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drettsforbundet.sharepoint.com/sites/NIFkonomi/Delte dokumenter/Momskompensasjon/2024/Rapporter/"/>
    </mc:Choice>
  </mc:AlternateContent>
  <xr:revisionPtr revIDLastSave="245" documentId="8_{48757F96-5E5B-4AC5-A5C1-BE1862400F5D}" xr6:coauthVersionLast="47" xr6:coauthVersionMax="47" xr10:uidLastSave="{DFC5F278-6E50-4360-BF65-E19D149EE377}"/>
  <bookViews>
    <workbookView xWindow="-110" yWindow="-110" windowWidth="19420" windowHeight="10420" tabRatio="878" firstSheet="2" activeTab="2" xr2:uid="{00000000-000D-0000-FFFF-FFFF00000000}"/>
  </bookViews>
  <sheets>
    <sheet name="Momskomp, detaljert - godkjent" sheetId="26" state="hidden" r:id="rId1"/>
    <sheet name="Input" sheetId="27" state="hidden" r:id="rId2"/>
    <sheet name="Totaloversikt 2024" sheetId="3" r:id="rId3"/>
    <sheet name="Arbeidsark klubb" sheetId="24" state="hidden" r:id="rId4"/>
    <sheet name="Arbeidsfane" sheetId="23" state="hidden" r:id="rId5"/>
    <sheet name="2019Pivot, splitt org" sheetId="29" state="hidden" r:id="rId6"/>
    <sheet name="2019Pivot, nullsøknader" sheetId="30" state="hidden" r:id="rId7"/>
    <sheet name="2019TildelingENDELIG (2)" sheetId="28" state="hidden" r:id="rId8"/>
    <sheet name="2019TildelingENDELIG (3)" sheetId="31" state="hidden" r:id="rId9"/>
    <sheet name="Totalt pr fylke" sheetId="2" r:id="rId10"/>
    <sheet name="Viken" sheetId="4" r:id="rId11"/>
    <sheet name="Oslo" sheetId="6" r:id="rId12"/>
    <sheet name="Innlandet" sheetId="7" r:id="rId13"/>
    <sheet name="Vestfold og Telemark" sheetId="10" r:id="rId14"/>
    <sheet name="Agder" sheetId="13" r:id="rId15"/>
    <sheet name="Rogaland" sheetId="14" r:id="rId16"/>
    <sheet name="Vestland" sheetId="15" r:id="rId17"/>
    <sheet name="Møre og Romsdal" sheetId="17" r:id="rId18"/>
    <sheet name="Trøndelag" sheetId="18" r:id="rId19"/>
    <sheet name="Nord Trøndelag" sheetId="19" state="hidden" r:id="rId20"/>
    <sheet name="Nordland" sheetId="20" r:id="rId21"/>
    <sheet name="Troms" sheetId="32" r:id="rId22"/>
    <sheet name="Finnmark" sheetId="21" r:id="rId23"/>
  </sheets>
  <externalReferences>
    <externalReference r:id="rId24"/>
    <externalReference r:id="rId25"/>
  </externalReferences>
  <definedNames>
    <definedName name="_xlnm._FilterDatabase" localSheetId="7" hidden="1">'2019TildelingENDELIG (2)'!$A$1:$F$6092</definedName>
    <definedName name="_xlnm._FilterDatabase" localSheetId="8" hidden="1">'2019TildelingENDELIG (3)'!$A$1:$F$5624</definedName>
    <definedName name="_xlnm._FilterDatabase" localSheetId="14" hidden="1">Agder!$A$5:$F$5</definedName>
    <definedName name="_xlnm._FilterDatabase" localSheetId="22" hidden="1">Finnmark!$A$5:$F$136</definedName>
    <definedName name="_xlnm._FilterDatabase" localSheetId="12" hidden="1">Innlandet!$A$5:$F$577</definedName>
    <definedName name="_xlnm._FilterDatabase" localSheetId="0" hidden="1">'Momskomp, detaljert - godkjent'!$A$4:$L$6067</definedName>
    <definedName name="_xlnm._FilterDatabase" localSheetId="17" hidden="1">'Møre og Romsdal'!$A$5:$F$5</definedName>
    <definedName name="_xlnm._FilterDatabase" localSheetId="20" hidden="1">Nordland!$A$5:$F$5</definedName>
    <definedName name="_xlnm._FilterDatabase" localSheetId="11" hidden="1">Oslo!$A$5:$F$358</definedName>
    <definedName name="_xlnm._FilterDatabase" localSheetId="15" hidden="1">Rogaland!$A$5:$F$468</definedName>
    <definedName name="_xlnm._FilterDatabase" localSheetId="21" hidden="1">Troms!$A$5:$F$262</definedName>
    <definedName name="_xlnm._FilterDatabase" localSheetId="18" hidden="1">Trøndelag!$A$5:$F$557</definedName>
    <definedName name="_xlnm._FilterDatabase" localSheetId="13" hidden="1">'Vestfold og Telemark'!$A$5:$F$465</definedName>
    <definedName name="_xlnm._FilterDatabase" localSheetId="16" hidden="1">Vestland!$A$5:$F$640</definedName>
    <definedName name="_xlnm._FilterDatabase" localSheetId="10" hidden="1">Viken!$A$5:$F$1060</definedName>
    <definedName name="_xlnm.Print_Area" localSheetId="14">Agder!$A$1:$C$366</definedName>
    <definedName name="_xlnm.Print_Area" localSheetId="22">Finnmark!$A$1:$C$142</definedName>
    <definedName name="_xlnm.Print_Area" localSheetId="12">Innlandet!$A$1:$C$580</definedName>
    <definedName name="_xlnm.Print_Area" localSheetId="17">'Møre og Romsdal'!$A$1:$C$352</definedName>
    <definedName name="_xlnm.Print_Area" localSheetId="20">Nordland!$A$1:$C$347</definedName>
    <definedName name="_xlnm.Print_Area" localSheetId="11">Oslo!$A$1:$C$369</definedName>
    <definedName name="_xlnm.Print_Area" localSheetId="15">Rogaland!$A$1:$C$474</definedName>
    <definedName name="_xlnm.Print_Area" localSheetId="2">'Totaloversikt 2024'!$A$1:$C$15</definedName>
    <definedName name="_xlnm.Print_Area" localSheetId="9">'Totalt pr fylke'!$A$1:$D$18</definedName>
    <definedName name="_xlnm.Print_Area" localSheetId="21">Troms!$A$1:$C$270</definedName>
    <definedName name="_xlnm.Print_Area" localSheetId="18">Trøndelag!$A$1:$C$579</definedName>
    <definedName name="_xlnm.Print_Area" localSheetId="13">'Vestfold og Telemark'!$A$1:$C$485</definedName>
    <definedName name="_xlnm.Print_Area" localSheetId="16">Vestland!$A$1:$C$667</definedName>
    <definedName name="_xlnm.Print_Area" localSheetId="10">Viken!$A$1:$C$1112</definedName>
    <definedName name="_xlnm.Print_Titles" localSheetId="0">'Momskomp, detaljert - godkjent'!$1:$1</definedName>
  </definedNames>
  <calcPr calcId="191029"/>
  <pivotCaches>
    <pivotCache cacheId="10" r:id="rId26"/>
    <pivotCache cacheId="11" r:id="rId2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" i="3" l="1"/>
  <c r="I17" i="3"/>
  <c r="E14" i="3"/>
  <c r="D12" i="2"/>
  <c r="D6" i="2"/>
  <c r="D10" i="2"/>
  <c r="D9" i="2"/>
  <c r="D8" i="2"/>
  <c r="D4" i="2" l="1"/>
  <c r="D5" i="2"/>
  <c r="D7" i="2"/>
  <c r="D11" i="2"/>
  <c r="D14" i="2"/>
  <c r="D15" i="2"/>
  <c r="D16" i="2"/>
  <c r="C5" i="32"/>
  <c r="C15" i="2" s="1"/>
  <c r="F14" i="3"/>
  <c r="I14" i="3"/>
  <c r="I13" i="3"/>
  <c r="I12" i="3"/>
  <c r="I15" i="3" s="1"/>
  <c r="J15" i="3"/>
  <c r="L12" i="3" l="1"/>
  <c r="C5" i="17"/>
  <c r="L5" i="3"/>
  <c r="L6" i="3"/>
  <c r="L7" i="3"/>
  <c r="L8" i="3"/>
  <c r="L9" i="3"/>
  <c r="L10" i="3"/>
  <c r="L11" i="3"/>
  <c r="L13" i="3"/>
  <c r="L14" i="3"/>
  <c r="L15" i="3" l="1"/>
  <c r="F10" i="3"/>
  <c r="F8" i="3"/>
  <c r="F7" i="3"/>
  <c r="F5" i="3"/>
  <c r="C5" i="21" l="1"/>
  <c r="C5" i="15"/>
  <c r="C5" i="13"/>
  <c r="C5" i="10"/>
  <c r="C5" i="7"/>
  <c r="A1" i="6"/>
  <c r="A1" i="7" s="1"/>
  <c r="A1" i="10" s="1"/>
  <c r="A1" i="13" s="1"/>
  <c r="C5" i="4"/>
  <c r="H17" i="2"/>
  <c r="G17" i="2" l="1"/>
  <c r="H1" i="31"/>
  <c r="I1" i="31" s="1"/>
  <c r="H1" i="28"/>
  <c r="I1" i="28" s="1"/>
  <c r="A1" i="14" l="1"/>
  <c r="A1" i="15" s="1"/>
  <c r="A1" i="17" l="1"/>
  <c r="A1" i="18" s="1"/>
  <c r="A1" i="20" s="1"/>
  <c r="C5" i="18"/>
  <c r="A1" i="21" l="1"/>
  <c r="A1" i="32"/>
  <c r="C5" i="19"/>
  <c r="C5" i="20"/>
  <c r="C5" i="14"/>
  <c r="E1" i="27"/>
  <c r="G6063" i="26" l="1"/>
  <c r="H6063" i="26" s="1"/>
  <c r="I6063" i="26" s="1"/>
  <c r="J6063" i="26" s="1"/>
  <c r="G6062" i="26"/>
  <c r="H6062" i="26" s="1"/>
  <c r="I6062" i="26" s="1"/>
  <c r="J6062" i="26" s="1"/>
  <c r="G6061" i="26"/>
  <c r="H6061" i="26" s="1"/>
  <c r="I6061" i="26" s="1"/>
  <c r="J6061" i="26" s="1"/>
  <c r="G6060" i="26"/>
  <c r="H6060" i="26" s="1"/>
  <c r="I6060" i="26" s="1"/>
  <c r="J6060" i="26" s="1"/>
  <c r="G6059" i="26"/>
  <c r="H6059" i="26" s="1"/>
  <c r="I6059" i="26" s="1"/>
  <c r="J6059" i="26" s="1"/>
  <c r="G6058" i="26"/>
  <c r="H6058" i="26" s="1"/>
  <c r="I6058" i="26" s="1"/>
  <c r="J6058" i="26" s="1"/>
  <c r="G6057" i="26"/>
  <c r="H6057" i="26" s="1"/>
  <c r="I6057" i="26" s="1"/>
  <c r="J6057" i="26" s="1"/>
  <c r="G6056" i="26"/>
  <c r="H6056" i="26" s="1"/>
  <c r="I6056" i="26" s="1"/>
  <c r="J6056" i="26" s="1"/>
  <c r="G6055" i="26"/>
  <c r="H6055" i="26" s="1"/>
  <c r="I6055" i="26" s="1"/>
  <c r="J6055" i="26" s="1"/>
  <c r="G6054" i="26"/>
  <c r="H6054" i="26" s="1"/>
  <c r="I6054" i="26" s="1"/>
  <c r="J6054" i="26" s="1"/>
  <c r="G6053" i="26"/>
  <c r="H6053" i="26" s="1"/>
  <c r="I6053" i="26" s="1"/>
  <c r="J6053" i="26" s="1"/>
  <c r="G6052" i="26"/>
  <c r="H6052" i="26" s="1"/>
  <c r="I6052" i="26" s="1"/>
  <c r="J6052" i="26" s="1"/>
  <c r="G6051" i="26"/>
  <c r="H6051" i="26" s="1"/>
  <c r="I6051" i="26" s="1"/>
  <c r="J6051" i="26" s="1"/>
  <c r="G6050" i="26"/>
  <c r="H6050" i="26" s="1"/>
  <c r="I6050" i="26" s="1"/>
  <c r="J6050" i="26" s="1"/>
  <c r="G6049" i="26"/>
  <c r="H6049" i="26" s="1"/>
  <c r="I6049" i="26" s="1"/>
  <c r="J6049" i="26" s="1"/>
  <c r="G6048" i="26"/>
  <c r="H6048" i="26" s="1"/>
  <c r="I6048" i="26" s="1"/>
  <c r="J6048" i="26" s="1"/>
  <c r="G6047" i="26"/>
  <c r="H6047" i="26" s="1"/>
  <c r="I6047" i="26" s="1"/>
  <c r="J6047" i="26" s="1"/>
  <c r="G6046" i="26"/>
  <c r="H6046" i="26" s="1"/>
  <c r="I6046" i="26" s="1"/>
  <c r="J6046" i="26" s="1"/>
  <c r="G6045" i="26"/>
  <c r="H6045" i="26" s="1"/>
  <c r="I6045" i="26" s="1"/>
  <c r="J6045" i="26" s="1"/>
  <c r="G6044" i="26"/>
  <c r="H6044" i="26" s="1"/>
  <c r="I6044" i="26" s="1"/>
  <c r="J6044" i="26" s="1"/>
  <c r="G6043" i="26"/>
  <c r="H6043" i="26" s="1"/>
  <c r="I6043" i="26" s="1"/>
  <c r="J6043" i="26" s="1"/>
  <c r="G6042" i="26"/>
  <c r="H6042" i="26" s="1"/>
  <c r="I6042" i="26" s="1"/>
  <c r="J6042" i="26" s="1"/>
  <c r="G6041" i="26"/>
  <c r="H6041" i="26" s="1"/>
  <c r="I6041" i="26" s="1"/>
  <c r="J6041" i="26" s="1"/>
  <c r="G6040" i="26"/>
  <c r="H6040" i="26" s="1"/>
  <c r="I6040" i="26" s="1"/>
  <c r="J6040" i="26" s="1"/>
  <c r="G6039" i="26"/>
  <c r="H6039" i="26" s="1"/>
  <c r="I6039" i="26" s="1"/>
  <c r="J6039" i="26" s="1"/>
  <c r="G6038" i="26"/>
  <c r="H6038" i="26" s="1"/>
  <c r="I6038" i="26" s="1"/>
  <c r="J6038" i="26" s="1"/>
  <c r="G6037" i="26"/>
  <c r="H6037" i="26" s="1"/>
  <c r="I6037" i="26" s="1"/>
  <c r="J6037" i="26" s="1"/>
  <c r="G6036" i="26"/>
  <c r="H6036" i="26" s="1"/>
  <c r="I6036" i="26" s="1"/>
  <c r="J6036" i="26" s="1"/>
  <c r="G6035" i="26"/>
  <c r="H6035" i="26" s="1"/>
  <c r="I6035" i="26" s="1"/>
  <c r="J6035" i="26" s="1"/>
  <c r="G6034" i="26"/>
  <c r="H6034" i="26" s="1"/>
  <c r="I6034" i="26" s="1"/>
  <c r="J6034" i="26" s="1"/>
  <c r="G6033" i="26"/>
  <c r="H6033" i="26" s="1"/>
  <c r="I6033" i="26" s="1"/>
  <c r="J6033" i="26" s="1"/>
  <c r="G6032" i="26"/>
  <c r="H6032" i="26" s="1"/>
  <c r="I6032" i="26" s="1"/>
  <c r="J6032" i="26" s="1"/>
  <c r="G6031" i="26"/>
  <c r="H6031" i="26" s="1"/>
  <c r="I6031" i="26" s="1"/>
  <c r="J6031" i="26" s="1"/>
  <c r="G6030" i="26"/>
  <c r="H6030" i="26" s="1"/>
  <c r="I6030" i="26" s="1"/>
  <c r="J6030" i="26" s="1"/>
  <c r="G6029" i="26"/>
  <c r="H6029" i="26" s="1"/>
  <c r="I6029" i="26" s="1"/>
  <c r="J6029" i="26" s="1"/>
  <c r="G6028" i="26"/>
  <c r="H6028" i="26" s="1"/>
  <c r="I6028" i="26" s="1"/>
  <c r="J6028" i="26" s="1"/>
  <c r="G6027" i="26"/>
  <c r="H6027" i="26" s="1"/>
  <c r="I6027" i="26" s="1"/>
  <c r="J6027" i="26" s="1"/>
  <c r="G6026" i="26"/>
  <c r="H6026" i="26" s="1"/>
  <c r="I6026" i="26" s="1"/>
  <c r="J6026" i="26" s="1"/>
  <c r="G6025" i="26"/>
  <c r="H6025" i="26" s="1"/>
  <c r="I6025" i="26" s="1"/>
  <c r="J6025" i="26" s="1"/>
  <c r="G6024" i="26"/>
  <c r="H6024" i="26" s="1"/>
  <c r="I6024" i="26" s="1"/>
  <c r="J6024" i="26" s="1"/>
  <c r="G6023" i="26"/>
  <c r="H6023" i="26" s="1"/>
  <c r="I6023" i="26" s="1"/>
  <c r="J6023" i="26" s="1"/>
  <c r="G6022" i="26"/>
  <c r="H6022" i="26" s="1"/>
  <c r="I6022" i="26" s="1"/>
  <c r="J6022" i="26" s="1"/>
  <c r="G6021" i="26"/>
  <c r="H6021" i="26" s="1"/>
  <c r="I6021" i="26" s="1"/>
  <c r="J6021" i="26" s="1"/>
  <c r="G6020" i="26"/>
  <c r="H6020" i="26" s="1"/>
  <c r="I6020" i="26" s="1"/>
  <c r="J6020" i="26" s="1"/>
  <c r="G6019" i="26"/>
  <c r="H6019" i="26" s="1"/>
  <c r="I6019" i="26" s="1"/>
  <c r="J6019" i="26" s="1"/>
  <c r="G6018" i="26"/>
  <c r="H6018" i="26" s="1"/>
  <c r="I6018" i="26" s="1"/>
  <c r="J6018" i="26" s="1"/>
  <c r="G6017" i="26"/>
  <c r="H6017" i="26" s="1"/>
  <c r="I6017" i="26" s="1"/>
  <c r="J6017" i="26" s="1"/>
  <c r="G6016" i="26"/>
  <c r="H6016" i="26" s="1"/>
  <c r="I6016" i="26" s="1"/>
  <c r="J6016" i="26" s="1"/>
  <c r="G6015" i="26"/>
  <c r="H6015" i="26" s="1"/>
  <c r="I6015" i="26" s="1"/>
  <c r="J6015" i="26" s="1"/>
  <c r="G6014" i="26"/>
  <c r="H6014" i="26" s="1"/>
  <c r="I6014" i="26" s="1"/>
  <c r="J6014" i="26" s="1"/>
  <c r="G6013" i="26"/>
  <c r="H6013" i="26" s="1"/>
  <c r="I6013" i="26" s="1"/>
  <c r="J6013" i="26" s="1"/>
  <c r="G6012" i="26"/>
  <c r="H6012" i="26" s="1"/>
  <c r="I6012" i="26" s="1"/>
  <c r="J6012" i="26" s="1"/>
  <c r="G6011" i="26"/>
  <c r="H6011" i="26" s="1"/>
  <c r="I6011" i="26" s="1"/>
  <c r="J6011" i="26" s="1"/>
  <c r="G6010" i="26"/>
  <c r="H6010" i="26" s="1"/>
  <c r="I6010" i="26" s="1"/>
  <c r="J6010" i="26" s="1"/>
  <c r="G6009" i="26"/>
  <c r="H6009" i="26" s="1"/>
  <c r="I6009" i="26" s="1"/>
  <c r="J6009" i="26" s="1"/>
  <c r="G6008" i="26"/>
  <c r="H6008" i="26" s="1"/>
  <c r="I6008" i="26" s="1"/>
  <c r="J6008" i="26" s="1"/>
  <c r="G6007" i="26"/>
  <c r="H6007" i="26" s="1"/>
  <c r="I6007" i="26" s="1"/>
  <c r="J6007" i="26" s="1"/>
  <c r="G6006" i="26"/>
  <c r="H6006" i="26" s="1"/>
  <c r="I6006" i="26" s="1"/>
  <c r="J6006" i="26" s="1"/>
  <c r="G6005" i="26"/>
  <c r="H6005" i="26" s="1"/>
  <c r="I6005" i="26" s="1"/>
  <c r="J6005" i="26" s="1"/>
  <c r="G6004" i="26"/>
  <c r="H6004" i="26" s="1"/>
  <c r="I6004" i="26" s="1"/>
  <c r="J6004" i="26" s="1"/>
  <c r="G6003" i="26"/>
  <c r="H6003" i="26" s="1"/>
  <c r="I6003" i="26" s="1"/>
  <c r="J6003" i="26" s="1"/>
  <c r="G6002" i="26"/>
  <c r="H6002" i="26" s="1"/>
  <c r="I6002" i="26" s="1"/>
  <c r="J6002" i="26" s="1"/>
  <c r="G6001" i="26"/>
  <c r="H6001" i="26" s="1"/>
  <c r="I6001" i="26" s="1"/>
  <c r="J6001" i="26" s="1"/>
  <c r="G6000" i="26"/>
  <c r="H6000" i="26" s="1"/>
  <c r="I6000" i="26" s="1"/>
  <c r="J6000" i="26" s="1"/>
  <c r="G5999" i="26"/>
  <c r="H5999" i="26" s="1"/>
  <c r="I5999" i="26" s="1"/>
  <c r="J5999" i="26" s="1"/>
  <c r="G5998" i="26"/>
  <c r="H5998" i="26" s="1"/>
  <c r="I5998" i="26" s="1"/>
  <c r="J5998" i="26" s="1"/>
  <c r="G5997" i="26"/>
  <c r="H5997" i="26" s="1"/>
  <c r="I5997" i="26" s="1"/>
  <c r="J5997" i="26" s="1"/>
  <c r="G5996" i="26"/>
  <c r="H5996" i="26" s="1"/>
  <c r="I5996" i="26" s="1"/>
  <c r="J5996" i="26" s="1"/>
  <c r="G5995" i="26"/>
  <c r="H5995" i="26" s="1"/>
  <c r="I5995" i="26" s="1"/>
  <c r="J5995" i="26" s="1"/>
  <c r="G5994" i="26"/>
  <c r="H5994" i="26" s="1"/>
  <c r="I5994" i="26" s="1"/>
  <c r="J5994" i="26" s="1"/>
  <c r="G5993" i="26"/>
  <c r="H5993" i="26" s="1"/>
  <c r="I5993" i="26" s="1"/>
  <c r="J5993" i="26" s="1"/>
  <c r="G5992" i="26"/>
  <c r="H5992" i="26" s="1"/>
  <c r="I5992" i="26" s="1"/>
  <c r="J5992" i="26" s="1"/>
  <c r="G5991" i="26"/>
  <c r="H5991" i="26" s="1"/>
  <c r="I5991" i="26" s="1"/>
  <c r="J5991" i="26" s="1"/>
  <c r="G5990" i="26"/>
  <c r="H5990" i="26" s="1"/>
  <c r="I5990" i="26" s="1"/>
  <c r="J5990" i="26" s="1"/>
  <c r="G5989" i="26"/>
  <c r="H5989" i="26" s="1"/>
  <c r="I5989" i="26" s="1"/>
  <c r="J5989" i="26" s="1"/>
  <c r="G5988" i="26"/>
  <c r="H5988" i="26" s="1"/>
  <c r="I5988" i="26" s="1"/>
  <c r="J5988" i="26" s="1"/>
  <c r="G5987" i="26"/>
  <c r="H5987" i="26" s="1"/>
  <c r="I5987" i="26" s="1"/>
  <c r="J5987" i="26" s="1"/>
  <c r="G5986" i="26"/>
  <c r="H5986" i="26" s="1"/>
  <c r="I5986" i="26" s="1"/>
  <c r="J5986" i="26" s="1"/>
  <c r="G5985" i="26"/>
  <c r="H5985" i="26" s="1"/>
  <c r="I5985" i="26" s="1"/>
  <c r="J5985" i="26" s="1"/>
  <c r="G5984" i="26"/>
  <c r="H5984" i="26" s="1"/>
  <c r="I5984" i="26" s="1"/>
  <c r="J5984" i="26" s="1"/>
  <c r="G5983" i="26"/>
  <c r="H5983" i="26" s="1"/>
  <c r="I5983" i="26" s="1"/>
  <c r="J5983" i="26" s="1"/>
  <c r="G5982" i="26"/>
  <c r="H5982" i="26" s="1"/>
  <c r="I5982" i="26" s="1"/>
  <c r="J5982" i="26" s="1"/>
  <c r="G5981" i="26"/>
  <c r="H5981" i="26" s="1"/>
  <c r="I5981" i="26" s="1"/>
  <c r="J5981" i="26" s="1"/>
  <c r="G5980" i="26"/>
  <c r="H5980" i="26" s="1"/>
  <c r="I5980" i="26" s="1"/>
  <c r="J5980" i="26" s="1"/>
  <c r="G5979" i="26"/>
  <c r="H5979" i="26" s="1"/>
  <c r="I5979" i="26" s="1"/>
  <c r="J5979" i="26" s="1"/>
  <c r="G5978" i="26"/>
  <c r="H5978" i="26" s="1"/>
  <c r="I5978" i="26" s="1"/>
  <c r="J5978" i="26" s="1"/>
  <c r="G5977" i="26"/>
  <c r="H5977" i="26" s="1"/>
  <c r="I5977" i="26" s="1"/>
  <c r="J5977" i="26" s="1"/>
  <c r="G5976" i="26"/>
  <c r="H5976" i="26" s="1"/>
  <c r="I5976" i="26" s="1"/>
  <c r="J5976" i="26" s="1"/>
  <c r="G5975" i="26"/>
  <c r="H5975" i="26" s="1"/>
  <c r="I5975" i="26" s="1"/>
  <c r="J5975" i="26" s="1"/>
  <c r="G5974" i="26"/>
  <c r="H5974" i="26" s="1"/>
  <c r="I5974" i="26" s="1"/>
  <c r="J5974" i="26" s="1"/>
  <c r="G5973" i="26"/>
  <c r="H5973" i="26" s="1"/>
  <c r="I5973" i="26" s="1"/>
  <c r="J5973" i="26" s="1"/>
  <c r="G5972" i="26"/>
  <c r="H5972" i="26" s="1"/>
  <c r="I5972" i="26" s="1"/>
  <c r="J5972" i="26" s="1"/>
  <c r="G5971" i="26"/>
  <c r="H5971" i="26" s="1"/>
  <c r="I5971" i="26" s="1"/>
  <c r="J5971" i="26" s="1"/>
  <c r="G5970" i="26"/>
  <c r="H5970" i="26" s="1"/>
  <c r="I5970" i="26" s="1"/>
  <c r="J5970" i="26" s="1"/>
  <c r="G5969" i="26"/>
  <c r="H5969" i="26" s="1"/>
  <c r="I5969" i="26" s="1"/>
  <c r="J5969" i="26" s="1"/>
  <c r="G5968" i="26"/>
  <c r="H5968" i="26" s="1"/>
  <c r="I5968" i="26" s="1"/>
  <c r="J5968" i="26" s="1"/>
  <c r="G5967" i="26"/>
  <c r="H5967" i="26" s="1"/>
  <c r="I5967" i="26" s="1"/>
  <c r="J5967" i="26" s="1"/>
  <c r="G5966" i="26"/>
  <c r="H5966" i="26" s="1"/>
  <c r="I5966" i="26" s="1"/>
  <c r="J5966" i="26" s="1"/>
  <c r="G5965" i="26"/>
  <c r="H5965" i="26" s="1"/>
  <c r="I5965" i="26" s="1"/>
  <c r="J5965" i="26" s="1"/>
  <c r="G5964" i="26"/>
  <c r="H5964" i="26" s="1"/>
  <c r="I5964" i="26" s="1"/>
  <c r="J5964" i="26" s="1"/>
  <c r="G5963" i="26"/>
  <c r="H5963" i="26" s="1"/>
  <c r="I5963" i="26" s="1"/>
  <c r="J5963" i="26" s="1"/>
  <c r="G5962" i="26"/>
  <c r="H5962" i="26" s="1"/>
  <c r="I5962" i="26" s="1"/>
  <c r="J5962" i="26" s="1"/>
  <c r="G5961" i="26"/>
  <c r="H5961" i="26" s="1"/>
  <c r="I5961" i="26" s="1"/>
  <c r="J5961" i="26" s="1"/>
  <c r="G5960" i="26"/>
  <c r="H5960" i="26" s="1"/>
  <c r="I5960" i="26" s="1"/>
  <c r="J5960" i="26" s="1"/>
  <c r="G5959" i="26"/>
  <c r="H5959" i="26" s="1"/>
  <c r="I5959" i="26" s="1"/>
  <c r="J5959" i="26" s="1"/>
  <c r="G5958" i="26"/>
  <c r="H5958" i="26" s="1"/>
  <c r="I5958" i="26" s="1"/>
  <c r="J5958" i="26" s="1"/>
  <c r="G5957" i="26"/>
  <c r="H5957" i="26" s="1"/>
  <c r="I5957" i="26" s="1"/>
  <c r="J5957" i="26" s="1"/>
  <c r="G5956" i="26"/>
  <c r="H5956" i="26" s="1"/>
  <c r="I5956" i="26" s="1"/>
  <c r="J5956" i="26" s="1"/>
  <c r="G5955" i="26"/>
  <c r="H5955" i="26" s="1"/>
  <c r="I5955" i="26" s="1"/>
  <c r="J5955" i="26" s="1"/>
  <c r="G5954" i="26"/>
  <c r="H5954" i="26" s="1"/>
  <c r="I5954" i="26" s="1"/>
  <c r="J5954" i="26" s="1"/>
  <c r="G5953" i="26"/>
  <c r="H5953" i="26" s="1"/>
  <c r="I5953" i="26" s="1"/>
  <c r="J5953" i="26" s="1"/>
  <c r="G5952" i="26"/>
  <c r="H5952" i="26" s="1"/>
  <c r="I5952" i="26" s="1"/>
  <c r="J5952" i="26" s="1"/>
  <c r="G5951" i="26"/>
  <c r="H5951" i="26" s="1"/>
  <c r="I5951" i="26" s="1"/>
  <c r="J5951" i="26" s="1"/>
  <c r="G5950" i="26"/>
  <c r="H5950" i="26" s="1"/>
  <c r="I5950" i="26" s="1"/>
  <c r="J5950" i="26" s="1"/>
  <c r="G5949" i="26"/>
  <c r="H5949" i="26" s="1"/>
  <c r="I5949" i="26" s="1"/>
  <c r="J5949" i="26" s="1"/>
  <c r="G5948" i="26"/>
  <c r="H5948" i="26" s="1"/>
  <c r="I5948" i="26" s="1"/>
  <c r="J5948" i="26" s="1"/>
  <c r="G5947" i="26"/>
  <c r="H5947" i="26" s="1"/>
  <c r="I5947" i="26" s="1"/>
  <c r="J5947" i="26" s="1"/>
  <c r="G5946" i="26"/>
  <c r="H5946" i="26" s="1"/>
  <c r="I5946" i="26" s="1"/>
  <c r="J5946" i="26" s="1"/>
  <c r="G5945" i="26"/>
  <c r="H5945" i="26" s="1"/>
  <c r="I5945" i="26" s="1"/>
  <c r="J5945" i="26" s="1"/>
  <c r="G5944" i="26"/>
  <c r="H5944" i="26" s="1"/>
  <c r="I5944" i="26" s="1"/>
  <c r="J5944" i="26" s="1"/>
  <c r="G5943" i="26"/>
  <c r="H5943" i="26" s="1"/>
  <c r="I5943" i="26" s="1"/>
  <c r="J5943" i="26" s="1"/>
  <c r="G5942" i="26"/>
  <c r="H5942" i="26" s="1"/>
  <c r="I5942" i="26" s="1"/>
  <c r="J5942" i="26" s="1"/>
  <c r="G5941" i="26"/>
  <c r="H5941" i="26" s="1"/>
  <c r="I5941" i="26" s="1"/>
  <c r="J5941" i="26" s="1"/>
  <c r="G5940" i="26"/>
  <c r="H5940" i="26" s="1"/>
  <c r="I5940" i="26" s="1"/>
  <c r="J5940" i="26" s="1"/>
  <c r="G5939" i="26"/>
  <c r="H5939" i="26" s="1"/>
  <c r="I5939" i="26" s="1"/>
  <c r="J5939" i="26" s="1"/>
  <c r="G5938" i="26"/>
  <c r="H5938" i="26" s="1"/>
  <c r="I5938" i="26" s="1"/>
  <c r="J5938" i="26" s="1"/>
  <c r="G5937" i="26"/>
  <c r="H5937" i="26" s="1"/>
  <c r="I5937" i="26" s="1"/>
  <c r="J5937" i="26" s="1"/>
  <c r="G5936" i="26"/>
  <c r="H5936" i="26" s="1"/>
  <c r="I5936" i="26" s="1"/>
  <c r="J5936" i="26" s="1"/>
  <c r="G5935" i="26"/>
  <c r="H5935" i="26" s="1"/>
  <c r="I5935" i="26" s="1"/>
  <c r="J5935" i="26" s="1"/>
  <c r="G5934" i="26"/>
  <c r="H5934" i="26" s="1"/>
  <c r="I5934" i="26" s="1"/>
  <c r="J5934" i="26" s="1"/>
  <c r="G5933" i="26"/>
  <c r="H5933" i="26" s="1"/>
  <c r="I5933" i="26" s="1"/>
  <c r="J5933" i="26" s="1"/>
  <c r="G5932" i="26"/>
  <c r="H5932" i="26" s="1"/>
  <c r="I5932" i="26" s="1"/>
  <c r="J5932" i="26" s="1"/>
  <c r="G5931" i="26"/>
  <c r="H5931" i="26" s="1"/>
  <c r="I5931" i="26" s="1"/>
  <c r="J5931" i="26" s="1"/>
  <c r="G5930" i="26"/>
  <c r="H5930" i="26" s="1"/>
  <c r="I5930" i="26" s="1"/>
  <c r="J5930" i="26" s="1"/>
  <c r="G5929" i="26"/>
  <c r="H5929" i="26" s="1"/>
  <c r="I5929" i="26" s="1"/>
  <c r="J5929" i="26" s="1"/>
  <c r="G5928" i="26"/>
  <c r="H5928" i="26" s="1"/>
  <c r="I5928" i="26" s="1"/>
  <c r="J5928" i="26" s="1"/>
  <c r="G5927" i="26"/>
  <c r="H5927" i="26" s="1"/>
  <c r="I5927" i="26" s="1"/>
  <c r="J5927" i="26" s="1"/>
  <c r="G5926" i="26"/>
  <c r="H5926" i="26" s="1"/>
  <c r="I5926" i="26" s="1"/>
  <c r="J5926" i="26" s="1"/>
  <c r="G5925" i="26"/>
  <c r="H5925" i="26" s="1"/>
  <c r="I5925" i="26" s="1"/>
  <c r="J5925" i="26" s="1"/>
  <c r="G5924" i="26"/>
  <c r="H5924" i="26" s="1"/>
  <c r="I5924" i="26" s="1"/>
  <c r="J5924" i="26" s="1"/>
  <c r="G5923" i="26"/>
  <c r="H5923" i="26" s="1"/>
  <c r="I5923" i="26" s="1"/>
  <c r="J5923" i="26" s="1"/>
  <c r="G5922" i="26"/>
  <c r="H5922" i="26" s="1"/>
  <c r="I5922" i="26" s="1"/>
  <c r="J5922" i="26" s="1"/>
  <c r="G5921" i="26"/>
  <c r="H5921" i="26" s="1"/>
  <c r="I5921" i="26" s="1"/>
  <c r="J5921" i="26" s="1"/>
  <c r="G5920" i="26"/>
  <c r="H5920" i="26" s="1"/>
  <c r="I5920" i="26" s="1"/>
  <c r="J5920" i="26" s="1"/>
  <c r="G5919" i="26"/>
  <c r="H5919" i="26" s="1"/>
  <c r="I5919" i="26" s="1"/>
  <c r="J5919" i="26" s="1"/>
  <c r="G5918" i="26"/>
  <c r="H5918" i="26" s="1"/>
  <c r="I5918" i="26" s="1"/>
  <c r="J5918" i="26" s="1"/>
  <c r="G5917" i="26"/>
  <c r="H5917" i="26" s="1"/>
  <c r="I5917" i="26" s="1"/>
  <c r="J5917" i="26" s="1"/>
  <c r="G5916" i="26"/>
  <c r="H5916" i="26" s="1"/>
  <c r="I5916" i="26" s="1"/>
  <c r="J5916" i="26" s="1"/>
  <c r="G5915" i="26"/>
  <c r="H5915" i="26" s="1"/>
  <c r="I5915" i="26" s="1"/>
  <c r="J5915" i="26" s="1"/>
  <c r="G5914" i="26"/>
  <c r="H5914" i="26" s="1"/>
  <c r="I5914" i="26" s="1"/>
  <c r="J5914" i="26" s="1"/>
  <c r="G5913" i="26"/>
  <c r="H5913" i="26" s="1"/>
  <c r="I5913" i="26" s="1"/>
  <c r="J5913" i="26" s="1"/>
  <c r="G5912" i="26"/>
  <c r="H5912" i="26" s="1"/>
  <c r="I5912" i="26" s="1"/>
  <c r="J5912" i="26" s="1"/>
  <c r="G5911" i="26"/>
  <c r="H5911" i="26" s="1"/>
  <c r="I5911" i="26" s="1"/>
  <c r="J5911" i="26" s="1"/>
  <c r="G5910" i="26"/>
  <c r="H5910" i="26" s="1"/>
  <c r="I5910" i="26" s="1"/>
  <c r="J5910" i="26" s="1"/>
  <c r="G5909" i="26"/>
  <c r="H5909" i="26" s="1"/>
  <c r="I5909" i="26" s="1"/>
  <c r="J5909" i="26" s="1"/>
  <c r="G5908" i="26"/>
  <c r="H5908" i="26" s="1"/>
  <c r="I5908" i="26" s="1"/>
  <c r="J5908" i="26" s="1"/>
  <c r="G5907" i="26"/>
  <c r="H5907" i="26" s="1"/>
  <c r="I5907" i="26" s="1"/>
  <c r="J5907" i="26" s="1"/>
  <c r="G5906" i="26"/>
  <c r="H5906" i="26" s="1"/>
  <c r="I5906" i="26" s="1"/>
  <c r="J5906" i="26" s="1"/>
  <c r="G5905" i="26"/>
  <c r="H5905" i="26" s="1"/>
  <c r="I5905" i="26" s="1"/>
  <c r="J5905" i="26" s="1"/>
  <c r="G5904" i="26"/>
  <c r="H5904" i="26" s="1"/>
  <c r="I5904" i="26" s="1"/>
  <c r="J5904" i="26" s="1"/>
  <c r="G5903" i="26"/>
  <c r="H5903" i="26" s="1"/>
  <c r="I5903" i="26" s="1"/>
  <c r="J5903" i="26" s="1"/>
  <c r="G5902" i="26"/>
  <c r="H5902" i="26" s="1"/>
  <c r="I5902" i="26" s="1"/>
  <c r="J5902" i="26" s="1"/>
  <c r="G5901" i="26"/>
  <c r="H5901" i="26" s="1"/>
  <c r="I5901" i="26" s="1"/>
  <c r="J5901" i="26" s="1"/>
  <c r="G5900" i="26"/>
  <c r="H5900" i="26" s="1"/>
  <c r="I5900" i="26" s="1"/>
  <c r="J5900" i="26" s="1"/>
  <c r="G5899" i="26"/>
  <c r="H5899" i="26" s="1"/>
  <c r="I5899" i="26" s="1"/>
  <c r="J5899" i="26" s="1"/>
  <c r="G5898" i="26"/>
  <c r="H5898" i="26" s="1"/>
  <c r="I5898" i="26" s="1"/>
  <c r="J5898" i="26" s="1"/>
  <c r="G5897" i="26"/>
  <c r="H5897" i="26" s="1"/>
  <c r="I5897" i="26" s="1"/>
  <c r="J5897" i="26" s="1"/>
  <c r="G5896" i="26"/>
  <c r="H5896" i="26" s="1"/>
  <c r="I5896" i="26" s="1"/>
  <c r="J5896" i="26" s="1"/>
  <c r="G5895" i="26"/>
  <c r="H5895" i="26" s="1"/>
  <c r="I5895" i="26" s="1"/>
  <c r="J5895" i="26" s="1"/>
  <c r="G5894" i="26"/>
  <c r="H5894" i="26" s="1"/>
  <c r="I5894" i="26" s="1"/>
  <c r="J5894" i="26" s="1"/>
  <c r="G5893" i="26"/>
  <c r="H5893" i="26" s="1"/>
  <c r="I5893" i="26" s="1"/>
  <c r="J5893" i="26" s="1"/>
  <c r="G5892" i="26"/>
  <c r="H5892" i="26" s="1"/>
  <c r="I5892" i="26" s="1"/>
  <c r="J5892" i="26" s="1"/>
  <c r="G5891" i="26"/>
  <c r="H5891" i="26" s="1"/>
  <c r="I5891" i="26" s="1"/>
  <c r="J5891" i="26" s="1"/>
  <c r="G5890" i="26"/>
  <c r="H5890" i="26" s="1"/>
  <c r="I5890" i="26" s="1"/>
  <c r="J5890" i="26" s="1"/>
  <c r="G5889" i="26"/>
  <c r="H5889" i="26" s="1"/>
  <c r="I5889" i="26" s="1"/>
  <c r="J5889" i="26" s="1"/>
  <c r="G5888" i="26"/>
  <c r="H5888" i="26" s="1"/>
  <c r="I5888" i="26" s="1"/>
  <c r="J5888" i="26" s="1"/>
  <c r="G5887" i="26"/>
  <c r="H5887" i="26" s="1"/>
  <c r="I5887" i="26" s="1"/>
  <c r="J5887" i="26" s="1"/>
  <c r="G5886" i="26"/>
  <c r="H5886" i="26" s="1"/>
  <c r="I5886" i="26" s="1"/>
  <c r="J5886" i="26" s="1"/>
  <c r="G5885" i="26"/>
  <c r="H5885" i="26" s="1"/>
  <c r="I5885" i="26" s="1"/>
  <c r="J5885" i="26" s="1"/>
  <c r="G5884" i="26"/>
  <c r="H5884" i="26" s="1"/>
  <c r="I5884" i="26" s="1"/>
  <c r="J5884" i="26" s="1"/>
  <c r="G5883" i="26"/>
  <c r="H5883" i="26" s="1"/>
  <c r="I5883" i="26" s="1"/>
  <c r="J5883" i="26" s="1"/>
  <c r="G5882" i="26"/>
  <c r="H5882" i="26" s="1"/>
  <c r="I5882" i="26" s="1"/>
  <c r="J5882" i="26" s="1"/>
  <c r="G5881" i="26"/>
  <c r="H5881" i="26" s="1"/>
  <c r="I5881" i="26" s="1"/>
  <c r="J5881" i="26" s="1"/>
  <c r="G5880" i="26"/>
  <c r="H5880" i="26" s="1"/>
  <c r="I5880" i="26" s="1"/>
  <c r="J5880" i="26" s="1"/>
  <c r="G5879" i="26"/>
  <c r="H5879" i="26" s="1"/>
  <c r="I5879" i="26" s="1"/>
  <c r="J5879" i="26" s="1"/>
  <c r="G5878" i="26"/>
  <c r="H5878" i="26" s="1"/>
  <c r="I5878" i="26" s="1"/>
  <c r="J5878" i="26" s="1"/>
  <c r="G5877" i="26"/>
  <c r="H5877" i="26" s="1"/>
  <c r="I5877" i="26" s="1"/>
  <c r="J5877" i="26" s="1"/>
  <c r="G5876" i="26"/>
  <c r="H5876" i="26" s="1"/>
  <c r="I5876" i="26" s="1"/>
  <c r="J5876" i="26" s="1"/>
  <c r="G5875" i="26"/>
  <c r="H5875" i="26" s="1"/>
  <c r="I5875" i="26" s="1"/>
  <c r="J5875" i="26" s="1"/>
  <c r="G5874" i="26"/>
  <c r="H5874" i="26" s="1"/>
  <c r="I5874" i="26" s="1"/>
  <c r="J5874" i="26" s="1"/>
  <c r="G5873" i="26"/>
  <c r="H5873" i="26" s="1"/>
  <c r="I5873" i="26" s="1"/>
  <c r="J5873" i="26" s="1"/>
  <c r="G5872" i="26"/>
  <c r="H5872" i="26" s="1"/>
  <c r="I5872" i="26" s="1"/>
  <c r="J5872" i="26" s="1"/>
  <c r="G5871" i="26"/>
  <c r="H5871" i="26" s="1"/>
  <c r="I5871" i="26" s="1"/>
  <c r="J5871" i="26" s="1"/>
  <c r="G5870" i="26"/>
  <c r="H5870" i="26" s="1"/>
  <c r="I5870" i="26" s="1"/>
  <c r="J5870" i="26" s="1"/>
  <c r="G5869" i="26"/>
  <c r="H5869" i="26" s="1"/>
  <c r="I5869" i="26" s="1"/>
  <c r="J5869" i="26" s="1"/>
  <c r="G5868" i="26"/>
  <c r="H5868" i="26" s="1"/>
  <c r="I5868" i="26" s="1"/>
  <c r="J5868" i="26" s="1"/>
  <c r="G5867" i="26"/>
  <c r="H5867" i="26" s="1"/>
  <c r="I5867" i="26" s="1"/>
  <c r="J5867" i="26" s="1"/>
  <c r="G5866" i="26"/>
  <c r="H5866" i="26" s="1"/>
  <c r="I5866" i="26" s="1"/>
  <c r="J5866" i="26" s="1"/>
  <c r="G5865" i="26"/>
  <c r="H5865" i="26" s="1"/>
  <c r="I5865" i="26" s="1"/>
  <c r="J5865" i="26" s="1"/>
  <c r="G5864" i="26"/>
  <c r="H5864" i="26" s="1"/>
  <c r="I5864" i="26" s="1"/>
  <c r="J5864" i="26" s="1"/>
  <c r="G5863" i="26"/>
  <c r="H5863" i="26" s="1"/>
  <c r="I5863" i="26" s="1"/>
  <c r="J5863" i="26" s="1"/>
  <c r="G5862" i="26"/>
  <c r="H5862" i="26" s="1"/>
  <c r="I5862" i="26" s="1"/>
  <c r="J5862" i="26" s="1"/>
  <c r="G5861" i="26"/>
  <c r="H5861" i="26" s="1"/>
  <c r="I5861" i="26" s="1"/>
  <c r="J5861" i="26" s="1"/>
  <c r="G5860" i="26"/>
  <c r="H5860" i="26" s="1"/>
  <c r="I5860" i="26" s="1"/>
  <c r="J5860" i="26" s="1"/>
  <c r="G5859" i="26"/>
  <c r="H5859" i="26" s="1"/>
  <c r="I5859" i="26" s="1"/>
  <c r="J5859" i="26" s="1"/>
  <c r="G5858" i="26"/>
  <c r="H5858" i="26" s="1"/>
  <c r="I5858" i="26" s="1"/>
  <c r="J5858" i="26" s="1"/>
  <c r="G5857" i="26"/>
  <c r="H5857" i="26" s="1"/>
  <c r="I5857" i="26" s="1"/>
  <c r="J5857" i="26" s="1"/>
  <c r="G5856" i="26"/>
  <c r="H5856" i="26" s="1"/>
  <c r="I5856" i="26" s="1"/>
  <c r="J5856" i="26" s="1"/>
  <c r="G5855" i="26"/>
  <c r="H5855" i="26" s="1"/>
  <c r="I5855" i="26" s="1"/>
  <c r="J5855" i="26" s="1"/>
  <c r="G5854" i="26"/>
  <c r="H5854" i="26" s="1"/>
  <c r="I5854" i="26" s="1"/>
  <c r="J5854" i="26" s="1"/>
  <c r="G5853" i="26"/>
  <c r="H5853" i="26" s="1"/>
  <c r="I5853" i="26" s="1"/>
  <c r="J5853" i="26" s="1"/>
  <c r="G5852" i="26"/>
  <c r="H5852" i="26" s="1"/>
  <c r="I5852" i="26" s="1"/>
  <c r="J5852" i="26" s="1"/>
  <c r="G5851" i="26"/>
  <c r="H5851" i="26" s="1"/>
  <c r="I5851" i="26" s="1"/>
  <c r="J5851" i="26" s="1"/>
  <c r="G5850" i="26"/>
  <c r="H5850" i="26" s="1"/>
  <c r="I5850" i="26" s="1"/>
  <c r="J5850" i="26" s="1"/>
  <c r="G5849" i="26"/>
  <c r="H5849" i="26" s="1"/>
  <c r="I5849" i="26" s="1"/>
  <c r="J5849" i="26" s="1"/>
  <c r="G5848" i="26"/>
  <c r="H5848" i="26" s="1"/>
  <c r="I5848" i="26" s="1"/>
  <c r="J5848" i="26" s="1"/>
  <c r="G5847" i="26"/>
  <c r="H5847" i="26" s="1"/>
  <c r="I5847" i="26" s="1"/>
  <c r="J5847" i="26" s="1"/>
  <c r="G5846" i="26"/>
  <c r="H5846" i="26" s="1"/>
  <c r="I5846" i="26" s="1"/>
  <c r="J5846" i="26" s="1"/>
  <c r="G5845" i="26"/>
  <c r="H5845" i="26" s="1"/>
  <c r="I5845" i="26" s="1"/>
  <c r="J5845" i="26" s="1"/>
  <c r="G5844" i="26"/>
  <c r="H5844" i="26" s="1"/>
  <c r="I5844" i="26" s="1"/>
  <c r="J5844" i="26" s="1"/>
  <c r="G5843" i="26"/>
  <c r="H5843" i="26" s="1"/>
  <c r="I5843" i="26" s="1"/>
  <c r="J5843" i="26" s="1"/>
  <c r="G5842" i="26"/>
  <c r="H5842" i="26" s="1"/>
  <c r="I5842" i="26" s="1"/>
  <c r="J5842" i="26" s="1"/>
  <c r="G5841" i="26"/>
  <c r="H5841" i="26" s="1"/>
  <c r="I5841" i="26" s="1"/>
  <c r="J5841" i="26" s="1"/>
  <c r="G5840" i="26"/>
  <c r="H5840" i="26" s="1"/>
  <c r="I5840" i="26" s="1"/>
  <c r="J5840" i="26" s="1"/>
  <c r="G5839" i="26"/>
  <c r="H5839" i="26" s="1"/>
  <c r="I5839" i="26" s="1"/>
  <c r="J5839" i="26" s="1"/>
  <c r="G5838" i="26"/>
  <c r="H5838" i="26" s="1"/>
  <c r="I5838" i="26" s="1"/>
  <c r="J5838" i="26" s="1"/>
  <c r="G5837" i="26"/>
  <c r="H5837" i="26" s="1"/>
  <c r="I5837" i="26" s="1"/>
  <c r="J5837" i="26" s="1"/>
  <c r="G5836" i="26"/>
  <c r="H5836" i="26" s="1"/>
  <c r="I5836" i="26" s="1"/>
  <c r="J5836" i="26" s="1"/>
  <c r="G5835" i="26"/>
  <c r="H5835" i="26" s="1"/>
  <c r="I5835" i="26" s="1"/>
  <c r="J5835" i="26" s="1"/>
  <c r="G5834" i="26"/>
  <c r="H5834" i="26" s="1"/>
  <c r="I5834" i="26" s="1"/>
  <c r="J5834" i="26" s="1"/>
  <c r="G5833" i="26"/>
  <c r="H5833" i="26" s="1"/>
  <c r="I5833" i="26" s="1"/>
  <c r="J5833" i="26" s="1"/>
  <c r="G5832" i="26"/>
  <c r="H5832" i="26" s="1"/>
  <c r="I5832" i="26" s="1"/>
  <c r="J5832" i="26" s="1"/>
  <c r="G5831" i="26"/>
  <c r="H5831" i="26" s="1"/>
  <c r="I5831" i="26" s="1"/>
  <c r="J5831" i="26" s="1"/>
  <c r="G5830" i="26"/>
  <c r="H5830" i="26" s="1"/>
  <c r="I5830" i="26" s="1"/>
  <c r="J5830" i="26" s="1"/>
  <c r="G5829" i="26"/>
  <c r="H5829" i="26" s="1"/>
  <c r="I5829" i="26" s="1"/>
  <c r="J5829" i="26" s="1"/>
  <c r="G5828" i="26"/>
  <c r="H5828" i="26" s="1"/>
  <c r="I5828" i="26" s="1"/>
  <c r="J5828" i="26" s="1"/>
  <c r="G5827" i="26"/>
  <c r="H5827" i="26" s="1"/>
  <c r="I5827" i="26" s="1"/>
  <c r="J5827" i="26" s="1"/>
  <c r="G5826" i="26"/>
  <c r="H5826" i="26" s="1"/>
  <c r="I5826" i="26" s="1"/>
  <c r="J5826" i="26" s="1"/>
  <c r="G5825" i="26"/>
  <c r="H5825" i="26" s="1"/>
  <c r="I5825" i="26" s="1"/>
  <c r="J5825" i="26" s="1"/>
  <c r="G5824" i="26"/>
  <c r="H5824" i="26" s="1"/>
  <c r="I5824" i="26" s="1"/>
  <c r="J5824" i="26" s="1"/>
  <c r="G5823" i="26"/>
  <c r="H5823" i="26" s="1"/>
  <c r="I5823" i="26" s="1"/>
  <c r="J5823" i="26" s="1"/>
  <c r="G5822" i="26"/>
  <c r="H5822" i="26" s="1"/>
  <c r="I5822" i="26" s="1"/>
  <c r="J5822" i="26" s="1"/>
  <c r="G5821" i="26"/>
  <c r="H5821" i="26" s="1"/>
  <c r="I5821" i="26" s="1"/>
  <c r="J5821" i="26" s="1"/>
  <c r="G5820" i="26"/>
  <c r="H5820" i="26" s="1"/>
  <c r="I5820" i="26" s="1"/>
  <c r="J5820" i="26" s="1"/>
  <c r="G5819" i="26"/>
  <c r="H5819" i="26" s="1"/>
  <c r="I5819" i="26" s="1"/>
  <c r="J5819" i="26" s="1"/>
  <c r="G5818" i="26"/>
  <c r="H5818" i="26" s="1"/>
  <c r="I5818" i="26" s="1"/>
  <c r="J5818" i="26" s="1"/>
  <c r="G5817" i="26"/>
  <c r="H5817" i="26" s="1"/>
  <c r="I5817" i="26" s="1"/>
  <c r="J5817" i="26" s="1"/>
  <c r="G5816" i="26"/>
  <c r="H5816" i="26" s="1"/>
  <c r="I5816" i="26" s="1"/>
  <c r="J5816" i="26" s="1"/>
  <c r="G5815" i="26"/>
  <c r="H5815" i="26" s="1"/>
  <c r="I5815" i="26" s="1"/>
  <c r="J5815" i="26" s="1"/>
  <c r="G5814" i="26"/>
  <c r="H5814" i="26" s="1"/>
  <c r="I5814" i="26" s="1"/>
  <c r="J5814" i="26" s="1"/>
  <c r="G5813" i="26"/>
  <c r="H5813" i="26" s="1"/>
  <c r="I5813" i="26" s="1"/>
  <c r="J5813" i="26" s="1"/>
  <c r="G5812" i="26"/>
  <c r="H5812" i="26" s="1"/>
  <c r="I5812" i="26" s="1"/>
  <c r="J5812" i="26" s="1"/>
  <c r="G5811" i="26"/>
  <c r="H5811" i="26" s="1"/>
  <c r="I5811" i="26" s="1"/>
  <c r="J5811" i="26" s="1"/>
  <c r="G5810" i="26"/>
  <c r="H5810" i="26" s="1"/>
  <c r="I5810" i="26" s="1"/>
  <c r="J5810" i="26" s="1"/>
  <c r="G5809" i="26"/>
  <c r="H5809" i="26" s="1"/>
  <c r="I5809" i="26" s="1"/>
  <c r="J5809" i="26" s="1"/>
  <c r="G5808" i="26"/>
  <c r="H5808" i="26" s="1"/>
  <c r="I5808" i="26" s="1"/>
  <c r="J5808" i="26" s="1"/>
  <c r="G5807" i="26"/>
  <c r="H5807" i="26" s="1"/>
  <c r="I5807" i="26" s="1"/>
  <c r="J5807" i="26" s="1"/>
  <c r="G5806" i="26"/>
  <c r="H5806" i="26" s="1"/>
  <c r="I5806" i="26" s="1"/>
  <c r="J5806" i="26" s="1"/>
  <c r="G5805" i="26"/>
  <c r="H5805" i="26" s="1"/>
  <c r="I5805" i="26" s="1"/>
  <c r="J5805" i="26" s="1"/>
  <c r="G5804" i="26"/>
  <c r="H5804" i="26" s="1"/>
  <c r="I5804" i="26" s="1"/>
  <c r="J5804" i="26" s="1"/>
  <c r="G5803" i="26"/>
  <c r="H5803" i="26" s="1"/>
  <c r="I5803" i="26" s="1"/>
  <c r="J5803" i="26" s="1"/>
  <c r="G5802" i="26"/>
  <c r="H5802" i="26" s="1"/>
  <c r="I5802" i="26" s="1"/>
  <c r="J5802" i="26" s="1"/>
  <c r="G5801" i="26"/>
  <c r="H5801" i="26" s="1"/>
  <c r="I5801" i="26" s="1"/>
  <c r="J5801" i="26" s="1"/>
  <c r="G5800" i="26"/>
  <c r="H5800" i="26" s="1"/>
  <c r="I5800" i="26" s="1"/>
  <c r="J5800" i="26" s="1"/>
  <c r="G5799" i="26"/>
  <c r="H5799" i="26" s="1"/>
  <c r="I5799" i="26" s="1"/>
  <c r="J5799" i="26" s="1"/>
  <c r="G5798" i="26"/>
  <c r="H5798" i="26" s="1"/>
  <c r="I5798" i="26" s="1"/>
  <c r="J5798" i="26" s="1"/>
  <c r="G5797" i="26"/>
  <c r="H5797" i="26" s="1"/>
  <c r="I5797" i="26" s="1"/>
  <c r="J5797" i="26" s="1"/>
  <c r="G5796" i="26"/>
  <c r="H5796" i="26" s="1"/>
  <c r="I5796" i="26" s="1"/>
  <c r="J5796" i="26" s="1"/>
  <c r="G5795" i="26"/>
  <c r="H5795" i="26" s="1"/>
  <c r="I5795" i="26" s="1"/>
  <c r="J5795" i="26" s="1"/>
  <c r="G5794" i="26"/>
  <c r="H5794" i="26" s="1"/>
  <c r="I5794" i="26" s="1"/>
  <c r="J5794" i="26" s="1"/>
  <c r="G5793" i="26"/>
  <c r="H5793" i="26" s="1"/>
  <c r="I5793" i="26" s="1"/>
  <c r="J5793" i="26" s="1"/>
  <c r="G5792" i="26"/>
  <c r="H5792" i="26" s="1"/>
  <c r="I5792" i="26" s="1"/>
  <c r="J5792" i="26" s="1"/>
  <c r="G5791" i="26"/>
  <c r="H5791" i="26" s="1"/>
  <c r="I5791" i="26" s="1"/>
  <c r="J5791" i="26" s="1"/>
  <c r="G5790" i="26"/>
  <c r="H5790" i="26" s="1"/>
  <c r="I5790" i="26" s="1"/>
  <c r="J5790" i="26" s="1"/>
  <c r="G5789" i="26"/>
  <c r="H5789" i="26" s="1"/>
  <c r="I5789" i="26" s="1"/>
  <c r="J5789" i="26" s="1"/>
  <c r="G5788" i="26"/>
  <c r="H5788" i="26" s="1"/>
  <c r="I5788" i="26" s="1"/>
  <c r="J5788" i="26" s="1"/>
  <c r="G5787" i="26"/>
  <c r="H5787" i="26" s="1"/>
  <c r="I5787" i="26" s="1"/>
  <c r="J5787" i="26" s="1"/>
  <c r="G5786" i="26"/>
  <c r="H5786" i="26" s="1"/>
  <c r="I5786" i="26" s="1"/>
  <c r="J5786" i="26" s="1"/>
  <c r="G5785" i="26"/>
  <c r="H5785" i="26" s="1"/>
  <c r="I5785" i="26" s="1"/>
  <c r="J5785" i="26" s="1"/>
  <c r="G5784" i="26"/>
  <c r="H5784" i="26" s="1"/>
  <c r="I5784" i="26" s="1"/>
  <c r="J5784" i="26" s="1"/>
  <c r="G5783" i="26"/>
  <c r="H5783" i="26" s="1"/>
  <c r="I5783" i="26" s="1"/>
  <c r="J5783" i="26" s="1"/>
  <c r="G5782" i="26"/>
  <c r="H5782" i="26" s="1"/>
  <c r="I5782" i="26" s="1"/>
  <c r="J5782" i="26" s="1"/>
  <c r="G5781" i="26"/>
  <c r="H5781" i="26" s="1"/>
  <c r="I5781" i="26" s="1"/>
  <c r="J5781" i="26" s="1"/>
  <c r="G5780" i="26"/>
  <c r="H5780" i="26" s="1"/>
  <c r="I5780" i="26" s="1"/>
  <c r="J5780" i="26" s="1"/>
  <c r="G5779" i="26"/>
  <c r="H5779" i="26" s="1"/>
  <c r="I5779" i="26" s="1"/>
  <c r="J5779" i="26" s="1"/>
  <c r="G5778" i="26"/>
  <c r="H5778" i="26" s="1"/>
  <c r="I5778" i="26" s="1"/>
  <c r="J5778" i="26" s="1"/>
  <c r="G5777" i="26"/>
  <c r="H5777" i="26" s="1"/>
  <c r="I5777" i="26" s="1"/>
  <c r="J5777" i="26" s="1"/>
  <c r="G5776" i="26"/>
  <c r="H5776" i="26" s="1"/>
  <c r="I5776" i="26" s="1"/>
  <c r="J5776" i="26" s="1"/>
  <c r="G5775" i="26"/>
  <c r="H5775" i="26" s="1"/>
  <c r="I5775" i="26" s="1"/>
  <c r="J5775" i="26" s="1"/>
  <c r="G5774" i="26"/>
  <c r="H5774" i="26" s="1"/>
  <c r="I5774" i="26" s="1"/>
  <c r="J5774" i="26" s="1"/>
  <c r="G5773" i="26"/>
  <c r="H5773" i="26" s="1"/>
  <c r="I5773" i="26" s="1"/>
  <c r="J5773" i="26" s="1"/>
  <c r="G5772" i="26"/>
  <c r="H5772" i="26" s="1"/>
  <c r="I5772" i="26" s="1"/>
  <c r="J5772" i="26" s="1"/>
  <c r="G5771" i="26"/>
  <c r="H5771" i="26" s="1"/>
  <c r="I5771" i="26" s="1"/>
  <c r="J5771" i="26" s="1"/>
  <c r="G5770" i="26"/>
  <c r="H5770" i="26" s="1"/>
  <c r="I5770" i="26" s="1"/>
  <c r="J5770" i="26" s="1"/>
  <c r="G5769" i="26"/>
  <c r="H5769" i="26" s="1"/>
  <c r="I5769" i="26" s="1"/>
  <c r="J5769" i="26" s="1"/>
  <c r="G5768" i="26"/>
  <c r="H5768" i="26" s="1"/>
  <c r="I5768" i="26" s="1"/>
  <c r="J5768" i="26" s="1"/>
  <c r="G5767" i="26"/>
  <c r="H5767" i="26" s="1"/>
  <c r="I5767" i="26" s="1"/>
  <c r="J5767" i="26" s="1"/>
  <c r="G5766" i="26"/>
  <c r="H5766" i="26" s="1"/>
  <c r="I5766" i="26" s="1"/>
  <c r="J5766" i="26" s="1"/>
  <c r="G5765" i="26"/>
  <c r="H5765" i="26" s="1"/>
  <c r="I5765" i="26" s="1"/>
  <c r="J5765" i="26" s="1"/>
  <c r="G5764" i="26"/>
  <c r="H5764" i="26" s="1"/>
  <c r="I5764" i="26" s="1"/>
  <c r="J5764" i="26" s="1"/>
  <c r="G5763" i="26"/>
  <c r="H5763" i="26" s="1"/>
  <c r="I5763" i="26" s="1"/>
  <c r="J5763" i="26" s="1"/>
  <c r="G5762" i="26"/>
  <c r="H5762" i="26" s="1"/>
  <c r="I5762" i="26" s="1"/>
  <c r="J5762" i="26" s="1"/>
  <c r="G5761" i="26"/>
  <c r="H5761" i="26" s="1"/>
  <c r="I5761" i="26" s="1"/>
  <c r="J5761" i="26" s="1"/>
  <c r="G5760" i="26"/>
  <c r="H5760" i="26" s="1"/>
  <c r="I5760" i="26" s="1"/>
  <c r="J5760" i="26" s="1"/>
  <c r="G5759" i="26"/>
  <c r="H5759" i="26" s="1"/>
  <c r="I5759" i="26" s="1"/>
  <c r="J5759" i="26" s="1"/>
  <c r="G5758" i="26"/>
  <c r="H5758" i="26" s="1"/>
  <c r="I5758" i="26" s="1"/>
  <c r="J5758" i="26" s="1"/>
  <c r="G5757" i="26"/>
  <c r="H5757" i="26" s="1"/>
  <c r="I5757" i="26" s="1"/>
  <c r="J5757" i="26" s="1"/>
  <c r="G5756" i="26"/>
  <c r="H5756" i="26" s="1"/>
  <c r="I5756" i="26" s="1"/>
  <c r="J5756" i="26" s="1"/>
  <c r="G5755" i="26"/>
  <c r="H5755" i="26" s="1"/>
  <c r="I5755" i="26" s="1"/>
  <c r="J5755" i="26" s="1"/>
  <c r="G5754" i="26"/>
  <c r="H5754" i="26" s="1"/>
  <c r="I5754" i="26" s="1"/>
  <c r="J5754" i="26" s="1"/>
  <c r="G5753" i="26"/>
  <c r="H5753" i="26" s="1"/>
  <c r="I5753" i="26" s="1"/>
  <c r="J5753" i="26" s="1"/>
  <c r="G5752" i="26"/>
  <c r="H5752" i="26" s="1"/>
  <c r="I5752" i="26" s="1"/>
  <c r="J5752" i="26" s="1"/>
  <c r="G5751" i="26"/>
  <c r="H5751" i="26" s="1"/>
  <c r="I5751" i="26" s="1"/>
  <c r="J5751" i="26" s="1"/>
  <c r="G5750" i="26"/>
  <c r="H5750" i="26" s="1"/>
  <c r="I5750" i="26" s="1"/>
  <c r="J5750" i="26" s="1"/>
  <c r="G5749" i="26"/>
  <c r="H5749" i="26" s="1"/>
  <c r="I5749" i="26" s="1"/>
  <c r="J5749" i="26" s="1"/>
  <c r="G5748" i="26"/>
  <c r="H5748" i="26" s="1"/>
  <c r="I5748" i="26" s="1"/>
  <c r="J5748" i="26" s="1"/>
  <c r="G5747" i="26"/>
  <c r="H5747" i="26" s="1"/>
  <c r="I5747" i="26" s="1"/>
  <c r="J5747" i="26" s="1"/>
  <c r="G5746" i="26"/>
  <c r="H5746" i="26" s="1"/>
  <c r="I5746" i="26" s="1"/>
  <c r="J5746" i="26" s="1"/>
  <c r="G5745" i="26"/>
  <c r="H5745" i="26" s="1"/>
  <c r="I5745" i="26" s="1"/>
  <c r="J5745" i="26" s="1"/>
  <c r="G5744" i="26"/>
  <c r="H5744" i="26" s="1"/>
  <c r="I5744" i="26" s="1"/>
  <c r="J5744" i="26" s="1"/>
  <c r="G5743" i="26"/>
  <c r="H5743" i="26" s="1"/>
  <c r="I5743" i="26" s="1"/>
  <c r="J5743" i="26" s="1"/>
  <c r="G5742" i="26"/>
  <c r="H5742" i="26" s="1"/>
  <c r="I5742" i="26" s="1"/>
  <c r="J5742" i="26" s="1"/>
  <c r="G5741" i="26"/>
  <c r="H5741" i="26" s="1"/>
  <c r="I5741" i="26" s="1"/>
  <c r="J5741" i="26" s="1"/>
  <c r="G5740" i="26"/>
  <c r="H5740" i="26" s="1"/>
  <c r="I5740" i="26" s="1"/>
  <c r="J5740" i="26" s="1"/>
  <c r="G5739" i="26"/>
  <c r="H5739" i="26" s="1"/>
  <c r="I5739" i="26" s="1"/>
  <c r="J5739" i="26" s="1"/>
  <c r="G5738" i="26"/>
  <c r="H5738" i="26" s="1"/>
  <c r="I5738" i="26" s="1"/>
  <c r="J5738" i="26" s="1"/>
  <c r="G5737" i="26"/>
  <c r="H5737" i="26" s="1"/>
  <c r="I5737" i="26" s="1"/>
  <c r="J5737" i="26" s="1"/>
  <c r="G5736" i="26"/>
  <c r="H5736" i="26" s="1"/>
  <c r="I5736" i="26" s="1"/>
  <c r="J5736" i="26" s="1"/>
  <c r="G5735" i="26"/>
  <c r="H5735" i="26" s="1"/>
  <c r="I5735" i="26" s="1"/>
  <c r="J5735" i="26" s="1"/>
  <c r="G5734" i="26"/>
  <c r="H5734" i="26" s="1"/>
  <c r="I5734" i="26" s="1"/>
  <c r="J5734" i="26" s="1"/>
  <c r="G5733" i="26"/>
  <c r="H5733" i="26" s="1"/>
  <c r="I5733" i="26" s="1"/>
  <c r="J5733" i="26" s="1"/>
  <c r="G5732" i="26"/>
  <c r="H5732" i="26" s="1"/>
  <c r="I5732" i="26" s="1"/>
  <c r="J5732" i="26" s="1"/>
  <c r="G5731" i="26"/>
  <c r="H5731" i="26" s="1"/>
  <c r="I5731" i="26" s="1"/>
  <c r="J5731" i="26" s="1"/>
  <c r="G5730" i="26"/>
  <c r="H5730" i="26" s="1"/>
  <c r="I5730" i="26" s="1"/>
  <c r="J5730" i="26" s="1"/>
  <c r="G5729" i="26"/>
  <c r="H5729" i="26" s="1"/>
  <c r="I5729" i="26" s="1"/>
  <c r="J5729" i="26" s="1"/>
  <c r="G5728" i="26"/>
  <c r="H5728" i="26" s="1"/>
  <c r="I5728" i="26" s="1"/>
  <c r="J5728" i="26" s="1"/>
  <c r="G5727" i="26"/>
  <c r="H5727" i="26" s="1"/>
  <c r="I5727" i="26" s="1"/>
  <c r="J5727" i="26" s="1"/>
  <c r="G5726" i="26"/>
  <c r="H5726" i="26" s="1"/>
  <c r="I5726" i="26" s="1"/>
  <c r="J5726" i="26" s="1"/>
  <c r="G5725" i="26"/>
  <c r="H5725" i="26" s="1"/>
  <c r="I5725" i="26" s="1"/>
  <c r="J5725" i="26" s="1"/>
  <c r="G5724" i="26"/>
  <c r="H5724" i="26" s="1"/>
  <c r="I5724" i="26" s="1"/>
  <c r="J5724" i="26" s="1"/>
  <c r="G5723" i="26"/>
  <c r="H5723" i="26" s="1"/>
  <c r="I5723" i="26" s="1"/>
  <c r="J5723" i="26" s="1"/>
  <c r="G5722" i="26"/>
  <c r="H5722" i="26" s="1"/>
  <c r="I5722" i="26" s="1"/>
  <c r="J5722" i="26" s="1"/>
  <c r="G5721" i="26"/>
  <c r="H5721" i="26" s="1"/>
  <c r="I5721" i="26" s="1"/>
  <c r="J5721" i="26" s="1"/>
  <c r="G5720" i="26"/>
  <c r="H5720" i="26" s="1"/>
  <c r="I5720" i="26" s="1"/>
  <c r="J5720" i="26" s="1"/>
  <c r="G5719" i="26"/>
  <c r="H5719" i="26" s="1"/>
  <c r="I5719" i="26" s="1"/>
  <c r="J5719" i="26" s="1"/>
  <c r="G5718" i="26"/>
  <c r="H5718" i="26" s="1"/>
  <c r="I5718" i="26" s="1"/>
  <c r="J5718" i="26" s="1"/>
  <c r="G5717" i="26"/>
  <c r="H5717" i="26" s="1"/>
  <c r="I5717" i="26" s="1"/>
  <c r="J5717" i="26" s="1"/>
  <c r="G5716" i="26"/>
  <c r="H5716" i="26" s="1"/>
  <c r="I5716" i="26" s="1"/>
  <c r="J5716" i="26" s="1"/>
  <c r="G5715" i="26"/>
  <c r="H5715" i="26" s="1"/>
  <c r="I5715" i="26" s="1"/>
  <c r="J5715" i="26" s="1"/>
  <c r="G5714" i="26"/>
  <c r="H5714" i="26" s="1"/>
  <c r="I5714" i="26" s="1"/>
  <c r="J5714" i="26" s="1"/>
  <c r="G5713" i="26"/>
  <c r="H5713" i="26" s="1"/>
  <c r="I5713" i="26" s="1"/>
  <c r="J5713" i="26" s="1"/>
  <c r="G5712" i="26"/>
  <c r="H5712" i="26" s="1"/>
  <c r="I5712" i="26" s="1"/>
  <c r="J5712" i="26" s="1"/>
  <c r="G5711" i="26"/>
  <c r="H5711" i="26" s="1"/>
  <c r="I5711" i="26" s="1"/>
  <c r="J5711" i="26" s="1"/>
  <c r="G5710" i="26"/>
  <c r="H5710" i="26" s="1"/>
  <c r="I5710" i="26" s="1"/>
  <c r="J5710" i="26" s="1"/>
  <c r="G5709" i="26"/>
  <c r="H5709" i="26" s="1"/>
  <c r="I5709" i="26" s="1"/>
  <c r="J5709" i="26" s="1"/>
  <c r="G5708" i="26"/>
  <c r="H5708" i="26" s="1"/>
  <c r="I5708" i="26" s="1"/>
  <c r="J5708" i="26" s="1"/>
  <c r="G5707" i="26"/>
  <c r="H5707" i="26" s="1"/>
  <c r="I5707" i="26" s="1"/>
  <c r="J5707" i="26" s="1"/>
  <c r="G5706" i="26"/>
  <c r="H5706" i="26" s="1"/>
  <c r="I5706" i="26" s="1"/>
  <c r="J5706" i="26" s="1"/>
  <c r="G5705" i="26"/>
  <c r="H5705" i="26" s="1"/>
  <c r="I5705" i="26" s="1"/>
  <c r="J5705" i="26" s="1"/>
  <c r="G5704" i="26"/>
  <c r="H5704" i="26" s="1"/>
  <c r="I5704" i="26" s="1"/>
  <c r="J5704" i="26" s="1"/>
  <c r="G5703" i="26"/>
  <c r="H5703" i="26" s="1"/>
  <c r="I5703" i="26" s="1"/>
  <c r="J5703" i="26" s="1"/>
  <c r="G5702" i="26"/>
  <c r="H5702" i="26" s="1"/>
  <c r="I5702" i="26" s="1"/>
  <c r="J5702" i="26" s="1"/>
  <c r="G5701" i="26"/>
  <c r="H5701" i="26" s="1"/>
  <c r="I5701" i="26" s="1"/>
  <c r="J5701" i="26" s="1"/>
  <c r="G5700" i="26"/>
  <c r="H5700" i="26" s="1"/>
  <c r="I5700" i="26" s="1"/>
  <c r="J5700" i="26" s="1"/>
  <c r="G5699" i="26"/>
  <c r="H5699" i="26" s="1"/>
  <c r="I5699" i="26" s="1"/>
  <c r="J5699" i="26" s="1"/>
  <c r="G5698" i="26"/>
  <c r="H5698" i="26" s="1"/>
  <c r="I5698" i="26" s="1"/>
  <c r="J5698" i="26" s="1"/>
  <c r="G5697" i="26"/>
  <c r="H5697" i="26" s="1"/>
  <c r="I5697" i="26" s="1"/>
  <c r="J5697" i="26" s="1"/>
  <c r="G5696" i="26"/>
  <c r="H5696" i="26" s="1"/>
  <c r="I5696" i="26" s="1"/>
  <c r="J5696" i="26" s="1"/>
  <c r="G5695" i="26"/>
  <c r="H5695" i="26" s="1"/>
  <c r="I5695" i="26" s="1"/>
  <c r="J5695" i="26" s="1"/>
  <c r="G5694" i="26"/>
  <c r="H5694" i="26" s="1"/>
  <c r="I5694" i="26" s="1"/>
  <c r="J5694" i="26" s="1"/>
  <c r="G5693" i="26"/>
  <c r="H5693" i="26" s="1"/>
  <c r="I5693" i="26" s="1"/>
  <c r="J5693" i="26" s="1"/>
  <c r="G5692" i="26"/>
  <c r="H5692" i="26" s="1"/>
  <c r="I5692" i="26" s="1"/>
  <c r="J5692" i="26" s="1"/>
  <c r="G5691" i="26"/>
  <c r="H5691" i="26" s="1"/>
  <c r="I5691" i="26" s="1"/>
  <c r="J5691" i="26" s="1"/>
  <c r="G5690" i="26"/>
  <c r="H5690" i="26" s="1"/>
  <c r="I5690" i="26" s="1"/>
  <c r="J5690" i="26" s="1"/>
  <c r="G5689" i="26"/>
  <c r="H5689" i="26" s="1"/>
  <c r="I5689" i="26" s="1"/>
  <c r="J5689" i="26" s="1"/>
  <c r="G5688" i="26"/>
  <c r="H5688" i="26" s="1"/>
  <c r="I5688" i="26" s="1"/>
  <c r="J5688" i="26" s="1"/>
  <c r="G5687" i="26"/>
  <c r="H5687" i="26" s="1"/>
  <c r="I5687" i="26" s="1"/>
  <c r="J5687" i="26" s="1"/>
  <c r="G5686" i="26"/>
  <c r="H5686" i="26" s="1"/>
  <c r="I5686" i="26" s="1"/>
  <c r="J5686" i="26" s="1"/>
  <c r="G5685" i="26"/>
  <c r="H5685" i="26" s="1"/>
  <c r="I5685" i="26" s="1"/>
  <c r="J5685" i="26" s="1"/>
  <c r="G5684" i="26"/>
  <c r="H5684" i="26" s="1"/>
  <c r="I5684" i="26" s="1"/>
  <c r="J5684" i="26" s="1"/>
  <c r="G5683" i="26"/>
  <c r="H5683" i="26" s="1"/>
  <c r="I5683" i="26" s="1"/>
  <c r="J5683" i="26" s="1"/>
  <c r="G5682" i="26"/>
  <c r="H5682" i="26" s="1"/>
  <c r="I5682" i="26" s="1"/>
  <c r="J5682" i="26" s="1"/>
  <c r="G5681" i="26"/>
  <c r="H5681" i="26" s="1"/>
  <c r="I5681" i="26" s="1"/>
  <c r="J5681" i="26" s="1"/>
  <c r="G5680" i="26"/>
  <c r="H5680" i="26" s="1"/>
  <c r="I5680" i="26" s="1"/>
  <c r="J5680" i="26" s="1"/>
  <c r="G5679" i="26"/>
  <c r="H5679" i="26" s="1"/>
  <c r="I5679" i="26" s="1"/>
  <c r="J5679" i="26" s="1"/>
  <c r="G5678" i="26"/>
  <c r="H5678" i="26" s="1"/>
  <c r="I5678" i="26" s="1"/>
  <c r="J5678" i="26" s="1"/>
  <c r="G5677" i="26"/>
  <c r="H5677" i="26" s="1"/>
  <c r="I5677" i="26" s="1"/>
  <c r="J5677" i="26" s="1"/>
  <c r="G5676" i="26"/>
  <c r="H5676" i="26" s="1"/>
  <c r="I5676" i="26" s="1"/>
  <c r="J5676" i="26" s="1"/>
  <c r="G5675" i="26"/>
  <c r="H5675" i="26" s="1"/>
  <c r="I5675" i="26" s="1"/>
  <c r="J5675" i="26" s="1"/>
  <c r="G5674" i="26"/>
  <c r="H5674" i="26" s="1"/>
  <c r="I5674" i="26" s="1"/>
  <c r="J5674" i="26" s="1"/>
  <c r="G5673" i="26"/>
  <c r="H5673" i="26" s="1"/>
  <c r="I5673" i="26" s="1"/>
  <c r="J5673" i="26" s="1"/>
  <c r="G5672" i="26"/>
  <c r="H5672" i="26" s="1"/>
  <c r="I5672" i="26" s="1"/>
  <c r="J5672" i="26" s="1"/>
  <c r="G5671" i="26"/>
  <c r="H5671" i="26" s="1"/>
  <c r="I5671" i="26" s="1"/>
  <c r="J5671" i="26" s="1"/>
  <c r="G5670" i="26"/>
  <c r="H5670" i="26" s="1"/>
  <c r="I5670" i="26" s="1"/>
  <c r="J5670" i="26" s="1"/>
  <c r="G5669" i="26"/>
  <c r="H5669" i="26" s="1"/>
  <c r="I5669" i="26" s="1"/>
  <c r="J5669" i="26" s="1"/>
  <c r="G5668" i="26"/>
  <c r="H5668" i="26" s="1"/>
  <c r="I5668" i="26" s="1"/>
  <c r="J5668" i="26" s="1"/>
  <c r="G5667" i="26"/>
  <c r="H5667" i="26" s="1"/>
  <c r="I5667" i="26" s="1"/>
  <c r="J5667" i="26" s="1"/>
  <c r="G5666" i="26"/>
  <c r="H5666" i="26" s="1"/>
  <c r="I5666" i="26" s="1"/>
  <c r="J5666" i="26" s="1"/>
  <c r="G5665" i="26"/>
  <c r="H5665" i="26" s="1"/>
  <c r="I5665" i="26" s="1"/>
  <c r="J5665" i="26" s="1"/>
  <c r="G5664" i="26"/>
  <c r="H5664" i="26" s="1"/>
  <c r="I5664" i="26" s="1"/>
  <c r="J5664" i="26" s="1"/>
  <c r="G5663" i="26"/>
  <c r="H5663" i="26" s="1"/>
  <c r="I5663" i="26" s="1"/>
  <c r="J5663" i="26" s="1"/>
  <c r="G5662" i="26"/>
  <c r="H5662" i="26" s="1"/>
  <c r="I5662" i="26" s="1"/>
  <c r="J5662" i="26" s="1"/>
  <c r="G5661" i="26"/>
  <c r="H5661" i="26" s="1"/>
  <c r="I5661" i="26" s="1"/>
  <c r="J5661" i="26" s="1"/>
  <c r="G5660" i="26"/>
  <c r="H5660" i="26" s="1"/>
  <c r="I5660" i="26" s="1"/>
  <c r="J5660" i="26" s="1"/>
  <c r="G5659" i="26"/>
  <c r="H5659" i="26" s="1"/>
  <c r="I5659" i="26" s="1"/>
  <c r="J5659" i="26" s="1"/>
  <c r="G5658" i="26"/>
  <c r="H5658" i="26" s="1"/>
  <c r="I5658" i="26" s="1"/>
  <c r="J5658" i="26" s="1"/>
  <c r="G5657" i="26"/>
  <c r="H5657" i="26" s="1"/>
  <c r="I5657" i="26" s="1"/>
  <c r="J5657" i="26" s="1"/>
  <c r="G5656" i="26"/>
  <c r="H5656" i="26" s="1"/>
  <c r="I5656" i="26" s="1"/>
  <c r="J5656" i="26" s="1"/>
  <c r="G5655" i="26"/>
  <c r="H5655" i="26" s="1"/>
  <c r="I5655" i="26" s="1"/>
  <c r="J5655" i="26" s="1"/>
  <c r="G5654" i="26"/>
  <c r="H5654" i="26" s="1"/>
  <c r="I5654" i="26" s="1"/>
  <c r="J5654" i="26" s="1"/>
  <c r="G5653" i="26"/>
  <c r="H5653" i="26" s="1"/>
  <c r="I5653" i="26" s="1"/>
  <c r="J5653" i="26" s="1"/>
  <c r="G5652" i="26"/>
  <c r="H5652" i="26" s="1"/>
  <c r="I5652" i="26" s="1"/>
  <c r="J5652" i="26" s="1"/>
  <c r="G5651" i="26"/>
  <c r="H5651" i="26" s="1"/>
  <c r="I5651" i="26" s="1"/>
  <c r="J5651" i="26" s="1"/>
  <c r="G5650" i="26"/>
  <c r="H5650" i="26" s="1"/>
  <c r="I5650" i="26" s="1"/>
  <c r="J5650" i="26" s="1"/>
  <c r="G5649" i="26"/>
  <c r="H5649" i="26" s="1"/>
  <c r="I5649" i="26" s="1"/>
  <c r="J5649" i="26" s="1"/>
  <c r="G5648" i="26"/>
  <c r="H5648" i="26" s="1"/>
  <c r="I5648" i="26" s="1"/>
  <c r="J5648" i="26" s="1"/>
  <c r="G5647" i="26"/>
  <c r="H5647" i="26" s="1"/>
  <c r="I5647" i="26" s="1"/>
  <c r="J5647" i="26" s="1"/>
  <c r="G5646" i="26"/>
  <c r="H5646" i="26" s="1"/>
  <c r="I5646" i="26" s="1"/>
  <c r="J5646" i="26" s="1"/>
  <c r="G5645" i="26"/>
  <c r="H5645" i="26" s="1"/>
  <c r="I5645" i="26" s="1"/>
  <c r="J5645" i="26" s="1"/>
  <c r="G5644" i="26"/>
  <c r="H5644" i="26" s="1"/>
  <c r="I5644" i="26" s="1"/>
  <c r="J5644" i="26" s="1"/>
  <c r="G5643" i="26"/>
  <c r="H5643" i="26" s="1"/>
  <c r="I5643" i="26" s="1"/>
  <c r="J5643" i="26" s="1"/>
  <c r="G5642" i="26"/>
  <c r="H5642" i="26" s="1"/>
  <c r="I5642" i="26" s="1"/>
  <c r="J5642" i="26" s="1"/>
  <c r="G5641" i="26"/>
  <c r="H5641" i="26" s="1"/>
  <c r="I5641" i="26" s="1"/>
  <c r="J5641" i="26" s="1"/>
  <c r="G5640" i="26"/>
  <c r="H5640" i="26" s="1"/>
  <c r="I5640" i="26" s="1"/>
  <c r="J5640" i="26" s="1"/>
  <c r="G5639" i="26"/>
  <c r="H5639" i="26" s="1"/>
  <c r="I5639" i="26" s="1"/>
  <c r="J5639" i="26" s="1"/>
  <c r="G5638" i="26"/>
  <c r="H5638" i="26" s="1"/>
  <c r="I5638" i="26" s="1"/>
  <c r="J5638" i="26" s="1"/>
  <c r="G5637" i="26"/>
  <c r="H5637" i="26" s="1"/>
  <c r="I5637" i="26" s="1"/>
  <c r="J5637" i="26" s="1"/>
  <c r="G5636" i="26"/>
  <c r="H5636" i="26" s="1"/>
  <c r="I5636" i="26" s="1"/>
  <c r="J5636" i="26" s="1"/>
  <c r="G5635" i="26"/>
  <c r="H5635" i="26" s="1"/>
  <c r="I5635" i="26" s="1"/>
  <c r="J5635" i="26" s="1"/>
  <c r="G5634" i="26"/>
  <c r="H5634" i="26" s="1"/>
  <c r="I5634" i="26" s="1"/>
  <c r="J5634" i="26" s="1"/>
  <c r="G5633" i="26"/>
  <c r="H5633" i="26" s="1"/>
  <c r="I5633" i="26" s="1"/>
  <c r="J5633" i="26" s="1"/>
  <c r="G5632" i="26"/>
  <c r="H5632" i="26" s="1"/>
  <c r="I5632" i="26" s="1"/>
  <c r="J5632" i="26" s="1"/>
  <c r="G5631" i="26"/>
  <c r="H5631" i="26" s="1"/>
  <c r="I5631" i="26" s="1"/>
  <c r="J5631" i="26" s="1"/>
  <c r="G5630" i="26"/>
  <c r="H5630" i="26" s="1"/>
  <c r="I5630" i="26" s="1"/>
  <c r="J5630" i="26" s="1"/>
  <c r="G5629" i="26"/>
  <c r="H5629" i="26" s="1"/>
  <c r="I5629" i="26" s="1"/>
  <c r="J5629" i="26" s="1"/>
  <c r="G5628" i="26"/>
  <c r="H5628" i="26" s="1"/>
  <c r="I5628" i="26" s="1"/>
  <c r="J5628" i="26" s="1"/>
  <c r="G5627" i="26"/>
  <c r="H5627" i="26" s="1"/>
  <c r="I5627" i="26" s="1"/>
  <c r="J5627" i="26" s="1"/>
  <c r="G5626" i="26"/>
  <c r="H5626" i="26" s="1"/>
  <c r="I5626" i="26" s="1"/>
  <c r="J5626" i="26" s="1"/>
  <c r="G5625" i="26"/>
  <c r="H5625" i="26" s="1"/>
  <c r="I5625" i="26" s="1"/>
  <c r="J5625" i="26" s="1"/>
  <c r="G5624" i="26"/>
  <c r="H5624" i="26" s="1"/>
  <c r="I5624" i="26" s="1"/>
  <c r="J5624" i="26" s="1"/>
  <c r="G5623" i="26"/>
  <c r="H5623" i="26" s="1"/>
  <c r="I5623" i="26" s="1"/>
  <c r="J5623" i="26" s="1"/>
  <c r="G5622" i="26"/>
  <c r="H5622" i="26" s="1"/>
  <c r="I5622" i="26" s="1"/>
  <c r="J5622" i="26" s="1"/>
  <c r="G5621" i="26"/>
  <c r="H5621" i="26" s="1"/>
  <c r="I5621" i="26" s="1"/>
  <c r="J5621" i="26" s="1"/>
  <c r="G5620" i="26"/>
  <c r="H5620" i="26" s="1"/>
  <c r="I5620" i="26" s="1"/>
  <c r="J5620" i="26" s="1"/>
  <c r="G5619" i="26"/>
  <c r="H5619" i="26" s="1"/>
  <c r="I5619" i="26" s="1"/>
  <c r="J5619" i="26" s="1"/>
  <c r="G5618" i="26"/>
  <c r="H5618" i="26" s="1"/>
  <c r="I5618" i="26" s="1"/>
  <c r="J5618" i="26" s="1"/>
  <c r="G5617" i="26"/>
  <c r="H5617" i="26" s="1"/>
  <c r="I5617" i="26" s="1"/>
  <c r="J5617" i="26" s="1"/>
  <c r="G5616" i="26"/>
  <c r="H5616" i="26" s="1"/>
  <c r="I5616" i="26" s="1"/>
  <c r="J5616" i="26" s="1"/>
  <c r="G5615" i="26"/>
  <c r="H5615" i="26" s="1"/>
  <c r="I5615" i="26" s="1"/>
  <c r="J5615" i="26" s="1"/>
  <c r="G5614" i="26"/>
  <c r="H5614" i="26" s="1"/>
  <c r="I5614" i="26" s="1"/>
  <c r="J5614" i="26" s="1"/>
  <c r="G5613" i="26"/>
  <c r="H5613" i="26" s="1"/>
  <c r="I5613" i="26" s="1"/>
  <c r="J5613" i="26" s="1"/>
  <c r="G5612" i="26"/>
  <c r="H5612" i="26" s="1"/>
  <c r="I5612" i="26" s="1"/>
  <c r="J5612" i="26" s="1"/>
  <c r="G5611" i="26"/>
  <c r="H5611" i="26" s="1"/>
  <c r="I5611" i="26" s="1"/>
  <c r="J5611" i="26" s="1"/>
  <c r="G5610" i="26"/>
  <c r="H5610" i="26" s="1"/>
  <c r="I5610" i="26" s="1"/>
  <c r="J5610" i="26" s="1"/>
  <c r="G5609" i="26"/>
  <c r="H5609" i="26" s="1"/>
  <c r="I5609" i="26" s="1"/>
  <c r="J5609" i="26" s="1"/>
  <c r="G5608" i="26"/>
  <c r="H5608" i="26" s="1"/>
  <c r="I5608" i="26" s="1"/>
  <c r="J5608" i="26" s="1"/>
  <c r="G5607" i="26"/>
  <c r="H5607" i="26" s="1"/>
  <c r="I5607" i="26" s="1"/>
  <c r="J5607" i="26" s="1"/>
  <c r="G5606" i="26"/>
  <c r="H5606" i="26" s="1"/>
  <c r="I5606" i="26" s="1"/>
  <c r="J5606" i="26" s="1"/>
  <c r="G5605" i="26"/>
  <c r="H5605" i="26" s="1"/>
  <c r="I5605" i="26" s="1"/>
  <c r="J5605" i="26" s="1"/>
  <c r="G5604" i="26"/>
  <c r="H5604" i="26" s="1"/>
  <c r="I5604" i="26" s="1"/>
  <c r="J5604" i="26" s="1"/>
  <c r="G5603" i="26"/>
  <c r="H5603" i="26" s="1"/>
  <c r="I5603" i="26" s="1"/>
  <c r="J5603" i="26" s="1"/>
  <c r="G5602" i="26"/>
  <c r="H5602" i="26" s="1"/>
  <c r="I5602" i="26" s="1"/>
  <c r="J5602" i="26" s="1"/>
  <c r="G5601" i="26"/>
  <c r="H5601" i="26" s="1"/>
  <c r="I5601" i="26" s="1"/>
  <c r="J5601" i="26" s="1"/>
  <c r="G5600" i="26"/>
  <c r="H5600" i="26" s="1"/>
  <c r="I5600" i="26" s="1"/>
  <c r="J5600" i="26" s="1"/>
  <c r="G5599" i="26"/>
  <c r="H5599" i="26" s="1"/>
  <c r="I5599" i="26" s="1"/>
  <c r="J5599" i="26" s="1"/>
  <c r="G5598" i="26"/>
  <c r="H5598" i="26" s="1"/>
  <c r="I5598" i="26" s="1"/>
  <c r="J5598" i="26" s="1"/>
  <c r="G5597" i="26"/>
  <c r="H5597" i="26" s="1"/>
  <c r="I5597" i="26" s="1"/>
  <c r="J5597" i="26" s="1"/>
  <c r="G5596" i="26"/>
  <c r="H5596" i="26" s="1"/>
  <c r="I5596" i="26" s="1"/>
  <c r="J5596" i="26" s="1"/>
  <c r="G5595" i="26"/>
  <c r="H5595" i="26" s="1"/>
  <c r="I5595" i="26" s="1"/>
  <c r="J5595" i="26" s="1"/>
  <c r="G5594" i="26"/>
  <c r="H5594" i="26" s="1"/>
  <c r="I5594" i="26" s="1"/>
  <c r="J5594" i="26" s="1"/>
  <c r="G5593" i="26"/>
  <c r="H5593" i="26" s="1"/>
  <c r="I5593" i="26" s="1"/>
  <c r="J5593" i="26" s="1"/>
  <c r="G5592" i="26"/>
  <c r="H5592" i="26" s="1"/>
  <c r="I5592" i="26" s="1"/>
  <c r="J5592" i="26" s="1"/>
  <c r="G5591" i="26"/>
  <c r="H5591" i="26" s="1"/>
  <c r="I5591" i="26" s="1"/>
  <c r="J5591" i="26" s="1"/>
  <c r="G5590" i="26"/>
  <c r="H5590" i="26" s="1"/>
  <c r="I5590" i="26" s="1"/>
  <c r="J5590" i="26" s="1"/>
  <c r="G5589" i="26"/>
  <c r="H5589" i="26" s="1"/>
  <c r="I5589" i="26" s="1"/>
  <c r="J5589" i="26" s="1"/>
  <c r="G5588" i="26"/>
  <c r="H5588" i="26" s="1"/>
  <c r="I5588" i="26" s="1"/>
  <c r="J5588" i="26" s="1"/>
  <c r="G5587" i="26"/>
  <c r="H5587" i="26" s="1"/>
  <c r="I5587" i="26" s="1"/>
  <c r="J5587" i="26" s="1"/>
  <c r="G5586" i="26"/>
  <c r="H5586" i="26" s="1"/>
  <c r="I5586" i="26" s="1"/>
  <c r="J5586" i="26" s="1"/>
  <c r="G5585" i="26"/>
  <c r="H5585" i="26" s="1"/>
  <c r="I5585" i="26" s="1"/>
  <c r="J5585" i="26" s="1"/>
  <c r="G5584" i="26"/>
  <c r="H5584" i="26" s="1"/>
  <c r="I5584" i="26" s="1"/>
  <c r="J5584" i="26" s="1"/>
  <c r="G5583" i="26"/>
  <c r="H5583" i="26" s="1"/>
  <c r="I5583" i="26" s="1"/>
  <c r="J5583" i="26" s="1"/>
  <c r="G5582" i="26"/>
  <c r="H5582" i="26" s="1"/>
  <c r="I5582" i="26" s="1"/>
  <c r="J5582" i="26" s="1"/>
  <c r="G5581" i="26"/>
  <c r="H5581" i="26" s="1"/>
  <c r="I5581" i="26" s="1"/>
  <c r="J5581" i="26" s="1"/>
  <c r="G5580" i="26"/>
  <c r="H5580" i="26" s="1"/>
  <c r="I5580" i="26" s="1"/>
  <c r="J5580" i="26" s="1"/>
  <c r="G5579" i="26"/>
  <c r="H5579" i="26" s="1"/>
  <c r="I5579" i="26" s="1"/>
  <c r="J5579" i="26" s="1"/>
  <c r="G5578" i="26"/>
  <c r="H5578" i="26" s="1"/>
  <c r="I5578" i="26" s="1"/>
  <c r="J5578" i="26" s="1"/>
  <c r="G5577" i="26"/>
  <c r="H5577" i="26" s="1"/>
  <c r="I5577" i="26" s="1"/>
  <c r="J5577" i="26" s="1"/>
  <c r="G5576" i="26"/>
  <c r="H5576" i="26" s="1"/>
  <c r="I5576" i="26" s="1"/>
  <c r="J5576" i="26" s="1"/>
  <c r="G5575" i="26"/>
  <c r="H5575" i="26" s="1"/>
  <c r="I5575" i="26" s="1"/>
  <c r="J5575" i="26" s="1"/>
  <c r="G5574" i="26"/>
  <c r="H5574" i="26" s="1"/>
  <c r="I5574" i="26" s="1"/>
  <c r="J5574" i="26" s="1"/>
  <c r="G5573" i="26"/>
  <c r="H5573" i="26" s="1"/>
  <c r="I5573" i="26" s="1"/>
  <c r="J5573" i="26" s="1"/>
  <c r="G5572" i="26"/>
  <c r="H5572" i="26" s="1"/>
  <c r="I5572" i="26" s="1"/>
  <c r="J5572" i="26" s="1"/>
  <c r="G5571" i="26"/>
  <c r="H5571" i="26" s="1"/>
  <c r="I5571" i="26" s="1"/>
  <c r="J5571" i="26" s="1"/>
  <c r="G5570" i="26"/>
  <c r="H5570" i="26" s="1"/>
  <c r="I5570" i="26" s="1"/>
  <c r="J5570" i="26" s="1"/>
  <c r="G5569" i="26"/>
  <c r="H5569" i="26" s="1"/>
  <c r="I5569" i="26" s="1"/>
  <c r="J5569" i="26" s="1"/>
  <c r="G5568" i="26"/>
  <c r="H5568" i="26" s="1"/>
  <c r="I5568" i="26" s="1"/>
  <c r="J5568" i="26" s="1"/>
  <c r="G5567" i="26"/>
  <c r="H5567" i="26" s="1"/>
  <c r="I5567" i="26" s="1"/>
  <c r="J5567" i="26" s="1"/>
  <c r="G5566" i="26"/>
  <c r="H5566" i="26" s="1"/>
  <c r="I5566" i="26" s="1"/>
  <c r="J5566" i="26" s="1"/>
  <c r="G5565" i="26"/>
  <c r="H5565" i="26" s="1"/>
  <c r="I5565" i="26" s="1"/>
  <c r="J5565" i="26" s="1"/>
  <c r="G5564" i="26"/>
  <c r="H5564" i="26" s="1"/>
  <c r="I5564" i="26" s="1"/>
  <c r="J5564" i="26" s="1"/>
  <c r="G5563" i="26"/>
  <c r="H5563" i="26" s="1"/>
  <c r="I5563" i="26" s="1"/>
  <c r="J5563" i="26" s="1"/>
  <c r="G5562" i="26"/>
  <c r="H5562" i="26" s="1"/>
  <c r="I5562" i="26" s="1"/>
  <c r="J5562" i="26" s="1"/>
  <c r="G5561" i="26"/>
  <c r="H5561" i="26" s="1"/>
  <c r="I5561" i="26" s="1"/>
  <c r="J5561" i="26" s="1"/>
  <c r="G5560" i="26"/>
  <c r="H5560" i="26" s="1"/>
  <c r="I5560" i="26" s="1"/>
  <c r="J5560" i="26" s="1"/>
  <c r="G5559" i="26"/>
  <c r="H5559" i="26" s="1"/>
  <c r="I5559" i="26" s="1"/>
  <c r="J5559" i="26" s="1"/>
  <c r="G5558" i="26"/>
  <c r="H5558" i="26" s="1"/>
  <c r="I5558" i="26" s="1"/>
  <c r="J5558" i="26" s="1"/>
  <c r="G5557" i="26"/>
  <c r="H5557" i="26" s="1"/>
  <c r="I5557" i="26" s="1"/>
  <c r="J5557" i="26" s="1"/>
  <c r="G5556" i="26"/>
  <c r="H5556" i="26" s="1"/>
  <c r="I5556" i="26" s="1"/>
  <c r="J5556" i="26" s="1"/>
  <c r="G5555" i="26"/>
  <c r="H5555" i="26" s="1"/>
  <c r="I5555" i="26" s="1"/>
  <c r="J5555" i="26" s="1"/>
  <c r="G5554" i="26"/>
  <c r="H5554" i="26" s="1"/>
  <c r="I5554" i="26" s="1"/>
  <c r="J5554" i="26" s="1"/>
  <c r="G5553" i="26"/>
  <c r="H5553" i="26" s="1"/>
  <c r="I5553" i="26" s="1"/>
  <c r="J5553" i="26" s="1"/>
  <c r="G5552" i="26"/>
  <c r="H5552" i="26" s="1"/>
  <c r="I5552" i="26" s="1"/>
  <c r="J5552" i="26" s="1"/>
  <c r="G5551" i="26"/>
  <c r="H5551" i="26" s="1"/>
  <c r="I5551" i="26" s="1"/>
  <c r="J5551" i="26" s="1"/>
  <c r="G5550" i="26"/>
  <c r="H5550" i="26" s="1"/>
  <c r="I5550" i="26" s="1"/>
  <c r="J5550" i="26" s="1"/>
  <c r="G5549" i="26"/>
  <c r="H5549" i="26" s="1"/>
  <c r="I5549" i="26" s="1"/>
  <c r="J5549" i="26" s="1"/>
  <c r="G5548" i="26"/>
  <c r="H5548" i="26" s="1"/>
  <c r="I5548" i="26" s="1"/>
  <c r="J5548" i="26" s="1"/>
  <c r="G5547" i="26"/>
  <c r="H5547" i="26" s="1"/>
  <c r="I5547" i="26" s="1"/>
  <c r="J5547" i="26" s="1"/>
  <c r="G5546" i="26"/>
  <c r="H5546" i="26" s="1"/>
  <c r="I5546" i="26" s="1"/>
  <c r="J5546" i="26" s="1"/>
  <c r="G5545" i="26"/>
  <c r="H5545" i="26" s="1"/>
  <c r="I5545" i="26" s="1"/>
  <c r="J5545" i="26" s="1"/>
  <c r="G5544" i="26"/>
  <c r="H5544" i="26" s="1"/>
  <c r="I5544" i="26" s="1"/>
  <c r="J5544" i="26" s="1"/>
  <c r="G5543" i="26"/>
  <c r="H5543" i="26" s="1"/>
  <c r="I5543" i="26" s="1"/>
  <c r="J5543" i="26" s="1"/>
  <c r="G5542" i="26"/>
  <c r="H5542" i="26" s="1"/>
  <c r="I5542" i="26" s="1"/>
  <c r="J5542" i="26" s="1"/>
  <c r="G5541" i="26"/>
  <c r="H5541" i="26" s="1"/>
  <c r="I5541" i="26" s="1"/>
  <c r="J5541" i="26" s="1"/>
  <c r="G5540" i="26"/>
  <c r="H5540" i="26" s="1"/>
  <c r="I5540" i="26" s="1"/>
  <c r="J5540" i="26" s="1"/>
  <c r="G5539" i="26"/>
  <c r="H5539" i="26" s="1"/>
  <c r="I5539" i="26" s="1"/>
  <c r="J5539" i="26" s="1"/>
  <c r="G5538" i="26"/>
  <c r="H5538" i="26" s="1"/>
  <c r="I5538" i="26" s="1"/>
  <c r="J5538" i="26" s="1"/>
  <c r="G5537" i="26"/>
  <c r="H5537" i="26" s="1"/>
  <c r="I5537" i="26" s="1"/>
  <c r="J5537" i="26" s="1"/>
  <c r="G5536" i="26"/>
  <c r="H5536" i="26" s="1"/>
  <c r="I5536" i="26" s="1"/>
  <c r="J5536" i="26" s="1"/>
  <c r="G5535" i="26"/>
  <c r="H5535" i="26" s="1"/>
  <c r="I5535" i="26" s="1"/>
  <c r="J5535" i="26" s="1"/>
  <c r="G5534" i="26"/>
  <c r="H5534" i="26" s="1"/>
  <c r="I5534" i="26" s="1"/>
  <c r="J5534" i="26" s="1"/>
  <c r="G5533" i="26"/>
  <c r="H5533" i="26" s="1"/>
  <c r="I5533" i="26" s="1"/>
  <c r="J5533" i="26" s="1"/>
  <c r="G5532" i="26"/>
  <c r="H5532" i="26" s="1"/>
  <c r="I5532" i="26" s="1"/>
  <c r="J5532" i="26" s="1"/>
  <c r="G5531" i="26"/>
  <c r="H5531" i="26" s="1"/>
  <c r="I5531" i="26" s="1"/>
  <c r="J5531" i="26" s="1"/>
  <c r="G5530" i="26"/>
  <c r="H5530" i="26" s="1"/>
  <c r="I5530" i="26" s="1"/>
  <c r="J5530" i="26" s="1"/>
  <c r="G5529" i="26"/>
  <c r="H5529" i="26" s="1"/>
  <c r="I5529" i="26" s="1"/>
  <c r="J5529" i="26" s="1"/>
  <c r="G5528" i="26"/>
  <c r="H5528" i="26" s="1"/>
  <c r="I5528" i="26" s="1"/>
  <c r="J5528" i="26" s="1"/>
  <c r="G5527" i="26"/>
  <c r="H5527" i="26" s="1"/>
  <c r="I5527" i="26" s="1"/>
  <c r="J5527" i="26" s="1"/>
  <c r="G5526" i="26"/>
  <c r="H5526" i="26" s="1"/>
  <c r="I5526" i="26" s="1"/>
  <c r="J5526" i="26" s="1"/>
  <c r="G5525" i="26"/>
  <c r="H5525" i="26" s="1"/>
  <c r="I5525" i="26" s="1"/>
  <c r="J5525" i="26" s="1"/>
  <c r="G5524" i="26"/>
  <c r="H5524" i="26" s="1"/>
  <c r="I5524" i="26" s="1"/>
  <c r="J5524" i="26" s="1"/>
  <c r="G5523" i="26"/>
  <c r="H5523" i="26" s="1"/>
  <c r="I5523" i="26" s="1"/>
  <c r="J5523" i="26" s="1"/>
  <c r="G5522" i="26"/>
  <c r="H5522" i="26" s="1"/>
  <c r="I5522" i="26" s="1"/>
  <c r="J5522" i="26" s="1"/>
  <c r="G5521" i="26"/>
  <c r="H5521" i="26" s="1"/>
  <c r="I5521" i="26" s="1"/>
  <c r="J5521" i="26" s="1"/>
  <c r="G5520" i="26"/>
  <c r="H5520" i="26" s="1"/>
  <c r="I5520" i="26" s="1"/>
  <c r="J5520" i="26" s="1"/>
  <c r="G5519" i="26"/>
  <c r="H5519" i="26" s="1"/>
  <c r="I5519" i="26" s="1"/>
  <c r="J5519" i="26" s="1"/>
  <c r="G5518" i="26"/>
  <c r="H5518" i="26" s="1"/>
  <c r="I5518" i="26" s="1"/>
  <c r="J5518" i="26" s="1"/>
  <c r="G5517" i="26"/>
  <c r="H5517" i="26" s="1"/>
  <c r="I5517" i="26" s="1"/>
  <c r="J5517" i="26" s="1"/>
  <c r="G5516" i="26"/>
  <c r="H5516" i="26" s="1"/>
  <c r="I5516" i="26" s="1"/>
  <c r="J5516" i="26" s="1"/>
  <c r="G5515" i="26"/>
  <c r="H5515" i="26" s="1"/>
  <c r="I5515" i="26" s="1"/>
  <c r="J5515" i="26" s="1"/>
  <c r="G5514" i="26"/>
  <c r="H5514" i="26" s="1"/>
  <c r="I5514" i="26" s="1"/>
  <c r="J5514" i="26" s="1"/>
  <c r="G5513" i="26"/>
  <c r="H5513" i="26" s="1"/>
  <c r="I5513" i="26" s="1"/>
  <c r="J5513" i="26" s="1"/>
  <c r="G5512" i="26"/>
  <c r="H5512" i="26" s="1"/>
  <c r="I5512" i="26" s="1"/>
  <c r="J5512" i="26" s="1"/>
  <c r="G5511" i="26"/>
  <c r="H5511" i="26" s="1"/>
  <c r="I5511" i="26" s="1"/>
  <c r="J5511" i="26" s="1"/>
  <c r="G5510" i="26"/>
  <c r="H5510" i="26" s="1"/>
  <c r="I5510" i="26" s="1"/>
  <c r="J5510" i="26" s="1"/>
  <c r="G5509" i="26"/>
  <c r="H5509" i="26" s="1"/>
  <c r="I5509" i="26" s="1"/>
  <c r="J5509" i="26" s="1"/>
  <c r="G5508" i="26"/>
  <c r="H5508" i="26" s="1"/>
  <c r="I5508" i="26" s="1"/>
  <c r="J5508" i="26" s="1"/>
  <c r="G5507" i="26"/>
  <c r="H5507" i="26" s="1"/>
  <c r="I5507" i="26" s="1"/>
  <c r="J5507" i="26" s="1"/>
  <c r="G5506" i="26"/>
  <c r="H5506" i="26" s="1"/>
  <c r="I5506" i="26" s="1"/>
  <c r="J5506" i="26" s="1"/>
  <c r="G5505" i="26"/>
  <c r="H5505" i="26" s="1"/>
  <c r="I5505" i="26" s="1"/>
  <c r="J5505" i="26" s="1"/>
  <c r="G5504" i="26"/>
  <c r="H5504" i="26" s="1"/>
  <c r="I5504" i="26" s="1"/>
  <c r="J5504" i="26" s="1"/>
  <c r="G5503" i="26"/>
  <c r="H5503" i="26" s="1"/>
  <c r="I5503" i="26" s="1"/>
  <c r="J5503" i="26" s="1"/>
  <c r="G5502" i="26"/>
  <c r="H5502" i="26" s="1"/>
  <c r="I5502" i="26" s="1"/>
  <c r="J5502" i="26" s="1"/>
  <c r="G5501" i="26"/>
  <c r="H5501" i="26" s="1"/>
  <c r="I5501" i="26" s="1"/>
  <c r="J5501" i="26" s="1"/>
  <c r="G5500" i="26"/>
  <c r="H5500" i="26" s="1"/>
  <c r="I5500" i="26" s="1"/>
  <c r="J5500" i="26" s="1"/>
  <c r="G5499" i="26"/>
  <c r="H5499" i="26" s="1"/>
  <c r="I5499" i="26" s="1"/>
  <c r="J5499" i="26" s="1"/>
  <c r="G5498" i="26"/>
  <c r="H5498" i="26" s="1"/>
  <c r="I5498" i="26" s="1"/>
  <c r="J5498" i="26" s="1"/>
  <c r="G5497" i="26"/>
  <c r="H5497" i="26" s="1"/>
  <c r="I5497" i="26" s="1"/>
  <c r="J5497" i="26" s="1"/>
  <c r="G5496" i="26"/>
  <c r="H5496" i="26" s="1"/>
  <c r="I5496" i="26" s="1"/>
  <c r="J5496" i="26" s="1"/>
  <c r="G5495" i="26"/>
  <c r="H5495" i="26" s="1"/>
  <c r="I5495" i="26" s="1"/>
  <c r="J5495" i="26" s="1"/>
  <c r="G5494" i="26"/>
  <c r="H5494" i="26" s="1"/>
  <c r="I5494" i="26" s="1"/>
  <c r="J5494" i="26" s="1"/>
  <c r="G5493" i="26"/>
  <c r="H5493" i="26" s="1"/>
  <c r="I5493" i="26" s="1"/>
  <c r="J5493" i="26" s="1"/>
  <c r="G5492" i="26"/>
  <c r="H5492" i="26" s="1"/>
  <c r="I5492" i="26" s="1"/>
  <c r="J5492" i="26" s="1"/>
  <c r="G5491" i="26"/>
  <c r="H5491" i="26" s="1"/>
  <c r="I5491" i="26" s="1"/>
  <c r="J5491" i="26" s="1"/>
  <c r="G5490" i="26"/>
  <c r="H5490" i="26" s="1"/>
  <c r="I5490" i="26" s="1"/>
  <c r="J5490" i="26" s="1"/>
  <c r="G5489" i="26"/>
  <c r="H5489" i="26" s="1"/>
  <c r="I5489" i="26" s="1"/>
  <c r="J5489" i="26" s="1"/>
  <c r="G5488" i="26"/>
  <c r="H5488" i="26" s="1"/>
  <c r="I5488" i="26" s="1"/>
  <c r="J5488" i="26" s="1"/>
  <c r="G5487" i="26"/>
  <c r="H5487" i="26" s="1"/>
  <c r="I5487" i="26" s="1"/>
  <c r="J5487" i="26" s="1"/>
  <c r="G5486" i="26"/>
  <c r="H5486" i="26" s="1"/>
  <c r="I5486" i="26" s="1"/>
  <c r="J5486" i="26" s="1"/>
  <c r="G5485" i="26"/>
  <c r="H5485" i="26" s="1"/>
  <c r="I5485" i="26" s="1"/>
  <c r="J5485" i="26" s="1"/>
  <c r="G5484" i="26"/>
  <c r="H5484" i="26" s="1"/>
  <c r="I5484" i="26" s="1"/>
  <c r="J5484" i="26" s="1"/>
  <c r="G5483" i="26"/>
  <c r="H5483" i="26" s="1"/>
  <c r="I5483" i="26" s="1"/>
  <c r="J5483" i="26" s="1"/>
  <c r="G5482" i="26"/>
  <c r="H5482" i="26" s="1"/>
  <c r="I5482" i="26" s="1"/>
  <c r="J5482" i="26" s="1"/>
  <c r="G5481" i="26"/>
  <c r="H5481" i="26" s="1"/>
  <c r="I5481" i="26" s="1"/>
  <c r="J5481" i="26" s="1"/>
  <c r="G5480" i="26"/>
  <c r="H5480" i="26" s="1"/>
  <c r="I5480" i="26" s="1"/>
  <c r="J5480" i="26" s="1"/>
  <c r="G5479" i="26"/>
  <c r="H5479" i="26" s="1"/>
  <c r="I5479" i="26" s="1"/>
  <c r="J5479" i="26" s="1"/>
  <c r="G5478" i="26"/>
  <c r="H5478" i="26" s="1"/>
  <c r="I5478" i="26" s="1"/>
  <c r="J5478" i="26" s="1"/>
  <c r="G5477" i="26"/>
  <c r="H5477" i="26" s="1"/>
  <c r="I5477" i="26" s="1"/>
  <c r="J5477" i="26" s="1"/>
  <c r="G5476" i="26"/>
  <c r="H5476" i="26" s="1"/>
  <c r="I5476" i="26" s="1"/>
  <c r="J5476" i="26" s="1"/>
  <c r="G5475" i="26"/>
  <c r="H5475" i="26" s="1"/>
  <c r="I5475" i="26" s="1"/>
  <c r="J5475" i="26" s="1"/>
  <c r="G5474" i="26"/>
  <c r="H5474" i="26" s="1"/>
  <c r="I5474" i="26" s="1"/>
  <c r="J5474" i="26" s="1"/>
  <c r="G5473" i="26"/>
  <c r="H5473" i="26" s="1"/>
  <c r="I5473" i="26" s="1"/>
  <c r="J5473" i="26" s="1"/>
  <c r="G5472" i="26"/>
  <c r="H5472" i="26" s="1"/>
  <c r="I5472" i="26" s="1"/>
  <c r="J5472" i="26" s="1"/>
  <c r="G5471" i="26"/>
  <c r="H5471" i="26" s="1"/>
  <c r="I5471" i="26" s="1"/>
  <c r="J5471" i="26" s="1"/>
  <c r="G5470" i="26"/>
  <c r="H5470" i="26" s="1"/>
  <c r="I5470" i="26" s="1"/>
  <c r="J5470" i="26" s="1"/>
  <c r="G5469" i="26"/>
  <c r="H5469" i="26" s="1"/>
  <c r="I5469" i="26" s="1"/>
  <c r="J5469" i="26" s="1"/>
  <c r="G5468" i="26"/>
  <c r="H5468" i="26" s="1"/>
  <c r="I5468" i="26" s="1"/>
  <c r="J5468" i="26" s="1"/>
  <c r="G5467" i="26"/>
  <c r="H5467" i="26" s="1"/>
  <c r="I5467" i="26" s="1"/>
  <c r="J5467" i="26" s="1"/>
  <c r="G5466" i="26"/>
  <c r="H5466" i="26" s="1"/>
  <c r="I5466" i="26" s="1"/>
  <c r="J5466" i="26" s="1"/>
  <c r="G5465" i="26"/>
  <c r="H5465" i="26" s="1"/>
  <c r="I5465" i="26" s="1"/>
  <c r="J5465" i="26" s="1"/>
  <c r="G5464" i="26"/>
  <c r="H5464" i="26" s="1"/>
  <c r="I5464" i="26" s="1"/>
  <c r="J5464" i="26" s="1"/>
  <c r="G5463" i="26"/>
  <c r="H5463" i="26" s="1"/>
  <c r="I5463" i="26" s="1"/>
  <c r="J5463" i="26" s="1"/>
  <c r="G5462" i="26"/>
  <c r="H5462" i="26" s="1"/>
  <c r="I5462" i="26" s="1"/>
  <c r="J5462" i="26" s="1"/>
  <c r="G5461" i="26"/>
  <c r="H5461" i="26" s="1"/>
  <c r="I5461" i="26" s="1"/>
  <c r="J5461" i="26" s="1"/>
  <c r="G5460" i="26"/>
  <c r="H5460" i="26" s="1"/>
  <c r="I5460" i="26" s="1"/>
  <c r="J5460" i="26" s="1"/>
  <c r="G5459" i="26"/>
  <c r="H5459" i="26" s="1"/>
  <c r="I5459" i="26" s="1"/>
  <c r="J5459" i="26" s="1"/>
  <c r="G5458" i="26"/>
  <c r="H5458" i="26" s="1"/>
  <c r="I5458" i="26" s="1"/>
  <c r="J5458" i="26" s="1"/>
  <c r="G5457" i="26"/>
  <c r="H5457" i="26" s="1"/>
  <c r="I5457" i="26" s="1"/>
  <c r="J5457" i="26" s="1"/>
  <c r="G5456" i="26"/>
  <c r="H5456" i="26" s="1"/>
  <c r="I5456" i="26" s="1"/>
  <c r="J5456" i="26" s="1"/>
  <c r="G5455" i="26"/>
  <c r="H5455" i="26" s="1"/>
  <c r="I5455" i="26" s="1"/>
  <c r="J5455" i="26" s="1"/>
  <c r="G5454" i="26"/>
  <c r="H5454" i="26" s="1"/>
  <c r="I5454" i="26" s="1"/>
  <c r="J5454" i="26" s="1"/>
  <c r="G5453" i="26"/>
  <c r="H5453" i="26" s="1"/>
  <c r="I5453" i="26" s="1"/>
  <c r="J5453" i="26" s="1"/>
  <c r="G5452" i="26"/>
  <c r="H5452" i="26" s="1"/>
  <c r="I5452" i="26" s="1"/>
  <c r="J5452" i="26" s="1"/>
  <c r="G5451" i="26"/>
  <c r="H5451" i="26" s="1"/>
  <c r="I5451" i="26" s="1"/>
  <c r="J5451" i="26" s="1"/>
  <c r="G5450" i="26"/>
  <c r="H5450" i="26" s="1"/>
  <c r="I5450" i="26" s="1"/>
  <c r="J5450" i="26" s="1"/>
  <c r="G5449" i="26"/>
  <c r="H5449" i="26" s="1"/>
  <c r="I5449" i="26" s="1"/>
  <c r="J5449" i="26" s="1"/>
  <c r="G5448" i="26"/>
  <c r="H5448" i="26" s="1"/>
  <c r="I5448" i="26" s="1"/>
  <c r="J5448" i="26" s="1"/>
  <c r="G5447" i="26"/>
  <c r="H5447" i="26" s="1"/>
  <c r="I5447" i="26" s="1"/>
  <c r="J5447" i="26" s="1"/>
  <c r="G5446" i="26"/>
  <c r="H5446" i="26" s="1"/>
  <c r="I5446" i="26" s="1"/>
  <c r="J5446" i="26" s="1"/>
  <c r="G5445" i="26"/>
  <c r="H5445" i="26" s="1"/>
  <c r="I5445" i="26" s="1"/>
  <c r="J5445" i="26" s="1"/>
  <c r="G5444" i="26"/>
  <c r="H5444" i="26" s="1"/>
  <c r="I5444" i="26" s="1"/>
  <c r="J5444" i="26" s="1"/>
  <c r="G5443" i="26"/>
  <c r="H5443" i="26" s="1"/>
  <c r="I5443" i="26" s="1"/>
  <c r="J5443" i="26" s="1"/>
  <c r="G5442" i="26"/>
  <c r="H5442" i="26" s="1"/>
  <c r="I5442" i="26" s="1"/>
  <c r="J5442" i="26" s="1"/>
  <c r="G5441" i="26"/>
  <c r="H5441" i="26" s="1"/>
  <c r="I5441" i="26" s="1"/>
  <c r="J5441" i="26" s="1"/>
  <c r="G5440" i="26"/>
  <c r="H5440" i="26" s="1"/>
  <c r="I5440" i="26" s="1"/>
  <c r="J5440" i="26" s="1"/>
  <c r="G5439" i="26"/>
  <c r="H5439" i="26" s="1"/>
  <c r="I5439" i="26" s="1"/>
  <c r="J5439" i="26" s="1"/>
  <c r="G5438" i="26"/>
  <c r="H5438" i="26" s="1"/>
  <c r="I5438" i="26" s="1"/>
  <c r="J5438" i="26" s="1"/>
  <c r="G5437" i="26"/>
  <c r="H5437" i="26" s="1"/>
  <c r="I5437" i="26" s="1"/>
  <c r="J5437" i="26" s="1"/>
  <c r="G5436" i="26"/>
  <c r="H5436" i="26" s="1"/>
  <c r="I5436" i="26" s="1"/>
  <c r="J5436" i="26" s="1"/>
  <c r="G5435" i="26"/>
  <c r="H5435" i="26" s="1"/>
  <c r="I5435" i="26" s="1"/>
  <c r="J5435" i="26" s="1"/>
  <c r="G5434" i="26"/>
  <c r="H5434" i="26" s="1"/>
  <c r="I5434" i="26" s="1"/>
  <c r="J5434" i="26" s="1"/>
  <c r="G5433" i="26"/>
  <c r="H5433" i="26" s="1"/>
  <c r="I5433" i="26" s="1"/>
  <c r="J5433" i="26" s="1"/>
  <c r="G5432" i="26"/>
  <c r="H5432" i="26" s="1"/>
  <c r="I5432" i="26" s="1"/>
  <c r="J5432" i="26" s="1"/>
  <c r="G5431" i="26"/>
  <c r="H5431" i="26" s="1"/>
  <c r="I5431" i="26" s="1"/>
  <c r="J5431" i="26" s="1"/>
  <c r="G5430" i="26"/>
  <c r="H5430" i="26" s="1"/>
  <c r="I5430" i="26" s="1"/>
  <c r="J5430" i="26" s="1"/>
  <c r="G5429" i="26"/>
  <c r="H5429" i="26" s="1"/>
  <c r="I5429" i="26" s="1"/>
  <c r="J5429" i="26" s="1"/>
  <c r="G5428" i="26"/>
  <c r="H5428" i="26" s="1"/>
  <c r="I5428" i="26" s="1"/>
  <c r="J5428" i="26" s="1"/>
  <c r="G5427" i="26"/>
  <c r="H5427" i="26" s="1"/>
  <c r="I5427" i="26" s="1"/>
  <c r="J5427" i="26" s="1"/>
  <c r="G5426" i="26"/>
  <c r="H5426" i="26" s="1"/>
  <c r="I5426" i="26" s="1"/>
  <c r="J5426" i="26" s="1"/>
  <c r="G5425" i="26"/>
  <c r="H5425" i="26" s="1"/>
  <c r="I5425" i="26" s="1"/>
  <c r="J5425" i="26" s="1"/>
  <c r="G5424" i="26"/>
  <c r="H5424" i="26" s="1"/>
  <c r="I5424" i="26" s="1"/>
  <c r="J5424" i="26" s="1"/>
  <c r="G5423" i="26"/>
  <c r="H5423" i="26" s="1"/>
  <c r="I5423" i="26" s="1"/>
  <c r="J5423" i="26" s="1"/>
  <c r="G5422" i="26"/>
  <c r="H5422" i="26" s="1"/>
  <c r="I5422" i="26" s="1"/>
  <c r="J5422" i="26" s="1"/>
  <c r="G5421" i="26"/>
  <c r="H5421" i="26" s="1"/>
  <c r="I5421" i="26" s="1"/>
  <c r="J5421" i="26" s="1"/>
  <c r="G5420" i="26"/>
  <c r="H5420" i="26" s="1"/>
  <c r="I5420" i="26" s="1"/>
  <c r="J5420" i="26" s="1"/>
  <c r="G5419" i="26"/>
  <c r="H5419" i="26" s="1"/>
  <c r="I5419" i="26" s="1"/>
  <c r="J5419" i="26" s="1"/>
  <c r="G5418" i="26"/>
  <c r="H5418" i="26" s="1"/>
  <c r="I5418" i="26" s="1"/>
  <c r="J5418" i="26" s="1"/>
  <c r="G5417" i="26"/>
  <c r="H5417" i="26" s="1"/>
  <c r="I5417" i="26" s="1"/>
  <c r="J5417" i="26" s="1"/>
  <c r="G5416" i="26"/>
  <c r="H5416" i="26" s="1"/>
  <c r="I5416" i="26" s="1"/>
  <c r="J5416" i="26" s="1"/>
  <c r="G5415" i="26"/>
  <c r="H5415" i="26" s="1"/>
  <c r="I5415" i="26" s="1"/>
  <c r="J5415" i="26" s="1"/>
  <c r="G5414" i="26"/>
  <c r="H5414" i="26" s="1"/>
  <c r="I5414" i="26" s="1"/>
  <c r="J5414" i="26" s="1"/>
  <c r="G5413" i="26"/>
  <c r="H5413" i="26" s="1"/>
  <c r="I5413" i="26" s="1"/>
  <c r="J5413" i="26" s="1"/>
  <c r="G5412" i="26"/>
  <c r="H5412" i="26" s="1"/>
  <c r="I5412" i="26" s="1"/>
  <c r="J5412" i="26" s="1"/>
  <c r="G5411" i="26"/>
  <c r="H5411" i="26" s="1"/>
  <c r="I5411" i="26" s="1"/>
  <c r="J5411" i="26" s="1"/>
  <c r="G5410" i="26"/>
  <c r="H5410" i="26" s="1"/>
  <c r="I5410" i="26" s="1"/>
  <c r="J5410" i="26" s="1"/>
  <c r="G5409" i="26"/>
  <c r="H5409" i="26" s="1"/>
  <c r="I5409" i="26" s="1"/>
  <c r="J5409" i="26" s="1"/>
  <c r="G5408" i="26"/>
  <c r="H5408" i="26" s="1"/>
  <c r="I5408" i="26" s="1"/>
  <c r="J5408" i="26" s="1"/>
  <c r="G5407" i="26"/>
  <c r="H5407" i="26" s="1"/>
  <c r="I5407" i="26" s="1"/>
  <c r="J5407" i="26" s="1"/>
  <c r="G5406" i="26"/>
  <c r="H5406" i="26" s="1"/>
  <c r="I5406" i="26" s="1"/>
  <c r="J5406" i="26" s="1"/>
  <c r="G5405" i="26"/>
  <c r="H5405" i="26" s="1"/>
  <c r="I5405" i="26" s="1"/>
  <c r="J5405" i="26" s="1"/>
  <c r="G5404" i="26"/>
  <c r="H5404" i="26" s="1"/>
  <c r="I5404" i="26" s="1"/>
  <c r="J5404" i="26" s="1"/>
  <c r="G5403" i="26"/>
  <c r="H5403" i="26" s="1"/>
  <c r="I5403" i="26" s="1"/>
  <c r="J5403" i="26" s="1"/>
  <c r="G5402" i="26"/>
  <c r="H5402" i="26" s="1"/>
  <c r="I5402" i="26" s="1"/>
  <c r="J5402" i="26" s="1"/>
  <c r="G5401" i="26"/>
  <c r="H5401" i="26" s="1"/>
  <c r="I5401" i="26" s="1"/>
  <c r="J5401" i="26" s="1"/>
  <c r="G5400" i="26"/>
  <c r="H5400" i="26" s="1"/>
  <c r="I5400" i="26" s="1"/>
  <c r="J5400" i="26" s="1"/>
  <c r="G5399" i="26"/>
  <c r="H5399" i="26" s="1"/>
  <c r="I5399" i="26" s="1"/>
  <c r="J5399" i="26" s="1"/>
  <c r="G5398" i="26"/>
  <c r="H5398" i="26" s="1"/>
  <c r="I5398" i="26" s="1"/>
  <c r="J5398" i="26" s="1"/>
  <c r="G5397" i="26"/>
  <c r="H5397" i="26" s="1"/>
  <c r="I5397" i="26" s="1"/>
  <c r="J5397" i="26" s="1"/>
  <c r="G5396" i="26"/>
  <c r="H5396" i="26" s="1"/>
  <c r="I5396" i="26" s="1"/>
  <c r="J5396" i="26" s="1"/>
  <c r="G5395" i="26"/>
  <c r="H5395" i="26" s="1"/>
  <c r="I5395" i="26" s="1"/>
  <c r="J5395" i="26" s="1"/>
  <c r="G5394" i="26"/>
  <c r="H5394" i="26" s="1"/>
  <c r="I5394" i="26" s="1"/>
  <c r="J5394" i="26" s="1"/>
  <c r="G5393" i="26"/>
  <c r="H5393" i="26" s="1"/>
  <c r="I5393" i="26" s="1"/>
  <c r="J5393" i="26" s="1"/>
  <c r="G5392" i="26"/>
  <c r="H5392" i="26" s="1"/>
  <c r="I5392" i="26" s="1"/>
  <c r="J5392" i="26" s="1"/>
  <c r="G5391" i="26"/>
  <c r="H5391" i="26" s="1"/>
  <c r="I5391" i="26" s="1"/>
  <c r="J5391" i="26" s="1"/>
  <c r="G5390" i="26"/>
  <c r="H5390" i="26" s="1"/>
  <c r="I5390" i="26" s="1"/>
  <c r="J5390" i="26" s="1"/>
  <c r="G5389" i="26"/>
  <c r="H5389" i="26" s="1"/>
  <c r="I5389" i="26" s="1"/>
  <c r="J5389" i="26" s="1"/>
  <c r="G5388" i="26"/>
  <c r="H5388" i="26" s="1"/>
  <c r="I5388" i="26" s="1"/>
  <c r="J5388" i="26" s="1"/>
  <c r="G5387" i="26"/>
  <c r="H5387" i="26" s="1"/>
  <c r="I5387" i="26" s="1"/>
  <c r="J5387" i="26" s="1"/>
  <c r="G5386" i="26"/>
  <c r="H5386" i="26" s="1"/>
  <c r="I5386" i="26" s="1"/>
  <c r="J5386" i="26" s="1"/>
  <c r="G5385" i="26"/>
  <c r="H5385" i="26" s="1"/>
  <c r="I5385" i="26" s="1"/>
  <c r="J5385" i="26" s="1"/>
  <c r="G5384" i="26"/>
  <c r="H5384" i="26" s="1"/>
  <c r="I5384" i="26" s="1"/>
  <c r="J5384" i="26" s="1"/>
  <c r="G5383" i="26"/>
  <c r="H5383" i="26" s="1"/>
  <c r="I5383" i="26" s="1"/>
  <c r="J5383" i="26" s="1"/>
  <c r="G5382" i="26"/>
  <c r="H5382" i="26" s="1"/>
  <c r="I5382" i="26" s="1"/>
  <c r="J5382" i="26" s="1"/>
  <c r="G5381" i="26"/>
  <c r="H5381" i="26" s="1"/>
  <c r="I5381" i="26" s="1"/>
  <c r="J5381" i="26" s="1"/>
  <c r="G5380" i="26"/>
  <c r="H5380" i="26" s="1"/>
  <c r="I5380" i="26" s="1"/>
  <c r="J5380" i="26" s="1"/>
  <c r="G5379" i="26"/>
  <c r="H5379" i="26" s="1"/>
  <c r="I5379" i="26" s="1"/>
  <c r="J5379" i="26" s="1"/>
  <c r="G5378" i="26"/>
  <c r="H5378" i="26" s="1"/>
  <c r="I5378" i="26" s="1"/>
  <c r="J5378" i="26" s="1"/>
  <c r="G5377" i="26"/>
  <c r="H5377" i="26" s="1"/>
  <c r="I5377" i="26" s="1"/>
  <c r="J5377" i="26" s="1"/>
  <c r="G5376" i="26"/>
  <c r="H5376" i="26" s="1"/>
  <c r="I5376" i="26" s="1"/>
  <c r="J5376" i="26" s="1"/>
  <c r="G5375" i="26"/>
  <c r="H5375" i="26" s="1"/>
  <c r="I5375" i="26" s="1"/>
  <c r="J5375" i="26" s="1"/>
  <c r="G5374" i="26"/>
  <c r="H5374" i="26" s="1"/>
  <c r="I5374" i="26" s="1"/>
  <c r="J5374" i="26" s="1"/>
  <c r="G5373" i="26"/>
  <c r="H5373" i="26" s="1"/>
  <c r="I5373" i="26" s="1"/>
  <c r="J5373" i="26" s="1"/>
  <c r="G5372" i="26"/>
  <c r="H5372" i="26" s="1"/>
  <c r="I5372" i="26" s="1"/>
  <c r="J5372" i="26" s="1"/>
  <c r="G5371" i="26"/>
  <c r="H5371" i="26" s="1"/>
  <c r="I5371" i="26" s="1"/>
  <c r="J5371" i="26" s="1"/>
  <c r="G5370" i="26"/>
  <c r="H5370" i="26" s="1"/>
  <c r="I5370" i="26" s="1"/>
  <c r="J5370" i="26" s="1"/>
  <c r="G5369" i="26"/>
  <c r="H5369" i="26" s="1"/>
  <c r="I5369" i="26" s="1"/>
  <c r="J5369" i="26" s="1"/>
  <c r="G5368" i="26"/>
  <c r="H5368" i="26" s="1"/>
  <c r="I5368" i="26" s="1"/>
  <c r="J5368" i="26" s="1"/>
  <c r="G5367" i="26"/>
  <c r="H5367" i="26" s="1"/>
  <c r="I5367" i="26" s="1"/>
  <c r="J5367" i="26" s="1"/>
  <c r="G5366" i="26"/>
  <c r="H5366" i="26" s="1"/>
  <c r="I5366" i="26" s="1"/>
  <c r="J5366" i="26" s="1"/>
  <c r="G5365" i="26"/>
  <c r="H5365" i="26" s="1"/>
  <c r="I5365" i="26" s="1"/>
  <c r="J5365" i="26" s="1"/>
  <c r="G5364" i="26"/>
  <c r="H5364" i="26" s="1"/>
  <c r="I5364" i="26" s="1"/>
  <c r="J5364" i="26" s="1"/>
  <c r="G5363" i="26"/>
  <c r="H5363" i="26" s="1"/>
  <c r="I5363" i="26" s="1"/>
  <c r="J5363" i="26" s="1"/>
  <c r="G5362" i="26"/>
  <c r="H5362" i="26" s="1"/>
  <c r="I5362" i="26" s="1"/>
  <c r="J5362" i="26" s="1"/>
  <c r="G5361" i="26"/>
  <c r="H5361" i="26" s="1"/>
  <c r="I5361" i="26" s="1"/>
  <c r="J5361" i="26" s="1"/>
  <c r="G5360" i="26"/>
  <c r="H5360" i="26" s="1"/>
  <c r="I5360" i="26" s="1"/>
  <c r="J5360" i="26" s="1"/>
  <c r="G5359" i="26"/>
  <c r="H5359" i="26" s="1"/>
  <c r="I5359" i="26" s="1"/>
  <c r="J5359" i="26" s="1"/>
  <c r="G5358" i="26"/>
  <c r="H5358" i="26" s="1"/>
  <c r="I5358" i="26" s="1"/>
  <c r="J5358" i="26" s="1"/>
  <c r="G5357" i="26"/>
  <c r="H5357" i="26" s="1"/>
  <c r="I5357" i="26" s="1"/>
  <c r="J5357" i="26" s="1"/>
  <c r="G5356" i="26"/>
  <c r="H5356" i="26" s="1"/>
  <c r="I5356" i="26" s="1"/>
  <c r="J5356" i="26" s="1"/>
  <c r="G5355" i="26"/>
  <c r="H5355" i="26" s="1"/>
  <c r="I5355" i="26" s="1"/>
  <c r="J5355" i="26" s="1"/>
  <c r="G5354" i="26"/>
  <c r="H5354" i="26" s="1"/>
  <c r="I5354" i="26" s="1"/>
  <c r="J5354" i="26" s="1"/>
  <c r="G5353" i="26"/>
  <c r="H5353" i="26" s="1"/>
  <c r="I5353" i="26" s="1"/>
  <c r="J5353" i="26" s="1"/>
  <c r="G5352" i="26"/>
  <c r="H5352" i="26" s="1"/>
  <c r="I5352" i="26" s="1"/>
  <c r="J5352" i="26" s="1"/>
  <c r="G5351" i="26"/>
  <c r="H5351" i="26" s="1"/>
  <c r="I5351" i="26" s="1"/>
  <c r="J5351" i="26" s="1"/>
  <c r="G5350" i="26"/>
  <c r="H5350" i="26" s="1"/>
  <c r="I5350" i="26" s="1"/>
  <c r="J5350" i="26" s="1"/>
  <c r="G5349" i="26"/>
  <c r="H5349" i="26" s="1"/>
  <c r="I5349" i="26" s="1"/>
  <c r="J5349" i="26" s="1"/>
  <c r="G5348" i="26"/>
  <c r="H5348" i="26" s="1"/>
  <c r="I5348" i="26" s="1"/>
  <c r="J5348" i="26" s="1"/>
  <c r="G5347" i="26"/>
  <c r="H5347" i="26" s="1"/>
  <c r="I5347" i="26" s="1"/>
  <c r="J5347" i="26" s="1"/>
  <c r="G5346" i="26"/>
  <c r="H5346" i="26" s="1"/>
  <c r="I5346" i="26" s="1"/>
  <c r="J5346" i="26" s="1"/>
  <c r="G5345" i="26"/>
  <c r="H5345" i="26" s="1"/>
  <c r="I5345" i="26" s="1"/>
  <c r="J5345" i="26" s="1"/>
  <c r="G5344" i="26"/>
  <c r="H5344" i="26" s="1"/>
  <c r="I5344" i="26" s="1"/>
  <c r="J5344" i="26" s="1"/>
  <c r="G5343" i="26"/>
  <c r="H5343" i="26" s="1"/>
  <c r="I5343" i="26" s="1"/>
  <c r="J5343" i="26" s="1"/>
  <c r="G5342" i="26"/>
  <c r="H5342" i="26" s="1"/>
  <c r="I5342" i="26" s="1"/>
  <c r="J5342" i="26" s="1"/>
  <c r="G5341" i="26"/>
  <c r="H5341" i="26" s="1"/>
  <c r="I5341" i="26" s="1"/>
  <c r="J5341" i="26" s="1"/>
  <c r="G5340" i="26"/>
  <c r="H5340" i="26" s="1"/>
  <c r="I5340" i="26" s="1"/>
  <c r="J5340" i="26" s="1"/>
  <c r="G5339" i="26"/>
  <c r="H5339" i="26" s="1"/>
  <c r="I5339" i="26" s="1"/>
  <c r="J5339" i="26" s="1"/>
  <c r="G5338" i="26"/>
  <c r="H5338" i="26" s="1"/>
  <c r="I5338" i="26" s="1"/>
  <c r="J5338" i="26" s="1"/>
  <c r="G5337" i="26"/>
  <c r="H5337" i="26" s="1"/>
  <c r="I5337" i="26" s="1"/>
  <c r="J5337" i="26" s="1"/>
  <c r="G5336" i="26"/>
  <c r="H5336" i="26" s="1"/>
  <c r="I5336" i="26" s="1"/>
  <c r="J5336" i="26" s="1"/>
  <c r="G5335" i="26"/>
  <c r="H5335" i="26" s="1"/>
  <c r="I5335" i="26" s="1"/>
  <c r="J5335" i="26" s="1"/>
  <c r="G5334" i="26"/>
  <c r="H5334" i="26" s="1"/>
  <c r="I5334" i="26" s="1"/>
  <c r="J5334" i="26" s="1"/>
  <c r="G5333" i="26"/>
  <c r="H5333" i="26" s="1"/>
  <c r="I5333" i="26" s="1"/>
  <c r="J5333" i="26" s="1"/>
  <c r="G5332" i="26"/>
  <c r="H5332" i="26" s="1"/>
  <c r="I5332" i="26" s="1"/>
  <c r="J5332" i="26" s="1"/>
  <c r="G5331" i="26"/>
  <c r="H5331" i="26" s="1"/>
  <c r="I5331" i="26" s="1"/>
  <c r="J5331" i="26" s="1"/>
  <c r="G5330" i="26"/>
  <c r="H5330" i="26" s="1"/>
  <c r="I5330" i="26" s="1"/>
  <c r="J5330" i="26" s="1"/>
  <c r="G5329" i="26"/>
  <c r="H5329" i="26" s="1"/>
  <c r="I5329" i="26" s="1"/>
  <c r="J5329" i="26" s="1"/>
  <c r="G5328" i="26"/>
  <c r="H5328" i="26" s="1"/>
  <c r="I5328" i="26" s="1"/>
  <c r="J5328" i="26" s="1"/>
  <c r="G5327" i="26"/>
  <c r="H5327" i="26" s="1"/>
  <c r="I5327" i="26" s="1"/>
  <c r="J5327" i="26" s="1"/>
  <c r="G5326" i="26"/>
  <c r="H5326" i="26" s="1"/>
  <c r="I5326" i="26" s="1"/>
  <c r="J5326" i="26" s="1"/>
  <c r="G5325" i="26"/>
  <c r="H5325" i="26" s="1"/>
  <c r="I5325" i="26" s="1"/>
  <c r="J5325" i="26" s="1"/>
  <c r="G5324" i="26"/>
  <c r="H5324" i="26" s="1"/>
  <c r="I5324" i="26" s="1"/>
  <c r="J5324" i="26" s="1"/>
  <c r="G5323" i="26"/>
  <c r="H5323" i="26" s="1"/>
  <c r="I5323" i="26" s="1"/>
  <c r="J5323" i="26" s="1"/>
  <c r="G5322" i="26"/>
  <c r="H5322" i="26" s="1"/>
  <c r="I5322" i="26" s="1"/>
  <c r="J5322" i="26" s="1"/>
  <c r="G5321" i="26"/>
  <c r="H5321" i="26" s="1"/>
  <c r="I5321" i="26" s="1"/>
  <c r="J5321" i="26" s="1"/>
  <c r="G5320" i="26"/>
  <c r="H5320" i="26" s="1"/>
  <c r="I5320" i="26" s="1"/>
  <c r="J5320" i="26" s="1"/>
  <c r="G5319" i="26"/>
  <c r="H5319" i="26" s="1"/>
  <c r="I5319" i="26" s="1"/>
  <c r="J5319" i="26" s="1"/>
  <c r="G5318" i="26"/>
  <c r="H5318" i="26" s="1"/>
  <c r="I5318" i="26" s="1"/>
  <c r="J5318" i="26" s="1"/>
  <c r="G5317" i="26"/>
  <c r="H5317" i="26" s="1"/>
  <c r="I5317" i="26" s="1"/>
  <c r="J5317" i="26" s="1"/>
  <c r="G5316" i="26"/>
  <c r="H5316" i="26" s="1"/>
  <c r="I5316" i="26" s="1"/>
  <c r="J5316" i="26" s="1"/>
  <c r="G5315" i="26"/>
  <c r="H5315" i="26" s="1"/>
  <c r="I5315" i="26" s="1"/>
  <c r="J5315" i="26" s="1"/>
  <c r="G5314" i="26"/>
  <c r="H5314" i="26" s="1"/>
  <c r="I5314" i="26" s="1"/>
  <c r="J5314" i="26" s="1"/>
  <c r="G5313" i="26"/>
  <c r="H5313" i="26" s="1"/>
  <c r="I5313" i="26" s="1"/>
  <c r="J5313" i="26" s="1"/>
  <c r="G5312" i="26"/>
  <c r="H5312" i="26" s="1"/>
  <c r="I5312" i="26" s="1"/>
  <c r="J5312" i="26" s="1"/>
  <c r="G5311" i="26"/>
  <c r="H5311" i="26" s="1"/>
  <c r="I5311" i="26" s="1"/>
  <c r="J5311" i="26" s="1"/>
  <c r="G5310" i="26"/>
  <c r="H5310" i="26" s="1"/>
  <c r="I5310" i="26" s="1"/>
  <c r="J5310" i="26" s="1"/>
  <c r="G5309" i="26"/>
  <c r="H5309" i="26" s="1"/>
  <c r="I5309" i="26" s="1"/>
  <c r="J5309" i="26" s="1"/>
  <c r="G5308" i="26"/>
  <c r="H5308" i="26" s="1"/>
  <c r="I5308" i="26" s="1"/>
  <c r="J5308" i="26" s="1"/>
  <c r="G5307" i="26"/>
  <c r="H5307" i="26" s="1"/>
  <c r="I5307" i="26" s="1"/>
  <c r="J5307" i="26" s="1"/>
  <c r="G5306" i="26"/>
  <c r="H5306" i="26" s="1"/>
  <c r="I5306" i="26" s="1"/>
  <c r="J5306" i="26" s="1"/>
  <c r="G5305" i="26"/>
  <c r="H5305" i="26" s="1"/>
  <c r="I5305" i="26" s="1"/>
  <c r="J5305" i="26" s="1"/>
  <c r="G5304" i="26"/>
  <c r="H5304" i="26" s="1"/>
  <c r="I5304" i="26" s="1"/>
  <c r="J5304" i="26" s="1"/>
  <c r="G5303" i="26"/>
  <c r="H5303" i="26" s="1"/>
  <c r="I5303" i="26" s="1"/>
  <c r="J5303" i="26" s="1"/>
  <c r="G5302" i="26"/>
  <c r="H5302" i="26" s="1"/>
  <c r="I5302" i="26" s="1"/>
  <c r="J5302" i="26" s="1"/>
  <c r="G5301" i="26"/>
  <c r="H5301" i="26" s="1"/>
  <c r="I5301" i="26" s="1"/>
  <c r="J5301" i="26" s="1"/>
  <c r="G5300" i="26"/>
  <c r="H5300" i="26" s="1"/>
  <c r="I5300" i="26" s="1"/>
  <c r="J5300" i="26" s="1"/>
  <c r="G5299" i="26"/>
  <c r="H5299" i="26" s="1"/>
  <c r="I5299" i="26" s="1"/>
  <c r="J5299" i="26" s="1"/>
  <c r="G5298" i="26"/>
  <c r="H5298" i="26" s="1"/>
  <c r="I5298" i="26" s="1"/>
  <c r="J5298" i="26" s="1"/>
  <c r="G5297" i="26"/>
  <c r="H5297" i="26" s="1"/>
  <c r="I5297" i="26" s="1"/>
  <c r="J5297" i="26" s="1"/>
  <c r="G5296" i="26"/>
  <c r="H5296" i="26" s="1"/>
  <c r="I5296" i="26" s="1"/>
  <c r="J5296" i="26" s="1"/>
  <c r="G5295" i="26"/>
  <c r="H5295" i="26" s="1"/>
  <c r="I5295" i="26" s="1"/>
  <c r="J5295" i="26" s="1"/>
  <c r="G5294" i="26"/>
  <c r="H5294" i="26" s="1"/>
  <c r="I5294" i="26" s="1"/>
  <c r="J5294" i="26" s="1"/>
  <c r="G5293" i="26"/>
  <c r="H5293" i="26" s="1"/>
  <c r="I5293" i="26" s="1"/>
  <c r="J5293" i="26" s="1"/>
  <c r="G5292" i="26"/>
  <c r="H5292" i="26" s="1"/>
  <c r="I5292" i="26" s="1"/>
  <c r="J5292" i="26" s="1"/>
  <c r="G5291" i="26"/>
  <c r="H5291" i="26" s="1"/>
  <c r="I5291" i="26" s="1"/>
  <c r="J5291" i="26" s="1"/>
  <c r="G5290" i="26"/>
  <c r="H5290" i="26" s="1"/>
  <c r="I5290" i="26" s="1"/>
  <c r="J5290" i="26" s="1"/>
  <c r="G5289" i="26"/>
  <c r="H5289" i="26" s="1"/>
  <c r="I5289" i="26" s="1"/>
  <c r="J5289" i="26" s="1"/>
  <c r="G5288" i="26"/>
  <c r="H5288" i="26" s="1"/>
  <c r="I5288" i="26" s="1"/>
  <c r="J5288" i="26" s="1"/>
  <c r="G5287" i="26"/>
  <c r="H5287" i="26" s="1"/>
  <c r="I5287" i="26" s="1"/>
  <c r="J5287" i="26" s="1"/>
  <c r="G5286" i="26"/>
  <c r="H5286" i="26" s="1"/>
  <c r="I5286" i="26" s="1"/>
  <c r="J5286" i="26" s="1"/>
  <c r="G5285" i="26"/>
  <c r="H5285" i="26" s="1"/>
  <c r="I5285" i="26" s="1"/>
  <c r="J5285" i="26" s="1"/>
  <c r="G5284" i="26"/>
  <c r="H5284" i="26" s="1"/>
  <c r="I5284" i="26" s="1"/>
  <c r="J5284" i="26" s="1"/>
  <c r="G5283" i="26"/>
  <c r="H5283" i="26" s="1"/>
  <c r="I5283" i="26" s="1"/>
  <c r="J5283" i="26" s="1"/>
  <c r="G5282" i="26"/>
  <c r="H5282" i="26" s="1"/>
  <c r="I5282" i="26" s="1"/>
  <c r="J5282" i="26" s="1"/>
  <c r="G5281" i="26"/>
  <c r="H5281" i="26" s="1"/>
  <c r="I5281" i="26" s="1"/>
  <c r="J5281" i="26" s="1"/>
  <c r="G5280" i="26"/>
  <c r="H5280" i="26" s="1"/>
  <c r="I5280" i="26" s="1"/>
  <c r="J5280" i="26" s="1"/>
  <c r="G5279" i="26"/>
  <c r="H5279" i="26" s="1"/>
  <c r="I5279" i="26" s="1"/>
  <c r="J5279" i="26" s="1"/>
  <c r="G5278" i="26"/>
  <c r="H5278" i="26" s="1"/>
  <c r="I5278" i="26" s="1"/>
  <c r="J5278" i="26" s="1"/>
  <c r="G5277" i="26"/>
  <c r="H5277" i="26" s="1"/>
  <c r="I5277" i="26" s="1"/>
  <c r="J5277" i="26" s="1"/>
  <c r="G5276" i="26"/>
  <c r="H5276" i="26" s="1"/>
  <c r="I5276" i="26" s="1"/>
  <c r="J5276" i="26" s="1"/>
  <c r="G5275" i="26"/>
  <c r="H5275" i="26" s="1"/>
  <c r="I5275" i="26" s="1"/>
  <c r="J5275" i="26" s="1"/>
  <c r="G5274" i="26"/>
  <c r="H5274" i="26" s="1"/>
  <c r="I5274" i="26" s="1"/>
  <c r="J5274" i="26" s="1"/>
  <c r="G5273" i="26"/>
  <c r="H5273" i="26" s="1"/>
  <c r="I5273" i="26" s="1"/>
  <c r="J5273" i="26" s="1"/>
  <c r="G5272" i="26"/>
  <c r="H5272" i="26" s="1"/>
  <c r="I5272" i="26" s="1"/>
  <c r="J5272" i="26" s="1"/>
  <c r="G5271" i="26"/>
  <c r="H5271" i="26" s="1"/>
  <c r="I5271" i="26" s="1"/>
  <c r="J5271" i="26" s="1"/>
  <c r="G5270" i="26"/>
  <c r="H5270" i="26" s="1"/>
  <c r="I5270" i="26" s="1"/>
  <c r="J5270" i="26" s="1"/>
  <c r="G5269" i="26"/>
  <c r="H5269" i="26" s="1"/>
  <c r="I5269" i="26" s="1"/>
  <c r="J5269" i="26" s="1"/>
  <c r="G5268" i="26"/>
  <c r="H5268" i="26" s="1"/>
  <c r="I5268" i="26" s="1"/>
  <c r="J5268" i="26" s="1"/>
  <c r="G5267" i="26"/>
  <c r="H5267" i="26" s="1"/>
  <c r="I5267" i="26" s="1"/>
  <c r="J5267" i="26" s="1"/>
  <c r="G5266" i="26"/>
  <c r="H5266" i="26" s="1"/>
  <c r="I5266" i="26" s="1"/>
  <c r="J5266" i="26" s="1"/>
  <c r="G5265" i="26"/>
  <c r="H5265" i="26" s="1"/>
  <c r="I5265" i="26" s="1"/>
  <c r="J5265" i="26" s="1"/>
  <c r="G5264" i="26"/>
  <c r="H5264" i="26" s="1"/>
  <c r="I5264" i="26" s="1"/>
  <c r="J5264" i="26" s="1"/>
  <c r="G5263" i="26"/>
  <c r="H5263" i="26" s="1"/>
  <c r="I5263" i="26" s="1"/>
  <c r="J5263" i="26" s="1"/>
  <c r="G5262" i="26"/>
  <c r="H5262" i="26" s="1"/>
  <c r="I5262" i="26" s="1"/>
  <c r="J5262" i="26" s="1"/>
  <c r="G5261" i="26"/>
  <c r="H5261" i="26" s="1"/>
  <c r="I5261" i="26" s="1"/>
  <c r="J5261" i="26" s="1"/>
  <c r="G5260" i="26"/>
  <c r="H5260" i="26" s="1"/>
  <c r="I5260" i="26" s="1"/>
  <c r="J5260" i="26" s="1"/>
  <c r="G5259" i="26"/>
  <c r="H5259" i="26" s="1"/>
  <c r="I5259" i="26" s="1"/>
  <c r="J5259" i="26" s="1"/>
  <c r="G5258" i="26"/>
  <c r="H5258" i="26" s="1"/>
  <c r="I5258" i="26" s="1"/>
  <c r="J5258" i="26" s="1"/>
  <c r="G5257" i="26"/>
  <c r="H5257" i="26" s="1"/>
  <c r="I5257" i="26" s="1"/>
  <c r="J5257" i="26" s="1"/>
  <c r="G5256" i="26"/>
  <c r="H5256" i="26" s="1"/>
  <c r="I5256" i="26" s="1"/>
  <c r="J5256" i="26" s="1"/>
  <c r="G5255" i="26"/>
  <c r="H5255" i="26" s="1"/>
  <c r="I5255" i="26" s="1"/>
  <c r="J5255" i="26" s="1"/>
  <c r="G5254" i="26"/>
  <c r="H5254" i="26" s="1"/>
  <c r="I5254" i="26" s="1"/>
  <c r="J5254" i="26" s="1"/>
  <c r="G5253" i="26"/>
  <c r="H5253" i="26" s="1"/>
  <c r="I5253" i="26" s="1"/>
  <c r="J5253" i="26" s="1"/>
  <c r="G5252" i="26"/>
  <c r="H5252" i="26" s="1"/>
  <c r="I5252" i="26" s="1"/>
  <c r="J5252" i="26" s="1"/>
  <c r="G5251" i="26"/>
  <c r="H5251" i="26" s="1"/>
  <c r="I5251" i="26" s="1"/>
  <c r="J5251" i="26" s="1"/>
  <c r="G5250" i="26"/>
  <c r="H5250" i="26" s="1"/>
  <c r="I5250" i="26" s="1"/>
  <c r="J5250" i="26" s="1"/>
  <c r="G5249" i="26"/>
  <c r="H5249" i="26" s="1"/>
  <c r="I5249" i="26" s="1"/>
  <c r="J5249" i="26" s="1"/>
  <c r="G5248" i="26"/>
  <c r="H5248" i="26" s="1"/>
  <c r="I5248" i="26" s="1"/>
  <c r="J5248" i="26" s="1"/>
  <c r="G5247" i="26"/>
  <c r="H5247" i="26" s="1"/>
  <c r="I5247" i="26" s="1"/>
  <c r="J5247" i="26" s="1"/>
  <c r="G5246" i="26"/>
  <c r="H5246" i="26" s="1"/>
  <c r="I5246" i="26" s="1"/>
  <c r="J5246" i="26" s="1"/>
  <c r="G5245" i="26"/>
  <c r="H5245" i="26" s="1"/>
  <c r="I5245" i="26" s="1"/>
  <c r="J5245" i="26" s="1"/>
  <c r="G5244" i="26"/>
  <c r="H5244" i="26" s="1"/>
  <c r="I5244" i="26" s="1"/>
  <c r="J5244" i="26" s="1"/>
  <c r="G5243" i="26"/>
  <c r="H5243" i="26" s="1"/>
  <c r="I5243" i="26" s="1"/>
  <c r="J5243" i="26" s="1"/>
  <c r="G5242" i="26"/>
  <c r="H5242" i="26" s="1"/>
  <c r="I5242" i="26" s="1"/>
  <c r="J5242" i="26" s="1"/>
  <c r="G5241" i="26"/>
  <c r="H5241" i="26" s="1"/>
  <c r="I5241" i="26" s="1"/>
  <c r="J5241" i="26" s="1"/>
  <c r="G5240" i="26"/>
  <c r="H5240" i="26" s="1"/>
  <c r="I5240" i="26" s="1"/>
  <c r="J5240" i="26" s="1"/>
  <c r="G5239" i="26"/>
  <c r="H5239" i="26" s="1"/>
  <c r="I5239" i="26" s="1"/>
  <c r="J5239" i="26" s="1"/>
  <c r="G5238" i="26"/>
  <c r="H5238" i="26" s="1"/>
  <c r="I5238" i="26" s="1"/>
  <c r="J5238" i="26" s="1"/>
  <c r="G5237" i="26"/>
  <c r="H5237" i="26" s="1"/>
  <c r="I5237" i="26" s="1"/>
  <c r="J5237" i="26" s="1"/>
  <c r="G5236" i="26"/>
  <c r="H5236" i="26" s="1"/>
  <c r="I5236" i="26" s="1"/>
  <c r="J5236" i="26" s="1"/>
  <c r="G5235" i="26"/>
  <c r="H5235" i="26" s="1"/>
  <c r="I5235" i="26" s="1"/>
  <c r="J5235" i="26" s="1"/>
  <c r="G5234" i="26"/>
  <c r="H5234" i="26" s="1"/>
  <c r="I5234" i="26" s="1"/>
  <c r="J5234" i="26" s="1"/>
  <c r="G5233" i="26"/>
  <c r="H5233" i="26" s="1"/>
  <c r="I5233" i="26" s="1"/>
  <c r="J5233" i="26" s="1"/>
  <c r="G5232" i="26"/>
  <c r="H5232" i="26" s="1"/>
  <c r="I5232" i="26" s="1"/>
  <c r="J5232" i="26" s="1"/>
  <c r="G5231" i="26"/>
  <c r="H5231" i="26" s="1"/>
  <c r="I5231" i="26" s="1"/>
  <c r="J5231" i="26" s="1"/>
  <c r="G5230" i="26"/>
  <c r="H5230" i="26" s="1"/>
  <c r="I5230" i="26" s="1"/>
  <c r="J5230" i="26" s="1"/>
  <c r="G5229" i="26"/>
  <c r="H5229" i="26" s="1"/>
  <c r="I5229" i="26" s="1"/>
  <c r="J5229" i="26" s="1"/>
  <c r="G5228" i="26"/>
  <c r="H5228" i="26" s="1"/>
  <c r="I5228" i="26" s="1"/>
  <c r="J5228" i="26" s="1"/>
  <c r="G5227" i="26"/>
  <c r="H5227" i="26" s="1"/>
  <c r="I5227" i="26" s="1"/>
  <c r="J5227" i="26" s="1"/>
  <c r="G5226" i="26"/>
  <c r="H5226" i="26" s="1"/>
  <c r="I5226" i="26" s="1"/>
  <c r="J5226" i="26" s="1"/>
  <c r="G5225" i="26"/>
  <c r="H5225" i="26" s="1"/>
  <c r="I5225" i="26" s="1"/>
  <c r="J5225" i="26" s="1"/>
  <c r="G5224" i="26"/>
  <c r="H5224" i="26" s="1"/>
  <c r="I5224" i="26" s="1"/>
  <c r="J5224" i="26" s="1"/>
  <c r="G5223" i="26"/>
  <c r="H5223" i="26" s="1"/>
  <c r="I5223" i="26" s="1"/>
  <c r="J5223" i="26" s="1"/>
  <c r="G5222" i="26"/>
  <c r="H5222" i="26" s="1"/>
  <c r="I5222" i="26" s="1"/>
  <c r="J5222" i="26" s="1"/>
  <c r="G5221" i="26"/>
  <c r="H5221" i="26" s="1"/>
  <c r="I5221" i="26" s="1"/>
  <c r="J5221" i="26" s="1"/>
  <c r="G5220" i="26"/>
  <c r="H5220" i="26" s="1"/>
  <c r="I5220" i="26" s="1"/>
  <c r="J5220" i="26" s="1"/>
  <c r="G5219" i="26"/>
  <c r="H5219" i="26" s="1"/>
  <c r="I5219" i="26" s="1"/>
  <c r="J5219" i="26" s="1"/>
  <c r="G5218" i="26"/>
  <c r="H5218" i="26" s="1"/>
  <c r="I5218" i="26" s="1"/>
  <c r="J5218" i="26" s="1"/>
  <c r="G5217" i="26"/>
  <c r="H5217" i="26" s="1"/>
  <c r="I5217" i="26" s="1"/>
  <c r="J5217" i="26" s="1"/>
  <c r="G5216" i="26"/>
  <c r="H5216" i="26" s="1"/>
  <c r="I5216" i="26" s="1"/>
  <c r="J5216" i="26" s="1"/>
  <c r="G5215" i="26"/>
  <c r="H5215" i="26" s="1"/>
  <c r="I5215" i="26" s="1"/>
  <c r="J5215" i="26" s="1"/>
  <c r="G5214" i="26"/>
  <c r="H5214" i="26" s="1"/>
  <c r="I5214" i="26" s="1"/>
  <c r="J5214" i="26" s="1"/>
  <c r="G5213" i="26"/>
  <c r="H5213" i="26" s="1"/>
  <c r="I5213" i="26" s="1"/>
  <c r="J5213" i="26" s="1"/>
  <c r="G5212" i="26"/>
  <c r="H5212" i="26" s="1"/>
  <c r="I5212" i="26" s="1"/>
  <c r="J5212" i="26" s="1"/>
  <c r="G5211" i="26"/>
  <c r="H5211" i="26" s="1"/>
  <c r="I5211" i="26" s="1"/>
  <c r="J5211" i="26" s="1"/>
  <c r="G5210" i="26"/>
  <c r="H5210" i="26" s="1"/>
  <c r="I5210" i="26" s="1"/>
  <c r="J5210" i="26" s="1"/>
  <c r="G5209" i="26"/>
  <c r="H5209" i="26" s="1"/>
  <c r="I5209" i="26" s="1"/>
  <c r="J5209" i="26" s="1"/>
  <c r="G5208" i="26"/>
  <c r="H5208" i="26" s="1"/>
  <c r="I5208" i="26" s="1"/>
  <c r="J5208" i="26" s="1"/>
  <c r="G5207" i="26"/>
  <c r="H5207" i="26" s="1"/>
  <c r="I5207" i="26" s="1"/>
  <c r="J5207" i="26" s="1"/>
  <c r="G5206" i="26"/>
  <c r="H5206" i="26" s="1"/>
  <c r="I5206" i="26" s="1"/>
  <c r="J5206" i="26" s="1"/>
  <c r="G5205" i="26"/>
  <c r="H5205" i="26" s="1"/>
  <c r="I5205" i="26" s="1"/>
  <c r="J5205" i="26" s="1"/>
  <c r="G5204" i="26"/>
  <c r="H5204" i="26" s="1"/>
  <c r="I5204" i="26" s="1"/>
  <c r="J5204" i="26" s="1"/>
  <c r="G5203" i="26"/>
  <c r="H5203" i="26" s="1"/>
  <c r="I5203" i="26" s="1"/>
  <c r="J5203" i="26" s="1"/>
  <c r="G5202" i="26"/>
  <c r="H5202" i="26" s="1"/>
  <c r="I5202" i="26" s="1"/>
  <c r="J5202" i="26" s="1"/>
  <c r="G5201" i="26"/>
  <c r="H5201" i="26" s="1"/>
  <c r="I5201" i="26" s="1"/>
  <c r="J5201" i="26" s="1"/>
  <c r="G5200" i="26"/>
  <c r="H5200" i="26" s="1"/>
  <c r="I5200" i="26" s="1"/>
  <c r="J5200" i="26" s="1"/>
  <c r="G5199" i="26"/>
  <c r="H5199" i="26" s="1"/>
  <c r="I5199" i="26" s="1"/>
  <c r="J5199" i="26" s="1"/>
  <c r="G5198" i="26"/>
  <c r="H5198" i="26" s="1"/>
  <c r="I5198" i="26" s="1"/>
  <c r="J5198" i="26" s="1"/>
  <c r="G5197" i="26"/>
  <c r="H5197" i="26" s="1"/>
  <c r="I5197" i="26" s="1"/>
  <c r="J5197" i="26" s="1"/>
  <c r="G5196" i="26"/>
  <c r="H5196" i="26" s="1"/>
  <c r="I5196" i="26" s="1"/>
  <c r="J5196" i="26" s="1"/>
  <c r="G5195" i="26"/>
  <c r="H5195" i="26" s="1"/>
  <c r="I5195" i="26" s="1"/>
  <c r="J5195" i="26" s="1"/>
  <c r="G5194" i="26"/>
  <c r="H5194" i="26" s="1"/>
  <c r="I5194" i="26" s="1"/>
  <c r="J5194" i="26" s="1"/>
  <c r="G5193" i="26"/>
  <c r="H5193" i="26" s="1"/>
  <c r="I5193" i="26" s="1"/>
  <c r="J5193" i="26" s="1"/>
  <c r="G5192" i="26"/>
  <c r="H5192" i="26" s="1"/>
  <c r="I5192" i="26" s="1"/>
  <c r="J5192" i="26" s="1"/>
  <c r="G5191" i="26"/>
  <c r="H5191" i="26" s="1"/>
  <c r="I5191" i="26" s="1"/>
  <c r="J5191" i="26" s="1"/>
  <c r="G5190" i="26"/>
  <c r="H5190" i="26" s="1"/>
  <c r="I5190" i="26" s="1"/>
  <c r="J5190" i="26" s="1"/>
  <c r="G5189" i="26"/>
  <c r="H5189" i="26" s="1"/>
  <c r="I5189" i="26" s="1"/>
  <c r="J5189" i="26" s="1"/>
  <c r="G5188" i="26"/>
  <c r="H5188" i="26" s="1"/>
  <c r="I5188" i="26" s="1"/>
  <c r="J5188" i="26" s="1"/>
  <c r="G5187" i="26"/>
  <c r="H5187" i="26" s="1"/>
  <c r="I5187" i="26" s="1"/>
  <c r="J5187" i="26" s="1"/>
  <c r="G5186" i="26"/>
  <c r="H5186" i="26" s="1"/>
  <c r="I5186" i="26" s="1"/>
  <c r="J5186" i="26" s="1"/>
  <c r="G5185" i="26"/>
  <c r="H5185" i="26" s="1"/>
  <c r="I5185" i="26" s="1"/>
  <c r="J5185" i="26" s="1"/>
  <c r="G5184" i="26"/>
  <c r="H5184" i="26" s="1"/>
  <c r="I5184" i="26" s="1"/>
  <c r="J5184" i="26" s="1"/>
  <c r="G5183" i="26"/>
  <c r="H5183" i="26" s="1"/>
  <c r="I5183" i="26" s="1"/>
  <c r="J5183" i="26" s="1"/>
  <c r="G5182" i="26"/>
  <c r="H5182" i="26" s="1"/>
  <c r="I5182" i="26" s="1"/>
  <c r="J5182" i="26" s="1"/>
  <c r="G5181" i="26"/>
  <c r="H5181" i="26" s="1"/>
  <c r="I5181" i="26" s="1"/>
  <c r="J5181" i="26" s="1"/>
  <c r="G5180" i="26"/>
  <c r="H5180" i="26" s="1"/>
  <c r="I5180" i="26" s="1"/>
  <c r="J5180" i="26" s="1"/>
  <c r="G5179" i="26"/>
  <c r="H5179" i="26" s="1"/>
  <c r="I5179" i="26" s="1"/>
  <c r="J5179" i="26" s="1"/>
  <c r="G5178" i="26"/>
  <c r="H5178" i="26" s="1"/>
  <c r="I5178" i="26" s="1"/>
  <c r="J5178" i="26" s="1"/>
  <c r="G5177" i="26"/>
  <c r="H5177" i="26" s="1"/>
  <c r="I5177" i="26" s="1"/>
  <c r="J5177" i="26" s="1"/>
  <c r="G5176" i="26"/>
  <c r="H5176" i="26" s="1"/>
  <c r="I5176" i="26" s="1"/>
  <c r="J5176" i="26" s="1"/>
  <c r="G5175" i="26"/>
  <c r="H5175" i="26" s="1"/>
  <c r="I5175" i="26" s="1"/>
  <c r="J5175" i="26" s="1"/>
  <c r="G5174" i="26"/>
  <c r="H5174" i="26" s="1"/>
  <c r="I5174" i="26" s="1"/>
  <c r="J5174" i="26" s="1"/>
  <c r="G5173" i="26"/>
  <c r="H5173" i="26" s="1"/>
  <c r="I5173" i="26" s="1"/>
  <c r="J5173" i="26" s="1"/>
  <c r="G5172" i="26"/>
  <c r="H5172" i="26" s="1"/>
  <c r="I5172" i="26" s="1"/>
  <c r="J5172" i="26" s="1"/>
  <c r="G5171" i="26"/>
  <c r="H5171" i="26" s="1"/>
  <c r="I5171" i="26" s="1"/>
  <c r="J5171" i="26" s="1"/>
  <c r="G5170" i="26"/>
  <c r="H5170" i="26" s="1"/>
  <c r="I5170" i="26" s="1"/>
  <c r="J5170" i="26" s="1"/>
  <c r="G5169" i="26"/>
  <c r="H5169" i="26" s="1"/>
  <c r="I5169" i="26" s="1"/>
  <c r="J5169" i="26" s="1"/>
  <c r="G5168" i="26"/>
  <c r="H5168" i="26" s="1"/>
  <c r="I5168" i="26" s="1"/>
  <c r="J5168" i="26" s="1"/>
  <c r="G5167" i="26"/>
  <c r="H5167" i="26" s="1"/>
  <c r="I5167" i="26" s="1"/>
  <c r="J5167" i="26" s="1"/>
  <c r="G5166" i="26"/>
  <c r="H5166" i="26" s="1"/>
  <c r="I5166" i="26" s="1"/>
  <c r="J5166" i="26" s="1"/>
  <c r="G5165" i="26"/>
  <c r="H5165" i="26" s="1"/>
  <c r="I5165" i="26" s="1"/>
  <c r="J5165" i="26" s="1"/>
  <c r="G5164" i="26"/>
  <c r="H5164" i="26" s="1"/>
  <c r="I5164" i="26" s="1"/>
  <c r="J5164" i="26" s="1"/>
  <c r="G5163" i="26"/>
  <c r="H5163" i="26" s="1"/>
  <c r="I5163" i="26" s="1"/>
  <c r="J5163" i="26" s="1"/>
  <c r="G5162" i="26"/>
  <c r="H5162" i="26" s="1"/>
  <c r="I5162" i="26" s="1"/>
  <c r="J5162" i="26" s="1"/>
  <c r="G5161" i="26"/>
  <c r="H5161" i="26" s="1"/>
  <c r="I5161" i="26" s="1"/>
  <c r="J5161" i="26" s="1"/>
  <c r="G5160" i="26"/>
  <c r="H5160" i="26" s="1"/>
  <c r="I5160" i="26" s="1"/>
  <c r="J5160" i="26" s="1"/>
  <c r="G5159" i="26"/>
  <c r="H5159" i="26" s="1"/>
  <c r="I5159" i="26" s="1"/>
  <c r="J5159" i="26" s="1"/>
  <c r="G5158" i="26"/>
  <c r="H5158" i="26" s="1"/>
  <c r="I5158" i="26" s="1"/>
  <c r="J5158" i="26" s="1"/>
  <c r="G5157" i="26"/>
  <c r="H5157" i="26" s="1"/>
  <c r="I5157" i="26" s="1"/>
  <c r="J5157" i="26" s="1"/>
  <c r="G5156" i="26"/>
  <c r="H5156" i="26" s="1"/>
  <c r="I5156" i="26" s="1"/>
  <c r="J5156" i="26" s="1"/>
  <c r="G5155" i="26"/>
  <c r="H5155" i="26" s="1"/>
  <c r="I5155" i="26" s="1"/>
  <c r="J5155" i="26" s="1"/>
  <c r="G5154" i="26"/>
  <c r="H5154" i="26" s="1"/>
  <c r="I5154" i="26" s="1"/>
  <c r="J5154" i="26" s="1"/>
  <c r="G5153" i="26"/>
  <c r="H5153" i="26" s="1"/>
  <c r="I5153" i="26" s="1"/>
  <c r="J5153" i="26" s="1"/>
  <c r="G5152" i="26"/>
  <c r="H5152" i="26" s="1"/>
  <c r="I5152" i="26" s="1"/>
  <c r="J5152" i="26" s="1"/>
  <c r="G5151" i="26"/>
  <c r="H5151" i="26" s="1"/>
  <c r="I5151" i="26" s="1"/>
  <c r="J5151" i="26" s="1"/>
  <c r="G5150" i="26"/>
  <c r="H5150" i="26" s="1"/>
  <c r="I5150" i="26" s="1"/>
  <c r="J5150" i="26" s="1"/>
  <c r="G5149" i="26"/>
  <c r="H5149" i="26" s="1"/>
  <c r="I5149" i="26" s="1"/>
  <c r="J5149" i="26" s="1"/>
  <c r="G5148" i="26"/>
  <c r="H5148" i="26" s="1"/>
  <c r="I5148" i="26" s="1"/>
  <c r="J5148" i="26" s="1"/>
  <c r="G5147" i="26"/>
  <c r="H5147" i="26" s="1"/>
  <c r="I5147" i="26" s="1"/>
  <c r="J5147" i="26" s="1"/>
  <c r="G5146" i="26"/>
  <c r="H5146" i="26" s="1"/>
  <c r="I5146" i="26" s="1"/>
  <c r="J5146" i="26" s="1"/>
  <c r="G5145" i="26"/>
  <c r="H5145" i="26" s="1"/>
  <c r="I5145" i="26" s="1"/>
  <c r="J5145" i="26" s="1"/>
  <c r="G5144" i="26"/>
  <c r="H5144" i="26" s="1"/>
  <c r="I5144" i="26" s="1"/>
  <c r="J5144" i="26" s="1"/>
  <c r="G5143" i="26"/>
  <c r="H5143" i="26" s="1"/>
  <c r="I5143" i="26" s="1"/>
  <c r="J5143" i="26" s="1"/>
  <c r="G5142" i="26"/>
  <c r="H5142" i="26" s="1"/>
  <c r="I5142" i="26" s="1"/>
  <c r="J5142" i="26" s="1"/>
  <c r="G5141" i="26"/>
  <c r="H5141" i="26" s="1"/>
  <c r="I5141" i="26" s="1"/>
  <c r="J5141" i="26" s="1"/>
  <c r="G5140" i="26"/>
  <c r="H5140" i="26" s="1"/>
  <c r="I5140" i="26" s="1"/>
  <c r="J5140" i="26" s="1"/>
  <c r="G5139" i="26"/>
  <c r="H5139" i="26" s="1"/>
  <c r="I5139" i="26" s="1"/>
  <c r="J5139" i="26" s="1"/>
  <c r="G5138" i="26"/>
  <c r="H5138" i="26" s="1"/>
  <c r="I5138" i="26" s="1"/>
  <c r="J5138" i="26" s="1"/>
  <c r="G5137" i="26"/>
  <c r="H5137" i="26" s="1"/>
  <c r="I5137" i="26" s="1"/>
  <c r="J5137" i="26" s="1"/>
  <c r="G5136" i="26"/>
  <c r="H5136" i="26" s="1"/>
  <c r="I5136" i="26" s="1"/>
  <c r="J5136" i="26" s="1"/>
  <c r="G5135" i="26"/>
  <c r="H5135" i="26" s="1"/>
  <c r="I5135" i="26" s="1"/>
  <c r="J5135" i="26" s="1"/>
  <c r="G5134" i="26"/>
  <c r="H5134" i="26" s="1"/>
  <c r="I5134" i="26" s="1"/>
  <c r="J5134" i="26" s="1"/>
  <c r="G5133" i="26"/>
  <c r="H5133" i="26" s="1"/>
  <c r="I5133" i="26" s="1"/>
  <c r="J5133" i="26" s="1"/>
  <c r="G5132" i="26"/>
  <c r="H5132" i="26" s="1"/>
  <c r="I5132" i="26" s="1"/>
  <c r="J5132" i="26" s="1"/>
  <c r="G5131" i="26"/>
  <c r="H5131" i="26" s="1"/>
  <c r="I5131" i="26" s="1"/>
  <c r="J5131" i="26" s="1"/>
  <c r="G5130" i="26"/>
  <c r="H5130" i="26" s="1"/>
  <c r="I5130" i="26" s="1"/>
  <c r="J5130" i="26" s="1"/>
  <c r="G5129" i="26"/>
  <c r="H5129" i="26" s="1"/>
  <c r="I5129" i="26" s="1"/>
  <c r="J5129" i="26" s="1"/>
  <c r="G5128" i="26"/>
  <c r="H5128" i="26" s="1"/>
  <c r="I5128" i="26" s="1"/>
  <c r="J5128" i="26" s="1"/>
  <c r="G5127" i="26"/>
  <c r="H5127" i="26" s="1"/>
  <c r="I5127" i="26" s="1"/>
  <c r="J5127" i="26" s="1"/>
  <c r="G5126" i="26"/>
  <c r="H5126" i="26" s="1"/>
  <c r="I5126" i="26" s="1"/>
  <c r="J5126" i="26" s="1"/>
  <c r="G5125" i="26"/>
  <c r="H5125" i="26" s="1"/>
  <c r="I5125" i="26" s="1"/>
  <c r="J5125" i="26" s="1"/>
  <c r="G5124" i="26"/>
  <c r="H5124" i="26" s="1"/>
  <c r="I5124" i="26" s="1"/>
  <c r="J5124" i="26" s="1"/>
  <c r="G5123" i="26"/>
  <c r="H5123" i="26" s="1"/>
  <c r="I5123" i="26" s="1"/>
  <c r="J5123" i="26" s="1"/>
  <c r="G5122" i="26"/>
  <c r="H5122" i="26" s="1"/>
  <c r="I5122" i="26" s="1"/>
  <c r="J5122" i="26" s="1"/>
  <c r="G5121" i="26"/>
  <c r="H5121" i="26" s="1"/>
  <c r="I5121" i="26" s="1"/>
  <c r="J5121" i="26" s="1"/>
  <c r="G5120" i="26"/>
  <c r="H5120" i="26" s="1"/>
  <c r="I5120" i="26" s="1"/>
  <c r="J5120" i="26" s="1"/>
  <c r="G5119" i="26"/>
  <c r="H5119" i="26" s="1"/>
  <c r="I5119" i="26" s="1"/>
  <c r="J5119" i="26" s="1"/>
  <c r="G5118" i="26"/>
  <c r="H5118" i="26" s="1"/>
  <c r="I5118" i="26" s="1"/>
  <c r="J5118" i="26" s="1"/>
  <c r="G5117" i="26"/>
  <c r="H5117" i="26" s="1"/>
  <c r="I5117" i="26" s="1"/>
  <c r="J5117" i="26" s="1"/>
  <c r="G5116" i="26"/>
  <c r="H5116" i="26" s="1"/>
  <c r="I5116" i="26" s="1"/>
  <c r="J5116" i="26" s="1"/>
  <c r="G5115" i="26"/>
  <c r="H5115" i="26" s="1"/>
  <c r="I5115" i="26" s="1"/>
  <c r="J5115" i="26" s="1"/>
  <c r="G5114" i="26"/>
  <c r="H5114" i="26" s="1"/>
  <c r="I5114" i="26" s="1"/>
  <c r="J5114" i="26" s="1"/>
  <c r="G5113" i="26"/>
  <c r="H5113" i="26" s="1"/>
  <c r="I5113" i="26" s="1"/>
  <c r="J5113" i="26" s="1"/>
  <c r="G5112" i="26"/>
  <c r="H5112" i="26" s="1"/>
  <c r="I5112" i="26" s="1"/>
  <c r="J5112" i="26" s="1"/>
  <c r="G5111" i="26"/>
  <c r="H5111" i="26" s="1"/>
  <c r="I5111" i="26" s="1"/>
  <c r="J5111" i="26" s="1"/>
  <c r="G5110" i="26"/>
  <c r="H5110" i="26" s="1"/>
  <c r="I5110" i="26" s="1"/>
  <c r="J5110" i="26" s="1"/>
  <c r="G5109" i="26"/>
  <c r="H5109" i="26" s="1"/>
  <c r="I5109" i="26" s="1"/>
  <c r="J5109" i="26" s="1"/>
  <c r="G5108" i="26"/>
  <c r="H5108" i="26" s="1"/>
  <c r="I5108" i="26" s="1"/>
  <c r="J5108" i="26" s="1"/>
  <c r="G5107" i="26"/>
  <c r="H5107" i="26" s="1"/>
  <c r="I5107" i="26" s="1"/>
  <c r="J5107" i="26" s="1"/>
  <c r="G5106" i="26"/>
  <c r="H5106" i="26" s="1"/>
  <c r="I5106" i="26" s="1"/>
  <c r="J5106" i="26" s="1"/>
  <c r="G5105" i="26"/>
  <c r="H5105" i="26" s="1"/>
  <c r="I5105" i="26" s="1"/>
  <c r="J5105" i="26" s="1"/>
  <c r="G5104" i="26"/>
  <c r="H5104" i="26" s="1"/>
  <c r="I5104" i="26" s="1"/>
  <c r="J5104" i="26" s="1"/>
  <c r="G5103" i="26"/>
  <c r="H5103" i="26" s="1"/>
  <c r="I5103" i="26" s="1"/>
  <c r="J5103" i="26" s="1"/>
  <c r="G5102" i="26"/>
  <c r="H5102" i="26" s="1"/>
  <c r="I5102" i="26" s="1"/>
  <c r="J5102" i="26" s="1"/>
  <c r="G5101" i="26"/>
  <c r="H5101" i="26" s="1"/>
  <c r="I5101" i="26" s="1"/>
  <c r="J5101" i="26" s="1"/>
  <c r="G5100" i="26"/>
  <c r="H5100" i="26" s="1"/>
  <c r="I5100" i="26" s="1"/>
  <c r="J5100" i="26" s="1"/>
  <c r="G5099" i="26"/>
  <c r="H5099" i="26" s="1"/>
  <c r="I5099" i="26" s="1"/>
  <c r="J5099" i="26" s="1"/>
  <c r="G5098" i="26"/>
  <c r="H5098" i="26" s="1"/>
  <c r="I5098" i="26" s="1"/>
  <c r="J5098" i="26" s="1"/>
  <c r="G5097" i="26"/>
  <c r="H5097" i="26" s="1"/>
  <c r="I5097" i="26" s="1"/>
  <c r="J5097" i="26" s="1"/>
  <c r="G5096" i="26"/>
  <c r="H5096" i="26" s="1"/>
  <c r="I5096" i="26" s="1"/>
  <c r="J5096" i="26" s="1"/>
  <c r="G5095" i="26"/>
  <c r="H5095" i="26" s="1"/>
  <c r="I5095" i="26" s="1"/>
  <c r="J5095" i="26" s="1"/>
  <c r="G5094" i="26"/>
  <c r="H5094" i="26" s="1"/>
  <c r="I5094" i="26" s="1"/>
  <c r="J5094" i="26" s="1"/>
  <c r="G5093" i="26"/>
  <c r="H5093" i="26" s="1"/>
  <c r="I5093" i="26" s="1"/>
  <c r="J5093" i="26" s="1"/>
  <c r="G5092" i="26"/>
  <c r="H5092" i="26" s="1"/>
  <c r="I5092" i="26" s="1"/>
  <c r="J5092" i="26" s="1"/>
  <c r="G5091" i="26"/>
  <c r="H5091" i="26" s="1"/>
  <c r="I5091" i="26" s="1"/>
  <c r="J5091" i="26" s="1"/>
  <c r="G5090" i="26"/>
  <c r="H5090" i="26" s="1"/>
  <c r="I5090" i="26" s="1"/>
  <c r="J5090" i="26" s="1"/>
  <c r="G5089" i="26"/>
  <c r="H5089" i="26" s="1"/>
  <c r="I5089" i="26" s="1"/>
  <c r="J5089" i="26" s="1"/>
  <c r="G5088" i="26"/>
  <c r="H5088" i="26" s="1"/>
  <c r="I5088" i="26" s="1"/>
  <c r="J5088" i="26" s="1"/>
  <c r="G5087" i="26"/>
  <c r="H5087" i="26" s="1"/>
  <c r="I5087" i="26" s="1"/>
  <c r="J5087" i="26" s="1"/>
  <c r="G5086" i="26"/>
  <c r="H5086" i="26" s="1"/>
  <c r="I5086" i="26" s="1"/>
  <c r="J5086" i="26" s="1"/>
  <c r="G5085" i="26"/>
  <c r="H5085" i="26" s="1"/>
  <c r="I5085" i="26" s="1"/>
  <c r="J5085" i="26" s="1"/>
  <c r="G5084" i="26"/>
  <c r="H5084" i="26" s="1"/>
  <c r="I5084" i="26" s="1"/>
  <c r="J5084" i="26" s="1"/>
  <c r="G5083" i="26"/>
  <c r="H5083" i="26" s="1"/>
  <c r="I5083" i="26" s="1"/>
  <c r="J5083" i="26" s="1"/>
  <c r="G5082" i="26"/>
  <c r="H5082" i="26" s="1"/>
  <c r="I5082" i="26" s="1"/>
  <c r="J5082" i="26" s="1"/>
  <c r="G5081" i="26"/>
  <c r="H5081" i="26" s="1"/>
  <c r="I5081" i="26" s="1"/>
  <c r="J5081" i="26" s="1"/>
  <c r="G5080" i="26"/>
  <c r="H5080" i="26" s="1"/>
  <c r="I5080" i="26" s="1"/>
  <c r="J5080" i="26" s="1"/>
  <c r="G5079" i="26"/>
  <c r="H5079" i="26" s="1"/>
  <c r="I5079" i="26" s="1"/>
  <c r="J5079" i="26" s="1"/>
  <c r="G5078" i="26"/>
  <c r="H5078" i="26" s="1"/>
  <c r="I5078" i="26" s="1"/>
  <c r="J5078" i="26" s="1"/>
  <c r="G5077" i="26"/>
  <c r="H5077" i="26" s="1"/>
  <c r="I5077" i="26" s="1"/>
  <c r="J5077" i="26" s="1"/>
  <c r="G5076" i="26"/>
  <c r="H5076" i="26" s="1"/>
  <c r="I5076" i="26" s="1"/>
  <c r="J5076" i="26" s="1"/>
  <c r="G5075" i="26"/>
  <c r="H5075" i="26" s="1"/>
  <c r="I5075" i="26" s="1"/>
  <c r="J5075" i="26" s="1"/>
  <c r="G5074" i="26"/>
  <c r="H5074" i="26" s="1"/>
  <c r="I5074" i="26" s="1"/>
  <c r="J5074" i="26" s="1"/>
  <c r="G5073" i="26"/>
  <c r="H5073" i="26" s="1"/>
  <c r="I5073" i="26" s="1"/>
  <c r="J5073" i="26" s="1"/>
  <c r="G5072" i="26"/>
  <c r="H5072" i="26" s="1"/>
  <c r="I5072" i="26" s="1"/>
  <c r="J5072" i="26" s="1"/>
  <c r="G5071" i="26"/>
  <c r="H5071" i="26" s="1"/>
  <c r="I5071" i="26" s="1"/>
  <c r="J5071" i="26" s="1"/>
  <c r="G5070" i="26"/>
  <c r="H5070" i="26" s="1"/>
  <c r="I5070" i="26" s="1"/>
  <c r="J5070" i="26" s="1"/>
  <c r="G5069" i="26"/>
  <c r="H5069" i="26" s="1"/>
  <c r="I5069" i="26" s="1"/>
  <c r="J5069" i="26" s="1"/>
  <c r="G5068" i="26"/>
  <c r="H5068" i="26" s="1"/>
  <c r="I5068" i="26" s="1"/>
  <c r="J5068" i="26" s="1"/>
  <c r="G5067" i="26"/>
  <c r="H5067" i="26" s="1"/>
  <c r="I5067" i="26" s="1"/>
  <c r="J5067" i="26" s="1"/>
  <c r="G5066" i="26"/>
  <c r="H5066" i="26" s="1"/>
  <c r="I5066" i="26" s="1"/>
  <c r="J5066" i="26" s="1"/>
  <c r="G5065" i="26"/>
  <c r="H5065" i="26" s="1"/>
  <c r="I5065" i="26" s="1"/>
  <c r="J5065" i="26" s="1"/>
  <c r="G5064" i="26"/>
  <c r="H5064" i="26" s="1"/>
  <c r="I5064" i="26" s="1"/>
  <c r="J5064" i="26" s="1"/>
  <c r="G5063" i="26"/>
  <c r="H5063" i="26" s="1"/>
  <c r="I5063" i="26" s="1"/>
  <c r="J5063" i="26" s="1"/>
  <c r="G5062" i="26"/>
  <c r="H5062" i="26" s="1"/>
  <c r="I5062" i="26" s="1"/>
  <c r="J5062" i="26" s="1"/>
  <c r="G5061" i="26"/>
  <c r="H5061" i="26" s="1"/>
  <c r="I5061" i="26" s="1"/>
  <c r="J5061" i="26" s="1"/>
  <c r="G5060" i="26"/>
  <c r="H5060" i="26" s="1"/>
  <c r="I5060" i="26" s="1"/>
  <c r="J5060" i="26" s="1"/>
  <c r="G5059" i="26"/>
  <c r="H5059" i="26" s="1"/>
  <c r="I5059" i="26" s="1"/>
  <c r="J5059" i="26" s="1"/>
  <c r="G5058" i="26"/>
  <c r="H5058" i="26" s="1"/>
  <c r="I5058" i="26" s="1"/>
  <c r="J5058" i="26" s="1"/>
  <c r="G5057" i="26"/>
  <c r="H5057" i="26" s="1"/>
  <c r="I5057" i="26" s="1"/>
  <c r="J5057" i="26" s="1"/>
  <c r="G5056" i="26"/>
  <c r="H5056" i="26" s="1"/>
  <c r="I5056" i="26" s="1"/>
  <c r="J5056" i="26" s="1"/>
  <c r="G5055" i="26"/>
  <c r="H5055" i="26" s="1"/>
  <c r="I5055" i="26" s="1"/>
  <c r="J5055" i="26" s="1"/>
  <c r="G5054" i="26"/>
  <c r="H5054" i="26" s="1"/>
  <c r="I5054" i="26" s="1"/>
  <c r="J5054" i="26" s="1"/>
  <c r="G5053" i="26"/>
  <c r="H5053" i="26" s="1"/>
  <c r="I5053" i="26" s="1"/>
  <c r="J5053" i="26" s="1"/>
  <c r="G5052" i="26"/>
  <c r="H5052" i="26" s="1"/>
  <c r="I5052" i="26" s="1"/>
  <c r="J5052" i="26" s="1"/>
  <c r="G5051" i="26"/>
  <c r="H5051" i="26" s="1"/>
  <c r="I5051" i="26" s="1"/>
  <c r="J5051" i="26" s="1"/>
  <c r="G5050" i="26"/>
  <c r="H5050" i="26" s="1"/>
  <c r="I5050" i="26" s="1"/>
  <c r="J5050" i="26" s="1"/>
  <c r="G5049" i="26"/>
  <c r="H5049" i="26" s="1"/>
  <c r="I5049" i="26" s="1"/>
  <c r="J5049" i="26" s="1"/>
  <c r="G5048" i="26"/>
  <c r="H5048" i="26" s="1"/>
  <c r="I5048" i="26" s="1"/>
  <c r="J5048" i="26" s="1"/>
  <c r="G5047" i="26"/>
  <c r="H5047" i="26" s="1"/>
  <c r="I5047" i="26" s="1"/>
  <c r="J5047" i="26" s="1"/>
  <c r="G5046" i="26"/>
  <c r="H5046" i="26" s="1"/>
  <c r="I5046" i="26" s="1"/>
  <c r="J5046" i="26" s="1"/>
  <c r="G5045" i="26"/>
  <c r="H5045" i="26" s="1"/>
  <c r="I5045" i="26" s="1"/>
  <c r="J5045" i="26" s="1"/>
  <c r="G5044" i="26"/>
  <c r="H5044" i="26" s="1"/>
  <c r="I5044" i="26" s="1"/>
  <c r="J5044" i="26" s="1"/>
  <c r="G5043" i="26"/>
  <c r="H5043" i="26" s="1"/>
  <c r="I5043" i="26" s="1"/>
  <c r="J5043" i="26" s="1"/>
  <c r="G5042" i="26"/>
  <c r="H5042" i="26" s="1"/>
  <c r="I5042" i="26" s="1"/>
  <c r="J5042" i="26" s="1"/>
  <c r="G5041" i="26"/>
  <c r="H5041" i="26" s="1"/>
  <c r="I5041" i="26" s="1"/>
  <c r="J5041" i="26" s="1"/>
  <c r="G5040" i="26"/>
  <c r="H5040" i="26" s="1"/>
  <c r="I5040" i="26" s="1"/>
  <c r="J5040" i="26" s="1"/>
  <c r="G5039" i="26"/>
  <c r="H5039" i="26" s="1"/>
  <c r="I5039" i="26" s="1"/>
  <c r="J5039" i="26" s="1"/>
  <c r="G5038" i="26"/>
  <c r="H5038" i="26" s="1"/>
  <c r="I5038" i="26" s="1"/>
  <c r="J5038" i="26" s="1"/>
  <c r="G5037" i="26"/>
  <c r="H5037" i="26" s="1"/>
  <c r="I5037" i="26" s="1"/>
  <c r="J5037" i="26" s="1"/>
  <c r="G5036" i="26"/>
  <c r="H5036" i="26" s="1"/>
  <c r="I5036" i="26" s="1"/>
  <c r="J5036" i="26" s="1"/>
  <c r="G5035" i="26"/>
  <c r="H5035" i="26" s="1"/>
  <c r="I5035" i="26" s="1"/>
  <c r="J5035" i="26" s="1"/>
  <c r="G5034" i="26"/>
  <c r="H5034" i="26" s="1"/>
  <c r="I5034" i="26" s="1"/>
  <c r="J5034" i="26" s="1"/>
  <c r="G5033" i="26"/>
  <c r="H5033" i="26" s="1"/>
  <c r="I5033" i="26" s="1"/>
  <c r="J5033" i="26" s="1"/>
  <c r="G5032" i="26"/>
  <c r="H5032" i="26" s="1"/>
  <c r="I5032" i="26" s="1"/>
  <c r="J5032" i="26" s="1"/>
  <c r="G5031" i="26"/>
  <c r="H5031" i="26" s="1"/>
  <c r="I5031" i="26" s="1"/>
  <c r="J5031" i="26" s="1"/>
  <c r="G5030" i="26"/>
  <c r="H5030" i="26" s="1"/>
  <c r="I5030" i="26" s="1"/>
  <c r="J5030" i="26" s="1"/>
  <c r="G5029" i="26"/>
  <c r="H5029" i="26" s="1"/>
  <c r="I5029" i="26" s="1"/>
  <c r="J5029" i="26" s="1"/>
  <c r="G5028" i="26"/>
  <c r="H5028" i="26" s="1"/>
  <c r="I5028" i="26" s="1"/>
  <c r="J5028" i="26" s="1"/>
  <c r="G5027" i="26"/>
  <c r="H5027" i="26" s="1"/>
  <c r="I5027" i="26" s="1"/>
  <c r="J5027" i="26" s="1"/>
  <c r="G5026" i="26"/>
  <c r="H5026" i="26" s="1"/>
  <c r="I5026" i="26" s="1"/>
  <c r="J5026" i="26" s="1"/>
  <c r="G5025" i="26"/>
  <c r="H5025" i="26" s="1"/>
  <c r="I5025" i="26" s="1"/>
  <c r="J5025" i="26" s="1"/>
  <c r="G5024" i="26"/>
  <c r="H5024" i="26" s="1"/>
  <c r="I5024" i="26" s="1"/>
  <c r="J5024" i="26" s="1"/>
  <c r="G5023" i="26"/>
  <c r="H5023" i="26" s="1"/>
  <c r="I5023" i="26" s="1"/>
  <c r="J5023" i="26" s="1"/>
  <c r="G5022" i="26"/>
  <c r="H5022" i="26" s="1"/>
  <c r="I5022" i="26" s="1"/>
  <c r="J5022" i="26" s="1"/>
  <c r="G5021" i="26"/>
  <c r="H5021" i="26" s="1"/>
  <c r="I5021" i="26" s="1"/>
  <c r="J5021" i="26" s="1"/>
  <c r="G5020" i="26"/>
  <c r="H5020" i="26" s="1"/>
  <c r="I5020" i="26" s="1"/>
  <c r="J5020" i="26" s="1"/>
  <c r="G5019" i="26"/>
  <c r="H5019" i="26" s="1"/>
  <c r="I5019" i="26" s="1"/>
  <c r="J5019" i="26" s="1"/>
  <c r="G5018" i="26"/>
  <c r="H5018" i="26" s="1"/>
  <c r="I5018" i="26" s="1"/>
  <c r="J5018" i="26" s="1"/>
  <c r="G5017" i="26"/>
  <c r="H5017" i="26" s="1"/>
  <c r="I5017" i="26" s="1"/>
  <c r="J5017" i="26" s="1"/>
  <c r="G5016" i="26"/>
  <c r="H5016" i="26" s="1"/>
  <c r="I5016" i="26" s="1"/>
  <c r="J5016" i="26" s="1"/>
  <c r="G5015" i="26"/>
  <c r="H5015" i="26" s="1"/>
  <c r="I5015" i="26" s="1"/>
  <c r="J5015" i="26" s="1"/>
  <c r="G5014" i="26"/>
  <c r="H5014" i="26" s="1"/>
  <c r="I5014" i="26" s="1"/>
  <c r="J5014" i="26" s="1"/>
  <c r="G5013" i="26"/>
  <c r="H5013" i="26" s="1"/>
  <c r="I5013" i="26" s="1"/>
  <c r="J5013" i="26" s="1"/>
  <c r="G5012" i="26"/>
  <c r="H5012" i="26" s="1"/>
  <c r="I5012" i="26" s="1"/>
  <c r="J5012" i="26" s="1"/>
  <c r="G5011" i="26"/>
  <c r="H5011" i="26" s="1"/>
  <c r="I5011" i="26" s="1"/>
  <c r="J5011" i="26" s="1"/>
  <c r="G5010" i="26"/>
  <c r="H5010" i="26" s="1"/>
  <c r="I5010" i="26" s="1"/>
  <c r="J5010" i="26" s="1"/>
  <c r="G5009" i="26"/>
  <c r="H5009" i="26" s="1"/>
  <c r="I5009" i="26" s="1"/>
  <c r="J5009" i="26" s="1"/>
  <c r="G5008" i="26"/>
  <c r="H5008" i="26" s="1"/>
  <c r="I5008" i="26" s="1"/>
  <c r="J5008" i="26" s="1"/>
  <c r="G5007" i="26"/>
  <c r="H5007" i="26" s="1"/>
  <c r="I5007" i="26" s="1"/>
  <c r="J5007" i="26" s="1"/>
  <c r="G5006" i="26"/>
  <c r="H5006" i="26" s="1"/>
  <c r="I5006" i="26" s="1"/>
  <c r="J5006" i="26" s="1"/>
  <c r="G5005" i="26"/>
  <c r="H5005" i="26" s="1"/>
  <c r="I5005" i="26" s="1"/>
  <c r="J5005" i="26" s="1"/>
  <c r="G5004" i="26"/>
  <c r="H5004" i="26" s="1"/>
  <c r="I5004" i="26" s="1"/>
  <c r="J5004" i="26" s="1"/>
  <c r="G5003" i="26"/>
  <c r="H5003" i="26" s="1"/>
  <c r="I5003" i="26" s="1"/>
  <c r="J5003" i="26" s="1"/>
  <c r="G5002" i="26"/>
  <c r="H5002" i="26" s="1"/>
  <c r="I5002" i="26" s="1"/>
  <c r="J5002" i="26" s="1"/>
  <c r="G5001" i="26"/>
  <c r="H5001" i="26" s="1"/>
  <c r="I5001" i="26" s="1"/>
  <c r="J5001" i="26" s="1"/>
  <c r="G5000" i="26"/>
  <c r="H5000" i="26" s="1"/>
  <c r="I5000" i="26" s="1"/>
  <c r="J5000" i="26" s="1"/>
  <c r="G4999" i="26"/>
  <c r="H4999" i="26" s="1"/>
  <c r="I4999" i="26" s="1"/>
  <c r="J4999" i="26" s="1"/>
  <c r="G4998" i="26"/>
  <c r="H4998" i="26" s="1"/>
  <c r="I4998" i="26" s="1"/>
  <c r="J4998" i="26" s="1"/>
  <c r="G4997" i="26"/>
  <c r="H4997" i="26" s="1"/>
  <c r="I4997" i="26" s="1"/>
  <c r="J4997" i="26" s="1"/>
  <c r="G4996" i="26"/>
  <c r="H4996" i="26" s="1"/>
  <c r="I4996" i="26" s="1"/>
  <c r="J4996" i="26" s="1"/>
  <c r="G4995" i="26"/>
  <c r="H4995" i="26" s="1"/>
  <c r="I4995" i="26" s="1"/>
  <c r="J4995" i="26" s="1"/>
  <c r="G4994" i="26"/>
  <c r="H4994" i="26" s="1"/>
  <c r="I4994" i="26" s="1"/>
  <c r="J4994" i="26" s="1"/>
  <c r="G4993" i="26"/>
  <c r="H4993" i="26" s="1"/>
  <c r="I4993" i="26" s="1"/>
  <c r="J4993" i="26" s="1"/>
  <c r="G4992" i="26"/>
  <c r="H4992" i="26" s="1"/>
  <c r="I4992" i="26" s="1"/>
  <c r="J4992" i="26" s="1"/>
  <c r="G4991" i="26"/>
  <c r="H4991" i="26" s="1"/>
  <c r="I4991" i="26" s="1"/>
  <c r="J4991" i="26" s="1"/>
  <c r="G4990" i="26"/>
  <c r="H4990" i="26" s="1"/>
  <c r="I4990" i="26" s="1"/>
  <c r="J4990" i="26" s="1"/>
  <c r="G4989" i="26"/>
  <c r="H4989" i="26" s="1"/>
  <c r="I4989" i="26" s="1"/>
  <c r="J4989" i="26" s="1"/>
  <c r="G4988" i="26"/>
  <c r="H4988" i="26" s="1"/>
  <c r="I4988" i="26" s="1"/>
  <c r="J4988" i="26" s="1"/>
  <c r="G4987" i="26"/>
  <c r="H4987" i="26" s="1"/>
  <c r="I4987" i="26" s="1"/>
  <c r="J4987" i="26" s="1"/>
  <c r="G4986" i="26"/>
  <c r="H4986" i="26" s="1"/>
  <c r="I4986" i="26" s="1"/>
  <c r="J4986" i="26" s="1"/>
  <c r="G4985" i="26"/>
  <c r="H4985" i="26" s="1"/>
  <c r="I4985" i="26" s="1"/>
  <c r="J4985" i="26" s="1"/>
  <c r="G4984" i="26"/>
  <c r="H4984" i="26" s="1"/>
  <c r="I4984" i="26" s="1"/>
  <c r="J4984" i="26" s="1"/>
  <c r="G4983" i="26"/>
  <c r="H4983" i="26" s="1"/>
  <c r="I4983" i="26" s="1"/>
  <c r="J4983" i="26" s="1"/>
  <c r="G4982" i="26"/>
  <c r="H4982" i="26" s="1"/>
  <c r="I4982" i="26" s="1"/>
  <c r="J4982" i="26" s="1"/>
  <c r="G4981" i="26"/>
  <c r="H4981" i="26" s="1"/>
  <c r="I4981" i="26" s="1"/>
  <c r="J4981" i="26" s="1"/>
  <c r="G4980" i="26"/>
  <c r="H4980" i="26" s="1"/>
  <c r="I4980" i="26" s="1"/>
  <c r="J4980" i="26" s="1"/>
  <c r="G4979" i="26"/>
  <c r="H4979" i="26" s="1"/>
  <c r="I4979" i="26" s="1"/>
  <c r="J4979" i="26" s="1"/>
  <c r="G4978" i="26"/>
  <c r="H4978" i="26" s="1"/>
  <c r="I4978" i="26" s="1"/>
  <c r="J4978" i="26" s="1"/>
  <c r="G4977" i="26"/>
  <c r="H4977" i="26" s="1"/>
  <c r="I4977" i="26" s="1"/>
  <c r="J4977" i="26" s="1"/>
  <c r="G4976" i="26"/>
  <c r="H4976" i="26" s="1"/>
  <c r="I4976" i="26" s="1"/>
  <c r="J4976" i="26" s="1"/>
  <c r="G4975" i="26"/>
  <c r="H4975" i="26" s="1"/>
  <c r="I4975" i="26" s="1"/>
  <c r="J4975" i="26" s="1"/>
  <c r="G4974" i="26"/>
  <c r="H4974" i="26" s="1"/>
  <c r="I4974" i="26" s="1"/>
  <c r="J4974" i="26" s="1"/>
  <c r="G4973" i="26"/>
  <c r="H4973" i="26" s="1"/>
  <c r="I4973" i="26" s="1"/>
  <c r="J4973" i="26" s="1"/>
  <c r="G4972" i="26"/>
  <c r="H4972" i="26" s="1"/>
  <c r="I4972" i="26" s="1"/>
  <c r="J4972" i="26" s="1"/>
  <c r="G4971" i="26"/>
  <c r="H4971" i="26" s="1"/>
  <c r="I4971" i="26" s="1"/>
  <c r="J4971" i="26" s="1"/>
  <c r="G4970" i="26"/>
  <c r="H4970" i="26" s="1"/>
  <c r="I4970" i="26" s="1"/>
  <c r="J4970" i="26" s="1"/>
  <c r="G4969" i="26"/>
  <c r="H4969" i="26" s="1"/>
  <c r="I4969" i="26" s="1"/>
  <c r="J4969" i="26" s="1"/>
  <c r="G4968" i="26"/>
  <c r="H4968" i="26" s="1"/>
  <c r="I4968" i="26" s="1"/>
  <c r="J4968" i="26" s="1"/>
  <c r="G4967" i="26"/>
  <c r="H4967" i="26" s="1"/>
  <c r="I4967" i="26" s="1"/>
  <c r="J4967" i="26" s="1"/>
  <c r="G4966" i="26"/>
  <c r="H4966" i="26" s="1"/>
  <c r="I4966" i="26" s="1"/>
  <c r="J4966" i="26" s="1"/>
  <c r="G4965" i="26"/>
  <c r="H4965" i="26" s="1"/>
  <c r="I4965" i="26" s="1"/>
  <c r="J4965" i="26" s="1"/>
  <c r="G4964" i="26"/>
  <c r="H4964" i="26" s="1"/>
  <c r="I4964" i="26" s="1"/>
  <c r="J4964" i="26" s="1"/>
  <c r="G4963" i="26"/>
  <c r="H4963" i="26" s="1"/>
  <c r="I4963" i="26" s="1"/>
  <c r="J4963" i="26" s="1"/>
  <c r="G4962" i="26"/>
  <c r="H4962" i="26" s="1"/>
  <c r="I4962" i="26" s="1"/>
  <c r="J4962" i="26" s="1"/>
  <c r="G4961" i="26"/>
  <c r="H4961" i="26" s="1"/>
  <c r="I4961" i="26" s="1"/>
  <c r="J4961" i="26" s="1"/>
  <c r="G4960" i="26"/>
  <c r="H4960" i="26" s="1"/>
  <c r="I4960" i="26" s="1"/>
  <c r="J4960" i="26" s="1"/>
  <c r="G4959" i="26"/>
  <c r="H4959" i="26" s="1"/>
  <c r="I4959" i="26" s="1"/>
  <c r="J4959" i="26" s="1"/>
  <c r="G4958" i="26"/>
  <c r="H4958" i="26" s="1"/>
  <c r="I4958" i="26" s="1"/>
  <c r="J4958" i="26" s="1"/>
  <c r="G4957" i="26"/>
  <c r="H4957" i="26" s="1"/>
  <c r="I4957" i="26" s="1"/>
  <c r="J4957" i="26" s="1"/>
  <c r="G4956" i="26"/>
  <c r="H4956" i="26" s="1"/>
  <c r="I4956" i="26" s="1"/>
  <c r="J4956" i="26" s="1"/>
  <c r="G4955" i="26"/>
  <c r="H4955" i="26" s="1"/>
  <c r="I4955" i="26" s="1"/>
  <c r="J4955" i="26" s="1"/>
  <c r="G4954" i="26"/>
  <c r="H4954" i="26" s="1"/>
  <c r="I4954" i="26" s="1"/>
  <c r="J4954" i="26" s="1"/>
  <c r="G4953" i="26"/>
  <c r="H4953" i="26" s="1"/>
  <c r="I4953" i="26" s="1"/>
  <c r="J4953" i="26" s="1"/>
  <c r="G4952" i="26"/>
  <c r="H4952" i="26" s="1"/>
  <c r="I4952" i="26" s="1"/>
  <c r="J4952" i="26" s="1"/>
  <c r="G4951" i="26"/>
  <c r="H4951" i="26" s="1"/>
  <c r="I4951" i="26" s="1"/>
  <c r="J4951" i="26" s="1"/>
  <c r="G4950" i="26"/>
  <c r="H4950" i="26" s="1"/>
  <c r="I4950" i="26" s="1"/>
  <c r="J4950" i="26" s="1"/>
  <c r="G4949" i="26"/>
  <c r="H4949" i="26" s="1"/>
  <c r="I4949" i="26" s="1"/>
  <c r="J4949" i="26" s="1"/>
  <c r="G4948" i="26"/>
  <c r="H4948" i="26" s="1"/>
  <c r="I4948" i="26" s="1"/>
  <c r="J4948" i="26" s="1"/>
  <c r="G4947" i="26"/>
  <c r="H4947" i="26" s="1"/>
  <c r="I4947" i="26" s="1"/>
  <c r="J4947" i="26" s="1"/>
  <c r="G4946" i="26"/>
  <c r="H4946" i="26" s="1"/>
  <c r="I4946" i="26" s="1"/>
  <c r="J4946" i="26" s="1"/>
  <c r="G4945" i="26"/>
  <c r="H4945" i="26" s="1"/>
  <c r="I4945" i="26" s="1"/>
  <c r="J4945" i="26" s="1"/>
  <c r="G4944" i="26"/>
  <c r="H4944" i="26" s="1"/>
  <c r="I4944" i="26" s="1"/>
  <c r="J4944" i="26" s="1"/>
  <c r="G4943" i="26"/>
  <c r="H4943" i="26" s="1"/>
  <c r="I4943" i="26" s="1"/>
  <c r="J4943" i="26" s="1"/>
  <c r="G4942" i="26"/>
  <c r="H4942" i="26" s="1"/>
  <c r="I4942" i="26" s="1"/>
  <c r="J4942" i="26" s="1"/>
  <c r="G4941" i="26"/>
  <c r="H4941" i="26" s="1"/>
  <c r="I4941" i="26" s="1"/>
  <c r="J4941" i="26" s="1"/>
  <c r="G4940" i="26"/>
  <c r="H4940" i="26" s="1"/>
  <c r="I4940" i="26" s="1"/>
  <c r="J4940" i="26" s="1"/>
  <c r="G4939" i="26"/>
  <c r="H4939" i="26" s="1"/>
  <c r="I4939" i="26" s="1"/>
  <c r="J4939" i="26" s="1"/>
  <c r="G4938" i="26"/>
  <c r="H4938" i="26" s="1"/>
  <c r="I4938" i="26" s="1"/>
  <c r="J4938" i="26" s="1"/>
  <c r="G4937" i="26"/>
  <c r="H4937" i="26" s="1"/>
  <c r="I4937" i="26" s="1"/>
  <c r="J4937" i="26" s="1"/>
  <c r="G4936" i="26"/>
  <c r="H4936" i="26" s="1"/>
  <c r="I4936" i="26" s="1"/>
  <c r="J4936" i="26" s="1"/>
  <c r="G4935" i="26"/>
  <c r="H4935" i="26" s="1"/>
  <c r="I4935" i="26" s="1"/>
  <c r="J4935" i="26" s="1"/>
  <c r="G4934" i="26"/>
  <c r="H4934" i="26" s="1"/>
  <c r="I4934" i="26" s="1"/>
  <c r="J4934" i="26" s="1"/>
  <c r="G4933" i="26"/>
  <c r="H4933" i="26" s="1"/>
  <c r="I4933" i="26" s="1"/>
  <c r="J4933" i="26" s="1"/>
  <c r="G4932" i="26"/>
  <c r="H4932" i="26" s="1"/>
  <c r="I4932" i="26" s="1"/>
  <c r="J4932" i="26" s="1"/>
  <c r="G4931" i="26"/>
  <c r="H4931" i="26" s="1"/>
  <c r="I4931" i="26" s="1"/>
  <c r="J4931" i="26" s="1"/>
  <c r="G4930" i="26"/>
  <c r="H4930" i="26" s="1"/>
  <c r="I4930" i="26" s="1"/>
  <c r="J4930" i="26" s="1"/>
  <c r="G4929" i="26"/>
  <c r="H4929" i="26" s="1"/>
  <c r="I4929" i="26" s="1"/>
  <c r="J4929" i="26" s="1"/>
  <c r="G4928" i="26"/>
  <c r="H4928" i="26" s="1"/>
  <c r="I4928" i="26" s="1"/>
  <c r="J4928" i="26" s="1"/>
  <c r="G4927" i="26"/>
  <c r="H4927" i="26" s="1"/>
  <c r="I4927" i="26" s="1"/>
  <c r="J4927" i="26" s="1"/>
  <c r="G4926" i="26"/>
  <c r="H4926" i="26" s="1"/>
  <c r="I4926" i="26" s="1"/>
  <c r="J4926" i="26" s="1"/>
  <c r="G4925" i="26"/>
  <c r="H4925" i="26" s="1"/>
  <c r="I4925" i="26" s="1"/>
  <c r="J4925" i="26" s="1"/>
  <c r="G4924" i="26"/>
  <c r="H4924" i="26" s="1"/>
  <c r="I4924" i="26" s="1"/>
  <c r="J4924" i="26" s="1"/>
  <c r="G4923" i="26"/>
  <c r="H4923" i="26" s="1"/>
  <c r="I4923" i="26" s="1"/>
  <c r="J4923" i="26" s="1"/>
  <c r="G4922" i="26"/>
  <c r="H4922" i="26" s="1"/>
  <c r="I4922" i="26" s="1"/>
  <c r="J4922" i="26" s="1"/>
  <c r="G4921" i="26"/>
  <c r="H4921" i="26" s="1"/>
  <c r="I4921" i="26" s="1"/>
  <c r="J4921" i="26" s="1"/>
  <c r="G4920" i="26"/>
  <c r="H4920" i="26" s="1"/>
  <c r="I4920" i="26" s="1"/>
  <c r="J4920" i="26" s="1"/>
  <c r="G4919" i="26"/>
  <c r="H4919" i="26" s="1"/>
  <c r="I4919" i="26" s="1"/>
  <c r="J4919" i="26" s="1"/>
  <c r="G4918" i="26"/>
  <c r="H4918" i="26" s="1"/>
  <c r="I4918" i="26" s="1"/>
  <c r="J4918" i="26" s="1"/>
  <c r="G4917" i="26"/>
  <c r="H4917" i="26" s="1"/>
  <c r="I4917" i="26" s="1"/>
  <c r="J4917" i="26" s="1"/>
  <c r="G4916" i="26"/>
  <c r="H4916" i="26" s="1"/>
  <c r="I4916" i="26" s="1"/>
  <c r="J4916" i="26" s="1"/>
  <c r="G4915" i="26"/>
  <c r="H4915" i="26" s="1"/>
  <c r="I4915" i="26" s="1"/>
  <c r="J4915" i="26" s="1"/>
  <c r="G4914" i="26"/>
  <c r="H4914" i="26" s="1"/>
  <c r="I4914" i="26" s="1"/>
  <c r="J4914" i="26" s="1"/>
  <c r="G4913" i="26"/>
  <c r="H4913" i="26" s="1"/>
  <c r="I4913" i="26" s="1"/>
  <c r="J4913" i="26" s="1"/>
  <c r="G4912" i="26"/>
  <c r="H4912" i="26" s="1"/>
  <c r="I4912" i="26" s="1"/>
  <c r="J4912" i="26" s="1"/>
  <c r="G4911" i="26"/>
  <c r="H4911" i="26" s="1"/>
  <c r="I4911" i="26" s="1"/>
  <c r="J4911" i="26" s="1"/>
  <c r="G4910" i="26"/>
  <c r="H4910" i="26" s="1"/>
  <c r="I4910" i="26" s="1"/>
  <c r="J4910" i="26" s="1"/>
  <c r="G4909" i="26"/>
  <c r="H4909" i="26" s="1"/>
  <c r="I4909" i="26" s="1"/>
  <c r="J4909" i="26" s="1"/>
  <c r="G4908" i="26"/>
  <c r="H4908" i="26" s="1"/>
  <c r="I4908" i="26" s="1"/>
  <c r="J4908" i="26" s="1"/>
  <c r="G4907" i="26"/>
  <c r="H4907" i="26" s="1"/>
  <c r="I4907" i="26" s="1"/>
  <c r="J4907" i="26" s="1"/>
  <c r="G4906" i="26"/>
  <c r="H4906" i="26" s="1"/>
  <c r="I4906" i="26" s="1"/>
  <c r="J4906" i="26" s="1"/>
  <c r="G4905" i="26"/>
  <c r="H4905" i="26" s="1"/>
  <c r="I4905" i="26" s="1"/>
  <c r="J4905" i="26" s="1"/>
  <c r="G4904" i="26"/>
  <c r="H4904" i="26" s="1"/>
  <c r="I4904" i="26" s="1"/>
  <c r="J4904" i="26" s="1"/>
  <c r="G4903" i="26"/>
  <c r="H4903" i="26" s="1"/>
  <c r="I4903" i="26" s="1"/>
  <c r="J4903" i="26" s="1"/>
  <c r="G4902" i="26"/>
  <c r="H4902" i="26" s="1"/>
  <c r="I4902" i="26" s="1"/>
  <c r="J4902" i="26" s="1"/>
  <c r="G4901" i="26"/>
  <c r="H4901" i="26" s="1"/>
  <c r="I4901" i="26" s="1"/>
  <c r="J4901" i="26" s="1"/>
  <c r="G4900" i="26"/>
  <c r="H4900" i="26" s="1"/>
  <c r="I4900" i="26" s="1"/>
  <c r="J4900" i="26" s="1"/>
  <c r="G4899" i="26"/>
  <c r="H4899" i="26" s="1"/>
  <c r="I4899" i="26" s="1"/>
  <c r="J4899" i="26" s="1"/>
  <c r="G4898" i="26"/>
  <c r="H4898" i="26" s="1"/>
  <c r="I4898" i="26" s="1"/>
  <c r="J4898" i="26" s="1"/>
  <c r="G4897" i="26"/>
  <c r="H4897" i="26" s="1"/>
  <c r="I4897" i="26" s="1"/>
  <c r="J4897" i="26" s="1"/>
  <c r="G4896" i="26"/>
  <c r="H4896" i="26" s="1"/>
  <c r="I4896" i="26" s="1"/>
  <c r="J4896" i="26" s="1"/>
  <c r="G4895" i="26"/>
  <c r="H4895" i="26" s="1"/>
  <c r="I4895" i="26" s="1"/>
  <c r="J4895" i="26" s="1"/>
  <c r="G4894" i="26"/>
  <c r="H4894" i="26" s="1"/>
  <c r="I4894" i="26" s="1"/>
  <c r="J4894" i="26" s="1"/>
  <c r="G4893" i="26"/>
  <c r="H4893" i="26" s="1"/>
  <c r="I4893" i="26" s="1"/>
  <c r="J4893" i="26" s="1"/>
  <c r="G4892" i="26"/>
  <c r="H4892" i="26" s="1"/>
  <c r="I4892" i="26" s="1"/>
  <c r="J4892" i="26" s="1"/>
  <c r="G4891" i="26"/>
  <c r="H4891" i="26" s="1"/>
  <c r="I4891" i="26" s="1"/>
  <c r="J4891" i="26" s="1"/>
  <c r="G4890" i="26"/>
  <c r="H4890" i="26" s="1"/>
  <c r="I4890" i="26" s="1"/>
  <c r="J4890" i="26" s="1"/>
  <c r="G4889" i="26"/>
  <c r="H4889" i="26" s="1"/>
  <c r="I4889" i="26" s="1"/>
  <c r="J4889" i="26" s="1"/>
  <c r="G4888" i="26"/>
  <c r="H4888" i="26" s="1"/>
  <c r="I4888" i="26" s="1"/>
  <c r="J4888" i="26" s="1"/>
  <c r="G4887" i="26"/>
  <c r="H4887" i="26" s="1"/>
  <c r="I4887" i="26" s="1"/>
  <c r="J4887" i="26" s="1"/>
  <c r="G4886" i="26"/>
  <c r="H4886" i="26" s="1"/>
  <c r="I4886" i="26" s="1"/>
  <c r="J4886" i="26" s="1"/>
  <c r="G4885" i="26"/>
  <c r="H4885" i="26" s="1"/>
  <c r="I4885" i="26" s="1"/>
  <c r="J4885" i="26" s="1"/>
  <c r="G4884" i="26"/>
  <c r="H4884" i="26" s="1"/>
  <c r="I4884" i="26" s="1"/>
  <c r="J4884" i="26" s="1"/>
  <c r="G4883" i="26"/>
  <c r="H4883" i="26" s="1"/>
  <c r="I4883" i="26" s="1"/>
  <c r="J4883" i="26" s="1"/>
  <c r="G4882" i="26"/>
  <c r="H4882" i="26" s="1"/>
  <c r="I4882" i="26" s="1"/>
  <c r="J4882" i="26" s="1"/>
  <c r="G4881" i="26"/>
  <c r="H4881" i="26" s="1"/>
  <c r="I4881" i="26" s="1"/>
  <c r="J4881" i="26" s="1"/>
  <c r="G4880" i="26"/>
  <c r="H4880" i="26" s="1"/>
  <c r="I4880" i="26" s="1"/>
  <c r="J4880" i="26" s="1"/>
  <c r="G4879" i="26"/>
  <c r="H4879" i="26" s="1"/>
  <c r="I4879" i="26" s="1"/>
  <c r="J4879" i="26" s="1"/>
  <c r="G4878" i="26"/>
  <c r="H4878" i="26" s="1"/>
  <c r="I4878" i="26" s="1"/>
  <c r="J4878" i="26" s="1"/>
  <c r="G4877" i="26"/>
  <c r="H4877" i="26" s="1"/>
  <c r="I4877" i="26" s="1"/>
  <c r="J4877" i="26" s="1"/>
  <c r="G4876" i="26"/>
  <c r="H4876" i="26" s="1"/>
  <c r="I4876" i="26" s="1"/>
  <c r="J4876" i="26" s="1"/>
  <c r="G4875" i="26"/>
  <c r="H4875" i="26" s="1"/>
  <c r="I4875" i="26" s="1"/>
  <c r="J4875" i="26" s="1"/>
  <c r="G4874" i="26"/>
  <c r="H4874" i="26" s="1"/>
  <c r="I4874" i="26" s="1"/>
  <c r="J4874" i="26" s="1"/>
  <c r="G4873" i="26"/>
  <c r="H4873" i="26" s="1"/>
  <c r="I4873" i="26" s="1"/>
  <c r="J4873" i="26" s="1"/>
  <c r="G4872" i="26"/>
  <c r="H4872" i="26" s="1"/>
  <c r="I4872" i="26" s="1"/>
  <c r="J4872" i="26" s="1"/>
  <c r="G4871" i="26"/>
  <c r="H4871" i="26" s="1"/>
  <c r="I4871" i="26" s="1"/>
  <c r="J4871" i="26" s="1"/>
  <c r="G4870" i="26"/>
  <c r="H4870" i="26" s="1"/>
  <c r="I4870" i="26" s="1"/>
  <c r="J4870" i="26" s="1"/>
  <c r="G4869" i="26"/>
  <c r="H4869" i="26" s="1"/>
  <c r="I4869" i="26" s="1"/>
  <c r="J4869" i="26" s="1"/>
  <c r="G4868" i="26"/>
  <c r="H4868" i="26" s="1"/>
  <c r="I4868" i="26" s="1"/>
  <c r="J4868" i="26" s="1"/>
  <c r="G4867" i="26"/>
  <c r="H4867" i="26" s="1"/>
  <c r="I4867" i="26" s="1"/>
  <c r="J4867" i="26" s="1"/>
  <c r="G4866" i="26"/>
  <c r="H4866" i="26" s="1"/>
  <c r="I4866" i="26" s="1"/>
  <c r="J4866" i="26" s="1"/>
  <c r="G4865" i="26"/>
  <c r="H4865" i="26" s="1"/>
  <c r="I4865" i="26" s="1"/>
  <c r="J4865" i="26" s="1"/>
  <c r="G4864" i="26"/>
  <c r="H4864" i="26" s="1"/>
  <c r="I4864" i="26" s="1"/>
  <c r="J4864" i="26" s="1"/>
  <c r="G4863" i="26"/>
  <c r="H4863" i="26" s="1"/>
  <c r="I4863" i="26" s="1"/>
  <c r="J4863" i="26" s="1"/>
  <c r="G4862" i="26"/>
  <c r="H4862" i="26" s="1"/>
  <c r="I4862" i="26" s="1"/>
  <c r="J4862" i="26" s="1"/>
  <c r="G4861" i="26"/>
  <c r="H4861" i="26" s="1"/>
  <c r="I4861" i="26" s="1"/>
  <c r="J4861" i="26" s="1"/>
  <c r="G4860" i="26"/>
  <c r="H4860" i="26" s="1"/>
  <c r="I4860" i="26" s="1"/>
  <c r="J4860" i="26" s="1"/>
  <c r="G4859" i="26"/>
  <c r="H4859" i="26" s="1"/>
  <c r="I4859" i="26" s="1"/>
  <c r="J4859" i="26" s="1"/>
  <c r="G4858" i="26"/>
  <c r="H4858" i="26" s="1"/>
  <c r="I4858" i="26" s="1"/>
  <c r="J4858" i="26" s="1"/>
  <c r="G4857" i="26"/>
  <c r="H4857" i="26" s="1"/>
  <c r="I4857" i="26" s="1"/>
  <c r="J4857" i="26" s="1"/>
  <c r="G4856" i="26"/>
  <c r="H4856" i="26" s="1"/>
  <c r="I4856" i="26" s="1"/>
  <c r="J4856" i="26" s="1"/>
  <c r="G4855" i="26"/>
  <c r="H4855" i="26" s="1"/>
  <c r="I4855" i="26" s="1"/>
  <c r="J4855" i="26" s="1"/>
  <c r="G4854" i="26"/>
  <c r="H4854" i="26" s="1"/>
  <c r="I4854" i="26" s="1"/>
  <c r="J4854" i="26" s="1"/>
  <c r="G4853" i="26"/>
  <c r="H4853" i="26" s="1"/>
  <c r="I4853" i="26" s="1"/>
  <c r="J4853" i="26" s="1"/>
  <c r="G4852" i="26"/>
  <c r="H4852" i="26" s="1"/>
  <c r="I4852" i="26" s="1"/>
  <c r="J4852" i="26" s="1"/>
  <c r="G4851" i="26"/>
  <c r="H4851" i="26" s="1"/>
  <c r="I4851" i="26" s="1"/>
  <c r="J4851" i="26" s="1"/>
  <c r="G4850" i="26"/>
  <c r="H4850" i="26" s="1"/>
  <c r="I4850" i="26" s="1"/>
  <c r="J4850" i="26" s="1"/>
  <c r="G4849" i="26"/>
  <c r="H4849" i="26" s="1"/>
  <c r="I4849" i="26" s="1"/>
  <c r="J4849" i="26" s="1"/>
  <c r="G4848" i="26"/>
  <c r="H4848" i="26" s="1"/>
  <c r="I4848" i="26" s="1"/>
  <c r="J4848" i="26" s="1"/>
  <c r="G4847" i="26"/>
  <c r="H4847" i="26" s="1"/>
  <c r="I4847" i="26" s="1"/>
  <c r="J4847" i="26" s="1"/>
  <c r="G4846" i="26"/>
  <c r="H4846" i="26" s="1"/>
  <c r="I4846" i="26" s="1"/>
  <c r="J4846" i="26" s="1"/>
  <c r="G4845" i="26"/>
  <c r="H4845" i="26" s="1"/>
  <c r="I4845" i="26" s="1"/>
  <c r="J4845" i="26" s="1"/>
  <c r="G4844" i="26"/>
  <c r="H4844" i="26" s="1"/>
  <c r="I4844" i="26" s="1"/>
  <c r="J4844" i="26" s="1"/>
  <c r="G4843" i="26"/>
  <c r="H4843" i="26" s="1"/>
  <c r="I4843" i="26" s="1"/>
  <c r="J4843" i="26" s="1"/>
  <c r="G4842" i="26"/>
  <c r="H4842" i="26" s="1"/>
  <c r="I4842" i="26" s="1"/>
  <c r="J4842" i="26" s="1"/>
  <c r="G4841" i="26"/>
  <c r="H4841" i="26" s="1"/>
  <c r="I4841" i="26" s="1"/>
  <c r="J4841" i="26" s="1"/>
  <c r="G4840" i="26"/>
  <c r="H4840" i="26" s="1"/>
  <c r="I4840" i="26" s="1"/>
  <c r="J4840" i="26" s="1"/>
  <c r="G4839" i="26"/>
  <c r="H4839" i="26" s="1"/>
  <c r="I4839" i="26" s="1"/>
  <c r="J4839" i="26" s="1"/>
  <c r="G4838" i="26"/>
  <c r="H4838" i="26" s="1"/>
  <c r="I4838" i="26" s="1"/>
  <c r="J4838" i="26" s="1"/>
  <c r="G4837" i="26"/>
  <c r="H4837" i="26" s="1"/>
  <c r="I4837" i="26" s="1"/>
  <c r="J4837" i="26" s="1"/>
  <c r="G4836" i="26"/>
  <c r="H4836" i="26" s="1"/>
  <c r="I4836" i="26" s="1"/>
  <c r="J4836" i="26" s="1"/>
  <c r="G4835" i="26"/>
  <c r="H4835" i="26" s="1"/>
  <c r="I4835" i="26" s="1"/>
  <c r="J4835" i="26" s="1"/>
  <c r="G4834" i="26"/>
  <c r="H4834" i="26" s="1"/>
  <c r="I4834" i="26" s="1"/>
  <c r="J4834" i="26" s="1"/>
  <c r="G4833" i="26"/>
  <c r="H4833" i="26" s="1"/>
  <c r="I4833" i="26" s="1"/>
  <c r="J4833" i="26" s="1"/>
  <c r="G4832" i="26"/>
  <c r="H4832" i="26" s="1"/>
  <c r="I4832" i="26" s="1"/>
  <c r="J4832" i="26" s="1"/>
  <c r="G4831" i="26"/>
  <c r="H4831" i="26" s="1"/>
  <c r="I4831" i="26" s="1"/>
  <c r="J4831" i="26" s="1"/>
  <c r="G4830" i="26"/>
  <c r="H4830" i="26" s="1"/>
  <c r="I4830" i="26" s="1"/>
  <c r="J4830" i="26" s="1"/>
  <c r="G4829" i="26"/>
  <c r="H4829" i="26" s="1"/>
  <c r="I4829" i="26" s="1"/>
  <c r="J4829" i="26" s="1"/>
  <c r="G4828" i="26"/>
  <c r="H4828" i="26" s="1"/>
  <c r="I4828" i="26" s="1"/>
  <c r="J4828" i="26" s="1"/>
  <c r="G4827" i="26"/>
  <c r="H4827" i="26" s="1"/>
  <c r="I4827" i="26" s="1"/>
  <c r="J4827" i="26" s="1"/>
  <c r="G4826" i="26"/>
  <c r="H4826" i="26" s="1"/>
  <c r="I4826" i="26" s="1"/>
  <c r="J4826" i="26" s="1"/>
  <c r="G4825" i="26"/>
  <c r="H4825" i="26" s="1"/>
  <c r="I4825" i="26" s="1"/>
  <c r="J4825" i="26" s="1"/>
  <c r="G4824" i="26"/>
  <c r="H4824" i="26" s="1"/>
  <c r="I4824" i="26" s="1"/>
  <c r="J4824" i="26" s="1"/>
  <c r="G4823" i="26"/>
  <c r="H4823" i="26" s="1"/>
  <c r="I4823" i="26" s="1"/>
  <c r="J4823" i="26" s="1"/>
  <c r="G4822" i="26"/>
  <c r="H4822" i="26" s="1"/>
  <c r="I4822" i="26" s="1"/>
  <c r="J4822" i="26" s="1"/>
  <c r="G4821" i="26"/>
  <c r="H4821" i="26" s="1"/>
  <c r="I4821" i="26" s="1"/>
  <c r="J4821" i="26" s="1"/>
  <c r="G4820" i="26"/>
  <c r="H4820" i="26" s="1"/>
  <c r="I4820" i="26" s="1"/>
  <c r="J4820" i="26" s="1"/>
  <c r="G4819" i="26"/>
  <c r="H4819" i="26" s="1"/>
  <c r="I4819" i="26" s="1"/>
  <c r="J4819" i="26" s="1"/>
  <c r="G4818" i="26"/>
  <c r="H4818" i="26" s="1"/>
  <c r="I4818" i="26" s="1"/>
  <c r="J4818" i="26" s="1"/>
  <c r="G4817" i="26"/>
  <c r="H4817" i="26" s="1"/>
  <c r="I4817" i="26" s="1"/>
  <c r="J4817" i="26" s="1"/>
  <c r="G4816" i="26"/>
  <c r="H4816" i="26" s="1"/>
  <c r="I4816" i="26" s="1"/>
  <c r="J4816" i="26" s="1"/>
  <c r="G4815" i="26"/>
  <c r="H4815" i="26" s="1"/>
  <c r="I4815" i="26" s="1"/>
  <c r="J4815" i="26" s="1"/>
  <c r="G4814" i="26"/>
  <c r="H4814" i="26" s="1"/>
  <c r="I4814" i="26" s="1"/>
  <c r="J4814" i="26" s="1"/>
  <c r="G4813" i="26"/>
  <c r="H4813" i="26" s="1"/>
  <c r="I4813" i="26" s="1"/>
  <c r="J4813" i="26" s="1"/>
  <c r="G4812" i="26"/>
  <c r="H4812" i="26" s="1"/>
  <c r="I4812" i="26" s="1"/>
  <c r="J4812" i="26" s="1"/>
  <c r="G4811" i="26"/>
  <c r="H4811" i="26" s="1"/>
  <c r="I4811" i="26" s="1"/>
  <c r="J4811" i="26" s="1"/>
  <c r="G4810" i="26"/>
  <c r="H4810" i="26" s="1"/>
  <c r="I4810" i="26" s="1"/>
  <c r="J4810" i="26" s="1"/>
  <c r="G4809" i="26"/>
  <c r="H4809" i="26" s="1"/>
  <c r="I4809" i="26" s="1"/>
  <c r="J4809" i="26" s="1"/>
  <c r="G4808" i="26"/>
  <c r="H4808" i="26" s="1"/>
  <c r="I4808" i="26" s="1"/>
  <c r="J4808" i="26" s="1"/>
  <c r="G4807" i="26"/>
  <c r="H4807" i="26" s="1"/>
  <c r="I4807" i="26" s="1"/>
  <c r="J4807" i="26" s="1"/>
  <c r="G4806" i="26"/>
  <c r="H4806" i="26" s="1"/>
  <c r="I4806" i="26" s="1"/>
  <c r="J4806" i="26" s="1"/>
  <c r="G4805" i="26"/>
  <c r="H4805" i="26" s="1"/>
  <c r="I4805" i="26" s="1"/>
  <c r="J4805" i="26" s="1"/>
  <c r="G4804" i="26"/>
  <c r="H4804" i="26" s="1"/>
  <c r="I4804" i="26" s="1"/>
  <c r="J4804" i="26" s="1"/>
  <c r="G4803" i="26"/>
  <c r="H4803" i="26" s="1"/>
  <c r="I4803" i="26" s="1"/>
  <c r="J4803" i="26" s="1"/>
  <c r="G4802" i="26"/>
  <c r="H4802" i="26" s="1"/>
  <c r="I4802" i="26" s="1"/>
  <c r="J4802" i="26" s="1"/>
  <c r="G4801" i="26"/>
  <c r="H4801" i="26" s="1"/>
  <c r="I4801" i="26" s="1"/>
  <c r="J4801" i="26" s="1"/>
  <c r="G4800" i="26"/>
  <c r="H4800" i="26" s="1"/>
  <c r="I4800" i="26" s="1"/>
  <c r="J4800" i="26" s="1"/>
  <c r="G4799" i="26"/>
  <c r="H4799" i="26" s="1"/>
  <c r="I4799" i="26" s="1"/>
  <c r="J4799" i="26" s="1"/>
  <c r="G4798" i="26"/>
  <c r="H4798" i="26" s="1"/>
  <c r="I4798" i="26" s="1"/>
  <c r="J4798" i="26" s="1"/>
  <c r="G4797" i="26"/>
  <c r="H4797" i="26" s="1"/>
  <c r="I4797" i="26" s="1"/>
  <c r="J4797" i="26" s="1"/>
  <c r="G4796" i="26"/>
  <c r="H4796" i="26" s="1"/>
  <c r="I4796" i="26" s="1"/>
  <c r="J4796" i="26" s="1"/>
  <c r="G4795" i="26"/>
  <c r="H4795" i="26" s="1"/>
  <c r="I4795" i="26" s="1"/>
  <c r="J4795" i="26" s="1"/>
  <c r="G4794" i="26"/>
  <c r="H4794" i="26" s="1"/>
  <c r="I4794" i="26" s="1"/>
  <c r="J4794" i="26" s="1"/>
  <c r="G4793" i="26"/>
  <c r="H4793" i="26" s="1"/>
  <c r="I4793" i="26" s="1"/>
  <c r="J4793" i="26" s="1"/>
  <c r="G4792" i="26"/>
  <c r="H4792" i="26" s="1"/>
  <c r="I4792" i="26" s="1"/>
  <c r="J4792" i="26" s="1"/>
  <c r="G4791" i="26"/>
  <c r="H4791" i="26" s="1"/>
  <c r="I4791" i="26" s="1"/>
  <c r="J4791" i="26" s="1"/>
  <c r="G4790" i="26"/>
  <c r="H4790" i="26" s="1"/>
  <c r="I4790" i="26" s="1"/>
  <c r="J4790" i="26" s="1"/>
  <c r="G4789" i="26"/>
  <c r="H4789" i="26" s="1"/>
  <c r="I4789" i="26" s="1"/>
  <c r="J4789" i="26" s="1"/>
  <c r="G4788" i="26"/>
  <c r="H4788" i="26" s="1"/>
  <c r="I4788" i="26" s="1"/>
  <c r="J4788" i="26" s="1"/>
  <c r="G4787" i="26"/>
  <c r="H4787" i="26" s="1"/>
  <c r="I4787" i="26" s="1"/>
  <c r="J4787" i="26" s="1"/>
  <c r="G4786" i="26"/>
  <c r="H4786" i="26" s="1"/>
  <c r="I4786" i="26" s="1"/>
  <c r="J4786" i="26" s="1"/>
  <c r="G4785" i="26"/>
  <c r="H4785" i="26" s="1"/>
  <c r="I4785" i="26" s="1"/>
  <c r="J4785" i="26" s="1"/>
  <c r="G4784" i="26"/>
  <c r="H4784" i="26" s="1"/>
  <c r="I4784" i="26" s="1"/>
  <c r="J4784" i="26" s="1"/>
  <c r="G4783" i="26"/>
  <c r="H4783" i="26" s="1"/>
  <c r="I4783" i="26" s="1"/>
  <c r="J4783" i="26" s="1"/>
  <c r="G4782" i="26"/>
  <c r="H4782" i="26" s="1"/>
  <c r="I4782" i="26" s="1"/>
  <c r="J4782" i="26" s="1"/>
  <c r="G4781" i="26"/>
  <c r="H4781" i="26" s="1"/>
  <c r="I4781" i="26" s="1"/>
  <c r="J4781" i="26" s="1"/>
  <c r="G4780" i="26"/>
  <c r="H4780" i="26" s="1"/>
  <c r="I4780" i="26" s="1"/>
  <c r="J4780" i="26" s="1"/>
  <c r="G4779" i="26"/>
  <c r="H4779" i="26" s="1"/>
  <c r="I4779" i="26" s="1"/>
  <c r="J4779" i="26" s="1"/>
  <c r="G4778" i="26"/>
  <c r="H4778" i="26" s="1"/>
  <c r="I4778" i="26" s="1"/>
  <c r="J4778" i="26" s="1"/>
  <c r="G4777" i="26"/>
  <c r="H4777" i="26" s="1"/>
  <c r="I4777" i="26" s="1"/>
  <c r="J4777" i="26" s="1"/>
  <c r="G4776" i="26"/>
  <c r="H4776" i="26" s="1"/>
  <c r="I4776" i="26" s="1"/>
  <c r="J4776" i="26" s="1"/>
  <c r="G4775" i="26"/>
  <c r="H4775" i="26" s="1"/>
  <c r="I4775" i="26" s="1"/>
  <c r="J4775" i="26" s="1"/>
  <c r="G4774" i="26"/>
  <c r="H4774" i="26" s="1"/>
  <c r="I4774" i="26" s="1"/>
  <c r="J4774" i="26" s="1"/>
  <c r="G4773" i="26"/>
  <c r="H4773" i="26" s="1"/>
  <c r="I4773" i="26" s="1"/>
  <c r="J4773" i="26" s="1"/>
  <c r="G4772" i="26"/>
  <c r="H4772" i="26" s="1"/>
  <c r="I4772" i="26" s="1"/>
  <c r="J4772" i="26" s="1"/>
  <c r="G4771" i="26"/>
  <c r="H4771" i="26" s="1"/>
  <c r="I4771" i="26" s="1"/>
  <c r="J4771" i="26" s="1"/>
  <c r="G4770" i="26"/>
  <c r="H4770" i="26" s="1"/>
  <c r="I4770" i="26" s="1"/>
  <c r="J4770" i="26" s="1"/>
  <c r="G4769" i="26"/>
  <c r="H4769" i="26" s="1"/>
  <c r="I4769" i="26" s="1"/>
  <c r="J4769" i="26" s="1"/>
  <c r="G4768" i="26"/>
  <c r="H4768" i="26" s="1"/>
  <c r="I4768" i="26" s="1"/>
  <c r="J4768" i="26" s="1"/>
  <c r="G4767" i="26"/>
  <c r="H4767" i="26" s="1"/>
  <c r="I4767" i="26" s="1"/>
  <c r="J4767" i="26" s="1"/>
  <c r="G4766" i="26"/>
  <c r="H4766" i="26" s="1"/>
  <c r="I4766" i="26" s="1"/>
  <c r="J4766" i="26" s="1"/>
  <c r="G4765" i="26"/>
  <c r="H4765" i="26" s="1"/>
  <c r="I4765" i="26" s="1"/>
  <c r="J4765" i="26" s="1"/>
  <c r="G4764" i="26"/>
  <c r="H4764" i="26" s="1"/>
  <c r="I4764" i="26" s="1"/>
  <c r="J4764" i="26" s="1"/>
  <c r="G4763" i="26"/>
  <c r="H4763" i="26" s="1"/>
  <c r="I4763" i="26" s="1"/>
  <c r="J4763" i="26" s="1"/>
  <c r="G4762" i="26"/>
  <c r="H4762" i="26" s="1"/>
  <c r="I4762" i="26" s="1"/>
  <c r="J4762" i="26" s="1"/>
  <c r="G4761" i="26"/>
  <c r="H4761" i="26" s="1"/>
  <c r="I4761" i="26" s="1"/>
  <c r="J4761" i="26" s="1"/>
  <c r="G4760" i="26"/>
  <c r="H4760" i="26" s="1"/>
  <c r="I4760" i="26" s="1"/>
  <c r="J4760" i="26" s="1"/>
  <c r="G4759" i="26"/>
  <c r="H4759" i="26" s="1"/>
  <c r="I4759" i="26" s="1"/>
  <c r="J4759" i="26" s="1"/>
  <c r="G4758" i="26"/>
  <c r="H4758" i="26" s="1"/>
  <c r="I4758" i="26" s="1"/>
  <c r="J4758" i="26" s="1"/>
  <c r="G4757" i="26"/>
  <c r="H4757" i="26" s="1"/>
  <c r="I4757" i="26" s="1"/>
  <c r="J4757" i="26" s="1"/>
  <c r="G4756" i="26"/>
  <c r="H4756" i="26" s="1"/>
  <c r="I4756" i="26" s="1"/>
  <c r="J4756" i="26" s="1"/>
  <c r="G4755" i="26"/>
  <c r="H4755" i="26" s="1"/>
  <c r="I4755" i="26" s="1"/>
  <c r="J4755" i="26" s="1"/>
  <c r="G4754" i="26"/>
  <c r="H4754" i="26" s="1"/>
  <c r="I4754" i="26" s="1"/>
  <c r="J4754" i="26" s="1"/>
  <c r="G4753" i="26"/>
  <c r="H4753" i="26" s="1"/>
  <c r="I4753" i="26" s="1"/>
  <c r="J4753" i="26" s="1"/>
  <c r="G4752" i="26"/>
  <c r="H4752" i="26" s="1"/>
  <c r="I4752" i="26" s="1"/>
  <c r="J4752" i="26" s="1"/>
  <c r="G4751" i="26"/>
  <c r="H4751" i="26" s="1"/>
  <c r="I4751" i="26" s="1"/>
  <c r="J4751" i="26" s="1"/>
  <c r="G4750" i="26"/>
  <c r="H4750" i="26" s="1"/>
  <c r="I4750" i="26" s="1"/>
  <c r="J4750" i="26" s="1"/>
  <c r="G4749" i="26"/>
  <c r="H4749" i="26" s="1"/>
  <c r="I4749" i="26" s="1"/>
  <c r="J4749" i="26" s="1"/>
  <c r="G4748" i="26"/>
  <c r="H4748" i="26" s="1"/>
  <c r="I4748" i="26" s="1"/>
  <c r="J4748" i="26" s="1"/>
  <c r="G4747" i="26"/>
  <c r="H4747" i="26" s="1"/>
  <c r="I4747" i="26" s="1"/>
  <c r="J4747" i="26" s="1"/>
  <c r="G4746" i="26"/>
  <c r="H4746" i="26" s="1"/>
  <c r="I4746" i="26" s="1"/>
  <c r="J4746" i="26" s="1"/>
  <c r="G4745" i="26"/>
  <c r="H4745" i="26" s="1"/>
  <c r="I4745" i="26" s="1"/>
  <c r="J4745" i="26" s="1"/>
  <c r="G4744" i="26"/>
  <c r="H4744" i="26" s="1"/>
  <c r="I4744" i="26" s="1"/>
  <c r="J4744" i="26" s="1"/>
  <c r="G4743" i="26"/>
  <c r="H4743" i="26" s="1"/>
  <c r="I4743" i="26" s="1"/>
  <c r="J4743" i="26" s="1"/>
  <c r="G4742" i="26"/>
  <c r="H4742" i="26" s="1"/>
  <c r="I4742" i="26" s="1"/>
  <c r="J4742" i="26" s="1"/>
  <c r="G4741" i="26"/>
  <c r="H4741" i="26" s="1"/>
  <c r="I4741" i="26" s="1"/>
  <c r="J4741" i="26" s="1"/>
  <c r="G4740" i="26"/>
  <c r="H4740" i="26" s="1"/>
  <c r="I4740" i="26" s="1"/>
  <c r="J4740" i="26" s="1"/>
  <c r="G4739" i="26"/>
  <c r="H4739" i="26" s="1"/>
  <c r="I4739" i="26" s="1"/>
  <c r="J4739" i="26" s="1"/>
  <c r="G4738" i="26"/>
  <c r="H4738" i="26" s="1"/>
  <c r="I4738" i="26" s="1"/>
  <c r="J4738" i="26" s="1"/>
  <c r="G4737" i="26"/>
  <c r="H4737" i="26" s="1"/>
  <c r="I4737" i="26" s="1"/>
  <c r="J4737" i="26" s="1"/>
  <c r="G4736" i="26"/>
  <c r="H4736" i="26" s="1"/>
  <c r="I4736" i="26" s="1"/>
  <c r="J4736" i="26" s="1"/>
  <c r="G4735" i="26"/>
  <c r="H4735" i="26" s="1"/>
  <c r="I4735" i="26" s="1"/>
  <c r="J4735" i="26" s="1"/>
  <c r="G4734" i="26"/>
  <c r="H4734" i="26" s="1"/>
  <c r="I4734" i="26" s="1"/>
  <c r="J4734" i="26" s="1"/>
  <c r="G4733" i="26"/>
  <c r="H4733" i="26" s="1"/>
  <c r="I4733" i="26" s="1"/>
  <c r="J4733" i="26" s="1"/>
  <c r="G4732" i="26"/>
  <c r="H4732" i="26" s="1"/>
  <c r="I4732" i="26" s="1"/>
  <c r="J4732" i="26" s="1"/>
  <c r="G4731" i="26"/>
  <c r="H4731" i="26" s="1"/>
  <c r="I4731" i="26" s="1"/>
  <c r="J4731" i="26" s="1"/>
  <c r="G4730" i="26"/>
  <c r="H4730" i="26" s="1"/>
  <c r="I4730" i="26" s="1"/>
  <c r="J4730" i="26" s="1"/>
  <c r="G4729" i="26"/>
  <c r="H4729" i="26" s="1"/>
  <c r="I4729" i="26" s="1"/>
  <c r="J4729" i="26" s="1"/>
  <c r="G4728" i="26"/>
  <c r="H4728" i="26" s="1"/>
  <c r="I4728" i="26" s="1"/>
  <c r="J4728" i="26" s="1"/>
  <c r="G4727" i="26"/>
  <c r="H4727" i="26" s="1"/>
  <c r="I4727" i="26" s="1"/>
  <c r="J4727" i="26" s="1"/>
  <c r="G4726" i="26"/>
  <c r="H4726" i="26" s="1"/>
  <c r="I4726" i="26" s="1"/>
  <c r="J4726" i="26" s="1"/>
  <c r="G4725" i="26"/>
  <c r="H4725" i="26" s="1"/>
  <c r="I4725" i="26" s="1"/>
  <c r="J4725" i="26" s="1"/>
  <c r="G4724" i="26"/>
  <c r="H4724" i="26" s="1"/>
  <c r="I4724" i="26" s="1"/>
  <c r="J4724" i="26" s="1"/>
  <c r="G4723" i="26"/>
  <c r="H4723" i="26" s="1"/>
  <c r="I4723" i="26" s="1"/>
  <c r="J4723" i="26" s="1"/>
  <c r="G4722" i="26"/>
  <c r="H4722" i="26" s="1"/>
  <c r="I4722" i="26" s="1"/>
  <c r="J4722" i="26" s="1"/>
  <c r="G4721" i="26"/>
  <c r="H4721" i="26" s="1"/>
  <c r="I4721" i="26" s="1"/>
  <c r="J4721" i="26" s="1"/>
  <c r="G4720" i="26"/>
  <c r="H4720" i="26" s="1"/>
  <c r="I4720" i="26" s="1"/>
  <c r="J4720" i="26" s="1"/>
  <c r="G4719" i="26"/>
  <c r="H4719" i="26" s="1"/>
  <c r="I4719" i="26" s="1"/>
  <c r="J4719" i="26" s="1"/>
  <c r="G4718" i="26"/>
  <c r="H4718" i="26" s="1"/>
  <c r="I4718" i="26" s="1"/>
  <c r="J4718" i="26" s="1"/>
  <c r="G4717" i="26"/>
  <c r="H4717" i="26" s="1"/>
  <c r="I4717" i="26" s="1"/>
  <c r="J4717" i="26" s="1"/>
  <c r="G4716" i="26"/>
  <c r="H4716" i="26" s="1"/>
  <c r="I4716" i="26" s="1"/>
  <c r="J4716" i="26" s="1"/>
  <c r="G4715" i="26"/>
  <c r="H4715" i="26" s="1"/>
  <c r="I4715" i="26" s="1"/>
  <c r="J4715" i="26" s="1"/>
  <c r="G4714" i="26"/>
  <c r="H4714" i="26" s="1"/>
  <c r="I4714" i="26" s="1"/>
  <c r="J4714" i="26" s="1"/>
  <c r="G4713" i="26"/>
  <c r="H4713" i="26" s="1"/>
  <c r="I4713" i="26" s="1"/>
  <c r="J4713" i="26" s="1"/>
  <c r="G4712" i="26"/>
  <c r="H4712" i="26" s="1"/>
  <c r="I4712" i="26" s="1"/>
  <c r="J4712" i="26" s="1"/>
  <c r="G4711" i="26"/>
  <c r="H4711" i="26" s="1"/>
  <c r="I4711" i="26" s="1"/>
  <c r="J4711" i="26" s="1"/>
  <c r="G4710" i="26"/>
  <c r="H4710" i="26" s="1"/>
  <c r="I4710" i="26" s="1"/>
  <c r="J4710" i="26" s="1"/>
  <c r="G4709" i="26"/>
  <c r="H4709" i="26" s="1"/>
  <c r="I4709" i="26" s="1"/>
  <c r="J4709" i="26" s="1"/>
  <c r="G4708" i="26"/>
  <c r="H4708" i="26" s="1"/>
  <c r="I4708" i="26" s="1"/>
  <c r="J4708" i="26" s="1"/>
  <c r="G4707" i="26"/>
  <c r="H4707" i="26" s="1"/>
  <c r="I4707" i="26" s="1"/>
  <c r="J4707" i="26" s="1"/>
  <c r="G4706" i="26"/>
  <c r="H4706" i="26" s="1"/>
  <c r="I4706" i="26" s="1"/>
  <c r="J4706" i="26" s="1"/>
  <c r="G4705" i="26"/>
  <c r="H4705" i="26" s="1"/>
  <c r="I4705" i="26" s="1"/>
  <c r="J4705" i="26" s="1"/>
  <c r="G4704" i="26"/>
  <c r="H4704" i="26" s="1"/>
  <c r="I4704" i="26" s="1"/>
  <c r="J4704" i="26" s="1"/>
  <c r="G4703" i="26"/>
  <c r="H4703" i="26" s="1"/>
  <c r="I4703" i="26" s="1"/>
  <c r="J4703" i="26" s="1"/>
  <c r="G4702" i="26"/>
  <c r="H4702" i="26" s="1"/>
  <c r="I4702" i="26" s="1"/>
  <c r="J4702" i="26" s="1"/>
  <c r="G4701" i="26"/>
  <c r="H4701" i="26" s="1"/>
  <c r="I4701" i="26" s="1"/>
  <c r="J4701" i="26" s="1"/>
  <c r="G4700" i="26"/>
  <c r="H4700" i="26" s="1"/>
  <c r="I4700" i="26" s="1"/>
  <c r="J4700" i="26" s="1"/>
  <c r="G4699" i="26"/>
  <c r="H4699" i="26" s="1"/>
  <c r="I4699" i="26" s="1"/>
  <c r="J4699" i="26" s="1"/>
  <c r="G4698" i="26"/>
  <c r="H4698" i="26" s="1"/>
  <c r="I4698" i="26" s="1"/>
  <c r="J4698" i="26" s="1"/>
  <c r="G4697" i="26"/>
  <c r="H4697" i="26" s="1"/>
  <c r="I4697" i="26" s="1"/>
  <c r="J4697" i="26" s="1"/>
  <c r="G4696" i="26"/>
  <c r="H4696" i="26" s="1"/>
  <c r="I4696" i="26" s="1"/>
  <c r="J4696" i="26" s="1"/>
  <c r="G4695" i="26"/>
  <c r="H4695" i="26" s="1"/>
  <c r="I4695" i="26" s="1"/>
  <c r="J4695" i="26" s="1"/>
  <c r="G4694" i="26"/>
  <c r="H4694" i="26" s="1"/>
  <c r="I4694" i="26" s="1"/>
  <c r="J4694" i="26" s="1"/>
  <c r="G4693" i="26"/>
  <c r="H4693" i="26" s="1"/>
  <c r="I4693" i="26" s="1"/>
  <c r="J4693" i="26" s="1"/>
  <c r="G4692" i="26"/>
  <c r="H4692" i="26" s="1"/>
  <c r="I4692" i="26" s="1"/>
  <c r="J4692" i="26" s="1"/>
  <c r="G4691" i="26"/>
  <c r="H4691" i="26" s="1"/>
  <c r="I4691" i="26" s="1"/>
  <c r="J4691" i="26" s="1"/>
  <c r="G4690" i="26"/>
  <c r="H4690" i="26" s="1"/>
  <c r="I4690" i="26" s="1"/>
  <c r="J4690" i="26" s="1"/>
  <c r="G4689" i="26"/>
  <c r="H4689" i="26" s="1"/>
  <c r="I4689" i="26" s="1"/>
  <c r="J4689" i="26" s="1"/>
  <c r="G4688" i="26"/>
  <c r="H4688" i="26" s="1"/>
  <c r="I4688" i="26" s="1"/>
  <c r="J4688" i="26" s="1"/>
  <c r="G4687" i="26"/>
  <c r="H4687" i="26" s="1"/>
  <c r="I4687" i="26" s="1"/>
  <c r="J4687" i="26" s="1"/>
  <c r="G4686" i="26"/>
  <c r="H4686" i="26" s="1"/>
  <c r="I4686" i="26" s="1"/>
  <c r="J4686" i="26" s="1"/>
  <c r="G4685" i="26"/>
  <c r="H4685" i="26" s="1"/>
  <c r="I4685" i="26" s="1"/>
  <c r="J4685" i="26" s="1"/>
  <c r="G4684" i="26"/>
  <c r="H4684" i="26" s="1"/>
  <c r="I4684" i="26" s="1"/>
  <c r="J4684" i="26" s="1"/>
  <c r="G4683" i="26"/>
  <c r="H4683" i="26" s="1"/>
  <c r="I4683" i="26" s="1"/>
  <c r="J4683" i="26" s="1"/>
  <c r="G4682" i="26"/>
  <c r="H4682" i="26" s="1"/>
  <c r="I4682" i="26" s="1"/>
  <c r="J4682" i="26" s="1"/>
  <c r="G4681" i="26"/>
  <c r="H4681" i="26" s="1"/>
  <c r="I4681" i="26" s="1"/>
  <c r="J4681" i="26" s="1"/>
  <c r="G4680" i="26"/>
  <c r="H4680" i="26" s="1"/>
  <c r="I4680" i="26" s="1"/>
  <c r="J4680" i="26" s="1"/>
  <c r="G4679" i="26"/>
  <c r="H4679" i="26" s="1"/>
  <c r="I4679" i="26" s="1"/>
  <c r="J4679" i="26" s="1"/>
  <c r="G4678" i="26"/>
  <c r="H4678" i="26" s="1"/>
  <c r="I4678" i="26" s="1"/>
  <c r="J4678" i="26" s="1"/>
  <c r="G4677" i="26"/>
  <c r="H4677" i="26" s="1"/>
  <c r="I4677" i="26" s="1"/>
  <c r="J4677" i="26" s="1"/>
  <c r="G4676" i="26"/>
  <c r="H4676" i="26" s="1"/>
  <c r="I4676" i="26" s="1"/>
  <c r="J4676" i="26" s="1"/>
  <c r="G4675" i="26"/>
  <c r="H4675" i="26" s="1"/>
  <c r="I4675" i="26" s="1"/>
  <c r="J4675" i="26" s="1"/>
  <c r="G4674" i="26"/>
  <c r="H4674" i="26" s="1"/>
  <c r="I4674" i="26" s="1"/>
  <c r="J4674" i="26" s="1"/>
  <c r="G4673" i="26"/>
  <c r="H4673" i="26" s="1"/>
  <c r="I4673" i="26" s="1"/>
  <c r="J4673" i="26" s="1"/>
  <c r="G4672" i="26"/>
  <c r="H4672" i="26" s="1"/>
  <c r="I4672" i="26" s="1"/>
  <c r="J4672" i="26" s="1"/>
  <c r="G4671" i="26"/>
  <c r="H4671" i="26" s="1"/>
  <c r="I4671" i="26" s="1"/>
  <c r="J4671" i="26" s="1"/>
  <c r="G4670" i="26"/>
  <c r="H4670" i="26" s="1"/>
  <c r="I4670" i="26" s="1"/>
  <c r="J4670" i="26" s="1"/>
  <c r="G4669" i="26"/>
  <c r="H4669" i="26" s="1"/>
  <c r="I4669" i="26" s="1"/>
  <c r="J4669" i="26" s="1"/>
  <c r="G4668" i="26"/>
  <c r="H4668" i="26" s="1"/>
  <c r="I4668" i="26" s="1"/>
  <c r="J4668" i="26" s="1"/>
  <c r="G4667" i="26"/>
  <c r="H4667" i="26" s="1"/>
  <c r="I4667" i="26" s="1"/>
  <c r="J4667" i="26" s="1"/>
  <c r="G4666" i="26"/>
  <c r="H4666" i="26" s="1"/>
  <c r="I4666" i="26" s="1"/>
  <c r="J4666" i="26" s="1"/>
  <c r="G4665" i="26"/>
  <c r="H4665" i="26" s="1"/>
  <c r="I4665" i="26" s="1"/>
  <c r="J4665" i="26" s="1"/>
  <c r="G4664" i="26"/>
  <c r="H4664" i="26" s="1"/>
  <c r="I4664" i="26" s="1"/>
  <c r="J4664" i="26" s="1"/>
  <c r="G4663" i="26"/>
  <c r="H4663" i="26" s="1"/>
  <c r="I4663" i="26" s="1"/>
  <c r="J4663" i="26" s="1"/>
  <c r="G4662" i="26"/>
  <c r="H4662" i="26" s="1"/>
  <c r="I4662" i="26" s="1"/>
  <c r="J4662" i="26" s="1"/>
  <c r="G4661" i="26"/>
  <c r="H4661" i="26" s="1"/>
  <c r="I4661" i="26" s="1"/>
  <c r="J4661" i="26" s="1"/>
  <c r="G4660" i="26"/>
  <c r="H4660" i="26" s="1"/>
  <c r="I4660" i="26" s="1"/>
  <c r="J4660" i="26" s="1"/>
  <c r="G4659" i="26"/>
  <c r="H4659" i="26" s="1"/>
  <c r="I4659" i="26" s="1"/>
  <c r="J4659" i="26" s="1"/>
  <c r="G4658" i="26"/>
  <c r="H4658" i="26" s="1"/>
  <c r="I4658" i="26" s="1"/>
  <c r="J4658" i="26" s="1"/>
  <c r="G4657" i="26"/>
  <c r="H4657" i="26" s="1"/>
  <c r="I4657" i="26" s="1"/>
  <c r="J4657" i="26" s="1"/>
  <c r="G4656" i="26"/>
  <c r="H4656" i="26" s="1"/>
  <c r="I4656" i="26" s="1"/>
  <c r="J4656" i="26" s="1"/>
  <c r="G4655" i="26"/>
  <c r="H4655" i="26" s="1"/>
  <c r="I4655" i="26" s="1"/>
  <c r="J4655" i="26" s="1"/>
  <c r="G4654" i="26"/>
  <c r="H4654" i="26" s="1"/>
  <c r="I4654" i="26" s="1"/>
  <c r="J4654" i="26" s="1"/>
  <c r="G4653" i="26"/>
  <c r="H4653" i="26" s="1"/>
  <c r="I4653" i="26" s="1"/>
  <c r="J4653" i="26" s="1"/>
  <c r="G4652" i="26"/>
  <c r="H4652" i="26" s="1"/>
  <c r="I4652" i="26" s="1"/>
  <c r="J4652" i="26" s="1"/>
  <c r="G4651" i="26"/>
  <c r="H4651" i="26" s="1"/>
  <c r="I4651" i="26" s="1"/>
  <c r="J4651" i="26" s="1"/>
  <c r="G4650" i="26"/>
  <c r="H4650" i="26" s="1"/>
  <c r="I4650" i="26" s="1"/>
  <c r="J4650" i="26" s="1"/>
  <c r="G4649" i="26"/>
  <c r="H4649" i="26" s="1"/>
  <c r="I4649" i="26" s="1"/>
  <c r="J4649" i="26" s="1"/>
  <c r="G4648" i="26"/>
  <c r="H4648" i="26" s="1"/>
  <c r="I4648" i="26" s="1"/>
  <c r="J4648" i="26" s="1"/>
  <c r="G4647" i="26"/>
  <c r="H4647" i="26" s="1"/>
  <c r="I4647" i="26" s="1"/>
  <c r="J4647" i="26" s="1"/>
  <c r="G4646" i="26"/>
  <c r="H4646" i="26" s="1"/>
  <c r="I4646" i="26" s="1"/>
  <c r="J4646" i="26" s="1"/>
  <c r="G4645" i="26"/>
  <c r="H4645" i="26" s="1"/>
  <c r="I4645" i="26" s="1"/>
  <c r="J4645" i="26" s="1"/>
  <c r="G4644" i="26"/>
  <c r="H4644" i="26" s="1"/>
  <c r="I4644" i="26" s="1"/>
  <c r="J4644" i="26" s="1"/>
  <c r="G4643" i="26"/>
  <c r="H4643" i="26" s="1"/>
  <c r="I4643" i="26" s="1"/>
  <c r="J4643" i="26" s="1"/>
  <c r="G4642" i="26"/>
  <c r="H4642" i="26" s="1"/>
  <c r="I4642" i="26" s="1"/>
  <c r="J4642" i="26" s="1"/>
  <c r="G4641" i="26"/>
  <c r="H4641" i="26" s="1"/>
  <c r="I4641" i="26" s="1"/>
  <c r="J4641" i="26" s="1"/>
  <c r="G4640" i="26"/>
  <c r="H4640" i="26" s="1"/>
  <c r="I4640" i="26" s="1"/>
  <c r="J4640" i="26" s="1"/>
  <c r="G4639" i="26"/>
  <c r="H4639" i="26" s="1"/>
  <c r="I4639" i="26" s="1"/>
  <c r="J4639" i="26" s="1"/>
  <c r="G4638" i="26"/>
  <c r="H4638" i="26" s="1"/>
  <c r="I4638" i="26" s="1"/>
  <c r="J4638" i="26" s="1"/>
  <c r="G4637" i="26"/>
  <c r="H4637" i="26" s="1"/>
  <c r="I4637" i="26" s="1"/>
  <c r="J4637" i="26" s="1"/>
  <c r="G4636" i="26"/>
  <c r="H4636" i="26" s="1"/>
  <c r="I4636" i="26" s="1"/>
  <c r="J4636" i="26" s="1"/>
  <c r="G4635" i="26"/>
  <c r="H4635" i="26" s="1"/>
  <c r="I4635" i="26" s="1"/>
  <c r="J4635" i="26" s="1"/>
  <c r="G4634" i="26"/>
  <c r="H4634" i="26" s="1"/>
  <c r="I4634" i="26" s="1"/>
  <c r="J4634" i="26" s="1"/>
  <c r="G4633" i="26"/>
  <c r="H4633" i="26" s="1"/>
  <c r="I4633" i="26" s="1"/>
  <c r="J4633" i="26" s="1"/>
  <c r="G4632" i="26"/>
  <c r="H4632" i="26" s="1"/>
  <c r="I4632" i="26" s="1"/>
  <c r="J4632" i="26" s="1"/>
  <c r="G4631" i="26"/>
  <c r="H4631" i="26" s="1"/>
  <c r="I4631" i="26" s="1"/>
  <c r="J4631" i="26" s="1"/>
  <c r="G4630" i="26"/>
  <c r="H4630" i="26" s="1"/>
  <c r="I4630" i="26" s="1"/>
  <c r="J4630" i="26" s="1"/>
  <c r="G4629" i="26"/>
  <c r="H4629" i="26" s="1"/>
  <c r="I4629" i="26" s="1"/>
  <c r="J4629" i="26" s="1"/>
  <c r="G4628" i="26"/>
  <c r="H4628" i="26" s="1"/>
  <c r="I4628" i="26" s="1"/>
  <c r="J4628" i="26" s="1"/>
  <c r="G4627" i="26"/>
  <c r="H4627" i="26" s="1"/>
  <c r="I4627" i="26" s="1"/>
  <c r="J4627" i="26" s="1"/>
  <c r="G4626" i="26"/>
  <c r="H4626" i="26" s="1"/>
  <c r="I4626" i="26" s="1"/>
  <c r="J4626" i="26" s="1"/>
  <c r="G4625" i="26"/>
  <c r="H4625" i="26" s="1"/>
  <c r="I4625" i="26" s="1"/>
  <c r="J4625" i="26" s="1"/>
  <c r="G4624" i="26"/>
  <c r="H4624" i="26" s="1"/>
  <c r="I4624" i="26" s="1"/>
  <c r="J4624" i="26" s="1"/>
  <c r="G4623" i="26"/>
  <c r="H4623" i="26" s="1"/>
  <c r="I4623" i="26" s="1"/>
  <c r="J4623" i="26" s="1"/>
  <c r="G4622" i="26"/>
  <c r="H4622" i="26" s="1"/>
  <c r="I4622" i="26" s="1"/>
  <c r="J4622" i="26" s="1"/>
  <c r="G4621" i="26"/>
  <c r="H4621" i="26" s="1"/>
  <c r="I4621" i="26" s="1"/>
  <c r="J4621" i="26" s="1"/>
  <c r="G4620" i="26"/>
  <c r="H4620" i="26" s="1"/>
  <c r="I4620" i="26" s="1"/>
  <c r="J4620" i="26" s="1"/>
  <c r="G4619" i="26"/>
  <c r="H4619" i="26" s="1"/>
  <c r="I4619" i="26" s="1"/>
  <c r="J4619" i="26" s="1"/>
  <c r="G4618" i="26"/>
  <c r="H4618" i="26" s="1"/>
  <c r="I4618" i="26" s="1"/>
  <c r="J4618" i="26" s="1"/>
  <c r="G4617" i="26"/>
  <c r="H4617" i="26" s="1"/>
  <c r="I4617" i="26" s="1"/>
  <c r="J4617" i="26" s="1"/>
  <c r="G4616" i="26"/>
  <c r="H4616" i="26" s="1"/>
  <c r="I4616" i="26" s="1"/>
  <c r="J4616" i="26" s="1"/>
  <c r="G4615" i="26"/>
  <c r="H4615" i="26" s="1"/>
  <c r="I4615" i="26" s="1"/>
  <c r="J4615" i="26" s="1"/>
  <c r="G4614" i="26"/>
  <c r="H4614" i="26" s="1"/>
  <c r="I4614" i="26" s="1"/>
  <c r="J4614" i="26" s="1"/>
  <c r="G4613" i="26"/>
  <c r="H4613" i="26" s="1"/>
  <c r="I4613" i="26" s="1"/>
  <c r="J4613" i="26" s="1"/>
  <c r="G4612" i="26"/>
  <c r="H4612" i="26" s="1"/>
  <c r="I4612" i="26" s="1"/>
  <c r="J4612" i="26" s="1"/>
  <c r="G4611" i="26"/>
  <c r="H4611" i="26" s="1"/>
  <c r="I4611" i="26" s="1"/>
  <c r="J4611" i="26" s="1"/>
  <c r="G4610" i="26"/>
  <c r="H4610" i="26" s="1"/>
  <c r="I4610" i="26" s="1"/>
  <c r="J4610" i="26" s="1"/>
  <c r="G4609" i="26"/>
  <c r="H4609" i="26" s="1"/>
  <c r="I4609" i="26" s="1"/>
  <c r="J4609" i="26" s="1"/>
  <c r="G4608" i="26"/>
  <c r="H4608" i="26" s="1"/>
  <c r="I4608" i="26" s="1"/>
  <c r="J4608" i="26" s="1"/>
  <c r="G4607" i="26"/>
  <c r="H4607" i="26" s="1"/>
  <c r="I4607" i="26" s="1"/>
  <c r="J4607" i="26" s="1"/>
  <c r="G4606" i="26"/>
  <c r="H4606" i="26" s="1"/>
  <c r="I4606" i="26" s="1"/>
  <c r="J4606" i="26" s="1"/>
  <c r="G4605" i="26"/>
  <c r="H4605" i="26" s="1"/>
  <c r="I4605" i="26" s="1"/>
  <c r="J4605" i="26" s="1"/>
  <c r="G4604" i="26"/>
  <c r="H4604" i="26" s="1"/>
  <c r="I4604" i="26" s="1"/>
  <c r="J4604" i="26" s="1"/>
  <c r="G4603" i="26"/>
  <c r="H4603" i="26" s="1"/>
  <c r="I4603" i="26" s="1"/>
  <c r="J4603" i="26" s="1"/>
  <c r="G4602" i="26"/>
  <c r="H4602" i="26" s="1"/>
  <c r="I4602" i="26" s="1"/>
  <c r="J4602" i="26" s="1"/>
  <c r="G4601" i="26"/>
  <c r="H4601" i="26" s="1"/>
  <c r="I4601" i="26" s="1"/>
  <c r="J4601" i="26" s="1"/>
  <c r="G4600" i="26"/>
  <c r="H4600" i="26" s="1"/>
  <c r="I4600" i="26" s="1"/>
  <c r="J4600" i="26" s="1"/>
  <c r="G4599" i="26"/>
  <c r="H4599" i="26" s="1"/>
  <c r="I4599" i="26" s="1"/>
  <c r="J4599" i="26" s="1"/>
  <c r="G4598" i="26"/>
  <c r="H4598" i="26" s="1"/>
  <c r="I4598" i="26" s="1"/>
  <c r="J4598" i="26" s="1"/>
  <c r="G4597" i="26"/>
  <c r="H4597" i="26" s="1"/>
  <c r="I4597" i="26" s="1"/>
  <c r="J4597" i="26" s="1"/>
  <c r="G4596" i="26"/>
  <c r="H4596" i="26" s="1"/>
  <c r="I4596" i="26" s="1"/>
  <c r="J4596" i="26" s="1"/>
  <c r="G4595" i="26"/>
  <c r="H4595" i="26" s="1"/>
  <c r="I4595" i="26" s="1"/>
  <c r="J4595" i="26" s="1"/>
  <c r="G4594" i="26"/>
  <c r="H4594" i="26" s="1"/>
  <c r="I4594" i="26" s="1"/>
  <c r="J4594" i="26" s="1"/>
  <c r="G4593" i="26"/>
  <c r="H4593" i="26" s="1"/>
  <c r="I4593" i="26" s="1"/>
  <c r="J4593" i="26" s="1"/>
  <c r="G4592" i="26"/>
  <c r="H4592" i="26" s="1"/>
  <c r="I4592" i="26" s="1"/>
  <c r="J4592" i="26" s="1"/>
  <c r="G4591" i="26"/>
  <c r="H4591" i="26" s="1"/>
  <c r="I4591" i="26" s="1"/>
  <c r="J4591" i="26" s="1"/>
  <c r="G4590" i="26"/>
  <c r="H4590" i="26" s="1"/>
  <c r="I4590" i="26" s="1"/>
  <c r="J4590" i="26" s="1"/>
  <c r="G4589" i="26"/>
  <c r="H4589" i="26" s="1"/>
  <c r="I4589" i="26" s="1"/>
  <c r="J4589" i="26" s="1"/>
  <c r="G4588" i="26"/>
  <c r="H4588" i="26" s="1"/>
  <c r="I4588" i="26" s="1"/>
  <c r="J4588" i="26" s="1"/>
  <c r="G4587" i="26"/>
  <c r="H4587" i="26" s="1"/>
  <c r="I4587" i="26" s="1"/>
  <c r="J4587" i="26" s="1"/>
  <c r="G4586" i="26"/>
  <c r="H4586" i="26" s="1"/>
  <c r="I4586" i="26" s="1"/>
  <c r="J4586" i="26" s="1"/>
  <c r="G4585" i="26"/>
  <c r="H4585" i="26" s="1"/>
  <c r="I4585" i="26" s="1"/>
  <c r="J4585" i="26" s="1"/>
  <c r="G4584" i="26"/>
  <c r="H4584" i="26" s="1"/>
  <c r="I4584" i="26" s="1"/>
  <c r="J4584" i="26" s="1"/>
  <c r="G4583" i="26"/>
  <c r="H4583" i="26" s="1"/>
  <c r="I4583" i="26" s="1"/>
  <c r="J4583" i="26" s="1"/>
  <c r="G4582" i="26"/>
  <c r="H4582" i="26" s="1"/>
  <c r="I4582" i="26" s="1"/>
  <c r="J4582" i="26" s="1"/>
  <c r="G4581" i="26"/>
  <c r="H4581" i="26" s="1"/>
  <c r="I4581" i="26" s="1"/>
  <c r="J4581" i="26" s="1"/>
  <c r="G4580" i="26"/>
  <c r="H4580" i="26" s="1"/>
  <c r="I4580" i="26" s="1"/>
  <c r="J4580" i="26" s="1"/>
  <c r="G4579" i="26"/>
  <c r="H4579" i="26" s="1"/>
  <c r="I4579" i="26" s="1"/>
  <c r="J4579" i="26" s="1"/>
  <c r="G4578" i="26"/>
  <c r="H4578" i="26" s="1"/>
  <c r="I4578" i="26" s="1"/>
  <c r="J4578" i="26" s="1"/>
  <c r="G4577" i="26"/>
  <c r="H4577" i="26" s="1"/>
  <c r="I4577" i="26" s="1"/>
  <c r="J4577" i="26" s="1"/>
  <c r="G4576" i="26"/>
  <c r="H4576" i="26" s="1"/>
  <c r="I4576" i="26" s="1"/>
  <c r="J4576" i="26" s="1"/>
  <c r="G4575" i="26"/>
  <c r="H4575" i="26" s="1"/>
  <c r="I4575" i="26" s="1"/>
  <c r="J4575" i="26" s="1"/>
  <c r="G4574" i="26"/>
  <c r="H4574" i="26" s="1"/>
  <c r="I4574" i="26" s="1"/>
  <c r="J4574" i="26" s="1"/>
  <c r="G4573" i="26"/>
  <c r="H4573" i="26" s="1"/>
  <c r="I4573" i="26" s="1"/>
  <c r="J4573" i="26" s="1"/>
  <c r="G4572" i="26"/>
  <c r="H4572" i="26" s="1"/>
  <c r="I4572" i="26" s="1"/>
  <c r="J4572" i="26" s="1"/>
  <c r="G4571" i="26"/>
  <c r="H4571" i="26" s="1"/>
  <c r="I4571" i="26" s="1"/>
  <c r="J4571" i="26" s="1"/>
  <c r="G4570" i="26"/>
  <c r="H4570" i="26" s="1"/>
  <c r="I4570" i="26" s="1"/>
  <c r="J4570" i="26" s="1"/>
  <c r="G4569" i="26"/>
  <c r="H4569" i="26" s="1"/>
  <c r="I4569" i="26" s="1"/>
  <c r="J4569" i="26" s="1"/>
  <c r="G4568" i="26"/>
  <c r="H4568" i="26" s="1"/>
  <c r="I4568" i="26" s="1"/>
  <c r="J4568" i="26" s="1"/>
  <c r="G4567" i="26"/>
  <c r="H4567" i="26" s="1"/>
  <c r="I4567" i="26" s="1"/>
  <c r="J4567" i="26" s="1"/>
  <c r="G4566" i="26"/>
  <c r="H4566" i="26" s="1"/>
  <c r="I4566" i="26" s="1"/>
  <c r="J4566" i="26" s="1"/>
  <c r="G4565" i="26"/>
  <c r="H4565" i="26" s="1"/>
  <c r="I4565" i="26" s="1"/>
  <c r="J4565" i="26" s="1"/>
  <c r="G4564" i="26"/>
  <c r="H4564" i="26" s="1"/>
  <c r="I4564" i="26" s="1"/>
  <c r="J4564" i="26" s="1"/>
  <c r="G4563" i="26"/>
  <c r="H4563" i="26" s="1"/>
  <c r="I4563" i="26" s="1"/>
  <c r="J4563" i="26" s="1"/>
  <c r="G4562" i="26"/>
  <c r="H4562" i="26" s="1"/>
  <c r="I4562" i="26" s="1"/>
  <c r="J4562" i="26" s="1"/>
  <c r="G4561" i="26"/>
  <c r="H4561" i="26" s="1"/>
  <c r="I4561" i="26" s="1"/>
  <c r="J4561" i="26" s="1"/>
  <c r="G4560" i="26"/>
  <c r="H4560" i="26" s="1"/>
  <c r="I4560" i="26" s="1"/>
  <c r="J4560" i="26" s="1"/>
  <c r="G4559" i="26"/>
  <c r="H4559" i="26" s="1"/>
  <c r="I4559" i="26" s="1"/>
  <c r="J4559" i="26" s="1"/>
  <c r="G4558" i="26"/>
  <c r="H4558" i="26" s="1"/>
  <c r="I4558" i="26" s="1"/>
  <c r="J4558" i="26" s="1"/>
  <c r="G4557" i="26"/>
  <c r="H4557" i="26" s="1"/>
  <c r="I4557" i="26" s="1"/>
  <c r="J4557" i="26" s="1"/>
  <c r="G4556" i="26"/>
  <c r="H4556" i="26" s="1"/>
  <c r="I4556" i="26" s="1"/>
  <c r="J4556" i="26" s="1"/>
  <c r="G4555" i="26"/>
  <c r="H4555" i="26" s="1"/>
  <c r="I4555" i="26" s="1"/>
  <c r="J4555" i="26" s="1"/>
  <c r="G4554" i="26"/>
  <c r="H4554" i="26" s="1"/>
  <c r="I4554" i="26" s="1"/>
  <c r="J4554" i="26" s="1"/>
  <c r="G4553" i="26"/>
  <c r="H4553" i="26" s="1"/>
  <c r="I4553" i="26" s="1"/>
  <c r="J4553" i="26" s="1"/>
  <c r="G4552" i="26"/>
  <c r="H4552" i="26" s="1"/>
  <c r="I4552" i="26" s="1"/>
  <c r="J4552" i="26" s="1"/>
  <c r="G4551" i="26"/>
  <c r="H4551" i="26" s="1"/>
  <c r="I4551" i="26" s="1"/>
  <c r="J4551" i="26" s="1"/>
  <c r="G4550" i="26"/>
  <c r="H4550" i="26" s="1"/>
  <c r="I4550" i="26" s="1"/>
  <c r="J4550" i="26" s="1"/>
  <c r="G4549" i="26"/>
  <c r="H4549" i="26" s="1"/>
  <c r="I4549" i="26" s="1"/>
  <c r="J4549" i="26" s="1"/>
  <c r="G4548" i="26"/>
  <c r="H4548" i="26" s="1"/>
  <c r="I4548" i="26" s="1"/>
  <c r="J4548" i="26" s="1"/>
  <c r="G4547" i="26"/>
  <c r="H4547" i="26" s="1"/>
  <c r="I4547" i="26" s="1"/>
  <c r="J4547" i="26" s="1"/>
  <c r="G4546" i="26"/>
  <c r="H4546" i="26" s="1"/>
  <c r="I4546" i="26" s="1"/>
  <c r="J4546" i="26" s="1"/>
  <c r="G4545" i="26"/>
  <c r="H4545" i="26" s="1"/>
  <c r="I4545" i="26" s="1"/>
  <c r="J4545" i="26" s="1"/>
  <c r="G4544" i="26"/>
  <c r="H4544" i="26" s="1"/>
  <c r="I4544" i="26" s="1"/>
  <c r="J4544" i="26" s="1"/>
  <c r="G4543" i="26"/>
  <c r="H4543" i="26" s="1"/>
  <c r="I4543" i="26" s="1"/>
  <c r="J4543" i="26" s="1"/>
  <c r="G4542" i="26"/>
  <c r="H4542" i="26" s="1"/>
  <c r="I4542" i="26" s="1"/>
  <c r="J4542" i="26" s="1"/>
  <c r="G4541" i="26"/>
  <c r="H4541" i="26" s="1"/>
  <c r="I4541" i="26" s="1"/>
  <c r="J4541" i="26" s="1"/>
  <c r="G4540" i="26"/>
  <c r="H4540" i="26" s="1"/>
  <c r="I4540" i="26" s="1"/>
  <c r="J4540" i="26" s="1"/>
  <c r="G4539" i="26"/>
  <c r="H4539" i="26" s="1"/>
  <c r="I4539" i="26" s="1"/>
  <c r="J4539" i="26" s="1"/>
  <c r="G4538" i="26"/>
  <c r="H4538" i="26" s="1"/>
  <c r="I4538" i="26" s="1"/>
  <c r="J4538" i="26" s="1"/>
  <c r="G4537" i="26"/>
  <c r="H4537" i="26" s="1"/>
  <c r="I4537" i="26" s="1"/>
  <c r="J4537" i="26" s="1"/>
  <c r="G4536" i="26"/>
  <c r="H4536" i="26" s="1"/>
  <c r="I4536" i="26" s="1"/>
  <c r="J4536" i="26" s="1"/>
  <c r="G4535" i="26"/>
  <c r="H4535" i="26" s="1"/>
  <c r="I4535" i="26" s="1"/>
  <c r="J4535" i="26" s="1"/>
  <c r="G4534" i="26"/>
  <c r="H4534" i="26" s="1"/>
  <c r="I4534" i="26" s="1"/>
  <c r="J4534" i="26" s="1"/>
  <c r="G4533" i="26"/>
  <c r="H4533" i="26" s="1"/>
  <c r="I4533" i="26" s="1"/>
  <c r="J4533" i="26" s="1"/>
  <c r="G4532" i="26"/>
  <c r="H4532" i="26" s="1"/>
  <c r="I4532" i="26" s="1"/>
  <c r="J4532" i="26" s="1"/>
  <c r="G4531" i="26"/>
  <c r="H4531" i="26" s="1"/>
  <c r="I4531" i="26" s="1"/>
  <c r="J4531" i="26" s="1"/>
  <c r="G4530" i="26"/>
  <c r="H4530" i="26" s="1"/>
  <c r="I4530" i="26" s="1"/>
  <c r="J4530" i="26" s="1"/>
  <c r="G4529" i="26"/>
  <c r="H4529" i="26" s="1"/>
  <c r="I4529" i="26" s="1"/>
  <c r="J4529" i="26" s="1"/>
  <c r="G4528" i="26"/>
  <c r="H4528" i="26" s="1"/>
  <c r="I4528" i="26" s="1"/>
  <c r="J4528" i="26" s="1"/>
  <c r="G4527" i="26"/>
  <c r="H4527" i="26" s="1"/>
  <c r="I4527" i="26" s="1"/>
  <c r="J4527" i="26" s="1"/>
  <c r="G4526" i="26"/>
  <c r="H4526" i="26" s="1"/>
  <c r="I4526" i="26" s="1"/>
  <c r="J4526" i="26" s="1"/>
  <c r="G4525" i="26"/>
  <c r="H4525" i="26" s="1"/>
  <c r="I4525" i="26" s="1"/>
  <c r="J4525" i="26" s="1"/>
  <c r="G4524" i="26"/>
  <c r="H4524" i="26" s="1"/>
  <c r="I4524" i="26" s="1"/>
  <c r="J4524" i="26" s="1"/>
  <c r="G4523" i="26"/>
  <c r="H4523" i="26" s="1"/>
  <c r="I4523" i="26" s="1"/>
  <c r="J4523" i="26" s="1"/>
  <c r="G4522" i="26"/>
  <c r="H4522" i="26" s="1"/>
  <c r="I4522" i="26" s="1"/>
  <c r="J4522" i="26" s="1"/>
  <c r="G4521" i="26"/>
  <c r="H4521" i="26" s="1"/>
  <c r="I4521" i="26" s="1"/>
  <c r="J4521" i="26" s="1"/>
  <c r="G4520" i="26"/>
  <c r="H4520" i="26" s="1"/>
  <c r="I4520" i="26" s="1"/>
  <c r="J4520" i="26" s="1"/>
  <c r="G4519" i="26"/>
  <c r="H4519" i="26" s="1"/>
  <c r="I4519" i="26" s="1"/>
  <c r="J4519" i="26" s="1"/>
  <c r="G4518" i="26"/>
  <c r="H4518" i="26" s="1"/>
  <c r="I4518" i="26" s="1"/>
  <c r="J4518" i="26" s="1"/>
  <c r="G4517" i="26"/>
  <c r="H4517" i="26" s="1"/>
  <c r="I4517" i="26" s="1"/>
  <c r="J4517" i="26" s="1"/>
  <c r="G4516" i="26"/>
  <c r="H4516" i="26" s="1"/>
  <c r="I4516" i="26" s="1"/>
  <c r="J4516" i="26" s="1"/>
  <c r="G4515" i="26"/>
  <c r="H4515" i="26" s="1"/>
  <c r="I4515" i="26" s="1"/>
  <c r="J4515" i="26" s="1"/>
  <c r="G4514" i="26"/>
  <c r="H4514" i="26" s="1"/>
  <c r="I4514" i="26" s="1"/>
  <c r="J4514" i="26" s="1"/>
  <c r="G4513" i="26"/>
  <c r="H4513" i="26" s="1"/>
  <c r="I4513" i="26" s="1"/>
  <c r="J4513" i="26" s="1"/>
  <c r="G4512" i="26"/>
  <c r="H4512" i="26" s="1"/>
  <c r="I4512" i="26" s="1"/>
  <c r="J4512" i="26" s="1"/>
  <c r="G4511" i="26"/>
  <c r="H4511" i="26" s="1"/>
  <c r="I4511" i="26" s="1"/>
  <c r="J4511" i="26" s="1"/>
  <c r="G4510" i="26"/>
  <c r="H4510" i="26" s="1"/>
  <c r="I4510" i="26" s="1"/>
  <c r="J4510" i="26" s="1"/>
  <c r="G4509" i="26"/>
  <c r="H4509" i="26" s="1"/>
  <c r="I4509" i="26" s="1"/>
  <c r="J4509" i="26" s="1"/>
  <c r="G4508" i="26"/>
  <c r="H4508" i="26" s="1"/>
  <c r="I4508" i="26" s="1"/>
  <c r="J4508" i="26" s="1"/>
  <c r="G4507" i="26"/>
  <c r="H4507" i="26" s="1"/>
  <c r="I4507" i="26" s="1"/>
  <c r="J4507" i="26" s="1"/>
  <c r="G4506" i="26"/>
  <c r="H4506" i="26" s="1"/>
  <c r="I4506" i="26" s="1"/>
  <c r="J4506" i="26" s="1"/>
  <c r="G4505" i="26"/>
  <c r="H4505" i="26" s="1"/>
  <c r="I4505" i="26" s="1"/>
  <c r="J4505" i="26" s="1"/>
  <c r="G4504" i="26"/>
  <c r="H4504" i="26" s="1"/>
  <c r="I4504" i="26" s="1"/>
  <c r="J4504" i="26" s="1"/>
  <c r="G4503" i="26"/>
  <c r="H4503" i="26" s="1"/>
  <c r="I4503" i="26" s="1"/>
  <c r="J4503" i="26" s="1"/>
  <c r="G4502" i="26"/>
  <c r="H4502" i="26" s="1"/>
  <c r="I4502" i="26" s="1"/>
  <c r="J4502" i="26" s="1"/>
  <c r="G4501" i="26"/>
  <c r="H4501" i="26" s="1"/>
  <c r="I4501" i="26" s="1"/>
  <c r="J4501" i="26" s="1"/>
  <c r="G4500" i="26"/>
  <c r="H4500" i="26" s="1"/>
  <c r="I4500" i="26" s="1"/>
  <c r="J4500" i="26" s="1"/>
  <c r="G4499" i="26"/>
  <c r="H4499" i="26" s="1"/>
  <c r="I4499" i="26" s="1"/>
  <c r="J4499" i="26" s="1"/>
  <c r="G4498" i="26"/>
  <c r="H4498" i="26" s="1"/>
  <c r="I4498" i="26" s="1"/>
  <c r="J4498" i="26" s="1"/>
  <c r="G4497" i="26"/>
  <c r="H4497" i="26" s="1"/>
  <c r="I4497" i="26" s="1"/>
  <c r="J4497" i="26" s="1"/>
  <c r="G4496" i="26"/>
  <c r="H4496" i="26" s="1"/>
  <c r="I4496" i="26" s="1"/>
  <c r="J4496" i="26" s="1"/>
  <c r="G4495" i="26"/>
  <c r="H4495" i="26" s="1"/>
  <c r="I4495" i="26" s="1"/>
  <c r="J4495" i="26" s="1"/>
  <c r="G4494" i="26"/>
  <c r="H4494" i="26" s="1"/>
  <c r="I4494" i="26" s="1"/>
  <c r="J4494" i="26" s="1"/>
  <c r="G4493" i="26"/>
  <c r="H4493" i="26" s="1"/>
  <c r="I4493" i="26" s="1"/>
  <c r="J4493" i="26" s="1"/>
  <c r="G4492" i="26"/>
  <c r="H4492" i="26" s="1"/>
  <c r="I4492" i="26" s="1"/>
  <c r="J4492" i="26" s="1"/>
  <c r="G4491" i="26"/>
  <c r="H4491" i="26" s="1"/>
  <c r="I4491" i="26" s="1"/>
  <c r="J4491" i="26" s="1"/>
  <c r="G4490" i="26"/>
  <c r="H4490" i="26" s="1"/>
  <c r="I4490" i="26" s="1"/>
  <c r="J4490" i="26" s="1"/>
  <c r="G4489" i="26"/>
  <c r="H4489" i="26" s="1"/>
  <c r="I4489" i="26" s="1"/>
  <c r="J4489" i="26" s="1"/>
  <c r="G4488" i="26"/>
  <c r="H4488" i="26" s="1"/>
  <c r="I4488" i="26" s="1"/>
  <c r="J4488" i="26" s="1"/>
  <c r="G4487" i="26"/>
  <c r="H4487" i="26" s="1"/>
  <c r="I4487" i="26" s="1"/>
  <c r="J4487" i="26" s="1"/>
  <c r="G4486" i="26"/>
  <c r="H4486" i="26" s="1"/>
  <c r="I4486" i="26" s="1"/>
  <c r="J4486" i="26" s="1"/>
  <c r="G4485" i="26"/>
  <c r="H4485" i="26" s="1"/>
  <c r="I4485" i="26" s="1"/>
  <c r="J4485" i="26" s="1"/>
  <c r="G4484" i="26"/>
  <c r="H4484" i="26" s="1"/>
  <c r="I4484" i="26" s="1"/>
  <c r="J4484" i="26" s="1"/>
  <c r="G4483" i="26"/>
  <c r="H4483" i="26" s="1"/>
  <c r="I4483" i="26" s="1"/>
  <c r="J4483" i="26" s="1"/>
  <c r="G4482" i="26"/>
  <c r="H4482" i="26" s="1"/>
  <c r="I4482" i="26" s="1"/>
  <c r="J4482" i="26" s="1"/>
  <c r="G4481" i="26"/>
  <c r="H4481" i="26" s="1"/>
  <c r="I4481" i="26" s="1"/>
  <c r="J4481" i="26" s="1"/>
  <c r="G4480" i="26"/>
  <c r="H4480" i="26" s="1"/>
  <c r="I4480" i="26" s="1"/>
  <c r="J4480" i="26" s="1"/>
  <c r="G4479" i="26"/>
  <c r="H4479" i="26" s="1"/>
  <c r="I4479" i="26" s="1"/>
  <c r="J4479" i="26" s="1"/>
  <c r="G4478" i="26"/>
  <c r="H4478" i="26" s="1"/>
  <c r="I4478" i="26" s="1"/>
  <c r="J4478" i="26" s="1"/>
  <c r="G4477" i="26"/>
  <c r="H4477" i="26" s="1"/>
  <c r="I4477" i="26" s="1"/>
  <c r="J4477" i="26" s="1"/>
  <c r="G4476" i="26"/>
  <c r="H4476" i="26" s="1"/>
  <c r="I4476" i="26" s="1"/>
  <c r="J4476" i="26" s="1"/>
  <c r="G4475" i="26"/>
  <c r="H4475" i="26" s="1"/>
  <c r="I4475" i="26" s="1"/>
  <c r="J4475" i="26" s="1"/>
  <c r="G4474" i="26"/>
  <c r="H4474" i="26" s="1"/>
  <c r="I4474" i="26" s="1"/>
  <c r="J4474" i="26" s="1"/>
  <c r="G4473" i="26"/>
  <c r="H4473" i="26" s="1"/>
  <c r="I4473" i="26" s="1"/>
  <c r="J4473" i="26" s="1"/>
  <c r="G4472" i="26"/>
  <c r="H4472" i="26" s="1"/>
  <c r="I4472" i="26" s="1"/>
  <c r="J4472" i="26" s="1"/>
  <c r="G4471" i="26"/>
  <c r="H4471" i="26" s="1"/>
  <c r="I4471" i="26" s="1"/>
  <c r="J4471" i="26" s="1"/>
  <c r="G4470" i="26"/>
  <c r="H4470" i="26" s="1"/>
  <c r="I4470" i="26" s="1"/>
  <c r="J4470" i="26" s="1"/>
  <c r="G4469" i="26"/>
  <c r="H4469" i="26" s="1"/>
  <c r="I4469" i="26" s="1"/>
  <c r="J4469" i="26" s="1"/>
  <c r="G4468" i="26"/>
  <c r="H4468" i="26" s="1"/>
  <c r="I4468" i="26" s="1"/>
  <c r="J4468" i="26" s="1"/>
  <c r="G4467" i="26"/>
  <c r="H4467" i="26" s="1"/>
  <c r="I4467" i="26" s="1"/>
  <c r="J4467" i="26" s="1"/>
  <c r="G4466" i="26"/>
  <c r="H4466" i="26" s="1"/>
  <c r="I4466" i="26" s="1"/>
  <c r="J4466" i="26" s="1"/>
  <c r="G4465" i="26"/>
  <c r="H4465" i="26" s="1"/>
  <c r="I4465" i="26" s="1"/>
  <c r="J4465" i="26" s="1"/>
  <c r="G4464" i="26"/>
  <c r="H4464" i="26" s="1"/>
  <c r="I4464" i="26" s="1"/>
  <c r="J4464" i="26" s="1"/>
  <c r="G4463" i="26"/>
  <c r="H4463" i="26" s="1"/>
  <c r="I4463" i="26" s="1"/>
  <c r="J4463" i="26" s="1"/>
  <c r="G4462" i="26"/>
  <c r="H4462" i="26" s="1"/>
  <c r="I4462" i="26" s="1"/>
  <c r="J4462" i="26" s="1"/>
  <c r="G4461" i="26"/>
  <c r="H4461" i="26" s="1"/>
  <c r="I4461" i="26" s="1"/>
  <c r="J4461" i="26" s="1"/>
  <c r="G4460" i="26"/>
  <c r="H4460" i="26" s="1"/>
  <c r="I4460" i="26" s="1"/>
  <c r="J4460" i="26" s="1"/>
  <c r="G4459" i="26"/>
  <c r="H4459" i="26" s="1"/>
  <c r="I4459" i="26" s="1"/>
  <c r="J4459" i="26" s="1"/>
  <c r="G4458" i="26"/>
  <c r="H4458" i="26" s="1"/>
  <c r="I4458" i="26" s="1"/>
  <c r="J4458" i="26" s="1"/>
  <c r="G4457" i="26"/>
  <c r="H4457" i="26" s="1"/>
  <c r="I4457" i="26" s="1"/>
  <c r="J4457" i="26" s="1"/>
  <c r="G4456" i="26"/>
  <c r="H4456" i="26" s="1"/>
  <c r="I4456" i="26" s="1"/>
  <c r="J4456" i="26" s="1"/>
  <c r="G4455" i="26"/>
  <c r="H4455" i="26" s="1"/>
  <c r="I4455" i="26" s="1"/>
  <c r="J4455" i="26" s="1"/>
  <c r="G4454" i="26"/>
  <c r="H4454" i="26" s="1"/>
  <c r="I4454" i="26" s="1"/>
  <c r="J4454" i="26" s="1"/>
  <c r="G4453" i="26"/>
  <c r="H4453" i="26" s="1"/>
  <c r="I4453" i="26" s="1"/>
  <c r="J4453" i="26" s="1"/>
  <c r="G4452" i="26"/>
  <c r="H4452" i="26" s="1"/>
  <c r="I4452" i="26" s="1"/>
  <c r="J4452" i="26" s="1"/>
  <c r="G4451" i="26"/>
  <c r="H4451" i="26" s="1"/>
  <c r="I4451" i="26" s="1"/>
  <c r="J4451" i="26" s="1"/>
  <c r="G4450" i="26"/>
  <c r="H4450" i="26" s="1"/>
  <c r="I4450" i="26" s="1"/>
  <c r="J4450" i="26" s="1"/>
  <c r="G4449" i="26"/>
  <c r="H4449" i="26" s="1"/>
  <c r="I4449" i="26" s="1"/>
  <c r="J4449" i="26" s="1"/>
  <c r="G4448" i="26"/>
  <c r="H4448" i="26" s="1"/>
  <c r="I4448" i="26" s="1"/>
  <c r="J4448" i="26" s="1"/>
  <c r="G4447" i="26"/>
  <c r="H4447" i="26" s="1"/>
  <c r="I4447" i="26" s="1"/>
  <c r="J4447" i="26" s="1"/>
  <c r="G4446" i="26"/>
  <c r="H4446" i="26" s="1"/>
  <c r="I4446" i="26" s="1"/>
  <c r="J4446" i="26" s="1"/>
  <c r="G4445" i="26"/>
  <c r="H4445" i="26" s="1"/>
  <c r="I4445" i="26" s="1"/>
  <c r="J4445" i="26" s="1"/>
  <c r="G4444" i="26"/>
  <c r="H4444" i="26" s="1"/>
  <c r="I4444" i="26" s="1"/>
  <c r="J4444" i="26" s="1"/>
  <c r="G4443" i="26"/>
  <c r="H4443" i="26" s="1"/>
  <c r="I4443" i="26" s="1"/>
  <c r="J4443" i="26" s="1"/>
  <c r="G4442" i="26"/>
  <c r="H4442" i="26" s="1"/>
  <c r="I4442" i="26" s="1"/>
  <c r="J4442" i="26" s="1"/>
  <c r="G4441" i="26"/>
  <c r="H4441" i="26" s="1"/>
  <c r="I4441" i="26" s="1"/>
  <c r="J4441" i="26" s="1"/>
  <c r="G4440" i="26"/>
  <c r="H4440" i="26" s="1"/>
  <c r="I4440" i="26" s="1"/>
  <c r="J4440" i="26" s="1"/>
  <c r="G4439" i="26"/>
  <c r="H4439" i="26" s="1"/>
  <c r="I4439" i="26" s="1"/>
  <c r="J4439" i="26" s="1"/>
  <c r="G4438" i="26"/>
  <c r="H4438" i="26" s="1"/>
  <c r="I4438" i="26" s="1"/>
  <c r="J4438" i="26" s="1"/>
  <c r="G4437" i="26"/>
  <c r="H4437" i="26" s="1"/>
  <c r="I4437" i="26" s="1"/>
  <c r="J4437" i="26" s="1"/>
  <c r="G4436" i="26"/>
  <c r="H4436" i="26" s="1"/>
  <c r="I4436" i="26" s="1"/>
  <c r="J4436" i="26" s="1"/>
  <c r="G4435" i="26"/>
  <c r="H4435" i="26" s="1"/>
  <c r="I4435" i="26" s="1"/>
  <c r="J4435" i="26" s="1"/>
  <c r="G4434" i="26"/>
  <c r="H4434" i="26" s="1"/>
  <c r="I4434" i="26" s="1"/>
  <c r="J4434" i="26" s="1"/>
  <c r="G4433" i="26"/>
  <c r="H4433" i="26" s="1"/>
  <c r="I4433" i="26" s="1"/>
  <c r="J4433" i="26" s="1"/>
  <c r="G4432" i="26"/>
  <c r="H4432" i="26" s="1"/>
  <c r="I4432" i="26" s="1"/>
  <c r="J4432" i="26" s="1"/>
  <c r="G4431" i="26"/>
  <c r="H4431" i="26" s="1"/>
  <c r="I4431" i="26" s="1"/>
  <c r="J4431" i="26" s="1"/>
  <c r="G4430" i="26"/>
  <c r="H4430" i="26" s="1"/>
  <c r="I4430" i="26" s="1"/>
  <c r="J4430" i="26" s="1"/>
  <c r="G4429" i="26"/>
  <c r="H4429" i="26" s="1"/>
  <c r="I4429" i="26" s="1"/>
  <c r="J4429" i="26" s="1"/>
  <c r="G4428" i="26"/>
  <c r="H4428" i="26" s="1"/>
  <c r="I4428" i="26" s="1"/>
  <c r="J4428" i="26" s="1"/>
  <c r="G4427" i="26"/>
  <c r="H4427" i="26" s="1"/>
  <c r="I4427" i="26" s="1"/>
  <c r="J4427" i="26" s="1"/>
  <c r="G4426" i="26"/>
  <c r="H4426" i="26" s="1"/>
  <c r="I4426" i="26" s="1"/>
  <c r="J4426" i="26" s="1"/>
  <c r="G4425" i="26"/>
  <c r="H4425" i="26" s="1"/>
  <c r="I4425" i="26" s="1"/>
  <c r="J4425" i="26" s="1"/>
  <c r="G4424" i="26"/>
  <c r="H4424" i="26" s="1"/>
  <c r="I4424" i="26" s="1"/>
  <c r="J4424" i="26" s="1"/>
  <c r="G4423" i="26"/>
  <c r="H4423" i="26" s="1"/>
  <c r="I4423" i="26" s="1"/>
  <c r="J4423" i="26" s="1"/>
  <c r="G4422" i="26"/>
  <c r="H4422" i="26" s="1"/>
  <c r="I4422" i="26" s="1"/>
  <c r="J4422" i="26" s="1"/>
  <c r="G4421" i="26"/>
  <c r="H4421" i="26" s="1"/>
  <c r="I4421" i="26" s="1"/>
  <c r="J4421" i="26" s="1"/>
  <c r="G4420" i="26"/>
  <c r="H4420" i="26" s="1"/>
  <c r="I4420" i="26" s="1"/>
  <c r="J4420" i="26" s="1"/>
  <c r="G4419" i="26"/>
  <c r="H4419" i="26" s="1"/>
  <c r="I4419" i="26" s="1"/>
  <c r="J4419" i="26" s="1"/>
  <c r="G4418" i="26"/>
  <c r="H4418" i="26" s="1"/>
  <c r="I4418" i="26" s="1"/>
  <c r="J4418" i="26" s="1"/>
  <c r="G4417" i="26"/>
  <c r="H4417" i="26" s="1"/>
  <c r="I4417" i="26" s="1"/>
  <c r="J4417" i="26" s="1"/>
  <c r="G4416" i="26"/>
  <c r="H4416" i="26" s="1"/>
  <c r="I4416" i="26" s="1"/>
  <c r="J4416" i="26" s="1"/>
  <c r="G4415" i="26"/>
  <c r="H4415" i="26" s="1"/>
  <c r="I4415" i="26" s="1"/>
  <c r="J4415" i="26" s="1"/>
  <c r="G4414" i="26"/>
  <c r="H4414" i="26" s="1"/>
  <c r="I4414" i="26" s="1"/>
  <c r="J4414" i="26" s="1"/>
  <c r="G4413" i="26"/>
  <c r="H4413" i="26" s="1"/>
  <c r="I4413" i="26" s="1"/>
  <c r="J4413" i="26" s="1"/>
  <c r="G4412" i="26"/>
  <c r="H4412" i="26" s="1"/>
  <c r="I4412" i="26" s="1"/>
  <c r="J4412" i="26" s="1"/>
  <c r="G4411" i="26"/>
  <c r="H4411" i="26" s="1"/>
  <c r="I4411" i="26" s="1"/>
  <c r="J4411" i="26" s="1"/>
  <c r="G4410" i="26"/>
  <c r="H4410" i="26" s="1"/>
  <c r="I4410" i="26" s="1"/>
  <c r="J4410" i="26" s="1"/>
  <c r="G4409" i="26"/>
  <c r="H4409" i="26" s="1"/>
  <c r="I4409" i="26" s="1"/>
  <c r="J4409" i="26" s="1"/>
  <c r="G4408" i="26"/>
  <c r="H4408" i="26" s="1"/>
  <c r="I4408" i="26" s="1"/>
  <c r="J4408" i="26" s="1"/>
  <c r="G4407" i="26"/>
  <c r="H4407" i="26" s="1"/>
  <c r="I4407" i="26" s="1"/>
  <c r="J4407" i="26" s="1"/>
  <c r="G4406" i="26"/>
  <c r="H4406" i="26" s="1"/>
  <c r="I4406" i="26" s="1"/>
  <c r="J4406" i="26" s="1"/>
  <c r="G4405" i="26"/>
  <c r="H4405" i="26" s="1"/>
  <c r="I4405" i="26" s="1"/>
  <c r="J4405" i="26" s="1"/>
  <c r="G4404" i="26"/>
  <c r="H4404" i="26" s="1"/>
  <c r="I4404" i="26" s="1"/>
  <c r="J4404" i="26" s="1"/>
  <c r="G4403" i="26"/>
  <c r="H4403" i="26" s="1"/>
  <c r="I4403" i="26" s="1"/>
  <c r="J4403" i="26" s="1"/>
  <c r="G4402" i="26"/>
  <c r="H4402" i="26" s="1"/>
  <c r="I4402" i="26" s="1"/>
  <c r="J4402" i="26" s="1"/>
  <c r="G4401" i="26"/>
  <c r="H4401" i="26" s="1"/>
  <c r="I4401" i="26" s="1"/>
  <c r="J4401" i="26" s="1"/>
  <c r="G4400" i="26"/>
  <c r="H4400" i="26" s="1"/>
  <c r="I4400" i="26" s="1"/>
  <c r="J4400" i="26" s="1"/>
  <c r="G4399" i="26"/>
  <c r="H4399" i="26" s="1"/>
  <c r="I4399" i="26" s="1"/>
  <c r="J4399" i="26" s="1"/>
  <c r="G4398" i="26"/>
  <c r="H4398" i="26" s="1"/>
  <c r="I4398" i="26" s="1"/>
  <c r="J4398" i="26" s="1"/>
  <c r="G4397" i="26"/>
  <c r="H4397" i="26" s="1"/>
  <c r="I4397" i="26" s="1"/>
  <c r="J4397" i="26" s="1"/>
  <c r="G4396" i="26"/>
  <c r="H4396" i="26" s="1"/>
  <c r="I4396" i="26" s="1"/>
  <c r="J4396" i="26" s="1"/>
  <c r="G4395" i="26"/>
  <c r="H4395" i="26" s="1"/>
  <c r="I4395" i="26" s="1"/>
  <c r="J4395" i="26" s="1"/>
  <c r="G4394" i="26"/>
  <c r="H4394" i="26" s="1"/>
  <c r="I4394" i="26" s="1"/>
  <c r="J4394" i="26" s="1"/>
  <c r="G4393" i="26"/>
  <c r="H4393" i="26" s="1"/>
  <c r="I4393" i="26" s="1"/>
  <c r="J4393" i="26" s="1"/>
  <c r="G4392" i="26"/>
  <c r="H4392" i="26" s="1"/>
  <c r="I4392" i="26" s="1"/>
  <c r="J4392" i="26" s="1"/>
  <c r="G4391" i="26"/>
  <c r="H4391" i="26" s="1"/>
  <c r="I4391" i="26" s="1"/>
  <c r="J4391" i="26" s="1"/>
  <c r="G4390" i="26"/>
  <c r="H4390" i="26" s="1"/>
  <c r="I4390" i="26" s="1"/>
  <c r="J4390" i="26" s="1"/>
  <c r="G4389" i="26"/>
  <c r="H4389" i="26" s="1"/>
  <c r="I4389" i="26" s="1"/>
  <c r="J4389" i="26" s="1"/>
  <c r="G4388" i="26"/>
  <c r="H4388" i="26" s="1"/>
  <c r="I4388" i="26" s="1"/>
  <c r="J4388" i="26" s="1"/>
  <c r="G4387" i="26"/>
  <c r="H4387" i="26" s="1"/>
  <c r="I4387" i="26" s="1"/>
  <c r="J4387" i="26" s="1"/>
  <c r="G4386" i="26"/>
  <c r="H4386" i="26" s="1"/>
  <c r="I4386" i="26" s="1"/>
  <c r="J4386" i="26" s="1"/>
  <c r="G4385" i="26"/>
  <c r="H4385" i="26" s="1"/>
  <c r="I4385" i="26" s="1"/>
  <c r="J4385" i="26" s="1"/>
  <c r="G4384" i="26"/>
  <c r="H4384" i="26" s="1"/>
  <c r="I4384" i="26" s="1"/>
  <c r="J4384" i="26" s="1"/>
  <c r="G4383" i="26"/>
  <c r="H4383" i="26" s="1"/>
  <c r="I4383" i="26" s="1"/>
  <c r="J4383" i="26" s="1"/>
  <c r="G4382" i="26"/>
  <c r="H4382" i="26" s="1"/>
  <c r="I4382" i="26" s="1"/>
  <c r="J4382" i="26" s="1"/>
  <c r="G4381" i="26"/>
  <c r="H4381" i="26" s="1"/>
  <c r="I4381" i="26" s="1"/>
  <c r="J4381" i="26" s="1"/>
  <c r="G4380" i="26"/>
  <c r="H4380" i="26" s="1"/>
  <c r="I4380" i="26" s="1"/>
  <c r="J4380" i="26" s="1"/>
  <c r="G4379" i="26"/>
  <c r="H4379" i="26" s="1"/>
  <c r="I4379" i="26" s="1"/>
  <c r="J4379" i="26" s="1"/>
  <c r="G4378" i="26"/>
  <c r="H4378" i="26" s="1"/>
  <c r="I4378" i="26" s="1"/>
  <c r="J4378" i="26" s="1"/>
  <c r="G4377" i="26"/>
  <c r="H4377" i="26" s="1"/>
  <c r="I4377" i="26" s="1"/>
  <c r="J4377" i="26" s="1"/>
  <c r="G4376" i="26"/>
  <c r="H4376" i="26" s="1"/>
  <c r="I4376" i="26" s="1"/>
  <c r="J4376" i="26" s="1"/>
  <c r="G4375" i="26"/>
  <c r="H4375" i="26" s="1"/>
  <c r="I4375" i="26" s="1"/>
  <c r="J4375" i="26" s="1"/>
  <c r="G4374" i="26"/>
  <c r="H4374" i="26" s="1"/>
  <c r="I4374" i="26" s="1"/>
  <c r="J4374" i="26" s="1"/>
  <c r="G4373" i="26"/>
  <c r="H4373" i="26" s="1"/>
  <c r="I4373" i="26" s="1"/>
  <c r="J4373" i="26" s="1"/>
  <c r="G4372" i="26"/>
  <c r="H4372" i="26" s="1"/>
  <c r="I4372" i="26" s="1"/>
  <c r="J4372" i="26" s="1"/>
  <c r="G4371" i="26"/>
  <c r="H4371" i="26" s="1"/>
  <c r="I4371" i="26" s="1"/>
  <c r="J4371" i="26" s="1"/>
  <c r="G4370" i="26"/>
  <c r="H4370" i="26" s="1"/>
  <c r="I4370" i="26" s="1"/>
  <c r="J4370" i="26" s="1"/>
  <c r="G4369" i="26"/>
  <c r="H4369" i="26" s="1"/>
  <c r="I4369" i="26" s="1"/>
  <c r="J4369" i="26" s="1"/>
  <c r="G4368" i="26"/>
  <c r="H4368" i="26" s="1"/>
  <c r="I4368" i="26" s="1"/>
  <c r="J4368" i="26" s="1"/>
  <c r="G4367" i="26"/>
  <c r="H4367" i="26" s="1"/>
  <c r="I4367" i="26" s="1"/>
  <c r="J4367" i="26" s="1"/>
  <c r="G4366" i="26"/>
  <c r="H4366" i="26" s="1"/>
  <c r="I4366" i="26" s="1"/>
  <c r="J4366" i="26" s="1"/>
  <c r="G4365" i="26"/>
  <c r="H4365" i="26" s="1"/>
  <c r="I4365" i="26" s="1"/>
  <c r="J4365" i="26" s="1"/>
  <c r="G4364" i="26"/>
  <c r="H4364" i="26" s="1"/>
  <c r="I4364" i="26" s="1"/>
  <c r="J4364" i="26" s="1"/>
  <c r="G4363" i="26"/>
  <c r="H4363" i="26" s="1"/>
  <c r="I4363" i="26" s="1"/>
  <c r="J4363" i="26" s="1"/>
  <c r="G4362" i="26"/>
  <c r="H4362" i="26" s="1"/>
  <c r="I4362" i="26" s="1"/>
  <c r="J4362" i="26" s="1"/>
  <c r="G4361" i="26"/>
  <c r="H4361" i="26" s="1"/>
  <c r="I4361" i="26" s="1"/>
  <c r="J4361" i="26" s="1"/>
  <c r="G4360" i="26"/>
  <c r="H4360" i="26" s="1"/>
  <c r="I4360" i="26" s="1"/>
  <c r="J4360" i="26" s="1"/>
  <c r="G4359" i="26"/>
  <c r="H4359" i="26" s="1"/>
  <c r="I4359" i="26" s="1"/>
  <c r="J4359" i="26" s="1"/>
  <c r="G4358" i="26"/>
  <c r="H4358" i="26" s="1"/>
  <c r="I4358" i="26" s="1"/>
  <c r="J4358" i="26" s="1"/>
  <c r="G4357" i="26"/>
  <c r="H4357" i="26" s="1"/>
  <c r="I4357" i="26" s="1"/>
  <c r="J4357" i="26" s="1"/>
  <c r="G4356" i="26"/>
  <c r="H4356" i="26" s="1"/>
  <c r="I4356" i="26" s="1"/>
  <c r="J4356" i="26" s="1"/>
  <c r="G4355" i="26"/>
  <c r="H4355" i="26" s="1"/>
  <c r="I4355" i="26" s="1"/>
  <c r="J4355" i="26" s="1"/>
  <c r="G4354" i="26"/>
  <c r="H4354" i="26" s="1"/>
  <c r="I4354" i="26" s="1"/>
  <c r="J4354" i="26" s="1"/>
  <c r="G4353" i="26"/>
  <c r="H4353" i="26" s="1"/>
  <c r="I4353" i="26" s="1"/>
  <c r="J4353" i="26" s="1"/>
  <c r="G4352" i="26"/>
  <c r="H4352" i="26" s="1"/>
  <c r="I4352" i="26" s="1"/>
  <c r="J4352" i="26" s="1"/>
  <c r="G4351" i="26"/>
  <c r="H4351" i="26" s="1"/>
  <c r="I4351" i="26" s="1"/>
  <c r="J4351" i="26" s="1"/>
  <c r="G4350" i="26"/>
  <c r="H4350" i="26" s="1"/>
  <c r="I4350" i="26" s="1"/>
  <c r="J4350" i="26" s="1"/>
  <c r="G4349" i="26"/>
  <c r="H4349" i="26" s="1"/>
  <c r="I4349" i="26" s="1"/>
  <c r="J4349" i="26" s="1"/>
  <c r="G4348" i="26"/>
  <c r="H4348" i="26" s="1"/>
  <c r="I4348" i="26" s="1"/>
  <c r="J4348" i="26" s="1"/>
  <c r="G4347" i="26"/>
  <c r="H4347" i="26" s="1"/>
  <c r="I4347" i="26" s="1"/>
  <c r="J4347" i="26" s="1"/>
  <c r="G4346" i="26"/>
  <c r="H4346" i="26" s="1"/>
  <c r="I4346" i="26" s="1"/>
  <c r="J4346" i="26" s="1"/>
  <c r="G4345" i="26"/>
  <c r="H4345" i="26" s="1"/>
  <c r="I4345" i="26" s="1"/>
  <c r="J4345" i="26" s="1"/>
  <c r="G4344" i="26"/>
  <c r="H4344" i="26" s="1"/>
  <c r="I4344" i="26" s="1"/>
  <c r="J4344" i="26" s="1"/>
  <c r="G4343" i="26"/>
  <c r="H4343" i="26" s="1"/>
  <c r="I4343" i="26" s="1"/>
  <c r="J4343" i="26" s="1"/>
  <c r="G4342" i="26"/>
  <c r="H4342" i="26" s="1"/>
  <c r="I4342" i="26" s="1"/>
  <c r="J4342" i="26" s="1"/>
  <c r="G4341" i="26"/>
  <c r="H4341" i="26" s="1"/>
  <c r="I4341" i="26" s="1"/>
  <c r="J4341" i="26" s="1"/>
  <c r="G4340" i="26"/>
  <c r="H4340" i="26" s="1"/>
  <c r="I4340" i="26" s="1"/>
  <c r="J4340" i="26" s="1"/>
  <c r="G4339" i="26"/>
  <c r="H4339" i="26" s="1"/>
  <c r="I4339" i="26" s="1"/>
  <c r="J4339" i="26" s="1"/>
  <c r="G4338" i="26"/>
  <c r="H4338" i="26" s="1"/>
  <c r="I4338" i="26" s="1"/>
  <c r="J4338" i="26" s="1"/>
  <c r="G4337" i="26"/>
  <c r="H4337" i="26" s="1"/>
  <c r="I4337" i="26" s="1"/>
  <c r="J4337" i="26" s="1"/>
  <c r="G4336" i="26"/>
  <c r="H4336" i="26" s="1"/>
  <c r="I4336" i="26" s="1"/>
  <c r="J4336" i="26" s="1"/>
  <c r="G4335" i="26"/>
  <c r="H4335" i="26" s="1"/>
  <c r="I4335" i="26" s="1"/>
  <c r="J4335" i="26" s="1"/>
  <c r="G4334" i="26"/>
  <c r="H4334" i="26" s="1"/>
  <c r="I4334" i="26" s="1"/>
  <c r="J4334" i="26" s="1"/>
  <c r="G4333" i="26"/>
  <c r="H4333" i="26" s="1"/>
  <c r="I4333" i="26" s="1"/>
  <c r="J4333" i="26" s="1"/>
  <c r="G4332" i="26"/>
  <c r="H4332" i="26" s="1"/>
  <c r="I4332" i="26" s="1"/>
  <c r="J4332" i="26" s="1"/>
  <c r="G4331" i="26"/>
  <c r="H4331" i="26" s="1"/>
  <c r="I4331" i="26" s="1"/>
  <c r="J4331" i="26" s="1"/>
  <c r="G4330" i="26"/>
  <c r="H4330" i="26" s="1"/>
  <c r="I4330" i="26" s="1"/>
  <c r="J4330" i="26" s="1"/>
  <c r="G4329" i="26"/>
  <c r="H4329" i="26" s="1"/>
  <c r="I4329" i="26" s="1"/>
  <c r="J4329" i="26" s="1"/>
  <c r="G4328" i="26"/>
  <c r="H4328" i="26" s="1"/>
  <c r="I4328" i="26" s="1"/>
  <c r="J4328" i="26" s="1"/>
  <c r="G4327" i="26"/>
  <c r="H4327" i="26" s="1"/>
  <c r="I4327" i="26" s="1"/>
  <c r="J4327" i="26" s="1"/>
  <c r="G4326" i="26"/>
  <c r="H4326" i="26" s="1"/>
  <c r="I4326" i="26" s="1"/>
  <c r="J4326" i="26" s="1"/>
  <c r="G4325" i="26"/>
  <c r="H4325" i="26" s="1"/>
  <c r="I4325" i="26" s="1"/>
  <c r="J4325" i="26" s="1"/>
  <c r="G4324" i="26"/>
  <c r="H4324" i="26" s="1"/>
  <c r="I4324" i="26" s="1"/>
  <c r="J4324" i="26" s="1"/>
  <c r="G4323" i="26"/>
  <c r="H4323" i="26" s="1"/>
  <c r="I4323" i="26" s="1"/>
  <c r="J4323" i="26" s="1"/>
  <c r="G4322" i="26"/>
  <c r="H4322" i="26" s="1"/>
  <c r="I4322" i="26" s="1"/>
  <c r="J4322" i="26" s="1"/>
  <c r="G4321" i="26"/>
  <c r="H4321" i="26" s="1"/>
  <c r="I4321" i="26" s="1"/>
  <c r="J4321" i="26" s="1"/>
  <c r="G4320" i="26"/>
  <c r="H4320" i="26" s="1"/>
  <c r="I4320" i="26" s="1"/>
  <c r="J4320" i="26" s="1"/>
  <c r="G4319" i="26"/>
  <c r="H4319" i="26" s="1"/>
  <c r="I4319" i="26" s="1"/>
  <c r="J4319" i="26" s="1"/>
  <c r="G4318" i="26"/>
  <c r="H4318" i="26" s="1"/>
  <c r="I4318" i="26" s="1"/>
  <c r="J4318" i="26" s="1"/>
  <c r="G4317" i="26"/>
  <c r="H4317" i="26" s="1"/>
  <c r="I4317" i="26" s="1"/>
  <c r="J4317" i="26" s="1"/>
  <c r="G4316" i="26"/>
  <c r="H4316" i="26" s="1"/>
  <c r="I4316" i="26" s="1"/>
  <c r="J4316" i="26" s="1"/>
  <c r="G4315" i="26"/>
  <c r="H4315" i="26" s="1"/>
  <c r="I4315" i="26" s="1"/>
  <c r="J4315" i="26" s="1"/>
  <c r="G4314" i="26"/>
  <c r="H4314" i="26" s="1"/>
  <c r="I4314" i="26" s="1"/>
  <c r="J4314" i="26" s="1"/>
  <c r="G4313" i="26"/>
  <c r="H4313" i="26" s="1"/>
  <c r="I4313" i="26" s="1"/>
  <c r="J4313" i="26" s="1"/>
  <c r="G4312" i="26"/>
  <c r="H4312" i="26" s="1"/>
  <c r="I4312" i="26" s="1"/>
  <c r="J4312" i="26" s="1"/>
  <c r="G4311" i="26"/>
  <c r="H4311" i="26" s="1"/>
  <c r="I4311" i="26" s="1"/>
  <c r="J4311" i="26" s="1"/>
  <c r="G4310" i="26"/>
  <c r="H4310" i="26" s="1"/>
  <c r="I4310" i="26" s="1"/>
  <c r="J4310" i="26" s="1"/>
  <c r="G4309" i="26"/>
  <c r="H4309" i="26" s="1"/>
  <c r="I4309" i="26" s="1"/>
  <c r="J4309" i="26" s="1"/>
  <c r="G4308" i="26"/>
  <c r="H4308" i="26" s="1"/>
  <c r="I4308" i="26" s="1"/>
  <c r="J4308" i="26" s="1"/>
  <c r="G4307" i="26"/>
  <c r="H4307" i="26" s="1"/>
  <c r="I4307" i="26" s="1"/>
  <c r="J4307" i="26" s="1"/>
  <c r="G4306" i="26"/>
  <c r="H4306" i="26" s="1"/>
  <c r="I4306" i="26" s="1"/>
  <c r="J4306" i="26" s="1"/>
  <c r="G4305" i="26"/>
  <c r="H4305" i="26" s="1"/>
  <c r="I4305" i="26" s="1"/>
  <c r="J4305" i="26" s="1"/>
  <c r="G4304" i="26"/>
  <c r="H4304" i="26" s="1"/>
  <c r="I4304" i="26" s="1"/>
  <c r="J4304" i="26" s="1"/>
  <c r="G4303" i="26"/>
  <c r="H4303" i="26" s="1"/>
  <c r="I4303" i="26" s="1"/>
  <c r="J4303" i="26" s="1"/>
  <c r="G4302" i="26"/>
  <c r="H4302" i="26" s="1"/>
  <c r="I4302" i="26" s="1"/>
  <c r="J4302" i="26" s="1"/>
  <c r="G4301" i="26"/>
  <c r="H4301" i="26" s="1"/>
  <c r="I4301" i="26" s="1"/>
  <c r="J4301" i="26" s="1"/>
  <c r="G4300" i="26"/>
  <c r="H4300" i="26" s="1"/>
  <c r="I4300" i="26" s="1"/>
  <c r="J4300" i="26" s="1"/>
  <c r="G4299" i="26"/>
  <c r="H4299" i="26" s="1"/>
  <c r="I4299" i="26" s="1"/>
  <c r="J4299" i="26" s="1"/>
  <c r="G4298" i="26"/>
  <c r="H4298" i="26" s="1"/>
  <c r="I4298" i="26" s="1"/>
  <c r="J4298" i="26" s="1"/>
  <c r="G4297" i="26"/>
  <c r="H4297" i="26" s="1"/>
  <c r="I4297" i="26" s="1"/>
  <c r="J4297" i="26" s="1"/>
  <c r="G4296" i="26"/>
  <c r="H4296" i="26" s="1"/>
  <c r="I4296" i="26" s="1"/>
  <c r="J4296" i="26" s="1"/>
  <c r="G4295" i="26"/>
  <c r="H4295" i="26" s="1"/>
  <c r="I4295" i="26" s="1"/>
  <c r="J4295" i="26" s="1"/>
  <c r="G4294" i="26"/>
  <c r="H4294" i="26" s="1"/>
  <c r="I4294" i="26" s="1"/>
  <c r="J4294" i="26" s="1"/>
  <c r="G4293" i="26"/>
  <c r="H4293" i="26" s="1"/>
  <c r="I4293" i="26" s="1"/>
  <c r="J4293" i="26" s="1"/>
  <c r="G4292" i="26"/>
  <c r="H4292" i="26" s="1"/>
  <c r="I4292" i="26" s="1"/>
  <c r="J4292" i="26" s="1"/>
  <c r="G4291" i="26"/>
  <c r="H4291" i="26" s="1"/>
  <c r="I4291" i="26" s="1"/>
  <c r="J4291" i="26" s="1"/>
  <c r="G4290" i="26"/>
  <c r="H4290" i="26" s="1"/>
  <c r="I4290" i="26" s="1"/>
  <c r="J4290" i="26" s="1"/>
  <c r="G4289" i="26"/>
  <c r="H4289" i="26" s="1"/>
  <c r="I4289" i="26" s="1"/>
  <c r="J4289" i="26" s="1"/>
  <c r="G4288" i="26"/>
  <c r="H4288" i="26" s="1"/>
  <c r="I4288" i="26" s="1"/>
  <c r="J4288" i="26" s="1"/>
  <c r="G4287" i="26"/>
  <c r="H4287" i="26" s="1"/>
  <c r="I4287" i="26" s="1"/>
  <c r="J4287" i="26" s="1"/>
  <c r="G4286" i="26"/>
  <c r="H4286" i="26" s="1"/>
  <c r="I4286" i="26" s="1"/>
  <c r="J4286" i="26" s="1"/>
  <c r="G4285" i="26"/>
  <c r="H4285" i="26" s="1"/>
  <c r="I4285" i="26" s="1"/>
  <c r="J4285" i="26" s="1"/>
  <c r="G4284" i="26"/>
  <c r="H4284" i="26" s="1"/>
  <c r="I4284" i="26" s="1"/>
  <c r="J4284" i="26" s="1"/>
  <c r="G4283" i="26"/>
  <c r="H4283" i="26" s="1"/>
  <c r="I4283" i="26" s="1"/>
  <c r="J4283" i="26" s="1"/>
  <c r="G4282" i="26"/>
  <c r="H4282" i="26" s="1"/>
  <c r="I4282" i="26" s="1"/>
  <c r="J4282" i="26" s="1"/>
  <c r="G4281" i="26"/>
  <c r="H4281" i="26" s="1"/>
  <c r="I4281" i="26" s="1"/>
  <c r="J4281" i="26" s="1"/>
  <c r="G4280" i="26"/>
  <c r="H4280" i="26" s="1"/>
  <c r="I4280" i="26" s="1"/>
  <c r="J4280" i="26" s="1"/>
  <c r="G4279" i="26"/>
  <c r="H4279" i="26" s="1"/>
  <c r="I4279" i="26" s="1"/>
  <c r="J4279" i="26" s="1"/>
  <c r="G4278" i="26"/>
  <c r="H4278" i="26" s="1"/>
  <c r="I4278" i="26" s="1"/>
  <c r="J4278" i="26" s="1"/>
  <c r="G4277" i="26"/>
  <c r="H4277" i="26" s="1"/>
  <c r="I4277" i="26" s="1"/>
  <c r="J4277" i="26" s="1"/>
  <c r="G4276" i="26"/>
  <c r="H4276" i="26" s="1"/>
  <c r="I4276" i="26" s="1"/>
  <c r="J4276" i="26" s="1"/>
  <c r="G4275" i="26"/>
  <c r="H4275" i="26" s="1"/>
  <c r="I4275" i="26" s="1"/>
  <c r="J4275" i="26" s="1"/>
  <c r="G4274" i="26"/>
  <c r="H4274" i="26" s="1"/>
  <c r="I4274" i="26" s="1"/>
  <c r="J4274" i="26" s="1"/>
  <c r="G4273" i="26"/>
  <c r="H4273" i="26" s="1"/>
  <c r="I4273" i="26" s="1"/>
  <c r="J4273" i="26" s="1"/>
  <c r="G4272" i="26"/>
  <c r="H4272" i="26" s="1"/>
  <c r="I4272" i="26" s="1"/>
  <c r="J4272" i="26" s="1"/>
  <c r="G4271" i="26"/>
  <c r="H4271" i="26" s="1"/>
  <c r="I4271" i="26" s="1"/>
  <c r="J4271" i="26" s="1"/>
  <c r="G4270" i="26"/>
  <c r="H4270" i="26" s="1"/>
  <c r="I4270" i="26" s="1"/>
  <c r="J4270" i="26" s="1"/>
  <c r="G4269" i="26"/>
  <c r="H4269" i="26" s="1"/>
  <c r="I4269" i="26" s="1"/>
  <c r="J4269" i="26" s="1"/>
  <c r="G4268" i="26"/>
  <c r="H4268" i="26" s="1"/>
  <c r="I4268" i="26" s="1"/>
  <c r="J4268" i="26" s="1"/>
  <c r="G4267" i="26"/>
  <c r="H4267" i="26" s="1"/>
  <c r="I4267" i="26" s="1"/>
  <c r="J4267" i="26" s="1"/>
  <c r="G4266" i="26"/>
  <c r="H4266" i="26" s="1"/>
  <c r="I4266" i="26" s="1"/>
  <c r="J4266" i="26" s="1"/>
  <c r="G4265" i="26"/>
  <c r="H4265" i="26" s="1"/>
  <c r="I4265" i="26" s="1"/>
  <c r="J4265" i="26" s="1"/>
  <c r="G4264" i="26"/>
  <c r="H4264" i="26" s="1"/>
  <c r="I4264" i="26" s="1"/>
  <c r="J4264" i="26" s="1"/>
  <c r="G4263" i="26"/>
  <c r="H4263" i="26" s="1"/>
  <c r="I4263" i="26" s="1"/>
  <c r="J4263" i="26" s="1"/>
  <c r="G4262" i="26"/>
  <c r="H4262" i="26" s="1"/>
  <c r="I4262" i="26" s="1"/>
  <c r="J4262" i="26" s="1"/>
  <c r="G4261" i="26"/>
  <c r="H4261" i="26" s="1"/>
  <c r="I4261" i="26" s="1"/>
  <c r="J4261" i="26" s="1"/>
  <c r="G4260" i="26"/>
  <c r="H4260" i="26" s="1"/>
  <c r="I4260" i="26" s="1"/>
  <c r="J4260" i="26" s="1"/>
  <c r="G4259" i="26"/>
  <c r="H4259" i="26" s="1"/>
  <c r="I4259" i="26" s="1"/>
  <c r="J4259" i="26" s="1"/>
  <c r="G4258" i="26"/>
  <c r="H4258" i="26" s="1"/>
  <c r="I4258" i="26" s="1"/>
  <c r="J4258" i="26" s="1"/>
  <c r="G4257" i="26"/>
  <c r="H4257" i="26" s="1"/>
  <c r="I4257" i="26" s="1"/>
  <c r="J4257" i="26" s="1"/>
  <c r="G4256" i="26"/>
  <c r="H4256" i="26" s="1"/>
  <c r="I4256" i="26" s="1"/>
  <c r="J4256" i="26" s="1"/>
  <c r="G4255" i="26"/>
  <c r="H4255" i="26" s="1"/>
  <c r="I4255" i="26" s="1"/>
  <c r="J4255" i="26" s="1"/>
  <c r="G4254" i="26"/>
  <c r="H4254" i="26" s="1"/>
  <c r="I4254" i="26" s="1"/>
  <c r="J4254" i="26" s="1"/>
  <c r="G4253" i="26"/>
  <c r="H4253" i="26" s="1"/>
  <c r="I4253" i="26" s="1"/>
  <c r="J4253" i="26" s="1"/>
  <c r="G4252" i="26"/>
  <c r="H4252" i="26" s="1"/>
  <c r="I4252" i="26" s="1"/>
  <c r="J4252" i="26" s="1"/>
  <c r="G4251" i="26"/>
  <c r="H4251" i="26" s="1"/>
  <c r="I4251" i="26" s="1"/>
  <c r="J4251" i="26" s="1"/>
  <c r="G4250" i="26"/>
  <c r="H4250" i="26" s="1"/>
  <c r="I4250" i="26" s="1"/>
  <c r="J4250" i="26" s="1"/>
  <c r="G4249" i="26"/>
  <c r="H4249" i="26" s="1"/>
  <c r="I4249" i="26" s="1"/>
  <c r="J4249" i="26" s="1"/>
  <c r="G4248" i="26"/>
  <c r="H4248" i="26" s="1"/>
  <c r="I4248" i="26" s="1"/>
  <c r="J4248" i="26" s="1"/>
  <c r="G4247" i="26"/>
  <c r="H4247" i="26" s="1"/>
  <c r="I4247" i="26" s="1"/>
  <c r="J4247" i="26" s="1"/>
  <c r="G4246" i="26"/>
  <c r="H4246" i="26" s="1"/>
  <c r="I4246" i="26" s="1"/>
  <c r="J4246" i="26" s="1"/>
  <c r="G4245" i="26"/>
  <c r="H4245" i="26" s="1"/>
  <c r="I4245" i="26" s="1"/>
  <c r="J4245" i="26" s="1"/>
  <c r="G4244" i="26"/>
  <c r="H4244" i="26" s="1"/>
  <c r="I4244" i="26" s="1"/>
  <c r="J4244" i="26" s="1"/>
  <c r="G4243" i="26"/>
  <c r="H4243" i="26" s="1"/>
  <c r="I4243" i="26" s="1"/>
  <c r="J4243" i="26" s="1"/>
  <c r="G4242" i="26"/>
  <c r="H4242" i="26" s="1"/>
  <c r="I4242" i="26" s="1"/>
  <c r="J4242" i="26" s="1"/>
  <c r="G4241" i="26"/>
  <c r="H4241" i="26" s="1"/>
  <c r="I4241" i="26" s="1"/>
  <c r="J4241" i="26" s="1"/>
  <c r="G4240" i="26"/>
  <c r="H4240" i="26" s="1"/>
  <c r="I4240" i="26" s="1"/>
  <c r="J4240" i="26" s="1"/>
  <c r="G4239" i="26"/>
  <c r="H4239" i="26" s="1"/>
  <c r="I4239" i="26" s="1"/>
  <c r="J4239" i="26" s="1"/>
  <c r="G4238" i="26"/>
  <c r="H4238" i="26" s="1"/>
  <c r="I4238" i="26" s="1"/>
  <c r="J4238" i="26" s="1"/>
  <c r="G4237" i="26"/>
  <c r="H4237" i="26" s="1"/>
  <c r="I4237" i="26" s="1"/>
  <c r="J4237" i="26" s="1"/>
  <c r="G4236" i="26"/>
  <c r="H4236" i="26" s="1"/>
  <c r="I4236" i="26" s="1"/>
  <c r="J4236" i="26" s="1"/>
  <c r="G4235" i="26"/>
  <c r="H4235" i="26" s="1"/>
  <c r="I4235" i="26" s="1"/>
  <c r="J4235" i="26" s="1"/>
  <c r="G4234" i="26"/>
  <c r="H4234" i="26" s="1"/>
  <c r="I4234" i="26" s="1"/>
  <c r="J4234" i="26" s="1"/>
  <c r="G4233" i="26"/>
  <c r="H4233" i="26" s="1"/>
  <c r="I4233" i="26" s="1"/>
  <c r="J4233" i="26" s="1"/>
  <c r="G4232" i="26"/>
  <c r="H4232" i="26" s="1"/>
  <c r="I4232" i="26" s="1"/>
  <c r="J4232" i="26" s="1"/>
  <c r="G4231" i="26"/>
  <c r="H4231" i="26" s="1"/>
  <c r="I4231" i="26" s="1"/>
  <c r="J4231" i="26" s="1"/>
  <c r="G4230" i="26"/>
  <c r="H4230" i="26" s="1"/>
  <c r="I4230" i="26" s="1"/>
  <c r="J4230" i="26" s="1"/>
  <c r="G4229" i="26"/>
  <c r="H4229" i="26" s="1"/>
  <c r="I4229" i="26" s="1"/>
  <c r="J4229" i="26" s="1"/>
  <c r="G4228" i="26"/>
  <c r="H4228" i="26" s="1"/>
  <c r="I4228" i="26" s="1"/>
  <c r="J4228" i="26" s="1"/>
  <c r="G4227" i="26"/>
  <c r="H4227" i="26" s="1"/>
  <c r="I4227" i="26" s="1"/>
  <c r="J4227" i="26" s="1"/>
  <c r="G4226" i="26"/>
  <c r="H4226" i="26" s="1"/>
  <c r="I4226" i="26" s="1"/>
  <c r="J4226" i="26" s="1"/>
  <c r="G4225" i="26"/>
  <c r="H4225" i="26" s="1"/>
  <c r="I4225" i="26" s="1"/>
  <c r="J4225" i="26" s="1"/>
  <c r="G4224" i="26"/>
  <c r="H4224" i="26" s="1"/>
  <c r="I4224" i="26" s="1"/>
  <c r="J4224" i="26" s="1"/>
  <c r="G4223" i="26"/>
  <c r="H4223" i="26" s="1"/>
  <c r="I4223" i="26" s="1"/>
  <c r="J4223" i="26" s="1"/>
  <c r="G4222" i="26"/>
  <c r="H4222" i="26" s="1"/>
  <c r="I4222" i="26" s="1"/>
  <c r="J4222" i="26" s="1"/>
  <c r="G4221" i="26"/>
  <c r="H4221" i="26" s="1"/>
  <c r="I4221" i="26" s="1"/>
  <c r="J4221" i="26" s="1"/>
  <c r="G4220" i="26"/>
  <c r="H4220" i="26" s="1"/>
  <c r="I4220" i="26" s="1"/>
  <c r="J4220" i="26" s="1"/>
  <c r="G4219" i="26"/>
  <c r="H4219" i="26" s="1"/>
  <c r="I4219" i="26" s="1"/>
  <c r="J4219" i="26" s="1"/>
  <c r="G4218" i="26"/>
  <c r="H4218" i="26" s="1"/>
  <c r="I4218" i="26" s="1"/>
  <c r="J4218" i="26" s="1"/>
  <c r="G4217" i="26"/>
  <c r="H4217" i="26" s="1"/>
  <c r="I4217" i="26" s="1"/>
  <c r="J4217" i="26" s="1"/>
  <c r="G4216" i="26"/>
  <c r="H4216" i="26" s="1"/>
  <c r="I4216" i="26" s="1"/>
  <c r="J4216" i="26" s="1"/>
  <c r="G4215" i="26"/>
  <c r="H4215" i="26" s="1"/>
  <c r="I4215" i="26" s="1"/>
  <c r="J4215" i="26" s="1"/>
  <c r="G4214" i="26"/>
  <c r="H4214" i="26" s="1"/>
  <c r="I4214" i="26" s="1"/>
  <c r="J4214" i="26" s="1"/>
  <c r="G4213" i="26"/>
  <c r="H4213" i="26" s="1"/>
  <c r="I4213" i="26" s="1"/>
  <c r="J4213" i="26" s="1"/>
  <c r="G4212" i="26"/>
  <c r="H4212" i="26" s="1"/>
  <c r="I4212" i="26" s="1"/>
  <c r="J4212" i="26" s="1"/>
  <c r="G4211" i="26"/>
  <c r="H4211" i="26" s="1"/>
  <c r="I4211" i="26" s="1"/>
  <c r="J4211" i="26" s="1"/>
  <c r="G4210" i="26"/>
  <c r="H4210" i="26" s="1"/>
  <c r="I4210" i="26" s="1"/>
  <c r="J4210" i="26" s="1"/>
  <c r="G4209" i="26"/>
  <c r="H4209" i="26" s="1"/>
  <c r="I4209" i="26" s="1"/>
  <c r="J4209" i="26" s="1"/>
  <c r="G4208" i="26"/>
  <c r="H4208" i="26" s="1"/>
  <c r="I4208" i="26" s="1"/>
  <c r="J4208" i="26" s="1"/>
  <c r="G4207" i="26"/>
  <c r="H4207" i="26" s="1"/>
  <c r="I4207" i="26" s="1"/>
  <c r="J4207" i="26" s="1"/>
  <c r="G4206" i="26"/>
  <c r="H4206" i="26" s="1"/>
  <c r="I4206" i="26" s="1"/>
  <c r="J4206" i="26" s="1"/>
  <c r="G4205" i="26"/>
  <c r="H4205" i="26" s="1"/>
  <c r="I4205" i="26" s="1"/>
  <c r="J4205" i="26" s="1"/>
  <c r="G4204" i="26"/>
  <c r="H4204" i="26" s="1"/>
  <c r="I4204" i="26" s="1"/>
  <c r="J4204" i="26" s="1"/>
  <c r="G4203" i="26"/>
  <c r="H4203" i="26" s="1"/>
  <c r="I4203" i="26" s="1"/>
  <c r="J4203" i="26" s="1"/>
  <c r="G4202" i="26"/>
  <c r="H4202" i="26" s="1"/>
  <c r="I4202" i="26" s="1"/>
  <c r="J4202" i="26" s="1"/>
  <c r="G4201" i="26"/>
  <c r="H4201" i="26" s="1"/>
  <c r="I4201" i="26" s="1"/>
  <c r="J4201" i="26" s="1"/>
  <c r="G4200" i="26"/>
  <c r="H4200" i="26" s="1"/>
  <c r="I4200" i="26" s="1"/>
  <c r="J4200" i="26" s="1"/>
  <c r="G4199" i="26"/>
  <c r="H4199" i="26" s="1"/>
  <c r="I4199" i="26" s="1"/>
  <c r="J4199" i="26" s="1"/>
  <c r="G4198" i="26"/>
  <c r="H4198" i="26" s="1"/>
  <c r="I4198" i="26" s="1"/>
  <c r="J4198" i="26" s="1"/>
  <c r="G4197" i="26"/>
  <c r="H4197" i="26" s="1"/>
  <c r="I4197" i="26" s="1"/>
  <c r="J4197" i="26" s="1"/>
  <c r="G4196" i="26"/>
  <c r="H4196" i="26" s="1"/>
  <c r="I4196" i="26" s="1"/>
  <c r="J4196" i="26" s="1"/>
  <c r="G4195" i="26"/>
  <c r="H4195" i="26" s="1"/>
  <c r="I4195" i="26" s="1"/>
  <c r="J4195" i="26" s="1"/>
  <c r="G4194" i="26"/>
  <c r="H4194" i="26" s="1"/>
  <c r="I4194" i="26" s="1"/>
  <c r="J4194" i="26" s="1"/>
  <c r="G4193" i="26"/>
  <c r="H4193" i="26" s="1"/>
  <c r="I4193" i="26" s="1"/>
  <c r="J4193" i="26" s="1"/>
  <c r="G4192" i="26"/>
  <c r="H4192" i="26" s="1"/>
  <c r="I4192" i="26" s="1"/>
  <c r="J4192" i="26" s="1"/>
  <c r="G4191" i="26"/>
  <c r="H4191" i="26" s="1"/>
  <c r="I4191" i="26" s="1"/>
  <c r="J4191" i="26" s="1"/>
  <c r="G4190" i="26"/>
  <c r="H4190" i="26" s="1"/>
  <c r="I4190" i="26" s="1"/>
  <c r="J4190" i="26" s="1"/>
  <c r="G4189" i="26"/>
  <c r="H4189" i="26" s="1"/>
  <c r="I4189" i="26" s="1"/>
  <c r="J4189" i="26" s="1"/>
  <c r="G4188" i="26"/>
  <c r="H4188" i="26" s="1"/>
  <c r="I4188" i="26" s="1"/>
  <c r="J4188" i="26" s="1"/>
  <c r="G4187" i="26"/>
  <c r="H4187" i="26" s="1"/>
  <c r="I4187" i="26" s="1"/>
  <c r="J4187" i="26" s="1"/>
  <c r="G4186" i="26"/>
  <c r="H4186" i="26" s="1"/>
  <c r="I4186" i="26" s="1"/>
  <c r="J4186" i="26" s="1"/>
  <c r="G4185" i="26"/>
  <c r="H4185" i="26" s="1"/>
  <c r="I4185" i="26" s="1"/>
  <c r="J4185" i="26" s="1"/>
  <c r="G4184" i="26"/>
  <c r="H4184" i="26" s="1"/>
  <c r="I4184" i="26" s="1"/>
  <c r="J4184" i="26" s="1"/>
  <c r="G4183" i="26"/>
  <c r="H4183" i="26" s="1"/>
  <c r="I4183" i="26" s="1"/>
  <c r="J4183" i="26" s="1"/>
  <c r="G4182" i="26"/>
  <c r="H4182" i="26" s="1"/>
  <c r="I4182" i="26" s="1"/>
  <c r="J4182" i="26" s="1"/>
  <c r="G4181" i="26"/>
  <c r="H4181" i="26" s="1"/>
  <c r="I4181" i="26" s="1"/>
  <c r="J4181" i="26" s="1"/>
  <c r="G4180" i="26"/>
  <c r="H4180" i="26" s="1"/>
  <c r="I4180" i="26" s="1"/>
  <c r="J4180" i="26" s="1"/>
  <c r="G4179" i="26"/>
  <c r="H4179" i="26" s="1"/>
  <c r="I4179" i="26" s="1"/>
  <c r="J4179" i="26" s="1"/>
  <c r="G4178" i="26"/>
  <c r="H4178" i="26" s="1"/>
  <c r="I4178" i="26" s="1"/>
  <c r="J4178" i="26" s="1"/>
  <c r="G4177" i="26"/>
  <c r="H4177" i="26" s="1"/>
  <c r="I4177" i="26" s="1"/>
  <c r="J4177" i="26" s="1"/>
  <c r="G4176" i="26"/>
  <c r="H4176" i="26" s="1"/>
  <c r="I4176" i="26" s="1"/>
  <c r="J4176" i="26" s="1"/>
  <c r="G4175" i="26"/>
  <c r="H4175" i="26" s="1"/>
  <c r="I4175" i="26" s="1"/>
  <c r="J4175" i="26" s="1"/>
  <c r="G4174" i="26"/>
  <c r="H4174" i="26" s="1"/>
  <c r="I4174" i="26" s="1"/>
  <c r="J4174" i="26" s="1"/>
  <c r="G4173" i="26"/>
  <c r="H4173" i="26" s="1"/>
  <c r="I4173" i="26" s="1"/>
  <c r="J4173" i="26" s="1"/>
  <c r="G4172" i="26"/>
  <c r="H4172" i="26" s="1"/>
  <c r="I4172" i="26" s="1"/>
  <c r="J4172" i="26" s="1"/>
  <c r="G4171" i="26"/>
  <c r="H4171" i="26" s="1"/>
  <c r="I4171" i="26" s="1"/>
  <c r="J4171" i="26" s="1"/>
  <c r="G4170" i="26"/>
  <c r="H4170" i="26" s="1"/>
  <c r="I4170" i="26" s="1"/>
  <c r="J4170" i="26" s="1"/>
  <c r="G4169" i="26"/>
  <c r="H4169" i="26" s="1"/>
  <c r="I4169" i="26" s="1"/>
  <c r="J4169" i="26" s="1"/>
  <c r="G4168" i="26"/>
  <c r="H4168" i="26" s="1"/>
  <c r="I4168" i="26" s="1"/>
  <c r="J4168" i="26" s="1"/>
  <c r="G4167" i="26"/>
  <c r="H4167" i="26" s="1"/>
  <c r="I4167" i="26" s="1"/>
  <c r="J4167" i="26" s="1"/>
  <c r="G4166" i="26"/>
  <c r="H4166" i="26" s="1"/>
  <c r="I4166" i="26" s="1"/>
  <c r="J4166" i="26" s="1"/>
  <c r="G4165" i="26"/>
  <c r="H4165" i="26" s="1"/>
  <c r="I4165" i="26" s="1"/>
  <c r="J4165" i="26" s="1"/>
  <c r="G4164" i="26"/>
  <c r="H4164" i="26" s="1"/>
  <c r="I4164" i="26" s="1"/>
  <c r="J4164" i="26" s="1"/>
  <c r="G4163" i="26"/>
  <c r="H4163" i="26" s="1"/>
  <c r="I4163" i="26" s="1"/>
  <c r="J4163" i="26" s="1"/>
  <c r="G4162" i="26"/>
  <c r="H4162" i="26" s="1"/>
  <c r="I4162" i="26" s="1"/>
  <c r="J4162" i="26" s="1"/>
  <c r="G4161" i="26"/>
  <c r="H4161" i="26" s="1"/>
  <c r="I4161" i="26" s="1"/>
  <c r="J4161" i="26" s="1"/>
  <c r="G4160" i="26"/>
  <c r="H4160" i="26" s="1"/>
  <c r="I4160" i="26" s="1"/>
  <c r="J4160" i="26" s="1"/>
  <c r="G4159" i="26"/>
  <c r="H4159" i="26" s="1"/>
  <c r="I4159" i="26" s="1"/>
  <c r="J4159" i="26" s="1"/>
  <c r="G4158" i="26"/>
  <c r="H4158" i="26" s="1"/>
  <c r="I4158" i="26" s="1"/>
  <c r="J4158" i="26" s="1"/>
  <c r="G4157" i="26"/>
  <c r="H4157" i="26" s="1"/>
  <c r="I4157" i="26" s="1"/>
  <c r="J4157" i="26" s="1"/>
  <c r="G4156" i="26"/>
  <c r="H4156" i="26" s="1"/>
  <c r="I4156" i="26" s="1"/>
  <c r="J4156" i="26" s="1"/>
  <c r="G4155" i="26"/>
  <c r="H4155" i="26" s="1"/>
  <c r="I4155" i="26" s="1"/>
  <c r="J4155" i="26" s="1"/>
  <c r="G4154" i="26"/>
  <c r="H4154" i="26" s="1"/>
  <c r="I4154" i="26" s="1"/>
  <c r="J4154" i="26" s="1"/>
  <c r="G4153" i="26"/>
  <c r="H4153" i="26" s="1"/>
  <c r="I4153" i="26" s="1"/>
  <c r="J4153" i="26" s="1"/>
  <c r="G4152" i="26"/>
  <c r="H4152" i="26" s="1"/>
  <c r="I4152" i="26" s="1"/>
  <c r="J4152" i="26" s="1"/>
  <c r="G4151" i="26"/>
  <c r="H4151" i="26" s="1"/>
  <c r="I4151" i="26" s="1"/>
  <c r="J4151" i="26" s="1"/>
  <c r="G4150" i="26"/>
  <c r="H4150" i="26" s="1"/>
  <c r="I4150" i="26" s="1"/>
  <c r="J4150" i="26" s="1"/>
  <c r="G4149" i="26"/>
  <c r="H4149" i="26" s="1"/>
  <c r="I4149" i="26" s="1"/>
  <c r="J4149" i="26" s="1"/>
  <c r="G4148" i="26"/>
  <c r="H4148" i="26" s="1"/>
  <c r="I4148" i="26" s="1"/>
  <c r="J4148" i="26" s="1"/>
  <c r="G4147" i="26"/>
  <c r="H4147" i="26" s="1"/>
  <c r="I4147" i="26" s="1"/>
  <c r="J4147" i="26" s="1"/>
  <c r="G4146" i="26"/>
  <c r="H4146" i="26" s="1"/>
  <c r="I4146" i="26" s="1"/>
  <c r="J4146" i="26" s="1"/>
  <c r="G4145" i="26"/>
  <c r="H4145" i="26" s="1"/>
  <c r="I4145" i="26" s="1"/>
  <c r="J4145" i="26" s="1"/>
  <c r="G4144" i="26"/>
  <c r="H4144" i="26" s="1"/>
  <c r="I4144" i="26" s="1"/>
  <c r="J4144" i="26" s="1"/>
  <c r="G4143" i="26"/>
  <c r="H4143" i="26" s="1"/>
  <c r="I4143" i="26" s="1"/>
  <c r="J4143" i="26" s="1"/>
  <c r="G4142" i="26"/>
  <c r="H4142" i="26" s="1"/>
  <c r="I4142" i="26" s="1"/>
  <c r="J4142" i="26" s="1"/>
  <c r="G4141" i="26"/>
  <c r="H4141" i="26" s="1"/>
  <c r="I4141" i="26" s="1"/>
  <c r="J4141" i="26" s="1"/>
  <c r="G4140" i="26"/>
  <c r="H4140" i="26" s="1"/>
  <c r="I4140" i="26" s="1"/>
  <c r="J4140" i="26" s="1"/>
  <c r="G4139" i="26"/>
  <c r="H4139" i="26" s="1"/>
  <c r="I4139" i="26" s="1"/>
  <c r="J4139" i="26" s="1"/>
  <c r="G4138" i="26"/>
  <c r="H4138" i="26" s="1"/>
  <c r="I4138" i="26" s="1"/>
  <c r="J4138" i="26" s="1"/>
  <c r="G4137" i="26"/>
  <c r="H4137" i="26" s="1"/>
  <c r="I4137" i="26" s="1"/>
  <c r="J4137" i="26" s="1"/>
  <c r="G4136" i="26"/>
  <c r="H4136" i="26" s="1"/>
  <c r="I4136" i="26" s="1"/>
  <c r="J4136" i="26" s="1"/>
  <c r="G4135" i="26"/>
  <c r="H4135" i="26" s="1"/>
  <c r="I4135" i="26" s="1"/>
  <c r="J4135" i="26" s="1"/>
  <c r="G4134" i="26"/>
  <c r="H4134" i="26" s="1"/>
  <c r="I4134" i="26" s="1"/>
  <c r="J4134" i="26" s="1"/>
  <c r="G4133" i="26"/>
  <c r="H4133" i="26" s="1"/>
  <c r="I4133" i="26" s="1"/>
  <c r="J4133" i="26" s="1"/>
  <c r="G4132" i="26"/>
  <c r="H4132" i="26" s="1"/>
  <c r="I4132" i="26" s="1"/>
  <c r="J4132" i="26" s="1"/>
  <c r="G4131" i="26"/>
  <c r="H4131" i="26" s="1"/>
  <c r="I4131" i="26" s="1"/>
  <c r="J4131" i="26" s="1"/>
  <c r="G4130" i="26"/>
  <c r="H4130" i="26" s="1"/>
  <c r="I4130" i="26" s="1"/>
  <c r="J4130" i="26" s="1"/>
  <c r="G4129" i="26"/>
  <c r="H4129" i="26" s="1"/>
  <c r="I4129" i="26" s="1"/>
  <c r="J4129" i="26" s="1"/>
  <c r="G4128" i="26"/>
  <c r="H4128" i="26" s="1"/>
  <c r="I4128" i="26" s="1"/>
  <c r="J4128" i="26" s="1"/>
  <c r="G4127" i="26"/>
  <c r="H4127" i="26" s="1"/>
  <c r="I4127" i="26" s="1"/>
  <c r="J4127" i="26" s="1"/>
  <c r="G4126" i="26"/>
  <c r="H4126" i="26" s="1"/>
  <c r="I4126" i="26" s="1"/>
  <c r="J4126" i="26" s="1"/>
  <c r="G4125" i="26"/>
  <c r="H4125" i="26" s="1"/>
  <c r="I4125" i="26" s="1"/>
  <c r="J4125" i="26" s="1"/>
  <c r="G4124" i="26"/>
  <c r="H4124" i="26" s="1"/>
  <c r="I4124" i="26" s="1"/>
  <c r="J4124" i="26" s="1"/>
  <c r="G4123" i="26"/>
  <c r="H4123" i="26" s="1"/>
  <c r="I4123" i="26" s="1"/>
  <c r="J4123" i="26" s="1"/>
  <c r="G4122" i="26"/>
  <c r="H4122" i="26" s="1"/>
  <c r="I4122" i="26" s="1"/>
  <c r="J4122" i="26" s="1"/>
  <c r="G4121" i="26"/>
  <c r="H4121" i="26" s="1"/>
  <c r="I4121" i="26" s="1"/>
  <c r="J4121" i="26" s="1"/>
  <c r="G4120" i="26"/>
  <c r="H4120" i="26" s="1"/>
  <c r="I4120" i="26" s="1"/>
  <c r="J4120" i="26" s="1"/>
  <c r="G4119" i="26"/>
  <c r="H4119" i="26" s="1"/>
  <c r="I4119" i="26" s="1"/>
  <c r="J4119" i="26" s="1"/>
  <c r="G4118" i="26"/>
  <c r="H4118" i="26" s="1"/>
  <c r="I4118" i="26" s="1"/>
  <c r="J4118" i="26" s="1"/>
  <c r="G4117" i="26"/>
  <c r="H4117" i="26" s="1"/>
  <c r="I4117" i="26" s="1"/>
  <c r="J4117" i="26" s="1"/>
  <c r="G4116" i="26"/>
  <c r="H4116" i="26" s="1"/>
  <c r="I4116" i="26" s="1"/>
  <c r="J4116" i="26" s="1"/>
  <c r="G4115" i="26"/>
  <c r="H4115" i="26" s="1"/>
  <c r="I4115" i="26" s="1"/>
  <c r="J4115" i="26" s="1"/>
  <c r="G4114" i="26"/>
  <c r="H4114" i="26" s="1"/>
  <c r="I4114" i="26" s="1"/>
  <c r="J4114" i="26" s="1"/>
  <c r="G4113" i="26"/>
  <c r="H4113" i="26" s="1"/>
  <c r="I4113" i="26" s="1"/>
  <c r="J4113" i="26" s="1"/>
  <c r="G4112" i="26"/>
  <c r="H4112" i="26" s="1"/>
  <c r="I4112" i="26" s="1"/>
  <c r="J4112" i="26" s="1"/>
  <c r="G4111" i="26"/>
  <c r="H4111" i="26" s="1"/>
  <c r="I4111" i="26" s="1"/>
  <c r="J4111" i="26" s="1"/>
  <c r="G4110" i="26"/>
  <c r="H4110" i="26" s="1"/>
  <c r="I4110" i="26" s="1"/>
  <c r="J4110" i="26" s="1"/>
  <c r="G4109" i="26"/>
  <c r="H4109" i="26" s="1"/>
  <c r="I4109" i="26" s="1"/>
  <c r="J4109" i="26" s="1"/>
  <c r="G4108" i="26"/>
  <c r="H4108" i="26" s="1"/>
  <c r="I4108" i="26" s="1"/>
  <c r="J4108" i="26" s="1"/>
  <c r="G4107" i="26"/>
  <c r="H4107" i="26" s="1"/>
  <c r="I4107" i="26" s="1"/>
  <c r="J4107" i="26" s="1"/>
  <c r="G4106" i="26"/>
  <c r="H4106" i="26" s="1"/>
  <c r="I4106" i="26" s="1"/>
  <c r="J4106" i="26" s="1"/>
  <c r="G4105" i="26"/>
  <c r="H4105" i="26" s="1"/>
  <c r="I4105" i="26" s="1"/>
  <c r="J4105" i="26" s="1"/>
  <c r="G4104" i="26"/>
  <c r="H4104" i="26" s="1"/>
  <c r="I4104" i="26" s="1"/>
  <c r="J4104" i="26" s="1"/>
  <c r="G4103" i="26"/>
  <c r="H4103" i="26" s="1"/>
  <c r="I4103" i="26" s="1"/>
  <c r="J4103" i="26" s="1"/>
  <c r="G4102" i="26"/>
  <c r="H4102" i="26" s="1"/>
  <c r="I4102" i="26" s="1"/>
  <c r="J4102" i="26" s="1"/>
  <c r="G4101" i="26"/>
  <c r="H4101" i="26" s="1"/>
  <c r="I4101" i="26" s="1"/>
  <c r="J4101" i="26" s="1"/>
  <c r="G4100" i="26"/>
  <c r="H4100" i="26" s="1"/>
  <c r="I4100" i="26" s="1"/>
  <c r="J4100" i="26" s="1"/>
  <c r="G4099" i="26"/>
  <c r="H4099" i="26" s="1"/>
  <c r="I4099" i="26" s="1"/>
  <c r="J4099" i="26" s="1"/>
  <c r="G4098" i="26"/>
  <c r="H4098" i="26" s="1"/>
  <c r="I4098" i="26" s="1"/>
  <c r="J4098" i="26" s="1"/>
  <c r="G4097" i="26"/>
  <c r="H4097" i="26" s="1"/>
  <c r="I4097" i="26" s="1"/>
  <c r="J4097" i="26" s="1"/>
  <c r="G4096" i="26"/>
  <c r="H4096" i="26" s="1"/>
  <c r="I4096" i="26" s="1"/>
  <c r="J4096" i="26" s="1"/>
  <c r="G4095" i="26"/>
  <c r="H4095" i="26" s="1"/>
  <c r="I4095" i="26" s="1"/>
  <c r="J4095" i="26" s="1"/>
  <c r="G4094" i="26"/>
  <c r="H4094" i="26" s="1"/>
  <c r="I4094" i="26" s="1"/>
  <c r="J4094" i="26" s="1"/>
  <c r="G4093" i="26"/>
  <c r="H4093" i="26" s="1"/>
  <c r="I4093" i="26" s="1"/>
  <c r="J4093" i="26" s="1"/>
  <c r="G4092" i="26"/>
  <c r="H4092" i="26" s="1"/>
  <c r="I4092" i="26" s="1"/>
  <c r="J4092" i="26" s="1"/>
  <c r="G4091" i="26"/>
  <c r="H4091" i="26" s="1"/>
  <c r="I4091" i="26" s="1"/>
  <c r="J4091" i="26" s="1"/>
  <c r="G4090" i="26"/>
  <c r="H4090" i="26" s="1"/>
  <c r="I4090" i="26" s="1"/>
  <c r="J4090" i="26" s="1"/>
  <c r="G4089" i="26"/>
  <c r="H4089" i="26" s="1"/>
  <c r="I4089" i="26" s="1"/>
  <c r="J4089" i="26" s="1"/>
  <c r="G4088" i="26"/>
  <c r="H4088" i="26" s="1"/>
  <c r="I4088" i="26" s="1"/>
  <c r="J4088" i="26" s="1"/>
  <c r="G4087" i="26"/>
  <c r="H4087" i="26" s="1"/>
  <c r="I4087" i="26" s="1"/>
  <c r="J4087" i="26" s="1"/>
  <c r="G4086" i="26"/>
  <c r="H4086" i="26" s="1"/>
  <c r="I4086" i="26" s="1"/>
  <c r="J4086" i="26" s="1"/>
  <c r="G4085" i="26"/>
  <c r="H4085" i="26" s="1"/>
  <c r="I4085" i="26" s="1"/>
  <c r="J4085" i="26" s="1"/>
  <c r="G4084" i="26"/>
  <c r="H4084" i="26" s="1"/>
  <c r="I4084" i="26" s="1"/>
  <c r="J4084" i="26" s="1"/>
  <c r="G4083" i="26"/>
  <c r="H4083" i="26" s="1"/>
  <c r="I4083" i="26" s="1"/>
  <c r="J4083" i="26" s="1"/>
  <c r="G4082" i="26"/>
  <c r="H4082" i="26" s="1"/>
  <c r="I4082" i="26" s="1"/>
  <c r="J4082" i="26" s="1"/>
  <c r="G4081" i="26"/>
  <c r="H4081" i="26" s="1"/>
  <c r="I4081" i="26" s="1"/>
  <c r="J4081" i="26" s="1"/>
  <c r="G4080" i="26"/>
  <c r="H4080" i="26" s="1"/>
  <c r="I4080" i="26" s="1"/>
  <c r="J4080" i="26" s="1"/>
  <c r="G4079" i="26"/>
  <c r="H4079" i="26" s="1"/>
  <c r="I4079" i="26" s="1"/>
  <c r="J4079" i="26" s="1"/>
  <c r="G4078" i="26"/>
  <c r="H4078" i="26" s="1"/>
  <c r="I4078" i="26" s="1"/>
  <c r="J4078" i="26" s="1"/>
  <c r="G4077" i="26"/>
  <c r="H4077" i="26" s="1"/>
  <c r="I4077" i="26" s="1"/>
  <c r="J4077" i="26" s="1"/>
  <c r="G4076" i="26"/>
  <c r="H4076" i="26" s="1"/>
  <c r="I4076" i="26" s="1"/>
  <c r="J4076" i="26" s="1"/>
  <c r="G4075" i="26"/>
  <c r="H4075" i="26" s="1"/>
  <c r="I4075" i="26" s="1"/>
  <c r="J4075" i="26" s="1"/>
  <c r="G4074" i="26"/>
  <c r="H4074" i="26" s="1"/>
  <c r="I4074" i="26" s="1"/>
  <c r="J4074" i="26" s="1"/>
  <c r="G4073" i="26"/>
  <c r="H4073" i="26" s="1"/>
  <c r="I4073" i="26" s="1"/>
  <c r="J4073" i="26" s="1"/>
  <c r="G4072" i="26"/>
  <c r="H4072" i="26" s="1"/>
  <c r="I4072" i="26" s="1"/>
  <c r="J4072" i="26" s="1"/>
  <c r="G4071" i="26"/>
  <c r="H4071" i="26" s="1"/>
  <c r="I4071" i="26" s="1"/>
  <c r="J4071" i="26" s="1"/>
  <c r="G4070" i="26"/>
  <c r="H4070" i="26" s="1"/>
  <c r="I4070" i="26" s="1"/>
  <c r="J4070" i="26" s="1"/>
  <c r="G4069" i="26"/>
  <c r="H4069" i="26" s="1"/>
  <c r="I4069" i="26" s="1"/>
  <c r="J4069" i="26" s="1"/>
  <c r="G4068" i="26"/>
  <c r="H4068" i="26" s="1"/>
  <c r="I4068" i="26" s="1"/>
  <c r="J4068" i="26" s="1"/>
  <c r="G4067" i="26"/>
  <c r="H4067" i="26" s="1"/>
  <c r="I4067" i="26" s="1"/>
  <c r="J4067" i="26" s="1"/>
  <c r="G4066" i="26"/>
  <c r="H4066" i="26" s="1"/>
  <c r="I4066" i="26" s="1"/>
  <c r="J4066" i="26" s="1"/>
  <c r="G4065" i="26"/>
  <c r="H4065" i="26" s="1"/>
  <c r="I4065" i="26" s="1"/>
  <c r="J4065" i="26" s="1"/>
  <c r="G4064" i="26"/>
  <c r="H4064" i="26" s="1"/>
  <c r="I4064" i="26" s="1"/>
  <c r="J4064" i="26" s="1"/>
  <c r="G4063" i="26"/>
  <c r="H4063" i="26" s="1"/>
  <c r="I4063" i="26" s="1"/>
  <c r="J4063" i="26" s="1"/>
  <c r="G4062" i="26"/>
  <c r="H4062" i="26" s="1"/>
  <c r="I4062" i="26" s="1"/>
  <c r="J4062" i="26" s="1"/>
  <c r="G4061" i="26"/>
  <c r="H4061" i="26" s="1"/>
  <c r="I4061" i="26" s="1"/>
  <c r="J4061" i="26" s="1"/>
  <c r="G4060" i="26"/>
  <c r="H4060" i="26" s="1"/>
  <c r="I4060" i="26" s="1"/>
  <c r="J4060" i="26" s="1"/>
  <c r="G4059" i="26"/>
  <c r="H4059" i="26" s="1"/>
  <c r="I4059" i="26" s="1"/>
  <c r="J4059" i="26" s="1"/>
  <c r="G4058" i="26"/>
  <c r="H4058" i="26" s="1"/>
  <c r="I4058" i="26" s="1"/>
  <c r="J4058" i="26" s="1"/>
  <c r="G4057" i="26"/>
  <c r="H4057" i="26" s="1"/>
  <c r="I4057" i="26" s="1"/>
  <c r="J4057" i="26" s="1"/>
  <c r="G4056" i="26"/>
  <c r="H4056" i="26" s="1"/>
  <c r="I4056" i="26" s="1"/>
  <c r="J4056" i="26" s="1"/>
  <c r="G4055" i="26"/>
  <c r="H4055" i="26" s="1"/>
  <c r="I4055" i="26" s="1"/>
  <c r="J4055" i="26" s="1"/>
  <c r="G4054" i="26"/>
  <c r="H4054" i="26" s="1"/>
  <c r="I4054" i="26" s="1"/>
  <c r="J4054" i="26" s="1"/>
  <c r="G4053" i="26"/>
  <c r="H4053" i="26" s="1"/>
  <c r="I4053" i="26" s="1"/>
  <c r="J4053" i="26" s="1"/>
  <c r="G4052" i="26"/>
  <c r="H4052" i="26" s="1"/>
  <c r="I4052" i="26" s="1"/>
  <c r="J4052" i="26" s="1"/>
  <c r="G4051" i="26"/>
  <c r="H4051" i="26" s="1"/>
  <c r="I4051" i="26" s="1"/>
  <c r="J4051" i="26" s="1"/>
  <c r="G4050" i="26"/>
  <c r="H4050" i="26" s="1"/>
  <c r="I4050" i="26" s="1"/>
  <c r="J4050" i="26" s="1"/>
  <c r="G4049" i="26"/>
  <c r="H4049" i="26" s="1"/>
  <c r="I4049" i="26" s="1"/>
  <c r="J4049" i="26" s="1"/>
  <c r="G4048" i="26"/>
  <c r="H4048" i="26" s="1"/>
  <c r="I4048" i="26" s="1"/>
  <c r="J4048" i="26" s="1"/>
  <c r="G4047" i="26"/>
  <c r="H4047" i="26" s="1"/>
  <c r="I4047" i="26" s="1"/>
  <c r="J4047" i="26" s="1"/>
  <c r="G4046" i="26"/>
  <c r="H4046" i="26" s="1"/>
  <c r="I4046" i="26" s="1"/>
  <c r="J4046" i="26" s="1"/>
  <c r="G4045" i="26"/>
  <c r="H4045" i="26" s="1"/>
  <c r="I4045" i="26" s="1"/>
  <c r="J4045" i="26" s="1"/>
  <c r="G4044" i="26"/>
  <c r="H4044" i="26" s="1"/>
  <c r="I4044" i="26" s="1"/>
  <c r="J4044" i="26" s="1"/>
  <c r="G4043" i="26"/>
  <c r="H4043" i="26" s="1"/>
  <c r="I4043" i="26" s="1"/>
  <c r="J4043" i="26" s="1"/>
  <c r="G4042" i="26"/>
  <c r="H4042" i="26" s="1"/>
  <c r="I4042" i="26" s="1"/>
  <c r="J4042" i="26" s="1"/>
  <c r="G4041" i="26"/>
  <c r="H4041" i="26" s="1"/>
  <c r="I4041" i="26" s="1"/>
  <c r="J4041" i="26" s="1"/>
  <c r="G4040" i="26"/>
  <c r="H4040" i="26" s="1"/>
  <c r="I4040" i="26" s="1"/>
  <c r="J4040" i="26" s="1"/>
  <c r="G4039" i="26"/>
  <c r="H4039" i="26" s="1"/>
  <c r="I4039" i="26" s="1"/>
  <c r="J4039" i="26" s="1"/>
  <c r="G4038" i="26"/>
  <c r="H4038" i="26" s="1"/>
  <c r="I4038" i="26" s="1"/>
  <c r="J4038" i="26" s="1"/>
  <c r="G4037" i="26"/>
  <c r="H4037" i="26" s="1"/>
  <c r="I4037" i="26" s="1"/>
  <c r="J4037" i="26" s="1"/>
  <c r="G4036" i="26"/>
  <c r="H4036" i="26" s="1"/>
  <c r="I4036" i="26" s="1"/>
  <c r="J4036" i="26" s="1"/>
  <c r="G4035" i="26"/>
  <c r="H4035" i="26" s="1"/>
  <c r="I4035" i="26" s="1"/>
  <c r="J4035" i="26" s="1"/>
  <c r="G4034" i="26"/>
  <c r="H4034" i="26" s="1"/>
  <c r="I4034" i="26" s="1"/>
  <c r="J4034" i="26" s="1"/>
  <c r="G4033" i="26"/>
  <c r="H4033" i="26" s="1"/>
  <c r="I4033" i="26" s="1"/>
  <c r="J4033" i="26" s="1"/>
  <c r="G4032" i="26"/>
  <c r="H4032" i="26" s="1"/>
  <c r="I4032" i="26" s="1"/>
  <c r="J4032" i="26" s="1"/>
  <c r="G4031" i="26"/>
  <c r="H4031" i="26" s="1"/>
  <c r="I4031" i="26" s="1"/>
  <c r="J4031" i="26" s="1"/>
  <c r="G4030" i="26"/>
  <c r="H4030" i="26" s="1"/>
  <c r="I4030" i="26" s="1"/>
  <c r="J4030" i="26" s="1"/>
  <c r="G4029" i="26"/>
  <c r="H4029" i="26" s="1"/>
  <c r="I4029" i="26" s="1"/>
  <c r="J4029" i="26" s="1"/>
  <c r="G4028" i="26"/>
  <c r="H4028" i="26" s="1"/>
  <c r="I4028" i="26" s="1"/>
  <c r="J4028" i="26" s="1"/>
  <c r="G4027" i="26"/>
  <c r="H4027" i="26" s="1"/>
  <c r="I4027" i="26" s="1"/>
  <c r="J4027" i="26" s="1"/>
  <c r="G4026" i="26"/>
  <c r="H4026" i="26" s="1"/>
  <c r="I4026" i="26" s="1"/>
  <c r="J4026" i="26" s="1"/>
  <c r="G4025" i="26"/>
  <c r="H4025" i="26" s="1"/>
  <c r="I4025" i="26" s="1"/>
  <c r="J4025" i="26" s="1"/>
  <c r="G4024" i="26"/>
  <c r="H4024" i="26" s="1"/>
  <c r="I4024" i="26" s="1"/>
  <c r="J4024" i="26" s="1"/>
  <c r="G4023" i="26"/>
  <c r="H4023" i="26" s="1"/>
  <c r="I4023" i="26" s="1"/>
  <c r="J4023" i="26" s="1"/>
  <c r="G4022" i="26"/>
  <c r="H4022" i="26" s="1"/>
  <c r="I4022" i="26" s="1"/>
  <c r="J4022" i="26" s="1"/>
  <c r="G4021" i="26"/>
  <c r="H4021" i="26" s="1"/>
  <c r="I4021" i="26" s="1"/>
  <c r="J4021" i="26" s="1"/>
  <c r="G4020" i="26"/>
  <c r="H4020" i="26" s="1"/>
  <c r="I4020" i="26" s="1"/>
  <c r="J4020" i="26" s="1"/>
  <c r="G4019" i="26"/>
  <c r="H4019" i="26" s="1"/>
  <c r="I4019" i="26" s="1"/>
  <c r="J4019" i="26" s="1"/>
  <c r="G4018" i="26"/>
  <c r="H4018" i="26" s="1"/>
  <c r="I4018" i="26" s="1"/>
  <c r="J4018" i="26" s="1"/>
  <c r="G4017" i="26"/>
  <c r="H4017" i="26" s="1"/>
  <c r="I4017" i="26" s="1"/>
  <c r="J4017" i="26" s="1"/>
  <c r="G4016" i="26"/>
  <c r="H4016" i="26" s="1"/>
  <c r="I4016" i="26" s="1"/>
  <c r="J4016" i="26" s="1"/>
  <c r="G4015" i="26"/>
  <c r="H4015" i="26" s="1"/>
  <c r="I4015" i="26" s="1"/>
  <c r="J4015" i="26" s="1"/>
  <c r="G4014" i="26"/>
  <c r="H4014" i="26" s="1"/>
  <c r="I4014" i="26" s="1"/>
  <c r="J4014" i="26" s="1"/>
  <c r="G4013" i="26"/>
  <c r="H4013" i="26" s="1"/>
  <c r="I4013" i="26" s="1"/>
  <c r="J4013" i="26" s="1"/>
  <c r="G4012" i="26"/>
  <c r="H4012" i="26" s="1"/>
  <c r="I4012" i="26" s="1"/>
  <c r="J4012" i="26" s="1"/>
  <c r="G4011" i="26"/>
  <c r="H4011" i="26" s="1"/>
  <c r="I4011" i="26" s="1"/>
  <c r="J4011" i="26" s="1"/>
  <c r="G4010" i="26"/>
  <c r="H4010" i="26" s="1"/>
  <c r="I4010" i="26" s="1"/>
  <c r="J4010" i="26" s="1"/>
  <c r="G4009" i="26"/>
  <c r="H4009" i="26" s="1"/>
  <c r="I4009" i="26" s="1"/>
  <c r="J4009" i="26" s="1"/>
  <c r="G4008" i="26"/>
  <c r="H4008" i="26" s="1"/>
  <c r="I4008" i="26" s="1"/>
  <c r="J4008" i="26" s="1"/>
  <c r="G4007" i="26"/>
  <c r="H4007" i="26" s="1"/>
  <c r="I4007" i="26" s="1"/>
  <c r="J4007" i="26" s="1"/>
  <c r="G4006" i="26"/>
  <c r="H4006" i="26" s="1"/>
  <c r="I4006" i="26" s="1"/>
  <c r="J4006" i="26" s="1"/>
  <c r="G4005" i="26"/>
  <c r="H4005" i="26" s="1"/>
  <c r="I4005" i="26" s="1"/>
  <c r="J4005" i="26" s="1"/>
  <c r="G4004" i="26"/>
  <c r="H4004" i="26" s="1"/>
  <c r="I4004" i="26" s="1"/>
  <c r="J4004" i="26" s="1"/>
  <c r="G4003" i="26"/>
  <c r="H4003" i="26" s="1"/>
  <c r="I4003" i="26" s="1"/>
  <c r="J4003" i="26" s="1"/>
  <c r="G4002" i="26"/>
  <c r="H4002" i="26" s="1"/>
  <c r="I4002" i="26" s="1"/>
  <c r="J4002" i="26" s="1"/>
  <c r="G4001" i="26"/>
  <c r="H4001" i="26" s="1"/>
  <c r="I4001" i="26" s="1"/>
  <c r="J4001" i="26" s="1"/>
  <c r="G4000" i="26"/>
  <c r="H4000" i="26" s="1"/>
  <c r="I4000" i="26" s="1"/>
  <c r="J4000" i="26" s="1"/>
  <c r="G3999" i="26"/>
  <c r="H3999" i="26" s="1"/>
  <c r="I3999" i="26" s="1"/>
  <c r="J3999" i="26" s="1"/>
  <c r="G3998" i="26"/>
  <c r="H3998" i="26" s="1"/>
  <c r="I3998" i="26" s="1"/>
  <c r="J3998" i="26" s="1"/>
  <c r="G3997" i="26"/>
  <c r="H3997" i="26" s="1"/>
  <c r="I3997" i="26" s="1"/>
  <c r="J3997" i="26" s="1"/>
  <c r="G3996" i="26"/>
  <c r="H3996" i="26" s="1"/>
  <c r="I3996" i="26" s="1"/>
  <c r="J3996" i="26" s="1"/>
  <c r="G3995" i="26"/>
  <c r="H3995" i="26" s="1"/>
  <c r="I3995" i="26" s="1"/>
  <c r="J3995" i="26" s="1"/>
  <c r="G3994" i="26"/>
  <c r="H3994" i="26" s="1"/>
  <c r="I3994" i="26" s="1"/>
  <c r="J3994" i="26" s="1"/>
  <c r="G3993" i="26"/>
  <c r="H3993" i="26" s="1"/>
  <c r="I3993" i="26" s="1"/>
  <c r="J3993" i="26" s="1"/>
  <c r="G3992" i="26"/>
  <c r="H3992" i="26" s="1"/>
  <c r="I3992" i="26" s="1"/>
  <c r="J3992" i="26" s="1"/>
  <c r="G3991" i="26"/>
  <c r="H3991" i="26" s="1"/>
  <c r="I3991" i="26" s="1"/>
  <c r="J3991" i="26" s="1"/>
  <c r="G3990" i="26"/>
  <c r="H3990" i="26" s="1"/>
  <c r="I3990" i="26" s="1"/>
  <c r="J3990" i="26" s="1"/>
  <c r="G3989" i="26"/>
  <c r="H3989" i="26" s="1"/>
  <c r="I3989" i="26" s="1"/>
  <c r="J3989" i="26" s="1"/>
  <c r="G3988" i="26"/>
  <c r="H3988" i="26" s="1"/>
  <c r="I3988" i="26" s="1"/>
  <c r="J3988" i="26" s="1"/>
  <c r="G3987" i="26"/>
  <c r="H3987" i="26" s="1"/>
  <c r="I3987" i="26" s="1"/>
  <c r="J3987" i="26" s="1"/>
  <c r="G3986" i="26"/>
  <c r="H3986" i="26" s="1"/>
  <c r="I3986" i="26" s="1"/>
  <c r="J3986" i="26" s="1"/>
  <c r="G3985" i="26"/>
  <c r="H3985" i="26" s="1"/>
  <c r="I3985" i="26" s="1"/>
  <c r="J3985" i="26" s="1"/>
  <c r="G3984" i="26"/>
  <c r="H3984" i="26" s="1"/>
  <c r="I3984" i="26" s="1"/>
  <c r="J3984" i="26" s="1"/>
  <c r="G3983" i="26"/>
  <c r="H3983" i="26" s="1"/>
  <c r="I3983" i="26" s="1"/>
  <c r="J3983" i="26" s="1"/>
  <c r="G3982" i="26"/>
  <c r="H3982" i="26" s="1"/>
  <c r="I3982" i="26" s="1"/>
  <c r="J3982" i="26" s="1"/>
  <c r="G3981" i="26"/>
  <c r="H3981" i="26" s="1"/>
  <c r="I3981" i="26" s="1"/>
  <c r="J3981" i="26" s="1"/>
  <c r="G3980" i="26"/>
  <c r="H3980" i="26" s="1"/>
  <c r="I3980" i="26" s="1"/>
  <c r="J3980" i="26" s="1"/>
  <c r="G3979" i="26"/>
  <c r="H3979" i="26" s="1"/>
  <c r="I3979" i="26" s="1"/>
  <c r="J3979" i="26" s="1"/>
  <c r="G3978" i="26"/>
  <c r="H3978" i="26" s="1"/>
  <c r="I3978" i="26" s="1"/>
  <c r="J3978" i="26" s="1"/>
  <c r="G3977" i="26"/>
  <c r="H3977" i="26" s="1"/>
  <c r="I3977" i="26" s="1"/>
  <c r="J3977" i="26" s="1"/>
  <c r="G3976" i="26"/>
  <c r="H3976" i="26" s="1"/>
  <c r="I3976" i="26" s="1"/>
  <c r="J3976" i="26" s="1"/>
  <c r="G3975" i="26"/>
  <c r="H3975" i="26" s="1"/>
  <c r="I3975" i="26" s="1"/>
  <c r="J3975" i="26" s="1"/>
  <c r="G3974" i="26"/>
  <c r="H3974" i="26" s="1"/>
  <c r="I3974" i="26" s="1"/>
  <c r="J3974" i="26" s="1"/>
  <c r="G3973" i="26"/>
  <c r="H3973" i="26" s="1"/>
  <c r="I3973" i="26" s="1"/>
  <c r="J3973" i="26" s="1"/>
  <c r="G3972" i="26"/>
  <c r="H3972" i="26" s="1"/>
  <c r="I3972" i="26" s="1"/>
  <c r="J3972" i="26" s="1"/>
  <c r="G3971" i="26"/>
  <c r="H3971" i="26" s="1"/>
  <c r="I3971" i="26" s="1"/>
  <c r="J3971" i="26" s="1"/>
  <c r="G3970" i="26"/>
  <c r="H3970" i="26" s="1"/>
  <c r="I3970" i="26" s="1"/>
  <c r="J3970" i="26" s="1"/>
  <c r="G3969" i="26"/>
  <c r="H3969" i="26" s="1"/>
  <c r="I3969" i="26" s="1"/>
  <c r="J3969" i="26" s="1"/>
  <c r="G3968" i="26"/>
  <c r="H3968" i="26" s="1"/>
  <c r="I3968" i="26" s="1"/>
  <c r="J3968" i="26" s="1"/>
  <c r="G3967" i="26"/>
  <c r="H3967" i="26" s="1"/>
  <c r="I3967" i="26" s="1"/>
  <c r="J3967" i="26" s="1"/>
  <c r="G3966" i="26"/>
  <c r="H3966" i="26" s="1"/>
  <c r="I3966" i="26" s="1"/>
  <c r="J3966" i="26" s="1"/>
  <c r="G3965" i="26"/>
  <c r="H3965" i="26" s="1"/>
  <c r="I3965" i="26" s="1"/>
  <c r="J3965" i="26" s="1"/>
  <c r="G3964" i="26"/>
  <c r="H3964" i="26" s="1"/>
  <c r="I3964" i="26" s="1"/>
  <c r="J3964" i="26" s="1"/>
  <c r="G3963" i="26"/>
  <c r="H3963" i="26" s="1"/>
  <c r="I3963" i="26" s="1"/>
  <c r="J3963" i="26" s="1"/>
  <c r="G3962" i="26"/>
  <c r="H3962" i="26" s="1"/>
  <c r="I3962" i="26" s="1"/>
  <c r="J3962" i="26" s="1"/>
  <c r="G3961" i="26"/>
  <c r="H3961" i="26" s="1"/>
  <c r="I3961" i="26" s="1"/>
  <c r="J3961" i="26" s="1"/>
  <c r="G3960" i="26"/>
  <c r="H3960" i="26" s="1"/>
  <c r="I3960" i="26" s="1"/>
  <c r="J3960" i="26" s="1"/>
  <c r="G3959" i="26"/>
  <c r="H3959" i="26" s="1"/>
  <c r="I3959" i="26" s="1"/>
  <c r="J3959" i="26" s="1"/>
  <c r="G3958" i="26"/>
  <c r="H3958" i="26" s="1"/>
  <c r="I3958" i="26" s="1"/>
  <c r="J3958" i="26" s="1"/>
  <c r="G3957" i="26"/>
  <c r="H3957" i="26" s="1"/>
  <c r="I3957" i="26" s="1"/>
  <c r="J3957" i="26" s="1"/>
  <c r="G3956" i="26"/>
  <c r="H3956" i="26" s="1"/>
  <c r="I3956" i="26" s="1"/>
  <c r="J3956" i="26" s="1"/>
  <c r="G3955" i="26"/>
  <c r="H3955" i="26" s="1"/>
  <c r="I3955" i="26" s="1"/>
  <c r="J3955" i="26" s="1"/>
  <c r="G3954" i="26"/>
  <c r="H3954" i="26" s="1"/>
  <c r="I3954" i="26" s="1"/>
  <c r="J3954" i="26" s="1"/>
  <c r="G3953" i="26"/>
  <c r="H3953" i="26" s="1"/>
  <c r="I3953" i="26" s="1"/>
  <c r="J3953" i="26" s="1"/>
  <c r="G3952" i="26"/>
  <c r="H3952" i="26" s="1"/>
  <c r="I3952" i="26" s="1"/>
  <c r="J3952" i="26" s="1"/>
  <c r="G3951" i="26"/>
  <c r="H3951" i="26" s="1"/>
  <c r="I3951" i="26" s="1"/>
  <c r="J3951" i="26" s="1"/>
  <c r="G3950" i="26"/>
  <c r="H3950" i="26" s="1"/>
  <c r="I3950" i="26" s="1"/>
  <c r="J3950" i="26" s="1"/>
  <c r="G3949" i="26"/>
  <c r="H3949" i="26" s="1"/>
  <c r="I3949" i="26" s="1"/>
  <c r="J3949" i="26" s="1"/>
  <c r="G3948" i="26"/>
  <c r="H3948" i="26" s="1"/>
  <c r="I3948" i="26" s="1"/>
  <c r="J3948" i="26" s="1"/>
  <c r="G3947" i="26"/>
  <c r="H3947" i="26" s="1"/>
  <c r="I3947" i="26" s="1"/>
  <c r="J3947" i="26" s="1"/>
  <c r="G3946" i="26"/>
  <c r="H3946" i="26" s="1"/>
  <c r="I3946" i="26" s="1"/>
  <c r="J3946" i="26" s="1"/>
  <c r="G3945" i="26"/>
  <c r="H3945" i="26" s="1"/>
  <c r="I3945" i="26" s="1"/>
  <c r="J3945" i="26" s="1"/>
  <c r="G3944" i="26"/>
  <c r="H3944" i="26" s="1"/>
  <c r="I3944" i="26" s="1"/>
  <c r="J3944" i="26" s="1"/>
  <c r="G3943" i="26"/>
  <c r="H3943" i="26" s="1"/>
  <c r="I3943" i="26" s="1"/>
  <c r="J3943" i="26" s="1"/>
  <c r="G3942" i="26"/>
  <c r="H3942" i="26" s="1"/>
  <c r="I3942" i="26" s="1"/>
  <c r="J3942" i="26" s="1"/>
  <c r="G3941" i="26"/>
  <c r="H3941" i="26" s="1"/>
  <c r="I3941" i="26" s="1"/>
  <c r="J3941" i="26" s="1"/>
  <c r="G3940" i="26"/>
  <c r="H3940" i="26" s="1"/>
  <c r="I3940" i="26" s="1"/>
  <c r="J3940" i="26" s="1"/>
  <c r="G3939" i="26"/>
  <c r="H3939" i="26" s="1"/>
  <c r="I3939" i="26" s="1"/>
  <c r="J3939" i="26" s="1"/>
  <c r="G3938" i="26"/>
  <c r="H3938" i="26" s="1"/>
  <c r="I3938" i="26" s="1"/>
  <c r="J3938" i="26" s="1"/>
  <c r="G3937" i="26"/>
  <c r="H3937" i="26" s="1"/>
  <c r="I3937" i="26" s="1"/>
  <c r="J3937" i="26" s="1"/>
  <c r="G3936" i="26"/>
  <c r="H3936" i="26" s="1"/>
  <c r="I3936" i="26" s="1"/>
  <c r="J3936" i="26" s="1"/>
  <c r="G3935" i="26"/>
  <c r="H3935" i="26" s="1"/>
  <c r="I3935" i="26" s="1"/>
  <c r="J3935" i="26" s="1"/>
  <c r="G3934" i="26"/>
  <c r="H3934" i="26" s="1"/>
  <c r="I3934" i="26" s="1"/>
  <c r="J3934" i="26" s="1"/>
  <c r="G3933" i="26"/>
  <c r="H3933" i="26" s="1"/>
  <c r="I3933" i="26" s="1"/>
  <c r="J3933" i="26" s="1"/>
  <c r="G3932" i="26"/>
  <c r="H3932" i="26" s="1"/>
  <c r="I3932" i="26" s="1"/>
  <c r="J3932" i="26" s="1"/>
  <c r="G3931" i="26"/>
  <c r="H3931" i="26" s="1"/>
  <c r="I3931" i="26" s="1"/>
  <c r="J3931" i="26" s="1"/>
  <c r="G3930" i="26"/>
  <c r="H3930" i="26" s="1"/>
  <c r="I3930" i="26" s="1"/>
  <c r="J3930" i="26" s="1"/>
  <c r="G3929" i="26"/>
  <c r="H3929" i="26" s="1"/>
  <c r="I3929" i="26" s="1"/>
  <c r="J3929" i="26" s="1"/>
  <c r="G3928" i="26"/>
  <c r="H3928" i="26" s="1"/>
  <c r="I3928" i="26" s="1"/>
  <c r="J3928" i="26" s="1"/>
  <c r="G3927" i="26"/>
  <c r="H3927" i="26" s="1"/>
  <c r="I3927" i="26" s="1"/>
  <c r="J3927" i="26" s="1"/>
  <c r="G3926" i="26"/>
  <c r="H3926" i="26" s="1"/>
  <c r="I3926" i="26" s="1"/>
  <c r="J3926" i="26" s="1"/>
  <c r="G3925" i="26"/>
  <c r="H3925" i="26" s="1"/>
  <c r="I3925" i="26" s="1"/>
  <c r="J3925" i="26" s="1"/>
  <c r="G3924" i="26"/>
  <c r="H3924" i="26" s="1"/>
  <c r="I3924" i="26" s="1"/>
  <c r="J3924" i="26" s="1"/>
  <c r="G3923" i="26"/>
  <c r="H3923" i="26" s="1"/>
  <c r="I3923" i="26" s="1"/>
  <c r="J3923" i="26" s="1"/>
  <c r="G3922" i="26"/>
  <c r="H3922" i="26" s="1"/>
  <c r="I3922" i="26" s="1"/>
  <c r="J3922" i="26" s="1"/>
  <c r="G3921" i="26"/>
  <c r="H3921" i="26" s="1"/>
  <c r="I3921" i="26" s="1"/>
  <c r="J3921" i="26" s="1"/>
  <c r="G3920" i="26"/>
  <c r="H3920" i="26" s="1"/>
  <c r="I3920" i="26" s="1"/>
  <c r="J3920" i="26" s="1"/>
  <c r="G3919" i="26"/>
  <c r="H3919" i="26" s="1"/>
  <c r="I3919" i="26" s="1"/>
  <c r="J3919" i="26" s="1"/>
  <c r="G3918" i="26"/>
  <c r="H3918" i="26" s="1"/>
  <c r="I3918" i="26" s="1"/>
  <c r="J3918" i="26" s="1"/>
  <c r="G3917" i="26"/>
  <c r="H3917" i="26" s="1"/>
  <c r="I3917" i="26" s="1"/>
  <c r="J3917" i="26" s="1"/>
  <c r="G3916" i="26"/>
  <c r="H3916" i="26" s="1"/>
  <c r="I3916" i="26" s="1"/>
  <c r="J3916" i="26" s="1"/>
  <c r="G3915" i="26"/>
  <c r="H3915" i="26" s="1"/>
  <c r="I3915" i="26" s="1"/>
  <c r="J3915" i="26" s="1"/>
  <c r="G3914" i="26"/>
  <c r="H3914" i="26" s="1"/>
  <c r="I3914" i="26" s="1"/>
  <c r="J3914" i="26" s="1"/>
  <c r="G3913" i="26"/>
  <c r="H3913" i="26" s="1"/>
  <c r="I3913" i="26" s="1"/>
  <c r="J3913" i="26" s="1"/>
  <c r="G3912" i="26"/>
  <c r="H3912" i="26" s="1"/>
  <c r="I3912" i="26" s="1"/>
  <c r="J3912" i="26" s="1"/>
  <c r="G3911" i="26"/>
  <c r="H3911" i="26" s="1"/>
  <c r="I3911" i="26" s="1"/>
  <c r="J3911" i="26" s="1"/>
  <c r="G3910" i="26"/>
  <c r="H3910" i="26" s="1"/>
  <c r="I3910" i="26" s="1"/>
  <c r="J3910" i="26" s="1"/>
  <c r="G3909" i="26"/>
  <c r="H3909" i="26" s="1"/>
  <c r="I3909" i="26" s="1"/>
  <c r="J3909" i="26" s="1"/>
  <c r="G3908" i="26"/>
  <c r="H3908" i="26" s="1"/>
  <c r="I3908" i="26" s="1"/>
  <c r="J3908" i="26" s="1"/>
  <c r="G3907" i="26"/>
  <c r="H3907" i="26" s="1"/>
  <c r="I3907" i="26" s="1"/>
  <c r="J3907" i="26" s="1"/>
  <c r="G3906" i="26"/>
  <c r="H3906" i="26" s="1"/>
  <c r="I3906" i="26" s="1"/>
  <c r="J3906" i="26" s="1"/>
  <c r="G3905" i="26"/>
  <c r="H3905" i="26" s="1"/>
  <c r="I3905" i="26" s="1"/>
  <c r="J3905" i="26" s="1"/>
  <c r="G3904" i="26"/>
  <c r="H3904" i="26" s="1"/>
  <c r="I3904" i="26" s="1"/>
  <c r="J3904" i="26" s="1"/>
  <c r="G3903" i="26"/>
  <c r="H3903" i="26" s="1"/>
  <c r="I3903" i="26" s="1"/>
  <c r="J3903" i="26" s="1"/>
  <c r="G3902" i="26"/>
  <c r="H3902" i="26" s="1"/>
  <c r="I3902" i="26" s="1"/>
  <c r="J3902" i="26" s="1"/>
  <c r="G3901" i="26"/>
  <c r="H3901" i="26" s="1"/>
  <c r="I3901" i="26" s="1"/>
  <c r="J3901" i="26" s="1"/>
  <c r="G3900" i="26"/>
  <c r="H3900" i="26" s="1"/>
  <c r="I3900" i="26" s="1"/>
  <c r="J3900" i="26" s="1"/>
  <c r="G3899" i="26"/>
  <c r="H3899" i="26" s="1"/>
  <c r="I3899" i="26" s="1"/>
  <c r="J3899" i="26" s="1"/>
  <c r="G3898" i="26"/>
  <c r="H3898" i="26" s="1"/>
  <c r="I3898" i="26" s="1"/>
  <c r="J3898" i="26" s="1"/>
  <c r="G3897" i="26"/>
  <c r="H3897" i="26" s="1"/>
  <c r="I3897" i="26" s="1"/>
  <c r="J3897" i="26" s="1"/>
  <c r="G3896" i="26"/>
  <c r="H3896" i="26" s="1"/>
  <c r="I3896" i="26" s="1"/>
  <c r="J3896" i="26" s="1"/>
  <c r="G3895" i="26"/>
  <c r="H3895" i="26" s="1"/>
  <c r="I3895" i="26" s="1"/>
  <c r="J3895" i="26" s="1"/>
  <c r="G3894" i="26"/>
  <c r="H3894" i="26" s="1"/>
  <c r="I3894" i="26" s="1"/>
  <c r="J3894" i="26" s="1"/>
  <c r="G3893" i="26"/>
  <c r="H3893" i="26" s="1"/>
  <c r="I3893" i="26" s="1"/>
  <c r="J3893" i="26" s="1"/>
  <c r="G3892" i="26"/>
  <c r="H3892" i="26" s="1"/>
  <c r="I3892" i="26" s="1"/>
  <c r="J3892" i="26" s="1"/>
  <c r="G3891" i="26"/>
  <c r="H3891" i="26" s="1"/>
  <c r="I3891" i="26" s="1"/>
  <c r="J3891" i="26" s="1"/>
  <c r="G3890" i="26"/>
  <c r="H3890" i="26" s="1"/>
  <c r="I3890" i="26" s="1"/>
  <c r="J3890" i="26" s="1"/>
  <c r="G3889" i="26"/>
  <c r="H3889" i="26" s="1"/>
  <c r="I3889" i="26" s="1"/>
  <c r="J3889" i="26" s="1"/>
  <c r="G3888" i="26"/>
  <c r="H3888" i="26" s="1"/>
  <c r="I3888" i="26" s="1"/>
  <c r="J3888" i="26" s="1"/>
  <c r="G3887" i="26"/>
  <c r="H3887" i="26" s="1"/>
  <c r="I3887" i="26" s="1"/>
  <c r="J3887" i="26" s="1"/>
  <c r="G3886" i="26"/>
  <c r="H3886" i="26" s="1"/>
  <c r="I3886" i="26" s="1"/>
  <c r="J3886" i="26" s="1"/>
  <c r="G3885" i="26"/>
  <c r="H3885" i="26" s="1"/>
  <c r="I3885" i="26" s="1"/>
  <c r="J3885" i="26" s="1"/>
  <c r="G3884" i="26"/>
  <c r="H3884" i="26" s="1"/>
  <c r="I3884" i="26" s="1"/>
  <c r="J3884" i="26" s="1"/>
  <c r="G3883" i="26"/>
  <c r="H3883" i="26" s="1"/>
  <c r="I3883" i="26" s="1"/>
  <c r="J3883" i="26" s="1"/>
  <c r="G3882" i="26"/>
  <c r="H3882" i="26" s="1"/>
  <c r="I3882" i="26" s="1"/>
  <c r="J3882" i="26" s="1"/>
  <c r="G3881" i="26"/>
  <c r="H3881" i="26" s="1"/>
  <c r="I3881" i="26" s="1"/>
  <c r="J3881" i="26" s="1"/>
  <c r="G3880" i="26"/>
  <c r="H3880" i="26" s="1"/>
  <c r="I3880" i="26" s="1"/>
  <c r="J3880" i="26" s="1"/>
  <c r="G3879" i="26"/>
  <c r="H3879" i="26" s="1"/>
  <c r="I3879" i="26" s="1"/>
  <c r="J3879" i="26" s="1"/>
  <c r="G3878" i="26"/>
  <c r="H3878" i="26" s="1"/>
  <c r="I3878" i="26" s="1"/>
  <c r="J3878" i="26" s="1"/>
  <c r="G3877" i="26"/>
  <c r="H3877" i="26" s="1"/>
  <c r="I3877" i="26" s="1"/>
  <c r="J3877" i="26" s="1"/>
  <c r="G3876" i="26"/>
  <c r="H3876" i="26" s="1"/>
  <c r="I3876" i="26" s="1"/>
  <c r="J3876" i="26" s="1"/>
  <c r="G3875" i="26"/>
  <c r="H3875" i="26" s="1"/>
  <c r="I3875" i="26" s="1"/>
  <c r="J3875" i="26" s="1"/>
  <c r="G3874" i="26"/>
  <c r="H3874" i="26" s="1"/>
  <c r="I3874" i="26" s="1"/>
  <c r="J3874" i="26" s="1"/>
  <c r="G3873" i="26"/>
  <c r="H3873" i="26" s="1"/>
  <c r="I3873" i="26" s="1"/>
  <c r="J3873" i="26" s="1"/>
  <c r="G3872" i="26"/>
  <c r="H3872" i="26" s="1"/>
  <c r="I3872" i="26" s="1"/>
  <c r="J3872" i="26" s="1"/>
  <c r="G3871" i="26"/>
  <c r="H3871" i="26" s="1"/>
  <c r="I3871" i="26" s="1"/>
  <c r="J3871" i="26" s="1"/>
  <c r="G3870" i="26"/>
  <c r="H3870" i="26" s="1"/>
  <c r="I3870" i="26" s="1"/>
  <c r="J3870" i="26" s="1"/>
  <c r="G3869" i="26"/>
  <c r="H3869" i="26" s="1"/>
  <c r="I3869" i="26" s="1"/>
  <c r="J3869" i="26" s="1"/>
  <c r="G3868" i="26"/>
  <c r="H3868" i="26" s="1"/>
  <c r="I3868" i="26" s="1"/>
  <c r="J3868" i="26" s="1"/>
  <c r="G3867" i="26"/>
  <c r="H3867" i="26" s="1"/>
  <c r="I3867" i="26" s="1"/>
  <c r="J3867" i="26" s="1"/>
  <c r="G3866" i="26"/>
  <c r="H3866" i="26" s="1"/>
  <c r="I3866" i="26" s="1"/>
  <c r="J3866" i="26" s="1"/>
  <c r="G3865" i="26"/>
  <c r="H3865" i="26" s="1"/>
  <c r="I3865" i="26" s="1"/>
  <c r="J3865" i="26" s="1"/>
  <c r="G3864" i="26"/>
  <c r="H3864" i="26" s="1"/>
  <c r="I3864" i="26" s="1"/>
  <c r="J3864" i="26" s="1"/>
  <c r="G3863" i="26"/>
  <c r="H3863" i="26" s="1"/>
  <c r="I3863" i="26" s="1"/>
  <c r="J3863" i="26" s="1"/>
  <c r="G3862" i="26"/>
  <c r="H3862" i="26" s="1"/>
  <c r="I3862" i="26" s="1"/>
  <c r="J3862" i="26" s="1"/>
  <c r="G3861" i="26"/>
  <c r="H3861" i="26" s="1"/>
  <c r="I3861" i="26" s="1"/>
  <c r="J3861" i="26" s="1"/>
  <c r="G3860" i="26"/>
  <c r="H3860" i="26" s="1"/>
  <c r="I3860" i="26" s="1"/>
  <c r="J3860" i="26" s="1"/>
  <c r="G3859" i="26"/>
  <c r="H3859" i="26" s="1"/>
  <c r="I3859" i="26" s="1"/>
  <c r="J3859" i="26" s="1"/>
  <c r="G3858" i="26"/>
  <c r="H3858" i="26" s="1"/>
  <c r="I3858" i="26" s="1"/>
  <c r="J3858" i="26" s="1"/>
  <c r="G3857" i="26"/>
  <c r="H3857" i="26" s="1"/>
  <c r="I3857" i="26" s="1"/>
  <c r="J3857" i="26" s="1"/>
  <c r="G3856" i="26"/>
  <c r="H3856" i="26" s="1"/>
  <c r="I3856" i="26" s="1"/>
  <c r="J3856" i="26" s="1"/>
  <c r="G3855" i="26"/>
  <c r="H3855" i="26" s="1"/>
  <c r="I3855" i="26" s="1"/>
  <c r="J3855" i="26" s="1"/>
  <c r="G3854" i="26"/>
  <c r="H3854" i="26" s="1"/>
  <c r="I3854" i="26" s="1"/>
  <c r="J3854" i="26" s="1"/>
  <c r="G3853" i="26"/>
  <c r="H3853" i="26" s="1"/>
  <c r="I3853" i="26" s="1"/>
  <c r="J3853" i="26" s="1"/>
  <c r="G3852" i="26"/>
  <c r="H3852" i="26" s="1"/>
  <c r="I3852" i="26" s="1"/>
  <c r="J3852" i="26" s="1"/>
  <c r="G3851" i="26"/>
  <c r="H3851" i="26" s="1"/>
  <c r="I3851" i="26" s="1"/>
  <c r="J3851" i="26" s="1"/>
  <c r="G3850" i="26"/>
  <c r="H3850" i="26" s="1"/>
  <c r="I3850" i="26" s="1"/>
  <c r="J3850" i="26" s="1"/>
  <c r="G3849" i="26"/>
  <c r="H3849" i="26" s="1"/>
  <c r="I3849" i="26" s="1"/>
  <c r="J3849" i="26" s="1"/>
  <c r="G3848" i="26"/>
  <c r="H3848" i="26" s="1"/>
  <c r="I3848" i="26" s="1"/>
  <c r="J3848" i="26" s="1"/>
  <c r="G3847" i="26"/>
  <c r="H3847" i="26" s="1"/>
  <c r="I3847" i="26" s="1"/>
  <c r="J3847" i="26" s="1"/>
  <c r="G3846" i="26"/>
  <c r="H3846" i="26" s="1"/>
  <c r="I3846" i="26" s="1"/>
  <c r="J3846" i="26" s="1"/>
  <c r="G3845" i="26"/>
  <c r="H3845" i="26" s="1"/>
  <c r="I3845" i="26" s="1"/>
  <c r="J3845" i="26" s="1"/>
  <c r="G3844" i="26"/>
  <c r="H3844" i="26" s="1"/>
  <c r="I3844" i="26" s="1"/>
  <c r="J3844" i="26" s="1"/>
  <c r="G3843" i="26"/>
  <c r="H3843" i="26" s="1"/>
  <c r="I3843" i="26" s="1"/>
  <c r="J3843" i="26" s="1"/>
  <c r="G3842" i="26"/>
  <c r="H3842" i="26" s="1"/>
  <c r="I3842" i="26" s="1"/>
  <c r="J3842" i="26" s="1"/>
  <c r="G3841" i="26"/>
  <c r="H3841" i="26" s="1"/>
  <c r="I3841" i="26" s="1"/>
  <c r="J3841" i="26" s="1"/>
  <c r="G3840" i="26"/>
  <c r="H3840" i="26" s="1"/>
  <c r="I3840" i="26" s="1"/>
  <c r="J3840" i="26" s="1"/>
  <c r="G3839" i="26"/>
  <c r="H3839" i="26" s="1"/>
  <c r="I3839" i="26" s="1"/>
  <c r="J3839" i="26" s="1"/>
  <c r="G3838" i="26"/>
  <c r="H3838" i="26" s="1"/>
  <c r="I3838" i="26" s="1"/>
  <c r="J3838" i="26" s="1"/>
  <c r="G3837" i="26"/>
  <c r="H3837" i="26" s="1"/>
  <c r="I3837" i="26" s="1"/>
  <c r="J3837" i="26" s="1"/>
  <c r="G3836" i="26"/>
  <c r="H3836" i="26" s="1"/>
  <c r="I3836" i="26" s="1"/>
  <c r="J3836" i="26" s="1"/>
  <c r="G3835" i="26"/>
  <c r="H3835" i="26" s="1"/>
  <c r="I3835" i="26" s="1"/>
  <c r="J3835" i="26" s="1"/>
  <c r="G3834" i="26"/>
  <c r="H3834" i="26" s="1"/>
  <c r="I3834" i="26" s="1"/>
  <c r="J3834" i="26" s="1"/>
  <c r="G3833" i="26"/>
  <c r="H3833" i="26" s="1"/>
  <c r="I3833" i="26" s="1"/>
  <c r="J3833" i="26" s="1"/>
  <c r="G3832" i="26"/>
  <c r="H3832" i="26" s="1"/>
  <c r="I3832" i="26" s="1"/>
  <c r="J3832" i="26" s="1"/>
  <c r="G3831" i="26"/>
  <c r="H3831" i="26" s="1"/>
  <c r="I3831" i="26" s="1"/>
  <c r="J3831" i="26" s="1"/>
  <c r="G3830" i="26"/>
  <c r="H3830" i="26" s="1"/>
  <c r="I3830" i="26" s="1"/>
  <c r="J3830" i="26" s="1"/>
  <c r="G3829" i="26"/>
  <c r="H3829" i="26" s="1"/>
  <c r="I3829" i="26" s="1"/>
  <c r="J3829" i="26" s="1"/>
  <c r="G3828" i="26"/>
  <c r="H3828" i="26" s="1"/>
  <c r="I3828" i="26" s="1"/>
  <c r="J3828" i="26" s="1"/>
  <c r="G3827" i="26"/>
  <c r="H3827" i="26" s="1"/>
  <c r="I3827" i="26" s="1"/>
  <c r="J3827" i="26" s="1"/>
  <c r="G3826" i="26"/>
  <c r="H3826" i="26" s="1"/>
  <c r="I3826" i="26" s="1"/>
  <c r="J3826" i="26" s="1"/>
  <c r="G3825" i="26"/>
  <c r="H3825" i="26" s="1"/>
  <c r="I3825" i="26" s="1"/>
  <c r="J3825" i="26" s="1"/>
  <c r="G3824" i="26"/>
  <c r="H3824" i="26" s="1"/>
  <c r="I3824" i="26" s="1"/>
  <c r="J3824" i="26" s="1"/>
  <c r="G3823" i="26"/>
  <c r="H3823" i="26" s="1"/>
  <c r="I3823" i="26" s="1"/>
  <c r="J3823" i="26" s="1"/>
  <c r="G3822" i="26"/>
  <c r="H3822" i="26" s="1"/>
  <c r="I3822" i="26" s="1"/>
  <c r="J3822" i="26" s="1"/>
  <c r="G3821" i="26"/>
  <c r="H3821" i="26" s="1"/>
  <c r="I3821" i="26" s="1"/>
  <c r="J3821" i="26" s="1"/>
  <c r="G3820" i="26"/>
  <c r="H3820" i="26" s="1"/>
  <c r="I3820" i="26" s="1"/>
  <c r="J3820" i="26" s="1"/>
  <c r="G3819" i="26"/>
  <c r="H3819" i="26" s="1"/>
  <c r="I3819" i="26" s="1"/>
  <c r="J3819" i="26" s="1"/>
  <c r="G3818" i="26"/>
  <c r="H3818" i="26" s="1"/>
  <c r="I3818" i="26" s="1"/>
  <c r="J3818" i="26" s="1"/>
  <c r="G3817" i="26"/>
  <c r="H3817" i="26" s="1"/>
  <c r="I3817" i="26" s="1"/>
  <c r="J3817" i="26" s="1"/>
  <c r="G3816" i="26"/>
  <c r="H3816" i="26" s="1"/>
  <c r="I3816" i="26" s="1"/>
  <c r="J3816" i="26" s="1"/>
  <c r="G3815" i="26"/>
  <c r="H3815" i="26" s="1"/>
  <c r="I3815" i="26" s="1"/>
  <c r="J3815" i="26" s="1"/>
  <c r="G3814" i="26"/>
  <c r="H3814" i="26" s="1"/>
  <c r="I3814" i="26" s="1"/>
  <c r="J3814" i="26" s="1"/>
  <c r="G3813" i="26"/>
  <c r="H3813" i="26" s="1"/>
  <c r="I3813" i="26" s="1"/>
  <c r="J3813" i="26" s="1"/>
  <c r="G3812" i="26"/>
  <c r="H3812" i="26" s="1"/>
  <c r="I3812" i="26" s="1"/>
  <c r="J3812" i="26" s="1"/>
  <c r="G3811" i="26"/>
  <c r="H3811" i="26" s="1"/>
  <c r="I3811" i="26" s="1"/>
  <c r="J3811" i="26" s="1"/>
  <c r="G3810" i="26"/>
  <c r="H3810" i="26" s="1"/>
  <c r="I3810" i="26" s="1"/>
  <c r="J3810" i="26" s="1"/>
  <c r="G3809" i="26"/>
  <c r="H3809" i="26" s="1"/>
  <c r="I3809" i="26" s="1"/>
  <c r="J3809" i="26" s="1"/>
  <c r="G3808" i="26"/>
  <c r="H3808" i="26" s="1"/>
  <c r="I3808" i="26" s="1"/>
  <c r="J3808" i="26" s="1"/>
  <c r="G3807" i="26"/>
  <c r="H3807" i="26" s="1"/>
  <c r="I3807" i="26" s="1"/>
  <c r="J3807" i="26" s="1"/>
  <c r="G3806" i="26"/>
  <c r="H3806" i="26" s="1"/>
  <c r="I3806" i="26" s="1"/>
  <c r="J3806" i="26" s="1"/>
  <c r="G3805" i="26"/>
  <c r="H3805" i="26" s="1"/>
  <c r="I3805" i="26" s="1"/>
  <c r="J3805" i="26" s="1"/>
  <c r="G3804" i="26"/>
  <c r="H3804" i="26" s="1"/>
  <c r="I3804" i="26" s="1"/>
  <c r="J3804" i="26" s="1"/>
  <c r="G3803" i="26"/>
  <c r="H3803" i="26" s="1"/>
  <c r="I3803" i="26" s="1"/>
  <c r="J3803" i="26" s="1"/>
  <c r="G3802" i="26"/>
  <c r="H3802" i="26" s="1"/>
  <c r="I3802" i="26" s="1"/>
  <c r="J3802" i="26" s="1"/>
  <c r="G3801" i="26"/>
  <c r="H3801" i="26" s="1"/>
  <c r="I3801" i="26" s="1"/>
  <c r="J3801" i="26" s="1"/>
  <c r="G3800" i="26"/>
  <c r="H3800" i="26" s="1"/>
  <c r="I3800" i="26" s="1"/>
  <c r="J3800" i="26" s="1"/>
  <c r="G3799" i="26"/>
  <c r="H3799" i="26" s="1"/>
  <c r="I3799" i="26" s="1"/>
  <c r="J3799" i="26" s="1"/>
  <c r="G3798" i="26"/>
  <c r="H3798" i="26" s="1"/>
  <c r="I3798" i="26" s="1"/>
  <c r="J3798" i="26" s="1"/>
  <c r="G3797" i="26"/>
  <c r="H3797" i="26" s="1"/>
  <c r="I3797" i="26" s="1"/>
  <c r="J3797" i="26" s="1"/>
  <c r="G3796" i="26"/>
  <c r="H3796" i="26" s="1"/>
  <c r="I3796" i="26" s="1"/>
  <c r="J3796" i="26" s="1"/>
  <c r="G3795" i="26"/>
  <c r="H3795" i="26" s="1"/>
  <c r="I3795" i="26" s="1"/>
  <c r="J3795" i="26" s="1"/>
  <c r="G3794" i="26"/>
  <c r="H3794" i="26" s="1"/>
  <c r="I3794" i="26" s="1"/>
  <c r="J3794" i="26" s="1"/>
  <c r="G3793" i="26"/>
  <c r="H3793" i="26" s="1"/>
  <c r="I3793" i="26" s="1"/>
  <c r="J3793" i="26" s="1"/>
  <c r="G3792" i="26"/>
  <c r="H3792" i="26" s="1"/>
  <c r="I3792" i="26" s="1"/>
  <c r="J3792" i="26" s="1"/>
  <c r="G3791" i="26"/>
  <c r="H3791" i="26" s="1"/>
  <c r="I3791" i="26" s="1"/>
  <c r="J3791" i="26" s="1"/>
  <c r="G3790" i="26"/>
  <c r="H3790" i="26" s="1"/>
  <c r="I3790" i="26" s="1"/>
  <c r="J3790" i="26" s="1"/>
  <c r="G3789" i="26"/>
  <c r="H3789" i="26" s="1"/>
  <c r="I3789" i="26" s="1"/>
  <c r="J3789" i="26" s="1"/>
  <c r="G3788" i="26"/>
  <c r="H3788" i="26" s="1"/>
  <c r="I3788" i="26" s="1"/>
  <c r="J3788" i="26" s="1"/>
  <c r="G3787" i="26"/>
  <c r="H3787" i="26" s="1"/>
  <c r="I3787" i="26" s="1"/>
  <c r="J3787" i="26" s="1"/>
  <c r="G3786" i="26"/>
  <c r="H3786" i="26" s="1"/>
  <c r="I3786" i="26" s="1"/>
  <c r="J3786" i="26" s="1"/>
  <c r="G3785" i="26"/>
  <c r="H3785" i="26" s="1"/>
  <c r="I3785" i="26" s="1"/>
  <c r="J3785" i="26" s="1"/>
  <c r="G3784" i="26"/>
  <c r="H3784" i="26" s="1"/>
  <c r="I3784" i="26" s="1"/>
  <c r="J3784" i="26" s="1"/>
  <c r="G3783" i="26"/>
  <c r="H3783" i="26" s="1"/>
  <c r="I3783" i="26" s="1"/>
  <c r="J3783" i="26" s="1"/>
  <c r="G3782" i="26"/>
  <c r="H3782" i="26" s="1"/>
  <c r="I3782" i="26" s="1"/>
  <c r="J3782" i="26" s="1"/>
  <c r="G3781" i="26"/>
  <c r="H3781" i="26" s="1"/>
  <c r="I3781" i="26" s="1"/>
  <c r="J3781" i="26" s="1"/>
  <c r="G3780" i="26"/>
  <c r="H3780" i="26" s="1"/>
  <c r="I3780" i="26" s="1"/>
  <c r="J3780" i="26" s="1"/>
  <c r="G3779" i="26"/>
  <c r="H3779" i="26" s="1"/>
  <c r="I3779" i="26" s="1"/>
  <c r="J3779" i="26" s="1"/>
  <c r="G3778" i="26"/>
  <c r="H3778" i="26" s="1"/>
  <c r="I3778" i="26" s="1"/>
  <c r="J3778" i="26" s="1"/>
  <c r="G3777" i="26"/>
  <c r="H3777" i="26" s="1"/>
  <c r="I3777" i="26" s="1"/>
  <c r="J3777" i="26" s="1"/>
  <c r="G3776" i="26"/>
  <c r="H3776" i="26" s="1"/>
  <c r="I3776" i="26" s="1"/>
  <c r="J3776" i="26" s="1"/>
  <c r="G3775" i="26"/>
  <c r="H3775" i="26" s="1"/>
  <c r="I3775" i="26" s="1"/>
  <c r="J3775" i="26" s="1"/>
  <c r="G3774" i="26"/>
  <c r="H3774" i="26" s="1"/>
  <c r="I3774" i="26" s="1"/>
  <c r="J3774" i="26" s="1"/>
  <c r="G3773" i="26"/>
  <c r="H3773" i="26" s="1"/>
  <c r="I3773" i="26" s="1"/>
  <c r="J3773" i="26" s="1"/>
  <c r="G3772" i="26"/>
  <c r="H3772" i="26" s="1"/>
  <c r="I3772" i="26" s="1"/>
  <c r="J3772" i="26" s="1"/>
  <c r="G3771" i="26"/>
  <c r="H3771" i="26" s="1"/>
  <c r="I3771" i="26" s="1"/>
  <c r="J3771" i="26" s="1"/>
  <c r="G3770" i="26"/>
  <c r="H3770" i="26" s="1"/>
  <c r="I3770" i="26" s="1"/>
  <c r="J3770" i="26" s="1"/>
  <c r="G3769" i="26"/>
  <c r="H3769" i="26" s="1"/>
  <c r="I3769" i="26" s="1"/>
  <c r="J3769" i="26" s="1"/>
  <c r="G3768" i="26"/>
  <c r="H3768" i="26" s="1"/>
  <c r="I3768" i="26" s="1"/>
  <c r="J3768" i="26" s="1"/>
  <c r="G3767" i="26"/>
  <c r="H3767" i="26" s="1"/>
  <c r="I3767" i="26" s="1"/>
  <c r="J3767" i="26" s="1"/>
  <c r="G3766" i="26"/>
  <c r="H3766" i="26" s="1"/>
  <c r="I3766" i="26" s="1"/>
  <c r="J3766" i="26" s="1"/>
  <c r="G3765" i="26"/>
  <c r="H3765" i="26" s="1"/>
  <c r="I3765" i="26" s="1"/>
  <c r="J3765" i="26" s="1"/>
  <c r="G3764" i="26"/>
  <c r="H3764" i="26" s="1"/>
  <c r="I3764" i="26" s="1"/>
  <c r="J3764" i="26" s="1"/>
  <c r="G3763" i="26"/>
  <c r="H3763" i="26" s="1"/>
  <c r="I3763" i="26" s="1"/>
  <c r="J3763" i="26" s="1"/>
  <c r="G3762" i="26"/>
  <c r="H3762" i="26" s="1"/>
  <c r="I3762" i="26" s="1"/>
  <c r="J3762" i="26" s="1"/>
  <c r="G3761" i="26"/>
  <c r="H3761" i="26" s="1"/>
  <c r="I3761" i="26" s="1"/>
  <c r="J3761" i="26" s="1"/>
  <c r="G3760" i="26"/>
  <c r="H3760" i="26" s="1"/>
  <c r="I3760" i="26" s="1"/>
  <c r="J3760" i="26" s="1"/>
  <c r="G3759" i="26"/>
  <c r="H3759" i="26" s="1"/>
  <c r="I3759" i="26" s="1"/>
  <c r="J3759" i="26" s="1"/>
  <c r="G3758" i="26"/>
  <c r="H3758" i="26" s="1"/>
  <c r="I3758" i="26" s="1"/>
  <c r="J3758" i="26" s="1"/>
  <c r="G3757" i="26"/>
  <c r="H3757" i="26" s="1"/>
  <c r="I3757" i="26" s="1"/>
  <c r="J3757" i="26" s="1"/>
  <c r="G3756" i="26"/>
  <c r="H3756" i="26" s="1"/>
  <c r="I3756" i="26" s="1"/>
  <c r="J3756" i="26" s="1"/>
  <c r="G3755" i="26"/>
  <c r="H3755" i="26" s="1"/>
  <c r="I3755" i="26" s="1"/>
  <c r="J3755" i="26" s="1"/>
  <c r="G3754" i="26"/>
  <c r="H3754" i="26" s="1"/>
  <c r="I3754" i="26" s="1"/>
  <c r="J3754" i="26" s="1"/>
  <c r="G3753" i="26"/>
  <c r="H3753" i="26" s="1"/>
  <c r="I3753" i="26" s="1"/>
  <c r="J3753" i="26" s="1"/>
  <c r="G3752" i="26"/>
  <c r="H3752" i="26" s="1"/>
  <c r="I3752" i="26" s="1"/>
  <c r="J3752" i="26" s="1"/>
  <c r="G3751" i="26"/>
  <c r="H3751" i="26" s="1"/>
  <c r="I3751" i="26" s="1"/>
  <c r="J3751" i="26" s="1"/>
  <c r="G3750" i="26"/>
  <c r="H3750" i="26" s="1"/>
  <c r="I3750" i="26" s="1"/>
  <c r="J3750" i="26" s="1"/>
  <c r="G3749" i="26"/>
  <c r="H3749" i="26" s="1"/>
  <c r="I3749" i="26" s="1"/>
  <c r="J3749" i="26" s="1"/>
  <c r="G3748" i="26"/>
  <c r="H3748" i="26" s="1"/>
  <c r="I3748" i="26" s="1"/>
  <c r="J3748" i="26" s="1"/>
  <c r="G3747" i="26"/>
  <c r="H3747" i="26" s="1"/>
  <c r="I3747" i="26" s="1"/>
  <c r="J3747" i="26" s="1"/>
  <c r="G3746" i="26"/>
  <c r="H3746" i="26" s="1"/>
  <c r="I3746" i="26" s="1"/>
  <c r="J3746" i="26" s="1"/>
  <c r="G3745" i="26"/>
  <c r="H3745" i="26" s="1"/>
  <c r="I3745" i="26" s="1"/>
  <c r="J3745" i="26" s="1"/>
  <c r="G3744" i="26"/>
  <c r="H3744" i="26" s="1"/>
  <c r="I3744" i="26" s="1"/>
  <c r="J3744" i="26" s="1"/>
  <c r="G3743" i="26"/>
  <c r="H3743" i="26" s="1"/>
  <c r="I3743" i="26" s="1"/>
  <c r="J3743" i="26" s="1"/>
  <c r="G3742" i="26"/>
  <c r="H3742" i="26" s="1"/>
  <c r="I3742" i="26" s="1"/>
  <c r="J3742" i="26" s="1"/>
  <c r="G3741" i="26"/>
  <c r="H3741" i="26" s="1"/>
  <c r="I3741" i="26" s="1"/>
  <c r="J3741" i="26" s="1"/>
  <c r="G3740" i="26"/>
  <c r="H3740" i="26" s="1"/>
  <c r="I3740" i="26" s="1"/>
  <c r="J3740" i="26" s="1"/>
  <c r="G3739" i="26"/>
  <c r="H3739" i="26" s="1"/>
  <c r="I3739" i="26" s="1"/>
  <c r="J3739" i="26" s="1"/>
  <c r="G3738" i="26"/>
  <c r="H3738" i="26" s="1"/>
  <c r="I3738" i="26" s="1"/>
  <c r="J3738" i="26" s="1"/>
  <c r="G3737" i="26"/>
  <c r="H3737" i="26" s="1"/>
  <c r="I3737" i="26" s="1"/>
  <c r="J3737" i="26" s="1"/>
  <c r="G3736" i="26"/>
  <c r="H3736" i="26" s="1"/>
  <c r="I3736" i="26" s="1"/>
  <c r="J3736" i="26" s="1"/>
  <c r="G3735" i="26"/>
  <c r="H3735" i="26" s="1"/>
  <c r="I3735" i="26" s="1"/>
  <c r="J3735" i="26" s="1"/>
  <c r="G3734" i="26"/>
  <c r="H3734" i="26" s="1"/>
  <c r="I3734" i="26" s="1"/>
  <c r="J3734" i="26" s="1"/>
  <c r="G3733" i="26"/>
  <c r="H3733" i="26" s="1"/>
  <c r="I3733" i="26" s="1"/>
  <c r="J3733" i="26" s="1"/>
  <c r="G3732" i="26"/>
  <c r="H3732" i="26" s="1"/>
  <c r="I3732" i="26" s="1"/>
  <c r="J3732" i="26" s="1"/>
  <c r="G3731" i="26"/>
  <c r="H3731" i="26" s="1"/>
  <c r="I3731" i="26" s="1"/>
  <c r="J3731" i="26" s="1"/>
  <c r="G3730" i="26"/>
  <c r="H3730" i="26" s="1"/>
  <c r="I3730" i="26" s="1"/>
  <c r="J3730" i="26" s="1"/>
  <c r="G3729" i="26"/>
  <c r="H3729" i="26" s="1"/>
  <c r="I3729" i="26" s="1"/>
  <c r="J3729" i="26" s="1"/>
  <c r="G3728" i="26"/>
  <c r="H3728" i="26" s="1"/>
  <c r="I3728" i="26" s="1"/>
  <c r="J3728" i="26" s="1"/>
  <c r="G3727" i="26"/>
  <c r="H3727" i="26" s="1"/>
  <c r="I3727" i="26" s="1"/>
  <c r="J3727" i="26" s="1"/>
  <c r="G3726" i="26"/>
  <c r="H3726" i="26" s="1"/>
  <c r="I3726" i="26" s="1"/>
  <c r="J3726" i="26" s="1"/>
  <c r="G3725" i="26"/>
  <c r="H3725" i="26" s="1"/>
  <c r="I3725" i="26" s="1"/>
  <c r="J3725" i="26" s="1"/>
  <c r="G3724" i="26"/>
  <c r="H3724" i="26" s="1"/>
  <c r="I3724" i="26" s="1"/>
  <c r="J3724" i="26" s="1"/>
  <c r="G3723" i="26"/>
  <c r="H3723" i="26" s="1"/>
  <c r="I3723" i="26" s="1"/>
  <c r="J3723" i="26" s="1"/>
  <c r="G3722" i="26"/>
  <c r="H3722" i="26" s="1"/>
  <c r="I3722" i="26" s="1"/>
  <c r="J3722" i="26" s="1"/>
  <c r="G3721" i="26"/>
  <c r="H3721" i="26" s="1"/>
  <c r="I3721" i="26" s="1"/>
  <c r="J3721" i="26" s="1"/>
  <c r="G3720" i="26"/>
  <c r="H3720" i="26" s="1"/>
  <c r="I3720" i="26" s="1"/>
  <c r="J3720" i="26" s="1"/>
  <c r="G3719" i="26"/>
  <c r="H3719" i="26" s="1"/>
  <c r="I3719" i="26" s="1"/>
  <c r="J3719" i="26" s="1"/>
  <c r="G3718" i="26"/>
  <c r="H3718" i="26" s="1"/>
  <c r="I3718" i="26" s="1"/>
  <c r="J3718" i="26" s="1"/>
  <c r="G3717" i="26"/>
  <c r="H3717" i="26" s="1"/>
  <c r="I3717" i="26" s="1"/>
  <c r="J3717" i="26" s="1"/>
  <c r="G3716" i="26"/>
  <c r="H3716" i="26" s="1"/>
  <c r="I3716" i="26" s="1"/>
  <c r="J3716" i="26" s="1"/>
  <c r="G3715" i="26"/>
  <c r="H3715" i="26" s="1"/>
  <c r="I3715" i="26" s="1"/>
  <c r="J3715" i="26" s="1"/>
  <c r="G3714" i="26"/>
  <c r="H3714" i="26" s="1"/>
  <c r="I3714" i="26" s="1"/>
  <c r="J3714" i="26" s="1"/>
  <c r="G3713" i="26"/>
  <c r="H3713" i="26" s="1"/>
  <c r="I3713" i="26" s="1"/>
  <c r="J3713" i="26" s="1"/>
  <c r="G3712" i="26"/>
  <c r="H3712" i="26" s="1"/>
  <c r="I3712" i="26" s="1"/>
  <c r="J3712" i="26" s="1"/>
  <c r="G3711" i="26"/>
  <c r="H3711" i="26" s="1"/>
  <c r="I3711" i="26" s="1"/>
  <c r="J3711" i="26" s="1"/>
  <c r="G3710" i="26"/>
  <c r="H3710" i="26" s="1"/>
  <c r="I3710" i="26" s="1"/>
  <c r="J3710" i="26" s="1"/>
  <c r="G3709" i="26"/>
  <c r="H3709" i="26" s="1"/>
  <c r="I3709" i="26" s="1"/>
  <c r="J3709" i="26" s="1"/>
  <c r="G3708" i="26"/>
  <c r="H3708" i="26" s="1"/>
  <c r="I3708" i="26" s="1"/>
  <c r="J3708" i="26" s="1"/>
  <c r="G3707" i="26"/>
  <c r="H3707" i="26" s="1"/>
  <c r="I3707" i="26" s="1"/>
  <c r="J3707" i="26" s="1"/>
  <c r="G3706" i="26"/>
  <c r="H3706" i="26" s="1"/>
  <c r="I3706" i="26" s="1"/>
  <c r="J3706" i="26" s="1"/>
  <c r="G3705" i="26"/>
  <c r="H3705" i="26" s="1"/>
  <c r="I3705" i="26" s="1"/>
  <c r="J3705" i="26" s="1"/>
  <c r="G3704" i="26"/>
  <c r="H3704" i="26" s="1"/>
  <c r="I3704" i="26" s="1"/>
  <c r="J3704" i="26" s="1"/>
  <c r="G3703" i="26"/>
  <c r="H3703" i="26" s="1"/>
  <c r="I3703" i="26" s="1"/>
  <c r="J3703" i="26" s="1"/>
  <c r="G3702" i="26"/>
  <c r="H3702" i="26" s="1"/>
  <c r="I3702" i="26" s="1"/>
  <c r="J3702" i="26" s="1"/>
  <c r="G3701" i="26"/>
  <c r="H3701" i="26" s="1"/>
  <c r="I3701" i="26" s="1"/>
  <c r="J3701" i="26" s="1"/>
  <c r="G3700" i="26"/>
  <c r="H3700" i="26" s="1"/>
  <c r="I3700" i="26" s="1"/>
  <c r="J3700" i="26" s="1"/>
  <c r="G3699" i="26"/>
  <c r="H3699" i="26" s="1"/>
  <c r="I3699" i="26" s="1"/>
  <c r="J3699" i="26" s="1"/>
  <c r="G3698" i="26"/>
  <c r="H3698" i="26" s="1"/>
  <c r="I3698" i="26" s="1"/>
  <c r="J3698" i="26" s="1"/>
  <c r="G3697" i="26"/>
  <c r="H3697" i="26" s="1"/>
  <c r="I3697" i="26" s="1"/>
  <c r="J3697" i="26" s="1"/>
  <c r="G3696" i="26"/>
  <c r="H3696" i="26" s="1"/>
  <c r="I3696" i="26" s="1"/>
  <c r="J3696" i="26" s="1"/>
  <c r="G3695" i="26"/>
  <c r="H3695" i="26" s="1"/>
  <c r="I3695" i="26" s="1"/>
  <c r="J3695" i="26" s="1"/>
  <c r="G3694" i="26"/>
  <c r="H3694" i="26" s="1"/>
  <c r="I3694" i="26" s="1"/>
  <c r="J3694" i="26" s="1"/>
  <c r="G3693" i="26"/>
  <c r="H3693" i="26" s="1"/>
  <c r="I3693" i="26" s="1"/>
  <c r="J3693" i="26" s="1"/>
  <c r="G3692" i="26"/>
  <c r="H3692" i="26" s="1"/>
  <c r="I3692" i="26" s="1"/>
  <c r="J3692" i="26" s="1"/>
  <c r="G3691" i="26"/>
  <c r="H3691" i="26" s="1"/>
  <c r="I3691" i="26" s="1"/>
  <c r="J3691" i="26" s="1"/>
  <c r="G3690" i="26"/>
  <c r="H3690" i="26" s="1"/>
  <c r="I3690" i="26" s="1"/>
  <c r="J3690" i="26" s="1"/>
  <c r="G3689" i="26"/>
  <c r="H3689" i="26" s="1"/>
  <c r="I3689" i="26" s="1"/>
  <c r="J3689" i="26" s="1"/>
  <c r="G3688" i="26"/>
  <c r="H3688" i="26" s="1"/>
  <c r="I3688" i="26" s="1"/>
  <c r="J3688" i="26" s="1"/>
  <c r="G3687" i="26"/>
  <c r="H3687" i="26" s="1"/>
  <c r="I3687" i="26" s="1"/>
  <c r="J3687" i="26" s="1"/>
  <c r="G3686" i="26"/>
  <c r="H3686" i="26" s="1"/>
  <c r="I3686" i="26" s="1"/>
  <c r="J3686" i="26" s="1"/>
  <c r="G3685" i="26"/>
  <c r="H3685" i="26" s="1"/>
  <c r="I3685" i="26" s="1"/>
  <c r="J3685" i="26" s="1"/>
  <c r="G3684" i="26"/>
  <c r="H3684" i="26" s="1"/>
  <c r="I3684" i="26" s="1"/>
  <c r="J3684" i="26" s="1"/>
  <c r="G3683" i="26"/>
  <c r="H3683" i="26" s="1"/>
  <c r="I3683" i="26" s="1"/>
  <c r="J3683" i="26" s="1"/>
  <c r="G3682" i="26"/>
  <c r="H3682" i="26" s="1"/>
  <c r="I3682" i="26" s="1"/>
  <c r="J3682" i="26" s="1"/>
  <c r="G3681" i="26"/>
  <c r="H3681" i="26" s="1"/>
  <c r="I3681" i="26" s="1"/>
  <c r="J3681" i="26" s="1"/>
  <c r="G3680" i="26"/>
  <c r="H3680" i="26" s="1"/>
  <c r="I3680" i="26" s="1"/>
  <c r="J3680" i="26" s="1"/>
  <c r="G3679" i="26"/>
  <c r="H3679" i="26" s="1"/>
  <c r="I3679" i="26" s="1"/>
  <c r="J3679" i="26" s="1"/>
  <c r="G3678" i="26"/>
  <c r="H3678" i="26" s="1"/>
  <c r="I3678" i="26" s="1"/>
  <c r="J3678" i="26" s="1"/>
  <c r="G3677" i="26"/>
  <c r="H3677" i="26" s="1"/>
  <c r="I3677" i="26" s="1"/>
  <c r="J3677" i="26" s="1"/>
  <c r="G3676" i="26"/>
  <c r="H3676" i="26" s="1"/>
  <c r="I3676" i="26" s="1"/>
  <c r="J3676" i="26" s="1"/>
  <c r="G3675" i="26"/>
  <c r="H3675" i="26" s="1"/>
  <c r="I3675" i="26" s="1"/>
  <c r="J3675" i="26" s="1"/>
  <c r="G3674" i="26"/>
  <c r="H3674" i="26" s="1"/>
  <c r="I3674" i="26" s="1"/>
  <c r="J3674" i="26" s="1"/>
  <c r="G3673" i="26"/>
  <c r="H3673" i="26" s="1"/>
  <c r="I3673" i="26" s="1"/>
  <c r="J3673" i="26" s="1"/>
  <c r="G3672" i="26"/>
  <c r="H3672" i="26" s="1"/>
  <c r="I3672" i="26" s="1"/>
  <c r="J3672" i="26" s="1"/>
  <c r="G3671" i="26"/>
  <c r="H3671" i="26" s="1"/>
  <c r="I3671" i="26" s="1"/>
  <c r="J3671" i="26" s="1"/>
  <c r="G3670" i="26"/>
  <c r="H3670" i="26" s="1"/>
  <c r="I3670" i="26" s="1"/>
  <c r="J3670" i="26" s="1"/>
  <c r="G3669" i="26"/>
  <c r="H3669" i="26" s="1"/>
  <c r="I3669" i="26" s="1"/>
  <c r="J3669" i="26" s="1"/>
  <c r="G3668" i="26"/>
  <c r="H3668" i="26" s="1"/>
  <c r="I3668" i="26" s="1"/>
  <c r="J3668" i="26" s="1"/>
  <c r="G3667" i="26"/>
  <c r="H3667" i="26" s="1"/>
  <c r="I3667" i="26" s="1"/>
  <c r="J3667" i="26" s="1"/>
  <c r="G3666" i="26"/>
  <c r="H3666" i="26" s="1"/>
  <c r="I3666" i="26" s="1"/>
  <c r="J3666" i="26" s="1"/>
  <c r="G3665" i="26"/>
  <c r="H3665" i="26" s="1"/>
  <c r="I3665" i="26" s="1"/>
  <c r="J3665" i="26" s="1"/>
  <c r="G3664" i="26"/>
  <c r="H3664" i="26" s="1"/>
  <c r="I3664" i="26" s="1"/>
  <c r="J3664" i="26" s="1"/>
  <c r="G3663" i="26"/>
  <c r="H3663" i="26" s="1"/>
  <c r="I3663" i="26" s="1"/>
  <c r="J3663" i="26" s="1"/>
  <c r="G3662" i="26"/>
  <c r="H3662" i="26" s="1"/>
  <c r="I3662" i="26" s="1"/>
  <c r="J3662" i="26" s="1"/>
  <c r="G3661" i="26"/>
  <c r="H3661" i="26" s="1"/>
  <c r="I3661" i="26" s="1"/>
  <c r="J3661" i="26" s="1"/>
  <c r="G3660" i="26"/>
  <c r="H3660" i="26" s="1"/>
  <c r="I3660" i="26" s="1"/>
  <c r="J3660" i="26" s="1"/>
  <c r="G3659" i="26"/>
  <c r="H3659" i="26" s="1"/>
  <c r="I3659" i="26" s="1"/>
  <c r="J3659" i="26" s="1"/>
  <c r="G3658" i="26"/>
  <c r="H3658" i="26" s="1"/>
  <c r="I3658" i="26" s="1"/>
  <c r="J3658" i="26" s="1"/>
  <c r="G3657" i="26"/>
  <c r="H3657" i="26" s="1"/>
  <c r="I3657" i="26" s="1"/>
  <c r="J3657" i="26" s="1"/>
  <c r="G3656" i="26"/>
  <c r="H3656" i="26" s="1"/>
  <c r="I3656" i="26" s="1"/>
  <c r="J3656" i="26" s="1"/>
  <c r="G3655" i="26"/>
  <c r="H3655" i="26" s="1"/>
  <c r="I3655" i="26" s="1"/>
  <c r="J3655" i="26" s="1"/>
  <c r="G3654" i="26"/>
  <c r="H3654" i="26" s="1"/>
  <c r="I3654" i="26" s="1"/>
  <c r="J3654" i="26" s="1"/>
  <c r="G3653" i="26"/>
  <c r="H3653" i="26" s="1"/>
  <c r="I3653" i="26" s="1"/>
  <c r="J3653" i="26" s="1"/>
  <c r="G3652" i="26"/>
  <c r="H3652" i="26" s="1"/>
  <c r="I3652" i="26" s="1"/>
  <c r="J3652" i="26" s="1"/>
  <c r="G3651" i="26"/>
  <c r="H3651" i="26" s="1"/>
  <c r="I3651" i="26" s="1"/>
  <c r="J3651" i="26" s="1"/>
  <c r="G3650" i="26"/>
  <c r="H3650" i="26" s="1"/>
  <c r="I3650" i="26" s="1"/>
  <c r="J3650" i="26" s="1"/>
  <c r="G3649" i="26"/>
  <c r="H3649" i="26" s="1"/>
  <c r="I3649" i="26" s="1"/>
  <c r="J3649" i="26" s="1"/>
  <c r="G3648" i="26"/>
  <c r="H3648" i="26" s="1"/>
  <c r="I3648" i="26" s="1"/>
  <c r="J3648" i="26" s="1"/>
  <c r="G3647" i="26"/>
  <c r="H3647" i="26" s="1"/>
  <c r="I3647" i="26" s="1"/>
  <c r="J3647" i="26" s="1"/>
  <c r="G3646" i="26"/>
  <c r="H3646" i="26" s="1"/>
  <c r="I3646" i="26" s="1"/>
  <c r="J3646" i="26" s="1"/>
  <c r="G3645" i="26"/>
  <c r="H3645" i="26" s="1"/>
  <c r="I3645" i="26" s="1"/>
  <c r="J3645" i="26" s="1"/>
  <c r="G3644" i="26"/>
  <c r="H3644" i="26" s="1"/>
  <c r="I3644" i="26" s="1"/>
  <c r="J3644" i="26" s="1"/>
  <c r="G3643" i="26"/>
  <c r="H3643" i="26" s="1"/>
  <c r="I3643" i="26" s="1"/>
  <c r="J3643" i="26" s="1"/>
  <c r="G3642" i="26"/>
  <c r="H3642" i="26" s="1"/>
  <c r="I3642" i="26" s="1"/>
  <c r="J3642" i="26" s="1"/>
  <c r="G3641" i="26"/>
  <c r="H3641" i="26" s="1"/>
  <c r="I3641" i="26" s="1"/>
  <c r="J3641" i="26" s="1"/>
  <c r="G3640" i="26"/>
  <c r="H3640" i="26" s="1"/>
  <c r="I3640" i="26" s="1"/>
  <c r="J3640" i="26" s="1"/>
  <c r="G3639" i="26"/>
  <c r="H3639" i="26" s="1"/>
  <c r="I3639" i="26" s="1"/>
  <c r="J3639" i="26" s="1"/>
  <c r="G3638" i="26"/>
  <c r="H3638" i="26" s="1"/>
  <c r="I3638" i="26" s="1"/>
  <c r="J3638" i="26" s="1"/>
  <c r="G3637" i="26"/>
  <c r="H3637" i="26" s="1"/>
  <c r="I3637" i="26" s="1"/>
  <c r="J3637" i="26" s="1"/>
  <c r="G3636" i="26"/>
  <c r="H3636" i="26" s="1"/>
  <c r="I3636" i="26" s="1"/>
  <c r="J3636" i="26" s="1"/>
  <c r="G3635" i="26"/>
  <c r="H3635" i="26" s="1"/>
  <c r="I3635" i="26" s="1"/>
  <c r="J3635" i="26" s="1"/>
  <c r="G3634" i="26"/>
  <c r="H3634" i="26" s="1"/>
  <c r="I3634" i="26" s="1"/>
  <c r="J3634" i="26" s="1"/>
  <c r="G3633" i="26"/>
  <c r="H3633" i="26" s="1"/>
  <c r="I3633" i="26" s="1"/>
  <c r="J3633" i="26" s="1"/>
  <c r="G3632" i="26"/>
  <c r="H3632" i="26" s="1"/>
  <c r="I3632" i="26" s="1"/>
  <c r="J3632" i="26" s="1"/>
  <c r="G3631" i="26"/>
  <c r="H3631" i="26" s="1"/>
  <c r="I3631" i="26" s="1"/>
  <c r="J3631" i="26" s="1"/>
  <c r="G3630" i="26"/>
  <c r="H3630" i="26" s="1"/>
  <c r="I3630" i="26" s="1"/>
  <c r="J3630" i="26" s="1"/>
  <c r="G3629" i="26"/>
  <c r="H3629" i="26" s="1"/>
  <c r="I3629" i="26" s="1"/>
  <c r="J3629" i="26" s="1"/>
  <c r="G3628" i="26"/>
  <c r="H3628" i="26" s="1"/>
  <c r="I3628" i="26" s="1"/>
  <c r="J3628" i="26" s="1"/>
  <c r="G3627" i="26"/>
  <c r="H3627" i="26" s="1"/>
  <c r="I3627" i="26" s="1"/>
  <c r="J3627" i="26" s="1"/>
  <c r="G3626" i="26"/>
  <c r="H3626" i="26" s="1"/>
  <c r="I3626" i="26" s="1"/>
  <c r="J3626" i="26" s="1"/>
  <c r="G3625" i="26"/>
  <c r="H3625" i="26" s="1"/>
  <c r="I3625" i="26" s="1"/>
  <c r="J3625" i="26" s="1"/>
  <c r="G3624" i="26"/>
  <c r="H3624" i="26" s="1"/>
  <c r="I3624" i="26" s="1"/>
  <c r="J3624" i="26" s="1"/>
  <c r="G3623" i="26"/>
  <c r="H3623" i="26" s="1"/>
  <c r="I3623" i="26" s="1"/>
  <c r="J3623" i="26" s="1"/>
  <c r="G3622" i="26"/>
  <c r="H3622" i="26" s="1"/>
  <c r="I3622" i="26" s="1"/>
  <c r="J3622" i="26" s="1"/>
  <c r="G3621" i="26"/>
  <c r="H3621" i="26" s="1"/>
  <c r="I3621" i="26" s="1"/>
  <c r="J3621" i="26" s="1"/>
  <c r="G3620" i="26"/>
  <c r="H3620" i="26" s="1"/>
  <c r="I3620" i="26" s="1"/>
  <c r="J3620" i="26" s="1"/>
  <c r="G3619" i="26"/>
  <c r="H3619" i="26" s="1"/>
  <c r="I3619" i="26" s="1"/>
  <c r="J3619" i="26" s="1"/>
  <c r="G3618" i="26"/>
  <c r="H3618" i="26" s="1"/>
  <c r="I3618" i="26" s="1"/>
  <c r="J3618" i="26" s="1"/>
  <c r="G3617" i="26"/>
  <c r="H3617" i="26" s="1"/>
  <c r="I3617" i="26" s="1"/>
  <c r="J3617" i="26" s="1"/>
  <c r="G3616" i="26"/>
  <c r="H3616" i="26" s="1"/>
  <c r="I3616" i="26" s="1"/>
  <c r="J3616" i="26" s="1"/>
  <c r="G3615" i="26"/>
  <c r="H3615" i="26" s="1"/>
  <c r="I3615" i="26" s="1"/>
  <c r="J3615" i="26" s="1"/>
  <c r="G3614" i="26"/>
  <c r="H3614" i="26" s="1"/>
  <c r="I3614" i="26" s="1"/>
  <c r="J3614" i="26" s="1"/>
  <c r="G3613" i="26"/>
  <c r="H3613" i="26" s="1"/>
  <c r="I3613" i="26" s="1"/>
  <c r="J3613" i="26" s="1"/>
  <c r="G3612" i="26"/>
  <c r="H3612" i="26" s="1"/>
  <c r="I3612" i="26" s="1"/>
  <c r="J3612" i="26" s="1"/>
  <c r="G3611" i="26"/>
  <c r="H3611" i="26" s="1"/>
  <c r="I3611" i="26" s="1"/>
  <c r="J3611" i="26" s="1"/>
  <c r="G3610" i="26"/>
  <c r="H3610" i="26" s="1"/>
  <c r="I3610" i="26" s="1"/>
  <c r="J3610" i="26" s="1"/>
  <c r="G3609" i="26"/>
  <c r="H3609" i="26" s="1"/>
  <c r="I3609" i="26" s="1"/>
  <c r="J3609" i="26" s="1"/>
  <c r="G3608" i="26"/>
  <c r="H3608" i="26" s="1"/>
  <c r="I3608" i="26" s="1"/>
  <c r="J3608" i="26" s="1"/>
  <c r="G3607" i="26"/>
  <c r="H3607" i="26" s="1"/>
  <c r="I3607" i="26" s="1"/>
  <c r="J3607" i="26" s="1"/>
  <c r="G3606" i="26"/>
  <c r="H3606" i="26" s="1"/>
  <c r="I3606" i="26" s="1"/>
  <c r="J3606" i="26" s="1"/>
  <c r="G3605" i="26"/>
  <c r="H3605" i="26" s="1"/>
  <c r="I3605" i="26" s="1"/>
  <c r="J3605" i="26" s="1"/>
  <c r="G3604" i="26"/>
  <c r="H3604" i="26" s="1"/>
  <c r="I3604" i="26" s="1"/>
  <c r="J3604" i="26" s="1"/>
  <c r="G3603" i="26"/>
  <c r="H3603" i="26" s="1"/>
  <c r="I3603" i="26" s="1"/>
  <c r="J3603" i="26" s="1"/>
  <c r="G3602" i="26"/>
  <c r="H3602" i="26" s="1"/>
  <c r="I3602" i="26" s="1"/>
  <c r="J3602" i="26" s="1"/>
  <c r="G3601" i="26"/>
  <c r="H3601" i="26" s="1"/>
  <c r="I3601" i="26" s="1"/>
  <c r="J3601" i="26" s="1"/>
  <c r="G3600" i="26"/>
  <c r="H3600" i="26" s="1"/>
  <c r="I3600" i="26" s="1"/>
  <c r="J3600" i="26" s="1"/>
  <c r="G3599" i="26"/>
  <c r="H3599" i="26" s="1"/>
  <c r="I3599" i="26" s="1"/>
  <c r="J3599" i="26" s="1"/>
  <c r="G3598" i="26"/>
  <c r="H3598" i="26" s="1"/>
  <c r="I3598" i="26" s="1"/>
  <c r="J3598" i="26" s="1"/>
  <c r="G3597" i="26"/>
  <c r="H3597" i="26" s="1"/>
  <c r="I3597" i="26" s="1"/>
  <c r="J3597" i="26" s="1"/>
  <c r="G3596" i="26"/>
  <c r="H3596" i="26" s="1"/>
  <c r="I3596" i="26" s="1"/>
  <c r="J3596" i="26" s="1"/>
  <c r="G3595" i="26"/>
  <c r="H3595" i="26" s="1"/>
  <c r="I3595" i="26" s="1"/>
  <c r="J3595" i="26" s="1"/>
  <c r="G3594" i="26"/>
  <c r="H3594" i="26" s="1"/>
  <c r="I3594" i="26" s="1"/>
  <c r="J3594" i="26" s="1"/>
  <c r="G3593" i="26"/>
  <c r="H3593" i="26" s="1"/>
  <c r="I3593" i="26" s="1"/>
  <c r="J3593" i="26" s="1"/>
  <c r="G3592" i="26"/>
  <c r="H3592" i="26" s="1"/>
  <c r="I3592" i="26" s="1"/>
  <c r="J3592" i="26" s="1"/>
  <c r="G3591" i="26"/>
  <c r="H3591" i="26" s="1"/>
  <c r="I3591" i="26" s="1"/>
  <c r="J3591" i="26" s="1"/>
  <c r="G3590" i="26"/>
  <c r="H3590" i="26" s="1"/>
  <c r="I3590" i="26" s="1"/>
  <c r="J3590" i="26" s="1"/>
  <c r="G3589" i="26"/>
  <c r="H3589" i="26" s="1"/>
  <c r="I3589" i="26" s="1"/>
  <c r="J3589" i="26" s="1"/>
  <c r="G3588" i="26"/>
  <c r="H3588" i="26" s="1"/>
  <c r="I3588" i="26" s="1"/>
  <c r="J3588" i="26" s="1"/>
  <c r="G3587" i="26"/>
  <c r="H3587" i="26" s="1"/>
  <c r="I3587" i="26" s="1"/>
  <c r="J3587" i="26" s="1"/>
  <c r="G3586" i="26"/>
  <c r="H3586" i="26" s="1"/>
  <c r="I3586" i="26" s="1"/>
  <c r="J3586" i="26" s="1"/>
  <c r="G3585" i="26"/>
  <c r="H3585" i="26" s="1"/>
  <c r="I3585" i="26" s="1"/>
  <c r="J3585" i="26" s="1"/>
  <c r="G3584" i="26"/>
  <c r="H3584" i="26" s="1"/>
  <c r="I3584" i="26" s="1"/>
  <c r="J3584" i="26" s="1"/>
  <c r="G3583" i="26"/>
  <c r="H3583" i="26" s="1"/>
  <c r="I3583" i="26" s="1"/>
  <c r="J3583" i="26" s="1"/>
  <c r="G3582" i="26"/>
  <c r="H3582" i="26" s="1"/>
  <c r="I3582" i="26" s="1"/>
  <c r="J3582" i="26" s="1"/>
  <c r="G3581" i="26"/>
  <c r="H3581" i="26" s="1"/>
  <c r="I3581" i="26" s="1"/>
  <c r="J3581" i="26" s="1"/>
  <c r="G3580" i="26"/>
  <c r="H3580" i="26" s="1"/>
  <c r="I3580" i="26" s="1"/>
  <c r="J3580" i="26" s="1"/>
  <c r="G3579" i="26"/>
  <c r="H3579" i="26" s="1"/>
  <c r="I3579" i="26" s="1"/>
  <c r="J3579" i="26" s="1"/>
  <c r="G3578" i="26"/>
  <c r="H3578" i="26" s="1"/>
  <c r="I3578" i="26" s="1"/>
  <c r="J3578" i="26" s="1"/>
  <c r="G3577" i="26"/>
  <c r="H3577" i="26" s="1"/>
  <c r="I3577" i="26" s="1"/>
  <c r="J3577" i="26" s="1"/>
  <c r="G3576" i="26"/>
  <c r="H3576" i="26" s="1"/>
  <c r="I3576" i="26" s="1"/>
  <c r="J3576" i="26" s="1"/>
  <c r="G3575" i="26"/>
  <c r="H3575" i="26" s="1"/>
  <c r="I3575" i="26" s="1"/>
  <c r="J3575" i="26" s="1"/>
  <c r="G3574" i="26"/>
  <c r="H3574" i="26" s="1"/>
  <c r="I3574" i="26" s="1"/>
  <c r="J3574" i="26" s="1"/>
  <c r="G3573" i="26"/>
  <c r="H3573" i="26" s="1"/>
  <c r="I3573" i="26" s="1"/>
  <c r="J3573" i="26" s="1"/>
  <c r="G3572" i="26"/>
  <c r="H3572" i="26" s="1"/>
  <c r="I3572" i="26" s="1"/>
  <c r="J3572" i="26" s="1"/>
  <c r="G3571" i="26"/>
  <c r="H3571" i="26" s="1"/>
  <c r="I3571" i="26" s="1"/>
  <c r="J3571" i="26" s="1"/>
  <c r="G3570" i="26"/>
  <c r="H3570" i="26" s="1"/>
  <c r="I3570" i="26" s="1"/>
  <c r="J3570" i="26" s="1"/>
  <c r="G3569" i="26"/>
  <c r="H3569" i="26" s="1"/>
  <c r="I3569" i="26" s="1"/>
  <c r="J3569" i="26" s="1"/>
  <c r="G3568" i="26"/>
  <c r="H3568" i="26" s="1"/>
  <c r="I3568" i="26" s="1"/>
  <c r="J3568" i="26" s="1"/>
  <c r="G3567" i="26"/>
  <c r="H3567" i="26" s="1"/>
  <c r="I3567" i="26" s="1"/>
  <c r="J3567" i="26" s="1"/>
  <c r="G3566" i="26"/>
  <c r="H3566" i="26" s="1"/>
  <c r="I3566" i="26" s="1"/>
  <c r="J3566" i="26" s="1"/>
  <c r="G3565" i="26"/>
  <c r="H3565" i="26" s="1"/>
  <c r="I3565" i="26" s="1"/>
  <c r="J3565" i="26" s="1"/>
  <c r="G3564" i="26"/>
  <c r="H3564" i="26" s="1"/>
  <c r="I3564" i="26" s="1"/>
  <c r="J3564" i="26" s="1"/>
  <c r="G3563" i="26"/>
  <c r="H3563" i="26" s="1"/>
  <c r="I3563" i="26" s="1"/>
  <c r="J3563" i="26" s="1"/>
  <c r="G3562" i="26"/>
  <c r="H3562" i="26" s="1"/>
  <c r="I3562" i="26" s="1"/>
  <c r="J3562" i="26" s="1"/>
  <c r="G3561" i="26"/>
  <c r="H3561" i="26" s="1"/>
  <c r="I3561" i="26" s="1"/>
  <c r="J3561" i="26" s="1"/>
  <c r="G3560" i="26"/>
  <c r="H3560" i="26" s="1"/>
  <c r="I3560" i="26" s="1"/>
  <c r="J3560" i="26" s="1"/>
  <c r="G3559" i="26"/>
  <c r="H3559" i="26" s="1"/>
  <c r="I3559" i="26" s="1"/>
  <c r="J3559" i="26" s="1"/>
  <c r="G3558" i="26"/>
  <c r="H3558" i="26" s="1"/>
  <c r="I3558" i="26" s="1"/>
  <c r="J3558" i="26" s="1"/>
  <c r="G3557" i="26"/>
  <c r="H3557" i="26" s="1"/>
  <c r="I3557" i="26" s="1"/>
  <c r="J3557" i="26" s="1"/>
  <c r="G3556" i="26"/>
  <c r="H3556" i="26" s="1"/>
  <c r="I3556" i="26" s="1"/>
  <c r="J3556" i="26" s="1"/>
  <c r="G3555" i="26"/>
  <c r="H3555" i="26" s="1"/>
  <c r="I3555" i="26" s="1"/>
  <c r="J3555" i="26" s="1"/>
  <c r="G3554" i="26"/>
  <c r="H3554" i="26" s="1"/>
  <c r="I3554" i="26" s="1"/>
  <c r="J3554" i="26" s="1"/>
  <c r="G3553" i="26"/>
  <c r="H3553" i="26" s="1"/>
  <c r="I3553" i="26" s="1"/>
  <c r="J3553" i="26" s="1"/>
  <c r="G3552" i="26"/>
  <c r="H3552" i="26" s="1"/>
  <c r="I3552" i="26" s="1"/>
  <c r="J3552" i="26" s="1"/>
  <c r="G3551" i="26"/>
  <c r="H3551" i="26" s="1"/>
  <c r="I3551" i="26" s="1"/>
  <c r="J3551" i="26" s="1"/>
  <c r="G3550" i="26"/>
  <c r="H3550" i="26" s="1"/>
  <c r="I3550" i="26" s="1"/>
  <c r="J3550" i="26" s="1"/>
  <c r="G3549" i="26"/>
  <c r="H3549" i="26" s="1"/>
  <c r="I3549" i="26" s="1"/>
  <c r="J3549" i="26" s="1"/>
  <c r="G3548" i="26"/>
  <c r="H3548" i="26" s="1"/>
  <c r="I3548" i="26" s="1"/>
  <c r="J3548" i="26" s="1"/>
  <c r="G3547" i="26"/>
  <c r="H3547" i="26" s="1"/>
  <c r="I3547" i="26" s="1"/>
  <c r="J3547" i="26" s="1"/>
  <c r="G3546" i="26"/>
  <c r="H3546" i="26" s="1"/>
  <c r="I3546" i="26" s="1"/>
  <c r="J3546" i="26" s="1"/>
  <c r="G3545" i="26"/>
  <c r="H3545" i="26" s="1"/>
  <c r="I3545" i="26" s="1"/>
  <c r="J3545" i="26" s="1"/>
  <c r="G3544" i="26"/>
  <c r="H3544" i="26" s="1"/>
  <c r="I3544" i="26" s="1"/>
  <c r="J3544" i="26" s="1"/>
  <c r="G3543" i="26"/>
  <c r="H3543" i="26" s="1"/>
  <c r="I3543" i="26" s="1"/>
  <c r="J3543" i="26" s="1"/>
  <c r="G3542" i="26"/>
  <c r="H3542" i="26" s="1"/>
  <c r="I3542" i="26" s="1"/>
  <c r="J3542" i="26" s="1"/>
  <c r="G3541" i="26"/>
  <c r="H3541" i="26" s="1"/>
  <c r="I3541" i="26" s="1"/>
  <c r="J3541" i="26" s="1"/>
  <c r="G3540" i="26"/>
  <c r="H3540" i="26" s="1"/>
  <c r="I3540" i="26" s="1"/>
  <c r="J3540" i="26" s="1"/>
  <c r="G3539" i="26"/>
  <c r="H3539" i="26" s="1"/>
  <c r="I3539" i="26" s="1"/>
  <c r="J3539" i="26" s="1"/>
  <c r="G3538" i="26"/>
  <c r="H3538" i="26" s="1"/>
  <c r="I3538" i="26" s="1"/>
  <c r="J3538" i="26" s="1"/>
  <c r="G3537" i="26"/>
  <c r="H3537" i="26" s="1"/>
  <c r="I3537" i="26" s="1"/>
  <c r="J3537" i="26" s="1"/>
  <c r="G3536" i="26"/>
  <c r="H3536" i="26" s="1"/>
  <c r="I3536" i="26" s="1"/>
  <c r="J3536" i="26" s="1"/>
  <c r="G3535" i="26"/>
  <c r="H3535" i="26" s="1"/>
  <c r="I3535" i="26" s="1"/>
  <c r="J3535" i="26" s="1"/>
  <c r="G3534" i="26"/>
  <c r="H3534" i="26" s="1"/>
  <c r="I3534" i="26" s="1"/>
  <c r="J3534" i="26" s="1"/>
  <c r="G3533" i="26"/>
  <c r="H3533" i="26" s="1"/>
  <c r="I3533" i="26" s="1"/>
  <c r="J3533" i="26" s="1"/>
  <c r="G3532" i="26"/>
  <c r="H3532" i="26" s="1"/>
  <c r="I3532" i="26" s="1"/>
  <c r="J3532" i="26" s="1"/>
  <c r="G3531" i="26"/>
  <c r="H3531" i="26" s="1"/>
  <c r="I3531" i="26" s="1"/>
  <c r="J3531" i="26" s="1"/>
  <c r="G3530" i="26"/>
  <c r="H3530" i="26" s="1"/>
  <c r="I3530" i="26" s="1"/>
  <c r="J3530" i="26" s="1"/>
  <c r="G3529" i="26"/>
  <c r="H3529" i="26" s="1"/>
  <c r="I3529" i="26" s="1"/>
  <c r="J3529" i="26" s="1"/>
  <c r="G3528" i="26"/>
  <c r="H3528" i="26" s="1"/>
  <c r="I3528" i="26" s="1"/>
  <c r="J3528" i="26" s="1"/>
  <c r="G3527" i="26"/>
  <c r="H3527" i="26" s="1"/>
  <c r="I3527" i="26" s="1"/>
  <c r="J3527" i="26" s="1"/>
  <c r="G3526" i="26"/>
  <c r="H3526" i="26" s="1"/>
  <c r="I3526" i="26" s="1"/>
  <c r="J3526" i="26" s="1"/>
  <c r="G3525" i="26"/>
  <c r="H3525" i="26" s="1"/>
  <c r="I3525" i="26" s="1"/>
  <c r="J3525" i="26" s="1"/>
  <c r="G3524" i="26"/>
  <c r="H3524" i="26" s="1"/>
  <c r="I3524" i="26" s="1"/>
  <c r="J3524" i="26" s="1"/>
  <c r="G3523" i="26"/>
  <c r="H3523" i="26" s="1"/>
  <c r="I3523" i="26" s="1"/>
  <c r="J3523" i="26" s="1"/>
  <c r="G3522" i="26"/>
  <c r="H3522" i="26" s="1"/>
  <c r="I3522" i="26" s="1"/>
  <c r="J3522" i="26" s="1"/>
  <c r="G3521" i="26"/>
  <c r="H3521" i="26" s="1"/>
  <c r="I3521" i="26" s="1"/>
  <c r="J3521" i="26" s="1"/>
  <c r="G3520" i="26"/>
  <c r="H3520" i="26" s="1"/>
  <c r="I3520" i="26" s="1"/>
  <c r="J3520" i="26" s="1"/>
  <c r="G3519" i="26"/>
  <c r="H3519" i="26" s="1"/>
  <c r="I3519" i="26" s="1"/>
  <c r="J3519" i="26" s="1"/>
  <c r="G3518" i="26"/>
  <c r="H3518" i="26" s="1"/>
  <c r="I3518" i="26" s="1"/>
  <c r="J3518" i="26" s="1"/>
  <c r="G3517" i="26"/>
  <c r="H3517" i="26" s="1"/>
  <c r="I3517" i="26" s="1"/>
  <c r="J3517" i="26" s="1"/>
  <c r="G3516" i="26"/>
  <c r="H3516" i="26" s="1"/>
  <c r="I3516" i="26" s="1"/>
  <c r="J3516" i="26" s="1"/>
  <c r="G3515" i="26"/>
  <c r="H3515" i="26" s="1"/>
  <c r="I3515" i="26" s="1"/>
  <c r="J3515" i="26" s="1"/>
  <c r="G3514" i="26"/>
  <c r="H3514" i="26" s="1"/>
  <c r="I3514" i="26" s="1"/>
  <c r="J3514" i="26" s="1"/>
  <c r="G3513" i="26"/>
  <c r="H3513" i="26" s="1"/>
  <c r="I3513" i="26" s="1"/>
  <c r="J3513" i="26" s="1"/>
  <c r="G3512" i="26"/>
  <c r="H3512" i="26" s="1"/>
  <c r="I3512" i="26" s="1"/>
  <c r="J3512" i="26" s="1"/>
  <c r="G3511" i="26"/>
  <c r="H3511" i="26" s="1"/>
  <c r="I3511" i="26" s="1"/>
  <c r="J3511" i="26" s="1"/>
  <c r="G3510" i="26"/>
  <c r="H3510" i="26" s="1"/>
  <c r="I3510" i="26" s="1"/>
  <c r="J3510" i="26" s="1"/>
  <c r="G3509" i="26"/>
  <c r="H3509" i="26" s="1"/>
  <c r="I3509" i="26" s="1"/>
  <c r="J3509" i="26" s="1"/>
  <c r="G3508" i="26"/>
  <c r="H3508" i="26" s="1"/>
  <c r="I3508" i="26" s="1"/>
  <c r="J3508" i="26" s="1"/>
  <c r="G3507" i="26"/>
  <c r="H3507" i="26" s="1"/>
  <c r="I3507" i="26" s="1"/>
  <c r="J3507" i="26" s="1"/>
  <c r="G3506" i="26"/>
  <c r="H3506" i="26" s="1"/>
  <c r="I3506" i="26" s="1"/>
  <c r="J3506" i="26" s="1"/>
  <c r="G3505" i="26"/>
  <c r="H3505" i="26" s="1"/>
  <c r="I3505" i="26" s="1"/>
  <c r="J3505" i="26" s="1"/>
  <c r="G3504" i="26"/>
  <c r="H3504" i="26" s="1"/>
  <c r="I3504" i="26" s="1"/>
  <c r="J3504" i="26" s="1"/>
  <c r="G3503" i="26"/>
  <c r="H3503" i="26" s="1"/>
  <c r="I3503" i="26" s="1"/>
  <c r="J3503" i="26" s="1"/>
  <c r="G3502" i="26"/>
  <c r="H3502" i="26" s="1"/>
  <c r="I3502" i="26" s="1"/>
  <c r="J3502" i="26" s="1"/>
  <c r="G3501" i="26"/>
  <c r="H3501" i="26" s="1"/>
  <c r="I3501" i="26" s="1"/>
  <c r="J3501" i="26" s="1"/>
  <c r="G3500" i="26"/>
  <c r="H3500" i="26" s="1"/>
  <c r="I3500" i="26" s="1"/>
  <c r="J3500" i="26" s="1"/>
  <c r="G3499" i="26"/>
  <c r="H3499" i="26" s="1"/>
  <c r="I3499" i="26" s="1"/>
  <c r="J3499" i="26" s="1"/>
  <c r="G3498" i="26"/>
  <c r="H3498" i="26" s="1"/>
  <c r="I3498" i="26" s="1"/>
  <c r="J3498" i="26" s="1"/>
  <c r="G3497" i="26"/>
  <c r="H3497" i="26" s="1"/>
  <c r="I3497" i="26" s="1"/>
  <c r="J3497" i="26" s="1"/>
  <c r="G3496" i="26"/>
  <c r="H3496" i="26" s="1"/>
  <c r="I3496" i="26" s="1"/>
  <c r="J3496" i="26" s="1"/>
  <c r="G3495" i="26"/>
  <c r="H3495" i="26" s="1"/>
  <c r="I3495" i="26" s="1"/>
  <c r="J3495" i="26" s="1"/>
  <c r="G3494" i="26"/>
  <c r="H3494" i="26" s="1"/>
  <c r="I3494" i="26" s="1"/>
  <c r="J3494" i="26" s="1"/>
  <c r="G3493" i="26"/>
  <c r="H3493" i="26" s="1"/>
  <c r="I3493" i="26" s="1"/>
  <c r="J3493" i="26" s="1"/>
  <c r="G3492" i="26"/>
  <c r="H3492" i="26" s="1"/>
  <c r="I3492" i="26" s="1"/>
  <c r="J3492" i="26" s="1"/>
  <c r="G3491" i="26"/>
  <c r="H3491" i="26" s="1"/>
  <c r="I3491" i="26" s="1"/>
  <c r="J3491" i="26" s="1"/>
  <c r="G3490" i="26"/>
  <c r="H3490" i="26" s="1"/>
  <c r="I3490" i="26" s="1"/>
  <c r="J3490" i="26" s="1"/>
  <c r="G3489" i="26"/>
  <c r="H3489" i="26" s="1"/>
  <c r="I3489" i="26" s="1"/>
  <c r="J3489" i="26" s="1"/>
  <c r="G3488" i="26"/>
  <c r="H3488" i="26" s="1"/>
  <c r="I3488" i="26" s="1"/>
  <c r="J3488" i="26" s="1"/>
  <c r="G3487" i="26"/>
  <c r="H3487" i="26" s="1"/>
  <c r="I3487" i="26" s="1"/>
  <c r="J3487" i="26" s="1"/>
  <c r="G3486" i="26"/>
  <c r="H3486" i="26" s="1"/>
  <c r="I3486" i="26" s="1"/>
  <c r="J3486" i="26" s="1"/>
  <c r="G3485" i="26"/>
  <c r="H3485" i="26" s="1"/>
  <c r="I3485" i="26" s="1"/>
  <c r="J3485" i="26" s="1"/>
  <c r="G3484" i="26"/>
  <c r="H3484" i="26" s="1"/>
  <c r="I3484" i="26" s="1"/>
  <c r="J3484" i="26" s="1"/>
  <c r="G3483" i="26"/>
  <c r="H3483" i="26" s="1"/>
  <c r="I3483" i="26" s="1"/>
  <c r="J3483" i="26" s="1"/>
  <c r="G3482" i="26"/>
  <c r="H3482" i="26" s="1"/>
  <c r="I3482" i="26" s="1"/>
  <c r="J3482" i="26" s="1"/>
  <c r="G3481" i="26"/>
  <c r="H3481" i="26" s="1"/>
  <c r="I3481" i="26" s="1"/>
  <c r="J3481" i="26" s="1"/>
  <c r="G3480" i="26"/>
  <c r="H3480" i="26" s="1"/>
  <c r="I3480" i="26" s="1"/>
  <c r="J3480" i="26" s="1"/>
  <c r="G3479" i="26"/>
  <c r="H3479" i="26" s="1"/>
  <c r="I3479" i="26" s="1"/>
  <c r="J3479" i="26" s="1"/>
  <c r="G3478" i="26"/>
  <c r="H3478" i="26" s="1"/>
  <c r="I3478" i="26" s="1"/>
  <c r="J3478" i="26" s="1"/>
  <c r="G3477" i="26"/>
  <c r="H3477" i="26" s="1"/>
  <c r="I3477" i="26" s="1"/>
  <c r="J3477" i="26" s="1"/>
  <c r="G3476" i="26"/>
  <c r="H3476" i="26" s="1"/>
  <c r="I3476" i="26" s="1"/>
  <c r="J3476" i="26" s="1"/>
  <c r="G3475" i="26"/>
  <c r="H3475" i="26" s="1"/>
  <c r="I3475" i="26" s="1"/>
  <c r="J3475" i="26" s="1"/>
  <c r="G3474" i="26"/>
  <c r="H3474" i="26" s="1"/>
  <c r="I3474" i="26" s="1"/>
  <c r="J3474" i="26" s="1"/>
  <c r="G3473" i="26"/>
  <c r="H3473" i="26" s="1"/>
  <c r="I3473" i="26" s="1"/>
  <c r="J3473" i="26" s="1"/>
  <c r="G3472" i="26"/>
  <c r="H3472" i="26" s="1"/>
  <c r="I3472" i="26" s="1"/>
  <c r="J3472" i="26" s="1"/>
  <c r="G3471" i="26"/>
  <c r="H3471" i="26" s="1"/>
  <c r="I3471" i="26" s="1"/>
  <c r="J3471" i="26" s="1"/>
  <c r="G3470" i="26"/>
  <c r="H3470" i="26" s="1"/>
  <c r="I3470" i="26" s="1"/>
  <c r="J3470" i="26" s="1"/>
  <c r="G3469" i="26"/>
  <c r="H3469" i="26" s="1"/>
  <c r="I3469" i="26" s="1"/>
  <c r="J3469" i="26" s="1"/>
  <c r="G3468" i="26"/>
  <c r="H3468" i="26" s="1"/>
  <c r="I3468" i="26" s="1"/>
  <c r="J3468" i="26" s="1"/>
  <c r="G3467" i="26"/>
  <c r="H3467" i="26" s="1"/>
  <c r="I3467" i="26" s="1"/>
  <c r="J3467" i="26" s="1"/>
  <c r="G3466" i="26"/>
  <c r="H3466" i="26" s="1"/>
  <c r="I3466" i="26" s="1"/>
  <c r="J3466" i="26" s="1"/>
  <c r="G3465" i="26"/>
  <c r="H3465" i="26" s="1"/>
  <c r="I3465" i="26" s="1"/>
  <c r="J3465" i="26" s="1"/>
  <c r="G3464" i="26"/>
  <c r="H3464" i="26" s="1"/>
  <c r="I3464" i="26" s="1"/>
  <c r="J3464" i="26" s="1"/>
  <c r="G3463" i="26"/>
  <c r="H3463" i="26" s="1"/>
  <c r="I3463" i="26" s="1"/>
  <c r="J3463" i="26" s="1"/>
  <c r="G3462" i="26"/>
  <c r="H3462" i="26" s="1"/>
  <c r="I3462" i="26" s="1"/>
  <c r="J3462" i="26" s="1"/>
  <c r="G3461" i="26"/>
  <c r="H3461" i="26" s="1"/>
  <c r="I3461" i="26" s="1"/>
  <c r="J3461" i="26" s="1"/>
  <c r="G3460" i="26"/>
  <c r="H3460" i="26" s="1"/>
  <c r="I3460" i="26" s="1"/>
  <c r="J3460" i="26" s="1"/>
  <c r="G3459" i="26"/>
  <c r="H3459" i="26" s="1"/>
  <c r="I3459" i="26" s="1"/>
  <c r="J3459" i="26" s="1"/>
  <c r="G3458" i="26"/>
  <c r="H3458" i="26" s="1"/>
  <c r="I3458" i="26" s="1"/>
  <c r="J3458" i="26" s="1"/>
  <c r="G3457" i="26"/>
  <c r="H3457" i="26" s="1"/>
  <c r="I3457" i="26" s="1"/>
  <c r="J3457" i="26" s="1"/>
  <c r="G3456" i="26"/>
  <c r="H3456" i="26" s="1"/>
  <c r="I3456" i="26" s="1"/>
  <c r="J3456" i="26" s="1"/>
  <c r="G3455" i="26"/>
  <c r="H3455" i="26" s="1"/>
  <c r="I3455" i="26" s="1"/>
  <c r="J3455" i="26" s="1"/>
  <c r="G3454" i="26"/>
  <c r="H3454" i="26" s="1"/>
  <c r="I3454" i="26" s="1"/>
  <c r="J3454" i="26" s="1"/>
  <c r="G3453" i="26"/>
  <c r="H3453" i="26" s="1"/>
  <c r="I3453" i="26" s="1"/>
  <c r="J3453" i="26" s="1"/>
  <c r="G3452" i="26"/>
  <c r="H3452" i="26" s="1"/>
  <c r="I3452" i="26" s="1"/>
  <c r="J3452" i="26" s="1"/>
  <c r="G3451" i="26"/>
  <c r="H3451" i="26" s="1"/>
  <c r="I3451" i="26" s="1"/>
  <c r="J3451" i="26" s="1"/>
  <c r="G3450" i="26"/>
  <c r="H3450" i="26" s="1"/>
  <c r="I3450" i="26" s="1"/>
  <c r="J3450" i="26" s="1"/>
  <c r="G3449" i="26"/>
  <c r="H3449" i="26" s="1"/>
  <c r="I3449" i="26" s="1"/>
  <c r="J3449" i="26" s="1"/>
  <c r="G3448" i="26"/>
  <c r="H3448" i="26" s="1"/>
  <c r="I3448" i="26" s="1"/>
  <c r="J3448" i="26" s="1"/>
  <c r="G3447" i="26"/>
  <c r="H3447" i="26" s="1"/>
  <c r="I3447" i="26" s="1"/>
  <c r="J3447" i="26" s="1"/>
  <c r="G3446" i="26"/>
  <c r="H3446" i="26" s="1"/>
  <c r="I3446" i="26" s="1"/>
  <c r="J3446" i="26" s="1"/>
  <c r="G3445" i="26"/>
  <c r="H3445" i="26" s="1"/>
  <c r="I3445" i="26" s="1"/>
  <c r="J3445" i="26" s="1"/>
  <c r="G3444" i="26"/>
  <c r="H3444" i="26" s="1"/>
  <c r="I3444" i="26" s="1"/>
  <c r="J3444" i="26" s="1"/>
  <c r="G3443" i="26"/>
  <c r="H3443" i="26" s="1"/>
  <c r="I3443" i="26" s="1"/>
  <c r="J3443" i="26" s="1"/>
  <c r="G3442" i="26"/>
  <c r="H3442" i="26" s="1"/>
  <c r="I3442" i="26" s="1"/>
  <c r="J3442" i="26" s="1"/>
  <c r="G3441" i="26"/>
  <c r="H3441" i="26" s="1"/>
  <c r="I3441" i="26" s="1"/>
  <c r="J3441" i="26" s="1"/>
  <c r="G3440" i="26"/>
  <c r="H3440" i="26" s="1"/>
  <c r="I3440" i="26" s="1"/>
  <c r="J3440" i="26" s="1"/>
  <c r="G3439" i="26"/>
  <c r="H3439" i="26" s="1"/>
  <c r="I3439" i="26" s="1"/>
  <c r="J3439" i="26" s="1"/>
  <c r="G3438" i="26"/>
  <c r="H3438" i="26" s="1"/>
  <c r="I3438" i="26" s="1"/>
  <c r="J3438" i="26" s="1"/>
  <c r="G3437" i="26"/>
  <c r="H3437" i="26" s="1"/>
  <c r="I3437" i="26" s="1"/>
  <c r="J3437" i="26" s="1"/>
  <c r="G3436" i="26"/>
  <c r="H3436" i="26" s="1"/>
  <c r="I3436" i="26" s="1"/>
  <c r="J3436" i="26" s="1"/>
  <c r="G3435" i="26"/>
  <c r="H3435" i="26" s="1"/>
  <c r="I3435" i="26" s="1"/>
  <c r="J3435" i="26" s="1"/>
  <c r="G3434" i="26"/>
  <c r="H3434" i="26" s="1"/>
  <c r="I3434" i="26" s="1"/>
  <c r="J3434" i="26" s="1"/>
  <c r="G3433" i="26"/>
  <c r="H3433" i="26" s="1"/>
  <c r="I3433" i="26" s="1"/>
  <c r="J3433" i="26" s="1"/>
  <c r="G3432" i="26"/>
  <c r="H3432" i="26" s="1"/>
  <c r="I3432" i="26" s="1"/>
  <c r="J3432" i="26" s="1"/>
  <c r="G3431" i="26"/>
  <c r="H3431" i="26" s="1"/>
  <c r="I3431" i="26" s="1"/>
  <c r="J3431" i="26" s="1"/>
  <c r="G3430" i="26"/>
  <c r="H3430" i="26" s="1"/>
  <c r="I3430" i="26" s="1"/>
  <c r="J3430" i="26" s="1"/>
  <c r="G3429" i="26"/>
  <c r="H3429" i="26" s="1"/>
  <c r="I3429" i="26" s="1"/>
  <c r="J3429" i="26" s="1"/>
  <c r="G3428" i="26"/>
  <c r="H3428" i="26" s="1"/>
  <c r="I3428" i="26" s="1"/>
  <c r="J3428" i="26" s="1"/>
  <c r="G3427" i="26"/>
  <c r="H3427" i="26" s="1"/>
  <c r="I3427" i="26" s="1"/>
  <c r="J3427" i="26" s="1"/>
  <c r="G3426" i="26"/>
  <c r="H3426" i="26" s="1"/>
  <c r="I3426" i="26" s="1"/>
  <c r="J3426" i="26" s="1"/>
  <c r="G3425" i="26"/>
  <c r="H3425" i="26" s="1"/>
  <c r="I3425" i="26" s="1"/>
  <c r="J3425" i="26" s="1"/>
  <c r="G3424" i="26"/>
  <c r="H3424" i="26" s="1"/>
  <c r="I3424" i="26" s="1"/>
  <c r="J3424" i="26" s="1"/>
  <c r="G3423" i="26"/>
  <c r="H3423" i="26" s="1"/>
  <c r="I3423" i="26" s="1"/>
  <c r="J3423" i="26" s="1"/>
  <c r="G3422" i="26"/>
  <c r="H3422" i="26" s="1"/>
  <c r="I3422" i="26" s="1"/>
  <c r="J3422" i="26" s="1"/>
  <c r="G3421" i="26"/>
  <c r="H3421" i="26" s="1"/>
  <c r="I3421" i="26" s="1"/>
  <c r="J3421" i="26" s="1"/>
  <c r="G3420" i="26"/>
  <c r="H3420" i="26" s="1"/>
  <c r="I3420" i="26" s="1"/>
  <c r="J3420" i="26" s="1"/>
  <c r="G3419" i="26"/>
  <c r="H3419" i="26" s="1"/>
  <c r="I3419" i="26" s="1"/>
  <c r="J3419" i="26" s="1"/>
  <c r="G3418" i="26"/>
  <c r="H3418" i="26" s="1"/>
  <c r="I3418" i="26" s="1"/>
  <c r="J3418" i="26" s="1"/>
  <c r="G3417" i="26"/>
  <c r="H3417" i="26" s="1"/>
  <c r="I3417" i="26" s="1"/>
  <c r="J3417" i="26" s="1"/>
  <c r="G3416" i="26"/>
  <c r="H3416" i="26" s="1"/>
  <c r="I3416" i="26" s="1"/>
  <c r="J3416" i="26" s="1"/>
  <c r="G3415" i="26"/>
  <c r="H3415" i="26" s="1"/>
  <c r="I3415" i="26" s="1"/>
  <c r="J3415" i="26" s="1"/>
  <c r="G3414" i="26"/>
  <c r="H3414" i="26" s="1"/>
  <c r="I3414" i="26" s="1"/>
  <c r="J3414" i="26" s="1"/>
  <c r="G3413" i="26"/>
  <c r="H3413" i="26" s="1"/>
  <c r="I3413" i="26" s="1"/>
  <c r="J3413" i="26" s="1"/>
  <c r="G3412" i="26"/>
  <c r="H3412" i="26" s="1"/>
  <c r="I3412" i="26" s="1"/>
  <c r="J3412" i="26" s="1"/>
  <c r="G3411" i="26"/>
  <c r="H3411" i="26" s="1"/>
  <c r="I3411" i="26" s="1"/>
  <c r="J3411" i="26" s="1"/>
  <c r="G3410" i="26"/>
  <c r="H3410" i="26" s="1"/>
  <c r="I3410" i="26" s="1"/>
  <c r="J3410" i="26" s="1"/>
  <c r="G3409" i="26"/>
  <c r="H3409" i="26" s="1"/>
  <c r="I3409" i="26" s="1"/>
  <c r="J3409" i="26" s="1"/>
  <c r="G3408" i="26"/>
  <c r="H3408" i="26" s="1"/>
  <c r="I3408" i="26" s="1"/>
  <c r="J3408" i="26" s="1"/>
  <c r="G3407" i="26"/>
  <c r="H3407" i="26" s="1"/>
  <c r="I3407" i="26" s="1"/>
  <c r="J3407" i="26" s="1"/>
  <c r="G3406" i="26"/>
  <c r="H3406" i="26" s="1"/>
  <c r="I3406" i="26" s="1"/>
  <c r="J3406" i="26" s="1"/>
  <c r="G3405" i="26"/>
  <c r="H3405" i="26" s="1"/>
  <c r="I3405" i="26" s="1"/>
  <c r="J3405" i="26" s="1"/>
  <c r="G3404" i="26"/>
  <c r="H3404" i="26" s="1"/>
  <c r="I3404" i="26" s="1"/>
  <c r="J3404" i="26" s="1"/>
  <c r="G3403" i="26"/>
  <c r="H3403" i="26" s="1"/>
  <c r="I3403" i="26" s="1"/>
  <c r="J3403" i="26" s="1"/>
  <c r="G3402" i="26"/>
  <c r="H3402" i="26" s="1"/>
  <c r="I3402" i="26" s="1"/>
  <c r="J3402" i="26" s="1"/>
  <c r="G3401" i="26"/>
  <c r="H3401" i="26" s="1"/>
  <c r="I3401" i="26" s="1"/>
  <c r="J3401" i="26" s="1"/>
  <c r="G3400" i="26"/>
  <c r="H3400" i="26" s="1"/>
  <c r="I3400" i="26" s="1"/>
  <c r="J3400" i="26" s="1"/>
  <c r="G3399" i="26"/>
  <c r="H3399" i="26" s="1"/>
  <c r="I3399" i="26" s="1"/>
  <c r="J3399" i="26" s="1"/>
  <c r="G3398" i="26"/>
  <c r="H3398" i="26" s="1"/>
  <c r="I3398" i="26" s="1"/>
  <c r="J3398" i="26" s="1"/>
  <c r="G3397" i="26"/>
  <c r="H3397" i="26" s="1"/>
  <c r="I3397" i="26" s="1"/>
  <c r="J3397" i="26" s="1"/>
  <c r="G3396" i="26"/>
  <c r="H3396" i="26" s="1"/>
  <c r="I3396" i="26" s="1"/>
  <c r="J3396" i="26" s="1"/>
  <c r="G3395" i="26"/>
  <c r="H3395" i="26" s="1"/>
  <c r="I3395" i="26" s="1"/>
  <c r="J3395" i="26" s="1"/>
  <c r="G3394" i="26"/>
  <c r="H3394" i="26" s="1"/>
  <c r="I3394" i="26" s="1"/>
  <c r="J3394" i="26" s="1"/>
  <c r="G3393" i="26"/>
  <c r="H3393" i="26" s="1"/>
  <c r="I3393" i="26" s="1"/>
  <c r="J3393" i="26" s="1"/>
  <c r="G3392" i="26"/>
  <c r="H3392" i="26" s="1"/>
  <c r="I3392" i="26" s="1"/>
  <c r="J3392" i="26" s="1"/>
  <c r="G3391" i="26"/>
  <c r="H3391" i="26" s="1"/>
  <c r="I3391" i="26" s="1"/>
  <c r="J3391" i="26" s="1"/>
  <c r="G3390" i="26"/>
  <c r="H3390" i="26" s="1"/>
  <c r="I3390" i="26" s="1"/>
  <c r="J3390" i="26" s="1"/>
  <c r="G3389" i="26"/>
  <c r="H3389" i="26" s="1"/>
  <c r="I3389" i="26" s="1"/>
  <c r="J3389" i="26" s="1"/>
  <c r="G3388" i="26"/>
  <c r="H3388" i="26" s="1"/>
  <c r="I3388" i="26" s="1"/>
  <c r="J3388" i="26" s="1"/>
  <c r="G3387" i="26"/>
  <c r="H3387" i="26" s="1"/>
  <c r="I3387" i="26" s="1"/>
  <c r="J3387" i="26" s="1"/>
  <c r="G3386" i="26"/>
  <c r="H3386" i="26" s="1"/>
  <c r="I3386" i="26" s="1"/>
  <c r="J3386" i="26" s="1"/>
  <c r="G3385" i="26"/>
  <c r="H3385" i="26" s="1"/>
  <c r="I3385" i="26" s="1"/>
  <c r="J3385" i="26" s="1"/>
  <c r="G3384" i="26"/>
  <c r="H3384" i="26" s="1"/>
  <c r="I3384" i="26" s="1"/>
  <c r="J3384" i="26" s="1"/>
  <c r="G3383" i="26"/>
  <c r="H3383" i="26" s="1"/>
  <c r="I3383" i="26" s="1"/>
  <c r="J3383" i="26" s="1"/>
  <c r="G3382" i="26"/>
  <c r="H3382" i="26" s="1"/>
  <c r="I3382" i="26" s="1"/>
  <c r="J3382" i="26" s="1"/>
  <c r="G3381" i="26"/>
  <c r="H3381" i="26" s="1"/>
  <c r="I3381" i="26" s="1"/>
  <c r="J3381" i="26" s="1"/>
  <c r="G3380" i="26"/>
  <c r="H3380" i="26" s="1"/>
  <c r="I3380" i="26" s="1"/>
  <c r="J3380" i="26" s="1"/>
  <c r="G3379" i="26"/>
  <c r="H3379" i="26" s="1"/>
  <c r="I3379" i="26" s="1"/>
  <c r="J3379" i="26" s="1"/>
  <c r="G3378" i="26"/>
  <c r="H3378" i="26" s="1"/>
  <c r="I3378" i="26" s="1"/>
  <c r="J3378" i="26" s="1"/>
  <c r="G3377" i="26"/>
  <c r="H3377" i="26" s="1"/>
  <c r="I3377" i="26" s="1"/>
  <c r="J3377" i="26" s="1"/>
  <c r="G3376" i="26"/>
  <c r="H3376" i="26" s="1"/>
  <c r="I3376" i="26" s="1"/>
  <c r="J3376" i="26" s="1"/>
  <c r="G3375" i="26"/>
  <c r="H3375" i="26" s="1"/>
  <c r="I3375" i="26" s="1"/>
  <c r="J3375" i="26" s="1"/>
  <c r="G3374" i="26"/>
  <c r="H3374" i="26" s="1"/>
  <c r="I3374" i="26" s="1"/>
  <c r="J3374" i="26" s="1"/>
  <c r="G3373" i="26"/>
  <c r="H3373" i="26" s="1"/>
  <c r="I3373" i="26" s="1"/>
  <c r="J3373" i="26" s="1"/>
  <c r="G3372" i="26"/>
  <c r="H3372" i="26" s="1"/>
  <c r="I3372" i="26" s="1"/>
  <c r="J3372" i="26" s="1"/>
  <c r="G3371" i="26"/>
  <c r="H3371" i="26" s="1"/>
  <c r="I3371" i="26" s="1"/>
  <c r="J3371" i="26" s="1"/>
  <c r="G3370" i="26"/>
  <c r="H3370" i="26" s="1"/>
  <c r="I3370" i="26" s="1"/>
  <c r="J3370" i="26" s="1"/>
  <c r="G3369" i="26"/>
  <c r="H3369" i="26" s="1"/>
  <c r="I3369" i="26" s="1"/>
  <c r="J3369" i="26" s="1"/>
  <c r="G3368" i="26"/>
  <c r="H3368" i="26" s="1"/>
  <c r="I3368" i="26" s="1"/>
  <c r="J3368" i="26" s="1"/>
  <c r="G3367" i="26"/>
  <c r="H3367" i="26" s="1"/>
  <c r="I3367" i="26" s="1"/>
  <c r="J3367" i="26" s="1"/>
  <c r="G3366" i="26"/>
  <c r="H3366" i="26" s="1"/>
  <c r="I3366" i="26" s="1"/>
  <c r="J3366" i="26" s="1"/>
  <c r="G3365" i="26"/>
  <c r="H3365" i="26" s="1"/>
  <c r="I3365" i="26" s="1"/>
  <c r="J3365" i="26" s="1"/>
  <c r="G3364" i="26"/>
  <c r="H3364" i="26" s="1"/>
  <c r="I3364" i="26" s="1"/>
  <c r="J3364" i="26" s="1"/>
  <c r="G3363" i="26"/>
  <c r="H3363" i="26" s="1"/>
  <c r="I3363" i="26" s="1"/>
  <c r="J3363" i="26" s="1"/>
  <c r="G3362" i="26"/>
  <c r="H3362" i="26" s="1"/>
  <c r="I3362" i="26" s="1"/>
  <c r="J3362" i="26" s="1"/>
  <c r="G3361" i="26"/>
  <c r="H3361" i="26" s="1"/>
  <c r="I3361" i="26" s="1"/>
  <c r="J3361" i="26" s="1"/>
  <c r="G3360" i="26"/>
  <c r="H3360" i="26" s="1"/>
  <c r="I3360" i="26" s="1"/>
  <c r="J3360" i="26" s="1"/>
  <c r="G3359" i="26"/>
  <c r="H3359" i="26" s="1"/>
  <c r="I3359" i="26" s="1"/>
  <c r="J3359" i="26" s="1"/>
  <c r="G3358" i="26"/>
  <c r="H3358" i="26" s="1"/>
  <c r="I3358" i="26" s="1"/>
  <c r="J3358" i="26" s="1"/>
  <c r="G3357" i="26"/>
  <c r="H3357" i="26" s="1"/>
  <c r="I3357" i="26" s="1"/>
  <c r="J3357" i="26" s="1"/>
  <c r="G3356" i="26"/>
  <c r="H3356" i="26" s="1"/>
  <c r="I3356" i="26" s="1"/>
  <c r="J3356" i="26" s="1"/>
  <c r="G3355" i="26"/>
  <c r="H3355" i="26" s="1"/>
  <c r="I3355" i="26" s="1"/>
  <c r="J3355" i="26" s="1"/>
  <c r="G3354" i="26"/>
  <c r="H3354" i="26" s="1"/>
  <c r="I3354" i="26" s="1"/>
  <c r="J3354" i="26" s="1"/>
  <c r="G3353" i="26"/>
  <c r="H3353" i="26" s="1"/>
  <c r="I3353" i="26" s="1"/>
  <c r="J3353" i="26" s="1"/>
  <c r="G3352" i="26"/>
  <c r="H3352" i="26" s="1"/>
  <c r="I3352" i="26" s="1"/>
  <c r="J3352" i="26" s="1"/>
  <c r="G3351" i="26"/>
  <c r="H3351" i="26" s="1"/>
  <c r="I3351" i="26" s="1"/>
  <c r="J3351" i="26" s="1"/>
  <c r="G3350" i="26"/>
  <c r="H3350" i="26" s="1"/>
  <c r="I3350" i="26" s="1"/>
  <c r="J3350" i="26" s="1"/>
  <c r="G3349" i="26"/>
  <c r="H3349" i="26" s="1"/>
  <c r="I3349" i="26" s="1"/>
  <c r="J3349" i="26" s="1"/>
  <c r="G3348" i="26"/>
  <c r="H3348" i="26" s="1"/>
  <c r="I3348" i="26" s="1"/>
  <c r="J3348" i="26" s="1"/>
  <c r="G3347" i="26"/>
  <c r="H3347" i="26" s="1"/>
  <c r="I3347" i="26" s="1"/>
  <c r="J3347" i="26" s="1"/>
  <c r="G3346" i="26"/>
  <c r="H3346" i="26" s="1"/>
  <c r="I3346" i="26" s="1"/>
  <c r="J3346" i="26" s="1"/>
  <c r="G3345" i="26"/>
  <c r="H3345" i="26" s="1"/>
  <c r="I3345" i="26" s="1"/>
  <c r="J3345" i="26" s="1"/>
  <c r="G3344" i="26"/>
  <c r="H3344" i="26" s="1"/>
  <c r="I3344" i="26" s="1"/>
  <c r="J3344" i="26" s="1"/>
  <c r="G3343" i="26"/>
  <c r="H3343" i="26" s="1"/>
  <c r="I3343" i="26" s="1"/>
  <c r="J3343" i="26" s="1"/>
  <c r="G3342" i="26"/>
  <c r="H3342" i="26" s="1"/>
  <c r="I3342" i="26" s="1"/>
  <c r="J3342" i="26" s="1"/>
  <c r="G3341" i="26"/>
  <c r="H3341" i="26" s="1"/>
  <c r="I3341" i="26" s="1"/>
  <c r="J3341" i="26" s="1"/>
  <c r="G3340" i="26"/>
  <c r="H3340" i="26" s="1"/>
  <c r="I3340" i="26" s="1"/>
  <c r="J3340" i="26" s="1"/>
  <c r="G3339" i="26"/>
  <c r="H3339" i="26" s="1"/>
  <c r="I3339" i="26" s="1"/>
  <c r="J3339" i="26" s="1"/>
  <c r="G3338" i="26"/>
  <c r="H3338" i="26" s="1"/>
  <c r="I3338" i="26" s="1"/>
  <c r="J3338" i="26" s="1"/>
  <c r="G3337" i="26"/>
  <c r="H3337" i="26" s="1"/>
  <c r="I3337" i="26" s="1"/>
  <c r="J3337" i="26" s="1"/>
  <c r="G3336" i="26"/>
  <c r="H3336" i="26" s="1"/>
  <c r="I3336" i="26" s="1"/>
  <c r="J3336" i="26" s="1"/>
  <c r="G3335" i="26"/>
  <c r="H3335" i="26" s="1"/>
  <c r="I3335" i="26" s="1"/>
  <c r="J3335" i="26" s="1"/>
  <c r="G3334" i="26"/>
  <c r="H3334" i="26" s="1"/>
  <c r="I3334" i="26" s="1"/>
  <c r="J3334" i="26" s="1"/>
  <c r="G3333" i="26"/>
  <c r="H3333" i="26" s="1"/>
  <c r="I3333" i="26" s="1"/>
  <c r="J3333" i="26" s="1"/>
  <c r="G3332" i="26"/>
  <c r="H3332" i="26" s="1"/>
  <c r="I3332" i="26" s="1"/>
  <c r="J3332" i="26" s="1"/>
  <c r="G3331" i="26"/>
  <c r="H3331" i="26" s="1"/>
  <c r="I3331" i="26" s="1"/>
  <c r="J3331" i="26" s="1"/>
  <c r="G3330" i="26"/>
  <c r="H3330" i="26" s="1"/>
  <c r="I3330" i="26" s="1"/>
  <c r="J3330" i="26" s="1"/>
  <c r="G3329" i="26"/>
  <c r="H3329" i="26" s="1"/>
  <c r="I3329" i="26" s="1"/>
  <c r="J3329" i="26" s="1"/>
  <c r="G3328" i="26"/>
  <c r="H3328" i="26" s="1"/>
  <c r="I3328" i="26" s="1"/>
  <c r="J3328" i="26" s="1"/>
  <c r="G3327" i="26"/>
  <c r="H3327" i="26" s="1"/>
  <c r="I3327" i="26" s="1"/>
  <c r="J3327" i="26" s="1"/>
  <c r="G3326" i="26"/>
  <c r="H3326" i="26" s="1"/>
  <c r="I3326" i="26" s="1"/>
  <c r="J3326" i="26" s="1"/>
  <c r="G3325" i="26"/>
  <c r="H3325" i="26" s="1"/>
  <c r="I3325" i="26" s="1"/>
  <c r="J3325" i="26" s="1"/>
  <c r="G3324" i="26"/>
  <c r="H3324" i="26" s="1"/>
  <c r="I3324" i="26" s="1"/>
  <c r="J3324" i="26" s="1"/>
  <c r="G3323" i="26"/>
  <c r="H3323" i="26" s="1"/>
  <c r="I3323" i="26" s="1"/>
  <c r="J3323" i="26" s="1"/>
  <c r="G3322" i="26"/>
  <c r="H3322" i="26" s="1"/>
  <c r="I3322" i="26" s="1"/>
  <c r="J3322" i="26" s="1"/>
  <c r="G3321" i="26"/>
  <c r="H3321" i="26" s="1"/>
  <c r="I3321" i="26" s="1"/>
  <c r="J3321" i="26" s="1"/>
  <c r="G3320" i="26"/>
  <c r="H3320" i="26" s="1"/>
  <c r="I3320" i="26" s="1"/>
  <c r="J3320" i="26" s="1"/>
  <c r="G3319" i="26"/>
  <c r="H3319" i="26" s="1"/>
  <c r="I3319" i="26" s="1"/>
  <c r="J3319" i="26" s="1"/>
  <c r="G3318" i="26"/>
  <c r="H3318" i="26" s="1"/>
  <c r="I3318" i="26" s="1"/>
  <c r="J3318" i="26" s="1"/>
  <c r="G3317" i="26"/>
  <c r="H3317" i="26" s="1"/>
  <c r="I3317" i="26" s="1"/>
  <c r="J3317" i="26" s="1"/>
  <c r="G3316" i="26"/>
  <c r="H3316" i="26" s="1"/>
  <c r="I3316" i="26" s="1"/>
  <c r="J3316" i="26" s="1"/>
  <c r="G3315" i="26"/>
  <c r="H3315" i="26" s="1"/>
  <c r="I3315" i="26" s="1"/>
  <c r="J3315" i="26" s="1"/>
  <c r="G3314" i="26"/>
  <c r="H3314" i="26" s="1"/>
  <c r="I3314" i="26" s="1"/>
  <c r="J3314" i="26" s="1"/>
  <c r="G3313" i="26"/>
  <c r="H3313" i="26" s="1"/>
  <c r="I3313" i="26" s="1"/>
  <c r="J3313" i="26" s="1"/>
  <c r="G3312" i="26"/>
  <c r="H3312" i="26" s="1"/>
  <c r="I3312" i="26" s="1"/>
  <c r="J3312" i="26" s="1"/>
  <c r="G3311" i="26"/>
  <c r="H3311" i="26" s="1"/>
  <c r="I3311" i="26" s="1"/>
  <c r="J3311" i="26" s="1"/>
  <c r="G3310" i="26"/>
  <c r="H3310" i="26" s="1"/>
  <c r="I3310" i="26" s="1"/>
  <c r="J3310" i="26" s="1"/>
  <c r="G3309" i="26"/>
  <c r="H3309" i="26" s="1"/>
  <c r="I3309" i="26" s="1"/>
  <c r="J3309" i="26" s="1"/>
  <c r="G3308" i="26"/>
  <c r="H3308" i="26" s="1"/>
  <c r="I3308" i="26" s="1"/>
  <c r="J3308" i="26" s="1"/>
  <c r="G3307" i="26"/>
  <c r="H3307" i="26" s="1"/>
  <c r="I3307" i="26" s="1"/>
  <c r="J3307" i="26" s="1"/>
  <c r="G3306" i="26"/>
  <c r="H3306" i="26" s="1"/>
  <c r="I3306" i="26" s="1"/>
  <c r="J3306" i="26" s="1"/>
  <c r="G3305" i="26"/>
  <c r="H3305" i="26" s="1"/>
  <c r="I3305" i="26" s="1"/>
  <c r="J3305" i="26" s="1"/>
  <c r="G3304" i="26"/>
  <c r="H3304" i="26" s="1"/>
  <c r="I3304" i="26" s="1"/>
  <c r="J3304" i="26" s="1"/>
  <c r="G3303" i="26"/>
  <c r="H3303" i="26" s="1"/>
  <c r="I3303" i="26" s="1"/>
  <c r="J3303" i="26" s="1"/>
  <c r="G3302" i="26"/>
  <c r="H3302" i="26" s="1"/>
  <c r="I3302" i="26" s="1"/>
  <c r="J3302" i="26" s="1"/>
  <c r="G3301" i="26"/>
  <c r="H3301" i="26" s="1"/>
  <c r="I3301" i="26" s="1"/>
  <c r="J3301" i="26" s="1"/>
  <c r="G3300" i="26"/>
  <c r="H3300" i="26" s="1"/>
  <c r="I3300" i="26" s="1"/>
  <c r="J3300" i="26" s="1"/>
  <c r="G3299" i="26"/>
  <c r="H3299" i="26" s="1"/>
  <c r="I3299" i="26" s="1"/>
  <c r="J3299" i="26" s="1"/>
  <c r="G3298" i="26"/>
  <c r="H3298" i="26" s="1"/>
  <c r="I3298" i="26" s="1"/>
  <c r="J3298" i="26" s="1"/>
  <c r="G3297" i="26"/>
  <c r="H3297" i="26" s="1"/>
  <c r="I3297" i="26" s="1"/>
  <c r="J3297" i="26" s="1"/>
  <c r="G3296" i="26"/>
  <c r="H3296" i="26" s="1"/>
  <c r="I3296" i="26" s="1"/>
  <c r="J3296" i="26" s="1"/>
  <c r="G3295" i="26"/>
  <c r="H3295" i="26" s="1"/>
  <c r="I3295" i="26" s="1"/>
  <c r="J3295" i="26" s="1"/>
  <c r="G3294" i="26"/>
  <c r="H3294" i="26" s="1"/>
  <c r="I3294" i="26" s="1"/>
  <c r="J3294" i="26" s="1"/>
  <c r="G3293" i="26"/>
  <c r="H3293" i="26" s="1"/>
  <c r="I3293" i="26" s="1"/>
  <c r="J3293" i="26" s="1"/>
  <c r="G3292" i="26"/>
  <c r="H3292" i="26" s="1"/>
  <c r="I3292" i="26" s="1"/>
  <c r="J3292" i="26" s="1"/>
  <c r="G3291" i="26"/>
  <c r="H3291" i="26" s="1"/>
  <c r="I3291" i="26" s="1"/>
  <c r="J3291" i="26" s="1"/>
  <c r="G3290" i="26"/>
  <c r="H3290" i="26" s="1"/>
  <c r="I3290" i="26" s="1"/>
  <c r="J3290" i="26" s="1"/>
  <c r="G3289" i="26"/>
  <c r="H3289" i="26" s="1"/>
  <c r="I3289" i="26" s="1"/>
  <c r="J3289" i="26" s="1"/>
  <c r="G3288" i="26"/>
  <c r="H3288" i="26" s="1"/>
  <c r="I3288" i="26" s="1"/>
  <c r="J3288" i="26" s="1"/>
  <c r="G3287" i="26"/>
  <c r="H3287" i="26" s="1"/>
  <c r="I3287" i="26" s="1"/>
  <c r="J3287" i="26" s="1"/>
  <c r="G3286" i="26"/>
  <c r="H3286" i="26" s="1"/>
  <c r="I3286" i="26" s="1"/>
  <c r="J3286" i="26" s="1"/>
  <c r="G3285" i="26"/>
  <c r="H3285" i="26" s="1"/>
  <c r="I3285" i="26" s="1"/>
  <c r="J3285" i="26" s="1"/>
  <c r="G3284" i="26"/>
  <c r="H3284" i="26" s="1"/>
  <c r="I3284" i="26" s="1"/>
  <c r="J3284" i="26" s="1"/>
  <c r="G3283" i="26"/>
  <c r="H3283" i="26" s="1"/>
  <c r="I3283" i="26" s="1"/>
  <c r="J3283" i="26" s="1"/>
  <c r="G3282" i="26"/>
  <c r="H3282" i="26" s="1"/>
  <c r="I3282" i="26" s="1"/>
  <c r="J3282" i="26" s="1"/>
  <c r="G3281" i="26"/>
  <c r="H3281" i="26" s="1"/>
  <c r="I3281" i="26" s="1"/>
  <c r="J3281" i="26" s="1"/>
  <c r="G3280" i="26"/>
  <c r="H3280" i="26" s="1"/>
  <c r="I3280" i="26" s="1"/>
  <c r="J3280" i="26" s="1"/>
  <c r="G3279" i="26"/>
  <c r="H3279" i="26" s="1"/>
  <c r="I3279" i="26" s="1"/>
  <c r="J3279" i="26" s="1"/>
  <c r="G3278" i="26"/>
  <c r="H3278" i="26" s="1"/>
  <c r="I3278" i="26" s="1"/>
  <c r="J3278" i="26" s="1"/>
  <c r="G3277" i="26"/>
  <c r="H3277" i="26" s="1"/>
  <c r="I3277" i="26" s="1"/>
  <c r="J3277" i="26" s="1"/>
  <c r="G3276" i="26"/>
  <c r="H3276" i="26" s="1"/>
  <c r="I3276" i="26" s="1"/>
  <c r="J3276" i="26" s="1"/>
  <c r="G3275" i="26"/>
  <c r="H3275" i="26" s="1"/>
  <c r="I3275" i="26" s="1"/>
  <c r="J3275" i="26" s="1"/>
  <c r="G3274" i="26"/>
  <c r="H3274" i="26" s="1"/>
  <c r="I3274" i="26" s="1"/>
  <c r="J3274" i="26" s="1"/>
  <c r="G3273" i="26"/>
  <c r="H3273" i="26" s="1"/>
  <c r="I3273" i="26" s="1"/>
  <c r="J3273" i="26" s="1"/>
  <c r="G3272" i="26"/>
  <c r="H3272" i="26" s="1"/>
  <c r="I3272" i="26" s="1"/>
  <c r="J3272" i="26" s="1"/>
  <c r="G3271" i="26"/>
  <c r="H3271" i="26" s="1"/>
  <c r="I3271" i="26" s="1"/>
  <c r="J3271" i="26" s="1"/>
  <c r="G3270" i="26"/>
  <c r="H3270" i="26" s="1"/>
  <c r="I3270" i="26" s="1"/>
  <c r="J3270" i="26" s="1"/>
  <c r="G3269" i="26"/>
  <c r="H3269" i="26" s="1"/>
  <c r="I3269" i="26" s="1"/>
  <c r="J3269" i="26" s="1"/>
  <c r="G3268" i="26"/>
  <c r="H3268" i="26" s="1"/>
  <c r="I3268" i="26" s="1"/>
  <c r="J3268" i="26" s="1"/>
  <c r="G3267" i="26"/>
  <c r="H3267" i="26" s="1"/>
  <c r="I3267" i="26" s="1"/>
  <c r="J3267" i="26" s="1"/>
  <c r="G3266" i="26"/>
  <c r="H3266" i="26" s="1"/>
  <c r="I3266" i="26" s="1"/>
  <c r="J3266" i="26" s="1"/>
  <c r="G3265" i="26"/>
  <c r="H3265" i="26" s="1"/>
  <c r="I3265" i="26" s="1"/>
  <c r="J3265" i="26" s="1"/>
  <c r="G3264" i="26"/>
  <c r="H3264" i="26" s="1"/>
  <c r="I3264" i="26" s="1"/>
  <c r="J3264" i="26" s="1"/>
  <c r="G3263" i="26"/>
  <c r="H3263" i="26" s="1"/>
  <c r="I3263" i="26" s="1"/>
  <c r="J3263" i="26" s="1"/>
  <c r="G3262" i="26"/>
  <c r="H3262" i="26" s="1"/>
  <c r="I3262" i="26" s="1"/>
  <c r="J3262" i="26" s="1"/>
  <c r="G3261" i="26"/>
  <c r="H3261" i="26" s="1"/>
  <c r="I3261" i="26" s="1"/>
  <c r="J3261" i="26" s="1"/>
  <c r="G3260" i="26"/>
  <c r="H3260" i="26" s="1"/>
  <c r="I3260" i="26" s="1"/>
  <c r="J3260" i="26" s="1"/>
  <c r="G3259" i="26"/>
  <c r="H3259" i="26" s="1"/>
  <c r="I3259" i="26" s="1"/>
  <c r="J3259" i="26" s="1"/>
  <c r="G3258" i="26"/>
  <c r="H3258" i="26" s="1"/>
  <c r="I3258" i="26" s="1"/>
  <c r="J3258" i="26" s="1"/>
  <c r="G3257" i="26"/>
  <c r="H3257" i="26" s="1"/>
  <c r="I3257" i="26" s="1"/>
  <c r="J3257" i="26" s="1"/>
  <c r="G3256" i="26"/>
  <c r="H3256" i="26" s="1"/>
  <c r="I3256" i="26" s="1"/>
  <c r="J3256" i="26" s="1"/>
  <c r="G3255" i="26"/>
  <c r="H3255" i="26" s="1"/>
  <c r="I3255" i="26" s="1"/>
  <c r="J3255" i="26" s="1"/>
  <c r="G3254" i="26"/>
  <c r="H3254" i="26" s="1"/>
  <c r="I3254" i="26" s="1"/>
  <c r="J3254" i="26" s="1"/>
  <c r="G3253" i="26"/>
  <c r="H3253" i="26" s="1"/>
  <c r="I3253" i="26" s="1"/>
  <c r="J3253" i="26" s="1"/>
  <c r="G3252" i="26"/>
  <c r="H3252" i="26" s="1"/>
  <c r="I3252" i="26" s="1"/>
  <c r="J3252" i="26" s="1"/>
  <c r="G3251" i="26"/>
  <c r="H3251" i="26" s="1"/>
  <c r="I3251" i="26" s="1"/>
  <c r="J3251" i="26" s="1"/>
  <c r="G3250" i="26"/>
  <c r="H3250" i="26" s="1"/>
  <c r="I3250" i="26" s="1"/>
  <c r="J3250" i="26" s="1"/>
  <c r="G3249" i="26"/>
  <c r="H3249" i="26" s="1"/>
  <c r="I3249" i="26" s="1"/>
  <c r="J3249" i="26" s="1"/>
  <c r="G3248" i="26"/>
  <c r="H3248" i="26" s="1"/>
  <c r="I3248" i="26" s="1"/>
  <c r="J3248" i="26" s="1"/>
  <c r="G3247" i="26"/>
  <c r="H3247" i="26" s="1"/>
  <c r="I3247" i="26" s="1"/>
  <c r="J3247" i="26" s="1"/>
  <c r="G3246" i="26"/>
  <c r="H3246" i="26" s="1"/>
  <c r="I3246" i="26" s="1"/>
  <c r="J3246" i="26" s="1"/>
  <c r="G3245" i="26"/>
  <c r="H3245" i="26" s="1"/>
  <c r="I3245" i="26" s="1"/>
  <c r="J3245" i="26" s="1"/>
  <c r="G3244" i="26"/>
  <c r="H3244" i="26" s="1"/>
  <c r="I3244" i="26" s="1"/>
  <c r="J3244" i="26" s="1"/>
  <c r="G3243" i="26"/>
  <c r="H3243" i="26" s="1"/>
  <c r="I3243" i="26" s="1"/>
  <c r="J3243" i="26" s="1"/>
  <c r="G3242" i="26"/>
  <c r="H3242" i="26" s="1"/>
  <c r="I3242" i="26" s="1"/>
  <c r="J3242" i="26" s="1"/>
  <c r="G3241" i="26"/>
  <c r="H3241" i="26" s="1"/>
  <c r="I3241" i="26" s="1"/>
  <c r="J3241" i="26" s="1"/>
  <c r="G3240" i="26"/>
  <c r="H3240" i="26" s="1"/>
  <c r="I3240" i="26" s="1"/>
  <c r="J3240" i="26" s="1"/>
  <c r="G3239" i="26"/>
  <c r="H3239" i="26" s="1"/>
  <c r="I3239" i="26" s="1"/>
  <c r="J3239" i="26" s="1"/>
  <c r="G3238" i="26"/>
  <c r="H3238" i="26" s="1"/>
  <c r="I3238" i="26" s="1"/>
  <c r="J3238" i="26" s="1"/>
  <c r="G3237" i="26"/>
  <c r="H3237" i="26" s="1"/>
  <c r="I3237" i="26" s="1"/>
  <c r="J3237" i="26" s="1"/>
  <c r="G3236" i="26"/>
  <c r="H3236" i="26" s="1"/>
  <c r="I3236" i="26" s="1"/>
  <c r="J3236" i="26" s="1"/>
  <c r="G3235" i="26"/>
  <c r="H3235" i="26" s="1"/>
  <c r="I3235" i="26" s="1"/>
  <c r="J3235" i="26" s="1"/>
  <c r="G3234" i="26"/>
  <c r="H3234" i="26" s="1"/>
  <c r="I3234" i="26" s="1"/>
  <c r="J3234" i="26" s="1"/>
  <c r="G3233" i="26"/>
  <c r="H3233" i="26" s="1"/>
  <c r="I3233" i="26" s="1"/>
  <c r="J3233" i="26" s="1"/>
  <c r="G3232" i="26"/>
  <c r="H3232" i="26" s="1"/>
  <c r="I3232" i="26" s="1"/>
  <c r="J3232" i="26" s="1"/>
  <c r="G3231" i="26"/>
  <c r="H3231" i="26" s="1"/>
  <c r="I3231" i="26" s="1"/>
  <c r="J3231" i="26" s="1"/>
  <c r="G3230" i="26"/>
  <c r="H3230" i="26" s="1"/>
  <c r="I3230" i="26" s="1"/>
  <c r="J3230" i="26" s="1"/>
  <c r="G3229" i="26"/>
  <c r="H3229" i="26" s="1"/>
  <c r="I3229" i="26" s="1"/>
  <c r="J3229" i="26" s="1"/>
  <c r="G3228" i="26"/>
  <c r="H3228" i="26" s="1"/>
  <c r="I3228" i="26" s="1"/>
  <c r="J3228" i="26" s="1"/>
  <c r="G3227" i="26"/>
  <c r="H3227" i="26" s="1"/>
  <c r="I3227" i="26" s="1"/>
  <c r="J3227" i="26" s="1"/>
  <c r="G3226" i="26"/>
  <c r="H3226" i="26" s="1"/>
  <c r="I3226" i="26" s="1"/>
  <c r="J3226" i="26" s="1"/>
  <c r="G3225" i="26"/>
  <c r="H3225" i="26" s="1"/>
  <c r="I3225" i="26" s="1"/>
  <c r="J3225" i="26" s="1"/>
  <c r="G3224" i="26"/>
  <c r="H3224" i="26" s="1"/>
  <c r="I3224" i="26" s="1"/>
  <c r="J3224" i="26" s="1"/>
  <c r="G3223" i="26"/>
  <c r="H3223" i="26" s="1"/>
  <c r="I3223" i="26" s="1"/>
  <c r="J3223" i="26" s="1"/>
  <c r="G3222" i="26"/>
  <c r="H3222" i="26" s="1"/>
  <c r="I3222" i="26" s="1"/>
  <c r="J3222" i="26" s="1"/>
  <c r="G3221" i="26"/>
  <c r="H3221" i="26" s="1"/>
  <c r="I3221" i="26" s="1"/>
  <c r="J3221" i="26" s="1"/>
  <c r="G3220" i="26"/>
  <c r="H3220" i="26" s="1"/>
  <c r="I3220" i="26" s="1"/>
  <c r="J3220" i="26" s="1"/>
  <c r="G3219" i="26"/>
  <c r="H3219" i="26" s="1"/>
  <c r="I3219" i="26" s="1"/>
  <c r="J3219" i="26" s="1"/>
  <c r="G3218" i="26"/>
  <c r="H3218" i="26" s="1"/>
  <c r="I3218" i="26" s="1"/>
  <c r="J3218" i="26" s="1"/>
  <c r="G3217" i="26"/>
  <c r="H3217" i="26" s="1"/>
  <c r="I3217" i="26" s="1"/>
  <c r="J3217" i="26" s="1"/>
  <c r="G3216" i="26"/>
  <c r="H3216" i="26" s="1"/>
  <c r="I3216" i="26" s="1"/>
  <c r="J3216" i="26" s="1"/>
  <c r="G3215" i="26"/>
  <c r="H3215" i="26" s="1"/>
  <c r="I3215" i="26" s="1"/>
  <c r="J3215" i="26" s="1"/>
  <c r="G3214" i="26"/>
  <c r="H3214" i="26" s="1"/>
  <c r="I3214" i="26" s="1"/>
  <c r="J3214" i="26" s="1"/>
  <c r="G3213" i="26"/>
  <c r="H3213" i="26" s="1"/>
  <c r="I3213" i="26" s="1"/>
  <c r="J3213" i="26" s="1"/>
  <c r="G3212" i="26"/>
  <c r="H3212" i="26" s="1"/>
  <c r="I3212" i="26" s="1"/>
  <c r="J3212" i="26" s="1"/>
  <c r="G3211" i="26"/>
  <c r="H3211" i="26" s="1"/>
  <c r="I3211" i="26" s="1"/>
  <c r="J3211" i="26" s="1"/>
  <c r="G3210" i="26"/>
  <c r="H3210" i="26" s="1"/>
  <c r="I3210" i="26" s="1"/>
  <c r="J3210" i="26" s="1"/>
  <c r="G3209" i="26"/>
  <c r="H3209" i="26" s="1"/>
  <c r="I3209" i="26" s="1"/>
  <c r="J3209" i="26" s="1"/>
  <c r="G3208" i="26"/>
  <c r="H3208" i="26" s="1"/>
  <c r="I3208" i="26" s="1"/>
  <c r="J3208" i="26" s="1"/>
  <c r="G3207" i="26"/>
  <c r="H3207" i="26" s="1"/>
  <c r="I3207" i="26" s="1"/>
  <c r="J3207" i="26" s="1"/>
  <c r="G3206" i="26"/>
  <c r="H3206" i="26" s="1"/>
  <c r="I3206" i="26" s="1"/>
  <c r="J3206" i="26" s="1"/>
  <c r="G3205" i="26"/>
  <c r="H3205" i="26" s="1"/>
  <c r="I3205" i="26" s="1"/>
  <c r="J3205" i="26" s="1"/>
  <c r="G3204" i="26"/>
  <c r="H3204" i="26" s="1"/>
  <c r="I3204" i="26" s="1"/>
  <c r="J3204" i="26" s="1"/>
  <c r="G3203" i="26"/>
  <c r="H3203" i="26" s="1"/>
  <c r="I3203" i="26" s="1"/>
  <c r="J3203" i="26" s="1"/>
  <c r="G3202" i="26"/>
  <c r="H3202" i="26" s="1"/>
  <c r="I3202" i="26" s="1"/>
  <c r="J3202" i="26" s="1"/>
  <c r="G3201" i="26"/>
  <c r="H3201" i="26" s="1"/>
  <c r="I3201" i="26" s="1"/>
  <c r="J3201" i="26" s="1"/>
  <c r="G3200" i="26"/>
  <c r="H3200" i="26" s="1"/>
  <c r="I3200" i="26" s="1"/>
  <c r="J3200" i="26" s="1"/>
  <c r="G3199" i="26"/>
  <c r="H3199" i="26" s="1"/>
  <c r="I3199" i="26" s="1"/>
  <c r="J3199" i="26" s="1"/>
  <c r="G3198" i="26"/>
  <c r="H3198" i="26" s="1"/>
  <c r="I3198" i="26" s="1"/>
  <c r="J3198" i="26" s="1"/>
  <c r="G3197" i="26"/>
  <c r="H3197" i="26" s="1"/>
  <c r="I3197" i="26" s="1"/>
  <c r="J3197" i="26" s="1"/>
  <c r="G3196" i="26"/>
  <c r="H3196" i="26" s="1"/>
  <c r="I3196" i="26" s="1"/>
  <c r="J3196" i="26" s="1"/>
  <c r="G3195" i="26"/>
  <c r="H3195" i="26" s="1"/>
  <c r="I3195" i="26" s="1"/>
  <c r="J3195" i="26" s="1"/>
  <c r="G3194" i="26"/>
  <c r="H3194" i="26" s="1"/>
  <c r="I3194" i="26" s="1"/>
  <c r="J3194" i="26" s="1"/>
  <c r="G3193" i="26"/>
  <c r="H3193" i="26" s="1"/>
  <c r="I3193" i="26" s="1"/>
  <c r="J3193" i="26" s="1"/>
  <c r="G3192" i="26"/>
  <c r="H3192" i="26" s="1"/>
  <c r="I3192" i="26" s="1"/>
  <c r="J3192" i="26" s="1"/>
  <c r="G3191" i="26"/>
  <c r="H3191" i="26" s="1"/>
  <c r="I3191" i="26" s="1"/>
  <c r="J3191" i="26" s="1"/>
  <c r="G3190" i="26"/>
  <c r="H3190" i="26" s="1"/>
  <c r="I3190" i="26" s="1"/>
  <c r="J3190" i="26" s="1"/>
  <c r="G3189" i="26"/>
  <c r="H3189" i="26" s="1"/>
  <c r="I3189" i="26" s="1"/>
  <c r="J3189" i="26" s="1"/>
  <c r="G3188" i="26"/>
  <c r="H3188" i="26" s="1"/>
  <c r="I3188" i="26" s="1"/>
  <c r="J3188" i="26" s="1"/>
  <c r="G3187" i="26"/>
  <c r="H3187" i="26" s="1"/>
  <c r="I3187" i="26" s="1"/>
  <c r="J3187" i="26" s="1"/>
  <c r="G3186" i="26"/>
  <c r="H3186" i="26" s="1"/>
  <c r="I3186" i="26" s="1"/>
  <c r="J3186" i="26" s="1"/>
  <c r="G3185" i="26"/>
  <c r="H3185" i="26" s="1"/>
  <c r="I3185" i="26" s="1"/>
  <c r="J3185" i="26" s="1"/>
  <c r="G3184" i="26"/>
  <c r="H3184" i="26" s="1"/>
  <c r="I3184" i="26" s="1"/>
  <c r="J3184" i="26" s="1"/>
  <c r="G3183" i="26"/>
  <c r="H3183" i="26" s="1"/>
  <c r="I3183" i="26" s="1"/>
  <c r="J3183" i="26" s="1"/>
  <c r="G3182" i="26"/>
  <c r="H3182" i="26" s="1"/>
  <c r="I3182" i="26" s="1"/>
  <c r="J3182" i="26" s="1"/>
  <c r="G3181" i="26"/>
  <c r="H3181" i="26" s="1"/>
  <c r="I3181" i="26" s="1"/>
  <c r="J3181" i="26" s="1"/>
  <c r="G3180" i="26"/>
  <c r="H3180" i="26" s="1"/>
  <c r="I3180" i="26" s="1"/>
  <c r="J3180" i="26" s="1"/>
  <c r="G3179" i="26"/>
  <c r="H3179" i="26" s="1"/>
  <c r="I3179" i="26" s="1"/>
  <c r="J3179" i="26" s="1"/>
  <c r="G3178" i="26"/>
  <c r="H3178" i="26" s="1"/>
  <c r="I3178" i="26" s="1"/>
  <c r="J3178" i="26" s="1"/>
  <c r="G3177" i="26"/>
  <c r="H3177" i="26" s="1"/>
  <c r="I3177" i="26" s="1"/>
  <c r="J3177" i="26" s="1"/>
  <c r="G3176" i="26"/>
  <c r="H3176" i="26" s="1"/>
  <c r="I3176" i="26" s="1"/>
  <c r="J3176" i="26" s="1"/>
  <c r="G3175" i="26"/>
  <c r="H3175" i="26" s="1"/>
  <c r="I3175" i="26" s="1"/>
  <c r="J3175" i="26" s="1"/>
  <c r="G3174" i="26"/>
  <c r="H3174" i="26" s="1"/>
  <c r="I3174" i="26" s="1"/>
  <c r="J3174" i="26" s="1"/>
  <c r="G3173" i="26"/>
  <c r="H3173" i="26" s="1"/>
  <c r="I3173" i="26" s="1"/>
  <c r="J3173" i="26" s="1"/>
  <c r="G3172" i="26"/>
  <c r="H3172" i="26" s="1"/>
  <c r="I3172" i="26" s="1"/>
  <c r="J3172" i="26" s="1"/>
  <c r="G3171" i="26"/>
  <c r="H3171" i="26" s="1"/>
  <c r="I3171" i="26" s="1"/>
  <c r="J3171" i="26" s="1"/>
  <c r="G3170" i="26"/>
  <c r="H3170" i="26" s="1"/>
  <c r="I3170" i="26" s="1"/>
  <c r="J3170" i="26" s="1"/>
  <c r="G3169" i="26"/>
  <c r="H3169" i="26" s="1"/>
  <c r="I3169" i="26" s="1"/>
  <c r="J3169" i="26" s="1"/>
  <c r="G3168" i="26"/>
  <c r="H3168" i="26" s="1"/>
  <c r="I3168" i="26" s="1"/>
  <c r="J3168" i="26" s="1"/>
  <c r="G3167" i="26"/>
  <c r="H3167" i="26" s="1"/>
  <c r="I3167" i="26" s="1"/>
  <c r="J3167" i="26" s="1"/>
  <c r="G3166" i="26"/>
  <c r="H3166" i="26" s="1"/>
  <c r="I3166" i="26" s="1"/>
  <c r="J3166" i="26" s="1"/>
  <c r="G3165" i="26"/>
  <c r="H3165" i="26" s="1"/>
  <c r="I3165" i="26" s="1"/>
  <c r="J3165" i="26" s="1"/>
  <c r="G3164" i="26"/>
  <c r="H3164" i="26" s="1"/>
  <c r="I3164" i="26" s="1"/>
  <c r="J3164" i="26" s="1"/>
  <c r="G3163" i="26"/>
  <c r="H3163" i="26" s="1"/>
  <c r="I3163" i="26" s="1"/>
  <c r="J3163" i="26" s="1"/>
  <c r="G3162" i="26"/>
  <c r="H3162" i="26" s="1"/>
  <c r="I3162" i="26" s="1"/>
  <c r="J3162" i="26" s="1"/>
  <c r="G3161" i="26"/>
  <c r="H3161" i="26" s="1"/>
  <c r="I3161" i="26" s="1"/>
  <c r="J3161" i="26" s="1"/>
  <c r="G3160" i="26"/>
  <c r="H3160" i="26" s="1"/>
  <c r="I3160" i="26" s="1"/>
  <c r="J3160" i="26" s="1"/>
  <c r="G3159" i="26"/>
  <c r="H3159" i="26" s="1"/>
  <c r="I3159" i="26" s="1"/>
  <c r="J3159" i="26" s="1"/>
  <c r="G3158" i="26"/>
  <c r="H3158" i="26" s="1"/>
  <c r="I3158" i="26" s="1"/>
  <c r="J3158" i="26" s="1"/>
  <c r="G3157" i="26"/>
  <c r="H3157" i="26" s="1"/>
  <c r="I3157" i="26" s="1"/>
  <c r="J3157" i="26" s="1"/>
  <c r="G3156" i="26"/>
  <c r="H3156" i="26" s="1"/>
  <c r="I3156" i="26" s="1"/>
  <c r="J3156" i="26" s="1"/>
  <c r="G3155" i="26"/>
  <c r="H3155" i="26" s="1"/>
  <c r="I3155" i="26" s="1"/>
  <c r="J3155" i="26" s="1"/>
  <c r="G3154" i="26"/>
  <c r="H3154" i="26" s="1"/>
  <c r="I3154" i="26" s="1"/>
  <c r="J3154" i="26" s="1"/>
  <c r="G3153" i="26"/>
  <c r="H3153" i="26" s="1"/>
  <c r="I3153" i="26" s="1"/>
  <c r="J3153" i="26" s="1"/>
  <c r="G3152" i="26"/>
  <c r="H3152" i="26" s="1"/>
  <c r="I3152" i="26" s="1"/>
  <c r="J3152" i="26" s="1"/>
  <c r="G3151" i="26"/>
  <c r="H3151" i="26" s="1"/>
  <c r="I3151" i="26" s="1"/>
  <c r="J3151" i="26" s="1"/>
  <c r="G3150" i="26"/>
  <c r="H3150" i="26" s="1"/>
  <c r="I3150" i="26" s="1"/>
  <c r="J3150" i="26" s="1"/>
  <c r="G3149" i="26"/>
  <c r="H3149" i="26" s="1"/>
  <c r="I3149" i="26" s="1"/>
  <c r="J3149" i="26" s="1"/>
  <c r="G3148" i="26"/>
  <c r="H3148" i="26" s="1"/>
  <c r="I3148" i="26" s="1"/>
  <c r="J3148" i="26" s="1"/>
  <c r="G3147" i="26"/>
  <c r="H3147" i="26" s="1"/>
  <c r="I3147" i="26" s="1"/>
  <c r="J3147" i="26" s="1"/>
  <c r="G3146" i="26"/>
  <c r="H3146" i="26" s="1"/>
  <c r="I3146" i="26" s="1"/>
  <c r="J3146" i="26" s="1"/>
  <c r="G3145" i="26"/>
  <c r="H3145" i="26" s="1"/>
  <c r="I3145" i="26" s="1"/>
  <c r="J3145" i="26" s="1"/>
  <c r="G3144" i="26"/>
  <c r="H3144" i="26" s="1"/>
  <c r="I3144" i="26" s="1"/>
  <c r="J3144" i="26" s="1"/>
  <c r="G3143" i="26"/>
  <c r="H3143" i="26" s="1"/>
  <c r="I3143" i="26" s="1"/>
  <c r="J3143" i="26" s="1"/>
  <c r="G3142" i="26"/>
  <c r="H3142" i="26" s="1"/>
  <c r="I3142" i="26" s="1"/>
  <c r="J3142" i="26" s="1"/>
  <c r="G3141" i="26"/>
  <c r="H3141" i="26" s="1"/>
  <c r="I3141" i="26" s="1"/>
  <c r="J3141" i="26" s="1"/>
  <c r="G3140" i="26"/>
  <c r="H3140" i="26" s="1"/>
  <c r="I3140" i="26" s="1"/>
  <c r="J3140" i="26" s="1"/>
  <c r="G3139" i="26"/>
  <c r="H3139" i="26" s="1"/>
  <c r="I3139" i="26" s="1"/>
  <c r="J3139" i="26" s="1"/>
  <c r="G3138" i="26"/>
  <c r="H3138" i="26" s="1"/>
  <c r="I3138" i="26" s="1"/>
  <c r="J3138" i="26" s="1"/>
  <c r="G3137" i="26"/>
  <c r="H3137" i="26" s="1"/>
  <c r="I3137" i="26" s="1"/>
  <c r="J3137" i="26" s="1"/>
  <c r="G3136" i="26"/>
  <c r="H3136" i="26" s="1"/>
  <c r="I3136" i="26" s="1"/>
  <c r="J3136" i="26" s="1"/>
  <c r="G3135" i="26"/>
  <c r="H3135" i="26" s="1"/>
  <c r="I3135" i="26" s="1"/>
  <c r="J3135" i="26" s="1"/>
  <c r="G3134" i="26"/>
  <c r="H3134" i="26" s="1"/>
  <c r="I3134" i="26" s="1"/>
  <c r="J3134" i="26" s="1"/>
  <c r="G3133" i="26"/>
  <c r="H3133" i="26" s="1"/>
  <c r="I3133" i="26" s="1"/>
  <c r="J3133" i="26" s="1"/>
  <c r="G3132" i="26"/>
  <c r="H3132" i="26" s="1"/>
  <c r="I3132" i="26" s="1"/>
  <c r="J3132" i="26" s="1"/>
  <c r="G3131" i="26"/>
  <c r="H3131" i="26" s="1"/>
  <c r="I3131" i="26" s="1"/>
  <c r="J3131" i="26" s="1"/>
  <c r="G3130" i="26"/>
  <c r="H3130" i="26" s="1"/>
  <c r="I3130" i="26" s="1"/>
  <c r="J3130" i="26" s="1"/>
  <c r="G3129" i="26"/>
  <c r="H3129" i="26" s="1"/>
  <c r="I3129" i="26" s="1"/>
  <c r="J3129" i="26" s="1"/>
  <c r="G3128" i="26"/>
  <c r="H3128" i="26" s="1"/>
  <c r="I3128" i="26" s="1"/>
  <c r="J3128" i="26" s="1"/>
  <c r="G3127" i="26"/>
  <c r="H3127" i="26" s="1"/>
  <c r="I3127" i="26" s="1"/>
  <c r="J3127" i="26" s="1"/>
  <c r="G3126" i="26"/>
  <c r="H3126" i="26" s="1"/>
  <c r="I3126" i="26" s="1"/>
  <c r="J3126" i="26" s="1"/>
  <c r="G3125" i="26"/>
  <c r="H3125" i="26" s="1"/>
  <c r="I3125" i="26" s="1"/>
  <c r="J3125" i="26" s="1"/>
  <c r="G3124" i="26"/>
  <c r="H3124" i="26" s="1"/>
  <c r="I3124" i="26" s="1"/>
  <c r="J3124" i="26" s="1"/>
  <c r="G3123" i="26"/>
  <c r="H3123" i="26" s="1"/>
  <c r="I3123" i="26" s="1"/>
  <c r="J3123" i="26" s="1"/>
  <c r="G3122" i="26"/>
  <c r="H3122" i="26" s="1"/>
  <c r="I3122" i="26" s="1"/>
  <c r="J3122" i="26" s="1"/>
  <c r="G3121" i="26"/>
  <c r="H3121" i="26" s="1"/>
  <c r="I3121" i="26" s="1"/>
  <c r="J3121" i="26" s="1"/>
  <c r="G3120" i="26"/>
  <c r="H3120" i="26" s="1"/>
  <c r="I3120" i="26" s="1"/>
  <c r="J3120" i="26" s="1"/>
  <c r="G3119" i="26"/>
  <c r="H3119" i="26" s="1"/>
  <c r="I3119" i="26" s="1"/>
  <c r="J3119" i="26" s="1"/>
  <c r="G3118" i="26"/>
  <c r="H3118" i="26" s="1"/>
  <c r="I3118" i="26" s="1"/>
  <c r="J3118" i="26" s="1"/>
  <c r="G3117" i="26"/>
  <c r="H3117" i="26" s="1"/>
  <c r="I3117" i="26" s="1"/>
  <c r="J3117" i="26" s="1"/>
  <c r="G3116" i="26"/>
  <c r="H3116" i="26" s="1"/>
  <c r="I3116" i="26" s="1"/>
  <c r="J3116" i="26" s="1"/>
  <c r="G3115" i="26"/>
  <c r="H3115" i="26" s="1"/>
  <c r="I3115" i="26" s="1"/>
  <c r="J3115" i="26" s="1"/>
  <c r="G3114" i="26"/>
  <c r="H3114" i="26" s="1"/>
  <c r="I3114" i="26" s="1"/>
  <c r="J3114" i="26" s="1"/>
  <c r="G3113" i="26"/>
  <c r="H3113" i="26" s="1"/>
  <c r="I3113" i="26" s="1"/>
  <c r="J3113" i="26" s="1"/>
  <c r="G3112" i="26"/>
  <c r="H3112" i="26" s="1"/>
  <c r="I3112" i="26" s="1"/>
  <c r="J3112" i="26" s="1"/>
  <c r="G3111" i="26"/>
  <c r="H3111" i="26" s="1"/>
  <c r="I3111" i="26" s="1"/>
  <c r="J3111" i="26" s="1"/>
  <c r="G3110" i="26"/>
  <c r="H3110" i="26" s="1"/>
  <c r="I3110" i="26" s="1"/>
  <c r="J3110" i="26" s="1"/>
  <c r="G3109" i="26"/>
  <c r="H3109" i="26" s="1"/>
  <c r="I3109" i="26" s="1"/>
  <c r="J3109" i="26" s="1"/>
  <c r="G3108" i="26"/>
  <c r="H3108" i="26" s="1"/>
  <c r="I3108" i="26" s="1"/>
  <c r="J3108" i="26" s="1"/>
  <c r="G3107" i="26"/>
  <c r="H3107" i="26" s="1"/>
  <c r="I3107" i="26" s="1"/>
  <c r="J3107" i="26" s="1"/>
  <c r="G3106" i="26"/>
  <c r="H3106" i="26" s="1"/>
  <c r="I3106" i="26" s="1"/>
  <c r="J3106" i="26" s="1"/>
  <c r="G3105" i="26"/>
  <c r="H3105" i="26" s="1"/>
  <c r="I3105" i="26" s="1"/>
  <c r="J3105" i="26" s="1"/>
  <c r="G3104" i="26"/>
  <c r="H3104" i="26" s="1"/>
  <c r="I3104" i="26" s="1"/>
  <c r="J3104" i="26" s="1"/>
  <c r="G3103" i="26"/>
  <c r="H3103" i="26" s="1"/>
  <c r="I3103" i="26" s="1"/>
  <c r="J3103" i="26" s="1"/>
  <c r="G3102" i="26"/>
  <c r="H3102" i="26" s="1"/>
  <c r="I3102" i="26" s="1"/>
  <c r="J3102" i="26" s="1"/>
  <c r="G3101" i="26"/>
  <c r="H3101" i="26" s="1"/>
  <c r="I3101" i="26" s="1"/>
  <c r="J3101" i="26" s="1"/>
  <c r="G3100" i="26"/>
  <c r="H3100" i="26" s="1"/>
  <c r="I3100" i="26" s="1"/>
  <c r="J3100" i="26" s="1"/>
  <c r="G3099" i="26"/>
  <c r="H3099" i="26" s="1"/>
  <c r="I3099" i="26" s="1"/>
  <c r="J3099" i="26" s="1"/>
  <c r="G3098" i="26"/>
  <c r="H3098" i="26" s="1"/>
  <c r="I3098" i="26" s="1"/>
  <c r="J3098" i="26" s="1"/>
  <c r="G3097" i="26"/>
  <c r="H3097" i="26" s="1"/>
  <c r="I3097" i="26" s="1"/>
  <c r="J3097" i="26" s="1"/>
  <c r="G3096" i="26"/>
  <c r="H3096" i="26" s="1"/>
  <c r="I3096" i="26" s="1"/>
  <c r="J3096" i="26" s="1"/>
  <c r="G3095" i="26"/>
  <c r="H3095" i="26" s="1"/>
  <c r="I3095" i="26" s="1"/>
  <c r="J3095" i="26" s="1"/>
  <c r="G3094" i="26"/>
  <c r="H3094" i="26" s="1"/>
  <c r="I3094" i="26" s="1"/>
  <c r="J3094" i="26" s="1"/>
  <c r="G3093" i="26"/>
  <c r="H3093" i="26" s="1"/>
  <c r="I3093" i="26" s="1"/>
  <c r="J3093" i="26" s="1"/>
  <c r="G3092" i="26"/>
  <c r="H3092" i="26" s="1"/>
  <c r="I3092" i="26" s="1"/>
  <c r="J3092" i="26" s="1"/>
  <c r="G3091" i="26"/>
  <c r="H3091" i="26" s="1"/>
  <c r="I3091" i="26" s="1"/>
  <c r="J3091" i="26" s="1"/>
  <c r="G3090" i="26"/>
  <c r="H3090" i="26" s="1"/>
  <c r="I3090" i="26" s="1"/>
  <c r="J3090" i="26" s="1"/>
  <c r="G3089" i="26"/>
  <c r="H3089" i="26" s="1"/>
  <c r="I3089" i="26" s="1"/>
  <c r="J3089" i="26" s="1"/>
  <c r="G3088" i="26"/>
  <c r="H3088" i="26" s="1"/>
  <c r="I3088" i="26" s="1"/>
  <c r="J3088" i="26" s="1"/>
  <c r="G3087" i="26"/>
  <c r="H3087" i="26" s="1"/>
  <c r="I3087" i="26" s="1"/>
  <c r="J3087" i="26" s="1"/>
  <c r="G3086" i="26"/>
  <c r="H3086" i="26" s="1"/>
  <c r="I3086" i="26" s="1"/>
  <c r="J3086" i="26" s="1"/>
  <c r="G3085" i="26"/>
  <c r="H3085" i="26" s="1"/>
  <c r="I3085" i="26" s="1"/>
  <c r="J3085" i="26" s="1"/>
  <c r="G3084" i="26"/>
  <c r="H3084" i="26" s="1"/>
  <c r="I3084" i="26" s="1"/>
  <c r="J3084" i="26" s="1"/>
  <c r="G3083" i="26"/>
  <c r="H3083" i="26" s="1"/>
  <c r="I3083" i="26" s="1"/>
  <c r="J3083" i="26" s="1"/>
  <c r="G3082" i="26"/>
  <c r="H3082" i="26" s="1"/>
  <c r="I3082" i="26" s="1"/>
  <c r="J3082" i="26" s="1"/>
  <c r="G3081" i="26"/>
  <c r="H3081" i="26" s="1"/>
  <c r="I3081" i="26" s="1"/>
  <c r="J3081" i="26" s="1"/>
  <c r="G3080" i="26"/>
  <c r="H3080" i="26" s="1"/>
  <c r="I3080" i="26" s="1"/>
  <c r="J3080" i="26" s="1"/>
  <c r="G3079" i="26"/>
  <c r="H3079" i="26" s="1"/>
  <c r="I3079" i="26" s="1"/>
  <c r="J3079" i="26" s="1"/>
  <c r="G3078" i="26"/>
  <c r="H3078" i="26" s="1"/>
  <c r="I3078" i="26" s="1"/>
  <c r="J3078" i="26" s="1"/>
  <c r="G3077" i="26"/>
  <c r="H3077" i="26" s="1"/>
  <c r="I3077" i="26" s="1"/>
  <c r="J3077" i="26" s="1"/>
  <c r="G3076" i="26"/>
  <c r="H3076" i="26" s="1"/>
  <c r="I3076" i="26" s="1"/>
  <c r="J3076" i="26" s="1"/>
  <c r="G3075" i="26"/>
  <c r="H3075" i="26" s="1"/>
  <c r="I3075" i="26" s="1"/>
  <c r="J3075" i="26" s="1"/>
  <c r="G3074" i="26"/>
  <c r="H3074" i="26" s="1"/>
  <c r="I3074" i="26" s="1"/>
  <c r="J3074" i="26" s="1"/>
  <c r="G3073" i="26"/>
  <c r="H3073" i="26" s="1"/>
  <c r="I3073" i="26" s="1"/>
  <c r="J3073" i="26" s="1"/>
  <c r="G3072" i="26"/>
  <c r="H3072" i="26" s="1"/>
  <c r="I3072" i="26" s="1"/>
  <c r="J3072" i="26" s="1"/>
  <c r="G3071" i="26"/>
  <c r="H3071" i="26" s="1"/>
  <c r="I3071" i="26" s="1"/>
  <c r="J3071" i="26" s="1"/>
  <c r="G3070" i="26"/>
  <c r="H3070" i="26" s="1"/>
  <c r="I3070" i="26" s="1"/>
  <c r="J3070" i="26" s="1"/>
  <c r="G3069" i="26"/>
  <c r="H3069" i="26" s="1"/>
  <c r="I3069" i="26" s="1"/>
  <c r="J3069" i="26" s="1"/>
  <c r="G3068" i="26"/>
  <c r="H3068" i="26" s="1"/>
  <c r="I3068" i="26" s="1"/>
  <c r="J3068" i="26" s="1"/>
  <c r="G3067" i="26"/>
  <c r="H3067" i="26" s="1"/>
  <c r="I3067" i="26" s="1"/>
  <c r="J3067" i="26" s="1"/>
  <c r="G3066" i="26"/>
  <c r="H3066" i="26" s="1"/>
  <c r="I3066" i="26" s="1"/>
  <c r="J3066" i="26" s="1"/>
  <c r="G3065" i="26"/>
  <c r="H3065" i="26" s="1"/>
  <c r="I3065" i="26" s="1"/>
  <c r="J3065" i="26" s="1"/>
  <c r="G3064" i="26"/>
  <c r="H3064" i="26" s="1"/>
  <c r="I3064" i="26" s="1"/>
  <c r="J3064" i="26" s="1"/>
  <c r="G3063" i="26"/>
  <c r="H3063" i="26" s="1"/>
  <c r="I3063" i="26" s="1"/>
  <c r="J3063" i="26" s="1"/>
  <c r="G3062" i="26"/>
  <c r="H3062" i="26" s="1"/>
  <c r="I3062" i="26" s="1"/>
  <c r="J3062" i="26" s="1"/>
  <c r="G3061" i="26"/>
  <c r="H3061" i="26" s="1"/>
  <c r="I3061" i="26" s="1"/>
  <c r="J3061" i="26" s="1"/>
  <c r="G3060" i="26"/>
  <c r="H3060" i="26" s="1"/>
  <c r="I3060" i="26" s="1"/>
  <c r="J3060" i="26" s="1"/>
  <c r="G3059" i="26"/>
  <c r="H3059" i="26" s="1"/>
  <c r="I3059" i="26" s="1"/>
  <c r="J3059" i="26" s="1"/>
  <c r="G3058" i="26"/>
  <c r="H3058" i="26" s="1"/>
  <c r="I3058" i="26" s="1"/>
  <c r="J3058" i="26" s="1"/>
  <c r="G3057" i="26"/>
  <c r="H3057" i="26" s="1"/>
  <c r="I3057" i="26" s="1"/>
  <c r="J3057" i="26" s="1"/>
  <c r="G3056" i="26"/>
  <c r="H3056" i="26" s="1"/>
  <c r="I3056" i="26" s="1"/>
  <c r="J3056" i="26" s="1"/>
  <c r="G3055" i="26"/>
  <c r="H3055" i="26" s="1"/>
  <c r="I3055" i="26" s="1"/>
  <c r="J3055" i="26" s="1"/>
  <c r="G3054" i="26"/>
  <c r="H3054" i="26" s="1"/>
  <c r="I3054" i="26" s="1"/>
  <c r="J3054" i="26" s="1"/>
  <c r="G3053" i="26"/>
  <c r="H3053" i="26" s="1"/>
  <c r="I3053" i="26" s="1"/>
  <c r="J3053" i="26" s="1"/>
  <c r="G3052" i="26"/>
  <c r="H3052" i="26" s="1"/>
  <c r="I3052" i="26" s="1"/>
  <c r="J3052" i="26" s="1"/>
  <c r="G3051" i="26"/>
  <c r="H3051" i="26" s="1"/>
  <c r="I3051" i="26" s="1"/>
  <c r="J3051" i="26" s="1"/>
  <c r="G3050" i="26"/>
  <c r="H3050" i="26" s="1"/>
  <c r="I3050" i="26" s="1"/>
  <c r="J3050" i="26" s="1"/>
  <c r="G3049" i="26"/>
  <c r="H3049" i="26" s="1"/>
  <c r="I3049" i="26" s="1"/>
  <c r="J3049" i="26" s="1"/>
  <c r="G3048" i="26"/>
  <c r="H3048" i="26" s="1"/>
  <c r="I3048" i="26" s="1"/>
  <c r="J3048" i="26" s="1"/>
  <c r="G3047" i="26"/>
  <c r="H3047" i="26" s="1"/>
  <c r="I3047" i="26" s="1"/>
  <c r="J3047" i="26" s="1"/>
  <c r="G3046" i="26"/>
  <c r="H3046" i="26" s="1"/>
  <c r="I3046" i="26" s="1"/>
  <c r="J3046" i="26" s="1"/>
  <c r="G3045" i="26"/>
  <c r="H3045" i="26" s="1"/>
  <c r="I3045" i="26" s="1"/>
  <c r="J3045" i="26" s="1"/>
  <c r="G3044" i="26"/>
  <c r="H3044" i="26" s="1"/>
  <c r="I3044" i="26" s="1"/>
  <c r="J3044" i="26" s="1"/>
  <c r="G3043" i="26"/>
  <c r="H3043" i="26" s="1"/>
  <c r="I3043" i="26" s="1"/>
  <c r="J3043" i="26" s="1"/>
  <c r="G3042" i="26"/>
  <c r="H3042" i="26" s="1"/>
  <c r="I3042" i="26" s="1"/>
  <c r="J3042" i="26" s="1"/>
  <c r="G3041" i="26"/>
  <c r="H3041" i="26" s="1"/>
  <c r="I3041" i="26" s="1"/>
  <c r="J3041" i="26" s="1"/>
  <c r="G3040" i="26"/>
  <c r="H3040" i="26" s="1"/>
  <c r="I3040" i="26" s="1"/>
  <c r="J3040" i="26" s="1"/>
  <c r="G3039" i="26"/>
  <c r="H3039" i="26" s="1"/>
  <c r="I3039" i="26" s="1"/>
  <c r="J3039" i="26" s="1"/>
  <c r="G3038" i="26"/>
  <c r="H3038" i="26" s="1"/>
  <c r="I3038" i="26" s="1"/>
  <c r="J3038" i="26" s="1"/>
  <c r="G3037" i="26"/>
  <c r="H3037" i="26" s="1"/>
  <c r="I3037" i="26" s="1"/>
  <c r="J3037" i="26" s="1"/>
  <c r="G3036" i="26"/>
  <c r="H3036" i="26" s="1"/>
  <c r="I3036" i="26" s="1"/>
  <c r="J3036" i="26" s="1"/>
  <c r="G3035" i="26"/>
  <c r="H3035" i="26" s="1"/>
  <c r="I3035" i="26" s="1"/>
  <c r="J3035" i="26" s="1"/>
  <c r="G3034" i="26"/>
  <c r="H3034" i="26" s="1"/>
  <c r="I3034" i="26" s="1"/>
  <c r="J3034" i="26" s="1"/>
  <c r="G3033" i="26"/>
  <c r="H3033" i="26" s="1"/>
  <c r="I3033" i="26" s="1"/>
  <c r="J3033" i="26" s="1"/>
  <c r="G3032" i="26"/>
  <c r="H3032" i="26" s="1"/>
  <c r="I3032" i="26" s="1"/>
  <c r="J3032" i="26" s="1"/>
  <c r="G3031" i="26"/>
  <c r="H3031" i="26" s="1"/>
  <c r="I3031" i="26" s="1"/>
  <c r="J3031" i="26" s="1"/>
  <c r="G3030" i="26"/>
  <c r="H3030" i="26" s="1"/>
  <c r="I3030" i="26" s="1"/>
  <c r="J3030" i="26" s="1"/>
  <c r="G3029" i="26"/>
  <c r="H3029" i="26" s="1"/>
  <c r="I3029" i="26" s="1"/>
  <c r="J3029" i="26" s="1"/>
  <c r="G3028" i="26"/>
  <c r="H3028" i="26" s="1"/>
  <c r="I3028" i="26" s="1"/>
  <c r="J3028" i="26" s="1"/>
  <c r="G3027" i="26"/>
  <c r="H3027" i="26" s="1"/>
  <c r="I3027" i="26" s="1"/>
  <c r="J3027" i="26" s="1"/>
  <c r="G3026" i="26"/>
  <c r="H3026" i="26" s="1"/>
  <c r="I3026" i="26" s="1"/>
  <c r="J3026" i="26" s="1"/>
  <c r="G3025" i="26"/>
  <c r="H3025" i="26" s="1"/>
  <c r="I3025" i="26" s="1"/>
  <c r="J3025" i="26" s="1"/>
  <c r="G3024" i="26"/>
  <c r="H3024" i="26" s="1"/>
  <c r="I3024" i="26" s="1"/>
  <c r="J3024" i="26" s="1"/>
  <c r="G3023" i="26"/>
  <c r="H3023" i="26" s="1"/>
  <c r="I3023" i="26" s="1"/>
  <c r="J3023" i="26" s="1"/>
  <c r="G3022" i="26"/>
  <c r="H3022" i="26" s="1"/>
  <c r="I3022" i="26" s="1"/>
  <c r="J3022" i="26" s="1"/>
  <c r="G3021" i="26"/>
  <c r="H3021" i="26" s="1"/>
  <c r="I3021" i="26" s="1"/>
  <c r="J3021" i="26" s="1"/>
  <c r="G3020" i="26"/>
  <c r="H3020" i="26" s="1"/>
  <c r="I3020" i="26" s="1"/>
  <c r="J3020" i="26" s="1"/>
  <c r="G3019" i="26"/>
  <c r="H3019" i="26" s="1"/>
  <c r="I3019" i="26" s="1"/>
  <c r="J3019" i="26" s="1"/>
  <c r="G3018" i="26"/>
  <c r="H3018" i="26" s="1"/>
  <c r="I3018" i="26" s="1"/>
  <c r="J3018" i="26" s="1"/>
  <c r="G3017" i="26"/>
  <c r="H3017" i="26" s="1"/>
  <c r="I3017" i="26" s="1"/>
  <c r="J3017" i="26" s="1"/>
  <c r="G3016" i="26"/>
  <c r="H3016" i="26" s="1"/>
  <c r="I3016" i="26" s="1"/>
  <c r="J3016" i="26" s="1"/>
  <c r="G3015" i="26"/>
  <c r="H3015" i="26" s="1"/>
  <c r="I3015" i="26" s="1"/>
  <c r="J3015" i="26" s="1"/>
  <c r="G3014" i="26"/>
  <c r="H3014" i="26" s="1"/>
  <c r="I3014" i="26" s="1"/>
  <c r="J3014" i="26" s="1"/>
  <c r="G3013" i="26"/>
  <c r="H3013" i="26" s="1"/>
  <c r="I3013" i="26" s="1"/>
  <c r="J3013" i="26" s="1"/>
  <c r="G3012" i="26"/>
  <c r="H3012" i="26" s="1"/>
  <c r="I3012" i="26" s="1"/>
  <c r="J3012" i="26" s="1"/>
  <c r="G3011" i="26"/>
  <c r="H3011" i="26" s="1"/>
  <c r="I3011" i="26" s="1"/>
  <c r="J3011" i="26" s="1"/>
  <c r="G3010" i="26"/>
  <c r="H3010" i="26" s="1"/>
  <c r="I3010" i="26" s="1"/>
  <c r="J3010" i="26" s="1"/>
  <c r="G3009" i="26"/>
  <c r="H3009" i="26" s="1"/>
  <c r="I3009" i="26" s="1"/>
  <c r="J3009" i="26" s="1"/>
  <c r="G3008" i="26"/>
  <c r="H3008" i="26" s="1"/>
  <c r="I3008" i="26" s="1"/>
  <c r="J3008" i="26" s="1"/>
  <c r="G3007" i="26"/>
  <c r="H3007" i="26" s="1"/>
  <c r="I3007" i="26" s="1"/>
  <c r="J3007" i="26" s="1"/>
  <c r="G3006" i="26"/>
  <c r="H3006" i="26" s="1"/>
  <c r="I3006" i="26" s="1"/>
  <c r="J3006" i="26" s="1"/>
  <c r="G3005" i="26"/>
  <c r="H3005" i="26" s="1"/>
  <c r="I3005" i="26" s="1"/>
  <c r="J3005" i="26" s="1"/>
  <c r="G3004" i="26"/>
  <c r="H3004" i="26" s="1"/>
  <c r="I3004" i="26" s="1"/>
  <c r="J3004" i="26" s="1"/>
  <c r="G3003" i="26"/>
  <c r="H3003" i="26" s="1"/>
  <c r="I3003" i="26" s="1"/>
  <c r="J3003" i="26" s="1"/>
  <c r="G3002" i="26"/>
  <c r="H3002" i="26" s="1"/>
  <c r="I3002" i="26" s="1"/>
  <c r="J3002" i="26" s="1"/>
  <c r="G3001" i="26"/>
  <c r="H3001" i="26" s="1"/>
  <c r="I3001" i="26" s="1"/>
  <c r="J3001" i="26" s="1"/>
  <c r="G3000" i="26"/>
  <c r="H3000" i="26" s="1"/>
  <c r="I3000" i="26" s="1"/>
  <c r="J3000" i="26" s="1"/>
  <c r="G2999" i="26"/>
  <c r="H2999" i="26" s="1"/>
  <c r="I2999" i="26" s="1"/>
  <c r="J2999" i="26" s="1"/>
  <c r="G2998" i="26"/>
  <c r="H2998" i="26" s="1"/>
  <c r="I2998" i="26" s="1"/>
  <c r="J2998" i="26" s="1"/>
  <c r="G2997" i="26"/>
  <c r="H2997" i="26" s="1"/>
  <c r="I2997" i="26" s="1"/>
  <c r="J2997" i="26" s="1"/>
  <c r="G2996" i="26"/>
  <c r="H2996" i="26" s="1"/>
  <c r="I2996" i="26" s="1"/>
  <c r="J2996" i="26" s="1"/>
  <c r="G2995" i="26"/>
  <c r="H2995" i="26" s="1"/>
  <c r="I2995" i="26" s="1"/>
  <c r="J2995" i="26" s="1"/>
  <c r="G2994" i="26"/>
  <c r="H2994" i="26" s="1"/>
  <c r="I2994" i="26" s="1"/>
  <c r="J2994" i="26" s="1"/>
  <c r="G2993" i="26"/>
  <c r="H2993" i="26" s="1"/>
  <c r="I2993" i="26" s="1"/>
  <c r="J2993" i="26" s="1"/>
  <c r="G2992" i="26"/>
  <c r="H2992" i="26" s="1"/>
  <c r="I2992" i="26" s="1"/>
  <c r="J2992" i="26" s="1"/>
  <c r="G2991" i="26"/>
  <c r="H2991" i="26" s="1"/>
  <c r="I2991" i="26" s="1"/>
  <c r="J2991" i="26" s="1"/>
  <c r="G2990" i="26"/>
  <c r="H2990" i="26" s="1"/>
  <c r="I2990" i="26" s="1"/>
  <c r="J2990" i="26" s="1"/>
  <c r="G2989" i="26"/>
  <c r="H2989" i="26" s="1"/>
  <c r="I2989" i="26" s="1"/>
  <c r="J2989" i="26" s="1"/>
  <c r="G2988" i="26"/>
  <c r="H2988" i="26" s="1"/>
  <c r="I2988" i="26" s="1"/>
  <c r="J2988" i="26" s="1"/>
  <c r="G2987" i="26"/>
  <c r="H2987" i="26" s="1"/>
  <c r="I2987" i="26" s="1"/>
  <c r="J2987" i="26" s="1"/>
  <c r="G2986" i="26"/>
  <c r="H2986" i="26" s="1"/>
  <c r="I2986" i="26" s="1"/>
  <c r="J2986" i="26" s="1"/>
  <c r="G2985" i="26"/>
  <c r="H2985" i="26" s="1"/>
  <c r="I2985" i="26" s="1"/>
  <c r="J2985" i="26" s="1"/>
  <c r="G2984" i="26"/>
  <c r="H2984" i="26" s="1"/>
  <c r="I2984" i="26" s="1"/>
  <c r="J2984" i="26" s="1"/>
  <c r="G2983" i="26"/>
  <c r="H2983" i="26" s="1"/>
  <c r="I2983" i="26" s="1"/>
  <c r="J2983" i="26" s="1"/>
  <c r="G2982" i="26"/>
  <c r="H2982" i="26" s="1"/>
  <c r="I2982" i="26" s="1"/>
  <c r="J2982" i="26" s="1"/>
  <c r="G2981" i="26"/>
  <c r="H2981" i="26" s="1"/>
  <c r="I2981" i="26" s="1"/>
  <c r="J2981" i="26" s="1"/>
  <c r="G2980" i="26"/>
  <c r="H2980" i="26" s="1"/>
  <c r="I2980" i="26" s="1"/>
  <c r="J2980" i="26" s="1"/>
  <c r="G2979" i="26"/>
  <c r="H2979" i="26" s="1"/>
  <c r="I2979" i="26" s="1"/>
  <c r="J2979" i="26" s="1"/>
  <c r="G2978" i="26"/>
  <c r="H2978" i="26" s="1"/>
  <c r="I2978" i="26" s="1"/>
  <c r="J2978" i="26" s="1"/>
  <c r="G2977" i="26"/>
  <c r="H2977" i="26" s="1"/>
  <c r="I2977" i="26" s="1"/>
  <c r="J2977" i="26" s="1"/>
  <c r="G2976" i="26"/>
  <c r="H2976" i="26" s="1"/>
  <c r="I2976" i="26" s="1"/>
  <c r="J2976" i="26" s="1"/>
  <c r="G2975" i="26"/>
  <c r="H2975" i="26" s="1"/>
  <c r="I2975" i="26" s="1"/>
  <c r="J2975" i="26" s="1"/>
  <c r="G2974" i="26"/>
  <c r="H2974" i="26" s="1"/>
  <c r="I2974" i="26" s="1"/>
  <c r="J2974" i="26" s="1"/>
  <c r="G2973" i="26"/>
  <c r="H2973" i="26" s="1"/>
  <c r="I2973" i="26" s="1"/>
  <c r="J2973" i="26" s="1"/>
  <c r="G2972" i="26"/>
  <c r="H2972" i="26" s="1"/>
  <c r="I2972" i="26" s="1"/>
  <c r="J2972" i="26" s="1"/>
  <c r="G2971" i="26"/>
  <c r="H2971" i="26" s="1"/>
  <c r="I2971" i="26" s="1"/>
  <c r="J2971" i="26" s="1"/>
  <c r="G2970" i="26"/>
  <c r="H2970" i="26" s="1"/>
  <c r="I2970" i="26" s="1"/>
  <c r="J2970" i="26" s="1"/>
  <c r="G2969" i="26"/>
  <c r="H2969" i="26" s="1"/>
  <c r="I2969" i="26" s="1"/>
  <c r="J2969" i="26" s="1"/>
  <c r="G2968" i="26"/>
  <c r="H2968" i="26" s="1"/>
  <c r="I2968" i="26" s="1"/>
  <c r="J2968" i="26" s="1"/>
  <c r="G2967" i="26"/>
  <c r="H2967" i="26" s="1"/>
  <c r="I2967" i="26" s="1"/>
  <c r="J2967" i="26" s="1"/>
  <c r="G2966" i="26"/>
  <c r="H2966" i="26" s="1"/>
  <c r="I2966" i="26" s="1"/>
  <c r="J2966" i="26" s="1"/>
  <c r="G2965" i="26"/>
  <c r="H2965" i="26" s="1"/>
  <c r="I2965" i="26" s="1"/>
  <c r="J2965" i="26" s="1"/>
  <c r="G2964" i="26"/>
  <c r="H2964" i="26" s="1"/>
  <c r="I2964" i="26" s="1"/>
  <c r="J2964" i="26" s="1"/>
  <c r="G2963" i="26"/>
  <c r="H2963" i="26" s="1"/>
  <c r="I2963" i="26" s="1"/>
  <c r="J2963" i="26" s="1"/>
  <c r="G2962" i="26"/>
  <c r="H2962" i="26" s="1"/>
  <c r="I2962" i="26" s="1"/>
  <c r="J2962" i="26" s="1"/>
  <c r="G2961" i="26"/>
  <c r="H2961" i="26" s="1"/>
  <c r="I2961" i="26" s="1"/>
  <c r="J2961" i="26" s="1"/>
  <c r="G2960" i="26"/>
  <c r="H2960" i="26" s="1"/>
  <c r="I2960" i="26" s="1"/>
  <c r="J2960" i="26" s="1"/>
  <c r="G2959" i="26"/>
  <c r="H2959" i="26" s="1"/>
  <c r="I2959" i="26" s="1"/>
  <c r="J2959" i="26" s="1"/>
  <c r="G2958" i="26"/>
  <c r="H2958" i="26" s="1"/>
  <c r="I2958" i="26" s="1"/>
  <c r="J2958" i="26" s="1"/>
  <c r="G2957" i="26"/>
  <c r="H2957" i="26" s="1"/>
  <c r="I2957" i="26" s="1"/>
  <c r="J2957" i="26" s="1"/>
  <c r="G2956" i="26"/>
  <c r="H2956" i="26" s="1"/>
  <c r="I2956" i="26" s="1"/>
  <c r="J2956" i="26" s="1"/>
  <c r="G2955" i="26"/>
  <c r="H2955" i="26" s="1"/>
  <c r="I2955" i="26" s="1"/>
  <c r="J2955" i="26" s="1"/>
  <c r="G2954" i="26"/>
  <c r="H2954" i="26" s="1"/>
  <c r="I2954" i="26" s="1"/>
  <c r="J2954" i="26" s="1"/>
  <c r="G2953" i="26"/>
  <c r="H2953" i="26" s="1"/>
  <c r="I2953" i="26" s="1"/>
  <c r="J2953" i="26" s="1"/>
  <c r="G2952" i="26"/>
  <c r="H2952" i="26" s="1"/>
  <c r="I2952" i="26" s="1"/>
  <c r="J2952" i="26" s="1"/>
  <c r="G2951" i="26"/>
  <c r="H2951" i="26" s="1"/>
  <c r="I2951" i="26" s="1"/>
  <c r="J2951" i="26" s="1"/>
  <c r="G2950" i="26"/>
  <c r="H2950" i="26" s="1"/>
  <c r="I2950" i="26" s="1"/>
  <c r="J2950" i="26" s="1"/>
  <c r="G2949" i="26"/>
  <c r="H2949" i="26" s="1"/>
  <c r="I2949" i="26" s="1"/>
  <c r="J2949" i="26" s="1"/>
  <c r="G2948" i="26"/>
  <c r="H2948" i="26" s="1"/>
  <c r="I2948" i="26" s="1"/>
  <c r="J2948" i="26" s="1"/>
  <c r="G2947" i="26"/>
  <c r="H2947" i="26" s="1"/>
  <c r="I2947" i="26" s="1"/>
  <c r="J2947" i="26" s="1"/>
  <c r="G2946" i="26"/>
  <c r="H2946" i="26" s="1"/>
  <c r="I2946" i="26" s="1"/>
  <c r="J2946" i="26" s="1"/>
  <c r="G2945" i="26"/>
  <c r="H2945" i="26" s="1"/>
  <c r="I2945" i="26" s="1"/>
  <c r="J2945" i="26" s="1"/>
  <c r="G2944" i="26"/>
  <c r="H2944" i="26" s="1"/>
  <c r="I2944" i="26" s="1"/>
  <c r="J2944" i="26" s="1"/>
  <c r="G2943" i="26"/>
  <c r="H2943" i="26" s="1"/>
  <c r="I2943" i="26" s="1"/>
  <c r="J2943" i="26" s="1"/>
  <c r="G2942" i="26"/>
  <c r="H2942" i="26" s="1"/>
  <c r="I2942" i="26" s="1"/>
  <c r="J2942" i="26" s="1"/>
  <c r="G2941" i="26"/>
  <c r="H2941" i="26" s="1"/>
  <c r="I2941" i="26" s="1"/>
  <c r="J2941" i="26" s="1"/>
  <c r="G2940" i="26"/>
  <c r="H2940" i="26" s="1"/>
  <c r="I2940" i="26" s="1"/>
  <c r="J2940" i="26" s="1"/>
  <c r="G2939" i="26"/>
  <c r="H2939" i="26" s="1"/>
  <c r="I2939" i="26" s="1"/>
  <c r="J2939" i="26" s="1"/>
  <c r="G2938" i="26"/>
  <c r="H2938" i="26" s="1"/>
  <c r="I2938" i="26" s="1"/>
  <c r="J2938" i="26" s="1"/>
  <c r="G2937" i="26"/>
  <c r="H2937" i="26" s="1"/>
  <c r="I2937" i="26" s="1"/>
  <c r="J2937" i="26" s="1"/>
  <c r="G2936" i="26"/>
  <c r="H2936" i="26" s="1"/>
  <c r="I2936" i="26" s="1"/>
  <c r="J2936" i="26" s="1"/>
  <c r="G2935" i="26"/>
  <c r="H2935" i="26" s="1"/>
  <c r="I2935" i="26" s="1"/>
  <c r="J2935" i="26" s="1"/>
  <c r="G2934" i="26"/>
  <c r="H2934" i="26" s="1"/>
  <c r="I2934" i="26" s="1"/>
  <c r="J2934" i="26" s="1"/>
  <c r="G2933" i="26"/>
  <c r="H2933" i="26" s="1"/>
  <c r="I2933" i="26" s="1"/>
  <c r="J2933" i="26" s="1"/>
  <c r="G2932" i="26"/>
  <c r="H2932" i="26" s="1"/>
  <c r="I2932" i="26" s="1"/>
  <c r="J2932" i="26" s="1"/>
  <c r="G2931" i="26"/>
  <c r="H2931" i="26" s="1"/>
  <c r="I2931" i="26" s="1"/>
  <c r="J2931" i="26" s="1"/>
  <c r="G2930" i="26"/>
  <c r="H2930" i="26" s="1"/>
  <c r="I2930" i="26" s="1"/>
  <c r="J2930" i="26" s="1"/>
  <c r="G2929" i="26"/>
  <c r="H2929" i="26" s="1"/>
  <c r="I2929" i="26" s="1"/>
  <c r="J2929" i="26" s="1"/>
  <c r="G2928" i="26"/>
  <c r="H2928" i="26" s="1"/>
  <c r="I2928" i="26" s="1"/>
  <c r="J2928" i="26" s="1"/>
  <c r="G2927" i="26"/>
  <c r="H2927" i="26" s="1"/>
  <c r="I2927" i="26" s="1"/>
  <c r="J2927" i="26" s="1"/>
  <c r="G2926" i="26"/>
  <c r="H2926" i="26" s="1"/>
  <c r="I2926" i="26" s="1"/>
  <c r="J2926" i="26" s="1"/>
  <c r="G2925" i="26"/>
  <c r="H2925" i="26" s="1"/>
  <c r="I2925" i="26" s="1"/>
  <c r="J2925" i="26" s="1"/>
  <c r="G2924" i="26"/>
  <c r="H2924" i="26" s="1"/>
  <c r="I2924" i="26" s="1"/>
  <c r="J2924" i="26" s="1"/>
  <c r="G2923" i="26"/>
  <c r="H2923" i="26" s="1"/>
  <c r="I2923" i="26" s="1"/>
  <c r="J2923" i="26" s="1"/>
  <c r="G2922" i="26"/>
  <c r="H2922" i="26" s="1"/>
  <c r="I2922" i="26" s="1"/>
  <c r="J2922" i="26" s="1"/>
  <c r="G2921" i="26"/>
  <c r="H2921" i="26" s="1"/>
  <c r="I2921" i="26" s="1"/>
  <c r="J2921" i="26" s="1"/>
  <c r="G2920" i="26"/>
  <c r="H2920" i="26" s="1"/>
  <c r="I2920" i="26" s="1"/>
  <c r="J2920" i="26" s="1"/>
  <c r="G2919" i="26"/>
  <c r="H2919" i="26" s="1"/>
  <c r="I2919" i="26" s="1"/>
  <c r="J2919" i="26" s="1"/>
  <c r="G2918" i="26"/>
  <c r="H2918" i="26" s="1"/>
  <c r="I2918" i="26" s="1"/>
  <c r="J2918" i="26" s="1"/>
  <c r="G2917" i="26"/>
  <c r="H2917" i="26" s="1"/>
  <c r="I2917" i="26" s="1"/>
  <c r="J2917" i="26" s="1"/>
  <c r="G2916" i="26"/>
  <c r="H2916" i="26" s="1"/>
  <c r="I2916" i="26" s="1"/>
  <c r="J2916" i="26" s="1"/>
  <c r="G2915" i="26"/>
  <c r="H2915" i="26" s="1"/>
  <c r="I2915" i="26" s="1"/>
  <c r="J2915" i="26" s="1"/>
  <c r="G2914" i="26"/>
  <c r="H2914" i="26" s="1"/>
  <c r="I2914" i="26" s="1"/>
  <c r="J2914" i="26" s="1"/>
  <c r="G2913" i="26"/>
  <c r="H2913" i="26" s="1"/>
  <c r="I2913" i="26" s="1"/>
  <c r="J2913" i="26" s="1"/>
  <c r="G2912" i="26"/>
  <c r="H2912" i="26" s="1"/>
  <c r="I2912" i="26" s="1"/>
  <c r="J2912" i="26" s="1"/>
  <c r="G2911" i="26"/>
  <c r="H2911" i="26" s="1"/>
  <c r="I2911" i="26" s="1"/>
  <c r="J2911" i="26" s="1"/>
  <c r="G2910" i="26"/>
  <c r="H2910" i="26" s="1"/>
  <c r="I2910" i="26" s="1"/>
  <c r="J2910" i="26" s="1"/>
  <c r="G2909" i="26"/>
  <c r="H2909" i="26" s="1"/>
  <c r="I2909" i="26" s="1"/>
  <c r="J2909" i="26" s="1"/>
  <c r="G2908" i="26"/>
  <c r="H2908" i="26" s="1"/>
  <c r="I2908" i="26" s="1"/>
  <c r="J2908" i="26" s="1"/>
  <c r="G2907" i="26"/>
  <c r="H2907" i="26" s="1"/>
  <c r="I2907" i="26" s="1"/>
  <c r="J2907" i="26" s="1"/>
  <c r="G2906" i="26"/>
  <c r="H2906" i="26" s="1"/>
  <c r="I2906" i="26" s="1"/>
  <c r="J2906" i="26" s="1"/>
  <c r="G2905" i="26"/>
  <c r="H2905" i="26" s="1"/>
  <c r="I2905" i="26" s="1"/>
  <c r="J2905" i="26" s="1"/>
  <c r="G2904" i="26"/>
  <c r="H2904" i="26" s="1"/>
  <c r="I2904" i="26" s="1"/>
  <c r="J2904" i="26" s="1"/>
  <c r="G2903" i="26"/>
  <c r="H2903" i="26" s="1"/>
  <c r="I2903" i="26" s="1"/>
  <c r="J2903" i="26" s="1"/>
  <c r="G2902" i="26"/>
  <c r="H2902" i="26" s="1"/>
  <c r="I2902" i="26" s="1"/>
  <c r="J2902" i="26" s="1"/>
  <c r="G2901" i="26"/>
  <c r="H2901" i="26" s="1"/>
  <c r="I2901" i="26" s="1"/>
  <c r="J2901" i="26" s="1"/>
  <c r="G2900" i="26"/>
  <c r="H2900" i="26" s="1"/>
  <c r="I2900" i="26" s="1"/>
  <c r="J2900" i="26" s="1"/>
  <c r="G2899" i="26"/>
  <c r="H2899" i="26" s="1"/>
  <c r="I2899" i="26" s="1"/>
  <c r="J2899" i="26" s="1"/>
  <c r="G2898" i="26"/>
  <c r="H2898" i="26" s="1"/>
  <c r="I2898" i="26" s="1"/>
  <c r="J2898" i="26" s="1"/>
  <c r="G2897" i="26"/>
  <c r="H2897" i="26" s="1"/>
  <c r="I2897" i="26" s="1"/>
  <c r="J2897" i="26" s="1"/>
  <c r="G2896" i="26"/>
  <c r="H2896" i="26" s="1"/>
  <c r="I2896" i="26" s="1"/>
  <c r="J2896" i="26" s="1"/>
  <c r="G2895" i="26"/>
  <c r="H2895" i="26" s="1"/>
  <c r="I2895" i="26" s="1"/>
  <c r="J2895" i="26" s="1"/>
  <c r="G2894" i="26"/>
  <c r="H2894" i="26" s="1"/>
  <c r="I2894" i="26" s="1"/>
  <c r="J2894" i="26" s="1"/>
  <c r="G2893" i="26"/>
  <c r="H2893" i="26" s="1"/>
  <c r="I2893" i="26" s="1"/>
  <c r="J2893" i="26" s="1"/>
  <c r="G2892" i="26"/>
  <c r="H2892" i="26" s="1"/>
  <c r="I2892" i="26" s="1"/>
  <c r="J2892" i="26" s="1"/>
  <c r="G2891" i="26"/>
  <c r="H2891" i="26" s="1"/>
  <c r="I2891" i="26" s="1"/>
  <c r="J2891" i="26" s="1"/>
  <c r="G2890" i="26"/>
  <c r="H2890" i="26" s="1"/>
  <c r="I2890" i="26" s="1"/>
  <c r="J2890" i="26" s="1"/>
  <c r="G2889" i="26"/>
  <c r="H2889" i="26" s="1"/>
  <c r="I2889" i="26" s="1"/>
  <c r="J2889" i="26" s="1"/>
  <c r="G2888" i="26"/>
  <c r="H2888" i="26" s="1"/>
  <c r="I2888" i="26" s="1"/>
  <c r="J2888" i="26" s="1"/>
  <c r="G2887" i="26"/>
  <c r="H2887" i="26" s="1"/>
  <c r="I2887" i="26" s="1"/>
  <c r="J2887" i="26" s="1"/>
  <c r="G2886" i="26"/>
  <c r="H2886" i="26" s="1"/>
  <c r="I2886" i="26" s="1"/>
  <c r="J2886" i="26" s="1"/>
  <c r="G2885" i="26"/>
  <c r="H2885" i="26" s="1"/>
  <c r="I2885" i="26" s="1"/>
  <c r="J2885" i="26" s="1"/>
  <c r="G2884" i="26"/>
  <c r="H2884" i="26" s="1"/>
  <c r="I2884" i="26" s="1"/>
  <c r="J2884" i="26" s="1"/>
  <c r="G2883" i="26"/>
  <c r="H2883" i="26" s="1"/>
  <c r="I2883" i="26" s="1"/>
  <c r="J2883" i="26" s="1"/>
  <c r="G2882" i="26"/>
  <c r="H2882" i="26" s="1"/>
  <c r="I2882" i="26" s="1"/>
  <c r="J2882" i="26" s="1"/>
  <c r="G2881" i="26"/>
  <c r="H2881" i="26" s="1"/>
  <c r="I2881" i="26" s="1"/>
  <c r="J2881" i="26" s="1"/>
  <c r="G2880" i="26"/>
  <c r="H2880" i="26" s="1"/>
  <c r="I2880" i="26" s="1"/>
  <c r="J2880" i="26" s="1"/>
  <c r="G2879" i="26"/>
  <c r="H2879" i="26" s="1"/>
  <c r="I2879" i="26" s="1"/>
  <c r="J2879" i="26" s="1"/>
  <c r="G2878" i="26"/>
  <c r="H2878" i="26" s="1"/>
  <c r="I2878" i="26" s="1"/>
  <c r="J2878" i="26" s="1"/>
  <c r="G2877" i="26"/>
  <c r="H2877" i="26" s="1"/>
  <c r="I2877" i="26" s="1"/>
  <c r="J2877" i="26" s="1"/>
  <c r="G2876" i="26"/>
  <c r="H2876" i="26" s="1"/>
  <c r="I2876" i="26" s="1"/>
  <c r="J2876" i="26" s="1"/>
  <c r="G2875" i="26"/>
  <c r="H2875" i="26" s="1"/>
  <c r="I2875" i="26" s="1"/>
  <c r="J2875" i="26" s="1"/>
  <c r="G2874" i="26"/>
  <c r="H2874" i="26" s="1"/>
  <c r="I2874" i="26" s="1"/>
  <c r="J2874" i="26" s="1"/>
  <c r="G2873" i="26"/>
  <c r="H2873" i="26" s="1"/>
  <c r="I2873" i="26" s="1"/>
  <c r="J2873" i="26" s="1"/>
  <c r="G2872" i="26"/>
  <c r="H2872" i="26" s="1"/>
  <c r="I2872" i="26" s="1"/>
  <c r="J2872" i="26" s="1"/>
  <c r="G2871" i="26"/>
  <c r="H2871" i="26" s="1"/>
  <c r="I2871" i="26" s="1"/>
  <c r="J2871" i="26" s="1"/>
  <c r="G2870" i="26"/>
  <c r="H2870" i="26" s="1"/>
  <c r="I2870" i="26" s="1"/>
  <c r="J2870" i="26" s="1"/>
  <c r="G2869" i="26"/>
  <c r="H2869" i="26" s="1"/>
  <c r="I2869" i="26" s="1"/>
  <c r="J2869" i="26" s="1"/>
  <c r="G2868" i="26"/>
  <c r="H2868" i="26" s="1"/>
  <c r="I2868" i="26" s="1"/>
  <c r="J2868" i="26" s="1"/>
  <c r="G2867" i="26"/>
  <c r="H2867" i="26" s="1"/>
  <c r="I2867" i="26" s="1"/>
  <c r="J2867" i="26" s="1"/>
  <c r="G2866" i="26"/>
  <c r="H2866" i="26" s="1"/>
  <c r="I2866" i="26" s="1"/>
  <c r="J2866" i="26" s="1"/>
  <c r="G2865" i="26"/>
  <c r="H2865" i="26" s="1"/>
  <c r="I2865" i="26" s="1"/>
  <c r="J2865" i="26" s="1"/>
  <c r="G2864" i="26"/>
  <c r="H2864" i="26" s="1"/>
  <c r="I2864" i="26" s="1"/>
  <c r="J2864" i="26" s="1"/>
  <c r="G2863" i="26"/>
  <c r="H2863" i="26" s="1"/>
  <c r="I2863" i="26" s="1"/>
  <c r="J2863" i="26" s="1"/>
  <c r="G2862" i="26"/>
  <c r="H2862" i="26" s="1"/>
  <c r="I2862" i="26" s="1"/>
  <c r="J2862" i="26" s="1"/>
  <c r="G2861" i="26"/>
  <c r="H2861" i="26" s="1"/>
  <c r="I2861" i="26" s="1"/>
  <c r="J2861" i="26" s="1"/>
  <c r="G2860" i="26"/>
  <c r="H2860" i="26" s="1"/>
  <c r="I2860" i="26" s="1"/>
  <c r="J2860" i="26" s="1"/>
  <c r="G2859" i="26"/>
  <c r="H2859" i="26" s="1"/>
  <c r="I2859" i="26" s="1"/>
  <c r="J2859" i="26" s="1"/>
  <c r="G2858" i="26"/>
  <c r="H2858" i="26" s="1"/>
  <c r="I2858" i="26" s="1"/>
  <c r="J2858" i="26" s="1"/>
  <c r="G2857" i="26"/>
  <c r="H2857" i="26" s="1"/>
  <c r="I2857" i="26" s="1"/>
  <c r="J2857" i="26" s="1"/>
  <c r="G2856" i="26"/>
  <c r="H2856" i="26" s="1"/>
  <c r="I2856" i="26" s="1"/>
  <c r="J2856" i="26" s="1"/>
  <c r="G2855" i="26"/>
  <c r="H2855" i="26" s="1"/>
  <c r="I2855" i="26" s="1"/>
  <c r="J2855" i="26" s="1"/>
  <c r="G2854" i="26"/>
  <c r="H2854" i="26" s="1"/>
  <c r="I2854" i="26" s="1"/>
  <c r="J2854" i="26" s="1"/>
  <c r="G2853" i="26"/>
  <c r="H2853" i="26" s="1"/>
  <c r="I2853" i="26" s="1"/>
  <c r="J2853" i="26" s="1"/>
  <c r="G2852" i="26"/>
  <c r="H2852" i="26" s="1"/>
  <c r="I2852" i="26" s="1"/>
  <c r="J2852" i="26" s="1"/>
  <c r="G2851" i="26"/>
  <c r="H2851" i="26" s="1"/>
  <c r="I2851" i="26" s="1"/>
  <c r="J2851" i="26" s="1"/>
  <c r="G2850" i="26"/>
  <c r="H2850" i="26" s="1"/>
  <c r="I2850" i="26" s="1"/>
  <c r="J2850" i="26" s="1"/>
  <c r="G2849" i="26"/>
  <c r="H2849" i="26" s="1"/>
  <c r="I2849" i="26" s="1"/>
  <c r="J2849" i="26" s="1"/>
  <c r="G2848" i="26"/>
  <c r="H2848" i="26" s="1"/>
  <c r="I2848" i="26" s="1"/>
  <c r="J2848" i="26" s="1"/>
  <c r="G2847" i="26"/>
  <c r="H2847" i="26" s="1"/>
  <c r="I2847" i="26" s="1"/>
  <c r="J2847" i="26" s="1"/>
  <c r="G2846" i="26"/>
  <c r="H2846" i="26" s="1"/>
  <c r="I2846" i="26" s="1"/>
  <c r="J2846" i="26" s="1"/>
  <c r="G2845" i="26"/>
  <c r="H2845" i="26" s="1"/>
  <c r="I2845" i="26" s="1"/>
  <c r="J2845" i="26" s="1"/>
  <c r="G2844" i="26"/>
  <c r="H2844" i="26" s="1"/>
  <c r="I2844" i="26" s="1"/>
  <c r="J2844" i="26" s="1"/>
  <c r="G2843" i="26"/>
  <c r="H2843" i="26" s="1"/>
  <c r="I2843" i="26" s="1"/>
  <c r="J2843" i="26" s="1"/>
  <c r="G2842" i="26"/>
  <c r="H2842" i="26" s="1"/>
  <c r="I2842" i="26" s="1"/>
  <c r="J2842" i="26" s="1"/>
  <c r="G2841" i="26"/>
  <c r="H2841" i="26" s="1"/>
  <c r="I2841" i="26" s="1"/>
  <c r="J2841" i="26" s="1"/>
  <c r="G2840" i="26"/>
  <c r="H2840" i="26" s="1"/>
  <c r="I2840" i="26" s="1"/>
  <c r="J2840" i="26" s="1"/>
  <c r="G2839" i="26"/>
  <c r="H2839" i="26" s="1"/>
  <c r="I2839" i="26" s="1"/>
  <c r="J2839" i="26" s="1"/>
  <c r="G2838" i="26"/>
  <c r="H2838" i="26" s="1"/>
  <c r="I2838" i="26" s="1"/>
  <c r="J2838" i="26" s="1"/>
  <c r="G2837" i="26"/>
  <c r="H2837" i="26" s="1"/>
  <c r="I2837" i="26" s="1"/>
  <c r="J2837" i="26" s="1"/>
  <c r="G2836" i="26"/>
  <c r="H2836" i="26" s="1"/>
  <c r="I2836" i="26" s="1"/>
  <c r="J2836" i="26" s="1"/>
  <c r="G2835" i="26"/>
  <c r="H2835" i="26" s="1"/>
  <c r="I2835" i="26" s="1"/>
  <c r="J2835" i="26" s="1"/>
  <c r="G2834" i="26"/>
  <c r="H2834" i="26" s="1"/>
  <c r="I2834" i="26" s="1"/>
  <c r="J2834" i="26" s="1"/>
  <c r="G2833" i="26"/>
  <c r="H2833" i="26" s="1"/>
  <c r="I2833" i="26" s="1"/>
  <c r="J2833" i="26" s="1"/>
  <c r="G2832" i="26"/>
  <c r="H2832" i="26" s="1"/>
  <c r="I2832" i="26" s="1"/>
  <c r="J2832" i="26" s="1"/>
  <c r="G2831" i="26"/>
  <c r="H2831" i="26" s="1"/>
  <c r="I2831" i="26" s="1"/>
  <c r="J2831" i="26" s="1"/>
  <c r="G2830" i="26"/>
  <c r="H2830" i="26" s="1"/>
  <c r="I2830" i="26" s="1"/>
  <c r="J2830" i="26" s="1"/>
  <c r="G2829" i="26"/>
  <c r="H2829" i="26" s="1"/>
  <c r="I2829" i="26" s="1"/>
  <c r="J2829" i="26" s="1"/>
  <c r="G2828" i="26"/>
  <c r="H2828" i="26" s="1"/>
  <c r="I2828" i="26" s="1"/>
  <c r="J2828" i="26" s="1"/>
  <c r="G2827" i="26"/>
  <c r="H2827" i="26" s="1"/>
  <c r="I2827" i="26" s="1"/>
  <c r="J2827" i="26" s="1"/>
  <c r="G2826" i="26"/>
  <c r="H2826" i="26" s="1"/>
  <c r="I2826" i="26" s="1"/>
  <c r="J2826" i="26" s="1"/>
  <c r="G2825" i="26"/>
  <c r="H2825" i="26" s="1"/>
  <c r="I2825" i="26" s="1"/>
  <c r="J2825" i="26" s="1"/>
  <c r="G2824" i="26"/>
  <c r="H2824" i="26" s="1"/>
  <c r="I2824" i="26" s="1"/>
  <c r="J2824" i="26" s="1"/>
  <c r="G2823" i="26"/>
  <c r="H2823" i="26" s="1"/>
  <c r="I2823" i="26" s="1"/>
  <c r="J2823" i="26" s="1"/>
  <c r="G2822" i="26"/>
  <c r="H2822" i="26" s="1"/>
  <c r="I2822" i="26" s="1"/>
  <c r="J2822" i="26" s="1"/>
  <c r="G2821" i="26"/>
  <c r="H2821" i="26" s="1"/>
  <c r="I2821" i="26" s="1"/>
  <c r="J2821" i="26" s="1"/>
  <c r="G2820" i="26"/>
  <c r="H2820" i="26" s="1"/>
  <c r="I2820" i="26" s="1"/>
  <c r="J2820" i="26" s="1"/>
  <c r="G2819" i="26"/>
  <c r="H2819" i="26" s="1"/>
  <c r="I2819" i="26" s="1"/>
  <c r="J2819" i="26" s="1"/>
  <c r="G2818" i="26"/>
  <c r="H2818" i="26" s="1"/>
  <c r="I2818" i="26" s="1"/>
  <c r="J2818" i="26" s="1"/>
  <c r="G2817" i="26"/>
  <c r="H2817" i="26" s="1"/>
  <c r="I2817" i="26" s="1"/>
  <c r="J2817" i="26" s="1"/>
  <c r="G2816" i="26"/>
  <c r="H2816" i="26" s="1"/>
  <c r="I2816" i="26" s="1"/>
  <c r="J2816" i="26" s="1"/>
  <c r="G2815" i="26"/>
  <c r="H2815" i="26" s="1"/>
  <c r="I2815" i="26" s="1"/>
  <c r="J2815" i="26" s="1"/>
  <c r="G2814" i="26"/>
  <c r="H2814" i="26" s="1"/>
  <c r="I2814" i="26" s="1"/>
  <c r="J2814" i="26" s="1"/>
  <c r="G2813" i="26"/>
  <c r="H2813" i="26" s="1"/>
  <c r="I2813" i="26" s="1"/>
  <c r="J2813" i="26" s="1"/>
  <c r="G2812" i="26"/>
  <c r="H2812" i="26" s="1"/>
  <c r="I2812" i="26" s="1"/>
  <c r="J2812" i="26" s="1"/>
  <c r="G2811" i="26"/>
  <c r="H2811" i="26" s="1"/>
  <c r="I2811" i="26" s="1"/>
  <c r="J2811" i="26" s="1"/>
  <c r="G2810" i="26"/>
  <c r="H2810" i="26" s="1"/>
  <c r="I2810" i="26" s="1"/>
  <c r="J2810" i="26" s="1"/>
  <c r="G2809" i="26"/>
  <c r="H2809" i="26" s="1"/>
  <c r="I2809" i="26" s="1"/>
  <c r="J2809" i="26" s="1"/>
  <c r="G2808" i="26"/>
  <c r="H2808" i="26" s="1"/>
  <c r="I2808" i="26" s="1"/>
  <c r="J2808" i="26" s="1"/>
  <c r="G2807" i="26"/>
  <c r="H2807" i="26" s="1"/>
  <c r="I2807" i="26" s="1"/>
  <c r="J2807" i="26" s="1"/>
  <c r="G2806" i="26"/>
  <c r="H2806" i="26" s="1"/>
  <c r="I2806" i="26" s="1"/>
  <c r="J2806" i="26" s="1"/>
  <c r="G2805" i="26"/>
  <c r="H2805" i="26" s="1"/>
  <c r="I2805" i="26" s="1"/>
  <c r="J2805" i="26" s="1"/>
  <c r="G2804" i="26"/>
  <c r="H2804" i="26" s="1"/>
  <c r="I2804" i="26" s="1"/>
  <c r="J2804" i="26" s="1"/>
  <c r="G2803" i="26"/>
  <c r="H2803" i="26" s="1"/>
  <c r="I2803" i="26" s="1"/>
  <c r="J2803" i="26" s="1"/>
  <c r="G2802" i="26"/>
  <c r="H2802" i="26" s="1"/>
  <c r="I2802" i="26" s="1"/>
  <c r="J2802" i="26" s="1"/>
  <c r="G2801" i="26"/>
  <c r="H2801" i="26" s="1"/>
  <c r="I2801" i="26" s="1"/>
  <c r="J2801" i="26" s="1"/>
  <c r="G2800" i="26"/>
  <c r="H2800" i="26" s="1"/>
  <c r="I2800" i="26" s="1"/>
  <c r="J2800" i="26" s="1"/>
  <c r="G2799" i="26"/>
  <c r="H2799" i="26" s="1"/>
  <c r="I2799" i="26" s="1"/>
  <c r="J2799" i="26" s="1"/>
  <c r="G2798" i="26"/>
  <c r="H2798" i="26" s="1"/>
  <c r="I2798" i="26" s="1"/>
  <c r="J2798" i="26" s="1"/>
  <c r="G2797" i="26"/>
  <c r="H2797" i="26" s="1"/>
  <c r="I2797" i="26" s="1"/>
  <c r="J2797" i="26" s="1"/>
  <c r="G2796" i="26"/>
  <c r="H2796" i="26" s="1"/>
  <c r="I2796" i="26" s="1"/>
  <c r="J2796" i="26" s="1"/>
  <c r="G2795" i="26"/>
  <c r="H2795" i="26" s="1"/>
  <c r="I2795" i="26" s="1"/>
  <c r="J2795" i="26" s="1"/>
  <c r="G2794" i="26"/>
  <c r="H2794" i="26" s="1"/>
  <c r="I2794" i="26" s="1"/>
  <c r="J2794" i="26" s="1"/>
  <c r="G2793" i="26"/>
  <c r="H2793" i="26" s="1"/>
  <c r="I2793" i="26" s="1"/>
  <c r="J2793" i="26" s="1"/>
  <c r="G2792" i="26"/>
  <c r="H2792" i="26" s="1"/>
  <c r="I2792" i="26" s="1"/>
  <c r="J2792" i="26" s="1"/>
  <c r="G2791" i="26"/>
  <c r="H2791" i="26" s="1"/>
  <c r="I2791" i="26" s="1"/>
  <c r="J2791" i="26" s="1"/>
  <c r="G2790" i="26"/>
  <c r="H2790" i="26" s="1"/>
  <c r="I2790" i="26" s="1"/>
  <c r="J2790" i="26" s="1"/>
  <c r="G2789" i="26"/>
  <c r="H2789" i="26" s="1"/>
  <c r="I2789" i="26" s="1"/>
  <c r="J2789" i="26" s="1"/>
  <c r="G2788" i="26"/>
  <c r="H2788" i="26" s="1"/>
  <c r="I2788" i="26" s="1"/>
  <c r="J2788" i="26" s="1"/>
  <c r="G2787" i="26"/>
  <c r="H2787" i="26" s="1"/>
  <c r="I2787" i="26" s="1"/>
  <c r="J2787" i="26" s="1"/>
  <c r="G2786" i="26"/>
  <c r="H2786" i="26" s="1"/>
  <c r="I2786" i="26" s="1"/>
  <c r="J2786" i="26" s="1"/>
  <c r="G2785" i="26"/>
  <c r="H2785" i="26" s="1"/>
  <c r="I2785" i="26" s="1"/>
  <c r="J2785" i="26" s="1"/>
  <c r="G2784" i="26"/>
  <c r="H2784" i="26" s="1"/>
  <c r="I2784" i="26" s="1"/>
  <c r="J2784" i="26" s="1"/>
  <c r="G2783" i="26"/>
  <c r="H2783" i="26" s="1"/>
  <c r="I2783" i="26" s="1"/>
  <c r="J2783" i="26" s="1"/>
  <c r="G2782" i="26"/>
  <c r="H2782" i="26" s="1"/>
  <c r="I2782" i="26" s="1"/>
  <c r="J2782" i="26" s="1"/>
  <c r="G2781" i="26"/>
  <c r="H2781" i="26" s="1"/>
  <c r="I2781" i="26" s="1"/>
  <c r="J2781" i="26" s="1"/>
  <c r="G2780" i="26"/>
  <c r="H2780" i="26" s="1"/>
  <c r="I2780" i="26" s="1"/>
  <c r="J2780" i="26" s="1"/>
  <c r="G2779" i="26"/>
  <c r="H2779" i="26" s="1"/>
  <c r="I2779" i="26" s="1"/>
  <c r="J2779" i="26" s="1"/>
  <c r="G2778" i="26"/>
  <c r="H2778" i="26" s="1"/>
  <c r="I2778" i="26" s="1"/>
  <c r="J2778" i="26" s="1"/>
  <c r="G2777" i="26"/>
  <c r="H2777" i="26" s="1"/>
  <c r="I2777" i="26" s="1"/>
  <c r="J2777" i="26" s="1"/>
  <c r="G2776" i="26"/>
  <c r="H2776" i="26" s="1"/>
  <c r="I2776" i="26" s="1"/>
  <c r="J2776" i="26" s="1"/>
  <c r="G2775" i="26"/>
  <c r="H2775" i="26" s="1"/>
  <c r="I2775" i="26" s="1"/>
  <c r="J2775" i="26" s="1"/>
  <c r="G2774" i="26"/>
  <c r="H2774" i="26" s="1"/>
  <c r="I2774" i="26" s="1"/>
  <c r="J2774" i="26" s="1"/>
  <c r="G2773" i="26"/>
  <c r="H2773" i="26" s="1"/>
  <c r="I2773" i="26" s="1"/>
  <c r="J2773" i="26" s="1"/>
  <c r="G2772" i="26"/>
  <c r="H2772" i="26" s="1"/>
  <c r="I2772" i="26" s="1"/>
  <c r="J2772" i="26" s="1"/>
  <c r="G2771" i="26"/>
  <c r="H2771" i="26" s="1"/>
  <c r="I2771" i="26" s="1"/>
  <c r="J2771" i="26" s="1"/>
  <c r="G2770" i="26"/>
  <c r="H2770" i="26" s="1"/>
  <c r="I2770" i="26" s="1"/>
  <c r="J2770" i="26" s="1"/>
  <c r="G2769" i="26"/>
  <c r="H2769" i="26" s="1"/>
  <c r="I2769" i="26" s="1"/>
  <c r="J2769" i="26" s="1"/>
  <c r="G2768" i="26"/>
  <c r="H2768" i="26" s="1"/>
  <c r="I2768" i="26" s="1"/>
  <c r="J2768" i="26" s="1"/>
  <c r="G2767" i="26"/>
  <c r="H2767" i="26" s="1"/>
  <c r="I2767" i="26" s="1"/>
  <c r="J2767" i="26" s="1"/>
  <c r="G2766" i="26"/>
  <c r="H2766" i="26" s="1"/>
  <c r="I2766" i="26" s="1"/>
  <c r="J2766" i="26" s="1"/>
  <c r="G2765" i="26"/>
  <c r="H2765" i="26" s="1"/>
  <c r="I2765" i="26" s="1"/>
  <c r="J2765" i="26" s="1"/>
  <c r="G2764" i="26"/>
  <c r="H2764" i="26" s="1"/>
  <c r="I2764" i="26" s="1"/>
  <c r="J2764" i="26" s="1"/>
  <c r="G2763" i="26"/>
  <c r="H2763" i="26" s="1"/>
  <c r="I2763" i="26" s="1"/>
  <c r="J2763" i="26" s="1"/>
  <c r="G2762" i="26"/>
  <c r="H2762" i="26" s="1"/>
  <c r="I2762" i="26" s="1"/>
  <c r="J2762" i="26" s="1"/>
  <c r="G2761" i="26"/>
  <c r="H2761" i="26" s="1"/>
  <c r="I2761" i="26" s="1"/>
  <c r="J2761" i="26" s="1"/>
  <c r="G2760" i="26"/>
  <c r="H2760" i="26" s="1"/>
  <c r="I2760" i="26" s="1"/>
  <c r="J2760" i="26" s="1"/>
  <c r="G2759" i="26"/>
  <c r="H2759" i="26" s="1"/>
  <c r="I2759" i="26" s="1"/>
  <c r="J2759" i="26" s="1"/>
  <c r="G2758" i="26"/>
  <c r="H2758" i="26" s="1"/>
  <c r="I2758" i="26" s="1"/>
  <c r="J2758" i="26" s="1"/>
  <c r="G2757" i="26"/>
  <c r="H2757" i="26" s="1"/>
  <c r="I2757" i="26" s="1"/>
  <c r="J2757" i="26" s="1"/>
  <c r="G2756" i="26"/>
  <c r="H2756" i="26" s="1"/>
  <c r="I2756" i="26" s="1"/>
  <c r="J2756" i="26" s="1"/>
  <c r="G2755" i="26"/>
  <c r="H2755" i="26" s="1"/>
  <c r="I2755" i="26" s="1"/>
  <c r="J2755" i="26" s="1"/>
  <c r="G2754" i="26"/>
  <c r="H2754" i="26" s="1"/>
  <c r="I2754" i="26" s="1"/>
  <c r="J2754" i="26" s="1"/>
  <c r="G2753" i="26"/>
  <c r="H2753" i="26" s="1"/>
  <c r="I2753" i="26" s="1"/>
  <c r="J2753" i="26" s="1"/>
  <c r="G2752" i="26"/>
  <c r="H2752" i="26" s="1"/>
  <c r="I2752" i="26" s="1"/>
  <c r="J2752" i="26" s="1"/>
  <c r="G2751" i="26"/>
  <c r="H2751" i="26" s="1"/>
  <c r="I2751" i="26" s="1"/>
  <c r="J2751" i="26" s="1"/>
  <c r="G2750" i="26"/>
  <c r="H2750" i="26" s="1"/>
  <c r="I2750" i="26" s="1"/>
  <c r="J2750" i="26" s="1"/>
  <c r="G2749" i="26"/>
  <c r="H2749" i="26" s="1"/>
  <c r="I2749" i="26" s="1"/>
  <c r="J2749" i="26" s="1"/>
  <c r="G2748" i="26"/>
  <c r="H2748" i="26" s="1"/>
  <c r="I2748" i="26" s="1"/>
  <c r="J2748" i="26" s="1"/>
  <c r="G2747" i="26"/>
  <c r="H2747" i="26" s="1"/>
  <c r="I2747" i="26" s="1"/>
  <c r="J2747" i="26" s="1"/>
  <c r="G2746" i="26"/>
  <c r="H2746" i="26" s="1"/>
  <c r="I2746" i="26" s="1"/>
  <c r="J2746" i="26" s="1"/>
  <c r="G2745" i="26"/>
  <c r="H2745" i="26" s="1"/>
  <c r="I2745" i="26" s="1"/>
  <c r="J2745" i="26" s="1"/>
  <c r="G2744" i="26"/>
  <c r="H2744" i="26" s="1"/>
  <c r="I2744" i="26" s="1"/>
  <c r="J2744" i="26" s="1"/>
  <c r="G2743" i="26"/>
  <c r="H2743" i="26" s="1"/>
  <c r="I2743" i="26" s="1"/>
  <c r="J2743" i="26" s="1"/>
  <c r="G2742" i="26"/>
  <c r="H2742" i="26" s="1"/>
  <c r="I2742" i="26" s="1"/>
  <c r="J2742" i="26" s="1"/>
  <c r="G2741" i="26"/>
  <c r="H2741" i="26" s="1"/>
  <c r="I2741" i="26" s="1"/>
  <c r="J2741" i="26" s="1"/>
  <c r="G2740" i="26"/>
  <c r="H2740" i="26" s="1"/>
  <c r="I2740" i="26" s="1"/>
  <c r="J2740" i="26" s="1"/>
  <c r="G2739" i="26"/>
  <c r="H2739" i="26" s="1"/>
  <c r="I2739" i="26" s="1"/>
  <c r="J2739" i="26" s="1"/>
  <c r="G2738" i="26"/>
  <c r="H2738" i="26" s="1"/>
  <c r="I2738" i="26" s="1"/>
  <c r="J2738" i="26" s="1"/>
  <c r="G2737" i="26"/>
  <c r="H2737" i="26" s="1"/>
  <c r="I2737" i="26" s="1"/>
  <c r="J2737" i="26" s="1"/>
  <c r="G2736" i="26"/>
  <c r="H2736" i="26" s="1"/>
  <c r="I2736" i="26" s="1"/>
  <c r="J2736" i="26" s="1"/>
  <c r="G2735" i="26"/>
  <c r="H2735" i="26" s="1"/>
  <c r="I2735" i="26" s="1"/>
  <c r="J2735" i="26" s="1"/>
  <c r="G2734" i="26"/>
  <c r="H2734" i="26" s="1"/>
  <c r="I2734" i="26" s="1"/>
  <c r="J2734" i="26" s="1"/>
  <c r="G2733" i="26"/>
  <c r="H2733" i="26" s="1"/>
  <c r="I2733" i="26" s="1"/>
  <c r="J2733" i="26" s="1"/>
  <c r="G2732" i="26"/>
  <c r="H2732" i="26" s="1"/>
  <c r="I2732" i="26" s="1"/>
  <c r="J2732" i="26" s="1"/>
  <c r="G2731" i="26"/>
  <c r="H2731" i="26" s="1"/>
  <c r="I2731" i="26" s="1"/>
  <c r="J2731" i="26" s="1"/>
  <c r="G2730" i="26"/>
  <c r="H2730" i="26" s="1"/>
  <c r="I2730" i="26" s="1"/>
  <c r="J2730" i="26" s="1"/>
  <c r="G2729" i="26"/>
  <c r="H2729" i="26" s="1"/>
  <c r="I2729" i="26" s="1"/>
  <c r="J2729" i="26" s="1"/>
  <c r="G2728" i="26"/>
  <c r="H2728" i="26" s="1"/>
  <c r="I2728" i="26" s="1"/>
  <c r="J2728" i="26" s="1"/>
  <c r="G2727" i="26"/>
  <c r="H2727" i="26" s="1"/>
  <c r="I2727" i="26" s="1"/>
  <c r="J2727" i="26" s="1"/>
  <c r="G2726" i="26"/>
  <c r="H2726" i="26" s="1"/>
  <c r="I2726" i="26" s="1"/>
  <c r="J2726" i="26" s="1"/>
  <c r="G2725" i="26"/>
  <c r="H2725" i="26" s="1"/>
  <c r="I2725" i="26" s="1"/>
  <c r="J2725" i="26" s="1"/>
  <c r="G2724" i="26"/>
  <c r="H2724" i="26" s="1"/>
  <c r="I2724" i="26" s="1"/>
  <c r="J2724" i="26" s="1"/>
  <c r="G2723" i="26"/>
  <c r="H2723" i="26" s="1"/>
  <c r="I2723" i="26" s="1"/>
  <c r="J2723" i="26" s="1"/>
  <c r="G2722" i="26"/>
  <c r="H2722" i="26" s="1"/>
  <c r="I2722" i="26" s="1"/>
  <c r="J2722" i="26" s="1"/>
  <c r="G2721" i="26"/>
  <c r="H2721" i="26" s="1"/>
  <c r="I2721" i="26" s="1"/>
  <c r="J2721" i="26" s="1"/>
  <c r="G2720" i="26"/>
  <c r="H2720" i="26" s="1"/>
  <c r="I2720" i="26" s="1"/>
  <c r="J2720" i="26" s="1"/>
  <c r="G2719" i="26"/>
  <c r="H2719" i="26" s="1"/>
  <c r="I2719" i="26" s="1"/>
  <c r="J2719" i="26" s="1"/>
  <c r="G2718" i="26"/>
  <c r="H2718" i="26" s="1"/>
  <c r="I2718" i="26" s="1"/>
  <c r="J2718" i="26" s="1"/>
  <c r="G2717" i="26"/>
  <c r="H2717" i="26" s="1"/>
  <c r="I2717" i="26" s="1"/>
  <c r="J2717" i="26" s="1"/>
  <c r="G2716" i="26"/>
  <c r="H2716" i="26" s="1"/>
  <c r="I2716" i="26" s="1"/>
  <c r="J2716" i="26" s="1"/>
  <c r="G2715" i="26"/>
  <c r="H2715" i="26" s="1"/>
  <c r="I2715" i="26" s="1"/>
  <c r="J2715" i="26" s="1"/>
  <c r="G2714" i="26"/>
  <c r="H2714" i="26" s="1"/>
  <c r="I2714" i="26" s="1"/>
  <c r="J2714" i="26" s="1"/>
  <c r="G2713" i="26"/>
  <c r="H2713" i="26" s="1"/>
  <c r="I2713" i="26" s="1"/>
  <c r="J2713" i="26" s="1"/>
  <c r="G2712" i="26"/>
  <c r="H2712" i="26" s="1"/>
  <c r="I2712" i="26" s="1"/>
  <c r="J2712" i="26" s="1"/>
  <c r="G2711" i="26"/>
  <c r="H2711" i="26" s="1"/>
  <c r="I2711" i="26" s="1"/>
  <c r="J2711" i="26" s="1"/>
  <c r="G2710" i="26"/>
  <c r="H2710" i="26" s="1"/>
  <c r="I2710" i="26" s="1"/>
  <c r="J2710" i="26" s="1"/>
  <c r="G2709" i="26"/>
  <c r="H2709" i="26" s="1"/>
  <c r="I2709" i="26" s="1"/>
  <c r="J2709" i="26" s="1"/>
  <c r="G2708" i="26"/>
  <c r="H2708" i="26" s="1"/>
  <c r="I2708" i="26" s="1"/>
  <c r="J2708" i="26" s="1"/>
  <c r="G2707" i="26"/>
  <c r="H2707" i="26" s="1"/>
  <c r="I2707" i="26" s="1"/>
  <c r="J2707" i="26" s="1"/>
  <c r="G2706" i="26"/>
  <c r="H2706" i="26" s="1"/>
  <c r="I2706" i="26" s="1"/>
  <c r="J2706" i="26" s="1"/>
  <c r="G2705" i="26"/>
  <c r="H2705" i="26" s="1"/>
  <c r="I2705" i="26" s="1"/>
  <c r="J2705" i="26" s="1"/>
  <c r="G2704" i="26"/>
  <c r="H2704" i="26" s="1"/>
  <c r="I2704" i="26" s="1"/>
  <c r="J2704" i="26" s="1"/>
  <c r="G2703" i="26"/>
  <c r="H2703" i="26" s="1"/>
  <c r="I2703" i="26" s="1"/>
  <c r="J2703" i="26" s="1"/>
  <c r="G2702" i="26"/>
  <c r="H2702" i="26" s="1"/>
  <c r="I2702" i="26" s="1"/>
  <c r="J2702" i="26" s="1"/>
  <c r="G2701" i="26"/>
  <c r="H2701" i="26" s="1"/>
  <c r="I2701" i="26" s="1"/>
  <c r="J2701" i="26" s="1"/>
  <c r="G2700" i="26"/>
  <c r="H2700" i="26" s="1"/>
  <c r="I2700" i="26" s="1"/>
  <c r="J2700" i="26" s="1"/>
  <c r="G2699" i="26"/>
  <c r="H2699" i="26" s="1"/>
  <c r="I2699" i="26" s="1"/>
  <c r="J2699" i="26" s="1"/>
  <c r="G2698" i="26"/>
  <c r="H2698" i="26" s="1"/>
  <c r="I2698" i="26" s="1"/>
  <c r="J2698" i="26" s="1"/>
  <c r="G2697" i="26"/>
  <c r="H2697" i="26" s="1"/>
  <c r="I2697" i="26" s="1"/>
  <c r="J2697" i="26" s="1"/>
  <c r="G2696" i="26"/>
  <c r="H2696" i="26" s="1"/>
  <c r="I2696" i="26" s="1"/>
  <c r="J2696" i="26" s="1"/>
  <c r="G2695" i="26"/>
  <c r="H2695" i="26" s="1"/>
  <c r="I2695" i="26" s="1"/>
  <c r="J2695" i="26" s="1"/>
  <c r="G2694" i="26"/>
  <c r="H2694" i="26" s="1"/>
  <c r="I2694" i="26" s="1"/>
  <c r="J2694" i="26" s="1"/>
  <c r="G2693" i="26"/>
  <c r="H2693" i="26" s="1"/>
  <c r="I2693" i="26" s="1"/>
  <c r="J2693" i="26" s="1"/>
  <c r="G2692" i="26"/>
  <c r="H2692" i="26" s="1"/>
  <c r="I2692" i="26" s="1"/>
  <c r="J2692" i="26" s="1"/>
  <c r="G2691" i="26"/>
  <c r="H2691" i="26" s="1"/>
  <c r="I2691" i="26" s="1"/>
  <c r="J2691" i="26" s="1"/>
  <c r="G2690" i="26"/>
  <c r="H2690" i="26" s="1"/>
  <c r="I2690" i="26" s="1"/>
  <c r="J2690" i="26" s="1"/>
  <c r="G2689" i="26"/>
  <c r="H2689" i="26" s="1"/>
  <c r="I2689" i="26" s="1"/>
  <c r="J2689" i="26" s="1"/>
  <c r="G2688" i="26"/>
  <c r="H2688" i="26" s="1"/>
  <c r="I2688" i="26" s="1"/>
  <c r="J2688" i="26" s="1"/>
  <c r="G2687" i="26"/>
  <c r="H2687" i="26" s="1"/>
  <c r="I2687" i="26" s="1"/>
  <c r="J2687" i="26" s="1"/>
  <c r="G2686" i="26"/>
  <c r="H2686" i="26" s="1"/>
  <c r="I2686" i="26" s="1"/>
  <c r="J2686" i="26" s="1"/>
  <c r="G2685" i="26"/>
  <c r="H2685" i="26" s="1"/>
  <c r="I2685" i="26" s="1"/>
  <c r="J2685" i="26" s="1"/>
  <c r="G2684" i="26"/>
  <c r="H2684" i="26" s="1"/>
  <c r="I2684" i="26" s="1"/>
  <c r="J2684" i="26" s="1"/>
  <c r="G2683" i="26"/>
  <c r="H2683" i="26" s="1"/>
  <c r="I2683" i="26" s="1"/>
  <c r="J2683" i="26" s="1"/>
  <c r="G2682" i="26"/>
  <c r="H2682" i="26" s="1"/>
  <c r="I2682" i="26" s="1"/>
  <c r="J2682" i="26" s="1"/>
  <c r="G2681" i="26"/>
  <c r="H2681" i="26" s="1"/>
  <c r="I2681" i="26" s="1"/>
  <c r="J2681" i="26" s="1"/>
  <c r="G2680" i="26"/>
  <c r="H2680" i="26" s="1"/>
  <c r="I2680" i="26" s="1"/>
  <c r="J2680" i="26" s="1"/>
  <c r="G2679" i="26"/>
  <c r="H2679" i="26" s="1"/>
  <c r="I2679" i="26" s="1"/>
  <c r="J2679" i="26" s="1"/>
  <c r="G2678" i="26"/>
  <c r="H2678" i="26" s="1"/>
  <c r="I2678" i="26" s="1"/>
  <c r="J2678" i="26" s="1"/>
  <c r="G2677" i="26"/>
  <c r="H2677" i="26" s="1"/>
  <c r="I2677" i="26" s="1"/>
  <c r="J2677" i="26" s="1"/>
  <c r="G2676" i="26"/>
  <c r="H2676" i="26" s="1"/>
  <c r="I2676" i="26" s="1"/>
  <c r="J2676" i="26" s="1"/>
  <c r="G2675" i="26"/>
  <c r="H2675" i="26" s="1"/>
  <c r="I2675" i="26" s="1"/>
  <c r="J2675" i="26" s="1"/>
  <c r="G2674" i="26"/>
  <c r="H2674" i="26" s="1"/>
  <c r="I2674" i="26" s="1"/>
  <c r="J2674" i="26" s="1"/>
  <c r="G2673" i="26"/>
  <c r="H2673" i="26" s="1"/>
  <c r="I2673" i="26" s="1"/>
  <c r="J2673" i="26" s="1"/>
  <c r="G2672" i="26"/>
  <c r="H2672" i="26" s="1"/>
  <c r="I2672" i="26" s="1"/>
  <c r="J2672" i="26" s="1"/>
  <c r="G2671" i="26"/>
  <c r="H2671" i="26" s="1"/>
  <c r="I2671" i="26" s="1"/>
  <c r="J2671" i="26" s="1"/>
  <c r="G2670" i="26"/>
  <c r="H2670" i="26" s="1"/>
  <c r="I2670" i="26" s="1"/>
  <c r="J2670" i="26" s="1"/>
  <c r="G2669" i="26"/>
  <c r="H2669" i="26" s="1"/>
  <c r="I2669" i="26" s="1"/>
  <c r="J2669" i="26" s="1"/>
  <c r="G2668" i="26"/>
  <c r="H2668" i="26" s="1"/>
  <c r="I2668" i="26" s="1"/>
  <c r="J2668" i="26" s="1"/>
  <c r="G2667" i="26"/>
  <c r="H2667" i="26" s="1"/>
  <c r="I2667" i="26" s="1"/>
  <c r="J2667" i="26" s="1"/>
  <c r="G2666" i="26"/>
  <c r="H2666" i="26" s="1"/>
  <c r="I2666" i="26" s="1"/>
  <c r="J2666" i="26" s="1"/>
  <c r="G2665" i="26"/>
  <c r="H2665" i="26" s="1"/>
  <c r="I2665" i="26" s="1"/>
  <c r="J2665" i="26" s="1"/>
  <c r="G2664" i="26"/>
  <c r="H2664" i="26" s="1"/>
  <c r="I2664" i="26" s="1"/>
  <c r="J2664" i="26" s="1"/>
  <c r="G2663" i="26"/>
  <c r="H2663" i="26" s="1"/>
  <c r="I2663" i="26" s="1"/>
  <c r="J2663" i="26" s="1"/>
  <c r="G2662" i="26"/>
  <c r="H2662" i="26" s="1"/>
  <c r="I2662" i="26" s="1"/>
  <c r="J2662" i="26" s="1"/>
  <c r="G2661" i="26"/>
  <c r="H2661" i="26" s="1"/>
  <c r="I2661" i="26" s="1"/>
  <c r="J2661" i="26" s="1"/>
  <c r="G2660" i="26"/>
  <c r="H2660" i="26" s="1"/>
  <c r="I2660" i="26" s="1"/>
  <c r="J2660" i="26" s="1"/>
  <c r="G2659" i="26"/>
  <c r="H2659" i="26" s="1"/>
  <c r="I2659" i="26" s="1"/>
  <c r="J2659" i="26" s="1"/>
  <c r="G2658" i="26"/>
  <c r="H2658" i="26" s="1"/>
  <c r="I2658" i="26" s="1"/>
  <c r="J2658" i="26" s="1"/>
  <c r="G2657" i="26"/>
  <c r="H2657" i="26" s="1"/>
  <c r="I2657" i="26" s="1"/>
  <c r="J2657" i="26" s="1"/>
  <c r="G2656" i="26"/>
  <c r="H2656" i="26" s="1"/>
  <c r="I2656" i="26" s="1"/>
  <c r="J2656" i="26" s="1"/>
  <c r="G2655" i="26"/>
  <c r="H2655" i="26" s="1"/>
  <c r="I2655" i="26" s="1"/>
  <c r="J2655" i="26" s="1"/>
  <c r="G2654" i="26"/>
  <c r="H2654" i="26" s="1"/>
  <c r="I2654" i="26" s="1"/>
  <c r="J2654" i="26" s="1"/>
  <c r="G2653" i="26"/>
  <c r="H2653" i="26" s="1"/>
  <c r="I2653" i="26" s="1"/>
  <c r="J2653" i="26" s="1"/>
  <c r="G2652" i="26"/>
  <c r="H2652" i="26" s="1"/>
  <c r="I2652" i="26" s="1"/>
  <c r="J2652" i="26" s="1"/>
  <c r="G2651" i="26"/>
  <c r="H2651" i="26" s="1"/>
  <c r="I2651" i="26" s="1"/>
  <c r="J2651" i="26" s="1"/>
  <c r="G2650" i="26"/>
  <c r="H2650" i="26" s="1"/>
  <c r="I2650" i="26" s="1"/>
  <c r="J2650" i="26" s="1"/>
  <c r="G2649" i="26"/>
  <c r="H2649" i="26" s="1"/>
  <c r="I2649" i="26" s="1"/>
  <c r="J2649" i="26" s="1"/>
  <c r="G2648" i="26"/>
  <c r="H2648" i="26" s="1"/>
  <c r="I2648" i="26" s="1"/>
  <c r="J2648" i="26" s="1"/>
  <c r="G2647" i="26"/>
  <c r="H2647" i="26" s="1"/>
  <c r="I2647" i="26" s="1"/>
  <c r="J2647" i="26" s="1"/>
  <c r="G2646" i="26"/>
  <c r="H2646" i="26" s="1"/>
  <c r="I2646" i="26" s="1"/>
  <c r="J2646" i="26" s="1"/>
  <c r="G2645" i="26"/>
  <c r="H2645" i="26" s="1"/>
  <c r="I2645" i="26" s="1"/>
  <c r="J2645" i="26" s="1"/>
  <c r="G2644" i="26"/>
  <c r="H2644" i="26" s="1"/>
  <c r="I2644" i="26" s="1"/>
  <c r="J2644" i="26" s="1"/>
  <c r="G2643" i="26"/>
  <c r="H2643" i="26" s="1"/>
  <c r="I2643" i="26" s="1"/>
  <c r="J2643" i="26" s="1"/>
  <c r="G2642" i="26"/>
  <c r="H2642" i="26" s="1"/>
  <c r="I2642" i="26" s="1"/>
  <c r="J2642" i="26" s="1"/>
  <c r="G2641" i="26"/>
  <c r="H2641" i="26" s="1"/>
  <c r="I2641" i="26" s="1"/>
  <c r="J2641" i="26" s="1"/>
  <c r="G2640" i="26"/>
  <c r="H2640" i="26" s="1"/>
  <c r="I2640" i="26" s="1"/>
  <c r="J2640" i="26" s="1"/>
  <c r="G2639" i="26"/>
  <c r="H2639" i="26" s="1"/>
  <c r="I2639" i="26" s="1"/>
  <c r="J2639" i="26" s="1"/>
  <c r="G2638" i="26"/>
  <c r="H2638" i="26" s="1"/>
  <c r="I2638" i="26" s="1"/>
  <c r="J2638" i="26" s="1"/>
  <c r="G2637" i="26"/>
  <c r="H2637" i="26" s="1"/>
  <c r="I2637" i="26" s="1"/>
  <c r="J2637" i="26" s="1"/>
  <c r="G2636" i="26"/>
  <c r="H2636" i="26" s="1"/>
  <c r="I2636" i="26" s="1"/>
  <c r="J2636" i="26" s="1"/>
  <c r="G2635" i="26"/>
  <c r="H2635" i="26" s="1"/>
  <c r="I2635" i="26" s="1"/>
  <c r="J2635" i="26" s="1"/>
  <c r="G2634" i="26"/>
  <c r="H2634" i="26" s="1"/>
  <c r="I2634" i="26" s="1"/>
  <c r="J2634" i="26" s="1"/>
  <c r="G2633" i="26"/>
  <c r="H2633" i="26" s="1"/>
  <c r="I2633" i="26" s="1"/>
  <c r="J2633" i="26" s="1"/>
  <c r="G2632" i="26"/>
  <c r="H2632" i="26" s="1"/>
  <c r="I2632" i="26" s="1"/>
  <c r="J2632" i="26" s="1"/>
  <c r="G2631" i="26"/>
  <c r="H2631" i="26" s="1"/>
  <c r="I2631" i="26" s="1"/>
  <c r="J2631" i="26" s="1"/>
  <c r="G2630" i="26"/>
  <c r="H2630" i="26" s="1"/>
  <c r="I2630" i="26" s="1"/>
  <c r="J2630" i="26" s="1"/>
  <c r="G2629" i="26"/>
  <c r="H2629" i="26" s="1"/>
  <c r="I2629" i="26" s="1"/>
  <c r="J2629" i="26" s="1"/>
  <c r="G2628" i="26"/>
  <c r="H2628" i="26" s="1"/>
  <c r="I2628" i="26" s="1"/>
  <c r="J2628" i="26" s="1"/>
  <c r="G2627" i="26"/>
  <c r="H2627" i="26" s="1"/>
  <c r="I2627" i="26" s="1"/>
  <c r="J2627" i="26" s="1"/>
  <c r="G2626" i="26"/>
  <c r="H2626" i="26" s="1"/>
  <c r="I2626" i="26" s="1"/>
  <c r="J2626" i="26" s="1"/>
  <c r="G2625" i="26"/>
  <c r="H2625" i="26" s="1"/>
  <c r="I2625" i="26" s="1"/>
  <c r="J2625" i="26" s="1"/>
  <c r="G2624" i="26"/>
  <c r="H2624" i="26" s="1"/>
  <c r="I2624" i="26" s="1"/>
  <c r="J2624" i="26" s="1"/>
  <c r="G2623" i="26"/>
  <c r="H2623" i="26" s="1"/>
  <c r="I2623" i="26" s="1"/>
  <c r="J2623" i="26" s="1"/>
  <c r="G2622" i="26"/>
  <c r="H2622" i="26" s="1"/>
  <c r="I2622" i="26" s="1"/>
  <c r="J2622" i="26" s="1"/>
  <c r="G2621" i="26"/>
  <c r="H2621" i="26" s="1"/>
  <c r="I2621" i="26" s="1"/>
  <c r="J2621" i="26" s="1"/>
  <c r="G2620" i="26"/>
  <c r="H2620" i="26" s="1"/>
  <c r="I2620" i="26" s="1"/>
  <c r="J2620" i="26" s="1"/>
  <c r="G2619" i="26"/>
  <c r="H2619" i="26" s="1"/>
  <c r="I2619" i="26" s="1"/>
  <c r="J2619" i="26" s="1"/>
  <c r="G2618" i="26"/>
  <c r="H2618" i="26" s="1"/>
  <c r="I2618" i="26" s="1"/>
  <c r="J2618" i="26" s="1"/>
  <c r="G2617" i="26"/>
  <c r="H2617" i="26" s="1"/>
  <c r="I2617" i="26" s="1"/>
  <c r="J2617" i="26" s="1"/>
  <c r="G2616" i="26"/>
  <c r="H2616" i="26" s="1"/>
  <c r="I2616" i="26" s="1"/>
  <c r="J2616" i="26" s="1"/>
  <c r="G2615" i="26"/>
  <c r="H2615" i="26" s="1"/>
  <c r="I2615" i="26" s="1"/>
  <c r="J2615" i="26" s="1"/>
  <c r="G2614" i="26"/>
  <c r="H2614" i="26" s="1"/>
  <c r="I2614" i="26" s="1"/>
  <c r="J2614" i="26" s="1"/>
  <c r="G2613" i="26"/>
  <c r="H2613" i="26" s="1"/>
  <c r="I2613" i="26" s="1"/>
  <c r="J2613" i="26" s="1"/>
  <c r="G2612" i="26"/>
  <c r="H2612" i="26" s="1"/>
  <c r="I2612" i="26" s="1"/>
  <c r="J2612" i="26" s="1"/>
  <c r="G2611" i="26"/>
  <c r="H2611" i="26" s="1"/>
  <c r="I2611" i="26" s="1"/>
  <c r="J2611" i="26" s="1"/>
  <c r="G2610" i="26"/>
  <c r="H2610" i="26" s="1"/>
  <c r="I2610" i="26" s="1"/>
  <c r="J2610" i="26" s="1"/>
  <c r="G2609" i="26"/>
  <c r="H2609" i="26" s="1"/>
  <c r="I2609" i="26" s="1"/>
  <c r="J2609" i="26" s="1"/>
  <c r="G2608" i="26"/>
  <c r="H2608" i="26" s="1"/>
  <c r="I2608" i="26" s="1"/>
  <c r="J2608" i="26" s="1"/>
  <c r="G2607" i="26"/>
  <c r="H2607" i="26" s="1"/>
  <c r="I2607" i="26" s="1"/>
  <c r="J2607" i="26" s="1"/>
  <c r="G2606" i="26"/>
  <c r="H2606" i="26" s="1"/>
  <c r="I2606" i="26" s="1"/>
  <c r="J2606" i="26" s="1"/>
  <c r="G2605" i="26"/>
  <c r="H2605" i="26" s="1"/>
  <c r="I2605" i="26" s="1"/>
  <c r="J2605" i="26" s="1"/>
  <c r="G2604" i="26"/>
  <c r="H2604" i="26" s="1"/>
  <c r="I2604" i="26" s="1"/>
  <c r="J2604" i="26" s="1"/>
  <c r="G2603" i="26"/>
  <c r="H2603" i="26" s="1"/>
  <c r="I2603" i="26" s="1"/>
  <c r="J2603" i="26" s="1"/>
  <c r="G2602" i="26"/>
  <c r="H2602" i="26" s="1"/>
  <c r="I2602" i="26" s="1"/>
  <c r="J2602" i="26" s="1"/>
  <c r="G2601" i="26"/>
  <c r="H2601" i="26" s="1"/>
  <c r="I2601" i="26" s="1"/>
  <c r="J2601" i="26" s="1"/>
  <c r="G2600" i="26"/>
  <c r="H2600" i="26" s="1"/>
  <c r="I2600" i="26" s="1"/>
  <c r="J2600" i="26" s="1"/>
  <c r="G2599" i="26"/>
  <c r="H2599" i="26" s="1"/>
  <c r="I2599" i="26" s="1"/>
  <c r="J2599" i="26" s="1"/>
  <c r="G2598" i="26"/>
  <c r="H2598" i="26" s="1"/>
  <c r="I2598" i="26" s="1"/>
  <c r="J2598" i="26" s="1"/>
  <c r="G2597" i="26"/>
  <c r="H2597" i="26" s="1"/>
  <c r="I2597" i="26" s="1"/>
  <c r="J2597" i="26" s="1"/>
  <c r="G2596" i="26"/>
  <c r="H2596" i="26" s="1"/>
  <c r="I2596" i="26" s="1"/>
  <c r="J2596" i="26" s="1"/>
  <c r="G2595" i="26"/>
  <c r="H2595" i="26" s="1"/>
  <c r="I2595" i="26" s="1"/>
  <c r="J2595" i="26" s="1"/>
  <c r="G2594" i="26"/>
  <c r="H2594" i="26" s="1"/>
  <c r="I2594" i="26" s="1"/>
  <c r="J2594" i="26" s="1"/>
  <c r="G2593" i="26"/>
  <c r="H2593" i="26" s="1"/>
  <c r="I2593" i="26" s="1"/>
  <c r="J2593" i="26" s="1"/>
  <c r="G2592" i="26"/>
  <c r="H2592" i="26" s="1"/>
  <c r="I2592" i="26" s="1"/>
  <c r="J2592" i="26" s="1"/>
  <c r="G2591" i="26"/>
  <c r="H2591" i="26" s="1"/>
  <c r="I2591" i="26" s="1"/>
  <c r="J2591" i="26" s="1"/>
  <c r="G2590" i="26"/>
  <c r="H2590" i="26" s="1"/>
  <c r="I2590" i="26" s="1"/>
  <c r="J2590" i="26" s="1"/>
  <c r="G2589" i="26"/>
  <c r="H2589" i="26" s="1"/>
  <c r="I2589" i="26" s="1"/>
  <c r="J2589" i="26" s="1"/>
  <c r="G2588" i="26"/>
  <c r="H2588" i="26" s="1"/>
  <c r="I2588" i="26" s="1"/>
  <c r="J2588" i="26" s="1"/>
  <c r="G2587" i="26"/>
  <c r="H2587" i="26" s="1"/>
  <c r="I2587" i="26" s="1"/>
  <c r="J2587" i="26" s="1"/>
  <c r="G2586" i="26"/>
  <c r="H2586" i="26" s="1"/>
  <c r="I2586" i="26" s="1"/>
  <c r="J2586" i="26" s="1"/>
  <c r="G2585" i="26"/>
  <c r="H2585" i="26" s="1"/>
  <c r="I2585" i="26" s="1"/>
  <c r="J2585" i="26" s="1"/>
  <c r="G2584" i="26"/>
  <c r="H2584" i="26" s="1"/>
  <c r="I2584" i="26" s="1"/>
  <c r="J2584" i="26" s="1"/>
  <c r="G2583" i="26"/>
  <c r="H2583" i="26" s="1"/>
  <c r="I2583" i="26" s="1"/>
  <c r="J2583" i="26" s="1"/>
  <c r="G2582" i="26"/>
  <c r="H2582" i="26" s="1"/>
  <c r="I2582" i="26" s="1"/>
  <c r="J2582" i="26" s="1"/>
  <c r="G2581" i="26"/>
  <c r="H2581" i="26" s="1"/>
  <c r="I2581" i="26" s="1"/>
  <c r="J2581" i="26" s="1"/>
  <c r="G2580" i="26"/>
  <c r="H2580" i="26" s="1"/>
  <c r="I2580" i="26" s="1"/>
  <c r="J2580" i="26" s="1"/>
  <c r="G2579" i="26"/>
  <c r="H2579" i="26" s="1"/>
  <c r="I2579" i="26" s="1"/>
  <c r="J2579" i="26" s="1"/>
  <c r="G2578" i="26"/>
  <c r="H2578" i="26" s="1"/>
  <c r="I2578" i="26" s="1"/>
  <c r="J2578" i="26" s="1"/>
  <c r="G2577" i="26"/>
  <c r="H2577" i="26" s="1"/>
  <c r="I2577" i="26" s="1"/>
  <c r="J2577" i="26" s="1"/>
  <c r="G2576" i="26"/>
  <c r="H2576" i="26" s="1"/>
  <c r="I2576" i="26" s="1"/>
  <c r="J2576" i="26" s="1"/>
  <c r="G2575" i="26"/>
  <c r="H2575" i="26" s="1"/>
  <c r="I2575" i="26" s="1"/>
  <c r="J2575" i="26" s="1"/>
  <c r="G2574" i="26"/>
  <c r="H2574" i="26" s="1"/>
  <c r="I2574" i="26" s="1"/>
  <c r="J2574" i="26" s="1"/>
  <c r="G2573" i="26"/>
  <c r="H2573" i="26" s="1"/>
  <c r="I2573" i="26" s="1"/>
  <c r="J2573" i="26" s="1"/>
  <c r="G2572" i="26"/>
  <c r="H2572" i="26" s="1"/>
  <c r="I2572" i="26" s="1"/>
  <c r="J2572" i="26" s="1"/>
  <c r="G2571" i="26"/>
  <c r="H2571" i="26" s="1"/>
  <c r="I2571" i="26" s="1"/>
  <c r="J2571" i="26" s="1"/>
  <c r="G2570" i="26"/>
  <c r="H2570" i="26" s="1"/>
  <c r="I2570" i="26" s="1"/>
  <c r="J2570" i="26" s="1"/>
  <c r="G2569" i="26"/>
  <c r="H2569" i="26" s="1"/>
  <c r="I2569" i="26" s="1"/>
  <c r="J2569" i="26" s="1"/>
  <c r="G2568" i="26"/>
  <c r="H2568" i="26" s="1"/>
  <c r="I2568" i="26" s="1"/>
  <c r="J2568" i="26" s="1"/>
  <c r="G2567" i="26"/>
  <c r="H2567" i="26" s="1"/>
  <c r="I2567" i="26" s="1"/>
  <c r="J2567" i="26" s="1"/>
  <c r="G2566" i="26"/>
  <c r="H2566" i="26" s="1"/>
  <c r="I2566" i="26" s="1"/>
  <c r="J2566" i="26" s="1"/>
  <c r="G2565" i="26"/>
  <c r="H2565" i="26" s="1"/>
  <c r="I2565" i="26" s="1"/>
  <c r="J2565" i="26" s="1"/>
  <c r="G2564" i="26"/>
  <c r="H2564" i="26" s="1"/>
  <c r="I2564" i="26" s="1"/>
  <c r="J2564" i="26" s="1"/>
  <c r="G2563" i="26"/>
  <c r="H2563" i="26" s="1"/>
  <c r="I2563" i="26" s="1"/>
  <c r="J2563" i="26" s="1"/>
  <c r="G2562" i="26"/>
  <c r="H2562" i="26" s="1"/>
  <c r="I2562" i="26" s="1"/>
  <c r="J2562" i="26" s="1"/>
  <c r="G2561" i="26"/>
  <c r="H2561" i="26" s="1"/>
  <c r="I2561" i="26" s="1"/>
  <c r="J2561" i="26" s="1"/>
  <c r="G2560" i="26"/>
  <c r="H2560" i="26" s="1"/>
  <c r="I2560" i="26" s="1"/>
  <c r="J2560" i="26" s="1"/>
  <c r="G2559" i="26"/>
  <c r="H2559" i="26" s="1"/>
  <c r="I2559" i="26" s="1"/>
  <c r="J2559" i="26" s="1"/>
  <c r="G2558" i="26"/>
  <c r="H2558" i="26" s="1"/>
  <c r="I2558" i="26" s="1"/>
  <c r="J2558" i="26" s="1"/>
  <c r="G2557" i="26"/>
  <c r="H2557" i="26" s="1"/>
  <c r="I2557" i="26" s="1"/>
  <c r="J2557" i="26" s="1"/>
  <c r="G2556" i="26"/>
  <c r="H2556" i="26" s="1"/>
  <c r="I2556" i="26" s="1"/>
  <c r="J2556" i="26" s="1"/>
  <c r="G2555" i="26"/>
  <c r="H2555" i="26" s="1"/>
  <c r="I2555" i="26" s="1"/>
  <c r="J2555" i="26" s="1"/>
  <c r="G2554" i="26"/>
  <c r="H2554" i="26" s="1"/>
  <c r="I2554" i="26" s="1"/>
  <c r="J2554" i="26" s="1"/>
  <c r="G2553" i="26"/>
  <c r="H2553" i="26" s="1"/>
  <c r="I2553" i="26" s="1"/>
  <c r="J2553" i="26" s="1"/>
  <c r="G2552" i="26"/>
  <c r="H2552" i="26" s="1"/>
  <c r="I2552" i="26" s="1"/>
  <c r="J2552" i="26" s="1"/>
  <c r="G2551" i="26"/>
  <c r="H2551" i="26" s="1"/>
  <c r="I2551" i="26" s="1"/>
  <c r="J2551" i="26" s="1"/>
  <c r="G2550" i="26"/>
  <c r="H2550" i="26" s="1"/>
  <c r="I2550" i="26" s="1"/>
  <c r="J2550" i="26" s="1"/>
  <c r="G2549" i="26"/>
  <c r="H2549" i="26" s="1"/>
  <c r="I2549" i="26" s="1"/>
  <c r="J2549" i="26" s="1"/>
  <c r="G2548" i="26"/>
  <c r="H2548" i="26" s="1"/>
  <c r="I2548" i="26" s="1"/>
  <c r="J2548" i="26" s="1"/>
  <c r="G2547" i="26"/>
  <c r="H2547" i="26" s="1"/>
  <c r="I2547" i="26" s="1"/>
  <c r="J2547" i="26" s="1"/>
  <c r="G2546" i="26"/>
  <c r="H2546" i="26" s="1"/>
  <c r="I2546" i="26" s="1"/>
  <c r="J2546" i="26" s="1"/>
  <c r="G2545" i="26"/>
  <c r="H2545" i="26" s="1"/>
  <c r="I2545" i="26" s="1"/>
  <c r="J2545" i="26" s="1"/>
  <c r="G2544" i="26"/>
  <c r="H2544" i="26" s="1"/>
  <c r="I2544" i="26" s="1"/>
  <c r="J2544" i="26" s="1"/>
  <c r="G2543" i="26"/>
  <c r="H2543" i="26" s="1"/>
  <c r="I2543" i="26" s="1"/>
  <c r="J2543" i="26" s="1"/>
  <c r="G2542" i="26"/>
  <c r="H2542" i="26" s="1"/>
  <c r="I2542" i="26" s="1"/>
  <c r="J2542" i="26" s="1"/>
  <c r="G2541" i="26"/>
  <c r="H2541" i="26" s="1"/>
  <c r="I2541" i="26" s="1"/>
  <c r="J2541" i="26" s="1"/>
  <c r="G2540" i="26"/>
  <c r="H2540" i="26" s="1"/>
  <c r="I2540" i="26" s="1"/>
  <c r="J2540" i="26" s="1"/>
  <c r="G2539" i="26"/>
  <c r="H2539" i="26" s="1"/>
  <c r="I2539" i="26" s="1"/>
  <c r="J2539" i="26" s="1"/>
  <c r="G2538" i="26"/>
  <c r="H2538" i="26" s="1"/>
  <c r="I2538" i="26" s="1"/>
  <c r="J2538" i="26" s="1"/>
  <c r="G2537" i="26"/>
  <c r="H2537" i="26" s="1"/>
  <c r="I2537" i="26" s="1"/>
  <c r="J2537" i="26" s="1"/>
  <c r="G2536" i="26"/>
  <c r="H2536" i="26" s="1"/>
  <c r="I2536" i="26" s="1"/>
  <c r="J2536" i="26" s="1"/>
  <c r="G2535" i="26"/>
  <c r="H2535" i="26" s="1"/>
  <c r="I2535" i="26" s="1"/>
  <c r="J2535" i="26" s="1"/>
  <c r="G2534" i="26"/>
  <c r="H2534" i="26" s="1"/>
  <c r="I2534" i="26" s="1"/>
  <c r="J2534" i="26" s="1"/>
  <c r="G2533" i="26"/>
  <c r="H2533" i="26" s="1"/>
  <c r="I2533" i="26" s="1"/>
  <c r="J2533" i="26" s="1"/>
  <c r="G2532" i="26"/>
  <c r="H2532" i="26" s="1"/>
  <c r="I2532" i="26" s="1"/>
  <c r="J2532" i="26" s="1"/>
  <c r="G2531" i="26"/>
  <c r="H2531" i="26" s="1"/>
  <c r="I2531" i="26" s="1"/>
  <c r="J2531" i="26" s="1"/>
  <c r="G2530" i="26"/>
  <c r="H2530" i="26" s="1"/>
  <c r="I2530" i="26" s="1"/>
  <c r="J2530" i="26" s="1"/>
  <c r="G2529" i="26"/>
  <c r="H2529" i="26" s="1"/>
  <c r="I2529" i="26" s="1"/>
  <c r="J2529" i="26" s="1"/>
  <c r="G2528" i="26"/>
  <c r="H2528" i="26" s="1"/>
  <c r="I2528" i="26" s="1"/>
  <c r="J2528" i="26" s="1"/>
  <c r="G2527" i="26"/>
  <c r="H2527" i="26" s="1"/>
  <c r="I2527" i="26" s="1"/>
  <c r="J2527" i="26" s="1"/>
  <c r="G2526" i="26"/>
  <c r="H2526" i="26" s="1"/>
  <c r="I2526" i="26" s="1"/>
  <c r="J2526" i="26" s="1"/>
  <c r="G2525" i="26"/>
  <c r="H2525" i="26" s="1"/>
  <c r="I2525" i="26" s="1"/>
  <c r="J2525" i="26" s="1"/>
  <c r="G2524" i="26"/>
  <c r="H2524" i="26" s="1"/>
  <c r="I2524" i="26" s="1"/>
  <c r="J2524" i="26" s="1"/>
  <c r="G2523" i="26"/>
  <c r="H2523" i="26" s="1"/>
  <c r="I2523" i="26" s="1"/>
  <c r="J2523" i="26" s="1"/>
  <c r="G2522" i="26"/>
  <c r="H2522" i="26" s="1"/>
  <c r="I2522" i="26" s="1"/>
  <c r="J2522" i="26" s="1"/>
  <c r="G2521" i="26"/>
  <c r="H2521" i="26" s="1"/>
  <c r="I2521" i="26" s="1"/>
  <c r="J2521" i="26" s="1"/>
  <c r="G2520" i="26"/>
  <c r="H2520" i="26" s="1"/>
  <c r="I2520" i="26" s="1"/>
  <c r="J2520" i="26" s="1"/>
  <c r="G2519" i="26"/>
  <c r="H2519" i="26" s="1"/>
  <c r="I2519" i="26" s="1"/>
  <c r="J2519" i="26" s="1"/>
  <c r="G2518" i="26"/>
  <c r="H2518" i="26" s="1"/>
  <c r="I2518" i="26" s="1"/>
  <c r="J2518" i="26" s="1"/>
  <c r="G2517" i="26"/>
  <c r="H2517" i="26" s="1"/>
  <c r="I2517" i="26" s="1"/>
  <c r="J2517" i="26" s="1"/>
  <c r="G2516" i="26"/>
  <c r="H2516" i="26" s="1"/>
  <c r="I2516" i="26" s="1"/>
  <c r="J2516" i="26" s="1"/>
  <c r="G2515" i="26"/>
  <c r="H2515" i="26" s="1"/>
  <c r="I2515" i="26" s="1"/>
  <c r="J2515" i="26" s="1"/>
  <c r="G2514" i="26"/>
  <c r="H2514" i="26" s="1"/>
  <c r="I2514" i="26" s="1"/>
  <c r="J2514" i="26" s="1"/>
  <c r="G2513" i="26"/>
  <c r="H2513" i="26" s="1"/>
  <c r="I2513" i="26" s="1"/>
  <c r="J2513" i="26" s="1"/>
  <c r="G2512" i="26"/>
  <c r="H2512" i="26" s="1"/>
  <c r="I2512" i="26" s="1"/>
  <c r="J2512" i="26" s="1"/>
  <c r="G2511" i="26"/>
  <c r="H2511" i="26" s="1"/>
  <c r="I2511" i="26" s="1"/>
  <c r="J2511" i="26" s="1"/>
  <c r="G2510" i="26"/>
  <c r="H2510" i="26" s="1"/>
  <c r="I2510" i="26" s="1"/>
  <c r="J2510" i="26" s="1"/>
  <c r="G2509" i="26"/>
  <c r="H2509" i="26" s="1"/>
  <c r="I2509" i="26" s="1"/>
  <c r="J2509" i="26" s="1"/>
  <c r="G2508" i="26"/>
  <c r="H2508" i="26" s="1"/>
  <c r="I2508" i="26" s="1"/>
  <c r="J2508" i="26" s="1"/>
  <c r="G2507" i="26"/>
  <c r="H2507" i="26" s="1"/>
  <c r="I2507" i="26" s="1"/>
  <c r="J2507" i="26" s="1"/>
  <c r="G2506" i="26"/>
  <c r="H2506" i="26" s="1"/>
  <c r="I2506" i="26" s="1"/>
  <c r="J2506" i="26" s="1"/>
  <c r="G2505" i="26"/>
  <c r="H2505" i="26" s="1"/>
  <c r="I2505" i="26" s="1"/>
  <c r="J2505" i="26" s="1"/>
  <c r="G2504" i="26"/>
  <c r="H2504" i="26" s="1"/>
  <c r="I2504" i="26" s="1"/>
  <c r="J2504" i="26" s="1"/>
  <c r="G2503" i="26"/>
  <c r="H2503" i="26" s="1"/>
  <c r="I2503" i="26" s="1"/>
  <c r="J2503" i="26" s="1"/>
  <c r="G2502" i="26"/>
  <c r="H2502" i="26" s="1"/>
  <c r="I2502" i="26" s="1"/>
  <c r="J2502" i="26" s="1"/>
  <c r="G2501" i="26"/>
  <c r="H2501" i="26" s="1"/>
  <c r="I2501" i="26" s="1"/>
  <c r="J2501" i="26" s="1"/>
  <c r="G2500" i="26"/>
  <c r="H2500" i="26" s="1"/>
  <c r="I2500" i="26" s="1"/>
  <c r="J2500" i="26" s="1"/>
  <c r="G2499" i="26"/>
  <c r="H2499" i="26" s="1"/>
  <c r="I2499" i="26" s="1"/>
  <c r="J2499" i="26" s="1"/>
  <c r="G2498" i="26"/>
  <c r="H2498" i="26" s="1"/>
  <c r="I2498" i="26" s="1"/>
  <c r="J2498" i="26" s="1"/>
  <c r="G2497" i="26"/>
  <c r="H2497" i="26" s="1"/>
  <c r="I2497" i="26" s="1"/>
  <c r="J2497" i="26" s="1"/>
  <c r="G2496" i="26"/>
  <c r="H2496" i="26" s="1"/>
  <c r="I2496" i="26" s="1"/>
  <c r="J2496" i="26" s="1"/>
  <c r="G2495" i="26"/>
  <c r="H2495" i="26" s="1"/>
  <c r="I2495" i="26" s="1"/>
  <c r="J2495" i="26" s="1"/>
  <c r="G2494" i="26"/>
  <c r="H2494" i="26" s="1"/>
  <c r="I2494" i="26" s="1"/>
  <c r="J2494" i="26" s="1"/>
  <c r="G2493" i="26"/>
  <c r="H2493" i="26" s="1"/>
  <c r="I2493" i="26" s="1"/>
  <c r="J2493" i="26" s="1"/>
  <c r="G2492" i="26"/>
  <c r="H2492" i="26" s="1"/>
  <c r="I2492" i="26" s="1"/>
  <c r="J2492" i="26" s="1"/>
  <c r="G2491" i="26"/>
  <c r="H2491" i="26" s="1"/>
  <c r="I2491" i="26" s="1"/>
  <c r="J2491" i="26" s="1"/>
  <c r="G2490" i="26"/>
  <c r="H2490" i="26" s="1"/>
  <c r="I2490" i="26" s="1"/>
  <c r="J2490" i="26" s="1"/>
  <c r="G2489" i="26"/>
  <c r="H2489" i="26" s="1"/>
  <c r="I2489" i="26" s="1"/>
  <c r="J2489" i="26" s="1"/>
  <c r="G2488" i="26"/>
  <c r="H2488" i="26" s="1"/>
  <c r="I2488" i="26" s="1"/>
  <c r="J2488" i="26" s="1"/>
  <c r="G2487" i="26"/>
  <c r="H2487" i="26" s="1"/>
  <c r="I2487" i="26" s="1"/>
  <c r="J2487" i="26" s="1"/>
  <c r="G2486" i="26"/>
  <c r="H2486" i="26" s="1"/>
  <c r="I2486" i="26" s="1"/>
  <c r="J2486" i="26" s="1"/>
  <c r="G2485" i="26"/>
  <c r="H2485" i="26" s="1"/>
  <c r="I2485" i="26" s="1"/>
  <c r="J2485" i="26" s="1"/>
  <c r="G2484" i="26"/>
  <c r="H2484" i="26" s="1"/>
  <c r="I2484" i="26" s="1"/>
  <c r="J2484" i="26" s="1"/>
  <c r="G2483" i="26"/>
  <c r="H2483" i="26" s="1"/>
  <c r="I2483" i="26" s="1"/>
  <c r="J2483" i="26" s="1"/>
  <c r="G2482" i="26"/>
  <c r="H2482" i="26" s="1"/>
  <c r="I2482" i="26" s="1"/>
  <c r="J2482" i="26" s="1"/>
  <c r="G2481" i="26"/>
  <c r="H2481" i="26" s="1"/>
  <c r="I2481" i="26" s="1"/>
  <c r="J2481" i="26" s="1"/>
  <c r="G2480" i="26"/>
  <c r="H2480" i="26" s="1"/>
  <c r="I2480" i="26" s="1"/>
  <c r="J2480" i="26" s="1"/>
  <c r="G2479" i="26"/>
  <c r="H2479" i="26" s="1"/>
  <c r="I2479" i="26" s="1"/>
  <c r="J2479" i="26" s="1"/>
  <c r="G2478" i="26"/>
  <c r="H2478" i="26" s="1"/>
  <c r="I2478" i="26" s="1"/>
  <c r="J2478" i="26" s="1"/>
  <c r="G2477" i="26"/>
  <c r="H2477" i="26" s="1"/>
  <c r="I2477" i="26" s="1"/>
  <c r="J2477" i="26" s="1"/>
  <c r="G2476" i="26"/>
  <c r="H2476" i="26" s="1"/>
  <c r="I2476" i="26" s="1"/>
  <c r="J2476" i="26" s="1"/>
  <c r="G2475" i="26"/>
  <c r="H2475" i="26" s="1"/>
  <c r="I2475" i="26" s="1"/>
  <c r="J2475" i="26" s="1"/>
  <c r="G2474" i="26"/>
  <c r="H2474" i="26" s="1"/>
  <c r="I2474" i="26" s="1"/>
  <c r="J2474" i="26" s="1"/>
  <c r="G2473" i="26"/>
  <c r="H2473" i="26" s="1"/>
  <c r="I2473" i="26" s="1"/>
  <c r="J2473" i="26" s="1"/>
  <c r="G2472" i="26"/>
  <c r="H2472" i="26" s="1"/>
  <c r="I2472" i="26" s="1"/>
  <c r="J2472" i="26" s="1"/>
  <c r="G2471" i="26"/>
  <c r="H2471" i="26" s="1"/>
  <c r="I2471" i="26" s="1"/>
  <c r="J2471" i="26" s="1"/>
  <c r="G2470" i="26"/>
  <c r="H2470" i="26" s="1"/>
  <c r="I2470" i="26" s="1"/>
  <c r="J2470" i="26" s="1"/>
  <c r="G2469" i="26"/>
  <c r="H2469" i="26" s="1"/>
  <c r="I2469" i="26" s="1"/>
  <c r="J2469" i="26" s="1"/>
  <c r="G2468" i="26"/>
  <c r="H2468" i="26" s="1"/>
  <c r="I2468" i="26" s="1"/>
  <c r="J2468" i="26" s="1"/>
  <c r="G2467" i="26"/>
  <c r="H2467" i="26" s="1"/>
  <c r="I2467" i="26" s="1"/>
  <c r="J2467" i="26" s="1"/>
  <c r="G2466" i="26"/>
  <c r="H2466" i="26" s="1"/>
  <c r="I2466" i="26" s="1"/>
  <c r="J2466" i="26" s="1"/>
  <c r="G2465" i="26"/>
  <c r="H2465" i="26" s="1"/>
  <c r="I2465" i="26" s="1"/>
  <c r="J2465" i="26" s="1"/>
  <c r="G2464" i="26"/>
  <c r="H2464" i="26" s="1"/>
  <c r="I2464" i="26" s="1"/>
  <c r="J2464" i="26" s="1"/>
  <c r="G2463" i="26"/>
  <c r="H2463" i="26" s="1"/>
  <c r="I2463" i="26" s="1"/>
  <c r="J2463" i="26" s="1"/>
  <c r="G2462" i="26"/>
  <c r="H2462" i="26" s="1"/>
  <c r="I2462" i="26" s="1"/>
  <c r="J2462" i="26" s="1"/>
  <c r="G2461" i="26"/>
  <c r="H2461" i="26" s="1"/>
  <c r="I2461" i="26" s="1"/>
  <c r="J2461" i="26" s="1"/>
  <c r="G2460" i="26"/>
  <c r="H2460" i="26" s="1"/>
  <c r="I2460" i="26" s="1"/>
  <c r="J2460" i="26" s="1"/>
  <c r="G2459" i="26"/>
  <c r="H2459" i="26" s="1"/>
  <c r="I2459" i="26" s="1"/>
  <c r="J2459" i="26" s="1"/>
  <c r="G2458" i="26"/>
  <c r="H2458" i="26" s="1"/>
  <c r="I2458" i="26" s="1"/>
  <c r="J2458" i="26" s="1"/>
  <c r="G2457" i="26"/>
  <c r="H2457" i="26" s="1"/>
  <c r="I2457" i="26" s="1"/>
  <c r="J2457" i="26" s="1"/>
  <c r="G2456" i="26"/>
  <c r="H2456" i="26" s="1"/>
  <c r="I2456" i="26" s="1"/>
  <c r="J2456" i="26" s="1"/>
  <c r="G2455" i="26"/>
  <c r="H2455" i="26" s="1"/>
  <c r="I2455" i="26" s="1"/>
  <c r="J2455" i="26" s="1"/>
  <c r="G2454" i="26"/>
  <c r="H2454" i="26" s="1"/>
  <c r="I2454" i="26" s="1"/>
  <c r="J2454" i="26" s="1"/>
  <c r="G2453" i="26"/>
  <c r="H2453" i="26" s="1"/>
  <c r="I2453" i="26" s="1"/>
  <c r="J2453" i="26" s="1"/>
  <c r="G2452" i="26"/>
  <c r="H2452" i="26" s="1"/>
  <c r="I2452" i="26" s="1"/>
  <c r="J2452" i="26" s="1"/>
  <c r="G2451" i="26"/>
  <c r="H2451" i="26" s="1"/>
  <c r="I2451" i="26" s="1"/>
  <c r="J2451" i="26" s="1"/>
  <c r="G2450" i="26"/>
  <c r="H2450" i="26" s="1"/>
  <c r="I2450" i="26" s="1"/>
  <c r="J2450" i="26" s="1"/>
  <c r="G2449" i="26"/>
  <c r="H2449" i="26" s="1"/>
  <c r="I2449" i="26" s="1"/>
  <c r="J2449" i="26" s="1"/>
  <c r="G2448" i="26"/>
  <c r="H2448" i="26" s="1"/>
  <c r="I2448" i="26" s="1"/>
  <c r="J2448" i="26" s="1"/>
  <c r="G2447" i="26"/>
  <c r="H2447" i="26" s="1"/>
  <c r="I2447" i="26" s="1"/>
  <c r="J2447" i="26" s="1"/>
  <c r="G2446" i="26"/>
  <c r="H2446" i="26" s="1"/>
  <c r="I2446" i="26" s="1"/>
  <c r="J2446" i="26" s="1"/>
  <c r="G2445" i="26"/>
  <c r="H2445" i="26" s="1"/>
  <c r="I2445" i="26" s="1"/>
  <c r="J2445" i="26" s="1"/>
  <c r="G2444" i="26"/>
  <c r="H2444" i="26" s="1"/>
  <c r="I2444" i="26" s="1"/>
  <c r="J2444" i="26" s="1"/>
  <c r="G2443" i="26"/>
  <c r="H2443" i="26" s="1"/>
  <c r="I2443" i="26" s="1"/>
  <c r="J2443" i="26" s="1"/>
  <c r="G2442" i="26"/>
  <c r="H2442" i="26" s="1"/>
  <c r="I2442" i="26" s="1"/>
  <c r="J2442" i="26" s="1"/>
  <c r="G2441" i="26"/>
  <c r="H2441" i="26" s="1"/>
  <c r="I2441" i="26" s="1"/>
  <c r="J2441" i="26" s="1"/>
  <c r="G2440" i="26"/>
  <c r="H2440" i="26" s="1"/>
  <c r="I2440" i="26" s="1"/>
  <c r="J2440" i="26" s="1"/>
  <c r="G2439" i="26"/>
  <c r="H2439" i="26" s="1"/>
  <c r="I2439" i="26" s="1"/>
  <c r="J2439" i="26" s="1"/>
  <c r="G2438" i="26"/>
  <c r="H2438" i="26" s="1"/>
  <c r="I2438" i="26" s="1"/>
  <c r="J2438" i="26" s="1"/>
  <c r="G2437" i="26"/>
  <c r="H2437" i="26" s="1"/>
  <c r="I2437" i="26" s="1"/>
  <c r="J2437" i="26" s="1"/>
  <c r="G2436" i="26"/>
  <c r="H2436" i="26" s="1"/>
  <c r="I2436" i="26" s="1"/>
  <c r="J2436" i="26" s="1"/>
  <c r="G2435" i="26"/>
  <c r="H2435" i="26" s="1"/>
  <c r="I2435" i="26" s="1"/>
  <c r="J2435" i="26" s="1"/>
  <c r="G2434" i="26"/>
  <c r="H2434" i="26" s="1"/>
  <c r="I2434" i="26" s="1"/>
  <c r="J2434" i="26" s="1"/>
  <c r="G2433" i="26"/>
  <c r="H2433" i="26" s="1"/>
  <c r="I2433" i="26" s="1"/>
  <c r="J2433" i="26" s="1"/>
  <c r="G2432" i="26"/>
  <c r="H2432" i="26" s="1"/>
  <c r="I2432" i="26" s="1"/>
  <c r="J2432" i="26" s="1"/>
  <c r="G2431" i="26"/>
  <c r="H2431" i="26" s="1"/>
  <c r="I2431" i="26" s="1"/>
  <c r="J2431" i="26" s="1"/>
  <c r="G2430" i="26"/>
  <c r="H2430" i="26" s="1"/>
  <c r="I2430" i="26" s="1"/>
  <c r="J2430" i="26" s="1"/>
  <c r="G2429" i="26"/>
  <c r="H2429" i="26" s="1"/>
  <c r="I2429" i="26" s="1"/>
  <c r="J2429" i="26" s="1"/>
  <c r="G2428" i="26"/>
  <c r="H2428" i="26" s="1"/>
  <c r="I2428" i="26" s="1"/>
  <c r="J2428" i="26" s="1"/>
  <c r="G2427" i="26"/>
  <c r="H2427" i="26" s="1"/>
  <c r="I2427" i="26" s="1"/>
  <c r="J2427" i="26" s="1"/>
  <c r="G2426" i="26"/>
  <c r="H2426" i="26" s="1"/>
  <c r="I2426" i="26" s="1"/>
  <c r="J2426" i="26" s="1"/>
  <c r="G2425" i="26"/>
  <c r="H2425" i="26" s="1"/>
  <c r="I2425" i="26" s="1"/>
  <c r="J2425" i="26" s="1"/>
  <c r="G2424" i="26"/>
  <c r="H2424" i="26" s="1"/>
  <c r="I2424" i="26" s="1"/>
  <c r="J2424" i="26" s="1"/>
  <c r="G2423" i="26"/>
  <c r="H2423" i="26" s="1"/>
  <c r="I2423" i="26" s="1"/>
  <c r="J2423" i="26" s="1"/>
  <c r="G2422" i="26"/>
  <c r="H2422" i="26" s="1"/>
  <c r="I2422" i="26" s="1"/>
  <c r="J2422" i="26" s="1"/>
  <c r="G2421" i="26"/>
  <c r="H2421" i="26" s="1"/>
  <c r="I2421" i="26" s="1"/>
  <c r="J2421" i="26" s="1"/>
  <c r="G2420" i="26"/>
  <c r="H2420" i="26" s="1"/>
  <c r="I2420" i="26" s="1"/>
  <c r="J2420" i="26" s="1"/>
  <c r="G2419" i="26"/>
  <c r="H2419" i="26" s="1"/>
  <c r="I2419" i="26" s="1"/>
  <c r="J2419" i="26" s="1"/>
  <c r="G2418" i="26"/>
  <c r="H2418" i="26" s="1"/>
  <c r="I2418" i="26" s="1"/>
  <c r="J2418" i="26" s="1"/>
  <c r="G2417" i="26"/>
  <c r="H2417" i="26" s="1"/>
  <c r="I2417" i="26" s="1"/>
  <c r="J2417" i="26" s="1"/>
  <c r="G2416" i="26"/>
  <c r="H2416" i="26" s="1"/>
  <c r="I2416" i="26" s="1"/>
  <c r="J2416" i="26" s="1"/>
  <c r="G2415" i="26"/>
  <c r="H2415" i="26" s="1"/>
  <c r="I2415" i="26" s="1"/>
  <c r="J2415" i="26" s="1"/>
  <c r="G2414" i="26"/>
  <c r="H2414" i="26" s="1"/>
  <c r="I2414" i="26" s="1"/>
  <c r="J2414" i="26" s="1"/>
  <c r="G2413" i="26"/>
  <c r="H2413" i="26" s="1"/>
  <c r="I2413" i="26" s="1"/>
  <c r="J2413" i="26" s="1"/>
  <c r="G2412" i="26"/>
  <c r="H2412" i="26" s="1"/>
  <c r="I2412" i="26" s="1"/>
  <c r="J2412" i="26" s="1"/>
  <c r="G2411" i="26"/>
  <c r="H2411" i="26" s="1"/>
  <c r="I2411" i="26" s="1"/>
  <c r="J2411" i="26" s="1"/>
  <c r="G2410" i="26"/>
  <c r="H2410" i="26" s="1"/>
  <c r="I2410" i="26" s="1"/>
  <c r="J2410" i="26" s="1"/>
  <c r="G2409" i="26"/>
  <c r="H2409" i="26" s="1"/>
  <c r="I2409" i="26" s="1"/>
  <c r="J2409" i="26" s="1"/>
  <c r="G2408" i="26"/>
  <c r="H2408" i="26" s="1"/>
  <c r="I2408" i="26" s="1"/>
  <c r="J2408" i="26" s="1"/>
  <c r="G2407" i="26"/>
  <c r="H2407" i="26" s="1"/>
  <c r="I2407" i="26" s="1"/>
  <c r="J2407" i="26" s="1"/>
  <c r="G2406" i="26"/>
  <c r="H2406" i="26" s="1"/>
  <c r="I2406" i="26" s="1"/>
  <c r="J2406" i="26" s="1"/>
  <c r="G2405" i="26"/>
  <c r="H2405" i="26" s="1"/>
  <c r="I2405" i="26" s="1"/>
  <c r="J2405" i="26" s="1"/>
  <c r="G2404" i="26"/>
  <c r="H2404" i="26" s="1"/>
  <c r="I2404" i="26" s="1"/>
  <c r="J2404" i="26" s="1"/>
  <c r="G2403" i="26"/>
  <c r="H2403" i="26" s="1"/>
  <c r="I2403" i="26" s="1"/>
  <c r="J2403" i="26" s="1"/>
  <c r="G2402" i="26"/>
  <c r="H2402" i="26" s="1"/>
  <c r="I2402" i="26" s="1"/>
  <c r="J2402" i="26" s="1"/>
  <c r="G2401" i="26"/>
  <c r="H2401" i="26" s="1"/>
  <c r="I2401" i="26" s="1"/>
  <c r="J2401" i="26" s="1"/>
  <c r="G2400" i="26"/>
  <c r="H2400" i="26" s="1"/>
  <c r="I2400" i="26" s="1"/>
  <c r="J2400" i="26" s="1"/>
  <c r="G2399" i="26"/>
  <c r="H2399" i="26" s="1"/>
  <c r="I2399" i="26" s="1"/>
  <c r="J2399" i="26" s="1"/>
  <c r="G2398" i="26"/>
  <c r="H2398" i="26" s="1"/>
  <c r="I2398" i="26" s="1"/>
  <c r="J2398" i="26" s="1"/>
  <c r="G2397" i="26"/>
  <c r="H2397" i="26" s="1"/>
  <c r="I2397" i="26" s="1"/>
  <c r="J2397" i="26" s="1"/>
  <c r="G2396" i="26"/>
  <c r="H2396" i="26" s="1"/>
  <c r="I2396" i="26" s="1"/>
  <c r="J2396" i="26" s="1"/>
  <c r="G2395" i="26"/>
  <c r="H2395" i="26" s="1"/>
  <c r="I2395" i="26" s="1"/>
  <c r="J2395" i="26" s="1"/>
  <c r="G2394" i="26"/>
  <c r="H2394" i="26" s="1"/>
  <c r="I2394" i="26" s="1"/>
  <c r="J2394" i="26" s="1"/>
  <c r="G2393" i="26"/>
  <c r="H2393" i="26" s="1"/>
  <c r="I2393" i="26" s="1"/>
  <c r="J2393" i="26" s="1"/>
  <c r="G2392" i="26"/>
  <c r="H2392" i="26" s="1"/>
  <c r="I2392" i="26" s="1"/>
  <c r="J2392" i="26" s="1"/>
  <c r="G2391" i="26"/>
  <c r="H2391" i="26" s="1"/>
  <c r="I2391" i="26" s="1"/>
  <c r="J2391" i="26" s="1"/>
  <c r="G2390" i="26"/>
  <c r="H2390" i="26" s="1"/>
  <c r="I2390" i="26" s="1"/>
  <c r="J2390" i="26" s="1"/>
  <c r="G2389" i="26"/>
  <c r="H2389" i="26" s="1"/>
  <c r="I2389" i="26" s="1"/>
  <c r="J2389" i="26" s="1"/>
  <c r="G2388" i="26"/>
  <c r="H2388" i="26" s="1"/>
  <c r="I2388" i="26" s="1"/>
  <c r="J2388" i="26" s="1"/>
  <c r="G2387" i="26"/>
  <c r="H2387" i="26" s="1"/>
  <c r="I2387" i="26" s="1"/>
  <c r="J2387" i="26" s="1"/>
  <c r="G2386" i="26"/>
  <c r="H2386" i="26" s="1"/>
  <c r="I2386" i="26" s="1"/>
  <c r="J2386" i="26" s="1"/>
  <c r="G2385" i="26"/>
  <c r="H2385" i="26" s="1"/>
  <c r="I2385" i="26" s="1"/>
  <c r="J2385" i="26" s="1"/>
  <c r="G2384" i="26"/>
  <c r="H2384" i="26" s="1"/>
  <c r="I2384" i="26" s="1"/>
  <c r="J2384" i="26" s="1"/>
  <c r="G2383" i="26"/>
  <c r="H2383" i="26" s="1"/>
  <c r="I2383" i="26" s="1"/>
  <c r="J2383" i="26" s="1"/>
  <c r="G2382" i="26"/>
  <c r="H2382" i="26" s="1"/>
  <c r="I2382" i="26" s="1"/>
  <c r="J2382" i="26" s="1"/>
  <c r="G2381" i="26"/>
  <c r="H2381" i="26" s="1"/>
  <c r="I2381" i="26" s="1"/>
  <c r="J2381" i="26" s="1"/>
  <c r="G2380" i="26"/>
  <c r="H2380" i="26" s="1"/>
  <c r="I2380" i="26" s="1"/>
  <c r="J2380" i="26" s="1"/>
  <c r="G2379" i="26"/>
  <c r="H2379" i="26" s="1"/>
  <c r="I2379" i="26" s="1"/>
  <c r="J2379" i="26" s="1"/>
  <c r="G2378" i="26"/>
  <c r="H2378" i="26" s="1"/>
  <c r="I2378" i="26" s="1"/>
  <c r="J2378" i="26" s="1"/>
  <c r="G2377" i="26"/>
  <c r="H2377" i="26" s="1"/>
  <c r="I2377" i="26" s="1"/>
  <c r="J2377" i="26" s="1"/>
  <c r="G2376" i="26"/>
  <c r="H2376" i="26" s="1"/>
  <c r="I2376" i="26" s="1"/>
  <c r="J2376" i="26" s="1"/>
  <c r="G2375" i="26"/>
  <c r="H2375" i="26" s="1"/>
  <c r="I2375" i="26" s="1"/>
  <c r="J2375" i="26" s="1"/>
  <c r="G2374" i="26"/>
  <c r="H2374" i="26" s="1"/>
  <c r="I2374" i="26" s="1"/>
  <c r="J2374" i="26" s="1"/>
  <c r="G2373" i="26"/>
  <c r="H2373" i="26" s="1"/>
  <c r="I2373" i="26" s="1"/>
  <c r="J2373" i="26" s="1"/>
  <c r="G2372" i="26"/>
  <c r="H2372" i="26" s="1"/>
  <c r="I2372" i="26" s="1"/>
  <c r="J2372" i="26" s="1"/>
  <c r="G2371" i="26"/>
  <c r="H2371" i="26" s="1"/>
  <c r="I2371" i="26" s="1"/>
  <c r="J2371" i="26" s="1"/>
  <c r="G2370" i="26"/>
  <c r="H2370" i="26" s="1"/>
  <c r="I2370" i="26" s="1"/>
  <c r="J2370" i="26" s="1"/>
  <c r="G2369" i="26"/>
  <c r="H2369" i="26" s="1"/>
  <c r="I2369" i="26" s="1"/>
  <c r="J2369" i="26" s="1"/>
  <c r="G2368" i="26"/>
  <c r="H2368" i="26" s="1"/>
  <c r="I2368" i="26" s="1"/>
  <c r="J2368" i="26" s="1"/>
  <c r="G2367" i="26"/>
  <c r="H2367" i="26" s="1"/>
  <c r="I2367" i="26" s="1"/>
  <c r="J2367" i="26" s="1"/>
  <c r="G2366" i="26"/>
  <c r="H2366" i="26" s="1"/>
  <c r="I2366" i="26" s="1"/>
  <c r="J2366" i="26" s="1"/>
  <c r="G2365" i="26"/>
  <c r="H2365" i="26" s="1"/>
  <c r="I2365" i="26" s="1"/>
  <c r="J2365" i="26" s="1"/>
  <c r="G2364" i="26"/>
  <c r="H2364" i="26" s="1"/>
  <c r="I2364" i="26" s="1"/>
  <c r="J2364" i="26" s="1"/>
  <c r="G2363" i="26"/>
  <c r="H2363" i="26" s="1"/>
  <c r="I2363" i="26" s="1"/>
  <c r="J2363" i="26" s="1"/>
  <c r="G2362" i="26"/>
  <c r="H2362" i="26" s="1"/>
  <c r="I2362" i="26" s="1"/>
  <c r="J2362" i="26" s="1"/>
  <c r="G2361" i="26"/>
  <c r="H2361" i="26" s="1"/>
  <c r="I2361" i="26" s="1"/>
  <c r="J2361" i="26" s="1"/>
  <c r="G2360" i="26"/>
  <c r="H2360" i="26" s="1"/>
  <c r="I2360" i="26" s="1"/>
  <c r="J2360" i="26" s="1"/>
  <c r="G2359" i="26"/>
  <c r="H2359" i="26" s="1"/>
  <c r="I2359" i="26" s="1"/>
  <c r="J2359" i="26" s="1"/>
  <c r="G2358" i="26"/>
  <c r="H2358" i="26" s="1"/>
  <c r="I2358" i="26" s="1"/>
  <c r="J2358" i="26" s="1"/>
  <c r="G2357" i="26"/>
  <c r="H2357" i="26" s="1"/>
  <c r="I2357" i="26" s="1"/>
  <c r="J2357" i="26" s="1"/>
  <c r="G2356" i="26"/>
  <c r="H2356" i="26" s="1"/>
  <c r="I2356" i="26" s="1"/>
  <c r="J2356" i="26" s="1"/>
  <c r="G2355" i="26"/>
  <c r="H2355" i="26" s="1"/>
  <c r="I2355" i="26" s="1"/>
  <c r="J2355" i="26" s="1"/>
  <c r="G2354" i="26"/>
  <c r="H2354" i="26" s="1"/>
  <c r="I2354" i="26" s="1"/>
  <c r="J2354" i="26" s="1"/>
  <c r="G2353" i="26"/>
  <c r="H2353" i="26" s="1"/>
  <c r="I2353" i="26" s="1"/>
  <c r="J2353" i="26" s="1"/>
  <c r="G2352" i="26"/>
  <c r="H2352" i="26" s="1"/>
  <c r="I2352" i="26" s="1"/>
  <c r="J2352" i="26" s="1"/>
  <c r="G2351" i="26"/>
  <c r="H2351" i="26" s="1"/>
  <c r="I2351" i="26" s="1"/>
  <c r="J2351" i="26" s="1"/>
  <c r="G2350" i="26"/>
  <c r="H2350" i="26" s="1"/>
  <c r="I2350" i="26" s="1"/>
  <c r="J2350" i="26" s="1"/>
  <c r="G2349" i="26"/>
  <c r="H2349" i="26" s="1"/>
  <c r="I2349" i="26" s="1"/>
  <c r="J2349" i="26" s="1"/>
  <c r="G2348" i="26"/>
  <c r="H2348" i="26" s="1"/>
  <c r="I2348" i="26" s="1"/>
  <c r="J2348" i="26" s="1"/>
  <c r="G2347" i="26"/>
  <c r="H2347" i="26" s="1"/>
  <c r="I2347" i="26" s="1"/>
  <c r="J2347" i="26" s="1"/>
  <c r="G2346" i="26"/>
  <c r="H2346" i="26" s="1"/>
  <c r="I2346" i="26" s="1"/>
  <c r="J2346" i="26" s="1"/>
  <c r="G2345" i="26"/>
  <c r="H2345" i="26" s="1"/>
  <c r="I2345" i="26" s="1"/>
  <c r="J2345" i="26" s="1"/>
  <c r="G2344" i="26"/>
  <c r="H2344" i="26" s="1"/>
  <c r="I2344" i="26" s="1"/>
  <c r="J2344" i="26" s="1"/>
  <c r="G2343" i="26"/>
  <c r="H2343" i="26" s="1"/>
  <c r="I2343" i="26" s="1"/>
  <c r="J2343" i="26" s="1"/>
  <c r="G2342" i="26"/>
  <c r="H2342" i="26" s="1"/>
  <c r="I2342" i="26" s="1"/>
  <c r="J2342" i="26" s="1"/>
  <c r="G2341" i="26"/>
  <c r="H2341" i="26" s="1"/>
  <c r="I2341" i="26" s="1"/>
  <c r="J2341" i="26" s="1"/>
  <c r="G2340" i="26"/>
  <c r="H2340" i="26" s="1"/>
  <c r="I2340" i="26" s="1"/>
  <c r="J2340" i="26" s="1"/>
  <c r="G2339" i="26"/>
  <c r="H2339" i="26" s="1"/>
  <c r="I2339" i="26" s="1"/>
  <c r="J2339" i="26" s="1"/>
  <c r="G2338" i="26"/>
  <c r="H2338" i="26" s="1"/>
  <c r="I2338" i="26" s="1"/>
  <c r="J2338" i="26" s="1"/>
  <c r="G2337" i="26"/>
  <c r="H2337" i="26" s="1"/>
  <c r="I2337" i="26" s="1"/>
  <c r="J2337" i="26" s="1"/>
  <c r="G2336" i="26"/>
  <c r="H2336" i="26" s="1"/>
  <c r="I2336" i="26" s="1"/>
  <c r="J2336" i="26" s="1"/>
  <c r="G2335" i="26"/>
  <c r="H2335" i="26" s="1"/>
  <c r="I2335" i="26" s="1"/>
  <c r="J2335" i="26" s="1"/>
  <c r="G2334" i="26"/>
  <c r="H2334" i="26" s="1"/>
  <c r="I2334" i="26" s="1"/>
  <c r="J2334" i="26" s="1"/>
  <c r="G2333" i="26"/>
  <c r="H2333" i="26" s="1"/>
  <c r="I2333" i="26" s="1"/>
  <c r="J2333" i="26" s="1"/>
  <c r="G2332" i="26"/>
  <c r="H2332" i="26" s="1"/>
  <c r="I2332" i="26" s="1"/>
  <c r="J2332" i="26" s="1"/>
  <c r="G2331" i="26"/>
  <c r="H2331" i="26" s="1"/>
  <c r="I2331" i="26" s="1"/>
  <c r="J2331" i="26" s="1"/>
  <c r="G2330" i="26"/>
  <c r="H2330" i="26" s="1"/>
  <c r="I2330" i="26" s="1"/>
  <c r="J2330" i="26" s="1"/>
  <c r="G2329" i="26"/>
  <c r="H2329" i="26" s="1"/>
  <c r="I2329" i="26" s="1"/>
  <c r="J2329" i="26" s="1"/>
  <c r="G2328" i="26"/>
  <c r="H2328" i="26" s="1"/>
  <c r="I2328" i="26" s="1"/>
  <c r="J2328" i="26" s="1"/>
  <c r="G2327" i="26"/>
  <c r="H2327" i="26" s="1"/>
  <c r="I2327" i="26" s="1"/>
  <c r="J2327" i="26" s="1"/>
  <c r="G2326" i="26"/>
  <c r="H2326" i="26" s="1"/>
  <c r="I2326" i="26" s="1"/>
  <c r="J2326" i="26" s="1"/>
  <c r="G2325" i="26"/>
  <c r="H2325" i="26" s="1"/>
  <c r="I2325" i="26" s="1"/>
  <c r="J2325" i="26" s="1"/>
  <c r="G2324" i="26"/>
  <c r="H2324" i="26" s="1"/>
  <c r="I2324" i="26" s="1"/>
  <c r="J2324" i="26" s="1"/>
  <c r="G2323" i="26"/>
  <c r="H2323" i="26" s="1"/>
  <c r="I2323" i="26" s="1"/>
  <c r="J2323" i="26" s="1"/>
  <c r="G2322" i="26"/>
  <c r="H2322" i="26" s="1"/>
  <c r="I2322" i="26" s="1"/>
  <c r="J2322" i="26" s="1"/>
  <c r="G2321" i="26"/>
  <c r="H2321" i="26" s="1"/>
  <c r="I2321" i="26" s="1"/>
  <c r="J2321" i="26" s="1"/>
  <c r="G2320" i="26"/>
  <c r="H2320" i="26" s="1"/>
  <c r="I2320" i="26" s="1"/>
  <c r="J2320" i="26" s="1"/>
  <c r="G2319" i="26"/>
  <c r="H2319" i="26" s="1"/>
  <c r="I2319" i="26" s="1"/>
  <c r="J2319" i="26" s="1"/>
  <c r="G2318" i="26"/>
  <c r="H2318" i="26" s="1"/>
  <c r="I2318" i="26" s="1"/>
  <c r="J2318" i="26" s="1"/>
  <c r="G2317" i="26"/>
  <c r="H2317" i="26" s="1"/>
  <c r="I2317" i="26" s="1"/>
  <c r="J2317" i="26" s="1"/>
  <c r="G2316" i="26"/>
  <c r="H2316" i="26" s="1"/>
  <c r="I2316" i="26" s="1"/>
  <c r="J2316" i="26" s="1"/>
  <c r="G2315" i="26"/>
  <c r="H2315" i="26" s="1"/>
  <c r="I2315" i="26" s="1"/>
  <c r="J2315" i="26" s="1"/>
  <c r="G2314" i="26"/>
  <c r="H2314" i="26" s="1"/>
  <c r="I2314" i="26" s="1"/>
  <c r="J2314" i="26" s="1"/>
  <c r="G2313" i="26"/>
  <c r="H2313" i="26" s="1"/>
  <c r="I2313" i="26" s="1"/>
  <c r="J2313" i="26" s="1"/>
  <c r="G2312" i="26"/>
  <c r="H2312" i="26" s="1"/>
  <c r="I2312" i="26" s="1"/>
  <c r="J2312" i="26" s="1"/>
  <c r="G2311" i="26"/>
  <c r="H2311" i="26" s="1"/>
  <c r="I2311" i="26" s="1"/>
  <c r="J2311" i="26" s="1"/>
  <c r="G2310" i="26"/>
  <c r="H2310" i="26" s="1"/>
  <c r="I2310" i="26" s="1"/>
  <c r="J2310" i="26" s="1"/>
  <c r="G2309" i="26"/>
  <c r="H2309" i="26" s="1"/>
  <c r="I2309" i="26" s="1"/>
  <c r="J2309" i="26" s="1"/>
  <c r="G2308" i="26"/>
  <c r="H2308" i="26" s="1"/>
  <c r="I2308" i="26" s="1"/>
  <c r="J2308" i="26" s="1"/>
  <c r="G2307" i="26"/>
  <c r="H2307" i="26" s="1"/>
  <c r="I2307" i="26" s="1"/>
  <c r="J2307" i="26" s="1"/>
  <c r="G2306" i="26"/>
  <c r="H2306" i="26" s="1"/>
  <c r="I2306" i="26" s="1"/>
  <c r="J2306" i="26" s="1"/>
  <c r="G2305" i="26"/>
  <c r="H2305" i="26" s="1"/>
  <c r="I2305" i="26" s="1"/>
  <c r="J2305" i="26" s="1"/>
  <c r="G2304" i="26"/>
  <c r="H2304" i="26" s="1"/>
  <c r="I2304" i="26" s="1"/>
  <c r="J2304" i="26" s="1"/>
  <c r="G2303" i="26"/>
  <c r="H2303" i="26" s="1"/>
  <c r="I2303" i="26" s="1"/>
  <c r="J2303" i="26" s="1"/>
  <c r="G2302" i="26"/>
  <c r="H2302" i="26" s="1"/>
  <c r="I2302" i="26" s="1"/>
  <c r="J2302" i="26" s="1"/>
  <c r="G2301" i="26"/>
  <c r="H2301" i="26" s="1"/>
  <c r="I2301" i="26" s="1"/>
  <c r="J2301" i="26" s="1"/>
  <c r="G2300" i="26"/>
  <c r="H2300" i="26" s="1"/>
  <c r="I2300" i="26" s="1"/>
  <c r="J2300" i="26" s="1"/>
  <c r="G2299" i="26"/>
  <c r="H2299" i="26" s="1"/>
  <c r="I2299" i="26" s="1"/>
  <c r="J2299" i="26" s="1"/>
  <c r="G2298" i="26"/>
  <c r="H2298" i="26" s="1"/>
  <c r="I2298" i="26" s="1"/>
  <c r="J2298" i="26" s="1"/>
  <c r="G2297" i="26"/>
  <c r="H2297" i="26" s="1"/>
  <c r="I2297" i="26" s="1"/>
  <c r="J2297" i="26" s="1"/>
  <c r="G2296" i="26"/>
  <c r="H2296" i="26" s="1"/>
  <c r="I2296" i="26" s="1"/>
  <c r="J2296" i="26" s="1"/>
  <c r="G2295" i="26"/>
  <c r="H2295" i="26" s="1"/>
  <c r="I2295" i="26" s="1"/>
  <c r="J2295" i="26" s="1"/>
  <c r="G2294" i="26"/>
  <c r="H2294" i="26" s="1"/>
  <c r="I2294" i="26" s="1"/>
  <c r="J2294" i="26" s="1"/>
  <c r="G2293" i="26"/>
  <c r="H2293" i="26" s="1"/>
  <c r="I2293" i="26" s="1"/>
  <c r="J2293" i="26" s="1"/>
  <c r="G2292" i="26"/>
  <c r="H2292" i="26" s="1"/>
  <c r="I2292" i="26" s="1"/>
  <c r="J2292" i="26" s="1"/>
  <c r="G2291" i="26"/>
  <c r="H2291" i="26" s="1"/>
  <c r="I2291" i="26" s="1"/>
  <c r="J2291" i="26" s="1"/>
  <c r="G2290" i="26"/>
  <c r="H2290" i="26" s="1"/>
  <c r="I2290" i="26" s="1"/>
  <c r="J2290" i="26" s="1"/>
  <c r="G2289" i="26"/>
  <c r="H2289" i="26" s="1"/>
  <c r="I2289" i="26" s="1"/>
  <c r="J2289" i="26" s="1"/>
  <c r="G2288" i="26"/>
  <c r="H2288" i="26" s="1"/>
  <c r="I2288" i="26" s="1"/>
  <c r="J2288" i="26" s="1"/>
  <c r="G2287" i="26"/>
  <c r="H2287" i="26" s="1"/>
  <c r="I2287" i="26" s="1"/>
  <c r="J2287" i="26" s="1"/>
  <c r="G2286" i="26"/>
  <c r="H2286" i="26" s="1"/>
  <c r="I2286" i="26" s="1"/>
  <c r="J2286" i="26" s="1"/>
  <c r="G2285" i="26"/>
  <c r="H2285" i="26" s="1"/>
  <c r="I2285" i="26" s="1"/>
  <c r="J2285" i="26" s="1"/>
  <c r="G2284" i="26"/>
  <c r="H2284" i="26" s="1"/>
  <c r="I2284" i="26" s="1"/>
  <c r="J2284" i="26" s="1"/>
  <c r="G2283" i="26"/>
  <c r="H2283" i="26" s="1"/>
  <c r="I2283" i="26" s="1"/>
  <c r="J2283" i="26" s="1"/>
  <c r="G2282" i="26"/>
  <c r="H2282" i="26" s="1"/>
  <c r="I2282" i="26" s="1"/>
  <c r="J2282" i="26" s="1"/>
  <c r="G2281" i="26"/>
  <c r="H2281" i="26" s="1"/>
  <c r="I2281" i="26" s="1"/>
  <c r="J2281" i="26" s="1"/>
  <c r="G2280" i="26"/>
  <c r="H2280" i="26" s="1"/>
  <c r="I2280" i="26" s="1"/>
  <c r="J2280" i="26" s="1"/>
  <c r="G2279" i="26"/>
  <c r="H2279" i="26" s="1"/>
  <c r="I2279" i="26" s="1"/>
  <c r="J2279" i="26" s="1"/>
  <c r="G2278" i="26"/>
  <c r="H2278" i="26" s="1"/>
  <c r="I2278" i="26" s="1"/>
  <c r="J2278" i="26" s="1"/>
  <c r="G2277" i="26"/>
  <c r="H2277" i="26" s="1"/>
  <c r="I2277" i="26" s="1"/>
  <c r="J2277" i="26" s="1"/>
  <c r="G2276" i="26"/>
  <c r="H2276" i="26" s="1"/>
  <c r="I2276" i="26" s="1"/>
  <c r="J2276" i="26" s="1"/>
  <c r="G2275" i="26"/>
  <c r="H2275" i="26" s="1"/>
  <c r="I2275" i="26" s="1"/>
  <c r="J2275" i="26" s="1"/>
  <c r="G2274" i="26"/>
  <c r="H2274" i="26" s="1"/>
  <c r="I2274" i="26" s="1"/>
  <c r="J2274" i="26" s="1"/>
  <c r="G2273" i="26"/>
  <c r="H2273" i="26" s="1"/>
  <c r="I2273" i="26" s="1"/>
  <c r="J2273" i="26" s="1"/>
  <c r="G2272" i="26"/>
  <c r="H2272" i="26" s="1"/>
  <c r="I2272" i="26" s="1"/>
  <c r="J2272" i="26" s="1"/>
  <c r="G2271" i="26"/>
  <c r="H2271" i="26" s="1"/>
  <c r="I2271" i="26" s="1"/>
  <c r="J2271" i="26" s="1"/>
  <c r="G2270" i="26"/>
  <c r="H2270" i="26" s="1"/>
  <c r="I2270" i="26" s="1"/>
  <c r="J2270" i="26" s="1"/>
  <c r="G2269" i="26"/>
  <c r="H2269" i="26" s="1"/>
  <c r="I2269" i="26" s="1"/>
  <c r="J2269" i="26" s="1"/>
  <c r="G2268" i="26"/>
  <c r="H2268" i="26" s="1"/>
  <c r="I2268" i="26" s="1"/>
  <c r="J2268" i="26" s="1"/>
  <c r="G2267" i="26"/>
  <c r="H2267" i="26" s="1"/>
  <c r="I2267" i="26" s="1"/>
  <c r="J2267" i="26" s="1"/>
  <c r="G2266" i="26"/>
  <c r="H2266" i="26" s="1"/>
  <c r="I2266" i="26" s="1"/>
  <c r="J2266" i="26" s="1"/>
  <c r="G2265" i="26"/>
  <c r="H2265" i="26" s="1"/>
  <c r="I2265" i="26" s="1"/>
  <c r="J2265" i="26" s="1"/>
  <c r="G2264" i="26"/>
  <c r="H2264" i="26" s="1"/>
  <c r="I2264" i="26" s="1"/>
  <c r="J2264" i="26" s="1"/>
  <c r="G2263" i="26"/>
  <c r="H2263" i="26" s="1"/>
  <c r="I2263" i="26" s="1"/>
  <c r="J2263" i="26" s="1"/>
  <c r="G2262" i="26"/>
  <c r="H2262" i="26" s="1"/>
  <c r="I2262" i="26" s="1"/>
  <c r="J2262" i="26" s="1"/>
  <c r="G2261" i="26"/>
  <c r="H2261" i="26" s="1"/>
  <c r="I2261" i="26" s="1"/>
  <c r="J2261" i="26" s="1"/>
  <c r="G2260" i="26"/>
  <c r="H2260" i="26" s="1"/>
  <c r="I2260" i="26" s="1"/>
  <c r="J2260" i="26" s="1"/>
  <c r="G2259" i="26"/>
  <c r="H2259" i="26" s="1"/>
  <c r="I2259" i="26" s="1"/>
  <c r="J2259" i="26" s="1"/>
  <c r="G2258" i="26"/>
  <c r="H2258" i="26" s="1"/>
  <c r="I2258" i="26" s="1"/>
  <c r="J2258" i="26" s="1"/>
  <c r="G2257" i="26"/>
  <c r="H2257" i="26" s="1"/>
  <c r="I2257" i="26" s="1"/>
  <c r="J2257" i="26" s="1"/>
  <c r="G2256" i="26"/>
  <c r="H2256" i="26" s="1"/>
  <c r="I2256" i="26" s="1"/>
  <c r="J2256" i="26" s="1"/>
  <c r="G2255" i="26"/>
  <c r="H2255" i="26" s="1"/>
  <c r="I2255" i="26" s="1"/>
  <c r="J2255" i="26" s="1"/>
  <c r="G2254" i="26"/>
  <c r="H2254" i="26" s="1"/>
  <c r="I2254" i="26" s="1"/>
  <c r="J2254" i="26" s="1"/>
  <c r="G2253" i="26"/>
  <c r="H2253" i="26" s="1"/>
  <c r="I2253" i="26" s="1"/>
  <c r="J2253" i="26" s="1"/>
  <c r="G2252" i="26"/>
  <c r="H2252" i="26" s="1"/>
  <c r="I2252" i="26" s="1"/>
  <c r="J2252" i="26" s="1"/>
  <c r="G2251" i="26"/>
  <c r="H2251" i="26" s="1"/>
  <c r="I2251" i="26" s="1"/>
  <c r="J2251" i="26" s="1"/>
  <c r="G2250" i="26"/>
  <c r="H2250" i="26" s="1"/>
  <c r="I2250" i="26" s="1"/>
  <c r="J2250" i="26" s="1"/>
  <c r="G2249" i="26"/>
  <c r="H2249" i="26" s="1"/>
  <c r="I2249" i="26" s="1"/>
  <c r="J2249" i="26" s="1"/>
  <c r="G2248" i="26"/>
  <c r="H2248" i="26" s="1"/>
  <c r="I2248" i="26" s="1"/>
  <c r="J2248" i="26" s="1"/>
  <c r="G2247" i="26"/>
  <c r="H2247" i="26" s="1"/>
  <c r="I2247" i="26" s="1"/>
  <c r="J2247" i="26" s="1"/>
  <c r="G2246" i="26"/>
  <c r="H2246" i="26" s="1"/>
  <c r="I2246" i="26" s="1"/>
  <c r="J2246" i="26" s="1"/>
  <c r="G2245" i="26"/>
  <c r="H2245" i="26" s="1"/>
  <c r="I2245" i="26" s="1"/>
  <c r="J2245" i="26" s="1"/>
  <c r="G2244" i="26"/>
  <c r="H2244" i="26" s="1"/>
  <c r="I2244" i="26" s="1"/>
  <c r="J2244" i="26" s="1"/>
  <c r="G2243" i="26"/>
  <c r="H2243" i="26" s="1"/>
  <c r="I2243" i="26" s="1"/>
  <c r="J2243" i="26" s="1"/>
  <c r="G2242" i="26"/>
  <c r="H2242" i="26" s="1"/>
  <c r="I2242" i="26" s="1"/>
  <c r="J2242" i="26" s="1"/>
  <c r="G2241" i="26"/>
  <c r="H2241" i="26" s="1"/>
  <c r="I2241" i="26" s="1"/>
  <c r="J2241" i="26" s="1"/>
  <c r="G2240" i="26"/>
  <c r="H2240" i="26" s="1"/>
  <c r="I2240" i="26" s="1"/>
  <c r="J2240" i="26" s="1"/>
  <c r="G2239" i="26"/>
  <c r="H2239" i="26" s="1"/>
  <c r="I2239" i="26" s="1"/>
  <c r="J2239" i="26" s="1"/>
  <c r="G2238" i="26"/>
  <c r="H2238" i="26" s="1"/>
  <c r="I2238" i="26" s="1"/>
  <c r="J2238" i="26" s="1"/>
  <c r="G2237" i="26"/>
  <c r="H2237" i="26" s="1"/>
  <c r="I2237" i="26" s="1"/>
  <c r="J2237" i="26" s="1"/>
  <c r="G2236" i="26"/>
  <c r="H2236" i="26" s="1"/>
  <c r="I2236" i="26" s="1"/>
  <c r="J2236" i="26" s="1"/>
  <c r="G2235" i="26"/>
  <c r="H2235" i="26" s="1"/>
  <c r="I2235" i="26" s="1"/>
  <c r="J2235" i="26" s="1"/>
  <c r="G2234" i="26"/>
  <c r="H2234" i="26" s="1"/>
  <c r="I2234" i="26" s="1"/>
  <c r="J2234" i="26" s="1"/>
  <c r="G2233" i="26"/>
  <c r="H2233" i="26" s="1"/>
  <c r="I2233" i="26" s="1"/>
  <c r="J2233" i="26" s="1"/>
  <c r="G2232" i="26"/>
  <c r="H2232" i="26" s="1"/>
  <c r="I2232" i="26" s="1"/>
  <c r="J2232" i="26" s="1"/>
  <c r="G2231" i="26"/>
  <c r="H2231" i="26" s="1"/>
  <c r="I2231" i="26" s="1"/>
  <c r="J2231" i="26" s="1"/>
  <c r="G2230" i="26"/>
  <c r="H2230" i="26" s="1"/>
  <c r="I2230" i="26" s="1"/>
  <c r="J2230" i="26" s="1"/>
  <c r="G2229" i="26"/>
  <c r="H2229" i="26" s="1"/>
  <c r="I2229" i="26" s="1"/>
  <c r="J2229" i="26" s="1"/>
  <c r="G2228" i="26"/>
  <c r="H2228" i="26" s="1"/>
  <c r="I2228" i="26" s="1"/>
  <c r="J2228" i="26" s="1"/>
  <c r="G2227" i="26"/>
  <c r="H2227" i="26" s="1"/>
  <c r="I2227" i="26" s="1"/>
  <c r="J2227" i="26" s="1"/>
  <c r="G2226" i="26"/>
  <c r="H2226" i="26" s="1"/>
  <c r="I2226" i="26" s="1"/>
  <c r="J2226" i="26" s="1"/>
  <c r="G2225" i="26"/>
  <c r="H2225" i="26" s="1"/>
  <c r="I2225" i="26" s="1"/>
  <c r="J2225" i="26" s="1"/>
  <c r="G2224" i="26"/>
  <c r="H2224" i="26" s="1"/>
  <c r="I2224" i="26" s="1"/>
  <c r="J2224" i="26" s="1"/>
  <c r="G2223" i="26"/>
  <c r="H2223" i="26" s="1"/>
  <c r="I2223" i="26" s="1"/>
  <c r="J2223" i="26" s="1"/>
  <c r="G2222" i="26"/>
  <c r="H2222" i="26" s="1"/>
  <c r="I2222" i="26" s="1"/>
  <c r="J2222" i="26" s="1"/>
  <c r="G2221" i="26"/>
  <c r="H2221" i="26" s="1"/>
  <c r="I2221" i="26" s="1"/>
  <c r="J2221" i="26" s="1"/>
  <c r="G2220" i="26"/>
  <c r="H2220" i="26" s="1"/>
  <c r="I2220" i="26" s="1"/>
  <c r="J2220" i="26" s="1"/>
  <c r="G2219" i="26"/>
  <c r="H2219" i="26" s="1"/>
  <c r="I2219" i="26" s="1"/>
  <c r="J2219" i="26" s="1"/>
  <c r="G2218" i="26"/>
  <c r="H2218" i="26" s="1"/>
  <c r="I2218" i="26" s="1"/>
  <c r="J2218" i="26" s="1"/>
  <c r="G2217" i="26"/>
  <c r="H2217" i="26" s="1"/>
  <c r="I2217" i="26" s="1"/>
  <c r="J2217" i="26" s="1"/>
  <c r="G2216" i="26"/>
  <c r="H2216" i="26" s="1"/>
  <c r="I2216" i="26" s="1"/>
  <c r="J2216" i="26" s="1"/>
  <c r="G2215" i="26"/>
  <c r="H2215" i="26" s="1"/>
  <c r="I2215" i="26" s="1"/>
  <c r="J2215" i="26" s="1"/>
  <c r="G2214" i="26"/>
  <c r="H2214" i="26" s="1"/>
  <c r="I2214" i="26" s="1"/>
  <c r="J2214" i="26" s="1"/>
  <c r="G2213" i="26"/>
  <c r="H2213" i="26" s="1"/>
  <c r="I2213" i="26" s="1"/>
  <c r="J2213" i="26" s="1"/>
  <c r="G2212" i="26"/>
  <c r="H2212" i="26" s="1"/>
  <c r="I2212" i="26" s="1"/>
  <c r="J2212" i="26" s="1"/>
  <c r="G2211" i="26"/>
  <c r="H2211" i="26" s="1"/>
  <c r="I2211" i="26" s="1"/>
  <c r="J2211" i="26" s="1"/>
  <c r="G2210" i="26"/>
  <c r="H2210" i="26" s="1"/>
  <c r="I2210" i="26" s="1"/>
  <c r="J2210" i="26" s="1"/>
  <c r="G2209" i="26"/>
  <c r="H2209" i="26" s="1"/>
  <c r="I2209" i="26" s="1"/>
  <c r="J2209" i="26" s="1"/>
  <c r="G2208" i="26"/>
  <c r="H2208" i="26" s="1"/>
  <c r="I2208" i="26" s="1"/>
  <c r="J2208" i="26" s="1"/>
  <c r="G2207" i="26"/>
  <c r="H2207" i="26" s="1"/>
  <c r="I2207" i="26" s="1"/>
  <c r="J2207" i="26" s="1"/>
  <c r="G2206" i="26"/>
  <c r="H2206" i="26" s="1"/>
  <c r="I2206" i="26" s="1"/>
  <c r="J2206" i="26" s="1"/>
  <c r="G2205" i="26"/>
  <c r="H2205" i="26" s="1"/>
  <c r="I2205" i="26" s="1"/>
  <c r="J2205" i="26" s="1"/>
  <c r="G2204" i="26"/>
  <c r="H2204" i="26" s="1"/>
  <c r="I2204" i="26" s="1"/>
  <c r="J2204" i="26" s="1"/>
  <c r="G2203" i="26"/>
  <c r="H2203" i="26" s="1"/>
  <c r="I2203" i="26" s="1"/>
  <c r="J2203" i="26" s="1"/>
  <c r="G2202" i="26"/>
  <c r="H2202" i="26" s="1"/>
  <c r="I2202" i="26" s="1"/>
  <c r="J2202" i="26" s="1"/>
  <c r="G2201" i="26"/>
  <c r="H2201" i="26" s="1"/>
  <c r="I2201" i="26" s="1"/>
  <c r="J2201" i="26" s="1"/>
  <c r="G2200" i="26"/>
  <c r="H2200" i="26" s="1"/>
  <c r="I2200" i="26" s="1"/>
  <c r="J2200" i="26" s="1"/>
  <c r="G2199" i="26"/>
  <c r="H2199" i="26" s="1"/>
  <c r="I2199" i="26" s="1"/>
  <c r="J2199" i="26" s="1"/>
  <c r="G2198" i="26"/>
  <c r="H2198" i="26" s="1"/>
  <c r="I2198" i="26" s="1"/>
  <c r="J2198" i="26" s="1"/>
  <c r="G2197" i="26"/>
  <c r="H2197" i="26" s="1"/>
  <c r="I2197" i="26" s="1"/>
  <c r="J2197" i="26" s="1"/>
  <c r="G2196" i="26"/>
  <c r="H2196" i="26" s="1"/>
  <c r="I2196" i="26" s="1"/>
  <c r="J2196" i="26" s="1"/>
  <c r="G2195" i="26"/>
  <c r="H2195" i="26" s="1"/>
  <c r="I2195" i="26" s="1"/>
  <c r="J2195" i="26" s="1"/>
  <c r="G2194" i="26"/>
  <c r="H2194" i="26" s="1"/>
  <c r="I2194" i="26" s="1"/>
  <c r="J2194" i="26" s="1"/>
  <c r="G2193" i="26"/>
  <c r="H2193" i="26" s="1"/>
  <c r="I2193" i="26" s="1"/>
  <c r="J2193" i="26" s="1"/>
  <c r="G2192" i="26"/>
  <c r="H2192" i="26" s="1"/>
  <c r="I2192" i="26" s="1"/>
  <c r="J2192" i="26" s="1"/>
  <c r="G2191" i="26"/>
  <c r="H2191" i="26" s="1"/>
  <c r="I2191" i="26" s="1"/>
  <c r="J2191" i="26" s="1"/>
  <c r="G2190" i="26"/>
  <c r="H2190" i="26" s="1"/>
  <c r="I2190" i="26" s="1"/>
  <c r="J2190" i="26" s="1"/>
  <c r="G2189" i="26"/>
  <c r="H2189" i="26" s="1"/>
  <c r="I2189" i="26" s="1"/>
  <c r="J2189" i="26" s="1"/>
  <c r="G2188" i="26"/>
  <c r="H2188" i="26" s="1"/>
  <c r="I2188" i="26" s="1"/>
  <c r="J2188" i="26" s="1"/>
  <c r="G2187" i="26"/>
  <c r="H2187" i="26" s="1"/>
  <c r="I2187" i="26" s="1"/>
  <c r="J2187" i="26" s="1"/>
  <c r="G2186" i="26"/>
  <c r="H2186" i="26" s="1"/>
  <c r="I2186" i="26" s="1"/>
  <c r="J2186" i="26" s="1"/>
  <c r="G2185" i="26"/>
  <c r="H2185" i="26" s="1"/>
  <c r="I2185" i="26" s="1"/>
  <c r="J2185" i="26" s="1"/>
  <c r="G2184" i="26"/>
  <c r="H2184" i="26" s="1"/>
  <c r="I2184" i="26" s="1"/>
  <c r="J2184" i="26" s="1"/>
  <c r="G2183" i="26"/>
  <c r="H2183" i="26" s="1"/>
  <c r="I2183" i="26" s="1"/>
  <c r="J2183" i="26" s="1"/>
  <c r="G2182" i="26"/>
  <c r="H2182" i="26" s="1"/>
  <c r="I2182" i="26" s="1"/>
  <c r="J2182" i="26" s="1"/>
  <c r="G2181" i="26"/>
  <c r="H2181" i="26" s="1"/>
  <c r="I2181" i="26" s="1"/>
  <c r="J2181" i="26" s="1"/>
  <c r="G2180" i="26"/>
  <c r="H2180" i="26" s="1"/>
  <c r="I2180" i="26" s="1"/>
  <c r="J2180" i="26" s="1"/>
  <c r="G2179" i="26"/>
  <c r="H2179" i="26" s="1"/>
  <c r="I2179" i="26" s="1"/>
  <c r="J2179" i="26" s="1"/>
  <c r="G2178" i="26"/>
  <c r="H2178" i="26" s="1"/>
  <c r="I2178" i="26" s="1"/>
  <c r="J2178" i="26" s="1"/>
  <c r="G2177" i="26"/>
  <c r="H2177" i="26" s="1"/>
  <c r="I2177" i="26" s="1"/>
  <c r="J2177" i="26" s="1"/>
  <c r="G2176" i="26"/>
  <c r="H2176" i="26" s="1"/>
  <c r="I2176" i="26" s="1"/>
  <c r="J2176" i="26" s="1"/>
  <c r="G2175" i="26"/>
  <c r="H2175" i="26" s="1"/>
  <c r="I2175" i="26" s="1"/>
  <c r="J2175" i="26" s="1"/>
  <c r="G2174" i="26"/>
  <c r="H2174" i="26" s="1"/>
  <c r="I2174" i="26" s="1"/>
  <c r="J2174" i="26" s="1"/>
  <c r="G2173" i="26"/>
  <c r="H2173" i="26" s="1"/>
  <c r="I2173" i="26" s="1"/>
  <c r="J2173" i="26" s="1"/>
  <c r="G2172" i="26"/>
  <c r="H2172" i="26" s="1"/>
  <c r="I2172" i="26" s="1"/>
  <c r="J2172" i="26" s="1"/>
  <c r="G2171" i="26"/>
  <c r="H2171" i="26" s="1"/>
  <c r="I2171" i="26" s="1"/>
  <c r="J2171" i="26" s="1"/>
  <c r="G2170" i="26"/>
  <c r="H2170" i="26" s="1"/>
  <c r="I2170" i="26" s="1"/>
  <c r="J2170" i="26" s="1"/>
  <c r="G2169" i="26"/>
  <c r="H2169" i="26" s="1"/>
  <c r="I2169" i="26" s="1"/>
  <c r="J2169" i="26" s="1"/>
  <c r="G2168" i="26"/>
  <c r="H2168" i="26" s="1"/>
  <c r="I2168" i="26" s="1"/>
  <c r="J2168" i="26" s="1"/>
  <c r="G2167" i="26"/>
  <c r="H2167" i="26" s="1"/>
  <c r="I2167" i="26" s="1"/>
  <c r="J2167" i="26" s="1"/>
  <c r="G2166" i="26"/>
  <c r="H2166" i="26" s="1"/>
  <c r="I2166" i="26" s="1"/>
  <c r="J2166" i="26" s="1"/>
  <c r="G2165" i="26"/>
  <c r="H2165" i="26" s="1"/>
  <c r="I2165" i="26" s="1"/>
  <c r="J2165" i="26" s="1"/>
  <c r="G2164" i="26"/>
  <c r="H2164" i="26" s="1"/>
  <c r="I2164" i="26" s="1"/>
  <c r="J2164" i="26" s="1"/>
  <c r="G2163" i="26"/>
  <c r="H2163" i="26" s="1"/>
  <c r="I2163" i="26" s="1"/>
  <c r="J2163" i="26" s="1"/>
  <c r="G2162" i="26"/>
  <c r="H2162" i="26" s="1"/>
  <c r="I2162" i="26" s="1"/>
  <c r="J2162" i="26" s="1"/>
  <c r="G2161" i="26"/>
  <c r="H2161" i="26" s="1"/>
  <c r="I2161" i="26" s="1"/>
  <c r="J2161" i="26" s="1"/>
  <c r="E2161" i="26"/>
  <c r="G2160" i="26"/>
  <c r="H2160" i="26" s="1"/>
  <c r="I2160" i="26" s="1"/>
  <c r="J2160" i="26" s="1"/>
  <c r="G2159" i="26"/>
  <c r="H2159" i="26" s="1"/>
  <c r="I2159" i="26" s="1"/>
  <c r="J2159" i="26" s="1"/>
  <c r="G2158" i="26"/>
  <c r="H2158" i="26" s="1"/>
  <c r="I2158" i="26" s="1"/>
  <c r="J2158" i="26" s="1"/>
  <c r="G2157" i="26"/>
  <c r="H2157" i="26" s="1"/>
  <c r="I2157" i="26" s="1"/>
  <c r="J2157" i="26" s="1"/>
  <c r="G2156" i="26"/>
  <c r="H2156" i="26" s="1"/>
  <c r="I2156" i="26" s="1"/>
  <c r="J2156" i="26" s="1"/>
  <c r="G2155" i="26"/>
  <c r="H2155" i="26" s="1"/>
  <c r="I2155" i="26" s="1"/>
  <c r="J2155" i="26" s="1"/>
  <c r="G2154" i="26"/>
  <c r="H2154" i="26" s="1"/>
  <c r="I2154" i="26" s="1"/>
  <c r="J2154" i="26" s="1"/>
  <c r="G2153" i="26"/>
  <c r="H2153" i="26" s="1"/>
  <c r="I2153" i="26" s="1"/>
  <c r="J2153" i="26" s="1"/>
  <c r="G2152" i="26"/>
  <c r="H2152" i="26" s="1"/>
  <c r="I2152" i="26" s="1"/>
  <c r="J2152" i="26" s="1"/>
  <c r="G2151" i="26"/>
  <c r="H2151" i="26" s="1"/>
  <c r="I2151" i="26" s="1"/>
  <c r="J2151" i="26" s="1"/>
  <c r="G2150" i="26"/>
  <c r="H2150" i="26" s="1"/>
  <c r="I2150" i="26" s="1"/>
  <c r="J2150" i="26" s="1"/>
  <c r="G2149" i="26"/>
  <c r="H2149" i="26" s="1"/>
  <c r="I2149" i="26" s="1"/>
  <c r="J2149" i="26" s="1"/>
  <c r="G2148" i="26"/>
  <c r="H2148" i="26" s="1"/>
  <c r="I2148" i="26" s="1"/>
  <c r="J2148" i="26" s="1"/>
  <c r="G2147" i="26"/>
  <c r="H2147" i="26" s="1"/>
  <c r="I2147" i="26" s="1"/>
  <c r="J2147" i="26" s="1"/>
  <c r="G2146" i="26"/>
  <c r="H2146" i="26" s="1"/>
  <c r="I2146" i="26" s="1"/>
  <c r="J2146" i="26" s="1"/>
  <c r="G2145" i="26"/>
  <c r="H2145" i="26" s="1"/>
  <c r="I2145" i="26" s="1"/>
  <c r="J2145" i="26" s="1"/>
  <c r="G2144" i="26"/>
  <c r="H2144" i="26" s="1"/>
  <c r="I2144" i="26" s="1"/>
  <c r="J2144" i="26" s="1"/>
  <c r="G2143" i="26"/>
  <c r="H2143" i="26" s="1"/>
  <c r="I2143" i="26" s="1"/>
  <c r="J2143" i="26" s="1"/>
  <c r="G2142" i="26"/>
  <c r="H2142" i="26" s="1"/>
  <c r="I2142" i="26" s="1"/>
  <c r="J2142" i="26" s="1"/>
  <c r="G2141" i="26"/>
  <c r="H2141" i="26" s="1"/>
  <c r="I2141" i="26" s="1"/>
  <c r="J2141" i="26" s="1"/>
  <c r="G2140" i="26"/>
  <c r="H2140" i="26" s="1"/>
  <c r="I2140" i="26" s="1"/>
  <c r="J2140" i="26" s="1"/>
  <c r="G2139" i="26"/>
  <c r="H2139" i="26" s="1"/>
  <c r="I2139" i="26" s="1"/>
  <c r="J2139" i="26" s="1"/>
  <c r="G2138" i="26"/>
  <c r="H2138" i="26" s="1"/>
  <c r="I2138" i="26" s="1"/>
  <c r="J2138" i="26" s="1"/>
  <c r="G2137" i="26"/>
  <c r="H2137" i="26" s="1"/>
  <c r="I2137" i="26" s="1"/>
  <c r="J2137" i="26" s="1"/>
  <c r="G2136" i="26"/>
  <c r="H2136" i="26" s="1"/>
  <c r="I2136" i="26" s="1"/>
  <c r="J2136" i="26" s="1"/>
  <c r="G2135" i="26"/>
  <c r="H2135" i="26" s="1"/>
  <c r="I2135" i="26" s="1"/>
  <c r="J2135" i="26" s="1"/>
  <c r="G2134" i="26"/>
  <c r="H2134" i="26" s="1"/>
  <c r="I2134" i="26" s="1"/>
  <c r="J2134" i="26" s="1"/>
  <c r="G2133" i="26"/>
  <c r="H2133" i="26" s="1"/>
  <c r="I2133" i="26" s="1"/>
  <c r="J2133" i="26" s="1"/>
  <c r="G2132" i="26"/>
  <c r="H2132" i="26" s="1"/>
  <c r="I2132" i="26" s="1"/>
  <c r="J2132" i="26" s="1"/>
  <c r="G2131" i="26"/>
  <c r="H2131" i="26" s="1"/>
  <c r="I2131" i="26" s="1"/>
  <c r="J2131" i="26" s="1"/>
  <c r="G2130" i="26"/>
  <c r="H2130" i="26" s="1"/>
  <c r="I2130" i="26" s="1"/>
  <c r="J2130" i="26" s="1"/>
  <c r="G2129" i="26"/>
  <c r="H2129" i="26" s="1"/>
  <c r="I2129" i="26" s="1"/>
  <c r="J2129" i="26" s="1"/>
  <c r="G2128" i="26"/>
  <c r="H2128" i="26" s="1"/>
  <c r="I2128" i="26" s="1"/>
  <c r="J2128" i="26" s="1"/>
  <c r="G2127" i="26"/>
  <c r="H2127" i="26" s="1"/>
  <c r="I2127" i="26" s="1"/>
  <c r="J2127" i="26" s="1"/>
  <c r="G2126" i="26"/>
  <c r="H2126" i="26" s="1"/>
  <c r="I2126" i="26" s="1"/>
  <c r="J2126" i="26" s="1"/>
  <c r="G2125" i="26"/>
  <c r="H2125" i="26" s="1"/>
  <c r="I2125" i="26" s="1"/>
  <c r="J2125" i="26" s="1"/>
  <c r="G2124" i="26"/>
  <c r="H2124" i="26" s="1"/>
  <c r="I2124" i="26" s="1"/>
  <c r="J2124" i="26" s="1"/>
  <c r="G2123" i="26"/>
  <c r="H2123" i="26" s="1"/>
  <c r="I2123" i="26" s="1"/>
  <c r="J2123" i="26" s="1"/>
  <c r="G2122" i="26"/>
  <c r="H2122" i="26" s="1"/>
  <c r="I2122" i="26" s="1"/>
  <c r="J2122" i="26" s="1"/>
  <c r="G2121" i="26"/>
  <c r="H2121" i="26" s="1"/>
  <c r="I2121" i="26" s="1"/>
  <c r="J2121" i="26" s="1"/>
  <c r="G2120" i="26"/>
  <c r="H2120" i="26" s="1"/>
  <c r="I2120" i="26" s="1"/>
  <c r="J2120" i="26" s="1"/>
  <c r="G2119" i="26"/>
  <c r="H2119" i="26" s="1"/>
  <c r="I2119" i="26" s="1"/>
  <c r="J2119" i="26" s="1"/>
  <c r="G2118" i="26"/>
  <c r="H2118" i="26" s="1"/>
  <c r="I2118" i="26" s="1"/>
  <c r="J2118" i="26" s="1"/>
  <c r="G2117" i="26"/>
  <c r="H2117" i="26" s="1"/>
  <c r="I2117" i="26" s="1"/>
  <c r="J2117" i="26" s="1"/>
  <c r="G2116" i="26"/>
  <c r="H2116" i="26" s="1"/>
  <c r="I2116" i="26" s="1"/>
  <c r="J2116" i="26" s="1"/>
  <c r="G2115" i="26"/>
  <c r="H2115" i="26" s="1"/>
  <c r="I2115" i="26" s="1"/>
  <c r="J2115" i="26" s="1"/>
  <c r="G2114" i="26"/>
  <c r="H2114" i="26" s="1"/>
  <c r="I2114" i="26" s="1"/>
  <c r="J2114" i="26" s="1"/>
  <c r="G2113" i="26"/>
  <c r="H2113" i="26" s="1"/>
  <c r="I2113" i="26" s="1"/>
  <c r="J2113" i="26" s="1"/>
  <c r="G2112" i="26"/>
  <c r="H2112" i="26" s="1"/>
  <c r="I2112" i="26" s="1"/>
  <c r="J2112" i="26" s="1"/>
  <c r="G2111" i="26"/>
  <c r="H2111" i="26" s="1"/>
  <c r="I2111" i="26" s="1"/>
  <c r="J2111" i="26" s="1"/>
  <c r="G2110" i="26"/>
  <c r="H2110" i="26" s="1"/>
  <c r="I2110" i="26" s="1"/>
  <c r="J2110" i="26" s="1"/>
  <c r="G2109" i="26"/>
  <c r="H2109" i="26" s="1"/>
  <c r="I2109" i="26" s="1"/>
  <c r="J2109" i="26" s="1"/>
  <c r="G2108" i="26"/>
  <c r="H2108" i="26" s="1"/>
  <c r="I2108" i="26" s="1"/>
  <c r="J2108" i="26" s="1"/>
  <c r="G2107" i="26"/>
  <c r="H2107" i="26" s="1"/>
  <c r="I2107" i="26" s="1"/>
  <c r="J2107" i="26" s="1"/>
  <c r="G2106" i="26"/>
  <c r="H2106" i="26" s="1"/>
  <c r="I2106" i="26" s="1"/>
  <c r="J2106" i="26" s="1"/>
  <c r="G2105" i="26"/>
  <c r="H2105" i="26" s="1"/>
  <c r="I2105" i="26" s="1"/>
  <c r="J2105" i="26" s="1"/>
  <c r="G2104" i="26"/>
  <c r="H2104" i="26" s="1"/>
  <c r="I2104" i="26" s="1"/>
  <c r="J2104" i="26" s="1"/>
  <c r="G2103" i="26"/>
  <c r="H2103" i="26" s="1"/>
  <c r="I2103" i="26" s="1"/>
  <c r="J2103" i="26" s="1"/>
  <c r="G2102" i="26"/>
  <c r="H2102" i="26" s="1"/>
  <c r="I2102" i="26" s="1"/>
  <c r="J2102" i="26" s="1"/>
  <c r="G2101" i="26"/>
  <c r="H2101" i="26" s="1"/>
  <c r="I2101" i="26" s="1"/>
  <c r="J2101" i="26" s="1"/>
  <c r="G2100" i="26"/>
  <c r="H2100" i="26" s="1"/>
  <c r="I2100" i="26" s="1"/>
  <c r="J2100" i="26" s="1"/>
  <c r="G2099" i="26"/>
  <c r="H2099" i="26" s="1"/>
  <c r="I2099" i="26" s="1"/>
  <c r="J2099" i="26" s="1"/>
  <c r="G2098" i="26"/>
  <c r="H2098" i="26" s="1"/>
  <c r="I2098" i="26" s="1"/>
  <c r="J2098" i="26" s="1"/>
  <c r="G2097" i="26"/>
  <c r="H2097" i="26" s="1"/>
  <c r="I2097" i="26" s="1"/>
  <c r="J2097" i="26" s="1"/>
  <c r="G2096" i="26"/>
  <c r="H2096" i="26" s="1"/>
  <c r="I2096" i="26" s="1"/>
  <c r="J2096" i="26" s="1"/>
  <c r="G2095" i="26"/>
  <c r="H2095" i="26" s="1"/>
  <c r="I2095" i="26" s="1"/>
  <c r="J2095" i="26" s="1"/>
  <c r="G2094" i="26"/>
  <c r="H2094" i="26" s="1"/>
  <c r="I2094" i="26" s="1"/>
  <c r="J2094" i="26" s="1"/>
  <c r="G2093" i="26"/>
  <c r="H2093" i="26" s="1"/>
  <c r="I2093" i="26" s="1"/>
  <c r="J2093" i="26" s="1"/>
  <c r="G2092" i="26"/>
  <c r="H2092" i="26" s="1"/>
  <c r="I2092" i="26" s="1"/>
  <c r="J2092" i="26" s="1"/>
  <c r="G2091" i="26"/>
  <c r="H2091" i="26" s="1"/>
  <c r="I2091" i="26" s="1"/>
  <c r="J2091" i="26" s="1"/>
  <c r="G2090" i="26"/>
  <c r="H2090" i="26" s="1"/>
  <c r="I2090" i="26" s="1"/>
  <c r="J2090" i="26" s="1"/>
  <c r="G2089" i="26"/>
  <c r="H2089" i="26" s="1"/>
  <c r="I2089" i="26" s="1"/>
  <c r="J2089" i="26" s="1"/>
  <c r="G2088" i="26"/>
  <c r="H2088" i="26" s="1"/>
  <c r="I2088" i="26" s="1"/>
  <c r="J2088" i="26" s="1"/>
  <c r="G2087" i="26"/>
  <c r="H2087" i="26" s="1"/>
  <c r="I2087" i="26" s="1"/>
  <c r="J2087" i="26" s="1"/>
  <c r="G2086" i="26"/>
  <c r="H2086" i="26" s="1"/>
  <c r="I2086" i="26" s="1"/>
  <c r="J2086" i="26" s="1"/>
  <c r="G2085" i="26"/>
  <c r="H2085" i="26" s="1"/>
  <c r="I2085" i="26" s="1"/>
  <c r="J2085" i="26" s="1"/>
  <c r="G2084" i="26"/>
  <c r="H2084" i="26" s="1"/>
  <c r="I2084" i="26" s="1"/>
  <c r="J2084" i="26" s="1"/>
  <c r="G2083" i="26"/>
  <c r="H2083" i="26" s="1"/>
  <c r="I2083" i="26" s="1"/>
  <c r="J2083" i="26" s="1"/>
  <c r="G2082" i="26"/>
  <c r="H2082" i="26" s="1"/>
  <c r="I2082" i="26" s="1"/>
  <c r="J2082" i="26" s="1"/>
  <c r="G2081" i="26"/>
  <c r="H2081" i="26" s="1"/>
  <c r="I2081" i="26" s="1"/>
  <c r="J2081" i="26" s="1"/>
  <c r="G2080" i="26"/>
  <c r="H2080" i="26" s="1"/>
  <c r="I2080" i="26" s="1"/>
  <c r="J2080" i="26" s="1"/>
  <c r="G2079" i="26"/>
  <c r="H2079" i="26" s="1"/>
  <c r="I2079" i="26" s="1"/>
  <c r="J2079" i="26" s="1"/>
  <c r="G2078" i="26"/>
  <c r="H2078" i="26" s="1"/>
  <c r="I2078" i="26" s="1"/>
  <c r="J2078" i="26" s="1"/>
  <c r="G2077" i="26"/>
  <c r="H2077" i="26" s="1"/>
  <c r="I2077" i="26" s="1"/>
  <c r="J2077" i="26" s="1"/>
  <c r="G2076" i="26"/>
  <c r="H2076" i="26" s="1"/>
  <c r="I2076" i="26" s="1"/>
  <c r="J2076" i="26" s="1"/>
  <c r="G2075" i="26"/>
  <c r="H2075" i="26" s="1"/>
  <c r="I2075" i="26" s="1"/>
  <c r="J2075" i="26" s="1"/>
  <c r="G2074" i="26"/>
  <c r="H2074" i="26" s="1"/>
  <c r="I2074" i="26" s="1"/>
  <c r="J2074" i="26" s="1"/>
  <c r="G2073" i="26"/>
  <c r="H2073" i="26" s="1"/>
  <c r="I2073" i="26" s="1"/>
  <c r="J2073" i="26" s="1"/>
  <c r="G2072" i="26"/>
  <c r="H2072" i="26" s="1"/>
  <c r="I2072" i="26" s="1"/>
  <c r="J2072" i="26" s="1"/>
  <c r="G2071" i="26"/>
  <c r="H2071" i="26" s="1"/>
  <c r="I2071" i="26" s="1"/>
  <c r="J2071" i="26" s="1"/>
  <c r="G2070" i="26"/>
  <c r="H2070" i="26" s="1"/>
  <c r="I2070" i="26" s="1"/>
  <c r="J2070" i="26" s="1"/>
  <c r="G2069" i="26"/>
  <c r="H2069" i="26" s="1"/>
  <c r="I2069" i="26" s="1"/>
  <c r="J2069" i="26" s="1"/>
  <c r="G2068" i="26"/>
  <c r="H2068" i="26" s="1"/>
  <c r="I2068" i="26" s="1"/>
  <c r="J2068" i="26" s="1"/>
  <c r="G2067" i="26"/>
  <c r="H2067" i="26" s="1"/>
  <c r="I2067" i="26" s="1"/>
  <c r="J2067" i="26" s="1"/>
  <c r="G2066" i="26"/>
  <c r="H2066" i="26" s="1"/>
  <c r="I2066" i="26" s="1"/>
  <c r="J2066" i="26" s="1"/>
  <c r="G2065" i="26"/>
  <c r="H2065" i="26" s="1"/>
  <c r="I2065" i="26" s="1"/>
  <c r="J2065" i="26" s="1"/>
  <c r="G2064" i="26"/>
  <c r="H2064" i="26" s="1"/>
  <c r="I2064" i="26" s="1"/>
  <c r="J2064" i="26" s="1"/>
  <c r="G2063" i="26"/>
  <c r="H2063" i="26" s="1"/>
  <c r="I2063" i="26" s="1"/>
  <c r="J2063" i="26" s="1"/>
  <c r="G2062" i="26"/>
  <c r="H2062" i="26" s="1"/>
  <c r="I2062" i="26" s="1"/>
  <c r="J2062" i="26" s="1"/>
  <c r="G2061" i="26"/>
  <c r="H2061" i="26" s="1"/>
  <c r="I2061" i="26" s="1"/>
  <c r="J2061" i="26" s="1"/>
  <c r="G2060" i="26"/>
  <c r="H2060" i="26" s="1"/>
  <c r="I2060" i="26" s="1"/>
  <c r="J2060" i="26" s="1"/>
  <c r="G2059" i="26"/>
  <c r="H2059" i="26" s="1"/>
  <c r="I2059" i="26" s="1"/>
  <c r="J2059" i="26" s="1"/>
  <c r="G2058" i="26"/>
  <c r="H2058" i="26" s="1"/>
  <c r="I2058" i="26" s="1"/>
  <c r="J2058" i="26" s="1"/>
  <c r="G2057" i="26"/>
  <c r="H2057" i="26" s="1"/>
  <c r="I2057" i="26" s="1"/>
  <c r="J2057" i="26" s="1"/>
  <c r="G2056" i="26"/>
  <c r="H2056" i="26" s="1"/>
  <c r="I2056" i="26" s="1"/>
  <c r="J2056" i="26" s="1"/>
  <c r="G2055" i="26"/>
  <c r="H2055" i="26" s="1"/>
  <c r="I2055" i="26" s="1"/>
  <c r="J2055" i="26" s="1"/>
  <c r="G2054" i="26"/>
  <c r="H2054" i="26" s="1"/>
  <c r="I2054" i="26" s="1"/>
  <c r="J2054" i="26" s="1"/>
  <c r="G2053" i="26"/>
  <c r="H2053" i="26" s="1"/>
  <c r="I2053" i="26" s="1"/>
  <c r="J2053" i="26" s="1"/>
  <c r="G2052" i="26"/>
  <c r="H2052" i="26" s="1"/>
  <c r="I2052" i="26" s="1"/>
  <c r="J2052" i="26" s="1"/>
  <c r="G2051" i="26"/>
  <c r="H2051" i="26" s="1"/>
  <c r="I2051" i="26" s="1"/>
  <c r="J2051" i="26" s="1"/>
  <c r="G2050" i="26"/>
  <c r="H2050" i="26" s="1"/>
  <c r="I2050" i="26" s="1"/>
  <c r="J2050" i="26" s="1"/>
  <c r="G2049" i="26"/>
  <c r="H2049" i="26" s="1"/>
  <c r="I2049" i="26" s="1"/>
  <c r="J2049" i="26" s="1"/>
  <c r="G2048" i="26"/>
  <c r="H2048" i="26" s="1"/>
  <c r="I2048" i="26" s="1"/>
  <c r="J2048" i="26" s="1"/>
  <c r="G2047" i="26"/>
  <c r="H2047" i="26" s="1"/>
  <c r="I2047" i="26" s="1"/>
  <c r="J2047" i="26" s="1"/>
  <c r="G2046" i="26"/>
  <c r="H2046" i="26" s="1"/>
  <c r="I2046" i="26" s="1"/>
  <c r="J2046" i="26" s="1"/>
  <c r="G2045" i="26"/>
  <c r="H2045" i="26" s="1"/>
  <c r="I2045" i="26" s="1"/>
  <c r="J2045" i="26" s="1"/>
  <c r="G2044" i="26"/>
  <c r="H2044" i="26" s="1"/>
  <c r="I2044" i="26" s="1"/>
  <c r="J2044" i="26" s="1"/>
  <c r="G2043" i="26"/>
  <c r="H2043" i="26" s="1"/>
  <c r="I2043" i="26" s="1"/>
  <c r="J2043" i="26" s="1"/>
  <c r="G2042" i="26"/>
  <c r="H2042" i="26" s="1"/>
  <c r="I2042" i="26" s="1"/>
  <c r="J2042" i="26" s="1"/>
  <c r="G2041" i="26"/>
  <c r="H2041" i="26" s="1"/>
  <c r="I2041" i="26" s="1"/>
  <c r="J2041" i="26" s="1"/>
  <c r="G2040" i="26"/>
  <c r="H2040" i="26" s="1"/>
  <c r="I2040" i="26" s="1"/>
  <c r="J2040" i="26" s="1"/>
  <c r="G2039" i="26"/>
  <c r="H2039" i="26" s="1"/>
  <c r="I2039" i="26" s="1"/>
  <c r="J2039" i="26" s="1"/>
  <c r="G2038" i="26"/>
  <c r="H2038" i="26" s="1"/>
  <c r="I2038" i="26" s="1"/>
  <c r="J2038" i="26" s="1"/>
  <c r="G2037" i="26"/>
  <c r="H2037" i="26" s="1"/>
  <c r="I2037" i="26" s="1"/>
  <c r="J2037" i="26" s="1"/>
  <c r="G2036" i="26"/>
  <c r="H2036" i="26" s="1"/>
  <c r="I2036" i="26" s="1"/>
  <c r="J2036" i="26" s="1"/>
  <c r="G2035" i="26"/>
  <c r="H2035" i="26" s="1"/>
  <c r="I2035" i="26" s="1"/>
  <c r="J2035" i="26" s="1"/>
  <c r="G2034" i="26"/>
  <c r="H2034" i="26" s="1"/>
  <c r="I2034" i="26" s="1"/>
  <c r="J2034" i="26" s="1"/>
  <c r="G2033" i="26"/>
  <c r="H2033" i="26" s="1"/>
  <c r="I2033" i="26" s="1"/>
  <c r="J2033" i="26" s="1"/>
  <c r="G2032" i="26"/>
  <c r="H2032" i="26" s="1"/>
  <c r="I2032" i="26" s="1"/>
  <c r="J2032" i="26" s="1"/>
  <c r="G2031" i="26"/>
  <c r="H2031" i="26" s="1"/>
  <c r="I2031" i="26" s="1"/>
  <c r="J2031" i="26" s="1"/>
  <c r="G2030" i="26"/>
  <c r="H2030" i="26" s="1"/>
  <c r="I2030" i="26" s="1"/>
  <c r="J2030" i="26" s="1"/>
  <c r="G2029" i="26"/>
  <c r="H2029" i="26" s="1"/>
  <c r="I2029" i="26" s="1"/>
  <c r="J2029" i="26" s="1"/>
  <c r="G2028" i="26"/>
  <c r="H2028" i="26" s="1"/>
  <c r="I2028" i="26" s="1"/>
  <c r="J2028" i="26" s="1"/>
  <c r="G2027" i="26"/>
  <c r="H2027" i="26" s="1"/>
  <c r="I2027" i="26" s="1"/>
  <c r="J2027" i="26" s="1"/>
  <c r="G2026" i="26"/>
  <c r="H2026" i="26" s="1"/>
  <c r="I2026" i="26" s="1"/>
  <c r="J2026" i="26" s="1"/>
  <c r="G2025" i="26"/>
  <c r="H2025" i="26" s="1"/>
  <c r="I2025" i="26" s="1"/>
  <c r="J2025" i="26" s="1"/>
  <c r="G2024" i="26"/>
  <c r="H2024" i="26" s="1"/>
  <c r="I2024" i="26" s="1"/>
  <c r="J2024" i="26" s="1"/>
  <c r="G2023" i="26"/>
  <c r="H2023" i="26" s="1"/>
  <c r="I2023" i="26" s="1"/>
  <c r="J2023" i="26" s="1"/>
  <c r="G2022" i="26"/>
  <c r="H2022" i="26" s="1"/>
  <c r="I2022" i="26" s="1"/>
  <c r="J2022" i="26" s="1"/>
  <c r="G2021" i="26"/>
  <c r="H2021" i="26" s="1"/>
  <c r="I2021" i="26" s="1"/>
  <c r="J2021" i="26" s="1"/>
  <c r="G2020" i="26"/>
  <c r="H2020" i="26" s="1"/>
  <c r="I2020" i="26" s="1"/>
  <c r="J2020" i="26" s="1"/>
  <c r="G2019" i="26"/>
  <c r="H2019" i="26" s="1"/>
  <c r="I2019" i="26" s="1"/>
  <c r="J2019" i="26" s="1"/>
  <c r="G2018" i="26"/>
  <c r="H2018" i="26" s="1"/>
  <c r="I2018" i="26" s="1"/>
  <c r="J2018" i="26" s="1"/>
  <c r="G2017" i="26"/>
  <c r="H2017" i="26" s="1"/>
  <c r="I2017" i="26" s="1"/>
  <c r="J2017" i="26" s="1"/>
  <c r="G2016" i="26"/>
  <c r="H2016" i="26" s="1"/>
  <c r="I2016" i="26" s="1"/>
  <c r="J2016" i="26" s="1"/>
  <c r="G2015" i="26"/>
  <c r="H2015" i="26" s="1"/>
  <c r="I2015" i="26" s="1"/>
  <c r="J2015" i="26" s="1"/>
  <c r="G2014" i="26"/>
  <c r="H2014" i="26" s="1"/>
  <c r="I2014" i="26" s="1"/>
  <c r="J2014" i="26" s="1"/>
  <c r="G2013" i="26"/>
  <c r="H2013" i="26" s="1"/>
  <c r="I2013" i="26" s="1"/>
  <c r="J2013" i="26" s="1"/>
  <c r="G2012" i="26"/>
  <c r="H2012" i="26" s="1"/>
  <c r="I2012" i="26" s="1"/>
  <c r="J2012" i="26" s="1"/>
  <c r="G2011" i="26"/>
  <c r="H2011" i="26" s="1"/>
  <c r="I2011" i="26" s="1"/>
  <c r="J2011" i="26" s="1"/>
  <c r="G2010" i="26"/>
  <c r="H2010" i="26" s="1"/>
  <c r="I2010" i="26" s="1"/>
  <c r="J2010" i="26" s="1"/>
  <c r="G2009" i="26"/>
  <c r="H2009" i="26" s="1"/>
  <c r="I2009" i="26" s="1"/>
  <c r="J2009" i="26" s="1"/>
  <c r="G2008" i="26"/>
  <c r="H2008" i="26" s="1"/>
  <c r="I2008" i="26" s="1"/>
  <c r="J2008" i="26" s="1"/>
  <c r="G2007" i="26"/>
  <c r="H2007" i="26" s="1"/>
  <c r="I2007" i="26" s="1"/>
  <c r="J2007" i="26" s="1"/>
  <c r="G2006" i="26"/>
  <c r="H2006" i="26" s="1"/>
  <c r="I2006" i="26" s="1"/>
  <c r="J2006" i="26" s="1"/>
  <c r="G2005" i="26"/>
  <c r="H2005" i="26" s="1"/>
  <c r="I2005" i="26" s="1"/>
  <c r="J2005" i="26" s="1"/>
  <c r="G2004" i="26"/>
  <c r="H2004" i="26" s="1"/>
  <c r="I2004" i="26" s="1"/>
  <c r="J2004" i="26" s="1"/>
  <c r="G2003" i="26"/>
  <c r="H2003" i="26" s="1"/>
  <c r="I2003" i="26" s="1"/>
  <c r="J2003" i="26" s="1"/>
  <c r="G2002" i="26"/>
  <c r="H2002" i="26" s="1"/>
  <c r="I2002" i="26" s="1"/>
  <c r="J2002" i="26" s="1"/>
  <c r="G2001" i="26"/>
  <c r="H2001" i="26" s="1"/>
  <c r="I2001" i="26" s="1"/>
  <c r="J2001" i="26" s="1"/>
  <c r="G2000" i="26"/>
  <c r="H2000" i="26" s="1"/>
  <c r="I2000" i="26" s="1"/>
  <c r="J2000" i="26" s="1"/>
  <c r="G1999" i="26"/>
  <c r="H1999" i="26" s="1"/>
  <c r="I1999" i="26" s="1"/>
  <c r="J1999" i="26" s="1"/>
  <c r="G1998" i="26"/>
  <c r="H1998" i="26" s="1"/>
  <c r="I1998" i="26" s="1"/>
  <c r="J1998" i="26" s="1"/>
  <c r="G1997" i="26"/>
  <c r="H1997" i="26" s="1"/>
  <c r="I1997" i="26" s="1"/>
  <c r="J1997" i="26" s="1"/>
  <c r="G1996" i="26"/>
  <c r="H1996" i="26" s="1"/>
  <c r="I1996" i="26" s="1"/>
  <c r="J1996" i="26" s="1"/>
  <c r="G1995" i="26"/>
  <c r="H1995" i="26" s="1"/>
  <c r="I1995" i="26" s="1"/>
  <c r="J1995" i="26" s="1"/>
  <c r="G1994" i="26"/>
  <c r="H1994" i="26" s="1"/>
  <c r="I1994" i="26" s="1"/>
  <c r="J1994" i="26" s="1"/>
  <c r="G1993" i="26"/>
  <c r="H1993" i="26" s="1"/>
  <c r="I1993" i="26" s="1"/>
  <c r="J1993" i="26" s="1"/>
  <c r="G1992" i="26"/>
  <c r="H1992" i="26" s="1"/>
  <c r="I1992" i="26" s="1"/>
  <c r="J1992" i="26" s="1"/>
  <c r="G1991" i="26"/>
  <c r="H1991" i="26" s="1"/>
  <c r="I1991" i="26" s="1"/>
  <c r="J1991" i="26" s="1"/>
  <c r="G1990" i="26"/>
  <c r="H1990" i="26" s="1"/>
  <c r="I1990" i="26" s="1"/>
  <c r="J1990" i="26" s="1"/>
  <c r="G1989" i="26"/>
  <c r="H1989" i="26" s="1"/>
  <c r="I1989" i="26" s="1"/>
  <c r="J1989" i="26" s="1"/>
  <c r="G1988" i="26"/>
  <c r="H1988" i="26" s="1"/>
  <c r="I1988" i="26" s="1"/>
  <c r="J1988" i="26" s="1"/>
  <c r="G1987" i="26"/>
  <c r="H1987" i="26" s="1"/>
  <c r="I1987" i="26" s="1"/>
  <c r="J1987" i="26" s="1"/>
  <c r="G1986" i="26"/>
  <c r="H1986" i="26" s="1"/>
  <c r="I1986" i="26" s="1"/>
  <c r="J1986" i="26" s="1"/>
  <c r="G1985" i="26"/>
  <c r="H1985" i="26" s="1"/>
  <c r="I1985" i="26" s="1"/>
  <c r="J1985" i="26" s="1"/>
  <c r="G1984" i="26"/>
  <c r="H1984" i="26" s="1"/>
  <c r="I1984" i="26" s="1"/>
  <c r="J1984" i="26" s="1"/>
  <c r="G1983" i="26"/>
  <c r="H1983" i="26" s="1"/>
  <c r="I1983" i="26" s="1"/>
  <c r="J1983" i="26" s="1"/>
  <c r="G1982" i="26"/>
  <c r="H1982" i="26" s="1"/>
  <c r="I1982" i="26" s="1"/>
  <c r="J1982" i="26" s="1"/>
  <c r="G1981" i="26"/>
  <c r="H1981" i="26" s="1"/>
  <c r="I1981" i="26" s="1"/>
  <c r="J1981" i="26" s="1"/>
  <c r="G1980" i="26"/>
  <c r="H1980" i="26" s="1"/>
  <c r="I1980" i="26" s="1"/>
  <c r="J1980" i="26" s="1"/>
  <c r="G1979" i="26"/>
  <c r="H1979" i="26" s="1"/>
  <c r="I1979" i="26" s="1"/>
  <c r="J1979" i="26" s="1"/>
  <c r="G1978" i="26"/>
  <c r="H1978" i="26" s="1"/>
  <c r="I1978" i="26" s="1"/>
  <c r="J1978" i="26" s="1"/>
  <c r="G1977" i="26"/>
  <c r="H1977" i="26" s="1"/>
  <c r="I1977" i="26" s="1"/>
  <c r="J1977" i="26" s="1"/>
  <c r="G1976" i="26"/>
  <c r="H1976" i="26" s="1"/>
  <c r="I1976" i="26" s="1"/>
  <c r="J1976" i="26" s="1"/>
  <c r="G1975" i="26"/>
  <c r="H1975" i="26" s="1"/>
  <c r="I1975" i="26" s="1"/>
  <c r="J1975" i="26" s="1"/>
  <c r="G1974" i="26"/>
  <c r="H1974" i="26" s="1"/>
  <c r="I1974" i="26" s="1"/>
  <c r="J1974" i="26" s="1"/>
  <c r="G1973" i="26"/>
  <c r="H1973" i="26" s="1"/>
  <c r="I1973" i="26" s="1"/>
  <c r="J1973" i="26" s="1"/>
  <c r="G1972" i="26"/>
  <c r="H1972" i="26" s="1"/>
  <c r="I1972" i="26" s="1"/>
  <c r="J1972" i="26" s="1"/>
  <c r="G1971" i="26"/>
  <c r="H1971" i="26" s="1"/>
  <c r="I1971" i="26" s="1"/>
  <c r="J1971" i="26" s="1"/>
  <c r="G1970" i="26"/>
  <c r="H1970" i="26" s="1"/>
  <c r="I1970" i="26" s="1"/>
  <c r="J1970" i="26" s="1"/>
  <c r="G1969" i="26"/>
  <c r="H1969" i="26" s="1"/>
  <c r="I1969" i="26" s="1"/>
  <c r="J1969" i="26" s="1"/>
  <c r="G1968" i="26"/>
  <c r="H1968" i="26" s="1"/>
  <c r="I1968" i="26" s="1"/>
  <c r="J1968" i="26" s="1"/>
  <c r="G1967" i="26"/>
  <c r="H1967" i="26" s="1"/>
  <c r="I1967" i="26" s="1"/>
  <c r="J1967" i="26" s="1"/>
  <c r="G1966" i="26"/>
  <c r="H1966" i="26" s="1"/>
  <c r="I1966" i="26" s="1"/>
  <c r="J1966" i="26" s="1"/>
  <c r="G1965" i="26"/>
  <c r="H1965" i="26" s="1"/>
  <c r="I1965" i="26" s="1"/>
  <c r="J1965" i="26" s="1"/>
  <c r="G1964" i="26"/>
  <c r="H1964" i="26" s="1"/>
  <c r="I1964" i="26" s="1"/>
  <c r="J1964" i="26" s="1"/>
  <c r="G1963" i="26"/>
  <c r="H1963" i="26" s="1"/>
  <c r="I1963" i="26" s="1"/>
  <c r="J1963" i="26" s="1"/>
  <c r="G1962" i="26"/>
  <c r="H1962" i="26" s="1"/>
  <c r="I1962" i="26" s="1"/>
  <c r="J1962" i="26" s="1"/>
  <c r="G1961" i="26"/>
  <c r="H1961" i="26" s="1"/>
  <c r="I1961" i="26" s="1"/>
  <c r="J1961" i="26" s="1"/>
  <c r="G1960" i="26"/>
  <c r="H1960" i="26" s="1"/>
  <c r="I1960" i="26" s="1"/>
  <c r="J1960" i="26" s="1"/>
  <c r="G1959" i="26"/>
  <c r="H1959" i="26" s="1"/>
  <c r="I1959" i="26" s="1"/>
  <c r="J1959" i="26" s="1"/>
  <c r="G1958" i="26"/>
  <c r="H1958" i="26" s="1"/>
  <c r="I1958" i="26" s="1"/>
  <c r="J1958" i="26" s="1"/>
  <c r="G1957" i="26"/>
  <c r="H1957" i="26" s="1"/>
  <c r="I1957" i="26" s="1"/>
  <c r="J1957" i="26" s="1"/>
  <c r="G1956" i="26"/>
  <c r="H1956" i="26" s="1"/>
  <c r="I1956" i="26" s="1"/>
  <c r="J1956" i="26" s="1"/>
  <c r="G1955" i="26"/>
  <c r="H1955" i="26" s="1"/>
  <c r="I1955" i="26" s="1"/>
  <c r="J1955" i="26" s="1"/>
  <c r="G1954" i="26"/>
  <c r="H1954" i="26" s="1"/>
  <c r="I1954" i="26" s="1"/>
  <c r="J1954" i="26" s="1"/>
  <c r="G1953" i="26"/>
  <c r="H1953" i="26" s="1"/>
  <c r="I1953" i="26" s="1"/>
  <c r="J1953" i="26" s="1"/>
  <c r="G1952" i="26"/>
  <c r="H1952" i="26" s="1"/>
  <c r="I1952" i="26" s="1"/>
  <c r="J1952" i="26" s="1"/>
  <c r="G1951" i="26"/>
  <c r="H1951" i="26" s="1"/>
  <c r="I1951" i="26" s="1"/>
  <c r="J1951" i="26" s="1"/>
  <c r="G1950" i="26"/>
  <c r="H1950" i="26" s="1"/>
  <c r="I1950" i="26" s="1"/>
  <c r="J1950" i="26" s="1"/>
  <c r="G1949" i="26"/>
  <c r="H1949" i="26" s="1"/>
  <c r="I1949" i="26" s="1"/>
  <c r="J1949" i="26" s="1"/>
  <c r="G1948" i="26"/>
  <c r="H1948" i="26" s="1"/>
  <c r="I1948" i="26" s="1"/>
  <c r="J1948" i="26" s="1"/>
  <c r="G1947" i="26"/>
  <c r="H1947" i="26" s="1"/>
  <c r="I1947" i="26" s="1"/>
  <c r="J1947" i="26" s="1"/>
  <c r="G1946" i="26"/>
  <c r="H1946" i="26" s="1"/>
  <c r="I1946" i="26" s="1"/>
  <c r="J1946" i="26" s="1"/>
  <c r="G1945" i="26"/>
  <c r="H1945" i="26" s="1"/>
  <c r="I1945" i="26" s="1"/>
  <c r="J1945" i="26" s="1"/>
  <c r="G1944" i="26"/>
  <c r="H1944" i="26" s="1"/>
  <c r="I1944" i="26" s="1"/>
  <c r="J1944" i="26" s="1"/>
  <c r="G1943" i="26"/>
  <c r="H1943" i="26" s="1"/>
  <c r="I1943" i="26" s="1"/>
  <c r="J1943" i="26" s="1"/>
  <c r="G1942" i="26"/>
  <c r="H1942" i="26" s="1"/>
  <c r="I1942" i="26" s="1"/>
  <c r="J1942" i="26" s="1"/>
  <c r="G1941" i="26"/>
  <c r="H1941" i="26" s="1"/>
  <c r="I1941" i="26" s="1"/>
  <c r="J1941" i="26" s="1"/>
  <c r="G1940" i="26"/>
  <c r="H1940" i="26" s="1"/>
  <c r="I1940" i="26" s="1"/>
  <c r="J1940" i="26" s="1"/>
  <c r="G1939" i="26"/>
  <c r="H1939" i="26" s="1"/>
  <c r="I1939" i="26" s="1"/>
  <c r="J1939" i="26" s="1"/>
  <c r="G1938" i="26"/>
  <c r="H1938" i="26" s="1"/>
  <c r="I1938" i="26" s="1"/>
  <c r="J1938" i="26" s="1"/>
  <c r="G1937" i="26"/>
  <c r="H1937" i="26" s="1"/>
  <c r="I1937" i="26" s="1"/>
  <c r="J1937" i="26" s="1"/>
  <c r="G1936" i="26"/>
  <c r="H1936" i="26" s="1"/>
  <c r="I1936" i="26" s="1"/>
  <c r="J1936" i="26" s="1"/>
  <c r="G1935" i="26"/>
  <c r="H1935" i="26" s="1"/>
  <c r="I1935" i="26" s="1"/>
  <c r="J1935" i="26" s="1"/>
  <c r="G1934" i="26"/>
  <c r="H1934" i="26" s="1"/>
  <c r="I1934" i="26" s="1"/>
  <c r="J1934" i="26" s="1"/>
  <c r="G1933" i="26"/>
  <c r="H1933" i="26" s="1"/>
  <c r="I1933" i="26" s="1"/>
  <c r="J1933" i="26" s="1"/>
  <c r="G1932" i="26"/>
  <c r="H1932" i="26" s="1"/>
  <c r="I1932" i="26" s="1"/>
  <c r="J1932" i="26" s="1"/>
  <c r="G1931" i="26"/>
  <c r="H1931" i="26" s="1"/>
  <c r="I1931" i="26" s="1"/>
  <c r="J1931" i="26" s="1"/>
  <c r="G1930" i="26"/>
  <c r="H1930" i="26" s="1"/>
  <c r="I1930" i="26" s="1"/>
  <c r="J1930" i="26" s="1"/>
  <c r="G1929" i="26"/>
  <c r="H1929" i="26" s="1"/>
  <c r="I1929" i="26" s="1"/>
  <c r="J1929" i="26" s="1"/>
  <c r="G1928" i="26"/>
  <c r="H1928" i="26" s="1"/>
  <c r="I1928" i="26" s="1"/>
  <c r="J1928" i="26" s="1"/>
  <c r="G1927" i="26"/>
  <c r="H1927" i="26" s="1"/>
  <c r="I1927" i="26" s="1"/>
  <c r="J1927" i="26" s="1"/>
  <c r="G1926" i="26"/>
  <c r="H1926" i="26" s="1"/>
  <c r="I1926" i="26" s="1"/>
  <c r="J1926" i="26" s="1"/>
  <c r="G1925" i="26"/>
  <c r="H1925" i="26" s="1"/>
  <c r="I1925" i="26" s="1"/>
  <c r="J1925" i="26" s="1"/>
  <c r="G1924" i="26"/>
  <c r="H1924" i="26" s="1"/>
  <c r="I1924" i="26" s="1"/>
  <c r="J1924" i="26" s="1"/>
  <c r="G1923" i="26"/>
  <c r="H1923" i="26" s="1"/>
  <c r="I1923" i="26" s="1"/>
  <c r="J1923" i="26" s="1"/>
  <c r="G1922" i="26"/>
  <c r="H1922" i="26" s="1"/>
  <c r="I1922" i="26" s="1"/>
  <c r="J1922" i="26" s="1"/>
  <c r="G1921" i="26"/>
  <c r="H1921" i="26" s="1"/>
  <c r="I1921" i="26" s="1"/>
  <c r="J1921" i="26" s="1"/>
  <c r="G1920" i="26"/>
  <c r="H1920" i="26" s="1"/>
  <c r="I1920" i="26" s="1"/>
  <c r="J1920" i="26" s="1"/>
  <c r="G1919" i="26"/>
  <c r="H1919" i="26" s="1"/>
  <c r="I1919" i="26" s="1"/>
  <c r="J1919" i="26" s="1"/>
  <c r="G1918" i="26"/>
  <c r="H1918" i="26" s="1"/>
  <c r="I1918" i="26" s="1"/>
  <c r="J1918" i="26" s="1"/>
  <c r="G1917" i="26"/>
  <c r="H1917" i="26" s="1"/>
  <c r="I1917" i="26" s="1"/>
  <c r="J1917" i="26" s="1"/>
  <c r="G1916" i="26"/>
  <c r="H1916" i="26" s="1"/>
  <c r="I1916" i="26" s="1"/>
  <c r="J1916" i="26" s="1"/>
  <c r="G1915" i="26"/>
  <c r="H1915" i="26" s="1"/>
  <c r="I1915" i="26" s="1"/>
  <c r="J1915" i="26" s="1"/>
  <c r="G1914" i="26"/>
  <c r="H1914" i="26" s="1"/>
  <c r="I1914" i="26" s="1"/>
  <c r="J1914" i="26" s="1"/>
  <c r="G1913" i="26"/>
  <c r="H1913" i="26" s="1"/>
  <c r="I1913" i="26" s="1"/>
  <c r="J1913" i="26" s="1"/>
  <c r="G1912" i="26"/>
  <c r="H1912" i="26" s="1"/>
  <c r="I1912" i="26" s="1"/>
  <c r="J1912" i="26" s="1"/>
  <c r="G1911" i="26"/>
  <c r="H1911" i="26" s="1"/>
  <c r="I1911" i="26" s="1"/>
  <c r="J1911" i="26" s="1"/>
  <c r="G1910" i="26"/>
  <c r="H1910" i="26" s="1"/>
  <c r="I1910" i="26" s="1"/>
  <c r="J1910" i="26" s="1"/>
  <c r="G1909" i="26"/>
  <c r="H1909" i="26" s="1"/>
  <c r="I1909" i="26" s="1"/>
  <c r="J1909" i="26" s="1"/>
  <c r="G1908" i="26"/>
  <c r="H1908" i="26" s="1"/>
  <c r="I1908" i="26" s="1"/>
  <c r="J1908" i="26" s="1"/>
  <c r="G1907" i="26"/>
  <c r="H1907" i="26" s="1"/>
  <c r="I1907" i="26" s="1"/>
  <c r="J1907" i="26" s="1"/>
  <c r="G1906" i="26"/>
  <c r="H1906" i="26" s="1"/>
  <c r="I1906" i="26" s="1"/>
  <c r="J1906" i="26" s="1"/>
  <c r="G1905" i="26"/>
  <c r="H1905" i="26" s="1"/>
  <c r="I1905" i="26" s="1"/>
  <c r="J1905" i="26" s="1"/>
  <c r="G1904" i="26"/>
  <c r="H1904" i="26" s="1"/>
  <c r="I1904" i="26" s="1"/>
  <c r="J1904" i="26" s="1"/>
  <c r="G1903" i="26"/>
  <c r="H1903" i="26" s="1"/>
  <c r="I1903" i="26" s="1"/>
  <c r="J1903" i="26" s="1"/>
  <c r="G1902" i="26"/>
  <c r="H1902" i="26" s="1"/>
  <c r="I1902" i="26" s="1"/>
  <c r="J1902" i="26" s="1"/>
  <c r="G1901" i="26"/>
  <c r="H1901" i="26" s="1"/>
  <c r="I1901" i="26" s="1"/>
  <c r="J1901" i="26" s="1"/>
  <c r="G1900" i="26"/>
  <c r="H1900" i="26" s="1"/>
  <c r="I1900" i="26" s="1"/>
  <c r="J1900" i="26" s="1"/>
  <c r="G1899" i="26"/>
  <c r="H1899" i="26" s="1"/>
  <c r="I1899" i="26" s="1"/>
  <c r="J1899" i="26" s="1"/>
  <c r="G1898" i="26"/>
  <c r="H1898" i="26" s="1"/>
  <c r="I1898" i="26" s="1"/>
  <c r="J1898" i="26" s="1"/>
  <c r="G1897" i="26"/>
  <c r="H1897" i="26" s="1"/>
  <c r="I1897" i="26" s="1"/>
  <c r="J1897" i="26" s="1"/>
  <c r="G1896" i="26"/>
  <c r="H1896" i="26" s="1"/>
  <c r="I1896" i="26" s="1"/>
  <c r="J1896" i="26" s="1"/>
  <c r="G1895" i="26"/>
  <c r="H1895" i="26" s="1"/>
  <c r="I1895" i="26" s="1"/>
  <c r="J1895" i="26" s="1"/>
  <c r="G1894" i="26"/>
  <c r="H1894" i="26" s="1"/>
  <c r="I1894" i="26" s="1"/>
  <c r="J1894" i="26" s="1"/>
  <c r="G1893" i="26"/>
  <c r="H1893" i="26" s="1"/>
  <c r="I1893" i="26" s="1"/>
  <c r="J1893" i="26" s="1"/>
  <c r="G1892" i="26"/>
  <c r="H1892" i="26" s="1"/>
  <c r="I1892" i="26" s="1"/>
  <c r="J1892" i="26" s="1"/>
  <c r="G1891" i="26"/>
  <c r="H1891" i="26" s="1"/>
  <c r="I1891" i="26" s="1"/>
  <c r="J1891" i="26" s="1"/>
  <c r="G1890" i="26"/>
  <c r="H1890" i="26" s="1"/>
  <c r="I1890" i="26" s="1"/>
  <c r="J1890" i="26" s="1"/>
  <c r="G1889" i="26"/>
  <c r="H1889" i="26" s="1"/>
  <c r="I1889" i="26" s="1"/>
  <c r="J1889" i="26" s="1"/>
  <c r="G1888" i="26"/>
  <c r="H1888" i="26" s="1"/>
  <c r="I1888" i="26" s="1"/>
  <c r="J1888" i="26" s="1"/>
  <c r="G1887" i="26"/>
  <c r="H1887" i="26" s="1"/>
  <c r="I1887" i="26" s="1"/>
  <c r="J1887" i="26" s="1"/>
  <c r="G1886" i="26"/>
  <c r="H1886" i="26" s="1"/>
  <c r="I1886" i="26" s="1"/>
  <c r="J1886" i="26" s="1"/>
  <c r="G1885" i="26"/>
  <c r="H1885" i="26" s="1"/>
  <c r="I1885" i="26" s="1"/>
  <c r="J1885" i="26" s="1"/>
  <c r="G1884" i="26"/>
  <c r="H1884" i="26" s="1"/>
  <c r="I1884" i="26" s="1"/>
  <c r="J1884" i="26" s="1"/>
  <c r="G1883" i="26"/>
  <c r="H1883" i="26" s="1"/>
  <c r="I1883" i="26" s="1"/>
  <c r="J1883" i="26" s="1"/>
  <c r="G1882" i="26"/>
  <c r="H1882" i="26" s="1"/>
  <c r="I1882" i="26" s="1"/>
  <c r="J1882" i="26" s="1"/>
  <c r="G1881" i="26"/>
  <c r="H1881" i="26" s="1"/>
  <c r="I1881" i="26" s="1"/>
  <c r="J1881" i="26" s="1"/>
  <c r="G1880" i="26"/>
  <c r="H1880" i="26" s="1"/>
  <c r="I1880" i="26" s="1"/>
  <c r="J1880" i="26" s="1"/>
  <c r="G1879" i="26"/>
  <c r="H1879" i="26" s="1"/>
  <c r="I1879" i="26" s="1"/>
  <c r="J1879" i="26" s="1"/>
  <c r="G1878" i="26"/>
  <c r="H1878" i="26" s="1"/>
  <c r="I1878" i="26" s="1"/>
  <c r="J1878" i="26" s="1"/>
  <c r="G1877" i="26"/>
  <c r="H1877" i="26" s="1"/>
  <c r="I1877" i="26" s="1"/>
  <c r="J1877" i="26" s="1"/>
  <c r="G1876" i="26"/>
  <c r="H1876" i="26" s="1"/>
  <c r="I1876" i="26" s="1"/>
  <c r="J1876" i="26" s="1"/>
  <c r="G1875" i="26"/>
  <c r="H1875" i="26" s="1"/>
  <c r="I1875" i="26" s="1"/>
  <c r="J1875" i="26" s="1"/>
  <c r="G1874" i="26"/>
  <c r="H1874" i="26" s="1"/>
  <c r="I1874" i="26" s="1"/>
  <c r="J1874" i="26" s="1"/>
  <c r="G1873" i="26"/>
  <c r="H1873" i="26" s="1"/>
  <c r="I1873" i="26" s="1"/>
  <c r="J1873" i="26" s="1"/>
  <c r="G1872" i="26"/>
  <c r="H1872" i="26" s="1"/>
  <c r="I1872" i="26" s="1"/>
  <c r="J1872" i="26" s="1"/>
  <c r="G1871" i="26"/>
  <c r="H1871" i="26" s="1"/>
  <c r="I1871" i="26" s="1"/>
  <c r="J1871" i="26" s="1"/>
  <c r="G1870" i="26"/>
  <c r="H1870" i="26" s="1"/>
  <c r="I1870" i="26" s="1"/>
  <c r="J1870" i="26" s="1"/>
  <c r="G1869" i="26"/>
  <c r="H1869" i="26" s="1"/>
  <c r="I1869" i="26" s="1"/>
  <c r="J1869" i="26" s="1"/>
  <c r="G1868" i="26"/>
  <c r="H1868" i="26" s="1"/>
  <c r="I1868" i="26" s="1"/>
  <c r="J1868" i="26" s="1"/>
  <c r="G1867" i="26"/>
  <c r="H1867" i="26" s="1"/>
  <c r="I1867" i="26" s="1"/>
  <c r="J1867" i="26" s="1"/>
  <c r="G1866" i="26"/>
  <c r="H1866" i="26" s="1"/>
  <c r="I1866" i="26" s="1"/>
  <c r="J1866" i="26" s="1"/>
  <c r="G1865" i="26"/>
  <c r="H1865" i="26" s="1"/>
  <c r="I1865" i="26" s="1"/>
  <c r="J1865" i="26" s="1"/>
  <c r="G1864" i="26"/>
  <c r="H1864" i="26" s="1"/>
  <c r="I1864" i="26" s="1"/>
  <c r="J1864" i="26" s="1"/>
  <c r="G1863" i="26"/>
  <c r="H1863" i="26" s="1"/>
  <c r="I1863" i="26" s="1"/>
  <c r="J1863" i="26" s="1"/>
  <c r="G1862" i="26"/>
  <c r="H1862" i="26" s="1"/>
  <c r="I1862" i="26" s="1"/>
  <c r="J1862" i="26" s="1"/>
  <c r="G1861" i="26"/>
  <c r="H1861" i="26" s="1"/>
  <c r="I1861" i="26" s="1"/>
  <c r="J1861" i="26" s="1"/>
  <c r="G1860" i="26"/>
  <c r="H1860" i="26" s="1"/>
  <c r="I1860" i="26" s="1"/>
  <c r="J1860" i="26" s="1"/>
  <c r="G1859" i="26"/>
  <c r="H1859" i="26" s="1"/>
  <c r="I1859" i="26" s="1"/>
  <c r="J1859" i="26" s="1"/>
  <c r="G1858" i="26"/>
  <c r="H1858" i="26" s="1"/>
  <c r="I1858" i="26" s="1"/>
  <c r="J1858" i="26" s="1"/>
  <c r="G1857" i="26"/>
  <c r="H1857" i="26" s="1"/>
  <c r="I1857" i="26" s="1"/>
  <c r="J1857" i="26" s="1"/>
  <c r="G1856" i="26"/>
  <c r="H1856" i="26" s="1"/>
  <c r="I1856" i="26" s="1"/>
  <c r="J1856" i="26" s="1"/>
  <c r="G1855" i="26"/>
  <c r="H1855" i="26" s="1"/>
  <c r="I1855" i="26" s="1"/>
  <c r="J1855" i="26" s="1"/>
  <c r="G1854" i="26"/>
  <c r="H1854" i="26" s="1"/>
  <c r="I1854" i="26" s="1"/>
  <c r="J1854" i="26" s="1"/>
  <c r="G1853" i="26"/>
  <c r="H1853" i="26" s="1"/>
  <c r="I1853" i="26" s="1"/>
  <c r="J1853" i="26" s="1"/>
  <c r="G1852" i="26"/>
  <c r="H1852" i="26" s="1"/>
  <c r="I1852" i="26" s="1"/>
  <c r="J1852" i="26" s="1"/>
  <c r="G1851" i="26"/>
  <c r="H1851" i="26" s="1"/>
  <c r="I1851" i="26" s="1"/>
  <c r="J1851" i="26" s="1"/>
  <c r="G1850" i="26"/>
  <c r="H1850" i="26" s="1"/>
  <c r="I1850" i="26" s="1"/>
  <c r="J1850" i="26" s="1"/>
  <c r="G1849" i="26"/>
  <c r="H1849" i="26" s="1"/>
  <c r="I1849" i="26" s="1"/>
  <c r="J1849" i="26" s="1"/>
  <c r="G1848" i="26"/>
  <c r="H1848" i="26" s="1"/>
  <c r="I1848" i="26" s="1"/>
  <c r="J1848" i="26" s="1"/>
  <c r="G1847" i="26"/>
  <c r="H1847" i="26" s="1"/>
  <c r="I1847" i="26" s="1"/>
  <c r="J1847" i="26" s="1"/>
  <c r="G1846" i="26"/>
  <c r="H1846" i="26" s="1"/>
  <c r="I1846" i="26" s="1"/>
  <c r="J1846" i="26" s="1"/>
  <c r="G1845" i="26"/>
  <c r="H1845" i="26" s="1"/>
  <c r="I1845" i="26" s="1"/>
  <c r="J1845" i="26" s="1"/>
  <c r="G1844" i="26"/>
  <c r="H1844" i="26" s="1"/>
  <c r="I1844" i="26" s="1"/>
  <c r="J1844" i="26" s="1"/>
  <c r="G1843" i="26"/>
  <c r="H1843" i="26" s="1"/>
  <c r="I1843" i="26" s="1"/>
  <c r="J1843" i="26" s="1"/>
  <c r="G1842" i="26"/>
  <c r="H1842" i="26" s="1"/>
  <c r="I1842" i="26" s="1"/>
  <c r="J1842" i="26" s="1"/>
  <c r="G1841" i="26"/>
  <c r="H1841" i="26" s="1"/>
  <c r="I1841" i="26" s="1"/>
  <c r="J1841" i="26" s="1"/>
  <c r="G1840" i="26"/>
  <c r="H1840" i="26" s="1"/>
  <c r="I1840" i="26" s="1"/>
  <c r="J1840" i="26" s="1"/>
  <c r="G1839" i="26"/>
  <c r="H1839" i="26" s="1"/>
  <c r="I1839" i="26" s="1"/>
  <c r="J1839" i="26" s="1"/>
  <c r="G1838" i="26"/>
  <c r="H1838" i="26" s="1"/>
  <c r="I1838" i="26" s="1"/>
  <c r="J1838" i="26" s="1"/>
  <c r="G1837" i="26"/>
  <c r="H1837" i="26" s="1"/>
  <c r="I1837" i="26" s="1"/>
  <c r="J1837" i="26" s="1"/>
  <c r="G1836" i="26"/>
  <c r="H1836" i="26" s="1"/>
  <c r="I1836" i="26" s="1"/>
  <c r="J1836" i="26" s="1"/>
  <c r="G1835" i="26"/>
  <c r="H1835" i="26" s="1"/>
  <c r="I1835" i="26" s="1"/>
  <c r="J1835" i="26" s="1"/>
  <c r="G1834" i="26"/>
  <c r="H1834" i="26" s="1"/>
  <c r="I1834" i="26" s="1"/>
  <c r="J1834" i="26" s="1"/>
  <c r="G1833" i="26"/>
  <c r="H1833" i="26" s="1"/>
  <c r="I1833" i="26" s="1"/>
  <c r="J1833" i="26" s="1"/>
  <c r="G1832" i="26"/>
  <c r="H1832" i="26" s="1"/>
  <c r="I1832" i="26" s="1"/>
  <c r="J1832" i="26" s="1"/>
  <c r="G1831" i="26"/>
  <c r="H1831" i="26" s="1"/>
  <c r="I1831" i="26" s="1"/>
  <c r="J1831" i="26" s="1"/>
  <c r="G1830" i="26"/>
  <c r="H1830" i="26" s="1"/>
  <c r="I1830" i="26" s="1"/>
  <c r="J1830" i="26" s="1"/>
  <c r="G1829" i="26"/>
  <c r="H1829" i="26" s="1"/>
  <c r="I1829" i="26" s="1"/>
  <c r="J1829" i="26" s="1"/>
  <c r="G1828" i="26"/>
  <c r="H1828" i="26" s="1"/>
  <c r="I1828" i="26" s="1"/>
  <c r="J1828" i="26" s="1"/>
  <c r="G1827" i="26"/>
  <c r="H1827" i="26" s="1"/>
  <c r="I1827" i="26" s="1"/>
  <c r="J1827" i="26" s="1"/>
  <c r="G1826" i="26"/>
  <c r="H1826" i="26" s="1"/>
  <c r="I1826" i="26" s="1"/>
  <c r="J1826" i="26" s="1"/>
  <c r="G1825" i="26"/>
  <c r="H1825" i="26" s="1"/>
  <c r="I1825" i="26" s="1"/>
  <c r="J1825" i="26" s="1"/>
  <c r="G1824" i="26"/>
  <c r="H1824" i="26" s="1"/>
  <c r="I1824" i="26" s="1"/>
  <c r="J1824" i="26" s="1"/>
  <c r="G1823" i="26"/>
  <c r="H1823" i="26" s="1"/>
  <c r="I1823" i="26" s="1"/>
  <c r="J1823" i="26" s="1"/>
  <c r="G1822" i="26"/>
  <c r="H1822" i="26" s="1"/>
  <c r="I1822" i="26" s="1"/>
  <c r="J1822" i="26" s="1"/>
  <c r="G1821" i="26"/>
  <c r="H1821" i="26" s="1"/>
  <c r="I1821" i="26" s="1"/>
  <c r="J1821" i="26" s="1"/>
  <c r="G1820" i="26"/>
  <c r="H1820" i="26" s="1"/>
  <c r="I1820" i="26" s="1"/>
  <c r="J1820" i="26" s="1"/>
  <c r="G1819" i="26"/>
  <c r="H1819" i="26" s="1"/>
  <c r="I1819" i="26" s="1"/>
  <c r="J1819" i="26" s="1"/>
  <c r="G1818" i="26"/>
  <c r="H1818" i="26" s="1"/>
  <c r="I1818" i="26" s="1"/>
  <c r="J1818" i="26" s="1"/>
  <c r="G1817" i="26"/>
  <c r="H1817" i="26" s="1"/>
  <c r="I1817" i="26" s="1"/>
  <c r="J1817" i="26" s="1"/>
  <c r="G1816" i="26"/>
  <c r="H1816" i="26" s="1"/>
  <c r="I1816" i="26" s="1"/>
  <c r="J1816" i="26" s="1"/>
  <c r="G1815" i="26"/>
  <c r="H1815" i="26" s="1"/>
  <c r="I1815" i="26" s="1"/>
  <c r="J1815" i="26" s="1"/>
  <c r="G1814" i="26"/>
  <c r="H1814" i="26" s="1"/>
  <c r="I1814" i="26" s="1"/>
  <c r="J1814" i="26" s="1"/>
  <c r="G1813" i="26"/>
  <c r="H1813" i="26" s="1"/>
  <c r="I1813" i="26" s="1"/>
  <c r="J1813" i="26" s="1"/>
  <c r="G1812" i="26"/>
  <c r="H1812" i="26" s="1"/>
  <c r="I1812" i="26" s="1"/>
  <c r="J1812" i="26" s="1"/>
  <c r="G1811" i="26"/>
  <c r="H1811" i="26" s="1"/>
  <c r="I1811" i="26" s="1"/>
  <c r="J1811" i="26" s="1"/>
  <c r="G1810" i="26"/>
  <c r="H1810" i="26" s="1"/>
  <c r="I1810" i="26" s="1"/>
  <c r="J1810" i="26" s="1"/>
  <c r="G1809" i="26"/>
  <c r="H1809" i="26" s="1"/>
  <c r="I1809" i="26" s="1"/>
  <c r="J1809" i="26" s="1"/>
  <c r="G1808" i="26"/>
  <c r="H1808" i="26" s="1"/>
  <c r="I1808" i="26" s="1"/>
  <c r="J1808" i="26" s="1"/>
  <c r="G1807" i="26"/>
  <c r="H1807" i="26" s="1"/>
  <c r="I1807" i="26" s="1"/>
  <c r="J1807" i="26" s="1"/>
  <c r="G1806" i="26"/>
  <c r="H1806" i="26" s="1"/>
  <c r="I1806" i="26" s="1"/>
  <c r="J1806" i="26" s="1"/>
  <c r="G1805" i="26"/>
  <c r="H1805" i="26" s="1"/>
  <c r="I1805" i="26" s="1"/>
  <c r="J1805" i="26" s="1"/>
  <c r="G1804" i="26"/>
  <c r="H1804" i="26" s="1"/>
  <c r="I1804" i="26" s="1"/>
  <c r="J1804" i="26" s="1"/>
  <c r="G1803" i="26"/>
  <c r="H1803" i="26" s="1"/>
  <c r="I1803" i="26" s="1"/>
  <c r="J1803" i="26" s="1"/>
  <c r="G1802" i="26"/>
  <c r="H1802" i="26" s="1"/>
  <c r="I1802" i="26" s="1"/>
  <c r="J1802" i="26" s="1"/>
  <c r="G1801" i="26"/>
  <c r="H1801" i="26" s="1"/>
  <c r="I1801" i="26" s="1"/>
  <c r="J1801" i="26" s="1"/>
  <c r="G1800" i="26"/>
  <c r="H1800" i="26" s="1"/>
  <c r="I1800" i="26" s="1"/>
  <c r="J1800" i="26" s="1"/>
  <c r="G1799" i="26"/>
  <c r="H1799" i="26" s="1"/>
  <c r="I1799" i="26" s="1"/>
  <c r="J1799" i="26" s="1"/>
  <c r="G1798" i="26"/>
  <c r="H1798" i="26" s="1"/>
  <c r="I1798" i="26" s="1"/>
  <c r="J1798" i="26" s="1"/>
  <c r="G1797" i="26"/>
  <c r="H1797" i="26" s="1"/>
  <c r="I1797" i="26" s="1"/>
  <c r="J1797" i="26" s="1"/>
  <c r="G1796" i="26"/>
  <c r="H1796" i="26" s="1"/>
  <c r="I1796" i="26" s="1"/>
  <c r="J1796" i="26" s="1"/>
  <c r="G1795" i="26"/>
  <c r="H1795" i="26" s="1"/>
  <c r="I1795" i="26" s="1"/>
  <c r="J1795" i="26" s="1"/>
  <c r="G1794" i="26"/>
  <c r="H1794" i="26" s="1"/>
  <c r="I1794" i="26" s="1"/>
  <c r="J1794" i="26" s="1"/>
  <c r="G1793" i="26"/>
  <c r="H1793" i="26" s="1"/>
  <c r="I1793" i="26" s="1"/>
  <c r="J1793" i="26" s="1"/>
  <c r="G1792" i="26"/>
  <c r="H1792" i="26" s="1"/>
  <c r="I1792" i="26" s="1"/>
  <c r="J1792" i="26" s="1"/>
  <c r="G1791" i="26"/>
  <c r="H1791" i="26" s="1"/>
  <c r="I1791" i="26" s="1"/>
  <c r="J1791" i="26" s="1"/>
  <c r="G1790" i="26"/>
  <c r="H1790" i="26" s="1"/>
  <c r="I1790" i="26" s="1"/>
  <c r="J1790" i="26" s="1"/>
  <c r="G1789" i="26"/>
  <c r="H1789" i="26" s="1"/>
  <c r="I1789" i="26" s="1"/>
  <c r="J1789" i="26" s="1"/>
  <c r="G1788" i="26"/>
  <c r="H1788" i="26" s="1"/>
  <c r="I1788" i="26" s="1"/>
  <c r="J1788" i="26" s="1"/>
  <c r="G1787" i="26"/>
  <c r="H1787" i="26" s="1"/>
  <c r="I1787" i="26" s="1"/>
  <c r="J1787" i="26" s="1"/>
  <c r="G1786" i="26"/>
  <c r="H1786" i="26" s="1"/>
  <c r="I1786" i="26" s="1"/>
  <c r="J1786" i="26" s="1"/>
  <c r="G1785" i="26"/>
  <c r="H1785" i="26" s="1"/>
  <c r="I1785" i="26" s="1"/>
  <c r="J1785" i="26" s="1"/>
  <c r="G1784" i="26"/>
  <c r="H1784" i="26" s="1"/>
  <c r="I1784" i="26" s="1"/>
  <c r="J1784" i="26" s="1"/>
  <c r="G1783" i="26"/>
  <c r="H1783" i="26" s="1"/>
  <c r="I1783" i="26" s="1"/>
  <c r="J1783" i="26" s="1"/>
  <c r="G1782" i="26"/>
  <c r="H1782" i="26" s="1"/>
  <c r="I1782" i="26" s="1"/>
  <c r="J1782" i="26" s="1"/>
  <c r="G1781" i="26"/>
  <c r="H1781" i="26" s="1"/>
  <c r="I1781" i="26" s="1"/>
  <c r="J1781" i="26" s="1"/>
  <c r="G1780" i="26"/>
  <c r="H1780" i="26" s="1"/>
  <c r="I1780" i="26" s="1"/>
  <c r="J1780" i="26" s="1"/>
  <c r="G1779" i="26"/>
  <c r="H1779" i="26" s="1"/>
  <c r="I1779" i="26" s="1"/>
  <c r="J1779" i="26" s="1"/>
  <c r="G1778" i="26"/>
  <c r="H1778" i="26" s="1"/>
  <c r="I1778" i="26" s="1"/>
  <c r="J1778" i="26" s="1"/>
  <c r="G1777" i="26"/>
  <c r="H1777" i="26" s="1"/>
  <c r="I1777" i="26" s="1"/>
  <c r="J1777" i="26" s="1"/>
  <c r="G1776" i="26"/>
  <c r="H1776" i="26" s="1"/>
  <c r="I1776" i="26" s="1"/>
  <c r="J1776" i="26" s="1"/>
  <c r="G1775" i="26"/>
  <c r="H1775" i="26" s="1"/>
  <c r="I1775" i="26" s="1"/>
  <c r="J1775" i="26" s="1"/>
  <c r="G1774" i="26"/>
  <c r="H1774" i="26" s="1"/>
  <c r="I1774" i="26" s="1"/>
  <c r="J1774" i="26" s="1"/>
  <c r="G1773" i="26"/>
  <c r="H1773" i="26" s="1"/>
  <c r="I1773" i="26" s="1"/>
  <c r="J1773" i="26" s="1"/>
  <c r="G1772" i="26"/>
  <c r="H1772" i="26" s="1"/>
  <c r="I1772" i="26" s="1"/>
  <c r="J1772" i="26" s="1"/>
  <c r="G1771" i="26"/>
  <c r="H1771" i="26" s="1"/>
  <c r="I1771" i="26" s="1"/>
  <c r="J1771" i="26" s="1"/>
  <c r="G1770" i="26"/>
  <c r="H1770" i="26" s="1"/>
  <c r="I1770" i="26" s="1"/>
  <c r="J1770" i="26" s="1"/>
  <c r="G1769" i="26"/>
  <c r="H1769" i="26" s="1"/>
  <c r="I1769" i="26" s="1"/>
  <c r="J1769" i="26" s="1"/>
  <c r="G1768" i="26"/>
  <c r="H1768" i="26" s="1"/>
  <c r="I1768" i="26" s="1"/>
  <c r="J1768" i="26" s="1"/>
  <c r="G1767" i="26"/>
  <c r="H1767" i="26" s="1"/>
  <c r="I1767" i="26" s="1"/>
  <c r="J1767" i="26" s="1"/>
  <c r="G1766" i="26"/>
  <c r="H1766" i="26" s="1"/>
  <c r="I1766" i="26" s="1"/>
  <c r="J1766" i="26" s="1"/>
  <c r="G1765" i="26"/>
  <c r="H1765" i="26" s="1"/>
  <c r="I1765" i="26" s="1"/>
  <c r="J1765" i="26" s="1"/>
  <c r="G1764" i="26"/>
  <c r="H1764" i="26" s="1"/>
  <c r="I1764" i="26" s="1"/>
  <c r="J1764" i="26" s="1"/>
  <c r="G1763" i="26"/>
  <c r="H1763" i="26" s="1"/>
  <c r="I1763" i="26" s="1"/>
  <c r="J1763" i="26" s="1"/>
  <c r="G1762" i="26"/>
  <c r="H1762" i="26" s="1"/>
  <c r="I1762" i="26" s="1"/>
  <c r="J1762" i="26" s="1"/>
  <c r="G1761" i="26"/>
  <c r="H1761" i="26" s="1"/>
  <c r="I1761" i="26" s="1"/>
  <c r="J1761" i="26" s="1"/>
  <c r="G1760" i="26"/>
  <c r="H1760" i="26" s="1"/>
  <c r="I1760" i="26" s="1"/>
  <c r="J1760" i="26" s="1"/>
  <c r="G1759" i="26"/>
  <c r="H1759" i="26" s="1"/>
  <c r="I1759" i="26" s="1"/>
  <c r="J1759" i="26" s="1"/>
  <c r="G1758" i="26"/>
  <c r="H1758" i="26" s="1"/>
  <c r="I1758" i="26" s="1"/>
  <c r="J1758" i="26" s="1"/>
  <c r="G1757" i="26"/>
  <c r="H1757" i="26" s="1"/>
  <c r="I1757" i="26" s="1"/>
  <c r="J1757" i="26" s="1"/>
  <c r="G1756" i="26"/>
  <c r="H1756" i="26" s="1"/>
  <c r="I1756" i="26" s="1"/>
  <c r="J1756" i="26" s="1"/>
  <c r="G1755" i="26"/>
  <c r="H1755" i="26" s="1"/>
  <c r="I1755" i="26" s="1"/>
  <c r="J1755" i="26" s="1"/>
  <c r="G1754" i="26"/>
  <c r="H1754" i="26" s="1"/>
  <c r="I1754" i="26" s="1"/>
  <c r="J1754" i="26" s="1"/>
  <c r="G1753" i="26"/>
  <c r="H1753" i="26" s="1"/>
  <c r="I1753" i="26" s="1"/>
  <c r="J1753" i="26" s="1"/>
  <c r="G1752" i="26"/>
  <c r="H1752" i="26" s="1"/>
  <c r="I1752" i="26" s="1"/>
  <c r="J1752" i="26" s="1"/>
  <c r="G1751" i="26"/>
  <c r="H1751" i="26" s="1"/>
  <c r="I1751" i="26" s="1"/>
  <c r="J1751" i="26" s="1"/>
  <c r="G1750" i="26"/>
  <c r="H1750" i="26" s="1"/>
  <c r="I1750" i="26" s="1"/>
  <c r="J1750" i="26" s="1"/>
  <c r="G1749" i="26"/>
  <c r="H1749" i="26" s="1"/>
  <c r="I1749" i="26" s="1"/>
  <c r="J1749" i="26" s="1"/>
  <c r="G1748" i="26"/>
  <c r="H1748" i="26" s="1"/>
  <c r="I1748" i="26" s="1"/>
  <c r="J1748" i="26" s="1"/>
  <c r="G1747" i="26"/>
  <c r="H1747" i="26" s="1"/>
  <c r="I1747" i="26" s="1"/>
  <c r="J1747" i="26" s="1"/>
  <c r="G1746" i="26"/>
  <c r="H1746" i="26" s="1"/>
  <c r="I1746" i="26" s="1"/>
  <c r="J1746" i="26" s="1"/>
  <c r="G1745" i="26"/>
  <c r="H1745" i="26" s="1"/>
  <c r="I1745" i="26" s="1"/>
  <c r="J1745" i="26" s="1"/>
  <c r="G1744" i="26"/>
  <c r="H1744" i="26" s="1"/>
  <c r="I1744" i="26" s="1"/>
  <c r="J1744" i="26" s="1"/>
  <c r="G1743" i="26"/>
  <c r="H1743" i="26" s="1"/>
  <c r="I1743" i="26" s="1"/>
  <c r="J1743" i="26" s="1"/>
  <c r="G1742" i="26"/>
  <c r="H1742" i="26" s="1"/>
  <c r="I1742" i="26" s="1"/>
  <c r="J1742" i="26" s="1"/>
  <c r="G1741" i="26"/>
  <c r="H1741" i="26" s="1"/>
  <c r="I1741" i="26" s="1"/>
  <c r="J1741" i="26" s="1"/>
  <c r="G1740" i="26"/>
  <c r="H1740" i="26" s="1"/>
  <c r="I1740" i="26" s="1"/>
  <c r="J1740" i="26" s="1"/>
  <c r="G1739" i="26"/>
  <c r="H1739" i="26" s="1"/>
  <c r="I1739" i="26" s="1"/>
  <c r="J1739" i="26" s="1"/>
  <c r="G1738" i="26"/>
  <c r="H1738" i="26" s="1"/>
  <c r="I1738" i="26" s="1"/>
  <c r="J1738" i="26" s="1"/>
  <c r="G1737" i="26"/>
  <c r="H1737" i="26" s="1"/>
  <c r="I1737" i="26" s="1"/>
  <c r="J1737" i="26" s="1"/>
  <c r="G1736" i="26"/>
  <c r="H1736" i="26" s="1"/>
  <c r="I1736" i="26" s="1"/>
  <c r="J1736" i="26" s="1"/>
  <c r="G1735" i="26"/>
  <c r="H1735" i="26" s="1"/>
  <c r="I1735" i="26" s="1"/>
  <c r="J1735" i="26" s="1"/>
  <c r="G1734" i="26"/>
  <c r="H1734" i="26" s="1"/>
  <c r="I1734" i="26" s="1"/>
  <c r="J1734" i="26" s="1"/>
  <c r="G1733" i="26"/>
  <c r="H1733" i="26" s="1"/>
  <c r="I1733" i="26" s="1"/>
  <c r="J1733" i="26" s="1"/>
  <c r="G1732" i="26"/>
  <c r="H1732" i="26" s="1"/>
  <c r="I1732" i="26" s="1"/>
  <c r="J1732" i="26" s="1"/>
  <c r="G1731" i="26"/>
  <c r="H1731" i="26" s="1"/>
  <c r="I1731" i="26" s="1"/>
  <c r="J1731" i="26" s="1"/>
  <c r="G1730" i="26"/>
  <c r="H1730" i="26" s="1"/>
  <c r="I1730" i="26" s="1"/>
  <c r="J1730" i="26" s="1"/>
  <c r="G1729" i="26"/>
  <c r="H1729" i="26" s="1"/>
  <c r="I1729" i="26" s="1"/>
  <c r="J1729" i="26" s="1"/>
  <c r="G1728" i="26"/>
  <c r="H1728" i="26" s="1"/>
  <c r="I1728" i="26" s="1"/>
  <c r="J1728" i="26" s="1"/>
  <c r="G1727" i="26"/>
  <c r="H1727" i="26" s="1"/>
  <c r="I1727" i="26" s="1"/>
  <c r="J1727" i="26" s="1"/>
  <c r="G1726" i="26"/>
  <c r="H1726" i="26" s="1"/>
  <c r="I1726" i="26" s="1"/>
  <c r="J1726" i="26" s="1"/>
  <c r="G1725" i="26"/>
  <c r="H1725" i="26" s="1"/>
  <c r="I1725" i="26" s="1"/>
  <c r="J1725" i="26" s="1"/>
  <c r="G1724" i="26"/>
  <c r="H1724" i="26" s="1"/>
  <c r="I1724" i="26" s="1"/>
  <c r="J1724" i="26" s="1"/>
  <c r="G1723" i="26"/>
  <c r="H1723" i="26" s="1"/>
  <c r="I1723" i="26" s="1"/>
  <c r="J1723" i="26" s="1"/>
  <c r="G1722" i="26"/>
  <c r="H1722" i="26" s="1"/>
  <c r="I1722" i="26" s="1"/>
  <c r="J1722" i="26" s="1"/>
  <c r="G1721" i="26"/>
  <c r="H1721" i="26" s="1"/>
  <c r="I1721" i="26" s="1"/>
  <c r="J1721" i="26" s="1"/>
  <c r="G1720" i="26"/>
  <c r="H1720" i="26" s="1"/>
  <c r="I1720" i="26" s="1"/>
  <c r="J1720" i="26" s="1"/>
  <c r="G1719" i="26"/>
  <c r="H1719" i="26" s="1"/>
  <c r="I1719" i="26" s="1"/>
  <c r="J1719" i="26" s="1"/>
  <c r="G1718" i="26"/>
  <c r="H1718" i="26" s="1"/>
  <c r="I1718" i="26" s="1"/>
  <c r="J1718" i="26" s="1"/>
  <c r="G1717" i="26"/>
  <c r="H1717" i="26" s="1"/>
  <c r="I1717" i="26" s="1"/>
  <c r="J1717" i="26" s="1"/>
  <c r="G1716" i="26"/>
  <c r="H1716" i="26" s="1"/>
  <c r="I1716" i="26" s="1"/>
  <c r="J1716" i="26" s="1"/>
  <c r="G1715" i="26"/>
  <c r="H1715" i="26" s="1"/>
  <c r="I1715" i="26" s="1"/>
  <c r="J1715" i="26" s="1"/>
  <c r="G1714" i="26"/>
  <c r="H1714" i="26" s="1"/>
  <c r="I1714" i="26" s="1"/>
  <c r="J1714" i="26" s="1"/>
  <c r="G1713" i="26"/>
  <c r="H1713" i="26" s="1"/>
  <c r="I1713" i="26" s="1"/>
  <c r="J1713" i="26" s="1"/>
  <c r="G1712" i="26"/>
  <c r="H1712" i="26" s="1"/>
  <c r="I1712" i="26" s="1"/>
  <c r="J1712" i="26" s="1"/>
  <c r="G1711" i="26"/>
  <c r="H1711" i="26" s="1"/>
  <c r="I1711" i="26" s="1"/>
  <c r="J1711" i="26" s="1"/>
  <c r="G1710" i="26"/>
  <c r="H1710" i="26" s="1"/>
  <c r="I1710" i="26" s="1"/>
  <c r="J1710" i="26" s="1"/>
  <c r="G1709" i="26"/>
  <c r="H1709" i="26" s="1"/>
  <c r="I1709" i="26" s="1"/>
  <c r="J1709" i="26" s="1"/>
  <c r="G1708" i="26"/>
  <c r="H1708" i="26" s="1"/>
  <c r="I1708" i="26" s="1"/>
  <c r="J1708" i="26" s="1"/>
  <c r="G1707" i="26"/>
  <c r="H1707" i="26" s="1"/>
  <c r="I1707" i="26" s="1"/>
  <c r="J1707" i="26" s="1"/>
  <c r="G1706" i="26"/>
  <c r="H1706" i="26" s="1"/>
  <c r="I1706" i="26" s="1"/>
  <c r="J1706" i="26" s="1"/>
  <c r="G1705" i="26"/>
  <c r="H1705" i="26" s="1"/>
  <c r="I1705" i="26" s="1"/>
  <c r="J1705" i="26" s="1"/>
  <c r="G1704" i="26"/>
  <c r="H1704" i="26" s="1"/>
  <c r="I1704" i="26" s="1"/>
  <c r="J1704" i="26" s="1"/>
  <c r="G1703" i="26"/>
  <c r="H1703" i="26" s="1"/>
  <c r="I1703" i="26" s="1"/>
  <c r="J1703" i="26" s="1"/>
  <c r="G1702" i="26"/>
  <c r="H1702" i="26" s="1"/>
  <c r="I1702" i="26" s="1"/>
  <c r="J1702" i="26" s="1"/>
  <c r="G1701" i="26"/>
  <c r="H1701" i="26" s="1"/>
  <c r="I1701" i="26" s="1"/>
  <c r="J1701" i="26" s="1"/>
  <c r="G1700" i="26"/>
  <c r="H1700" i="26" s="1"/>
  <c r="I1700" i="26" s="1"/>
  <c r="J1700" i="26" s="1"/>
  <c r="G1699" i="26"/>
  <c r="H1699" i="26" s="1"/>
  <c r="I1699" i="26" s="1"/>
  <c r="J1699" i="26" s="1"/>
  <c r="G1698" i="26"/>
  <c r="H1698" i="26" s="1"/>
  <c r="I1698" i="26" s="1"/>
  <c r="J1698" i="26" s="1"/>
  <c r="G1697" i="26"/>
  <c r="H1697" i="26" s="1"/>
  <c r="I1697" i="26" s="1"/>
  <c r="J1697" i="26" s="1"/>
  <c r="G1696" i="26"/>
  <c r="H1696" i="26" s="1"/>
  <c r="I1696" i="26" s="1"/>
  <c r="J1696" i="26" s="1"/>
  <c r="G1695" i="26"/>
  <c r="H1695" i="26" s="1"/>
  <c r="I1695" i="26" s="1"/>
  <c r="J1695" i="26" s="1"/>
  <c r="G1694" i="26"/>
  <c r="H1694" i="26" s="1"/>
  <c r="I1694" i="26" s="1"/>
  <c r="J1694" i="26" s="1"/>
  <c r="G1693" i="26"/>
  <c r="H1693" i="26" s="1"/>
  <c r="I1693" i="26" s="1"/>
  <c r="J1693" i="26" s="1"/>
  <c r="G1692" i="26"/>
  <c r="H1692" i="26" s="1"/>
  <c r="I1692" i="26" s="1"/>
  <c r="J1692" i="26" s="1"/>
  <c r="G1691" i="26"/>
  <c r="H1691" i="26" s="1"/>
  <c r="I1691" i="26" s="1"/>
  <c r="J1691" i="26" s="1"/>
  <c r="G1690" i="26"/>
  <c r="H1690" i="26" s="1"/>
  <c r="I1690" i="26" s="1"/>
  <c r="J1690" i="26" s="1"/>
  <c r="G1689" i="26"/>
  <c r="H1689" i="26" s="1"/>
  <c r="I1689" i="26" s="1"/>
  <c r="J1689" i="26" s="1"/>
  <c r="G1688" i="26"/>
  <c r="H1688" i="26" s="1"/>
  <c r="I1688" i="26" s="1"/>
  <c r="J1688" i="26" s="1"/>
  <c r="G1687" i="26"/>
  <c r="H1687" i="26" s="1"/>
  <c r="I1687" i="26" s="1"/>
  <c r="J1687" i="26" s="1"/>
  <c r="G1686" i="26"/>
  <c r="H1686" i="26" s="1"/>
  <c r="I1686" i="26" s="1"/>
  <c r="J1686" i="26" s="1"/>
  <c r="G1685" i="26"/>
  <c r="H1685" i="26" s="1"/>
  <c r="I1685" i="26" s="1"/>
  <c r="J1685" i="26" s="1"/>
  <c r="G1684" i="26"/>
  <c r="H1684" i="26" s="1"/>
  <c r="I1684" i="26" s="1"/>
  <c r="J1684" i="26" s="1"/>
  <c r="G1683" i="26"/>
  <c r="H1683" i="26" s="1"/>
  <c r="I1683" i="26" s="1"/>
  <c r="J1683" i="26" s="1"/>
  <c r="G1682" i="26"/>
  <c r="H1682" i="26" s="1"/>
  <c r="I1682" i="26" s="1"/>
  <c r="J1682" i="26" s="1"/>
  <c r="G1681" i="26"/>
  <c r="H1681" i="26" s="1"/>
  <c r="I1681" i="26" s="1"/>
  <c r="J1681" i="26" s="1"/>
  <c r="G1680" i="26"/>
  <c r="H1680" i="26" s="1"/>
  <c r="I1680" i="26" s="1"/>
  <c r="J1680" i="26" s="1"/>
  <c r="G1679" i="26"/>
  <c r="H1679" i="26" s="1"/>
  <c r="I1679" i="26" s="1"/>
  <c r="J1679" i="26" s="1"/>
  <c r="G1678" i="26"/>
  <c r="H1678" i="26" s="1"/>
  <c r="I1678" i="26" s="1"/>
  <c r="J1678" i="26" s="1"/>
  <c r="G1677" i="26"/>
  <c r="H1677" i="26" s="1"/>
  <c r="I1677" i="26" s="1"/>
  <c r="J1677" i="26" s="1"/>
  <c r="G1676" i="26"/>
  <c r="H1676" i="26" s="1"/>
  <c r="I1676" i="26" s="1"/>
  <c r="J1676" i="26" s="1"/>
  <c r="G1675" i="26"/>
  <c r="H1675" i="26" s="1"/>
  <c r="I1675" i="26" s="1"/>
  <c r="J1675" i="26" s="1"/>
  <c r="G1674" i="26"/>
  <c r="H1674" i="26" s="1"/>
  <c r="I1674" i="26" s="1"/>
  <c r="J1674" i="26" s="1"/>
  <c r="G1673" i="26"/>
  <c r="H1673" i="26" s="1"/>
  <c r="I1673" i="26" s="1"/>
  <c r="J1673" i="26" s="1"/>
  <c r="G1672" i="26"/>
  <c r="H1672" i="26" s="1"/>
  <c r="I1672" i="26" s="1"/>
  <c r="J1672" i="26" s="1"/>
  <c r="G1671" i="26"/>
  <c r="H1671" i="26" s="1"/>
  <c r="I1671" i="26" s="1"/>
  <c r="J1671" i="26" s="1"/>
  <c r="G1670" i="26"/>
  <c r="H1670" i="26" s="1"/>
  <c r="I1670" i="26" s="1"/>
  <c r="J1670" i="26" s="1"/>
  <c r="G1669" i="26"/>
  <c r="H1669" i="26" s="1"/>
  <c r="I1669" i="26" s="1"/>
  <c r="J1669" i="26" s="1"/>
  <c r="G1668" i="26"/>
  <c r="H1668" i="26" s="1"/>
  <c r="I1668" i="26" s="1"/>
  <c r="J1668" i="26" s="1"/>
  <c r="G1667" i="26"/>
  <c r="H1667" i="26" s="1"/>
  <c r="I1667" i="26" s="1"/>
  <c r="J1667" i="26" s="1"/>
  <c r="G1666" i="26"/>
  <c r="H1666" i="26" s="1"/>
  <c r="I1666" i="26" s="1"/>
  <c r="J1666" i="26" s="1"/>
  <c r="G1665" i="26"/>
  <c r="H1665" i="26" s="1"/>
  <c r="I1665" i="26" s="1"/>
  <c r="J1665" i="26" s="1"/>
  <c r="G1664" i="26"/>
  <c r="H1664" i="26" s="1"/>
  <c r="I1664" i="26" s="1"/>
  <c r="J1664" i="26" s="1"/>
  <c r="G1663" i="26"/>
  <c r="H1663" i="26" s="1"/>
  <c r="I1663" i="26" s="1"/>
  <c r="J1663" i="26" s="1"/>
  <c r="G1662" i="26"/>
  <c r="H1662" i="26" s="1"/>
  <c r="I1662" i="26" s="1"/>
  <c r="J1662" i="26" s="1"/>
  <c r="G1661" i="26"/>
  <c r="H1661" i="26" s="1"/>
  <c r="I1661" i="26" s="1"/>
  <c r="J1661" i="26" s="1"/>
  <c r="G1660" i="26"/>
  <c r="H1660" i="26" s="1"/>
  <c r="I1660" i="26" s="1"/>
  <c r="J1660" i="26" s="1"/>
  <c r="G1659" i="26"/>
  <c r="H1659" i="26" s="1"/>
  <c r="I1659" i="26" s="1"/>
  <c r="J1659" i="26" s="1"/>
  <c r="G1658" i="26"/>
  <c r="H1658" i="26" s="1"/>
  <c r="I1658" i="26" s="1"/>
  <c r="J1658" i="26" s="1"/>
  <c r="G1657" i="26"/>
  <c r="H1657" i="26" s="1"/>
  <c r="I1657" i="26" s="1"/>
  <c r="J1657" i="26" s="1"/>
  <c r="G1656" i="26"/>
  <c r="H1656" i="26" s="1"/>
  <c r="I1656" i="26" s="1"/>
  <c r="J1656" i="26" s="1"/>
  <c r="G1655" i="26"/>
  <c r="H1655" i="26" s="1"/>
  <c r="I1655" i="26" s="1"/>
  <c r="J1655" i="26" s="1"/>
  <c r="G1654" i="26"/>
  <c r="H1654" i="26" s="1"/>
  <c r="I1654" i="26" s="1"/>
  <c r="J1654" i="26" s="1"/>
  <c r="G1653" i="26"/>
  <c r="H1653" i="26" s="1"/>
  <c r="I1653" i="26" s="1"/>
  <c r="J1653" i="26" s="1"/>
  <c r="G1652" i="26"/>
  <c r="H1652" i="26" s="1"/>
  <c r="I1652" i="26" s="1"/>
  <c r="J1652" i="26" s="1"/>
  <c r="G1651" i="26"/>
  <c r="H1651" i="26" s="1"/>
  <c r="I1651" i="26" s="1"/>
  <c r="J1651" i="26" s="1"/>
  <c r="G1650" i="26"/>
  <c r="H1650" i="26" s="1"/>
  <c r="I1650" i="26" s="1"/>
  <c r="J1650" i="26" s="1"/>
  <c r="G1649" i="26"/>
  <c r="H1649" i="26" s="1"/>
  <c r="I1649" i="26" s="1"/>
  <c r="J1649" i="26" s="1"/>
  <c r="G1648" i="26"/>
  <c r="H1648" i="26" s="1"/>
  <c r="I1648" i="26" s="1"/>
  <c r="J1648" i="26" s="1"/>
  <c r="G1647" i="26"/>
  <c r="H1647" i="26" s="1"/>
  <c r="I1647" i="26" s="1"/>
  <c r="J1647" i="26" s="1"/>
  <c r="G1646" i="26"/>
  <c r="H1646" i="26" s="1"/>
  <c r="I1646" i="26" s="1"/>
  <c r="J1646" i="26" s="1"/>
  <c r="G1645" i="26"/>
  <c r="H1645" i="26" s="1"/>
  <c r="I1645" i="26" s="1"/>
  <c r="J1645" i="26" s="1"/>
  <c r="G1644" i="26"/>
  <c r="H1644" i="26" s="1"/>
  <c r="I1644" i="26" s="1"/>
  <c r="J1644" i="26" s="1"/>
  <c r="G1643" i="26"/>
  <c r="H1643" i="26" s="1"/>
  <c r="I1643" i="26" s="1"/>
  <c r="J1643" i="26" s="1"/>
  <c r="G1642" i="26"/>
  <c r="H1642" i="26" s="1"/>
  <c r="I1642" i="26" s="1"/>
  <c r="J1642" i="26" s="1"/>
  <c r="G1641" i="26"/>
  <c r="H1641" i="26" s="1"/>
  <c r="I1641" i="26" s="1"/>
  <c r="J1641" i="26" s="1"/>
  <c r="G1640" i="26"/>
  <c r="H1640" i="26" s="1"/>
  <c r="I1640" i="26" s="1"/>
  <c r="J1640" i="26" s="1"/>
  <c r="G1639" i="26"/>
  <c r="H1639" i="26" s="1"/>
  <c r="I1639" i="26" s="1"/>
  <c r="J1639" i="26" s="1"/>
  <c r="G1638" i="26"/>
  <c r="H1638" i="26" s="1"/>
  <c r="I1638" i="26" s="1"/>
  <c r="J1638" i="26" s="1"/>
  <c r="G1637" i="26"/>
  <c r="H1637" i="26" s="1"/>
  <c r="I1637" i="26" s="1"/>
  <c r="J1637" i="26" s="1"/>
  <c r="G1636" i="26"/>
  <c r="H1636" i="26" s="1"/>
  <c r="I1636" i="26" s="1"/>
  <c r="J1636" i="26" s="1"/>
  <c r="G1635" i="26"/>
  <c r="H1635" i="26" s="1"/>
  <c r="I1635" i="26" s="1"/>
  <c r="J1635" i="26" s="1"/>
  <c r="G1634" i="26"/>
  <c r="H1634" i="26" s="1"/>
  <c r="I1634" i="26" s="1"/>
  <c r="J1634" i="26" s="1"/>
  <c r="G1633" i="26"/>
  <c r="H1633" i="26" s="1"/>
  <c r="I1633" i="26" s="1"/>
  <c r="J1633" i="26" s="1"/>
  <c r="G1632" i="26"/>
  <c r="H1632" i="26" s="1"/>
  <c r="I1632" i="26" s="1"/>
  <c r="J1632" i="26" s="1"/>
  <c r="G1631" i="26"/>
  <c r="H1631" i="26" s="1"/>
  <c r="I1631" i="26" s="1"/>
  <c r="J1631" i="26" s="1"/>
  <c r="G1630" i="26"/>
  <c r="H1630" i="26" s="1"/>
  <c r="I1630" i="26" s="1"/>
  <c r="J1630" i="26" s="1"/>
  <c r="G1629" i="26"/>
  <c r="H1629" i="26" s="1"/>
  <c r="I1629" i="26" s="1"/>
  <c r="J1629" i="26" s="1"/>
  <c r="G1628" i="26"/>
  <c r="H1628" i="26" s="1"/>
  <c r="I1628" i="26" s="1"/>
  <c r="J1628" i="26" s="1"/>
  <c r="G1627" i="26"/>
  <c r="H1627" i="26" s="1"/>
  <c r="I1627" i="26" s="1"/>
  <c r="J1627" i="26" s="1"/>
  <c r="G1626" i="26"/>
  <c r="H1626" i="26" s="1"/>
  <c r="I1626" i="26" s="1"/>
  <c r="J1626" i="26" s="1"/>
  <c r="G1625" i="26"/>
  <c r="H1625" i="26" s="1"/>
  <c r="I1625" i="26" s="1"/>
  <c r="J1625" i="26" s="1"/>
  <c r="G1624" i="26"/>
  <c r="H1624" i="26" s="1"/>
  <c r="I1624" i="26" s="1"/>
  <c r="J1624" i="26" s="1"/>
  <c r="G1623" i="26"/>
  <c r="H1623" i="26" s="1"/>
  <c r="I1623" i="26" s="1"/>
  <c r="J1623" i="26" s="1"/>
  <c r="G1622" i="26"/>
  <c r="H1622" i="26" s="1"/>
  <c r="I1622" i="26" s="1"/>
  <c r="J1622" i="26" s="1"/>
  <c r="G1621" i="26"/>
  <c r="H1621" i="26" s="1"/>
  <c r="I1621" i="26" s="1"/>
  <c r="J1621" i="26" s="1"/>
  <c r="G1620" i="26"/>
  <c r="H1620" i="26" s="1"/>
  <c r="I1620" i="26" s="1"/>
  <c r="J1620" i="26" s="1"/>
  <c r="G1619" i="26"/>
  <c r="H1619" i="26" s="1"/>
  <c r="I1619" i="26" s="1"/>
  <c r="J1619" i="26" s="1"/>
  <c r="G1618" i="26"/>
  <c r="H1618" i="26" s="1"/>
  <c r="I1618" i="26" s="1"/>
  <c r="J1618" i="26" s="1"/>
  <c r="G1617" i="26"/>
  <c r="H1617" i="26" s="1"/>
  <c r="I1617" i="26" s="1"/>
  <c r="J1617" i="26" s="1"/>
  <c r="G1616" i="26"/>
  <c r="H1616" i="26" s="1"/>
  <c r="I1616" i="26" s="1"/>
  <c r="J1616" i="26" s="1"/>
  <c r="G1615" i="26"/>
  <c r="H1615" i="26" s="1"/>
  <c r="I1615" i="26" s="1"/>
  <c r="J1615" i="26" s="1"/>
  <c r="G1614" i="26"/>
  <c r="H1614" i="26" s="1"/>
  <c r="I1614" i="26" s="1"/>
  <c r="J1614" i="26" s="1"/>
  <c r="G1613" i="26"/>
  <c r="H1613" i="26" s="1"/>
  <c r="I1613" i="26" s="1"/>
  <c r="J1613" i="26" s="1"/>
  <c r="G1612" i="26"/>
  <c r="H1612" i="26" s="1"/>
  <c r="I1612" i="26" s="1"/>
  <c r="J1612" i="26" s="1"/>
  <c r="G1611" i="26"/>
  <c r="H1611" i="26" s="1"/>
  <c r="I1611" i="26" s="1"/>
  <c r="J1611" i="26" s="1"/>
  <c r="G1610" i="26"/>
  <c r="H1610" i="26" s="1"/>
  <c r="I1610" i="26" s="1"/>
  <c r="J1610" i="26" s="1"/>
  <c r="G1609" i="26"/>
  <c r="H1609" i="26" s="1"/>
  <c r="I1609" i="26" s="1"/>
  <c r="J1609" i="26" s="1"/>
  <c r="G1608" i="26"/>
  <c r="H1608" i="26" s="1"/>
  <c r="I1608" i="26" s="1"/>
  <c r="J1608" i="26" s="1"/>
  <c r="G1607" i="26"/>
  <c r="H1607" i="26" s="1"/>
  <c r="I1607" i="26" s="1"/>
  <c r="J1607" i="26" s="1"/>
  <c r="G1606" i="26"/>
  <c r="H1606" i="26" s="1"/>
  <c r="I1606" i="26" s="1"/>
  <c r="J1606" i="26" s="1"/>
  <c r="G1605" i="26"/>
  <c r="H1605" i="26" s="1"/>
  <c r="I1605" i="26" s="1"/>
  <c r="J1605" i="26" s="1"/>
  <c r="G1604" i="26"/>
  <c r="H1604" i="26" s="1"/>
  <c r="I1604" i="26" s="1"/>
  <c r="J1604" i="26" s="1"/>
  <c r="G1603" i="26"/>
  <c r="H1603" i="26" s="1"/>
  <c r="I1603" i="26" s="1"/>
  <c r="J1603" i="26" s="1"/>
  <c r="G1602" i="26"/>
  <c r="H1602" i="26" s="1"/>
  <c r="I1602" i="26" s="1"/>
  <c r="J1602" i="26" s="1"/>
  <c r="G1601" i="26"/>
  <c r="H1601" i="26" s="1"/>
  <c r="I1601" i="26" s="1"/>
  <c r="J1601" i="26" s="1"/>
  <c r="G1600" i="26"/>
  <c r="H1600" i="26" s="1"/>
  <c r="I1600" i="26" s="1"/>
  <c r="J1600" i="26" s="1"/>
  <c r="G1599" i="26"/>
  <c r="H1599" i="26" s="1"/>
  <c r="I1599" i="26" s="1"/>
  <c r="J1599" i="26" s="1"/>
  <c r="G1598" i="26"/>
  <c r="H1598" i="26" s="1"/>
  <c r="I1598" i="26" s="1"/>
  <c r="J1598" i="26" s="1"/>
  <c r="G1597" i="26"/>
  <c r="H1597" i="26" s="1"/>
  <c r="I1597" i="26" s="1"/>
  <c r="J1597" i="26" s="1"/>
  <c r="G1596" i="26"/>
  <c r="H1596" i="26" s="1"/>
  <c r="I1596" i="26" s="1"/>
  <c r="J1596" i="26" s="1"/>
  <c r="G1595" i="26"/>
  <c r="H1595" i="26" s="1"/>
  <c r="I1595" i="26" s="1"/>
  <c r="J1595" i="26" s="1"/>
  <c r="G1594" i="26"/>
  <c r="H1594" i="26" s="1"/>
  <c r="I1594" i="26" s="1"/>
  <c r="J1594" i="26" s="1"/>
  <c r="G1593" i="26"/>
  <c r="H1593" i="26" s="1"/>
  <c r="I1593" i="26" s="1"/>
  <c r="J1593" i="26" s="1"/>
  <c r="G1592" i="26"/>
  <c r="H1592" i="26" s="1"/>
  <c r="I1592" i="26" s="1"/>
  <c r="J1592" i="26" s="1"/>
  <c r="G1591" i="26"/>
  <c r="H1591" i="26" s="1"/>
  <c r="I1591" i="26" s="1"/>
  <c r="J1591" i="26" s="1"/>
  <c r="G1590" i="26"/>
  <c r="H1590" i="26" s="1"/>
  <c r="I1590" i="26" s="1"/>
  <c r="J1590" i="26" s="1"/>
  <c r="G1589" i="26"/>
  <c r="H1589" i="26" s="1"/>
  <c r="I1589" i="26" s="1"/>
  <c r="J1589" i="26" s="1"/>
  <c r="G1588" i="26"/>
  <c r="H1588" i="26" s="1"/>
  <c r="I1588" i="26" s="1"/>
  <c r="J1588" i="26" s="1"/>
  <c r="G1587" i="26"/>
  <c r="H1587" i="26" s="1"/>
  <c r="I1587" i="26" s="1"/>
  <c r="J1587" i="26" s="1"/>
  <c r="G1586" i="26"/>
  <c r="H1586" i="26" s="1"/>
  <c r="I1586" i="26" s="1"/>
  <c r="J1586" i="26" s="1"/>
  <c r="G1585" i="26"/>
  <c r="H1585" i="26" s="1"/>
  <c r="I1585" i="26" s="1"/>
  <c r="J1585" i="26" s="1"/>
  <c r="G1584" i="26"/>
  <c r="H1584" i="26" s="1"/>
  <c r="I1584" i="26" s="1"/>
  <c r="J1584" i="26" s="1"/>
  <c r="G1583" i="26"/>
  <c r="H1583" i="26" s="1"/>
  <c r="I1583" i="26" s="1"/>
  <c r="J1583" i="26" s="1"/>
  <c r="G1582" i="26"/>
  <c r="H1582" i="26" s="1"/>
  <c r="I1582" i="26" s="1"/>
  <c r="J1582" i="26" s="1"/>
  <c r="G1581" i="26"/>
  <c r="H1581" i="26" s="1"/>
  <c r="I1581" i="26" s="1"/>
  <c r="J1581" i="26" s="1"/>
  <c r="G1580" i="26"/>
  <c r="H1580" i="26" s="1"/>
  <c r="I1580" i="26" s="1"/>
  <c r="J1580" i="26" s="1"/>
  <c r="G1579" i="26"/>
  <c r="H1579" i="26" s="1"/>
  <c r="I1579" i="26" s="1"/>
  <c r="J1579" i="26" s="1"/>
  <c r="G1578" i="26"/>
  <c r="H1578" i="26" s="1"/>
  <c r="I1578" i="26" s="1"/>
  <c r="J1578" i="26" s="1"/>
  <c r="G1577" i="26"/>
  <c r="H1577" i="26" s="1"/>
  <c r="I1577" i="26" s="1"/>
  <c r="J1577" i="26" s="1"/>
  <c r="G1576" i="26"/>
  <c r="H1576" i="26" s="1"/>
  <c r="I1576" i="26" s="1"/>
  <c r="J1576" i="26" s="1"/>
  <c r="G1575" i="26"/>
  <c r="H1575" i="26" s="1"/>
  <c r="I1575" i="26" s="1"/>
  <c r="J1575" i="26" s="1"/>
  <c r="G1574" i="26"/>
  <c r="H1574" i="26" s="1"/>
  <c r="I1574" i="26" s="1"/>
  <c r="J1574" i="26" s="1"/>
  <c r="G1573" i="26"/>
  <c r="H1573" i="26" s="1"/>
  <c r="I1573" i="26" s="1"/>
  <c r="J1573" i="26" s="1"/>
  <c r="G1572" i="26"/>
  <c r="H1572" i="26" s="1"/>
  <c r="I1572" i="26" s="1"/>
  <c r="J1572" i="26" s="1"/>
  <c r="G1571" i="26"/>
  <c r="H1571" i="26" s="1"/>
  <c r="I1571" i="26" s="1"/>
  <c r="J1571" i="26" s="1"/>
  <c r="G1570" i="26"/>
  <c r="H1570" i="26" s="1"/>
  <c r="I1570" i="26" s="1"/>
  <c r="J1570" i="26" s="1"/>
  <c r="G1569" i="26"/>
  <c r="H1569" i="26" s="1"/>
  <c r="I1569" i="26" s="1"/>
  <c r="J1569" i="26" s="1"/>
  <c r="G1568" i="26"/>
  <c r="H1568" i="26" s="1"/>
  <c r="I1568" i="26" s="1"/>
  <c r="J1568" i="26" s="1"/>
  <c r="G1567" i="26"/>
  <c r="H1567" i="26" s="1"/>
  <c r="I1567" i="26" s="1"/>
  <c r="J1567" i="26" s="1"/>
  <c r="G1566" i="26"/>
  <c r="H1566" i="26" s="1"/>
  <c r="I1566" i="26" s="1"/>
  <c r="J1566" i="26" s="1"/>
  <c r="G1565" i="26"/>
  <c r="H1565" i="26" s="1"/>
  <c r="I1565" i="26" s="1"/>
  <c r="J1565" i="26" s="1"/>
  <c r="G1564" i="26"/>
  <c r="H1564" i="26" s="1"/>
  <c r="I1564" i="26" s="1"/>
  <c r="J1564" i="26" s="1"/>
  <c r="G1563" i="26"/>
  <c r="H1563" i="26" s="1"/>
  <c r="I1563" i="26" s="1"/>
  <c r="J1563" i="26" s="1"/>
  <c r="G1562" i="26"/>
  <c r="H1562" i="26" s="1"/>
  <c r="I1562" i="26" s="1"/>
  <c r="J1562" i="26" s="1"/>
  <c r="G1561" i="26"/>
  <c r="H1561" i="26" s="1"/>
  <c r="I1561" i="26" s="1"/>
  <c r="J1561" i="26" s="1"/>
  <c r="G1560" i="26"/>
  <c r="H1560" i="26" s="1"/>
  <c r="I1560" i="26" s="1"/>
  <c r="J1560" i="26" s="1"/>
  <c r="G1559" i="26"/>
  <c r="H1559" i="26" s="1"/>
  <c r="I1559" i="26" s="1"/>
  <c r="J1559" i="26" s="1"/>
  <c r="G1558" i="26"/>
  <c r="H1558" i="26" s="1"/>
  <c r="I1558" i="26" s="1"/>
  <c r="J1558" i="26" s="1"/>
  <c r="G1557" i="26"/>
  <c r="H1557" i="26" s="1"/>
  <c r="I1557" i="26" s="1"/>
  <c r="J1557" i="26" s="1"/>
  <c r="G1556" i="26"/>
  <c r="H1556" i="26" s="1"/>
  <c r="I1556" i="26" s="1"/>
  <c r="J1556" i="26" s="1"/>
  <c r="G1555" i="26"/>
  <c r="H1555" i="26" s="1"/>
  <c r="I1555" i="26" s="1"/>
  <c r="J1555" i="26" s="1"/>
  <c r="G1554" i="26"/>
  <c r="H1554" i="26" s="1"/>
  <c r="I1554" i="26" s="1"/>
  <c r="J1554" i="26" s="1"/>
  <c r="G1553" i="26"/>
  <c r="H1553" i="26" s="1"/>
  <c r="I1553" i="26" s="1"/>
  <c r="J1553" i="26" s="1"/>
  <c r="G1552" i="26"/>
  <c r="H1552" i="26" s="1"/>
  <c r="I1552" i="26" s="1"/>
  <c r="J1552" i="26" s="1"/>
  <c r="G1551" i="26"/>
  <c r="H1551" i="26" s="1"/>
  <c r="I1551" i="26" s="1"/>
  <c r="J1551" i="26" s="1"/>
  <c r="G1550" i="26"/>
  <c r="H1550" i="26" s="1"/>
  <c r="I1550" i="26" s="1"/>
  <c r="J1550" i="26" s="1"/>
  <c r="G1549" i="26"/>
  <c r="H1549" i="26" s="1"/>
  <c r="I1549" i="26" s="1"/>
  <c r="J1549" i="26" s="1"/>
  <c r="G1548" i="26"/>
  <c r="H1548" i="26" s="1"/>
  <c r="I1548" i="26" s="1"/>
  <c r="J1548" i="26" s="1"/>
  <c r="G1547" i="26"/>
  <c r="H1547" i="26" s="1"/>
  <c r="I1547" i="26" s="1"/>
  <c r="J1547" i="26" s="1"/>
  <c r="G1546" i="26"/>
  <c r="H1546" i="26" s="1"/>
  <c r="I1546" i="26" s="1"/>
  <c r="J1546" i="26" s="1"/>
  <c r="G1545" i="26"/>
  <c r="H1545" i="26" s="1"/>
  <c r="I1545" i="26" s="1"/>
  <c r="J1545" i="26" s="1"/>
  <c r="G1544" i="26"/>
  <c r="H1544" i="26" s="1"/>
  <c r="I1544" i="26" s="1"/>
  <c r="J1544" i="26" s="1"/>
  <c r="G1543" i="26"/>
  <c r="H1543" i="26" s="1"/>
  <c r="I1543" i="26" s="1"/>
  <c r="J1543" i="26" s="1"/>
  <c r="G1542" i="26"/>
  <c r="H1542" i="26" s="1"/>
  <c r="I1542" i="26" s="1"/>
  <c r="J1542" i="26" s="1"/>
  <c r="G1541" i="26"/>
  <c r="H1541" i="26" s="1"/>
  <c r="I1541" i="26" s="1"/>
  <c r="J1541" i="26" s="1"/>
  <c r="G1540" i="26"/>
  <c r="H1540" i="26" s="1"/>
  <c r="I1540" i="26" s="1"/>
  <c r="J1540" i="26" s="1"/>
  <c r="G1539" i="26"/>
  <c r="H1539" i="26" s="1"/>
  <c r="I1539" i="26" s="1"/>
  <c r="J1539" i="26" s="1"/>
  <c r="G1538" i="26"/>
  <c r="H1538" i="26" s="1"/>
  <c r="I1538" i="26" s="1"/>
  <c r="J1538" i="26" s="1"/>
  <c r="G1537" i="26"/>
  <c r="H1537" i="26" s="1"/>
  <c r="I1537" i="26" s="1"/>
  <c r="J1537" i="26" s="1"/>
  <c r="G1536" i="26"/>
  <c r="H1536" i="26" s="1"/>
  <c r="I1536" i="26" s="1"/>
  <c r="J1536" i="26" s="1"/>
  <c r="G1535" i="26"/>
  <c r="H1535" i="26" s="1"/>
  <c r="I1535" i="26" s="1"/>
  <c r="J1535" i="26" s="1"/>
  <c r="G1534" i="26"/>
  <c r="H1534" i="26" s="1"/>
  <c r="I1534" i="26" s="1"/>
  <c r="J1534" i="26" s="1"/>
  <c r="G1533" i="26"/>
  <c r="H1533" i="26" s="1"/>
  <c r="I1533" i="26" s="1"/>
  <c r="J1533" i="26" s="1"/>
  <c r="G1532" i="26"/>
  <c r="H1532" i="26" s="1"/>
  <c r="I1532" i="26" s="1"/>
  <c r="J1532" i="26" s="1"/>
  <c r="G1531" i="26"/>
  <c r="H1531" i="26" s="1"/>
  <c r="I1531" i="26" s="1"/>
  <c r="J1531" i="26" s="1"/>
  <c r="G1530" i="26"/>
  <c r="H1530" i="26" s="1"/>
  <c r="I1530" i="26" s="1"/>
  <c r="J1530" i="26" s="1"/>
  <c r="G1529" i="26"/>
  <c r="H1529" i="26" s="1"/>
  <c r="I1529" i="26" s="1"/>
  <c r="J1529" i="26" s="1"/>
  <c r="G1528" i="26"/>
  <c r="H1528" i="26" s="1"/>
  <c r="I1528" i="26" s="1"/>
  <c r="J1528" i="26" s="1"/>
  <c r="G1527" i="26"/>
  <c r="H1527" i="26" s="1"/>
  <c r="I1527" i="26" s="1"/>
  <c r="J1527" i="26" s="1"/>
  <c r="G1526" i="26"/>
  <c r="H1526" i="26" s="1"/>
  <c r="I1526" i="26" s="1"/>
  <c r="J1526" i="26" s="1"/>
  <c r="G1525" i="26"/>
  <c r="H1525" i="26" s="1"/>
  <c r="I1525" i="26" s="1"/>
  <c r="J1525" i="26" s="1"/>
  <c r="G1524" i="26"/>
  <c r="H1524" i="26" s="1"/>
  <c r="I1524" i="26" s="1"/>
  <c r="J1524" i="26" s="1"/>
  <c r="G1523" i="26"/>
  <c r="H1523" i="26" s="1"/>
  <c r="I1523" i="26" s="1"/>
  <c r="J1523" i="26" s="1"/>
  <c r="G1522" i="26"/>
  <c r="H1522" i="26" s="1"/>
  <c r="I1522" i="26" s="1"/>
  <c r="J1522" i="26" s="1"/>
  <c r="G1521" i="26"/>
  <c r="H1521" i="26" s="1"/>
  <c r="I1521" i="26" s="1"/>
  <c r="J1521" i="26" s="1"/>
  <c r="G1520" i="26"/>
  <c r="H1520" i="26" s="1"/>
  <c r="I1520" i="26" s="1"/>
  <c r="J1520" i="26" s="1"/>
  <c r="G1519" i="26"/>
  <c r="H1519" i="26" s="1"/>
  <c r="I1519" i="26" s="1"/>
  <c r="J1519" i="26" s="1"/>
  <c r="G1518" i="26"/>
  <c r="H1518" i="26" s="1"/>
  <c r="I1518" i="26" s="1"/>
  <c r="J1518" i="26" s="1"/>
  <c r="G1517" i="26"/>
  <c r="H1517" i="26" s="1"/>
  <c r="I1517" i="26" s="1"/>
  <c r="J1517" i="26" s="1"/>
  <c r="G1516" i="26"/>
  <c r="H1516" i="26" s="1"/>
  <c r="I1516" i="26" s="1"/>
  <c r="J1516" i="26" s="1"/>
  <c r="G1515" i="26"/>
  <c r="H1515" i="26" s="1"/>
  <c r="I1515" i="26" s="1"/>
  <c r="J1515" i="26" s="1"/>
  <c r="G1514" i="26"/>
  <c r="H1514" i="26" s="1"/>
  <c r="I1514" i="26" s="1"/>
  <c r="J1514" i="26" s="1"/>
  <c r="G1513" i="26"/>
  <c r="H1513" i="26" s="1"/>
  <c r="I1513" i="26" s="1"/>
  <c r="J1513" i="26" s="1"/>
  <c r="G1512" i="26"/>
  <c r="H1512" i="26" s="1"/>
  <c r="I1512" i="26" s="1"/>
  <c r="J1512" i="26" s="1"/>
  <c r="G1511" i="26"/>
  <c r="H1511" i="26" s="1"/>
  <c r="I1511" i="26" s="1"/>
  <c r="J1511" i="26" s="1"/>
  <c r="G1510" i="26"/>
  <c r="H1510" i="26" s="1"/>
  <c r="I1510" i="26" s="1"/>
  <c r="J1510" i="26" s="1"/>
  <c r="G1509" i="26"/>
  <c r="H1509" i="26" s="1"/>
  <c r="I1509" i="26" s="1"/>
  <c r="J1509" i="26" s="1"/>
  <c r="G1508" i="26"/>
  <c r="H1508" i="26" s="1"/>
  <c r="I1508" i="26" s="1"/>
  <c r="J1508" i="26" s="1"/>
  <c r="G1507" i="26"/>
  <c r="H1507" i="26" s="1"/>
  <c r="I1507" i="26" s="1"/>
  <c r="J1507" i="26" s="1"/>
  <c r="G1506" i="26"/>
  <c r="H1506" i="26" s="1"/>
  <c r="I1506" i="26" s="1"/>
  <c r="J1506" i="26" s="1"/>
  <c r="G1505" i="26"/>
  <c r="H1505" i="26" s="1"/>
  <c r="I1505" i="26" s="1"/>
  <c r="J1505" i="26" s="1"/>
  <c r="G1504" i="26"/>
  <c r="H1504" i="26" s="1"/>
  <c r="I1504" i="26" s="1"/>
  <c r="J1504" i="26" s="1"/>
  <c r="G1503" i="26"/>
  <c r="H1503" i="26" s="1"/>
  <c r="I1503" i="26" s="1"/>
  <c r="J1503" i="26" s="1"/>
  <c r="G1502" i="26"/>
  <c r="H1502" i="26" s="1"/>
  <c r="I1502" i="26" s="1"/>
  <c r="J1502" i="26" s="1"/>
  <c r="G1501" i="26"/>
  <c r="H1501" i="26" s="1"/>
  <c r="I1501" i="26" s="1"/>
  <c r="J1501" i="26" s="1"/>
  <c r="G1500" i="26"/>
  <c r="H1500" i="26" s="1"/>
  <c r="I1500" i="26" s="1"/>
  <c r="J1500" i="26" s="1"/>
  <c r="G1499" i="26"/>
  <c r="H1499" i="26" s="1"/>
  <c r="I1499" i="26" s="1"/>
  <c r="J1499" i="26" s="1"/>
  <c r="G1498" i="26"/>
  <c r="H1498" i="26" s="1"/>
  <c r="I1498" i="26" s="1"/>
  <c r="J1498" i="26" s="1"/>
  <c r="G1497" i="26"/>
  <c r="H1497" i="26" s="1"/>
  <c r="I1497" i="26" s="1"/>
  <c r="J1497" i="26" s="1"/>
  <c r="G1496" i="26"/>
  <c r="H1496" i="26" s="1"/>
  <c r="I1496" i="26" s="1"/>
  <c r="J1496" i="26" s="1"/>
  <c r="G1495" i="26"/>
  <c r="H1495" i="26" s="1"/>
  <c r="I1495" i="26" s="1"/>
  <c r="J1495" i="26" s="1"/>
  <c r="G1494" i="26"/>
  <c r="H1494" i="26" s="1"/>
  <c r="I1494" i="26" s="1"/>
  <c r="J1494" i="26" s="1"/>
  <c r="G1493" i="26"/>
  <c r="H1493" i="26" s="1"/>
  <c r="I1493" i="26" s="1"/>
  <c r="J1493" i="26" s="1"/>
  <c r="G1492" i="26"/>
  <c r="H1492" i="26" s="1"/>
  <c r="I1492" i="26" s="1"/>
  <c r="J1492" i="26" s="1"/>
  <c r="G1491" i="26"/>
  <c r="H1491" i="26" s="1"/>
  <c r="I1491" i="26" s="1"/>
  <c r="J1491" i="26" s="1"/>
  <c r="G1490" i="26"/>
  <c r="H1490" i="26" s="1"/>
  <c r="I1490" i="26" s="1"/>
  <c r="J1490" i="26" s="1"/>
  <c r="G1489" i="26"/>
  <c r="H1489" i="26" s="1"/>
  <c r="I1489" i="26" s="1"/>
  <c r="J1489" i="26" s="1"/>
  <c r="G1488" i="26"/>
  <c r="H1488" i="26" s="1"/>
  <c r="I1488" i="26" s="1"/>
  <c r="J1488" i="26" s="1"/>
  <c r="G1487" i="26"/>
  <c r="H1487" i="26" s="1"/>
  <c r="I1487" i="26" s="1"/>
  <c r="J1487" i="26" s="1"/>
  <c r="G1486" i="26"/>
  <c r="H1486" i="26" s="1"/>
  <c r="I1486" i="26" s="1"/>
  <c r="J1486" i="26" s="1"/>
  <c r="G1485" i="26"/>
  <c r="H1485" i="26" s="1"/>
  <c r="I1485" i="26" s="1"/>
  <c r="J1485" i="26" s="1"/>
  <c r="G1484" i="26"/>
  <c r="H1484" i="26" s="1"/>
  <c r="I1484" i="26" s="1"/>
  <c r="J1484" i="26" s="1"/>
  <c r="G1483" i="26"/>
  <c r="H1483" i="26" s="1"/>
  <c r="I1483" i="26" s="1"/>
  <c r="J1483" i="26" s="1"/>
  <c r="G1482" i="26"/>
  <c r="H1482" i="26" s="1"/>
  <c r="I1482" i="26" s="1"/>
  <c r="J1482" i="26" s="1"/>
  <c r="G1481" i="26"/>
  <c r="H1481" i="26" s="1"/>
  <c r="I1481" i="26" s="1"/>
  <c r="J1481" i="26" s="1"/>
  <c r="G1480" i="26"/>
  <c r="H1480" i="26" s="1"/>
  <c r="I1480" i="26" s="1"/>
  <c r="J1480" i="26" s="1"/>
  <c r="G1479" i="26"/>
  <c r="H1479" i="26" s="1"/>
  <c r="I1479" i="26" s="1"/>
  <c r="J1479" i="26" s="1"/>
  <c r="G1478" i="26"/>
  <c r="H1478" i="26" s="1"/>
  <c r="I1478" i="26" s="1"/>
  <c r="J1478" i="26" s="1"/>
  <c r="G1477" i="26"/>
  <c r="H1477" i="26" s="1"/>
  <c r="I1477" i="26" s="1"/>
  <c r="J1477" i="26" s="1"/>
  <c r="G1476" i="26"/>
  <c r="H1476" i="26" s="1"/>
  <c r="I1476" i="26" s="1"/>
  <c r="J1476" i="26" s="1"/>
  <c r="G1475" i="26"/>
  <c r="H1475" i="26" s="1"/>
  <c r="I1475" i="26" s="1"/>
  <c r="J1475" i="26" s="1"/>
  <c r="G1474" i="26"/>
  <c r="H1474" i="26" s="1"/>
  <c r="I1474" i="26" s="1"/>
  <c r="J1474" i="26" s="1"/>
  <c r="G1473" i="26"/>
  <c r="H1473" i="26" s="1"/>
  <c r="I1473" i="26" s="1"/>
  <c r="J1473" i="26" s="1"/>
  <c r="G1472" i="26"/>
  <c r="H1472" i="26" s="1"/>
  <c r="I1472" i="26" s="1"/>
  <c r="J1472" i="26" s="1"/>
  <c r="G1471" i="26"/>
  <c r="H1471" i="26" s="1"/>
  <c r="I1471" i="26" s="1"/>
  <c r="J1471" i="26" s="1"/>
  <c r="G1470" i="26"/>
  <c r="H1470" i="26" s="1"/>
  <c r="I1470" i="26" s="1"/>
  <c r="J1470" i="26" s="1"/>
  <c r="G1469" i="26"/>
  <c r="H1469" i="26" s="1"/>
  <c r="I1469" i="26" s="1"/>
  <c r="J1469" i="26" s="1"/>
  <c r="G1468" i="26"/>
  <c r="H1468" i="26" s="1"/>
  <c r="I1468" i="26" s="1"/>
  <c r="J1468" i="26" s="1"/>
  <c r="G1467" i="26"/>
  <c r="H1467" i="26" s="1"/>
  <c r="I1467" i="26" s="1"/>
  <c r="J1467" i="26" s="1"/>
  <c r="G1466" i="26"/>
  <c r="H1466" i="26" s="1"/>
  <c r="I1466" i="26" s="1"/>
  <c r="J1466" i="26" s="1"/>
  <c r="G1465" i="26"/>
  <c r="H1465" i="26" s="1"/>
  <c r="I1465" i="26" s="1"/>
  <c r="J1465" i="26" s="1"/>
  <c r="G1464" i="26"/>
  <c r="H1464" i="26" s="1"/>
  <c r="I1464" i="26" s="1"/>
  <c r="J1464" i="26" s="1"/>
  <c r="G1463" i="26"/>
  <c r="H1463" i="26" s="1"/>
  <c r="I1463" i="26" s="1"/>
  <c r="J1463" i="26" s="1"/>
  <c r="G1462" i="26"/>
  <c r="H1462" i="26" s="1"/>
  <c r="I1462" i="26" s="1"/>
  <c r="J1462" i="26" s="1"/>
  <c r="G1461" i="26"/>
  <c r="H1461" i="26" s="1"/>
  <c r="I1461" i="26" s="1"/>
  <c r="J1461" i="26" s="1"/>
  <c r="G1460" i="26"/>
  <c r="H1460" i="26" s="1"/>
  <c r="I1460" i="26" s="1"/>
  <c r="J1460" i="26" s="1"/>
  <c r="G1459" i="26"/>
  <c r="H1459" i="26" s="1"/>
  <c r="I1459" i="26" s="1"/>
  <c r="J1459" i="26" s="1"/>
  <c r="G1458" i="26"/>
  <c r="H1458" i="26" s="1"/>
  <c r="I1458" i="26" s="1"/>
  <c r="J1458" i="26" s="1"/>
  <c r="G1457" i="26"/>
  <c r="H1457" i="26" s="1"/>
  <c r="I1457" i="26" s="1"/>
  <c r="J1457" i="26" s="1"/>
  <c r="G1456" i="26"/>
  <c r="H1456" i="26" s="1"/>
  <c r="I1456" i="26" s="1"/>
  <c r="J1456" i="26" s="1"/>
  <c r="G1455" i="26"/>
  <c r="H1455" i="26" s="1"/>
  <c r="I1455" i="26" s="1"/>
  <c r="J1455" i="26" s="1"/>
  <c r="G1454" i="26"/>
  <c r="H1454" i="26" s="1"/>
  <c r="I1454" i="26" s="1"/>
  <c r="J1454" i="26" s="1"/>
  <c r="G1453" i="26"/>
  <c r="H1453" i="26" s="1"/>
  <c r="I1453" i="26" s="1"/>
  <c r="J1453" i="26" s="1"/>
  <c r="G1452" i="26"/>
  <c r="H1452" i="26" s="1"/>
  <c r="I1452" i="26" s="1"/>
  <c r="J1452" i="26" s="1"/>
  <c r="G1451" i="26"/>
  <c r="H1451" i="26" s="1"/>
  <c r="I1451" i="26" s="1"/>
  <c r="J1451" i="26" s="1"/>
  <c r="G1450" i="26"/>
  <c r="H1450" i="26" s="1"/>
  <c r="I1450" i="26" s="1"/>
  <c r="J1450" i="26" s="1"/>
  <c r="G1449" i="26"/>
  <c r="H1449" i="26" s="1"/>
  <c r="I1449" i="26" s="1"/>
  <c r="J1449" i="26" s="1"/>
  <c r="G1448" i="26"/>
  <c r="H1448" i="26" s="1"/>
  <c r="I1448" i="26" s="1"/>
  <c r="J1448" i="26" s="1"/>
  <c r="G1447" i="26"/>
  <c r="H1447" i="26" s="1"/>
  <c r="I1447" i="26" s="1"/>
  <c r="J1447" i="26" s="1"/>
  <c r="G1446" i="26"/>
  <c r="H1446" i="26" s="1"/>
  <c r="I1446" i="26" s="1"/>
  <c r="J1446" i="26" s="1"/>
  <c r="G1445" i="26"/>
  <c r="H1445" i="26" s="1"/>
  <c r="I1445" i="26" s="1"/>
  <c r="J1445" i="26" s="1"/>
  <c r="G1444" i="26"/>
  <c r="H1444" i="26" s="1"/>
  <c r="I1444" i="26" s="1"/>
  <c r="J1444" i="26" s="1"/>
  <c r="G1443" i="26"/>
  <c r="H1443" i="26" s="1"/>
  <c r="I1443" i="26" s="1"/>
  <c r="J1443" i="26" s="1"/>
  <c r="G1442" i="26"/>
  <c r="H1442" i="26" s="1"/>
  <c r="I1442" i="26" s="1"/>
  <c r="J1442" i="26" s="1"/>
  <c r="G1441" i="26"/>
  <c r="H1441" i="26" s="1"/>
  <c r="I1441" i="26" s="1"/>
  <c r="J1441" i="26" s="1"/>
  <c r="G1440" i="26"/>
  <c r="H1440" i="26" s="1"/>
  <c r="I1440" i="26" s="1"/>
  <c r="J1440" i="26" s="1"/>
  <c r="G1439" i="26"/>
  <c r="H1439" i="26" s="1"/>
  <c r="I1439" i="26" s="1"/>
  <c r="J1439" i="26" s="1"/>
  <c r="G1438" i="26"/>
  <c r="H1438" i="26" s="1"/>
  <c r="I1438" i="26" s="1"/>
  <c r="J1438" i="26" s="1"/>
  <c r="G1437" i="26"/>
  <c r="H1437" i="26" s="1"/>
  <c r="I1437" i="26" s="1"/>
  <c r="J1437" i="26" s="1"/>
  <c r="G1436" i="26"/>
  <c r="H1436" i="26" s="1"/>
  <c r="I1436" i="26" s="1"/>
  <c r="J1436" i="26" s="1"/>
  <c r="G1435" i="26"/>
  <c r="H1435" i="26" s="1"/>
  <c r="I1435" i="26" s="1"/>
  <c r="J1435" i="26" s="1"/>
  <c r="G1434" i="26"/>
  <c r="H1434" i="26" s="1"/>
  <c r="I1434" i="26" s="1"/>
  <c r="J1434" i="26" s="1"/>
  <c r="G1433" i="26"/>
  <c r="H1433" i="26" s="1"/>
  <c r="I1433" i="26" s="1"/>
  <c r="J1433" i="26" s="1"/>
  <c r="G1432" i="26"/>
  <c r="H1432" i="26" s="1"/>
  <c r="I1432" i="26" s="1"/>
  <c r="J1432" i="26" s="1"/>
  <c r="G1431" i="26"/>
  <c r="H1431" i="26" s="1"/>
  <c r="I1431" i="26" s="1"/>
  <c r="J1431" i="26" s="1"/>
  <c r="G1430" i="26"/>
  <c r="H1430" i="26" s="1"/>
  <c r="I1430" i="26" s="1"/>
  <c r="J1430" i="26" s="1"/>
  <c r="G1429" i="26"/>
  <c r="H1429" i="26" s="1"/>
  <c r="I1429" i="26" s="1"/>
  <c r="J1429" i="26" s="1"/>
  <c r="G1428" i="26"/>
  <c r="H1428" i="26" s="1"/>
  <c r="I1428" i="26" s="1"/>
  <c r="J1428" i="26" s="1"/>
  <c r="G1427" i="26"/>
  <c r="H1427" i="26" s="1"/>
  <c r="I1427" i="26" s="1"/>
  <c r="J1427" i="26" s="1"/>
  <c r="G1426" i="26"/>
  <c r="H1426" i="26" s="1"/>
  <c r="I1426" i="26" s="1"/>
  <c r="J1426" i="26" s="1"/>
  <c r="G1425" i="26"/>
  <c r="H1425" i="26" s="1"/>
  <c r="I1425" i="26" s="1"/>
  <c r="J1425" i="26" s="1"/>
  <c r="G1424" i="26"/>
  <c r="H1424" i="26" s="1"/>
  <c r="I1424" i="26" s="1"/>
  <c r="J1424" i="26" s="1"/>
  <c r="G1423" i="26"/>
  <c r="H1423" i="26" s="1"/>
  <c r="I1423" i="26" s="1"/>
  <c r="J1423" i="26" s="1"/>
  <c r="G1422" i="26"/>
  <c r="H1422" i="26" s="1"/>
  <c r="I1422" i="26" s="1"/>
  <c r="J1422" i="26" s="1"/>
  <c r="G1421" i="26"/>
  <c r="H1421" i="26" s="1"/>
  <c r="I1421" i="26" s="1"/>
  <c r="J1421" i="26" s="1"/>
  <c r="G1420" i="26"/>
  <c r="H1420" i="26" s="1"/>
  <c r="I1420" i="26" s="1"/>
  <c r="J1420" i="26" s="1"/>
  <c r="G1419" i="26"/>
  <c r="H1419" i="26" s="1"/>
  <c r="I1419" i="26" s="1"/>
  <c r="J1419" i="26" s="1"/>
  <c r="G1418" i="26"/>
  <c r="H1418" i="26" s="1"/>
  <c r="I1418" i="26" s="1"/>
  <c r="J1418" i="26" s="1"/>
  <c r="G1417" i="26"/>
  <c r="H1417" i="26" s="1"/>
  <c r="I1417" i="26" s="1"/>
  <c r="J1417" i="26" s="1"/>
  <c r="G1416" i="26"/>
  <c r="H1416" i="26" s="1"/>
  <c r="I1416" i="26" s="1"/>
  <c r="J1416" i="26" s="1"/>
  <c r="G1415" i="26"/>
  <c r="H1415" i="26" s="1"/>
  <c r="I1415" i="26" s="1"/>
  <c r="J1415" i="26" s="1"/>
  <c r="G1414" i="26"/>
  <c r="H1414" i="26" s="1"/>
  <c r="I1414" i="26" s="1"/>
  <c r="J1414" i="26" s="1"/>
  <c r="G1413" i="26"/>
  <c r="H1413" i="26" s="1"/>
  <c r="I1413" i="26" s="1"/>
  <c r="J1413" i="26" s="1"/>
  <c r="G1412" i="26"/>
  <c r="H1412" i="26" s="1"/>
  <c r="I1412" i="26" s="1"/>
  <c r="J1412" i="26" s="1"/>
  <c r="G1411" i="26"/>
  <c r="H1411" i="26" s="1"/>
  <c r="I1411" i="26" s="1"/>
  <c r="J1411" i="26" s="1"/>
  <c r="G1410" i="26"/>
  <c r="H1410" i="26" s="1"/>
  <c r="I1410" i="26" s="1"/>
  <c r="J1410" i="26" s="1"/>
  <c r="G1409" i="26"/>
  <c r="H1409" i="26" s="1"/>
  <c r="I1409" i="26" s="1"/>
  <c r="J1409" i="26" s="1"/>
  <c r="G1408" i="26"/>
  <c r="H1408" i="26" s="1"/>
  <c r="I1408" i="26" s="1"/>
  <c r="J1408" i="26" s="1"/>
  <c r="G1407" i="26"/>
  <c r="H1407" i="26" s="1"/>
  <c r="I1407" i="26" s="1"/>
  <c r="J1407" i="26" s="1"/>
  <c r="G1406" i="26"/>
  <c r="H1406" i="26" s="1"/>
  <c r="I1406" i="26" s="1"/>
  <c r="J1406" i="26" s="1"/>
  <c r="G1405" i="26"/>
  <c r="H1405" i="26" s="1"/>
  <c r="I1405" i="26" s="1"/>
  <c r="J1405" i="26" s="1"/>
  <c r="G1404" i="26"/>
  <c r="H1404" i="26" s="1"/>
  <c r="I1404" i="26" s="1"/>
  <c r="J1404" i="26" s="1"/>
  <c r="G1403" i="26"/>
  <c r="H1403" i="26" s="1"/>
  <c r="I1403" i="26" s="1"/>
  <c r="J1403" i="26" s="1"/>
  <c r="G1402" i="26"/>
  <c r="H1402" i="26" s="1"/>
  <c r="I1402" i="26" s="1"/>
  <c r="J1402" i="26" s="1"/>
  <c r="G1401" i="26"/>
  <c r="H1401" i="26" s="1"/>
  <c r="I1401" i="26" s="1"/>
  <c r="J1401" i="26" s="1"/>
  <c r="G1400" i="26"/>
  <c r="H1400" i="26" s="1"/>
  <c r="I1400" i="26" s="1"/>
  <c r="J1400" i="26" s="1"/>
  <c r="G1399" i="26"/>
  <c r="H1399" i="26" s="1"/>
  <c r="I1399" i="26" s="1"/>
  <c r="J1399" i="26" s="1"/>
  <c r="G1398" i="26"/>
  <c r="H1398" i="26" s="1"/>
  <c r="I1398" i="26" s="1"/>
  <c r="J1398" i="26" s="1"/>
  <c r="G1397" i="26"/>
  <c r="H1397" i="26" s="1"/>
  <c r="I1397" i="26" s="1"/>
  <c r="J1397" i="26" s="1"/>
  <c r="G1396" i="26"/>
  <c r="H1396" i="26" s="1"/>
  <c r="I1396" i="26" s="1"/>
  <c r="J1396" i="26" s="1"/>
  <c r="G1395" i="26"/>
  <c r="H1395" i="26" s="1"/>
  <c r="I1395" i="26" s="1"/>
  <c r="J1395" i="26" s="1"/>
  <c r="G1394" i="26"/>
  <c r="H1394" i="26" s="1"/>
  <c r="I1394" i="26" s="1"/>
  <c r="J1394" i="26" s="1"/>
  <c r="G1393" i="26"/>
  <c r="H1393" i="26" s="1"/>
  <c r="I1393" i="26" s="1"/>
  <c r="J1393" i="26" s="1"/>
  <c r="G1392" i="26"/>
  <c r="H1392" i="26" s="1"/>
  <c r="I1392" i="26" s="1"/>
  <c r="J1392" i="26" s="1"/>
  <c r="G1391" i="26"/>
  <c r="H1391" i="26" s="1"/>
  <c r="I1391" i="26" s="1"/>
  <c r="J1391" i="26" s="1"/>
  <c r="G1390" i="26"/>
  <c r="H1390" i="26" s="1"/>
  <c r="I1390" i="26" s="1"/>
  <c r="J1390" i="26" s="1"/>
  <c r="G1389" i="26"/>
  <c r="H1389" i="26" s="1"/>
  <c r="I1389" i="26" s="1"/>
  <c r="J1389" i="26" s="1"/>
  <c r="G1388" i="26"/>
  <c r="H1388" i="26" s="1"/>
  <c r="I1388" i="26" s="1"/>
  <c r="J1388" i="26" s="1"/>
  <c r="G1387" i="26"/>
  <c r="H1387" i="26" s="1"/>
  <c r="I1387" i="26" s="1"/>
  <c r="J1387" i="26" s="1"/>
  <c r="G1386" i="26"/>
  <c r="H1386" i="26" s="1"/>
  <c r="I1386" i="26" s="1"/>
  <c r="J1386" i="26" s="1"/>
  <c r="G1385" i="26"/>
  <c r="H1385" i="26" s="1"/>
  <c r="I1385" i="26" s="1"/>
  <c r="J1385" i="26" s="1"/>
  <c r="G1384" i="26"/>
  <c r="H1384" i="26" s="1"/>
  <c r="I1384" i="26" s="1"/>
  <c r="J1384" i="26" s="1"/>
  <c r="G1383" i="26"/>
  <c r="H1383" i="26" s="1"/>
  <c r="I1383" i="26" s="1"/>
  <c r="J1383" i="26" s="1"/>
  <c r="G1382" i="26"/>
  <c r="H1382" i="26" s="1"/>
  <c r="I1382" i="26" s="1"/>
  <c r="J1382" i="26" s="1"/>
  <c r="G1381" i="26"/>
  <c r="H1381" i="26" s="1"/>
  <c r="I1381" i="26" s="1"/>
  <c r="J1381" i="26" s="1"/>
  <c r="G1380" i="26"/>
  <c r="H1380" i="26" s="1"/>
  <c r="I1380" i="26" s="1"/>
  <c r="J1380" i="26" s="1"/>
  <c r="G1379" i="26"/>
  <c r="H1379" i="26" s="1"/>
  <c r="I1379" i="26" s="1"/>
  <c r="J1379" i="26" s="1"/>
  <c r="G1378" i="26"/>
  <c r="H1378" i="26" s="1"/>
  <c r="I1378" i="26" s="1"/>
  <c r="J1378" i="26" s="1"/>
  <c r="G1377" i="26"/>
  <c r="H1377" i="26" s="1"/>
  <c r="I1377" i="26" s="1"/>
  <c r="J1377" i="26" s="1"/>
  <c r="G1376" i="26"/>
  <c r="H1376" i="26" s="1"/>
  <c r="I1376" i="26" s="1"/>
  <c r="J1376" i="26" s="1"/>
  <c r="G1375" i="26"/>
  <c r="H1375" i="26" s="1"/>
  <c r="I1375" i="26" s="1"/>
  <c r="J1375" i="26" s="1"/>
  <c r="G1374" i="26"/>
  <c r="H1374" i="26" s="1"/>
  <c r="I1374" i="26" s="1"/>
  <c r="J1374" i="26" s="1"/>
  <c r="G1373" i="26"/>
  <c r="H1373" i="26" s="1"/>
  <c r="I1373" i="26" s="1"/>
  <c r="J1373" i="26" s="1"/>
  <c r="G1372" i="26"/>
  <c r="H1372" i="26" s="1"/>
  <c r="I1372" i="26" s="1"/>
  <c r="J1372" i="26" s="1"/>
  <c r="G1371" i="26"/>
  <c r="H1371" i="26" s="1"/>
  <c r="I1371" i="26" s="1"/>
  <c r="J1371" i="26" s="1"/>
  <c r="G1370" i="26"/>
  <c r="H1370" i="26" s="1"/>
  <c r="I1370" i="26" s="1"/>
  <c r="J1370" i="26" s="1"/>
  <c r="G1369" i="26"/>
  <c r="H1369" i="26" s="1"/>
  <c r="I1369" i="26" s="1"/>
  <c r="J1369" i="26" s="1"/>
  <c r="G1368" i="26"/>
  <c r="H1368" i="26" s="1"/>
  <c r="I1368" i="26" s="1"/>
  <c r="J1368" i="26" s="1"/>
  <c r="G1367" i="26"/>
  <c r="H1367" i="26" s="1"/>
  <c r="I1367" i="26" s="1"/>
  <c r="J1367" i="26" s="1"/>
  <c r="G1366" i="26"/>
  <c r="H1366" i="26" s="1"/>
  <c r="I1366" i="26" s="1"/>
  <c r="J1366" i="26" s="1"/>
  <c r="G1365" i="26"/>
  <c r="H1365" i="26" s="1"/>
  <c r="I1365" i="26" s="1"/>
  <c r="J1365" i="26" s="1"/>
  <c r="G1364" i="26"/>
  <c r="H1364" i="26" s="1"/>
  <c r="I1364" i="26" s="1"/>
  <c r="J1364" i="26" s="1"/>
  <c r="G1363" i="26"/>
  <c r="H1363" i="26" s="1"/>
  <c r="I1363" i="26" s="1"/>
  <c r="J1363" i="26" s="1"/>
  <c r="G1362" i="26"/>
  <c r="H1362" i="26" s="1"/>
  <c r="I1362" i="26" s="1"/>
  <c r="J1362" i="26" s="1"/>
  <c r="G1361" i="26"/>
  <c r="H1361" i="26" s="1"/>
  <c r="I1361" i="26" s="1"/>
  <c r="J1361" i="26" s="1"/>
  <c r="G1360" i="26"/>
  <c r="H1360" i="26" s="1"/>
  <c r="I1360" i="26" s="1"/>
  <c r="J1360" i="26" s="1"/>
  <c r="G1359" i="26"/>
  <c r="H1359" i="26" s="1"/>
  <c r="I1359" i="26" s="1"/>
  <c r="J1359" i="26" s="1"/>
  <c r="G1358" i="26"/>
  <c r="H1358" i="26" s="1"/>
  <c r="I1358" i="26" s="1"/>
  <c r="J1358" i="26" s="1"/>
  <c r="G1357" i="26"/>
  <c r="H1357" i="26" s="1"/>
  <c r="I1357" i="26" s="1"/>
  <c r="J1357" i="26" s="1"/>
  <c r="G1356" i="26"/>
  <c r="H1356" i="26" s="1"/>
  <c r="I1356" i="26" s="1"/>
  <c r="J1356" i="26" s="1"/>
  <c r="G1355" i="26"/>
  <c r="H1355" i="26" s="1"/>
  <c r="I1355" i="26" s="1"/>
  <c r="J1355" i="26" s="1"/>
  <c r="G1354" i="26"/>
  <c r="H1354" i="26" s="1"/>
  <c r="I1354" i="26" s="1"/>
  <c r="J1354" i="26" s="1"/>
  <c r="G1353" i="26"/>
  <c r="H1353" i="26" s="1"/>
  <c r="I1353" i="26" s="1"/>
  <c r="J1353" i="26" s="1"/>
  <c r="G1352" i="26"/>
  <c r="H1352" i="26" s="1"/>
  <c r="I1352" i="26" s="1"/>
  <c r="J1352" i="26" s="1"/>
  <c r="G1351" i="26"/>
  <c r="H1351" i="26" s="1"/>
  <c r="I1351" i="26" s="1"/>
  <c r="J1351" i="26" s="1"/>
  <c r="G1350" i="26"/>
  <c r="H1350" i="26" s="1"/>
  <c r="I1350" i="26" s="1"/>
  <c r="J1350" i="26" s="1"/>
  <c r="G1349" i="26"/>
  <c r="H1349" i="26" s="1"/>
  <c r="I1349" i="26" s="1"/>
  <c r="J1349" i="26" s="1"/>
  <c r="G1348" i="26"/>
  <c r="H1348" i="26" s="1"/>
  <c r="I1348" i="26" s="1"/>
  <c r="J1348" i="26" s="1"/>
  <c r="G1347" i="26"/>
  <c r="H1347" i="26" s="1"/>
  <c r="I1347" i="26" s="1"/>
  <c r="J1347" i="26" s="1"/>
  <c r="G1346" i="26"/>
  <c r="H1346" i="26" s="1"/>
  <c r="I1346" i="26" s="1"/>
  <c r="J1346" i="26" s="1"/>
  <c r="G1345" i="26"/>
  <c r="H1345" i="26" s="1"/>
  <c r="I1345" i="26" s="1"/>
  <c r="J1345" i="26" s="1"/>
  <c r="G1344" i="26"/>
  <c r="H1344" i="26" s="1"/>
  <c r="I1344" i="26" s="1"/>
  <c r="J1344" i="26" s="1"/>
  <c r="G1343" i="26"/>
  <c r="H1343" i="26" s="1"/>
  <c r="I1343" i="26" s="1"/>
  <c r="J1343" i="26" s="1"/>
  <c r="G1342" i="26"/>
  <c r="H1342" i="26" s="1"/>
  <c r="I1342" i="26" s="1"/>
  <c r="J1342" i="26" s="1"/>
  <c r="G1341" i="26"/>
  <c r="H1341" i="26" s="1"/>
  <c r="I1341" i="26" s="1"/>
  <c r="J1341" i="26" s="1"/>
  <c r="G1340" i="26"/>
  <c r="H1340" i="26" s="1"/>
  <c r="I1340" i="26" s="1"/>
  <c r="J1340" i="26" s="1"/>
  <c r="G1339" i="26"/>
  <c r="H1339" i="26" s="1"/>
  <c r="I1339" i="26" s="1"/>
  <c r="J1339" i="26" s="1"/>
  <c r="G1338" i="26"/>
  <c r="H1338" i="26" s="1"/>
  <c r="I1338" i="26" s="1"/>
  <c r="J1338" i="26" s="1"/>
  <c r="G1337" i="26"/>
  <c r="H1337" i="26" s="1"/>
  <c r="I1337" i="26" s="1"/>
  <c r="J1337" i="26" s="1"/>
  <c r="G1336" i="26"/>
  <c r="H1336" i="26" s="1"/>
  <c r="I1336" i="26" s="1"/>
  <c r="J1336" i="26" s="1"/>
  <c r="G1335" i="26"/>
  <c r="H1335" i="26" s="1"/>
  <c r="I1335" i="26" s="1"/>
  <c r="J1335" i="26" s="1"/>
  <c r="G1334" i="26"/>
  <c r="H1334" i="26" s="1"/>
  <c r="I1334" i="26" s="1"/>
  <c r="J1334" i="26" s="1"/>
  <c r="G1333" i="26"/>
  <c r="H1333" i="26" s="1"/>
  <c r="I1333" i="26" s="1"/>
  <c r="J1333" i="26" s="1"/>
  <c r="G1332" i="26"/>
  <c r="H1332" i="26" s="1"/>
  <c r="I1332" i="26" s="1"/>
  <c r="J1332" i="26" s="1"/>
  <c r="G1331" i="26"/>
  <c r="H1331" i="26" s="1"/>
  <c r="I1331" i="26" s="1"/>
  <c r="J1331" i="26" s="1"/>
  <c r="G1330" i="26"/>
  <c r="H1330" i="26" s="1"/>
  <c r="I1330" i="26" s="1"/>
  <c r="J1330" i="26" s="1"/>
  <c r="G1329" i="26"/>
  <c r="H1329" i="26" s="1"/>
  <c r="I1329" i="26" s="1"/>
  <c r="J1329" i="26" s="1"/>
  <c r="G1328" i="26"/>
  <c r="H1328" i="26" s="1"/>
  <c r="I1328" i="26" s="1"/>
  <c r="J1328" i="26" s="1"/>
  <c r="G1327" i="26"/>
  <c r="H1327" i="26" s="1"/>
  <c r="I1327" i="26" s="1"/>
  <c r="J1327" i="26" s="1"/>
  <c r="G1326" i="26"/>
  <c r="H1326" i="26" s="1"/>
  <c r="I1326" i="26" s="1"/>
  <c r="J1326" i="26" s="1"/>
  <c r="G1325" i="26"/>
  <c r="H1325" i="26" s="1"/>
  <c r="I1325" i="26" s="1"/>
  <c r="J1325" i="26" s="1"/>
  <c r="G1324" i="26"/>
  <c r="H1324" i="26" s="1"/>
  <c r="I1324" i="26" s="1"/>
  <c r="J1324" i="26" s="1"/>
  <c r="G1323" i="26"/>
  <c r="H1323" i="26" s="1"/>
  <c r="I1323" i="26" s="1"/>
  <c r="J1323" i="26" s="1"/>
  <c r="G1322" i="26"/>
  <c r="H1322" i="26" s="1"/>
  <c r="I1322" i="26" s="1"/>
  <c r="J1322" i="26" s="1"/>
  <c r="G1321" i="26"/>
  <c r="H1321" i="26" s="1"/>
  <c r="I1321" i="26" s="1"/>
  <c r="J1321" i="26" s="1"/>
  <c r="G1320" i="26"/>
  <c r="H1320" i="26" s="1"/>
  <c r="I1320" i="26" s="1"/>
  <c r="J1320" i="26" s="1"/>
  <c r="G1319" i="26"/>
  <c r="H1319" i="26" s="1"/>
  <c r="I1319" i="26" s="1"/>
  <c r="J1319" i="26" s="1"/>
  <c r="G1318" i="26"/>
  <c r="H1318" i="26" s="1"/>
  <c r="I1318" i="26" s="1"/>
  <c r="J1318" i="26" s="1"/>
  <c r="G1317" i="26"/>
  <c r="H1317" i="26" s="1"/>
  <c r="I1317" i="26" s="1"/>
  <c r="J1317" i="26" s="1"/>
  <c r="G1316" i="26"/>
  <c r="H1316" i="26" s="1"/>
  <c r="I1316" i="26" s="1"/>
  <c r="J1316" i="26" s="1"/>
  <c r="G1315" i="26"/>
  <c r="H1315" i="26" s="1"/>
  <c r="I1315" i="26" s="1"/>
  <c r="J1315" i="26" s="1"/>
  <c r="G1314" i="26"/>
  <c r="H1314" i="26" s="1"/>
  <c r="I1314" i="26" s="1"/>
  <c r="J1314" i="26" s="1"/>
  <c r="G1313" i="26"/>
  <c r="H1313" i="26" s="1"/>
  <c r="I1313" i="26" s="1"/>
  <c r="J1313" i="26" s="1"/>
  <c r="G1312" i="26"/>
  <c r="H1312" i="26" s="1"/>
  <c r="I1312" i="26" s="1"/>
  <c r="J1312" i="26" s="1"/>
  <c r="G1311" i="26"/>
  <c r="H1311" i="26" s="1"/>
  <c r="I1311" i="26" s="1"/>
  <c r="J1311" i="26" s="1"/>
  <c r="G1310" i="26"/>
  <c r="H1310" i="26" s="1"/>
  <c r="I1310" i="26" s="1"/>
  <c r="J1310" i="26" s="1"/>
  <c r="G1309" i="26"/>
  <c r="H1309" i="26" s="1"/>
  <c r="I1309" i="26" s="1"/>
  <c r="J1309" i="26" s="1"/>
  <c r="G1308" i="26"/>
  <c r="H1308" i="26" s="1"/>
  <c r="I1308" i="26" s="1"/>
  <c r="J1308" i="26" s="1"/>
  <c r="G1307" i="26"/>
  <c r="H1307" i="26" s="1"/>
  <c r="I1307" i="26" s="1"/>
  <c r="J1307" i="26" s="1"/>
  <c r="G1306" i="26"/>
  <c r="H1306" i="26" s="1"/>
  <c r="I1306" i="26" s="1"/>
  <c r="J1306" i="26" s="1"/>
  <c r="G1305" i="26"/>
  <c r="H1305" i="26" s="1"/>
  <c r="I1305" i="26" s="1"/>
  <c r="J1305" i="26" s="1"/>
  <c r="G1304" i="26"/>
  <c r="H1304" i="26" s="1"/>
  <c r="I1304" i="26" s="1"/>
  <c r="J1304" i="26" s="1"/>
  <c r="G1303" i="26"/>
  <c r="H1303" i="26" s="1"/>
  <c r="I1303" i="26" s="1"/>
  <c r="J1303" i="26" s="1"/>
  <c r="G1302" i="26"/>
  <c r="H1302" i="26" s="1"/>
  <c r="I1302" i="26" s="1"/>
  <c r="J1302" i="26" s="1"/>
  <c r="G1301" i="26"/>
  <c r="H1301" i="26" s="1"/>
  <c r="I1301" i="26" s="1"/>
  <c r="J1301" i="26" s="1"/>
  <c r="G1300" i="26"/>
  <c r="H1300" i="26" s="1"/>
  <c r="I1300" i="26" s="1"/>
  <c r="J1300" i="26" s="1"/>
  <c r="G1299" i="26"/>
  <c r="H1299" i="26" s="1"/>
  <c r="I1299" i="26" s="1"/>
  <c r="J1299" i="26" s="1"/>
  <c r="G1298" i="26"/>
  <c r="H1298" i="26" s="1"/>
  <c r="I1298" i="26" s="1"/>
  <c r="J1298" i="26" s="1"/>
  <c r="G1297" i="26"/>
  <c r="H1297" i="26" s="1"/>
  <c r="I1297" i="26" s="1"/>
  <c r="J1297" i="26" s="1"/>
  <c r="G1296" i="26"/>
  <c r="H1296" i="26" s="1"/>
  <c r="I1296" i="26" s="1"/>
  <c r="J1296" i="26" s="1"/>
  <c r="G1295" i="26"/>
  <c r="H1295" i="26" s="1"/>
  <c r="I1295" i="26" s="1"/>
  <c r="J1295" i="26" s="1"/>
  <c r="G1294" i="26"/>
  <c r="H1294" i="26" s="1"/>
  <c r="I1294" i="26" s="1"/>
  <c r="J1294" i="26" s="1"/>
  <c r="G1293" i="26"/>
  <c r="H1293" i="26" s="1"/>
  <c r="I1293" i="26" s="1"/>
  <c r="J1293" i="26" s="1"/>
  <c r="G1292" i="26"/>
  <c r="H1292" i="26" s="1"/>
  <c r="I1292" i="26" s="1"/>
  <c r="J1292" i="26" s="1"/>
  <c r="G1291" i="26"/>
  <c r="H1291" i="26" s="1"/>
  <c r="I1291" i="26" s="1"/>
  <c r="J1291" i="26" s="1"/>
  <c r="G1290" i="26"/>
  <c r="H1290" i="26" s="1"/>
  <c r="I1290" i="26" s="1"/>
  <c r="J1290" i="26" s="1"/>
  <c r="G1289" i="26"/>
  <c r="H1289" i="26" s="1"/>
  <c r="I1289" i="26" s="1"/>
  <c r="J1289" i="26" s="1"/>
  <c r="G1288" i="26"/>
  <c r="H1288" i="26" s="1"/>
  <c r="I1288" i="26" s="1"/>
  <c r="J1288" i="26" s="1"/>
  <c r="G1287" i="26"/>
  <c r="H1287" i="26" s="1"/>
  <c r="I1287" i="26" s="1"/>
  <c r="J1287" i="26" s="1"/>
  <c r="G1286" i="26"/>
  <c r="H1286" i="26" s="1"/>
  <c r="I1286" i="26" s="1"/>
  <c r="J1286" i="26" s="1"/>
  <c r="G1285" i="26"/>
  <c r="H1285" i="26" s="1"/>
  <c r="I1285" i="26" s="1"/>
  <c r="J1285" i="26" s="1"/>
  <c r="G1284" i="26"/>
  <c r="H1284" i="26" s="1"/>
  <c r="I1284" i="26" s="1"/>
  <c r="J1284" i="26" s="1"/>
  <c r="G1283" i="26"/>
  <c r="H1283" i="26" s="1"/>
  <c r="I1283" i="26" s="1"/>
  <c r="J1283" i="26" s="1"/>
  <c r="G1282" i="26"/>
  <c r="H1282" i="26" s="1"/>
  <c r="I1282" i="26" s="1"/>
  <c r="J1282" i="26" s="1"/>
  <c r="G1281" i="26"/>
  <c r="H1281" i="26" s="1"/>
  <c r="I1281" i="26" s="1"/>
  <c r="J1281" i="26" s="1"/>
  <c r="G1280" i="26"/>
  <c r="H1280" i="26" s="1"/>
  <c r="I1280" i="26" s="1"/>
  <c r="J1280" i="26" s="1"/>
  <c r="G1279" i="26"/>
  <c r="H1279" i="26" s="1"/>
  <c r="I1279" i="26" s="1"/>
  <c r="J1279" i="26" s="1"/>
  <c r="G1278" i="26"/>
  <c r="H1278" i="26" s="1"/>
  <c r="I1278" i="26" s="1"/>
  <c r="J1278" i="26" s="1"/>
  <c r="G1277" i="26"/>
  <c r="H1277" i="26" s="1"/>
  <c r="I1277" i="26" s="1"/>
  <c r="J1277" i="26" s="1"/>
  <c r="G1276" i="26"/>
  <c r="H1276" i="26" s="1"/>
  <c r="I1276" i="26" s="1"/>
  <c r="J1276" i="26" s="1"/>
  <c r="G1275" i="26"/>
  <c r="H1275" i="26" s="1"/>
  <c r="I1275" i="26" s="1"/>
  <c r="J1275" i="26" s="1"/>
  <c r="G1274" i="26"/>
  <c r="H1274" i="26" s="1"/>
  <c r="I1274" i="26" s="1"/>
  <c r="J1274" i="26" s="1"/>
  <c r="G1273" i="26"/>
  <c r="H1273" i="26" s="1"/>
  <c r="I1273" i="26" s="1"/>
  <c r="J1273" i="26" s="1"/>
  <c r="G1272" i="26"/>
  <c r="H1272" i="26" s="1"/>
  <c r="I1272" i="26" s="1"/>
  <c r="J1272" i="26" s="1"/>
  <c r="G1271" i="26"/>
  <c r="H1271" i="26" s="1"/>
  <c r="I1271" i="26" s="1"/>
  <c r="J1271" i="26" s="1"/>
  <c r="G1270" i="26"/>
  <c r="H1270" i="26" s="1"/>
  <c r="I1270" i="26" s="1"/>
  <c r="J1270" i="26" s="1"/>
  <c r="G1269" i="26"/>
  <c r="H1269" i="26" s="1"/>
  <c r="I1269" i="26" s="1"/>
  <c r="J1269" i="26" s="1"/>
  <c r="G1268" i="26"/>
  <c r="H1268" i="26" s="1"/>
  <c r="I1268" i="26" s="1"/>
  <c r="J1268" i="26" s="1"/>
  <c r="G1267" i="26"/>
  <c r="H1267" i="26" s="1"/>
  <c r="I1267" i="26" s="1"/>
  <c r="J1267" i="26" s="1"/>
  <c r="G1266" i="26"/>
  <c r="H1266" i="26" s="1"/>
  <c r="I1266" i="26" s="1"/>
  <c r="J1266" i="26" s="1"/>
  <c r="G1265" i="26"/>
  <c r="H1265" i="26" s="1"/>
  <c r="I1265" i="26" s="1"/>
  <c r="J1265" i="26" s="1"/>
  <c r="G1264" i="26"/>
  <c r="H1264" i="26" s="1"/>
  <c r="I1264" i="26" s="1"/>
  <c r="J1264" i="26" s="1"/>
  <c r="G1263" i="26"/>
  <c r="H1263" i="26" s="1"/>
  <c r="I1263" i="26" s="1"/>
  <c r="J1263" i="26" s="1"/>
  <c r="G1262" i="26"/>
  <c r="H1262" i="26" s="1"/>
  <c r="I1262" i="26" s="1"/>
  <c r="J1262" i="26" s="1"/>
  <c r="G1261" i="26"/>
  <c r="H1261" i="26" s="1"/>
  <c r="I1261" i="26" s="1"/>
  <c r="J1261" i="26" s="1"/>
  <c r="G1260" i="26"/>
  <c r="H1260" i="26" s="1"/>
  <c r="I1260" i="26" s="1"/>
  <c r="J1260" i="26" s="1"/>
  <c r="G1259" i="26"/>
  <c r="H1259" i="26" s="1"/>
  <c r="I1259" i="26" s="1"/>
  <c r="J1259" i="26" s="1"/>
  <c r="G1258" i="26"/>
  <c r="H1258" i="26" s="1"/>
  <c r="I1258" i="26" s="1"/>
  <c r="J1258" i="26" s="1"/>
  <c r="G1257" i="26"/>
  <c r="H1257" i="26" s="1"/>
  <c r="I1257" i="26" s="1"/>
  <c r="J1257" i="26" s="1"/>
  <c r="G1256" i="26"/>
  <c r="H1256" i="26" s="1"/>
  <c r="I1256" i="26" s="1"/>
  <c r="J1256" i="26" s="1"/>
  <c r="G1255" i="26"/>
  <c r="H1255" i="26" s="1"/>
  <c r="I1255" i="26" s="1"/>
  <c r="J1255" i="26" s="1"/>
  <c r="G1254" i="26"/>
  <c r="H1254" i="26" s="1"/>
  <c r="I1254" i="26" s="1"/>
  <c r="J1254" i="26" s="1"/>
  <c r="G1253" i="26"/>
  <c r="H1253" i="26" s="1"/>
  <c r="I1253" i="26" s="1"/>
  <c r="J1253" i="26" s="1"/>
  <c r="G1252" i="26"/>
  <c r="H1252" i="26" s="1"/>
  <c r="I1252" i="26" s="1"/>
  <c r="J1252" i="26" s="1"/>
  <c r="G1251" i="26"/>
  <c r="H1251" i="26" s="1"/>
  <c r="I1251" i="26" s="1"/>
  <c r="J1251" i="26" s="1"/>
  <c r="G1250" i="26"/>
  <c r="H1250" i="26" s="1"/>
  <c r="I1250" i="26" s="1"/>
  <c r="J1250" i="26" s="1"/>
  <c r="G1249" i="26"/>
  <c r="H1249" i="26" s="1"/>
  <c r="I1249" i="26" s="1"/>
  <c r="J1249" i="26" s="1"/>
  <c r="G1248" i="26"/>
  <c r="H1248" i="26" s="1"/>
  <c r="I1248" i="26" s="1"/>
  <c r="J1248" i="26" s="1"/>
  <c r="G1247" i="26"/>
  <c r="H1247" i="26" s="1"/>
  <c r="I1247" i="26" s="1"/>
  <c r="J1247" i="26" s="1"/>
  <c r="G1246" i="26"/>
  <c r="H1246" i="26" s="1"/>
  <c r="I1246" i="26" s="1"/>
  <c r="J1246" i="26" s="1"/>
  <c r="G1245" i="26"/>
  <c r="H1245" i="26" s="1"/>
  <c r="I1245" i="26" s="1"/>
  <c r="J1245" i="26" s="1"/>
  <c r="G1244" i="26"/>
  <c r="H1244" i="26" s="1"/>
  <c r="I1244" i="26" s="1"/>
  <c r="J1244" i="26" s="1"/>
  <c r="G1243" i="26"/>
  <c r="H1243" i="26" s="1"/>
  <c r="I1243" i="26" s="1"/>
  <c r="J1243" i="26" s="1"/>
  <c r="G1242" i="26"/>
  <c r="H1242" i="26" s="1"/>
  <c r="I1242" i="26" s="1"/>
  <c r="J1242" i="26" s="1"/>
  <c r="G1241" i="26"/>
  <c r="H1241" i="26" s="1"/>
  <c r="I1241" i="26" s="1"/>
  <c r="J1241" i="26" s="1"/>
  <c r="G1240" i="26"/>
  <c r="H1240" i="26" s="1"/>
  <c r="I1240" i="26" s="1"/>
  <c r="J1240" i="26" s="1"/>
  <c r="G1239" i="26"/>
  <c r="H1239" i="26" s="1"/>
  <c r="I1239" i="26" s="1"/>
  <c r="J1239" i="26" s="1"/>
  <c r="G1238" i="26"/>
  <c r="H1238" i="26" s="1"/>
  <c r="I1238" i="26" s="1"/>
  <c r="J1238" i="26" s="1"/>
  <c r="G1237" i="26"/>
  <c r="H1237" i="26" s="1"/>
  <c r="I1237" i="26" s="1"/>
  <c r="J1237" i="26" s="1"/>
  <c r="G1236" i="26"/>
  <c r="H1236" i="26" s="1"/>
  <c r="I1236" i="26" s="1"/>
  <c r="J1236" i="26" s="1"/>
  <c r="G1235" i="26"/>
  <c r="H1235" i="26" s="1"/>
  <c r="I1235" i="26" s="1"/>
  <c r="J1235" i="26" s="1"/>
  <c r="G1234" i="26"/>
  <c r="H1234" i="26" s="1"/>
  <c r="I1234" i="26" s="1"/>
  <c r="J1234" i="26" s="1"/>
  <c r="G1233" i="26"/>
  <c r="H1233" i="26" s="1"/>
  <c r="I1233" i="26" s="1"/>
  <c r="J1233" i="26" s="1"/>
  <c r="G1232" i="26"/>
  <c r="H1232" i="26" s="1"/>
  <c r="I1232" i="26" s="1"/>
  <c r="J1232" i="26" s="1"/>
  <c r="G1231" i="26"/>
  <c r="H1231" i="26" s="1"/>
  <c r="I1231" i="26" s="1"/>
  <c r="J1231" i="26" s="1"/>
  <c r="G1230" i="26"/>
  <c r="H1230" i="26" s="1"/>
  <c r="I1230" i="26" s="1"/>
  <c r="J1230" i="26" s="1"/>
  <c r="G1229" i="26"/>
  <c r="H1229" i="26" s="1"/>
  <c r="I1229" i="26" s="1"/>
  <c r="J1229" i="26" s="1"/>
  <c r="G1228" i="26"/>
  <c r="H1228" i="26" s="1"/>
  <c r="I1228" i="26" s="1"/>
  <c r="J1228" i="26" s="1"/>
  <c r="G1227" i="26"/>
  <c r="H1227" i="26" s="1"/>
  <c r="I1227" i="26" s="1"/>
  <c r="J1227" i="26" s="1"/>
  <c r="G1226" i="26"/>
  <c r="H1226" i="26" s="1"/>
  <c r="I1226" i="26" s="1"/>
  <c r="J1226" i="26" s="1"/>
  <c r="G1225" i="26"/>
  <c r="H1225" i="26" s="1"/>
  <c r="I1225" i="26" s="1"/>
  <c r="J1225" i="26" s="1"/>
  <c r="G1224" i="26"/>
  <c r="H1224" i="26" s="1"/>
  <c r="I1224" i="26" s="1"/>
  <c r="J1224" i="26" s="1"/>
  <c r="G1223" i="26"/>
  <c r="H1223" i="26" s="1"/>
  <c r="I1223" i="26" s="1"/>
  <c r="J1223" i="26" s="1"/>
  <c r="G1222" i="26"/>
  <c r="H1222" i="26" s="1"/>
  <c r="I1222" i="26" s="1"/>
  <c r="J1222" i="26" s="1"/>
  <c r="G1221" i="26"/>
  <c r="H1221" i="26" s="1"/>
  <c r="I1221" i="26" s="1"/>
  <c r="J1221" i="26" s="1"/>
  <c r="G1220" i="26"/>
  <c r="H1220" i="26" s="1"/>
  <c r="I1220" i="26" s="1"/>
  <c r="J1220" i="26" s="1"/>
  <c r="G1219" i="26"/>
  <c r="H1219" i="26" s="1"/>
  <c r="I1219" i="26" s="1"/>
  <c r="J1219" i="26" s="1"/>
  <c r="G1218" i="26"/>
  <c r="H1218" i="26" s="1"/>
  <c r="I1218" i="26" s="1"/>
  <c r="J1218" i="26" s="1"/>
  <c r="G1217" i="26"/>
  <c r="H1217" i="26" s="1"/>
  <c r="I1217" i="26" s="1"/>
  <c r="J1217" i="26" s="1"/>
  <c r="G1216" i="26"/>
  <c r="H1216" i="26" s="1"/>
  <c r="I1216" i="26" s="1"/>
  <c r="J1216" i="26" s="1"/>
  <c r="G1215" i="26"/>
  <c r="H1215" i="26" s="1"/>
  <c r="I1215" i="26" s="1"/>
  <c r="J1215" i="26" s="1"/>
  <c r="G1214" i="26"/>
  <c r="H1214" i="26" s="1"/>
  <c r="I1214" i="26" s="1"/>
  <c r="J1214" i="26" s="1"/>
  <c r="G1213" i="26"/>
  <c r="H1213" i="26" s="1"/>
  <c r="I1213" i="26" s="1"/>
  <c r="J1213" i="26" s="1"/>
  <c r="G1212" i="26"/>
  <c r="H1212" i="26" s="1"/>
  <c r="I1212" i="26" s="1"/>
  <c r="J1212" i="26" s="1"/>
  <c r="G1211" i="26"/>
  <c r="H1211" i="26" s="1"/>
  <c r="I1211" i="26" s="1"/>
  <c r="J1211" i="26" s="1"/>
  <c r="G1210" i="26"/>
  <c r="H1210" i="26" s="1"/>
  <c r="I1210" i="26" s="1"/>
  <c r="J1210" i="26" s="1"/>
  <c r="G1209" i="26"/>
  <c r="H1209" i="26" s="1"/>
  <c r="I1209" i="26" s="1"/>
  <c r="J1209" i="26" s="1"/>
  <c r="G1208" i="26"/>
  <c r="H1208" i="26" s="1"/>
  <c r="I1208" i="26" s="1"/>
  <c r="J1208" i="26" s="1"/>
  <c r="G1207" i="26"/>
  <c r="H1207" i="26" s="1"/>
  <c r="I1207" i="26" s="1"/>
  <c r="J1207" i="26" s="1"/>
  <c r="G1206" i="26"/>
  <c r="H1206" i="26" s="1"/>
  <c r="I1206" i="26" s="1"/>
  <c r="J1206" i="26" s="1"/>
  <c r="G1205" i="26"/>
  <c r="H1205" i="26" s="1"/>
  <c r="I1205" i="26" s="1"/>
  <c r="J1205" i="26" s="1"/>
  <c r="G1204" i="26"/>
  <c r="H1204" i="26" s="1"/>
  <c r="I1204" i="26" s="1"/>
  <c r="J1204" i="26" s="1"/>
  <c r="G1203" i="26"/>
  <c r="H1203" i="26" s="1"/>
  <c r="I1203" i="26" s="1"/>
  <c r="J1203" i="26" s="1"/>
  <c r="G1202" i="26"/>
  <c r="H1202" i="26" s="1"/>
  <c r="I1202" i="26" s="1"/>
  <c r="J1202" i="26" s="1"/>
  <c r="G1201" i="26"/>
  <c r="H1201" i="26" s="1"/>
  <c r="I1201" i="26" s="1"/>
  <c r="J1201" i="26" s="1"/>
  <c r="G1200" i="26"/>
  <c r="H1200" i="26" s="1"/>
  <c r="I1200" i="26" s="1"/>
  <c r="J1200" i="26" s="1"/>
  <c r="G1199" i="26"/>
  <c r="H1199" i="26" s="1"/>
  <c r="I1199" i="26" s="1"/>
  <c r="J1199" i="26" s="1"/>
  <c r="G1198" i="26"/>
  <c r="H1198" i="26" s="1"/>
  <c r="I1198" i="26" s="1"/>
  <c r="J1198" i="26" s="1"/>
  <c r="G1197" i="26"/>
  <c r="H1197" i="26" s="1"/>
  <c r="I1197" i="26" s="1"/>
  <c r="J1197" i="26" s="1"/>
  <c r="G1196" i="26"/>
  <c r="H1196" i="26" s="1"/>
  <c r="I1196" i="26" s="1"/>
  <c r="J1196" i="26" s="1"/>
  <c r="G1195" i="26"/>
  <c r="H1195" i="26" s="1"/>
  <c r="I1195" i="26" s="1"/>
  <c r="J1195" i="26" s="1"/>
  <c r="G1194" i="26"/>
  <c r="H1194" i="26" s="1"/>
  <c r="I1194" i="26" s="1"/>
  <c r="J1194" i="26" s="1"/>
  <c r="G1193" i="26"/>
  <c r="H1193" i="26" s="1"/>
  <c r="I1193" i="26" s="1"/>
  <c r="J1193" i="26" s="1"/>
  <c r="G1192" i="26"/>
  <c r="H1192" i="26" s="1"/>
  <c r="I1192" i="26" s="1"/>
  <c r="J1192" i="26" s="1"/>
  <c r="G1191" i="26"/>
  <c r="H1191" i="26" s="1"/>
  <c r="I1191" i="26" s="1"/>
  <c r="J1191" i="26" s="1"/>
  <c r="G1190" i="26"/>
  <c r="H1190" i="26" s="1"/>
  <c r="I1190" i="26" s="1"/>
  <c r="J1190" i="26" s="1"/>
  <c r="G1189" i="26"/>
  <c r="H1189" i="26" s="1"/>
  <c r="I1189" i="26" s="1"/>
  <c r="J1189" i="26" s="1"/>
  <c r="G1188" i="26"/>
  <c r="H1188" i="26" s="1"/>
  <c r="I1188" i="26" s="1"/>
  <c r="J1188" i="26" s="1"/>
  <c r="G1187" i="26"/>
  <c r="H1187" i="26" s="1"/>
  <c r="I1187" i="26" s="1"/>
  <c r="J1187" i="26" s="1"/>
  <c r="G1186" i="26"/>
  <c r="H1186" i="26" s="1"/>
  <c r="I1186" i="26" s="1"/>
  <c r="J1186" i="26" s="1"/>
  <c r="G1185" i="26"/>
  <c r="H1185" i="26" s="1"/>
  <c r="I1185" i="26" s="1"/>
  <c r="J1185" i="26" s="1"/>
  <c r="G1184" i="26"/>
  <c r="H1184" i="26" s="1"/>
  <c r="I1184" i="26" s="1"/>
  <c r="J1184" i="26" s="1"/>
  <c r="G1183" i="26"/>
  <c r="H1183" i="26" s="1"/>
  <c r="I1183" i="26" s="1"/>
  <c r="J1183" i="26" s="1"/>
  <c r="G1182" i="26"/>
  <c r="H1182" i="26" s="1"/>
  <c r="I1182" i="26" s="1"/>
  <c r="J1182" i="26" s="1"/>
  <c r="G1181" i="26"/>
  <c r="H1181" i="26" s="1"/>
  <c r="I1181" i="26" s="1"/>
  <c r="J1181" i="26" s="1"/>
  <c r="G1180" i="26"/>
  <c r="H1180" i="26" s="1"/>
  <c r="I1180" i="26" s="1"/>
  <c r="J1180" i="26" s="1"/>
  <c r="G1179" i="26"/>
  <c r="H1179" i="26" s="1"/>
  <c r="I1179" i="26" s="1"/>
  <c r="J1179" i="26" s="1"/>
  <c r="G1178" i="26"/>
  <c r="H1178" i="26" s="1"/>
  <c r="I1178" i="26" s="1"/>
  <c r="J1178" i="26" s="1"/>
  <c r="G1177" i="26"/>
  <c r="H1177" i="26" s="1"/>
  <c r="I1177" i="26" s="1"/>
  <c r="J1177" i="26" s="1"/>
  <c r="G1176" i="26"/>
  <c r="H1176" i="26" s="1"/>
  <c r="I1176" i="26" s="1"/>
  <c r="J1176" i="26" s="1"/>
  <c r="G1175" i="26"/>
  <c r="H1175" i="26" s="1"/>
  <c r="I1175" i="26" s="1"/>
  <c r="J1175" i="26" s="1"/>
  <c r="G1174" i="26"/>
  <c r="H1174" i="26" s="1"/>
  <c r="I1174" i="26" s="1"/>
  <c r="J1174" i="26" s="1"/>
  <c r="G1173" i="26"/>
  <c r="H1173" i="26" s="1"/>
  <c r="I1173" i="26" s="1"/>
  <c r="J1173" i="26" s="1"/>
  <c r="G1172" i="26"/>
  <c r="H1172" i="26" s="1"/>
  <c r="I1172" i="26" s="1"/>
  <c r="J1172" i="26" s="1"/>
  <c r="G1171" i="26"/>
  <c r="H1171" i="26" s="1"/>
  <c r="I1171" i="26" s="1"/>
  <c r="J1171" i="26" s="1"/>
  <c r="G1170" i="26"/>
  <c r="H1170" i="26" s="1"/>
  <c r="I1170" i="26" s="1"/>
  <c r="J1170" i="26" s="1"/>
  <c r="G1169" i="26"/>
  <c r="H1169" i="26" s="1"/>
  <c r="I1169" i="26" s="1"/>
  <c r="J1169" i="26" s="1"/>
  <c r="G1168" i="26"/>
  <c r="H1168" i="26" s="1"/>
  <c r="I1168" i="26" s="1"/>
  <c r="J1168" i="26" s="1"/>
  <c r="G1167" i="26"/>
  <c r="H1167" i="26" s="1"/>
  <c r="I1167" i="26" s="1"/>
  <c r="J1167" i="26" s="1"/>
  <c r="G1166" i="26"/>
  <c r="H1166" i="26" s="1"/>
  <c r="I1166" i="26" s="1"/>
  <c r="J1166" i="26" s="1"/>
  <c r="G1165" i="26"/>
  <c r="H1165" i="26" s="1"/>
  <c r="I1165" i="26" s="1"/>
  <c r="J1165" i="26" s="1"/>
  <c r="G1164" i="26"/>
  <c r="H1164" i="26" s="1"/>
  <c r="I1164" i="26" s="1"/>
  <c r="J1164" i="26" s="1"/>
  <c r="G1163" i="26"/>
  <c r="H1163" i="26" s="1"/>
  <c r="I1163" i="26" s="1"/>
  <c r="J1163" i="26" s="1"/>
  <c r="G1162" i="26"/>
  <c r="H1162" i="26" s="1"/>
  <c r="I1162" i="26" s="1"/>
  <c r="J1162" i="26" s="1"/>
  <c r="G1161" i="26"/>
  <c r="H1161" i="26" s="1"/>
  <c r="I1161" i="26" s="1"/>
  <c r="J1161" i="26" s="1"/>
  <c r="G1160" i="26"/>
  <c r="H1160" i="26" s="1"/>
  <c r="I1160" i="26" s="1"/>
  <c r="J1160" i="26" s="1"/>
  <c r="G1159" i="26"/>
  <c r="H1159" i="26" s="1"/>
  <c r="I1159" i="26" s="1"/>
  <c r="J1159" i="26" s="1"/>
  <c r="G1158" i="26"/>
  <c r="H1158" i="26" s="1"/>
  <c r="I1158" i="26" s="1"/>
  <c r="J1158" i="26" s="1"/>
  <c r="G1157" i="26"/>
  <c r="H1157" i="26" s="1"/>
  <c r="I1157" i="26" s="1"/>
  <c r="J1157" i="26" s="1"/>
  <c r="G1156" i="26"/>
  <c r="H1156" i="26" s="1"/>
  <c r="I1156" i="26" s="1"/>
  <c r="J1156" i="26" s="1"/>
  <c r="G1155" i="26"/>
  <c r="H1155" i="26" s="1"/>
  <c r="I1155" i="26" s="1"/>
  <c r="J1155" i="26" s="1"/>
  <c r="G1154" i="26"/>
  <c r="H1154" i="26" s="1"/>
  <c r="I1154" i="26" s="1"/>
  <c r="J1154" i="26" s="1"/>
  <c r="G1153" i="26"/>
  <c r="H1153" i="26" s="1"/>
  <c r="I1153" i="26" s="1"/>
  <c r="J1153" i="26" s="1"/>
  <c r="G1152" i="26"/>
  <c r="H1152" i="26" s="1"/>
  <c r="I1152" i="26" s="1"/>
  <c r="J1152" i="26" s="1"/>
  <c r="G1151" i="26"/>
  <c r="H1151" i="26" s="1"/>
  <c r="I1151" i="26" s="1"/>
  <c r="J1151" i="26" s="1"/>
  <c r="G1150" i="26"/>
  <c r="H1150" i="26" s="1"/>
  <c r="I1150" i="26" s="1"/>
  <c r="J1150" i="26" s="1"/>
  <c r="G1149" i="26"/>
  <c r="H1149" i="26" s="1"/>
  <c r="I1149" i="26" s="1"/>
  <c r="J1149" i="26" s="1"/>
  <c r="G1148" i="26"/>
  <c r="H1148" i="26" s="1"/>
  <c r="I1148" i="26" s="1"/>
  <c r="J1148" i="26" s="1"/>
  <c r="G1147" i="26"/>
  <c r="H1147" i="26" s="1"/>
  <c r="I1147" i="26" s="1"/>
  <c r="J1147" i="26" s="1"/>
  <c r="G1146" i="26"/>
  <c r="H1146" i="26" s="1"/>
  <c r="I1146" i="26" s="1"/>
  <c r="J1146" i="26" s="1"/>
  <c r="G1145" i="26"/>
  <c r="H1145" i="26" s="1"/>
  <c r="I1145" i="26" s="1"/>
  <c r="J1145" i="26" s="1"/>
  <c r="G1144" i="26"/>
  <c r="H1144" i="26" s="1"/>
  <c r="I1144" i="26" s="1"/>
  <c r="J1144" i="26" s="1"/>
  <c r="G1143" i="26"/>
  <c r="H1143" i="26" s="1"/>
  <c r="I1143" i="26" s="1"/>
  <c r="J1143" i="26" s="1"/>
  <c r="G1142" i="26"/>
  <c r="H1142" i="26" s="1"/>
  <c r="I1142" i="26" s="1"/>
  <c r="J1142" i="26" s="1"/>
  <c r="G1141" i="26"/>
  <c r="H1141" i="26" s="1"/>
  <c r="I1141" i="26" s="1"/>
  <c r="J1141" i="26" s="1"/>
  <c r="G1140" i="26"/>
  <c r="H1140" i="26" s="1"/>
  <c r="I1140" i="26" s="1"/>
  <c r="J1140" i="26" s="1"/>
  <c r="G1139" i="26"/>
  <c r="H1139" i="26" s="1"/>
  <c r="I1139" i="26" s="1"/>
  <c r="J1139" i="26" s="1"/>
  <c r="G1138" i="26"/>
  <c r="H1138" i="26" s="1"/>
  <c r="I1138" i="26" s="1"/>
  <c r="J1138" i="26" s="1"/>
  <c r="G1137" i="26"/>
  <c r="H1137" i="26" s="1"/>
  <c r="I1137" i="26" s="1"/>
  <c r="J1137" i="26" s="1"/>
  <c r="G1136" i="26"/>
  <c r="H1136" i="26" s="1"/>
  <c r="I1136" i="26" s="1"/>
  <c r="J1136" i="26" s="1"/>
  <c r="G1135" i="26"/>
  <c r="H1135" i="26" s="1"/>
  <c r="I1135" i="26" s="1"/>
  <c r="J1135" i="26" s="1"/>
  <c r="G1134" i="26"/>
  <c r="H1134" i="26" s="1"/>
  <c r="I1134" i="26" s="1"/>
  <c r="J1134" i="26" s="1"/>
  <c r="G1133" i="26"/>
  <c r="H1133" i="26" s="1"/>
  <c r="I1133" i="26" s="1"/>
  <c r="J1133" i="26" s="1"/>
  <c r="G1132" i="26"/>
  <c r="H1132" i="26" s="1"/>
  <c r="I1132" i="26" s="1"/>
  <c r="J1132" i="26" s="1"/>
  <c r="G1131" i="26"/>
  <c r="H1131" i="26" s="1"/>
  <c r="I1131" i="26" s="1"/>
  <c r="J1131" i="26" s="1"/>
  <c r="G1130" i="26"/>
  <c r="H1130" i="26" s="1"/>
  <c r="I1130" i="26" s="1"/>
  <c r="J1130" i="26" s="1"/>
  <c r="G1129" i="26"/>
  <c r="H1129" i="26" s="1"/>
  <c r="I1129" i="26" s="1"/>
  <c r="J1129" i="26" s="1"/>
  <c r="G1128" i="26"/>
  <c r="H1128" i="26" s="1"/>
  <c r="I1128" i="26" s="1"/>
  <c r="J1128" i="26" s="1"/>
  <c r="G1127" i="26"/>
  <c r="H1127" i="26" s="1"/>
  <c r="I1127" i="26" s="1"/>
  <c r="J1127" i="26" s="1"/>
  <c r="G1126" i="26"/>
  <c r="H1126" i="26" s="1"/>
  <c r="I1126" i="26" s="1"/>
  <c r="J1126" i="26" s="1"/>
  <c r="G1125" i="26"/>
  <c r="H1125" i="26" s="1"/>
  <c r="I1125" i="26" s="1"/>
  <c r="J1125" i="26" s="1"/>
  <c r="G1124" i="26"/>
  <c r="H1124" i="26" s="1"/>
  <c r="I1124" i="26" s="1"/>
  <c r="J1124" i="26" s="1"/>
  <c r="G1123" i="26"/>
  <c r="H1123" i="26" s="1"/>
  <c r="I1123" i="26" s="1"/>
  <c r="J1123" i="26" s="1"/>
  <c r="G1122" i="26"/>
  <c r="H1122" i="26" s="1"/>
  <c r="I1122" i="26" s="1"/>
  <c r="J1122" i="26" s="1"/>
  <c r="G1121" i="26"/>
  <c r="H1121" i="26" s="1"/>
  <c r="I1121" i="26" s="1"/>
  <c r="J1121" i="26" s="1"/>
  <c r="G1120" i="26"/>
  <c r="H1120" i="26" s="1"/>
  <c r="I1120" i="26" s="1"/>
  <c r="J1120" i="26" s="1"/>
  <c r="G1119" i="26"/>
  <c r="H1119" i="26" s="1"/>
  <c r="I1119" i="26" s="1"/>
  <c r="J1119" i="26" s="1"/>
  <c r="G1118" i="26"/>
  <c r="H1118" i="26" s="1"/>
  <c r="I1118" i="26" s="1"/>
  <c r="J1118" i="26" s="1"/>
  <c r="G1117" i="26"/>
  <c r="H1117" i="26" s="1"/>
  <c r="I1117" i="26" s="1"/>
  <c r="J1117" i="26" s="1"/>
  <c r="G1116" i="26"/>
  <c r="H1116" i="26" s="1"/>
  <c r="I1116" i="26" s="1"/>
  <c r="J1116" i="26" s="1"/>
  <c r="G1115" i="26"/>
  <c r="H1115" i="26" s="1"/>
  <c r="I1115" i="26" s="1"/>
  <c r="J1115" i="26" s="1"/>
  <c r="G1114" i="26"/>
  <c r="H1114" i="26" s="1"/>
  <c r="I1114" i="26" s="1"/>
  <c r="J1114" i="26" s="1"/>
  <c r="G1113" i="26"/>
  <c r="H1113" i="26" s="1"/>
  <c r="I1113" i="26" s="1"/>
  <c r="J1113" i="26" s="1"/>
  <c r="G1112" i="26"/>
  <c r="H1112" i="26" s="1"/>
  <c r="I1112" i="26" s="1"/>
  <c r="J1112" i="26" s="1"/>
  <c r="G1111" i="26"/>
  <c r="H1111" i="26" s="1"/>
  <c r="I1111" i="26" s="1"/>
  <c r="J1111" i="26" s="1"/>
  <c r="G1110" i="26"/>
  <c r="H1110" i="26" s="1"/>
  <c r="I1110" i="26" s="1"/>
  <c r="J1110" i="26" s="1"/>
  <c r="G1109" i="26"/>
  <c r="H1109" i="26" s="1"/>
  <c r="I1109" i="26" s="1"/>
  <c r="J1109" i="26" s="1"/>
  <c r="G1108" i="26"/>
  <c r="H1108" i="26" s="1"/>
  <c r="I1108" i="26" s="1"/>
  <c r="J1108" i="26" s="1"/>
  <c r="G1107" i="26"/>
  <c r="H1107" i="26" s="1"/>
  <c r="I1107" i="26" s="1"/>
  <c r="J1107" i="26" s="1"/>
  <c r="G1106" i="26"/>
  <c r="H1106" i="26" s="1"/>
  <c r="I1106" i="26" s="1"/>
  <c r="J1106" i="26" s="1"/>
  <c r="G1105" i="26"/>
  <c r="H1105" i="26" s="1"/>
  <c r="I1105" i="26" s="1"/>
  <c r="J1105" i="26" s="1"/>
  <c r="G1104" i="26"/>
  <c r="H1104" i="26" s="1"/>
  <c r="I1104" i="26" s="1"/>
  <c r="J1104" i="26" s="1"/>
  <c r="G1103" i="26"/>
  <c r="H1103" i="26" s="1"/>
  <c r="I1103" i="26" s="1"/>
  <c r="J1103" i="26" s="1"/>
  <c r="G1102" i="26"/>
  <c r="H1102" i="26" s="1"/>
  <c r="I1102" i="26" s="1"/>
  <c r="J1102" i="26" s="1"/>
  <c r="G1101" i="26"/>
  <c r="H1101" i="26" s="1"/>
  <c r="I1101" i="26" s="1"/>
  <c r="J1101" i="26" s="1"/>
  <c r="G1100" i="26"/>
  <c r="H1100" i="26" s="1"/>
  <c r="I1100" i="26" s="1"/>
  <c r="J1100" i="26" s="1"/>
  <c r="G1099" i="26"/>
  <c r="H1099" i="26" s="1"/>
  <c r="I1099" i="26" s="1"/>
  <c r="J1099" i="26" s="1"/>
  <c r="G1098" i="26"/>
  <c r="H1098" i="26" s="1"/>
  <c r="I1098" i="26" s="1"/>
  <c r="J1098" i="26" s="1"/>
  <c r="G1097" i="26"/>
  <c r="H1097" i="26" s="1"/>
  <c r="I1097" i="26" s="1"/>
  <c r="J1097" i="26" s="1"/>
  <c r="G1096" i="26"/>
  <c r="H1096" i="26" s="1"/>
  <c r="I1096" i="26" s="1"/>
  <c r="J1096" i="26" s="1"/>
  <c r="G1095" i="26"/>
  <c r="H1095" i="26" s="1"/>
  <c r="I1095" i="26" s="1"/>
  <c r="J1095" i="26" s="1"/>
  <c r="G1094" i="26"/>
  <c r="H1094" i="26" s="1"/>
  <c r="I1094" i="26" s="1"/>
  <c r="J1094" i="26" s="1"/>
  <c r="G1093" i="26"/>
  <c r="H1093" i="26" s="1"/>
  <c r="I1093" i="26" s="1"/>
  <c r="J1093" i="26" s="1"/>
  <c r="G1092" i="26"/>
  <c r="H1092" i="26" s="1"/>
  <c r="I1092" i="26" s="1"/>
  <c r="J1092" i="26" s="1"/>
  <c r="G1091" i="26"/>
  <c r="H1091" i="26" s="1"/>
  <c r="I1091" i="26" s="1"/>
  <c r="J1091" i="26" s="1"/>
  <c r="G1090" i="26"/>
  <c r="H1090" i="26" s="1"/>
  <c r="I1090" i="26" s="1"/>
  <c r="J1090" i="26" s="1"/>
  <c r="G1089" i="26"/>
  <c r="H1089" i="26" s="1"/>
  <c r="I1089" i="26" s="1"/>
  <c r="J1089" i="26" s="1"/>
  <c r="G1088" i="26"/>
  <c r="H1088" i="26" s="1"/>
  <c r="I1088" i="26" s="1"/>
  <c r="J1088" i="26" s="1"/>
  <c r="G1087" i="26"/>
  <c r="H1087" i="26" s="1"/>
  <c r="I1087" i="26" s="1"/>
  <c r="J1087" i="26" s="1"/>
  <c r="G1086" i="26"/>
  <c r="H1086" i="26" s="1"/>
  <c r="I1086" i="26" s="1"/>
  <c r="J1086" i="26" s="1"/>
  <c r="G1085" i="26"/>
  <c r="H1085" i="26" s="1"/>
  <c r="I1085" i="26" s="1"/>
  <c r="J1085" i="26" s="1"/>
  <c r="G1084" i="26"/>
  <c r="H1084" i="26" s="1"/>
  <c r="I1084" i="26" s="1"/>
  <c r="J1084" i="26" s="1"/>
  <c r="G1083" i="26"/>
  <c r="H1083" i="26" s="1"/>
  <c r="I1083" i="26" s="1"/>
  <c r="J1083" i="26" s="1"/>
  <c r="G1082" i="26"/>
  <c r="H1082" i="26" s="1"/>
  <c r="I1082" i="26" s="1"/>
  <c r="J1082" i="26" s="1"/>
  <c r="G1081" i="26"/>
  <c r="H1081" i="26" s="1"/>
  <c r="I1081" i="26" s="1"/>
  <c r="J1081" i="26" s="1"/>
  <c r="G1080" i="26"/>
  <c r="H1080" i="26" s="1"/>
  <c r="I1080" i="26" s="1"/>
  <c r="J1080" i="26" s="1"/>
  <c r="G1079" i="26"/>
  <c r="H1079" i="26" s="1"/>
  <c r="I1079" i="26" s="1"/>
  <c r="J1079" i="26" s="1"/>
  <c r="G1078" i="26"/>
  <c r="H1078" i="26" s="1"/>
  <c r="I1078" i="26" s="1"/>
  <c r="J1078" i="26" s="1"/>
  <c r="G1077" i="26"/>
  <c r="H1077" i="26" s="1"/>
  <c r="I1077" i="26" s="1"/>
  <c r="J1077" i="26" s="1"/>
  <c r="G1076" i="26"/>
  <c r="H1076" i="26" s="1"/>
  <c r="I1076" i="26" s="1"/>
  <c r="J1076" i="26" s="1"/>
  <c r="G1075" i="26"/>
  <c r="H1075" i="26" s="1"/>
  <c r="I1075" i="26" s="1"/>
  <c r="J1075" i="26" s="1"/>
  <c r="G1074" i="26"/>
  <c r="H1074" i="26" s="1"/>
  <c r="I1074" i="26" s="1"/>
  <c r="J1074" i="26" s="1"/>
  <c r="G1073" i="26"/>
  <c r="H1073" i="26" s="1"/>
  <c r="I1073" i="26" s="1"/>
  <c r="J1073" i="26" s="1"/>
  <c r="G1072" i="26"/>
  <c r="H1072" i="26" s="1"/>
  <c r="I1072" i="26" s="1"/>
  <c r="J1072" i="26" s="1"/>
  <c r="G1071" i="26"/>
  <c r="H1071" i="26" s="1"/>
  <c r="I1071" i="26" s="1"/>
  <c r="J1071" i="26" s="1"/>
  <c r="G1070" i="26"/>
  <c r="H1070" i="26" s="1"/>
  <c r="I1070" i="26" s="1"/>
  <c r="J1070" i="26" s="1"/>
  <c r="G1069" i="26"/>
  <c r="H1069" i="26" s="1"/>
  <c r="I1069" i="26" s="1"/>
  <c r="J1069" i="26" s="1"/>
  <c r="G1068" i="26"/>
  <c r="H1068" i="26" s="1"/>
  <c r="I1068" i="26" s="1"/>
  <c r="J1068" i="26" s="1"/>
  <c r="G1067" i="26"/>
  <c r="H1067" i="26" s="1"/>
  <c r="I1067" i="26" s="1"/>
  <c r="J1067" i="26" s="1"/>
  <c r="G1066" i="26"/>
  <c r="H1066" i="26" s="1"/>
  <c r="I1066" i="26" s="1"/>
  <c r="J1066" i="26" s="1"/>
  <c r="G1065" i="26"/>
  <c r="H1065" i="26" s="1"/>
  <c r="I1065" i="26" s="1"/>
  <c r="J1065" i="26" s="1"/>
  <c r="G1064" i="26"/>
  <c r="H1064" i="26" s="1"/>
  <c r="I1064" i="26" s="1"/>
  <c r="J1064" i="26" s="1"/>
  <c r="G1063" i="26"/>
  <c r="H1063" i="26" s="1"/>
  <c r="I1063" i="26" s="1"/>
  <c r="J1063" i="26" s="1"/>
  <c r="G1062" i="26"/>
  <c r="H1062" i="26" s="1"/>
  <c r="I1062" i="26" s="1"/>
  <c r="J1062" i="26" s="1"/>
  <c r="G1061" i="26"/>
  <c r="H1061" i="26" s="1"/>
  <c r="I1061" i="26" s="1"/>
  <c r="J1061" i="26" s="1"/>
  <c r="G1060" i="26"/>
  <c r="H1060" i="26" s="1"/>
  <c r="I1060" i="26" s="1"/>
  <c r="J1060" i="26" s="1"/>
  <c r="G1059" i="26"/>
  <c r="H1059" i="26" s="1"/>
  <c r="I1059" i="26" s="1"/>
  <c r="J1059" i="26" s="1"/>
  <c r="G1058" i="26"/>
  <c r="H1058" i="26" s="1"/>
  <c r="I1058" i="26" s="1"/>
  <c r="J1058" i="26" s="1"/>
  <c r="G1057" i="26"/>
  <c r="H1057" i="26" s="1"/>
  <c r="I1057" i="26" s="1"/>
  <c r="J1057" i="26" s="1"/>
  <c r="G1056" i="26"/>
  <c r="H1056" i="26" s="1"/>
  <c r="I1056" i="26" s="1"/>
  <c r="J1056" i="26" s="1"/>
  <c r="G1055" i="26"/>
  <c r="H1055" i="26" s="1"/>
  <c r="I1055" i="26" s="1"/>
  <c r="J1055" i="26" s="1"/>
  <c r="G1054" i="26"/>
  <c r="H1054" i="26" s="1"/>
  <c r="I1054" i="26" s="1"/>
  <c r="J1054" i="26" s="1"/>
  <c r="G1053" i="26"/>
  <c r="H1053" i="26" s="1"/>
  <c r="I1053" i="26" s="1"/>
  <c r="J1053" i="26" s="1"/>
  <c r="G1052" i="26"/>
  <c r="H1052" i="26" s="1"/>
  <c r="I1052" i="26" s="1"/>
  <c r="J1052" i="26" s="1"/>
  <c r="G1051" i="26"/>
  <c r="H1051" i="26" s="1"/>
  <c r="I1051" i="26" s="1"/>
  <c r="J1051" i="26" s="1"/>
  <c r="G1050" i="26"/>
  <c r="H1050" i="26" s="1"/>
  <c r="I1050" i="26" s="1"/>
  <c r="J1050" i="26" s="1"/>
  <c r="G1049" i="26"/>
  <c r="H1049" i="26" s="1"/>
  <c r="I1049" i="26" s="1"/>
  <c r="J1049" i="26" s="1"/>
  <c r="G1048" i="26"/>
  <c r="H1048" i="26" s="1"/>
  <c r="I1048" i="26" s="1"/>
  <c r="J1048" i="26" s="1"/>
  <c r="G1047" i="26"/>
  <c r="H1047" i="26" s="1"/>
  <c r="I1047" i="26" s="1"/>
  <c r="J1047" i="26" s="1"/>
  <c r="G1046" i="26"/>
  <c r="H1046" i="26" s="1"/>
  <c r="I1046" i="26" s="1"/>
  <c r="J1046" i="26" s="1"/>
  <c r="G1045" i="26"/>
  <c r="H1045" i="26" s="1"/>
  <c r="I1045" i="26" s="1"/>
  <c r="J1045" i="26" s="1"/>
  <c r="G1044" i="26"/>
  <c r="H1044" i="26" s="1"/>
  <c r="I1044" i="26" s="1"/>
  <c r="J1044" i="26" s="1"/>
  <c r="G1043" i="26"/>
  <c r="H1043" i="26" s="1"/>
  <c r="I1043" i="26" s="1"/>
  <c r="J1043" i="26" s="1"/>
  <c r="G1042" i="26"/>
  <c r="H1042" i="26" s="1"/>
  <c r="I1042" i="26" s="1"/>
  <c r="J1042" i="26" s="1"/>
  <c r="G1041" i="26"/>
  <c r="H1041" i="26" s="1"/>
  <c r="I1041" i="26" s="1"/>
  <c r="J1041" i="26" s="1"/>
  <c r="G1040" i="26"/>
  <c r="H1040" i="26" s="1"/>
  <c r="I1040" i="26" s="1"/>
  <c r="J1040" i="26" s="1"/>
  <c r="G1039" i="26"/>
  <c r="H1039" i="26" s="1"/>
  <c r="I1039" i="26" s="1"/>
  <c r="J1039" i="26" s="1"/>
  <c r="G1038" i="26"/>
  <c r="H1038" i="26" s="1"/>
  <c r="I1038" i="26" s="1"/>
  <c r="J1038" i="26" s="1"/>
  <c r="G1037" i="26"/>
  <c r="H1037" i="26" s="1"/>
  <c r="I1037" i="26" s="1"/>
  <c r="J1037" i="26" s="1"/>
  <c r="G1036" i="26"/>
  <c r="H1036" i="26" s="1"/>
  <c r="I1036" i="26" s="1"/>
  <c r="J1036" i="26" s="1"/>
  <c r="G1035" i="26"/>
  <c r="H1035" i="26" s="1"/>
  <c r="I1035" i="26" s="1"/>
  <c r="J1035" i="26" s="1"/>
  <c r="G1034" i="26"/>
  <c r="H1034" i="26" s="1"/>
  <c r="I1034" i="26" s="1"/>
  <c r="J1034" i="26" s="1"/>
  <c r="G1033" i="26"/>
  <c r="H1033" i="26" s="1"/>
  <c r="I1033" i="26" s="1"/>
  <c r="J1033" i="26" s="1"/>
  <c r="G1032" i="26"/>
  <c r="H1032" i="26" s="1"/>
  <c r="I1032" i="26" s="1"/>
  <c r="J1032" i="26" s="1"/>
  <c r="G1031" i="26"/>
  <c r="H1031" i="26" s="1"/>
  <c r="I1031" i="26" s="1"/>
  <c r="J1031" i="26" s="1"/>
  <c r="G1030" i="26"/>
  <c r="H1030" i="26" s="1"/>
  <c r="I1030" i="26" s="1"/>
  <c r="J1030" i="26" s="1"/>
  <c r="G1029" i="26"/>
  <c r="H1029" i="26" s="1"/>
  <c r="I1029" i="26" s="1"/>
  <c r="J1029" i="26" s="1"/>
  <c r="G1028" i="26"/>
  <c r="H1028" i="26" s="1"/>
  <c r="I1028" i="26" s="1"/>
  <c r="J1028" i="26" s="1"/>
  <c r="G1027" i="26"/>
  <c r="H1027" i="26" s="1"/>
  <c r="I1027" i="26" s="1"/>
  <c r="J1027" i="26" s="1"/>
  <c r="G1026" i="26"/>
  <c r="H1026" i="26" s="1"/>
  <c r="I1026" i="26" s="1"/>
  <c r="J1026" i="26" s="1"/>
  <c r="G1025" i="26"/>
  <c r="H1025" i="26" s="1"/>
  <c r="I1025" i="26" s="1"/>
  <c r="J1025" i="26" s="1"/>
  <c r="G1024" i="26"/>
  <c r="H1024" i="26" s="1"/>
  <c r="I1024" i="26" s="1"/>
  <c r="J1024" i="26" s="1"/>
  <c r="G1023" i="26"/>
  <c r="H1023" i="26" s="1"/>
  <c r="I1023" i="26" s="1"/>
  <c r="J1023" i="26" s="1"/>
  <c r="G1022" i="26"/>
  <c r="H1022" i="26" s="1"/>
  <c r="I1022" i="26" s="1"/>
  <c r="J1022" i="26" s="1"/>
  <c r="G1021" i="26"/>
  <c r="H1021" i="26" s="1"/>
  <c r="I1021" i="26" s="1"/>
  <c r="J1021" i="26" s="1"/>
  <c r="G1020" i="26"/>
  <c r="H1020" i="26" s="1"/>
  <c r="I1020" i="26" s="1"/>
  <c r="J1020" i="26" s="1"/>
  <c r="G1019" i="26"/>
  <c r="H1019" i="26" s="1"/>
  <c r="I1019" i="26" s="1"/>
  <c r="J1019" i="26" s="1"/>
  <c r="G1018" i="26"/>
  <c r="H1018" i="26" s="1"/>
  <c r="I1018" i="26" s="1"/>
  <c r="J1018" i="26" s="1"/>
  <c r="G1017" i="26"/>
  <c r="H1017" i="26" s="1"/>
  <c r="I1017" i="26" s="1"/>
  <c r="J1017" i="26" s="1"/>
  <c r="G1016" i="26"/>
  <c r="H1016" i="26" s="1"/>
  <c r="I1016" i="26" s="1"/>
  <c r="J1016" i="26" s="1"/>
  <c r="G1015" i="26"/>
  <c r="H1015" i="26" s="1"/>
  <c r="I1015" i="26" s="1"/>
  <c r="J1015" i="26" s="1"/>
  <c r="G1014" i="26"/>
  <c r="H1014" i="26" s="1"/>
  <c r="I1014" i="26" s="1"/>
  <c r="J1014" i="26" s="1"/>
  <c r="G1013" i="26"/>
  <c r="H1013" i="26" s="1"/>
  <c r="I1013" i="26" s="1"/>
  <c r="J1013" i="26" s="1"/>
  <c r="G1012" i="26"/>
  <c r="H1012" i="26" s="1"/>
  <c r="I1012" i="26" s="1"/>
  <c r="J1012" i="26" s="1"/>
  <c r="G1011" i="26"/>
  <c r="H1011" i="26" s="1"/>
  <c r="I1011" i="26" s="1"/>
  <c r="J1011" i="26" s="1"/>
  <c r="G1010" i="26"/>
  <c r="H1010" i="26" s="1"/>
  <c r="I1010" i="26" s="1"/>
  <c r="J1010" i="26" s="1"/>
  <c r="G1009" i="26"/>
  <c r="H1009" i="26" s="1"/>
  <c r="I1009" i="26" s="1"/>
  <c r="J1009" i="26" s="1"/>
  <c r="G1008" i="26"/>
  <c r="H1008" i="26" s="1"/>
  <c r="I1008" i="26" s="1"/>
  <c r="J1008" i="26" s="1"/>
  <c r="G1007" i="26"/>
  <c r="H1007" i="26" s="1"/>
  <c r="I1007" i="26" s="1"/>
  <c r="J1007" i="26" s="1"/>
  <c r="G1006" i="26"/>
  <c r="H1006" i="26" s="1"/>
  <c r="I1006" i="26" s="1"/>
  <c r="J1006" i="26" s="1"/>
  <c r="G1005" i="26"/>
  <c r="H1005" i="26" s="1"/>
  <c r="I1005" i="26" s="1"/>
  <c r="J1005" i="26" s="1"/>
  <c r="G1004" i="26"/>
  <c r="H1004" i="26" s="1"/>
  <c r="I1004" i="26" s="1"/>
  <c r="J1004" i="26" s="1"/>
  <c r="G1003" i="26"/>
  <c r="H1003" i="26" s="1"/>
  <c r="I1003" i="26" s="1"/>
  <c r="J1003" i="26" s="1"/>
  <c r="G1002" i="26"/>
  <c r="H1002" i="26" s="1"/>
  <c r="I1002" i="26" s="1"/>
  <c r="J1002" i="26" s="1"/>
  <c r="G1001" i="26"/>
  <c r="H1001" i="26" s="1"/>
  <c r="I1001" i="26" s="1"/>
  <c r="J1001" i="26" s="1"/>
  <c r="G1000" i="26"/>
  <c r="H1000" i="26" s="1"/>
  <c r="I1000" i="26" s="1"/>
  <c r="J1000" i="26" s="1"/>
  <c r="G999" i="26"/>
  <c r="H999" i="26" s="1"/>
  <c r="I999" i="26" s="1"/>
  <c r="J999" i="26" s="1"/>
  <c r="G998" i="26"/>
  <c r="H998" i="26" s="1"/>
  <c r="I998" i="26" s="1"/>
  <c r="J998" i="26" s="1"/>
  <c r="G997" i="26"/>
  <c r="H997" i="26" s="1"/>
  <c r="I997" i="26" s="1"/>
  <c r="J997" i="26" s="1"/>
  <c r="G996" i="26"/>
  <c r="H996" i="26" s="1"/>
  <c r="I996" i="26" s="1"/>
  <c r="J996" i="26" s="1"/>
  <c r="G995" i="26"/>
  <c r="H995" i="26" s="1"/>
  <c r="I995" i="26" s="1"/>
  <c r="J995" i="26" s="1"/>
  <c r="G994" i="26"/>
  <c r="H994" i="26" s="1"/>
  <c r="I994" i="26" s="1"/>
  <c r="J994" i="26" s="1"/>
  <c r="G993" i="26"/>
  <c r="H993" i="26" s="1"/>
  <c r="I993" i="26" s="1"/>
  <c r="J993" i="26" s="1"/>
  <c r="G992" i="26"/>
  <c r="H992" i="26" s="1"/>
  <c r="I992" i="26" s="1"/>
  <c r="J992" i="26" s="1"/>
  <c r="G991" i="26"/>
  <c r="H991" i="26" s="1"/>
  <c r="I991" i="26" s="1"/>
  <c r="J991" i="26" s="1"/>
  <c r="G990" i="26"/>
  <c r="H990" i="26" s="1"/>
  <c r="I990" i="26" s="1"/>
  <c r="J990" i="26" s="1"/>
  <c r="G989" i="26"/>
  <c r="H989" i="26" s="1"/>
  <c r="I989" i="26" s="1"/>
  <c r="J989" i="26" s="1"/>
  <c r="G988" i="26"/>
  <c r="H988" i="26" s="1"/>
  <c r="I988" i="26" s="1"/>
  <c r="J988" i="26" s="1"/>
  <c r="G987" i="26"/>
  <c r="H987" i="26" s="1"/>
  <c r="I987" i="26" s="1"/>
  <c r="J987" i="26" s="1"/>
  <c r="G986" i="26"/>
  <c r="H986" i="26" s="1"/>
  <c r="I986" i="26" s="1"/>
  <c r="J986" i="26" s="1"/>
  <c r="G985" i="26"/>
  <c r="H985" i="26" s="1"/>
  <c r="I985" i="26" s="1"/>
  <c r="J985" i="26" s="1"/>
  <c r="G984" i="26"/>
  <c r="H984" i="26" s="1"/>
  <c r="I984" i="26" s="1"/>
  <c r="J984" i="26" s="1"/>
  <c r="G983" i="26"/>
  <c r="H983" i="26" s="1"/>
  <c r="I983" i="26" s="1"/>
  <c r="J983" i="26" s="1"/>
  <c r="G982" i="26"/>
  <c r="H982" i="26" s="1"/>
  <c r="I982" i="26" s="1"/>
  <c r="J982" i="26" s="1"/>
  <c r="G981" i="26"/>
  <c r="H981" i="26" s="1"/>
  <c r="I981" i="26" s="1"/>
  <c r="J981" i="26" s="1"/>
  <c r="G980" i="26"/>
  <c r="H980" i="26" s="1"/>
  <c r="I980" i="26" s="1"/>
  <c r="J980" i="26" s="1"/>
  <c r="G979" i="26"/>
  <c r="H979" i="26" s="1"/>
  <c r="I979" i="26" s="1"/>
  <c r="J979" i="26" s="1"/>
  <c r="G978" i="26"/>
  <c r="H978" i="26" s="1"/>
  <c r="I978" i="26" s="1"/>
  <c r="J978" i="26" s="1"/>
  <c r="G977" i="26"/>
  <c r="H977" i="26" s="1"/>
  <c r="I977" i="26" s="1"/>
  <c r="J977" i="26" s="1"/>
  <c r="G976" i="26"/>
  <c r="H976" i="26" s="1"/>
  <c r="I976" i="26" s="1"/>
  <c r="J976" i="26" s="1"/>
  <c r="G975" i="26"/>
  <c r="H975" i="26" s="1"/>
  <c r="I975" i="26" s="1"/>
  <c r="J975" i="26" s="1"/>
  <c r="G974" i="26"/>
  <c r="H974" i="26" s="1"/>
  <c r="I974" i="26" s="1"/>
  <c r="J974" i="26" s="1"/>
  <c r="G973" i="26"/>
  <c r="H973" i="26" s="1"/>
  <c r="I973" i="26" s="1"/>
  <c r="J973" i="26" s="1"/>
  <c r="G972" i="26"/>
  <c r="H972" i="26" s="1"/>
  <c r="I972" i="26" s="1"/>
  <c r="J972" i="26" s="1"/>
  <c r="G971" i="26"/>
  <c r="H971" i="26" s="1"/>
  <c r="I971" i="26" s="1"/>
  <c r="J971" i="26" s="1"/>
  <c r="G970" i="26"/>
  <c r="H970" i="26" s="1"/>
  <c r="I970" i="26" s="1"/>
  <c r="J970" i="26" s="1"/>
  <c r="G969" i="26"/>
  <c r="H969" i="26" s="1"/>
  <c r="I969" i="26" s="1"/>
  <c r="J969" i="26" s="1"/>
  <c r="G968" i="26"/>
  <c r="H968" i="26" s="1"/>
  <c r="I968" i="26" s="1"/>
  <c r="J968" i="26" s="1"/>
  <c r="G967" i="26"/>
  <c r="H967" i="26" s="1"/>
  <c r="I967" i="26" s="1"/>
  <c r="J967" i="26" s="1"/>
  <c r="G966" i="26"/>
  <c r="H966" i="26" s="1"/>
  <c r="I966" i="26" s="1"/>
  <c r="J966" i="26" s="1"/>
  <c r="G965" i="26"/>
  <c r="H965" i="26" s="1"/>
  <c r="I965" i="26" s="1"/>
  <c r="J965" i="26" s="1"/>
  <c r="G964" i="26"/>
  <c r="H964" i="26" s="1"/>
  <c r="I964" i="26" s="1"/>
  <c r="J964" i="26" s="1"/>
  <c r="G963" i="26"/>
  <c r="H963" i="26" s="1"/>
  <c r="I963" i="26" s="1"/>
  <c r="J963" i="26" s="1"/>
  <c r="G962" i="26"/>
  <c r="H962" i="26" s="1"/>
  <c r="I962" i="26" s="1"/>
  <c r="J962" i="26" s="1"/>
  <c r="G961" i="26"/>
  <c r="H961" i="26" s="1"/>
  <c r="I961" i="26" s="1"/>
  <c r="J961" i="26" s="1"/>
  <c r="G960" i="26"/>
  <c r="H960" i="26" s="1"/>
  <c r="I960" i="26" s="1"/>
  <c r="J960" i="26" s="1"/>
  <c r="G959" i="26"/>
  <c r="H959" i="26" s="1"/>
  <c r="I959" i="26" s="1"/>
  <c r="J959" i="26" s="1"/>
  <c r="G958" i="26"/>
  <c r="H958" i="26" s="1"/>
  <c r="I958" i="26" s="1"/>
  <c r="J958" i="26" s="1"/>
  <c r="G957" i="26"/>
  <c r="H957" i="26" s="1"/>
  <c r="I957" i="26" s="1"/>
  <c r="J957" i="26" s="1"/>
  <c r="G956" i="26"/>
  <c r="H956" i="26" s="1"/>
  <c r="I956" i="26" s="1"/>
  <c r="J956" i="26" s="1"/>
  <c r="G955" i="26"/>
  <c r="H955" i="26" s="1"/>
  <c r="I955" i="26" s="1"/>
  <c r="J955" i="26" s="1"/>
  <c r="G954" i="26"/>
  <c r="H954" i="26" s="1"/>
  <c r="I954" i="26" s="1"/>
  <c r="J954" i="26" s="1"/>
  <c r="G953" i="26"/>
  <c r="H953" i="26" s="1"/>
  <c r="I953" i="26" s="1"/>
  <c r="J953" i="26" s="1"/>
  <c r="G952" i="26"/>
  <c r="H952" i="26" s="1"/>
  <c r="I952" i="26" s="1"/>
  <c r="J952" i="26" s="1"/>
  <c r="G951" i="26"/>
  <c r="H951" i="26" s="1"/>
  <c r="I951" i="26" s="1"/>
  <c r="J951" i="26" s="1"/>
  <c r="G950" i="26"/>
  <c r="H950" i="26" s="1"/>
  <c r="I950" i="26" s="1"/>
  <c r="J950" i="26" s="1"/>
  <c r="G949" i="26"/>
  <c r="H949" i="26" s="1"/>
  <c r="I949" i="26" s="1"/>
  <c r="J949" i="26" s="1"/>
  <c r="G948" i="26"/>
  <c r="H948" i="26" s="1"/>
  <c r="I948" i="26" s="1"/>
  <c r="J948" i="26" s="1"/>
  <c r="G947" i="26"/>
  <c r="H947" i="26" s="1"/>
  <c r="I947" i="26" s="1"/>
  <c r="J947" i="26" s="1"/>
  <c r="G946" i="26"/>
  <c r="H946" i="26" s="1"/>
  <c r="I946" i="26" s="1"/>
  <c r="J946" i="26" s="1"/>
  <c r="G945" i="26"/>
  <c r="H945" i="26" s="1"/>
  <c r="I945" i="26" s="1"/>
  <c r="J945" i="26" s="1"/>
  <c r="G944" i="26"/>
  <c r="H944" i="26" s="1"/>
  <c r="I944" i="26" s="1"/>
  <c r="J944" i="26" s="1"/>
  <c r="G943" i="26"/>
  <c r="H943" i="26" s="1"/>
  <c r="I943" i="26" s="1"/>
  <c r="J943" i="26" s="1"/>
  <c r="G942" i="26"/>
  <c r="H942" i="26" s="1"/>
  <c r="I942" i="26" s="1"/>
  <c r="J942" i="26" s="1"/>
  <c r="G941" i="26"/>
  <c r="H941" i="26" s="1"/>
  <c r="I941" i="26" s="1"/>
  <c r="J941" i="26" s="1"/>
  <c r="G940" i="26"/>
  <c r="H940" i="26" s="1"/>
  <c r="I940" i="26" s="1"/>
  <c r="J940" i="26" s="1"/>
  <c r="G939" i="26"/>
  <c r="H939" i="26" s="1"/>
  <c r="I939" i="26" s="1"/>
  <c r="J939" i="26" s="1"/>
  <c r="G938" i="26"/>
  <c r="H938" i="26" s="1"/>
  <c r="I938" i="26" s="1"/>
  <c r="J938" i="26" s="1"/>
  <c r="G937" i="26"/>
  <c r="H937" i="26" s="1"/>
  <c r="I937" i="26" s="1"/>
  <c r="J937" i="26" s="1"/>
  <c r="G936" i="26"/>
  <c r="H936" i="26" s="1"/>
  <c r="I936" i="26" s="1"/>
  <c r="J936" i="26" s="1"/>
  <c r="G935" i="26"/>
  <c r="H935" i="26" s="1"/>
  <c r="I935" i="26" s="1"/>
  <c r="J935" i="26" s="1"/>
  <c r="G934" i="26"/>
  <c r="H934" i="26" s="1"/>
  <c r="I934" i="26" s="1"/>
  <c r="J934" i="26" s="1"/>
  <c r="G933" i="26"/>
  <c r="H933" i="26" s="1"/>
  <c r="I933" i="26" s="1"/>
  <c r="J933" i="26" s="1"/>
  <c r="G932" i="26"/>
  <c r="H932" i="26" s="1"/>
  <c r="I932" i="26" s="1"/>
  <c r="J932" i="26" s="1"/>
  <c r="G931" i="26"/>
  <c r="H931" i="26" s="1"/>
  <c r="I931" i="26" s="1"/>
  <c r="J931" i="26" s="1"/>
  <c r="G930" i="26"/>
  <c r="H930" i="26" s="1"/>
  <c r="I930" i="26" s="1"/>
  <c r="J930" i="26" s="1"/>
  <c r="G929" i="26"/>
  <c r="H929" i="26" s="1"/>
  <c r="I929" i="26" s="1"/>
  <c r="J929" i="26" s="1"/>
  <c r="G928" i="26"/>
  <c r="H928" i="26" s="1"/>
  <c r="I928" i="26" s="1"/>
  <c r="J928" i="26" s="1"/>
  <c r="G927" i="26"/>
  <c r="H927" i="26" s="1"/>
  <c r="I927" i="26" s="1"/>
  <c r="J927" i="26" s="1"/>
  <c r="G926" i="26"/>
  <c r="H926" i="26" s="1"/>
  <c r="I926" i="26" s="1"/>
  <c r="J926" i="26" s="1"/>
  <c r="G925" i="26"/>
  <c r="H925" i="26" s="1"/>
  <c r="I925" i="26" s="1"/>
  <c r="J925" i="26" s="1"/>
  <c r="G924" i="26"/>
  <c r="H924" i="26" s="1"/>
  <c r="I924" i="26" s="1"/>
  <c r="J924" i="26" s="1"/>
  <c r="G923" i="26"/>
  <c r="H923" i="26" s="1"/>
  <c r="I923" i="26" s="1"/>
  <c r="J923" i="26" s="1"/>
  <c r="G922" i="26"/>
  <c r="H922" i="26" s="1"/>
  <c r="I922" i="26" s="1"/>
  <c r="J922" i="26" s="1"/>
  <c r="G921" i="26"/>
  <c r="H921" i="26" s="1"/>
  <c r="I921" i="26" s="1"/>
  <c r="J921" i="26" s="1"/>
  <c r="G920" i="26"/>
  <c r="H920" i="26" s="1"/>
  <c r="I920" i="26" s="1"/>
  <c r="J920" i="26" s="1"/>
  <c r="G919" i="26"/>
  <c r="H919" i="26" s="1"/>
  <c r="I919" i="26" s="1"/>
  <c r="J919" i="26" s="1"/>
  <c r="G918" i="26"/>
  <c r="H918" i="26" s="1"/>
  <c r="I918" i="26" s="1"/>
  <c r="J918" i="26" s="1"/>
  <c r="G917" i="26"/>
  <c r="H917" i="26" s="1"/>
  <c r="I917" i="26" s="1"/>
  <c r="J917" i="26" s="1"/>
  <c r="G916" i="26"/>
  <c r="H916" i="26" s="1"/>
  <c r="I916" i="26" s="1"/>
  <c r="J916" i="26" s="1"/>
  <c r="G915" i="26"/>
  <c r="H915" i="26" s="1"/>
  <c r="I915" i="26" s="1"/>
  <c r="J915" i="26" s="1"/>
  <c r="G914" i="26"/>
  <c r="H914" i="26" s="1"/>
  <c r="I914" i="26" s="1"/>
  <c r="J914" i="26" s="1"/>
  <c r="G913" i="26"/>
  <c r="H913" i="26" s="1"/>
  <c r="I913" i="26" s="1"/>
  <c r="J913" i="26" s="1"/>
  <c r="G912" i="26"/>
  <c r="H912" i="26" s="1"/>
  <c r="I912" i="26" s="1"/>
  <c r="J912" i="26" s="1"/>
  <c r="G911" i="26"/>
  <c r="H911" i="26" s="1"/>
  <c r="I911" i="26" s="1"/>
  <c r="J911" i="26" s="1"/>
  <c r="G910" i="26"/>
  <c r="H910" i="26" s="1"/>
  <c r="I910" i="26" s="1"/>
  <c r="J910" i="26" s="1"/>
  <c r="G909" i="26"/>
  <c r="H909" i="26" s="1"/>
  <c r="I909" i="26" s="1"/>
  <c r="J909" i="26" s="1"/>
  <c r="G908" i="26"/>
  <c r="H908" i="26" s="1"/>
  <c r="I908" i="26" s="1"/>
  <c r="J908" i="26" s="1"/>
  <c r="G907" i="26"/>
  <c r="H907" i="26" s="1"/>
  <c r="I907" i="26" s="1"/>
  <c r="J907" i="26" s="1"/>
  <c r="G906" i="26"/>
  <c r="H906" i="26" s="1"/>
  <c r="I906" i="26" s="1"/>
  <c r="J906" i="26" s="1"/>
  <c r="G905" i="26"/>
  <c r="H905" i="26" s="1"/>
  <c r="I905" i="26" s="1"/>
  <c r="J905" i="26" s="1"/>
  <c r="G904" i="26"/>
  <c r="H904" i="26" s="1"/>
  <c r="I904" i="26" s="1"/>
  <c r="J904" i="26" s="1"/>
  <c r="G903" i="26"/>
  <c r="H903" i="26" s="1"/>
  <c r="I903" i="26" s="1"/>
  <c r="J903" i="26" s="1"/>
  <c r="G902" i="26"/>
  <c r="H902" i="26" s="1"/>
  <c r="I902" i="26" s="1"/>
  <c r="J902" i="26" s="1"/>
  <c r="G901" i="26"/>
  <c r="H901" i="26" s="1"/>
  <c r="I901" i="26" s="1"/>
  <c r="J901" i="26" s="1"/>
  <c r="G900" i="26"/>
  <c r="H900" i="26" s="1"/>
  <c r="I900" i="26" s="1"/>
  <c r="J900" i="26" s="1"/>
  <c r="G899" i="26"/>
  <c r="H899" i="26" s="1"/>
  <c r="I899" i="26" s="1"/>
  <c r="J899" i="26" s="1"/>
  <c r="G898" i="26"/>
  <c r="H898" i="26" s="1"/>
  <c r="I898" i="26" s="1"/>
  <c r="J898" i="26" s="1"/>
  <c r="G897" i="26"/>
  <c r="H897" i="26" s="1"/>
  <c r="I897" i="26" s="1"/>
  <c r="J897" i="26" s="1"/>
  <c r="G896" i="26"/>
  <c r="H896" i="26" s="1"/>
  <c r="I896" i="26" s="1"/>
  <c r="J896" i="26" s="1"/>
  <c r="G895" i="26"/>
  <c r="H895" i="26" s="1"/>
  <c r="I895" i="26" s="1"/>
  <c r="J895" i="26" s="1"/>
  <c r="G894" i="26"/>
  <c r="H894" i="26" s="1"/>
  <c r="I894" i="26" s="1"/>
  <c r="J894" i="26" s="1"/>
  <c r="G893" i="26"/>
  <c r="H893" i="26" s="1"/>
  <c r="I893" i="26" s="1"/>
  <c r="J893" i="26" s="1"/>
  <c r="G892" i="26"/>
  <c r="H892" i="26" s="1"/>
  <c r="I892" i="26" s="1"/>
  <c r="J892" i="26" s="1"/>
  <c r="G891" i="26"/>
  <c r="H891" i="26" s="1"/>
  <c r="I891" i="26" s="1"/>
  <c r="J891" i="26" s="1"/>
  <c r="G890" i="26"/>
  <c r="H890" i="26" s="1"/>
  <c r="I890" i="26" s="1"/>
  <c r="J890" i="26" s="1"/>
  <c r="G889" i="26"/>
  <c r="H889" i="26" s="1"/>
  <c r="I889" i="26" s="1"/>
  <c r="J889" i="26" s="1"/>
  <c r="G888" i="26"/>
  <c r="H888" i="26" s="1"/>
  <c r="I888" i="26" s="1"/>
  <c r="J888" i="26" s="1"/>
  <c r="G887" i="26"/>
  <c r="H887" i="26" s="1"/>
  <c r="I887" i="26" s="1"/>
  <c r="J887" i="26" s="1"/>
  <c r="G886" i="26"/>
  <c r="H886" i="26" s="1"/>
  <c r="I886" i="26" s="1"/>
  <c r="J886" i="26" s="1"/>
  <c r="G885" i="26"/>
  <c r="H885" i="26" s="1"/>
  <c r="I885" i="26" s="1"/>
  <c r="J885" i="26" s="1"/>
  <c r="G884" i="26"/>
  <c r="H884" i="26" s="1"/>
  <c r="I884" i="26" s="1"/>
  <c r="J884" i="26" s="1"/>
  <c r="G883" i="26"/>
  <c r="H883" i="26" s="1"/>
  <c r="I883" i="26" s="1"/>
  <c r="J883" i="26" s="1"/>
  <c r="G882" i="26"/>
  <c r="H882" i="26" s="1"/>
  <c r="I882" i="26" s="1"/>
  <c r="J882" i="26" s="1"/>
  <c r="G881" i="26"/>
  <c r="H881" i="26" s="1"/>
  <c r="I881" i="26" s="1"/>
  <c r="J881" i="26" s="1"/>
  <c r="G880" i="26"/>
  <c r="H880" i="26" s="1"/>
  <c r="I880" i="26" s="1"/>
  <c r="J880" i="26" s="1"/>
  <c r="G879" i="26"/>
  <c r="H879" i="26" s="1"/>
  <c r="I879" i="26" s="1"/>
  <c r="J879" i="26" s="1"/>
  <c r="G878" i="26"/>
  <c r="H878" i="26" s="1"/>
  <c r="I878" i="26" s="1"/>
  <c r="J878" i="26" s="1"/>
  <c r="G877" i="26"/>
  <c r="H877" i="26" s="1"/>
  <c r="I877" i="26" s="1"/>
  <c r="J877" i="26" s="1"/>
  <c r="G876" i="26"/>
  <c r="H876" i="26" s="1"/>
  <c r="I876" i="26" s="1"/>
  <c r="J876" i="26" s="1"/>
  <c r="G875" i="26"/>
  <c r="H875" i="26" s="1"/>
  <c r="I875" i="26" s="1"/>
  <c r="J875" i="26" s="1"/>
  <c r="G874" i="26"/>
  <c r="H874" i="26" s="1"/>
  <c r="I874" i="26" s="1"/>
  <c r="J874" i="26" s="1"/>
  <c r="G873" i="26"/>
  <c r="H873" i="26" s="1"/>
  <c r="I873" i="26" s="1"/>
  <c r="J873" i="26" s="1"/>
  <c r="G872" i="26"/>
  <c r="H872" i="26" s="1"/>
  <c r="I872" i="26" s="1"/>
  <c r="J872" i="26" s="1"/>
  <c r="G871" i="26"/>
  <c r="H871" i="26" s="1"/>
  <c r="I871" i="26" s="1"/>
  <c r="J871" i="26" s="1"/>
  <c r="G870" i="26"/>
  <c r="H870" i="26" s="1"/>
  <c r="I870" i="26" s="1"/>
  <c r="J870" i="26" s="1"/>
  <c r="G869" i="26"/>
  <c r="H869" i="26" s="1"/>
  <c r="I869" i="26" s="1"/>
  <c r="J869" i="26" s="1"/>
  <c r="G868" i="26"/>
  <c r="H868" i="26" s="1"/>
  <c r="I868" i="26" s="1"/>
  <c r="J868" i="26" s="1"/>
  <c r="G867" i="26"/>
  <c r="H867" i="26" s="1"/>
  <c r="I867" i="26" s="1"/>
  <c r="J867" i="26" s="1"/>
  <c r="G866" i="26"/>
  <c r="H866" i="26" s="1"/>
  <c r="I866" i="26" s="1"/>
  <c r="J866" i="26" s="1"/>
  <c r="G865" i="26"/>
  <c r="H865" i="26" s="1"/>
  <c r="I865" i="26" s="1"/>
  <c r="J865" i="26" s="1"/>
  <c r="G864" i="26"/>
  <c r="H864" i="26" s="1"/>
  <c r="I864" i="26" s="1"/>
  <c r="J864" i="26" s="1"/>
  <c r="G863" i="26"/>
  <c r="H863" i="26" s="1"/>
  <c r="I863" i="26" s="1"/>
  <c r="J863" i="26" s="1"/>
  <c r="G862" i="26"/>
  <c r="H862" i="26" s="1"/>
  <c r="I862" i="26" s="1"/>
  <c r="J862" i="26" s="1"/>
  <c r="G861" i="26"/>
  <c r="H861" i="26" s="1"/>
  <c r="I861" i="26" s="1"/>
  <c r="J861" i="26" s="1"/>
  <c r="G860" i="26"/>
  <c r="H860" i="26" s="1"/>
  <c r="I860" i="26" s="1"/>
  <c r="J860" i="26" s="1"/>
  <c r="G859" i="26"/>
  <c r="H859" i="26" s="1"/>
  <c r="I859" i="26" s="1"/>
  <c r="J859" i="26" s="1"/>
  <c r="G858" i="26"/>
  <c r="H858" i="26" s="1"/>
  <c r="I858" i="26" s="1"/>
  <c r="J858" i="26" s="1"/>
  <c r="G857" i="26"/>
  <c r="H857" i="26" s="1"/>
  <c r="I857" i="26" s="1"/>
  <c r="J857" i="26" s="1"/>
  <c r="G856" i="26"/>
  <c r="H856" i="26" s="1"/>
  <c r="I856" i="26" s="1"/>
  <c r="J856" i="26" s="1"/>
  <c r="G855" i="26"/>
  <c r="H855" i="26" s="1"/>
  <c r="I855" i="26" s="1"/>
  <c r="J855" i="26" s="1"/>
  <c r="G854" i="26"/>
  <c r="H854" i="26" s="1"/>
  <c r="I854" i="26" s="1"/>
  <c r="J854" i="26" s="1"/>
  <c r="G853" i="26"/>
  <c r="H853" i="26" s="1"/>
  <c r="I853" i="26" s="1"/>
  <c r="J853" i="26" s="1"/>
  <c r="G852" i="26"/>
  <c r="H852" i="26" s="1"/>
  <c r="I852" i="26" s="1"/>
  <c r="J852" i="26" s="1"/>
  <c r="G851" i="26"/>
  <c r="H851" i="26" s="1"/>
  <c r="I851" i="26" s="1"/>
  <c r="J851" i="26" s="1"/>
  <c r="G850" i="26"/>
  <c r="H850" i="26" s="1"/>
  <c r="I850" i="26" s="1"/>
  <c r="J850" i="26" s="1"/>
  <c r="G849" i="26"/>
  <c r="H849" i="26" s="1"/>
  <c r="I849" i="26" s="1"/>
  <c r="J849" i="26" s="1"/>
  <c r="G848" i="26"/>
  <c r="H848" i="26" s="1"/>
  <c r="I848" i="26" s="1"/>
  <c r="J848" i="26" s="1"/>
  <c r="G847" i="26"/>
  <c r="H847" i="26" s="1"/>
  <c r="I847" i="26" s="1"/>
  <c r="J847" i="26" s="1"/>
  <c r="G846" i="26"/>
  <c r="H846" i="26" s="1"/>
  <c r="I846" i="26" s="1"/>
  <c r="J846" i="26" s="1"/>
  <c r="G845" i="26"/>
  <c r="H845" i="26" s="1"/>
  <c r="I845" i="26" s="1"/>
  <c r="J845" i="26" s="1"/>
  <c r="G844" i="26"/>
  <c r="H844" i="26" s="1"/>
  <c r="I844" i="26" s="1"/>
  <c r="J844" i="26" s="1"/>
  <c r="G843" i="26"/>
  <c r="H843" i="26" s="1"/>
  <c r="I843" i="26" s="1"/>
  <c r="J843" i="26" s="1"/>
  <c r="G842" i="26"/>
  <c r="H842" i="26" s="1"/>
  <c r="I842" i="26" s="1"/>
  <c r="J842" i="26" s="1"/>
  <c r="G841" i="26"/>
  <c r="H841" i="26" s="1"/>
  <c r="I841" i="26" s="1"/>
  <c r="J841" i="26" s="1"/>
  <c r="G840" i="26"/>
  <c r="H840" i="26" s="1"/>
  <c r="I840" i="26" s="1"/>
  <c r="J840" i="26" s="1"/>
  <c r="G839" i="26"/>
  <c r="H839" i="26" s="1"/>
  <c r="I839" i="26" s="1"/>
  <c r="J839" i="26" s="1"/>
  <c r="G838" i="26"/>
  <c r="H838" i="26" s="1"/>
  <c r="I838" i="26" s="1"/>
  <c r="J838" i="26" s="1"/>
  <c r="G837" i="26"/>
  <c r="H837" i="26" s="1"/>
  <c r="I837" i="26" s="1"/>
  <c r="J837" i="26" s="1"/>
  <c r="G836" i="26"/>
  <c r="H836" i="26" s="1"/>
  <c r="I836" i="26" s="1"/>
  <c r="J836" i="26" s="1"/>
  <c r="G835" i="26"/>
  <c r="H835" i="26" s="1"/>
  <c r="I835" i="26" s="1"/>
  <c r="J835" i="26" s="1"/>
  <c r="G834" i="26"/>
  <c r="H834" i="26" s="1"/>
  <c r="I834" i="26" s="1"/>
  <c r="J834" i="26" s="1"/>
  <c r="G833" i="26"/>
  <c r="H833" i="26" s="1"/>
  <c r="I833" i="26" s="1"/>
  <c r="J833" i="26" s="1"/>
  <c r="G832" i="26"/>
  <c r="H832" i="26" s="1"/>
  <c r="I832" i="26" s="1"/>
  <c r="J832" i="26" s="1"/>
  <c r="G831" i="26"/>
  <c r="H831" i="26" s="1"/>
  <c r="I831" i="26" s="1"/>
  <c r="J831" i="26" s="1"/>
  <c r="G830" i="26"/>
  <c r="H830" i="26" s="1"/>
  <c r="I830" i="26" s="1"/>
  <c r="J830" i="26" s="1"/>
  <c r="G829" i="26"/>
  <c r="H829" i="26" s="1"/>
  <c r="I829" i="26" s="1"/>
  <c r="J829" i="26" s="1"/>
  <c r="G828" i="26"/>
  <c r="H828" i="26" s="1"/>
  <c r="I828" i="26" s="1"/>
  <c r="J828" i="26" s="1"/>
  <c r="G827" i="26"/>
  <c r="H827" i="26" s="1"/>
  <c r="I827" i="26" s="1"/>
  <c r="J827" i="26" s="1"/>
  <c r="G826" i="26"/>
  <c r="H826" i="26" s="1"/>
  <c r="I826" i="26" s="1"/>
  <c r="J826" i="26" s="1"/>
  <c r="G825" i="26"/>
  <c r="H825" i="26" s="1"/>
  <c r="I825" i="26" s="1"/>
  <c r="J825" i="26" s="1"/>
  <c r="G824" i="26"/>
  <c r="H824" i="26" s="1"/>
  <c r="I824" i="26" s="1"/>
  <c r="J824" i="26" s="1"/>
  <c r="G823" i="26"/>
  <c r="H823" i="26" s="1"/>
  <c r="I823" i="26" s="1"/>
  <c r="J823" i="26" s="1"/>
  <c r="G822" i="26"/>
  <c r="H822" i="26" s="1"/>
  <c r="I822" i="26" s="1"/>
  <c r="J822" i="26" s="1"/>
  <c r="G821" i="26"/>
  <c r="H821" i="26" s="1"/>
  <c r="I821" i="26" s="1"/>
  <c r="J821" i="26" s="1"/>
  <c r="G820" i="26"/>
  <c r="H820" i="26" s="1"/>
  <c r="I820" i="26" s="1"/>
  <c r="J820" i="26" s="1"/>
  <c r="G819" i="26"/>
  <c r="H819" i="26" s="1"/>
  <c r="I819" i="26" s="1"/>
  <c r="J819" i="26" s="1"/>
  <c r="G818" i="26"/>
  <c r="H818" i="26" s="1"/>
  <c r="I818" i="26" s="1"/>
  <c r="J818" i="26" s="1"/>
  <c r="G817" i="26"/>
  <c r="H817" i="26" s="1"/>
  <c r="I817" i="26" s="1"/>
  <c r="J817" i="26" s="1"/>
  <c r="G816" i="26"/>
  <c r="H816" i="26" s="1"/>
  <c r="I816" i="26" s="1"/>
  <c r="J816" i="26" s="1"/>
  <c r="G815" i="26"/>
  <c r="H815" i="26" s="1"/>
  <c r="I815" i="26" s="1"/>
  <c r="J815" i="26" s="1"/>
  <c r="G814" i="26"/>
  <c r="H814" i="26" s="1"/>
  <c r="I814" i="26" s="1"/>
  <c r="J814" i="26" s="1"/>
  <c r="G813" i="26"/>
  <c r="H813" i="26" s="1"/>
  <c r="I813" i="26" s="1"/>
  <c r="J813" i="26" s="1"/>
  <c r="G812" i="26"/>
  <c r="H812" i="26" s="1"/>
  <c r="I812" i="26" s="1"/>
  <c r="J812" i="26" s="1"/>
  <c r="G811" i="26"/>
  <c r="H811" i="26" s="1"/>
  <c r="I811" i="26" s="1"/>
  <c r="J811" i="26" s="1"/>
  <c r="E811" i="26"/>
  <c r="G810" i="26"/>
  <c r="H810" i="26" s="1"/>
  <c r="I810" i="26" s="1"/>
  <c r="J810" i="26" s="1"/>
  <c r="G809" i="26"/>
  <c r="H809" i="26" s="1"/>
  <c r="I809" i="26" s="1"/>
  <c r="J809" i="26" s="1"/>
  <c r="G808" i="26"/>
  <c r="H808" i="26" s="1"/>
  <c r="I808" i="26" s="1"/>
  <c r="J808" i="26" s="1"/>
  <c r="G807" i="26"/>
  <c r="H807" i="26" s="1"/>
  <c r="I807" i="26" s="1"/>
  <c r="J807" i="26" s="1"/>
  <c r="G806" i="26"/>
  <c r="H806" i="26" s="1"/>
  <c r="I806" i="26" s="1"/>
  <c r="J806" i="26" s="1"/>
  <c r="G805" i="26"/>
  <c r="H805" i="26" s="1"/>
  <c r="I805" i="26" s="1"/>
  <c r="J805" i="26" s="1"/>
  <c r="G804" i="26"/>
  <c r="H804" i="26" s="1"/>
  <c r="I804" i="26" s="1"/>
  <c r="J804" i="26" s="1"/>
  <c r="G803" i="26"/>
  <c r="H803" i="26" s="1"/>
  <c r="I803" i="26" s="1"/>
  <c r="J803" i="26" s="1"/>
  <c r="G802" i="26"/>
  <c r="H802" i="26" s="1"/>
  <c r="I802" i="26" s="1"/>
  <c r="J802" i="26" s="1"/>
  <c r="G801" i="26"/>
  <c r="H801" i="26" s="1"/>
  <c r="I801" i="26" s="1"/>
  <c r="J801" i="26" s="1"/>
  <c r="G800" i="26"/>
  <c r="H800" i="26" s="1"/>
  <c r="I800" i="26" s="1"/>
  <c r="J800" i="26" s="1"/>
  <c r="G799" i="26"/>
  <c r="H799" i="26" s="1"/>
  <c r="I799" i="26" s="1"/>
  <c r="J799" i="26" s="1"/>
  <c r="G798" i="26"/>
  <c r="H798" i="26" s="1"/>
  <c r="I798" i="26" s="1"/>
  <c r="J798" i="26" s="1"/>
  <c r="G797" i="26"/>
  <c r="H797" i="26" s="1"/>
  <c r="I797" i="26" s="1"/>
  <c r="J797" i="26" s="1"/>
  <c r="G796" i="26"/>
  <c r="H796" i="26" s="1"/>
  <c r="I796" i="26" s="1"/>
  <c r="J796" i="26" s="1"/>
  <c r="G795" i="26"/>
  <c r="H795" i="26" s="1"/>
  <c r="I795" i="26" s="1"/>
  <c r="J795" i="26" s="1"/>
  <c r="G794" i="26"/>
  <c r="H794" i="26" s="1"/>
  <c r="I794" i="26" s="1"/>
  <c r="J794" i="26" s="1"/>
  <c r="G793" i="26"/>
  <c r="H793" i="26" s="1"/>
  <c r="I793" i="26" s="1"/>
  <c r="J793" i="26" s="1"/>
  <c r="G792" i="26"/>
  <c r="H792" i="26" s="1"/>
  <c r="I792" i="26" s="1"/>
  <c r="J792" i="26" s="1"/>
  <c r="G791" i="26"/>
  <c r="H791" i="26" s="1"/>
  <c r="I791" i="26" s="1"/>
  <c r="J791" i="26" s="1"/>
  <c r="G790" i="26"/>
  <c r="H790" i="26" s="1"/>
  <c r="I790" i="26" s="1"/>
  <c r="J790" i="26" s="1"/>
  <c r="G789" i="26"/>
  <c r="H789" i="26" s="1"/>
  <c r="I789" i="26" s="1"/>
  <c r="J789" i="26" s="1"/>
  <c r="G788" i="26"/>
  <c r="H788" i="26" s="1"/>
  <c r="I788" i="26" s="1"/>
  <c r="J788" i="26" s="1"/>
  <c r="G787" i="26"/>
  <c r="H787" i="26" s="1"/>
  <c r="I787" i="26" s="1"/>
  <c r="J787" i="26" s="1"/>
  <c r="G786" i="26"/>
  <c r="H786" i="26" s="1"/>
  <c r="I786" i="26" s="1"/>
  <c r="J786" i="26" s="1"/>
  <c r="G785" i="26"/>
  <c r="H785" i="26" s="1"/>
  <c r="I785" i="26" s="1"/>
  <c r="J785" i="26" s="1"/>
  <c r="G784" i="26"/>
  <c r="H784" i="26" s="1"/>
  <c r="I784" i="26" s="1"/>
  <c r="J784" i="26" s="1"/>
  <c r="G783" i="26"/>
  <c r="H783" i="26" s="1"/>
  <c r="I783" i="26" s="1"/>
  <c r="J783" i="26" s="1"/>
  <c r="G782" i="26"/>
  <c r="H782" i="26" s="1"/>
  <c r="I782" i="26" s="1"/>
  <c r="J782" i="26" s="1"/>
  <c r="G781" i="26"/>
  <c r="H781" i="26" s="1"/>
  <c r="I781" i="26" s="1"/>
  <c r="J781" i="26" s="1"/>
  <c r="G780" i="26"/>
  <c r="H780" i="26" s="1"/>
  <c r="I780" i="26" s="1"/>
  <c r="J780" i="26" s="1"/>
  <c r="G779" i="26"/>
  <c r="H779" i="26" s="1"/>
  <c r="I779" i="26" s="1"/>
  <c r="J779" i="26" s="1"/>
  <c r="G778" i="26"/>
  <c r="H778" i="26" s="1"/>
  <c r="I778" i="26" s="1"/>
  <c r="J778" i="26" s="1"/>
  <c r="G777" i="26"/>
  <c r="H777" i="26" s="1"/>
  <c r="I777" i="26" s="1"/>
  <c r="J777" i="26" s="1"/>
  <c r="G776" i="26"/>
  <c r="H776" i="26" s="1"/>
  <c r="I776" i="26" s="1"/>
  <c r="J776" i="26" s="1"/>
  <c r="G775" i="26"/>
  <c r="H775" i="26" s="1"/>
  <c r="I775" i="26" s="1"/>
  <c r="J775" i="26" s="1"/>
  <c r="G774" i="26"/>
  <c r="H774" i="26" s="1"/>
  <c r="I774" i="26" s="1"/>
  <c r="J774" i="26" s="1"/>
  <c r="G773" i="26"/>
  <c r="H773" i="26" s="1"/>
  <c r="I773" i="26" s="1"/>
  <c r="J773" i="26" s="1"/>
  <c r="G772" i="26"/>
  <c r="H772" i="26" s="1"/>
  <c r="I772" i="26" s="1"/>
  <c r="J772" i="26" s="1"/>
  <c r="G771" i="26"/>
  <c r="H771" i="26" s="1"/>
  <c r="I771" i="26" s="1"/>
  <c r="J771" i="26" s="1"/>
  <c r="G770" i="26"/>
  <c r="H770" i="26" s="1"/>
  <c r="I770" i="26" s="1"/>
  <c r="J770" i="26" s="1"/>
  <c r="G769" i="26"/>
  <c r="H769" i="26" s="1"/>
  <c r="I769" i="26" s="1"/>
  <c r="J769" i="26" s="1"/>
  <c r="G768" i="26"/>
  <c r="H768" i="26" s="1"/>
  <c r="I768" i="26" s="1"/>
  <c r="J768" i="26" s="1"/>
  <c r="G767" i="26"/>
  <c r="H767" i="26" s="1"/>
  <c r="I767" i="26" s="1"/>
  <c r="J767" i="26" s="1"/>
  <c r="G766" i="26"/>
  <c r="H766" i="26" s="1"/>
  <c r="I766" i="26" s="1"/>
  <c r="J766" i="26" s="1"/>
  <c r="G765" i="26"/>
  <c r="H765" i="26" s="1"/>
  <c r="I765" i="26" s="1"/>
  <c r="J765" i="26" s="1"/>
  <c r="G764" i="26"/>
  <c r="H764" i="26" s="1"/>
  <c r="I764" i="26" s="1"/>
  <c r="J764" i="26" s="1"/>
  <c r="G763" i="26"/>
  <c r="H763" i="26" s="1"/>
  <c r="I763" i="26" s="1"/>
  <c r="J763" i="26" s="1"/>
  <c r="G762" i="26"/>
  <c r="H762" i="26" s="1"/>
  <c r="I762" i="26" s="1"/>
  <c r="J762" i="26" s="1"/>
  <c r="G761" i="26"/>
  <c r="H761" i="26" s="1"/>
  <c r="I761" i="26" s="1"/>
  <c r="J761" i="26" s="1"/>
  <c r="G760" i="26"/>
  <c r="H760" i="26" s="1"/>
  <c r="I760" i="26" s="1"/>
  <c r="J760" i="26" s="1"/>
  <c r="G759" i="26"/>
  <c r="H759" i="26" s="1"/>
  <c r="I759" i="26" s="1"/>
  <c r="J759" i="26" s="1"/>
  <c r="G758" i="26"/>
  <c r="H758" i="26" s="1"/>
  <c r="I758" i="26" s="1"/>
  <c r="J758" i="26" s="1"/>
  <c r="G757" i="26"/>
  <c r="H757" i="26" s="1"/>
  <c r="I757" i="26" s="1"/>
  <c r="J757" i="26" s="1"/>
  <c r="G756" i="26"/>
  <c r="H756" i="26" s="1"/>
  <c r="I756" i="26" s="1"/>
  <c r="J756" i="26" s="1"/>
  <c r="G755" i="26"/>
  <c r="H755" i="26" s="1"/>
  <c r="I755" i="26" s="1"/>
  <c r="J755" i="26" s="1"/>
  <c r="G754" i="26"/>
  <c r="H754" i="26" s="1"/>
  <c r="I754" i="26" s="1"/>
  <c r="J754" i="26" s="1"/>
  <c r="G753" i="26"/>
  <c r="H753" i="26" s="1"/>
  <c r="I753" i="26" s="1"/>
  <c r="J753" i="26" s="1"/>
  <c r="G752" i="26"/>
  <c r="H752" i="26" s="1"/>
  <c r="I752" i="26" s="1"/>
  <c r="J752" i="26" s="1"/>
  <c r="G751" i="26"/>
  <c r="H751" i="26" s="1"/>
  <c r="I751" i="26" s="1"/>
  <c r="J751" i="26" s="1"/>
  <c r="G750" i="26"/>
  <c r="H750" i="26" s="1"/>
  <c r="I750" i="26" s="1"/>
  <c r="J750" i="26" s="1"/>
  <c r="G749" i="26"/>
  <c r="H749" i="26" s="1"/>
  <c r="I749" i="26" s="1"/>
  <c r="J749" i="26" s="1"/>
  <c r="G748" i="26"/>
  <c r="H748" i="26" s="1"/>
  <c r="I748" i="26" s="1"/>
  <c r="J748" i="26" s="1"/>
  <c r="G747" i="26"/>
  <c r="H747" i="26" s="1"/>
  <c r="I747" i="26" s="1"/>
  <c r="J747" i="26" s="1"/>
  <c r="G746" i="26"/>
  <c r="H746" i="26" s="1"/>
  <c r="I746" i="26" s="1"/>
  <c r="J746" i="26" s="1"/>
  <c r="G745" i="26"/>
  <c r="H745" i="26" s="1"/>
  <c r="I745" i="26" s="1"/>
  <c r="J745" i="26" s="1"/>
  <c r="G744" i="26"/>
  <c r="H744" i="26" s="1"/>
  <c r="I744" i="26" s="1"/>
  <c r="J744" i="26" s="1"/>
  <c r="G743" i="26"/>
  <c r="H743" i="26" s="1"/>
  <c r="I743" i="26" s="1"/>
  <c r="J743" i="26" s="1"/>
  <c r="G742" i="26"/>
  <c r="H742" i="26" s="1"/>
  <c r="I742" i="26" s="1"/>
  <c r="J742" i="26" s="1"/>
  <c r="G741" i="26"/>
  <c r="H741" i="26" s="1"/>
  <c r="I741" i="26" s="1"/>
  <c r="J741" i="26" s="1"/>
  <c r="G740" i="26"/>
  <c r="H740" i="26" s="1"/>
  <c r="I740" i="26" s="1"/>
  <c r="J740" i="26" s="1"/>
  <c r="G739" i="26"/>
  <c r="H739" i="26" s="1"/>
  <c r="I739" i="26" s="1"/>
  <c r="J739" i="26" s="1"/>
  <c r="G738" i="26"/>
  <c r="H738" i="26" s="1"/>
  <c r="I738" i="26" s="1"/>
  <c r="J738" i="26" s="1"/>
  <c r="G737" i="26"/>
  <c r="H737" i="26" s="1"/>
  <c r="I737" i="26" s="1"/>
  <c r="J737" i="26" s="1"/>
  <c r="G736" i="26"/>
  <c r="H736" i="26" s="1"/>
  <c r="I736" i="26" s="1"/>
  <c r="J736" i="26" s="1"/>
  <c r="G735" i="26"/>
  <c r="H735" i="26" s="1"/>
  <c r="I735" i="26" s="1"/>
  <c r="J735" i="26" s="1"/>
  <c r="G734" i="26"/>
  <c r="H734" i="26" s="1"/>
  <c r="I734" i="26" s="1"/>
  <c r="J734" i="26" s="1"/>
  <c r="G733" i="26"/>
  <c r="H733" i="26" s="1"/>
  <c r="I733" i="26" s="1"/>
  <c r="J733" i="26" s="1"/>
  <c r="G732" i="26"/>
  <c r="H732" i="26" s="1"/>
  <c r="I732" i="26" s="1"/>
  <c r="J732" i="26" s="1"/>
  <c r="G731" i="26"/>
  <c r="H731" i="26" s="1"/>
  <c r="I731" i="26" s="1"/>
  <c r="J731" i="26" s="1"/>
  <c r="G730" i="26"/>
  <c r="H730" i="26" s="1"/>
  <c r="I730" i="26" s="1"/>
  <c r="J730" i="26" s="1"/>
  <c r="G729" i="26"/>
  <c r="H729" i="26" s="1"/>
  <c r="I729" i="26" s="1"/>
  <c r="J729" i="26" s="1"/>
  <c r="G728" i="26"/>
  <c r="H728" i="26" s="1"/>
  <c r="I728" i="26" s="1"/>
  <c r="J728" i="26" s="1"/>
  <c r="G727" i="26"/>
  <c r="H727" i="26" s="1"/>
  <c r="I727" i="26" s="1"/>
  <c r="J727" i="26" s="1"/>
  <c r="G726" i="26"/>
  <c r="H726" i="26" s="1"/>
  <c r="I726" i="26" s="1"/>
  <c r="J726" i="26" s="1"/>
  <c r="G725" i="26"/>
  <c r="H725" i="26" s="1"/>
  <c r="I725" i="26" s="1"/>
  <c r="J725" i="26" s="1"/>
  <c r="G724" i="26"/>
  <c r="H724" i="26" s="1"/>
  <c r="I724" i="26" s="1"/>
  <c r="J724" i="26" s="1"/>
  <c r="G723" i="26"/>
  <c r="H723" i="26" s="1"/>
  <c r="I723" i="26" s="1"/>
  <c r="J723" i="26" s="1"/>
  <c r="G722" i="26"/>
  <c r="H722" i="26" s="1"/>
  <c r="I722" i="26" s="1"/>
  <c r="J722" i="26" s="1"/>
  <c r="G721" i="26"/>
  <c r="H721" i="26" s="1"/>
  <c r="I721" i="26" s="1"/>
  <c r="J721" i="26" s="1"/>
  <c r="G720" i="26"/>
  <c r="H720" i="26" s="1"/>
  <c r="I720" i="26" s="1"/>
  <c r="J720" i="26" s="1"/>
  <c r="G719" i="26"/>
  <c r="H719" i="26" s="1"/>
  <c r="I719" i="26" s="1"/>
  <c r="J719" i="26" s="1"/>
  <c r="G718" i="26"/>
  <c r="H718" i="26" s="1"/>
  <c r="I718" i="26" s="1"/>
  <c r="J718" i="26" s="1"/>
  <c r="G717" i="26"/>
  <c r="H717" i="26" s="1"/>
  <c r="I717" i="26" s="1"/>
  <c r="J717" i="26" s="1"/>
  <c r="G716" i="26"/>
  <c r="H716" i="26" s="1"/>
  <c r="I716" i="26" s="1"/>
  <c r="J716" i="26" s="1"/>
  <c r="G715" i="26"/>
  <c r="H715" i="26" s="1"/>
  <c r="I715" i="26" s="1"/>
  <c r="J715" i="26" s="1"/>
  <c r="G714" i="26"/>
  <c r="H714" i="26" s="1"/>
  <c r="I714" i="26" s="1"/>
  <c r="J714" i="26" s="1"/>
  <c r="G713" i="26"/>
  <c r="H713" i="26" s="1"/>
  <c r="I713" i="26" s="1"/>
  <c r="J713" i="26" s="1"/>
  <c r="G712" i="26"/>
  <c r="H712" i="26" s="1"/>
  <c r="I712" i="26" s="1"/>
  <c r="J712" i="26" s="1"/>
  <c r="G711" i="26"/>
  <c r="H711" i="26" s="1"/>
  <c r="I711" i="26" s="1"/>
  <c r="J711" i="26" s="1"/>
  <c r="G710" i="26"/>
  <c r="H710" i="26" s="1"/>
  <c r="I710" i="26" s="1"/>
  <c r="J710" i="26" s="1"/>
  <c r="G709" i="26"/>
  <c r="H709" i="26" s="1"/>
  <c r="I709" i="26" s="1"/>
  <c r="J709" i="26" s="1"/>
  <c r="G708" i="26"/>
  <c r="H708" i="26" s="1"/>
  <c r="I708" i="26" s="1"/>
  <c r="J708" i="26" s="1"/>
  <c r="G707" i="26"/>
  <c r="H707" i="26" s="1"/>
  <c r="I707" i="26" s="1"/>
  <c r="J707" i="26" s="1"/>
  <c r="G706" i="26"/>
  <c r="H706" i="26" s="1"/>
  <c r="I706" i="26" s="1"/>
  <c r="J706" i="26" s="1"/>
  <c r="G705" i="26"/>
  <c r="H705" i="26" s="1"/>
  <c r="I705" i="26" s="1"/>
  <c r="J705" i="26" s="1"/>
  <c r="G704" i="26"/>
  <c r="H704" i="26" s="1"/>
  <c r="I704" i="26" s="1"/>
  <c r="J704" i="26" s="1"/>
  <c r="G703" i="26"/>
  <c r="H703" i="26" s="1"/>
  <c r="I703" i="26" s="1"/>
  <c r="J703" i="26" s="1"/>
  <c r="G702" i="26"/>
  <c r="H702" i="26" s="1"/>
  <c r="I702" i="26" s="1"/>
  <c r="J702" i="26" s="1"/>
  <c r="G701" i="26"/>
  <c r="H701" i="26" s="1"/>
  <c r="I701" i="26" s="1"/>
  <c r="J701" i="26" s="1"/>
  <c r="G700" i="26"/>
  <c r="H700" i="26" s="1"/>
  <c r="I700" i="26" s="1"/>
  <c r="J700" i="26" s="1"/>
  <c r="G699" i="26"/>
  <c r="H699" i="26" s="1"/>
  <c r="I699" i="26" s="1"/>
  <c r="J699" i="26" s="1"/>
  <c r="G698" i="26"/>
  <c r="H698" i="26" s="1"/>
  <c r="I698" i="26" s="1"/>
  <c r="J698" i="26" s="1"/>
  <c r="G697" i="26"/>
  <c r="H697" i="26" s="1"/>
  <c r="I697" i="26" s="1"/>
  <c r="J697" i="26" s="1"/>
  <c r="G696" i="26"/>
  <c r="H696" i="26" s="1"/>
  <c r="I696" i="26" s="1"/>
  <c r="J696" i="26" s="1"/>
  <c r="G695" i="26"/>
  <c r="H695" i="26" s="1"/>
  <c r="I695" i="26" s="1"/>
  <c r="J695" i="26" s="1"/>
  <c r="G694" i="26"/>
  <c r="H694" i="26" s="1"/>
  <c r="I694" i="26" s="1"/>
  <c r="J694" i="26" s="1"/>
  <c r="G693" i="26"/>
  <c r="H693" i="26" s="1"/>
  <c r="I693" i="26" s="1"/>
  <c r="J693" i="26" s="1"/>
  <c r="G692" i="26"/>
  <c r="H692" i="26" s="1"/>
  <c r="I692" i="26" s="1"/>
  <c r="J692" i="26" s="1"/>
  <c r="G691" i="26"/>
  <c r="H691" i="26" s="1"/>
  <c r="I691" i="26" s="1"/>
  <c r="J691" i="26" s="1"/>
  <c r="G690" i="26"/>
  <c r="H690" i="26" s="1"/>
  <c r="I690" i="26" s="1"/>
  <c r="J690" i="26" s="1"/>
  <c r="G689" i="26"/>
  <c r="H689" i="26" s="1"/>
  <c r="I689" i="26" s="1"/>
  <c r="J689" i="26" s="1"/>
  <c r="G688" i="26"/>
  <c r="H688" i="26" s="1"/>
  <c r="I688" i="26" s="1"/>
  <c r="J688" i="26" s="1"/>
  <c r="G687" i="26"/>
  <c r="H687" i="26" s="1"/>
  <c r="I687" i="26" s="1"/>
  <c r="J687" i="26" s="1"/>
  <c r="G686" i="26"/>
  <c r="H686" i="26" s="1"/>
  <c r="I686" i="26" s="1"/>
  <c r="J686" i="26" s="1"/>
  <c r="G685" i="26"/>
  <c r="H685" i="26" s="1"/>
  <c r="I685" i="26" s="1"/>
  <c r="J685" i="26" s="1"/>
  <c r="G684" i="26"/>
  <c r="H684" i="26" s="1"/>
  <c r="I684" i="26" s="1"/>
  <c r="J684" i="26" s="1"/>
  <c r="G683" i="26"/>
  <c r="H683" i="26" s="1"/>
  <c r="I683" i="26" s="1"/>
  <c r="J683" i="26" s="1"/>
  <c r="G682" i="26"/>
  <c r="H682" i="26" s="1"/>
  <c r="I682" i="26" s="1"/>
  <c r="J682" i="26" s="1"/>
  <c r="G681" i="26"/>
  <c r="H681" i="26" s="1"/>
  <c r="I681" i="26" s="1"/>
  <c r="J681" i="26" s="1"/>
  <c r="G680" i="26"/>
  <c r="H680" i="26" s="1"/>
  <c r="I680" i="26" s="1"/>
  <c r="J680" i="26" s="1"/>
  <c r="G679" i="26"/>
  <c r="H679" i="26" s="1"/>
  <c r="I679" i="26" s="1"/>
  <c r="J679" i="26" s="1"/>
  <c r="G678" i="26"/>
  <c r="H678" i="26" s="1"/>
  <c r="I678" i="26" s="1"/>
  <c r="J678" i="26" s="1"/>
  <c r="G677" i="26"/>
  <c r="H677" i="26" s="1"/>
  <c r="I677" i="26" s="1"/>
  <c r="J677" i="26" s="1"/>
  <c r="G676" i="26"/>
  <c r="H676" i="26" s="1"/>
  <c r="I676" i="26" s="1"/>
  <c r="J676" i="26" s="1"/>
  <c r="G675" i="26"/>
  <c r="H675" i="26" s="1"/>
  <c r="I675" i="26" s="1"/>
  <c r="J675" i="26" s="1"/>
  <c r="G674" i="26"/>
  <c r="H674" i="26" s="1"/>
  <c r="I674" i="26" s="1"/>
  <c r="J674" i="26" s="1"/>
  <c r="G673" i="26"/>
  <c r="H673" i="26" s="1"/>
  <c r="I673" i="26" s="1"/>
  <c r="J673" i="26" s="1"/>
  <c r="G672" i="26"/>
  <c r="H672" i="26" s="1"/>
  <c r="I672" i="26" s="1"/>
  <c r="J672" i="26" s="1"/>
  <c r="G671" i="26"/>
  <c r="H671" i="26" s="1"/>
  <c r="I671" i="26" s="1"/>
  <c r="J671" i="26" s="1"/>
  <c r="G670" i="26"/>
  <c r="H670" i="26" s="1"/>
  <c r="I670" i="26" s="1"/>
  <c r="J670" i="26" s="1"/>
  <c r="G669" i="26"/>
  <c r="H669" i="26" s="1"/>
  <c r="I669" i="26" s="1"/>
  <c r="J669" i="26" s="1"/>
  <c r="G668" i="26"/>
  <c r="H668" i="26" s="1"/>
  <c r="I668" i="26" s="1"/>
  <c r="J668" i="26" s="1"/>
  <c r="G667" i="26"/>
  <c r="H667" i="26" s="1"/>
  <c r="I667" i="26" s="1"/>
  <c r="J667" i="26" s="1"/>
  <c r="G666" i="26"/>
  <c r="H666" i="26" s="1"/>
  <c r="I666" i="26" s="1"/>
  <c r="J666" i="26" s="1"/>
  <c r="G665" i="26"/>
  <c r="H665" i="26" s="1"/>
  <c r="I665" i="26" s="1"/>
  <c r="J665" i="26" s="1"/>
  <c r="G664" i="26"/>
  <c r="H664" i="26" s="1"/>
  <c r="I664" i="26" s="1"/>
  <c r="J664" i="26" s="1"/>
  <c r="G663" i="26"/>
  <c r="H663" i="26" s="1"/>
  <c r="I663" i="26" s="1"/>
  <c r="J663" i="26" s="1"/>
  <c r="G662" i="26"/>
  <c r="H662" i="26" s="1"/>
  <c r="I662" i="26" s="1"/>
  <c r="J662" i="26" s="1"/>
  <c r="G661" i="26"/>
  <c r="H661" i="26" s="1"/>
  <c r="I661" i="26" s="1"/>
  <c r="J661" i="26" s="1"/>
  <c r="G660" i="26"/>
  <c r="H660" i="26" s="1"/>
  <c r="I660" i="26" s="1"/>
  <c r="J660" i="26" s="1"/>
  <c r="G659" i="26"/>
  <c r="H659" i="26" s="1"/>
  <c r="I659" i="26" s="1"/>
  <c r="J659" i="26" s="1"/>
  <c r="G658" i="26"/>
  <c r="H658" i="26" s="1"/>
  <c r="I658" i="26" s="1"/>
  <c r="J658" i="26" s="1"/>
  <c r="G657" i="26"/>
  <c r="H657" i="26" s="1"/>
  <c r="I657" i="26" s="1"/>
  <c r="J657" i="26" s="1"/>
  <c r="G656" i="26"/>
  <c r="H656" i="26" s="1"/>
  <c r="I656" i="26" s="1"/>
  <c r="J656" i="26" s="1"/>
  <c r="G655" i="26"/>
  <c r="H655" i="26" s="1"/>
  <c r="I655" i="26" s="1"/>
  <c r="J655" i="26" s="1"/>
  <c r="G654" i="26"/>
  <c r="H654" i="26" s="1"/>
  <c r="I654" i="26" s="1"/>
  <c r="J654" i="26" s="1"/>
  <c r="G653" i="26"/>
  <c r="H653" i="26" s="1"/>
  <c r="I653" i="26" s="1"/>
  <c r="J653" i="26" s="1"/>
  <c r="G652" i="26"/>
  <c r="H652" i="26" s="1"/>
  <c r="I652" i="26" s="1"/>
  <c r="J652" i="26" s="1"/>
  <c r="G651" i="26"/>
  <c r="H651" i="26" s="1"/>
  <c r="I651" i="26" s="1"/>
  <c r="J651" i="26" s="1"/>
  <c r="G650" i="26"/>
  <c r="H650" i="26" s="1"/>
  <c r="I650" i="26" s="1"/>
  <c r="J650" i="26" s="1"/>
  <c r="G649" i="26"/>
  <c r="H649" i="26" s="1"/>
  <c r="I649" i="26" s="1"/>
  <c r="J649" i="26" s="1"/>
  <c r="G648" i="26"/>
  <c r="H648" i="26" s="1"/>
  <c r="I648" i="26" s="1"/>
  <c r="J648" i="26" s="1"/>
  <c r="G647" i="26"/>
  <c r="H647" i="26" s="1"/>
  <c r="I647" i="26" s="1"/>
  <c r="J647" i="26" s="1"/>
  <c r="G646" i="26"/>
  <c r="H646" i="26" s="1"/>
  <c r="I646" i="26" s="1"/>
  <c r="J646" i="26" s="1"/>
  <c r="G645" i="26"/>
  <c r="H645" i="26" s="1"/>
  <c r="I645" i="26" s="1"/>
  <c r="J645" i="26" s="1"/>
  <c r="G644" i="26"/>
  <c r="H644" i="26" s="1"/>
  <c r="I644" i="26" s="1"/>
  <c r="J644" i="26" s="1"/>
  <c r="G643" i="26"/>
  <c r="H643" i="26" s="1"/>
  <c r="I643" i="26" s="1"/>
  <c r="J643" i="26" s="1"/>
  <c r="G642" i="26"/>
  <c r="H642" i="26" s="1"/>
  <c r="I642" i="26" s="1"/>
  <c r="J642" i="26" s="1"/>
  <c r="G641" i="26"/>
  <c r="H641" i="26" s="1"/>
  <c r="I641" i="26" s="1"/>
  <c r="J641" i="26" s="1"/>
  <c r="G640" i="26"/>
  <c r="H640" i="26" s="1"/>
  <c r="I640" i="26" s="1"/>
  <c r="J640" i="26" s="1"/>
  <c r="G639" i="26"/>
  <c r="H639" i="26" s="1"/>
  <c r="I639" i="26" s="1"/>
  <c r="J639" i="26" s="1"/>
  <c r="G638" i="26"/>
  <c r="H638" i="26" s="1"/>
  <c r="I638" i="26" s="1"/>
  <c r="J638" i="26" s="1"/>
  <c r="G637" i="26"/>
  <c r="H637" i="26" s="1"/>
  <c r="I637" i="26" s="1"/>
  <c r="J637" i="26" s="1"/>
  <c r="G636" i="26"/>
  <c r="H636" i="26" s="1"/>
  <c r="I636" i="26" s="1"/>
  <c r="J636" i="26" s="1"/>
  <c r="G635" i="26"/>
  <c r="H635" i="26" s="1"/>
  <c r="I635" i="26" s="1"/>
  <c r="J635" i="26" s="1"/>
  <c r="G634" i="26"/>
  <c r="H634" i="26" s="1"/>
  <c r="I634" i="26" s="1"/>
  <c r="J634" i="26" s="1"/>
  <c r="G633" i="26"/>
  <c r="H633" i="26" s="1"/>
  <c r="I633" i="26" s="1"/>
  <c r="J633" i="26" s="1"/>
  <c r="G632" i="26"/>
  <c r="H632" i="26" s="1"/>
  <c r="I632" i="26" s="1"/>
  <c r="J632" i="26" s="1"/>
  <c r="G631" i="26"/>
  <c r="H631" i="26" s="1"/>
  <c r="I631" i="26" s="1"/>
  <c r="J631" i="26" s="1"/>
  <c r="G630" i="26"/>
  <c r="H630" i="26" s="1"/>
  <c r="I630" i="26" s="1"/>
  <c r="J630" i="26" s="1"/>
  <c r="G629" i="26"/>
  <c r="H629" i="26" s="1"/>
  <c r="I629" i="26" s="1"/>
  <c r="J629" i="26" s="1"/>
  <c r="G628" i="26"/>
  <c r="H628" i="26" s="1"/>
  <c r="I628" i="26" s="1"/>
  <c r="J628" i="26" s="1"/>
  <c r="G627" i="26"/>
  <c r="H627" i="26" s="1"/>
  <c r="I627" i="26" s="1"/>
  <c r="J627" i="26" s="1"/>
  <c r="G626" i="26"/>
  <c r="H626" i="26" s="1"/>
  <c r="I626" i="26" s="1"/>
  <c r="J626" i="26" s="1"/>
  <c r="G625" i="26"/>
  <c r="H625" i="26" s="1"/>
  <c r="I625" i="26" s="1"/>
  <c r="J625" i="26" s="1"/>
  <c r="G624" i="26"/>
  <c r="H624" i="26" s="1"/>
  <c r="I624" i="26" s="1"/>
  <c r="J624" i="26" s="1"/>
  <c r="G623" i="26"/>
  <c r="H623" i="26" s="1"/>
  <c r="I623" i="26" s="1"/>
  <c r="J623" i="26" s="1"/>
  <c r="G622" i="26"/>
  <c r="H622" i="26" s="1"/>
  <c r="I622" i="26" s="1"/>
  <c r="J622" i="26" s="1"/>
  <c r="G621" i="26"/>
  <c r="H621" i="26" s="1"/>
  <c r="I621" i="26" s="1"/>
  <c r="J621" i="26" s="1"/>
  <c r="G620" i="26"/>
  <c r="H620" i="26" s="1"/>
  <c r="I620" i="26" s="1"/>
  <c r="J620" i="26" s="1"/>
  <c r="G619" i="26"/>
  <c r="H619" i="26" s="1"/>
  <c r="I619" i="26" s="1"/>
  <c r="J619" i="26" s="1"/>
  <c r="G618" i="26"/>
  <c r="H618" i="26" s="1"/>
  <c r="I618" i="26" s="1"/>
  <c r="J618" i="26" s="1"/>
  <c r="G617" i="26"/>
  <c r="H617" i="26" s="1"/>
  <c r="I617" i="26" s="1"/>
  <c r="J617" i="26" s="1"/>
  <c r="G616" i="26"/>
  <c r="H616" i="26" s="1"/>
  <c r="I616" i="26" s="1"/>
  <c r="J616" i="26" s="1"/>
  <c r="G615" i="26"/>
  <c r="H615" i="26" s="1"/>
  <c r="I615" i="26" s="1"/>
  <c r="J615" i="26" s="1"/>
  <c r="G614" i="26"/>
  <c r="H614" i="26" s="1"/>
  <c r="I614" i="26" s="1"/>
  <c r="J614" i="26" s="1"/>
  <c r="G613" i="26"/>
  <c r="H613" i="26" s="1"/>
  <c r="I613" i="26" s="1"/>
  <c r="J613" i="26" s="1"/>
  <c r="G612" i="26"/>
  <c r="H612" i="26" s="1"/>
  <c r="I612" i="26" s="1"/>
  <c r="J612" i="26" s="1"/>
  <c r="G611" i="26"/>
  <c r="H611" i="26" s="1"/>
  <c r="I611" i="26" s="1"/>
  <c r="J611" i="26" s="1"/>
  <c r="G610" i="26"/>
  <c r="H610" i="26" s="1"/>
  <c r="I610" i="26" s="1"/>
  <c r="J610" i="26" s="1"/>
  <c r="G609" i="26"/>
  <c r="H609" i="26" s="1"/>
  <c r="I609" i="26" s="1"/>
  <c r="J609" i="26" s="1"/>
  <c r="G608" i="26"/>
  <c r="H608" i="26" s="1"/>
  <c r="I608" i="26" s="1"/>
  <c r="J608" i="26" s="1"/>
  <c r="G607" i="26"/>
  <c r="H607" i="26" s="1"/>
  <c r="I607" i="26" s="1"/>
  <c r="J607" i="26" s="1"/>
  <c r="G606" i="26"/>
  <c r="H606" i="26" s="1"/>
  <c r="I606" i="26" s="1"/>
  <c r="J606" i="26" s="1"/>
  <c r="G605" i="26"/>
  <c r="H605" i="26" s="1"/>
  <c r="I605" i="26" s="1"/>
  <c r="J605" i="26" s="1"/>
  <c r="G604" i="26"/>
  <c r="H604" i="26" s="1"/>
  <c r="I604" i="26" s="1"/>
  <c r="J604" i="26" s="1"/>
  <c r="G603" i="26"/>
  <c r="H603" i="26" s="1"/>
  <c r="I603" i="26" s="1"/>
  <c r="J603" i="26" s="1"/>
  <c r="G602" i="26"/>
  <c r="H602" i="26" s="1"/>
  <c r="I602" i="26" s="1"/>
  <c r="J602" i="26" s="1"/>
  <c r="G601" i="26"/>
  <c r="H601" i="26" s="1"/>
  <c r="I601" i="26" s="1"/>
  <c r="J601" i="26" s="1"/>
  <c r="G600" i="26"/>
  <c r="H600" i="26" s="1"/>
  <c r="I600" i="26" s="1"/>
  <c r="J600" i="26" s="1"/>
  <c r="G599" i="26"/>
  <c r="H599" i="26" s="1"/>
  <c r="I599" i="26" s="1"/>
  <c r="J599" i="26" s="1"/>
  <c r="G598" i="26"/>
  <c r="H598" i="26" s="1"/>
  <c r="I598" i="26" s="1"/>
  <c r="J598" i="26" s="1"/>
  <c r="G597" i="26"/>
  <c r="H597" i="26" s="1"/>
  <c r="I597" i="26" s="1"/>
  <c r="J597" i="26" s="1"/>
  <c r="G596" i="26"/>
  <c r="H596" i="26" s="1"/>
  <c r="I596" i="26" s="1"/>
  <c r="J596" i="26" s="1"/>
  <c r="G595" i="26"/>
  <c r="H595" i="26" s="1"/>
  <c r="I595" i="26" s="1"/>
  <c r="J595" i="26" s="1"/>
  <c r="G594" i="26"/>
  <c r="H594" i="26" s="1"/>
  <c r="I594" i="26" s="1"/>
  <c r="J594" i="26" s="1"/>
  <c r="G593" i="26"/>
  <c r="H593" i="26" s="1"/>
  <c r="I593" i="26" s="1"/>
  <c r="J593" i="26" s="1"/>
  <c r="G592" i="26"/>
  <c r="H592" i="26" s="1"/>
  <c r="I592" i="26" s="1"/>
  <c r="J592" i="26" s="1"/>
  <c r="G591" i="26"/>
  <c r="H591" i="26" s="1"/>
  <c r="I591" i="26" s="1"/>
  <c r="J591" i="26" s="1"/>
  <c r="G590" i="26"/>
  <c r="H590" i="26" s="1"/>
  <c r="I590" i="26" s="1"/>
  <c r="J590" i="26" s="1"/>
  <c r="G589" i="26"/>
  <c r="H589" i="26" s="1"/>
  <c r="I589" i="26" s="1"/>
  <c r="J589" i="26" s="1"/>
  <c r="G588" i="26"/>
  <c r="H588" i="26" s="1"/>
  <c r="I588" i="26" s="1"/>
  <c r="J588" i="26" s="1"/>
  <c r="G587" i="26"/>
  <c r="H587" i="26" s="1"/>
  <c r="I587" i="26" s="1"/>
  <c r="J587" i="26" s="1"/>
  <c r="G586" i="26"/>
  <c r="H586" i="26" s="1"/>
  <c r="I586" i="26" s="1"/>
  <c r="J586" i="26" s="1"/>
  <c r="G585" i="26"/>
  <c r="H585" i="26" s="1"/>
  <c r="I585" i="26" s="1"/>
  <c r="J585" i="26" s="1"/>
  <c r="G584" i="26"/>
  <c r="H584" i="26" s="1"/>
  <c r="I584" i="26" s="1"/>
  <c r="J584" i="26" s="1"/>
  <c r="G583" i="26"/>
  <c r="H583" i="26" s="1"/>
  <c r="I583" i="26" s="1"/>
  <c r="J583" i="26" s="1"/>
  <c r="G582" i="26"/>
  <c r="H582" i="26" s="1"/>
  <c r="I582" i="26" s="1"/>
  <c r="J582" i="26" s="1"/>
  <c r="G581" i="26"/>
  <c r="H581" i="26" s="1"/>
  <c r="I581" i="26" s="1"/>
  <c r="J581" i="26" s="1"/>
  <c r="G580" i="26"/>
  <c r="H580" i="26" s="1"/>
  <c r="I580" i="26" s="1"/>
  <c r="J580" i="26" s="1"/>
  <c r="G579" i="26"/>
  <c r="H579" i="26" s="1"/>
  <c r="I579" i="26" s="1"/>
  <c r="J579" i="26" s="1"/>
  <c r="G578" i="26"/>
  <c r="H578" i="26" s="1"/>
  <c r="I578" i="26" s="1"/>
  <c r="J578" i="26" s="1"/>
  <c r="G577" i="26"/>
  <c r="H577" i="26" s="1"/>
  <c r="I577" i="26" s="1"/>
  <c r="J577" i="26" s="1"/>
  <c r="G576" i="26"/>
  <c r="H576" i="26" s="1"/>
  <c r="I576" i="26" s="1"/>
  <c r="J576" i="26" s="1"/>
  <c r="G575" i="26"/>
  <c r="H575" i="26" s="1"/>
  <c r="I575" i="26" s="1"/>
  <c r="J575" i="26" s="1"/>
  <c r="G574" i="26"/>
  <c r="H574" i="26" s="1"/>
  <c r="I574" i="26" s="1"/>
  <c r="J574" i="26" s="1"/>
  <c r="G573" i="26"/>
  <c r="H573" i="26" s="1"/>
  <c r="I573" i="26" s="1"/>
  <c r="J573" i="26" s="1"/>
  <c r="G572" i="26"/>
  <c r="H572" i="26" s="1"/>
  <c r="I572" i="26" s="1"/>
  <c r="J572" i="26" s="1"/>
  <c r="G571" i="26"/>
  <c r="H571" i="26" s="1"/>
  <c r="I571" i="26" s="1"/>
  <c r="J571" i="26" s="1"/>
  <c r="G570" i="26"/>
  <c r="H570" i="26" s="1"/>
  <c r="I570" i="26" s="1"/>
  <c r="J570" i="26" s="1"/>
  <c r="G569" i="26"/>
  <c r="H569" i="26" s="1"/>
  <c r="I569" i="26" s="1"/>
  <c r="J569" i="26" s="1"/>
  <c r="G568" i="26"/>
  <c r="H568" i="26" s="1"/>
  <c r="I568" i="26" s="1"/>
  <c r="J568" i="26" s="1"/>
  <c r="G567" i="26"/>
  <c r="H567" i="26" s="1"/>
  <c r="I567" i="26" s="1"/>
  <c r="J567" i="26" s="1"/>
  <c r="G566" i="26"/>
  <c r="H566" i="26" s="1"/>
  <c r="I566" i="26" s="1"/>
  <c r="J566" i="26" s="1"/>
  <c r="G565" i="26"/>
  <c r="H565" i="26" s="1"/>
  <c r="I565" i="26" s="1"/>
  <c r="J565" i="26" s="1"/>
  <c r="G564" i="26"/>
  <c r="H564" i="26" s="1"/>
  <c r="I564" i="26" s="1"/>
  <c r="J564" i="26" s="1"/>
  <c r="G563" i="26"/>
  <c r="H563" i="26" s="1"/>
  <c r="I563" i="26" s="1"/>
  <c r="J563" i="26" s="1"/>
  <c r="G562" i="26"/>
  <c r="H562" i="26" s="1"/>
  <c r="I562" i="26" s="1"/>
  <c r="J562" i="26" s="1"/>
  <c r="G561" i="26"/>
  <c r="H561" i="26" s="1"/>
  <c r="I561" i="26" s="1"/>
  <c r="J561" i="26" s="1"/>
  <c r="G560" i="26"/>
  <c r="H560" i="26" s="1"/>
  <c r="I560" i="26" s="1"/>
  <c r="J560" i="26" s="1"/>
  <c r="G559" i="26"/>
  <c r="H559" i="26" s="1"/>
  <c r="I559" i="26" s="1"/>
  <c r="J559" i="26" s="1"/>
  <c r="G558" i="26"/>
  <c r="H558" i="26" s="1"/>
  <c r="I558" i="26" s="1"/>
  <c r="J558" i="26" s="1"/>
  <c r="G557" i="26"/>
  <c r="H557" i="26" s="1"/>
  <c r="I557" i="26" s="1"/>
  <c r="J557" i="26" s="1"/>
  <c r="G556" i="26"/>
  <c r="H556" i="26" s="1"/>
  <c r="I556" i="26" s="1"/>
  <c r="J556" i="26" s="1"/>
  <c r="G555" i="26"/>
  <c r="H555" i="26" s="1"/>
  <c r="I555" i="26" s="1"/>
  <c r="J555" i="26" s="1"/>
  <c r="G554" i="26"/>
  <c r="H554" i="26" s="1"/>
  <c r="I554" i="26" s="1"/>
  <c r="J554" i="26" s="1"/>
  <c r="G553" i="26"/>
  <c r="H553" i="26" s="1"/>
  <c r="I553" i="26" s="1"/>
  <c r="J553" i="26" s="1"/>
  <c r="G552" i="26"/>
  <c r="H552" i="26" s="1"/>
  <c r="I552" i="26" s="1"/>
  <c r="J552" i="26" s="1"/>
  <c r="G551" i="26"/>
  <c r="H551" i="26" s="1"/>
  <c r="I551" i="26" s="1"/>
  <c r="J551" i="26" s="1"/>
  <c r="G550" i="26"/>
  <c r="H550" i="26" s="1"/>
  <c r="I550" i="26" s="1"/>
  <c r="J550" i="26" s="1"/>
  <c r="G549" i="26"/>
  <c r="H549" i="26" s="1"/>
  <c r="I549" i="26" s="1"/>
  <c r="J549" i="26" s="1"/>
  <c r="G548" i="26"/>
  <c r="H548" i="26" s="1"/>
  <c r="I548" i="26" s="1"/>
  <c r="J548" i="26" s="1"/>
  <c r="G547" i="26"/>
  <c r="H547" i="26" s="1"/>
  <c r="I547" i="26" s="1"/>
  <c r="J547" i="26" s="1"/>
  <c r="G546" i="26"/>
  <c r="H546" i="26" s="1"/>
  <c r="I546" i="26" s="1"/>
  <c r="J546" i="26" s="1"/>
  <c r="G545" i="26"/>
  <c r="H545" i="26" s="1"/>
  <c r="I545" i="26" s="1"/>
  <c r="J545" i="26" s="1"/>
  <c r="G544" i="26"/>
  <c r="H544" i="26" s="1"/>
  <c r="I544" i="26" s="1"/>
  <c r="J544" i="26" s="1"/>
  <c r="G543" i="26"/>
  <c r="H543" i="26" s="1"/>
  <c r="I543" i="26" s="1"/>
  <c r="J543" i="26" s="1"/>
  <c r="G542" i="26"/>
  <c r="H542" i="26" s="1"/>
  <c r="I542" i="26" s="1"/>
  <c r="J542" i="26" s="1"/>
  <c r="G541" i="26"/>
  <c r="H541" i="26" s="1"/>
  <c r="I541" i="26" s="1"/>
  <c r="J541" i="26" s="1"/>
  <c r="G540" i="26"/>
  <c r="H540" i="26" s="1"/>
  <c r="I540" i="26" s="1"/>
  <c r="J540" i="26" s="1"/>
  <c r="G539" i="26"/>
  <c r="H539" i="26" s="1"/>
  <c r="I539" i="26" s="1"/>
  <c r="J539" i="26" s="1"/>
  <c r="G538" i="26"/>
  <c r="H538" i="26" s="1"/>
  <c r="I538" i="26" s="1"/>
  <c r="J538" i="26" s="1"/>
  <c r="G537" i="26"/>
  <c r="H537" i="26" s="1"/>
  <c r="I537" i="26" s="1"/>
  <c r="J537" i="26" s="1"/>
  <c r="G536" i="26"/>
  <c r="H536" i="26" s="1"/>
  <c r="I536" i="26" s="1"/>
  <c r="J536" i="26" s="1"/>
  <c r="G535" i="26"/>
  <c r="H535" i="26" s="1"/>
  <c r="I535" i="26" s="1"/>
  <c r="J535" i="26" s="1"/>
  <c r="G534" i="26"/>
  <c r="H534" i="26" s="1"/>
  <c r="I534" i="26" s="1"/>
  <c r="J534" i="26" s="1"/>
  <c r="G533" i="26"/>
  <c r="H533" i="26" s="1"/>
  <c r="I533" i="26" s="1"/>
  <c r="J533" i="26" s="1"/>
  <c r="G532" i="26"/>
  <c r="H532" i="26" s="1"/>
  <c r="I532" i="26" s="1"/>
  <c r="J532" i="26" s="1"/>
  <c r="G531" i="26"/>
  <c r="H531" i="26" s="1"/>
  <c r="I531" i="26" s="1"/>
  <c r="J531" i="26" s="1"/>
  <c r="G530" i="26"/>
  <c r="H530" i="26" s="1"/>
  <c r="I530" i="26" s="1"/>
  <c r="J530" i="26" s="1"/>
  <c r="G529" i="26"/>
  <c r="H529" i="26" s="1"/>
  <c r="I529" i="26" s="1"/>
  <c r="J529" i="26" s="1"/>
  <c r="G528" i="26"/>
  <c r="H528" i="26" s="1"/>
  <c r="I528" i="26" s="1"/>
  <c r="J528" i="26" s="1"/>
  <c r="G527" i="26"/>
  <c r="H527" i="26" s="1"/>
  <c r="I527" i="26" s="1"/>
  <c r="J527" i="26" s="1"/>
  <c r="G526" i="26"/>
  <c r="H526" i="26" s="1"/>
  <c r="I526" i="26" s="1"/>
  <c r="J526" i="26" s="1"/>
  <c r="G525" i="26"/>
  <c r="H525" i="26" s="1"/>
  <c r="I525" i="26" s="1"/>
  <c r="J525" i="26" s="1"/>
  <c r="G524" i="26"/>
  <c r="H524" i="26" s="1"/>
  <c r="I524" i="26" s="1"/>
  <c r="J524" i="26" s="1"/>
  <c r="G523" i="26"/>
  <c r="H523" i="26" s="1"/>
  <c r="I523" i="26" s="1"/>
  <c r="J523" i="26" s="1"/>
  <c r="G522" i="26"/>
  <c r="H522" i="26" s="1"/>
  <c r="I522" i="26" s="1"/>
  <c r="J522" i="26" s="1"/>
  <c r="G521" i="26"/>
  <c r="H521" i="26" s="1"/>
  <c r="I521" i="26" s="1"/>
  <c r="J521" i="26" s="1"/>
  <c r="G520" i="26"/>
  <c r="H520" i="26" s="1"/>
  <c r="I520" i="26" s="1"/>
  <c r="J520" i="26" s="1"/>
  <c r="G519" i="26"/>
  <c r="H519" i="26" s="1"/>
  <c r="I519" i="26" s="1"/>
  <c r="J519" i="26" s="1"/>
  <c r="G518" i="26"/>
  <c r="H518" i="26" s="1"/>
  <c r="I518" i="26" s="1"/>
  <c r="J518" i="26" s="1"/>
  <c r="G517" i="26"/>
  <c r="H517" i="26" s="1"/>
  <c r="I517" i="26" s="1"/>
  <c r="J517" i="26" s="1"/>
  <c r="G516" i="26"/>
  <c r="H516" i="26" s="1"/>
  <c r="I516" i="26" s="1"/>
  <c r="J516" i="26" s="1"/>
  <c r="G515" i="26"/>
  <c r="H515" i="26" s="1"/>
  <c r="I515" i="26" s="1"/>
  <c r="J515" i="26" s="1"/>
  <c r="G514" i="26"/>
  <c r="H514" i="26" s="1"/>
  <c r="I514" i="26" s="1"/>
  <c r="J514" i="26" s="1"/>
  <c r="G513" i="26"/>
  <c r="H513" i="26" s="1"/>
  <c r="I513" i="26" s="1"/>
  <c r="J513" i="26" s="1"/>
  <c r="G512" i="26"/>
  <c r="H512" i="26" s="1"/>
  <c r="I512" i="26" s="1"/>
  <c r="J512" i="26" s="1"/>
  <c r="G511" i="26"/>
  <c r="H511" i="26" s="1"/>
  <c r="I511" i="26" s="1"/>
  <c r="J511" i="26" s="1"/>
  <c r="G510" i="26"/>
  <c r="H510" i="26" s="1"/>
  <c r="I510" i="26" s="1"/>
  <c r="J510" i="26" s="1"/>
  <c r="G509" i="26"/>
  <c r="H509" i="26" s="1"/>
  <c r="I509" i="26" s="1"/>
  <c r="J509" i="26" s="1"/>
  <c r="G508" i="26"/>
  <c r="H508" i="26" s="1"/>
  <c r="I508" i="26" s="1"/>
  <c r="J508" i="26" s="1"/>
  <c r="G507" i="26"/>
  <c r="H507" i="26" s="1"/>
  <c r="I507" i="26" s="1"/>
  <c r="J507" i="26" s="1"/>
  <c r="G506" i="26"/>
  <c r="H506" i="26" s="1"/>
  <c r="I506" i="26" s="1"/>
  <c r="J506" i="26" s="1"/>
  <c r="G505" i="26"/>
  <c r="H505" i="26" s="1"/>
  <c r="I505" i="26" s="1"/>
  <c r="J505" i="26" s="1"/>
  <c r="G504" i="26"/>
  <c r="H504" i="26" s="1"/>
  <c r="I504" i="26" s="1"/>
  <c r="J504" i="26" s="1"/>
  <c r="G503" i="26"/>
  <c r="H503" i="26" s="1"/>
  <c r="I503" i="26" s="1"/>
  <c r="J503" i="26" s="1"/>
  <c r="G502" i="26"/>
  <c r="H502" i="26" s="1"/>
  <c r="I502" i="26" s="1"/>
  <c r="J502" i="26" s="1"/>
  <c r="G501" i="26"/>
  <c r="H501" i="26" s="1"/>
  <c r="I501" i="26" s="1"/>
  <c r="J501" i="26" s="1"/>
  <c r="G500" i="26"/>
  <c r="H500" i="26" s="1"/>
  <c r="I500" i="26" s="1"/>
  <c r="J500" i="26" s="1"/>
  <c r="G499" i="26"/>
  <c r="H499" i="26" s="1"/>
  <c r="I499" i="26" s="1"/>
  <c r="J499" i="26" s="1"/>
  <c r="G498" i="26"/>
  <c r="H498" i="26" s="1"/>
  <c r="I498" i="26" s="1"/>
  <c r="J498" i="26" s="1"/>
  <c r="G497" i="26"/>
  <c r="H497" i="26" s="1"/>
  <c r="I497" i="26" s="1"/>
  <c r="J497" i="26" s="1"/>
  <c r="G496" i="26"/>
  <c r="H496" i="26" s="1"/>
  <c r="I496" i="26" s="1"/>
  <c r="J496" i="26" s="1"/>
  <c r="G495" i="26"/>
  <c r="H495" i="26" s="1"/>
  <c r="I495" i="26" s="1"/>
  <c r="J495" i="26" s="1"/>
  <c r="G494" i="26"/>
  <c r="H494" i="26" s="1"/>
  <c r="I494" i="26" s="1"/>
  <c r="J494" i="26" s="1"/>
  <c r="G493" i="26"/>
  <c r="H493" i="26" s="1"/>
  <c r="I493" i="26" s="1"/>
  <c r="J493" i="26" s="1"/>
  <c r="G492" i="26"/>
  <c r="H492" i="26" s="1"/>
  <c r="I492" i="26" s="1"/>
  <c r="J492" i="26" s="1"/>
  <c r="G491" i="26"/>
  <c r="H491" i="26" s="1"/>
  <c r="I491" i="26" s="1"/>
  <c r="J491" i="26" s="1"/>
  <c r="G490" i="26"/>
  <c r="H490" i="26" s="1"/>
  <c r="I490" i="26" s="1"/>
  <c r="J490" i="26" s="1"/>
  <c r="G489" i="26"/>
  <c r="H489" i="26" s="1"/>
  <c r="I489" i="26" s="1"/>
  <c r="J489" i="26" s="1"/>
  <c r="G488" i="26"/>
  <c r="H488" i="26" s="1"/>
  <c r="I488" i="26" s="1"/>
  <c r="J488" i="26" s="1"/>
  <c r="G487" i="26"/>
  <c r="H487" i="26" s="1"/>
  <c r="I487" i="26" s="1"/>
  <c r="J487" i="26" s="1"/>
  <c r="G486" i="26"/>
  <c r="H486" i="26" s="1"/>
  <c r="I486" i="26" s="1"/>
  <c r="J486" i="26" s="1"/>
  <c r="G485" i="26"/>
  <c r="H485" i="26" s="1"/>
  <c r="I485" i="26" s="1"/>
  <c r="J485" i="26" s="1"/>
  <c r="G484" i="26"/>
  <c r="H484" i="26" s="1"/>
  <c r="I484" i="26" s="1"/>
  <c r="J484" i="26" s="1"/>
  <c r="G483" i="26"/>
  <c r="H483" i="26" s="1"/>
  <c r="I483" i="26" s="1"/>
  <c r="J483" i="26" s="1"/>
  <c r="G482" i="26"/>
  <c r="H482" i="26" s="1"/>
  <c r="I482" i="26" s="1"/>
  <c r="J482" i="26" s="1"/>
  <c r="G481" i="26"/>
  <c r="H481" i="26" s="1"/>
  <c r="I481" i="26" s="1"/>
  <c r="J481" i="26" s="1"/>
  <c r="G480" i="26"/>
  <c r="H480" i="26" s="1"/>
  <c r="I480" i="26" s="1"/>
  <c r="J480" i="26" s="1"/>
  <c r="G479" i="26"/>
  <c r="H479" i="26" s="1"/>
  <c r="I479" i="26" s="1"/>
  <c r="J479" i="26" s="1"/>
  <c r="G478" i="26"/>
  <c r="H478" i="26" s="1"/>
  <c r="I478" i="26" s="1"/>
  <c r="J478" i="26" s="1"/>
  <c r="G477" i="26"/>
  <c r="H477" i="26" s="1"/>
  <c r="I477" i="26" s="1"/>
  <c r="J477" i="26" s="1"/>
  <c r="G476" i="26"/>
  <c r="H476" i="26" s="1"/>
  <c r="I476" i="26" s="1"/>
  <c r="J476" i="26" s="1"/>
  <c r="G475" i="26"/>
  <c r="H475" i="26" s="1"/>
  <c r="I475" i="26" s="1"/>
  <c r="J475" i="26" s="1"/>
  <c r="G474" i="26"/>
  <c r="H474" i="26" s="1"/>
  <c r="I474" i="26" s="1"/>
  <c r="J474" i="26" s="1"/>
  <c r="G473" i="26"/>
  <c r="H473" i="26" s="1"/>
  <c r="I473" i="26" s="1"/>
  <c r="J473" i="26" s="1"/>
  <c r="G472" i="26"/>
  <c r="H472" i="26" s="1"/>
  <c r="I472" i="26" s="1"/>
  <c r="J472" i="26" s="1"/>
  <c r="G471" i="26"/>
  <c r="H471" i="26" s="1"/>
  <c r="I471" i="26" s="1"/>
  <c r="J471" i="26" s="1"/>
  <c r="G470" i="26"/>
  <c r="H470" i="26" s="1"/>
  <c r="I470" i="26" s="1"/>
  <c r="J470" i="26" s="1"/>
  <c r="G469" i="26"/>
  <c r="H469" i="26" s="1"/>
  <c r="I469" i="26" s="1"/>
  <c r="J469" i="26" s="1"/>
  <c r="G468" i="26"/>
  <c r="H468" i="26" s="1"/>
  <c r="I468" i="26" s="1"/>
  <c r="J468" i="26" s="1"/>
  <c r="G467" i="26"/>
  <c r="H467" i="26" s="1"/>
  <c r="I467" i="26" s="1"/>
  <c r="J467" i="26" s="1"/>
  <c r="G466" i="26"/>
  <c r="H466" i="26" s="1"/>
  <c r="I466" i="26" s="1"/>
  <c r="J466" i="26" s="1"/>
  <c r="G465" i="26"/>
  <c r="H465" i="26" s="1"/>
  <c r="I465" i="26" s="1"/>
  <c r="J465" i="26" s="1"/>
  <c r="G464" i="26"/>
  <c r="H464" i="26" s="1"/>
  <c r="I464" i="26" s="1"/>
  <c r="J464" i="26" s="1"/>
  <c r="G463" i="26"/>
  <c r="H463" i="26" s="1"/>
  <c r="I463" i="26" s="1"/>
  <c r="J463" i="26" s="1"/>
  <c r="G462" i="26"/>
  <c r="H462" i="26" s="1"/>
  <c r="I462" i="26" s="1"/>
  <c r="J462" i="26" s="1"/>
  <c r="G461" i="26"/>
  <c r="H461" i="26" s="1"/>
  <c r="I461" i="26" s="1"/>
  <c r="J461" i="26" s="1"/>
  <c r="G460" i="26"/>
  <c r="H460" i="26" s="1"/>
  <c r="I460" i="26" s="1"/>
  <c r="J460" i="26" s="1"/>
  <c r="G459" i="26"/>
  <c r="H459" i="26" s="1"/>
  <c r="I459" i="26" s="1"/>
  <c r="J459" i="26" s="1"/>
  <c r="G458" i="26"/>
  <c r="H458" i="26" s="1"/>
  <c r="I458" i="26" s="1"/>
  <c r="J458" i="26" s="1"/>
  <c r="G457" i="26"/>
  <c r="H457" i="26" s="1"/>
  <c r="I457" i="26" s="1"/>
  <c r="J457" i="26" s="1"/>
  <c r="G456" i="26"/>
  <c r="H456" i="26" s="1"/>
  <c r="I456" i="26" s="1"/>
  <c r="J456" i="26" s="1"/>
  <c r="G455" i="26"/>
  <c r="H455" i="26" s="1"/>
  <c r="I455" i="26" s="1"/>
  <c r="J455" i="26" s="1"/>
  <c r="G454" i="26"/>
  <c r="H454" i="26" s="1"/>
  <c r="I454" i="26" s="1"/>
  <c r="J454" i="26" s="1"/>
  <c r="G453" i="26"/>
  <c r="H453" i="26" s="1"/>
  <c r="I453" i="26" s="1"/>
  <c r="J453" i="26" s="1"/>
  <c r="G452" i="26"/>
  <c r="H452" i="26" s="1"/>
  <c r="I452" i="26" s="1"/>
  <c r="J452" i="26" s="1"/>
  <c r="G451" i="26"/>
  <c r="H451" i="26" s="1"/>
  <c r="I451" i="26" s="1"/>
  <c r="J451" i="26" s="1"/>
  <c r="G450" i="26"/>
  <c r="H450" i="26" s="1"/>
  <c r="I450" i="26" s="1"/>
  <c r="J450" i="26" s="1"/>
  <c r="G449" i="26"/>
  <c r="H449" i="26" s="1"/>
  <c r="I449" i="26" s="1"/>
  <c r="J449" i="26" s="1"/>
  <c r="G448" i="26"/>
  <c r="H448" i="26" s="1"/>
  <c r="I448" i="26" s="1"/>
  <c r="J448" i="26" s="1"/>
  <c r="G447" i="26"/>
  <c r="H447" i="26" s="1"/>
  <c r="I447" i="26" s="1"/>
  <c r="J447" i="26" s="1"/>
  <c r="G446" i="26"/>
  <c r="H446" i="26" s="1"/>
  <c r="I446" i="26" s="1"/>
  <c r="J446" i="26" s="1"/>
  <c r="G445" i="26"/>
  <c r="H445" i="26" s="1"/>
  <c r="I445" i="26" s="1"/>
  <c r="J445" i="26" s="1"/>
  <c r="G444" i="26"/>
  <c r="H444" i="26" s="1"/>
  <c r="I444" i="26" s="1"/>
  <c r="J444" i="26" s="1"/>
  <c r="G443" i="26"/>
  <c r="H443" i="26" s="1"/>
  <c r="I443" i="26" s="1"/>
  <c r="J443" i="26" s="1"/>
  <c r="G442" i="26"/>
  <c r="H442" i="26" s="1"/>
  <c r="I442" i="26" s="1"/>
  <c r="J442" i="26" s="1"/>
  <c r="G441" i="26"/>
  <c r="H441" i="26" s="1"/>
  <c r="I441" i="26" s="1"/>
  <c r="J441" i="26" s="1"/>
  <c r="G440" i="26"/>
  <c r="H440" i="26" s="1"/>
  <c r="I440" i="26" s="1"/>
  <c r="J440" i="26" s="1"/>
  <c r="G439" i="26"/>
  <c r="H439" i="26" s="1"/>
  <c r="I439" i="26" s="1"/>
  <c r="J439" i="26" s="1"/>
  <c r="G438" i="26"/>
  <c r="H438" i="26" s="1"/>
  <c r="I438" i="26" s="1"/>
  <c r="J438" i="26" s="1"/>
  <c r="G437" i="26"/>
  <c r="H437" i="26" s="1"/>
  <c r="I437" i="26" s="1"/>
  <c r="J437" i="26" s="1"/>
  <c r="G436" i="26"/>
  <c r="H436" i="26" s="1"/>
  <c r="I436" i="26" s="1"/>
  <c r="J436" i="26" s="1"/>
  <c r="G435" i="26"/>
  <c r="H435" i="26" s="1"/>
  <c r="I435" i="26" s="1"/>
  <c r="J435" i="26" s="1"/>
  <c r="G434" i="26"/>
  <c r="H434" i="26" s="1"/>
  <c r="I434" i="26" s="1"/>
  <c r="J434" i="26" s="1"/>
  <c r="G433" i="26"/>
  <c r="H433" i="26" s="1"/>
  <c r="I433" i="26" s="1"/>
  <c r="J433" i="26" s="1"/>
  <c r="G432" i="26"/>
  <c r="H432" i="26" s="1"/>
  <c r="I432" i="26" s="1"/>
  <c r="J432" i="26" s="1"/>
  <c r="G431" i="26"/>
  <c r="H431" i="26" s="1"/>
  <c r="I431" i="26" s="1"/>
  <c r="J431" i="26" s="1"/>
  <c r="G430" i="26"/>
  <c r="H430" i="26" s="1"/>
  <c r="I430" i="26" s="1"/>
  <c r="J430" i="26" s="1"/>
  <c r="G429" i="26"/>
  <c r="H429" i="26" s="1"/>
  <c r="I429" i="26" s="1"/>
  <c r="J429" i="26" s="1"/>
  <c r="G428" i="26"/>
  <c r="H428" i="26" s="1"/>
  <c r="I428" i="26" s="1"/>
  <c r="J428" i="26" s="1"/>
  <c r="G427" i="26"/>
  <c r="H427" i="26" s="1"/>
  <c r="I427" i="26" s="1"/>
  <c r="J427" i="26" s="1"/>
  <c r="G426" i="26"/>
  <c r="H426" i="26" s="1"/>
  <c r="I426" i="26" s="1"/>
  <c r="J426" i="26" s="1"/>
  <c r="G425" i="26"/>
  <c r="H425" i="26" s="1"/>
  <c r="I425" i="26" s="1"/>
  <c r="J425" i="26" s="1"/>
  <c r="G424" i="26"/>
  <c r="H424" i="26" s="1"/>
  <c r="I424" i="26" s="1"/>
  <c r="J424" i="26" s="1"/>
  <c r="G423" i="26"/>
  <c r="H423" i="26" s="1"/>
  <c r="I423" i="26" s="1"/>
  <c r="J423" i="26" s="1"/>
  <c r="G422" i="26"/>
  <c r="H422" i="26" s="1"/>
  <c r="I422" i="26" s="1"/>
  <c r="J422" i="26" s="1"/>
  <c r="G421" i="26"/>
  <c r="H421" i="26" s="1"/>
  <c r="I421" i="26" s="1"/>
  <c r="J421" i="26" s="1"/>
  <c r="G420" i="26"/>
  <c r="H420" i="26" s="1"/>
  <c r="I420" i="26" s="1"/>
  <c r="J420" i="26" s="1"/>
  <c r="G419" i="26"/>
  <c r="H419" i="26" s="1"/>
  <c r="I419" i="26" s="1"/>
  <c r="J419" i="26" s="1"/>
  <c r="G418" i="26"/>
  <c r="H418" i="26" s="1"/>
  <c r="I418" i="26" s="1"/>
  <c r="J418" i="26" s="1"/>
  <c r="G417" i="26"/>
  <c r="H417" i="26" s="1"/>
  <c r="I417" i="26" s="1"/>
  <c r="J417" i="26" s="1"/>
  <c r="G416" i="26"/>
  <c r="H416" i="26" s="1"/>
  <c r="I416" i="26" s="1"/>
  <c r="J416" i="26" s="1"/>
  <c r="G415" i="26"/>
  <c r="H415" i="26" s="1"/>
  <c r="I415" i="26" s="1"/>
  <c r="J415" i="26" s="1"/>
  <c r="G414" i="26"/>
  <c r="H414" i="26" s="1"/>
  <c r="I414" i="26" s="1"/>
  <c r="J414" i="26" s="1"/>
  <c r="G413" i="26"/>
  <c r="H413" i="26" s="1"/>
  <c r="I413" i="26" s="1"/>
  <c r="J413" i="26" s="1"/>
  <c r="G412" i="26"/>
  <c r="H412" i="26" s="1"/>
  <c r="I412" i="26" s="1"/>
  <c r="J412" i="26" s="1"/>
  <c r="G411" i="26"/>
  <c r="H411" i="26" s="1"/>
  <c r="I411" i="26" s="1"/>
  <c r="J411" i="26" s="1"/>
  <c r="G410" i="26"/>
  <c r="H410" i="26" s="1"/>
  <c r="I410" i="26" s="1"/>
  <c r="J410" i="26" s="1"/>
  <c r="G409" i="26"/>
  <c r="H409" i="26" s="1"/>
  <c r="I409" i="26" s="1"/>
  <c r="J409" i="26" s="1"/>
  <c r="G408" i="26"/>
  <c r="H408" i="26" s="1"/>
  <c r="I408" i="26" s="1"/>
  <c r="J408" i="26" s="1"/>
  <c r="G407" i="26"/>
  <c r="H407" i="26" s="1"/>
  <c r="I407" i="26" s="1"/>
  <c r="J407" i="26" s="1"/>
  <c r="G406" i="26"/>
  <c r="H406" i="26" s="1"/>
  <c r="I406" i="26" s="1"/>
  <c r="J406" i="26" s="1"/>
  <c r="G405" i="26"/>
  <c r="H405" i="26" s="1"/>
  <c r="I405" i="26" s="1"/>
  <c r="J405" i="26" s="1"/>
  <c r="G404" i="26"/>
  <c r="H404" i="26" s="1"/>
  <c r="I404" i="26" s="1"/>
  <c r="J404" i="26" s="1"/>
  <c r="G403" i="26"/>
  <c r="H403" i="26" s="1"/>
  <c r="I403" i="26" s="1"/>
  <c r="J403" i="26" s="1"/>
  <c r="G402" i="26"/>
  <c r="H402" i="26" s="1"/>
  <c r="I402" i="26" s="1"/>
  <c r="J402" i="26" s="1"/>
  <c r="G401" i="26"/>
  <c r="H401" i="26" s="1"/>
  <c r="I401" i="26" s="1"/>
  <c r="J401" i="26" s="1"/>
  <c r="G400" i="26"/>
  <c r="H400" i="26" s="1"/>
  <c r="I400" i="26" s="1"/>
  <c r="J400" i="26" s="1"/>
  <c r="G399" i="26"/>
  <c r="H399" i="26" s="1"/>
  <c r="I399" i="26" s="1"/>
  <c r="J399" i="26" s="1"/>
  <c r="G398" i="26"/>
  <c r="H398" i="26" s="1"/>
  <c r="I398" i="26" s="1"/>
  <c r="J398" i="26" s="1"/>
  <c r="G397" i="26"/>
  <c r="H397" i="26" s="1"/>
  <c r="I397" i="26" s="1"/>
  <c r="J397" i="26" s="1"/>
  <c r="G396" i="26"/>
  <c r="H396" i="26" s="1"/>
  <c r="I396" i="26" s="1"/>
  <c r="J396" i="26" s="1"/>
  <c r="G395" i="26"/>
  <c r="H395" i="26" s="1"/>
  <c r="I395" i="26" s="1"/>
  <c r="J395" i="26" s="1"/>
  <c r="G394" i="26"/>
  <c r="H394" i="26" s="1"/>
  <c r="I394" i="26" s="1"/>
  <c r="J394" i="26" s="1"/>
  <c r="G393" i="26"/>
  <c r="H393" i="26" s="1"/>
  <c r="I393" i="26" s="1"/>
  <c r="J393" i="26" s="1"/>
  <c r="G392" i="26"/>
  <c r="H392" i="26" s="1"/>
  <c r="I392" i="26" s="1"/>
  <c r="J392" i="26" s="1"/>
  <c r="G391" i="26"/>
  <c r="H391" i="26" s="1"/>
  <c r="I391" i="26" s="1"/>
  <c r="J391" i="26" s="1"/>
  <c r="G390" i="26"/>
  <c r="H390" i="26" s="1"/>
  <c r="I390" i="26" s="1"/>
  <c r="J390" i="26" s="1"/>
  <c r="G389" i="26"/>
  <c r="H389" i="26" s="1"/>
  <c r="I389" i="26" s="1"/>
  <c r="J389" i="26" s="1"/>
  <c r="G388" i="26"/>
  <c r="H388" i="26" s="1"/>
  <c r="I388" i="26" s="1"/>
  <c r="J388" i="26" s="1"/>
  <c r="G387" i="26"/>
  <c r="H387" i="26" s="1"/>
  <c r="I387" i="26" s="1"/>
  <c r="J387" i="26" s="1"/>
  <c r="G386" i="26"/>
  <c r="H386" i="26" s="1"/>
  <c r="I386" i="26" s="1"/>
  <c r="J386" i="26" s="1"/>
  <c r="G385" i="26"/>
  <c r="H385" i="26" s="1"/>
  <c r="I385" i="26" s="1"/>
  <c r="J385" i="26" s="1"/>
  <c r="G384" i="26"/>
  <c r="H384" i="26" s="1"/>
  <c r="I384" i="26" s="1"/>
  <c r="J384" i="26" s="1"/>
  <c r="G383" i="26"/>
  <c r="H383" i="26" s="1"/>
  <c r="I383" i="26" s="1"/>
  <c r="J383" i="26" s="1"/>
  <c r="G382" i="26"/>
  <c r="H382" i="26" s="1"/>
  <c r="I382" i="26" s="1"/>
  <c r="J382" i="26" s="1"/>
  <c r="G381" i="26"/>
  <c r="H381" i="26" s="1"/>
  <c r="I381" i="26" s="1"/>
  <c r="J381" i="26" s="1"/>
  <c r="G380" i="26"/>
  <c r="H380" i="26" s="1"/>
  <c r="I380" i="26" s="1"/>
  <c r="J380" i="26" s="1"/>
  <c r="G379" i="26"/>
  <c r="H379" i="26" s="1"/>
  <c r="I379" i="26" s="1"/>
  <c r="J379" i="26" s="1"/>
  <c r="G378" i="26"/>
  <c r="H378" i="26" s="1"/>
  <c r="I378" i="26" s="1"/>
  <c r="J378" i="26" s="1"/>
  <c r="G377" i="26"/>
  <c r="H377" i="26" s="1"/>
  <c r="I377" i="26" s="1"/>
  <c r="J377" i="26" s="1"/>
  <c r="G376" i="26"/>
  <c r="H376" i="26" s="1"/>
  <c r="I376" i="26" s="1"/>
  <c r="J376" i="26" s="1"/>
  <c r="G375" i="26"/>
  <c r="H375" i="26" s="1"/>
  <c r="I375" i="26" s="1"/>
  <c r="J375" i="26" s="1"/>
  <c r="G374" i="26"/>
  <c r="H374" i="26" s="1"/>
  <c r="I374" i="26" s="1"/>
  <c r="J374" i="26" s="1"/>
  <c r="G373" i="26"/>
  <c r="H373" i="26" s="1"/>
  <c r="I373" i="26" s="1"/>
  <c r="J373" i="26" s="1"/>
  <c r="G372" i="26"/>
  <c r="H372" i="26" s="1"/>
  <c r="I372" i="26" s="1"/>
  <c r="J372" i="26" s="1"/>
  <c r="G371" i="26"/>
  <c r="H371" i="26" s="1"/>
  <c r="I371" i="26" s="1"/>
  <c r="J371" i="26" s="1"/>
  <c r="G370" i="26"/>
  <c r="H370" i="26" s="1"/>
  <c r="I370" i="26" s="1"/>
  <c r="J370" i="26" s="1"/>
  <c r="G369" i="26"/>
  <c r="H369" i="26" s="1"/>
  <c r="I369" i="26" s="1"/>
  <c r="J369" i="26" s="1"/>
  <c r="G368" i="26"/>
  <c r="H368" i="26" s="1"/>
  <c r="I368" i="26" s="1"/>
  <c r="J368" i="26" s="1"/>
  <c r="G367" i="26"/>
  <c r="H367" i="26" s="1"/>
  <c r="I367" i="26" s="1"/>
  <c r="J367" i="26" s="1"/>
  <c r="G366" i="26"/>
  <c r="H366" i="26" s="1"/>
  <c r="I366" i="26" s="1"/>
  <c r="J366" i="26" s="1"/>
  <c r="G365" i="26"/>
  <c r="H365" i="26" s="1"/>
  <c r="I365" i="26" s="1"/>
  <c r="J365" i="26" s="1"/>
  <c r="G364" i="26"/>
  <c r="H364" i="26" s="1"/>
  <c r="I364" i="26" s="1"/>
  <c r="J364" i="26" s="1"/>
  <c r="G363" i="26"/>
  <c r="H363" i="26" s="1"/>
  <c r="I363" i="26" s="1"/>
  <c r="J363" i="26" s="1"/>
  <c r="G362" i="26"/>
  <c r="H362" i="26" s="1"/>
  <c r="I362" i="26" s="1"/>
  <c r="J362" i="26" s="1"/>
  <c r="G361" i="26"/>
  <c r="H361" i="26" s="1"/>
  <c r="I361" i="26" s="1"/>
  <c r="J361" i="26" s="1"/>
  <c r="G360" i="26"/>
  <c r="H360" i="26" s="1"/>
  <c r="I360" i="26" s="1"/>
  <c r="J360" i="26" s="1"/>
  <c r="G359" i="26"/>
  <c r="H359" i="26" s="1"/>
  <c r="I359" i="26" s="1"/>
  <c r="J359" i="26" s="1"/>
  <c r="G358" i="26"/>
  <c r="H358" i="26" s="1"/>
  <c r="I358" i="26" s="1"/>
  <c r="J358" i="26" s="1"/>
  <c r="G357" i="26"/>
  <c r="H357" i="26" s="1"/>
  <c r="I357" i="26" s="1"/>
  <c r="J357" i="26" s="1"/>
  <c r="G356" i="26"/>
  <c r="H356" i="26" s="1"/>
  <c r="I356" i="26" s="1"/>
  <c r="J356" i="26" s="1"/>
  <c r="G355" i="26"/>
  <c r="H355" i="26" s="1"/>
  <c r="I355" i="26" s="1"/>
  <c r="J355" i="26" s="1"/>
  <c r="G354" i="26"/>
  <c r="H354" i="26" s="1"/>
  <c r="I354" i="26" s="1"/>
  <c r="J354" i="26" s="1"/>
  <c r="G353" i="26"/>
  <c r="H353" i="26" s="1"/>
  <c r="I353" i="26" s="1"/>
  <c r="J353" i="26" s="1"/>
  <c r="G352" i="26"/>
  <c r="H352" i="26" s="1"/>
  <c r="I352" i="26" s="1"/>
  <c r="J352" i="26" s="1"/>
  <c r="G351" i="26"/>
  <c r="H351" i="26" s="1"/>
  <c r="I351" i="26" s="1"/>
  <c r="J351" i="26" s="1"/>
  <c r="G350" i="26"/>
  <c r="H350" i="26" s="1"/>
  <c r="I350" i="26" s="1"/>
  <c r="J350" i="26" s="1"/>
  <c r="G349" i="26"/>
  <c r="H349" i="26" s="1"/>
  <c r="I349" i="26" s="1"/>
  <c r="J349" i="26" s="1"/>
  <c r="G348" i="26"/>
  <c r="H348" i="26" s="1"/>
  <c r="I348" i="26" s="1"/>
  <c r="J348" i="26" s="1"/>
  <c r="G347" i="26"/>
  <c r="H347" i="26" s="1"/>
  <c r="I347" i="26" s="1"/>
  <c r="J347" i="26" s="1"/>
  <c r="G346" i="26"/>
  <c r="H346" i="26" s="1"/>
  <c r="I346" i="26" s="1"/>
  <c r="J346" i="26" s="1"/>
  <c r="G345" i="26"/>
  <c r="H345" i="26" s="1"/>
  <c r="I345" i="26" s="1"/>
  <c r="J345" i="26" s="1"/>
  <c r="G344" i="26"/>
  <c r="H344" i="26" s="1"/>
  <c r="I344" i="26" s="1"/>
  <c r="J344" i="26" s="1"/>
  <c r="G343" i="26"/>
  <c r="H343" i="26" s="1"/>
  <c r="I343" i="26" s="1"/>
  <c r="J343" i="26" s="1"/>
  <c r="G342" i="26"/>
  <c r="H342" i="26" s="1"/>
  <c r="I342" i="26" s="1"/>
  <c r="J342" i="26" s="1"/>
  <c r="G341" i="26"/>
  <c r="H341" i="26" s="1"/>
  <c r="I341" i="26" s="1"/>
  <c r="J341" i="26" s="1"/>
  <c r="G340" i="26"/>
  <c r="H340" i="26" s="1"/>
  <c r="I340" i="26" s="1"/>
  <c r="J340" i="26" s="1"/>
  <c r="G339" i="26"/>
  <c r="H339" i="26" s="1"/>
  <c r="I339" i="26" s="1"/>
  <c r="J339" i="26" s="1"/>
  <c r="G338" i="26"/>
  <c r="H338" i="26" s="1"/>
  <c r="I338" i="26" s="1"/>
  <c r="J338" i="26" s="1"/>
  <c r="G337" i="26"/>
  <c r="H337" i="26" s="1"/>
  <c r="I337" i="26" s="1"/>
  <c r="J337" i="26" s="1"/>
  <c r="G336" i="26"/>
  <c r="H336" i="26" s="1"/>
  <c r="I336" i="26" s="1"/>
  <c r="J336" i="26" s="1"/>
  <c r="G335" i="26"/>
  <c r="H335" i="26" s="1"/>
  <c r="I335" i="26" s="1"/>
  <c r="J335" i="26" s="1"/>
  <c r="G334" i="26"/>
  <c r="H334" i="26" s="1"/>
  <c r="I334" i="26" s="1"/>
  <c r="J334" i="26" s="1"/>
  <c r="G333" i="26"/>
  <c r="H333" i="26" s="1"/>
  <c r="I333" i="26" s="1"/>
  <c r="J333" i="26" s="1"/>
  <c r="G332" i="26"/>
  <c r="H332" i="26" s="1"/>
  <c r="I332" i="26" s="1"/>
  <c r="J332" i="26" s="1"/>
  <c r="G331" i="26"/>
  <c r="H331" i="26" s="1"/>
  <c r="I331" i="26" s="1"/>
  <c r="J331" i="26" s="1"/>
  <c r="G330" i="26"/>
  <c r="H330" i="26" s="1"/>
  <c r="I330" i="26" s="1"/>
  <c r="J330" i="26" s="1"/>
  <c r="G329" i="26"/>
  <c r="H329" i="26" s="1"/>
  <c r="I329" i="26" s="1"/>
  <c r="J329" i="26" s="1"/>
  <c r="G328" i="26"/>
  <c r="H328" i="26" s="1"/>
  <c r="I328" i="26" s="1"/>
  <c r="J328" i="26" s="1"/>
  <c r="G327" i="26"/>
  <c r="H327" i="26" s="1"/>
  <c r="I327" i="26" s="1"/>
  <c r="J327" i="26" s="1"/>
  <c r="G326" i="26"/>
  <c r="H326" i="26" s="1"/>
  <c r="I326" i="26" s="1"/>
  <c r="J326" i="26" s="1"/>
  <c r="G325" i="26"/>
  <c r="H325" i="26" s="1"/>
  <c r="I325" i="26" s="1"/>
  <c r="J325" i="26" s="1"/>
  <c r="G324" i="26"/>
  <c r="H324" i="26" s="1"/>
  <c r="I324" i="26" s="1"/>
  <c r="J324" i="26" s="1"/>
  <c r="G323" i="26"/>
  <c r="H323" i="26" s="1"/>
  <c r="I323" i="26" s="1"/>
  <c r="J323" i="26" s="1"/>
  <c r="G322" i="26"/>
  <c r="H322" i="26" s="1"/>
  <c r="I322" i="26" s="1"/>
  <c r="J322" i="26" s="1"/>
  <c r="G321" i="26"/>
  <c r="H321" i="26" s="1"/>
  <c r="I321" i="26" s="1"/>
  <c r="J321" i="26" s="1"/>
  <c r="G320" i="26"/>
  <c r="H320" i="26" s="1"/>
  <c r="I320" i="26" s="1"/>
  <c r="J320" i="26" s="1"/>
  <c r="G319" i="26"/>
  <c r="H319" i="26" s="1"/>
  <c r="I319" i="26" s="1"/>
  <c r="J319" i="26" s="1"/>
  <c r="G318" i="26"/>
  <c r="H318" i="26" s="1"/>
  <c r="I318" i="26" s="1"/>
  <c r="J318" i="26" s="1"/>
  <c r="G317" i="26"/>
  <c r="H317" i="26" s="1"/>
  <c r="I317" i="26" s="1"/>
  <c r="J317" i="26" s="1"/>
  <c r="G316" i="26"/>
  <c r="H316" i="26" s="1"/>
  <c r="I316" i="26" s="1"/>
  <c r="J316" i="26" s="1"/>
  <c r="G315" i="26"/>
  <c r="H315" i="26" s="1"/>
  <c r="I315" i="26" s="1"/>
  <c r="J315" i="26" s="1"/>
  <c r="G314" i="26"/>
  <c r="H314" i="26" s="1"/>
  <c r="I314" i="26" s="1"/>
  <c r="J314" i="26" s="1"/>
  <c r="G313" i="26"/>
  <c r="H313" i="26" s="1"/>
  <c r="I313" i="26" s="1"/>
  <c r="J313" i="26" s="1"/>
  <c r="G312" i="26"/>
  <c r="H312" i="26" s="1"/>
  <c r="I312" i="26" s="1"/>
  <c r="J312" i="26" s="1"/>
  <c r="G311" i="26"/>
  <c r="H311" i="26" s="1"/>
  <c r="I311" i="26" s="1"/>
  <c r="J311" i="26" s="1"/>
  <c r="G310" i="26"/>
  <c r="H310" i="26" s="1"/>
  <c r="I310" i="26" s="1"/>
  <c r="J310" i="26" s="1"/>
  <c r="G309" i="26"/>
  <c r="H309" i="26" s="1"/>
  <c r="I309" i="26" s="1"/>
  <c r="J309" i="26" s="1"/>
  <c r="G308" i="26"/>
  <c r="H308" i="26" s="1"/>
  <c r="I308" i="26" s="1"/>
  <c r="J308" i="26" s="1"/>
  <c r="G307" i="26"/>
  <c r="H307" i="26" s="1"/>
  <c r="I307" i="26" s="1"/>
  <c r="J307" i="26" s="1"/>
  <c r="G306" i="26"/>
  <c r="H306" i="26" s="1"/>
  <c r="I306" i="26" s="1"/>
  <c r="J306" i="26" s="1"/>
  <c r="G305" i="26"/>
  <c r="H305" i="26" s="1"/>
  <c r="I305" i="26" s="1"/>
  <c r="J305" i="26" s="1"/>
  <c r="G304" i="26"/>
  <c r="H304" i="26" s="1"/>
  <c r="I304" i="26" s="1"/>
  <c r="J304" i="26" s="1"/>
  <c r="G303" i="26"/>
  <c r="H303" i="26" s="1"/>
  <c r="I303" i="26" s="1"/>
  <c r="J303" i="26" s="1"/>
  <c r="G302" i="26"/>
  <c r="H302" i="26" s="1"/>
  <c r="I302" i="26" s="1"/>
  <c r="J302" i="26" s="1"/>
  <c r="G301" i="26"/>
  <c r="H301" i="26" s="1"/>
  <c r="I301" i="26" s="1"/>
  <c r="J301" i="26" s="1"/>
  <c r="G300" i="26"/>
  <c r="H300" i="26" s="1"/>
  <c r="I300" i="26" s="1"/>
  <c r="J300" i="26" s="1"/>
  <c r="G299" i="26"/>
  <c r="H299" i="26" s="1"/>
  <c r="I299" i="26" s="1"/>
  <c r="J299" i="26" s="1"/>
  <c r="G298" i="26"/>
  <c r="H298" i="26" s="1"/>
  <c r="I298" i="26" s="1"/>
  <c r="J298" i="26" s="1"/>
  <c r="G297" i="26"/>
  <c r="H297" i="26" s="1"/>
  <c r="I297" i="26" s="1"/>
  <c r="J297" i="26" s="1"/>
  <c r="G296" i="26"/>
  <c r="H296" i="26" s="1"/>
  <c r="I296" i="26" s="1"/>
  <c r="J296" i="26" s="1"/>
  <c r="G295" i="26"/>
  <c r="H295" i="26" s="1"/>
  <c r="I295" i="26" s="1"/>
  <c r="J295" i="26" s="1"/>
  <c r="G294" i="26"/>
  <c r="H294" i="26" s="1"/>
  <c r="I294" i="26" s="1"/>
  <c r="J294" i="26" s="1"/>
  <c r="G293" i="26"/>
  <c r="H293" i="26" s="1"/>
  <c r="I293" i="26" s="1"/>
  <c r="J293" i="26" s="1"/>
  <c r="G292" i="26"/>
  <c r="H292" i="26" s="1"/>
  <c r="I292" i="26" s="1"/>
  <c r="J292" i="26" s="1"/>
  <c r="G291" i="26"/>
  <c r="H291" i="26" s="1"/>
  <c r="I291" i="26" s="1"/>
  <c r="J291" i="26" s="1"/>
  <c r="G290" i="26"/>
  <c r="H290" i="26" s="1"/>
  <c r="I290" i="26" s="1"/>
  <c r="J290" i="26" s="1"/>
  <c r="G289" i="26"/>
  <c r="H289" i="26" s="1"/>
  <c r="I289" i="26" s="1"/>
  <c r="J289" i="26" s="1"/>
  <c r="G288" i="26"/>
  <c r="H288" i="26" s="1"/>
  <c r="I288" i="26" s="1"/>
  <c r="J288" i="26" s="1"/>
  <c r="G287" i="26"/>
  <c r="H287" i="26" s="1"/>
  <c r="I287" i="26" s="1"/>
  <c r="J287" i="26" s="1"/>
  <c r="G286" i="26"/>
  <c r="H286" i="26" s="1"/>
  <c r="I286" i="26" s="1"/>
  <c r="J286" i="26" s="1"/>
  <c r="G285" i="26"/>
  <c r="H285" i="26" s="1"/>
  <c r="I285" i="26" s="1"/>
  <c r="J285" i="26" s="1"/>
  <c r="G284" i="26"/>
  <c r="H284" i="26" s="1"/>
  <c r="I284" i="26" s="1"/>
  <c r="J284" i="26" s="1"/>
  <c r="G283" i="26"/>
  <c r="H283" i="26" s="1"/>
  <c r="I283" i="26" s="1"/>
  <c r="J283" i="26" s="1"/>
  <c r="G282" i="26"/>
  <c r="H282" i="26" s="1"/>
  <c r="I282" i="26" s="1"/>
  <c r="J282" i="26" s="1"/>
  <c r="G281" i="26"/>
  <c r="H281" i="26" s="1"/>
  <c r="I281" i="26" s="1"/>
  <c r="J281" i="26" s="1"/>
  <c r="G280" i="26"/>
  <c r="H280" i="26" s="1"/>
  <c r="I280" i="26" s="1"/>
  <c r="J280" i="26" s="1"/>
  <c r="G279" i="26"/>
  <c r="H279" i="26" s="1"/>
  <c r="I279" i="26" s="1"/>
  <c r="J279" i="26" s="1"/>
  <c r="G278" i="26"/>
  <c r="H278" i="26" s="1"/>
  <c r="I278" i="26" s="1"/>
  <c r="J278" i="26" s="1"/>
  <c r="G277" i="26"/>
  <c r="H277" i="26" s="1"/>
  <c r="I277" i="26" s="1"/>
  <c r="J277" i="26" s="1"/>
  <c r="G276" i="26"/>
  <c r="H276" i="26" s="1"/>
  <c r="I276" i="26" s="1"/>
  <c r="J276" i="26" s="1"/>
  <c r="G275" i="26"/>
  <c r="H275" i="26" s="1"/>
  <c r="I275" i="26" s="1"/>
  <c r="J275" i="26" s="1"/>
  <c r="G274" i="26"/>
  <c r="H274" i="26" s="1"/>
  <c r="I274" i="26" s="1"/>
  <c r="J274" i="26" s="1"/>
  <c r="G273" i="26"/>
  <c r="H273" i="26" s="1"/>
  <c r="I273" i="26" s="1"/>
  <c r="J273" i="26" s="1"/>
  <c r="G272" i="26"/>
  <c r="H272" i="26" s="1"/>
  <c r="I272" i="26" s="1"/>
  <c r="J272" i="26" s="1"/>
  <c r="G271" i="26"/>
  <c r="H271" i="26" s="1"/>
  <c r="I271" i="26" s="1"/>
  <c r="J271" i="26" s="1"/>
  <c r="G270" i="26"/>
  <c r="H270" i="26" s="1"/>
  <c r="I270" i="26" s="1"/>
  <c r="J270" i="26" s="1"/>
  <c r="G269" i="26"/>
  <c r="H269" i="26" s="1"/>
  <c r="I269" i="26" s="1"/>
  <c r="J269" i="26" s="1"/>
  <c r="G268" i="26"/>
  <c r="H268" i="26" s="1"/>
  <c r="I268" i="26" s="1"/>
  <c r="J268" i="26" s="1"/>
  <c r="G267" i="26"/>
  <c r="H267" i="26" s="1"/>
  <c r="I267" i="26" s="1"/>
  <c r="J267" i="26" s="1"/>
  <c r="G266" i="26"/>
  <c r="H266" i="26" s="1"/>
  <c r="I266" i="26" s="1"/>
  <c r="J266" i="26" s="1"/>
  <c r="G265" i="26"/>
  <c r="H265" i="26" s="1"/>
  <c r="I265" i="26" s="1"/>
  <c r="J265" i="26" s="1"/>
  <c r="G264" i="26"/>
  <c r="H264" i="26" s="1"/>
  <c r="I264" i="26" s="1"/>
  <c r="J264" i="26" s="1"/>
  <c r="G263" i="26"/>
  <c r="H263" i="26" s="1"/>
  <c r="I263" i="26" s="1"/>
  <c r="J263" i="26" s="1"/>
  <c r="G262" i="26"/>
  <c r="H262" i="26" s="1"/>
  <c r="I262" i="26" s="1"/>
  <c r="J262" i="26" s="1"/>
  <c r="G261" i="26"/>
  <c r="H261" i="26" s="1"/>
  <c r="I261" i="26" s="1"/>
  <c r="J261" i="26" s="1"/>
  <c r="G260" i="26"/>
  <c r="H260" i="26" s="1"/>
  <c r="I260" i="26" s="1"/>
  <c r="J260" i="26" s="1"/>
  <c r="G259" i="26"/>
  <c r="H259" i="26" s="1"/>
  <c r="I259" i="26" s="1"/>
  <c r="J259" i="26" s="1"/>
  <c r="G258" i="26"/>
  <c r="H258" i="26" s="1"/>
  <c r="I258" i="26" s="1"/>
  <c r="J258" i="26" s="1"/>
  <c r="G257" i="26"/>
  <c r="H257" i="26" s="1"/>
  <c r="I257" i="26" s="1"/>
  <c r="J257" i="26" s="1"/>
  <c r="G256" i="26"/>
  <c r="H256" i="26" s="1"/>
  <c r="I256" i="26" s="1"/>
  <c r="J256" i="26" s="1"/>
  <c r="G255" i="26"/>
  <c r="H255" i="26" s="1"/>
  <c r="I255" i="26" s="1"/>
  <c r="J255" i="26" s="1"/>
  <c r="G254" i="26"/>
  <c r="H254" i="26" s="1"/>
  <c r="I254" i="26" s="1"/>
  <c r="J254" i="26" s="1"/>
  <c r="G253" i="26"/>
  <c r="H253" i="26" s="1"/>
  <c r="I253" i="26" s="1"/>
  <c r="J253" i="26" s="1"/>
  <c r="G252" i="26"/>
  <c r="H252" i="26" s="1"/>
  <c r="I252" i="26" s="1"/>
  <c r="J252" i="26" s="1"/>
  <c r="G251" i="26"/>
  <c r="H251" i="26" s="1"/>
  <c r="I251" i="26" s="1"/>
  <c r="J251" i="26" s="1"/>
  <c r="G250" i="26"/>
  <c r="H250" i="26" s="1"/>
  <c r="I250" i="26" s="1"/>
  <c r="J250" i="26" s="1"/>
  <c r="G249" i="26"/>
  <c r="H249" i="26" s="1"/>
  <c r="I249" i="26" s="1"/>
  <c r="J249" i="26" s="1"/>
  <c r="G248" i="26"/>
  <c r="H248" i="26" s="1"/>
  <c r="I248" i="26" s="1"/>
  <c r="J248" i="26" s="1"/>
  <c r="G247" i="26"/>
  <c r="H247" i="26" s="1"/>
  <c r="I247" i="26" s="1"/>
  <c r="J247" i="26" s="1"/>
  <c r="G246" i="26"/>
  <c r="H246" i="26" s="1"/>
  <c r="I246" i="26" s="1"/>
  <c r="J246" i="26" s="1"/>
  <c r="G245" i="26"/>
  <c r="H245" i="26" s="1"/>
  <c r="I245" i="26" s="1"/>
  <c r="J245" i="26" s="1"/>
  <c r="G244" i="26"/>
  <c r="H244" i="26" s="1"/>
  <c r="I244" i="26" s="1"/>
  <c r="J244" i="26" s="1"/>
  <c r="G243" i="26"/>
  <c r="H243" i="26" s="1"/>
  <c r="I243" i="26" s="1"/>
  <c r="J243" i="26" s="1"/>
  <c r="G242" i="26"/>
  <c r="H242" i="26" s="1"/>
  <c r="I242" i="26" s="1"/>
  <c r="J242" i="26" s="1"/>
  <c r="G241" i="26"/>
  <c r="H241" i="26" s="1"/>
  <c r="I241" i="26" s="1"/>
  <c r="J241" i="26" s="1"/>
  <c r="G240" i="26"/>
  <c r="H240" i="26" s="1"/>
  <c r="I240" i="26" s="1"/>
  <c r="J240" i="26" s="1"/>
  <c r="G239" i="26"/>
  <c r="H239" i="26" s="1"/>
  <c r="I239" i="26" s="1"/>
  <c r="J239" i="26" s="1"/>
  <c r="G238" i="26"/>
  <c r="H238" i="26" s="1"/>
  <c r="I238" i="26" s="1"/>
  <c r="J238" i="26" s="1"/>
  <c r="G237" i="26"/>
  <c r="H237" i="26" s="1"/>
  <c r="I237" i="26" s="1"/>
  <c r="J237" i="26" s="1"/>
  <c r="G236" i="26"/>
  <c r="H236" i="26" s="1"/>
  <c r="I236" i="26" s="1"/>
  <c r="J236" i="26" s="1"/>
  <c r="G235" i="26"/>
  <c r="H235" i="26" s="1"/>
  <c r="I235" i="26" s="1"/>
  <c r="J235" i="26" s="1"/>
  <c r="G234" i="26"/>
  <c r="H234" i="26" s="1"/>
  <c r="I234" i="26" s="1"/>
  <c r="J234" i="26" s="1"/>
  <c r="G233" i="26"/>
  <c r="H233" i="26" s="1"/>
  <c r="I233" i="26" s="1"/>
  <c r="J233" i="26" s="1"/>
  <c r="G232" i="26"/>
  <c r="H232" i="26" s="1"/>
  <c r="I232" i="26" s="1"/>
  <c r="J232" i="26" s="1"/>
  <c r="G231" i="26"/>
  <c r="H231" i="26" s="1"/>
  <c r="I231" i="26" s="1"/>
  <c r="J231" i="26" s="1"/>
  <c r="G230" i="26"/>
  <c r="H230" i="26" s="1"/>
  <c r="I230" i="26" s="1"/>
  <c r="J230" i="26" s="1"/>
  <c r="G229" i="26"/>
  <c r="H229" i="26" s="1"/>
  <c r="I229" i="26" s="1"/>
  <c r="J229" i="26" s="1"/>
  <c r="G228" i="26"/>
  <c r="H228" i="26" s="1"/>
  <c r="I228" i="26" s="1"/>
  <c r="J228" i="26" s="1"/>
  <c r="G227" i="26"/>
  <c r="H227" i="26" s="1"/>
  <c r="I227" i="26" s="1"/>
  <c r="J227" i="26" s="1"/>
  <c r="G226" i="26"/>
  <c r="H226" i="26" s="1"/>
  <c r="I226" i="26" s="1"/>
  <c r="J226" i="26" s="1"/>
  <c r="G225" i="26"/>
  <c r="H225" i="26" s="1"/>
  <c r="I225" i="26" s="1"/>
  <c r="J225" i="26" s="1"/>
  <c r="G224" i="26"/>
  <c r="H224" i="26" s="1"/>
  <c r="I224" i="26" s="1"/>
  <c r="J224" i="26" s="1"/>
  <c r="G223" i="26"/>
  <c r="H223" i="26" s="1"/>
  <c r="I223" i="26" s="1"/>
  <c r="J223" i="26" s="1"/>
  <c r="G222" i="26"/>
  <c r="H222" i="26" s="1"/>
  <c r="I222" i="26" s="1"/>
  <c r="J222" i="26" s="1"/>
  <c r="G221" i="26"/>
  <c r="H221" i="26" s="1"/>
  <c r="I221" i="26" s="1"/>
  <c r="J221" i="26" s="1"/>
  <c r="G220" i="26"/>
  <c r="H220" i="26" s="1"/>
  <c r="I220" i="26" s="1"/>
  <c r="J220" i="26" s="1"/>
  <c r="G219" i="26"/>
  <c r="H219" i="26" s="1"/>
  <c r="I219" i="26" s="1"/>
  <c r="J219" i="26" s="1"/>
  <c r="G218" i="26"/>
  <c r="H218" i="26" s="1"/>
  <c r="I218" i="26" s="1"/>
  <c r="J218" i="26" s="1"/>
  <c r="G217" i="26"/>
  <c r="H217" i="26" s="1"/>
  <c r="I217" i="26" s="1"/>
  <c r="J217" i="26" s="1"/>
  <c r="G216" i="26"/>
  <c r="H216" i="26" s="1"/>
  <c r="I216" i="26" s="1"/>
  <c r="J216" i="26" s="1"/>
  <c r="G215" i="26"/>
  <c r="H215" i="26" s="1"/>
  <c r="I215" i="26" s="1"/>
  <c r="J215" i="26" s="1"/>
  <c r="G214" i="26"/>
  <c r="H214" i="26" s="1"/>
  <c r="I214" i="26" s="1"/>
  <c r="J214" i="26" s="1"/>
  <c r="G213" i="26"/>
  <c r="H213" i="26" s="1"/>
  <c r="I213" i="26" s="1"/>
  <c r="J213" i="26" s="1"/>
  <c r="G212" i="26"/>
  <c r="H212" i="26" s="1"/>
  <c r="I212" i="26" s="1"/>
  <c r="J212" i="26" s="1"/>
  <c r="G211" i="26"/>
  <c r="H211" i="26" s="1"/>
  <c r="I211" i="26" s="1"/>
  <c r="J211" i="26" s="1"/>
  <c r="G210" i="26"/>
  <c r="H210" i="26" s="1"/>
  <c r="I210" i="26" s="1"/>
  <c r="J210" i="26" s="1"/>
  <c r="G209" i="26"/>
  <c r="H209" i="26" s="1"/>
  <c r="I209" i="26" s="1"/>
  <c r="J209" i="26" s="1"/>
  <c r="G208" i="26"/>
  <c r="H208" i="26" s="1"/>
  <c r="I208" i="26" s="1"/>
  <c r="J208" i="26" s="1"/>
  <c r="G207" i="26"/>
  <c r="H207" i="26" s="1"/>
  <c r="I207" i="26" s="1"/>
  <c r="J207" i="26" s="1"/>
  <c r="G206" i="26"/>
  <c r="H206" i="26" s="1"/>
  <c r="I206" i="26" s="1"/>
  <c r="J206" i="26" s="1"/>
  <c r="G205" i="26"/>
  <c r="H205" i="26" s="1"/>
  <c r="I205" i="26" s="1"/>
  <c r="J205" i="26" s="1"/>
  <c r="G204" i="26"/>
  <c r="H204" i="26" s="1"/>
  <c r="I204" i="26" s="1"/>
  <c r="J204" i="26" s="1"/>
  <c r="G203" i="26"/>
  <c r="H203" i="26" s="1"/>
  <c r="I203" i="26" s="1"/>
  <c r="J203" i="26" s="1"/>
  <c r="G202" i="26"/>
  <c r="H202" i="26" s="1"/>
  <c r="I202" i="26" s="1"/>
  <c r="J202" i="26" s="1"/>
  <c r="G201" i="26"/>
  <c r="H201" i="26" s="1"/>
  <c r="I201" i="26" s="1"/>
  <c r="J201" i="26" s="1"/>
  <c r="G200" i="26"/>
  <c r="H200" i="26" s="1"/>
  <c r="I200" i="26" s="1"/>
  <c r="J200" i="26" s="1"/>
  <c r="G199" i="26"/>
  <c r="H199" i="26" s="1"/>
  <c r="I199" i="26" s="1"/>
  <c r="J199" i="26" s="1"/>
  <c r="G198" i="26"/>
  <c r="H198" i="26" s="1"/>
  <c r="I198" i="26" s="1"/>
  <c r="J198" i="26" s="1"/>
  <c r="G197" i="26"/>
  <c r="H197" i="26" s="1"/>
  <c r="I197" i="26" s="1"/>
  <c r="J197" i="26" s="1"/>
  <c r="G196" i="26"/>
  <c r="H196" i="26" s="1"/>
  <c r="I196" i="26" s="1"/>
  <c r="J196" i="26" s="1"/>
  <c r="G195" i="26"/>
  <c r="H195" i="26" s="1"/>
  <c r="I195" i="26" s="1"/>
  <c r="J195" i="26" s="1"/>
  <c r="G194" i="26"/>
  <c r="H194" i="26" s="1"/>
  <c r="I194" i="26" s="1"/>
  <c r="J194" i="26" s="1"/>
  <c r="G193" i="26"/>
  <c r="H193" i="26" s="1"/>
  <c r="I193" i="26" s="1"/>
  <c r="J193" i="26" s="1"/>
  <c r="G192" i="26"/>
  <c r="H192" i="26" s="1"/>
  <c r="I192" i="26" s="1"/>
  <c r="J192" i="26" s="1"/>
  <c r="G191" i="26"/>
  <c r="H191" i="26" s="1"/>
  <c r="I191" i="26" s="1"/>
  <c r="J191" i="26" s="1"/>
  <c r="G190" i="26"/>
  <c r="H190" i="26" s="1"/>
  <c r="I190" i="26" s="1"/>
  <c r="J190" i="26" s="1"/>
  <c r="G189" i="26"/>
  <c r="H189" i="26" s="1"/>
  <c r="I189" i="26" s="1"/>
  <c r="J189" i="26" s="1"/>
  <c r="G188" i="26"/>
  <c r="H188" i="26" s="1"/>
  <c r="I188" i="26" s="1"/>
  <c r="J188" i="26" s="1"/>
  <c r="G187" i="26"/>
  <c r="H187" i="26" s="1"/>
  <c r="I187" i="26" s="1"/>
  <c r="J187" i="26" s="1"/>
  <c r="G186" i="26"/>
  <c r="H186" i="26" s="1"/>
  <c r="I186" i="26" s="1"/>
  <c r="J186" i="26" s="1"/>
  <c r="G185" i="26"/>
  <c r="H185" i="26" s="1"/>
  <c r="I185" i="26" s="1"/>
  <c r="J185" i="26" s="1"/>
  <c r="G184" i="26"/>
  <c r="H184" i="26" s="1"/>
  <c r="I184" i="26" s="1"/>
  <c r="J184" i="26" s="1"/>
  <c r="G183" i="26"/>
  <c r="H183" i="26" s="1"/>
  <c r="I183" i="26" s="1"/>
  <c r="J183" i="26" s="1"/>
  <c r="G182" i="26"/>
  <c r="H182" i="26" s="1"/>
  <c r="I182" i="26" s="1"/>
  <c r="J182" i="26" s="1"/>
  <c r="G181" i="26"/>
  <c r="H181" i="26" s="1"/>
  <c r="I181" i="26" s="1"/>
  <c r="J181" i="26" s="1"/>
  <c r="G180" i="26"/>
  <c r="H180" i="26" s="1"/>
  <c r="I180" i="26" s="1"/>
  <c r="J180" i="26" s="1"/>
  <c r="G179" i="26"/>
  <c r="H179" i="26" s="1"/>
  <c r="I179" i="26" s="1"/>
  <c r="J179" i="26" s="1"/>
  <c r="G178" i="26"/>
  <c r="H178" i="26" s="1"/>
  <c r="I178" i="26" s="1"/>
  <c r="J178" i="26" s="1"/>
  <c r="G177" i="26"/>
  <c r="H177" i="26" s="1"/>
  <c r="I177" i="26" s="1"/>
  <c r="J177" i="26" s="1"/>
  <c r="G176" i="26"/>
  <c r="H176" i="26" s="1"/>
  <c r="I176" i="26" s="1"/>
  <c r="J176" i="26" s="1"/>
  <c r="G175" i="26"/>
  <c r="H175" i="26" s="1"/>
  <c r="I175" i="26" s="1"/>
  <c r="J175" i="26" s="1"/>
  <c r="G174" i="26"/>
  <c r="H174" i="26" s="1"/>
  <c r="I174" i="26" s="1"/>
  <c r="J174" i="26" s="1"/>
  <c r="G173" i="26"/>
  <c r="H173" i="26" s="1"/>
  <c r="I173" i="26" s="1"/>
  <c r="J173" i="26" s="1"/>
  <c r="G172" i="26"/>
  <c r="H172" i="26" s="1"/>
  <c r="I172" i="26" s="1"/>
  <c r="J172" i="26" s="1"/>
  <c r="G171" i="26"/>
  <c r="H171" i="26" s="1"/>
  <c r="I171" i="26" s="1"/>
  <c r="J171" i="26" s="1"/>
  <c r="G170" i="26"/>
  <c r="H170" i="26" s="1"/>
  <c r="I170" i="26" s="1"/>
  <c r="J170" i="26" s="1"/>
  <c r="G169" i="26"/>
  <c r="H169" i="26" s="1"/>
  <c r="I169" i="26" s="1"/>
  <c r="J169" i="26" s="1"/>
  <c r="G168" i="26"/>
  <c r="H168" i="26" s="1"/>
  <c r="I168" i="26" s="1"/>
  <c r="J168" i="26" s="1"/>
  <c r="G167" i="26"/>
  <c r="H167" i="26" s="1"/>
  <c r="I167" i="26" s="1"/>
  <c r="J167" i="26" s="1"/>
  <c r="G166" i="26"/>
  <c r="H166" i="26" s="1"/>
  <c r="I166" i="26" s="1"/>
  <c r="J166" i="26" s="1"/>
  <c r="G165" i="26"/>
  <c r="H165" i="26" s="1"/>
  <c r="I165" i="26" s="1"/>
  <c r="J165" i="26" s="1"/>
  <c r="G164" i="26"/>
  <c r="H164" i="26" s="1"/>
  <c r="I164" i="26" s="1"/>
  <c r="J164" i="26" s="1"/>
  <c r="G163" i="26"/>
  <c r="H163" i="26" s="1"/>
  <c r="I163" i="26" s="1"/>
  <c r="J163" i="26" s="1"/>
  <c r="G162" i="26"/>
  <c r="H162" i="26" s="1"/>
  <c r="I162" i="26" s="1"/>
  <c r="J162" i="26" s="1"/>
  <c r="G161" i="26"/>
  <c r="H161" i="26" s="1"/>
  <c r="I161" i="26" s="1"/>
  <c r="J161" i="26" s="1"/>
  <c r="G160" i="26"/>
  <c r="H160" i="26" s="1"/>
  <c r="I160" i="26" s="1"/>
  <c r="J160" i="26" s="1"/>
  <c r="G159" i="26"/>
  <c r="H159" i="26" s="1"/>
  <c r="I159" i="26" s="1"/>
  <c r="J159" i="26" s="1"/>
  <c r="G158" i="26"/>
  <c r="H158" i="26" s="1"/>
  <c r="I158" i="26" s="1"/>
  <c r="J158" i="26" s="1"/>
  <c r="G157" i="26"/>
  <c r="H157" i="26" s="1"/>
  <c r="I157" i="26" s="1"/>
  <c r="J157" i="26" s="1"/>
  <c r="G156" i="26"/>
  <c r="H156" i="26" s="1"/>
  <c r="I156" i="26" s="1"/>
  <c r="J156" i="26" s="1"/>
  <c r="G155" i="26"/>
  <c r="H155" i="26" s="1"/>
  <c r="I155" i="26" s="1"/>
  <c r="J155" i="26" s="1"/>
  <c r="G154" i="26"/>
  <c r="H154" i="26" s="1"/>
  <c r="I154" i="26" s="1"/>
  <c r="J154" i="26" s="1"/>
  <c r="G153" i="26"/>
  <c r="H153" i="26" s="1"/>
  <c r="I153" i="26" s="1"/>
  <c r="J153" i="26" s="1"/>
  <c r="G152" i="26"/>
  <c r="H152" i="26" s="1"/>
  <c r="I152" i="26" s="1"/>
  <c r="J152" i="26" s="1"/>
  <c r="G151" i="26"/>
  <c r="H151" i="26" s="1"/>
  <c r="I151" i="26" s="1"/>
  <c r="J151" i="26" s="1"/>
  <c r="G150" i="26"/>
  <c r="H150" i="26" s="1"/>
  <c r="I150" i="26" s="1"/>
  <c r="J150" i="26" s="1"/>
  <c r="G149" i="26"/>
  <c r="H149" i="26" s="1"/>
  <c r="I149" i="26" s="1"/>
  <c r="J149" i="26" s="1"/>
  <c r="G148" i="26"/>
  <c r="H148" i="26" s="1"/>
  <c r="I148" i="26" s="1"/>
  <c r="J148" i="26" s="1"/>
  <c r="G147" i="26"/>
  <c r="H147" i="26" s="1"/>
  <c r="I147" i="26" s="1"/>
  <c r="J147" i="26" s="1"/>
  <c r="G146" i="26"/>
  <c r="H146" i="26" s="1"/>
  <c r="I146" i="26" s="1"/>
  <c r="J146" i="26" s="1"/>
  <c r="G145" i="26"/>
  <c r="H145" i="26" s="1"/>
  <c r="I145" i="26" s="1"/>
  <c r="J145" i="26" s="1"/>
  <c r="G144" i="26"/>
  <c r="H144" i="26" s="1"/>
  <c r="I144" i="26" s="1"/>
  <c r="J144" i="26" s="1"/>
  <c r="G143" i="26"/>
  <c r="H143" i="26" s="1"/>
  <c r="I143" i="26" s="1"/>
  <c r="J143" i="26" s="1"/>
  <c r="G142" i="26"/>
  <c r="H142" i="26" s="1"/>
  <c r="I142" i="26" s="1"/>
  <c r="J142" i="26" s="1"/>
  <c r="G141" i="26"/>
  <c r="H141" i="26" s="1"/>
  <c r="I141" i="26" s="1"/>
  <c r="J141" i="26" s="1"/>
  <c r="G140" i="26"/>
  <c r="H140" i="26" s="1"/>
  <c r="I140" i="26" s="1"/>
  <c r="J140" i="26" s="1"/>
  <c r="G139" i="26"/>
  <c r="H139" i="26" s="1"/>
  <c r="I139" i="26" s="1"/>
  <c r="J139" i="26" s="1"/>
  <c r="G138" i="26"/>
  <c r="H138" i="26" s="1"/>
  <c r="I138" i="26" s="1"/>
  <c r="J138" i="26" s="1"/>
  <c r="G137" i="26"/>
  <c r="H137" i="26" s="1"/>
  <c r="I137" i="26" s="1"/>
  <c r="J137" i="26" s="1"/>
  <c r="G136" i="26"/>
  <c r="H136" i="26" s="1"/>
  <c r="I136" i="26" s="1"/>
  <c r="J136" i="26" s="1"/>
  <c r="G135" i="26"/>
  <c r="H135" i="26" s="1"/>
  <c r="I135" i="26" s="1"/>
  <c r="J135" i="26" s="1"/>
  <c r="G134" i="26"/>
  <c r="H134" i="26" s="1"/>
  <c r="I134" i="26" s="1"/>
  <c r="J134" i="26" s="1"/>
  <c r="G133" i="26"/>
  <c r="H133" i="26" s="1"/>
  <c r="I133" i="26" s="1"/>
  <c r="J133" i="26" s="1"/>
  <c r="G132" i="26"/>
  <c r="H132" i="26" s="1"/>
  <c r="I132" i="26" s="1"/>
  <c r="J132" i="26" s="1"/>
  <c r="G131" i="26"/>
  <c r="H131" i="26" s="1"/>
  <c r="I131" i="26" s="1"/>
  <c r="J131" i="26" s="1"/>
  <c r="G130" i="26"/>
  <c r="H130" i="26" s="1"/>
  <c r="I130" i="26" s="1"/>
  <c r="J130" i="26" s="1"/>
  <c r="G129" i="26"/>
  <c r="H129" i="26" s="1"/>
  <c r="I129" i="26" s="1"/>
  <c r="J129" i="26" s="1"/>
  <c r="G128" i="26"/>
  <c r="H128" i="26" s="1"/>
  <c r="I128" i="26" s="1"/>
  <c r="J128" i="26" s="1"/>
  <c r="G127" i="26"/>
  <c r="H127" i="26" s="1"/>
  <c r="I127" i="26" s="1"/>
  <c r="J127" i="26" s="1"/>
  <c r="G126" i="26"/>
  <c r="H126" i="26" s="1"/>
  <c r="I126" i="26" s="1"/>
  <c r="J126" i="26" s="1"/>
  <c r="G125" i="26"/>
  <c r="H125" i="26" s="1"/>
  <c r="I125" i="26" s="1"/>
  <c r="J125" i="26" s="1"/>
  <c r="G124" i="26"/>
  <c r="H124" i="26" s="1"/>
  <c r="I124" i="26" s="1"/>
  <c r="J124" i="26" s="1"/>
  <c r="G123" i="26"/>
  <c r="H123" i="26" s="1"/>
  <c r="I123" i="26" s="1"/>
  <c r="J123" i="26" s="1"/>
  <c r="G122" i="26"/>
  <c r="H122" i="26" s="1"/>
  <c r="I122" i="26" s="1"/>
  <c r="J122" i="26" s="1"/>
  <c r="G121" i="26"/>
  <c r="H121" i="26" s="1"/>
  <c r="I121" i="26" s="1"/>
  <c r="J121" i="26" s="1"/>
  <c r="G120" i="26"/>
  <c r="H120" i="26" s="1"/>
  <c r="I120" i="26" s="1"/>
  <c r="J120" i="26" s="1"/>
  <c r="G119" i="26"/>
  <c r="H119" i="26" s="1"/>
  <c r="I119" i="26" s="1"/>
  <c r="J119" i="26" s="1"/>
  <c r="G118" i="26"/>
  <c r="H118" i="26" s="1"/>
  <c r="I118" i="26" s="1"/>
  <c r="J118" i="26" s="1"/>
  <c r="G117" i="26"/>
  <c r="H117" i="26" s="1"/>
  <c r="I117" i="26" s="1"/>
  <c r="J117" i="26" s="1"/>
  <c r="G116" i="26"/>
  <c r="H116" i="26" s="1"/>
  <c r="I116" i="26" s="1"/>
  <c r="J116" i="26" s="1"/>
  <c r="G115" i="26"/>
  <c r="H115" i="26" s="1"/>
  <c r="I115" i="26" s="1"/>
  <c r="J115" i="26" s="1"/>
  <c r="G114" i="26"/>
  <c r="H114" i="26" s="1"/>
  <c r="I114" i="26" s="1"/>
  <c r="J114" i="26" s="1"/>
  <c r="G113" i="26"/>
  <c r="H113" i="26" s="1"/>
  <c r="I113" i="26" s="1"/>
  <c r="J113" i="26" s="1"/>
  <c r="G112" i="26"/>
  <c r="H112" i="26" s="1"/>
  <c r="I112" i="26" s="1"/>
  <c r="J112" i="26" s="1"/>
  <c r="G111" i="26"/>
  <c r="H111" i="26" s="1"/>
  <c r="I111" i="26" s="1"/>
  <c r="J111" i="26" s="1"/>
  <c r="G110" i="26"/>
  <c r="H110" i="26" s="1"/>
  <c r="I110" i="26" s="1"/>
  <c r="J110" i="26" s="1"/>
  <c r="G109" i="26"/>
  <c r="H109" i="26" s="1"/>
  <c r="I109" i="26" s="1"/>
  <c r="J109" i="26" s="1"/>
  <c r="G108" i="26"/>
  <c r="H108" i="26" s="1"/>
  <c r="I108" i="26" s="1"/>
  <c r="J108" i="26" s="1"/>
  <c r="G107" i="26"/>
  <c r="H107" i="26" s="1"/>
  <c r="I107" i="26" s="1"/>
  <c r="J107" i="26" s="1"/>
  <c r="G106" i="26"/>
  <c r="H106" i="26" s="1"/>
  <c r="I106" i="26" s="1"/>
  <c r="J106" i="26" s="1"/>
  <c r="G105" i="26"/>
  <c r="H105" i="26" s="1"/>
  <c r="I105" i="26" s="1"/>
  <c r="J105" i="26" s="1"/>
  <c r="G104" i="26"/>
  <c r="H104" i="26" s="1"/>
  <c r="I104" i="26" s="1"/>
  <c r="J104" i="26" s="1"/>
  <c r="G103" i="26"/>
  <c r="H103" i="26" s="1"/>
  <c r="I103" i="26" s="1"/>
  <c r="J103" i="26" s="1"/>
  <c r="G102" i="26"/>
  <c r="H102" i="26" s="1"/>
  <c r="I102" i="26" s="1"/>
  <c r="J102" i="26" s="1"/>
  <c r="G101" i="26"/>
  <c r="H101" i="26" s="1"/>
  <c r="I101" i="26" s="1"/>
  <c r="J101" i="26" s="1"/>
  <c r="G100" i="26"/>
  <c r="H100" i="26" s="1"/>
  <c r="I100" i="26" s="1"/>
  <c r="J100" i="26" s="1"/>
  <c r="G99" i="26"/>
  <c r="H99" i="26" s="1"/>
  <c r="I99" i="26" s="1"/>
  <c r="J99" i="26" s="1"/>
  <c r="G98" i="26"/>
  <c r="H98" i="26" s="1"/>
  <c r="I98" i="26" s="1"/>
  <c r="J98" i="26" s="1"/>
  <c r="G97" i="26"/>
  <c r="H97" i="26" s="1"/>
  <c r="I97" i="26" s="1"/>
  <c r="J97" i="26" s="1"/>
  <c r="G96" i="26"/>
  <c r="H96" i="26" s="1"/>
  <c r="I96" i="26" s="1"/>
  <c r="J96" i="26" s="1"/>
  <c r="G95" i="26"/>
  <c r="H95" i="26" s="1"/>
  <c r="I95" i="26" s="1"/>
  <c r="J95" i="26" s="1"/>
  <c r="G94" i="26"/>
  <c r="H94" i="26" s="1"/>
  <c r="I94" i="26" s="1"/>
  <c r="J94" i="26" s="1"/>
  <c r="G93" i="26"/>
  <c r="H93" i="26" s="1"/>
  <c r="I93" i="26" s="1"/>
  <c r="J93" i="26" s="1"/>
  <c r="G92" i="26"/>
  <c r="H92" i="26" s="1"/>
  <c r="I92" i="26" s="1"/>
  <c r="J92" i="26" s="1"/>
  <c r="G91" i="26"/>
  <c r="H91" i="26" s="1"/>
  <c r="I91" i="26" s="1"/>
  <c r="J91" i="26" s="1"/>
  <c r="G90" i="26"/>
  <c r="H90" i="26" s="1"/>
  <c r="I90" i="26" s="1"/>
  <c r="J90" i="26" s="1"/>
  <c r="G89" i="26"/>
  <c r="H89" i="26" s="1"/>
  <c r="I89" i="26" s="1"/>
  <c r="J89" i="26" s="1"/>
  <c r="G88" i="26"/>
  <c r="H88" i="26" s="1"/>
  <c r="I88" i="26" s="1"/>
  <c r="J88" i="26" s="1"/>
  <c r="G87" i="26"/>
  <c r="H87" i="26" s="1"/>
  <c r="I87" i="26" s="1"/>
  <c r="J87" i="26" s="1"/>
  <c r="G86" i="26"/>
  <c r="H86" i="26" s="1"/>
  <c r="I86" i="26" s="1"/>
  <c r="J86" i="26" s="1"/>
  <c r="G85" i="26"/>
  <c r="H85" i="26" s="1"/>
  <c r="I85" i="26" s="1"/>
  <c r="J85" i="26" s="1"/>
  <c r="G84" i="26"/>
  <c r="H84" i="26" s="1"/>
  <c r="I84" i="26" s="1"/>
  <c r="J84" i="26" s="1"/>
  <c r="G83" i="26"/>
  <c r="H83" i="26" s="1"/>
  <c r="I83" i="26" s="1"/>
  <c r="J83" i="26" s="1"/>
  <c r="G82" i="26"/>
  <c r="H82" i="26" s="1"/>
  <c r="I82" i="26" s="1"/>
  <c r="J82" i="26" s="1"/>
  <c r="G81" i="26"/>
  <c r="H81" i="26" s="1"/>
  <c r="I81" i="26" s="1"/>
  <c r="J81" i="26" s="1"/>
  <c r="G80" i="26"/>
  <c r="H80" i="26" s="1"/>
  <c r="I80" i="26" s="1"/>
  <c r="J80" i="26" s="1"/>
  <c r="G79" i="26"/>
  <c r="H79" i="26" s="1"/>
  <c r="I79" i="26" s="1"/>
  <c r="J79" i="26" s="1"/>
  <c r="G78" i="26"/>
  <c r="H78" i="26" s="1"/>
  <c r="I78" i="26" s="1"/>
  <c r="J78" i="26" s="1"/>
  <c r="G77" i="26"/>
  <c r="H77" i="26" s="1"/>
  <c r="I77" i="26" s="1"/>
  <c r="J77" i="26" s="1"/>
  <c r="G76" i="26"/>
  <c r="H76" i="26" s="1"/>
  <c r="I76" i="26" s="1"/>
  <c r="J76" i="26" s="1"/>
  <c r="G75" i="26"/>
  <c r="H75" i="26" s="1"/>
  <c r="I75" i="26" s="1"/>
  <c r="J75" i="26" s="1"/>
  <c r="G74" i="26"/>
  <c r="H74" i="26" s="1"/>
  <c r="I74" i="26" s="1"/>
  <c r="J74" i="26" s="1"/>
  <c r="G73" i="26"/>
  <c r="H73" i="26" s="1"/>
  <c r="I73" i="26" s="1"/>
  <c r="J73" i="26" s="1"/>
  <c r="G72" i="26"/>
  <c r="H72" i="26" s="1"/>
  <c r="I72" i="26" s="1"/>
  <c r="J72" i="26" s="1"/>
  <c r="G71" i="26"/>
  <c r="H71" i="26" s="1"/>
  <c r="I71" i="26" s="1"/>
  <c r="J71" i="26" s="1"/>
  <c r="G70" i="26"/>
  <c r="H70" i="26" s="1"/>
  <c r="I70" i="26" s="1"/>
  <c r="J70" i="26" s="1"/>
  <c r="G69" i="26"/>
  <c r="H69" i="26" s="1"/>
  <c r="I69" i="26" s="1"/>
  <c r="J69" i="26" s="1"/>
  <c r="G68" i="26"/>
  <c r="H68" i="26" s="1"/>
  <c r="I68" i="26" s="1"/>
  <c r="J68" i="26" s="1"/>
  <c r="G67" i="26"/>
  <c r="H67" i="26" s="1"/>
  <c r="I67" i="26" s="1"/>
  <c r="J67" i="26" s="1"/>
  <c r="G66" i="26"/>
  <c r="H66" i="26" s="1"/>
  <c r="I66" i="26" s="1"/>
  <c r="J66" i="26" s="1"/>
  <c r="G65" i="26"/>
  <c r="H65" i="26" s="1"/>
  <c r="I65" i="26" s="1"/>
  <c r="J65" i="26" s="1"/>
  <c r="G64" i="26"/>
  <c r="H64" i="26" s="1"/>
  <c r="I64" i="26" s="1"/>
  <c r="J64" i="26" s="1"/>
  <c r="G63" i="26"/>
  <c r="H63" i="26" s="1"/>
  <c r="I63" i="26" s="1"/>
  <c r="J63" i="26" s="1"/>
  <c r="G62" i="26"/>
  <c r="H62" i="26" s="1"/>
  <c r="I62" i="26" s="1"/>
  <c r="J62" i="26" s="1"/>
  <c r="G61" i="26"/>
  <c r="H61" i="26" s="1"/>
  <c r="I61" i="26" s="1"/>
  <c r="J61" i="26" s="1"/>
  <c r="G60" i="26"/>
  <c r="H60" i="26" s="1"/>
  <c r="I60" i="26" s="1"/>
  <c r="J60" i="26" s="1"/>
  <c r="G59" i="26"/>
  <c r="H59" i="26" s="1"/>
  <c r="I59" i="26" s="1"/>
  <c r="J59" i="26" s="1"/>
  <c r="G58" i="26"/>
  <c r="H58" i="26" s="1"/>
  <c r="I58" i="26" s="1"/>
  <c r="J58" i="26" s="1"/>
  <c r="G57" i="26"/>
  <c r="H57" i="26" s="1"/>
  <c r="I57" i="26" s="1"/>
  <c r="J57" i="26" s="1"/>
  <c r="G56" i="26"/>
  <c r="H56" i="26" s="1"/>
  <c r="I56" i="26" s="1"/>
  <c r="J56" i="26" s="1"/>
  <c r="G55" i="26"/>
  <c r="H55" i="26" s="1"/>
  <c r="I55" i="26" s="1"/>
  <c r="J55" i="26" s="1"/>
  <c r="G54" i="26"/>
  <c r="H54" i="26" s="1"/>
  <c r="I54" i="26" s="1"/>
  <c r="J54" i="26" s="1"/>
  <c r="G53" i="26"/>
  <c r="H53" i="26" s="1"/>
  <c r="I53" i="26" s="1"/>
  <c r="J53" i="26" s="1"/>
  <c r="G52" i="26"/>
  <c r="H52" i="26" s="1"/>
  <c r="I52" i="26" s="1"/>
  <c r="J52" i="26" s="1"/>
  <c r="G51" i="26"/>
  <c r="H51" i="26" s="1"/>
  <c r="I51" i="26" s="1"/>
  <c r="J51" i="26" s="1"/>
  <c r="G50" i="26"/>
  <c r="H50" i="26" s="1"/>
  <c r="I50" i="26" s="1"/>
  <c r="J50" i="26" s="1"/>
  <c r="G49" i="26"/>
  <c r="H49" i="26" s="1"/>
  <c r="I49" i="26" s="1"/>
  <c r="J49" i="26" s="1"/>
  <c r="G48" i="26"/>
  <c r="H48" i="26" s="1"/>
  <c r="I48" i="26" s="1"/>
  <c r="J48" i="26" s="1"/>
  <c r="G47" i="26"/>
  <c r="H47" i="26" s="1"/>
  <c r="I47" i="26" s="1"/>
  <c r="J47" i="26" s="1"/>
  <c r="G46" i="26"/>
  <c r="H46" i="26" s="1"/>
  <c r="I46" i="26" s="1"/>
  <c r="J46" i="26" s="1"/>
  <c r="G45" i="26"/>
  <c r="H45" i="26" s="1"/>
  <c r="I45" i="26" s="1"/>
  <c r="J45" i="26" s="1"/>
  <c r="G44" i="26"/>
  <c r="H44" i="26" s="1"/>
  <c r="I44" i="26" s="1"/>
  <c r="J44" i="26" s="1"/>
  <c r="G43" i="26"/>
  <c r="H43" i="26" s="1"/>
  <c r="I43" i="26" s="1"/>
  <c r="J43" i="26" s="1"/>
  <c r="G42" i="26"/>
  <c r="H42" i="26" s="1"/>
  <c r="I42" i="26" s="1"/>
  <c r="J42" i="26" s="1"/>
  <c r="G41" i="26"/>
  <c r="H41" i="26" s="1"/>
  <c r="I41" i="26" s="1"/>
  <c r="J41" i="26" s="1"/>
  <c r="G40" i="26"/>
  <c r="H40" i="26" s="1"/>
  <c r="I40" i="26" s="1"/>
  <c r="J40" i="26" s="1"/>
  <c r="G39" i="26"/>
  <c r="H39" i="26" s="1"/>
  <c r="I39" i="26" s="1"/>
  <c r="J39" i="26" s="1"/>
  <c r="G38" i="26"/>
  <c r="H38" i="26" s="1"/>
  <c r="I38" i="26" s="1"/>
  <c r="J38" i="26" s="1"/>
  <c r="G37" i="26"/>
  <c r="H37" i="26" s="1"/>
  <c r="I37" i="26" s="1"/>
  <c r="J37" i="26" s="1"/>
  <c r="G36" i="26"/>
  <c r="H36" i="26" s="1"/>
  <c r="I36" i="26" s="1"/>
  <c r="J36" i="26" s="1"/>
  <c r="G35" i="26"/>
  <c r="H35" i="26" s="1"/>
  <c r="I35" i="26" s="1"/>
  <c r="J35" i="26" s="1"/>
  <c r="G34" i="26"/>
  <c r="H34" i="26" s="1"/>
  <c r="I34" i="26" s="1"/>
  <c r="J34" i="26" s="1"/>
  <c r="G33" i="26"/>
  <c r="H33" i="26" s="1"/>
  <c r="I33" i="26" s="1"/>
  <c r="J33" i="26" s="1"/>
  <c r="G32" i="26"/>
  <c r="H32" i="26" s="1"/>
  <c r="I32" i="26" s="1"/>
  <c r="J32" i="26" s="1"/>
  <c r="G31" i="26"/>
  <c r="H31" i="26" s="1"/>
  <c r="I31" i="26" s="1"/>
  <c r="J31" i="26" s="1"/>
  <c r="G30" i="26"/>
  <c r="H30" i="26" s="1"/>
  <c r="I30" i="26" s="1"/>
  <c r="J30" i="26" s="1"/>
  <c r="G29" i="26"/>
  <c r="H29" i="26" s="1"/>
  <c r="I29" i="26" s="1"/>
  <c r="J29" i="26" s="1"/>
  <c r="G28" i="26"/>
  <c r="H28" i="26" s="1"/>
  <c r="I28" i="26" s="1"/>
  <c r="J28" i="26" s="1"/>
  <c r="G27" i="26"/>
  <c r="H27" i="26" s="1"/>
  <c r="I27" i="26" s="1"/>
  <c r="J27" i="26" s="1"/>
  <c r="G26" i="26"/>
  <c r="H26" i="26" s="1"/>
  <c r="I26" i="26" s="1"/>
  <c r="J26" i="26" s="1"/>
  <c r="G25" i="26"/>
  <c r="H25" i="26" s="1"/>
  <c r="I25" i="26" s="1"/>
  <c r="J25" i="26" s="1"/>
  <c r="G24" i="26"/>
  <c r="H24" i="26" s="1"/>
  <c r="I24" i="26" s="1"/>
  <c r="J24" i="26" s="1"/>
  <c r="G23" i="26"/>
  <c r="H23" i="26" s="1"/>
  <c r="I23" i="26" s="1"/>
  <c r="J23" i="26" s="1"/>
  <c r="G22" i="26"/>
  <c r="H22" i="26" s="1"/>
  <c r="I22" i="26" s="1"/>
  <c r="J22" i="26" s="1"/>
  <c r="G21" i="26"/>
  <c r="H21" i="26" s="1"/>
  <c r="I21" i="26" s="1"/>
  <c r="J21" i="26" s="1"/>
  <c r="G20" i="26"/>
  <c r="H20" i="26" s="1"/>
  <c r="I20" i="26" s="1"/>
  <c r="J20" i="26" s="1"/>
  <c r="G19" i="26"/>
  <c r="H19" i="26" s="1"/>
  <c r="I19" i="26" s="1"/>
  <c r="J19" i="26" s="1"/>
  <c r="G18" i="26"/>
  <c r="H18" i="26" s="1"/>
  <c r="I18" i="26" s="1"/>
  <c r="J18" i="26" s="1"/>
  <c r="G17" i="26"/>
  <c r="H17" i="26" s="1"/>
  <c r="I17" i="26" s="1"/>
  <c r="J17" i="26" s="1"/>
  <c r="G16" i="26"/>
  <c r="H16" i="26" s="1"/>
  <c r="I16" i="26" s="1"/>
  <c r="J16" i="26" s="1"/>
  <c r="G15" i="26"/>
  <c r="H15" i="26" s="1"/>
  <c r="I15" i="26" s="1"/>
  <c r="J15" i="26" s="1"/>
  <c r="G14" i="26"/>
  <c r="H14" i="26" s="1"/>
  <c r="I14" i="26" s="1"/>
  <c r="J14" i="26" s="1"/>
  <c r="G13" i="26"/>
  <c r="H13" i="26" s="1"/>
  <c r="I13" i="26" s="1"/>
  <c r="J13" i="26" s="1"/>
  <c r="G12" i="26"/>
  <c r="H12" i="26" s="1"/>
  <c r="I12" i="26" s="1"/>
  <c r="J12" i="26" s="1"/>
  <c r="G11" i="26"/>
  <c r="H11" i="26" s="1"/>
  <c r="I11" i="26" s="1"/>
  <c r="J11" i="26" s="1"/>
  <c r="G10" i="26"/>
  <c r="H10" i="26" s="1"/>
  <c r="I10" i="26" s="1"/>
  <c r="J10" i="26" s="1"/>
  <c r="G9" i="26"/>
  <c r="H9" i="26" s="1"/>
  <c r="I9" i="26" s="1"/>
  <c r="J9" i="26" s="1"/>
  <c r="G8" i="26"/>
  <c r="H8" i="26" s="1"/>
  <c r="I8" i="26" s="1"/>
  <c r="J8" i="26" s="1"/>
  <c r="G7" i="26"/>
  <c r="H7" i="26" s="1"/>
  <c r="I7" i="26" s="1"/>
  <c r="J7" i="26" s="1"/>
  <c r="G6" i="26"/>
  <c r="H6" i="26" s="1"/>
  <c r="I6" i="26" s="1"/>
  <c r="J6" i="26" s="1"/>
  <c r="G5" i="26"/>
  <c r="H5" i="26" s="1"/>
  <c r="K2" i="26"/>
  <c r="F2" i="26"/>
  <c r="E2" i="26" l="1"/>
  <c r="G2" i="26"/>
  <c r="I5" i="26"/>
  <c r="H2" i="26"/>
  <c r="J5" i="26" l="1"/>
  <c r="J2" i="26" s="1"/>
  <c r="I2" i="26"/>
  <c r="D15" i="3" l="1"/>
  <c r="C4" i="2" l="1"/>
  <c r="E2" i="24"/>
  <c r="E3" i="24" s="1"/>
  <c r="C14" i="2" l="1"/>
  <c r="C13" i="2"/>
  <c r="C6" i="2"/>
  <c r="C5" i="6"/>
  <c r="C5" i="2" s="1"/>
  <c r="D4654" i="23"/>
  <c r="D4632" i="23"/>
  <c r="D500" i="23"/>
  <c r="D288" i="23"/>
  <c r="D287" i="23"/>
  <c r="D2" i="23"/>
  <c r="C16" i="2"/>
  <c r="C12" i="2"/>
  <c r="C11" i="2"/>
  <c r="C10" i="2"/>
  <c r="C9" i="2"/>
  <c r="C8" i="2"/>
  <c r="C7" i="2"/>
  <c r="D17" i="2"/>
  <c r="D19" i="2" s="1"/>
  <c r="C17" i="2" l="1"/>
  <c r="C19" i="2" s="1"/>
  <c r="B15" i="3"/>
  <c r="D18" i="3" s="1"/>
  <c r="B20" i="3" l="1"/>
  <c r="F12" i="3" l="1"/>
  <c r="E15" i="3"/>
  <c r="F15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Torp, Morten Aarlia</author>
  </authors>
  <commentList>
    <comment ref="D6002" authorId="0" shapeId="0" xr:uid="{6214E6FA-F591-42D2-8627-07FEBE020E3C}">
      <text>
        <r>
          <rPr>
            <b/>
            <sz val="9"/>
            <color indexed="81"/>
            <rFont val="Tahoma"/>
            <family val="2"/>
          </rPr>
          <t>Torp, Morten Aarlia:</t>
        </r>
        <r>
          <rPr>
            <sz val="9"/>
            <color indexed="81"/>
            <rFont val="Tahoma"/>
            <family val="2"/>
          </rPr>
          <t xml:space="preserve">
Har lagt til NTGTK som nå er nedlagt</t>
        </r>
      </text>
    </comment>
  </commentList>
</comments>
</file>

<file path=xl/sharedStrings.xml><?xml version="1.0" encoding="utf-8"?>
<sst xmlns="http://schemas.openxmlformats.org/spreadsheetml/2006/main" count="107293" uniqueCount="29124">
  <si>
    <t>Momskompensasjon detaljert</t>
  </si>
  <si>
    <t>Momskompensasjon 2017</t>
  </si>
  <si>
    <t>Orgtype</t>
  </si>
  <si>
    <t>Orgkode</t>
  </si>
  <si>
    <t>Orgnr</t>
  </si>
  <si>
    <t>Orgnavn</t>
  </si>
  <si>
    <t>Driftskostnader</t>
  </si>
  <si>
    <t>Søknadsgrunnlag</t>
  </si>
  <si>
    <t>Søknadssum</t>
  </si>
  <si>
    <t>Avkorting, gen</t>
  </si>
  <si>
    <t>Avkorting, adm</t>
  </si>
  <si>
    <t>Heltall</t>
  </si>
  <si>
    <t>Uten desimaler</t>
  </si>
  <si>
    <t>Bedriftsidrettskrets</t>
  </si>
  <si>
    <t>BKB0</t>
  </si>
  <si>
    <t>988233390</t>
  </si>
  <si>
    <t>Akershus Bedriftsidrettskrets</t>
  </si>
  <si>
    <t>BKI0</t>
  </si>
  <si>
    <t>982755611</t>
  </si>
  <si>
    <t>Aust-Agder Bedriftsidrettskrets</t>
  </si>
  <si>
    <t>BKF0</t>
  </si>
  <si>
    <t>971307757</t>
  </si>
  <si>
    <t>Buskerud Bedriftsidrettskrets</t>
  </si>
  <si>
    <t>BKD0</t>
  </si>
  <si>
    <t>Hedmark og Oppland bedriftsidrettskrets</t>
  </si>
  <si>
    <t>BKL0</t>
  </si>
  <si>
    <t>980803325</t>
  </si>
  <si>
    <t>Hordaland Bedriftsidrettskrets</t>
  </si>
  <si>
    <t>BKP0</t>
  </si>
  <si>
    <t>Midt Norge Sør Bedriftsidrettskrets</t>
  </si>
  <si>
    <t>BKS0</t>
  </si>
  <si>
    <t>991982639</t>
  </si>
  <si>
    <t>Nordland Bedriftsidrettskrets</t>
  </si>
  <si>
    <t>BKQ0</t>
  </si>
  <si>
    <t>989615971</t>
  </si>
  <si>
    <t>Nord-Trøndelag bedriftsidrettskrets</t>
  </si>
  <si>
    <t>BKC0</t>
  </si>
  <si>
    <t>981133137</t>
  </si>
  <si>
    <t>Oslo Bedriftsidrettskrets</t>
  </si>
  <si>
    <t>BKK0</t>
  </si>
  <si>
    <t>983895964</t>
  </si>
  <si>
    <t>Rogaland bedriftsidrettskrets</t>
  </si>
  <si>
    <t>BKH0</t>
  </si>
  <si>
    <t>975612708</t>
  </si>
  <si>
    <t>Telemark bedriftsidrettskrets</t>
  </si>
  <si>
    <t>BKU0</t>
  </si>
  <si>
    <t>871400512</t>
  </si>
  <si>
    <t>Troms og Finnmark Bedriftsidrettskrets</t>
  </si>
  <si>
    <t>BKJ0</t>
  </si>
  <si>
    <t>981671503</t>
  </si>
  <si>
    <t>Vest-Agder bedriftsidrettskrets</t>
  </si>
  <si>
    <t>BKG0</t>
  </si>
  <si>
    <t>998521483</t>
  </si>
  <si>
    <t>Vestfold Bedriftsidrettskrets</t>
  </si>
  <si>
    <t>BKA0</t>
  </si>
  <si>
    <t>996312380</t>
  </si>
  <si>
    <t>Østfold bedriftsidrettskrets</t>
  </si>
  <si>
    <t>Bedriftsidrettslag</t>
  </si>
  <si>
    <t>BL12015769L0</t>
  </si>
  <si>
    <t>Byggmester Markhus B.I.L.</t>
  </si>
  <si>
    <t>BL11035338K2</t>
  </si>
  <si>
    <t>Stangeland B.I.L.</t>
  </si>
  <si>
    <t>BL04035458D2</t>
  </si>
  <si>
    <t>992122404</t>
  </si>
  <si>
    <t>Azets Insight Hamar (Tidl. Visma)</t>
  </si>
  <si>
    <t>BL11025682N</t>
  </si>
  <si>
    <t>Tannlege Prestvold B.I.L.</t>
  </si>
  <si>
    <t>BL15025587O2</t>
  </si>
  <si>
    <t>992128941</t>
  </si>
  <si>
    <t>Molde Kommune Bedriftsidrettslag</t>
  </si>
  <si>
    <t>BL19025073U2</t>
  </si>
  <si>
    <t>Kvaløysletta Skoler B.I.L.</t>
  </si>
  <si>
    <t>BL15025726O2</t>
  </si>
  <si>
    <t>Molde Jarnvare B.I.L.</t>
  </si>
  <si>
    <t>BL08065217H0</t>
  </si>
  <si>
    <t>997848012</t>
  </si>
  <si>
    <t>Idrettens Hus Telemark Bedriftsidrettslag</t>
  </si>
  <si>
    <t>BL15025738O2</t>
  </si>
  <si>
    <t>916169256</t>
  </si>
  <si>
    <t>IP.Huse B.I.L</t>
  </si>
  <si>
    <t>BL11036038N</t>
  </si>
  <si>
    <t>F5 IT Consultants B.I.L</t>
  </si>
  <si>
    <t>BL11035543K2</t>
  </si>
  <si>
    <t>Malthus Bygg B.I.L</t>
  </si>
  <si>
    <t>BL16015202P3</t>
  </si>
  <si>
    <t>Lærerne B.I.L.</t>
  </si>
  <si>
    <t>BL12015841L0</t>
  </si>
  <si>
    <t>916914784</t>
  </si>
  <si>
    <t>Meteorologiske Bergen Bedriftsidrettslag</t>
  </si>
  <si>
    <t>BL17025233Q3</t>
  </si>
  <si>
    <t>993803545</t>
  </si>
  <si>
    <t>Tirsdagsklubben BIL</t>
  </si>
  <si>
    <t>BL19035388</t>
  </si>
  <si>
    <t>916216963</t>
  </si>
  <si>
    <t>Advokatene i Harstad BIL</t>
  </si>
  <si>
    <t>BL04275012D1</t>
  </si>
  <si>
    <t>917613613</t>
  </si>
  <si>
    <t>Elverum kommune B.I.L.</t>
  </si>
  <si>
    <t>BL16016181P0</t>
  </si>
  <si>
    <t>989466364</t>
  </si>
  <si>
    <t>Tifo Trondheim 05 B.I.L</t>
  </si>
  <si>
    <t>BL06265146F1</t>
  </si>
  <si>
    <t>974241226</t>
  </si>
  <si>
    <t>Lier Kommunes Bedriftsidrettslag</t>
  </si>
  <si>
    <t>BL11025654N</t>
  </si>
  <si>
    <t>994484060</t>
  </si>
  <si>
    <t>Gulfmark B.I.L</t>
  </si>
  <si>
    <t>BL01065025A1</t>
  </si>
  <si>
    <t>Brødr. Bøckmann B.I.L.</t>
  </si>
  <si>
    <t>BL19035389U4</t>
  </si>
  <si>
    <t>917854297</t>
  </si>
  <si>
    <t>Harstad kommune B.I.L.</t>
  </si>
  <si>
    <t>BL02197220B2</t>
  </si>
  <si>
    <t>Hårek AG</t>
  </si>
  <si>
    <t>BL05025066E1</t>
  </si>
  <si>
    <t>Tele-Glimt B.I.L.</t>
  </si>
  <si>
    <t>BL11495033K1</t>
  </si>
  <si>
    <t>Karmøy kommune B.I.L.</t>
  </si>
  <si>
    <t>BL08065213H0</t>
  </si>
  <si>
    <t>911922754</t>
  </si>
  <si>
    <t>Vinmonopolet Skien B.I.L.</t>
  </si>
  <si>
    <t>BL18045530S1</t>
  </si>
  <si>
    <t>BL07045213G0</t>
  </si>
  <si>
    <t>997615808</t>
  </si>
  <si>
    <t>Vega Bedriftsidrettslag</t>
  </si>
  <si>
    <t>BL16015825P0</t>
  </si>
  <si>
    <t>Strindheim Forest B.I.L.</t>
  </si>
  <si>
    <t>BL03019166C0</t>
  </si>
  <si>
    <t>984102038</t>
  </si>
  <si>
    <t>Fremskrittspartiet B.I.L.</t>
  </si>
  <si>
    <t>BL02207199B2</t>
  </si>
  <si>
    <t>EasyPetro B.I.L.</t>
  </si>
  <si>
    <t>BL16016155P0</t>
  </si>
  <si>
    <t>Fysio B.I.L</t>
  </si>
  <si>
    <t>BL01055693A5</t>
  </si>
  <si>
    <t>990765316</t>
  </si>
  <si>
    <t>Sweco B.I.L. Sarpsborg</t>
  </si>
  <si>
    <t>BL12015960L0</t>
  </si>
  <si>
    <t>B&amp;T B.I.L.</t>
  </si>
  <si>
    <t>BL17215007Q1</t>
  </si>
  <si>
    <t>988350249</t>
  </si>
  <si>
    <t>Byggmester Grandes B.I.L.</t>
  </si>
  <si>
    <t>BL02275001B1</t>
  </si>
  <si>
    <t>Ekornes B.I.L.</t>
  </si>
  <si>
    <t>BL18405590S2</t>
  </si>
  <si>
    <t>Saltdal Fotball &amp; Innebandyklubb</t>
  </si>
  <si>
    <t>BL11035740N</t>
  </si>
  <si>
    <t>Stavanger Døve B.I.L</t>
  </si>
  <si>
    <t>BL18045062S1</t>
  </si>
  <si>
    <t>999024424</t>
  </si>
  <si>
    <t>Idrettens Hus BIL Bodø</t>
  </si>
  <si>
    <t>BL10035014J1</t>
  </si>
  <si>
    <t>913963342</t>
  </si>
  <si>
    <t>Farsund Kommune B.I.L.</t>
  </si>
  <si>
    <t>BL10175001J4</t>
  </si>
  <si>
    <t>917115745</t>
  </si>
  <si>
    <t>Songdalen Kommune B.I.L.</t>
  </si>
  <si>
    <t>BL16015942P0</t>
  </si>
  <si>
    <t>Fosenborg B.I.L</t>
  </si>
  <si>
    <t>BL03017590</t>
  </si>
  <si>
    <t>916146671</t>
  </si>
  <si>
    <t>Franzefoss Gjenvinning Region Øst B.I.L.</t>
  </si>
  <si>
    <t>BL15045138N6</t>
  </si>
  <si>
    <t>Ålesund kommune B.I.L</t>
  </si>
  <si>
    <t>BL01065404A1</t>
  </si>
  <si>
    <t>Multifood B.I.L.</t>
  </si>
  <si>
    <t>BL11036073</t>
  </si>
  <si>
    <t>915581609</t>
  </si>
  <si>
    <t xml:space="preserve">Origo Exploration B.I.L </t>
  </si>
  <si>
    <t>BL11035192K2</t>
  </si>
  <si>
    <t>982719445</t>
  </si>
  <si>
    <t>Jernbanen B.I.L.</t>
  </si>
  <si>
    <t>BL05015114E3</t>
  </si>
  <si>
    <t>Hovedarsenalet BIL</t>
  </si>
  <si>
    <t>BL07195326</t>
  </si>
  <si>
    <t>918196528</t>
  </si>
  <si>
    <t>Vestfoldmøllene Bedriftsidrettslag</t>
  </si>
  <si>
    <t>BL10015699J4</t>
  </si>
  <si>
    <t>998019346</t>
  </si>
  <si>
    <t>ProFundo B.I.L.</t>
  </si>
  <si>
    <t>BL02355049B1</t>
  </si>
  <si>
    <t>Ullensaker Kommune B.I.L.</t>
  </si>
  <si>
    <t>BL04035145D2</t>
  </si>
  <si>
    <t>911668653</t>
  </si>
  <si>
    <t>Bdo Bil Innlandet</t>
  </si>
  <si>
    <t>BL19035197U4</t>
  </si>
  <si>
    <t>913681738</t>
  </si>
  <si>
    <t>Trafo Bedriftsidrettslag</t>
  </si>
  <si>
    <t>BL16015673P0</t>
  </si>
  <si>
    <t>Entro Energi B.I.L.</t>
  </si>
  <si>
    <t>BL11025606N</t>
  </si>
  <si>
    <t>SFF B.I.L</t>
  </si>
  <si>
    <t>BL03017527C0</t>
  </si>
  <si>
    <t>815851072</t>
  </si>
  <si>
    <t>Presafe B.I.L.</t>
  </si>
  <si>
    <t>BL08055353H0</t>
  </si>
  <si>
    <t>915510701</t>
  </si>
  <si>
    <t>Kelda Vikings</t>
  </si>
  <si>
    <t>BL02135047B3</t>
  </si>
  <si>
    <t>913554817</t>
  </si>
  <si>
    <t>Ski Kommune BIL</t>
  </si>
  <si>
    <t>BL10015833J4</t>
  </si>
  <si>
    <t>Murerfirma Yngvar Knutsen &amp; Sønner B.I.L.</t>
  </si>
  <si>
    <t>BL09285078I0</t>
  </si>
  <si>
    <t>3B BIL</t>
  </si>
  <si>
    <t>BL16015176P3</t>
  </si>
  <si>
    <t>995505746</t>
  </si>
  <si>
    <t>Jernbanens I.L.Trondheim B.I.L.</t>
  </si>
  <si>
    <t>BL12015456L2</t>
  </si>
  <si>
    <t>999547184</t>
  </si>
  <si>
    <t>Caverion Bergen B.I.L.</t>
  </si>
  <si>
    <t>BL08115058H0</t>
  </si>
  <si>
    <t>Nicro A/S B.I.L.</t>
  </si>
  <si>
    <t>BL06025007F1</t>
  </si>
  <si>
    <t>AASS Bryggeri b.i.l.</t>
  </si>
  <si>
    <t>BL18135001R4</t>
  </si>
  <si>
    <t>990773866</t>
  </si>
  <si>
    <t>Ajour B.I.L.</t>
  </si>
  <si>
    <t>BL06025031F1</t>
  </si>
  <si>
    <t>Buskerud vegvesen b.i.l.</t>
  </si>
  <si>
    <t>BL12285416L0</t>
  </si>
  <si>
    <t>918102655</t>
  </si>
  <si>
    <t>Hardanger politi B.I.L.</t>
  </si>
  <si>
    <t>BL04265282D5</t>
  </si>
  <si>
    <t>994042432</t>
  </si>
  <si>
    <t>Forestia B.I.L.</t>
  </si>
  <si>
    <t>BL03015288C0</t>
  </si>
  <si>
    <t>983634672</t>
  </si>
  <si>
    <t>HIL-NSB B.I.L.</t>
  </si>
  <si>
    <t>BL10015008J4</t>
  </si>
  <si>
    <t>915788165</t>
  </si>
  <si>
    <t>Color Lines Sportsklubb B.I.L.</t>
  </si>
  <si>
    <t>BL16015044P3</t>
  </si>
  <si>
    <t>Studentsamskipnaden B.I.L. (SIT)</t>
  </si>
  <si>
    <t>BL17195010Q1</t>
  </si>
  <si>
    <t>Statoil Åsen B.I.L.</t>
  </si>
  <si>
    <t>BL07065138G0</t>
  </si>
  <si>
    <t>Sandefjord Politi b.i.l.</t>
  </si>
  <si>
    <t>BL06025118F1</t>
  </si>
  <si>
    <t>991807136</t>
  </si>
  <si>
    <t>Jernbanens b.i.l. Drammen</t>
  </si>
  <si>
    <t>BL08065029H0</t>
  </si>
  <si>
    <t>EFD Induction</t>
  </si>
  <si>
    <t>BL12215006L3</t>
  </si>
  <si>
    <t>995637391</t>
  </si>
  <si>
    <t>Sunnhordland Kraftlag Bedriftsidrettslag</t>
  </si>
  <si>
    <t>BL12215423L0</t>
  </si>
  <si>
    <t>989521586</t>
  </si>
  <si>
    <t>Abb Stord Bil</t>
  </si>
  <si>
    <t>BL14325039M2</t>
  </si>
  <si>
    <t>Førde Sentralsjukehus B.I.L.</t>
  </si>
  <si>
    <t>BL10015277J4</t>
  </si>
  <si>
    <t>997665805</t>
  </si>
  <si>
    <t>Vest-Agder Vegvesen Bedriftsidrettslag</t>
  </si>
  <si>
    <t>BL12355006L4</t>
  </si>
  <si>
    <t>993618438</t>
  </si>
  <si>
    <t>Voss Sparebank B.I.L.</t>
  </si>
  <si>
    <t>BL02305096B1</t>
  </si>
  <si>
    <t>Lørenskog Kommune B.I.L.</t>
  </si>
  <si>
    <t>BL17035054Q2</t>
  </si>
  <si>
    <t xml:space="preserve">Namsos kommune B.I.L. </t>
  </si>
  <si>
    <t>BL03017327C0</t>
  </si>
  <si>
    <t>Bergvall Marine AS B.I.L.</t>
  </si>
  <si>
    <t>BL16015514P3</t>
  </si>
  <si>
    <t>994048260</t>
  </si>
  <si>
    <t>Skatteetatens Bedriftsidrettslag</t>
  </si>
  <si>
    <t>BL20305123V6</t>
  </si>
  <si>
    <t>Politiet BIL</t>
  </si>
  <si>
    <t>BL15045403N6</t>
  </si>
  <si>
    <t>Veritas Fritidslag i Ålesund BIL (DNV)</t>
  </si>
  <si>
    <t>BL01045314A4</t>
  </si>
  <si>
    <t>985607036</t>
  </si>
  <si>
    <t>Vegvesenets B.I.L, Østfold</t>
  </si>
  <si>
    <t>BL02207186B2</t>
  </si>
  <si>
    <t xml:space="preserve">KDA B.I.L. </t>
  </si>
  <si>
    <t>BL11036045N</t>
  </si>
  <si>
    <t>Sterk Film B.I.L</t>
  </si>
  <si>
    <t>BL06045340F3</t>
  </si>
  <si>
    <t>918290508</t>
  </si>
  <si>
    <t>Tele B.I.L. Kongsberg</t>
  </si>
  <si>
    <t>BL10015088J4</t>
  </si>
  <si>
    <t>RPC Packaging B.I.L.</t>
  </si>
  <si>
    <t>BL03019548C0</t>
  </si>
  <si>
    <t>996242692</t>
  </si>
  <si>
    <t>Primulator B.I.L.</t>
  </si>
  <si>
    <t>BL12015183L2</t>
  </si>
  <si>
    <t>899033582</t>
  </si>
  <si>
    <t>Ceragon Bg. B.I.L.</t>
  </si>
  <si>
    <t>BL18045792S1</t>
  </si>
  <si>
    <t>917806004</t>
  </si>
  <si>
    <t>Activa Elit</t>
  </si>
  <si>
    <t>BL18045540S1</t>
  </si>
  <si>
    <t>913642007</t>
  </si>
  <si>
    <t>Nordlandssykehuset B.I.L.</t>
  </si>
  <si>
    <t>BL03016824C0</t>
  </si>
  <si>
    <t>989635239</t>
  </si>
  <si>
    <t>Thales Group Bedriftsidrettslag</t>
  </si>
  <si>
    <t>BL01055350A5</t>
  </si>
  <si>
    <t>917106991</t>
  </si>
  <si>
    <t>Glomma Papp B.I.L.</t>
  </si>
  <si>
    <t>BL17145026Q4</t>
  </si>
  <si>
    <t>994686216</t>
  </si>
  <si>
    <t>Avinor Værnes B I L</t>
  </si>
  <si>
    <t>BL11065613N</t>
  </si>
  <si>
    <t>987709359</t>
  </si>
  <si>
    <t>Sjøfartsdirektoratet "Maritrim" B.I.L</t>
  </si>
  <si>
    <t>BL04275002D1</t>
  </si>
  <si>
    <t>997454502</t>
  </si>
  <si>
    <t>Østerdal Politiidrettsl.</t>
  </si>
  <si>
    <t>BL02315108B1</t>
  </si>
  <si>
    <t>NILU B.I.L.</t>
  </si>
  <si>
    <t>BL11035203K2</t>
  </si>
  <si>
    <t>999283128</t>
  </si>
  <si>
    <t>BL05015105E3</t>
  </si>
  <si>
    <t>917275076</t>
  </si>
  <si>
    <t>Fylkeskameratene B.I.L</t>
  </si>
  <si>
    <t>BL08145079H0</t>
  </si>
  <si>
    <t>999174477</t>
  </si>
  <si>
    <t>Ineos Bamble Bedriftsidrettslag</t>
  </si>
  <si>
    <t>BL02375008B1</t>
  </si>
  <si>
    <t>997014219</t>
  </si>
  <si>
    <t>Løpsklubben 1814 BIL</t>
  </si>
  <si>
    <t>BL04195228D3</t>
  </si>
  <si>
    <t>818799152</t>
  </si>
  <si>
    <t>Maarud B.I.L.</t>
  </si>
  <si>
    <t>BL16015194P3</t>
  </si>
  <si>
    <t>918856307</t>
  </si>
  <si>
    <t>Nordea Trondheim B.I.L.</t>
  </si>
  <si>
    <t>BL03015434C0</t>
  </si>
  <si>
    <t>995436159</t>
  </si>
  <si>
    <t>Meteorologen B.I.L.</t>
  </si>
  <si>
    <t>BL07095085G0</t>
  </si>
  <si>
    <t>994546465</t>
  </si>
  <si>
    <t>Larvik Politiidrettslag</t>
  </si>
  <si>
    <t>BL02135016B3</t>
  </si>
  <si>
    <t>895875252</t>
  </si>
  <si>
    <t>Follo Politi B.I.L.</t>
  </si>
  <si>
    <t>BL23115001H0</t>
  </si>
  <si>
    <t>992244984</t>
  </si>
  <si>
    <t>Troll Oseberg B.I.L. Statoil</t>
  </si>
  <si>
    <t>BL11035651K2</t>
  </si>
  <si>
    <t>917144400</t>
  </si>
  <si>
    <t>Universitetet i Stavanger B.I.L.</t>
  </si>
  <si>
    <t>BL12285003L1</t>
  </si>
  <si>
    <t>913459652</t>
  </si>
  <si>
    <t xml:space="preserve">Ti-Ty B.I.L. </t>
  </si>
  <si>
    <t>BL11035344K2</t>
  </si>
  <si>
    <t>990347336</t>
  </si>
  <si>
    <t>Telesport B.I.L. Stavanger</t>
  </si>
  <si>
    <t>BL03016148C0</t>
  </si>
  <si>
    <t>996569071</t>
  </si>
  <si>
    <t>Høyskolen Kristiania Bil</t>
  </si>
  <si>
    <t>BL01015539A2</t>
  </si>
  <si>
    <t>814110842</t>
  </si>
  <si>
    <t>Fresenius Kabi Halden B.I.L.</t>
  </si>
  <si>
    <t>BL03015544C0</t>
  </si>
  <si>
    <t>996106462</t>
  </si>
  <si>
    <t>E-Co B.I.L</t>
  </si>
  <si>
    <t>BL11065026K1</t>
  </si>
  <si>
    <t>Aibel Haugesund B.i.L.</t>
  </si>
  <si>
    <t>BL09065150I0</t>
  </si>
  <si>
    <t>NAV Aust-Agder BIL</t>
  </si>
  <si>
    <t>BL03015675C0</t>
  </si>
  <si>
    <t>913243188</t>
  </si>
  <si>
    <t>Kuben Yrkesarena B.I.L.</t>
  </si>
  <si>
    <t>BL11035969N</t>
  </si>
  <si>
    <t>914611202</t>
  </si>
  <si>
    <t>Vinmonopolet B.I.L</t>
  </si>
  <si>
    <t>BL07015028G0</t>
  </si>
  <si>
    <t>990268096</t>
  </si>
  <si>
    <t>SEN BIL</t>
  </si>
  <si>
    <t>BL02207173B2</t>
  </si>
  <si>
    <t>Norrøna Sport B.I.L.</t>
  </si>
  <si>
    <t>BL04035438D2</t>
  </si>
  <si>
    <t>997515080</t>
  </si>
  <si>
    <t>NAV i Hedmark B.I.L.</t>
  </si>
  <si>
    <t>BL12015317L2</t>
  </si>
  <si>
    <t>913794281</t>
  </si>
  <si>
    <t>Høgskulen På Vestlandet Bedriftsidrettslag, Nærregion Bergen</t>
  </si>
  <si>
    <t>BL01065052A1</t>
  </si>
  <si>
    <t>Fredrikstad Politi B.I.L.</t>
  </si>
  <si>
    <t>BL03016102C0</t>
  </si>
  <si>
    <t>991662227</t>
  </si>
  <si>
    <t>Norges Forskningsråd B.I.L.</t>
  </si>
  <si>
    <t>BL12015056L2</t>
  </si>
  <si>
    <t>988238228</t>
  </si>
  <si>
    <t>Aker Bergen B.I.L.</t>
  </si>
  <si>
    <t>BL03015561C0</t>
  </si>
  <si>
    <t>Bymiljøetaten B.I.L.</t>
  </si>
  <si>
    <t>BL12015052L2</t>
  </si>
  <si>
    <t>Bergenslærerne B.I.L.</t>
  </si>
  <si>
    <t>BL16015274P3</t>
  </si>
  <si>
    <t>NCC B.I.L Trondheim</t>
  </si>
  <si>
    <t>BL10015398J4</t>
  </si>
  <si>
    <t>818653972</t>
  </si>
  <si>
    <t>Otera B.I.L.</t>
  </si>
  <si>
    <t>BL19025092U2</t>
  </si>
  <si>
    <t>Tromsøpost B.I.L.</t>
  </si>
  <si>
    <t>BL10015131J4</t>
  </si>
  <si>
    <t>996930831</t>
  </si>
  <si>
    <t>Kristiansand Politiidrettslag</t>
  </si>
  <si>
    <t>BL03016631C0</t>
  </si>
  <si>
    <t>997117271</t>
  </si>
  <si>
    <t>Bane Nor Bedriftsidrettslag Oslo</t>
  </si>
  <si>
    <t>BL03015283C0</t>
  </si>
  <si>
    <t>990649367</t>
  </si>
  <si>
    <t>Kreftforeningen B.I.L</t>
  </si>
  <si>
    <t>BL07045220G0</t>
  </si>
  <si>
    <t>911720930</t>
  </si>
  <si>
    <t>TINE Sem b.i.l.</t>
  </si>
  <si>
    <t>BL11035087K2</t>
  </si>
  <si>
    <t>992426284</t>
  </si>
  <si>
    <t>Skattesport</t>
  </si>
  <si>
    <t>BL08055027H0</t>
  </si>
  <si>
    <t>997950496</t>
  </si>
  <si>
    <t>Eramet Norway Bedriftsidrettslag</t>
  </si>
  <si>
    <t>BL11245324K2</t>
  </si>
  <si>
    <t>979459785</t>
  </si>
  <si>
    <t>Avinor B.I.L. Sola</t>
  </si>
  <si>
    <t>BL06055282F2</t>
  </si>
  <si>
    <t>996296636</t>
  </si>
  <si>
    <t>Jernbanens Velferds- og Idrettslag</t>
  </si>
  <si>
    <t>BL12015343L2</t>
  </si>
  <si>
    <t>Odfjell Drilling Bg. B.I.L.</t>
  </si>
  <si>
    <t>BL15045254N6</t>
  </si>
  <si>
    <t>Tafjord B.I.L.</t>
  </si>
  <si>
    <t>BL02315070B1</t>
  </si>
  <si>
    <t>Dynea-Allnex B.I.L.</t>
  </si>
  <si>
    <t>BL11035102K2</t>
  </si>
  <si>
    <t>988448869</t>
  </si>
  <si>
    <t>Statens Kartverk b.i.l</t>
  </si>
  <si>
    <t>BL10015151J4</t>
  </si>
  <si>
    <t>993745227</t>
  </si>
  <si>
    <t>Posten Idrettslag Kristiansand</t>
  </si>
  <si>
    <t>BL03015814C0</t>
  </si>
  <si>
    <t>993506435</t>
  </si>
  <si>
    <t>IA Bil</t>
  </si>
  <si>
    <t>BL01065005A1</t>
  </si>
  <si>
    <t>918188614</t>
  </si>
  <si>
    <t>Fredrikstad Tollernes B.I.L.</t>
  </si>
  <si>
    <t>BL12015169L2</t>
  </si>
  <si>
    <t>Coopen B.I.L.</t>
  </si>
  <si>
    <t>BL04125371D2</t>
  </si>
  <si>
    <t>994289098</t>
  </si>
  <si>
    <t>Moelven Bedriftsidrettslag</t>
  </si>
  <si>
    <t>BL03019363C0</t>
  </si>
  <si>
    <t>917966346</t>
  </si>
  <si>
    <t>Idrettens Hus B.I.L. Oslo</t>
  </si>
  <si>
    <t>BL03017546</t>
  </si>
  <si>
    <t>811942162</t>
  </si>
  <si>
    <t>Rejlers</t>
  </si>
  <si>
    <t>BL03015963C0</t>
  </si>
  <si>
    <t>998486637</t>
  </si>
  <si>
    <t>Patentstyrets Bedriftsidrettslag</t>
  </si>
  <si>
    <t>BL12015063L2</t>
  </si>
  <si>
    <t>916324510</t>
  </si>
  <si>
    <t>Allier Gruppen B.I.L.</t>
  </si>
  <si>
    <t>BL02315081B1</t>
  </si>
  <si>
    <t>991234446</t>
  </si>
  <si>
    <t xml:space="preserve">FFI B.I.L. </t>
  </si>
  <si>
    <t>BL01245209A3</t>
  </si>
  <si>
    <t>Glava B.I.L.</t>
  </si>
  <si>
    <t>BL15035523O1</t>
  </si>
  <si>
    <t>994032194</t>
  </si>
  <si>
    <t>Kristiansund Politiidrettslag B.I.L</t>
  </si>
  <si>
    <t>BL10015650J4</t>
  </si>
  <si>
    <t>Cameron Sense B.I.L</t>
  </si>
  <si>
    <t>BL03015904C0</t>
  </si>
  <si>
    <t>RSM Norge B.I.L.</t>
  </si>
  <si>
    <t>BL03017055C0</t>
  </si>
  <si>
    <t>Nortura BA B.I.L.</t>
  </si>
  <si>
    <t>BL16015495P3</t>
  </si>
  <si>
    <t>Teeness B.I.L.</t>
  </si>
  <si>
    <t>BL06025739</t>
  </si>
  <si>
    <t>915990142</t>
  </si>
  <si>
    <t>Sykehuspartner Bedriftsidrettslag</t>
  </si>
  <si>
    <t>BL10015132J4</t>
  </si>
  <si>
    <t>Kruse Smith B.I.L.</t>
  </si>
  <si>
    <t>BL10015475J4</t>
  </si>
  <si>
    <t>915560024</t>
  </si>
  <si>
    <t>Team Mosjon BIL</t>
  </si>
  <si>
    <t>BL02355017B1</t>
  </si>
  <si>
    <t>OSL B.I.L.</t>
  </si>
  <si>
    <t>BL03015597C0</t>
  </si>
  <si>
    <t>915209246</t>
  </si>
  <si>
    <t>Renovasjonsetatens Bedriftsidrettslag</t>
  </si>
  <si>
    <t>BL16015232P3</t>
  </si>
  <si>
    <t>Nidar B.I.L.</t>
  </si>
  <si>
    <t>BL03015403C0</t>
  </si>
  <si>
    <t>Schenker B.I.L. Oslo</t>
  </si>
  <si>
    <t>BL05295360E1</t>
  </si>
  <si>
    <t>997537912</t>
  </si>
  <si>
    <t>Nammo Bedriftsidrettslag</t>
  </si>
  <si>
    <t>BL17195006Q1</t>
  </si>
  <si>
    <t>993615889</t>
  </si>
  <si>
    <t>Norduniversitetet Trøndelag BIL</t>
  </si>
  <si>
    <t>BL11035187K2</t>
  </si>
  <si>
    <t>Cofely Fabricom B.I.L</t>
  </si>
  <si>
    <t>BL11035256K2</t>
  </si>
  <si>
    <t>984041187</t>
  </si>
  <si>
    <t>PetrOl B.I.L.</t>
  </si>
  <si>
    <t>BL04275429D1</t>
  </si>
  <si>
    <t>998534747</t>
  </si>
  <si>
    <t>SI Aktiv Elverum - Hamar  BIL.</t>
  </si>
  <si>
    <t>BL03015746C0</t>
  </si>
  <si>
    <t>995368439</t>
  </si>
  <si>
    <t>Olav Thon Bedriftsidrettslag</t>
  </si>
  <si>
    <t>BL05295353E1</t>
  </si>
  <si>
    <t>996489558</t>
  </si>
  <si>
    <t>Benteler Bedriftsidrettslag Raufoss</t>
  </si>
  <si>
    <t>BL18245065R3</t>
  </si>
  <si>
    <t>980173577</t>
  </si>
  <si>
    <t>Mosjøen Politi B.I.L.</t>
  </si>
  <si>
    <t>BL12015411L2</t>
  </si>
  <si>
    <t>993909564</t>
  </si>
  <si>
    <t>Posten B.I.L. Bergen</t>
  </si>
  <si>
    <t>BL11035048K2</t>
  </si>
  <si>
    <t>996712087</t>
  </si>
  <si>
    <t>Hectic - Nov Bil Stavanger</t>
  </si>
  <si>
    <t>BL19025095U2</t>
  </si>
  <si>
    <t>UNN Tromsø B.I.L.</t>
  </si>
  <si>
    <t>BL12015275L2</t>
  </si>
  <si>
    <t>918838821</t>
  </si>
  <si>
    <t>Universitetet B.I.L.</t>
  </si>
  <si>
    <t>BL03015660C0</t>
  </si>
  <si>
    <t>993820954</t>
  </si>
  <si>
    <t>Skattedirektoratet B.I.L.</t>
  </si>
  <si>
    <t>BL19025112U2</t>
  </si>
  <si>
    <t>993462357</t>
  </si>
  <si>
    <t>Tromsø Tele Bedriftsidrettslag</t>
  </si>
  <si>
    <t>BL15025564O2</t>
  </si>
  <si>
    <t>918014659</t>
  </si>
  <si>
    <t>Glamox B.I.L.</t>
  </si>
  <si>
    <t>BL18045775S0</t>
  </si>
  <si>
    <t>994973649</t>
  </si>
  <si>
    <t>TEAM PØBEL</t>
  </si>
  <si>
    <t>BL02305079B1</t>
  </si>
  <si>
    <t>Icopal B.I.L.</t>
  </si>
  <si>
    <t>BL08065104H0</t>
  </si>
  <si>
    <t>996302687</t>
  </si>
  <si>
    <t>Telenor Skien B.I.L.</t>
  </si>
  <si>
    <t>BL19025409U0</t>
  </si>
  <si>
    <t>994376225</t>
  </si>
  <si>
    <t>Kongsberg Satellite Services Bedriftsidrettslag</t>
  </si>
  <si>
    <t>BL03015165C0</t>
  </si>
  <si>
    <t>Eksportfinans B.I.L.</t>
  </si>
  <si>
    <t>BL18455586S2</t>
  </si>
  <si>
    <t>Elkem Salten B.I.L.</t>
  </si>
  <si>
    <t>BL16015107P3</t>
  </si>
  <si>
    <t>Statkraft Trondheim BIL</t>
  </si>
  <si>
    <t>BL12015486L2</t>
  </si>
  <si>
    <t>KLP Bergen B.I.L.</t>
  </si>
  <si>
    <t>BL16015241P3</t>
  </si>
  <si>
    <t>899139232</t>
  </si>
  <si>
    <t>NGU B.I.L.</t>
  </si>
  <si>
    <t>BL12245006L3</t>
  </si>
  <si>
    <t>993450367</t>
  </si>
  <si>
    <t>Kvinnherad kommune B.I.L.</t>
  </si>
  <si>
    <t>BL11035160K2</t>
  </si>
  <si>
    <t>985325995</t>
  </si>
  <si>
    <t>Fylkeshusets Bedriftsidrettslag</t>
  </si>
  <si>
    <t>BL03017233C0</t>
  </si>
  <si>
    <t>996197867</t>
  </si>
  <si>
    <t>Krigsen</t>
  </si>
  <si>
    <t>BL05345001E1</t>
  </si>
  <si>
    <t>Hapro B.I.L.</t>
  </si>
  <si>
    <t>BL12015310L2</t>
  </si>
  <si>
    <t>912121399</t>
  </si>
  <si>
    <t>Rolls-Royce Bergen B.I.L.</t>
  </si>
  <si>
    <t>BL02305060B1</t>
  </si>
  <si>
    <t>994303759</t>
  </si>
  <si>
    <t>Bertel O. Steen Bedriftsidrettslag (bos B.i.l.) Oslo Og Akershus Krets</t>
  </si>
  <si>
    <t>BL17145029Q4</t>
  </si>
  <si>
    <t>Statoil Haltenbanken BIL</t>
  </si>
  <si>
    <t>BL11035128K2</t>
  </si>
  <si>
    <t>896574302</t>
  </si>
  <si>
    <t>Veritas Bedriftsidrettslag Stavanger</t>
  </si>
  <si>
    <t>BL11035317K2</t>
  </si>
  <si>
    <t>971032081</t>
  </si>
  <si>
    <t>Statens Vegvesen Rogaland B.I.L</t>
  </si>
  <si>
    <t>BL03019429C0</t>
  </si>
  <si>
    <t>995290618</t>
  </si>
  <si>
    <t>Tradesolution Bedriftsidrettslag</t>
  </si>
  <si>
    <t>BL12475002L2</t>
  </si>
  <si>
    <t>997005031</t>
  </si>
  <si>
    <t>Askøy Kommune B.I.L.</t>
  </si>
  <si>
    <t>BL11065006K1</t>
  </si>
  <si>
    <t>916510802</t>
  </si>
  <si>
    <t>Haugaland Kraft Bedriftsidrettslag</t>
  </si>
  <si>
    <t>BL03015169C0</t>
  </si>
  <si>
    <t>994107119</t>
  </si>
  <si>
    <t>Elkem Bedriftidrettslag</t>
  </si>
  <si>
    <t>BL10145171J4</t>
  </si>
  <si>
    <t>Sparebanken Sør B.I.L.</t>
  </si>
  <si>
    <t>BL10015185J4</t>
  </si>
  <si>
    <t>913991931</t>
  </si>
  <si>
    <t>Vest-Agder fylkeskommune B.I.L</t>
  </si>
  <si>
    <t>BL12015088L2</t>
  </si>
  <si>
    <t>Fana Sparebank B.I.L.</t>
  </si>
  <si>
    <t>BL12015267L2</t>
  </si>
  <si>
    <t>991092471</t>
  </si>
  <si>
    <t>Telesport B.I.L.</t>
  </si>
  <si>
    <t>BL03015549C0</t>
  </si>
  <si>
    <t>912199479</t>
  </si>
  <si>
    <t>Sporveien Oslo Bedriftsidrettslag</t>
  </si>
  <si>
    <t>BL03015092C0</t>
  </si>
  <si>
    <t>Brevpost B.I.L.</t>
  </si>
  <si>
    <t>BL11025292K2</t>
  </si>
  <si>
    <t>915764185</t>
  </si>
  <si>
    <t>Sandnes kommune B.I.L.</t>
  </si>
  <si>
    <t>BL02315134B1</t>
  </si>
  <si>
    <t>917110115</t>
  </si>
  <si>
    <t>Romerike Politi BIL</t>
  </si>
  <si>
    <t>BL19025135U2</t>
  </si>
  <si>
    <t>988621811</t>
  </si>
  <si>
    <t>UIT Norges Arktiske Universitet B.I.L.</t>
  </si>
  <si>
    <t>BL11245236K2</t>
  </si>
  <si>
    <t>987298340</t>
  </si>
  <si>
    <t>Norsea Bedriftsidrettslag</t>
  </si>
  <si>
    <t>BL16015334P3</t>
  </si>
  <si>
    <t>995971720</t>
  </si>
  <si>
    <t>Telenor Bedriftsidrettslag Trondheim</t>
  </si>
  <si>
    <t>BL16015251P3</t>
  </si>
  <si>
    <t>NTNU B.I.L.</t>
  </si>
  <si>
    <t>BL08065057H0</t>
  </si>
  <si>
    <t>889451882</t>
  </si>
  <si>
    <t>ABB, Skien B.I.L.</t>
  </si>
  <si>
    <t>BL16015356P3</t>
  </si>
  <si>
    <t>959179468</t>
  </si>
  <si>
    <t>Nettbuss Trøndelags Bedriftsidrettslag</t>
  </si>
  <si>
    <t>BL06055290F2</t>
  </si>
  <si>
    <t>896349422</t>
  </si>
  <si>
    <t>Kartverket Bedriftsidrettslag (Bil)</t>
  </si>
  <si>
    <t>BL02337152B1</t>
  </si>
  <si>
    <t>995907208</t>
  </si>
  <si>
    <t>Vectura og Arcusgruppen B.I.L.</t>
  </si>
  <si>
    <t>BL18045673S1</t>
  </si>
  <si>
    <t>911587025</t>
  </si>
  <si>
    <t>Nord universitet B.I.L.</t>
  </si>
  <si>
    <t>BL03017609CO</t>
  </si>
  <si>
    <t>918510966</t>
  </si>
  <si>
    <t>Sweco Norge B.I.L Oslo</t>
  </si>
  <si>
    <t>BL18245055R3</t>
  </si>
  <si>
    <t>HelgelandsKraft AS B.I.L.</t>
  </si>
  <si>
    <t>BL12015358L2</t>
  </si>
  <si>
    <t>Asko Vest B.I.L.</t>
  </si>
  <si>
    <t>BL03015754C0</t>
  </si>
  <si>
    <t>993522171</t>
  </si>
  <si>
    <t>Tollernes B.I.L. Oslo</t>
  </si>
  <si>
    <t>BL02195949B2</t>
  </si>
  <si>
    <t>995505711</t>
  </si>
  <si>
    <t>Aibel Velferdsklubb Asker BIL</t>
  </si>
  <si>
    <t>BL11495051K1</t>
  </si>
  <si>
    <t>Hydro B.I.L.</t>
  </si>
  <si>
    <t>BL12015762L0</t>
  </si>
  <si>
    <t>994307460</t>
  </si>
  <si>
    <t>Sweco B.I.L. Bergen</t>
  </si>
  <si>
    <t>BL12015997L0</t>
  </si>
  <si>
    <t>Frelsesarmeen Bg. B.I.L.</t>
  </si>
  <si>
    <t>BL03015521C0</t>
  </si>
  <si>
    <t>OBOS BIL</t>
  </si>
  <si>
    <t>BL07065140G0</t>
  </si>
  <si>
    <t>996179672</t>
  </si>
  <si>
    <t>Sandefjord Kommune Bedriftsidrettslag</t>
  </si>
  <si>
    <t>BL02195994B2</t>
  </si>
  <si>
    <t>997940970</t>
  </si>
  <si>
    <t>Aker Xtra B.I.L.</t>
  </si>
  <si>
    <t>BL03015620C0</t>
  </si>
  <si>
    <t>993744573</t>
  </si>
  <si>
    <t>Oslo Kommunes Bedriftsidrettslag</t>
  </si>
  <si>
    <t>BL03015399C0</t>
  </si>
  <si>
    <t xml:space="preserve">Statnett Bedriftsidrettslag </t>
  </si>
  <si>
    <t>BL17145018Q4</t>
  </si>
  <si>
    <t>989172131</t>
  </si>
  <si>
    <t>Statoil Stjørdal Bedriftsidrettslag</t>
  </si>
  <si>
    <t>BL09065066I0</t>
  </si>
  <si>
    <t>994839349</t>
  </si>
  <si>
    <t>Sørlandet Sykehus Arendal Bedriftsidrettslag</t>
  </si>
  <si>
    <t>BL06025085F1</t>
  </si>
  <si>
    <t>Eltek Energy AS B.I.L.</t>
  </si>
  <si>
    <t>BL10015011J4</t>
  </si>
  <si>
    <t>NOV BIL Kristiansand (Z9001)</t>
  </si>
  <si>
    <t>BL03015384C0</t>
  </si>
  <si>
    <t>993601551</t>
  </si>
  <si>
    <t>SpareBank 1 B.I.L. Oslo</t>
  </si>
  <si>
    <t>BL12015212L2</t>
  </si>
  <si>
    <t>ABB Bergen B.I.L.</t>
  </si>
  <si>
    <t>BL03015318C0</t>
  </si>
  <si>
    <t>Ciber B.I.L.</t>
  </si>
  <si>
    <t>BL03015182C0</t>
  </si>
  <si>
    <t>915069894</t>
  </si>
  <si>
    <t>Esso Sport</t>
  </si>
  <si>
    <t>BL03019243C0</t>
  </si>
  <si>
    <t>896192132</t>
  </si>
  <si>
    <t>Eika Bedriftsidrettslag</t>
  </si>
  <si>
    <t>BL11465063K1</t>
  </si>
  <si>
    <t>986425209</t>
  </si>
  <si>
    <t>Statoil Bil Nord-Rogaland</t>
  </si>
  <si>
    <t>BL02195933B2</t>
  </si>
  <si>
    <t>982730686</t>
  </si>
  <si>
    <t>Bærum Kommune BIL</t>
  </si>
  <si>
    <t>BL03015653C0</t>
  </si>
  <si>
    <t>996766071</t>
  </si>
  <si>
    <t>Folkehelseinstituttet Bedriftsidrettslag</t>
  </si>
  <si>
    <t>BL11035872N</t>
  </si>
  <si>
    <t>996760391</t>
  </si>
  <si>
    <t>Winthershall B.I.L</t>
  </si>
  <si>
    <t>BL16015313P3</t>
  </si>
  <si>
    <t>Statoil BIL Trondheim</t>
  </si>
  <si>
    <t xml:space="preserve">BL03016282C0 </t>
  </si>
  <si>
    <t>Forsvarsdepartementets Idrettslag</t>
  </si>
  <si>
    <t>BL10015090J4</t>
  </si>
  <si>
    <t>985828784</t>
  </si>
  <si>
    <t>Sørlandet Sykehus Hf Bedrifts- Idrettslag Kristiansand</t>
  </si>
  <si>
    <t>BL06265239F1</t>
  </si>
  <si>
    <t>999616097</t>
  </si>
  <si>
    <t>Aker Solutions b.i.l.</t>
  </si>
  <si>
    <t>BL12015106L2</t>
  </si>
  <si>
    <t>876052822</t>
  </si>
  <si>
    <t>Bergen Fengsels B.I.L.</t>
  </si>
  <si>
    <t>BL11245577N</t>
  </si>
  <si>
    <t>891570422</t>
  </si>
  <si>
    <t>Subsea7 "Sportsclub7" B.I.L</t>
  </si>
  <si>
    <t>BL15045253N6</t>
  </si>
  <si>
    <t>815770102</t>
  </si>
  <si>
    <t>Sparebanken Møre BIL</t>
  </si>
  <si>
    <t>BL03016720C0</t>
  </si>
  <si>
    <t>Hafslund B.I.L. Oslo</t>
  </si>
  <si>
    <t>BL17025092Q3</t>
  </si>
  <si>
    <t>913487699</t>
  </si>
  <si>
    <t>NTE B.I.L.</t>
  </si>
  <si>
    <t>BL11245307K2</t>
  </si>
  <si>
    <t>999267483</t>
  </si>
  <si>
    <t>Shell-Sport B.I.L.</t>
  </si>
  <si>
    <t>BL12015856L0</t>
  </si>
  <si>
    <t>994889125</t>
  </si>
  <si>
    <t>Psykiatrialliansen B.I.L.</t>
  </si>
  <si>
    <t>BL16015270P3</t>
  </si>
  <si>
    <t>St.Olavs Hospital B.I.L.</t>
  </si>
  <si>
    <t>BL16015307P3</t>
  </si>
  <si>
    <t>916957823</t>
  </si>
  <si>
    <t>SpareBank1 SMN B.I.L.</t>
  </si>
  <si>
    <t>BL10295056J3</t>
  </si>
  <si>
    <t>GE Healthcare Lindesnes</t>
  </si>
  <si>
    <t>BL03015772C0</t>
  </si>
  <si>
    <t>896933302</t>
  </si>
  <si>
    <t>Universitetet i Oslo B.I.L.</t>
  </si>
  <si>
    <t>BL12635222L2</t>
  </si>
  <si>
    <t>997170911</t>
  </si>
  <si>
    <t>Statoil Mongstad B.I.L.</t>
  </si>
  <si>
    <t>BL12015475L2</t>
  </si>
  <si>
    <t>998593727</t>
  </si>
  <si>
    <t>Tryg Forsikring B.I.L.</t>
  </si>
  <si>
    <t>BL12015435L2</t>
  </si>
  <si>
    <t>993384151</t>
  </si>
  <si>
    <t>Bergen Kommune B.i.l</t>
  </si>
  <si>
    <t>BL12015036L2</t>
  </si>
  <si>
    <t>815302702</t>
  </si>
  <si>
    <t>DNB Bergen B.I.L.</t>
  </si>
  <si>
    <t>BL03017552</t>
  </si>
  <si>
    <t>988463426</t>
  </si>
  <si>
    <t>If Bedriftsidrettslag</t>
  </si>
  <si>
    <t>BL08055071H0</t>
  </si>
  <si>
    <t>971322276</t>
  </si>
  <si>
    <t>Herøya Industripark Bedriftsidrettslag</t>
  </si>
  <si>
    <t>BL03015528C0</t>
  </si>
  <si>
    <t>997205464</t>
  </si>
  <si>
    <t>Fred. Olsen &amp; Co's Sportsklubb</t>
  </si>
  <si>
    <t>BL03015652C0</t>
  </si>
  <si>
    <t>987058579</t>
  </si>
  <si>
    <t>Siemens B.I.L. Oslo</t>
  </si>
  <si>
    <t>BL11035009K2</t>
  </si>
  <si>
    <t>Weatherford SSC B.I.L.</t>
  </si>
  <si>
    <t>BL03015369C0</t>
  </si>
  <si>
    <t>996967158</t>
  </si>
  <si>
    <t>Nrk B.I.L</t>
  </si>
  <si>
    <t>BL11035556K2</t>
  </si>
  <si>
    <t>891292732</t>
  </si>
  <si>
    <t>Schlumberger B.I.L</t>
  </si>
  <si>
    <t>BL12015594L2</t>
  </si>
  <si>
    <t>991127232</t>
  </si>
  <si>
    <t>BKK B.I.L.</t>
  </si>
  <si>
    <t>BL03015504C0</t>
  </si>
  <si>
    <t>996638529</t>
  </si>
  <si>
    <t>Hydro Oslo Bedriftsidrettslag</t>
  </si>
  <si>
    <t>BL10015143J4</t>
  </si>
  <si>
    <t>992298731</t>
  </si>
  <si>
    <t>Mhwirth Bil</t>
  </si>
  <si>
    <t>BL11035304K2</t>
  </si>
  <si>
    <t>987407662</t>
  </si>
  <si>
    <t>Stavanger Universitetsjukehus B.I.L</t>
  </si>
  <si>
    <t>BL02197254B2</t>
  </si>
  <si>
    <t>988048496</t>
  </si>
  <si>
    <t>Norwegian B.I.L.</t>
  </si>
  <si>
    <t>BL03015546C0</t>
  </si>
  <si>
    <t>Oslo Politis B.I.L.</t>
  </si>
  <si>
    <t>BL12015315L2</t>
  </si>
  <si>
    <t>994106775</t>
  </si>
  <si>
    <t>Haukeland Sykehus B.I.L.</t>
  </si>
  <si>
    <t>BL03015329C0</t>
  </si>
  <si>
    <t>999584381</t>
  </si>
  <si>
    <t>Jernbanens Idrettslag Grorud</t>
  </si>
  <si>
    <t>BL02197372</t>
  </si>
  <si>
    <t>991732594</t>
  </si>
  <si>
    <t>Storebrand B.I.L.</t>
  </si>
  <si>
    <t>BL16015130P3</t>
  </si>
  <si>
    <t>911863898</t>
  </si>
  <si>
    <t>Danske Bank, Foreningen Aktivum</t>
  </si>
  <si>
    <t>BL03017607</t>
  </si>
  <si>
    <t>990276439</t>
  </si>
  <si>
    <t>Statkraft BIL</t>
  </si>
  <si>
    <t>BL16015952P0</t>
  </si>
  <si>
    <t>979184891</t>
  </si>
  <si>
    <t>Hveita United B.I.L</t>
  </si>
  <si>
    <t>BL12015460L2</t>
  </si>
  <si>
    <t>993015253</t>
  </si>
  <si>
    <t>Statoil Bil Bergen</t>
  </si>
  <si>
    <t>BL02195027B2</t>
  </si>
  <si>
    <t>992736909</t>
  </si>
  <si>
    <t>Sas Group Club Norway BIL</t>
  </si>
  <si>
    <t>BL11245179K2</t>
  </si>
  <si>
    <t>987966289</t>
  </si>
  <si>
    <t>Halliclub Norway B.I.L.</t>
  </si>
  <si>
    <t>BL03015366C0</t>
  </si>
  <si>
    <t>985596174</t>
  </si>
  <si>
    <t>Nordea B.I.L.</t>
  </si>
  <si>
    <t>Gruppe for særidrett</t>
  </si>
  <si>
    <t>GR02200014430</t>
  </si>
  <si>
    <t>Asker Skyteklubb</t>
  </si>
  <si>
    <t>Idrettsråd</t>
  </si>
  <si>
    <t>IR0906</t>
  </si>
  <si>
    <t>979750749</t>
  </si>
  <si>
    <t>Arendal Idrettsråd</t>
  </si>
  <si>
    <t>IR0220</t>
  </si>
  <si>
    <t>993062189</t>
  </si>
  <si>
    <t>Asker Idrettsråd</t>
  </si>
  <si>
    <t>IR1804</t>
  </si>
  <si>
    <t>993258946</t>
  </si>
  <si>
    <t>Bodø Idrettsråd</t>
  </si>
  <si>
    <t>IR0219</t>
  </si>
  <si>
    <t>978622976</t>
  </si>
  <si>
    <t>Bærum Idrettsråd</t>
  </si>
  <si>
    <t>IR0602</t>
  </si>
  <si>
    <t>984695586</t>
  </si>
  <si>
    <t>Drammen Idrettsråd</t>
  </si>
  <si>
    <t>IR0817</t>
  </si>
  <si>
    <t>Drangedal Idrettsråd</t>
  </si>
  <si>
    <t>IR0427</t>
  </si>
  <si>
    <t>985082286</t>
  </si>
  <si>
    <t>Elverum Idrettsråd</t>
  </si>
  <si>
    <t>IR0106</t>
  </si>
  <si>
    <t>971248653</t>
  </si>
  <si>
    <t>Fredrikstad Idrettsråd</t>
  </si>
  <si>
    <t>IR0831</t>
  </si>
  <si>
    <t>911587157</t>
  </si>
  <si>
    <t>Fyresdal Idrettsråd</t>
  </si>
  <si>
    <t>IR0904</t>
  </si>
  <si>
    <t>993227021</t>
  </si>
  <si>
    <t>Grimstad Idrettsråd</t>
  </si>
  <si>
    <t>IR0403</t>
  </si>
  <si>
    <t>915855423</t>
  </si>
  <si>
    <t>Hamar Idrettsråd</t>
  </si>
  <si>
    <t>IR1903</t>
  </si>
  <si>
    <t>990012091</t>
  </si>
  <si>
    <t>Harstad Idrettsråd</t>
  </si>
  <si>
    <t>IR1106</t>
  </si>
  <si>
    <t>993548022</t>
  </si>
  <si>
    <t>Haugesund Idrettsråd</t>
  </si>
  <si>
    <t>IR1119</t>
  </si>
  <si>
    <t>993016209</t>
  </si>
  <si>
    <t>Hå Idrettsråd</t>
  </si>
  <si>
    <t>IR1201</t>
  </si>
  <si>
    <t>971348593</t>
  </si>
  <si>
    <t>Idrettsrådet i Bergen</t>
  </si>
  <si>
    <t>IR1001</t>
  </si>
  <si>
    <t>841357442</t>
  </si>
  <si>
    <t>Idrettsrådet I Kristiansand S</t>
  </si>
  <si>
    <t>IR1601</t>
  </si>
  <si>
    <t>984235445</t>
  </si>
  <si>
    <t>Idrettsrådet i Trondheim</t>
  </si>
  <si>
    <t>IR1505</t>
  </si>
  <si>
    <t>994341383</t>
  </si>
  <si>
    <t xml:space="preserve">Kristiansund Idrettsråd </t>
  </si>
  <si>
    <t>IR0709</t>
  </si>
  <si>
    <t>988707783</t>
  </si>
  <si>
    <t>Larvik Idrettsråd</t>
  </si>
  <si>
    <t>IR1931</t>
  </si>
  <si>
    <t>989957945</t>
  </si>
  <si>
    <t>Lenvik Idrettsråd</t>
  </si>
  <si>
    <t>IR0626</t>
  </si>
  <si>
    <t>993780189</t>
  </si>
  <si>
    <t>Lier Idrettsråd</t>
  </si>
  <si>
    <t>IR0501</t>
  </si>
  <si>
    <t>Lillehammer Idrettsråd</t>
  </si>
  <si>
    <t>IR1653</t>
  </si>
  <si>
    <t>917616310</t>
  </si>
  <si>
    <t>Melhus Idrettsråd</t>
  </si>
  <si>
    <t>IR1502</t>
  </si>
  <si>
    <t>992371838</t>
  </si>
  <si>
    <t>Molde Idrettsråd</t>
  </si>
  <si>
    <t>IR0236</t>
  </si>
  <si>
    <t>Nes Idrettsråd, Akershus</t>
  </si>
  <si>
    <t>IR0520</t>
  </si>
  <si>
    <t>Ringebu Idrettsråd</t>
  </si>
  <si>
    <t>IR0605</t>
  </si>
  <si>
    <t>998795583</t>
  </si>
  <si>
    <t>Ringerike Idrettsråd</t>
  </si>
  <si>
    <t>IR0412</t>
  </si>
  <si>
    <t>917796262</t>
  </si>
  <si>
    <t>Ringsaker Idrettsråd</t>
  </si>
  <si>
    <t>IR0710</t>
  </si>
  <si>
    <t>Sandefjord Idrettsråd</t>
  </si>
  <si>
    <t>IR0105</t>
  </si>
  <si>
    <t>974501473</t>
  </si>
  <si>
    <t>Sarpsborg Idrettsråd</t>
  </si>
  <si>
    <t>IR0806</t>
  </si>
  <si>
    <t>Skien Idrettsråd</t>
  </si>
  <si>
    <t>IR1103</t>
  </si>
  <si>
    <t>871340692</t>
  </si>
  <si>
    <t>Stavanger Idrettsråd</t>
  </si>
  <si>
    <t>IR1902</t>
  </si>
  <si>
    <t>984658257</t>
  </si>
  <si>
    <t>Tromsø Idrettsråd</t>
  </si>
  <si>
    <t>IR1146</t>
  </si>
  <si>
    <t>984217005</t>
  </si>
  <si>
    <t>Tysvær Idrettsråd</t>
  </si>
  <si>
    <t>IR0704</t>
  </si>
  <si>
    <t>996097064</t>
  </si>
  <si>
    <t>Tønsberg Idrettsråd</t>
  </si>
  <si>
    <t>IR0235</t>
  </si>
  <si>
    <t>989278495</t>
  </si>
  <si>
    <t>Ullensaker Idrettsråd</t>
  </si>
  <si>
    <t>IR1511</t>
  </si>
  <si>
    <t>912671089</t>
  </si>
  <si>
    <t>Vanylven Idrettsråd</t>
  </si>
  <si>
    <t>IR1860</t>
  </si>
  <si>
    <t>992547340</t>
  </si>
  <si>
    <t>Vestvågøy Idrettsråd</t>
  </si>
  <si>
    <t>IR1865</t>
  </si>
  <si>
    <t>996699072</t>
  </si>
  <si>
    <t>Vågan Idrettsråd</t>
  </si>
  <si>
    <t>IR1520</t>
  </si>
  <si>
    <t>991288597</t>
  </si>
  <si>
    <t>Ørsta idrettsråd</t>
  </si>
  <si>
    <t>IR1504</t>
  </si>
  <si>
    <t>983557775</t>
  </si>
  <si>
    <t>Ålesund Idrettsråd</t>
  </si>
  <si>
    <t>Klubb</t>
  </si>
  <si>
    <t>KL16010060</t>
  </si>
  <si>
    <t>935883571</t>
  </si>
  <si>
    <t>Rosenborg Ballklub</t>
  </si>
  <si>
    <t>KL03010080</t>
  </si>
  <si>
    <t>946175986</t>
  </si>
  <si>
    <t>Foreningen Til Ski-Idrettens Fremme</t>
  </si>
  <si>
    <t>KL12010066</t>
  </si>
  <si>
    <t>934908988</t>
  </si>
  <si>
    <t>Brann Spkl</t>
  </si>
  <si>
    <t>KL15020012</t>
  </si>
  <si>
    <t>942562241</t>
  </si>
  <si>
    <t>Molde Fotballklubb</t>
  </si>
  <si>
    <t>KL03010047</t>
  </si>
  <si>
    <t>970332669</t>
  </si>
  <si>
    <t>Bækkelagets Sportsklub</t>
  </si>
  <si>
    <t>KL08060063</t>
  </si>
  <si>
    <t>945650885</t>
  </si>
  <si>
    <t>Odds Ballklubb</t>
  </si>
  <si>
    <t>KL02310017</t>
  </si>
  <si>
    <t>967732311</t>
  </si>
  <si>
    <t>Lillestrøm Sportsklubb</t>
  </si>
  <si>
    <t>KL10010069</t>
  </si>
  <si>
    <t>945523433</t>
  </si>
  <si>
    <t>Start, IK</t>
  </si>
  <si>
    <t>KL03010123</t>
  </si>
  <si>
    <t>948683636</t>
  </si>
  <si>
    <t>Heming Idrettslaget</t>
  </si>
  <si>
    <t>KL01051015</t>
  </si>
  <si>
    <t>986400362</t>
  </si>
  <si>
    <t>Sarpsborg 08 Fotballforening</t>
  </si>
  <si>
    <t>KL18040028</t>
  </si>
  <si>
    <t>970189815</t>
  </si>
  <si>
    <t>Bodø/Glimt FK</t>
  </si>
  <si>
    <t>KL02190153</t>
  </si>
  <si>
    <t>968135600</t>
  </si>
  <si>
    <t>Stabæk Fotball</t>
  </si>
  <si>
    <t>KL06020138</t>
  </si>
  <si>
    <t>884920582</t>
  </si>
  <si>
    <t>Strømsgodset Toppfotball</t>
  </si>
  <si>
    <t>KL11030067</t>
  </si>
  <si>
    <t>970179461</t>
  </si>
  <si>
    <t>Viking Fotballklubb</t>
  </si>
  <si>
    <t>KL14200016</t>
  </si>
  <si>
    <t>980973689</t>
  </si>
  <si>
    <t>SOGNDAL IDRETTSLAG FOTBALL</t>
  </si>
  <si>
    <t>KL19020054</t>
  </si>
  <si>
    <t>970267948</t>
  </si>
  <si>
    <t>Tromsø Idrettslag</t>
  </si>
  <si>
    <t>KL01060013</t>
  </si>
  <si>
    <t>837623502</t>
  </si>
  <si>
    <t>Fredrikstad Fotballklubb</t>
  </si>
  <si>
    <t>KL03010243</t>
  </si>
  <si>
    <t>970135189</t>
  </si>
  <si>
    <t>Oslo Golfklubb</t>
  </si>
  <si>
    <t>KL06250006</t>
  </si>
  <si>
    <t>937739443</t>
  </si>
  <si>
    <t>Mjøndalen Idrettsforening</t>
  </si>
  <si>
    <t>KL03010275</t>
  </si>
  <si>
    <t>946722189</t>
  </si>
  <si>
    <t>Oslo Turnforening</t>
  </si>
  <si>
    <t>KL15160005</t>
  </si>
  <si>
    <t>974245280</t>
  </si>
  <si>
    <t>Hødd, IL</t>
  </si>
  <si>
    <t>KL15040022</t>
  </si>
  <si>
    <t>942478844</t>
  </si>
  <si>
    <t>Aalesunds FK</t>
  </si>
  <si>
    <t>KL03010151</t>
  </si>
  <si>
    <t>975663450</t>
  </si>
  <si>
    <t>Kjelsås Idrettslag</t>
  </si>
  <si>
    <t>KL03010155</t>
  </si>
  <si>
    <t>970193634</t>
  </si>
  <si>
    <t>Kongelig Norsk Seilforening</t>
  </si>
  <si>
    <t>KL11020031</t>
  </si>
  <si>
    <t>971338423</t>
  </si>
  <si>
    <t>Sandnes Ulf</t>
  </si>
  <si>
    <t>KL11210016</t>
  </si>
  <si>
    <t>934238168</t>
  </si>
  <si>
    <t>Bryne Fotballklubb</t>
  </si>
  <si>
    <t>KL02170006</t>
  </si>
  <si>
    <t>970951423</t>
  </si>
  <si>
    <t>Kolbotn Idrettslag</t>
  </si>
  <si>
    <t>KL03010192</t>
  </si>
  <si>
    <t>971435577</t>
  </si>
  <si>
    <t>Njård</t>
  </si>
  <si>
    <t>KL06200004</t>
  </si>
  <si>
    <t>945747226</t>
  </si>
  <si>
    <t>Geilo Idrettslag</t>
  </si>
  <si>
    <t>KL06020045</t>
  </si>
  <si>
    <t>971307277</t>
  </si>
  <si>
    <t>Konnerud Idrettslag</t>
  </si>
  <si>
    <t>KL20120004</t>
  </si>
  <si>
    <t>955836871</t>
  </si>
  <si>
    <t>Alta Idrettsforening</t>
  </si>
  <si>
    <t>KL02190035</t>
  </si>
  <si>
    <t>871521972</t>
  </si>
  <si>
    <t>Bærums Verk Hauger Idrettsforening</t>
  </si>
  <si>
    <t>KL03010147</t>
  </si>
  <si>
    <t>985243638</t>
  </si>
  <si>
    <t>KFUM-Kameratene, Oslo</t>
  </si>
  <si>
    <t>KL02300047</t>
  </si>
  <si>
    <t>983624723</t>
  </si>
  <si>
    <t>Losby Golfklubb</t>
  </si>
  <si>
    <t>KL12460011</t>
  </si>
  <si>
    <t>952304283</t>
  </si>
  <si>
    <t>Sotra Sportsklubb</t>
  </si>
  <si>
    <t>KL12010240</t>
  </si>
  <si>
    <t>943121044</t>
  </si>
  <si>
    <t>Viking Turn og Idrettsforening</t>
  </si>
  <si>
    <t>KL06050073</t>
  </si>
  <si>
    <t>974338947</t>
  </si>
  <si>
    <t>Hønefoss Ballklubb</t>
  </si>
  <si>
    <t>KL04020047</t>
  </si>
  <si>
    <t>974341034</t>
  </si>
  <si>
    <t>Kongsvinger IL Toppfotball</t>
  </si>
  <si>
    <t>KL02200013</t>
  </si>
  <si>
    <t>975820645</t>
  </si>
  <si>
    <t>Asker Skiklubb</t>
  </si>
  <si>
    <t>KL02190040</t>
  </si>
  <si>
    <t>969958872</t>
  </si>
  <si>
    <t>Haslum Idrettslag</t>
  </si>
  <si>
    <t>KL03010625</t>
  </si>
  <si>
    <t>968218743</t>
  </si>
  <si>
    <t>Vålerenga Fotball</t>
  </si>
  <si>
    <t>KL12010096</t>
  </si>
  <si>
    <t>971351616</t>
  </si>
  <si>
    <t>Idrettslaget Gneist</t>
  </si>
  <si>
    <t>KL07090051</t>
  </si>
  <si>
    <t>971141786</t>
  </si>
  <si>
    <t>Larvik Håndballklubb</t>
  </si>
  <si>
    <t>KL16010018</t>
  </si>
  <si>
    <t>991646620</t>
  </si>
  <si>
    <t>Charlottenlund Sportsklubb</t>
  </si>
  <si>
    <t>KL05290021</t>
  </si>
  <si>
    <t>971013109</t>
  </si>
  <si>
    <t>Raufoss IL  Fotball</t>
  </si>
  <si>
    <t>KL09040011</t>
  </si>
  <si>
    <t>980451348</t>
  </si>
  <si>
    <t>Jerv Fotballklubb</t>
  </si>
  <si>
    <t>KL03010168</t>
  </si>
  <si>
    <t>979904789</t>
  </si>
  <si>
    <t>Lambertseter Svømmeklubb</t>
  </si>
  <si>
    <t>KL14320005</t>
  </si>
  <si>
    <t>934429605</t>
  </si>
  <si>
    <t>Førde Idrettslag</t>
  </si>
  <si>
    <t>KL02190203</t>
  </si>
  <si>
    <t>983790100</t>
  </si>
  <si>
    <t>Haga Golfklubb</t>
  </si>
  <si>
    <t>KL07060064</t>
  </si>
  <si>
    <t>980318370</t>
  </si>
  <si>
    <t>Sandefjord Fotball</t>
  </si>
  <si>
    <t>KL08070036</t>
  </si>
  <si>
    <t>981946944</t>
  </si>
  <si>
    <t>Notodden Fotballklubb</t>
  </si>
  <si>
    <t>KL04270038</t>
  </si>
  <si>
    <t>980549364</t>
  </si>
  <si>
    <t xml:space="preserve">Elverum Håndball </t>
  </si>
  <si>
    <t>KL02150007</t>
  </si>
  <si>
    <t>950641258</t>
  </si>
  <si>
    <t>Drøbak-Frogn Idrettslag</t>
  </si>
  <si>
    <t>KL16010316</t>
  </si>
  <si>
    <t>975728773</t>
  </si>
  <si>
    <t>NTNUI - Norges Teknisk-Naturvitenskapelige Universitets Idrettsforening</t>
  </si>
  <si>
    <t>KL02350045</t>
  </si>
  <si>
    <t>993517488</t>
  </si>
  <si>
    <t>Miklagard Golf</t>
  </si>
  <si>
    <t>KL03010300</t>
  </si>
  <si>
    <t>970168591</t>
  </si>
  <si>
    <t>Ready Idrettsforeningen</t>
  </si>
  <si>
    <t>KL03010203</t>
  </si>
  <si>
    <t>939463682</t>
  </si>
  <si>
    <t>Nordstrand Idrettsforening</t>
  </si>
  <si>
    <t>KL04370010</t>
  </si>
  <si>
    <t>970371494</t>
  </si>
  <si>
    <t>Tynset Idrettsforening</t>
  </si>
  <si>
    <t>KL05010018</t>
  </si>
  <si>
    <t>933199932</t>
  </si>
  <si>
    <t>Lillehammer Ishockeyklubb</t>
  </si>
  <si>
    <t>KL12010079</t>
  </si>
  <si>
    <t>977318084</t>
  </si>
  <si>
    <t>Fana Idrettslag</t>
  </si>
  <si>
    <t>KL02350076</t>
  </si>
  <si>
    <t>985027749</t>
  </si>
  <si>
    <t xml:space="preserve">Ullensaker/Kisa IL Fotball </t>
  </si>
  <si>
    <t>KL11240037</t>
  </si>
  <si>
    <t>975333493</t>
  </si>
  <si>
    <t>Sola Golfklubb</t>
  </si>
  <si>
    <t>KL02190032</t>
  </si>
  <si>
    <t>974920492</t>
  </si>
  <si>
    <t>Bærums Skiklub</t>
  </si>
  <si>
    <t>KL02190100</t>
  </si>
  <si>
    <t>969954990</t>
  </si>
  <si>
    <t>Fossum IF</t>
  </si>
  <si>
    <t>KL02330002</t>
  </si>
  <si>
    <t>971268174</t>
  </si>
  <si>
    <t>Gjelleråsen Idrettsforening</t>
  </si>
  <si>
    <t>KL16010013</t>
  </si>
  <si>
    <t>935602300</t>
  </si>
  <si>
    <t>Byåsen Idrettslag</t>
  </si>
  <si>
    <t>KL03010402</t>
  </si>
  <si>
    <t>951050326</t>
  </si>
  <si>
    <t>Ullern Idrettsforening</t>
  </si>
  <si>
    <t>KL10010064</t>
  </si>
  <si>
    <t>975689557</t>
  </si>
  <si>
    <t>Randesund Idrettslag</t>
  </si>
  <si>
    <t>KL02190036</t>
  </si>
  <si>
    <t>974340003</t>
  </si>
  <si>
    <t>Bærumsvømmerne</t>
  </si>
  <si>
    <t>KL07060007</t>
  </si>
  <si>
    <t>971317647</t>
  </si>
  <si>
    <t>Idrettslaget Runar</t>
  </si>
  <si>
    <t>KL02200081</t>
  </si>
  <si>
    <t>982910544</t>
  </si>
  <si>
    <t>Asker Fotball</t>
  </si>
  <si>
    <t>KL14010010</t>
  </si>
  <si>
    <t>871567662</t>
  </si>
  <si>
    <t>Florø Sportsklubb</t>
  </si>
  <si>
    <t>KL02330027</t>
  </si>
  <si>
    <t>874341142</t>
  </si>
  <si>
    <t>Hauger Golfklubb</t>
  </si>
  <si>
    <t>KL11490001</t>
  </si>
  <si>
    <t>971346612</t>
  </si>
  <si>
    <t>Avaldsnes Idrettslag</t>
  </si>
  <si>
    <t>KL03011207</t>
  </si>
  <si>
    <t>986231528</t>
  </si>
  <si>
    <t>Lyn Fotball</t>
  </si>
  <si>
    <t>KL02300017</t>
  </si>
  <si>
    <t>975434230</t>
  </si>
  <si>
    <t>Lørenskog Idrettsforening</t>
  </si>
  <si>
    <t>KL12010448</t>
  </si>
  <si>
    <t>979466544</t>
  </si>
  <si>
    <t>Åsane Fotball</t>
  </si>
  <si>
    <t>KL17190037</t>
  </si>
  <si>
    <t>977361036</t>
  </si>
  <si>
    <t>Levanger Fotballklubb</t>
  </si>
  <si>
    <t>KL11190011</t>
  </si>
  <si>
    <t>971023724</t>
  </si>
  <si>
    <t>Nærbø Idrettslag</t>
  </si>
  <si>
    <t>KL02190008</t>
  </si>
  <si>
    <t>982111439</t>
  </si>
  <si>
    <t>Øvrevoll Hosle IL</t>
  </si>
  <si>
    <t>KL11010004</t>
  </si>
  <si>
    <t>970531645</t>
  </si>
  <si>
    <t>Egersunds Idrettsklubb</t>
  </si>
  <si>
    <t>KL04030022</t>
  </si>
  <si>
    <t>984050364</t>
  </si>
  <si>
    <t>Hamarkameratene</t>
  </si>
  <si>
    <t>KL11030036</t>
  </si>
  <si>
    <t>969939274</t>
  </si>
  <si>
    <t>Stavanger Golfklubb</t>
  </si>
  <si>
    <t>KL02190060</t>
  </si>
  <si>
    <t>977457432</t>
  </si>
  <si>
    <t>Lommedalens Idrettslag</t>
  </si>
  <si>
    <t>KL12010754</t>
  </si>
  <si>
    <t>997748689</t>
  </si>
  <si>
    <t>FK Fyllingsdalen</t>
  </si>
  <si>
    <t>KL04270037</t>
  </si>
  <si>
    <t>974807734</t>
  </si>
  <si>
    <t>Elverum Fotball</t>
  </si>
  <si>
    <t>KL04170004</t>
  </si>
  <si>
    <t>Ottestad IL</t>
  </si>
  <si>
    <t>KL16380007</t>
  </si>
  <si>
    <t>977074444</t>
  </si>
  <si>
    <t>Orkdal Idrettslag</t>
  </si>
  <si>
    <t>KL02310037</t>
  </si>
  <si>
    <t>942247834</t>
  </si>
  <si>
    <t>Strømmen Idrettsforening</t>
  </si>
  <si>
    <t>KL03010385</t>
  </si>
  <si>
    <t>939572791</t>
  </si>
  <si>
    <t>Tjalve, Idrettsklubben</t>
  </si>
  <si>
    <t>KL12010292</t>
  </si>
  <si>
    <t>984430469</t>
  </si>
  <si>
    <t>Fana Golfklubb</t>
  </si>
  <si>
    <t>KL01061001</t>
  </si>
  <si>
    <t>996420175</t>
  </si>
  <si>
    <t>Stjernen Hockey Fredrikstad Elite</t>
  </si>
  <si>
    <t>KL07090019</t>
  </si>
  <si>
    <t>975839362</t>
  </si>
  <si>
    <t>Larvik Turn &amp; Idrettsforening</t>
  </si>
  <si>
    <t>KL08210005</t>
  </si>
  <si>
    <t>931674188</t>
  </si>
  <si>
    <t>Skarphedin IL</t>
  </si>
  <si>
    <t>KL16010069</t>
  </si>
  <si>
    <t>974406993</t>
  </si>
  <si>
    <t>Strindheim Idrettslag</t>
  </si>
  <si>
    <t>KL02160004</t>
  </si>
  <si>
    <t>981448561</t>
  </si>
  <si>
    <t>Nesodden IF</t>
  </si>
  <si>
    <t>KL16010023</t>
  </si>
  <si>
    <t>937450761</t>
  </si>
  <si>
    <t>Freidig Sportsklubben</t>
  </si>
  <si>
    <t>KL06020041</t>
  </si>
  <si>
    <t>975569306</t>
  </si>
  <si>
    <t>Glassverket Idrettsforening</t>
  </si>
  <si>
    <t>KL02190015</t>
  </si>
  <si>
    <t>953022435</t>
  </si>
  <si>
    <t>Bærum Golfklubb</t>
  </si>
  <si>
    <t>KL02190044</t>
  </si>
  <si>
    <t>984964641</t>
  </si>
  <si>
    <t>Høvik Idrettsforening</t>
  </si>
  <si>
    <t>KL03010844</t>
  </si>
  <si>
    <t>981711890</t>
  </si>
  <si>
    <t>Grønmo Golfklubb</t>
  </si>
  <si>
    <t>KL03010315</t>
  </si>
  <si>
    <t>971491787</t>
  </si>
  <si>
    <t>Røa Allianseidrettslag</t>
  </si>
  <si>
    <t>KL04030010</t>
  </si>
  <si>
    <t>871586152</t>
  </si>
  <si>
    <t>Hamar IL</t>
  </si>
  <si>
    <t>KL02150015</t>
  </si>
  <si>
    <t>958799470</t>
  </si>
  <si>
    <t>Drøbak Golfklubb</t>
  </si>
  <si>
    <t>KL09060148</t>
  </si>
  <si>
    <t>996007367</t>
  </si>
  <si>
    <t>Arendal Fotball</t>
  </si>
  <si>
    <t>KL02200029</t>
  </si>
  <si>
    <t>971568518</t>
  </si>
  <si>
    <t>Holmen Idrettsforening</t>
  </si>
  <si>
    <t>KL12010441</t>
  </si>
  <si>
    <t>976602560</t>
  </si>
  <si>
    <t>Fana Fotball</t>
  </si>
  <si>
    <t>KL12350014</t>
  </si>
  <si>
    <t>987579013</t>
  </si>
  <si>
    <t>Voss Fallskjermklubb</t>
  </si>
  <si>
    <t>KL03011280</t>
  </si>
  <si>
    <t>989527398</t>
  </si>
  <si>
    <t>Oppsal IF Fotball</t>
  </si>
  <si>
    <t>KL02190027</t>
  </si>
  <si>
    <t>970240667</t>
  </si>
  <si>
    <t>Bærum Sportsklubb</t>
  </si>
  <si>
    <t>KL16010058</t>
  </si>
  <si>
    <t>975605140</t>
  </si>
  <si>
    <t>Ranheim Idrettslag</t>
  </si>
  <si>
    <t>KL02200111</t>
  </si>
  <si>
    <t>971244046</t>
  </si>
  <si>
    <t xml:space="preserve">IF Frisk Asker Hockey </t>
  </si>
  <si>
    <t>KL03010136</t>
  </si>
  <si>
    <t>971285109</t>
  </si>
  <si>
    <t>Høybråten og Stovner IL</t>
  </si>
  <si>
    <t>KL02310027</t>
  </si>
  <si>
    <t>979420897</t>
  </si>
  <si>
    <t>Skedsmo Fotballklubb</t>
  </si>
  <si>
    <t>KL11030143</t>
  </si>
  <si>
    <t>971340347</t>
  </si>
  <si>
    <t>Ishockeyklubben Stavanger</t>
  </si>
  <si>
    <t>KL16380005</t>
  </si>
  <si>
    <t>976431618</t>
  </si>
  <si>
    <t>Orkanger Idrettsforening</t>
  </si>
  <si>
    <t>KL12350013</t>
  </si>
  <si>
    <t>983078532</t>
  </si>
  <si>
    <t>Voss, FBK</t>
  </si>
  <si>
    <t>KL12560010</t>
  </si>
  <si>
    <t>976721179</t>
  </si>
  <si>
    <t>Meland Golfklubb</t>
  </si>
  <si>
    <t>KL03011434</t>
  </si>
  <si>
    <t>983255388</t>
  </si>
  <si>
    <t>Oslo Idrettslag Svømming</t>
  </si>
  <si>
    <t>KL09060139</t>
  </si>
  <si>
    <t>994342797</t>
  </si>
  <si>
    <t>Øyestad IF Håndball Elite</t>
  </si>
  <si>
    <t>KL16010110</t>
  </si>
  <si>
    <t>983774318</t>
  </si>
  <si>
    <t>Utleira Idrettslag</t>
  </si>
  <si>
    <t>KL07200004</t>
  </si>
  <si>
    <t>971428600</t>
  </si>
  <si>
    <t>Vestfold Golfklubb</t>
  </si>
  <si>
    <t>KL11200001</t>
  </si>
  <si>
    <t>970115234</t>
  </si>
  <si>
    <t>Klepp Idrettslag</t>
  </si>
  <si>
    <t>KL18040013</t>
  </si>
  <si>
    <t>963144148</t>
  </si>
  <si>
    <t>Bodø Håndballklubb</t>
  </si>
  <si>
    <t>KL02310098</t>
  </si>
  <si>
    <t>975614239</t>
  </si>
  <si>
    <t>Lsk Kvinner Fk</t>
  </si>
  <si>
    <t>KL06120008</t>
  </si>
  <si>
    <t>970925082</t>
  </si>
  <si>
    <t>Tyrifjord Golfklubb</t>
  </si>
  <si>
    <t>KL09040023</t>
  </si>
  <si>
    <t>971548525</t>
  </si>
  <si>
    <t>Arendal og Grimstad Rideklubb</t>
  </si>
  <si>
    <t>KL04030066</t>
  </si>
  <si>
    <t>942440618</t>
  </si>
  <si>
    <t>Hamkam Fotball</t>
  </si>
  <si>
    <t>KL16010509</t>
  </si>
  <si>
    <t>995206722</t>
  </si>
  <si>
    <t>Ranheim IL Fotball Topp</t>
  </si>
  <si>
    <t>KL07040011</t>
  </si>
  <si>
    <t>991021698</t>
  </si>
  <si>
    <t>Tønsberg Fallskjermklubb</t>
  </si>
  <si>
    <t>KL02170010</t>
  </si>
  <si>
    <t>971497262</t>
  </si>
  <si>
    <t>Oppegård Idrettslag</t>
  </si>
  <si>
    <t>KL16010104</t>
  </si>
  <si>
    <t>971432101</t>
  </si>
  <si>
    <t>Trondhjems Turnforening</t>
  </si>
  <si>
    <t>KL02200057</t>
  </si>
  <si>
    <t>981663519</t>
  </si>
  <si>
    <t>Asker Golfklubb</t>
  </si>
  <si>
    <t>KL16010292</t>
  </si>
  <si>
    <t>984068115</t>
  </si>
  <si>
    <t>Kolstad IL Håndballklubb</t>
  </si>
  <si>
    <t>KL10140024</t>
  </si>
  <si>
    <t>980719162</t>
  </si>
  <si>
    <t>Vindbjart Fotballklubb</t>
  </si>
  <si>
    <t>KL04280006</t>
  </si>
  <si>
    <t>971501626</t>
  </si>
  <si>
    <t>Nybergsund IL</t>
  </si>
  <si>
    <t>KL02170021</t>
  </si>
  <si>
    <t>952710745</t>
  </si>
  <si>
    <t>Oppegård Golfklubb</t>
  </si>
  <si>
    <t>KL20120009</t>
  </si>
  <si>
    <t>936326048</t>
  </si>
  <si>
    <t>Bossekop Ungdomslag</t>
  </si>
  <si>
    <t>KL08150025</t>
  </si>
  <si>
    <t>981371038</t>
  </si>
  <si>
    <t>Kragerø Golfklubb</t>
  </si>
  <si>
    <t>KL16010361</t>
  </si>
  <si>
    <t>982099307</t>
  </si>
  <si>
    <t>Byåsen Håndball Elite</t>
  </si>
  <si>
    <t>KL02200103</t>
  </si>
  <si>
    <t>989946900</t>
  </si>
  <si>
    <t>Holmen Tropp og Turnforening</t>
  </si>
  <si>
    <t>KL11270025</t>
  </si>
  <si>
    <t>971024062</t>
  </si>
  <si>
    <t>Randaberg Allianseidrettslag Fotball</t>
  </si>
  <si>
    <t>KL07090003</t>
  </si>
  <si>
    <t>871319022</t>
  </si>
  <si>
    <t>Idrettsforeningen Fram</t>
  </si>
  <si>
    <t>KL02260005</t>
  </si>
  <si>
    <t>882183092</t>
  </si>
  <si>
    <t>Frogner Idrettslag</t>
  </si>
  <si>
    <t>KL01060166</t>
  </si>
  <si>
    <t>971248033</t>
  </si>
  <si>
    <t>Friskis &amp; Svettis Fredrikstad</t>
  </si>
  <si>
    <t>KL07010001</t>
  </si>
  <si>
    <t>884041252</t>
  </si>
  <si>
    <t>Sportsklubben Falk</t>
  </si>
  <si>
    <t>KL18040035</t>
  </si>
  <si>
    <t>971389524</t>
  </si>
  <si>
    <t>Innstrandens Idrettslag</t>
  </si>
  <si>
    <t>KL05010028</t>
  </si>
  <si>
    <t>969975890</t>
  </si>
  <si>
    <t>Lillehammer Skiklub</t>
  </si>
  <si>
    <t>KL18040033</t>
  </si>
  <si>
    <t>975743462</t>
  </si>
  <si>
    <t>Idrettsklubben Grand Bodø</t>
  </si>
  <si>
    <t>KL04030080</t>
  </si>
  <si>
    <t>970169385</t>
  </si>
  <si>
    <t xml:space="preserve">Storhamar IL ishockey yngres </t>
  </si>
  <si>
    <t>KL02190090</t>
  </si>
  <si>
    <t>971259949</t>
  </si>
  <si>
    <t>Stabekk Tennisklubb</t>
  </si>
  <si>
    <t>KL10320003</t>
  </si>
  <si>
    <t>974246783</t>
  </si>
  <si>
    <t>Lyngdal IL</t>
  </si>
  <si>
    <t>KL02190050</t>
  </si>
  <si>
    <t>984495358</t>
  </si>
  <si>
    <t>Idrettslaget Jutul</t>
  </si>
  <si>
    <t>KL03010337</t>
  </si>
  <si>
    <t>960564057</t>
  </si>
  <si>
    <t>Skeid</t>
  </si>
  <si>
    <t>KL12010130</t>
  </si>
  <si>
    <t>976472977</t>
  </si>
  <si>
    <t>Loddefjord IL</t>
  </si>
  <si>
    <t>KL12430013</t>
  </si>
  <si>
    <t>983958249</t>
  </si>
  <si>
    <t>Os Turnforening</t>
  </si>
  <si>
    <t>KL11060017</t>
  </si>
  <si>
    <t>970215948</t>
  </si>
  <si>
    <t>Sportsklubben Vard Haugesund</t>
  </si>
  <si>
    <t>KL12010056</t>
  </si>
  <si>
    <t>982024544</t>
  </si>
  <si>
    <t>Idrettslaget Bjarg</t>
  </si>
  <si>
    <t>KL03010116</t>
  </si>
  <si>
    <t>935538378</t>
  </si>
  <si>
    <t>Hasle-Løren Idrettslag</t>
  </si>
  <si>
    <t>KL15040027</t>
  </si>
  <si>
    <t>880037242</t>
  </si>
  <si>
    <t>Blindheim Idrettslag</t>
  </si>
  <si>
    <t>KL07220014</t>
  </si>
  <si>
    <t>891421842</t>
  </si>
  <si>
    <t>Nøtterøy Golfklubb</t>
  </si>
  <si>
    <t>KL17210016</t>
  </si>
  <si>
    <t>971387734</t>
  </si>
  <si>
    <t>Verdal Idrettslag</t>
  </si>
  <si>
    <t>KL02310102</t>
  </si>
  <si>
    <t>982922836</t>
  </si>
  <si>
    <t>SSK Skjetten Svømming</t>
  </si>
  <si>
    <t>KL07060056</t>
  </si>
  <si>
    <t>984979746</t>
  </si>
  <si>
    <t>Sandefjord Golfklubb</t>
  </si>
  <si>
    <t>KL06270003</t>
  </si>
  <si>
    <t>971314249</t>
  </si>
  <si>
    <t>Kjekstad Golfklubb</t>
  </si>
  <si>
    <t>KL07060008</t>
  </si>
  <si>
    <t>971317671</t>
  </si>
  <si>
    <t>Sandar Idrettslag</t>
  </si>
  <si>
    <t>KL06040011</t>
  </si>
  <si>
    <t>937372876</t>
  </si>
  <si>
    <t>Kongsberg Idrettsforening</t>
  </si>
  <si>
    <t>KL11030052</t>
  </si>
  <si>
    <t>947853171</t>
  </si>
  <si>
    <t>Stavanger Tennisklubb</t>
  </si>
  <si>
    <t>KL02190085</t>
  </si>
  <si>
    <t>980736962</t>
  </si>
  <si>
    <t>Snarøya Sportsklubb</t>
  </si>
  <si>
    <t>KL14490008</t>
  </si>
  <si>
    <t>970556818</t>
  </si>
  <si>
    <t>Stryn Turn og Idrettslag</t>
  </si>
  <si>
    <t>KL02190049</t>
  </si>
  <si>
    <t>971261633</t>
  </si>
  <si>
    <t>Idrettslaget Jardar</t>
  </si>
  <si>
    <t>KL15340001</t>
  </si>
  <si>
    <t>982731550</t>
  </si>
  <si>
    <t>Brattvåg Idrettslag</t>
  </si>
  <si>
    <t>KL02370039</t>
  </si>
  <si>
    <t>971270586</t>
  </si>
  <si>
    <t>Eidsvold Turnforening Fotball</t>
  </si>
  <si>
    <t>KL19020207</t>
  </si>
  <si>
    <t>979286341</t>
  </si>
  <si>
    <t>TUIL Tromsdalen Fotball</t>
  </si>
  <si>
    <t>KL05340005</t>
  </si>
  <si>
    <t>975423948</t>
  </si>
  <si>
    <t>Gran Idrettslag</t>
  </si>
  <si>
    <t>KL01050045</t>
  </si>
  <si>
    <t>981929659</t>
  </si>
  <si>
    <t>Sparta Sarpsborg, Ishockeykl.</t>
  </si>
  <si>
    <t>KL02340002</t>
  </si>
  <si>
    <t>975456234</t>
  </si>
  <si>
    <t>Gjerdrum Idrettslag</t>
  </si>
  <si>
    <t>KL04030079</t>
  </si>
  <si>
    <t>976055667</t>
  </si>
  <si>
    <t>STORHAMAR HÅNDBALL</t>
  </si>
  <si>
    <t>KL11030050</t>
  </si>
  <si>
    <t>984518536</t>
  </si>
  <si>
    <t>Stavanger Svømme Club</t>
  </si>
  <si>
    <t>KL02200032</t>
  </si>
  <si>
    <t>875702262</t>
  </si>
  <si>
    <t>Nesøya Idrettslag</t>
  </si>
  <si>
    <t>KL06270005</t>
  </si>
  <si>
    <t>982342813</t>
  </si>
  <si>
    <t>Idrettslaget Ros</t>
  </si>
  <si>
    <t>KL16630002</t>
  </si>
  <si>
    <t>971529067</t>
  </si>
  <si>
    <t>Hommelvik Idrettslag</t>
  </si>
  <si>
    <t>KL02190094</t>
  </si>
  <si>
    <t>971059931</t>
  </si>
  <si>
    <t>Tyrving Idrettslag</t>
  </si>
  <si>
    <t>KL10010183</t>
  </si>
  <si>
    <t>983707408</t>
  </si>
  <si>
    <t>Våg Håndball Elite</t>
  </si>
  <si>
    <t>KL12010547</t>
  </si>
  <si>
    <t>882820912</t>
  </si>
  <si>
    <t>Allianse Idrettslaget Arna-Bjørnar</t>
  </si>
  <si>
    <t>KL07040036</t>
  </si>
  <si>
    <t>971543906</t>
  </si>
  <si>
    <t>Flint Tønsberg AIL</t>
  </si>
  <si>
    <t>KL12210016</t>
  </si>
  <si>
    <t>976886429</t>
  </si>
  <si>
    <t>Stord Idrettslag (Allianseidrettslag)</t>
  </si>
  <si>
    <t>KL11030178</t>
  </si>
  <si>
    <t>982051894</t>
  </si>
  <si>
    <t>Hinna Idrettslag - Fotball</t>
  </si>
  <si>
    <t>KL11190026</t>
  </si>
  <si>
    <t>970179275</t>
  </si>
  <si>
    <t>Varhaug Idrettslag</t>
  </si>
  <si>
    <t>KL09140041</t>
  </si>
  <si>
    <t>971016892</t>
  </si>
  <si>
    <t>Arendal &amp; Omegn Golfklubb</t>
  </si>
  <si>
    <t>KL02200017</t>
  </si>
  <si>
    <t>975633365</t>
  </si>
  <si>
    <t>Asker Svømmeklubb</t>
  </si>
  <si>
    <t>KL02190091</t>
  </si>
  <si>
    <t>971571810</t>
  </si>
  <si>
    <t>Stabæk IF Hovedstyret</t>
  </si>
  <si>
    <t>KL02200018</t>
  </si>
  <si>
    <t>971262567</t>
  </si>
  <si>
    <t>Asker Tennisklubb</t>
  </si>
  <si>
    <t>KL03011330</t>
  </si>
  <si>
    <t>971277211</t>
  </si>
  <si>
    <t>Friskis&amp;Svettis Oslo</t>
  </si>
  <si>
    <t>KL12460046</t>
  </si>
  <si>
    <t>974987600</t>
  </si>
  <si>
    <t>Nest-Sotra Fotball</t>
  </si>
  <si>
    <t>KL05020050</t>
  </si>
  <si>
    <t>975558290</t>
  </si>
  <si>
    <t>Vind Idrettslag</t>
  </si>
  <si>
    <t>KL02330006</t>
  </si>
  <si>
    <t>983427677</t>
  </si>
  <si>
    <t>Nittedal Idrettslag</t>
  </si>
  <si>
    <t>KL02210019</t>
  </si>
  <si>
    <t>971264632</t>
  </si>
  <si>
    <t>Aurskog/Finstadbru SK</t>
  </si>
  <si>
    <t>KL10010009</t>
  </si>
  <si>
    <t>975644448</t>
  </si>
  <si>
    <t>Flekkerøy Idrettslag</t>
  </si>
  <si>
    <t>KL18050059</t>
  </si>
  <si>
    <t>979752954</t>
  </si>
  <si>
    <t>Mjølner FK</t>
  </si>
  <si>
    <t>KL15150001</t>
  </si>
  <si>
    <t>982513367</t>
  </si>
  <si>
    <t>Bergsøy Idrettslag</t>
  </si>
  <si>
    <t>KL03010355</t>
  </si>
  <si>
    <t>984027354</t>
  </si>
  <si>
    <t>Sportsklubben Speed</t>
  </si>
  <si>
    <t>KL07090029</t>
  </si>
  <si>
    <t>971319097</t>
  </si>
  <si>
    <t>Halsen Idrettsforening</t>
  </si>
  <si>
    <t>KL07090011</t>
  </si>
  <si>
    <t>971319380</t>
  </si>
  <si>
    <t>Larvik Golfklubb</t>
  </si>
  <si>
    <t>KL03011206</t>
  </si>
  <si>
    <t>986231579</t>
  </si>
  <si>
    <t>Lyn Ski</t>
  </si>
  <si>
    <t>KL04120084</t>
  </si>
  <si>
    <t>971292563</t>
  </si>
  <si>
    <t>Brumunddal Fotball</t>
  </si>
  <si>
    <t>KL19310036</t>
  </si>
  <si>
    <t>979448708</t>
  </si>
  <si>
    <t>Finnsnes IL, Fotball</t>
  </si>
  <si>
    <t>KL10010012</t>
  </si>
  <si>
    <t>876109972</t>
  </si>
  <si>
    <t>I K Gimletroll</t>
  </si>
  <si>
    <t>KL16010095</t>
  </si>
  <si>
    <t>983646670</t>
  </si>
  <si>
    <t>Trondhjems Svømme &amp; Livredningsklub</t>
  </si>
  <si>
    <t>KL12010053</t>
  </si>
  <si>
    <t>971530642</t>
  </si>
  <si>
    <t>Bergens Turnforening</t>
  </si>
  <si>
    <t>KL15190028</t>
  </si>
  <si>
    <t>981951921</t>
  </si>
  <si>
    <t>Volda Turn og Idrottslag Fotball</t>
  </si>
  <si>
    <t>KL03010285</t>
  </si>
  <si>
    <t>971022213</t>
  </si>
  <si>
    <t>Vidar, Sportsklubben</t>
  </si>
  <si>
    <t>KL01051030</t>
  </si>
  <si>
    <t>995229218</t>
  </si>
  <si>
    <t>Sparta Elite</t>
  </si>
  <si>
    <t>KL02200020</t>
  </si>
  <si>
    <t>974375397</t>
  </si>
  <si>
    <t>Asker Turnforening</t>
  </si>
  <si>
    <t>KL08050044</t>
  </si>
  <si>
    <t>974984091</t>
  </si>
  <si>
    <t>Urædd Fotballklubb</t>
  </si>
  <si>
    <t>KL05020035</t>
  </si>
  <si>
    <t>937203284</t>
  </si>
  <si>
    <t>FK Gjøvik-Lyn</t>
  </si>
  <si>
    <t>KL02270007</t>
  </si>
  <si>
    <t>977246407</t>
  </si>
  <si>
    <t xml:space="preserve">Fet Idrettslag  </t>
  </si>
  <si>
    <t>KL03011279</t>
  </si>
  <si>
    <t>989227351</t>
  </si>
  <si>
    <t>Oppsal IF Håndball</t>
  </si>
  <si>
    <t>KL04290007</t>
  </si>
  <si>
    <t>974238055</t>
  </si>
  <si>
    <t>Rena Idrettslag</t>
  </si>
  <si>
    <t>KL12430004</t>
  </si>
  <si>
    <t>983801420</t>
  </si>
  <si>
    <t>Lysekloster Idrettslag</t>
  </si>
  <si>
    <t>KL03010274</t>
  </si>
  <si>
    <t>971437146</t>
  </si>
  <si>
    <t>Oslo Tennisklubb</t>
  </si>
  <si>
    <t>KL11030124</t>
  </si>
  <si>
    <t>974436736</t>
  </si>
  <si>
    <t>Madla Svømmeklubb</t>
  </si>
  <si>
    <t>KL02300003</t>
  </si>
  <si>
    <t>971266295</t>
  </si>
  <si>
    <t xml:space="preserve">Fjellhammer Idrettslag  </t>
  </si>
  <si>
    <t>KL01360025</t>
  </si>
  <si>
    <t>884621372</t>
  </si>
  <si>
    <t>Moss &amp; Rygge Golfklubb</t>
  </si>
  <si>
    <t>KL03010129</t>
  </si>
  <si>
    <t>942599595</t>
  </si>
  <si>
    <t>Holmenkollen Tennisklubb</t>
  </si>
  <si>
    <t>KL01060153</t>
  </si>
  <si>
    <t>992883030</t>
  </si>
  <si>
    <t>Nedre Glomma Turnforening</t>
  </si>
  <si>
    <t>KL02190188</t>
  </si>
  <si>
    <t>985022089</t>
  </si>
  <si>
    <t>Haslum Håndballklubb</t>
  </si>
  <si>
    <t>KL03010205</t>
  </si>
  <si>
    <t>974365847</t>
  </si>
  <si>
    <t>Nordstrand Tennisklubb</t>
  </si>
  <si>
    <t>KL02130040</t>
  </si>
  <si>
    <t>976612345</t>
  </si>
  <si>
    <t>Ski IL Fotball</t>
  </si>
  <si>
    <t>KL03010238</t>
  </si>
  <si>
    <t>980440400</t>
  </si>
  <si>
    <t>Oslo Fallskjermklubb</t>
  </si>
  <si>
    <t>KL16400005</t>
  </si>
  <si>
    <t>965144099</t>
  </si>
  <si>
    <t>Røros Idrettslag</t>
  </si>
  <si>
    <t>KL17140052</t>
  </si>
  <si>
    <t>980367886</t>
  </si>
  <si>
    <t>Stjørdals-Blink Fotball</t>
  </si>
  <si>
    <t>KL01010034</t>
  </si>
  <si>
    <t>971247207</t>
  </si>
  <si>
    <t>Kvik Halden Fotballklubb</t>
  </si>
  <si>
    <t>KL15040039</t>
  </si>
  <si>
    <t>941903592</t>
  </si>
  <si>
    <t>Spjelkavik Idrettslag</t>
  </si>
  <si>
    <t>KL19030036</t>
  </si>
  <si>
    <t>970424121</t>
  </si>
  <si>
    <t>Medkila Idrettslag</t>
  </si>
  <si>
    <t>KL04030089</t>
  </si>
  <si>
    <t>983800351</t>
  </si>
  <si>
    <t>Storhamar Fotball</t>
  </si>
  <si>
    <t>KL11060004</t>
  </si>
  <si>
    <t>970201157</t>
  </si>
  <si>
    <t>Sportsklubben Haugar</t>
  </si>
  <si>
    <t>KL07040077</t>
  </si>
  <si>
    <t>984062478</t>
  </si>
  <si>
    <t>FK Tønsberg</t>
  </si>
  <si>
    <t>KL03010312</t>
  </si>
  <si>
    <t>970019014</t>
  </si>
  <si>
    <t>Rustad Idrettslag</t>
  </si>
  <si>
    <t>KL11030066</t>
  </si>
  <si>
    <t>970444254</t>
  </si>
  <si>
    <t>Fotballklubben Vidar</t>
  </si>
  <si>
    <t>KL03010083</t>
  </si>
  <si>
    <t>974965372</t>
  </si>
  <si>
    <t>Frigg Oslo Fotballklubb</t>
  </si>
  <si>
    <t>KL18200006</t>
  </si>
  <si>
    <t>979732252</t>
  </si>
  <si>
    <t>Sandnessjøen Idrettslag</t>
  </si>
  <si>
    <t>KL17020049</t>
  </si>
  <si>
    <t>974815427</t>
  </si>
  <si>
    <t>Steinkjer Fotballklubb</t>
  </si>
  <si>
    <t>KL18240014</t>
  </si>
  <si>
    <t>983340318</t>
  </si>
  <si>
    <t>Mosjøen IL</t>
  </si>
  <si>
    <t>KL11060002</t>
  </si>
  <si>
    <t>983414230</t>
  </si>
  <si>
    <t>Sportsklubben Djerv 1919</t>
  </si>
  <si>
    <t>KL18330001</t>
  </si>
  <si>
    <t>971577061</t>
  </si>
  <si>
    <t>Bossmo &amp; Ytteren IL</t>
  </si>
  <si>
    <t>KL10010176</t>
  </si>
  <si>
    <t>985855153</t>
  </si>
  <si>
    <t>Bjaavann Golfklubb - Kristiansand</t>
  </si>
  <si>
    <t>KL16010074</t>
  </si>
  <si>
    <t>971379049</t>
  </si>
  <si>
    <t>Tiller Idrettslag</t>
  </si>
  <si>
    <t>KL12010740</t>
  </si>
  <si>
    <t>895646202</t>
  </si>
  <si>
    <t>Fyllingen Håndball Elite</t>
  </si>
  <si>
    <t>KL15200013</t>
  </si>
  <si>
    <t>971371188</t>
  </si>
  <si>
    <t>Ørsta Idrettslag</t>
  </si>
  <si>
    <t>KL02360010</t>
  </si>
  <si>
    <t>985298416</t>
  </si>
  <si>
    <t>Hvam Idrettslag</t>
  </si>
  <si>
    <t>KL02300018</t>
  </si>
  <si>
    <t>983245846</t>
  </si>
  <si>
    <t xml:space="preserve">Lørenskog Ishockeyklubb AIL </t>
  </si>
  <si>
    <t>KL12010179</t>
  </si>
  <si>
    <t>983397182</t>
  </si>
  <si>
    <t>Idrettslaget Sandviken</t>
  </si>
  <si>
    <t>KL02300005</t>
  </si>
  <si>
    <t>982129265</t>
  </si>
  <si>
    <t>Fjellhamar Fotballklubb</t>
  </si>
  <si>
    <t>KL16530009</t>
  </si>
  <si>
    <t>976887522</t>
  </si>
  <si>
    <t>Melhus IL</t>
  </si>
  <si>
    <t>KL02130038</t>
  </si>
  <si>
    <t>884192412</t>
  </si>
  <si>
    <t>Ski IL Håndball</t>
  </si>
  <si>
    <t>KL19020060</t>
  </si>
  <si>
    <t>971578289</t>
  </si>
  <si>
    <t>Tromsø Ryttersportsklubb</t>
  </si>
  <si>
    <t>KL11030079</t>
  </si>
  <si>
    <t>983219489</t>
  </si>
  <si>
    <t>Forus og Gausel Idrettslag</t>
  </si>
  <si>
    <t>KL12010027</t>
  </si>
  <si>
    <t>970007849</t>
  </si>
  <si>
    <t>Bergen Rideklubb</t>
  </si>
  <si>
    <t>KL06020076</t>
  </si>
  <si>
    <t>970022562</t>
  </si>
  <si>
    <t>Drammen Håndballklubb</t>
  </si>
  <si>
    <t>KL01060086</t>
  </si>
  <si>
    <t>970935754</t>
  </si>
  <si>
    <t>Kråkerøy Idrettslag</t>
  </si>
  <si>
    <t>KL03010153</t>
  </si>
  <si>
    <t>976710274</t>
  </si>
  <si>
    <t>Koll, IL</t>
  </si>
  <si>
    <t>KL06020038</t>
  </si>
  <si>
    <t>975576205</t>
  </si>
  <si>
    <t>Drammens Turnforening</t>
  </si>
  <si>
    <t>KL12010049</t>
  </si>
  <si>
    <t>984065426</t>
  </si>
  <si>
    <t>Bergens Svømme &amp; Livredningsklub</t>
  </si>
  <si>
    <t>KL01040010</t>
  </si>
  <si>
    <t>938738858</t>
  </si>
  <si>
    <t>Moss Fotballklubb</t>
  </si>
  <si>
    <t>KL02330003</t>
  </si>
  <si>
    <t>983951244</t>
  </si>
  <si>
    <t>Hakadal Idrettslag</t>
  </si>
  <si>
    <t>KL07090038</t>
  </si>
  <si>
    <t>971319828</t>
  </si>
  <si>
    <t>Sportsklubben Stag</t>
  </si>
  <si>
    <t>KL12010507</t>
  </si>
  <si>
    <t>984640706</t>
  </si>
  <si>
    <t>Paradis Tennisklubb</t>
  </si>
  <si>
    <t>KL01350001</t>
  </si>
  <si>
    <t>970322973</t>
  </si>
  <si>
    <t>Råde Idrettslag</t>
  </si>
  <si>
    <t>KL07200002</t>
  </si>
  <si>
    <t>971321059</t>
  </si>
  <si>
    <t>Stokke IL</t>
  </si>
  <si>
    <t>KL12010070</t>
  </si>
  <si>
    <t>971351276</t>
  </si>
  <si>
    <t>Svømmeklubben Delfana</t>
  </si>
  <si>
    <t>KL02130050</t>
  </si>
  <si>
    <t>982744024</t>
  </si>
  <si>
    <t>Follo Fotballklubb</t>
  </si>
  <si>
    <t>KL07040025</t>
  </si>
  <si>
    <t>981440285</t>
  </si>
  <si>
    <t>Tønsbergs Turnforening</t>
  </si>
  <si>
    <t>KL11490032</t>
  </si>
  <si>
    <t>970920277</t>
  </si>
  <si>
    <t>Sportsklubben Nord</t>
  </si>
  <si>
    <t>KL03010041</t>
  </si>
  <si>
    <t>975713334</t>
  </si>
  <si>
    <t>Bygdø Monolitten Idrettslag</t>
  </si>
  <si>
    <t>KL12010358</t>
  </si>
  <si>
    <t>975661849</t>
  </si>
  <si>
    <t>Vestkantsvømmerne</t>
  </si>
  <si>
    <t>KL03010433</t>
  </si>
  <si>
    <t>982674239</t>
  </si>
  <si>
    <t>Årvoll Idrettslag</t>
  </si>
  <si>
    <t>KL02260009</t>
  </si>
  <si>
    <t>971265051</t>
  </si>
  <si>
    <t>Sørumsand Idrettsforening</t>
  </si>
  <si>
    <t>KL06020009</t>
  </si>
  <si>
    <t>975533743</t>
  </si>
  <si>
    <t>Drammens Ballklubb</t>
  </si>
  <si>
    <t>KL11030200</t>
  </si>
  <si>
    <t>970403507</t>
  </si>
  <si>
    <t>Stavanger idrettsforening Allianseidrettslag -Håndball</t>
  </si>
  <si>
    <t>KL01230007</t>
  </si>
  <si>
    <t>986579001</t>
  </si>
  <si>
    <t>Mørk Golfklubb</t>
  </si>
  <si>
    <t>KL11220006</t>
  </si>
  <si>
    <t>971344431</t>
  </si>
  <si>
    <t>Ålgård Fotballklubb</t>
  </si>
  <si>
    <t>KL03010711</t>
  </si>
  <si>
    <t>971290188</t>
  </si>
  <si>
    <t>Ullern Tennisklubb</t>
  </si>
  <si>
    <t>KL10010082</t>
  </si>
  <si>
    <t>975641171</t>
  </si>
  <si>
    <t>VIGØR FK</t>
  </si>
  <si>
    <t>KL12010662</t>
  </si>
  <si>
    <t>990260834</t>
  </si>
  <si>
    <t>Varegg Fotball</t>
  </si>
  <si>
    <t>KL16010047</t>
  </si>
  <si>
    <t>947307576</t>
  </si>
  <si>
    <t>Nidelv Idrettslag</t>
  </si>
  <si>
    <t>KL15020101</t>
  </si>
  <si>
    <t>915320112</t>
  </si>
  <si>
    <t>Molde HK - Elite</t>
  </si>
  <si>
    <t>KL11200004</t>
  </si>
  <si>
    <t>985459835</t>
  </si>
  <si>
    <t>Voll Idrettslag</t>
  </si>
  <si>
    <t>KL02300067</t>
  </si>
  <si>
    <t>990699232</t>
  </si>
  <si>
    <t>Nedre Romerike Cheerleaders</t>
  </si>
  <si>
    <t>KL02290110</t>
  </si>
  <si>
    <t>970981764</t>
  </si>
  <si>
    <t>Østmarka Golfklubb</t>
  </si>
  <si>
    <t>KL03010878</t>
  </si>
  <si>
    <t>983949975</t>
  </si>
  <si>
    <t>Bjørndal Idrettsforening</t>
  </si>
  <si>
    <t>KL03010284</t>
  </si>
  <si>
    <t>877252892</t>
  </si>
  <si>
    <t>Oslostudentenes Idrettsklubb</t>
  </si>
  <si>
    <t>KL06260058</t>
  </si>
  <si>
    <t>998425891</t>
  </si>
  <si>
    <t>Stoppen Sportsklubb</t>
  </si>
  <si>
    <t>KL11030053</t>
  </si>
  <si>
    <t>970179453</t>
  </si>
  <si>
    <t>Stavanger Turnforening</t>
  </si>
  <si>
    <t>KL15040063</t>
  </si>
  <si>
    <t>976065417</t>
  </si>
  <si>
    <t>Ålesund Golfklubb</t>
  </si>
  <si>
    <t>KL03010107</t>
  </si>
  <si>
    <t>982066956</t>
  </si>
  <si>
    <t>Grorud IL</t>
  </si>
  <si>
    <t>KL10010175</t>
  </si>
  <si>
    <t>985855943</t>
  </si>
  <si>
    <t>Kristiansand Golfklubb</t>
  </si>
  <si>
    <t>KL19310030</t>
  </si>
  <si>
    <t>870422792</t>
  </si>
  <si>
    <t>FK Senja/Silsand</t>
  </si>
  <si>
    <t>KL10010027</t>
  </si>
  <si>
    <t>971520906</t>
  </si>
  <si>
    <t>Kristiansand Svømmeallianse</t>
  </si>
  <si>
    <t>KL18410008</t>
  </si>
  <si>
    <t>971014482</t>
  </si>
  <si>
    <t>Fauske-Sprint F K</t>
  </si>
  <si>
    <t>KL18040036</t>
  </si>
  <si>
    <t>971135565</t>
  </si>
  <si>
    <t>Junkeren IK</t>
  </si>
  <si>
    <t>KL18040077</t>
  </si>
  <si>
    <t>983163106</t>
  </si>
  <si>
    <t>Salten Golfklubb</t>
  </si>
  <si>
    <t>KL12010050</t>
  </si>
  <si>
    <t>939330100</t>
  </si>
  <si>
    <t>Bergens Svømme Club</t>
  </si>
  <si>
    <t>KL11300005</t>
  </si>
  <si>
    <t>985336911</t>
  </si>
  <si>
    <t>Staal Jørpeland IL</t>
  </si>
  <si>
    <t>KL15040036</t>
  </si>
  <si>
    <t>974238438</t>
  </si>
  <si>
    <t>Sportsklubben Rollon</t>
  </si>
  <si>
    <t>KL02200035</t>
  </si>
  <si>
    <t>979700547</t>
  </si>
  <si>
    <t>Vollen Ungdomslag</t>
  </si>
  <si>
    <t>KL03011198</t>
  </si>
  <si>
    <t>986257217</t>
  </si>
  <si>
    <t>Kollenhopp</t>
  </si>
  <si>
    <t>KL04230003</t>
  </si>
  <si>
    <t>971294620</t>
  </si>
  <si>
    <t>Grue Idrettslag</t>
  </si>
  <si>
    <t>KL15660008</t>
  </si>
  <si>
    <t>971375299</t>
  </si>
  <si>
    <t>Surnadal IL</t>
  </si>
  <si>
    <t>KL12010017</t>
  </si>
  <si>
    <t>971351969</t>
  </si>
  <si>
    <t>Bergen Golfklubb</t>
  </si>
  <si>
    <t>KL07010036</t>
  </si>
  <si>
    <t>981712676</t>
  </si>
  <si>
    <t>Borre Golfklubb</t>
  </si>
  <si>
    <t>KL03010319</t>
  </si>
  <si>
    <t>985413320</t>
  </si>
  <si>
    <t>Sagene Idrettsforening</t>
  </si>
  <si>
    <t>KL16620002</t>
  </si>
  <si>
    <t>970295879</t>
  </si>
  <si>
    <t>Klæbu Idrettslag</t>
  </si>
  <si>
    <t>KL16630007</t>
  </si>
  <si>
    <t>971384271</t>
  </si>
  <si>
    <t>Malvik Idrettslag</t>
  </si>
  <si>
    <t>KL05010112</t>
  </si>
  <si>
    <t>994047671</t>
  </si>
  <si>
    <t>Lfh 09 Lillehammer Faaberg Håndball</t>
  </si>
  <si>
    <t>KL03010249</t>
  </si>
  <si>
    <t>976045068</t>
  </si>
  <si>
    <t>Oslo Kajakklubb</t>
  </si>
  <si>
    <t>KL06240015</t>
  </si>
  <si>
    <t>958454759</t>
  </si>
  <si>
    <t>Vestfossen Idrettsforening</t>
  </si>
  <si>
    <t>KL01040034</t>
  </si>
  <si>
    <t>971248882</t>
  </si>
  <si>
    <t>Sportsklubben Sprint-Jeløy</t>
  </si>
  <si>
    <t>KL11190017</t>
  </si>
  <si>
    <t>870310412</t>
  </si>
  <si>
    <t>VIGRESTAD IK</t>
  </si>
  <si>
    <t>KL03010158</t>
  </si>
  <si>
    <t>984067348</t>
  </si>
  <si>
    <t>Korsvoll Idrettslag</t>
  </si>
  <si>
    <t>KL18050036</t>
  </si>
  <si>
    <t>984026056</t>
  </si>
  <si>
    <t>Narvik Ishockeyklubb</t>
  </si>
  <si>
    <t>KL03010046</t>
  </si>
  <si>
    <t>988236683</t>
  </si>
  <si>
    <t>Bygdø Tennisklubb</t>
  </si>
  <si>
    <t>KL18130006</t>
  </si>
  <si>
    <t>982605172</t>
  </si>
  <si>
    <t>Brønnøysund Idrettslag</t>
  </si>
  <si>
    <t>KL10010051</t>
  </si>
  <si>
    <t>975654745</t>
  </si>
  <si>
    <t>Kristiansands Cykleklubb</t>
  </si>
  <si>
    <t>KL01050068</t>
  </si>
  <si>
    <t>863937922</t>
  </si>
  <si>
    <t>Skjeberg Golfklubb</t>
  </si>
  <si>
    <t>KL01010041</t>
  </si>
  <si>
    <t>985591490</t>
  </si>
  <si>
    <t>Ttif Hovedstyret</t>
  </si>
  <si>
    <t>KL04020085</t>
  </si>
  <si>
    <t>997672429</t>
  </si>
  <si>
    <t>Kongsvingers Golfklubb</t>
  </si>
  <si>
    <t>KL19020019</t>
  </si>
  <si>
    <t>975660362</t>
  </si>
  <si>
    <t>Kvaløya Sportsklubb</t>
  </si>
  <si>
    <t>KL02140008</t>
  </si>
  <si>
    <t>971256141</t>
  </si>
  <si>
    <t>Ås Idrettslag</t>
  </si>
  <si>
    <t>KL16010035</t>
  </si>
  <si>
    <t>981226348</t>
  </si>
  <si>
    <t>Kolstad Fotball</t>
  </si>
  <si>
    <t>KL07130008</t>
  </si>
  <si>
    <t>892346232</t>
  </si>
  <si>
    <t>Sande Sportsklubb</t>
  </si>
  <si>
    <t>KL15020037</t>
  </si>
  <si>
    <t>971492163</t>
  </si>
  <si>
    <t>Sportsklubben Træff</t>
  </si>
  <si>
    <t>KL03010792</t>
  </si>
  <si>
    <t>976131002</t>
  </si>
  <si>
    <t>Kolsås Klatreklubb</t>
  </si>
  <si>
    <t>KL17190006</t>
  </si>
  <si>
    <t>981484533</t>
  </si>
  <si>
    <t>Levanger Håndballklubb</t>
  </si>
  <si>
    <t>KL12010391</t>
  </si>
  <si>
    <t>983746926</t>
  </si>
  <si>
    <t>Flaktveit Idrettsklubb</t>
  </si>
  <si>
    <t>KL07010026</t>
  </si>
  <si>
    <t>971315962</t>
  </si>
  <si>
    <t>Fotballklubben Ørn Horten</t>
  </si>
  <si>
    <t>KL04380001</t>
  </si>
  <si>
    <t>945905794</t>
  </si>
  <si>
    <t>Alvdal Idrettslag</t>
  </si>
  <si>
    <t>KL01010073</t>
  </si>
  <si>
    <t>995617706</t>
  </si>
  <si>
    <t>Idrettslaget Halden Topphåndball</t>
  </si>
  <si>
    <t>KL19020067</t>
  </si>
  <si>
    <t>974899450</t>
  </si>
  <si>
    <t>Tromsø Turnforening</t>
  </si>
  <si>
    <t>KL12010044</t>
  </si>
  <si>
    <t>871454752</t>
  </si>
  <si>
    <t>Bergens Seilforening</t>
  </si>
  <si>
    <t>KL03010449</t>
  </si>
  <si>
    <t>987741155</t>
  </si>
  <si>
    <t>Nordstrand Turnforening</t>
  </si>
  <si>
    <t>KL09040003</t>
  </si>
  <si>
    <t>975457753</t>
  </si>
  <si>
    <t>Idrettslaget Express</t>
  </si>
  <si>
    <t>KL03011115</t>
  </si>
  <si>
    <t>984284926</t>
  </si>
  <si>
    <t>Viqueens Cheerleaders</t>
  </si>
  <si>
    <t>KL11030125</t>
  </si>
  <si>
    <t>975490858</t>
  </si>
  <si>
    <t>Madla Idrettslag Fotball</t>
  </si>
  <si>
    <t>KL06040016</t>
  </si>
  <si>
    <t>971308818</t>
  </si>
  <si>
    <t>IL Skrim</t>
  </si>
  <si>
    <t>KL11240075</t>
  </si>
  <si>
    <t>974467569</t>
  </si>
  <si>
    <t>Solastranden Golfklubb</t>
  </si>
  <si>
    <t>KL11020004</t>
  </si>
  <si>
    <t>975713539</t>
  </si>
  <si>
    <t>Ganddal Idrettslag</t>
  </si>
  <si>
    <t>KL15040030</t>
  </si>
  <si>
    <t>976525337</t>
  </si>
  <si>
    <t>Herd Spkl</t>
  </si>
  <si>
    <t>KL11200008</t>
  </si>
  <si>
    <t>981364147</t>
  </si>
  <si>
    <t>Kåsen Idrettslag</t>
  </si>
  <si>
    <t>KL11490017</t>
  </si>
  <si>
    <t>965314822</t>
  </si>
  <si>
    <t>Åkra Idrettslag</t>
  </si>
  <si>
    <t>KL02190182</t>
  </si>
  <si>
    <t>982398851</t>
  </si>
  <si>
    <t>Stabæk Håndball</t>
  </si>
  <si>
    <t>KL03010934</t>
  </si>
  <si>
    <t>979622015</t>
  </si>
  <si>
    <t>Manglerud Star Ishockey Bredde, Idrettslaget</t>
  </si>
  <si>
    <t>KL02280004</t>
  </si>
  <si>
    <t>974815028</t>
  </si>
  <si>
    <t>Rælingen Fotballklubb</t>
  </si>
  <si>
    <t>KL11240045</t>
  </si>
  <si>
    <t>971431105</t>
  </si>
  <si>
    <t>Sola Håndballklubb</t>
  </si>
  <si>
    <t>KL15280004</t>
  </si>
  <si>
    <t>975671976</t>
  </si>
  <si>
    <t>Sykkylven Idrottslag</t>
  </si>
  <si>
    <t>KL02210009</t>
  </si>
  <si>
    <t>974470748</t>
  </si>
  <si>
    <t>Høland Idrettslag</t>
  </si>
  <si>
    <t>KL15310007</t>
  </si>
  <si>
    <t>971372427</t>
  </si>
  <si>
    <t>Langevåg Idrettslag</t>
  </si>
  <si>
    <t>KL07230010</t>
  </si>
  <si>
    <t>993586846</t>
  </si>
  <si>
    <t>Tjøme Golfklubb</t>
  </si>
  <si>
    <t>KL12010015</t>
  </si>
  <si>
    <t>984010206</t>
  </si>
  <si>
    <t>Bergen Cykleklubb</t>
  </si>
  <si>
    <t>KL10030004</t>
  </si>
  <si>
    <t>983389112</t>
  </si>
  <si>
    <t>Farsund Idrettslag</t>
  </si>
  <si>
    <t>KL06020050</t>
  </si>
  <si>
    <t>983885144</t>
  </si>
  <si>
    <t>Ski og ballklubben Skiold</t>
  </si>
  <si>
    <t>KL16010358</t>
  </si>
  <si>
    <t>984066759</t>
  </si>
  <si>
    <t>Sverresborg Fotball</t>
  </si>
  <si>
    <t>KL02210012</t>
  </si>
  <si>
    <t>983958397</t>
  </si>
  <si>
    <t xml:space="preserve">S. Høland Idretts- og Ungdomslag  </t>
  </si>
  <si>
    <t>KL16380032</t>
  </si>
  <si>
    <t>980712176</t>
  </si>
  <si>
    <t>Orkla Fotballklubb</t>
  </si>
  <si>
    <t>KL03010314</t>
  </si>
  <si>
    <t>880377442</t>
  </si>
  <si>
    <t>Rye, Sp.Kl.</t>
  </si>
  <si>
    <t>KL01060096</t>
  </si>
  <si>
    <t>977195500</t>
  </si>
  <si>
    <t>Gresvik IF</t>
  </si>
  <si>
    <t>KL17140028</t>
  </si>
  <si>
    <t>975738388</t>
  </si>
  <si>
    <t>Stjørdals-Blink IL</t>
  </si>
  <si>
    <t>KL06250010</t>
  </si>
  <si>
    <t>971560053</t>
  </si>
  <si>
    <t>Solberg Sportsklubb</t>
  </si>
  <si>
    <t>KL15630025</t>
  </si>
  <si>
    <t>971375167</t>
  </si>
  <si>
    <t>Sunndal IL Fotball</t>
  </si>
  <si>
    <t>KL04020046</t>
  </si>
  <si>
    <t>971654619</t>
  </si>
  <si>
    <t>Kongsvinger IL Fotball</t>
  </si>
  <si>
    <t>KL16340007</t>
  </si>
  <si>
    <t>983948111</t>
  </si>
  <si>
    <t>Oppdal IL Hovedlaget</t>
  </si>
  <si>
    <t>KL02290100</t>
  </si>
  <si>
    <t>971265965</t>
  </si>
  <si>
    <t>Driv Idrettslag</t>
  </si>
  <si>
    <t>KL05010086</t>
  </si>
  <si>
    <t>981623916</t>
  </si>
  <si>
    <t>Lillehammer Fotballklubb</t>
  </si>
  <si>
    <t>KL16010212</t>
  </si>
  <si>
    <t>974698943</t>
  </si>
  <si>
    <t>Trondheim Taekwon-Do Klubb</t>
  </si>
  <si>
    <t>KL07060031</t>
  </si>
  <si>
    <t>940417538</t>
  </si>
  <si>
    <t>SANDEFJORD TURN &amp; IDRETTSFORENING</t>
  </si>
  <si>
    <t>KL11210001</t>
  </si>
  <si>
    <t>970917985</t>
  </si>
  <si>
    <t>Frøyland Idrettslag</t>
  </si>
  <si>
    <t>KL14240001</t>
  </si>
  <si>
    <t>975702308</t>
  </si>
  <si>
    <t>Idrottslaget Jotun</t>
  </si>
  <si>
    <t>KL01050012</t>
  </si>
  <si>
    <t>970024921</t>
  </si>
  <si>
    <t>Sarpsborg Fotballklubb</t>
  </si>
  <si>
    <t>KL11030020</t>
  </si>
  <si>
    <t>974236400</t>
  </si>
  <si>
    <t>Rogaland Rideklubb</t>
  </si>
  <si>
    <t>KL08050019</t>
  </si>
  <si>
    <t>975589919</t>
  </si>
  <si>
    <t>Idrettsforeningen Pors</t>
  </si>
  <si>
    <t>KL08050011</t>
  </si>
  <si>
    <t>956718066</t>
  </si>
  <si>
    <t>Grenland Ryttersportsklubb</t>
  </si>
  <si>
    <t>KL02200026</t>
  </si>
  <si>
    <t>990141738</t>
  </si>
  <si>
    <t xml:space="preserve">IF Frisk Asker AIL </t>
  </si>
  <si>
    <t>KL02370003</t>
  </si>
  <si>
    <t>971270551</t>
  </si>
  <si>
    <t>Eidsvold Idrætsforening</t>
  </si>
  <si>
    <t>KL07220022</t>
  </si>
  <si>
    <t>975384926</t>
  </si>
  <si>
    <t>Nøtterøy Håndball Allianseidrettsforening</t>
  </si>
  <si>
    <t>KL15040025</t>
  </si>
  <si>
    <t>975714802</t>
  </si>
  <si>
    <t>Aksla IL</t>
  </si>
  <si>
    <t>KL07040034</t>
  </si>
  <si>
    <t>932994852</t>
  </si>
  <si>
    <t>Eik IF Tønsberg</t>
  </si>
  <si>
    <t>KL10010084</t>
  </si>
  <si>
    <t>979467117</t>
  </si>
  <si>
    <t>Allianseidrettslaget Ik Våg</t>
  </si>
  <si>
    <t>KL01060112</t>
  </si>
  <si>
    <t>957687326</t>
  </si>
  <si>
    <t>Stjernen Hockey Fredrikstad</t>
  </si>
  <si>
    <t>KL11240044</t>
  </si>
  <si>
    <t>974811103</t>
  </si>
  <si>
    <t>Sola Fotballklubb</t>
  </si>
  <si>
    <t>KL16010089</t>
  </si>
  <si>
    <t>977478553</t>
  </si>
  <si>
    <t>Trondheim Golfklubb</t>
  </si>
  <si>
    <t>KL12010120</t>
  </si>
  <si>
    <t>979907842</t>
  </si>
  <si>
    <t>Kjøkkelvik Idrettslag</t>
  </si>
  <si>
    <t>KL10010026</t>
  </si>
  <si>
    <t>977230349</t>
  </si>
  <si>
    <t>Kristiansands IF-Håndball</t>
  </si>
  <si>
    <t>KL07090031</t>
  </si>
  <si>
    <t>971319089</t>
  </si>
  <si>
    <t>Tjølling Idrettsforening</t>
  </si>
  <si>
    <t>KL10010182</t>
  </si>
  <si>
    <t>975689530</t>
  </si>
  <si>
    <t>Våg Fotballklubb</t>
  </si>
  <si>
    <t>KL11020019</t>
  </si>
  <si>
    <t>970154094</t>
  </si>
  <si>
    <t>Sandnes Idrettslag</t>
  </si>
  <si>
    <t>KL02190268</t>
  </si>
  <si>
    <t>971261374</t>
  </si>
  <si>
    <t>Friskis&amp;Svettis Bærum</t>
  </si>
  <si>
    <t>KL10040003</t>
  </si>
  <si>
    <t>993571792</t>
  </si>
  <si>
    <t>Flekkefjord Fotballklubb</t>
  </si>
  <si>
    <t>KL03010264</t>
  </si>
  <si>
    <t>976736699</t>
  </si>
  <si>
    <t>Oslo Seilforening</t>
  </si>
  <si>
    <t>KL01060135</t>
  </si>
  <si>
    <t>983673511</t>
  </si>
  <si>
    <t>Fredrikstad Ballklubb Avd Kvinnehåndball</t>
  </si>
  <si>
    <t>KL08050117</t>
  </si>
  <si>
    <t>988010626</t>
  </si>
  <si>
    <t>Pors Grenland Fotball</t>
  </si>
  <si>
    <t>KL02200024</t>
  </si>
  <si>
    <t>871474192</t>
  </si>
  <si>
    <t>Dikemark Rideklubb</t>
  </si>
  <si>
    <t>KL10010053</t>
  </si>
  <si>
    <t>971550988</t>
  </si>
  <si>
    <t>Kristiansands Turnforening</t>
  </si>
  <si>
    <t>KL01050013</t>
  </si>
  <si>
    <t>975470296</t>
  </si>
  <si>
    <t>Sarpsborg Allianseidrettslag</t>
  </si>
  <si>
    <t>KL03011542</t>
  </si>
  <si>
    <t>911947587</t>
  </si>
  <si>
    <t>Bækkelagets Sportsklub He</t>
  </si>
  <si>
    <t>KL12210263</t>
  </si>
  <si>
    <t>995269155</t>
  </si>
  <si>
    <t>Stord Fotball</t>
  </si>
  <si>
    <t>KL12430031</t>
  </si>
  <si>
    <t>977254906</t>
  </si>
  <si>
    <t>Bjørnefjorden Golfklubb</t>
  </si>
  <si>
    <t>KL16010157</t>
  </si>
  <si>
    <t>971378220</t>
  </si>
  <si>
    <t>Nardo Fotballklubb</t>
  </si>
  <si>
    <t>KL11060014</t>
  </si>
  <si>
    <t>971493054</t>
  </si>
  <si>
    <t>Haugesund Turnforening</t>
  </si>
  <si>
    <t>KL08060081</t>
  </si>
  <si>
    <t>961628083</t>
  </si>
  <si>
    <t>Gjerpen Håndball</t>
  </si>
  <si>
    <t>KL08050014</t>
  </si>
  <si>
    <t>983895654</t>
  </si>
  <si>
    <t>Idrettslaget Hei</t>
  </si>
  <si>
    <t>KL11030001</t>
  </si>
  <si>
    <t>983413552</t>
  </si>
  <si>
    <t>Brodd Fotballklubb Stavanger</t>
  </si>
  <si>
    <t>KL21000004</t>
  </si>
  <si>
    <t>893864792</t>
  </si>
  <si>
    <t>Svalbard Turn Idrettslag</t>
  </si>
  <si>
    <t>KL04250003</t>
  </si>
  <si>
    <t>971294833</t>
  </si>
  <si>
    <t>Flisa Allianseidrettslag</t>
  </si>
  <si>
    <t>KL11490007</t>
  </si>
  <si>
    <t>981518594</t>
  </si>
  <si>
    <t>Kopervik Idrettslag</t>
  </si>
  <si>
    <t>KL08060125</t>
  </si>
  <si>
    <t>812829602</t>
  </si>
  <si>
    <t>Grenland og Omegn Golfklubb</t>
  </si>
  <si>
    <t>KL11350003</t>
  </si>
  <si>
    <t>984050798</t>
  </si>
  <si>
    <t>Sauda Idrettslag</t>
  </si>
  <si>
    <t>KL20190001</t>
  </si>
  <si>
    <t>971407166</t>
  </si>
  <si>
    <t>Honningsvåg Turn &amp; Idrettsforening</t>
  </si>
  <si>
    <t>KL02300006</t>
  </si>
  <si>
    <t>980796809</t>
  </si>
  <si>
    <t>Hammer Turn</t>
  </si>
  <si>
    <t>KL06230018</t>
  </si>
  <si>
    <t>871515212</t>
  </si>
  <si>
    <t>Vikersund Idrettsforening</t>
  </si>
  <si>
    <t>KL06120001</t>
  </si>
  <si>
    <t>985195501</t>
  </si>
  <si>
    <t>Idrettslaget Holeværingen</t>
  </si>
  <si>
    <t>KL11190001</t>
  </si>
  <si>
    <t>971343214</t>
  </si>
  <si>
    <t>Brusand Idrettslag</t>
  </si>
  <si>
    <t>KL06170001</t>
  </si>
  <si>
    <t>980095754</t>
  </si>
  <si>
    <t>Gol Idrettslag</t>
  </si>
  <si>
    <t>KL11060097</t>
  </si>
  <si>
    <t>997016246</t>
  </si>
  <si>
    <t>Haugesund Idrettslag Friidrett</t>
  </si>
  <si>
    <t>KL17500002</t>
  </si>
  <si>
    <t>974341468</t>
  </si>
  <si>
    <t>Rørvik Idrettslag</t>
  </si>
  <si>
    <t>KL15050023</t>
  </si>
  <si>
    <t>983256325</t>
  </si>
  <si>
    <t>IL Nordlandet</t>
  </si>
  <si>
    <t>KL02210007</t>
  </si>
  <si>
    <t>981454154</t>
  </si>
  <si>
    <t>Bjørkelangen Sportsforening</t>
  </si>
  <si>
    <t>KL16010094</t>
  </si>
  <si>
    <t>874242292</t>
  </si>
  <si>
    <t>Sk Trondheims-Ørn</t>
  </si>
  <si>
    <t>KL18650003</t>
  </si>
  <si>
    <t>980300714</t>
  </si>
  <si>
    <t>Kabelvåg Idrettslag</t>
  </si>
  <si>
    <t>KL03010094</t>
  </si>
  <si>
    <t>970013040</t>
  </si>
  <si>
    <t>Furuset Idrettsforening</t>
  </si>
  <si>
    <t>KL12010410</t>
  </si>
  <si>
    <t>982211786</t>
  </si>
  <si>
    <t>Bønes Idrettslag</t>
  </si>
  <si>
    <t>KL02300069</t>
  </si>
  <si>
    <t>986168087</t>
  </si>
  <si>
    <t>Danseklubben Studio 1</t>
  </si>
  <si>
    <t>KL11020023</t>
  </si>
  <si>
    <t>874261882</t>
  </si>
  <si>
    <t>Sandnes Svømme- og Livredningsklubb</t>
  </si>
  <si>
    <t>KL06020053</t>
  </si>
  <si>
    <t>970492291</t>
  </si>
  <si>
    <t>Strømsgodset Idrettsforening</t>
  </si>
  <si>
    <t>KL12440003</t>
  </si>
  <si>
    <t>976254449</t>
  </si>
  <si>
    <t>Austevoll Idrettsklubb</t>
  </si>
  <si>
    <t>KL17020050</t>
  </si>
  <si>
    <t>971528885</t>
  </si>
  <si>
    <t>Steinkjer Håndballklubb</t>
  </si>
  <si>
    <t>KL10020016</t>
  </si>
  <si>
    <t>970919643</t>
  </si>
  <si>
    <t>Mandals Turnforening</t>
  </si>
  <si>
    <t>KL11010013</t>
  </si>
  <si>
    <t>971337109</t>
  </si>
  <si>
    <t>Eiger Fotballklubb</t>
  </si>
  <si>
    <t>KL03010623</t>
  </si>
  <si>
    <t>965771417</t>
  </si>
  <si>
    <t>Vålerenga Ishockey</t>
  </si>
  <si>
    <t>KL17190020</t>
  </si>
  <si>
    <t>983996183</t>
  </si>
  <si>
    <t>Skogn Idrettslag</t>
  </si>
  <si>
    <t>KL01060027</t>
  </si>
  <si>
    <t>971432187</t>
  </si>
  <si>
    <t>Fredrikstad Turnforening</t>
  </si>
  <si>
    <t>KL03010049</t>
  </si>
  <si>
    <t>983881416</t>
  </si>
  <si>
    <t>Bøler Idrettsforening</t>
  </si>
  <si>
    <t>KL01050051</t>
  </si>
  <si>
    <t>983566332</t>
  </si>
  <si>
    <t>Borgen Idrettslag</t>
  </si>
  <si>
    <t>KL02350009</t>
  </si>
  <si>
    <t>993803421</t>
  </si>
  <si>
    <t>UllensakerSvømmerne</t>
  </si>
  <si>
    <t>KL05330006</t>
  </si>
  <si>
    <t>888540822</t>
  </si>
  <si>
    <t>Harestua Idrettslag</t>
  </si>
  <si>
    <t>KL12010486</t>
  </si>
  <si>
    <t>882259102</t>
  </si>
  <si>
    <t>Bergen Nord, FK</t>
  </si>
  <si>
    <t>KL01060032</t>
  </si>
  <si>
    <t>971248394</t>
  </si>
  <si>
    <t>Kongstensvømmerne</t>
  </si>
  <si>
    <t>KL02310144</t>
  </si>
  <si>
    <t>993841994</t>
  </si>
  <si>
    <t xml:space="preserve">Danseklubben 2Dance </t>
  </si>
  <si>
    <t>KL03010416</t>
  </si>
  <si>
    <t>981933109</t>
  </si>
  <si>
    <t>Vestli Il</t>
  </si>
  <si>
    <t>KL10180013</t>
  </si>
  <si>
    <t>971335327</t>
  </si>
  <si>
    <t>Søgne Fotballklubb</t>
  </si>
  <si>
    <t>KL19020071</t>
  </si>
  <si>
    <t>879387272</t>
  </si>
  <si>
    <t>Tromsøstudentenes Idrettslag</t>
  </si>
  <si>
    <t>KL17510006</t>
  </si>
  <si>
    <t>970162550</t>
  </si>
  <si>
    <t>Kolvereid Idrettslag</t>
  </si>
  <si>
    <t>KL12010061</t>
  </si>
  <si>
    <t>977550351</t>
  </si>
  <si>
    <t>Idrettslaget Bjørnar</t>
  </si>
  <si>
    <t>KL02360020</t>
  </si>
  <si>
    <t>975498751</t>
  </si>
  <si>
    <t>Raumnes &amp; Årnes Idrettslag</t>
  </si>
  <si>
    <t>KL02210074</t>
  </si>
  <si>
    <t>981888812</t>
  </si>
  <si>
    <t>Aurskog Finstadbru Golfklubb</t>
  </si>
  <si>
    <t>KL06240008</t>
  </si>
  <si>
    <t>975588858</t>
  </si>
  <si>
    <t>Hokksund Idrettslag</t>
  </si>
  <si>
    <t>KL18330034</t>
  </si>
  <si>
    <t>970306161</t>
  </si>
  <si>
    <t>IL Stålkameratene</t>
  </si>
  <si>
    <t>KL15040028</t>
  </si>
  <si>
    <t>984030975</t>
  </si>
  <si>
    <t>Emblem Idrettslag</t>
  </si>
  <si>
    <t>KL03010681</t>
  </si>
  <si>
    <t>975869601</t>
  </si>
  <si>
    <t>Søndre Nordstrand Rideklubb</t>
  </si>
  <si>
    <t>KL05210002</t>
  </si>
  <si>
    <t>971535415</t>
  </si>
  <si>
    <t>Øyer/Tretten Idrettsforening</t>
  </si>
  <si>
    <t>KL20040008</t>
  </si>
  <si>
    <t>971405600</t>
  </si>
  <si>
    <t>Idrettslaget Hif-Stein</t>
  </si>
  <si>
    <t>KL18050053</t>
  </si>
  <si>
    <t>980545768</t>
  </si>
  <si>
    <t>Narvik Golfklubb</t>
  </si>
  <si>
    <t>KL16120022</t>
  </si>
  <si>
    <t>983297684</t>
  </si>
  <si>
    <t>KIL/Hemne Fotball</t>
  </si>
  <si>
    <t>KL04030049</t>
  </si>
  <si>
    <t>970379177</t>
  </si>
  <si>
    <t>Vang Skiløperforening</t>
  </si>
  <si>
    <t>KL03010450</t>
  </si>
  <si>
    <t>984017588</t>
  </si>
  <si>
    <t>Holmlia Sportsklubb</t>
  </si>
  <si>
    <t>KL11020002</t>
  </si>
  <si>
    <t>970310436</t>
  </si>
  <si>
    <t>Austrått Idrettslag</t>
  </si>
  <si>
    <t>KL15190034</t>
  </si>
  <si>
    <t>989846973</t>
  </si>
  <si>
    <t>Volda Handballklubb</t>
  </si>
  <si>
    <t>KL10370005</t>
  </si>
  <si>
    <t>971336501</t>
  </si>
  <si>
    <t>Kvinesdal Idrettslag</t>
  </si>
  <si>
    <t>KL02190096</t>
  </si>
  <si>
    <t>975412857</t>
  </si>
  <si>
    <t>Eiksmarka Tennisklubb</t>
  </si>
  <si>
    <t>KL01051031</t>
  </si>
  <si>
    <t>996361764</t>
  </si>
  <si>
    <t>Sarpsborg Idrettslag Håndball</t>
  </si>
  <si>
    <t>KL03010216</t>
  </si>
  <si>
    <t>967874698</t>
  </si>
  <si>
    <t>Norske Studenters Roklub</t>
  </si>
  <si>
    <t>KL11020018</t>
  </si>
  <si>
    <t>975581020</t>
  </si>
  <si>
    <t>Sandnes Håndballklubb</t>
  </si>
  <si>
    <t>KL12470038</t>
  </si>
  <si>
    <t>981535928</t>
  </si>
  <si>
    <t>Askøy Fotballklubb</t>
  </si>
  <si>
    <t>KL06250001</t>
  </si>
  <si>
    <t>970478728</t>
  </si>
  <si>
    <t>Idrettsforeningen Birkebeineren</t>
  </si>
  <si>
    <t>KL06180001</t>
  </si>
  <si>
    <t>976526325</t>
  </si>
  <si>
    <t>Hemsedal Idrettslag</t>
  </si>
  <si>
    <t>KL04120021</t>
  </si>
  <si>
    <t>971292709</t>
  </si>
  <si>
    <t>Moelven Idrettslag</t>
  </si>
  <si>
    <t>KL18700011</t>
  </si>
  <si>
    <t>945741651</t>
  </si>
  <si>
    <t>Sortland Idrettslag</t>
  </si>
  <si>
    <t>KL12630008</t>
  </si>
  <si>
    <t>975620964</t>
  </si>
  <si>
    <t>Nordhordland Ballklubb</t>
  </si>
  <si>
    <t>KL08070003</t>
  </si>
  <si>
    <t>971324147</t>
  </si>
  <si>
    <t>Heddal Idrettslag</t>
  </si>
  <si>
    <t>KL16010101</t>
  </si>
  <si>
    <t>982694655</t>
  </si>
  <si>
    <t>Trondhjems Skiklub</t>
  </si>
  <si>
    <t>KL15050005</t>
  </si>
  <si>
    <t>881435772</t>
  </si>
  <si>
    <t>Dahle Idrettslag</t>
  </si>
  <si>
    <t>KL10010088</t>
  </si>
  <si>
    <t>975654915</t>
  </si>
  <si>
    <t>Vågsbygd Svømme- Og Livredning</t>
  </si>
  <si>
    <t>KL17210013</t>
  </si>
  <si>
    <t>979912323</t>
  </si>
  <si>
    <t>Stiklestad Golfklubb</t>
  </si>
  <si>
    <t>KL15050014</t>
  </si>
  <si>
    <t>984066406</t>
  </si>
  <si>
    <t>Kristiansund Håndballklubb</t>
  </si>
  <si>
    <t>KL11020006</t>
  </si>
  <si>
    <t>976276434</t>
  </si>
  <si>
    <t>Hana Idrettslag</t>
  </si>
  <si>
    <t>KL01040002</t>
  </si>
  <si>
    <t>975434176</t>
  </si>
  <si>
    <t>Herulf Moss, Håndballklubben</t>
  </si>
  <si>
    <t>KL12530004</t>
  </si>
  <si>
    <t>975682447</t>
  </si>
  <si>
    <t>Osterøy Idrottslag</t>
  </si>
  <si>
    <t>KL01060043</t>
  </si>
  <si>
    <t>975472221</t>
  </si>
  <si>
    <t>Østsiden Idrettslag Fredrikstad</t>
  </si>
  <si>
    <t>KL06190005</t>
  </si>
  <si>
    <t>983347525</t>
  </si>
  <si>
    <t>Ål Idrettslag</t>
  </si>
  <si>
    <t>KL04270031</t>
  </si>
  <si>
    <t>983815960</t>
  </si>
  <si>
    <t>Elverum Golfklubb</t>
  </si>
  <si>
    <t>KL03011430</t>
  </si>
  <si>
    <t>996118347</t>
  </si>
  <si>
    <t>Røa Fotball Elite</t>
  </si>
  <si>
    <t>KL06280003</t>
  </si>
  <si>
    <t>970462368</t>
  </si>
  <si>
    <t>Sætre Idrætsforening Graabein</t>
  </si>
  <si>
    <t>KL12010003</t>
  </si>
  <si>
    <t>982514258</t>
  </si>
  <si>
    <t>Alvøen Rideklubb</t>
  </si>
  <si>
    <t>KL15020056</t>
  </si>
  <si>
    <t>980697223</t>
  </si>
  <si>
    <t>Molde Golfklubb</t>
  </si>
  <si>
    <t>KL01060078</t>
  </si>
  <si>
    <t>983713920</t>
  </si>
  <si>
    <t>Rolvsøy Idrettsforening</t>
  </si>
  <si>
    <t>KL11020008</t>
  </si>
  <si>
    <t>977200172</t>
  </si>
  <si>
    <t>Lura Idrettslag</t>
  </si>
  <si>
    <t>KL09040010</t>
  </si>
  <si>
    <t>982531705</t>
  </si>
  <si>
    <t>Idrettslaget Imås</t>
  </si>
  <si>
    <t>KL12010188</t>
  </si>
  <si>
    <t>983349927</t>
  </si>
  <si>
    <t>Smørås Idrettslag</t>
  </si>
  <si>
    <t>KL03010105</t>
  </si>
  <si>
    <t>983430589</t>
  </si>
  <si>
    <t>Grei, SF</t>
  </si>
  <si>
    <t>KL17110007</t>
  </si>
  <si>
    <t>971386061</t>
  </si>
  <si>
    <t>IL Varden Meråker</t>
  </si>
  <si>
    <t>KL05420043</t>
  </si>
  <si>
    <t>984350732</t>
  </si>
  <si>
    <t>Valdres FK</t>
  </si>
  <si>
    <t>KL06020058</t>
  </si>
  <si>
    <t>971307730</t>
  </si>
  <si>
    <t>Åssiden Idrettsforening</t>
  </si>
  <si>
    <t>KL11030047</t>
  </si>
  <si>
    <t>969936178</t>
  </si>
  <si>
    <t>Stavanger Seilforening</t>
  </si>
  <si>
    <t>KL12010128</t>
  </si>
  <si>
    <t>940784794</t>
  </si>
  <si>
    <t>Laksevåg Turn og Idrettslag</t>
  </si>
  <si>
    <t>KL02310099</t>
  </si>
  <si>
    <t>982898056</t>
  </si>
  <si>
    <t>Skjetten Fotball</t>
  </si>
  <si>
    <t>KL06240005</t>
  </si>
  <si>
    <t>974249650</t>
  </si>
  <si>
    <t>Eiker-Kvikk, IF</t>
  </si>
  <si>
    <t>KL06020028</t>
  </si>
  <si>
    <t>875569252</t>
  </si>
  <si>
    <t>Drammen Svømmeklubb</t>
  </si>
  <si>
    <t>KL05380006</t>
  </si>
  <si>
    <t>982099390</t>
  </si>
  <si>
    <t>Nordre Land Idrettslag</t>
  </si>
  <si>
    <t>KL16010065</t>
  </si>
  <si>
    <t>984802021</t>
  </si>
  <si>
    <t>Sjetne Idrettslag</t>
  </si>
  <si>
    <t>KL15670003</t>
  </si>
  <si>
    <t>871375402</t>
  </si>
  <si>
    <t>Rindal Idrettslag</t>
  </si>
  <si>
    <t>KL09280001</t>
  </si>
  <si>
    <t>971330392</t>
  </si>
  <si>
    <t>Birkenes Idrettslag</t>
  </si>
  <si>
    <t>KL02130065</t>
  </si>
  <si>
    <t>896661612</t>
  </si>
  <si>
    <t>Langhus IL Håndball</t>
  </si>
  <si>
    <t>KL02350013</t>
  </si>
  <si>
    <t>974430711</t>
  </si>
  <si>
    <t>Kløfta Idrettslag</t>
  </si>
  <si>
    <t>KL12190001</t>
  </si>
  <si>
    <t>871246572</t>
  </si>
  <si>
    <t>Bremnes Idrettslag</t>
  </si>
  <si>
    <t>KL11060026</t>
  </si>
  <si>
    <t>871470022</t>
  </si>
  <si>
    <t>Haugesund Rideklubb</t>
  </si>
  <si>
    <t>KL07090048</t>
  </si>
  <si>
    <t>971493011</t>
  </si>
  <si>
    <t>Nanset Idrettsforening</t>
  </si>
  <si>
    <t>KL10010227</t>
  </si>
  <si>
    <t>916315104</t>
  </si>
  <si>
    <t>Svømmeklubben Team Sør</t>
  </si>
  <si>
    <t>KL20200042</t>
  </si>
  <si>
    <t>971407565</t>
  </si>
  <si>
    <t>Porsanger Idrettslag</t>
  </si>
  <si>
    <t>KL06040037</t>
  </si>
  <si>
    <t>976682017</t>
  </si>
  <si>
    <t>Kongsberg Golfklubb</t>
  </si>
  <si>
    <t>KL07060016</t>
  </si>
  <si>
    <t>969977966</t>
  </si>
  <si>
    <t>Sandefjord Ballklubb</t>
  </si>
  <si>
    <t>KL07020008</t>
  </si>
  <si>
    <t>983741517</t>
  </si>
  <si>
    <t>Holmestrand Idrettsforening</t>
  </si>
  <si>
    <t>KL02310097</t>
  </si>
  <si>
    <t>985785414</t>
  </si>
  <si>
    <t>Nedre Romerike Flyklubb</t>
  </si>
  <si>
    <t>KL11030259</t>
  </si>
  <si>
    <t>988353221</t>
  </si>
  <si>
    <t>Hundvåg Fotballklubb</t>
  </si>
  <si>
    <t>KL14430001</t>
  </si>
  <si>
    <t>993630985</t>
  </si>
  <si>
    <t>Eid Idrettslag</t>
  </si>
  <si>
    <t>KL03011349</t>
  </si>
  <si>
    <t>992204877</t>
  </si>
  <si>
    <t>Grüner Ishockey IL</t>
  </si>
  <si>
    <t>KL06160002</t>
  </si>
  <si>
    <t>942173318</t>
  </si>
  <si>
    <t>Nesbyen Idrettslag</t>
  </si>
  <si>
    <t>KL06160005</t>
  </si>
  <si>
    <t>984684452</t>
  </si>
  <si>
    <t>Hallingdal Fotballklubb</t>
  </si>
  <si>
    <t>KL01060130</t>
  </si>
  <si>
    <t>996123715</t>
  </si>
  <si>
    <t>Gamle Fredrikstad Golfklubb</t>
  </si>
  <si>
    <t>KL15050037</t>
  </si>
  <si>
    <t>880540602</t>
  </si>
  <si>
    <t>Kr.sund og Omegn Golfklubb</t>
  </si>
  <si>
    <t>KL17140048</t>
  </si>
  <si>
    <t>981896742</t>
  </si>
  <si>
    <t>Stjørdal Golfklubb</t>
  </si>
  <si>
    <t>KL01018005</t>
  </si>
  <si>
    <t>895727032</t>
  </si>
  <si>
    <t>Ishockeyklubben Comet Halden Elite</t>
  </si>
  <si>
    <t>KL04250006</t>
  </si>
  <si>
    <t>874237892</t>
  </si>
  <si>
    <t>Kjellmyra Idrettslag</t>
  </si>
  <si>
    <t>KL05020079</t>
  </si>
  <si>
    <t>977356210</t>
  </si>
  <si>
    <t>Gjøvik Håndballklubb</t>
  </si>
  <si>
    <t>KL17030041</t>
  </si>
  <si>
    <t>984933215</t>
  </si>
  <si>
    <t>Namsos IL Fotball</t>
  </si>
  <si>
    <t>KL12470020</t>
  </si>
  <si>
    <t>984025505</t>
  </si>
  <si>
    <t>Vestsiden-Askøy Idrettslag</t>
  </si>
  <si>
    <t>KL17190021</t>
  </si>
  <si>
    <t>993566888</t>
  </si>
  <si>
    <t>Idrettslaget Sverre</t>
  </si>
  <si>
    <t>KL12010219</t>
  </si>
  <si>
    <t>974254158</t>
  </si>
  <si>
    <t>Åstveit Svømmeklubb</t>
  </si>
  <si>
    <t>KL19020009</t>
  </si>
  <si>
    <t>875758632</t>
  </si>
  <si>
    <t>Idrettsforeningen Fløya</t>
  </si>
  <si>
    <t>KL06020093</t>
  </si>
  <si>
    <t>982570352</t>
  </si>
  <si>
    <t>Aron Skiklubb</t>
  </si>
  <si>
    <t>KL03010117</t>
  </si>
  <si>
    <t>974242613</t>
  </si>
  <si>
    <t>Haugerud Idrettsforening</t>
  </si>
  <si>
    <t>KL09260002</t>
  </si>
  <si>
    <t>975633845</t>
  </si>
  <si>
    <t>Lillesand IL</t>
  </si>
  <si>
    <t>KL11020021</t>
  </si>
  <si>
    <t>971554061</t>
  </si>
  <si>
    <t>Sandnes og Jæren Rideklubb</t>
  </si>
  <si>
    <t>KL02110040</t>
  </si>
  <si>
    <t>995145618</t>
  </si>
  <si>
    <t>HSV Fotball</t>
  </si>
  <si>
    <t>KL16010027</t>
  </si>
  <si>
    <t>874237442</t>
  </si>
  <si>
    <t>Heimdal Idrettsforening</t>
  </si>
  <si>
    <t>KL14010011</t>
  </si>
  <si>
    <t>971235233</t>
  </si>
  <si>
    <t>Florø Turn og Idrettsforening</t>
  </si>
  <si>
    <t>KL07220012</t>
  </si>
  <si>
    <t>971321350</t>
  </si>
  <si>
    <t>Tønsberg Seilforening</t>
  </si>
  <si>
    <t>KL15320004</t>
  </si>
  <si>
    <t>983384625</t>
  </si>
  <si>
    <t>IL Valder</t>
  </si>
  <si>
    <t>KL04120047</t>
  </si>
  <si>
    <t>974525046</t>
  </si>
  <si>
    <t>Mjøsen Golfklubb</t>
  </si>
  <si>
    <t>KL09040008</t>
  </si>
  <si>
    <t>977276098</t>
  </si>
  <si>
    <t>Grimstad Turn og Idrettsforening</t>
  </si>
  <si>
    <t>KL11210026</t>
  </si>
  <si>
    <t>981018176</t>
  </si>
  <si>
    <t>Jæren Golfklubb</t>
  </si>
  <si>
    <t>KL03010119</t>
  </si>
  <si>
    <t>979781644</t>
  </si>
  <si>
    <t>Hauketo Idrettsforening</t>
  </si>
  <si>
    <t>KL08140003</t>
  </si>
  <si>
    <t>975683303</t>
  </si>
  <si>
    <t>Langesund Idrettsforening</t>
  </si>
  <si>
    <t>KL12010246</t>
  </si>
  <si>
    <t>984067844</t>
  </si>
  <si>
    <t>Bergen Taekwon-Do Klubb</t>
  </si>
  <si>
    <t>KL02310058</t>
  </si>
  <si>
    <t>967381373</t>
  </si>
  <si>
    <t>Skedsmo Ishockeyklubb</t>
  </si>
  <si>
    <t>KL10020017</t>
  </si>
  <si>
    <t>975647242</t>
  </si>
  <si>
    <t>Mandalskameratene F K</t>
  </si>
  <si>
    <t>KL02350059</t>
  </si>
  <si>
    <t>991603840</t>
  </si>
  <si>
    <t>NMK Gardermoen</t>
  </si>
  <si>
    <t>KL12010450</t>
  </si>
  <si>
    <t>982607833</t>
  </si>
  <si>
    <t>Åsane Fotball Damer</t>
  </si>
  <si>
    <t>KL20300009</t>
  </si>
  <si>
    <t>980540685</t>
  </si>
  <si>
    <t>Kirkenes Idrettsforening</t>
  </si>
  <si>
    <t>KL01060042</t>
  </si>
  <si>
    <t>971248017</t>
  </si>
  <si>
    <t>Trosvik Idrettsforening</t>
  </si>
  <si>
    <t>KL03011524</t>
  </si>
  <si>
    <t>998618967</t>
  </si>
  <si>
    <t xml:space="preserve">Manglerud Star Ishockey - Elite, IL </t>
  </si>
  <si>
    <t>KL03011199</t>
  </si>
  <si>
    <t>986543309</t>
  </si>
  <si>
    <t>Furuset Allidrett IF</t>
  </si>
  <si>
    <t>KL02190047</t>
  </si>
  <si>
    <t>983575595</t>
  </si>
  <si>
    <t>Jar Idrettslag</t>
  </si>
  <si>
    <t>KL03010217</t>
  </si>
  <si>
    <t>984054815</t>
  </si>
  <si>
    <t>Nydalens Skiklub</t>
  </si>
  <si>
    <t>KL07090037</t>
  </si>
  <si>
    <t>971319186</t>
  </si>
  <si>
    <t>Nesjar Idrettsforening</t>
  </si>
  <si>
    <t>KL03010935</t>
  </si>
  <si>
    <t>980245004</t>
  </si>
  <si>
    <t>Manglerud Star Fotball, IL</t>
  </si>
  <si>
    <t>KL06260053</t>
  </si>
  <si>
    <t>992203234</t>
  </si>
  <si>
    <t>St. Hallvard Håndballklubb</t>
  </si>
  <si>
    <t>KL01060033</t>
  </si>
  <si>
    <t>975472264</t>
  </si>
  <si>
    <t>Lisleby Fotballklubb</t>
  </si>
  <si>
    <t>KL17210023</t>
  </si>
  <si>
    <t>983428622</t>
  </si>
  <si>
    <t>Vuku Idrettslag</t>
  </si>
  <si>
    <t>KL06260005</t>
  </si>
  <si>
    <t>975903524</t>
  </si>
  <si>
    <t>Lier IL</t>
  </si>
  <si>
    <t>KL19030016</t>
  </si>
  <si>
    <t>939553010</t>
  </si>
  <si>
    <t>Harstad Idrettslag</t>
  </si>
  <si>
    <t>KL07040099</t>
  </si>
  <si>
    <t>897534452</t>
  </si>
  <si>
    <t>Flint Tønsberg Håndball AL</t>
  </si>
  <si>
    <t>KL18040008</t>
  </si>
  <si>
    <t>990068097</t>
  </si>
  <si>
    <t>Bodø Cykleklubb</t>
  </si>
  <si>
    <t>KL02130056</t>
  </si>
  <si>
    <t>971011742</t>
  </si>
  <si>
    <t>Follo Håndballklubb</t>
  </si>
  <si>
    <t>KL19240004</t>
  </si>
  <si>
    <t>974270943</t>
  </si>
  <si>
    <t>Bardufoss og Omegn Idrettsforening</t>
  </si>
  <si>
    <t>KL02140003</t>
  </si>
  <si>
    <t>971256001</t>
  </si>
  <si>
    <t>Nordby Idrettslag</t>
  </si>
  <si>
    <t>KL14160002</t>
  </si>
  <si>
    <t>985439249</t>
  </si>
  <si>
    <t>Idrettslaget Høyang</t>
  </si>
  <si>
    <t>KL12210006</t>
  </si>
  <si>
    <t>983839509</t>
  </si>
  <si>
    <t>Idrettslaget Solid</t>
  </si>
  <si>
    <t>KL16010237</t>
  </si>
  <si>
    <t>979577001</t>
  </si>
  <si>
    <t>Astor Fotballklubb</t>
  </si>
  <si>
    <t>KL04030043</t>
  </si>
  <si>
    <t>975341135</t>
  </si>
  <si>
    <t>Fotballaget Fart</t>
  </si>
  <si>
    <t>KL06050036</t>
  </si>
  <si>
    <t>883501632</t>
  </si>
  <si>
    <t>Hønefoss Sportsklubb</t>
  </si>
  <si>
    <t>KL07160002</t>
  </si>
  <si>
    <t>971320443</t>
  </si>
  <si>
    <t>Idrettslaget Ivrig</t>
  </si>
  <si>
    <t>KL11030056</t>
  </si>
  <si>
    <t>982275709</t>
  </si>
  <si>
    <t>Sunde Idrettslag</t>
  </si>
  <si>
    <t>KL12280021</t>
  </si>
  <si>
    <t>874477192</t>
  </si>
  <si>
    <t>Odda Fotball Klubb</t>
  </si>
  <si>
    <t>KL12010132</t>
  </si>
  <si>
    <t>971454768</t>
  </si>
  <si>
    <t>Lyngbø Sportsklubb</t>
  </si>
  <si>
    <t>KL04270016</t>
  </si>
  <si>
    <t>984494505</t>
  </si>
  <si>
    <t>NMK Elverum</t>
  </si>
  <si>
    <t>KL02140028</t>
  </si>
  <si>
    <t>983530559</t>
  </si>
  <si>
    <t>Ås IL Fotball</t>
  </si>
  <si>
    <t>KL18650009</t>
  </si>
  <si>
    <t>883546172</t>
  </si>
  <si>
    <t>Svolvær Idrettslag</t>
  </si>
  <si>
    <t>KL11300016</t>
  </si>
  <si>
    <t>980619265</t>
  </si>
  <si>
    <t>Preikestolen Golfklubb</t>
  </si>
  <si>
    <t>KL02190126</t>
  </si>
  <si>
    <t>979723393</t>
  </si>
  <si>
    <t>Grini Golfklubb</t>
  </si>
  <si>
    <t>KL15020017</t>
  </si>
  <si>
    <t>970946713</t>
  </si>
  <si>
    <t>Molde og Omegn Idrettsforening</t>
  </si>
  <si>
    <t>KL18330085</t>
  </si>
  <si>
    <t>995081903</t>
  </si>
  <si>
    <t>Mo IL Toppfotball</t>
  </si>
  <si>
    <t>KL15050004</t>
  </si>
  <si>
    <t>974262142</t>
  </si>
  <si>
    <t>Clausenengen Fotballklubb</t>
  </si>
  <si>
    <t>KL07180002</t>
  </si>
  <si>
    <t>977240093</t>
  </si>
  <si>
    <t>Ramnes Idrettsforening</t>
  </si>
  <si>
    <t>KL09370003</t>
  </si>
  <si>
    <t>975636380</t>
  </si>
  <si>
    <t>Otra Il</t>
  </si>
  <si>
    <t>KL02190070</t>
  </si>
  <si>
    <t>982088631</t>
  </si>
  <si>
    <t>Vestre Bærum Tennisklubb</t>
  </si>
  <si>
    <t>KL03010054</t>
  </si>
  <si>
    <t>979251408</t>
  </si>
  <si>
    <t>Christiania Roklub</t>
  </si>
  <si>
    <t>KL03011275</t>
  </si>
  <si>
    <t>994186353</t>
  </si>
  <si>
    <t>Skeid Fotball</t>
  </si>
  <si>
    <t>KL18710013</t>
  </si>
  <si>
    <t>886562772</t>
  </si>
  <si>
    <t>Sportsklubben Høken</t>
  </si>
  <si>
    <t>KL20120018</t>
  </si>
  <si>
    <t>858292662</t>
  </si>
  <si>
    <t>Tverrelvdalen Idrettslag</t>
  </si>
  <si>
    <t>KL15170002</t>
  </si>
  <si>
    <t>971370610</t>
  </si>
  <si>
    <t>Hareid Idrettslag</t>
  </si>
  <si>
    <t>KL02280005</t>
  </si>
  <si>
    <t>979501714</t>
  </si>
  <si>
    <t>Rælingen Håndballklubb</t>
  </si>
  <si>
    <t>KL12010663</t>
  </si>
  <si>
    <t>890379702</t>
  </si>
  <si>
    <t>Varegg Fleridrett</t>
  </si>
  <si>
    <t>KL01240004</t>
  </si>
  <si>
    <t>979608519</t>
  </si>
  <si>
    <t>Askim Idrettsforening</t>
  </si>
  <si>
    <t>KL14170002</t>
  </si>
  <si>
    <t>980275159</t>
  </si>
  <si>
    <t>Vik Idrettslag</t>
  </si>
  <si>
    <t>KL05010070</t>
  </si>
  <si>
    <t>970958886</t>
  </si>
  <si>
    <t>Faaberg Fotball</t>
  </si>
  <si>
    <t>KL12240016</t>
  </si>
  <si>
    <t>983771645</t>
  </si>
  <si>
    <t>Rosendal Turnlag</t>
  </si>
  <si>
    <t>KL11420001</t>
  </si>
  <si>
    <t>970346058</t>
  </si>
  <si>
    <t>Mastra Idrettslag</t>
  </si>
  <si>
    <t>KL18600002</t>
  </si>
  <si>
    <t>969985810</t>
  </si>
  <si>
    <t>Blest IL - Hovedlag</t>
  </si>
  <si>
    <t>KL15450001</t>
  </si>
  <si>
    <t>971473363</t>
  </si>
  <si>
    <t>Midsund Idrettslag</t>
  </si>
  <si>
    <t>KL16010329</t>
  </si>
  <si>
    <t>982008859</t>
  </si>
  <si>
    <t>Heimdal Fotball</t>
  </si>
  <si>
    <t>KL02190097</t>
  </si>
  <si>
    <t>916660499</t>
  </si>
  <si>
    <t>Ballerud Golfklubb</t>
  </si>
  <si>
    <t>KL12210245</t>
  </si>
  <si>
    <t>911654628</t>
  </si>
  <si>
    <t>Stord Hestesportlag</t>
  </si>
  <si>
    <t>KL09060065</t>
  </si>
  <si>
    <t>983892035</t>
  </si>
  <si>
    <t>Hisøy IL</t>
  </si>
  <si>
    <t>KL01060100</t>
  </si>
  <si>
    <t>971253584</t>
  </si>
  <si>
    <t>Lervik Idrettsforening</t>
  </si>
  <si>
    <t>KL11020024</t>
  </si>
  <si>
    <t>980182495</t>
  </si>
  <si>
    <t>Sandnes Sykleklubb</t>
  </si>
  <si>
    <t>KL09040049</t>
  </si>
  <si>
    <t>981869559</t>
  </si>
  <si>
    <t>Grimstad Golfklubb</t>
  </si>
  <si>
    <t>KL09060017</t>
  </si>
  <si>
    <t>941438172</t>
  </si>
  <si>
    <t>Arendals Turnforening</t>
  </si>
  <si>
    <t>KL12010320</t>
  </si>
  <si>
    <t>980435040</t>
  </si>
  <si>
    <t>Bergen Klatreklubb</t>
  </si>
  <si>
    <t>KL07020001</t>
  </si>
  <si>
    <t>839307152</t>
  </si>
  <si>
    <t>Botne Skiklubb</t>
  </si>
  <si>
    <t>KL15470003</t>
  </si>
  <si>
    <t>971095199</t>
  </si>
  <si>
    <t>Gossen Idrettslag</t>
  </si>
  <si>
    <t>KL12220001</t>
  </si>
  <si>
    <t>980527492</t>
  </si>
  <si>
    <t>Fitjar Idrettslag</t>
  </si>
  <si>
    <t>KL05010008</t>
  </si>
  <si>
    <t>975994082</t>
  </si>
  <si>
    <t>Lillehammer Cykleklubb</t>
  </si>
  <si>
    <t>KL09190001</t>
  </si>
  <si>
    <t>976066472</t>
  </si>
  <si>
    <t>Froland Idrettslag</t>
  </si>
  <si>
    <t>KL02350073</t>
  </si>
  <si>
    <t>969962691</t>
  </si>
  <si>
    <t>Ullensaker/ Kisa IL Håndball</t>
  </si>
  <si>
    <t>KL05280010</t>
  </si>
  <si>
    <t>983624596</t>
  </si>
  <si>
    <t>Skreia IL</t>
  </si>
  <si>
    <t>KL17190002</t>
  </si>
  <si>
    <t>871576122</t>
  </si>
  <si>
    <t>Frol Idrettslag</t>
  </si>
  <si>
    <t>KL09060146</t>
  </si>
  <si>
    <t>995917319</t>
  </si>
  <si>
    <t>IK Grane Arendal Håndball</t>
  </si>
  <si>
    <t>KL15020025</t>
  </si>
  <si>
    <t>975660745</t>
  </si>
  <si>
    <t>Molde Turnforening</t>
  </si>
  <si>
    <t>KL11490016</t>
  </si>
  <si>
    <t>975678598</t>
  </si>
  <si>
    <t>Sportsklubben Vedavåg Karmøy</t>
  </si>
  <si>
    <t>KL03010418</t>
  </si>
  <si>
    <t>881531852</t>
  </si>
  <si>
    <t>Vestre Akers Skiklub</t>
  </si>
  <si>
    <t>KL03010104</t>
  </si>
  <si>
    <t>983983405</t>
  </si>
  <si>
    <t>Grefsen Tennisklubb</t>
  </si>
  <si>
    <t>KL02200012</t>
  </si>
  <si>
    <t>976033205</t>
  </si>
  <si>
    <t>Asker Seilforening</t>
  </si>
  <si>
    <t>KL11030071</t>
  </si>
  <si>
    <t>977028140</t>
  </si>
  <si>
    <t>Vardeneset Ballklubb</t>
  </si>
  <si>
    <t>KL07220006</t>
  </si>
  <si>
    <t>971321474</t>
  </si>
  <si>
    <t>Teie Idrettsforening</t>
  </si>
  <si>
    <t>KL08190015</t>
  </si>
  <si>
    <t>990925038</t>
  </si>
  <si>
    <t>Norsjø Golfklubb</t>
  </si>
  <si>
    <t>KL11060015</t>
  </si>
  <si>
    <t>984150245</t>
  </si>
  <si>
    <t>Haugesund Svømmeklubb</t>
  </si>
  <si>
    <t>KL16350003</t>
  </si>
  <si>
    <t>971381981</t>
  </si>
  <si>
    <t>Rennebu Idrettslag</t>
  </si>
  <si>
    <t>KL19020133</t>
  </si>
  <si>
    <t>993046175</t>
  </si>
  <si>
    <t>Tromsø Golfklubb</t>
  </si>
  <si>
    <t>KL15040050</t>
  </si>
  <si>
    <t>990615233</t>
  </si>
  <si>
    <t>Aalesunds Svømme &amp; Livredningsk</t>
  </si>
  <si>
    <t>KL01060024</t>
  </si>
  <si>
    <t>970943463</t>
  </si>
  <si>
    <t>Fredrikstad Skiklubb</t>
  </si>
  <si>
    <t>KL07020025</t>
  </si>
  <si>
    <t>985859515</t>
  </si>
  <si>
    <t>Solum Golfklubb</t>
  </si>
  <si>
    <t>KL05170004</t>
  </si>
  <si>
    <t>989794981</t>
  </si>
  <si>
    <t>Otta Idrettslag</t>
  </si>
  <si>
    <t>KL18050003</t>
  </si>
  <si>
    <t>971390522</t>
  </si>
  <si>
    <t>Beisfjord Idrettslag</t>
  </si>
  <si>
    <t>KL12460031</t>
  </si>
  <si>
    <t>985896968</t>
  </si>
  <si>
    <t>Sotra Golfklubb</t>
  </si>
  <si>
    <t>KL19330011</t>
  </si>
  <si>
    <t>951006394</t>
  </si>
  <si>
    <t>Storsteinnes Idrettslag</t>
  </si>
  <si>
    <t>KL12010534</t>
  </si>
  <si>
    <t>971349638</t>
  </si>
  <si>
    <t>Tertnes Håndball Elite</t>
  </si>
  <si>
    <t>KL01270001</t>
  </si>
  <si>
    <t>937539924</t>
  </si>
  <si>
    <t>Skiptvet IL</t>
  </si>
  <si>
    <t>KL06020055</t>
  </si>
  <si>
    <t>981980018</t>
  </si>
  <si>
    <t>Idrettsforeningen Sturla</t>
  </si>
  <si>
    <t>KL03011408</t>
  </si>
  <si>
    <t>994499378</t>
  </si>
  <si>
    <t>Step Up Danseklubb</t>
  </si>
  <si>
    <t>KL11490013</t>
  </si>
  <si>
    <t>974902842</t>
  </si>
  <si>
    <t>Torvastad Idrettslag</t>
  </si>
  <si>
    <t>KL16010490</t>
  </si>
  <si>
    <t>975449246</t>
  </si>
  <si>
    <t>Sverresborg IF - Håndballklubb</t>
  </si>
  <si>
    <t>KL03011589</t>
  </si>
  <si>
    <t>915703534</t>
  </si>
  <si>
    <t>Tøyen Sportsklubb</t>
  </si>
  <si>
    <t>KL18040046</t>
  </si>
  <si>
    <t>975693465</t>
  </si>
  <si>
    <t>Tverlandet Idrettslag</t>
  </si>
  <si>
    <t>KL12350019</t>
  </si>
  <si>
    <t>974806428</t>
  </si>
  <si>
    <t>Voss Idrottslag</t>
  </si>
  <si>
    <t>KL14450012</t>
  </si>
  <si>
    <t>971366494</t>
  </si>
  <si>
    <t>Sandane Turn og Idrettslag</t>
  </si>
  <si>
    <t>KL03010196</t>
  </si>
  <si>
    <t>983935397</t>
  </si>
  <si>
    <t>Nordberg Tennisklubb</t>
  </si>
  <si>
    <t>KL06050021</t>
  </si>
  <si>
    <t>983923119</t>
  </si>
  <si>
    <t>Ringerike Ishockeyklubb</t>
  </si>
  <si>
    <t>KL11120004</t>
  </si>
  <si>
    <t>971342730</t>
  </si>
  <si>
    <t>Moi Idrettslag</t>
  </si>
  <si>
    <t>KL11030040</t>
  </si>
  <si>
    <t>996008363</t>
  </si>
  <si>
    <t>GTI Friidrettsklubb</t>
  </si>
  <si>
    <t>KL08060012</t>
  </si>
  <si>
    <t>979476345</t>
  </si>
  <si>
    <t>Gulset Idrettsforening</t>
  </si>
  <si>
    <t>KL14440001</t>
  </si>
  <si>
    <t>993191124</t>
  </si>
  <si>
    <t>Hornindal Idrettslag</t>
  </si>
  <si>
    <t>KL16530003</t>
  </si>
  <si>
    <t>971383518</t>
  </si>
  <si>
    <t>Gimse Idrettslag</t>
  </si>
  <si>
    <t>KL08260007</t>
  </si>
  <si>
    <t>979278748</t>
  </si>
  <si>
    <t>Rjukan Idrettslag</t>
  </si>
  <si>
    <t>KL14320009</t>
  </si>
  <si>
    <t>991657002</t>
  </si>
  <si>
    <t>Førde Volleyballklubb</t>
  </si>
  <si>
    <t>KL12210267</t>
  </si>
  <si>
    <t>996974340</t>
  </si>
  <si>
    <t>Stord Handball Elite</t>
  </si>
  <si>
    <t>KL15600006</t>
  </si>
  <si>
    <t>883519752</t>
  </si>
  <si>
    <t>Tingvoll Idrettslag</t>
  </si>
  <si>
    <t>KL12450001</t>
  </si>
  <si>
    <t>983409075</t>
  </si>
  <si>
    <t>Sund Sportsklubb</t>
  </si>
  <si>
    <t>KL11020026</t>
  </si>
  <si>
    <t>980121860</t>
  </si>
  <si>
    <t>Sandnes Turnforening</t>
  </si>
  <si>
    <t>KL14260001</t>
  </si>
  <si>
    <t>975499049</t>
  </si>
  <si>
    <t>IL Bjørn</t>
  </si>
  <si>
    <t>KL08060039</t>
  </si>
  <si>
    <t>983824900</t>
  </si>
  <si>
    <t>If Storm</t>
  </si>
  <si>
    <t>KL16010537</t>
  </si>
  <si>
    <t>975522792</t>
  </si>
  <si>
    <t>Kattem IL Fotballklubb</t>
  </si>
  <si>
    <t>KL04180006</t>
  </si>
  <si>
    <t>983813216</t>
  </si>
  <si>
    <t>Nord-Odal idrettslag</t>
  </si>
  <si>
    <t>KL15050024</t>
  </si>
  <si>
    <t>985199000</t>
  </si>
  <si>
    <t>IL Norodd</t>
  </si>
  <si>
    <t>KL12470062</t>
  </si>
  <si>
    <t>997581156</t>
  </si>
  <si>
    <t>Øyane Svømmeklubb</t>
  </si>
  <si>
    <t>KL16010066</t>
  </si>
  <si>
    <t>980113825</t>
  </si>
  <si>
    <t>Sportsklubben Trygg Lade</t>
  </si>
  <si>
    <t>KL12430005</t>
  </si>
  <si>
    <t>884064392</t>
  </si>
  <si>
    <t>Nore Neset Idrettslag</t>
  </si>
  <si>
    <t>KL19030067</t>
  </si>
  <si>
    <t>883144422</t>
  </si>
  <si>
    <t>Fotballklubben Landsås</t>
  </si>
  <si>
    <t>KL02360006</t>
  </si>
  <si>
    <t>980671208</t>
  </si>
  <si>
    <t>Funnefoss Vormsund Idrettslag</t>
  </si>
  <si>
    <t>KL07060035</t>
  </si>
  <si>
    <t>991243046</t>
  </si>
  <si>
    <t>Store Bergan Idrettslag</t>
  </si>
  <si>
    <t>KL01010003</t>
  </si>
  <si>
    <t>983978762</t>
  </si>
  <si>
    <t>Berg Idrettslag</t>
  </si>
  <si>
    <t>KL10010006</t>
  </si>
  <si>
    <t>974408341</t>
  </si>
  <si>
    <t>Fotballklubben Donn</t>
  </si>
  <si>
    <t>KL12010152</t>
  </si>
  <si>
    <t>971021373</t>
  </si>
  <si>
    <t>Norges Handelshøyskoles Idrettsforening</t>
  </si>
  <si>
    <t>KL14300001</t>
  </si>
  <si>
    <t>971364351</t>
  </si>
  <si>
    <t>Gaular Idrettslag</t>
  </si>
  <si>
    <t>KL02190086</t>
  </si>
  <si>
    <t>985335931</t>
  </si>
  <si>
    <t>Snarøya Tennisklubb</t>
  </si>
  <si>
    <t>KL12560004</t>
  </si>
  <si>
    <t>983633765</t>
  </si>
  <si>
    <t>IL Kvernbit</t>
  </si>
  <si>
    <t>KL14200003</t>
  </si>
  <si>
    <t>975564878</t>
  </si>
  <si>
    <t>Kaupanger Idrettslag</t>
  </si>
  <si>
    <t>KL17020025</t>
  </si>
  <si>
    <t>975737403</t>
  </si>
  <si>
    <t>Steinkjer Skiklubb</t>
  </si>
  <si>
    <t>KL19420008</t>
  </si>
  <si>
    <t>950703865</t>
  </si>
  <si>
    <t>Nordreisa Idrettslag</t>
  </si>
  <si>
    <t>KL05420037</t>
  </si>
  <si>
    <t>981052749</t>
  </si>
  <si>
    <t>Valdres Golfklubb</t>
  </si>
  <si>
    <t>KL02190024</t>
  </si>
  <si>
    <t>979554257</t>
  </si>
  <si>
    <t>Bærum Seilforening</t>
  </si>
  <si>
    <t>KL16480008</t>
  </si>
  <si>
    <t>980303284</t>
  </si>
  <si>
    <t>Støren Sportsklubb</t>
  </si>
  <si>
    <t>KL16440004</t>
  </si>
  <si>
    <t>975735621</t>
  </si>
  <si>
    <t>ÅLEN IDRETTSLAG</t>
  </si>
  <si>
    <t>KL01060068</t>
  </si>
  <si>
    <t>889156872</t>
  </si>
  <si>
    <t>Torp IF</t>
  </si>
  <si>
    <t>KL06040067</t>
  </si>
  <si>
    <t>898734412</t>
  </si>
  <si>
    <t>IL Skrim Handball Elite</t>
  </si>
  <si>
    <t>KL02130036</t>
  </si>
  <si>
    <t>984917058</t>
  </si>
  <si>
    <t>Ski IL Ishockey</t>
  </si>
  <si>
    <t>KL12460047</t>
  </si>
  <si>
    <t>986690239</t>
  </si>
  <si>
    <t>Sotra Turn og Idrettslag</t>
  </si>
  <si>
    <t>KL12010350</t>
  </si>
  <si>
    <t>984620837</t>
  </si>
  <si>
    <t>Åsane Rideklubb</t>
  </si>
  <si>
    <t>KL03010785</t>
  </si>
  <si>
    <t>971016795</t>
  </si>
  <si>
    <t>Furuset Ishockey IF</t>
  </si>
  <si>
    <t>KL01360019</t>
  </si>
  <si>
    <t>980888207</t>
  </si>
  <si>
    <t>Håndballklubben Rygge</t>
  </si>
  <si>
    <t>KL12010117</t>
  </si>
  <si>
    <t>983820921</t>
  </si>
  <si>
    <t>Kalandseidet Idrettslag</t>
  </si>
  <si>
    <t>KL11240042</t>
  </si>
  <si>
    <t>875939432</t>
  </si>
  <si>
    <t>Sola Idrettslag Turn</t>
  </si>
  <si>
    <t>KL18600015</t>
  </si>
  <si>
    <t>975533352</t>
  </si>
  <si>
    <t>Leknes Fotballklubb</t>
  </si>
  <si>
    <t>KL03010852</t>
  </si>
  <si>
    <t>883462602</t>
  </si>
  <si>
    <t>Fighter Kickboxingklubb</t>
  </si>
  <si>
    <t>KL12010514</t>
  </si>
  <si>
    <t>Tertnes Alpin</t>
  </si>
  <si>
    <t>KL02190199</t>
  </si>
  <si>
    <t>Kilen Sjøflyklubb</t>
  </si>
  <si>
    <t>KL10010034</t>
  </si>
  <si>
    <t>Kristiansand Atletklubb</t>
  </si>
  <si>
    <t xml:space="preserve">KL18590003 </t>
  </si>
  <si>
    <t>Flakstad Idrettslag</t>
  </si>
  <si>
    <t>KL03010674</t>
  </si>
  <si>
    <t>983362729</t>
  </si>
  <si>
    <t>Tunet Innebandyklubb</t>
  </si>
  <si>
    <t>KL01050073</t>
  </si>
  <si>
    <t>983708269</t>
  </si>
  <si>
    <t>Borg Mc Klubb</t>
  </si>
  <si>
    <t>KL02380007</t>
  </si>
  <si>
    <t>932320037</t>
  </si>
  <si>
    <t>Nannestad Idrettslag</t>
  </si>
  <si>
    <t>KL12630003</t>
  </si>
  <si>
    <t>993641782</t>
  </si>
  <si>
    <t>Fil Aks-77</t>
  </si>
  <si>
    <t>KL11460007</t>
  </si>
  <si>
    <t>875564722</t>
  </si>
  <si>
    <t>Stegaberg Idrettslag</t>
  </si>
  <si>
    <t>KL15390015</t>
  </si>
  <si>
    <t>971017740</t>
  </si>
  <si>
    <t>Åndalsnes Idrettsforening</t>
  </si>
  <si>
    <t>KL02340010</t>
  </si>
  <si>
    <t>985293589</t>
  </si>
  <si>
    <t>Gjerdrum Golfklubb</t>
  </si>
  <si>
    <t>KL06040027</t>
  </si>
  <si>
    <t>975585484</t>
  </si>
  <si>
    <t>Bk-Svømming</t>
  </si>
  <si>
    <t>KL09140011</t>
  </si>
  <si>
    <t>994314912</t>
  </si>
  <si>
    <t>Hagefjorden Idrettslag</t>
  </si>
  <si>
    <t>KL07040028</t>
  </si>
  <si>
    <t>984061463</t>
  </si>
  <si>
    <t>Tønsberg Fotballklubb</t>
  </si>
  <si>
    <t>KL18510001</t>
  </si>
  <si>
    <t>836425472</t>
  </si>
  <si>
    <t>Lødingen Idrettslag</t>
  </si>
  <si>
    <t>KL16010515</t>
  </si>
  <si>
    <t>974813254</t>
  </si>
  <si>
    <t>Vestbyen IL Svømming</t>
  </si>
  <si>
    <t>KL16300002</t>
  </si>
  <si>
    <t>971381175</t>
  </si>
  <si>
    <t>Åfjord Idrettslag</t>
  </si>
  <si>
    <t>KL04290016</t>
  </si>
  <si>
    <t>892449902</t>
  </si>
  <si>
    <t>Sorknes Golfklubb</t>
  </si>
  <si>
    <t>KL05110003</t>
  </si>
  <si>
    <t>884048672</t>
  </si>
  <si>
    <t>Dombås Idrettslag</t>
  </si>
  <si>
    <t>KL11460001</t>
  </si>
  <si>
    <t>977544459</t>
  </si>
  <si>
    <t>Falkeid idrettslag</t>
  </si>
  <si>
    <t>KL15050011</t>
  </si>
  <si>
    <t>942319584</t>
  </si>
  <si>
    <t>Kristiansund Fotballklubb</t>
  </si>
  <si>
    <t>KL19020094</t>
  </si>
  <si>
    <t>993783978</t>
  </si>
  <si>
    <t>Bravo Håndballklubb</t>
  </si>
  <si>
    <t>KL10370019</t>
  </si>
  <si>
    <t>975660133</t>
  </si>
  <si>
    <t>Utsikten Golfklubb</t>
  </si>
  <si>
    <t>KL07060030</t>
  </si>
  <si>
    <t>990476330</t>
  </si>
  <si>
    <t>Sandefjord Tennisklubb</t>
  </si>
  <si>
    <t>KL11460008</t>
  </si>
  <si>
    <t>971346418</t>
  </si>
  <si>
    <t>SKJOLD IDRETTSLAG</t>
  </si>
  <si>
    <t>KL16530006</t>
  </si>
  <si>
    <t>936427057</t>
  </si>
  <si>
    <t>Leik, IL</t>
  </si>
  <si>
    <t>KL10010079</t>
  </si>
  <si>
    <t>974446650</t>
  </si>
  <si>
    <t>Varodd Svømmeklubb</t>
  </si>
  <si>
    <t>KL08140006</t>
  </si>
  <si>
    <t>971324473</t>
  </si>
  <si>
    <t>Stathelle og Omegn Idrettslag</t>
  </si>
  <si>
    <t>KL01380005</t>
  </si>
  <si>
    <t>982740568</t>
  </si>
  <si>
    <t>Hobøl Idrettslag</t>
  </si>
  <si>
    <t>KL08190005</t>
  </si>
  <si>
    <t>971325550</t>
  </si>
  <si>
    <t>Idrettslaget Skade</t>
  </si>
  <si>
    <t>KL15040024</t>
  </si>
  <si>
    <t>994873326</t>
  </si>
  <si>
    <t>Aalesunds Turnforening</t>
  </si>
  <si>
    <t>KL03010393</t>
  </si>
  <si>
    <t>992738324</t>
  </si>
  <si>
    <t>Try, Idrettslaget</t>
  </si>
  <si>
    <t>KL17140008</t>
  </si>
  <si>
    <t>985966362</t>
  </si>
  <si>
    <t>IL Fram</t>
  </si>
  <si>
    <t>KL15350015</t>
  </si>
  <si>
    <t>970946705</t>
  </si>
  <si>
    <t>Vestnes-Varfjell Idrettslag</t>
  </si>
  <si>
    <t>KL01040025</t>
  </si>
  <si>
    <t>982293723</t>
  </si>
  <si>
    <t>Moss Svømmeklubb</t>
  </si>
  <si>
    <t>KL11030108</t>
  </si>
  <si>
    <t>983227058</t>
  </si>
  <si>
    <t>Tjensvoll Fotballklubb</t>
  </si>
  <si>
    <t>KL03010266</t>
  </si>
  <si>
    <t>983831451</t>
  </si>
  <si>
    <t>Oslo Skøiteklub</t>
  </si>
  <si>
    <t>KL12010476</t>
  </si>
  <si>
    <t>983721001</t>
  </si>
  <si>
    <t>Bergen Ishockeyklubb</t>
  </si>
  <si>
    <t>KL17140009</t>
  </si>
  <si>
    <t>975602931</t>
  </si>
  <si>
    <t>Hegra Idrettslag</t>
  </si>
  <si>
    <t>KL05340003</t>
  </si>
  <si>
    <t>983375197</t>
  </si>
  <si>
    <t>Brandbu Idretsforening</t>
  </si>
  <si>
    <t>KL16210012</t>
  </si>
  <si>
    <t>884002052</t>
  </si>
  <si>
    <t>Ørland Ballklubb</t>
  </si>
  <si>
    <t>KL01230001</t>
  </si>
  <si>
    <t>975568962</t>
  </si>
  <si>
    <t>Spydeberg IL</t>
  </si>
  <si>
    <t>KL16570001</t>
  </si>
  <si>
    <t>883855612</t>
  </si>
  <si>
    <t>Buvik Idrettslag</t>
  </si>
  <si>
    <t>KL03011491</t>
  </si>
  <si>
    <t>998413206</t>
  </si>
  <si>
    <t>Nydalen Alpinklubb</t>
  </si>
  <si>
    <t>KL18600001</t>
  </si>
  <si>
    <t>975751384</t>
  </si>
  <si>
    <t>Ballstad UIL</t>
  </si>
  <si>
    <t>KL08060099</t>
  </si>
  <si>
    <t>884404142</t>
  </si>
  <si>
    <t>Tollnes Fotball</t>
  </si>
  <si>
    <t>KL05280025</t>
  </si>
  <si>
    <t>969977044</t>
  </si>
  <si>
    <t>Toten Håndballklubb</t>
  </si>
  <si>
    <t>KL19020111</t>
  </si>
  <si>
    <t>993516066</t>
  </si>
  <si>
    <t>Tromsø Håndballklubb</t>
  </si>
  <si>
    <t>KL12380011</t>
  </si>
  <si>
    <t>977333075</t>
  </si>
  <si>
    <t>Øystese Idrettslag</t>
  </si>
  <si>
    <t>KL12010024</t>
  </si>
  <si>
    <t>974258366</t>
  </si>
  <si>
    <t>Bergen Kunstløpklubb</t>
  </si>
  <si>
    <t>KL19030066</t>
  </si>
  <si>
    <t>979277695</t>
  </si>
  <si>
    <t>Håndballklubben Landsås</t>
  </si>
  <si>
    <t>KL06270016</t>
  </si>
  <si>
    <t>983299296</t>
  </si>
  <si>
    <t>Slemmestad Idrettsforening</t>
  </si>
  <si>
    <t>KL01060105</t>
  </si>
  <si>
    <t>983070116</t>
  </si>
  <si>
    <t>Onsøy Golfklubb</t>
  </si>
  <si>
    <t>KL02310064</t>
  </si>
  <si>
    <t>876184532</t>
  </si>
  <si>
    <t xml:space="preserve">Lillestrøm Håndballklubb </t>
  </si>
  <si>
    <t>KL14310001</t>
  </si>
  <si>
    <t>974383586</t>
  </si>
  <si>
    <t>Jølster Idrettslag</t>
  </si>
  <si>
    <t>KL03011548</t>
  </si>
  <si>
    <t>912782271</t>
  </si>
  <si>
    <t>Lyn Toppfotball</t>
  </si>
  <si>
    <t>KL20040014</t>
  </si>
  <si>
    <t>976270436</t>
  </si>
  <si>
    <t>Hammerfest Fotballklubb</t>
  </si>
  <si>
    <t>KL12010094</t>
  </si>
  <si>
    <t>971348305</t>
  </si>
  <si>
    <t>Gimle Basketballklubb</t>
  </si>
  <si>
    <t>KL08280003</t>
  </si>
  <si>
    <t>987336994</t>
  </si>
  <si>
    <t>Seljord Idrettslag</t>
  </si>
  <si>
    <t>KL12240019</t>
  </si>
  <si>
    <t>974249138</t>
  </si>
  <si>
    <t>Trio idrettslag</t>
  </si>
  <si>
    <t>KL12010165</t>
  </si>
  <si>
    <t>983647790</t>
  </si>
  <si>
    <t>Nymark Idrettslag</t>
  </si>
  <si>
    <t>KL12010154</t>
  </si>
  <si>
    <t>984008732</t>
  </si>
  <si>
    <t>Norsk Motor Klubb Bergen</t>
  </si>
  <si>
    <t>KL14290001</t>
  </si>
  <si>
    <t>975703991</t>
  </si>
  <si>
    <t>Dale Idrettslag</t>
  </si>
  <si>
    <t>KL10040001</t>
  </si>
  <si>
    <t>975649865</t>
  </si>
  <si>
    <t>Bakke IF</t>
  </si>
  <si>
    <t>KL04250019</t>
  </si>
  <si>
    <t>987061006</t>
  </si>
  <si>
    <t>Solør Motorcykkelklubb</t>
  </si>
  <si>
    <t>KL03010403</t>
  </si>
  <si>
    <t>975616592</t>
  </si>
  <si>
    <t>Ullevål IL</t>
  </si>
  <si>
    <t>KL10020029</t>
  </si>
  <si>
    <t>971333677</t>
  </si>
  <si>
    <t>Mandal Golfklubb</t>
  </si>
  <si>
    <t>KL10010075</t>
  </si>
  <si>
    <t>975583562</t>
  </si>
  <si>
    <t>Torridal Idrettslag</t>
  </si>
  <si>
    <t>KL02200074</t>
  </si>
  <si>
    <t>980480798</t>
  </si>
  <si>
    <t>Holmen Tennisklubb</t>
  </si>
  <si>
    <t>KL11220013</t>
  </si>
  <si>
    <t>984010583</t>
  </si>
  <si>
    <t>Ålgård Håndballklubb</t>
  </si>
  <si>
    <t>KL03010447</t>
  </si>
  <si>
    <t>983891802</t>
  </si>
  <si>
    <t>Huk Fotballklubb</t>
  </si>
  <si>
    <t>KL02130064</t>
  </si>
  <si>
    <t>996960927</t>
  </si>
  <si>
    <t>Langhus IL Fotball</t>
  </si>
  <si>
    <t>KL06050009</t>
  </si>
  <si>
    <t>Hønefoss og Ringerike Rideklubb</t>
  </si>
  <si>
    <t>KL07060028</t>
  </si>
  <si>
    <t>976101162</t>
  </si>
  <si>
    <t>Sandefjord Svømmeklubb</t>
  </si>
  <si>
    <t>KL01060037</t>
  </si>
  <si>
    <t>975698688</t>
  </si>
  <si>
    <t>Skogstrand Idrettslag</t>
  </si>
  <si>
    <t>KL12010159</t>
  </si>
  <si>
    <t>976479572</t>
  </si>
  <si>
    <t>I.L. Norna Salhus</t>
  </si>
  <si>
    <t>KL19410004</t>
  </si>
  <si>
    <t>957801145</t>
  </si>
  <si>
    <t>Skjervøy IK</t>
  </si>
  <si>
    <t>KL02350001</t>
  </si>
  <si>
    <t>938732272</t>
  </si>
  <si>
    <t>Borgen IL</t>
  </si>
  <si>
    <t>KL11030213</t>
  </si>
  <si>
    <t>982032466</t>
  </si>
  <si>
    <t>Viking Stavanger Håndballklubb</t>
  </si>
  <si>
    <t>KL15260001</t>
  </si>
  <si>
    <t>980367258</t>
  </si>
  <si>
    <t>Stordal Idrottslag</t>
  </si>
  <si>
    <t>KL05010045</t>
  </si>
  <si>
    <t>990229694</t>
  </si>
  <si>
    <t>Vingrom IL</t>
  </si>
  <si>
    <t>KL08050045</t>
  </si>
  <si>
    <t>943664064</t>
  </si>
  <si>
    <t>Urædd Håndballgruppe</t>
  </si>
  <si>
    <t>KL04170007</t>
  </si>
  <si>
    <t>982764742</t>
  </si>
  <si>
    <t>Stange Sportsklubb</t>
  </si>
  <si>
    <t>KL12010114</t>
  </si>
  <si>
    <t>995485001</t>
  </si>
  <si>
    <t>Idrottslaget Gular</t>
  </si>
  <si>
    <t>KL12010213</t>
  </si>
  <si>
    <t>981692810</t>
  </si>
  <si>
    <t>Årstad IL</t>
  </si>
  <si>
    <t>KL16530012</t>
  </si>
  <si>
    <t>983100511</t>
  </si>
  <si>
    <t>Trønder-Lyn Idrettslag</t>
  </si>
  <si>
    <t>KL17020004</t>
  </si>
  <si>
    <t>875737392</t>
  </si>
  <si>
    <t>Egge IL</t>
  </si>
  <si>
    <t>KL16010043</t>
  </si>
  <si>
    <t>975698130</t>
  </si>
  <si>
    <t>Sportsklubben National Kameratene</t>
  </si>
  <si>
    <t>KL01050084</t>
  </si>
  <si>
    <t>971250135</t>
  </si>
  <si>
    <t>Tune Idrettslag</t>
  </si>
  <si>
    <t>KL04030112</t>
  </si>
  <si>
    <t>913778278</t>
  </si>
  <si>
    <t>Storhamar Håndball Elite</t>
  </si>
  <si>
    <t>KL02190076</t>
  </si>
  <si>
    <t>971259620</t>
  </si>
  <si>
    <t>Vivil Idrettslag</t>
  </si>
  <si>
    <t>KL02280009</t>
  </si>
  <si>
    <t>894084022</t>
  </si>
  <si>
    <t>Rælingen Skiklubb</t>
  </si>
  <si>
    <t>KL02360029</t>
  </si>
  <si>
    <t>985317321</t>
  </si>
  <si>
    <t>Nes Rideklubb</t>
  </si>
  <si>
    <t>KL10290001</t>
  </si>
  <si>
    <t>974246694</t>
  </si>
  <si>
    <t>I.L. Giv Akt</t>
  </si>
  <si>
    <t>KL10170002</t>
  </si>
  <si>
    <t>974254050</t>
  </si>
  <si>
    <t>Greipstad Idrettslag</t>
  </si>
  <si>
    <t>KL16010011</t>
  </si>
  <si>
    <t>983930662</t>
  </si>
  <si>
    <t>Byneset IL Hovedlaget</t>
  </si>
  <si>
    <t>KL06260001</t>
  </si>
  <si>
    <t>970022295</t>
  </si>
  <si>
    <t>Drammen Og Omegn Rideklubb</t>
  </si>
  <si>
    <t>KL08050004</t>
  </si>
  <si>
    <t>990035520</t>
  </si>
  <si>
    <t>Eidanger Idrettslag</t>
  </si>
  <si>
    <t>KL12010669</t>
  </si>
  <si>
    <t>990283710</t>
  </si>
  <si>
    <t>Sædalen Idrettslag</t>
  </si>
  <si>
    <t>KL07040003</t>
  </si>
  <si>
    <t>983764339</t>
  </si>
  <si>
    <t>Vear Idrettsforening</t>
  </si>
  <si>
    <t>KL11030293</t>
  </si>
  <si>
    <t>896167782</t>
  </si>
  <si>
    <t>Stavanger Cheersport Klubb</t>
  </si>
  <si>
    <t>KL11030023</t>
  </si>
  <si>
    <t>971338725</t>
  </si>
  <si>
    <t>Idrettslaget Skjalg</t>
  </si>
  <si>
    <t>KL08050031</t>
  </si>
  <si>
    <t>979940297</t>
  </si>
  <si>
    <t>Svømmeklubben Poseidon Porsgrunn</t>
  </si>
  <si>
    <t>KL07220003</t>
  </si>
  <si>
    <t>983479561</t>
  </si>
  <si>
    <t>Nøtterøy Allianse IF</t>
  </si>
  <si>
    <t>KL20110001</t>
  </si>
  <si>
    <t>975765024</t>
  </si>
  <si>
    <t>Kautokeino IL</t>
  </si>
  <si>
    <t>KL01240010</t>
  </si>
  <si>
    <t>988393657</t>
  </si>
  <si>
    <t>Askim Rideklubb</t>
  </si>
  <si>
    <t>KL01010024</t>
  </si>
  <si>
    <t>970226850</t>
  </si>
  <si>
    <t>Halden Skiklubb</t>
  </si>
  <si>
    <t>KL10010177</t>
  </si>
  <si>
    <t>993384178</t>
  </si>
  <si>
    <t>Sørlandsparken Rideklubb</t>
  </si>
  <si>
    <t>KL05220017</t>
  </si>
  <si>
    <t>984648685</t>
  </si>
  <si>
    <t>Skei Golf</t>
  </si>
  <si>
    <t>KL03010079</t>
  </si>
  <si>
    <t>974260697</t>
  </si>
  <si>
    <t>Fokus Bordtennisklubb</t>
  </si>
  <si>
    <t>KL08190009</t>
  </si>
  <si>
    <t>982908582</t>
  </si>
  <si>
    <t>Ulefoss Sportsforening</t>
  </si>
  <si>
    <t>KL11270013</t>
  </si>
  <si>
    <t>984545029</t>
  </si>
  <si>
    <t>Randaberg Golfklubb</t>
  </si>
  <si>
    <t>KL20300001</t>
  </si>
  <si>
    <t>975425053</t>
  </si>
  <si>
    <t>Bjørnevatn Idrettslag</t>
  </si>
  <si>
    <t>KL18040053</t>
  </si>
  <si>
    <t>984401574</t>
  </si>
  <si>
    <t>Hunstad Fotballklubb</t>
  </si>
  <si>
    <t>KL12010006</t>
  </si>
  <si>
    <t>983685617</t>
  </si>
  <si>
    <t>Arna Svømme- og Livredningsklubb</t>
  </si>
  <si>
    <t>KL04280032</t>
  </si>
  <si>
    <t>984291701</t>
  </si>
  <si>
    <t>Idrettslaget Trysilgutten</t>
  </si>
  <si>
    <t>KL02130013</t>
  </si>
  <si>
    <t>985152632</t>
  </si>
  <si>
    <t>Ski Svømmeklubb</t>
  </si>
  <si>
    <t>KL04120061</t>
  </si>
  <si>
    <t>983040136</t>
  </si>
  <si>
    <t>Furnes Fotball</t>
  </si>
  <si>
    <t>KL01360001</t>
  </si>
  <si>
    <t>993598380</t>
  </si>
  <si>
    <t>Ekholt Ballklubb</t>
  </si>
  <si>
    <t>KL05020001</t>
  </si>
  <si>
    <t>975558169</t>
  </si>
  <si>
    <t>Biri Idrettslag</t>
  </si>
  <si>
    <t>KL08070026</t>
  </si>
  <si>
    <t>974804301</t>
  </si>
  <si>
    <t>Snøgg Fotball</t>
  </si>
  <si>
    <t>KL05010109</t>
  </si>
  <si>
    <t>978708935</t>
  </si>
  <si>
    <t>Friskis &amp; Svettis Lillehammer</t>
  </si>
  <si>
    <t>KL02350044</t>
  </si>
  <si>
    <t>990675554</t>
  </si>
  <si>
    <t>Norsk Dragracing Gardermoen</t>
  </si>
  <si>
    <t>KL16220002</t>
  </si>
  <si>
    <t>975511774</t>
  </si>
  <si>
    <t>Lensvik Idrettslag</t>
  </si>
  <si>
    <t>KL01040021</t>
  </si>
  <si>
    <t>882921662</t>
  </si>
  <si>
    <t>Moss Seilforening</t>
  </si>
  <si>
    <t>KL05020047</t>
  </si>
  <si>
    <t>971299401</t>
  </si>
  <si>
    <t>Vardal IF Hovedstyret</t>
  </si>
  <si>
    <t>KL11020040</t>
  </si>
  <si>
    <t>975484866</t>
  </si>
  <si>
    <t>Sandved Idrettslag</t>
  </si>
  <si>
    <t>KL12190007</t>
  </si>
  <si>
    <t>975686787</t>
  </si>
  <si>
    <t>Rubbestadneset Idrettslag</t>
  </si>
  <si>
    <t>KL11030308</t>
  </si>
  <si>
    <t>912037029</t>
  </si>
  <si>
    <t>Straen Gymnastikk- og Turnforening</t>
  </si>
  <si>
    <t>KL15280025</t>
  </si>
  <si>
    <t>993563846</t>
  </si>
  <si>
    <t>F.K. Sykkylven</t>
  </si>
  <si>
    <t>KL01050061</t>
  </si>
  <si>
    <t>975658988</t>
  </si>
  <si>
    <t>Skjeberg Turnforening</t>
  </si>
  <si>
    <t>KL12010033</t>
  </si>
  <si>
    <t>983669220</t>
  </si>
  <si>
    <t>Bergen Stupeklubb</t>
  </si>
  <si>
    <t>KL07090016</t>
  </si>
  <si>
    <t>975601714</t>
  </si>
  <si>
    <t>Larvik Svømmeklubb</t>
  </si>
  <si>
    <t>KL07060096</t>
  </si>
  <si>
    <t>996951987</t>
  </si>
  <si>
    <t>Sandefjord Håndball</t>
  </si>
  <si>
    <t>KL03010787</t>
  </si>
  <si>
    <t>981428951</t>
  </si>
  <si>
    <t>Sveiva Innebandyklubb</t>
  </si>
  <si>
    <t>KL02190006</t>
  </si>
  <si>
    <t>971258977</t>
  </si>
  <si>
    <t>Blommenholm og Sandvika Tennisklubb</t>
  </si>
  <si>
    <t>KL12010090</t>
  </si>
  <si>
    <t>983760635</t>
  </si>
  <si>
    <t>Frøya IL</t>
  </si>
  <si>
    <t>KL16630010</t>
  </si>
  <si>
    <t>971384018</t>
  </si>
  <si>
    <t>Malvik Turn og RG</t>
  </si>
  <si>
    <t>KL01280004</t>
  </si>
  <si>
    <t>970027807</t>
  </si>
  <si>
    <t>Rakkestad Idrettsforening</t>
  </si>
  <si>
    <t>KL03010170</t>
  </si>
  <si>
    <t>871286272</t>
  </si>
  <si>
    <t>Linderud IL</t>
  </si>
  <si>
    <t>KL08170002</t>
  </si>
  <si>
    <t>976114620</t>
  </si>
  <si>
    <t>Drangedal Idrettslag</t>
  </si>
  <si>
    <t>KL02350074</t>
  </si>
  <si>
    <t>997321006</t>
  </si>
  <si>
    <t>Ullensaker/Kisa IL Friidrett</t>
  </si>
  <si>
    <t>KL19020066</t>
  </si>
  <si>
    <t>981214242</t>
  </si>
  <si>
    <t>Tromsø Tennisklubb</t>
  </si>
  <si>
    <t>KL07040022</t>
  </si>
  <si>
    <t>971317388</t>
  </si>
  <si>
    <t>Tønsberg Svømmeklubb</t>
  </si>
  <si>
    <t>KL01060094</t>
  </si>
  <si>
    <t>981046617</t>
  </si>
  <si>
    <t>Slevik Innebandyklubb</t>
  </si>
  <si>
    <t>KL12590002</t>
  </si>
  <si>
    <t>975601935</t>
  </si>
  <si>
    <t>IL Skjergard</t>
  </si>
  <si>
    <t>KL08060072</t>
  </si>
  <si>
    <t>975612694</t>
  </si>
  <si>
    <t>Herkules Fotball</t>
  </si>
  <si>
    <t>KL16640028</t>
  </si>
  <si>
    <t>995486296</t>
  </si>
  <si>
    <t>Selbu IL Håndball</t>
  </si>
  <si>
    <t>KL11200009</t>
  </si>
  <si>
    <t>970115269</t>
  </si>
  <si>
    <t>Orre Idrettslag</t>
  </si>
  <si>
    <t>KL16380040</t>
  </si>
  <si>
    <t>989496115</t>
  </si>
  <si>
    <t>Orkla Fjellsportklubb</t>
  </si>
  <si>
    <t>KL17140056</t>
  </si>
  <si>
    <t>984023634</t>
  </si>
  <si>
    <t>Værnes Flyklubb</t>
  </si>
  <si>
    <t>KL05020027</t>
  </si>
  <si>
    <t>983758622</t>
  </si>
  <si>
    <t>Gjøvik Skiklubb</t>
  </si>
  <si>
    <t>KL19220002</t>
  </si>
  <si>
    <t>985842566</t>
  </si>
  <si>
    <t>Bardu Idrettslag</t>
  </si>
  <si>
    <t>KL03010066</t>
  </si>
  <si>
    <t>971285133</t>
  </si>
  <si>
    <t>Ellingsrud Idrettslag</t>
  </si>
  <si>
    <t>KL12010284</t>
  </si>
  <si>
    <t>991417273</t>
  </si>
  <si>
    <t>Bergen Aero Klubb</t>
  </si>
  <si>
    <t>KL14330001</t>
  </si>
  <si>
    <t>975445283</t>
  </si>
  <si>
    <t>Tambarskjelvar Idrettslag</t>
  </si>
  <si>
    <t>KL15250004</t>
  </si>
  <si>
    <t>970254013</t>
  </si>
  <si>
    <t>Stranda Idrottslag</t>
  </si>
  <si>
    <t>KL06260013</t>
  </si>
  <si>
    <t>975596206</t>
  </si>
  <si>
    <t>Reistad I L</t>
  </si>
  <si>
    <t>KL08050015</t>
  </si>
  <si>
    <t>984067305</t>
  </si>
  <si>
    <t>Herøya Idrettsforening</t>
  </si>
  <si>
    <t>KL16010078</t>
  </si>
  <si>
    <t>884009642</t>
  </si>
  <si>
    <t>Trond IL</t>
  </si>
  <si>
    <t>KL14450005</t>
  </si>
  <si>
    <t>988004804</t>
  </si>
  <si>
    <t>Fjellhug/Vereide IL</t>
  </si>
  <si>
    <t>KL12010110</t>
  </si>
  <si>
    <t>983840922</t>
  </si>
  <si>
    <t>T I L Hovding</t>
  </si>
  <si>
    <t>KL14200004</t>
  </si>
  <si>
    <t>983981178</t>
  </si>
  <si>
    <t>Sogndal Idrettslag</t>
  </si>
  <si>
    <t>KL15020032</t>
  </si>
  <si>
    <t>971366842</t>
  </si>
  <si>
    <t>Sportsklubben Rival</t>
  </si>
  <si>
    <t>KL01040038</t>
  </si>
  <si>
    <t>977025168</t>
  </si>
  <si>
    <t>I.L. KRÅKENE MOSS HOCKEY BREDDE</t>
  </si>
  <si>
    <t>KL11060102</t>
  </si>
  <si>
    <t>994716247</t>
  </si>
  <si>
    <t>Haugaland Klatrelag</t>
  </si>
  <si>
    <t>KL08050130</t>
  </si>
  <si>
    <t>983916686</t>
  </si>
  <si>
    <t xml:space="preserve">Pors Håndball  </t>
  </si>
  <si>
    <t>KL16480005</t>
  </si>
  <si>
    <t>874807842</t>
  </si>
  <si>
    <t>Sokna Idrettslag</t>
  </si>
  <si>
    <t>KL05160007</t>
  </si>
  <si>
    <t>871301352</t>
  </si>
  <si>
    <t>Kvam Idrettslag</t>
  </si>
  <si>
    <t>KL02290001</t>
  </si>
  <si>
    <t>971266007</t>
  </si>
  <si>
    <t>Enebakk Idrettsforening</t>
  </si>
  <si>
    <t>KL12010138</t>
  </si>
  <si>
    <t>983854508</t>
  </si>
  <si>
    <t>Mathopen Idrettslag</t>
  </si>
  <si>
    <t>KL15170019</t>
  </si>
  <si>
    <t>982975204</t>
  </si>
  <si>
    <t>Sunnmøre Golfklubb</t>
  </si>
  <si>
    <t>KL12630007</t>
  </si>
  <si>
    <t>975843297</t>
  </si>
  <si>
    <t>Lindås Idrettslag</t>
  </si>
  <si>
    <t>KL06240011</t>
  </si>
  <si>
    <t>975588815</t>
  </si>
  <si>
    <t>Hokksund Turnforening</t>
  </si>
  <si>
    <t>KL18050004</t>
  </si>
  <si>
    <t>971390573</t>
  </si>
  <si>
    <t>Bjerkvik Idrettsforening</t>
  </si>
  <si>
    <t>KL04020084</t>
  </si>
  <si>
    <t>995415542</t>
  </si>
  <si>
    <t>Kongsvinger Danseklubb - Victory Dance</t>
  </si>
  <si>
    <t>KL06250029</t>
  </si>
  <si>
    <t>990185662</t>
  </si>
  <si>
    <t>Eiker Cheerleading Team</t>
  </si>
  <si>
    <t>KL10020012</t>
  </si>
  <si>
    <t>971225386</t>
  </si>
  <si>
    <t>Mandal Svømmeklubb</t>
  </si>
  <si>
    <t>KL06050028</t>
  </si>
  <si>
    <t>981438035</t>
  </si>
  <si>
    <t>Ringerike Sykkelklubb</t>
  </si>
  <si>
    <t>KL01050056</t>
  </si>
  <si>
    <t>882973212</t>
  </si>
  <si>
    <t>Navestad IF</t>
  </si>
  <si>
    <t>KL07110010</t>
  </si>
  <si>
    <t>985700192</t>
  </si>
  <si>
    <t>Svelvik Tennisklubb</t>
  </si>
  <si>
    <t>KL12470015</t>
  </si>
  <si>
    <t>971002794</t>
  </si>
  <si>
    <t>Follese Fotballklubb</t>
  </si>
  <si>
    <t>KL16340005</t>
  </si>
  <si>
    <t>985020302</t>
  </si>
  <si>
    <t>Oppdal Curlingklubb</t>
  </si>
  <si>
    <t>KL02280001</t>
  </si>
  <si>
    <t>983979807</t>
  </si>
  <si>
    <t>Løvenstad Fotball Klubb</t>
  </si>
  <si>
    <t>KL15160001</t>
  </si>
  <si>
    <t>993729884</t>
  </si>
  <si>
    <t>Dimna IL</t>
  </si>
  <si>
    <t>KL16010188</t>
  </si>
  <si>
    <t>971383984</t>
  </si>
  <si>
    <t>Trønderhopp</t>
  </si>
  <si>
    <t>KL08060076</t>
  </si>
  <si>
    <t>975884856</t>
  </si>
  <si>
    <t>Herkules IF Håndball</t>
  </si>
  <si>
    <t>KL11030271</t>
  </si>
  <si>
    <t>984008317</t>
  </si>
  <si>
    <t>Hundvåg Håndballklubb</t>
  </si>
  <si>
    <t>KL12010400</t>
  </si>
  <si>
    <t>974983362</t>
  </si>
  <si>
    <t>Fyllingen Håndball</t>
  </si>
  <si>
    <t>KL06230019</t>
  </si>
  <si>
    <t>971312564</t>
  </si>
  <si>
    <t>Åmot Idrettsforening</t>
  </si>
  <si>
    <t>KL11490057</t>
  </si>
  <si>
    <t>984057148</t>
  </si>
  <si>
    <t>Haugaland Håndballklubb</t>
  </si>
  <si>
    <t>KL02190046</t>
  </si>
  <si>
    <t>975808599</t>
  </si>
  <si>
    <t>Ippon Judoklubb</t>
  </si>
  <si>
    <t>KL03010796</t>
  </si>
  <si>
    <t>984046146</t>
  </si>
  <si>
    <t>Furuset Tennis IF</t>
  </si>
  <si>
    <t>KL02200028</t>
  </si>
  <si>
    <t>979674791</t>
  </si>
  <si>
    <t>Heggedal Idrettslag</t>
  </si>
  <si>
    <t>KL06040015</t>
  </si>
  <si>
    <t>993543500</t>
  </si>
  <si>
    <t>Nmk Kongsberg</t>
  </si>
  <si>
    <t>KL05020063</t>
  </si>
  <si>
    <t>970967591</t>
  </si>
  <si>
    <t>Gjøvik Hockey</t>
  </si>
  <si>
    <t>KL06020051</t>
  </si>
  <si>
    <t>989844385</t>
  </si>
  <si>
    <t>Skoger Idrettslag</t>
  </si>
  <si>
    <t>KL05320026</t>
  </si>
  <si>
    <t>971012951</t>
  </si>
  <si>
    <t>Jevnaker I F Fotball</t>
  </si>
  <si>
    <t>KL02370025</t>
  </si>
  <si>
    <t>983197116</t>
  </si>
  <si>
    <t>Nordre Eidsvoll Idrettslag</t>
  </si>
  <si>
    <t>KL01360009</t>
  </si>
  <si>
    <t>984171773</t>
  </si>
  <si>
    <t>Rygge Idrettslag</t>
  </si>
  <si>
    <t>KL16010280</t>
  </si>
  <si>
    <t>983801854</t>
  </si>
  <si>
    <t>Byneset Golfklubb</t>
  </si>
  <si>
    <t>KL09140005</t>
  </si>
  <si>
    <t>993607576</t>
  </si>
  <si>
    <t>Tvedestrand Turn &amp; Idrettsforening</t>
  </si>
  <si>
    <t>KL02190020</t>
  </si>
  <si>
    <t>984061501</t>
  </si>
  <si>
    <t>Bærum og Omegn Cykleklubb</t>
  </si>
  <si>
    <t>KL02300024</t>
  </si>
  <si>
    <t>984657552</t>
  </si>
  <si>
    <t>Lørenskog-Rælingen Kappsvømmingsklubb</t>
  </si>
  <si>
    <t>KL02190297</t>
  </si>
  <si>
    <t>997947614</t>
  </si>
  <si>
    <t>Snarøya Gymnastikk- og Turnforening</t>
  </si>
  <si>
    <t>KL11030179</t>
  </si>
  <si>
    <t>984104596</t>
  </si>
  <si>
    <t xml:space="preserve">Hinna Idrettslag - Håndball </t>
  </si>
  <si>
    <t>KL11490011</t>
  </si>
  <si>
    <t>975678938</t>
  </si>
  <si>
    <t>Skudenes Ungdoms- og Idrettslag</t>
  </si>
  <si>
    <t>KL05010050</t>
  </si>
  <si>
    <t>884063922</t>
  </si>
  <si>
    <t>Lillehammer Kvinnefotballklubb Lkfk</t>
  </si>
  <si>
    <t>KL03011192</t>
  </si>
  <si>
    <t>Vina Volleyballklubb</t>
  </si>
  <si>
    <t>KL11490004</t>
  </si>
  <si>
    <t>981339649</t>
  </si>
  <si>
    <t>Karmøy Svømmeklubb</t>
  </si>
  <si>
    <t>KL17190024</t>
  </si>
  <si>
    <t>984215746</t>
  </si>
  <si>
    <t>IL Aasguten</t>
  </si>
  <si>
    <t>KL18040047</t>
  </si>
  <si>
    <t>976331133</t>
  </si>
  <si>
    <t>Bodø &amp; Omegn IF Turn</t>
  </si>
  <si>
    <t>KL11240053</t>
  </si>
  <si>
    <t>985195145</t>
  </si>
  <si>
    <t>Sola Flyklubb</t>
  </si>
  <si>
    <t>KL04170009</t>
  </si>
  <si>
    <t>971420030</t>
  </si>
  <si>
    <t>Vallset I L</t>
  </si>
  <si>
    <t>KL08060004</t>
  </si>
  <si>
    <t>971322888</t>
  </si>
  <si>
    <t>Gjerpen Idrettsforening</t>
  </si>
  <si>
    <t>KL09060070</t>
  </si>
  <si>
    <t>975645037</t>
  </si>
  <si>
    <t>Flosta Motorbåtforening</t>
  </si>
  <si>
    <t>KL12010052</t>
  </si>
  <si>
    <t>971348380</t>
  </si>
  <si>
    <t>Bergens Tennisklubb</t>
  </si>
  <si>
    <t>KL15510009</t>
  </si>
  <si>
    <t>983189075</t>
  </si>
  <si>
    <t>Eide og Omegn Fotballklubb</t>
  </si>
  <si>
    <t>KL01060023</t>
  </si>
  <si>
    <t>871433542</t>
  </si>
  <si>
    <t>Fredrikstad og Omegn Rideklubb</t>
  </si>
  <si>
    <t>KL02380024</t>
  </si>
  <si>
    <t>989312596</t>
  </si>
  <si>
    <t>Bjerke Idrettslag Fotball</t>
  </si>
  <si>
    <t>KL03011347</t>
  </si>
  <si>
    <t>992316063</t>
  </si>
  <si>
    <t>Grüner Fotball IL</t>
  </si>
  <si>
    <t>KL17140012</t>
  </si>
  <si>
    <t>876696312</t>
  </si>
  <si>
    <t>Lånke Idrettslag</t>
  </si>
  <si>
    <t>KL17440001</t>
  </si>
  <si>
    <t>984162685</t>
  </si>
  <si>
    <t>Overhalla Idrettslag</t>
  </si>
  <si>
    <t>KL14450008</t>
  </si>
  <si>
    <t>875516582</t>
  </si>
  <si>
    <t>Breimsbygda IL</t>
  </si>
  <si>
    <t>KL15540003</t>
  </si>
  <si>
    <t>975599922</t>
  </si>
  <si>
    <t>I.L. Averøykameratene</t>
  </si>
  <si>
    <t>KL16200001</t>
  </si>
  <si>
    <t>981247884</t>
  </si>
  <si>
    <t>Frøya Idrettslag</t>
  </si>
  <si>
    <t>KL16010355</t>
  </si>
  <si>
    <t>980730549</t>
  </si>
  <si>
    <t>Byåsen Toppfotball</t>
  </si>
  <si>
    <t>KL07280003</t>
  </si>
  <si>
    <t>875608622</t>
  </si>
  <si>
    <t>Svarstad Idrettslag</t>
  </si>
  <si>
    <t>KL01060015</t>
  </si>
  <si>
    <t>940818281</t>
  </si>
  <si>
    <t>Fredrikstad Idrettsforening</t>
  </si>
  <si>
    <t>KL03010309</t>
  </si>
  <si>
    <t>984021496</t>
  </si>
  <si>
    <t>Romsås Idrettslag</t>
  </si>
  <si>
    <t>KL03010593</t>
  </si>
  <si>
    <t>887798052</t>
  </si>
  <si>
    <t>Oslo Vikings Amerikansk Fotballklub</t>
  </si>
  <si>
    <t>KL07190001</t>
  </si>
  <si>
    <t>875603922</t>
  </si>
  <si>
    <t>Andebu Idrettslag</t>
  </si>
  <si>
    <t>KL09060047</t>
  </si>
  <si>
    <t>979950683</t>
  </si>
  <si>
    <t>Idrettslaget Sørfjell</t>
  </si>
  <si>
    <t>KL07040037</t>
  </si>
  <si>
    <t>983605559</t>
  </si>
  <si>
    <t>Husøy og Foynland Idrettsforening</t>
  </si>
  <si>
    <t>KL12010536</t>
  </si>
  <si>
    <t>989004204</t>
  </si>
  <si>
    <t>ULRIKEN EAGLES UNG</t>
  </si>
  <si>
    <t>KL19130006</t>
  </si>
  <si>
    <t>Skånland OIF</t>
  </si>
  <si>
    <t>KL11140001</t>
  </si>
  <si>
    <t>987287403</t>
  </si>
  <si>
    <t>Bjerkreim Idrettslag</t>
  </si>
  <si>
    <t>KL12010666</t>
  </si>
  <si>
    <t>993624853</t>
  </si>
  <si>
    <t>Bergen Vest Danseklubb</t>
  </si>
  <si>
    <t>KL11030145</t>
  </si>
  <si>
    <t>946986178</t>
  </si>
  <si>
    <t>Viking Håndballklubb</t>
  </si>
  <si>
    <t>KL09040048</t>
  </si>
  <si>
    <t>981995368</t>
  </si>
  <si>
    <t>Amazon Grimstad FK</t>
  </si>
  <si>
    <t>KL18330036</t>
  </si>
  <si>
    <t>983767842</t>
  </si>
  <si>
    <t>Åga Idrettslag</t>
  </si>
  <si>
    <t>KL02130029</t>
  </si>
  <si>
    <t>980947211</t>
  </si>
  <si>
    <t>Ski GK</t>
  </si>
  <si>
    <t>KL15040067</t>
  </si>
  <si>
    <t>980244075</t>
  </si>
  <si>
    <t>Fotballklubben Fortuna Ålesund</t>
  </si>
  <si>
    <t>KL20120080</t>
  </si>
  <si>
    <t>990198152</t>
  </si>
  <si>
    <t>Alta Golfklubb</t>
  </si>
  <si>
    <t>KL10010003</t>
  </si>
  <si>
    <t>993513415</t>
  </si>
  <si>
    <t>Atletklubben Av 1928</t>
  </si>
  <si>
    <t>KL05330011</t>
  </si>
  <si>
    <t>993131121</t>
  </si>
  <si>
    <t>Svea Skilag</t>
  </si>
  <si>
    <t>KL06020016</t>
  </si>
  <si>
    <t>979785135</t>
  </si>
  <si>
    <t>Drammen Flyklubb</t>
  </si>
  <si>
    <t>KL12010202</t>
  </si>
  <si>
    <t>971352094</t>
  </si>
  <si>
    <t>Vadmyra Idrettslag</t>
  </si>
  <si>
    <t>KL10340003</t>
  </si>
  <si>
    <t>993728969</t>
  </si>
  <si>
    <t>Hægebostad Idrettslag</t>
  </si>
  <si>
    <t>KL12320005</t>
  </si>
  <si>
    <t>989566334</t>
  </si>
  <si>
    <t>Hardangervidda Triatlon Klubb</t>
  </si>
  <si>
    <t>KL01220008</t>
  </si>
  <si>
    <t>983985580</t>
  </si>
  <si>
    <t>NMK Trøgstad</t>
  </si>
  <si>
    <t>KL11020015</t>
  </si>
  <si>
    <t>975927911</t>
  </si>
  <si>
    <t>Riska Fotballklubb</t>
  </si>
  <si>
    <t>KL18660005</t>
  </si>
  <si>
    <t>975753158</t>
  </si>
  <si>
    <t>Melbo Idrettslag</t>
  </si>
  <si>
    <t>KL16010055</t>
  </si>
  <si>
    <t>975685373</t>
  </si>
  <si>
    <t>Othilienborg I L</t>
  </si>
  <si>
    <t>KL05420002</t>
  </si>
  <si>
    <t>975410897</t>
  </si>
  <si>
    <t>Fagernes Idrettslag</t>
  </si>
  <si>
    <t>KL11030005</t>
  </si>
  <si>
    <t>883531922</t>
  </si>
  <si>
    <t>Frisinn Sportsklubb</t>
  </si>
  <si>
    <t>KL01010031</t>
  </si>
  <si>
    <t>875645862</t>
  </si>
  <si>
    <t>Haldens Svømmeklub</t>
  </si>
  <si>
    <t>KL04030019</t>
  </si>
  <si>
    <t>983021751</t>
  </si>
  <si>
    <t>Hamar Skiklubb</t>
  </si>
  <si>
    <t>KL02200002</t>
  </si>
  <si>
    <t>974234319</t>
  </si>
  <si>
    <t>Asker Basketball Club</t>
  </si>
  <si>
    <t>KL03010166</t>
  </si>
  <si>
    <t>983921345</t>
  </si>
  <si>
    <t>Lambertseter Idrettsforening</t>
  </si>
  <si>
    <t>KL01018003</t>
  </si>
  <si>
    <t>994664794</t>
  </si>
  <si>
    <t>Ishockeyklubben Comet Halden</t>
  </si>
  <si>
    <t>KL12010081</t>
  </si>
  <si>
    <t>971348798</t>
  </si>
  <si>
    <t>Fana Roklubb</t>
  </si>
  <si>
    <t>KL03010977</t>
  </si>
  <si>
    <t>982830664</t>
  </si>
  <si>
    <t>Centrum Tigers</t>
  </si>
  <si>
    <t>KL18330027</t>
  </si>
  <si>
    <t>994537113</t>
  </si>
  <si>
    <t>Rana Turnforening</t>
  </si>
  <si>
    <t>KL08050029</t>
  </si>
  <si>
    <t>971223529</t>
  </si>
  <si>
    <t>Porsgrunn Tennisklubb</t>
  </si>
  <si>
    <t>KL12320001</t>
  </si>
  <si>
    <t>983348130</t>
  </si>
  <si>
    <t>Eidfjord Idrettslag</t>
  </si>
  <si>
    <t>KL14390005</t>
  </si>
  <si>
    <t>971046007</t>
  </si>
  <si>
    <t>Tornado Måløy Fk</t>
  </si>
  <si>
    <t>KL16010545</t>
  </si>
  <si>
    <t>913922476</t>
  </si>
  <si>
    <t>Nidaros Ishockeyklubb</t>
  </si>
  <si>
    <t>KL12010511</t>
  </si>
  <si>
    <t>981208285</t>
  </si>
  <si>
    <t>Tertnes Fotball Herrer</t>
  </si>
  <si>
    <t>KL12470037</t>
  </si>
  <si>
    <t>883453182</t>
  </si>
  <si>
    <t>Ask Friidrett</t>
  </si>
  <si>
    <t>KL19020033</t>
  </si>
  <si>
    <t>983647170</t>
  </si>
  <si>
    <t>Stakkevollan Idrettsforening</t>
  </si>
  <si>
    <t>KL02330007</t>
  </si>
  <si>
    <t>991864369</t>
  </si>
  <si>
    <t>Nit/Hak Håndballklubb</t>
  </si>
  <si>
    <t>KL19400005</t>
  </si>
  <si>
    <t>971404485</t>
  </si>
  <si>
    <t>Manndalen Ungdoms og Idrettslag</t>
  </si>
  <si>
    <t>KL04260008</t>
  </si>
  <si>
    <t>971295155</t>
  </si>
  <si>
    <t>Vaaler Idrettsforening</t>
  </si>
  <si>
    <t>KL04410001</t>
  </si>
  <si>
    <t>993561673</t>
  </si>
  <si>
    <t>Nansen, IL</t>
  </si>
  <si>
    <t>KL17170004</t>
  </si>
  <si>
    <t>984025637</t>
  </si>
  <si>
    <t>Neset Fotballklubb</t>
  </si>
  <si>
    <t>KL02160010</t>
  </si>
  <si>
    <t>993538434</t>
  </si>
  <si>
    <t>Nesodden Tennisklubb</t>
  </si>
  <si>
    <t>KL07140001</t>
  </si>
  <si>
    <t>884089182</t>
  </si>
  <si>
    <t>Hof Idrettslag (Vestfold)</t>
  </si>
  <si>
    <t>KL07060026</t>
  </si>
  <si>
    <t>971013974</t>
  </si>
  <si>
    <t>Sandefjord Seilforening</t>
  </si>
  <si>
    <t>KL01240002</t>
  </si>
  <si>
    <t>975531007</t>
  </si>
  <si>
    <t>Askim Fotballklubb</t>
  </si>
  <si>
    <t>KL12010364</t>
  </si>
  <si>
    <t>984049897</t>
  </si>
  <si>
    <t>Bergen Kickboxing Klubb</t>
  </si>
  <si>
    <t>KL08060091</t>
  </si>
  <si>
    <t>993543381</t>
  </si>
  <si>
    <t>Grenland Flyklubb</t>
  </si>
  <si>
    <t>KL11240069</t>
  </si>
  <si>
    <t>989403664</t>
  </si>
  <si>
    <t>Havørn allianseidrettslag fotball</t>
  </si>
  <si>
    <t>KL01040026</t>
  </si>
  <si>
    <t>971248904</t>
  </si>
  <si>
    <t>Moss Tennisklubb</t>
  </si>
  <si>
    <t>KL06230003</t>
  </si>
  <si>
    <t>991793461</t>
  </si>
  <si>
    <t>Geithus Idrettslag</t>
  </si>
  <si>
    <t>KL11190032</t>
  </si>
  <si>
    <t>984387369</t>
  </si>
  <si>
    <t>Ogna Golfklubb</t>
  </si>
  <si>
    <t>KL15690002</t>
  </si>
  <si>
    <t>976286278</t>
  </si>
  <si>
    <t>Aure Idrettslag</t>
  </si>
  <si>
    <t>KL03010858</t>
  </si>
  <si>
    <t>983623883</t>
  </si>
  <si>
    <t>Oslo Biljardklubb</t>
  </si>
  <si>
    <t>KL10010187</t>
  </si>
  <si>
    <t>989990551</t>
  </si>
  <si>
    <t>Kristiansand Sandvolleyballklubb</t>
  </si>
  <si>
    <t>KL02200009</t>
  </si>
  <si>
    <t>979896662</t>
  </si>
  <si>
    <t xml:space="preserve">Asker Kunstløp Klubb </t>
  </si>
  <si>
    <t>KL08060071</t>
  </si>
  <si>
    <t>970900667</t>
  </si>
  <si>
    <t>Herkules Friidrett</t>
  </si>
  <si>
    <t>KL17020015</t>
  </si>
  <si>
    <t>975512460</t>
  </si>
  <si>
    <t>Sparbu Idrettslag</t>
  </si>
  <si>
    <t>KL06250011</t>
  </si>
  <si>
    <t>975539911</t>
  </si>
  <si>
    <t>Steinberg Idrettsforening</t>
  </si>
  <si>
    <t>KL08060010</t>
  </si>
  <si>
    <t>871322902</t>
  </si>
  <si>
    <t>Grenland Sykleklubb</t>
  </si>
  <si>
    <t>KL18400007</t>
  </si>
  <si>
    <t>975631060</t>
  </si>
  <si>
    <t>Fotballklubben Saltdalkameratene</t>
  </si>
  <si>
    <t>KL11030268</t>
  </si>
  <si>
    <t>991474668</t>
  </si>
  <si>
    <t>KFUM Stavanger Volleyball</t>
  </si>
  <si>
    <t>KL06170005</t>
  </si>
  <si>
    <t>883372352</t>
  </si>
  <si>
    <t>Nmk Gol</t>
  </si>
  <si>
    <t>KL06250023</t>
  </si>
  <si>
    <t>982187931</t>
  </si>
  <si>
    <t>Eiker Golfklubb</t>
  </si>
  <si>
    <t>KL12600001</t>
  </si>
  <si>
    <t>984068158</t>
  </si>
  <si>
    <t>Hordabø Idrettslag</t>
  </si>
  <si>
    <t>KL12010523</t>
  </si>
  <si>
    <t>983531830</t>
  </si>
  <si>
    <t>Olsvik Idrettslag</t>
  </si>
  <si>
    <t>KL04190008</t>
  </si>
  <si>
    <t>974807106</t>
  </si>
  <si>
    <t>SANDER IL</t>
  </si>
  <si>
    <t>KL18370008</t>
  </si>
  <si>
    <t>975626350</t>
  </si>
  <si>
    <t>Neverdal Ungdoms og Idrettslag</t>
  </si>
  <si>
    <t>KL11060095</t>
  </si>
  <si>
    <t>993859273</t>
  </si>
  <si>
    <t>Haugesund Ishockeyklubb</t>
  </si>
  <si>
    <t>KL02360013</t>
  </si>
  <si>
    <t>977096359</t>
  </si>
  <si>
    <t>Nes Ishockeyklubb AIL</t>
  </si>
  <si>
    <t>KL05140003</t>
  </si>
  <si>
    <t>971300841</t>
  </si>
  <si>
    <t>Lom Idrettslag</t>
  </si>
  <si>
    <t>KL14240005</t>
  </si>
  <si>
    <t>974442868</t>
  </si>
  <si>
    <t>Årdalstangen Idrettslag</t>
  </si>
  <si>
    <t>KL10460002</t>
  </si>
  <si>
    <t>976293649</t>
  </si>
  <si>
    <t>Tonstad Idrettslag</t>
  </si>
  <si>
    <t>KL12010113</t>
  </si>
  <si>
    <t>881940922</t>
  </si>
  <si>
    <t>Idrettslaget Fri</t>
  </si>
  <si>
    <t>KL15040052</t>
  </si>
  <si>
    <t>971534664</t>
  </si>
  <si>
    <t>Ellingsøy Idrettslag</t>
  </si>
  <si>
    <t>KL02350023</t>
  </si>
  <si>
    <t>992824174</t>
  </si>
  <si>
    <t>Ullensaker Skiklubb</t>
  </si>
  <si>
    <t>KL10010035</t>
  </si>
  <si>
    <t>992171464</t>
  </si>
  <si>
    <t>Kristiansand Badmintonklubb</t>
  </si>
  <si>
    <t>KL02310128</t>
  </si>
  <si>
    <t>989878743</t>
  </si>
  <si>
    <t xml:space="preserve">Lillestrøm Topphåndball </t>
  </si>
  <si>
    <t>KL18680006</t>
  </si>
  <si>
    <t>985621403</t>
  </si>
  <si>
    <t>Øksil</t>
  </si>
  <si>
    <t>KL02310115</t>
  </si>
  <si>
    <t>993749389</t>
  </si>
  <si>
    <t>Unique Danseklubb Romerike</t>
  </si>
  <si>
    <t>KL03010093</t>
  </si>
  <si>
    <t>983801072</t>
  </si>
  <si>
    <t>If Frøy</t>
  </si>
  <si>
    <t>KL20030034</t>
  </si>
  <si>
    <t>994462725</t>
  </si>
  <si>
    <t>Vadsø Atletklubb</t>
  </si>
  <si>
    <t>KL14390004</t>
  </si>
  <si>
    <t>975996867</t>
  </si>
  <si>
    <t>Skavøypoll Idrettslag</t>
  </si>
  <si>
    <t>KL08060021</t>
  </si>
  <si>
    <t>980884449</t>
  </si>
  <si>
    <t>NMK Grenland</t>
  </si>
  <si>
    <t>KL03010529</t>
  </si>
  <si>
    <t>983957838</t>
  </si>
  <si>
    <t>Lillomarka Orienteringslag</t>
  </si>
  <si>
    <t>KL90460503</t>
  </si>
  <si>
    <t>981617517</t>
  </si>
  <si>
    <t>Statoil BIL</t>
  </si>
  <si>
    <t>KL02130061</t>
  </si>
  <si>
    <t>991068805</t>
  </si>
  <si>
    <t>Follo Håndballklubb Damer</t>
  </si>
  <si>
    <t>KL08150021</t>
  </si>
  <si>
    <t>983366562</t>
  </si>
  <si>
    <t>Kragerø IF Fotball</t>
  </si>
  <si>
    <t>KL01050094</t>
  </si>
  <si>
    <t>983764088</t>
  </si>
  <si>
    <t>Greåker Innebandyklubb</t>
  </si>
  <si>
    <t>KL12010447</t>
  </si>
  <si>
    <t>979297564</t>
  </si>
  <si>
    <t>Åsane Håndball</t>
  </si>
  <si>
    <t>KL12460024</t>
  </si>
  <si>
    <t>983884490</t>
  </si>
  <si>
    <t>Ran Seilforening</t>
  </si>
  <si>
    <t>KL15020034</t>
  </si>
  <si>
    <t>983228976</t>
  </si>
  <si>
    <t>Skåla Idrettslag</t>
  </si>
  <si>
    <t>KL07040042</t>
  </si>
  <si>
    <t>975604950</t>
  </si>
  <si>
    <t>Sem Idrettsforening</t>
  </si>
  <si>
    <t>KL16010103</t>
  </si>
  <si>
    <t>975605531</t>
  </si>
  <si>
    <t>Trondhjems Tennisklubb</t>
  </si>
  <si>
    <t>KL16010235</t>
  </si>
  <si>
    <t>984071760</t>
  </si>
  <si>
    <t>Rosenborg Ishockeyklubb  (Allianseklubb)</t>
  </si>
  <si>
    <t>KL02190113</t>
  </si>
  <si>
    <t>882685772</t>
  </si>
  <si>
    <t xml:space="preserve">Vestre Bærum Idrettsforening </t>
  </si>
  <si>
    <t>KL07040024</t>
  </si>
  <si>
    <t>975597997</t>
  </si>
  <si>
    <t>If Tønsberg-Kameratene</t>
  </si>
  <si>
    <t>KL11210013</t>
  </si>
  <si>
    <t>970115374</t>
  </si>
  <si>
    <t>Bryne Håndballklubb</t>
  </si>
  <si>
    <t>KL08110001</t>
  </si>
  <si>
    <t>975839028</t>
  </si>
  <si>
    <t>Siljan Idrettslag</t>
  </si>
  <si>
    <t>KL05280032</t>
  </si>
  <si>
    <t>976253612</t>
  </si>
  <si>
    <t>Fotballklubben Toten</t>
  </si>
  <si>
    <t>KL02310095</t>
  </si>
  <si>
    <t>983109039</t>
  </si>
  <si>
    <t xml:space="preserve">Lillestrøm Golfklubb  </t>
  </si>
  <si>
    <t>KL14490003</t>
  </si>
  <si>
    <t>975711293</t>
  </si>
  <si>
    <t>Markane Idrettslag</t>
  </si>
  <si>
    <t>KL16010489</t>
  </si>
  <si>
    <t>994883526</t>
  </si>
  <si>
    <t>Strindheim IL Toppfotball</t>
  </si>
  <si>
    <t>KL08150023</t>
  </si>
  <si>
    <t>971010266</t>
  </si>
  <si>
    <t>Kragerø IF Håndballgruppe</t>
  </si>
  <si>
    <t>KL02200025</t>
  </si>
  <si>
    <t>982161134</t>
  </si>
  <si>
    <t>Dikemark Idrettsforening</t>
  </si>
  <si>
    <t>KL18410007</t>
  </si>
  <si>
    <t>953250063</t>
  </si>
  <si>
    <t>Fauske Svømmeklubb</t>
  </si>
  <si>
    <t>KL15310008</t>
  </si>
  <si>
    <t>984014988</t>
  </si>
  <si>
    <t>Mauseidvåg og Solevåg Idrettslag</t>
  </si>
  <si>
    <t>KL14190006</t>
  </si>
  <si>
    <t>975700526</t>
  </si>
  <si>
    <t>Idrettslaget Syril</t>
  </si>
  <si>
    <t>KL16530090</t>
  </si>
  <si>
    <t>916141297</t>
  </si>
  <si>
    <t>Gauldal Fotballklubb</t>
  </si>
  <si>
    <t>KL07060015</t>
  </si>
  <si>
    <t>971079312</t>
  </si>
  <si>
    <t>Sandefjord Badmintonklubb</t>
  </si>
  <si>
    <t>KL16010161</t>
  </si>
  <si>
    <t>883381432</t>
  </si>
  <si>
    <t>Trondhjems Skiskyttere</t>
  </si>
  <si>
    <t>KL06270036</t>
  </si>
  <si>
    <t>990554625</t>
  </si>
  <si>
    <t>Slemmestad og Omegn Turnforening</t>
  </si>
  <si>
    <t>KL16120004</t>
  </si>
  <si>
    <t>983741983</t>
  </si>
  <si>
    <t>Kyrksæterøra Idrettslag Kil</t>
  </si>
  <si>
    <t>KL03010002</t>
  </si>
  <si>
    <t>975918009</t>
  </si>
  <si>
    <t>Abildsø I.L.</t>
  </si>
  <si>
    <t>KL15020014</t>
  </si>
  <si>
    <t>974341069</t>
  </si>
  <si>
    <t>Molde Håndballklubb</t>
  </si>
  <si>
    <t>KL19020134</t>
  </si>
  <si>
    <t>991153888</t>
  </si>
  <si>
    <t>Hamna Idrettslag</t>
  </si>
  <si>
    <t>KL11010041</t>
  </si>
  <si>
    <t>984810407</t>
  </si>
  <si>
    <t>Egersund Golfklubb</t>
  </si>
  <si>
    <t>KL04200018</t>
  </si>
  <si>
    <t>975855805</t>
  </si>
  <si>
    <t>Eidskog Fotball</t>
  </si>
  <si>
    <t>KL01010010</t>
  </si>
  <si>
    <t>984050763</t>
  </si>
  <si>
    <t>Halden Golfklubb</t>
  </si>
  <si>
    <t>KL17140055</t>
  </si>
  <si>
    <t>986056289</t>
  </si>
  <si>
    <t>Stjørdal Håndballklubb</t>
  </si>
  <si>
    <t>KL06040018</t>
  </si>
  <si>
    <t>975488810</t>
  </si>
  <si>
    <t>Kongsberg Orienteringslag</t>
  </si>
  <si>
    <t>KL03010605</t>
  </si>
  <si>
    <t>987450266</t>
  </si>
  <si>
    <t>Ingierkollen Rustad Slalomklubb</t>
  </si>
  <si>
    <t>KL11240001</t>
  </si>
  <si>
    <t>983402445</t>
  </si>
  <si>
    <t>Idrettslaget Havdur</t>
  </si>
  <si>
    <t>KL15040031</t>
  </si>
  <si>
    <t>975710157</t>
  </si>
  <si>
    <t>SIF/Hessa IL</t>
  </si>
  <si>
    <t>KL16650002</t>
  </si>
  <si>
    <t>993543497</t>
  </si>
  <si>
    <t>Tydal il</t>
  </si>
  <si>
    <t>KL20120031</t>
  </si>
  <si>
    <t>993543357</t>
  </si>
  <si>
    <t>Alta Snøscooterforening</t>
  </si>
  <si>
    <t>KL04270045</t>
  </si>
  <si>
    <t>984027613</t>
  </si>
  <si>
    <t>Elverum Svømming</t>
  </si>
  <si>
    <t>KL05010038</t>
  </si>
  <si>
    <t>990947287</t>
  </si>
  <si>
    <t>Roterud IL</t>
  </si>
  <si>
    <t>KL15570003</t>
  </si>
  <si>
    <t>971374594</t>
  </si>
  <si>
    <t>Batnfjord Idrettslag</t>
  </si>
  <si>
    <t>KL12010143</t>
  </si>
  <si>
    <t>980396916</t>
  </si>
  <si>
    <t>Minde Idrettslag</t>
  </si>
  <si>
    <t>KL06210019</t>
  </si>
  <si>
    <t>971312211</t>
  </si>
  <si>
    <t>Nmk-Modum og Sigdal</t>
  </si>
  <si>
    <t>KL16010085</t>
  </si>
  <si>
    <t>983944000</t>
  </si>
  <si>
    <t>Trondheim Curling Klubb</t>
  </si>
  <si>
    <t>KL14260003</t>
  </si>
  <si>
    <t>975772713</t>
  </si>
  <si>
    <t>Hafslo Idrettslag</t>
  </si>
  <si>
    <t>KL17360002</t>
  </si>
  <si>
    <t>983657761</t>
  </si>
  <si>
    <t>Snåsa Idrettslag</t>
  </si>
  <si>
    <t>KL11030204</t>
  </si>
  <si>
    <t>870923422</t>
  </si>
  <si>
    <t>Stavanger Idrettsforening Allianseidrettslag (SIF) - Fotball</t>
  </si>
  <si>
    <t>KL02300022</t>
  </si>
  <si>
    <t>988912700</t>
  </si>
  <si>
    <t>Lørenskog Skiklubb</t>
  </si>
  <si>
    <t>KL12470005</t>
  </si>
  <si>
    <t>984010397</t>
  </si>
  <si>
    <t>Askøy Håndballklubb</t>
  </si>
  <si>
    <t>KL06170004</t>
  </si>
  <si>
    <t>983399355</t>
  </si>
  <si>
    <t>Hallingdal Flyklubb</t>
  </si>
  <si>
    <t>KL19030031</t>
  </si>
  <si>
    <t>983335802</t>
  </si>
  <si>
    <t>If Kilkameratene</t>
  </si>
  <si>
    <t>KL15040075</t>
  </si>
  <si>
    <t>983149863</t>
  </si>
  <si>
    <t>Skarbøvik IF Fotball</t>
  </si>
  <si>
    <t>KL20030007</t>
  </si>
  <si>
    <t>969188880</t>
  </si>
  <si>
    <t>Vadsø Turnforening (Vtf)</t>
  </si>
  <si>
    <t>KL16010051</t>
  </si>
  <si>
    <t>983298621</t>
  </si>
  <si>
    <t>NTNU Fallskjermklubb</t>
  </si>
  <si>
    <t>KL07040018</t>
  </si>
  <si>
    <t>998728258</t>
  </si>
  <si>
    <t>Tønsberg Og Omegn Ishockeyklub Bredde</t>
  </si>
  <si>
    <t>KL08060002</t>
  </si>
  <si>
    <t>971322934</t>
  </si>
  <si>
    <t>Fossum Idrettsforening Skien</t>
  </si>
  <si>
    <t>KL03011370</t>
  </si>
  <si>
    <t>993361623</t>
  </si>
  <si>
    <t>OSLO CHEER KLUBB GALAXY</t>
  </si>
  <si>
    <t>KL01360011</t>
  </si>
  <si>
    <t>983523846</t>
  </si>
  <si>
    <t>Øreåsen Idrettslag - Innebandy</t>
  </si>
  <si>
    <t>KL01051016</t>
  </si>
  <si>
    <t>984172869</t>
  </si>
  <si>
    <t>Sentrum Kampsport Klubb - Sarspborg</t>
  </si>
  <si>
    <t>KL19020065</t>
  </si>
  <si>
    <t>880361392</t>
  </si>
  <si>
    <t>Tromsø Svømmeklubb</t>
  </si>
  <si>
    <t>KL11020042</t>
  </si>
  <si>
    <t>975484173</t>
  </si>
  <si>
    <t>Figgjo Idrettslag</t>
  </si>
  <si>
    <t>KL02370016</t>
  </si>
  <si>
    <t>975999424</t>
  </si>
  <si>
    <t>Eidsvoll Svømmeklubb</t>
  </si>
  <si>
    <t>KL15290005</t>
  </si>
  <si>
    <t>974965615</t>
  </si>
  <si>
    <t>Skodje Idrettslag</t>
  </si>
  <si>
    <t>KL04020044</t>
  </si>
  <si>
    <t>983152309</t>
  </si>
  <si>
    <t>Kongsvinger Il Håndball</t>
  </si>
  <si>
    <t>KL20030002</t>
  </si>
  <si>
    <t>970916709</t>
  </si>
  <si>
    <t>I L Norild</t>
  </si>
  <si>
    <t>KL16010039</t>
  </si>
  <si>
    <t>983847455</t>
  </si>
  <si>
    <t>Leinstrand Idrettslag</t>
  </si>
  <si>
    <t>KL11270028</t>
  </si>
  <si>
    <t>971152567</t>
  </si>
  <si>
    <t>Randaberg Allianseidrettslag Volleyball</t>
  </si>
  <si>
    <t>KL11030281</t>
  </si>
  <si>
    <t>894710012</t>
  </si>
  <si>
    <t>Storhaug Rideklubb</t>
  </si>
  <si>
    <t>KL08060006</t>
  </si>
  <si>
    <t>875685082</t>
  </si>
  <si>
    <t>Grenland Fallskjermklubb</t>
  </si>
  <si>
    <t>KL01010040</t>
  </si>
  <si>
    <t>970226931</t>
  </si>
  <si>
    <t>Tistedalen FL</t>
  </si>
  <si>
    <t>KL02350060</t>
  </si>
  <si>
    <t>989313339</t>
  </si>
  <si>
    <t>Ullensaker Issportklubb</t>
  </si>
  <si>
    <t>KL06020143</t>
  </si>
  <si>
    <t>994657208</t>
  </si>
  <si>
    <t>Sirens Cheerdanceklubb</t>
  </si>
  <si>
    <t>KL06280005</t>
  </si>
  <si>
    <t>970297278</t>
  </si>
  <si>
    <t>Huringen IF</t>
  </si>
  <si>
    <t>KL01370002</t>
  </si>
  <si>
    <t>975533506</t>
  </si>
  <si>
    <t>Vansjø/Svinndal I.L.</t>
  </si>
  <si>
    <t>KL18120001</t>
  </si>
  <si>
    <t>975449475</t>
  </si>
  <si>
    <t>Sømna Idrettslag</t>
  </si>
  <si>
    <t>KL08140001</t>
  </si>
  <si>
    <t>981177088</t>
  </si>
  <si>
    <t>Bamble Idrettsforening</t>
  </si>
  <si>
    <t>KL15480004</t>
  </si>
  <si>
    <t>980766853</t>
  </si>
  <si>
    <t>Ekko/Aureosen IL</t>
  </si>
  <si>
    <t>KL15190017</t>
  </si>
  <si>
    <t>993944114</t>
  </si>
  <si>
    <t>Volda Turn og Idrettslag - Allidrett</t>
  </si>
  <si>
    <t>KL15050058</t>
  </si>
  <si>
    <t>983898785</t>
  </si>
  <si>
    <t>Frei Fotballklubb</t>
  </si>
  <si>
    <t>KL16010238</t>
  </si>
  <si>
    <t>984033400</t>
  </si>
  <si>
    <t>Astor Ishockeyklubb</t>
  </si>
  <si>
    <t>KL12460001</t>
  </si>
  <si>
    <t>915736084</t>
  </si>
  <si>
    <t>Bjorøy Idrettslag</t>
  </si>
  <si>
    <t>KL02130005</t>
  </si>
  <si>
    <t>979294131</t>
  </si>
  <si>
    <t xml:space="preserve">Langhus AIL </t>
  </si>
  <si>
    <t>KL04120005</t>
  </si>
  <si>
    <t>971292695</t>
  </si>
  <si>
    <t>Brumunddal Allianseidrettslag</t>
  </si>
  <si>
    <t>KL11220003</t>
  </si>
  <si>
    <t>971344296</t>
  </si>
  <si>
    <t>Ålgård Rideklubb</t>
  </si>
  <si>
    <t>KL20120026</t>
  </si>
  <si>
    <t>990177090</t>
  </si>
  <si>
    <t>Alta Turnforening</t>
  </si>
  <si>
    <t>KL14010002</t>
  </si>
  <si>
    <t>993588083</t>
  </si>
  <si>
    <t>Eikefjord Idrettslag</t>
  </si>
  <si>
    <t>KL15050021</t>
  </si>
  <si>
    <t>984067542</t>
  </si>
  <si>
    <t>Kristiansunds TF</t>
  </si>
  <si>
    <t>KL02370019</t>
  </si>
  <si>
    <t>975500306</t>
  </si>
  <si>
    <t>Feiring Idrettslag</t>
  </si>
  <si>
    <t>KL07130002</t>
  </si>
  <si>
    <t>986623418</t>
  </si>
  <si>
    <t>Nordre Sande Idrettslag</t>
  </si>
  <si>
    <t>KL15480003</t>
  </si>
  <si>
    <t>983954324</t>
  </si>
  <si>
    <t>Bud Idrettslag</t>
  </si>
  <si>
    <t>KL01190003</t>
  </si>
  <si>
    <t>975477991</t>
  </si>
  <si>
    <t>Ørje Idrettslag</t>
  </si>
  <si>
    <t>KL09060061</t>
  </si>
  <si>
    <t>971328827</t>
  </si>
  <si>
    <t>Trauma I F</t>
  </si>
  <si>
    <t>KL07090015</t>
  </si>
  <si>
    <t>984401728</t>
  </si>
  <si>
    <t>Larvik Seilforening</t>
  </si>
  <si>
    <t>KL06220005</t>
  </si>
  <si>
    <t>979159420</t>
  </si>
  <si>
    <t>Norefjell Golfklubb</t>
  </si>
  <si>
    <t>KL11490024</t>
  </si>
  <si>
    <t>984506910</t>
  </si>
  <si>
    <t>Kolnes Idrettslag</t>
  </si>
  <si>
    <t>KL20120067</t>
  </si>
  <si>
    <t>986675035</t>
  </si>
  <si>
    <t>Alta Skiskytterlag</t>
  </si>
  <si>
    <t>KL19030023</t>
  </si>
  <si>
    <t>983982441</t>
  </si>
  <si>
    <t>Harstad Svømmeklubb</t>
  </si>
  <si>
    <t>KL11020111</t>
  </si>
  <si>
    <t>987864974</t>
  </si>
  <si>
    <t>Bogafjell Idrettslag</t>
  </si>
  <si>
    <t>KL04020020</t>
  </si>
  <si>
    <t>977502101</t>
  </si>
  <si>
    <t>Kongsvinger og Omegn Rideklubb</t>
  </si>
  <si>
    <t>KL01050093</t>
  </si>
  <si>
    <t>884814332</t>
  </si>
  <si>
    <t>Sarpsborg Innebandyklubb</t>
  </si>
  <si>
    <t>KL12470032</t>
  </si>
  <si>
    <t>983370713</t>
  </si>
  <si>
    <t>Nordsiden IL Askøy</t>
  </si>
  <si>
    <t>KL04150001</t>
  </si>
  <si>
    <t>979399278</t>
  </si>
  <si>
    <t>Løten Fotballklubb</t>
  </si>
  <si>
    <t>KL08060038</t>
  </si>
  <si>
    <t>983766684</t>
  </si>
  <si>
    <t>Skotfoss Turn &amp; Idrettsforening</t>
  </si>
  <si>
    <t>KL01060146</t>
  </si>
  <si>
    <t>989553267</t>
  </si>
  <si>
    <t>Huseby &amp; Hankø Golfklubb</t>
  </si>
  <si>
    <t>KL07010011</t>
  </si>
  <si>
    <t>983170072</t>
  </si>
  <si>
    <t>Horten og Omegn Cykleklubb</t>
  </si>
  <si>
    <t>KL19020191</t>
  </si>
  <si>
    <t>987003782</t>
  </si>
  <si>
    <t>Tromsø Ishockeyklubb</t>
  </si>
  <si>
    <t>KL02190092</t>
  </si>
  <si>
    <t>988088056</t>
  </si>
  <si>
    <t>Strand Kajakk-Klubb</t>
  </si>
  <si>
    <t>KL15480002</t>
  </si>
  <si>
    <t>985268185</t>
  </si>
  <si>
    <t>Idrettslaget Bryn</t>
  </si>
  <si>
    <t>KL15020050</t>
  </si>
  <si>
    <t>983351719</t>
  </si>
  <si>
    <t>Molde Hestesportsklubb</t>
  </si>
  <si>
    <t>KL14410002</t>
  </si>
  <si>
    <t>975707474</t>
  </si>
  <si>
    <t>Selje Idrettslag</t>
  </si>
  <si>
    <t>KL06260007</t>
  </si>
  <si>
    <t>989833162</t>
  </si>
  <si>
    <t>Lier Svømmeklubb</t>
  </si>
  <si>
    <t>KL16570006</t>
  </si>
  <si>
    <t>990263558</t>
  </si>
  <si>
    <t>Skaun Ballklubb</t>
  </si>
  <si>
    <t>KL19020003</t>
  </si>
  <si>
    <t>985096260</t>
  </si>
  <si>
    <t>Ballklubb Tromsø</t>
  </si>
  <si>
    <t>KL02190071</t>
  </si>
  <si>
    <t>994536893</t>
  </si>
  <si>
    <t>Sandvika Basketballklubb</t>
  </si>
  <si>
    <t>KL18040023</t>
  </si>
  <si>
    <t>975666476</t>
  </si>
  <si>
    <t>Bodø Svømmeklubb</t>
  </si>
  <si>
    <t>KL05280018</t>
  </si>
  <si>
    <t>879479452</t>
  </si>
  <si>
    <t>Østre Toten Skilag</t>
  </si>
  <si>
    <t>KL12010071</t>
  </si>
  <si>
    <t>983806155</t>
  </si>
  <si>
    <t>Sportsklubben Djerv</t>
  </si>
  <si>
    <t>KL07130020</t>
  </si>
  <si>
    <t>881553902</t>
  </si>
  <si>
    <t>Sande Golfklubb</t>
  </si>
  <si>
    <t>KL20200017</t>
  </si>
  <si>
    <t>994101501</t>
  </si>
  <si>
    <t>Idrettslaget Stil</t>
  </si>
  <si>
    <t>KL06190006</t>
  </si>
  <si>
    <t>986036946</t>
  </si>
  <si>
    <t>Ål Skiskytterlag</t>
  </si>
  <si>
    <t>KL08060023</t>
  </si>
  <si>
    <t>983805531</t>
  </si>
  <si>
    <t>If Skidar</t>
  </si>
  <si>
    <t>KL02300001</t>
  </si>
  <si>
    <t>980977323</t>
  </si>
  <si>
    <t>Bordtennisklubben B-72</t>
  </si>
  <si>
    <t>KL02190018</t>
  </si>
  <si>
    <t>992470623</t>
  </si>
  <si>
    <t>Bærum Kajakklubb</t>
  </si>
  <si>
    <t>KL10010045</t>
  </si>
  <si>
    <t>981511530</t>
  </si>
  <si>
    <t>Kristiansand Orienteringsklubb</t>
  </si>
  <si>
    <t>KL11030064</t>
  </si>
  <si>
    <t>971141077</t>
  </si>
  <si>
    <t>Vaulen Idrettslag</t>
  </si>
  <si>
    <t>KL19230013</t>
  </si>
  <si>
    <t>984616163</t>
  </si>
  <si>
    <t>Salangen IF Fotball</t>
  </si>
  <si>
    <t>KL15040029</t>
  </si>
  <si>
    <t>971368446</t>
  </si>
  <si>
    <t>Guard Sportsklubben</t>
  </si>
  <si>
    <t>KL19030015</t>
  </si>
  <si>
    <t>988829536</t>
  </si>
  <si>
    <t>Harstad Håndballklubb</t>
  </si>
  <si>
    <t>KL15160004</t>
  </si>
  <si>
    <t>978699839</t>
  </si>
  <si>
    <t>Hasundgot IL</t>
  </si>
  <si>
    <t>KL06210003</t>
  </si>
  <si>
    <t>975586278</t>
  </si>
  <si>
    <t>Nedre Sigdal Idrettsforening</t>
  </si>
  <si>
    <t>KL03010797</t>
  </si>
  <si>
    <t>981357493</t>
  </si>
  <si>
    <t>Furuset Fotball Idrettsforening</t>
  </si>
  <si>
    <t>KL16380003</t>
  </si>
  <si>
    <t>979705786</t>
  </si>
  <si>
    <t>U &amp; IL Glimt</t>
  </si>
  <si>
    <t>KL03011021</t>
  </si>
  <si>
    <t>981892739</t>
  </si>
  <si>
    <t>Ammerud Basket</t>
  </si>
  <si>
    <t>KL11210017</t>
  </si>
  <si>
    <t>975694046</t>
  </si>
  <si>
    <t>Bryne Symjeklubb</t>
  </si>
  <si>
    <t>KL06020106</t>
  </si>
  <si>
    <t>981511417</t>
  </si>
  <si>
    <t>Drammen Bandy</t>
  </si>
  <si>
    <t>KL02300008</t>
  </si>
  <si>
    <t>982526272</t>
  </si>
  <si>
    <t>Kurland Fotballklubb</t>
  </si>
  <si>
    <t>KL09110001</t>
  </si>
  <si>
    <t>984023863</t>
  </si>
  <si>
    <t>Gjerstad Idrettslag</t>
  </si>
  <si>
    <t>KL07010033</t>
  </si>
  <si>
    <t>979632401</t>
  </si>
  <si>
    <t>Åsgårdstrand Idrettsforening Hoved</t>
  </si>
  <si>
    <t>KL11030273</t>
  </si>
  <si>
    <t>981638336</t>
  </si>
  <si>
    <t>Friskis&amp;Svettis Stavanger-Sandnes</t>
  </si>
  <si>
    <t>KL12010175</t>
  </si>
  <si>
    <t>986203699</t>
  </si>
  <si>
    <t>Epona Rideklubb</t>
  </si>
  <si>
    <t>KL17030025</t>
  </si>
  <si>
    <t>884524962</t>
  </si>
  <si>
    <t>Spillum Idrettslag</t>
  </si>
  <si>
    <t>KL20300012</t>
  </si>
  <si>
    <t>974806894</t>
  </si>
  <si>
    <t>Kirkenes Svømmeklubb</t>
  </si>
  <si>
    <t>KL08050033</t>
  </si>
  <si>
    <t>884117852</t>
  </si>
  <si>
    <t>Stridsklev Idrettslag</t>
  </si>
  <si>
    <t>KL15320002</t>
  </si>
  <si>
    <t>983669174</t>
  </si>
  <si>
    <t>Godøy Idrettslag</t>
  </si>
  <si>
    <t>KL02370005</t>
  </si>
  <si>
    <t>984409303</t>
  </si>
  <si>
    <t>Eidsvold Værks Skiklub</t>
  </si>
  <si>
    <t>KL01068003</t>
  </si>
  <si>
    <t>994482130</t>
  </si>
  <si>
    <t>Slevik Idrettslag</t>
  </si>
  <si>
    <t>KL01280001</t>
  </si>
  <si>
    <t>984373872</t>
  </si>
  <si>
    <t>Degernes Idrettslag</t>
  </si>
  <si>
    <t>KL02330038</t>
  </si>
  <si>
    <t>984033591</t>
  </si>
  <si>
    <t>Hakadal Golfklubb</t>
  </si>
  <si>
    <t>KL02290107</t>
  </si>
  <si>
    <t>985128669</t>
  </si>
  <si>
    <t>Fortuna Rideklubb</t>
  </si>
  <si>
    <t>KL20280003</t>
  </si>
  <si>
    <t>983951821</t>
  </si>
  <si>
    <t>Båtsfjord Sportsklubb</t>
  </si>
  <si>
    <t>KL18130008</t>
  </si>
  <si>
    <t>983205666</t>
  </si>
  <si>
    <t>Hilstad IL</t>
  </si>
  <si>
    <t>KL03010579</t>
  </si>
  <si>
    <t>983507433</t>
  </si>
  <si>
    <t>Vålerenga Amerikansk Fotball</t>
  </si>
  <si>
    <t>KL03010992</t>
  </si>
  <si>
    <t>886084382</t>
  </si>
  <si>
    <t>Oslo Volley</t>
  </si>
  <si>
    <t>KL11020072</t>
  </si>
  <si>
    <t>983879438</t>
  </si>
  <si>
    <t>Lura Karateklubb -Seishin Dojo</t>
  </si>
  <si>
    <t>KL18050042</t>
  </si>
  <si>
    <t>875495992</t>
  </si>
  <si>
    <t>Ankenes Skiklubb</t>
  </si>
  <si>
    <t>KL12160002</t>
  </si>
  <si>
    <t>975686426</t>
  </si>
  <si>
    <t>Sveio Idrettslag</t>
  </si>
  <si>
    <t>KL15710004</t>
  </si>
  <si>
    <t>885199372</t>
  </si>
  <si>
    <t>Valsøyfjord Idrettslag</t>
  </si>
  <si>
    <t>KL10010050</t>
  </si>
  <si>
    <t>982124824</t>
  </si>
  <si>
    <t>Kristiansands Tennisklubb</t>
  </si>
  <si>
    <t>KL17190016</t>
  </si>
  <si>
    <t>971446420</t>
  </si>
  <si>
    <t>Sp.kl. Nessegutten</t>
  </si>
  <si>
    <t>KL08150010</t>
  </si>
  <si>
    <t>983921493</t>
  </si>
  <si>
    <t>Kragerø Seilforening</t>
  </si>
  <si>
    <t>KL06310005</t>
  </si>
  <si>
    <t>975596613</t>
  </si>
  <si>
    <t>Svene IL</t>
  </si>
  <si>
    <t>KL03010624</t>
  </si>
  <si>
    <t>979661711</t>
  </si>
  <si>
    <t>Vålerenga Håndball</t>
  </si>
  <si>
    <t>KL07220024</t>
  </si>
  <si>
    <t>997633970</t>
  </si>
  <si>
    <t>Nøtterøy Turn</t>
  </si>
  <si>
    <t>KL01050034</t>
  </si>
  <si>
    <t>980580679</t>
  </si>
  <si>
    <t>FK Sparta Sarpsborg</t>
  </si>
  <si>
    <t>KL18330006</t>
  </si>
  <si>
    <t>884137292</t>
  </si>
  <si>
    <t>Gruben IL</t>
  </si>
  <si>
    <t>KL19380011</t>
  </si>
  <si>
    <t>984400632</t>
  </si>
  <si>
    <t>Lyngen/Karnes IL</t>
  </si>
  <si>
    <t>KL16640003</t>
  </si>
  <si>
    <t>975736911</t>
  </si>
  <si>
    <t>Selbu Ballklubb</t>
  </si>
  <si>
    <t>KL19020168</t>
  </si>
  <si>
    <t>886210752</t>
  </si>
  <si>
    <t>Tromsø Storm</t>
  </si>
  <si>
    <t>KL03010375</t>
  </si>
  <si>
    <t>971289023</t>
  </si>
  <si>
    <t>Sørkedalens Idrettsforening</t>
  </si>
  <si>
    <t>KL12470009</t>
  </si>
  <si>
    <t>983590454</t>
  </si>
  <si>
    <t>Askøy Seilforening</t>
  </si>
  <si>
    <t>KL04280021</t>
  </si>
  <si>
    <t>980117286</t>
  </si>
  <si>
    <t>Trysil Fotballklubb</t>
  </si>
  <si>
    <t>KL11300004</t>
  </si>
  <si>
    <t>974337932</t>
  </si>
  <si>
    <t>Midtbygdens Idrettslag</t>
  </si>
  <si>
    <t>KL01060063</t>
  </si>
  <si>
    <t>875692402</t>
  </si>
  <si>
    <t>Begby Idrettslag</t>
  </si>
  <si>
    <t>KL08330002</t>
  </si>
  <si>
    <t>975623432</t>
  </si>
  <si>
    <t>Høydalsmo Idrottslag</t>
  </si>
  <si>
    <t>KL06240016</t>
  </si>
  <si>
    <t>983577369</t>
  </si>
  <si>
    <t>Øvre Eiker Svømmeklubb</t>
  </si>
  <si>
    <t>KL15020064</t>
  </si>
  <si>
    <t>991298142</t>
  </si>
  <si>
    <t>Romsdal Tindegruppe</t>
  </si>
  <si>
    <t>KL12460062</t>
  </si>
  <si>
    <t>915736017</t>
  </si>
  <si>
    <t>Bjorøy Sportsklubb</t>
  </si>
  <si>
    <t>KL03010037</t>
  </si>
  <si>
    <t>875713442</t>
  </si>
  <si>
    <t>Bundefjorden Seilforening</t>
  </si>
  <si>
    <t>KL04120095</t>
  </si>
  <si>
    <t>995929430</t>
  </si>
  <si>
    <t>MjøsSki</t>
  </si>
  <si>
    <t>KL02390002</t>
  </si>
  <si>
    <t>975647536</t>
  </si>
  <si>
    <t>Hurdal Idrettslag</t>
  </si>
  <si>
    <t>KL07010032</t>
  </si>
  <si>
    <t>984035357</t>
  </si>
  <si>
    <t>Skoppum Idrettslag</t>
  </si>
  <si>
    <t>KL06280002</t>
  </si>
  <si>
    <t>893751742</t>
  </si>
  <si>
    <t>Tofte Fremad IF</t>
  </si>
  <si>
    <t>KL02310029</t>
  </si>
  <si>
    <t>979915306</t>
  </si>
  <si>
    <t>Skedsmo Rideklubb</t>
  </si>
  <si>
    <t>KL06200008</t>
  </si>
  <si>
    <t>983888879</t>
  </si>
  <si>
    <t>Hol Idrettslag</t>
  </si>
  <si>
    <t>KL15350008</t>
  </si>
  <si>
    <t>984500769</t>
  </si>
  <si>
    <t>Tomrefjord Idrettslag</t>
  </si>
  <si>
    <t>KL01040028</t>
  </si>
  <si>
    <t>971076097</t>
  </si>
  <si>
    <t>Moss Turnforening</t>
  </si>
  <si>
    <t>KL10140012</t>
  </si>
  <si>
    <t>975626822</t>
  </si>
  <si>
    <t>Øvrebø Idrettslag</t>
  </si>
  <si>
    <t>KL16010102</t>
  </si>
  <si>
    <t>984384327</t>
  </si>
  <si>
    <t>Trondhjems Skøiteklub Hovedlaget</t>
  </si>
  <si>
    <t>KL07060002</t>
  </si>
  <si>
    <t>983820549</t>
  </si>
  <si>
    <t>Gjekstad Og Østerøya Idrettsforening</t>
  </si>
  <si>
    <t>KL04030026</t>
  </si>
  <si>
    <t>993467154</t>
  </si>
  <si>
    <t>Nmk Hamar</t>
  </si>
  <si>
    <t>KL05290020</t>
  </si>
  <si>
    <t>988485365</t>
  </si>
  <si>
    <t>Gjøvik &amp; Toten Golfklubb</t>
  </si>
  <si>
    <t>KL20210003</t>
  </si>
  <si>
    <t>971407921</t>
  </si>
  <si>
    <t>Idrettslaget Nordlys</t>
  </si>
  <si>
    <t>KL11010010</t>
  </si>
  <si>
    <t>969933446</t>
  </si>
  <si>
    <t>Egersund Racketklubb</t>
  </si>
  <si>
    <t>KL07110006</t>
  </si>
  <si>
    <t>976334582</t>
  </si>
  <si>
    <t>Svelvik Idrettsforening</t>
  </si>
  <si>
    <t>KL18370010</t>
  </si>
  <si>
    <t>975508684</t>
  </si>
  <si>
    <t>Reipå Idrettslag</t>
  </si>
  <si>
    <t>KL04020051</t>
  </si>
  <si>
    <t>875606662</t>
  </si>
  <si>
    <t>Kongsvinger IL Ishockey</t>
  </si>
  <si>
    <t>KL12430007</t>
  </si>
  <si>
    <t>979595638</t>
  </si>
  <si>
    <t>Os Aero Klubb</t>
  </si>
  <si>
    <t>KL17290001</t>
  </si>
  <si>
    <t>979704127</t>
  </si>
  <si>
    <t>Inderøy Idrettslag</t>
  </si>
  <si>
    <t>KL05130001</t>
  </si>
  <si>
    <t>993571210</t>
  </si>
  <si>
    <t>Skjåk IL</t>
  </si>
  <si>
    <t>KL09060016</t>
  </si>
  <si>
    <t>976748646</t>
  </si>
  <si>
    <t>Arendals Seilforening</t>
  </si>
  <si>
    <t>KL11330002</t>
  </si>
  <si>
    <t>988117749</t>
  </si>
  <si>
    <t>Hjelmeland Idrettslag</t>
  </si>
  <si>
    <t>KL02370002</t>
  </si>
  <si>
    <t>984065310</t>
  </si>
  <si>
    <t>Dal Idrettslag</t>
  </si>
  <si>
    <t>KL08340004</t>
  </si>
  <si>
    <t>992959207</t>
  </si>
  <si>
    <t>Idrettslaget Rein</t>
  </si>
  <si>
    <t>KL15430001</t>
  </si>
  <si>
    <t>986483098</t>
  </si>
  <si>
    <t>Eidsvåg Idrettslag</t>
  </si>
  <si>
    <t>KL16240004</t>
  </si>
  <si>
    <t>890137512</t>
  </si>
  <si>
    <t>Rissa Idrettslag</t>
  </si>
  <si>
    <t>KL02170007</t>
  </si>
  <si>
    <t>871257922</t>
  </si>
  <si>
    <t>Kolbotn Tennisklubb</t>
  </si>
  <si>
    <t>KL15020019</t>
  </si>
  <si>
    <t>983298125</t>
  </si>
  <si>
    <t>Molde Rytterklubb</t>
  </si>
  <si>
    <t>KL07040071</t>
  </si>
  <si>
    <t>988131970</t>
  </si>
  <si>
    <t>Tønsberg Flyveklubb</t>
  </si>
  <si>
    <t>KL16400001</t>
  </si>
  <si>
    <t>975422313</t>
  </si>
  <si>
    <t>Brekken Idrettslag</t>
  </si>
  <si>
    <t>KL19020108</t>
  </si>
  <si>
    <t>975520633</t>
  </si>
  <si>
    <t>Kvaløysletta Skilag</t>
  </si>
  <si>
    <t>KL04250005</t>
  </si>
  <si>
    <t>971643919</t>
  </si>
  <si>
    <t>Hof Idrettslag</t>
  </si>
  <si>
    <t>KL04200006</t>
  </si>
  <si>
    <t>982930677</t>
  </si>
  <si>
    <t>Magnor UL</t>
  </si>
  <si>
    <t>KL14430004</t>
  </si>
  <si>
    <t>981556542</t>
  </si>
  <si>
    <t>Haugen Idrettslag</t>
  </si>
  <si>
    <t>KL16010111</t>
  </si>
  <si>
    <t>Vestbyen IL</t>
  </si>
  <si>
    <t>KL06260019</t>
  </si>
  <si>
    <t>971313749</t>
  </si>
  <si>
    <t>Tranby Turn</t>
  </si>
  <si>
    <t>KL12010207</t>
  </si>
  <si>
    <t>976179382</t>
  </si>
  <si>
    <t>Sportsklubben Viggo</t>
  </si>
  <si>
    <t>KL05420015</t>
  </si>
  <si>
    <t>983944809</t>
  </si>
  <si>
    <t>Valdres Flyklubb</t>
  </si>
  <si>
    <t>KL06230015</t>
  </si>
  <si>
    <t>983164978</t>
  </si>
  <si>
    <t>Simostranda IL</t>
  </si>
  <si>
    <t>KL18700025</t>
  </si>
  <si>
    <t>980169006</t>
  </si>
  <si>
    <t>Sortland Alpinklubb</t>
  </si>
  <si>
    <t>KL04340003</t>
  </si>
  <si>
    <t>983842259</t>
  </si>
  <si>
    <t>Engerdal Sportsklubb</t>
  </si>
  <si>
    <t>KL12010075</t>
  </si>
  <si>
    <t>981956966</t>
  </si>
  <si>
    <t>KL06230033</t>
  </si>
  <si>
    <t>992423862</t>
  </si>
  <si>
    <t>Modum Fotballklubb</t>
  </si>
  <si>
    <t>KL08050034</t>
  </si>
  <si>
    <t>983421296</t>
  </si>
  <si>
    <t>Sundjordets Idrettsforening</t>
  </si>
  <si>
    <t>KL01250007</t>
  </si>
  <si>
    <t>985153841</t>
  </si>
  <si>
    <t>Mysen Idrettsforening</t>
  </si>
  <si>
    <t>KL12210239</t>
  </si>
  <si>
    <t>983946496</t>
  </si>
  <si>
    <t>Stord Golfklubb</t>
  </si>
  <si>
    <t>KL12010681</t>
  </si>
  <si>
    <t>991278338</t>
  </si>
  <si>
    <t>Søreide Idrettslag</t>
  </si>
  <si>
    <t>KL14220002</t>
  </si>
  <si>
    <t>983043194</t>
  </si>
  <si>
    <t>Lærdal Idrettslag</t>
  </si>
  <si>
    <t>KL07090018</t>
  </si>
  <si>
    <t>992629401</t>
  </si>
  <si>
    <t>Larvik og Stavern Tennisklubb</t>
  </si>
  <si>
    <t>KL12350054</t>
  </si>
  <si>
    <t>983179975</t>
  </si>
  <si>
    <t>Voss Golfklubb</t>
  </si>
  <si>
    <t>KL07060094</t>
  </si>
  <si>
    <t>995089599</t>
  </si>
  <si>
    <t>HG Gokstad Håndballklubb</t>
  </si>
  <si>
    <t>KL04030045</t>
  </si>
  <si>
    <t>984064853</t>
  </si>
  <si>
    <t>Vang Fotballag</t>
  </si>
  <si>
    <t>KL02110023</t>
  </si>
  <si>
    <t>990298084</t>
  </si>
  <si>
    <t>Soon Golfklubb</t>
  </si>
  <si>
    <t>KL18040092</t>
  </si>
  <si>
    <t>983096832</t>
  </si>
  <si>
    <t>Bodø Flyklubb</t>
  </si>
  <si>
    <t>KL02200077</t>
  </si>
  <si>
    <t>983924271</t>
  </si>
  <si>
    <t>Holmen Hockey</t>
  </si>
  <si>
    <t>KL08220005</t>
  </si>
  <si>
    <t>971326131</t>
  </si>
  <si>
    <t>IL Kjapp</t>
  </si>
  <si>
    <t>KL02380002</t>
  </si>
  <si>
    <t>983602134</t>
  </si>
  <si>
    <t>Holter Idrettsforening</t>
  </si>
  <si>
    <t>KL04390001</t>
  </si>
  <si>
    <t>971297751</t>
  </si>
  <si>
    <t>Folldal Idrettsforening</t>
  </si>
  <si>
    <t>KL10010098</t>
  </si>
  <si>
    <t>994155210</t>
  </si>
  <si>
    <t>Kristiansand Ishockey klubb</t>
  </si>
  <si>
    <t>KL09060143</t>
  </si>
  <si>
    <t>995910772</t>
  </si>
  <si>
    <t>IK Grane Arendal Fotball</t>
  </si>
  <si>
    <t>KL16010098</t>
  </si>
  <si>
    <t>982562228</t>
  </si>
  <si>
    <t>Trondhjems Pistolklubb Tpk</t>
  </si>
  <si>
    <t>KL02200015</t>
  </si>
  <si>
    <t>983528805</t>
  </si>
  <si>
    <t>Asker Skøyteklubb</t>
  </si>
  <si>
    <t>KL05280003</t>
  </si>
  <si>
    <t>975567346</t>
  </si>
  <si>
    <t>Kolbukameratene, IL</t>
  </si>
  <si>
    <t>KL06050037</t>
  </si>
  <si>
    <t>984064330</t>
  </si>
  <si>
    <t>Idrettsforeningen Tyristubben</t>
  </si>
  <si>
    <t>KL15020048</t>
  </si>
  <si>
    <t>986953868</t>
  </si>
  <si>
    <t>Molde Taekwon-Do klubb</t>
  </si>
  <si>
    <t>KL11030127</t>
  </si>
  <si>
    <t>984414250</t>
  </si>
  <si>
    <t>Stavanger Kajakklubb</t>
  </si>
  <si>
    <t>KL05170002</t>
  </si>
  <si>
    <t>975418405</t>
  </si>
  <si>
    <t>Heidal Idrettslag</t>
  </si>
  <si>
    <t>KL16340037</t>
  </si>
  <si>
    <t>915390013</t>
  </si>
  <si>
    <t>Vangslia Alpinklubb</t>
  </si>
  <si>
    <t>KL02370033</t>
  </si>
  <si>
    <t>980037428</t>
  </si>
  <si>
    <t>Eidsvoll 1814s</t>
  </si>
  <si>
    <t>KL20030003</t>
  </si>
  <si>
    <t>970010165</t>
  </si>
  <si>
    <t>Idrettslaget Polarstjernen</t>
  </si>
  <si>
    <t>KL15020095</t>
  </si>
  <si>
    <t>896785842</t>
  </si>
  <si>
    <t>Molde Danseklubb</t>
  </si>
  <si>
    <t>KL14380002</t>
  </si>
  <si>
    <t>992345152</t>
  </si>
  <si>
    <t>Bremanger Idrettslag</t>
  </si>
  <si>
    <t>KL04270012</t>
  </si>
  <si>
    <t>883241282</t>
  </si>
  <si>
    <t>Hernes Idrettslag</t>
  </si>
  <si>
    <t>KL01051013</t>
  </si>
  <si>
    <t>995224089</t>
  </si>
  <si>
    <t>Sarpsborg Danseklubb</t>
  </si>
  <si>
    <t>KL19020001</t>
  </si>
  <si>
    <t>988797049</t>
  </si>
  <si>
    <t>Tromsø Taekwon-Do Klubb</t>
  </si>
  <si>
    <t>KL18330031</t>
  </si>
  <si>
    <t>884034922</t>
  </si>
  <si>
    <t>Selfors Ungdomslag</t>
  </si>
  <si>
    <t>KL16010504</t>
  </si>
  <si>
    <t>994891987</t>
  </si>
  <si>
    <t>Sverresborg Hoops Basket</t>
  </si>
  <si>
    <t>KL18040063</t>
  </si>
  <si>
    <t>976329414</t>
  </si>
  <si>
    <t>B&amp;OI Orientering</t>
  </si>
  <si>
    <t>KL16010100</t>
  </si>
  <si>
    <t>981556518</t>
  </si>
  <si>
    <t>Trondhjems Seilforening</t>
  </si>
  <si>
    <t>KL04170037</t>
  </si>
  <si>
    <t>914413249</t>
  </si>
  <si>
    <t>ESBC Norge</t>
  </si>
  <si>
    <t>KL02360007</t>
  </si>
  <si>
    <t>979624379</t>
  </si>
  <si>
    <t xml:space="preserve">Haga Idrettsforening </t>
  </si>
  <si>
    <t>KL01220020</t>
  </si>
  <si>
    <t>984221169</t>
  </si>
  <si>
    <t>Trøgstad Båstad Fotballklubb</t>
  </si>
  <si>
    <t>KL02310056</t>
  </si>
  <si>
    <t>983694020</t>
  </si>
  <si>
    <t>Skedsmo Håndballklubb</t>
  </si>
  <si>
    <t>KL09010008</t>
  </si>
  <si>
    <t>975662977</t>
  </si>
  <si>
    <t>Risør Seilforening</t>
  </si>
  <si>
    <t>KL11020117</t>
  </si>
  <si>
    <t>987037296</t>
  </si>
  <si>
    <t>Sandnes Golfklubb</t>
  </si>
  <si>
    <t>KL17020007</t>
  </si>
  <si>
    <t>983998038</t>
  </si>
  <si>
    <t>Følling Idrettslag</t>
  </si>
  <si>
    <t>KL06050040</t>
  </si>
  <si>
    <t>975598314</t>
  </si>
  <si>
    <t>Ådal I.L.</t>
  </si>
  <si>
    <t>KL18110003</t>
  </si>
  <si>
    <t>971391154</t>
  </si>
  <si>
    <t>Terråk Idrettslag</t>
  </si>
  <si>
    <t>KL12010177</t>
  </si>
  <si>
    <t>983431909</t>
  </si>
  <si>
    <t>Salhus Turn &amp; Idrettslag</t>
  </si>
  <si>
    <t>KL11030002</t>
  </si>
  <si>
    <t>991919503</t>
  </si>
  <si>
    <t>Buøy Idrettslag</t>
  </si>
  <si>
    <t>KL02110005</t>
  </si>
  <si>
    <t>975620921</t>
  </si>
  <si>
    <t>Soon Seilforening</t>
  </si>
  <si>
    <t>KL16010562</t>
  </si>
  <si>
    <t>917391947</t>
  </si>
  <si>
    <t>Nidaros Ishockeyklubb Junior Elite</t>
  </si>
  <si>
    <t>KL06020029</t>
  </si>
  <si>
    <t>992694920</t>
  </si>
  <si>
    <t>Drammen Tennisklubb</t>
  </si>
  <si>
    <t>KL03011433</t>
  </si>
  <si>
    <t>940593891</t>
  </si>
  <si>
    <t>Oslo Idrettslag Skøyter</t>
  </si>
  <si>
    <t>KL05330025</t>
  </si>
  <si>
    <t>892437262</t>
  </si>
  <si>
    <t>Lunner Fotballklubb</t>
  </si>
  <si>
    <t>KL07230002</t>
  </si>
  <si>
    <t>981479106</t>
  </si>
  <si>
    <t>Tjøme Idrettslag</t>
  </si>
  <si>
    <t>KL05400001</t>
  </si>
  <si>
    <t>975572528</t>
  </si>
  <si>
    <t>Bagn Idrettslag</t>
  </si>
  <si>
    <t>KL14240013</t>
  </si>
  <si>
    <t>986527311</t>
  </si>
  <si>
    <t>Årdal Fotballklubb</t>
  </si>
  <si>
    <t>KL01050063</t>
  </si>
  <si>
    <t>983812554</t>
  </si>
  <si>
    <t>Tveter Håndballklubb</t>
  </si>
  <si>
    <t>KL16010539</t>
  </si>
  <si>
    <t>912093727</t>
  </si>
  <si>
    <t>Trondheim Cheerleadingklubb, Nixies Cheerteam</t>
  </si>
  <si>
    <t>KL16170003</t>
  </si>
  <si>
    <t>986216251</t>
  </si>
  <si>
    <t>Hitra Idrettslag</t>
  </si>
  <si>
    <t>KL12010372</t>
  </si>
  <si>
    <t>984152795</t>
  </si>
  <si>
    <t>Nordås Karateklubb</t>
  </si>
  <si>
    <t>KL05330015</t>
  </si>
  <si>
    <t>984199082</t>
  </si>
  <si>
    <t>Lunner Motorsport</t>
  </si>
  <si>
    <t>KL05290011</t>
  </si>
  <si>
    <t>983420672</t>
  </si>
  <si>
    <t>Reinsvoll Idrettsforening</t>
  </si>
  <si>
    <t>KL03010193</t>
  </si>
  <si>
    <t>990060606</t>
  </si>
  <si>
    <t>Oslo Motorsportklubb</t>
  </si>
  <si>
    <t>KL04120027</t>
  </si>
  <si>
    <t>983383777</t>
  </si>
  <si>
    <t>Ringsaker Idrettsforening</t>
  </si>
  <si>
    <t>KL12010413</t>
  </si>
  <si>
    <t>983733735</t>
  </si>
  <si>
    <t>Kringlebotn Idrettslag</t>
  </si>
  <si>
    <t>KL12210019</t>
  </si>
  <si>
    <t>883624602</t>
  </si>
  <si>
    <t>Idrettslaget Trott</t>
  </si>
  <si>
    <t>KL14010017</t>
  </si>
  <si>
    <t>989502662</t>
  </si>
  <si>
    <t>Flora Hestesportklubb</t>
  </si>
  <si>
    <t>KL05420009</t>
  </si>
  <si>
    <t>983577326</t>
  </si>
  <si>
    <t>Skrautvål Idrettslag</t>
  </si>
  <si>
    <t>KL15050003</t>
  </si>
  <si>
    <t>983225926</t>
  </si>
  <si>
    <t>Idrettslaget Braatt</t>
  </si>
  <si>
    <t>KL03010735</t>
  </si>
  <si>
    <t>986158219</t>
  </si>
  <si>
    <t>Christiania Minigolf Club</t>
  </si>
  <si>
    <t>KL01050005</t>
  </si>
  <si>
    <t>969946920</t>
  </si>
  <si>
    <t>Borregaard Golfklubb</t>
  </si>
  <si>
    <t>KL18370011</t>
  </si>
  <si>
    <t>971394382</t>
  </si>
  <si>
    <t>Ørnes Idrettslag</t>
  </si>
  <si>
    <t>KL18040133</t>
  </si>
  <si>
    <t>993170860</t>
  </si>
  <si>
    <t>Bodø Gym og Turnforening</t>
  </si>
  <si>
    <t>KL12380005</t>
  </si>
  <si>
    <t>980458482</t>
  </si>
  <si>
    <t>Norheimsund Fotballklubb</t>
  </si>
  <si>
    <t>KL04030044</t>
  </si>
  <si>
    <t>875661582</t>
  </si>
  <si>
    <t>Ridabu Idrettslag</t>
  </si>
  <si>
    <t>KL02190062</t>
  </si>
  <si>
    <t>892886962</t>
  </si>
  <si>
    <t>Mizuchi Karateklubb</t>
  </si>
  <si>
    <t>KL06050004</t>
  </si>
  <si>
    <t>983980678</t>
  </si>
  <si>
    <t>Haugsbygd Idrettsforening</t>
  </si>
  <si>
    <t>KL11270020</t>
  </si>
  <si>
    <t>984088515</t>
  </si>
  <si>
    <t>Randaberg Håndballklubb</t>
  </si>
  <si>
    <t>KL10020003</t>
  </si>
  <si>
    <t>971333510</t>
  </si>
  <si>
    <t>Holum Idrettslag</t>
  </si>
  <si>
    <t>KL03011044</t>
  </si>
  <si>
    <t>985514135</t>
  </si>
  <si>
    <t>Oslo Flyveklubb</t>
  </si>
  <si>
    <t>KL05020030</t>
  </si>
  <si>
    <t>984217366</t>
  </si>
  <si>
    <t>Gjøvik Svømmeklubb</t>
  </si>
  <si>
    <t>KL09060137</t>
  </si>
  <si>
    <t>984067216</t>
  </si>
  <si>
    <t>Øyestad IF Allianse Fotball</t>
  </si>
  <si>
    <t>KL03010893</t>
  </si>
  <si>
    <t>983951376</t>
  </si>
  <si>
    <t>Bøler Basket</t>
  </si>
  <si>
    <t>KL02270011</t>
  </si>
  <si>
    <t>975922588</t>
  </si>
  <si>
    <t>Fet Svømmeklubb</t>
  </si>
  <si>
    <t>KL02130007</t>
  </si>
  <si>
    <t>984059027</t>
  </si>
  <si>
    <t>Siggerud Idrettslag</t>
  </si>
  <si>
    <t>KL02260003</t>
  </si>
  <si>
    <t>974259486</t>
  </si>
  <si>
    <t>Blaker IL</t>
  </si>
  <si>
    <t>KL20300045</t>
  </si>
  <si>
    <t>984118228</t>
  </si>
  <si>
    <t>Hesseng Idrettslag</t>
  </si>
  <si>
    <t>KL12280007</t>
  </si>
  <si>
    <t>985167079</t>
  </si>
  <si>
    <t>Odda Idrettslag</t>
  </si>
  <si>
    <t>KL11060031</t>
  </si>
  <si>
    <t>983174256</t>
  </si>
  <si>
    <t>Idrettslaget Rival</t>
  </si>
  <si>
    <t>KL04150012</t>
  </si>
  <si>
    <t>989893785</t>
  </si>
  <si>
    <t>Løten Turn</t>
  </si>
  <si>
    <t>KL11030051</t>
  </si>
  <si>
    <t>985421021</t>
  </si>
  <si>
    <t>Stavanger Sykle Klubb</t>
  </si>
  <si>
    <t>KL05010042</t>
  </si>
  <si>
    <t>969975262</t>
  </si>
  <si>
    <t>Søre Ål Idrettslag</t>
  </si>
  <si>
    <t>KL12470045</t>
  </si>
  <si>
    <t>984350791</t>
  </si>
  <si>
    <t>Herdla Golfklubb</t>
  </si>
  <si>
    <t>KL15340017</t>
  </si>
  <si>
    <t>981554736</t>
  </si>
  <si>
    <t>Haramsøy Nordøy Fotballklubb</t>
  </si>
  <si>
    <t>KL19020141</t>
  </si>
  <si>
    <t>989511823</t>
  </si>
  <si>
    <t>Tromsø Svømmeskole</t>
  </si>
  <si>
    <t>KL02300023</t>
  </si>
  <si>
    <t>971243244</t>
  </si>
  <si>
    <t>Lørenskog Tennisklubb</t>
  </si>
  <si>
    <t>KL08060001</t>
  </si>
  <si>
    <t>974499681</t>
  </si>
  <si>
    <t>Idrettsforeningen Borg</t>
  </si>
  <si>
    <t>KL11200005</t>
  </si>
  <si>
    <t>994159593</t>
  </si>
  <si>
    <t>Klepp Svømme og Stupeklubb</t>
  </si>
  <si>
    <t>KL10140011</t>
  </si>
  <si>
    <t>975650839</t>
  </si>
  <si>
    <t>Il Vindbjart</t>
  </si>
  <si>
    <t>KL08050025</t>
  </si>
  <si>
    <t>980619427</t>
  </si>
  <si>
    <t>Porsgrunn Orienteringslag</t>
  </si>
  <si>
    <t>KL12010043</t>
  </si>
  <si>
    <t>974478773</t>
  </si>
  <si>
    <t>Bergens Roklub</t>
  </si>
  <si>
    <t>KL11590004</t>
  </si>
  <si>
    <t>975441636</t>
  </si>
  <si>
    <t>Ølen Idrettslag</t>
  </si>
  <si>
    <t>KL12010162</t>
  </si>
  <si>
    <t>983953131</t>
  </si>
  <si>
    <t>Ny-Krohnborg I.L</t>
  </si>
  <si>
    <t>KL09010004</t>
  </si>
  <si>
    <t>974970481</t>
  </si>
  <si>
    <t>Risør Fotballklubb</t>
  </si>
  <si>
    <t>KL16010059</t>
  </si>
  <si>
    <t>984089325</t>
  </si>
  <si>
    <t>Rapp Sportsklubben</t>
  </si>
  <si>
    <t>KL19130008</t>
  </si>
  <si>
    <t>971402423</t>
  </si>
  <si>
    <t>Skånland Stall og Rideklubb</t>
  </si>
  <si>
    <t>KL15040051</t>
  </si>
  <si>
    <t>981979885</t>
  </si>
  <si>
    <t>Ålesunds Seilforening</t>
  </si>
  <si>
    <t>KL02310032</t>
  </si>
  <si>
    <t>967600733</t>
  </si>
  <si>
    <t>AIL Skjetten Sportsklubb</t>
  </si>
  <si>
    <t>KL04410002</t>
  </si>
  <si>
    <t>975555089</t>
  </si>
  <si>
    <t>Os Idrettslag</t>
  </si>
  <si>
    <t>KL12460034</t>
  </si>
  <si>
    <t>983601804</t>
  </si>
  <si>
    <t>Nordre Fjell IL Fotball</t>
  </si>
  <si>
    <t>KL15390005</t>
  </si>
  <si>
    <t>971373202</t>
  </si>
  <si>
    <t>Isfjorden Idrettslag</t>
  </si>
  <si>
    <t>KL04360002</t>
  </si>
  <si>
    <t>983738990</t>
  </si>
  <si>
    <t>Tolga Idrettslag</t>
  </si>
  <si>
    <t>KL07040039</t>
  </si>
  <si>
    <t>984423276</t>
  </si>
  <si>
    <t>Jarlsberg og Melsom Rideklubb</t>
  </si>
  <si>
    <t>KL01040088</t>
  </si>
  <si>
    <t>917019916</t>
  </si>
  <si>
    <t>I.L. Kråkene Moss Hockey Elite</t>
  </si>
  <si>
    <t>KL07130001</t>
  </si>
  <si>
    <t>984066422</t>
  </si>
  <si>
    <t>HK - 72 Sande</t>
  </si>
  <si>
    <t>KL04270022</t>
  </si>
  <si>
    <t>975360504</t>
  </si>
  <si>
    <t>Elverum Rideklubb</t>
  </si>
  <si>
    <t>KL07090013</t>
  </si>
  <si>
    <t>989184849</t>
  </si>
  <si>
    <t>Farris Sportsskyttere - Larvik</t>
  </si>
  <si>
    <t>KL10180012</t>
  </si>
  <si>
    <t>975464938</t>
  </si>
  <si>
    <t>Søgne Håndballklubb</t>
  </si>
  <si>
    <t>KL08340001</t>
  </si>
  <si>
    <t>979293348</t>
  </si>
  <si>
    <t>Idrettslaget Dyre Vaa</t>
  </si>
  <si>
    <t>KL15480008</t>
  </si>
  <si>
    <t>983188508</t>
  </si>
  <si>
    <t>Elnesvågen og Omegn Idrettslag Fotball</t>
  </si>
  <si>
    <t>KL14320036</t>
  </si>
  <si>
    <t>915143431</t>
  </si>
  <si>
    <t>Sunnfjord Idrettslag</t>
  </si>
  <si>
    <t>KL08340005</t>
  </si>
  <si>
    <t>985632049</t>
  </si>
  <si>
    <t>Vinje Idrottslag</t>
  </si>
  <si>
    <t>KL19020016</t>
  </si>
  <si>
    <t>875756982</t>
  </si>
  <si>
    <t>Krokelvdalen Idrettslag</t>
  </si>
  <si>
    <t>KL01360004</t>
  </si>
  <si>
    <t>883948572</t>
  </si>
  <si>
    <t>Larkollen Idrettslag</t>
  </si>
  <si>
    <t>KL12010464</t>
  </si>
  <si>
    <t>987370769</t>
  </si>
  <si>
    <t>Åsane Amerikansk Fotball og Cheerleading</t>
  </si>
  <si>
    <t>KL05290052</t>
  </si>
  <si>
    <t>890795382</t>
  </si>
  <si>
    <t>Eina Sportsklubb</t>
  </si>
  <si>
    <t>KL15040112</t>
  </si>
  <si>
    <t>999154220</t>
  </si>
  <si>
    <t>Spjelkavik Drillklubb</t>
  </si>
  <si>
    <t>KL17020001</t>
  </si>
  <si>
    <t>974270285</t>
  </si>
  <si>
    <t>Beitstad Idrettslag</t>
  </si>
  <si>
    <t>KL04170015</t>
  </si>
  <si>
    <t>892622582</t>
  </si>
  <si>
    <t>Stange Jeger Og Fiskerforening</t>
  </si>
  <si>
    <t>KL15310017</t>
  </si>
  <si>
    <t>989989197</t>
  </si>
  <si>
    <t>Sula Danseklubb</t>
  </si>
  <si>
    <t>KL20300058</t>
  </si>
  <si>
    <t>992421886</t>
  </si>
  <si>
    <t>Sør-Varanger Rideforening</t>
  </si>
  <si>
    <t>KL01050049</t>
  </si>
  <si>
    <t>883803922</t>
  </si>
  <si>
    <t>Varteig Orienteringslag</t>
  </si>
  <si>
    <t>KL05190009</t>
  </si>
  <si>
    <t>996649865</t>
  </si>
  <si>
    <t>NMK Midt-Gudbrandsdal</t>
  </si>
  <si>
    <t>KL18050029</t>
  </si>
  <si>
    <t>924749636</t>
  </si>
  <si>
    <t>Narvik Slalåmklubb</t>
  </si>
  <si>
    <t>KL16200003</t>
  </si>
  <si>
    <t>987814845</t>
  </si>
  <si>
    <t>Mausund Idrettslag</t>
  </si>
  <si>
    <t>KL01250026</t>
  </si>
  <si>
    <t>997978722</t>
  </si>
  <si>
    <t>HK Eidsberg</t>
  </si>
  <si>
    <t>KL01050082</t>
  </si>
  <si>
    <t>983722814</t>
  </si>
  <si>
    <t>Trøsken Idrettslag</t>
  </si>
  <si>
    <t>KL04280005</t>
  </si>
  <si>
    <t>984022441</t>
  </si>
  <si>
    <t>Nordre Trysil IL</t>
  </si>
  <si>
    <t>KL19310007</t>
  </si>
  <si>
    <t>936143156</t>
  </si>
  <si>
    <t>Finnsnes Skiklubb</t>
  </si>
  <si>
    <t>KL14260011</t>
  </si>
  <si>
    <t>983425151</t>
  </si>
  <si>
    <t>SOGN CYKLEKLUBB</t>
  </si>
  <si>
    <t>KL09410002</t>
  </si>
  <si>
    <t>993787094</t>
  </si>
  <si>
    <t>Hovden Sportsklubb</t>
  </si>
  <si>
    <t>KL12010796</t>
  </si>
  <si>
    <t>917437882</t>
  </si>
  <si>
    <t>Storm Bergen Cheerleading Klubb</t>
  </si>
  <si>
    <t>KL01280020</t>
  </si>
  <si>
    <t>983762069</t>
  </si>
  <si>
    <t>Flyklubben Øst</t>
  </si>
  <si>
    <t>KL15480022</t>
  </si>
  <si>
    <t>974242893</t>
  </si>
  <si>
    <t>Elnesvågen Omegn Idrettslag Håndballgruppen</t>
  </si>
  <si>
    <t>KL02110033</t>
  </si>
  <si>
    <t>987192100</t>
  </si>
  <si>
    <t>Son Håndballklubb</t>
  </si>
  <si>
    <t>KL05010017</t>
  </si>
  <si>
    <t>970972560</t>
  </si>
  <si>
    <t>Lillehammer IF</t>
  </si>
  <si>
    <t>KL04300006</t>
  </si>
  <si>
    <t>986607366</t>
  </si>
  <si>
    <t>Stor-Elvdal SK</t>
  </si>
  <si>
    <t>KL15230002</t>
  </si>
  <si>
    <t>975535614</t>
  </si>
  <si>
    <t>Ørskog Idrottslag</t>
  </si>
  <si>
    <t>KL11490002</t>
  </si>
  <si>
    <t>983751768</t>
  </si>
  <si>
    <t>Ferkingstad Idrettslag</t>
  </si>
  <si>
    <t>KL12010020</t>
  </si>
  <si>
    <t>983149014</t>
  </si>
  <si>
    <t>Bergen HK</t>
  </si>
  <si>
    <t>KL08050001</t>
  </si>
  <si>
    <t>975609472</t>
  </si>
  <si>
    <t>Brevik Idrettslag</t>
  </si>
  <si>
    <t>KL18400003</t>
  </si>
  <si>
    <t>993931969</t>
  </si>
  <si>
    <t>Rognan IL</t>
  </si>
  <si>
    <t>KL12010203</t>
  </si>
  <si>
    <t>976951069</t>
  </si>
  <si>
    <t>Varegg Allianse-Idrettslag</t>
  </si>
  <si>
    <t>KL20120012</t>
  </si>
  <si>
    <t>971406283</t>
  </si>
  <si>
    <t>Idrettslaget Frea</t>
  </si>
  <si>
    <t>KL12470016</t>
  </si>
  <si>
    <t>983044972</t>
  </si>
  <si>
    <t>Hetlevik Idrettslag</t>
  </si>
  <si>
    <t>KL03010259</t>
  </si>
  <si>
    <t>993632066</t>
  </si>
  <si>
    <t>Oslo Politis IL</t>
  </si>
  <si>
    <t>KL09060010</t>
  </si>
  <si>
    <t>971328673</t>
  </si>
  <si>
    <t>Arendal Tennisklubb</t>
  </si>
  <si>
    <t>KL12010194</t>
  </si>
  <si>
    <t>981303059</t>
  </si>
  <si>
    <t>Tertnes Idrettslag Allianse</t>
  </si>
  <si>
    <t>KL15040085</t>
  </si>
  <si>
    <t>989758918</t>
  </si>
  <si>
    <t>Ålesund NTN Taekwon-Do Klubb</t>
  </si>
  <si>
    <t>KL16010331</t>
  </si>
  <si>
    <t>983883494</t>
  </si>
  <si>
    <t>Heimdal Håndball</t>
  </si>
  <si>
    <t>KL11220002</t>
  </si>
  <si>
    <t>987019883</t>
  </si>
  <si>
    <t>Gjesdal Idrettslag</t>
  </si>
  <si>
    <t>KL18410038</t>
  </si>
  <si>
    <t>991104356</t>
  </si>
  <si>
    <t>Dans Fauske</t>
  </si>
  <si>
    <t>KL02210011</t>
  </si>
  <si>
    <t>983924557</t>
  </si>
  <si>
    <t>NMK Aurskog Høland</t>
  </si>
  <si>
    <t>KL03010223</t>
  </si>
  <si>
    <t>983796621</t>
  </si>
  <si>
    <t>Ormsund Roklub</t>
  </si>
  <si>
    <t>KL02160008</t>
  </si>
  <si>
    <t>979508018</t>
  </si>
  <si>
    <t>Nesodden Seilforening</t>
  </si>
  <si>
    <t>KL02160024</t>
  </si>
  <si>
    <t>994949225</t>
  </si>
  <si>
    <t>Sjøstjerna Svømme- og Livredningsklubb</t>
  </si>
  <si>
    <t>KL20040056</t>
  </si>
  <si>
    <t>996686248</t>
  </si>
  <si>
    <t>Hammerfest Sykkelklubb</t>
  </si>
  <si>
    <t>KL03010042</t>
  </si>
  <si>
    <t>968022148</t>
  </si>
  <si>
    <t>Bygdø Fekteklubb</t>
  </si>
  <si>
    <t>KL17210021</t>
  </si>
  <si>
    <t>971555130</t>
  </si>
  <si>
    <t>Vinne IL</t>
  </si>
  <si>
    <t>KL06240004</t>
  </si>
  <si>
    <t>874249572</t>
  </si>
  <si>
    <t>Eiker Orienteringslag Eg</t>
  </si>
  <si>
    <t>KL11030058</t>
  </si>
  <si>
    <t>983528961</t>
  </si>
  <si>
    <t>Tasta Idrettslag</t>
  </si>
  <si>
    <t>KL12380007</t>
  </si>
  <si>
    <t>981593871</t>
  </si>
  <si>
    <t>Strandebarm Idrettslag</t>
  </si>
  <si>
    <t>KL17180002</t>
  </si>
  <si>
    <t>938035504</t>
  </si>
  <si>
    <t>Leksvik Idrettslag</t>
  </si>
  <si>
    <t>KL06200021</t>
  </si>
  <si>
    <t>989404121</t>
  </si>
  <si>
    <t>Geilo Klatreklubb</t>
  </si>
  <si>
    <t>KL05440003</t>
  </si>
  <si>
    <t>971579234</t>
  </si>
  <si>
    <t>Øystre Slidre Idrettslag</t>
  </si>
  <si>
    <t>KL16010474</t>
  </si>
  <si>
    <t>992799269</t>
  </si>
  <si>
    <t>Leangen Ishockeyklubb</t>
  </si>
  <si>
    <t>KL04120055</t>
  </si>
  <si>
    <t>983660010</t>
  </si>
  <si>
    <t>Veldre Håndball</t>
  </si>
  <si>
    <t>KL06250020</t>
  </si>
  <si>
    <t>983251250</t>
  </si>
  <si>
    <t>NOR 92 Innebandyklubb</t>
  </si>
  <si>
    <t>KL06260018</t>
  </si>
  <si>
    <t>979453906</t>
  </si>
  <si>
    <t>Sylling Idrettsforening</t>
  </si>
  <si>
    <t>KL18410015</t>
  </si>
  <si>
    <t>975512886</t>
  </si>
  <si>
    <t>Valnesfjord Idrettslag</t>
  </si>
  <si>
    <t>KL02350033</t>
  </si>
  <si>
    <t>994271059</t>
  </si>
  <si>
    <t>Kisen Miniatyrskytterlag</t>
  </si>
  <si>
    <t>KL07010034</t>
  </si>
  <si>
    <t>983608000</t>
  </si>
  <si>
    <t>Åsgårdstrand Seilforening</t>
  </si>
  <si>
    <t>KL14450006</t>
  </si>
  <si>
    <t>992420677</t>
  </si>
  <si>
    <t>Gloppen Handballklubb</t>
  </si>
  <si>
    <t>KL01220013</t>
  </si>
  <si>
    <t>978675689</t>
  </si>
  <si>
    <t>HK Trøgstad 97</t>
  </si>
  <si>
    <t>KL19020166</t>
  </si>
  <si>
    <t>986247726</t>
  </si>
  <si>
    <t>Tromsø Storm Ungdom</t>
  </si>
  <si>
    <t>KL11010018</t>
  </si>
  <si>
    <t>987889977</t>
  </si>
  <si>
    <t>Dalane Sykleklubb</t>
  </si>
  <si>
    <t>KL02310141</t>
  </si>
  <si>
    <t>985713138</t>
  </si>
  <si>
    <t>Nedre Romerike Flyklubb Veteranflygruppen</t>
  </si>
  <si>
    <t>KL15240004</t>
  </si>
  <si>
    <t>975421937</t>
  </si>
  <si>
    <t>Valldal Idrettslag</t>
  </si>
  <si>
    <t>KL06020022</t>
  </si>
  <si>
    <t>883456912</t>
  </si>
  <si>
    <t>Drammen Slalåmklubb</t>
  </si>
  <si>
    <t>KL17020047</t>
  </si>
  <si>
    <t>883373022</t>
  </si>
  <si>
    <t>Steinkjer Friidrettsklubb</t>
  </si>
  <si>
    <t>KL08050036</t>
  </si>
  <si>
    <t>983606075</t>
  </si>
  <si>
    <t>I F Urædd Allianseidrettslag</t>
  </si>
  <si>
    <t>KL12470013</t>
  </si>
  <si>
    <t>987253290</t>
  </si>
  <si>
    <t>Erdal Idrettslag</t>
  </si>
  <si>
    <t>KL12010196</t>
  </si>
  <si>
    <t>982749212</t>
  </si>
  <si>
    <t>Sportsklubben Trane</t>
  </si>
  <si>
    <t>KL04030065</t>
  </si>
  <si>
    <t>983358705</t>
  </si>
  <si>
    <t>Ajer Innebandyklubb</t>
  </si>
  <si>
    <t>KL04030108</t>
  </si>
  <si>
    <t>994179462</t>
  </si>
  <si>
    <t>Storhamar Kunstløp</t>
  </si>
  <si>
    <t>KL10040018</t>
  </si>
  <si>
    <t>975410749</t>
  </si>
  <si>
    <t>Flekkefjord Håndballklubb</t>
  </si>
  <si>
    <t>KL16010008</t>
  </si>
  <si>
    <t>971493038</t>
  </si>
  <si>
    <t>Bratsberg Idrettslag</t>
  </si>
  <si>
    <t>KL03010152</t>
  </si>
  <si>
    <t>977355311</t>
  </si>
  <si>
    <t>Klemetsrud Idrettslag</t>
  </si>
  <si>
    <t>KL07110005</t>
  </si>
  <si>
    <t>984075391</t>
  </si>
  <si>
    <t>Strømm Idrettslag</t>
  </si>
  <si>
    <t>KL04120024</t>
  </si>
  <si>
    <t>884682622</t>
  </si>
  <si>
    <t>Nybygda Idrettslag</t>
  </si>
  <si>
    <t>KL07060003</t>
  </si>
  <si>
    <t>971318406</t>
  </si>
  <si>
    <t>Helgerød Idrettslag</t>
  </si>
  <si>
    <t>KL12470036</t>
  </si>
  <si>
    <t>984081286</t>
  </si>
  <si>
    <t>Ask Fotball</t>
  </si>
  <si>
    <t>KL09060140</t>
  </si>
  <si>
    <t>994342770</t>
  </si>
  <si>
    <t>Øyestad IF Håndball</t>
  </si>
  <si>
    <t>KL10040011</t>
  </si>
  <si>
    <t>975650057</t>
  </si>
  <si>
    <t>Flekkefjord Turnforening</t>
  </si>
  <si>
    <t>KL12010010</t>
  </si>
  <si>
    <t>983626688</t>
  </si>
  <si>
    <t>Bergen Badmintonklubb</t>
  </si>
  <si>
    <t>KL07040019</t>
  </si>
  <si>
    <t>983687008</t>
  </si>
  <si>
    <t>Tønsberg Roklub</t>
  </si>
  <si>
    <t>KL11060028</t>
  </si>
  <si>
    <t>984406215</t>
  </si>
  <si>
    <t>Plogen Skiklubb</t>
  </si>
  <si>
    <t>KL03010856</t>
  </si>
  <si>
    <t>992071656</t>
  </si>
  <si>
    <t>Christiania Taekwon-Do Klubb</t>
  </si>
  <si>
    <t>KL11030041</t>
  </si>
  <si>
    <t>986118608</t>
  </si>
  <si>
    <t>Stavanger Kunstløpklubb</t>
  </si>
  <si>
    <t>KL01040045</t>
  </si>
  <si>
    <t>983745725</t>
  </si>
  <si>
    <t>Moss og Omegn J.F.F.</t>
  </si>
  <si>
    <t>KL07040104</t>
  </si>
  <si>
    <t>913870433</t>
  </si>
  <si>
    <t>Tønsberg Volleyballklubb</t>
  </si>
  <si>
    <t>KL16530087</t>
  </si>
  <si>
    <t>912549747</t>
  </si>
  <si>
    <t>TILLERBYEN FOTBALLKLUBB</t>
  </si>
  <si>
    <t>KL10010062</t>
  </si>
  <si>
    <t>975644758</t>
  </si>
  <si>
    <t>Orienteringsklubben Sør</t>
  </si>
  <si>
    <t>KL01050074</t>
  </si>
  <si>
    <t>875684752</t>
  </si>
  <si>
    <t>Greåker Idrettsforening</t>
  </si>
  <si>
    <t>KL11210018</t>
  </si>
  <si>
    <t>894168862</t>
  </si>
  <si>
    <t>Bryne Tennis Klubb</t>
  </si>
  <si>
    <t>KL02310031</t>
  </si>
  <si>
    <t>984825439</t>
  </si>
  <si>
    <t>Skedsmo Svømmeklubb</t>
  </si>
  <si>
    <t>KL18040024</t>
  </si>
  <si>
    <t>970945318</t>
  </si>
  <si>
    <t>Bodø Tennisklubb</t>
  </si>
  <si>
    <t>KL06050038</t>
  </si>
  <si>
    <t>975547361</t>
  </si>
  <si>
    <t>Soknedalen Idrettslag</t>
  </si>
  <si>
    <t>KL12010406</t>
  </si>
  <si>
    <t>994661086</t>
  </si>
  <si>
    <t>Bergen Triathlon Club</t>
  </si>
  <si>
    <t>KL18600043</t>
  </si>
  <si>
    <t>991982280</t>
  </si>
  <si>
    <t>Leknes Skiklubb</t>
  </si>
  <si>
    <t>KL07040032</t>
  </si>
  <si>
    <t>971316802</t>
  </si>
  <si>
    <t>BARKÅKER IDRETTSFORENING</t>
  </si>
  <si>
    <t>KL11270027</t>
  </si>
  <si>
    <t>990655936</t>
  </si>
  <si>
    <t>Randaberg Allianseidrettslag Svømming</t>
  </si>
  <si>
    <t>KL05430004</t>
  </si>
  <si>
    <t>983762441</t>
  </si>
  <si>
    <t>Vestre Slidre Idrettslag</t>
  </si>
  <si>
    <t>KL16010016</t>
  </si>
  <si>
    <t>984405758</t>
  </si>
  <si>
    <t>Romolslia Sportsklubb</t>
  </si>
  <si>
    <t>KL03010292</t>
  </si>
  <si>
    <t>977099641</t>
  </si>
  <si>
    <t>Persbråten Basketballklubb</t>
  </si>
  <si>
    <t>KL15320001</t>
  </si>
  <si>
    <t>883484762</t>
  </si>
  <si>
    <t>Giske Idrettslag</t>
  </si>
  <si>
    <t>KL01050060</t>
  </si>
  <si>
    <t>983671357</t>
  </si>
  <si>
    <t>Skjeberg Sportsklubb</t>
  </si>
  <si>
    <t>KL11060100</t>
  </si>
  <si>
    <t>997962613</t>
  </si>
  <si>
    <t>Haugesund Triathlon Klubb</t>
  </si>
  <si>
    <t>KL11030049</t>
  </si>
  <si>
    <t>993742414</t>
  </si>
  <si>
    <t>Stavanger Sandnes Skøyteklubb</t>
  </si>
  <si>
    <t>KL01230003</t>
  </si>
  <si>
    <t>971251530</t>
  </si>
  <si>
    <t>Spydeberg Rideklubb</t>
  </si>
  <si>
    <t>KL16010551</t>
  </si>
  <si>
    <t>915263658</t>
  </si>
  <si>
    <t>Charlottenlund Sportsklubb Håndball Elite</t>
  </si>
  <si>
    <t>KL11210008</t>
  </si>
  <si>
    <t>975480283</t>
  </si>
  <si>
    <t>Rosseland Ballklubb</t>
  </si>
  <si>
    <t>KL05280006</t>
  </si>
  <si>
    <t>983595286</t>
  </si>
  <si>
    <t>Lena IF</t>
  </si>
  <si>
    <t>KL17420001</t>
  </si>
  <si>
    <t>975741001</t>
  </si>
  <si>
    <t>Grong Idrettslag</t>
  </si>
  <si>
    <t>KL16010257</t>
  </si>
  <si>
    <t>883267362</t>
  </si>
  <si>
    <t>Trondheim Rideklubb</t>
  </si>
  <si>
    <t>KL08220003</t>
  </si>
  <si>
    <t>975619281</t>
  </si>
  <si>
    <t>Gvarv Idrettslag</t>
  </si>
  <si>
    <t>KL02270009</t>
  </si>
  <si>
    <t>986103856</t>
  </si>
  <si>
    <t>Fet Skiklubb</t>
  </si>
  <si>
    <t>KL07010015</t>
  </si>
  <si>
    <t>933539954</t>
  </si>
  <si>
    <t>Horten Roklubb</t>
  </si>
  <si>
    <t>KL08140015</t>
  </si>
  <si>
    <t>993774340</t>
  </si>
  <si>
    <t>Bamble Golfklubb</t>
  </si>
  <si>
    <t>KL04250037</t>
  </si>
  <si>
    <t>993910325</t>
  </si>
  <si>
    <t>Flisa Fotball</t>
  </si>
  <si>
    <t>KL02310101</t>
  </si>
  <si>
    <t>982897971</t>
  </si>
  <si>
    <t>SSK Skjetten Basketball</t>
  </si>
  <si>
    <t>KL19020073</t>
  </si>
  <si>
    <t>988531316</t>
  </si>
  <si>
    <t>Idrettslaget Ulfstind</t>
  </si>
  <si>
    <t>KL03010126</t>
  </si>
  <si>
    <t>983826105</t>
  </si>
  <si>
    <t>Hero, IK</t>
  </si>
  <si>
    <t>KL02190266</t>
  </si>
  <si>
    <t>891391862</t>
  </si>
  <si>
    <t>Stabekk Turnforening</t>
  </si>
  <si>
    <t>KL02210079</t>
  </si>
  <si>
    <t>999335675</t>
  </si>
  <si>
    <t xml:space="preserve">Aurskog-Høland Fotballklubb </t>
  </si>
  <si>
    <t>KL06040030</t>
  </si>
  <si>
    <t>987375442</t>
  </si>
  <si>
    <t>Bergkameratene-Basketball</t>
  </si>
  <si>
    <t>KL04170028</t>
  </si>
  <si>
    <t>893515062</t>
  </si>
  <si>
    <t>Atlungstad Golfklubb</t>
  </si>
  <si>
    <t>KL07010029</t>
  </si>
  <si>
    <t>838080332</t>
  </si>
  <si>
    <t>Borre Idrettsforening</t>
  </si>
  <si>
    <t>KL06050030</t>
  </si>
  <si>
    <t>975547310</t>
  </si>
  <si>
    <t>Ringerike Turnforening</t>
  </si>
  <si>
    <t>KL19330009</t>
  </si>
  <si>
    <t>994009478</t>
  </si>
  <si>
    <t>Røyken UIL</t>
  </si>
  <si>
    <t>KL07180007</t>
  </si>
  <si>
    <t>986284494</t>
  </si>
  <si>
    <t>Re Motorsport</t>
  </si>
  <si>
    <t>KL10180016</t>
  </si>
  <si>
    <t>997904168</t>
  </si>
  <si>
    <t>Gladur Islandshestlag</t>
  </si>
  <si>
    <t>KL02130039</t>
  </si>
  <si>
    <t>976515137</t>
  </si>
  <si>
    <t>Ski IL Turn</t>
  </si>
  <si>
    <t>KL02160012</t>
  </si>
  <si>
    <t>974493586</t>
  </si>
  <si>
    <t>Fagerstrand Idrettsforening</t>
  </si>
  <si>
    <t>KL16200015</t>
  </si>
  <si>
    <t>990424101</t>
  </si>
  <si>
    <t>NMK Frøya</t>
  </si>
  <si>
    <t>KL11220001</t>
  </si>
  <si>
    <t>979446853</t>
  </si>
  <si>
    <t>Dirdal Idrettslag</t>
  </si>
  <si>
    <t>KL10140009</t>
  </si>
  <si>
    <t>971334738</t>
  </si>
  <si>
    <t>Vennesla Cheer Og Turnforening</t>
  </si>
  <si>
    <t>KL16530001</t>
  </si>
  <si>
    <t>983258530</t>
  </si>
  <si>
    <t>Flå Idrettslag</t>
  </si>
  <si>
    <t>KL07040046</t>
  </si>
  <si>
    <t>971316810</t>
  </si>
  <si>
    <t>Slagen Idrettsforening</t>
  </si>
  <si>
    <t>KL05220010</t>
  </si>
  <si>
    <t>990790396</t>
  </si>
  <si>
    <t>Gausdal Håndballklubb</t>
  </si>
  <si>
    <t>KL02380019</t>
  </si>
  <si>
    <t>991406832</t>
  </si>
  <si>
    <t>Gardermoen Flyklubb</t>
  </si>
  <si>
    <t>KL16010105</t>
  </si>
  <si>
    <t>979611552</t>
  </si>
  <si>
    <t>Trondhjems Velocipedklub</t>
  </si>
  <si>
    <t>KL02190023</t>
  </si>
  <si>
    <t>983811043</t>
  </si>
  <si>
    <t>Bærum Roklubb</t>
  </si>
  <si>
    <t>KL07220008</t>
  </si>
  <si>
    <t>984405316</t>
  </si>
  <si>
    <t>Tømmerholt Idrettslag</t>
  </si>
  <si>
    <t>KL05010012</t>
  </si>
  <si>
    <t>993606928</t>
  </si>
  <si>
    <t>Lillehammer Curlingklubb</t>
  </si>
  <si>
    <t>KL11060008</t>
  </si>
  <si>
    <t>975673782</t>
  </si>
  <si>
    <t>Haugesund Idrettslag Allianseidretsslag</t>
  </si>
  <si>
    <t>KL11210010</t>
  </si>
  <si>
    <t>982988926</t>
  </si>
  <si>
    <t>Lye Idrettslag</t>
  </si>
  <si>
    <t>KL16170015</t>
  </si>
  <si>
    <t>984032889</t>
  </si>
  <si>
    <t>Hitra Fotballklubb</t>
  </si>
  <si>
    <t>KL01360030</t>
  </si>
  <si>
    <t>913297350</t>
  </si>
  <si>
    <t>Moss og Rygge Danseklubb</t>
  </si>
  <si>
    <t>KL11240054</t>
  </si>
  <si>
    <t>993518158</t>
  </si>
  <si>
    <t>Sola Flystasjon Flyklubb</t>
  </si>
  <si>
    <t>KL18330025</t>
  </si>
  <si>
    <t>887037752</t>
  </si>
  <si>
    <t>Rana Svømmeklubb</t>
  </si>
  <si>
    <t>KL10370003</t>
  </si>
  <si>
    <t>992100230</t>
  </si>
  <si>
    <t>Knaben Og Fjotland Il</t>
  </si>
  <si>
    <t>KL15460002</t>
  </si>
  <si>
    <t>983584268</t>
  </si>
  <si>
    <t>Harøy Idrettslag</t>
  </si>
  <si>
    <t>KL17180003</t>
  </si>
  <si>
    <t>975441199</t>
  </si>
  <si>
    <t>Vanvik Idrettslag</t>
  </si>
  <si>
    <t>KL12430016</t>
  </si>
  <si>
    <t>983738907</t>
  </si>
  <si>
    <t>Søfteland TIL</t>
  </si>
  <si>
    <t>KL05220002</t>
  </si>
  <si>
    <t>971303603</t>
  </si>
  <si>
    <t>Follebu Fotballag</t>
  </si>
  <si>
    <t>KL02300009</t>
  </si>
  <si>
    <t>984371969</t>
  </si>
  <si>
    <t>Lørenskog Håndballklubb</t>
  </si>
  <si>
    <t>KL03011596</t>
  </si>
  <si>
    <t>917119635</t>
  </si>
  <si>
    <t>Aker Topphåndball</t>
  </si>
  <si>
    <t>KL12010008</t>
  </si>
  <si>
    <t>983648088</t>
  </si>
  <si>
    <t>Baune Sportsklubb</t>
  </si>
  <si>
    <t>KL01050025</t>
  </si>
  <si>
    <t>983935990</t>
  </si>
  <si>
    <t>Sarpsborg Turnforening</t>
  </si>
  <si>
    <t>KL08170006</t>
  </si>
  <si>
    <t>971579366</t>
  </si>
  <si>
    <t>Kroken Idrettslag</t>
  </si>
  <si>
    <t>KL17020031</t>
  </si>
  <si>
    <t>890646522</t>
  </si>
  <si>
    <t>Stod Idrettslag</t>
  </si>
  <si>
    <t>KL12010352</t>
  </si>
  <si>
    <t>975672018</t>
  </si>
  <si>
    <t>Bergensvømmerne</t>
  </si>
  <si>
    <t>KL15320005</t>
  </si>
  <si>
    <t>983688500</t>
  </si>
  <si>
    <t>Vigra IL</t>
  </si>
  <si>
    <t>KL02110007</t>
  </si>
  <si>
    <t>990144206</t>
  </si>
  <si>
    <t>Vestby Håndballklubb</t>
  </si>
  <si>
    <t>KL18540009</t>
  </si>
  <si>
    <t>993579807</t>
  </si>
  <si>
    <t>Ballangen Fotballklubb</t>
  </si>
  <si>
    <t>KL19220001</t>
  </si>
  <si>
    <t>993391360</t>
  </si>
  <si>
    <t>Bardu Alpinklubb</t>
  </si>
  <si>
    <t>KL12430017</t>
  </si>
  <si>
    <t>984372353</t>
  </si>
  <si>
    <t>Søre Neset Idrettslag</t>
  </si>
  <si>
    <t>KL01040004</t>
  </si>
  <si>
    <t>983952607</t>
  </si>
  <si>
    <t>Kambo Idrettslag</t>
  </si>
  <si>
    <t>KL17140029</t>
  </si>
  <si>
    <t>983617204</t>
  </si>
  <si>
    <t>Tangmoen IL</t>
  </si>
  <si>
    <t>KL08330006</t>
  </si>
  <si>
    <t>975586529</t>
  </si>
  <si>
    <t>Åmdal/Tokke Fotballklubb</t>
  </si>
  <si>
    <t>KL07060020</t>
  </si>
  <si>
    <t>988144967</t>
  </si>
  <si>
    <t>Sandefjord Dykkerklubb</t>
  </si>
  <si>
    <t>KL17190008</t>
  </si>
  <si>
    <t>984188692</t>
  </si>
  <si>
    <t>Levanger Judoklubb</t>
  </si>
  <si>
    <t>KL06230011</t>
  </si>
  <si>
    <t>981162927</t>
  </si>
  <si>
    <t>Modum Svømmeklubb</t>
  </si>
  <si>
    <t>KL05190003</t>
  </si>
  <si>
    <t>983299512</t>
  </si>
  <si>
    <t>Sør-Fron Idrettslag</t>
  </si>
  <si>
    <t>KL02190067</t>
  </si>
  <si>
    <t>990597782</t>
  </si>
  <si>
    <t>Ramstad Turnforening</t>
  </si>
  <si>
    <t>KL06220001</t>
  </si>
  <si>
    <t>985350930</t>
  </si>
  <si>
    <t>Krødsherad Idrettslag</t>
  </si>
  <si>
    <t>KL03010134</t>
  </si>
  <si>
    <t>983862446</t>
  </si>
  <si>
    <t>Høybråten Basketballklubb</t>
  </si>
  <si>
    <t>KL11540002</t>
  </si>
  <si>
    <t>974215535</t>
  </si>
  <si>
    <t xml:space="preserve">Idrettslaget Skjoldar </t>
  </si>
  <si>
    <t>KL18130010</t>
  </si>
  <si>
    <t>980446476</t>
  </si>
  <si>
    <t>IL Tjalg</t>
  </si>
  <si>
    <t>KL11060098</t>
  </si>
  <si>
    <t>996821285</t>
  </si>
  <si>
    <t>Haugesund Idrettslag Orientering</t>
  </si>
  <si>
    <t>KL12470031</t>
  </si>
  <si>
    <t>992447796</t>
  </si>
  <si>
    <t>Askøy Turn og Sportsdrillklubb</t>
  </si>
  <si>
    <t>KL08170005</t>
  </si>
  <si>
    <t>975772020</t>
  </si>
  <si>
    <t>Kjosen Idrettslag</t>
  </si>
  <si>
    <t>KL17170002</t>
  </si>
  <si>
    <t>981625471</t>
  </si>
  <si>
    <t>Frosta Idrettslag</t>
  </si>
  <si>
    <t>KL03010562</t>
  </si>
  <si>
    <t>979513755</t>
  </si>
  <si>
    <t>Oslo Paragliderklubb</t>
  </si>
  <si>
    <t>KL01010005</t>
  </si>
  <si>
    <t>984597584</t>
  </si>
  <si>
    <t>Fredrikshalds Turnforening</t>
  </si>
  <si>
    <t>KL10020035</t>
  </si>
  <si>
    <t>979317298</t>
  </si>
  <si>
    <t>Mhi Håndball</t>
  </si>
  <si>
    <t>KL15050051</t>
  </si>
  <si>
    <t>986211497</t>
  </si>
  <si>
    <t>Kristiansund Ballklubb</t>
  </si>
  <si>
    <t>KL05150007</t>
  </si>
  <si>
    <t>889250852</t>
  </si>
  <si>
    <t>Vågå Idrettslag</t>
  </si>
  <si>
    <t>KL10010018</t>
  </si>
  <si>
    <t>975644464</t>
  </si>
  <si>
    <t>Hånes Idretsforening</t>
  </si>
  <si>
    <t>KL11540006</t>
  </si>
  <si>
    <t>984136293</t>
  </si>
  <si>
    <t>NMK Vikedal</t>
  </si>
  <si>
    <t>KL19250022</t>
  </si>
  <si>
    <t>984040377</t>
  </si>
  <si>
    <t>Sørreisa IL Fotball</t>
  </si>
  <si>
    <t>KL18330086</t>
  </si>
  <si>
    <t>994463438</t>
  </si>
  <si>
    <t>Mo IL Barn og Ungdom</t>
  </si>
  <si>
    <t>KL12010341</t>
  </si>
  <si>
    <t>984891822</t>
  </si>
  <si>
    <t>Ulset BBK</t>
  </si>
  <si>
    <t>KL06260049</t>
  </si>
  <si>
    <t>889073942</t>
  </si>
  <si>
    <t>Lier Motorsportklubb</t>
  </si>
  <si>
    <t>KL02311607</t>
  </si>
  <si>
    <t>915968996</t>
  </si>
  <si>
    <t>Skedsmo Tan Gun Taekwondo IL</t>
  </si>
  <si>
    <t>KL01210002</t>
  </si>
  <si>
    <t>976124766</t>
  </si>
  <si>
    <t>Rømskog Idrettslag</t>
  </si>
  <si>
    <t>KL16200012</t>
  </si>
  <si>
    <t>971379804</t>
  </si>
  <si>
    <t>Frøya Fotballklubb</t>
  </si>
  <si>
    <t>KL19020132</t>
  </si>
  <si>
    <t>979441738</t>
  </si>
  <si>
    <t>Tromsø Klatreklubb</t>
  </si>
  <si>
    <t>KL18040079</t>
  </si>
  <si>
    <t>985409153</t>
  </si>
  <si>
    <t>Salten GTF Taekwon-Do Klubb Bo</t>
  </si>
  <si>
    <t>KL05340008</t>
  </si>
  <si>
    <t>975679446</t>
  </si>
  <si>
    <t>Hadeland Orienteringslag</t>
  </si>
  <si>
    <t>KL15340002</t>
  </si>
  <si>
    <t>975707962</t>
  </si>
  <si>
    <t>Brattvåg Svømmeklubb</t>
  </si>
  <si>
    <t>KL11030046</t>
  </si>
  <si>
    <t>983498701</t>
  </si>
  <si>
    <t>Stavanger Roklubb</t>
  </si>
  <si>
    <t>KL02130067</t>
  </si>
  <si>
    <t>997248244</t>
  </si>
  <si>
    <t>Danseklubben Move On</t>
  </si>
  <si>
    <t>KL20040025</t>
  </si>
  <si>
    <t>993809322</t>
  </si>
  <si>
    <t>Hammerfest Turnforening</t>
  </si>
  <si>
    <t>KL19020180</t>
  </si>
  <si>
    <t>994271326</t>
  </si>
  <si>
    <t>Reinen Idrettslag</t>
  </si>
  <si>
    <t>KL17210001</t>
  </si>
  <si>
    <t>870560222</t>
  </si>
  <si>
    <t>Helgådal Idrettslag</t>
  </si>
  <si>
    <t>KL07010016</t>
  </si>
  <si>
    <t>985856664</t>
  </si>
  <si>
    <t>Horten Seilforening</t>
  </si>
  <si>
    <t>KL12010140</t>
  </si>
  <si>
    <t>985399875</t>
  </si>
  <si>
    <t>Milde Båtlag</t>
  </si>
  <si>
    <t>KL05320024</t>
  </si>
  <si>
    <t>986866981</t>
  </si>
  <si>
    <t>Jevnaker IF Skøyter</t>
  </si>
  <si>
    <t>KL16010183</t>
  </si>
  <si>
    <t>993889520</t>
  </si>
  <si>
    <t>Nidaros Jaktskytterklubb</t>
  </si>
  <si>
    <t>KL12530005</t>
  </si>
  <si>
    <t>883867122</t>
  </si>
  <si>
    <t>Valestrand Hjellvik Fotball Klubb</t>
  </si>
  <si>
    <t>KL03010632</t>
  </si>
  <si>
    <t>994073001</t>
  </si>
  <si>
    <t>Rilindja IL</t>
  </si>
  <si>
    <t>KL01050028</t>
  </si>
  <si>
    <t>983406718</t>
  </si>
  <si>
    <t>Sarpsborg Bandyklubb</t>
  </si>
  <si>
    <t>KL01220018</t>
  </si>
  <si>
    <t>984109784</t>
  </si>
  <si>
    <t>Trøgstad Turnforening</t>
  </si>
  <si>
    <t>KL16010031</t>
  </si>
  <si>
    <t>984627106</t>
  </si>
  <si>
    <t>Jonsvatnet Idrettslag</t>
  </si>
  <si>
    <t>KL07060040</t>
  </si>
  <si>
    <t>985206503</t>
  </si>
  <si>
    <t>Sandefjord Orienteringsklubb</t>
  </si>
  <si>
    <t>KL05290044</t>
  </si>
  <si>
    <t>988834750</t>
  </si>
  <si>
    <t>Gjøvik &amp; Toten Flyklubb</t>
  </si>
  <si>
    <t>KL05020006</t>
  </si>
  <si>
    <t>879423872</t>
  </si>
  <si>
    <t>Gjø-Vard Orienteringslag</t>
  </si>
  <si>
    <t>KL06270015</t>
  </si>
  <si>
    <t>995772124</t>
  </si>
  <si>
    <t>SPUVI</t>
  </si>
  <si>
    <t>KL07010024</t>
  </si>
  <si>
    <t>971315903</t>
  </si>
  <si>
    <t>Hortens Turnforening</t>
  </si>
  <si>
    <t>KL04020086</t>
  </si>
  <si>
    <t>911816040</t>
  </si>
  <si>
    <t>Kongsvinger IL Knights Elite</t>
  </si>
  <si>
    <t>KL16360004</t>
  </si>
  <si>
    <t>990764735</t>
  </si>
  <si>
    <t>Meldal Idrettslag</t>
  </si>
  <si>
    <t>KL11030163</t>
  </si>
  <si>
    <t>971340355</t>
  </si>
  <si>
    <t>Nord-Jæren Sportsdanseklubb</t>
  </si>
  <si>
    <t>KL18050009</t>
  </si>
  <si>
    <t>982989604</t>
  </si>
  <si>
    <t>Sportsklubben Hardhaus</t>
  </si>
  <si>
    <t>KL12010042</t>
  </si>
  <si>
    <t>994532197</t>
  </si>
  <si>
    <t>Bergen Pistolklubb</t>
  </si>
  <si>
    <t>KL18240017</t>
  </si>
  <si>
    <t>990883149</t>
  </si>
  <si>
    <t>Halsøy IL - Fotball</t>
  </si>
  <si>
    <t>KL16010010</t>
  </si>
  <si>
    <t>985148384</t>
  </si>
  <si>
    <t>Byaasen Skiklub</t>
  </si>
  <si>
    <t>KL03011020</t>
  </si>
  <si>
    <t>984469985</t>
  </si>
  <si>
    <t>Ammerud Håndball</t>
  </si>
  <si>
    <t>KL02200005</t>
  </si>
  <si>
    <t>987449772</t>
  </si>
  <si>
    <t>Asker Cykleklubb</t>
  </si>
  <si>
    <t>KL04180017</t>
  </si>
  <si>
    <t>989423495</t>
  </si>
  <si>
    <t>Nord-Odal MX Klubb</t>
  </si>
  <si>
    <t>KL16360008</t>
  </si>
  <si>
    <t>983486126</t>
  </si>
  <si>
    <t>Meldal Handballklubb</t>
  </si>
  <si>
    <t>KL12010277</t>
  </si>
  <si>
    <t>980794199</t>
  </si>
  <si>
    <t>BFG Bergen Løpeklubb</t>
  </si>
  <si>
    <t>KL12560006</t>
  </si>
  <si>
    <t>993569682</t>
  </si>
  <si>
    <t>Nordre Holsnøy Idrettslag</t>
  </si>
  <si>
    <t>KL04200007</t>
  </si>
  <si>
    <t>984128053</t>
  </si>
  <si>
    <t>Matrand Idrettslag</t>
  </si>
  <si>
    <t>KL11210006</t>
  </si>
  <si>
    <t>990332835</t>
  </si>
  <si>
    <t>Jæren Alpinklubb</t>
  </si>
  <si>
    <t>KL17030021</t>
  </si>
  <si>
    <t>996807908</t>
  </si>
  <si>
    <t>Namsos Turnforening</t>
  </si>
  <si>
    <t>KL08070011</t>
  </si>
  <si>
    <t>971537612</t>
  </si>
  <si>
    <t>Notodden Håndballag</t>
  </si>
  <si>
    <t>KL12010591</t>
  </si>
  <si>
    <t>984576471</t>
  </si>
  <si>
    <t>Frøya Basket</t>
  </si>
  <si>
    <t>KL12600012</t>
  </si>
  <si>
    <t>988236608</t>
  </si>
  <si>
    <t>Radøy/ Manger Fk</t>
  </si>
  <si>
    <t>KL01040031</t>
  </si>
  <si>
    <t>983766188</t>
  </si>
  <si>
    <t>Moss, OK</t>
  </si>
  <si>
    <t>KL15340012</t>
  </si>
  <si>
    <t>975516989</t>
  </si>
  <si>
    <t>Idrettslaget Ravn</t>
  </si>
  <si>
    <t>KL09040007</t>
  </si>
  <si>
    <t>992041994</t>
  </si>
  <si>
    <t>Grimstad Svømmeklubb</t>
  </si>
  <si>
    <t>KL02380006</t>
  </si>
  <si>
    <t>983858384</t>
  </si>
  <si>
    <t>Åsen Idrettslag</t>
  </si>
  <si>
    <t>KL02310044</t>
  </si>
  <si>
    <t>984005458</t>
  </si>
  <si>
    <t>Skedsmo Karateklubb</t>
  </si>
  <si>
    <t>KL15150008</t>
  </si>
  <si>
    <t>986439676</t>
  </si>
  <si>
    <t>Tjørvåg Idrettslag</t>
  </si>
  <si>
    <t>KL05280009</t>
  </si>
  <si>
    <t>983369227</t>
  </si>
  <si>
    <t>Lensbygda Sportsklubb</t>
  </si>
  <si>
    <t>KL14490011</t>
  </si>
  <si>
    <t>975710963</t>
  </si>
  <si>
    <t>IL Veten</t>
  </si>
  <si>
    <t>KL16010151</t>
  </si>
  <si>
    <t>994943898</t>
  </si>
  <si>
    <t>Trondheim Karateklubb</t>
  </si>
  <si>
    <t>KL12010107</t>
  </si>
  <si>
    <t>876696762</t>
  </si>
  <si>
    <t>Hop Basketballklubb (Hop Bbk)</t>
  </si>
  <si>
    <t>KL06170002</t>
  </si>
  <si>
    <t>971311258</t>
  </si>
  <si>
    <t>Hallingkast Bowlingklubb</t>
  </si>
  <si>
    <t>KL02380025</t>
  </si>
  <si>
    <t>889312572</t>
  </si>
  <si>
    <t>Bjerke Idrettslag Ski</t>
  </si>
  <si>
    <t>KL12450002</t>
  </si>
  <si>
    <t>983806899</t>
  </si>
  <si>
    <t>Skogsvåg Idrettslag</t>
  </si>
  <si>
    <t>KL01040020</t>
  </si>
  <si>
    <t>975636534</t>
  </si>
  <si>
    <t>Moss Roklubb</t>
  </si>
  <si>
    <t>KL12010087</t>
  </si>
  <si>
    <t>983533132</t>
  </si>
  <si>
    <t>IL Fjellkameraterne</t>
  </si>
  <si>
    <t>KL06250008</t>
  </si>
  <si>
    <t>980140504</t>
  </si>
  <si>
    <t>Nedre Eiker Svømmeklubb</t>
  </si>
  <si>
    <t>KL05330008</t>
  </si>
  <si>
    <t>971012552</t>
  </si>
  <si>
    <t>Lunner Håndballklubb</t>
  </si>
  <si>
    <t>KL17140015</t>
  </si>
  <si>
    <t>984067038</t>
  </si>
  <si>
    <t>Remyra IL</t>
  </si>
  <si>
    <t>KL06150001</t>
  </si>
  <si>
    <t>893635092</t>
  </si>
  <si>
    <t>IL Flåværingen</t>
  </si>
  <si>
    <t>KL03010365</t>
  </si>
  <si>
    <t>983842011</t>
  </si>
  <si>
    <t>Sterling Sp.kl.</t>
  </si>
  <si>
    <t>KL17380009</t>
  </si>
  <si>
    <t>993561525</t>
  </si>
  <si>
    <t>Lierne Idrettslag</t>
  </si>
  <si>
    <t>KL09060053</t>
  </si>
  <si>
    <t>975644979</t>
  </si>
  <si>
    <t>Myra UIL Ungdoms og Idrettslag</t>
  </si>
  <si>
    <t>KL15200004</t>
  </si>
  <si>
    <t>974239930</t>
  </si>
  <si>
    <t>Hovdebygda Idrettslag</t>
  </si>
  <si>
    <t>KL15660010</t>
  </si>
  <si>
    <t>974235897</t>
  </si>
  <si>
    <t>Idrettslaget Søya</t>
  </si>
  <si>
    <t>KL16210006</t>
  </si>
  <si>
    <t>984265581</t>
  </si>
  <si>
    <t>Ørland Pistolklubb</t>
  </si>
  <si>
    <t>KL19230006</t>
  </si>
  <si>
    <t>985015368</t>
  </si>
  <si>
    <t>Øvre Salangen Idrettslag</t>
  </si>
  <si>
    <t>KL08050003</t>
  </si>
  <si>
    <t>991146970</t>
  </si>
  <si>
    <t>Brevik Seilforening</t>
  </si>
  <si>
    <t>KL02190017</t>
  </si>
  <si>
    <t>983890784</t>
  </si>
  <si>
    <t>Bærum Jeger- og Fiskerforening</t>
  </si>
  <si>
    <t>KL02310008</t>
  </si>
  <si>
    <t>984016174</t>
  </si>
  <si>
    <t>Flisbyen Ballklubb</t>
  </si>
  <si>
    <t>KL17230002</t>
  </si>
  <si>
    <t>971387858</t>
  </si>
  <si>
    <t>Mosvik Idrettslag</t>
  </si>
  <si>
    <t>KL01040022</t>
  </si>
  <si>
    <t>983925014</t>
  </si>
  <si>
    <t>Moss Skiklubb</t>
  </si>
  <si>
    <t>KL07040010</t>
  </si>
  <si>
    <t>982910226</t>
  </si>
  <si>
    <t>Tønsberg Cykkelklubb Tck</t>
  </si>
  <si>
    <t>KL04120010</t>
  </si>
  <si>
    <t>976708024</t>
  </si>
  <si>
    <t>Brøttum Idrettslag</t>
  </si>
  <si>
    <t>KL06020141</t>
  </si>
  <si>
    <t>985020779</t>
  </si>
  <si>
    <t>Drammen Bokseklubb</t>
  </si>
  <si>
    <t>KL19310035</t>
  </si>
  <si>
    <t>979922957</t>
  </si>
  <si>
    <t>Finnsnes IL Turn</t>
  </si>
  <si>
    <t>KL12010058</t>
  </si>
  <si>
    <t>991934162</t>
  </si>
  <si>
    <t>Bjørgvin Karateklubb</t>
  </si>
  <si>
    <t>KL01060067</t>
  </si>
  <si>
    <t>975476227</t>
  </si>
  <si>
    <t>Selbak Turn-Og Idrettsforening</t>
  </si>
  <si>
    <t>KL10010111</t>
  </si>
  <si>
    <t>955304144</t>
  </si>
  <si>
    <t>Kristiansands og Søgne Rideklubb</t>
  </si>
  <si>
    <t>KL05010047</t>
  </si>
  <si>
    <t>984752458</t>
  </si>
  <si>
    <t>Lillehammer Rideklubb</t>
  </si>
  <si>
    <t>KL15340010</t>
  </si>
  <si>
    <t>975567494</t>
  </si>
  <si>
    <t>IL Norborg</t>
  </si>
  <si>
    <t>KL02210016</t>
  </si>
  <si>
    <t>884820812</t>
  </si>
  <si>
    <t>Setskog Idrettsforening</t>
  </si>
  <si>
    <t>KL18320010</t>
  </si>
  <si>
    <t>994033298</t>
  </si>
  <si>
    <t>Korgen Idrettslag</t>
  </si>
  <si>
    <t>KL05320019</t>
  </si>
  <si>
    <t>991034439</t>
  </si>
  <si>
    <t>Jevnaker Idrettsforening Ski</t>
  </si>
  <si>
    <t>KL18600031</t>
  </si>
  <si>
    <t>993620610</t>
  </si>
  <si>
    <t>Ballstad Gym- og Turnforening</t>
  </si>
  <si>
    <t>KL11030136</t>
  </si>
  <si>
    <t>982982685</t>
  </si>
  <si>
    <t>Stavanger Karateklubb</t>
  </si>
  <si>
    <t>KL12510002</t>
  </si>
  <si>
    <t>987705477</t>
  </si>
  <si>
    <t>KL12010431</t>
  </si>
  <si>
    <t>988367095</t>
  </si>
  <si>
    <t>Åsane Pistolklubb</t>
  </si>
  <si>
    <t>KL15040011</t>
  </si>
  <si>
    <t>983428770</t>
  </si>
  <si>
    <t>Ålesund Tennisklubb</t>
  </si>
  <si>
    <t>KL16380010</t>
  </si>
  <si>
    <t>890313302</t>
  </si>
  <si>
    <t>SVORKMO N.O.I.</t>
  </si>
  <si>
    <t>KL12010217</t>
  </si>
  <si>
    <t>985979251</t>
  </si>
  <si>
    <t>Åsane Seilforening</t>
  </si>
  <si>
    <t>KL06020006</t>
  </si>
  <si>
    <t>971307749</t>
  </si>
  <si>
    <t>SKI- OG BALLKLUBBEN DRAFN</t>
  </si>
  <si>
    <t>KL01060064</t>
  </si>
  <si>
    <t>983663990</t>
  </si>
  <si>
    <t>IL Borgar</t>
  </si>
  <si>
    <t>KL10030001</t>
  </si>
  <si>
    <t>984483430</t>
  </si>
  <si>
    <t>Idrettsklubben Borhaug</t>
  </si>
  <si>
    <t>KL15200008</t>
  </si>
  <si>
    <t>975577643</t>
  </si>
  <si>
    <t>Sæbø Idrettslag</t>
  </si>
  <si>
    <t>KL02330021</t>
  </si>
  <si>
    <t>996728641</t>
  </si>
  <si>
    <t>Islandshestforeningen Hekla</t>
  </si>
  <si>
    <t>KL05340027</t>
  </si>
  <si>
    <t>983259383</t>
  </si>
  <si>
    <t>Hadeland Kvinnefotballklubb</t>
  </si>
  <si>
    <t>KL04270030</t>
  </si>
  <si>
    <t>985082243</t>
  </si>
  <si>
    <t>Friidretsklubben Orion</t>
  </si>
  <si>
    <t>KL18040126</t>
  </si>
  <si>
    <t>971395354</t>
  </si>
  <si>
    <t>Misvær IL</t>
  </si>
  <si>
    <t>KL01360021</t>
  </si>
  <si>
    <t>985510490</t>
  </si>
  <si>
    <t>Rygge Flyklubb</t>
  </si>
  <si>
    <t>KL17210005</t>
  </si>
  <si>
    <t>984141882</t>
  </si>
  <si>
    <t>Leksdal Idrettslag</t>
  </si>
  <si>
    <t>KL02360044</t>
  </si>
  <si>
    <t>993632465</t>
  </si>
  <si>
    <t xml:space="preserve">Øvre Romerike Cheerleading </t>
  </si>
  <si>
    <t>KL02200051</t>
  </si>
  <si>
    <t>994862006</t>
  </si>
  <si>
    <t>Asker Innebandyklubb</t>
  </si>
  <si>
    <t>KL11110002</t>
  </si>
  <si>
    <t>983231586</t>
  </si>
  <si>
    <t>Sokndal Idrettsklubb</t>
  </si>
  <si>
    <t>KL02310126</t>
  </si>
  <si>
    <t>993766356</t>
  </si>
  <si>
    <t>Enjoy Danseklubb Strømmen</t>
  </si>
  <si>
    <t>KL10010087</t>
  </si>
  <si>
    <t>983609686</t>
  </si>
  <si>
    <t>Vågsbygd Karate Klubb</t>
  </si>
  <si>
    <t>KL15630004</t>
  </si>
  <si>
    <t>975593908</t>
  </si>
  <si>
    <t>Kvass/Ulvungen Fk</t>
  </si>
  <si>
    <t>KL02360042</t>
  </si>
  <si>
    <t>911844508</t>
  </si>
  <si>
    <t>Hvam Golfklubb</t>
  </si>
  <si>
    <t>KL10010061</t>
  </si>
  <si>
    <t>879659442</t>
  </si>
  <si>
    <t>Oddersjaa SSK</t>
  </si>
  <si>
    <t>KL09060019</t>
  </si>
  <si>
    <t>979571380</t>
  </si>
  <si>
    <t>IK Grane Arendal Allianse</t>
  </si>
  <si>
    <t>KL05010002</t>
  </si>
  <si>
    <t>976433416</t>
  </si>
  <si>
    <t>Faaberg Idrettslag</t>
  </si>
  <si>
    <t>KL07040007</t>
  </si>
  <si>
    <t>990755191</t>
  </si>
  <si>
    <t>Tønsberg og Omegn Pistolklubb</t>
  </si>
  <si>
    <t>KL18040132</t>
  </si>
  <si>
    <t>891677812</t>
  </si>
  <si>
    <t>Bodø Volley</t>
  </si>
  <si>
    <t>KL08060043</t>
  </si>
  <si>
    <t>984690533</t>
  </si>
  <si>
    <t>Idrettsforeningen Ørn</t>
  </si>
  <si>
    <t>KL07040014</t>
  </si>
  <si>
    <t>875458442</t>
  </si>
  <si>
    <t>Tønsberg Friidrettsklubb</t>
  </si>
  <si>
    <t>KL17030013</t>
  </si>
  <si>
    <t>983300065</t>
  </si>
  <si>
    <t>Namsen Fif</t>
  </si>
  <si>
    <t>KL11290003</t>
  </si>
  <si>
    <t>988579602</t>
  </si>
  <si>
    <t>Villingur Islandshest forening</t>
  </si>
  <si>
    <t>KL19020160</t>
  </si>
  <si>
    <t>983836186</t>
  </si>
  <si>
    <t>Tromsø Flyklubb</t>
  </si>
  <si>
    <t>KL07020002</t>
  </si>
  <si>
    <t>975576701</t>
  </si>
  <si>
    <t>Gullhaug Idrettslag</t>
  </si>
  <si>
    <t>KL16360020</t>
  </si>
  <si>
    <t>985713227</t>
  </si>
  <si>
    <t>Meldal Fotballklubb</t>
  </si>
  <si>
    <t>KL01061006</t>
  </si>
  <si>
    <t>996978060</t>
  </si>
  <si>
    <t>Elite Dance Fredrikstad Danseklubb</t>
  </si>
  <si>
    <t>KL08190001</t>
  </si>
  <si>
    <t>983939813</t>
  </si>
  <si>
    <t>Helgen Idrettslag</t>
  </si>
  <si>
    <t>KL06020035</t>
  </si>
  <si>
    <t>980666662</t>
  </si>
  <si>
    <t>Drammens Seilforening</t>
  </si>
  <si>
    <t>KL18050034</t>
  </si>
  <si>
    <t>983894615</t>
  </si>
  <si>
    <t>Narvik Turnforening</t>
  </si>
  <si>
    <t>KL10010137</t>
  </si>
  <si>
    <t>979335504</t>
  </si>
  <si>
    <t>Kristiansand Basket</t>
  </si>
  <si>
    <t>KL15290006</t>
  </si>
  <si>
    <t>913982088</t>
  </si>
  <si>
    <t>Stettevik Spkl</t>
  </si>
  <si>
    <t>KL15040023</t>
  </si>
  <si>
    <t>974519011</t>
  </si>
  <si>
    <t>Aalesunds Roklub</t>
  </si>
  <si>
    <t>KL20150005</t>
  </si>
  <si>
    <t>975520846</t>
  </si>
  <si>
    <t>Sørøy Glimt, FK</t>
  </si>
  <si>
    <t>KL20040007</t>
  </si>
  <si>
    <t>984015364</t>
  </si>
  <si>
    <t>Hammerfest Svømme- og Livredningsklubb</t>
  </si>
  <si>
    <t>KL12010249</t>
  </si>
  <si>
    <t>983977278</t>
  </si>
  <si>
    <t>Bergens Fekteklubb</t>
  </si>
  <si>
    <t>KL08070031</t>
  </si>
  <si>
    <t>994164635</t>
  </si>
  <si>
    <t>Snøgg Bryting</t>
  </si>
  <si>
    <t>KL11020097</t>
  </si>
  <si>
    <t>984297319</t>
  </si>
  <si>
    <t>Ganddal Atletklubb</t>
  </si>
  <si>
    <t>KL08050016</t>
  </si>
  <si>
    <t>875685562</t>
  </si>
  <si>
    <t>Langangen Idrettslag</t>
  </si>
  <si>
    <t>KL04190010</t>
  </si>
  <si>
    <t>974347229</t>
  </si>
  <si>
    <t>Skarnes IL</t>
  </si>
  <si>
    <t>KL18700016</t>
  </si>
  <si>
    <t>983637507</t>
  </si>
  <si>
    <t>Sortland Svømme og Livredningsklubb</t>
  </si>
  <si>
    <t>KL01110004</t>
  </si>
  <si>
    <t>883922832</t>
  </si>
  <si>
    <t>Hvaler Idrettslag</t>
  </si>
  <si>
    <t>KL12010016</t>
  </si>
  <si>
    <t>981219376</t>
  </si>
  <si>
    <t>Bergen Fallskjermklubb</t>
  </si>
  <si>
    <t>KL02150009</t>
  </si>
  <si>
    <t>975628965</t>
  </si>
  <si>
    <t>Drøbaksund Seilforening</t>
  </si>
  <si>
    <t>KL14310006</t>
  </si>
  <si>
    <t>980518043</t>
  </si>
  <si>
    <t>Sunnfjord Golfklubb</t>
  </si>
  <si>
    <t>KL12380027</t>
  </si>
  <si>
    <t>989893882</t>
  </si>
  <si>
    <t>Kvam Langrenn- og Skiskyttarklubb</t>
  </si>
  <si>
    <t>KL15150007</t>
  </si>
  <si>
    <t>993641359</t>
  </si>
  <si>
    <t>Moltustranda Idrettslag</t>
  </si>
  <si>
    <t>KL17030029</t>
  </si>
  <si>
    <t>993609374</t>
  </si>
  <si>
    <t>Namsos Håndballklubb</t>
  </si>
  <si>
    <t>KL11200007</t>
  </si>
  <si>
    <t>985156816</t>
  </si>
  <si>
    <t>Orstad Idrettslag</t>
  </si>
  <si>
    <t>KL16530078</t>
  </si>
  <si>
    <t>883369572</t>
  </si>
  <si>
    <t>Trøndelag Hestesportsklubb</t>
  </si>
  <si>
    <t>KL11060011</t>
  </si>
  <si>
    <t>993498610</t>
  </si>
  <si>
    <t>Haugesund Pistolklubb</t>
  </si>
  <si>
    <t>KL12630002</t>
  </si>
  <si>
    <t>984701853</t>
  </si>
  <si>
    <t>Eikanger Idrettslag</t>
  </si>
  <si>
    <t>KL10010168</t>
  </si>
  <si>
    <t>983753469</t>
  </si>
  <si>
    <t>Friskis &amp; Svettis Kristiansand</t>
  </si>
  <si>
    <t>KL11030278</t>
  </si>
  <si>
    <t>993938971</t>
  </si>
  <si>
    <t>Stavanger JuShinkan Aikido</t>
  </si>
  <si>
    <t>KL10460008</t>
  </si>
  <si>
    <t>987726687</t>
  </si>
  <si>
    <t>Sirdal Fjellgolfklubb</t>
  </si>
  <si>
    <t>KL07090045</t>
  </si>
  <si>
    <t>983181287</t>
  </si>
  <si>
    <t>KVELDE IDRETTSLAG</t>
  </si>
  <si>
    <t>KL19240014</t>
  </si>
  <si>
    <t>979484747</t>
  </si>
  <si>
    <t>Målselv Idrettslag</t>
  </si>
  <si>
    <t>KL17430003</t>
  </si>
  <si>
    <t>993644846</t>
  </si>
  <si>
    <t>IL Hållingen</t>
  </si>
  <si>
    <t>KL02330011</t>
  </si>
  <si>
    <t>983911390</t>
  </si>
  <si>
    <t>Varpe Ballklubb</t>
  </si>
  <si>
    <t>KL15250007</t>
  </si>
  <si>
    <t>874807222</t>
  </si>
  <si>
    <t>Sunnylven Idrottslag</t>
  </si>
  <si>
    <t>KL08150001</t>
  </si>
  <si>
    <t>982963680</t>
  </si>
  <si>
    <t>Helle Idrettsforening</t>
  </si>
  <si>
    <t>KL11490030</t>
  </si>
  <si>
    <t>971483644</t>
  </si>
  <si>
    <t>Karmøy Rideklubb</t>
  </si>
  <si>
    <t>KL03011331</t>
  </si>
  <si>
    <t>991772073</t>
  </si>
  <si>
    <t>Christiania Svømmeklubb</t>
  </si>
  <si>
    <t>KL12010682</t>
  </si>
  <si>
    <t>996138666</t>
  </si>
  <si>
    <t>Møhlenpris Idrettslag</t>
  </si>
  <si>
    <t>KL18240023</t>
  </si>
  <si>
    <t>893548262</t>
  </si>
  <si>
    <t>Olderskog Idrettslag</t>
  </si>
  <si>
    <t>KL03010101</t>
  </si>
  <si>
    <t>971284153</t>
  </si>
  <si>
    <t>Golia Tennisklubb</t>
  </si>
  <si>
    <t>KL19240020</t>
  </si>
  <si>
    <t>993525669</t>
  </si>
  <si>
    <t>Troms fallskjermklubb</t>
  </si>
  <si>
    <t>KL15200011</t>
  </si>
  <si>
    <t>942549423</t>
  </si>
  <si>
    <t>Vartdal Turn og Idrettslag</t>
  </si>
  <si>
    <t>KL11030262</t>
  </si>
  <si>
    <t>989769251</t>
  </si>
  <si>
    <t>KFUM Håndball Stavanger</t>
  </si>
  <si>
    <t>KL19330006</t>
  </si>
  <si>
    <t>935588707</t>
  </si>
  <si>
    <t>Nordkjosbotn Idrettslag</t>
  </si>
  <si>
    <t>KL15630022</t>
  </si>
  <si>
    <t>975544044</t>
  </si>
  <si>
    <t>Sunndal Rideklubb</t>
  </si>
  <si>
    <t>KL12560017</t>
  </si>
  <si>
    <t>993972800</t>
  </si>
  <si>
    <t>Meland Motorsport Klubb</t>
  </si>
  <si>
    <t>KL17030049</t>
  </si>
  <si>
    <t>882278972</t>
  </si>
  <si>
    <t>Namsos Golfklubb</t>
  </si>
  <si>
    <t>KL02130041</t>
  </si>
  <si>
    <t>992215607</t>
  </si>
  <si>
    <t>Ski IL Friidrett</t>
  </si>
  <si>
    <t>KL11410001</t>
  </si>
  <si>
    <t>981587820</t>
  </si>
  <si>
    <t>Finnøy Idrettslag</t>
  </si>
  <si>
    <t>KL12240028</t>
  </si>
  <si>
    <t>993600989</t>
  </si>
  <si>
    <t>Kvinnherad Handballklubb</t>
  </si>
  <si>
    <t>KL12470067</t>
  </si>
  <si>
    <t>912473333</t>
  </si>
  <si>
    <t>Askøy Sportsklubb</t>
  </si>
  <si>
    <t>KL18650024</t>
  </si>
  <si>
    <t>974267195</t>
  </si>
  <si>
    <t>F K Lofoten</t>
  </si>
  <si>
    <t>KL02350012</t>
  </si>
  <si>
    <t>976515846</t>
  </si>
  <si>
    <t>Ullensaker Gymnastikk og Turn</t>
  </si>
  <si>
    <t>KL10010219</t>
  </si>
  <si>
    <t>912628620</t>
  </si>
  <si>
    <t>Kristiansand Løpeklubb</t>
  </si>
  <si>
    <t>KL02370029</t>
  </si>
  <si>
    <t>984207972</t>
  </si>
  <si>
    <t>Øvre Romerike Budo Senter</t>
  </si>
  <si>
    <t>KL10030016</t>
  </si>
  <si>
    <t>992214031</t>
  </si>
  <si>
    <t>Lista Idrettslag</t>
  </si>
  <si>
    <t>KL08060026</t>
  </si>
  <si>
    <t>983721524</t>
  </si>
  <si>
    <t>Skien Ishockeyklubb</t>
  </si>
  <si>
    <t>KL03010947</t>
  </si>
  <si>
    <t>984585055</t>
  </si>
  <si>
    <t>Rommen Sk</t>
  </si>
  <si>
    <t>KL07040023</t>
  </si>
  <si>
    <t>982772230</t>
  </si>
  <si>
    <t>Tønsberg Tennisklubb</t>
  </si>
  <si>
    <t>KL06330007</t>
  </si>
  <si>
    <t>998620155</t>
  </si>
  <si>
    <t>Nmk Nore Og Uvdal</t>
  </si>
  <si>
    <t>KL16010369</t>
  </si>
  <si>
    <t>987332573</t>
  </si>
  <si>
    <t>Bruråk Hestesportsklubb</t>
  </si>
  <si>
    <t>KL02310009</t>
  </si>
  <si>
    <t>983069347</t>
  </si>
  <si>
    <t>Leirsund Idrettslag</t>
  </si>
  <si>
    <t>KL18650012</t>
  </si>
  <si>
    <t>987878541</t>
  </si>
  <si>
    <t>Svolvær Alpinklubb</t>
  </si>
  <si>
    <t>KL11030170</t>
  </si>
  <si>
    <t>983923232</t>
  </si>
  <si>
    <t>Tastavarden Håndballklubb</t>
  </si>
  <si>
    <t>KL03010569</t>
  </si>
  <si>
    <t>982568935</t>
  </si>
  <si>
    <t>Nøklevann Ro- og Padleklubb</t>
  </si>
  <si>
    <t>KL06280020</t>
  </si>
  <si>
    <t>985465894</t>
  </si>
  <si>
    <t>Hurum Golfklubb</t>
  </si>
  <si>
    <t>KL02270019</t>
  </si>
  <si>
    <t>983847587</t>
  </si>
  <si>
    <t>Fet Golfklubb</t>
  </si>
  <si>
    <t>KL04120064</t>
  </si>
  <si>
    <t>983866425</t>
  </si>
  <si>
    <t>Furnes Håndball</t>
  </si>
  <si>
    <t>KL19400002</t>
  </si>
  <si>
    <t>992477849</t>
  </si>
  <si>
    <t>Indre Kåfjord Idrettslag</t>
  </si>
  <si>
    <t>KL15280001</t>
  </si>
  <si>
    <t>993796778</t>
  </si>
  <si>
    <t>Hundeidvik Idrettslag</t>
  </si>
  <si>
    <t>KL20240001</t>
  </si>
  <si>
    <t>983829821</t>
  </si>
  <si>
    <t>Berlevåg Turn og Idrettsforening</t>
  </si>
  <si>
    <t>KL12010300</t>
  </si>
  <si>
    <t>983409644</t>
  </si>
  <si>
    <t>Lyderhorn Karateklubb</t>
  </si>
  <si>
    <t>KL09040018</t>
  </si>
  <si>
    <t>991426612</t>
  </si>
  <si>
    <t>Grimstad Sportskyttere</t>
  </si>
  <si>
    <t>KL02310077</t>
  </si>
  <si>
    <t>983795447</t>
  </si>
  <si>
    <t>Nedre Romerike Alpinklubb</t>
  </si>
  <si>
    <t>KL11220008</t>
  </si>
  <si>
    <t>891633262</t>
  </si>
  <si>
    <t>Ålgård Turnforening</t>
  </si>
  <si>
    <t>KL01060066</t>
  </si>
  <si>
    <t>980225615</t>
  </si>
  <si>
    <t>Borge Turnforening</t>
  </si>
  <si>
    <t>KL14180001</t>
  </si>
  <si>
    <t>986022511</t>
  </si>
  <si>
    <t>Balestrand Idrettslag</t>
  </si>
  <si>
    <t>KL11030039</t>
  </si>
  <si>
    <t>985525285</t>
  </si>
  <si>
    <t>Stavanger Judoklubb</t>
  </si>
  <si>
    <t>KL11460009</t>
  </si>
  <si>
    <t>984145829</t>
  </si>
  <si>
    <t>Tysvær Kano og Kajakklubb</t>
  </si>
  <si>
    <t>KL10040009</t>
  </si>
  <si>
    <t>985427321</t>
  </si>
  <si>
    <t>Flekkefjord Svømmeklubb</t>
  </si>
  <si>
    <t>KL14320024</t>
  </si>
  <si>
    <t>994668625</t>
  </si>
  <si>
    <t>Fjordane Flyklubb</t>
  </si>
  <si>
    <t>KL14450016</t>
  </si>
  <si>
    <t>993624527</t>
  </si>
  <si>
    <t>Gloppen Friidrettslag</t>
  </si>
  <si>
    <t>KL09140037</t>
  </si>
  <si>
    <t>991738835</t>
  </si>
  <si>
    <t>Tvedestrand Fotballklubb</t>
  </si>
  <si>
    <t>KL19310010</t>
  </si>
  <si>
    <t>993449717</t>
  </si>
  <si>
    <t>Gibostad Idrettsforening</t>
  </si>
  <si>
    <t>KL05330003</t>
  </si>
  <si>
    <t>991946489</t>
  </si>
  <si>
    <t>Hadeland Cykleklubb</t>
  </si>
  <si>
    <t>KL15480010</t>
  </si>
  <si>
    <t>990398461</t>
  </si>
  <si>
    <t>Fræna Rideklubb</t>
  </si>
  <si>
    <t>KL18040042</t>
  </si>
  <si>
    <t>993571474</t>
  </si>
  <si>
    <t>Nordstranda Idrettslag</t>
  </si>
  <si>
    <t>KL11010006</t>
  </si>
  <si>
    <t>971492058</t>
  </si>
  <si>
    <t>Egersund Og Dalane Rideklubb</t>
  </si>
  <si>
    <t>KL02150004</t>
  </si>
  <si>
    <t>975485285</t>
  </si>
  <si>
    <t>Drøbak Tennisklubb</t>
  </si>
  <si>
    <t>KL01050021</t>
  </si>
  <si>
    <t>983080618</t>
  </si>
  <si>
    <t>Sarpsborg Roklubb</t>
  </si>
  <si>
    <t>KL06270001</t>
  </si>
  <si>
    <t>984132115</t>
  </si>
  <si>
    <t>Bødalen Idrettsforening</t>
  </si>
  <si>
    <t>KL07160008</t>
  </si>
  <si>
    <t>993448605</t>
  </si>
  <si>
    <t>Re Fotballklubb</t>
  </si>
  <si>
    <t>KL01040077</t>
  </si>
  <si>
    <t>990950180</t>
  </si>
  <si>
    <t>Dahnjun Taekwondo Klubb</t>
  </si>
  <si>
    <t>KL10010218</t>
  </si>
  <si>
    <t>911943573</t>
  </si>
  <si>
    <t>Vågsbygd Turn IL</t>
  </si>
  <si>
    <t>KL15020020</t>
  </si>
  <si>
    <t>991331271</t>
  </si>
  <si>
    <t>Molde Seilforening</t>
  </si>
  <si>
    <t>KL18660010</t>
  </si>
  <si>
    <t>974375265</t>
  </si>
  <si>
    <t>Stokmarknes Idrettslag</t>
  </si>
  <si>
    <t>KL09380001</t>
  </si>
  <si>
    <t>986861084</t>
  </si>
  <si>
    <t>Bygland Idrettslag</t>
  </si>
  <si>
    <t>KL16480003</t>
  </si>
  <si>
    <t>984034172</t>
  </si>
  <si>
    <t>Singsås Idrettslag</t>
  </si>
  <si>
    <t>KL03010334</t>
  </si>
  <si>
    <t>986199349</t>
  </si>
  <si>
    <t>Siv Gymnastikkforening</t>
  </si>
  <si>
    <t>KL11350006</t>
  </si>
  <si>
    <t>971345942</t>
  </si>
  <si>
    <t>Sauda Turnforening</t>
  </si>
  <si>
    <t>KL18330066</t>
  </si>
  <si>
    <t>981933052</t>
  </si>
  <si>
    <t>Polarsirkelen Golf</t>
  </si>
  <si>
    <t>KL07130006</t>
  </si>
  <si>
    <t>984417268</t>
  </si>
  <si>
    <t>Idrettslaget Sandvin</t>
  </si>
  <si>
    <t>KL05120006</t>
  </si>
  <si>
    <t>980936759</t>
  </si>
  <si>
    <t>Lesja Fallskjermklubb</t>
  </si>
  <si>
    <t>KL19420010</t>
  </si>
  <si>
    <t>971404922</t>
  </si>
  <si>
    <t>Nordreisa Rideklubb</t>
  </si>
  <si>
    <t>KL08060014</t>
  </si>
  <si>
    <t>975684989</t>
  </si>
  <si>
    <t>Herkules, IF Allianse</t>
  </si>
  <si>
    <t>KL15390038</t>
  </si>
  <si>
    <t>991691618</t>
  </si>
  <si>
    <t>Rauma Alpin</t>
  </si>
  <si>
    <t>KL06050107</t>
  </si>
  <si>
    <t>915199488</t>
  </si>
  <si>
    <t>Heradsbygda Håndballklubb</t>
  </si>
  <si>
    <t>KL07090042</t>
  </si>
  <si>
    <t>985981930</t>
  </si>
  <si>
    <t>Hedrum Orienteringslag</t>
  </si>
  <si>
    <t>KL19360001</t>
  </si>
  <si>
    <t>970422951</t>
  </si>
  <si>
    <t>Ringvassøy Idrettslag</t>
  </si>
  <si>
    <t>KL07190003</t>
  </si>
  <si>
    <t>971320958</t>
  </si>
  <si>
    <t>Kodal Idrettslag</t>
  </si>
  <si>
    <t>KL16010507</t>
  </si>
  <si>
    <t>996174611</t>
  </si>
  <si>
    <t>Kattem IL Håndballklubb</t>
  </si>
  <si>
    <t>KL03011312</t>
  </si>
  <si>
    <t>991576606</t>
  </si>
  <si>
    <t>Lillomarka SkiKlubb</t>
  </si>
  <si>
    <t>KL17190013</t>
  </si>
  <si>
    <t>983337066</t>
  </si>
  <si>
    <t>Levanger Svømme Og Livredningsklubb</t>
  </si>
  <si>
    <t>KL03011113</t>
  </si>
  <si>
    <t>988885797</t>
  </si>
  <si>
    <t>Sentrum Kickboxing Klubb</t>
  </si>
  <si>
    <t>KL17020063</t>
  </si>
  <si>
    <t>988856274</t>
  </si>
  <si>
    <t>Henning Skilag</t>
  </si>
  <si>
    <t>KL15020030</t>
  </si>
  <si>
    <t>988096008</t>
  </si>
  <si>
    <t>NMK Molde</t>
  </si>
  <si>
    <t>KL08060037</t>
  </si>
  <si>
    <t>983972306</t>
  </si>
  <si>
    <t>If Skiens-Grane Hovedforening</t>
  </si>
  <si>
    <t>KL17020034</t>
  </si>
  <si>
    <t>992654635</t>
  </si>
  <si>
    <t>Sørlia Idrettslag</t>
  </si>
  <si>
    <t>KL10010049</t>
  </si>
  <si>
    <t>984071647</t>
  </si>
  <si>
    <t>Kristiansand Stupeklubb</t>
  </si>
  <si>
    <t>KL14430006</t>
  </si>
  <si>
    <t>994291157</t>
  </si>
  <si>
    <t>Heia Idrettslag</t>
  </si>
  <si>
    <t>KL19020083</t>
  </si>
  <si>
    <t>983956327</t>
  </si>
  <si>
    <t>Tromsø Skiskytterlag</t>
  </si>
  <si>
    <t>KL01060018</t>
  </si>
  <si>
    <t>993190004</t>
  </si>
  <si>
    <t>Fredrikstad Innebandyklubb</t>
  </si>
  <si>
    <t>KL18050001</t>
  </si>
  <si>
    <t>931053183</t>
  </si>
  <si>
    <t>Ankenes Alpinklubb</t>
  </si>
  <si>
    <t>KL03010212</t>
  </si>
  <si>
    <t>983245536</t>
  </si>
  <si>
    <t>Norsk Judo og Jiu-jitsu Klubb</t>
  </si>
  <si>
    <t>KL02300015</t>
  </si>
  <si>
    <t>983454038</t>
  </si>
  <si>
    <t>Lørenskog Friidrettslag</t>
  </si>
  <si>
    <t>KL04290020</t>
  </si>
  <si>
    <t>995239337</t>
  </si>
  <si>
    <t>Veteranenes Fallskjermklubb</t>
  </si>
  <si>
    <t>KL09060056</t>
  </si>
  <si>
    <t>975559017</t>
  </si>
  <si>
    <t>Rygene Idrettslag</t>
  </si>
  <si>
    <t>KL12010636</t>
  </si>
  <si>
    <t>986941509</t>
  </si>
  <si>
    <t>Frøya Fotball</t>
  </si>
  <si>
    <t>KL03010759</t>
  </si>
  <si>
    <t>985229872</t>
  </si>
  <si>
    <t>Heming Orientering</t>
  </si>
  <si>
    <t>KL01050081</t>
  </si>
  <si>
    <t>983752063</t>
  </si>
  <si>
    <t>Tindlund IF</t>
  </si>
  <si>
    <t>KL08150015</t>
  </si>
  <si>
    <t>974233037</t>
  </si>
  <si>
    <t>Sannidal Idrettslag</t>
  </si>
  <si>
    <t>KL04280004</t>
  </si>
  <si>
    <t>993420379</t>
  </si>
  <si>
    <t>NMK Trysil</t>
  </si>
  <si>
    <t>KL01040016</t>
  </si>
  <si>
    <t>983700888</t>
  </si>
  <si>
    <t>Moss Badmintonklubb</t>
  </si>
  <si>
    <t>KL12010360</t>
  </si>
  <si>
    <t>983370055</t>
  </si>
  <si>
    <t>Arna Karateklubb</t>
  </si>
  <si>
    <t>KL02300056</t>
  </si>
  <si>
    <t>871246912</t>
  </si>
  <si>
    <t>Østmarka Orienteringsklubb</t>
  </si>
  <si>
    <t>KL15730002</t>
  </si>
  <si>
    <t>969994496</t>
  </si>
  <si>
    <t>Smøla Idrettslag</t>
  </si>
  <si>
    <t>KL19030062</t>
  </si>
  <si>
    <t>987719907</t>
  </si>
  <si>
    <t>Harstad Innebandyklubb</t>
  </si>
  <si>
    <t>KL03010253</t>
  </si>
  <si>
    <t>983901360</t>
  </si>
  <si>
    <t>Oslo Kommunale Tjenestemenns Skytterlag</t>
  </si>
  <si>
    <t>KL12350038</t>
  </si>
  <si>
    <t>982584477</t>
  </si>
  <si>
    <t>Voss Handballklubb</t>
  </si>
  <si>
    <t>KL04190011</t>
  </si>
  <si>
    <t>983361862</t>
  </si>
  <si>
    <t>Slåstad Idrettslag</t>
  </si>
  <si>
    <t>KL12210266</t>
  </si>
  <si>
    <t>896569112</t>
  </si>
  <si>
    <t>Stord Symjeklubb</t>
  </si>
  <si>
    <t>KL14200002</t>
  </si>
  <si>
    <t>971363398</t>
  </si>
  <si>
    <t>Fjøra Fotballklubb</t>
  </si>
  <si>
    <t>KL05020041</t>
  </si>
  <si>
    <t>975558320</t>
  </si>
  <si>
    <t>Redalen Idrettslag</t>
  </si>
  <si>
    <t>KL17210017</t>
  </si>
  <si>
    <t>993940453</t>
  </si>
  <si>
    <t>Verdal Orienteringsklubb</t>
  </si>
  <si>
    <t>KL20140003</t>
  </si>
  <si>
    <t>982264782</t>
  </si>
  <si>
    <t>Øksfjord IL</t>
  </si>
  <si>
    <t>KL15020060</t>
  </si>
  <si>
    <t>985931208</t>
  </si>
  <si>
    <t>Føniks Fallskjermklubb</t>
  </si>
  <si>
    <t>KL09010033</t>
  </si>
  <si>
    <t>914440335</t>
  </si>
  <si>
    <t>Risør klatreklubb</t>
  </si>
  <si>
    <t>KL01220023</t>
  </si>
  <si>
    <t>984522797</t>
  </si>
  <si>
    <t>Båstad Idrettslag Skøyter</t>
  </si>
  <si>
    <t>KL15020005</t>
  </si>
  <si>
    <t>880563262</t>
  </si>
  <si>
    <t>IL Hjelset-Fram</t>
  </si>
  <si>
    <t>KL11030015</t>
  </si>
  <si>
    <t>983984398</t>
  </si>
  <si>
    <t>Sportsklubben Jarl</t>
  </si>
  <si>
    <t>KL11490036</t>
  </si>
  <si>
    <t>980551369</t>
  </si>
  <si>
    <t>Karmøy Golfklubb</t>
  </si>
  <si>
    <t>KL06270039</t>
  </si>
  <si>
    <t>996897664</t>
  </si>
  <si>
    <t>Røyken og Hurum Håndballklubb</t>
  </si>
  <si>
    <t>KL01010001</t>
  </si>
  <si>
    <t>883927842</t>
  </si>
  <si>
    <t>Idd Sportsklubb</t>
  </si>
  <si>
    <t>KL20210022</t>
  </si>
  <si>
    <t>984664664</t>
  </si>
  <si>
    <t>Karasjoga Golfsearvi Karasjok Golfklubb</t>
  </si>
  <si>
    <t>KL03011590</t>
  </si>
  <si>
    <t>916016166</t>
  </si>
  <si>
    <t>Ryen kampsportklubb</t>
  </si>
  <si>
    <t>KL12440005</t>
  </si>
  <si>
    <t>983634524</t>
  </si>
  <si>
    <t>Selbjørn Idrettslag</t>
  </si>
  <si>
    <t>KL06040042</t>
  </si>
  <si>
    <t>881131382</t>
  </si>
  <si>
    <t>Hvittingfoss Alpinklubb</t>
  </si>
  <si>
    <t>KL19020008</t>
  </si>
  <si>
    <t>992763221</t>
  </si>
  <si>
    <t>Idrettslaget i BUL TROMSØ</t>
  </si>
  <si>
    <t>KL11020053</t>
  </si>
  <si>
    <t>984006721</t>
  </si>
  <si>
    <t>Sviland Bmx-Klubb</t>
  </si>
  <si>
    <t>KL11020028</t>
  </si>
  <si>
    <t>975580970</t>
  </si>
  <si>
    <t>Sandved Turn</t>
  </si>
  <si>
    <t>KL02350025</t>
  </si>
  <si>
    <t>969954753</t>
  </si>
  <si>
    <t>Ullensaker/Kisa IL</t>
  </si>
  <si>
    <t>KL16570004</t>
  </si>
  <si>
    <t>990971862</t>
  </si>
  <si>
    <t>Skaun Idrettslag</t>
  </si>
  <si>
    <t>KL10010094</t>
  </si>
  <si>
    <t>984146167</t>
  </si>
  <si>
    <t>Kristiansand Danseklubb Kdk</t>
  </si>
  <si>
    <t>KL20210002</t>
  </si>
  <si>
    <t>992222018</t>
  </si>
  <si>
    <t>Karasjok Svømmeklubb</t>
  </si>
  <si>
    <t>KL18500012</t>
  </si>
  <si>
    <t>995044935</t>
  </si>
  <si>
    <t>FC Hulløy</t>
  </si>
  <si>
    <t>KL06020140</t>
  </si>
  <si>
    <t>994148117</t>
  </si>
  <si>
    <t>Drammen Ntn Taekwon-Do Klubb</t>
  </si>
  <si>
    <t>KL19020029</t>
  </si>
  <si>
    <t>975486176</t>
  </si>
  <si>
    <t>Idrettsforeningen Skarp</t>
  </si>
  <si>
    <t>KL16640011</t>
  </si>
  <si>
    <t>984423810</t>
  </si>
  <si>
    <t>Øverbygda Idrettslag</t>
  </si>
  <si>
    <t>KL19020006</t>
  </si>
  <si>
    <t>988832162</t>
  </si>
  <si>
    <t>IL Blåmann</t>
  </si>
  <si>
    <t>KL06260016</t>
  </si>
  <si>
    <t>974916754</t>
  </si>
  <si>
    <t>Sparta-Bragerøen IL</t>
  </si>
  <si>
    <t>KL15190031</t>
  </si>
  <si>
    <t>982354994</t>
  </si>
  <si>
    <t>Volda Golfklubb</t>
  </si>
  <si>
    <t>KL05020049</t>
  </si>
  <si>
    <t>933269272</t>
  </si>
  <si>
    <t>Varde IL</t>
  </si>
  <si>
    <t>KL11020037</t>
  </si>
  <si>
    <t>882942392</t>
  </si>
  <si>
    <t>Sandnes Judoklubb</t>
  </si>
  <si>
    <t>KL03010172</t>
  </si>
  <si>
    <t>882228312</t>
  </si>
  <si>
    <t>Ljan Tennisklubb</t>
  </si>
  <si>
    <t>KL16010506</t>
  </si>
  <si>
    <t>994223410</t>
  </si>
  <si>
    <t>Strindheim Håndball Elite Idrettslag</t>
  </si>
  <si>
    <t>KL11240007</t>
  </si>
  <si>
    <t>987918721</t>
  </si>
  <si>
    <t>Sola Svømmeklubb</t>
  </si>
  <si>
    <t>KL17020011</t>
  </si>
  <si>
    <t>970164723</t>
  </si>
  <si>
    <t>Ogndal Idrettslag Hovedlaget</t>
  </si>
  <si>
    <t>KL14280001</t>
  </si>
  <si>
    <t>992810327</t>
  </si>
  <si>
    <t>Askvoll og Holmedal Idrettslag</t>
  </si>
  <si>
    <t>KL16640004</t>
  </si>
  <si>
    <t>983250882</t>
  </si>
  <si>
    <t>Selbu IL</t>
  </si>
  <si>
    <t>KL03010038X</t>
  </si>
  <si>
    <t>983595464</t>
  </si>
  <si>
    <t>Troll Karateklubb Bushido</t>
  </si>
  <si>
    <t>KL02160017</t>
  </si>
  <si>
    <t>984234414</t>
  </si>
  <si>
    <t>Nesodden Håndballklubb</t>
  </si>
  <si>
    <t>KL17140046</t>
  </si>
  <si>
    <t>981038827</t>
  </si>
  <si>
    <t>Stjørdal Friidrettsklubb</t>
  </si>
  <si>
    <t>KL02360011</t>
  </si>
  <si>
    <t>979639902</t>
  </si>
  <si>
    <t>Nes Ski</t>
  </si>
  <si>
    <t>KL14320012</t>
  </si>
  <si>
    <t>996696286</t>
  </si>
  <si>
    <t>Førde Køyre- og Rideklubb</t>
  </si>
  <si>
    <t>KL11350016</t>
  </si>
  <si>
    <t>983443079</t>
  </si>
  <si>
    <t>Sauda Golfklubb</t>
  </si>
  <si>
    <t>KL03010236</t>
  </si>
  <si>
    <t>984030428</t>
  </si>
  <si>
    <t>Oslo Døves Sportsklubb</t>
  </si>
  <si>
    <t>KL04020052</t>
  </si>
  <si>
    <t>983049672</t>
  </si>
  <si>
    <t>Kongsvinger IL Turn</t>
  </si>
  <si>
    <t>KL16620009</t>
  </si>
  <si>
    <t>993843199</t>
  </si>
  <si>
    <t>Klæbu Golfklubb</t>
  </si>
  <si>
    <t>KL08070028</t>
  </si>
  <si>
    <t>884054702</t>
  </si>
  <si>
    <t>Snøgg Friidrett</t>
  </si>
  <si>
    <t>KL03010267</t>
  </si>
  <si>
    <t>983986625</t>
  </si>
  <si>
    <t>Oslo Sportsskyttere</t>
  </si>
  <si>
    <t>KL03010413</t>
  </si>
  <si>
    <t>983879098</t>
  </si>
  <si>
    <t>Varg, IL</t>
  </si>
  <si>
    <t>KL08140019</t>
  </si>
  <si>
    <t>982707498</t>
  </si>
  <si>
    <t>Bamble Handballklubb</t>
  </si>
  <si>
    <t>KL12010483</t>
  </si>
  <si>
    <t>983437494</t>
  </si>
  <si>
    <t>Hjellestad Jet Ski Klubb</t>
  </si>
  <si>
    <t>KL06230009</t>
  </si>
  <si>
    <t>991422986</t>
  </si>
  <si>
    <t>Modum Orienteringslag</t>
  </si>
  <si>
    <t>KL16010182</t>
  </si>
  <si>
    <t>990255105</t>
  </si>
  <si>
    <t>Trondhjems Kajakk-Klubb</t>
  </si>
  <si>
    <t>KL18280001</t>
  </si>
  <si>
    <t>975410951</t>
  </si>
  <si>
    <t>Nesna Idrettslag</t>
  </si>
  <si>
    <t>KL02310146</t>
  </si>
  <si>
    <t>913297342</t>
  </si>
  <si>
    <t xml:space="preserve">Sangrok Kwan Romerike Idrettslag </t>
  </si>
  <si>
    <t>KL04150009</t>
  </si>
  <si>
    <t>990977267</t>
  </si>
  <si>
    <t>Nordbygda Håndball</t>
  </si>
  <si>
    <t>KL05160011</t>
  </si>
  <si>
    <t>979583907</t>
  </si>
  <si>
    <t>Vinstra Idrettslag</t>
  </si>
  <si>
    <t>KL12630001</t>
  </si>
  <si>
    <t>975560619</t>
  </si>
  <si>
    <t>IL Alvidra</t>
  </si>
  <si>
    <t>KL16010427</t>
  </si>
  <si>
    <t>986970789</t>
  </si>
  <si>
    <t>Nyborg Idrettslag</t>
  </si>
  <si>
    <t>KL15140001</t>
  </si>
  <si>
    <t>993851612</t>
  </si>
  <si>
    <t>Gjerdsvika IL</t>
  </si>
  <si>
    <t>KL06240001</t>
  </si>
  <si>
    <t>993559938</t>
  </si>
  <si>
    <t>KL20040017</t>
  </si>
  <si>
    <t>946722634</t>
  </si>
  <si>
    <t>Indrefjord Idrettslag</t>
  </si>
  <si>
    <t>KL18040039</t>
  </si>
  <si>
    <t>876011492</t>
  </si>
  <si>
    <t>Kvarven Ungdom og Idrettslag</t>
  </si>
  <si>
    <t>KL06180003</t>
  </si>
  <si>
    <t>993610836</t>
  </si>
  <si>
    <t>Hemsedal Golfklubb</t>
  </si>
  <si>
    <t>KL11030128</t>
  </si>
  <si>
    <t>986970940</t>
  </si>
  <si>
    <t>Hafrsfjord Pistolklubb</t>
  </si>
  <si>
    <t>KL03010384</t>
  </si>
  <si>
    <t>987552824</t>
  </si>
  <si>
    <t>Tiger Karate Klubb</t>
  </si>
  <si>
    <t>KL16570010</t>
  </si>
  <si>
    <t>971383763</t>
  </si>
  <si>
    <t>Skaun Håndballklubb</t>
  </si>
  <si>
    <t>KL12630004</t>
  </si>
  <si>
    <t>974953498</t>
  </si>
  <si>
    <t>Knarvik Idrettslag</t>
  </si>
  <si>
    <t>KL04030051</t>
  </si>
  <si>
    <t>993019232</t>
  </si>
  <si>
    <t>Kjøre- og Rideklubben Sleipnir</t>
  </si>
  <si>
    <t>KL10010021</t>
  </si>
  <si>
    <t>975582604</t>
  </si>
  <si>
    <t>Just IL</t>
  </si>
  <si>
    <t>KL03010226</t>
  </si>
  <si>
    <t>993621358</t>
  </si>
  <si>
    <t>Bygdø Badmintonklubb</t>
  </si>
  <si>
    <t>KL09190013</t>
  </si>
  <si>
    <t>995335182</t>
  </si>
  <si>
    <t>Froland Rideklubb</t>
  </si>
  <si>
    <t>KL09040012</t>
  </si>
  <si>
    <t>971327820</t>
  </si>
  <si>
    <t>Lia Idrettslag</t>
  </si>
  <si>
    <t>KL05320025</t>
  </si>
  <si>
    <t>995421666</t>
  </si>
  <si>
    <t>Jevnaker I.F. Håndball</t>
  </si>
  <si>
    <t>KL06050105</t>
  </si>
  <si>
    <t>911893088</t>
  </si>
  <si>
    <t>Ringerike Klatreklubb</t>
  </si>
  <si>
    <t>KL02360017</t>
  </si>
  <si>
    <t>984083238</t>
  </si>
  <si>
    <t>Nes Turnforening</t>
  </si>
  <si>
    <t>KL11030043</t>
  </si>
  <si>
    <t>984350031</t>
  </si>
  <si>
    <t>Stavanger Orienteringsklubb</t>
  </si>
  <si>
    <t>KL02310135</t>
  </si>
  <si>
    <t>995795701</t>
  </si>
  <si>
    <t>Lillestrøm Amerikansk Fotballklubb</t>
  </si>
  <si>
    <t>KL09140040</t>
  </si>
  <si>
    <t>813536102</t>
  </si>
  <si>
    <t>Tvedestrand Racingklubb</t>
  </si>
  <si>
    <t>KL06230006</t>
  </si>
  <si>
    <t>975549623</t>
  </si>
  <si>
    <t>Modum Friidrettsklubb</t>
  </si>
  <si>
    <t>KL04030024</t>
  </si>
  <si>
    <t>981166981</t>
  </si>
  <si>
    <t>Hedmark Flyklubb</t>
  </si>
  <si>
    <t>KL03010705</t>
  </si>
  <si>
    <t>993594229</t>
  </si>
  <si>
    <t>Ullevål tennisklubb</t>
  </si>
  <si>
    <t>KL07040041</t>
  </si>
  <si>
    <t>983605982</t>
  </si>
  <si>
    <t>Oseberg Skilag</t>
  </si>
  <si>
    <t>KL19240021</t>
  </si>
  <si>
    <t>994179934</t>
  </si>
  <si>
    <t>Øverbygd Idrettslag</t>
  </si>
  <si>
    <t>KL05410006</t>
  </si>
  <si>
    <t>871306222</t>
  </si>
  <si>
    <t>Etnedal Fotballklubb</t>
  </si>
  <si>
    <t>KL19250023</t>
  </si>
  <si>
    <t>995906635</t>
  </si>
  <si>
    <t>Sørreisa IL Handball</t>
  </si>
  <si>
    <t>KL15200016</t>
  </si>
  <si>
    <t>971371234</t>
  </si>
  <si>
    <t>Åmdal Idrottslag</t>
  </si>
  <si>
    <t>KL06050005</t>
  </si>
  <si>
    <t>983871097</t>
  </si>
  <si>
    <t>Heradsbygda IL</t>
  </si>
  <si>
    <t>KL12350009</t>
  </si>
  <si>
    <t>985073414</t>
  </si>
  <si>
    <t>Viljar</t>
  </si>
  <si>
    <t>KL12010535</t>
  </si>
  <si>
    <t>981916026</t>
  </si>
  <si>
    <t>Tertnes Håndball</t>
  </si>
  <si>
    <t>KL19220015</t>
  </si>
  <si>
    <t>989493868</t>
  </si>
  <si>
    <t>Midt-Troms Golfklubb</t>
  </si>
  <si>
    <t>KL03011301</t>
  </si>
  <si>
    <t>991057242</t>
  </si>
  <si>
    <t>Grei Kvinner Elite FK</t>
  </si>
  <si>
    <t>KL10180009</t>
  </si>
  <si>
    <t>975651789</t>
  </si>
  <si>
    <t>Søgne Turnforening</t>
  </si>
  <si>
    <t>KL19240023</t>
  </si>
  <si>
    <t>992613122</t>
  </si>
  <si>
    <t>Målselvs Skiskyttere</t>
  </si>
  <si>
    <t>KL11190013</t>
  </si>
  <si>
    <t>975664473</t>
  </si>
  <si>
    <t>Nærbø Turnforening</t>
  </si>
  <si>
    <t>KL20200001</t>
  </si>
  <si>
    <t>875599542</t>
  </si>
  <si>
    <t>Billefjord Idrettslag</t>
  </si>
  <si>
    <t>KL06240006</t>
  </si>
  <si>
    <t>887782962</t>
  </si>
  <si>
    <t>Fiskum Idrettslag</t>
  </si>
  <si>
    <t>KL12010124</t>
  </si>
  <si>
    <t>986660186</t>
  </si>
  <si>
    <t>Laksevåg Bordtennisklubb</t>
  </si>
  <si>
    <t>KL19430003</t>
  </si>
  <si>
    <t>985727740</t>
  </si>
  <si>
    <t>Burfjord Idrettslag</t>
  </si>
  <si>
    <t>KL07090024</t>
  </si>
  <si>
    <t>893596372</t>
  </si>
  <si>
    <t>Larvik Judoklubb</t>
  </si>
  <si>
    <t>KL06040004</t>
  </si>
  <si>
    <t>986719253</t>
  </si>
  <si>
    <t>Hvittingfoss Idrettslag</t>
  </si>
  <si>
    <t>KL12530001</t>
  </si>
  <si>
    <t>987889063</t>
  </si>
  <si>
    <t>Fotlandsvåg Idrettslag</t>
  </si>
  <si>
    <t>KL12640001</t>
  </si>
  <si>
    <t>984036574</t>
  </si>
  <si>
    <t>Austrheim Idrettslag</t>
  </si>
  <si>
    <t>KL16530018</t>
  </si>
  <si>
    <t>990742367</t>
  </si>
  <si>
    <t>NMK Melhus</t>
  </si>
  <si>
    <t>KL20040005</t>
  </si>
  <si>
    <t>992133880</t>
  </si>
  <si>
    <t>Hammerfest Skiklubb</t>
  </si>
  <si>
    <t>KL03011598</t>
  </si>
  <si>
    <t>917042179</t>
  </si>
  <si>
    <t>Hasle-løren Ishockey Elite</t>
  </si>
  <si>
    <t>KL12010023</t>
  </si>
  <si>
    <t>883804082</t>
  </si>
  <si>
    <t>Bergen Karate Klubb</t>
  </si>
  <si>
    <t>KL15310006</t>
  </si>
  <si>
    <t>990150311</t>
  </si>
  <si>
    <t>Fiskerstrand Idrettslag</t>
  </si>
  <si>
    <t>KL15630011</t>
  </si>
  <si>
    <t>993607797</t>
  </si>
  <si>
    <t>Sunndal Pistolklubb</t>
  </si>
  <si>
    <t>KL01050047</t>
  </si>
  <si>
    <t>983823491</t>
  </si>
  <si>
    <t>Varteig Idrettslag</t>
  </si>
  <si>
    <t>KL02350017</t>
  </si>
  <si>
    <t>974697971</t>
  </si>
  <si>
    <t>Sand Idrettslag</t>
  </si>
  <si>
    <t>KL05200020</t>
  </si>
  <si>
    <t>983388949</t>
  </si>
  <si>
    <t>Ringebu Fåvang Fotballklubb</t>
  </si>
  <si>
    <t>KL05290056</t>
  </si>
  <si>
    <t>998580846</t>
  </si>
  <si>
    <t>HK Vestre Toten</t>
  </si>
  <si>
    <t>KL19110011</t>
  </si>
  <si>
    <t>995432781</t>
  </si>
  <si>
    <t>Kvæfjord IL Fotball</t>
  </si>
  <si>
    <t>KL10210003</t>
  </si>
  <si>
    <t>875508032</t>
  </si>
  <si>
    <t>Marnardal Idrettslag</t>
  </si>
  <si>
    <t>KL19020040</t>
  </si>
  <si>
    <t>TUIL Tromsdalen Allianse</t>
  </si>
  <si>
    <t>KL19020209</t>
  </si>
  <si>
    <t>893550682</t>
  </si>
  <si>
    <t>TUIL Tromsdalen Turn</t>
  </si>
  <si>
    <t>KL08060075</t>
  </si>
  <si>
    <t>975612821</t>
  </si>
  <si>
    <t>Herkules Turn</t>
  </si>
  <si>
    <t>KL19380001</t>
  </si>
  <si>
    <t>970422838</t>
  </si>
  <si>
    <t>Furuflaten Idrettslag</t>
  </si>
  <si>
    <t>KL03011161</t>
  </si>
  <si>
    <t>997494113</t>
  </si>
  <si>
    <t>Lindeberg Sportsklubb Ski</t>
  </si>
  <si>
    <t>KL07040094</t>
  </si>
  <si>
    <t>989167529</t>
  </si>
  <si>
    <t>Friskis&amp;Svettis Tønsberg-Nøtterøy</t>
  </si>
  <si>
    <t>KL04370004</t>
  </si>
  <si>
    <t>983908233</t>
  </si>
  <si>
    <t>Kvikne Idrettslag</t>
  </si>
  <si>
    <t>KL11030026</t>
  </si>
  <si>
    <t>971338954</t>
  </si>
  <si>
    <t>UISI - Universitetet I Stavangers Idrettslag</t>
  </si>
  <si>
    <t>KL02210081</t>
  </si>
  <si>
    <t>979430051</t>
  </si>
  <si>
    <t xml:space="preserve">Mangenfjellet Turlag </t>
  </si>
  <si>
    <t>KL02170047</t>
  </si>
  <si>
    <t>987059249</t>
  </si>
  <si>
    <t>Friskis &amp; Svettis Oppegård</t>
  </si>
  <si>
    <t>KL18050019</t>
  </si>
  <si>
    <t>975626210</t>
  </si>
  <si>
    <t>Ankenes Håndballklubb</t>
  </si>
  <si>
    <t>KL19250011</t>
  </si>
  <si>
    <t>984016492</t>
  </si>
  <si>
    <t>Unglyn IL</t>
  </si>
  <si>
    <t>KL02130003</t>
  </si>
  <si>
    <t>984392699</t>
  </si>
  <si>
    <t>Kråkstad Idrettslag</t>
  </si>
  <si>
    <t>KL12350003</t>
  </si>
  <si>
    <t>974965550</t>
  </si>
  <si>
    <t>Bulken Idrettslag</t>
  </si>
  <si>
    <t>KL20210007</t>
  </si>
  <si>
    <t>882577872</t>
  </si>
  <si>
    <t>Karasjok Motorklubb</t>
  </si>
  <si>
    <t>KL18700023</t>
  </si>
  <si>
    <t>970421599</t>
  </si>
  <si>
    <t>Sortland Volleyballklubb</t>
  </si>
  <si>
    <t>KL05280002</t>
  </si>
  <si>
    <t>969976234</t>
  </si>
  <si>
    <t>Kapp IF - Fotballgruppa</t>
  </si>
  <si>
    <t>KL11030291</t>
  </si>
  <si>
    <t>995838931</t>
  </si>
  <si>
    <t>Brodd Håndballklubb</t>
  </si>
  <si>
    <t>KL18400001</t>
  </si>
  <si>
    <t>985370001</t>
  </si>
  <si>
    <t>Heimhug IUL</t>
  </si>
  <si>
    <t>KL01380007</t>
  </si>
  <si>
    <t>886145802</t>
  </si>
  <si>
    <t>Hobøl Motorklubb</t>
  </si>
  <si>
    <t>KL06020034</t>
  </si>
  <si>
    <t>989360965</t>
  </si>
  <si>
    <t>Drammen Roklubb</t>
  </si>
  <si>
    <t>KL09120002</t>
  </si>
  <si>
    <t>979368755</t>
  </si>
  <si>
    <t>Vegårshei Idrettslag</t>
  </si>
  <si>
    <t>KL04360003</t>
  </si>
  <si>
    <t>975419762</t>
  </si>
  <si>
    <t>Vingelen Idrettslag</t>
  </si>
  <si>
    <t>KL15040070</t>
  </si>
  <si>
    <t>974521490</t>
  </si>
  <si>
    <t>Ålesund Sportsdrill</t>
  </si>
  <si>
    <t>KL05380011</t>
  </si>
  <si>
    <t>984955022</t>
  </si>
  <si>
    <t>Vest-Torpa UL</t>
  </si>
  <si>
    <t>KL18040052</t>
  </si>
  <si>
    <t>988734098</t>
  </si>
  <si>
    <t>Bodø Klatreklubb</t>
  </si>
  <si>
    <t>KL18410045</t>
  </si>
  <si>
    <t>894036192</t>
  </si>
  <si>
    <t>Fauske Idrettslag/Ski/Langrenn</t>
  </si>
  <si>
    <t>KL18320007</t>
  </si>
  <si>
    <t>993835153</t>
  </si>
  <si>
    <t>Hemnes Idrettslag</t>
  </si>
  <si>
    <t>KL12460056</t>
  </si>
  <si>
    <t>991982884</t>
  </si>
  <si>
    <t>Fjell Karateklubb</t>
  </si>
  <si>
    <t>KL02110003</t>
  </si>
  <si>
    <t>884955882</t>
  </si>
  <si>
    <t>Soon Tennisklubb</t>
  </si>
  <si>
    <t>KL15480013</t>
  </si>
  <si>
    <t>982024676</t>
  </si>
  <si>
    <t>Malmefjorden Idrettslag</t>
  </si>
  <si>
    <t>KL16240002</t>
  </si>
  <si>
    <t>975731731</t>
  </si>
  <si>
    <t>Fjellørnen IL</t>
  </si>
  <si>
    <t>KL03010503</t>
  </si>
  <si>
    <t>993212059</t>
  </si>
  <si>
    <t>Grorud Taekwondoklubb</t>
  </si>
  <si>
    <t>KL02270001</t>
  </si>
  <si>
    <t>984439539</t>
  </si>
  <si>
    <t>Dalen Idrettslag</t>
  </si>
  <si>
    <t>KL01040032</t>
  </si>
  <si>
    <t>984362889</t>
  </si>
  <si>
    <t>Sportsklubben Rapid</t>
  </si>
  <si>
    <t>KL04030046</t>
  </si>
  <si>
    <t>884266092</t>
  </si>
  <si>
    <t>VANG HÅNDBALL</t>
  </si>
  <si>
    <t>KL15390007</t>
  </si>
  <si>
    <t>984539304</t>
  </si>
  <si>
    <t>Langfjorden FK</t>
  </si>
  <si>
    <t>KL08270002</t>
  </si>
  <si>
    <t>993617881</t>
  </si>
  <si>
    <t>Sauland Idrettslag</t>
  </si>
  <si>
    <t>KL16270013</t>
  </si>
  <si>
    <t>993607045</t>
  </si>
  <si>
    <t>Fotballklubben Fosen</t>
  </si>
  <si>
    <t>KL02130014</t>
  </si>
  <si>
    <t>980672506</t>
  </si>
  <si>
    <t>Skimt</t>
  </si>
  <si>
    <t>KL03010273X</t>
  </si>
  <si>
    <t>984927592</t>
  </si>
  <si>
    <t>Oslo Styrkeløftklubb</t>
  </si>
  <si>
    <t>KL01060102</t>
  </si>
  <si>
    <t>977478367</t>
  </si>
  <si>
    <t>Fredrikstad Seilforening</t>
  </si>
  <si>
    <t>KL12240038</t>
  </si>
  <si>
    <t>982716276</t>
  </si>
  <si>
    <t>Kvinnherad Golfklubb</t>
  </si>
  <si>
    <t>KL01040062</t>
  </si>
  <si>
    <t>981959930</t>
  </si>
  <si>
    <t>Moss taekwondo klubb</t>
  </si>
  <si>
    <t>KL05440002</t>
  </si>
  <si>
    <t>983800777</t>
  </si>
  <si>
    <t>Rogne Idrettslag</t>
  </si>
  <si>
    <t>KL08290005</t>
  </si>
  <si>
    <t>991065040</t>
  </si>
  <si>
    <t>Morgedal Idrottslag</t>
  </si>
  <si>
    <t>KL12010512</t>
  </si>
  <si>
    <t>981208226</t>
  </si>
  <si>
    <t>Tertnes Fotball Damer</t>
  </si>
  <si>
    <t>KL07040016</t>
  </si>
  <si>
    <t>988805262</t>
  </si>
  <si>
    <t>Orienteringslaget Tønsberg og Omegn - Oto</t>
  </si>
  <si>
    <t>KL16210029</t>
  </si>
  <si>
    <t>996900304</t>
  </si>
  <si>
    <t>Ørland Turnforening</t>
  </si>
  <si>
    <t>KL02190084</t>
  </si>
  <si>
    <t>984989326</t>
  </si>
  <si>
    <t>Snarøen Curling Club</t>
  </si>
  <si>
    <t>KL19240037</t>
  </si>
  <si>
    <t>993261963</t>
  </si>
  <si>
    <t>Øverbygd Kickboxingklubb</t>
  </si>
  <si>
    <t>KL08150006</t>
  </si>
  <si>
    <t>954464555</t>
  </si>
  <si>
    <t>Kragerø Idrettsforening</t>
  </si>
  <si>
    <t>KL03011567</t>
  </si>
  <si>
    <t>894773162</t>
  </si>
  <si>
    <t>Tveita Taekwondoklubb</t>
  </si>
  <si>
    <t>KL06270004</t>
  </si>
  <si>
    <t>993518689</t>
  </si>
  <si>
    <t>Nærsnes og Åros Idrettsforening</t>
  </si>
  <si>
    <t>KL19260001</t>
  </si>
  <si>
    <t>970426671</t>
  </si>
  <si>
    <t>Brøstadbotn Idrettslag</t>
  </si>
  <si>
    <t>KL18670002</t>
  </si>
  <si>
    <t>992744472</t>
  </si>
  <si>
    <t>Bø Idrettslag</t>
  </si>
  <si>
    <t>KL19390002</t>
  </si>
  <si>
    <t>975762424</t>
  </si>
  <si>
    <t>Skibotn Idrettslag</t>
  </si>
  <si>
    <t>KL11030292</t>
  </si>
  <si>
    <t>996413381</t>
  </si>
  <si>
    <t>Brodd Innebandyklubb</t>
  </si>
  <si>
    <t>KL07090023</t>
  </si>
  <si>
    <t>977093899</t>
  </si>
  <si>
    <t>Larvik Orienteringsklubb</t>
  </si>
  <si>
    <t>KL05360008</t>
  </si>
  <si>
    <t>984923899</t>
  </si>
  <si>
    <t>NMK Fluberg</t>
  </si>
  <si>
    <t>KL04120088</t>
  </si>
  <si>
    <t>992950870</t>
  </si>
  <si>
    <t>Brumunddal Innebandyklubb</t>
  </si>
  <si>
    <t>KL17020008</t>
  </si>
  <si>
    <t>941455255</t>
  </si>
  <si>
    <t>Henning IL</t>
  </si>
  <si>
    <t>KL11540003</t>
  </si>
  <si>
    <t>975536777</t>
  </si>
  <si>
    <t>Vindafjord Idrettslag</t>
  </si>
  <si>
    <t>KL12010105</t>
  </si>
  <si>
    <t>983819834</t>
  </si>
  <si>
    <t>Hill Sportsdansere</t>
  </si>
  <si>
    <t>KL12010157</t>
  </si>
  <si>
    <t>983634370</t>
  </si>
  <si>
    <t>Nordnes Idrettslag</t>
  </si>
  <si>
    <t>KL16010258</t>
  </si>
  <si>
    <t>983049427</t>
  </si>
  <si>
    <t>Wing Orienteringsklubb</t>
  </si>
  <si>
    <t>KL12010506</t>
  </si>
  <si>
    <t>881280922</t>
  </si>
  <si>
    <t>Bjørgvin Dressurklubb</t>
  </si>
  <si>
    <t>KL01360026</t>
  </si>
  <si>
    <t>989622951</t>
  </si>
  <si>
    <t>Nimbus Fallskjermklubb</t>
  </si>
  <si>
    <t>KL02310034</t>
  </si>
  <si>
    <t>983489079</t>
  </si>
  <si>
    <t>Strømmen og Lillestrøm Skiklubb</t>
  </si>
  <si>
    <t>KL12460013</t>
  </si>
  <si>
    <t>971359692</t>
  </si>
  <si>
    <t>Sotra Badminton Club</t>
  </si>
  <si>
    <t>KL19030037</t>
  </si>
  <si>
    <t>983201199</t>
  </si>
  <si>
    <t>Medkila Skilag</t>
  </si>
  <si>
    <t>KL03010477</t>
  </si>
  <si>
    <t>983257690</t>
  </si>
  <si>
    <t>Solli Bowlingklubb</t>
  </si>
  <si>
    <t>KL07040005</t>
  </si>
  <si>
    <t>983620698</t>
  </si>
  <si>
    <t>Stupklubben Spinn</t>
  </si>
  <si>
    <t>KL11240050</t>
  </si>
  <si>
    <t>991780718</t>
  </si>
  <si>
    <t>Bybergsanden Motocross Klubb</t>
  </si>
  <si>
    <t>KL04190007</t>
  </si>
  <si>
    <t>971294396</t>
  </si>
  <si>
    <t>Oppstad Idrettslag</t>
  </si>
  <si>
    <t>KL06240007</t>
  </si>
  <si>
    <t>983781160</t>
  </si>
  <si>
    <t>Eiker Bordtennisklubb</t>
  </si>
  <si>
    <t>KL02190151</t>
  </si>
  <si>
    <t>878648412</t>
  </si>
  <si>
    <t>Bærum Turnforening</t>
  </si>
  <si>
    <t>KL02310030</t>
  </si>
  <si>
    <t>988938874</t>
  </si>
  <si>
    <t>Skedsmo Skiklubb</t>
  </si>
  <si>
    <t>KL18660014</t>
  </si>
  <si>
    <t>992355174</t>
  </si>
  <si>
    <t>I.L. Stålbrott</t>
  </si>
  <si>
    <t>KL12190003</t>
  </si>
  <si>
    <t>980439305</t>
  </si>
  <si>
    <t>Bømlo Idrettslag</t>
  </si>
  <si>
    <t>KL07180009</t>
  </si>
  <si>
    <t>883593022</t>
  </si>
  <si>
    <t>Re Golfklubb</t>
  </si>
  <si>
    <t>KL05360022</t>
  </si>
  <si>
    <t>984782055</t>
  </si>
  <si>
    <t>Søndre Land IL Fotball Yngres Avd</t>
  </si>
  <si>
    <t>KL06020145</t>
  </si>
  <si>
    <t>914228654</t>
  </si>
  <si>
    <t>SI Freestyle Discojazzklubb</t>
  </si>
  <si>
    <t>KL08050002</t>
  </si>
  <si>
    <t>982947707</t>
  </si>
  <si>
    <t>Porsgrunn Pistolklubb</t>
  </si>
  <si>
    <t>KL18110004</t>
  </si>
  <si>
    <t>979346778</t>
  </si>
  <si>
    <t>Åbygda Idrettslag</t>
  </si>
  <si>
    <t>KL01060144</t>
  </si>
  <si>
    <t>993603708</t>
  </si>
  <si>
    <t>Christianslund Taekwon Do Klubb</t>
  </si>
  <si>
    <t>KL01050055</t>
  </si>
  <si>
    <t>979500289</t>
  </si>
  <si>
    <t>Ise Sportsklubb</t>
  </si>
  <si>
    <t>KL03010575</t>
  </si>
  <si>
    <t>983950302</t>
  </si>
  <si>
    <t>Sørkedalen Rideklubb</t>
  </si>
  <si>
    <t>KL01010012</t>
  </si>
  <si>
    <t>995200597</t>
  </si>
  <si>
    <t>Halden Cykleklub</t>
  </si>
  <si>
    <t>KL16010279</t>
  </si>
  <si>
    <t>984025912</t>
  </si>
  <si>
    <t>Tong Ir Tae Kwon Do</t>
  </si>
  <si>
    <t>KL09040033</t>
  </si>
  <si>
    <t>994828940</t>
  </si>
  <si>
    <t>Sørild Fridrettsklubb</t>
  </si>
  <si>
    <t>KL17290002</t>
  </si>
  <si>
    <t>975427307</t>
  </si>
  <si>
    <t>Røra Idrettslag</t>
  </si>
  <si>
    <t>KL01060104</t>
  </si>
  <si>
    <t>986775412</t>
  </si>
  <si>
    <t>Gressvik Bmx-Klubb</t>
  </si>
  <si>
    <t>KL16010526</t>
  </si>
  <si>
    <t>997978773</t>
  </si>
  <si>
    <t>Stiftstaden Sykkelklubb</t>
  </si>
  <si>
    <t>KL11020074</t>
  </si>
  <si>
    <t>983729096</t>
  </si>
  <si>
    <t>Sandnes innebandy klubb</t>
  </si>
  <si>
    <t>KL07060074</t>
  </si>
  <si>
    <t>988513091</t>
  </si>
  <si>
    <t>Sandefjord Flyklubb</t>
  </si>
  <si>
    <t>KL04270003</t>
  </si>
  <si>
    <t>984378300</t>
  </si>
  <si>
    <t>Elverum Flyklubb</t>
  </si>
  <si>
    <t>KL03010106</t>
  </si>
  <si>
    <t>917351635</t>
  </si>
  <si>
    <t>Grenaderen, Skiklubben</t>
  </si>
  <si>
    <t>KL15050016</t>
  </si>
  <si>
    <t>993287202</t>
  </si>
  <si>
    <t>Kristiansund Pistolklubb</t>
  </si>
  <si>
    <t>KL11200006</t>
  </si>
  <si>
    <t>875658042</t>
  </si>
  <si>
    <t>Klebe Sportsklubb</t>
  </si>
  <si>
    <t>KL06320002</t>
  </si>
  <si>
    <t>984417357</t>
  </si>
  <si>
    <t>Rollag og Veggli Idrettslag</t>
  </si>
  <si>
    <t>KL12010446</t>
  </si>
  <si>
    <t>979107366</t>
  </si>
  <si>
    <t>Åsane Turn</t>
  </si>
  <si>
    <t>KL19020064</t>
  </si>
  <si>
    <t>970533176</t>
  </si>
  <si>
    <t>Tromsø Slalåmklubb</t>
  </si>
  <si>
    <t>KL04030016</t>
  </si>
  <si>
    <t>975661253</t>
  </si>
  <si>
    <t>Hamar Ok</t>
  </si>
  <si>
    <t>KL15390001</t>
  </si>
  <si>
    <t>985469857</t>
  </si>
  <si>
    <t xml:space="preserve">Eid IL </t>
  </si>
  <si>
    <t>KL20120045</t>
  </si>
  <si>
    <t>983977723</t>
  </si>
  <si>
    <t>Nerskogen Idrettslag</t>
  </si>
  <si>
    <t>KL09060133</t>
  </si>
  <si>
    <t>993160504</t>
  </si>
  <si>
    <t>Arendal Triathlon</t>
  </si>
  <si>
    <t>KL10180029</t>
  </si>
  <si>
    <t>999280471</t>
  </si>
  <si>
    <t>Søgne Cykleklubb</t>
  </si>
  <si>
    <t>KL17140017</t>
  </si>
  <si>
    <t>985247153</t>
  </si>
  <si>
    <t>Skatval Skilag</t>
  </si>
  <si>
    <t>KL18490001</t>
  </si>
  <si>
    <t>993767328</t>
  </si>
  <si>
    <t>Hamarøy Idrettslag</t>
  </si>
  <si>
    <t>KL19020219</t>
  </si>
  <si>
    <t>994293990</t>
  </si>
  <si>
    <t>Islandshestklubben Vikingur</t>
  </si>
  <si>
    <t>KL12660002</t>
  </si>
  <si>
    <t>993782521</t>
  </si>
  <si>
    <t>Masfjord Fotballag</t>
  </si>
  <si>
    <t>KL17020072</t>
  </si>
  <si>
    <t>986935363</t>
  </si>
  <si>
    <t>Steinkjer Golfklubb</t>
  </si>
  <si>
    <t>KL18370006</t>
  </si>
  <si>
    <t>975508633</t>
  </si>
  <si>
    <t>I. L. Halsakameratene</t>
  </si>
  <si>
    <t>KL09040047</t>
  </si>
  <si>
    <t>994780026</t>
  </si>
  <si>
    <t>Grimstad Trialklubb Mau</t>
  </si>
  <si>
    <t>KL16010052</t>
  </si>
  <si>
    <t>982529425</t>
  </si>
  <si>
    <t>ORIENTERINGSLAGET Trollelg</t>
  </si>
  <si>
    <t>KL04120032</t>
  </si>
  <si>
    <t>976630971</t>
  </si>
  <si>
    <t>Åsmarka Idrettslag</t>
  </si>
  <si>
    <t>KL15040037</t>
  </si>
  <si>
    <t>993570990</t>
  </si>
  <si>
    <t>Skarbøvik Idrettsforening Breddeklubb</t>
  </si>
  <si>
    <t>KL15110005</t>
  </si>
  <si>
    <t>971369418</t>
  </si>
  <si>
    <t>Åheim Idrettslag</t>
  </si>
  <si>
    <t>KL02210010</t>
  </si>
  <si>
    <t>884649552</t>
  </si>
  <si>
    <t>Momoen Idretts-og Ungdomslag</t>
  </si>
  <si>
    <t>KL14490009</t>
  </si>
  <si>
    <t>892523002</t>
  </si>
  <si>
    <t>Vikane IL</t>
  </si>
  <si>
    <t>KL02350006</t>
  </si>
  <si>
    <t>984134460</t>
  </si>
  <si>
    <t>Hauerseter Sportsklubb Nordkisa</t>
  </si>
  <si>
    <t>KL04190004</t>
  </si>
  <si>
    <t>980651231</t>
  </si>
  <si>
    <t>Galterud IF</t>
  </si>
  <si>
    <t>KL10010005</t>
  </si>
  <si>
    <t>971008989</t>
  </si>
  <si>
    <t>Christianssands Seilforening</t>
  </si>
  <si>
    <t>KL07090049</t>
  </si>
  <si>
    <t>971319305</t>
  </si>
  <si>
    <t>Sporty I L</t>
  </si>
  <si>
    <t>KL12110006</t>
  </si>
  <si>
    <t>990432805</t>
  </si>
  <si>
    <t>Skånevik Idrettslag</t>
  </si>
  <si>
    <t>KL18600022</t>
  </si>
  <si>
    <t>984993587</t>
  </si>
  <si>
    <t>Leknes Håndballklubb</t>
  </si>
  <si>
    <t>KL12230002</t>
  </si>
  <si>
    <t>976073762</t>
  </si>
  <si>
    <t>Njardar/Tysnes</t>
  </si>
  <si>
    <t>KL16530002</t>
  </si>
  <si>
    <t>993943924</t>
  </si>
  <si>
    <t>Gauldal Sykleklubb</t>
  </si>
  <si>
    <t>KL04120085</t>
  </si>
  <si>
    <t>971292938</t>
  </si>
  <si>
    <t>Brumunddal Alpin</t>
  </si>
  <si>
    <t>KL07060029</t>
  </si>
  <si>
    <t>983605273</t>
  </si>
  <si>
    <t>Sandefjord Sykleklubb</t>
  </si>
  <si>
    <t>KL07010031</t>
  </si>
  <si>
    <t>983335071</t>
  </si>
  <si>
    <t>Nykirke Idrettsforening</t>
  </si>
  <si>
    <t>KL17240002</t>
  </si>
  <si>
    <t>993304573</t>
  </si>
  <si>
    <t>Follafoss Idrettslag</t>
  </si>
  <si>
    <t>KL18360004</t>
  </si>
  <si>
    <t>974393131</t>
  </si>
  <si>
    <t>Tjongsfjord Idrettslag</t>
  </si>
  <si>
    <t>KL20120016</t>
  </si>
  <si>
    <t>971406348</t>
  </si>
  <si>
    <t>Rafsbotn IL</t>
  </si>
  <si>
    <t>KL11020047</t>
  </si>
  <si>
    <t>997469224</t>
  </si>
  <si>
    <t>Sandnes Pistolklubb</t>
  </si>
  <si>
    <t>KL07040064</t>
  </si>
  <si>
    <t>984048726</t>
  </si>
  <si>
    <t>Tønsberg Nøtterøy Tjøme Basket Klubb</t>
  </si>
  <si>
    <t>KL09410007</t>
  </si>
  <si>
    <t>983057209</t>
  </si>
  <si>
    <t>Hovden Golfklubb</t>
  </si>
  <si>
    <t>KL03010782</t>
  </si>
  <si>
    <t>975673219</t>
  </si>
  <si>
    <t>Furuset Håndball IF</t>
  </si>
  <si>
    <t>KL11240003</t>
  </si>
  <si>
    <t>971344857</t>
  </si>
  <si>
    <t>Havørn Allianseidrettslag</t>
  </si>
  <si>
    <t>KL14220006</t>
  </si>
  <si>
    <t>983897126</t>
  </si>
  <si>
    <t>Lærdal Golfklubb</t>
  </si>
  <si>
    <t>KL18330032</t>
  </si>
  <si>
    <t>884034442</t>
  </si>
  <si>
    <t>Skonseng Ungdomslag</t>
  </si>
  <si>
    <t>KL19270007</t>
  </si>
  <si>
    <t>993272787</t>
  </si>
  <si>
    <t>Vesterfjell og Omegn Idrettslag</t>
  </si>
  <si>
    <t>KL17140021</t>
  </si>
  <si>
    <t>983824986</t>
  </si>
  <si>
    <t>City Stjørdal Hsl</t>
  </si>
  <si>
    <t>KL19020193</t>
  </si>
  <si>
    <t>987271361</t>
  </si>
  <si>
    <t>Tromsø Skiklubb Langrenn</t>
  </si>
  <si>
    <t>KL12460016</t>
  </si>
  <si>
    <t>984950179</t>
  </si>
  <si>
    <t>Sotra Taekwon-Do Klubb</t>
  </si>
  <si>
    <t>KL02130019</t>
  </si>
  <si>
    <t>971255145</t>
  </si>
  <si>
    <t>Ski Taekwondo Klubb</t>
  </si>
  <si>
    <t>KL16270010</t>
  </si>
  <si>
    <t>983347479</t>
  </si>
  <si>
    <t>Bjugn/Ørland Skøyteklubb</t>
  </si>
  <si>
    <t>KL16010037</t>
  </si>
  <si>
    <t>983915477</t>
  </si>
  <si>
    <t>Fotballklubben Kvik</t>
  </si>
  <si>
    <t>KL17030043</t>
  </si>
  <si>
    <t>993567183</t>
  </si>
  <si>
    <t>Namsos Svømmeklubb</t>
  </si>
  <si>
    <t>KL11240070</t>
  </si>
  <si>
    <t>Havørn allianseidrettslag gymnastikk og turn</t>
  </si>
  <si>
    <t>KL12510007</t>
  </si>
  <si>
    <t>993534153</t>
  </si>
  <si>
    <t>Vaksdal Idrettslag</t>
  </si>
  <si>
    <t>KL10270001</t>
  </si>
  <si>
    <t>993803413</t>
  </si>
  <si>
    <t>Grindheim Idrettslag</t>
  </si>
  <si>
    <t>KL11190021</t>
  </si>
  <si>
    <t>992603844</t>
  </si>
  <si>
    <t>Nærbø Sykle Klubb</t>
  </si>
  <si>
    <t>KL16010080</t>
  </si>
  <si>
    <t>983613802</t>
  </si>
  <si>
    <t>Trondheim Atletklubb</t>
  </si>
  <si>
    <t>KL12410002</t>
  </si>
  <si>
    <t>993754617</t>
  </si>
  <si>
    <t>Eikelandsfjorden Idrettslag</t>
  </si>
  <si>
    <t>KL03010301</t>
  </si>
  <si>
    <t>971528117</t>
  </si>
  <si>
    <t>Veitvet Sportsklubb</t>
  </si>
  <si>
    <t>KL03010767</t>
  </si>
  <si>
    <t>993493465</t>
  </si>
  <si>
    <t>Bislet Basketballklubb</t>
  </si>
  <si>
    <t>KL07090098</t>
  </si>
  <si>
    <t>993570273</t>
  </si>
  <si>
    <t>Larvik Ski</t>
  </si>
  <si>
    <t>KL03010463</t>
  </si>
  <si>
    <t>917969884</t>
  </si>
  <si>
    <t>Lindeberg Sportsklubb fotball</t>
  </si>
  <si>
    <t>KL19230011</t>
  </si>
  <si>
    <t>993828343</t>
  </si>
  <si>
    <t>Salangen IF Ski</t>
  </si>
  <si>
    <t>KL04020002</t>
  </si>
  <si>
    <t>982928745</t>
  </si>
  <si>
    <t>Brandval Idrettslag</t>
  </si>
  <si>
    <t>KL11440001</t>
  </si>
  <si>
    <t>977257808</t>
  </si>
  <si>
    <t>Kvitsøy Idrettslag</t>
  </si>
  <si>
    <t>KL19250002</t>
  </si>
  <si>
    <t>986765824</t>
  </si>
  <si>
    <t>Skøelv Idretts- og Grendelag</t>
  </si>
  <si>
    <t>KL02150012</t>
  </si>
  <si>
    <t>980763951</t>
  </si>
  <si>
    <t>Skaubygda Idrettslag</t>
  </si>
  <si>
    <t>KL06020059</t>
  </si>
  <si>
    <t>987465255</t>
  </si>
  <si>
    <t>Aron Skytterklubb, Drammen</t>
  </si>
  <si>
    <t>KL16530005</t>
  </si>
  <si>
    <t>984475454</t>
  </si>
  <si>
    <t>Hovin Idrettslag</t>
  </si>
  <si>
    <t>KL09060060</t>
  </si>
  <si>
    <t>983820409</t>
  </si>
  <si>
    <t>Østre Tromøy Trim &amp; Idrettsklubb</t>
  </si>
  <si>
    <t>KL18240010</t>
  </si>
  <si>
    <t>985187118</t>
  </si>
  <si>
    <t>Kjærstad Idrettslag</t>
  </si>
  <si>
    <t>KL19240034</t>
  </si>
  <si>
    <t>975599280</t>
  </si>
  <si>
    <t>Bardufoss Gymnastikk og Turnforening</t>
  </si>
  <si>
    <t>KL18660006</t>
  </si>
  <si>
    <t>992759178</t>
  </si>
  <si>
    <t>Melbo Turnforening</t>
  </si>
  <si>
    <t>KL03011553</t>
  </si>
  <si>
    <t>912510131</t>
  </si>
  <si>
    <t>Ljan Alpinklubb</t>
  </si>
  <si>
    <t>KL08060028</t>
  </si>
  <si>
    <t>983675026</t>
  </si>
  <si>
    <t>Skien Nanbudo Klubb</t>
  </si>
  <si>
    <t>KL01250005</t>
  </si>
  <si>
    <t>977274303</t>
  </si>
  <si>
    <t>Hærland Idrettslag</t>
  </si>
  <si>
    <t>KL15660011</t>
  </si>
  <si>
    <t>993620513</t>
  </si>
  <si>
    <t>Todalen Idrettslag</t>
  </si>
  <si>
    <t>KL04270019</t>
  </si>
  <si>
    <t>983245269</t>
  </si>
  <si>
    <t>Strandbygda Idrettslag</t>
  </si>
  <si>
    <t>KL16630029</t>
  </si>
  <si>
    <t>996691977</t>
  </si>
  <si>
    <t>Sveberg Swingklubb</t>
  </si>
  <si>
    <t>KL01250002</t>
  </si>
  <si>
    <t>983940765</t>
  </si>
  <si>
    <t>Eidsberg Idrettslag</t>
  </si>
  <si>
    <t>KL03010045</t>
  </si>
  <si>
    <t>983381170</t>
  </si>
  <si>
    <t>Bygdøy Curling Club</t>
  </si>
  <si>
    <t>KL11030257</t>
  </si>
  <si>
    <t>989917668</t>
  </si>
  <si>
    <t>Siddis Trim og Turnforening</t>
  </si>
  <si>
    <t>KL17030006</t>
  </si>
  <si>
    <t>983659977</t>
  </si>
  <si>
    <t>Gullvikmoen Idrettslag</t>
  </si>
  <si>
    <t>KL01060070</t>
  </si>
  <si>
    <t>975692361</t>
  </si>
  <si>
    <t>Torsnes Idrettslag</t>
  </si>
  <si>
    <t>KL12460037</t>
  </si>
  <si>
    <t>885016642</t>
  </si>
  <si>
    <t>Nordre Fjell Håndball</t>
  </si>
  <si>
    <t>KL16640010</t>
  </si>
  <si>
    <t>975774007</t>
  </si>
  <si>
    <t>Vikvarvet Idrettslag</t>
  </si>
  <si>
    <t>KL14200005</t>
  </si>
  <si>
    <t>912482855</t>
  </si>
  <si>
    <t>Studentspretten Idrettslag</t>
  </si>
  <si>
    <t>KL16010083</t>
  </si>
  <si>
    <t>983418236</t>
  </si>
  <si>
    <t>Trondheim Bowlingklubb</t>
  </si>
  <si>
    <t>KL06330003</t>
  </si>
  <si>
    <t>985712743</t>
  </si>
  <si>
    <t>Rødberg Idrettsforening</t>
  </si>
  <si>
    <t>KL01040018</t>
  </si>
  <si>
    <t>983153070</t>
  </si>
  <si>
    <t>Moss Pistolklubb</t>
  </si>
  <si>
    <t>KL18270001</t>
  </si>
  <si>
    <t>975746402</t>
  </si>
  <si>
    <t>Dønna Idrettslag</t>
  </si>
  <si>
    <t>KL18410013</t>
  </si>
  <si>
    <t>993520624</t>
  </si>
  <si>
    <t>IL Malm</t>
  </si>
  <si>
    <t>KL12240002</t>
  </si>
  <si>
    <t>993939447</t>
  </si>
  <si>
    <t>Halsnøy Idrettslag</t>
  </si>
  <si>
    <t>KL19170014</t>
  </si>
  <si>
    <t>998037743</t>
  </si>
  <si>
    <t>Andørja Sportsklubb</t>
  </si>
  <si>
    <t>KL09060144</t>
  </si>
  <si>
    <t>995894327</t>
  </si>
  <si>
    <t>IK Grane Arendal Orientering</t>
  </si>
  <si>
    <t>KL03011457</t>
  </si>
  <si>
    <t>897297892</t>
  </si>
  <si>
    <t>Falken Cricket Klubb</t>
  </si>
  <si>
    <t>KL10030007</t>
  </si>
  <si>
    <t>984013167</t>
  </si>
  <si>
    <t>Farsund Svømmeklubb</t>
  </si>
  <si>
    <t>KL12380010</t>
  </si>
  <si>
    <t>993787523</t>
  </si>
  <si>
    <t>Rossvoll Volleyballklubb</t>
  </si>
  <si>
    <t>KL01240017</t>
  </si>
  <si>
    <t>994420836</t>
  </si>
  <si>
    <t>Korsgård IF</t>
  </si>
  <si>
    <t>KL06050047</t>
  </si>
  <si>
    <t>994178326</t>
  </si>
  <si>
    <t>Ringerike Bowlingklubb</t>
  </si>
  <si>
    <t>KL11010009</t>
  </si>
  <si>
    <t>992561572</t>
  </si>
  <si>
    <t>Egersund Svømmeklubb</t>
  </si>
  <si>
    <t>KL20250004</t>
  </si>
  <si>
    <t>983344399</t>
  </si>
  <si>
    <t>Sirbmá-Sirma IL</t>
  </si>
  <si>
    <t>KL08070038</t>
  </si>
  <si>
    <t>992784962</t>
  </si>
  <si>
    <t>Notodden og Kongsberg Flyklubb</t>
  </si>
  <si>
    <t>KL06020024</t>
  </si>
  <si>
    <t>991310908</t>
  </si>
  <si>
    <t>Drammen Sportsdanseklubb</t>
  </si>
  <si>
    <t>KL16010005</t>
  </si>
  <si>
    <t>983805760</t>
  </si>
  <si>
    <t>Bokseklubben Av 1930</t>
  </si>
  <si>
    <t>KL16010343</t>
  </si>
  <si>
    <t>994243926</t>
  </si>
  <si>
    <t>Trondheim Friidrett</t>
  </si>
  <si>
    <t>KL02190174</t>
  </si>
  <si>
    <t>996675181</t>
  </si>
  <si>
    <t>Tanum Rideklubb</t>
  </si>
  <si>
    <t>KL01050016</t>
  </si>
  <si>
    <t>983768172</t>
  </si>
  <si>
    <t>Sarpsborg OL</t>
  </si>
  <si>
    <t>KL10370001</t>
  </si>
  <si>
    <t>971513403</t>
  </si>
  <si>
    <t>Feda Idrettslag</t>
  </si>
  <si>
    <t>KL10040012</t>
  </si>
  <si>
    <t>975649873</t>
  </si>
  <si>
    <t>Gyland Idrettslag</t>
  </si>
  <si>
    <t>KL15250009</t>
  </si>
  <si>
    <t>993496324</t>
  </si>
  <si>
    <t>Stranda Golfklubb</t>
  </si>
  <si>
    <t>KL10180020</t>
  </si>
  <si>
    <t>992417544</t>
  </si>
  <si>
    <t>Søgne Trialklubb</t>
  </si>
  <si>
    <t>KL12010106</t>
  </si>
  <si>
    <t>983264107</t>
  </si>
  <si>
    <t>Hjellestad Seilforening</t>
  </si>
  <si>
    <t>KL02190095</t>
  </si>
  <si>
    <t>993336777</t>
  </si>
  <si>
    <t>Lysakerfjorden Brettseilerklubb</t>
  </si>
  <si>
    <t>KL15310009</t>
  </si>
  <si>
    <t>916747349</t>
  </si>
  <si>
    <t>Sula Rideklubb</t>
  </si>
  <si>
    <t>KL18340005</t>
  </si>
  <si>
    <t>983912265</t>
  </si>
  <si>
    <t>Solværøyan UIL</t>
  </si>
  <si>
    <t>KL10010078</t>
  </si>
  <si>
    <t>984367562</t>
  </si>
  <si>
    <t>Tveit IL</t>
  </si>
  <si>
    <t>KL18410043</t>
  </si>
  <si>
    <t>984217935</t>
  </si>
  <si>
    <t>Salten Motorsport</t>
  </si>
  <si>
    <t>KL15050059</t>
  </si>
  <si>
    <t>875781472</t>
  </si>
  <si>
    <t>Kristiansund og Frei Hestesports- Klubb</t>
  </si>
  <si>
    <t>KL16010493</t>
  </si>
  <si>
    <t>993918148</t>
  </si>
  <si>
    <t>Danseriet 4step</t>
  </si>
  <si>
    <t>KL12010018</t>
  </si>
  <si>
    <t>987271051</t>
  </si>
  <si>
    <t>Bergen Hang-Paraglider Klubb</t>
  </si>
  <si>
    <t>KL16530007</t>
  </si>
  <si>
    <t>983266487</t>
  </si>
  <si>
    <t>Lundamo Idrettslag</t>
  </si>
  <si>
    <t>KL03010559</t>
  </si>
  <si>
    <t>983863078</t>
  </si>
  <si>
    <t>Akerselva, IK</t>
  </si>
  <si>
    <t>KL01060124</t>
  </si>
  <si>
    <t>981439368</t>
  </si>
  <si>
    <t>Fredrikstad Basketballklubb</t>
  </si>
  <si>
    <t>KL12350027</t>
  </si>
  <si>
    <t>988166863</t>
  </si>
  <si>
    <t>Voss Skiskytterlag</t>
  </si>
  <si>
    <t>KL16570016</t>
  </si>
  <si>
    <t>990237069</t>
  </si>
  <si>
    <t>Gofot'n Danseklubb Skaun</t>
  </si>
  <si>
    <t>KL04020025</t>
  </si>
  <si>
    <t>983802095</t>
  </si>
  <si>
    <t>Kongsvinger Og Brandval Bordt</t>
  </si>
  <si>
    <t>KL12240009</t>
  </si>
  <si>
    <t>983759572</t>
  </si>
  <si>
    <t>Ternen, IL</t>
  </si>
  <si>
    <t>KL05280016</t>
  </si>
  <si>
    <t>986571000</t>
  </si>
  <si>
    <t>Ol Toten-Troll</t>
  </si>
  <si>
    <t>KL05160038</t>
  </si>
  <si>
    <t>914871131</t>
  </si>
  <si>
    <t>Fron Fotball 2010</t>
  </si>
  <si>
    <t>KL02300048</t>
  </si>
  <si>
    <t>882899462</t>
  </si>
  <si>
    <t>Østmarka Idrettslag</t>
  </si>
  <si>
    <t>KL02370041</t>
  </si>
  <si>
    <t>993809268</t>
  </si>
  <si>
    <t>Eidsvold Turnforening Håndball</t>
  </si>
  <si>
    <t>KL11210003</t>
  </si>
  <si>
    <t>974530678</t>
  </si>
  <si>
    <t>Undheim Idrettslag</t>
  </si>
  <si>
    <t>KL17250002</t>
  </si>
  <si>
    <t>993637483</t>
  </si>
  <si>
    <t>Namdalseid Idrettslag</t>
  </si>
  <si>
    <t>KL04150003</t>
  </si>
  <si>
    <t>981634233</t>
  </si>
  <si>
    <t>Løten Orienteringslag</t>
  </si>
  <si>
    <t>KL03011030</t>
  </si>
  <si>
    <t>982548217</t>
  </si>
  <si>
    <t>Oslo Sandvolleyballklubb</t>
  </si>
  <si>
    <t>KL07060019</t>
  </si>
  <si>
    <t>983626149</t>
  </si>
  <si>
    <t>Sandefjord Bueskyttere</t>
  </si>
  <si>
    <t>KL15040049</t>
  </si>
  <si>
    <t>984396325</t>
  </si>
  <si>
    <t>Ålesund Sportsdykkerklubb</t>
  </si>
  <si>
    <t>KL04260002</t>
  </si>
  <si>
    <t>875548212</t>
  </si>
  <si>
    <t>Braskereidfoss Idrettslag</t>
  </si>
  <si>
    <t>KL06040002</t>
  </si>
  <si>
    <t>976084640</t>
  </si>
  <si>
    <t>IL Bever`n</t>
  </si>
  <si>
    <t>KL10370012</t>
  </si>
  <si>
    <t>993844128</t>
  </si>
  <si>
    <t>NMK Kvinesdal</t>
  </si>
  <si>
    <t>KL01050020</t>
  </si>
  <si>
    <t>996251241</t>
  </si>
  <si>
    <t>Sarpsborg Pistolklubb</t>
  </si>
  <si>
    <t>KL08330004</t>
  </si>
  <si>
    <t>991061207</t>
  </si>
  <si>
    <t>Åmdal Idrettslag</t>
  </si>
  <si>
    <t>KL05440010</t>
  </si>
  <si>
    <t>992427949</t>
  </si>
  <si>
    <t>Øystre Slidre Jeger &amp; Fiskerf.</t>
  </si>
  <si>
    <t>KL05430006</t>
  </si>
  <si>
    <t>983419283</t>
  </si>
  <si>
    <t>Slidre/Røn Fotball Klubb</t>
  </si>
  <si>
    <t>KL05200019</t>
  </si>
  <si>
    <t>986759204</t>
  </si>
  <si>
    <t>Ringebu Fåvang Håndballklubb</t>
  </si>
  <si>
    <t>KL06020181</t>
  </si>
  <si>
    <t>913254546</t>
  </si>
  <si>
    <t>Elvebyen Taekwondoklubb</t>
  </si>
  <si>
    <t>KL12310010</t>
  </si>
  <si>
    <t>987634243</t>
  </si>
  <si>
    <t>Harding IL</t>
  </si>
  <si>
    <t>KL16010092</t>
  </si>
  <si>
    <t>988470783</t>
  </si>
  <si>
    <t>Trondheim Judokwai</t>
  </si>
  <si>
    <t>KL01040017</t>
  </si>
  <si>
    <t>984018045</t>
  </si>
  <si>
    <t>Moss og omegn Boccia og Teppecurling Klubb</t>
  </si>
  <si>
    <t>KL19020058</t>
  </si>
  <si>
    <t>989390155</t>
  </si>
  <si>
    <t>Tromsø Pistolklubb</t>
  </si>
  <si>
    <t>KL12350025</t>
  </si>
  <si>
    <t>974965569</t>
  </si>
  <si>
    <t>IL Ørnar</t>
  </si>
  <si>
    <t>KL16010328</t>
  </si>
  <si>
    <t>994089137</t>
  </si>
  <si>
    <t>Trondheim Triatlonklubb</t>
  </si>
  <si>
    <t>KL11010012</t>
  </si>
  <si>
    <t>991277056</t>
  </si>
  <si>
    <t>Egersunds Turnforening</t>
  </si>
  <si>
    <t>KL01040012</t>
  </si>
  <si>
    <t>883947622</t>
  </si>
  <si>
    <t>Moss Idrettslag</t>
  </si>
  <si>
    <t>KL03010442</t>
  </si>
  <si>
    <t>984198906</t>
  </si>
  <si>
    <t>Lille Tøyen Fotballklubb</t>
  </si>
  <si>
    <t>KL14410005</t>
  </si>
  <si>
    <t>986220364</t>
  </si>
  <si>
    <t>Stadlandet Idrettslag</t>
  </si>
  <si>
    <t>KL09400002</t>
  </si>
  <si>
    <t>981555554</t>
  </si>
  <si>
    <t>Valle Idrottslag</t>
  </si>
  <si>
    <t>KL04170002</t>
  </si>
  <si>
    <t>984496451</t>
  </si>
  <si>
    <t>Ilseng Idrettslag</t>
  </si>
  <si>
    <t>KL17210033</t>
  </si>
  <si>
    <t>999138152</t>
  </si>
  <si>
    <t>Verdal Dykkeklubb</t>
  </si>
  <si>
    <t>KL02360054</t>
  </si>
  <si>
    <t>994843435</t>
  </si>
  <si>
    <t>Nes Golfklubb 09</t>
  </si>
  <si>
    <t>KL15660014</t>
  </si>
  <si>
    <t>993610313</t>
  </si>
  <si>
    <t>Surnadal Tae Kwon-Do Klubb</t>
  </si>
  <si>
    <t>KL01060019</t>
  </si>
  <si>
    <t>984559453</t>
  </si>
  <si>
    <t>Fredrikstad Kunstløpklubb</t>
  </si>
  <si>
    <t>KL07060001</t>
  </si>
  <si>
    <t>983370608</t>
  </si>
  <si>
    <t>Fevang FK</t>
  </si>
  <si>
    <t>KL17210022</t>
  </si>
  <si>
    <t>983788793</t>
  </si>
  <si>
    <t>Vinne Skilag</t>
  </si>
  <si>
    <t>KL08060044</t>
  </si>
  <si>
    <t>975685063</t>
  </si>
  <si>
    <t>Åfoss og Omegn Idrettslag</t>
  </si>
  <si>
    <t>KL11010017</t>
  </si>
  <si>
    <t>984445628</t>
  </si>
  <si>
    <t>Hellvik Idrettslag</t>
  </si>
  <si>
    <t>KL06270021</t>
  </si>
  <si>
    <t>993566993</t>
  </si>
  <si>
    <t>Røyken Orienteringslag</t>
  </si>
  <si>
    <t>KL02170030</t>
  </si>
  <si>
    <t>987983876</t>
  </si>
  <si>
    <t>Kolbotn &amp; Skimt OL</t>
  </si>
  <si>
    <t>KL12460002</t>
  </si>
  <si>
    <t>986560351</t>
  </si>
  <si>
    <t>Cykleklubben Sotra</t>
  </si>
  <si>
    <t>KL11210023</t>
  </si>
  <si>
    <t>993749559</t>
  </si>
  <si>
    <t>Bryne Cykleklubb</t>
  </si>
  <si>
    <t>KL11020048</t>
  </si>
  <si>
    <t>984023383</t>
  </si>
  <si>
    <t>Sandnes Skiskytterlag</t>
  </si>
  <si>
    <t>KL16480007</t>
  </si>
  <si>
    <t>993640034</t>
  </si>
  <si>
    <t>Støren Sportsskytterklubb</t>
  </si>
  <si>
    <t>KL15050009</t>
  </si>
  <si>
    <t>975688410</t>
  </si>
  <si>
    <t>Kristiansund Atletklubb</t>
  </si>
  <si>
    <t>KL05340012</t>
  </si>
  <si>
    <t>984384130</t>
  </si>
  <si>
    <t>Moen Sportsklubb</t>
  </si>
  <si>
    <t>KL11020043</t>
  </si>
  <si>
    <t>993737011</t>
  </si>
  <si>
    <t>Høle Idrettslag</t>
  </si>
  <si>
    <t>KL02350002</t>
  </si>
  <si>
    <t>983716822</t>
  </si>
  <si>
    <t>Gardermoen Seilflyklubb</t>
  </si>
  <si>
    <t>KL05290005</t>
  </si>
  <si>
    <t>983545459</t>
  </si>
  <si>
    <t>Kolbu Idrettslag</t>
  </si>
  <si>
    <t>KL06160001</t>
  </si>
  <si>
    <t>983533892</t>
  </si>
  <si>
    <t>Bromma Idrettslag</t>
  </si>
  <si>
    <t>KL18040003</t>
  </si>
  <si>
    <t>987321814</t>
  </si>
  <si>
    <t>Bodø Bryteklubb</t>
  </si>
  <si>
    <t>KL05290001</t>
  </si>
  <si>
    <t>983980279</t>
  </si>
  <si>
    <t>Bøverbru Idrettslag</t>
  </si>
  <si>
    <t>KL02370001</t>
  </si>
  <si>
    <t>983800971</t>
  </si>
  <si>
    <t>Bøn Fotballklubb</t>
  </si>
  <si>
    <t>KL16010063</t>
  </si>
  <si>
    <t>984011814</t>
  </si>
  <si>
    <t>Selsbakk Idrettsforening</t>
  </si>
  <si>
    <t>KL12010126</t>
  </si>
  <si>
    <t>984220693</t>
  </si>
  <si>
    <t>Laksevåg Kajakklubb</t>
  </si>
  <si>
    <t>KL20120008</t>
  </si>
  <si>
    <t>992006749</t>
  </si>
  <si>
    <t>Alta Svømmeklubb</t>
  </si>
  <si>
    <t>KL16010049</t>
  </si>
  <si>
    <t>988138118</t>
  </si>
  <si>
    <t>NTNU Flyklubb</t>
  </si>
  <si>
    <t>KL20030004</t>
  </si>
  <si>
    <t>983575056</t>
  </si>
  <si>
    <t>Vadsø Skiklubb</t>
  </si>
  <si>
    <t>KL11020027</t>
  </si>
  <si>
    <t>913452267</t>
  </si>
  <si>
    <t>Sandnes Volleyballklubb</t>
  </si>
  <si>
    <t>KL02190025</t>
  </si>
  <si>
    <t>984656769</t>
  </si>
  <si>
    <t>Bærum Skøyteklubb</t>
  </si>
  <si>
    <t>KL18670004</t>
  </si>
  <si>
    <t>983262406</t>
  </si>
  <si>
    <t>FK Luna</t>
  </si>
  <si>
    <t>KL02310065</t>
  </si>
  <si>
    <t>984049978</t>
  </si>
  <si>
    <t>Strømmen Innebandyklubb</t>
  </si>
  <si>
    <t>KL07060027</t>
  </si>
  <si>
    <t>983935222</t>
  </si>
  <si>
    <t>Sandefjord Skøiteklub</t>
  </si>
  <si>
    <t>KL03011067</t>
  </si>
  <si>
    <t>983652697</t>
  </si>
  <si>
    <t>Aktiv Skøyteklubb</t>
  </si>
  <si>
    <t>KL01050076</t>
  </si>
  <si>
    <t>975481441</t>
  </si>
  <si>
    <t>Hafslund Idrettsforening</t>
  </si>
  <si>
    <t>KL20250023</t>
  </si>
  <si>
    <t>996911225</t>
  </si>
  <si>
    <t>Bryteklubben Tana</t>
  </si>
  <si>
    <t>KL01110014</t>
  </si>
  <si>
    <t>984937776</t>
  </si>
  <si>
    <t>Hvaler Golfklubb</t>
  </si>
  <si>
    <t>KL04020008</t>
  </si>
  <si>
    <t>994495488</t>
  </si>
  <si>
    <t>Glåmdal Sykleklubb</t>
  </si>
  <si>
    <t>KL12450004</t>
  </si>
  <si>
    <t>985512523</t>
  </si>
  <si>
    <t>Telavåg Idrettslag</t>
  </si>
  <si>
    <t>KL16400020</t>
  </si>
  <si>
    <t>987658231</t>
  </si>
  <si>
    <t>Røros Golfklubb</t>
  </si>
  <si>
    <t>KL11220004</t>
  </si>
  <si>
    <t>984415877</t>
  </si>
  <si>
    <t>Oltedal Fotballklubb</t>
  </si>
  <si>
    <t>KL02200008</t>
  </si>
  <si>
    <t>886736452</t>
  </si>
  <si>
    <t>Asker Taekwon-Do Klubb</t>
  </si>
  <si>
    <t>KL12240020</t>
  </si>
  <si>
    <t>993741663</t>
  </si>
  <si>
    <t>Uskedal Idrettslag</t>
  </si>
  <si>
    <t>KL08070012</t>
  </si>
  <si>
    <t>993609935</t>
  </si>
  <si>
    <t>Notodden Orienteringslag</t>
  </si>
  <si>
    <t>KL11220024</t>
  </si>
  <si>
    <t>985279519</t>
  </si>
  <si>
    <t>Ålgård Orientering</t>
  </si>
  <si>
    <t>KL02190099</t>
  </si>
  <si>
    <t>975684199</t>
  </si>
  <si>
    <t>Bærum Pistolklubb</t>
  </si>
  <si>
    <t>KL10010036</t>
  </si>
  <si>
    <t>885271162</t>
  </si>
  <si>
    <t>Kristiansands Idrettsforening Friidrett</t>
  </si>
  <si>
    <t>KL19130004</t>
  </si>
  <si>
    <t>970583416</t>
  </si>
  <si>
    <t>Grovfjord Idrettslag</t>
  </si>
  <si>
    <t>KL04150013</t>
  </si>
  <si>
    <t>980051986</t>
  </si>
  <si>
    <t>Nordbygda / Løten Ski</t>
  </si>
  <si>
    <t>KL17240003</t>
  </si>
  <si>
    <t>993570095</t>
  </si>
  <si>
    <t>Malm IL</t>
  </si>
  <si>
    <t>KL19310032</t>
  </si>
  <si>
    <t>991200045</t>
  </si>
  <si>
    <t>Soil Turn Senja</t>
  </si>
  <si>
    <t>KL16340015</t>
  </si>
  <si>
    <t>974805855</t>
  </si>
  <si>
    <t>Oppdal Hestesportsklubb</t>
  </si>
  <si>
    <t>KL10010044</t>
  </si>
  <si>
    <t>976771699</t>
  </si>
  <si>
    <t>Kristiansand Kajakklubb</t>
  </si>
  <si>
    <t>KL05290053</t>
  </si>
  <si>
    <t>983358055</t>
  </si>
  <si>
    <t>Raufoss og Gjøvik Sykleklubb</t>
  </si>
  <si>
    <t>KL18150001</t>
  </si>
  <si>
    <t>975776182</t>
  </si>
  <si>
    <t>I.L. Vega</t>
  </si>
  <si>
    <t>KL17030036</t>
  </si>
  <si>
    <t>981620569</t>
  </si>
  <si>
    <t>Namsos Kjøre og Rideklubb</t>
  </si>
  <si>
    <t>KL15140004</t>
  </si>
  <si>
    <t>975508358</t>
  </si>
  <si>
    <t>Larsnes Idrettslag</t>
  </si>
  <si>
    <t>KL15140008</t>
  </si>
  <si>
    <t>996502791</t>
  </si>
  <si>
    <t>Larsnes/ Gursken Fk</t>
  </si>
  <si>
    <t>KL14390003</t>
  </si>
  <si>
    <t>975996034</t>
  </si>
  <si>
    <t>Måløy Idrettslag Hovedstyre</t>
  </si>
  <si>
    <t>KL16010245</t>
  </si>
  <si>
    <t>982601169</t>
  </si>
  <si>
    <t>Trondheim Ju Jitsu klubb</t>
  </si>
  <si>
    <t>KL11340003</t>
  </si>
  <si>
    <t>983958605</t>
  </si>
  <si>
    <t>Suldal Idrettslag</t>
  </si>
  <si>
    <t>KL11200003</t>
  </si>
  <si>
    <t>883406362</t>
  </si>
  <si>
    <t>Klepp Bueskyttere</t>
  </si>
  <si>
    <t>KL16570002</t>
  </si>
  <si>
    <t>893600922</t>
  </si>
  <si>
    <t>Børsa Idrettslag</t>
  </si>
  <si>
    <t>KL05450010</t>
  </si>
  <si>
    <t>983389902</t>
  </si>
  <si>
    <t>FK Vang</t>
  </si>
  <si>
    <t>KL06210001</t>
  </si>
  <si>
    <t>993820091</t>
  </si>
  <si>
    <t>Eggedal Idrettslag</t>
  </si>
  <si>
    <t>KL11290001</t>
  </si>
  <si>
    <t>989069403</t>
  </si>
  <si>
    <t>Forsand Idrettslag</t>
  </si>
  <si>
    <t>KL17510009</t>
  </si>
  <si>
    <t>993803170</t>
  </si>
  <si>
    <t>Nærøy Idrettslag</t>
  </si>
  <si>
    <t>KL08140002</t>
  </si>
  <si>
    <t>983605656</t>
  </si>
  <si>
    <t>Herre Idrettsforening</t>
  </si>
  <si>
    <t>KL11590003</t>
  </si>
  <si>
    <t>983973108</t>
  </si>
  <si>
    <t>Vikebygd Idrettslag</t>
  </si>
  <si>
    <t>KL01010028</t>
  </si>
  <si>
    <t>971247096</t>
  </si>
  <si>
    <t>Halden Tennisklubb</t>
  </si>
  <si>
    <t>KL01050064</t>
  </si>
  <si>
    <t>975684660</t>
  </si>
  <si>
    <t>Tveter Idrettslag</t>
  </si>
  <si>
    <t>KL08300003</t>
  </si>
  <si>
    <t>975426513</t>
  </si>
  <si>
    <t>Treungen Idrettslag</t>
  </si>
  <si>
    <t>KL01010017</t>
  </si>
  <si>
    <t>884228832</t>
  </si>
  <si>
    <t>Halden Idrettslag</t>
  </si>
  <si>
    <t>KL10180024</t>
  </si>
  <si>
    <t>991129464</t>
  </si>
  <si>
    <t>Søgne Dykkerklubb</t>
  </si>
  <si>
    <t>KL12410004</t>
  </si>
  <si>
    <t>992276746</t>
  </si>
  <si>
    <t>Strandvik Idrettslag</t>
  </si>
  <si>
    <t>KL02190010</t>
  </si>
  <si>
    <t>989775170</t>
  </si>
  <si>
    <t>Eikeli Bærum Basketballklubb 1985 - Eb-85</t>
  </si>
  <si>
    <t>KL05360029</t>
  </si>
  <si>
    <t>995533871</t>
  </si>
  <si>
    <t>Land Golfklubb</t>
  </si>
  <si>
    <t>KL11030044</t>
  </si>
  <si>
    <t>992453605</t>
  </si>
  <si>
    <t>Stavanger Pistolklubb</t>
  </si>
  <si>
    <t>KL12330001</t>
  </si>
  <si>
    <t>975432572</t>
  </si>
  <si>
    <t>Ulvik Idrottslag</t>
  </si>
  <si>
    <t>KL03010939</t>
  </si>
  <si>
    <t>993018686</t>
  </si>
  <si>
    <t>Bygdøy Basketballklubb</t>
  </si>
  <si>
    <t>KL03010499</t>
  </si>
  <si>
    <t>983888895</t>
  </si>
  <si>
    <t>Oslo Taekwondo Klubb</t>
  </si>
  <si>
    <t>KL20170009</t>
  </si>
  <si>
    <t>983469132</t>
  </si>
  <si>
    <t>Hammerfest og Kvalsund Golfklubb</t>
  </si>
  <si>
    <t>KL05010091</t>
  </si>
  <si>
    <t>984000421</t>
  </si>
  <si>
    <t>Lillehammer Lawn Tennisklubb</t>
  </si>
  <si>
    <t>KL11120001</t>
  </si>
  <si>
    <t>986531165</t>
  </si>
  <si>
    <t>Heskestad Idrettslag</t>
  </si>
  <si>
    <t>KL18040091</t>
  </si>
  <si>
    <t>994248316</t>
  </si>
  <si>
    <t>Bodø Sportsskytterklubb</t>
  </si>
  <si>
    <t>KL12010505</t>
  </si>
  <si>
    <t>985527512</t>
  </si>
  <si>
    <t>Bergen Rugbyklubb</t>
  </si>
  <si>
    <t>KL17210040</t>
  </si>
  <si>
    <t>988284580</t>
  </si>
  <si>
    <t>Verdal Svømmeklubb</t>
  </si>
  <si>
    <t>KL11010016</t>
  </si>
  <si>
    <t>983946429</t>
  </si>
  <si>
    <t>Helleland Idrettslag</t>
  </si>
  <si>
    <t>KL10010118</t>
  </si>
  <si>
    <t>991857133</t>
  </si>
  <si>
    <t>Kristiansand Studentidrettslag</t>
  </si>
  <si>
    <t>KL05010023</t>
  </si>
  <si>
    <t>993632058</t>
  </si>
  <si>
    <t>Lillehammer Orienteringsklubb</t>
  </si>
  <si>
    <t>KL03011317</t>
  </si>
  <si>
    <t>992043180</t>
  </si>
  <si>
    <t>Oppsal Basket</t>
  </si>
  <si>
    <t>KL05320002</t>
  </si>
  <si>
    <t>991000011</t>
  </si>
  <si>
    <t>Jevnaker Bordtennisklubb</t>
  </si>
  <si>
    <t>KL18330033</t>
  </si>
  <si>
    <t>984591500</t>
  </si>
  <si>
    <t>Storforshei If</t>
  </si>
  <si>
    <t>KL11060062</t>
  </si>
  <si>
    <t>994563025</t>
  </si>
  <si>
    <t>Haugaland Golfklubb</t>
  </si>
  <si>
    <t>KL11490056</t>
  </si>
  <si>
    <t>893537732</t>
  </si>
  <si>
    <t>Karmøy Motocrossklubb</t>
  </si>
  <si>
    <t>KL04170011</t>
  </si>
  <si>
    <t>984310064</t>
  </si>
  <si>
    <t>Åsbygda IL Hovedlaget</t>
  </si>
  <si>
    <t>KL01250012</t>
  </si>
  <si>
    <t>987173777</t>
  </si>
  <si>
    <t>Trømborg Idrettslag</t>
  </si>
  <si>
    <t>KL14450002</t>
  </si>
  <si>
    <t>995638096</t>
  </si>
  <si>
    <t>Sandane Flyklubb</t>
  </si>
  <si>
    <t>KL03010379</t>
  </si>
  <si>
    <t>983636322</t>
  </si>
  <si>
    <t>Teisen Idrettsforening</t>
  </si>
  <si>
    <t>KL11200011</t>
  </si>
  <si>
    <t>989376454</t>
  </si>
  <si>
    <t>Orstad Bmx Klubb</t>
  </si>
  <si>
    <t>KL20040015</t>
  </si>
  <si>
    <t>984807732</t>
  </si>
  <si>
    <t>Hammerfest Rideklubb</t>
  </si>
  <si>
    <t>KL02190269</t>
  </si>
  <si>
    <t>993809225</t>
  </si>
  <si>
    <t>Fornebu Bordtennisklubb</t>
  </si>
  <si>
    <t>KL18680003</t>
  </si>
  <si>
    <t>837284562</t>
  </si>
  <si>
    <t>Morild I L</t>
  </si>
  <si>
    <t>KL10010149</t>
  </si>
  <si>
    <t>989071203</t>
  </si>
  <si>
    <t>Kjevik Flyklubb</t>
  </si>
  <si>
    <t>KL02350011</t>
  </si>
  <si>
    <t>995768631</t>
  </si>
  <si>
    <t>Raumar Orientering</t>
  </si>
  <si>
    <t>KL05010031</t>
  </si>
  <si>
    <t>975555623</t>
  </si>
  <si>
    <t>Lillehammer Turnforening</t>
  </si>
  <si>
    <t>KL02370017</t>
  </si>
  <si>
    <t>984105770</t>
  </si>
  <si>
    <t>Eidsvoll Sykkelklubb</t>
  </si>
  <si>
    <t>KL16340023</t>
  </si>
  <si>
    <t>983976093</t>
  </si>
  <si>
    <t>Oppdal Golfklubb</t>
  </si>
  <si>
    <t>KL08050127</t>
  </si>
  <si>
    <t>997936582</t>
  </si>
  <si>
    <t>Folkets Klubb Grenland</t>
  </si>
  <si>
    <t>KL04120092</t>
  </si>
  <si>
    <t>991769005</t>
  </si>
  <si>
    <t>Ringsaker Danseklubb</t>
  </si>
  <si>
    <t>KL09060154</t>
  </si>
  <si>
    <t>914240921</t>
  </si>
  <si>
    <t>Raet Sportsklubb</t>
  </si>
  <si>
    <t>KL04020017</t>
  </si>
  <si>
    <t>993262021</t>
  </si>
  <si>
    <t>Kongsvinger Idrettslag</t>
  </si>
  <si>
    <t>KL02370009</t>
  </si>
  <si>
    <t>990347514</t>
  </si>
  <si>
    <t>Eidsvoll Funksjonshemmedes Lag</t>
  </si>
  <si>
    <t>KL06050083</t>
  </si>
  <si>
    <t>984387113</t>
  </si>
  <si>
    <t>Ringerike Golfklubb</t>
  </si>
  <si>
    <t>KL04320001</t>
  </si>
  <si>
    <t>975551431</t>
  </si>
  <si>
    <t>Rendalen Idrettslag</t>
  </si>
  <si>
    <t>KL16010297</t>
  </si>
  <si>
    <t>983953506</t>
  </si>
  <si>
    <t>Byneset RG</t>
  </si>
  <si>
    <t>KL12110015</t>
  </si>
  <si>
    <t>993454729</t>
  </si>
  <si>
    <t>Etne Kyokushin Karateklubb</t>
  </si>
  <si>
    <t>KL17170009</t>
  </si>
  <si>
    <t>984441673</t>
  </si>
  <si>
    <t>Frosta Golfklubb</t>
  </si>
  <si>
    <t>KL18410001</t>
  </si>
  <si>
    <t>985087733</t>
  </si>
  <si>
    <t>Fauske Atletklubb</t>
  </si>
  <si>
    <t>KL02280027</t>
  </si>
  <si>
    <t>993610399</t>
  </si>
  <si>
    <t>NeRo Sportsdansere</t>
  </si>
  <si>
    <t>KL12190006</t>
  </si>
  <si>
    <t>985888590</t>
  </si>
  <si>
    <t>Moster Idrettslag</t>
  </si>
  <si>
    <t>KL12010309</t>
  </si>
  <si>
    <t>983760120</t>
  </si>
  <si>
    <t>Fyllingen Bbk</t>
  </si>
  <si>
    <t>KL16010371</t>
  </si>
  <si>
    <t>986366504</t>
  </si>
  <si>
    <t>Vikåsen Bordtennisklubb</t>
  </si>
  <si>
    <t>KL02190272</t>
  </si>
  <si>
    <t>995262991</t>
  </si>
  <si>
    <t>Bærum Basket</t>
  </si>
  <si>
    <t>KL11030284</t>
  </si>
  <si>
    <t>897045702</t>
  </si>
  <si>
    <t>Stavanger Innebandyklubb</t>
  </si>
  <si>
    <t>KL14450019</t>
  </si>
  <si>
    <t>993603015</t>
  </si>
  <si>
    <t>Sandane Golfklubb</t>
  </si>
  <si>
    <t>KL17190001</t>
  </si>
  <si>
    <t>975578151</t>
  </si>
  <si>
    <t>Ekne Idrettslag</t>
  </si>
  <si>
    <t>KL15350014</t>
  </si>
  <si>
    <t>983394574</t>
  </si>
  <si>
    <t>Vestnes Islandshestforening</t>
  </si>
  <si>
    <t>KL11010019</t>
  </si>
  <si>
    <t>984377851</t>
  </si>
  <si>
    <t xml:space="preserve">NMK Egersund </t>
  </si>
  <si>
    <t>KL18400008</t>
  </si>
  <si>
    <t>984507348</t>
  </si>
  <si>
    <t>I L Vinger</t>
  </si>
  <si>
    <t>KL03010504</t>
  </si>
  <si>
    <t>974262487</t>
  </si>
  <si>
    <t>Tøyen Taekwondo Klubb</t>
  </si>
  <si>
    <t>KL02310089</t>
  </si>
  <si>
    <t>982842506</t>
  </si>
  <si>
    <t>Romerike Kunstløpklubb</t>
  </si>
  <si>
    <t>KL14490002</t>
  </si>
  <si>
    <t>975711390</t>
  </si>
  <si>
    <t>Loen Idrettslag</t>
  </si>
  <si>
    <t>KL03010352</t>
  </si>
  <si>
    <t>986620168</t>
  </si>
  <si>
    <t>Sportsklubben Av 1909</t>
  </si>
  <si>
    <t>KL03010513</t>
  </si>
  <si>
    <t>991634258</t>
  </si>
  <si>
    <t>Oslo Skiskytterlag</t>
  </si>
  <si>
    <t>KL15050049</t>
  </si>
  <si>
    <t>993745847</t>
  </si>
  <si>
    <t>Møre Flyklubb</t>
  </si>
  <si>
    <t>KL16010014</t>
  </si>
  <si>
    <t>984095244</t>
  </si>
  <si>
    <t>Byåsen Skiskytterlag</t>
  </si>
  <si>
    <t>KL16630015</t>
  </si>
  <si>
    <t>993541834</t>
  </si>
  <si>
    <t>Vikhammer Håndballklubb</t>
  </si>
  <si>
    <t>KL12210264</t>
  </si>
  <si>
    <t>996500713</t>
  </si>
  <si>
    <t>Stord Orientering</t>
  </si>
  <si>
    <t>KL16010480</t>
  </si>
  <si>
    <t>993095532</t>
  </si>
  <si>
    <t>Stoppball Nidaros Biljardklubb</t>
  </si>
  <si>
    <t>KL15040082</t>
  </si>
  <si>
    <t>980624641</t>
  </si>
  <si>
    <t>Klatreklubben Ålesund</t>
  </si>
  <si>
    <t>KL04360010</t>
  </si>
  <si>
    <t>993601691</t>
  </si>
  <si>
    <t>Tolga-Vingelen Fotballklubb</t>
  </si>
  <si>
    <t>KL18260002</t>
  </si>
  <si>
    <t>983835694</t>
  </si>
  <si>
    <t>Hattfjelldal Idrettslag</t>
  </si>
  <si>
    <t>KL09060136</t>
  </si>
  <si>
    <t>983169147</t>
  </si>
  <si>
    <t>Friskis &amp; Svettis Arendal</t>
  </si>
  <si>
    <t>KL09040046</t>
  </si>
  <si>
    <t>982726891</t>
  </si>
  <si>
    <t>Hrani Islandshestforening</t>
  </si>
  <si>
    <t>KL10010046</t>
  </si>
  <si>
    <t>993940992</t>
  </si>
  <si>
    <t>Kristiansand Pistolklubb</t>
  </si>
  <si>
    <t>KL11460022</t>
  </si>
  <si>
    <t>990808821</t>
  </si>
  <si>
    <t>Indre Haugaland ryttersportklubb</t>
  </si>
  <si>
    <t>KL04190012</t>
  </si>
  <si>
    <t>991455353</t>
  </si>
  <si>
    <t>Slåstad Vannskiklubb</t>
  </si>
  <si>
    <t>KL12430011</t>
  </si>
  <si>
    <t>987161213</t>
  </si>
  <si>
    <t>Os Seilforening</t>
  </si>
  <si>
    <t>KL04190019</t>
  </si>
  <si>
    <t>979486359</t>
  </si>
  <si>
    <t>Skarnes Håndball</t>
  </si>
  <si>
    <t>KL03011055</t>
  </si>
  <si>
    <t>917106053</t>
  </si>
  <si>
    <t>Sakura Karate klubb</t>
  </si>
  <si>
    <t>KL03010408</t>
  </si>
  <si>
    <t>993633054</t>
  </si>
  <si>
    <t>Uranienborg Turn</t>
  </si>
  <si>
    <t>KL11060012</t>
  </si>
  <si>
    <t>984039972</t>
  </si>
  <si>
    <t>Haugesund Seilforening</t>
  </si>
  <si>
    <t>KL09260001</t>
  </si>
  <si>
    <t>971491965</t>
  </si>
  <si>
    <t>Høvdingen,IL</t>
  </si>
  <si>
    <t>KL20020003</t>
  </si>
  <si>
    <t>971405201</t>
  </si>
  <si>
    <t>Vardø Idrettslag</t>
  </si>
  <si>
    <t>KL14430007</t>
  </si>
  <si>
    <t>971365897</t>
  </si>
  <si>
    <t>Stårheim Idrettslag</t>
  </si>
  <si>
    <t>KL12010362</t>
  </si>
  <si>
    <t>885259952</t>
  </si>
  <si>
    <t>Sentrum Ju Jitsu Klubb</t>
  </si>
  <si>
    <t>KL18600003</t>
  </si>
  <si>
    <t>992569808</t>
  </si>
  <si>
    <t>Gravdal UIL Fotball</t>
  </si>
  <si>
    <t>KL02140013</t>
  </si>
  <si>
    <t>975486834</t>
  </si>
  <si>
    <t>Ås Turnforening</t>
  </si>
  <si>
    <t>KL19250008</t>
  </si>
  <si>
    <t>993425109</t>
  </si>
  <si>
    <t>Sørreisa Svømmeklubb</t>
  </si>
  <si>
    <t>KL17030001</t>
  </si>
  <si>
    <t>975596087</t>
  </si>
  <si>
    <t>Bangsund Idrettslag</t>
  </si>
  <si>
    <t>KL17180008</t>
  </si>
  <si>
    <t>993748951</t>
  </si>
  <si>
    <t>Leksvik Badmintonklubb</t>
  </si>
  <si>
    <t>KL19020262</t>
  </si>
  <si>
    <t>918718834</t>
  </si>
  <si>
    <t>Dancelab danseklubb</t>
  </si>
  <si>
    <t>KL05190001</t>
  </si>
  <si>
    <t>974264463</t>
  </si>
  <si>
    <t>Harpefoss I L</t>
  </si>
  <si>
    <t>KL20300006</t>
  </si>
  <si>
    <t>984594151</t>
  </si>
  <si>
    <t>Kirkenes Atletklubb</t>
  </si>
  <si>
    <t>KL02290101</t>
  </si>
  <si>
    <t>880819232</t>
  </si>
  <si>
    <t>Enebakk Vannskiklubb</t>
  </si>
  <si>
    <t>KL04120025</t>
  </si>
  <si>
    <t>990533865</t>
  </si>
  <si>
    <t>Næroset Idrettslag</t>
  </si>
  <si>
    <t>KL19030048</t>
  </si>
  <si>
    <t>979400918</t>
  </si>
  <si>
    <t>Harstad Golfklubb</t>
  </si>
  <si>
    <t>KL15020052</t>
  </si>
  <si>
    <t>976503481</t>
  </si>
  <si>
    <t>Kleive KFUM Trial</t>
  </si>
  <si>
    <t>KL11240012</t>
  </si>
  <si>
    <t>983982506</t>
  </si>
  <si>
    <t>Våganes Fotballklubb</t>
  </si>
  <si>
    <t>KL15660017</t>
  </si>
  <si>
    <t>993910627</t>
  </si>
  <si>
    <t>Trollheimen Ride og Kjørelag</t>
  </si>
  <si>
    <t>KL06020169</t>
  </si>
  <si>
    <t>995648164</t>
  </si>
  <si>
    <t>Elvebyen Sportsdanseklubb</t>
  </si>
  <si>
    <t>KL07060025</t>
  </si>
  <si>
    <t>983921930</t>
  </si>
  <si>
    <t>Sandefjord Roklubb</t>
  </si>
  <si>
    <t>KL09060026</t>
  </si>
  <si>
    <t>914140552</t>
  </si>
  <si>
    <t>Arendal Bokseklubb</t>
  </si>
  <si>
    <t>KL16440001</t>
  </si>
  <si>
    <t>975735524</t>
  </si>
  <si>
    <t>Haltdalen Idrettslag</t>
  </si>
  <si>
    <t>KL05340021</t>
  </si>
  <si>
    <t>885293182</t>
  </si>
  <si>
    <t>Gran Håndballklubb</t>
  </si>
  <si>
    <t>KL11020115</t>
  </si>
  <si>
    <t>993870404</t>
  </si>
  <si>
    <t>Sandnes Karateklubb</t>
  </si>
  <si>
    <t>KL01050022</t>
  </si>
  <si>
    <t>983902227</t>
  </si>
  <si>
    <t>Sarpsborg Seilforening</t>
  </si>
  <si>
    <t>KL18250002</t>
  </si>
  <si>
    <t>975524698</t>
  </si>
  <si>
    <t>Grane Idrettslag</t>
  </si>
  <si>
    <t>KL14410001</t>
  </si>
  <si>
    <t>993556335</t>
  </si>
  <si>
    <t>Flatraket Idrettslag</t>
  </si>
  <si>
    <t>KL12280010</t>
  </si>
  <si>
    <t>984676298</t>
  </si>
  <si>
    <t>Røldal Idrettslag</t>
  </si>
  <si>
    <t>KL07060024</t>
  </si>
  <si>
    <t>990217750</t>
  </si>
  <si>
    <t>Sandefjord Pistolklubb</t>
  </si>
  <si>
    <t>KL11190035</t>
  </si>
  <si>
    <t>990099103</t>
  </si>
  <si>
    <t>Matningsdal Idrettslag</t>
  </si>
  <si>
    <t>KL01060108</t>
  </si>
  <si>
    <t>993787922</t>
  </si>
  <si>
    <t>Onsøy Jeger og Fiskeforening</t>
  </si>
  <si>
    <t>KL15020022</t>
  </si>
  <si>
    <t>971367245</t>
  </si>
  <si>
    <t>Molde Svømme- og Livredningsklubb</t>
  </si>
  <si>
    <t>KL06040003</t>
  </si>
  <si>
    <t>984923406</t>
  </si>
  <si>
    <t>Efteløt Idrettslag</t>
  </si>
  <si>
    <t>KL12530002</t>
  </si>
  <si>
    <t>883810872</t>
  </si>
  <si>
    <t>Hausvik Fotballklubb</t>
  </si>
  <si>
    <t>KL19020047</t>
  </si>
  <si>
    <t>982948509</t>
  </si>
  <si>
    <t>Tromsø Fallskjermklubb</t>
  </si>
  <si>
    <t>KL02200094</t>
  </si>
  <si>
    <t>987707690</t>
  </si>
  <si>
    <t>Asker Karateklubb</t>
  </si>
  <si>
    <t>KL10010147</t>
  </si>
  <si>
    <t>991613706</t>
  </si>
  <si>
    <t>Gladiators Amerikansk Fotballklubb</t>
  </si>
  <si>
    <t>KL04030031</t>
  </si>
  <si>
    <t>988766852</t>
  </si>
  <si>
    <t>Hamar Taekwondo Klubb</t>
  </si>
  <si>
    <t>KL12430010</t>
  </si>
  <si>
    <t>984016786</t>
  </si>
  <si>
    <t>Os Roklubb</t>
  </si>
  <si>
    <t>KL08270004</t>
  </si>
  <si>
    <t>975621871</t>
  </si>
  <si>
    <t>Hjartdal Idrettslag</t>
  </si>
  <si>
    <t>KL20030025</t>
  </si>
  <si>
    <t>986670742</t>
  </si>
  <si>
    <t>Varanger Golfklubb</t>
  </si>
  <si>
    <t>KL04030023</t>
  </si>
  <si>
    <t>993571024</t>
  </si>
  <si>
    <t>Hedemarken Rideklubb</t>
  </si>
  <si>
    <t>KL11540009</t>
  </si>
  <si>
    <t>989711733</t>
  </si>
  <si>
    <t>Sportsklubben Vats 94</t>
  </si>
  <si>
    <t>KL07040091</t>
  </si>
  <si>
    <t>911973502</t>
  </si>
  <si>
    <t>Tønsberg Innebandyklubb</t>
  </si>
  <si>
    <t>KL15040109</t>
  </si>
  <si>
    <t>996461653</t>
  </si>
  <si>
    <t>Ålesund Håndballklubb</t>
  </si>
  <si>
    <t>KL12470042</t>
  </si>
  <si>
    <t>897085372</t>
  </si>
  <si>
    <t>Askøy Bowlingklubb</t>
  </si>
  <si>
    <t>KL12010313</t>
  </si>
  <si>
    <t>983807380</t>
  </si>
  <si>
    <t>Vestkant Trial</t>
  </si>
  <si>
    <t>KL11030027</t>
  </si>
  <si>
    <t>987213272</t>
  </si>
  <si>
    <t>Tasta Håndballklubb</t>
  </si>
  <si>
    <t>KL03010910</t>
  </si>
  <si>
    <t>996013502</t>
  </si>
  <si>
    <t>Oslo Rullestolrugbyklubb</t>
  </si>
  <si>
    <t>KL02350026</t>
  </si>
  <si>
    <t>984021488</t>
  </si>
  <si>
    <t>Øvre Romerike Handicapidrettslag</t>
  </si>
  <si>
    <t>KL08060017</t>
  </si>
  <si>
    <t>975684962</t>
  </si>
  <si>
    <t>Klyve Idrettslag</t>
  </si>
  <si>
    <t>KL07010020</t>
  </si>
  <si>
    <t>985140324</t>
  </si>
  <si>
    <t>Horten Svømmeklubb</t>
  </si>
  <si>
    <t>KL15140003</t>
  </si>
  <si>
    <t>994550063</t>
  </si>
  <si>
    <t>Kvamsøy Idrettslag</t>
  </si>
  <si>
    <t>KL06240021</t>
  </si>
  <si>
    <t>988259551</t>
  </si>
  <si>
    <t>Hokksund Pistolklubb</t>
  </si>
  <si>
    <t>KL03010885</t>
  </si>
  <si>
    <t>996698378</t>
  </si>
  <si>
    <t>Åsbråten Idrettslag</t>
  </si>
  <si>
    <t>KL12010104</t>
  </si>
  <si>
    <t>883646142</t>
  </si>
  <si>
    <t>Sportsklubben Heros</t>
  </si>
  <si>
    <t>KL11030035</t>
  </si>
  <si>
    <t>987845449</t>
  </si>
  <si>
    <t>Stavanger Fallskjermklubb</t>
  </si>
  <si>
    <t>KL09060058</t>
  </si>
  <si>
    <t>971328800</t>
  </si>
  <si>
    <t>Øyestad IF allianse</t>
  </si>
  <si>
    <t>KL15020036</t>
  </si>
  <si>
    <t>985199981</t>
  </si>
  <si>
    <t>Solemdal Idrettslag</t>
  </si>
  <si>
    <t>KL02110006</t>
  </si>
  <si>
    <t>982892694</t>
  </si>
  <si>
    <t>Vestby Idrettslag</t>
  </si>
  <si>
    <t>KL01280003</t>
  </si>
  <si>
    <t>984661363</t>
  </si>
  <si>
    <t>Oshaug Idrettslag</t>
  </si>
  <si>
    <t>KL14430003</t>
  </si>
  <si>
    <t>992680458</t>
  </si>
  <si>
    <t>Eid Symjeklubb</t>
  </si>
  <si>
    <t>KL17020029</t>
  </si>
  <si>
    <t>971384603</t>
  </si>
  <si>
    <t>Steinkjer Turnforening</t>
  </si>
  <si>
    <t>KL09280003</t>
  </si>
  <si>
    <t>993792020</t>
  </si>
  <si>
    <t>Herefoss Idrettslag</t>
  </si>
  <si>
    <t>KL16480001</t>
  </si>
  <si>
    <t>975593991</t>
  </si>
  <si>
    <t>Budal Idrettslag</t>
  </si>
  <si>
    <t>KL03011124</t>
  </si>
  <si>
    <t>996557383</t>
  </si>
  <si>
    <t>Keum Gang Taekwondo - St.hanshaugen</t>
  </si>
  <si>
    <t>KL15110003</t>
  </si>
  <si>
    <t>891963122</t>
  </si>
  <si>
    <t>Syvde Idrettslag</t>
  </si>
  <si>
    <t>KL03011214</t>
  </si>
  <si>
    <t>987795972</t>
  </si>
  <si>
    <t>Oslo Nord Taekwondo klubb</t>
  </si>
  <si>
    <t>KL04020026</t>
  </si>
  <si>
    <t>993563498</t>
  </si>
  <si>
    <t>Lundersæter Idrettslag</t>
  </si>
  <si>
    <t>KL01040006</t>
  </si>
  <si>
    <t>983936598</t>
  </si>
  <si>
    <t>Krapfoss Sportskytterlag</t>
  </si>
  <si>
    <t>KL12010153</t>
  </si>
  <si>
    <t>985482896</t>
  </si>
  <si>
    <t>Njørd Ro og Kajakklubb</t>
  </si>
  <si>
    <t>KL18050007</t>
  </si>
  <si>
    <t>993749885</t>
  </si>
  <si>
    <t>Bjerkvik Svømmeklubb</t>
  </si>
  <si>
    <t>KL04030070</t>
  </si>
  <si>
    <t>992424656</t>
  </si>
  <si>
    <t>Øvre Vang Kjøre og Rideklubb</t>
  </si>
  <si>
    <t>KL10010047</t>
  </si>
  <si>
    <t>989546589</t>
  </si>
  <si>
    <t>Kristiansand Roklubb</t>
  </si>
  <si>
    <t>KL11020093</t>
  </si>
  <si>
    <t>993635391</t>
  </si>
  <si>
    <t>Hommersåk Innebandyklubb</t>
  </si>
  <si>
    <t>KL11010003</t>
  </si>
  <si>
    <t>984499779</t>
  </si>
  <si>
    <t>Egersund Undervannsklubb</t>
  </si>
  <si>
    <t>KL04280016</t>
  </si>
  <si>
    <t>990907374</t>
  </si>
  <si>
    <t>Østby Idrettslag</t>
  </si>
  <si>
    <t>KL16200004</t>
  </si>
  <si>
    <t>989649272</t>
  </si>
  <si>
    <t>Nabeita IL</t>
  </si>
  <si>
    <t>KL12460006</t>
  </si>
  <si>
    <t>993542407</t>
  </si>
  <si>
    <t>Sotra Volleyballklubb</t>
  </si>
  <si>
    <t>KL16010527</t>
  </si>
  <si>
    <t>997794133</t>
  </si>
  <si>
    <t>Nidaros Danseklubb</t>
  </si>
  <si>
    <t>KL04030040</t>
  </si>
  <si>
    <t>881665352</t>
  </si>
  <si>
    <t>HaGL Fallskjermklubb</t>
  </si>
  <si>
    <t>KL05020048</t>
  </si>
  <si>
    <t>983620477</t>
  </si>
  <si>
    <t>Vardal Turnforening</t>
  </si>
  <si>
    <t>KL11020068</t>
  </si>
  <si>
    <t>983713017</t>
  </si>
  <si>
    <t>Riska Håndballklubb</t>
  </si>
  <si>
    <t>KL19020056</t>
  </si>
  <si>
    <t>985637466</t>
  </si>
  <si>
    <t>Tromsø Karateklubb</t>
  </si>
  <si>
    <t>KL11300013</t>
  </si>
  <si>
    <t>984030169</t>
  </si>
  <si>
    <t>Vaulali Trial Klubb</t>
  </si>
  <si>
    <t>KL19030026</t>
  </si>
  <si>
    <t>993767727</t>
  </si>
  <si>
    <t>Harstad Turnforening</t>
  </si>
  <si>
    <t>KL06020089</t>
  </si>
  <si>
    <t>993785407</t>
  </si>
  <si>
    <t>Drammen Kickboxing Klubb</t>
  </si>
  <si>
    <t>KL15710002</t>
  </si>
  <si>
    <t>975490114</t>
  </si>
  <si>
    <t>Halsa Idrettslag</t>
  </si>
  <si>
    <t>KL19020159</t>
  </si>
  <si>
    <t>982192331</t>
  </si>
  <si>
    <t>Tromsø Swingklubb</t>
  </si>
  <si>
    <t>KL16400006</t>
  </si>
  <si>
    <t>986629149</t>
  </si>
  <si>
    <t>Glåmos idrettslag</t>
  </si>
  <si>
    <t>KL06020042</t>
  </si>
  <si>
    <t>975693333</t>
  </si>
  <si>
    <t>Idrettsforeningen Hellas</t>
  </si>
  <si>
    <t>KL20110006</t>
  </si>
  <si>
    <t>882787982</t>
  </si>
  <si>
    <t>Guovdageainnu Motorsearvi/ Kautokeino Motorklubb</t>
  </si>
  <si>
    <t>KL01060007</t>
  </si>
  <si>
    <t>986043055</t>
  </si>
  <si>
    <t>Fredriksstad Roklub</t>
  </si>
  <si>
    <t>KL10040006</t>
  </si>
  <si>
    <t>990791813</t>
  </si>
  <si>
    <t>Flekkefjord Kajakklubb</t>
  </si>
  <si>
    <t>KL09040019</t>
  </si>
  <si>
    <t>991857761</t>
  </si>
  <si>
    <t>Grimstad Sykleklubb</t>
  </si>
  <si>
    <t>KL17140032</t>
  </si>
  <si>
    <t>892861072</t>
  </si>
  <si>
    <t>Stjørdal Basketballklubb</t>
  </si>
  <si>
    <t>KL15630017</t>
  </si>
  <si>
    <t>996662004</t>
  </si>
  <si>
    <t>Ulvungen IL</t>
  </si>
  <si>
    <t>KL07130004</t>
  </si>
  <si>
    <t>991740775</t>
  </si>
  <si>
    <t>Sande Kraftsportklubb</t>
  </si>
  <si>
    <t>KL12380037</t>
  </si>
  <si>
    <t>985377979</t>
  </si>
  <si>
    <t>Hardanger Golfklubb</t>
  </si>
  <si>
    <t>KL15020071</t>
  </si>
  <si>
    <t>987201576</t>
  </si>
  <si>
    <t>Molde Swing og Rockeklubb</t>
  </si>
  <si>
    <t>KL06190004</t>
  </si>
  <si>
    <t>975554309</t>
  </si>
  <si>
    <t>Torpo Idrettslag</t>
  </si>
  <si>
    <t>KL15660022</t>
  </si>
  <si>
    <t>887894752</t>
  </si>
  <si>
    <t>Surnadal Golfklubb</t>
  </si>
  <si>
    <t>KL04370008</t>
  </si>
  <si>
    <t>977500966</t>
  </si>
  <si>
    <t>Tylldal IL Hovedlaget</t>
  </si>
  <si>
    <t>KL15280029</t>
  </si>
  <si>
    <t>893245502</t>
  </si>
  <si>
    <t>Sykkylven Motocross Klubb</t>
  </si>
  <si>
    <t>KL16010552</t>
  </si>
  <si>
    <t>915169066</t>
  </si>
  <si>
    <t>Spektra Cricket Klub</t>
  </si>
  <si>
    <t>KL18330016</t>
  </si>
  <si>
    <t>976735129</t>
  </si>
  <si>
    <t>NMK Rana</t>
  </si>
  <si>
    <t>KL12010502</t>
  </si>
  <si>
    <t>990479259</t>
  </si>
  <si>
    <t>BSI - SUB</t>
  </si>
  <si>
    <t>KL04270020</t>
  </si>
  <si>
    <t>983733743</t>
  </si>
  <si>
    <t>Sørskogbygda Idrettslag</t>
  </si>
  <si>
    <t>KL05210010</t>
  </si>
  <si>
    <t>993599433</t>
  </si>
  <si>
    <t xml:space="preserve">Stav Kjøre og Rideklubb </t>
  </si>
  <si>
    <t>KL12010019</t>
  </si>
  <si>
    <t>983982719</t>
  </si>
  <si>
    <t>Bergen Helsesportslag</t>
  </si>
  <si>
    <t>KL14380007</t>
  </si>
  <si>
    <t>971365226</t>
  </si>
  <si>
    <t>Svelgen Turn og Idrettsforening</t>
  </si>
  <si>
    <t>KL12010704</t>
  </si>
  <si>
    <t>992963514</t>
  </si>
  <si>
    <t>Apeltun Idrettslag</t>
  </si>
  <si>
    <t>KL03010150</t>
  </si>
  <si>
    <t>984916779</t>
  </si>
  <si>
    <t>Kjelsås Bordtennisklubb</t>
  </si>
  <si>
    <t>KL14130003</t>
  </si>
  <si>
    <t>993609986</t>
  </si>
  <si>
    <t>Hyllestad Idrettslag</t>
  </si>
  <si>
    <t>KL07090044</t>
  </si>
  <si>
    <t>971319275</t>
  </si>
  <si>
    <t>Hvarnes IL</t>
  </si>
  <si>
    <t>KL20120091</t>
  </si>
  <si>
    <t>916357575</t>
  </si>
  <si>
    <t>Nordlysbyen Svømme- og Triatlonklubb</t>
  </si>
  <si>
    <t>KL17190015</t>
  </si>
  <si>
    <t>988863920</t>
  </si>
  <si>
    <t>Markabygda Idrettslag</t>
  </si>
  <si>
    <t>KL11460004</t>
  </si>
  <si>
    <t>874815322</t>
  </si>
  <si>
    <t>Nedstrand Idrettslag</t>
  </si>
  <si>
    <t>KL08190002</t>
  </si>
  <si>
    <t>986716297</t>
  </si>
  <si>
    <t>Nome Flyklubb</t>
  </si>
  <si>
    <t>KL08290008</t>
  </si>
  <si>
    <t>986729763</t>
  </si>
  <si>
    <t>Vrådal I.L</t>
  </si>
  <si>
    <t>KL02290108</t>
  </si>
  <si>
    <t>985370028</t>
  </si>
  <si>
    <t>Enebakk Motorsportklubb</t>
  </si>
  <si>
    <t>KL06330005</t>
  </si>
  <si>
    <t>993755168</t>
  </si>
  <si>
    <t>Uvdal Idrettslag</t>
  </si>
  <si>
    <t>KL19130003</t>
  </si>
  <si>
    <t>884067022</t>
  </si>
  <si>
    <t>Fjell Skilag</t>
  </si>
  <si>
    <t>KL04250011</t>
  </si>
  <si>
    <t>978663311</t>
  </si>
  <si>
    <t>Åsa Idrettslag</t>
  </si>
  <si>
    <t>KL12210003</t>
  </si>
  <si>
    <t>988338559</t>
  </si>
  <si>
    <t>Judo Klubb Stord</t>
  </si>
  <si>
    <t>KL02300013</t>
  </si>
  <si>
    <t>993746908</t>
  </si>
  <si>
    <t>Lørenskog Bryteklubb</t>
  </si>
  <si>
    <t>KL16210021</t>
  </si>
  <si>
    <t>887167192</t>
  </si>
  <si>
    <t>Austrått Golfklubb</t>
  </si>
  <si>
    <t>KL02190107</t>
  </si>
  <si>
    <t>994162314</t>
  </si>
  <si>
    <t>Hauger Bandy</t>
  </si>
  <si>
    <t>KL19310048</t>
  </si>
  <si>
    <t>990524327</t>
  </si>
  <si>
    <t>IL Pioner Ski</t>
  </si>
  <si>
    <t>KL19220007</t>
  </si>
  <si>
    <t>992239069</t>
  </si>
  <si>
    <t>Setermoen Svømmeklubb</t>
  </si>
  <si>
    <t>KL11210019</t>
  </si>
  <si>
    <t>995626373</t>
  </si>
  <si>
    <t>Bryne Turnlag</t>
  </si>
  <si>
    <t>KL03010851</t>
  </si>
  <si>
    <t>983802389</t>
  </si>
  <si>
    <t>Østensjø/Dverg Innebandyklubb</t>
  </si>
  <si>
    <t>KL12010516</t>
  </si>
  <si>
    <t>993225304</t>
  </si>
  <si>
    <t>Bergen Styrkeløftklubb</t>
  </si>
  <si>
    <t>KL01240014</t>
  </si>
  <si>
    <t>975335658</t>
  </si>
  <si>
    <t>Askim Volleyballklubb</t>
  </si>
  <si>
    <t>KL06020079</t>
  </si>
  <si>
    <t>984155344</t>
  </si>
  <si>
    <t>Åskollen Fotballklubb</t>
  </si>
  <si>
    <t>KL04290011</t>
  </si>
  <si>
    <t>883362772</t>
  </si>
  <si>
    <t>Åslia Skilag</t>
  </si>
  <si>
    <t>KL16010395</t>
  </si>
  <si>
    <t>986159975</t>
  </si>
  <si>
    <t>Trondheim Klatreklubb</t>
  </si>
  <si>
    <t>KL11450001</t>
  </si>
  <si>
    <t>993085073</t>
  </si>
  <si>
    <t>Bokn Idrettslag</t>
  </si>
  <si>
    <t>KL02310001</t>
  </si>
  <si>
    <t>990310807</t>
  </si>
  <si>
    <t>Nedre Romerike Handicapidrettslag</t>
  </si>
  <si>
    <t>KL02200109</t>
  </si>
  <si>
    <t>893960562</t>
  </si>
  <si>
    <t>Amasone Fotballklubb</t>
  </si>
  <si>
    <t>KL14430017</t>
  </si>
  <si>
    <t>994286706</t>
  </si>
  <si>
    <t>Nordfjord Golfklubb</t>
  </si>
  <si>
    <t>KL17140054</t>
  </si>
  <si>
    <t>991939059</t>
  </si>
  <si>
    <t>Værnes NTN Taekwon-Do Klubb</t>
  </si>
  <si>
    <t>KL08050043</t>
  </si>
  <si>
    <t>983924301</t>
  </si>
  <si>
    <t>Urædd Friidrett</t>
  </si>
  <si>
    <t>KL01040054</t>
  </si>
  <si>
    <t>985348723</t>
  </si>
  <si>
    <t>Eika Krapfoss, Fotballklubben</t>
  </si>
  <si>
    <t>KL04020070</t>
  </si>
  <si>
    <t>990090653</t>
  </si>
  <si>
    <t>Glåmdal Bowlingklubb</t>
  </si>
  <si>
    <t>KL11020122</t>
  </si>
  <si>
    <t>990448892</t>
  </si>
  <si>
    <t>Aspervika Trim og Turn</t>
  </si>
  <si>
    <t>KL18240042</t>
  </si>
  <si>
    <t>982088119</t>
  </si>
  <si>
    <t>Helgeland Golfklubb</t>
  </si>
  <si>
    <t>KL08290003</t>
  </si>
  <si>
    <t>875474332</t>
  </si>
  <si>
    <t>Kviteseid Idrettslag</t>
  </si>
  <si>
    <t>KL12010596</t>
  </si>
  <si>
    <t>916224516</t>
  </si>
  <si>
    <t>Rock'n Rolf Danseklubb</t>
  </si>
  <si>
    <t>KL05020103</t>
  </si>
  <si>
    <t>986176616</t>
  </si>
  <si>
    <t>Gjøvik Kunstløpklubb</t>
  </si>
  <si>
    <t>KL06020065</t>
  </si>
  <si>
    <t>980148165</t>
  </si>
  <si>
    <t>Drammen Golfklubb</t>
  </si>
  <si>
    <t>KL19020120</t>
  </si>
  <si>
    <t>893566252</t>
  </si>
  <si>
    <t>Ishavsbyen Fotballklubb</t>
  </si>
  <si>
    <t>KL19020063</t>
  </si>
  <si>
    <t>975887316</t>
  </si>
  <si>
    <t>Tromsø Skøyteklubb</t>
  </si>
  <si>
    <t>KL18040010</t>
  </si>
  <si>
    <t>987813709</t>
  </si>
  <si>
    <t>Bodø Friidrettsklubb</t>
  </si>
  <si>
    <t>KL09400005</t>
  </si>
  <si>
    <t>882706532</t>
  </si>
  <si>
    <t>NMK Hylestad Snøscooterklubb</t>
  </si>
  <si>
    <t>KL05020015</t>
  </si>
  <si>
    <t>980639304</t>
  </si>
  <si>
    <t>Gjøvik Gym og Turnforening</t>
  </si>
  <si>
    <t>KL06230005</t>
  </si>
  <si>
    <t>981195213</t>
  </si>
  <si>
    <t>Haugfoss Idrettsforening</t>
  </si>
  <si>
    <t>KL16210002</t>
  </si>
  <si>
    <t>971379979</t>
  </si>
  <si>
    <t>Uthaug Turn og Gymnastikklag</t>
  </si>
  <si>
    <t>KL03010127</t>
  </si>
  <si>
    <t>987477091</t>
  </si>
  <si>
    <t>Hodr Idrettslag For Synshemmede</t>
  </si>
  <si>
    <t>KL02310011</t>
  </si>
  <si>
    <t>984019726</t>
  </si>
  <si>
    <t>Lillestrøm &amp; Omegn Presisjonsskyttere</t>
  </si>
  <si>
    <t>KL03011380</t>
  </si>
  <si>
    <t>893578072</t>
  </si>
  <si>
    <t>Ten Do Karateklubb Oppsal</t>
  </si>
  <si>
    <t>KL02190298</t>
  </si>
  <si>
    <t>998200571</t>
  </si>
  <si>
    <t>Bærum Kampsport Klubb</t>
  </si>
  <si>
    <t>KL02300079</t>
  </si>
  <si>
    <t>988920045</t>
  </si>
  <si>
    <t>Friskis&amp;Svettis Nedre Romerike</t>
  </si>
  <si>
    <t>KL10180004</t>
  </si>
  <si>
    <t>993733776</t>
  </si>
  <si>
    <t>Søgne Idrettslag</t>
  </si>
  <si>
    <t>KL01010006</t>
  </si>
  <si>
    <t>976249410</t>
  </si>
  <si>
    <t>Gimle Idrettsforening</t>
  </si>
  <si>
    <t>KL12470022</t>
  </si>
  <si>
    <t>983420702</t>
  </si>
  <si>
    <t>Askøy Taekwon-Do Klubb</t>
  </si>
  <si>
    <t>KL16360006</t>
  </si>
  <si>
    <t>993569968</t>
  </si>
  <si>
    <t>IL Nor</t>
  </si>
  <si>
    <t>KL05170013</t>
  </si>
  <si>
    <t>993802719</t>
  </si>
  <si>
    <t>Norsk Motor Klubb Nord Gudbrandsdal</t>
  </si>
  <si>
    <t>KL15040043</t>
  </si>
  <si>
    <t>993603430</t>
  </si>
  <si>
    <t>Ålesund Badmintonklubb</t>
  </si>
  <si>
    <t>KL15510001</t>
  </si>
  <si>
    <t>984035136</t>
  </si>
  <si>
    <t>Eide Idrettslag</t>
  </si>
  <si>
    <t>KL09040069</t>
  </si>
  <si>
    <t>989008749</t>
  </si>
  <si>
    <t>Friskis &amp; Svettis Grimstad</t>
  </si>
  <si>
    <t>KL17420007</t>
  </si>
  <si>
    <t>988685100</t>
  </si>
  <si>
    <t>Grong Badmintonklubb</t>
  </si>
  <si>
    <t>KL02190109</t>
  </si>
  <si>
    <t>980388115</t>
  </si>
  <si>
    <t>Bærum Taekwon-Do Klubb</t>
  </si>
  <si>
    <t>KL15240001</t>
  </si>
  <si>
    <t>893569502</t>
  </si>
  <si>
    <t>Eidsdal Idrottslag</t>
  </si>
  <si>
    <t>KL01060077</t>
  </si>
  <si>
    <t>983784445</t>
  </si>
  <si>
    <t>Nylende IF</t>
  </si>
  <si>
    <t>KL02360005</t>
  </si>
  <si>
    <t>983388515</t>
  </si>
  <si>
    <t>Fenstad Sportsklubb</t>
  </si>
  <si>
    <t>KL03010024</t>
  </si>
  <si>
    <t>979169949</t>
  </si>
  <si>
    <t>Gymnastikk- og Turnforeningen Bjart</t>
  </si>
  <si>
    <t>KL04340012</t>
  </si>
  <si>
    <t>994638335</t>
  </si>
  <si>
    <t>Engerdal Sykkelklubb</t>
  </si>
  <si>
    <t>KL18530003</t>
  </si>
  <si>
    <t>990985944</t>
  </si>
  <si>
    <t>Liland Idrettsforening</t>
  </si>
  <si>
    <t>KL05280029</t>
  </si>
  <si>
    <t>977025176</t>
  </si>
  <si>
    <t>Kolbu/KK Fotball</t>
  </si>
  <si>
    <t>KL01050018</t>
  </si>
  <si>
    <t>983795943</t>
  </si>
  <si>
    <t>Sarpsborg Boccia- og Teppecurlingklubb</t>
  </si>
  <si>
    <t>KL12240039</t>
  </si>
  <si>
    <t>981957326</t>
  </si>
  <si>
    <t>Kvinnherad Motorsportklubb</t>
  </si>
  <si>
    <t>KL01060159</t>
  </si>
  <si>
    <t>990381658</t>
  </si>
  <si>
    <t>Fredrikstad Kampsportklubb</t>
  </si>
  <si>
    <t>KL16010560</t>
  </si>
  <si>
    <t>917108757</t>
  </si>
  <si>
    <t>Heimdal Taekwondo klubb</t>
  </si>
  <si>
    <t>KL08310001</t>
  </si>
  <si>
    <t>980259838</t>
  </si>
  <si>
    <t>Fyresdal Idrettslag</t>
  </si>
  <si>
    <t>KL04030038</t>
  </si>
  <si>
    <t>983898017</t>
  </si>
  <si>
    <t>Nestor Pensjonistbowlere Hamar</t>
  </si>
  <si>
    <t>KL15040045</t>
  </si>
  <si>
    <t>975607135</t>
  </si>
  <si>
    <t>Ålesund Bryteklubb</t>
  </si>
  <si>
    <t>KL18040006</t>
  </si>
  <si>
    <t>994613936</t>
  </si>
  <si>
    <t>Bodø Bordtennisklubb</t>
  </si>
  <si>
    <t>KL07090033</t>
  </si>
  <si>
    <t>892111162</t>
  </si>
  <si>
    <t>Brunlanes Idrettslag</t>
  </si>
  <si>
    <t>KL08060062</t>
  </si>
  <si>
    <t>983943551</t>
  </si>
  <si>
    <t>Odds Turnforening</t>
  </si>
  <si>
    <t>KL02190302</t>
  </si>
  <si>
    <t>993973246</t>
  </si>
  <si>
    <t>Zero Pistolklubb</t>
  </si>
  <si>
    <t>KL01180001</t>
  </si>
  <si>
    <t>976045807</t>
  </si>
  <si>
    <t>Aremark Idrettsforening</t>
  </si>
  <si>
    <t>KL19030084</t>
  </si>
  <si>
    <t>986766065</t>
  </si>
  <si>
    <t>Harstad Cykleklubb (Hck)</t>
  </si>
  <si>
    <t>KL12010136</t>
  </si>
  <si>
    <t>997934881</t>
  </si>
  <si>
    <t>Løv-Ham IL</t>
  </si>
  <si>
    <t>KL06050023</t>
  </si>
  <si>
    <t>991097449</t>
  </si>
  <si>
    <t>Ringerike Orienteringslag</t>
  </si>
  <si>
    <t>KL15020089</t>
  </si>
  <si>
    <t>892885702</t>
  </si>
  <si>
    <t>Molde Cykleklubb</t>
  </si>
  <si>
    <t>KL01250008</t>
  </si>
  <si>
    <t>983637817</t>
  </si>
  <si>
    <t>Mysen Pistollag</t>
  </si>
  <si>
    <t>KL18600033</t>
  </si>
  <si>
    <t>981455061</t>
  </si>
  <si>
    <t>Lofoten Motorsportklubb</t>
  </si>
  <si>
    <t>KL11460023</t>
  </si>
  <si>
    <t>998372216</t>
  </si>
  <si>
    <t>Tysvær Vektløfterklubb</t>
  </si>
  <si>
    <t>KL16010514</t>
  </si>
  <si>
    <t>996096602</t>
  </si>
  <si>
    <t>Nidaros Roller Derby</t>
  </si>
  <si>
    <t>KL03010287</t>
  </si>
  <si>
    <t>984648146</t>
  </si>
  <si>
    <t>Oslomarka Trekkhundklubb</t>
  </si>
  <si>
    <t>KL16380035</t>
  </si>
  <si>
    <t>990815283</t>
  </si>
  <si>
    <t>Orkdal Ntn Taekwon-Do Klubb</t>
  </si>
  <si>
    <t>KL19020046</t>
  </si>
  <si>
    <t>985654905</t>
  </si>
  <si>
    <t>Tromsø Cykleklubb</t>
  </si>
  <si>
    <t>KL05280058</t>
  </si>
  <si>
    <t>914058228</t>
  </si>
  <si>
    <t>Toten Svømmeklubb</t>
  </si>
  <si>
    <t>KL18330023</t>
  </si>
  <si>
    <t>983462243</t>
  </si>
  <si>
    <t>Rana Slalåmklubb</t>
  </si>
  <si>
    <t>KL04270010</t>
  </si>
  <si>
    <t>994180010</t>
  </si>
  <si>
    <t>Elverum Riflekl.</t>
  </si>
  <si>
    <t>KL01010048</t>
  </si>
  <si>
    <t>981868773</t>
  </si>
  <si>
    <t>Halden Curling Club</t>
  </si>
  <si>
    <t>KL04170005</t>
  </si>
  <si>
    <t>943821917</t>
  </si>
  <si>
    <t>Romedal Idrettslag</t>
  </si>
  <si>
    <t>KL05160014</t>
  </si>
  <si>
    <t>977387965</t>
  </si>
  <si>
    <t>Skåbu-Tverrbygda - Espesdalen Idrettslag</t>
  </si>
  <si>
    <t>KL20120003</t>
  </si>
  <si>
    <t>994011995</t>
  </si>
  <si>
    <t>Alta Ntn Taekwon-Do Klubb</t>
  </si>
  <si>
    <t>KL06050071</t>
  </si>
  <si>
    <t>997875109</t>
  </si>
  <si>
    <t>Fossekallen IL</t>
  </si>
  <si>
    <t>KL06020173</t>
  </si>
  <si>
    <t>996159833</t>
  </si>
  <si>
    <t>Drammen Amerikansk Fotballklubb</t>
  </si>
  <si>
    <t>KL12010497</t>
  </si>
  <si>
    <t>983995578</t>
  </si>
  <si>
    <t>Løv-Ham Håndball</t>
  </si>
  <si>
    <t>KL15040048</t>
  </si>
  <si>
    <t>971369078</t>
  </si>
  <si>
    <t>Ålesund Rideklubb</t>
  </si>
  <si>
    <t>KL08070002</t>
  </si>
  <si>
    <t>983801749</t>
  </si>
  <si>
    <t>Gransherad Idrettslag</t>
  </si>
  <si>
    <t>KL05220015</t>
  </si>
  <si>
    <t>876085232</t>
  </si>
  <si>
    <t>Gausdal Skilag</t>
  </si>
  <si>
    <t>KL11060104</t>
  </si>
  <si>
    <t>912875601</t>
  </si>
  <si>
    <t>Haugesund Amerikanske fotballklubb</t>
  </si>
  <si>
    <t>KL06250012</t>
  </si>
  <si>
    <t>985541728</t>
  </si>
  <si>
    <t>Vikåsen Idrettslag</t>
  </si>
  <si>
    <t>KL09260004</t>
  </si>
  <si>
    <t>892396272</t>
  </si>
  <si>
    <t>Lillesand Seilforening</t>
  </si>
  <si>
    <t>KL06050052</t>
  </si>
  <si>
    <t>976161653</t>
  </si>
  <si>
    <t>Hønefoss Basketballklubb</t>
  </si>
  <si>
    <t>KL01250009</t>
  </si>
  <si>
    <t>984998333</t>
  </si>
  <si>
    <t>Mysen Svømmeklubb</t>
  </si>
  <si>
    <t>KL18650031</t>
  </si>
  <si>
    <t>934384636</t>
  </si>
  <si>
    <t>KS Ski Lofoten</t>
  </si>
  <si>
    <t>KL03010329</t>
  </si>
  <si>
    <t>983830560</t>
  </si>
  <si>
    <t>Mortensrud-Aker Sports klubb</t>
  </si>
  <si>
    <t>KL04030048</t>
  </si>
  <si>
    <t>988704385</t>
  </si>
  <si>
    <t>Vang Orienteringslag</t>
  </si>
  <si>
    <t>KL12310008</t>
  </si>
  <si>
    <t>991191348</t>
  </si>
  <si>
    <t>I.L. Solnut</t>
  </si>
  <si>
    <t>KL02330014</t>
  </si>
  <si>
    <t>982943655</t>
  </si>
  <si>
    <t>Nittedal Skiskytterlag</t>
  </si>
  <si>
    <t>KL15020055</t>
  </si>
  <si>
    <t>979323131</t>
  </si>
  <si>
    <t>Molde Bordtennisklubb</t>
  </si>
  <si>
    <t>KL16010020</t>
  </si>
  <si>
    <t>994449761</t>
  </si>
  <si>
    <t>Draugen Froskemannsklubb</t>
  </si>
  <si>
    <t>KL16010211</t>
  </si>
  <si>
    <t>988578827</t>
  </si>
  <si>
    <t>Ranheim Skiklubb</t>
  </si>
  <si>
    <t>KL12010472</t>
  </si>
  <si>
    <t>975725650</t>
  </si>
  <si>
    <t>Bsi Dans</t>
  </si>
  <si>
    <t>KL03011212</t>
  </si>
  <si>
    <t>993860212</t>
  </si>
  <si>
    <t>Oslo Øst Taekwon-Do klubb</t>
  </si>
  <si>
    <t>KL01350006</t>
  </si>
  <si>
    <t>994116665</t>
  </si>
  <si>
    <t>Råde og Onsøy Rideklubb</t>
  </si>
  <si>
    <t>KL18330064</t>
  </si>
  <si>
    <t>884229952</t>
  </si>
  <si>
    <t>Rana Bowlingklubb</t>
  </si>
  <si>
    <t>KL04120028</t>
  </si>
  <si>
    <t>985737568</t>
  </si>
  <si>
    <t>Ringsaker Orienteringsklubb</t>
  </si>
  <si>
    <t>KL15020026</t>
  </si>
  <si>
    <t>992648481</t>
  </si>
  <si>
    <t>Molde Volleyballklubb</t>
  </si>
  <si>
    <t>KL15390013</t>
  </si>
  <si>
    <t>980509079</t>
  </si>
  <si>
    <t>Vågstranda Idrettslag</t>
  </si>
  <si>
    <t>KL18040011</t>
  </si>
  <si>
    <t>993619809</t>
  </si>
  <si>
    <t>Bodø Hang og Paragliderklubb</t>
  </si>
  <si>
    <t>KL15050008</t>
  </si>
  <si>
    <t>984008198</t>
  </si>
  <si>
    <t>Kristiansund Svømmeklubb</t>
  </si>
  <si>
    <t>KL07040006</t>
  </si>
  <si>
    <t>980782867</t>
  </si>
  <si>
    <t>Tønsberg Funksjonshemmedes Idrettslag</t>
  </si>
  <si>
    <t>KL05340020</t>
  </si>
  <si>
    <t>983935311</t>
  </si>
  <si>
    <t>Vestre Gran Idrettslag</t>
  </si>
  <si>
    <t>KL03010470</t>
  </si>
  <si>
    <t>991291318</t>
  </si>
  <si>
    <t>Sentrum Cricket Klubb</t>
  </si>
  <si>
    <t>KL12350004</t>
  </si>
  <si>
    <t>976904370</t>
  </si>
  <si>
    <t>ELDAR IL</t>
  </si>
  <si>
    <t>KL06190021</t>
  </si>
  <si>
    <t>991032592</t>
  </si>
  <si>
    <t>Hallingdal Motocrossklubb</t>
  </si>
  <si>
    <t>KL18040014</t>
  </si>
  <si>
    <t>984586310</t>
  </si>
  <si>
    <t>BODØ JUDO CLUB</t>
  </si>
  <si>
    <t>KL07090062</t>
  </si>
  <si>
    <t>993754137</t>
  </si>
  <si>
    <t>Larvik Kampsportklubb</t>
  </si>
  <si>
    <t>KL18660009</t>
  </si>
  <si>
    <t>893601112</t>
  </si>
  <si>
    <t>Stokmarknes Håndballklubb</t>
  </si>
  <si>
    <t>KL05340016</t>
  </si>
  <si>
    <t>983949894</t>
  </si>
  <si>
    <t>Søndre Ål Sportsklubb</t>
  </si>
  <si>
    <t>KL11030313</t>
  </si>
  <si>
    <t>915821987</t>
  </si>
  <si>
    <t>Hafrsfjord Ishockeyklubb</t>
  </si>
  <si>
    <t>KL04020005</t>
  </si>
  <si>
    <t>983516165</t>
  </si>
  <si>
    <t>IL Brane</t>
  </si>
  <si>
    <t>KL16240009</t>
  </si>
  <si>
    <t>876077892</t>
  </si>
  <si>
    <t>Stadsbygd IL</t>
  </si>
  <si>
    <t>KL03011241</t>
  </si>
  <si>
    <t>997184343</t>
  </si>
  <si>
    <t>Tojang Kampsportklubb</t>
  </si>
  <si>
    <t>KL18330079</t>
  </si>
  <si>
    <t>987328029</t>
  </si>
  <si>
    <t>Arctic Circle Motorsportklubb</t>
  </si>
  <si>
    <t>KL02170011</t>
  </si>
  <si>
    <t>896643762</t>
  </si>
  <si>
    <t>Oppegård Skytterlag</t>
  </si>
  <si>
    <t>KL12230005</t>
  </si>
  <si>
    <t>985537046</t>
  </si>
  <si>
    <t>Tysnes Idrettslag</t>
  </si>
  <si>
    <t>KL01250004</t>
  </si>
  <si>
    <t>974340534</t>
  </si>
  <si>
    <t>Ol Flaggtreff</t>
  </si>
  <si>
    <t>KL05420019</t>
  </si>
  <si>
    <t>890926312</t>
  </si>
  <si>
    <t>CK ValdresEkspressen</t>
  </si>
  <si>
    <t>KL06040029</t>
  </si>
  <si>
    <t>984993951</t>
  </si>
  <si>
    <t>BK - Judo</t>
  </si>
  <si>
    <t>KL17020009</t>
  </si>
  <si>
    <t>983881742</t>
  </si>
  <si>
    <t>Kvam IL</t>
  </si>
  <si>
    <t>KL19020088</t>
  </si>
  <si>
    <t>985375267</t>
  </si>
  <si>
    <t>Arctic Strike Bowlingklubb</t>
  </si>
  <si>
    <t>KL08050017</t>
  </si>
  <si>
    <t>983785344</t>
  </si>
  <si>
    <t>Porsgrunn GTF Taekwon-Do klubb</t>
  </si>
  <si>
    <t>KL10290003</t>
  </si>
  <si>
    <t>983973299</t>
  </si>
  <si>
    <t>Spangereid Idrettslag</t>
  </si>
  <si>
    <t>KL16010086</t>
  </si>
  <si>
    <t>993270822</t>
  </si>
  <si>
    <t>Trondheim Døves Idrettslag</t>
  </si>
  <si>
    <t>KL18510008</t>
  </si>
  <si>
    <t>994659014</t>
  </si>
  <si>
    <t>Lødingen Sykkelklubb</t>
  </si>
  <si>
    <t>KL03010426</t>
  </si>
  <si>
    <t>996815404</t>
  </si>
  <si>
    <t>Ørnulf IF</t>
  </si>
  <si>
    <t>KL11220007</t>
  </si>
  <si>
    <t>993772135</t>
  </si>
  <si>
    <t>Ålgård Svømmeklubb</t>
  </si>
  <si>
    <t>KL07040057</t>
  </si>
  <si>
    <t>988662550</t>
  </si>
  <si>
    <t>Tønsberg Taekwon-Do Klubb</t>
  </si>
  <si>
    <t>KL02190058</t>
  </si>
  <si>
    <t>991067744</t>
  </si>
  <si>
    <t>Lommedalen Kjøre- og Rideklubb</t>
  </si>
  <si>
    <t>KL06020168</t>
  </si>
  <si>
    <t>995510790</t>
  </si>
  <si>
    <t>Ypsilon Kickboxing Klubb</t>
  </si>
  <si>
    <t>KL10270002</t>
  </si>
  <si>
    <t>975526062</t>
  </si>
  <si>
    <t>Konsmo Idrettslag</t>
  </si>
  <si>
    <t>KL02110002</t>
  </si>
  <si>
    <t>986418601</t>
  </si>
  <si>
    <t>Son Slalomklubb</t>
  </si>
  <si>
    <t>KL07140004</t>
  </si>
  <si>
    <t>979879032</t>
  </si>
  <si>
    <t>Hof Golfklubb</t>
  </si>
  <si>
    <t>KL11120007</t>
  </si>
  <si>
    <t>987699477</t>
  </si>
  <si>
    <t>Hovsherad Idrettslag</t>
  </si>
  <si>
    <t>KL05010043</t>
  </si>
  <si>
    <t>971298189</t>
  </si>
  <si>
    <t>Vingar Idrettslag</t>
  </si>
  <si>
    <t>KL03011601</t>
  </si>
  <si>
    <t>991139370</t>
  </si>
  <si>
    <t>Oslo Drillklubb</t>
  </si>
  <si>
    <t>KL15690003</t>
  </si>
  <si>
    <t>993521000</t>
  </si>
  <si>
    <t>Ertvågsøya Idrettslag</t>
  </si>
  <si>
    <t>KL19020210</t>
  </si>
  <si>
    <t>993386790</t>
  </si>
  <si>
    <t>TUIL Ski Tromsdalen</t>
  </si>
  <si>
    <t>KL03010231</t>
  </si>
  <si>
    <t>979494068</t>
  </si>
  <si>
    <t>Oslo Bryteklubb</t>
  </si>
  <si>
    <t>KL16010057</t>
  </si>
  <si>
    <t>983255035</t>
  </si>
  <si>
    <t>Politiets IL (Sør-Trøndelag)</t>
  </si>
  <si>
    <t>KL02130009</t>
  </si>
  <si>
    <t>969963361</t>
  </si>
  <si>
    <t>SKI IL ALLIANSEN</t>
  </si>
  <si>
    <t>KL11240021</t>
  </si>
  <si>
    <t>984186797</t>
  </si>
  <si>
    <t>Sola Taekwon-Do Klubb</t>
  </si>
  <si>
    <t>KL20220004</t>
  </si>
  <si>
    <t>975490025</t>
  </si>
  <si>
    <t>I.L. Nordkyn</t>
  </si>
  <si>
    <t>KL10460001</t>
  </si>
  <si>
    <t>984265859</t>
  </si>
  <si>
    <t>Sirdal Skilag</t>
  </si>
  <si>
    <t>KL02190042</t>
  </si>
  <si>
    <t>983873502</t>
  </si>
  <si>
    <t>Helios Idrettsforening</t>
  </si>
  <si>
    <t>KL05220001</t>
  </si>
  <si>
    <t>993594245</t>
  </si>
  <si>
    <t>Follebu Skiklubb</t>
  </si>
  <si>
    <t>KL18130011</t>
  </si>
  <si>
    <t>987027487</t>
  </si>
  <si>
    <t>Sport Torghatten I.L.</t>
  </si>
  <si>
    <t>KL04030103</t>
  </si>
  <si>
    <t>895530972</t>
  </si>
  <si>
    <t>HEDMARKEN CURLINGKLUBB</t>
  </si>
  <si>
    <t>KL01010007</t>
  </si>
  <si>
    <t>985457794</t>
  </si>
  <si>
    <t>Halden Atletklubb</t>
  </si>
  <si>
    <t>KL15350001</t>
  </si>
  <si>
    <t>985402353</t>
  </si>
  <si>
    <t>Fiksdal/Rekdal Ballklubb</t>
  </si>
  <si>
    <t>KL20150003</t>
  </si>
  <si>
    <t>993610755</t>
  </si>
  <si>
    <t>Hasvik Idrettslag</t>
  </si>
  <si>
    <t>KL11020029</t>
  </si>
  <si>
    <t>988155209</t>
  </si>
  <si>
    <t>Sviland Idrettslag</t>
  </si>
  <si>
    <t>KL11240065</t>
  </si>
  <si>
    <t>987470054</t>
  </si>
  <si>
    <t>Sola BMX</t>
  </si>
  <si>
    <t>KL03010374</t>
  </si>
  <si>
    <t>984068662</t>
  </si>
  <si>
    <t>Sørbråten Idrettslag</t>
  </si>
  <si>
    <t>KL11060057</t>
  </si>
  <si>
    <t>994456881</t>
  </si>
  <si>
    <t>Haugesund Ju-Jutsu Klubb</t>
  </si>
  <si>
    <t>KL12470001</t>
  </si>
  <si>
    <t>983567800</t>
  </si>
  <si>
    <t>Idrettslaget Apollo</t>
  </si>
  <si>
    <t>KL16010186</t>
  </si>
  <si>
    <t>983671780</t>
  </si>
  <si>
    <t>Viking Pistol og Rifleklubb</t>
  </si>
  <si>
    <t>KL03010044</t>
  </si>
  <si>
    <t>997633164</t>
  </si>
  <si>
    <t>Bygdø Idrettslag</t>
  </si>
  <si>
    <t>KL11210020</t>
  </si>
  <si>
    <t>975668061</t>
  </si>
  <si>
    <t>Hognestad Idrettslag</t>
  </si>
  <si>
    <t>KL16300001</t>
  </si>
  <si>
    <t>893803432</t>
  </si>
  <si>
    <t>Stoksund, SK</t>
  </si>
  <si>
    <t>KL01230004</t>
  </si>
  <si>
    <t>976068785</t>
  </si>
  <si>
    <t>Spydeberg Turnforening</t>
  </si>
  <si>
    <t>KL14010008</t>
  </si>
  <si>
    <t>888096922</t>
  </si>
  <si>
    <t>Florø Seilforening</t>
  </si>
  <si>
    <t>KL09410001</t>
  </si>
  <si>
    <t>975443760</t>
  </si>
  <si>
    <t>Bykle Idrettslag</t>
  </si>
  <si>
    <t>KL18480001</t>
  </si>
  <si>
    <t>983955851</t>
  </si>
  <si>
    <t>Steigen Sportsklubb</t>
  </si>
  <si>
    <t>KL05290036</t>
  </si>
  <si>
    <t>983814433</t>
  </si>
  <si>
    <t>Raufoss IL Langrenn</t>
  </si>
  <si>
    <t>KL02330026</t>
  </si>
  <si>
    <t>992382716</t>
  </si>
  <si>
    <t>Cykleklubben Nittedal</t>
  </si>
  <si>
    <t>KL03010255</t>
  </si>
  <si>
    <t>984049935</t>
  </si>
  <si>
    <t>Bestumkilen Roklubb</t>
  </si>
  <si>
    <t>KL16170004</t>
  </si>
  <si>
    <t>893764852</t>
  </si>
  <si>
    <t>Hitra Vektløfterklubb</t>
  </si>
  <si>
    <t>KL04370002</t>
  </si>
  <si>
    <t>983674992</t>
  </si>
  <si>
    <t>Fåset Idrettslag</t>
  </si>
  <si>
    <t>KL11270026</t>
  </si>
  <si>
    <t>994387162</t>
  </si>
  <si>
    <t xml:space="preserve">Randaberg Idrettslag Turnforening </t>
  </si>
  <si>
    <t>KL11190002</t>
  </si>
  <si>
    <t>984262450</t>
  </si>
  <si>
    <t>Brusand Turnforening</t>
  </si>
  <si>
    <t>KL20230006</t>
  </si>
  <si>
    <t>983826776</t>
  </si>
  <si>
    <t>Nordkinn Fotballklubb</t>
  </si>
  <si>
    <t>KL06020057</t>
  </si>
  <si>
    <t>983997341</t>
  </si>
  <si>
    <t>Fjell Sportsklubb</t>
  </si>
  <si>
    <t>KL20300034</t>
  </si>
  <si>
    <t>993929255</t>
  </si>
  <si>
    <t>Kirkenes Tae Kwon-do klubb</t>
  </si>
  <si>
    <t>KL17500004</t>
  </si>
  <si>
    <t>884781302</t>
  </si>
  <si>
    <t>Rørvik Svømme og Livredningsklubb</t>
  </si>
  <si>
    <t>KL01050065</t>
  </si>
  <si>
    <t>974218364</t>
  </si>
  <si>
    <t>Ullerøy Idrettslag</t>
  </si>
  <si>
    <t>KL11350001</t>
  </si>
  <si>
    <t>977236673</t>
  </si>
  <si>
    <t xml:space="preserve">Idrettslaget Ny Von </t>
  </si>
  <si>
    <t>KL17140018</t>
  </si>
  <si>
    <t>983826504</t>
  </si>
  <si>
    <t>Skjelstadmark Idrettslag</t>
  </si>
  <si>
    <t>KL03010405</t>
  </si>
  <si>
    <t>983860052</t>
  </si>
  <si>
    <t>Ulvøy Tennisklubb</t>
  </si>
  <si>
    <t>KL05020065</t>
  </si>
  <si>
    <t>915376762</t>
  </si>
  <si>
    <t>Snertingdal IF Fotball</t>
  </si>
  <si>
    <t>KL12420001</t>
  </si>
  <si>
    <t>986858105</t>
  </si>
  <si>
    <t>Samnanger Idrettslag</t>
  </si>
  <si>
    <t>KL18040032</t>
  </si>
  <si>
    <t>978686796</t>
  </si>
  <si>
    <t>Gevir FK</t>
  </si>
  <si>
    <t>KL10010002</t>
  </si>
  <si>
    <t>975654842</t>
  </si>
  <si>
    <t>Aik Lund</t>
  </si>
  <si>
    <t>KL11030030</t>
  </si>
  <si>
    <t>983985203</t>
  </si>
  <si>
    <t>Stavanger Badminton Klubb</t>
  </si>
  <si>
    <t>KL07110002</t>
  </si>
  <si>
    <t>883706102</t>
  </si>
  <si>
    <t>Berger Idrettslag</t>
  </si>
  <si>
    <t>KL06040014</t>
  </si>
  <si>
    <t>985031894</t>
  </si>
  <si>
    <t>Kongsberg Tennisklubb</t>
  </si>
  <si>
    <t>KL15280002</t>
  </si>
  <si>
    <t>986600507</t>
  </si>
  <si>
    <t>Ikornnes Idrettslag</t>
  </si>
  <si>
    <t>KL12010002</t>
  </si>
  <si>
    <t>983394647</t>
  </si>
  <si>
    <t>Fyllingen Bowling Club</t>
  </si>
  <si>
    <t>KL16400002</t>
  </si>
  <si>
    <t>975533131</t>
  </si>
  <si>
    <t>H.E.G. Idrettslag</t>
  </si>
  <si>
    <t>KL16010090</t>
  </si>
  <si>
    <t>971574526</t>
  </si>
  <si>
    <t>Trondheim Handicapidrettslag</t>
  </si>
  <si>
    <t>KL08050131</t>
  </si>
  <si>
    <t>914862442</t>
  </si>
  <si>
    <t>Grenland Biljardklubb</t>
  </si>
  <si>
    <t>KL01050015</t>
  </si>
  <si>
    <t>971249617</t>
  </si>
  <si>
    <t>Sarpsborg Karateklubb</t>
  </si>
  <si>
    <t>KL11030152</t>
  </si>
  <si>
    <t>983912273</t>
  </si>
  <si>
    <t>Tasta Turn</t>
  </si>
  <si>
    <t>KL17110008</t>
  </si>
  <si>
    <t>883244982</t>
  </si>
  <si>
    <t>Meråker Skiskytterklubb</t>
  </si>
  <si>
    <t>KL18370003</t>
  </si>
  <si>
    <t>976763289</t>
  </si>
  <si>
    <t>Meløy Fotballklubb</t>
  </si>
  <si>
    <t>KL05400003</t>
  </si>
  <si>
    <t>974809753</t>
  </si>
  <si>
    <t>Begna Idrettslag</t>
  </si>
  <si>
    <t>KL11030101</t>
  </si>
  <si>
    <t>986175830</t>
  </si>
  <si>
    <t>Bratte Rogalands Venner</t>
  </si>
  <si>
    <t>KL03010019</t>
  </si>
  <si>
    <t>990566895</t>
  </si>
  <si>
    <t>Bekkelagshøgda Tennisklubb</t>
  </si>
  <si>
    <t>KL10010108</t>
  </si>
  <si>
    <t>995519097</t>
  </si>
  <si>
    <t>Vågsbygd Seilforening</t>
  </si>
  <si>
    <t>KL02390001</t>
  </si>
  <si>
    <t>990559686</t>
  </si>
  <si>
    <t>Fremad-Hurdal</t>
  </si>
  <si>
    <t>KL06280012</t>
  </si>
  <si>
    <t>993632732</t>
  </si>
  <si>
    <t>Hurum Rideklubb</t>
  </si>
  <si>
    <t>KL09040002</t>
  </si>
  <si>
    <t>988178837</t>
  </si>
  <si>
    <t>Idrettslaget Eidekameratene</t>
  </si>
  <si>
    <t>KL09010025</t>
  </si>
  <si>
    <t>993750611</t>
  </si>
  <si>
    <t>Risør Håndballklubb</t>
  </si>
  <si>
    <t>KL18040069</t>
  </si>
  <si>
    <t>985611467</t>
  </si>
  <si>
    <t>Bodø Bokseklubb</t>
  </si>
  <si>
    <t>KL19310033</t>
  </si>
  <si>
    <t>885887872</t>
  </si>
  <si>
    <t>Senja Ski</t>
  </si>
  <si>
    <t>KL19310003</t>
  </si>
  <si>
    <t>884000432</t>
  </si>
  <si>
    <t>Botnhamn Ungdoms og Idrettslag</t>
  </si>
  <si>
    <t>KL06270010</t>
  </si>
  <si>
    <t>991173013</t>
  </si>
  <si>
    <t>Røyken Seilforening</t>
  </si>
  <si>
    <t>KL08060048</t>
  </si>
  <si>
    <t>975685012</t>
  </si>
  <si>
    <t>Grenland Pistolklubb</t>
  </si>
  <si>
    <t>KL20250013</t>
  </si>
  <si>
    <t>995821508</t>
  </si>
  <si>
    <t>Tana Hestesportsklubb</t>
  </si>
  <si>
    <t>KL12010028</t>
  </si>
  <si>
    <t>Bergen Politi Idrettslag</t>
  </si>
  <si>
    <t>KL02300014</t>
  </si>
  <si>
    <t>985299919</t>
  </si>
  <si>
    <t>Lørenskog Cykleklubb</t>
  </si>
  <si>
    <t>KL16010546</t>
  </si>
  <si>
    <t>914106796</t>
  </si>
  <si>
    <t>Nidaros Jets Basketballklubb</t>
  </si>
  <si>
    <t>KL16010226</t>
  </si>
  <si>
    <t>984937628</t>
  </si>
  <si>
    <t>Trondheim Danseklubb</t>
  </si>
  <si>
    <t>KL12460007</t>
  </si>
  <si>
    <t>992011963</t>
  </si>
  <si>
    <t>Sartor Sportsskytterlag</t>
  </si>
  <si>
    <t>KL19220011</t>
  </si>
  <si>
    <t>986493360</t>
  </si>
  <si>
    <t>NMK Bardu</t>
  </si>
  <si>
    <t>KL11030160</t>
  </si>
  <si>
    <t>996774996</t>
  </si>
  <si>
    <t>Sunde Innebandyklubb</t>
  </si>
  <si>
    <t>KL18330059</t>
  </si>
  <si>
    <t>891031432</t>
  </si>
  <si>
    <t>Sletten Kjøre- og Rideklubb</t>
  </si>
  <si>
    <t>KL12010355</t>
  </si>
  <si>
    <t>983992889</t>
  </si>
  <si>
    <t>Ytrebygda Basketballklubb</t>
  </si>
  <si>
    <t>KL01051024</t>
  </si>
  <si>
    <t>896711482</t>
  </si>
  <si>
    <t>Sarpsborg Chi Kickboxing</t>
  </si>
  <si>
    <t>KL19030028</t>
  </si>
  <si>
    <t>993559334</t>
  </si>
  <si>
    <t>IK Hind</t>
  </si>
  <si>
    <t>KL11060009</t>
  </si>
  <si>
    <t>982147131</t>
  </si>
  <si>
    <t>Haugesund Kajakklubb</t>
  </si>
  <si>
    <t>KL10140025</t>
  </si>
  <si>
    <t>992484764</t>
  </si>
  <si>
    <t>Vennesla Motorsportklubb</t>
  </si>
  <si>
    <t>KL06260029</t>
  </si>
  <si>
    <t>994148265</t>
  </si>
  <si>
    <t>Lier Ntn Taekwon-Do Klubb</t>
  </si>
  <si>
    <t>KL08060036</t>
  </si>
  <si>
    <t>983605990</t>
  </si>
  <si>
    <t>Skiens Ballklubbs Hovedforening</t>
  </si>
  <si>
    <t>KL11030048</t>
  </si>
  <si>
    <t>870490372</t>
  </si>
  <si>
    <t>Skiforeningen i Stavanger</t>
  </si>
  <si>
    <t>KL08070027</t>
  </si>
  <si>
    <t>993357030</t>
  </si>
  <si>
    <t>Snøgg Turn</t>
  </si>
  <si>
    <t>KL05150015</t>
  </si>
  <si>
    <t>893562532</t>
  </si>
  <si>
    <t>Vågå Skytterlags Min.skyttergr</t>
  </si>
  <si>
    <t>KL16010042</t>
  </si>
  <si>
    <t>983375081</t>
  </si>
  <si>
    <t>Munken Bowlingklubb</t>
  </si>
  <si>
    <t>KL01040040</t>
  </si>
  <si>
    <t>995441225</t>
  </si>
  <si>
    <t>Moss Kunstløpklubb</t>
  </si>
  <si>
    <t>KL19200001</t>
  </si>
  <si>
    <t>975759458</t>
  </si>
  <si>
    <t>Lavangen Idrettsforening</t>
  </si>
  <si>
    <t>KL19020130</t>
  </si>
  <si>
    <t>993303216</t>
  </si>
  <si>
    <t>Polar Taekwon-do Klubb</t>
  </si>
  <si>
    <t>KL12350034</t>
  </si>
  <si>
    <t>983923577</t>
  </si>
  <si>
    <t>Voss Hang og Paraglider Klubb</t>
  </si>
  <si>
    <t>KL05220007</t>
  </si>
  <si>
    <t>993791571</t>
  </si>
  <si>
    <t>Gausdal Fotballklubb</t>
  </si>
  <si>
    <t>KL15720003</t>
  </si>
  <si>
    <t>983973256</t>
  </si>
  <si>
    <t>Tustna Idrettslag</t>
  </si>
  <si>
    <t>KL02340003</t>
  </si>
  <si>
    <t>984076673</t>
  </si>
  <si>
    <t>Gjerdrum Orienteringslag</t>
  </si>
  <si>
    <t>KL05290038</t>
  </si>
  <si>
    <t>983856616</t>
  </si>
  <si>
    <t>Raufoss IL Svømming</t>
  </si>
  <si>
    <t>KL01370006</t>
  </si>
  <si>
    <t>998462592</t>
  </si>
  <si>
    <t>Svinndal Jeger &amp; Fiskerforening</t>
  </si>
  <si>
    <t>KL16620013</t>
  </si>
  <si>
    <t>998238404</t>
  </si>
  <si>
    <t>Klæbu Innebandyklubb</t>
  </si>
  <si>
    <t>KL04020042</t>
  </si>
  <si>
    <t>982984777</t>
  </si>
  <si>
    <t>Kongsvinger IL Ski</t>
  </si>
  <si>
    <t>KL12010499</t>
  </si>
  <si>
    <t>991283315</t>
  </si>
  <si>
    <t>BSI Padling</t>
  </si>
  <si>
    <t>KL12380039</t>
  </si>
  <si>
    <t>995495759</t>
  </si>
  <si>
    <t>Kvam Bowlingklubb</t>
  </si>
  <si>
    <t>KL07200001</t>
  </si>
  <si>
    <t>971321105</t>
  </si>
  <si>
    <t>Arnadal Idrettslag</t>
  </si>
  <si>
    <t>KL10010200</t>
  </si>
  <si>
    <t>991168664</t>
  </si>
  <si>
    <t>Kristiansand Trial Klubb</t>
  </si>
  <si>
    <t>KL02190106</t>
  </si>
  <si>
    <t>879501792</t>
  </si>
  <si>
    <t>Bærum Stupklubb</t>
  </si>
  <si>
    <t>KL19130011</t>
  </si>
  <si>
    <t>983998348</t>
  </si>
  <si>
    <t>Tinden Bueskytterklubb</t>
  </si>
  <si>
    <t>KL06250002</t>
  </si>
  <si>
    <t>985395977</t>
  </si>
  <si>
    <t>Eiker Cykleklubb</t>
  </si>
  <si>
    <t>KL02150006</t>
  </si>
  <si>
    <t>994267175</t>
  </si>
  <si>
    <t>Drøbak Undervannsklubb</t>
  </si>
  <si>
    <t>KL02360023</t>
  </si>
  <si>
    <t>983145892</t>
  </si>
  <si>
    <t>Skogbygda Idrettsforening</t>
  </si>
  <si>
    <t>KL06050080</t>
  </si>
  <si>
    <t>993322644</t>
  </si>
  <si>
    <t>Ringkollen Skiklubb</t>
  </si>
  <si>
    <t>KL08050123</t>
  </si>
  <si>
    <t>990073538</t>
  </si>
  <si>
    <t>Friskis &amp; Svettis Grenland</t>
  </si>
  <si>
    <t>KL08050023</t>
  </si>
  <si>
    <t>984053975</t>
  </si>
  <si>
    <t>Porsgrunn Handicapidrettslag</t>
  </si>
  <si>
    <t>KL11220033</t>
  </si>
  <si>
    <t>994224069</t>
  </si>
  <si>
    <t>Gjesdal Dykkeklubb</t>
  </si>
  <si>
    <t>KL04120009</t>
  </si>
  <si>
    <t>993646857</t>
  </si>
  <si>
    <t>Brumunddal Sykleklubb</t>
  </si>
  <si>
    <t>KL01061007</t>
  </si>
  <si>
    <t>997228790</t>
  </si>
  <si>
    <t>Borge Rideklubb</t>
  </si>
  <si>
    <t>KL01060118</t>
  </si>
  <si>
    <t>987993367</t>
  </si>
  <si>
    <t>Fredrikstad Klatre Klubb</t>
  </si>
  <si>
    <t>KL01060120</t>
  </si>
  <si>
    <t>983744834</t>
  </si>
  <si>
    <t>St Croix Innebandyklubb</t>
  </si>
  <si>
    <t>KL08060029</t>
  </si>
  <si>
    <t>980422690</t>
  </si>
  <si>
    <t>Skien Orienteringsklubb</t>
  </si>
  <si>
    <t>KL06270002</t>
  </si>
  <si>
    <t>993731250</t>
  </si>
  <si>
    <t>Hyggen Idrettsforening</t>
  </si>
  <si>
    <t>KL09060130</t>
  </si>
  <si>
    <t>993597783</t>
  </si>
  <si>
    <t>Arendal Wakeboardklubb</t>
  </si>
  <si>
    <t>KL03010955</t>
  </si>
  <si>
    <t>986061819</t>
  </si>
  <si>
    <t>Lokomotiv Oslo</t>
  </si>
  <si>
    <t>KL07010063</t>
  </si>
  <si>
    <t>997499247</t>
  </si>
  <si>
    <t>Horten Biljardklubb</t>
  </si>
  <si>
    <t>KL04200008</t>
  </si>
  <si>
    <t>971294469</t>
  </si>
  <si>
    <t>Skotterud Idrettslag</t>
  </si>
  <si>
    <t>KL04270048</t>
  </si>
  <si>
    <t>985421064</t>
  </si>
  <si>
    <t>CK Elverum</t>
  </si>
  <si>
    <t>KL12010710</t>
  </si>
  <si>
    <t>992986352</t>
  </si>
  <si>
    <t>Puddefjorden Kajakklubb</t>
  </si>
  <si>
    <t>KL06050027</t>
  </si>
  <si>
    <t>979387857</t>
  </si>
  <si>
    <t>Ringerike Svømmeklubb</t>
  </si>
  <si>
    <t>KL18700054</t>
  </si>
  <si>
    <t>914576784</t>
  </si>
  <si>
    <t>Varg Fotballklubb</t>
  </si>
  <si>
    <t>KL01068009</t>
  </si>
  <si>
    <t>997659325</t>
  </si>
  <si>
    <t>Fredrikstad Triatlonklubb</t>
  </si>
  <si>
    <t>KL12280003</t>
  </si>
  <si>
    <t>983560717</t>
  </si>
  <si>
    <t>Idrettslaget Korlevoll-Odda</t>
  </si>
  <si>
    <t>KL05150005</t>
  </si>
  <si>
    <t>993861812</t>
  </si>
  <si>
    <t>Sjårdalen Idrettslag</t>
  </si>
  <si>
    <t>KL18330012</t>
  </si>
  <si>
    <t>990203695</t>
  </si>
  <si>
    <t>Mo Orienteringsklubb</t>
  </si>
  <si>
    <t>KL16380001</t>
  </si>
  <si>
    <t>984756747</t>
  </si>
  <si>
    <t>Il Fjellmann</t>
  </si>
  <si>
    <t>KL09060004</t>
  </si>
  <si>
    <t>990831335</t>
  </si>
  <si>
    <t>Arendal Kajakklubb</t>
  </si>
  <si>
    <t>KL03010251</t>
  </si>
  <si>
    <t>986529632</t>
  </si>
  <si>
    <t>Oslo Synkron</t>
  </si>
  <si>
    <t>KL06020032</t>
  </si>
  <si>
    <t>985530238</t>
  </si>
  <si>
    <t>IL Drammen Strong</t>
  </si>
  <si>
    <t>KL02110018</t>
  </si>
  <si>
    <t>971254610</t>
  </si>
  <si>
    <t>Vestby Svømme og Livredningsklubb</t>
  </si>
  <si>
    <t>KL11020039</t>
  </si>
  <si>
    <t>984010532</t>
  </si>
  <si>
    <t>Sandnes BMX</t>
  </si>
  <si>
    <t>KL07090036</t>
  </si>
  <si>
    <t>971319194</t>
  </si>
  <si>
    <t>Kjose Idrettslag</t>
  </si>
  <si>
    <t>KL16010144</t>
  </si>
  <si>
    <t>988031097</t>
  </si>
  <si>
    <t>Stokkan Alpinklubb</t>
  </si>
  <si>
    <t>KL11110006</t>
  </si>
  <si>
    <t>993602361</t>
  </si>
  <si>
    <t>Åna-Sira Fotballklubb</t>
  </si>
  <si>
    <t>KL10170001</t>
  </si>
  <si>
    <t>993528757</t>
  </si>
  <si>
    <t>I.L. Framsteg</t>
  </si>
  <si>
    <t>KL18370007</t>
  </si>
  <si>
    <t>993842753</t>
  </si>
  <si>
    <t>MUIL, Meløy Ungdoms- og Idrettslag</t>
  </si>
  <si>
    <t>KL08150014</t>
  </si>
  <si>
    <t>984397895</t>
  </si>
  <si>
    <t>Levangsheia Idrettslag</t>
  </si>
  <si>
    <t>KL14280003</t>
  </si>
  <si>
    <t>893741992</t>
  </si>
  <si>
    <t>Atløy Idrettslag</t>
  </si>
  <si>
    <t>KL08070053</t>
  </si>
  <si>
    <t>996765865</t>
  </si>
  <si>
    <t>Notodden Bordtennisklubb</t>
  </si>
  <si>
    <t>KL02310012</t>
  </si>
  <si>
    <t>993520063</t>
  </si>
  <si>
    <t>Lillestrøm og Omegn Bueskyttere</t>
  </si>
  <si>
    <t>KL17190065</t>
  </si>
  <si>
    <t>989733273</t>
  </si>
  <si>
    <t>Innherred Motorsport Klubb</t>
  </si>
  <si>
    <t>KL15290009</t>
  </si>
  <si>
    <t>992042745</t>
  </si>
  <si>
    <t>Skodje Trial Klubb</t>
  </si>
  <si>
    <t>KL03010997</t>
  </si>
  <si>
    <t>917293465</t>
  </si>
  <si>
    <t>Oldenborg Idrættsselskab</t>
  </si>
  <si>
    <t>KL18050010</t>
  </si>
  <si>
    <t>975426181</t>
  </si>
  <si>
    <t>Håkvik Idrettslag</t>
  </si>
  <si>
    <t>KL02310104</t>
  </si>
  <si>
    <t>982954436</t>
  </si>
  <si>
    <t>SSK Skjetten Håndball</t>
  </si>
  <si>
    <t>KL10180014</t>
  </si>
  <si>
    <t>979303920</t>
  </si>
  <si>
    <t>Søgne og Songdalen Orienteringsklubb (Ssok)</t>
  </si>
  <si>
    <t>KL02190274</t>
  </si>
  <si>
    <t>896482092</t>
  </si>
  <si>
    <t>Nordhaug Golfklubb</t>
  </si>
  <si>
    <t>KL08060032</t>
  </si>
  <si>
    <t>984545878</t>
  </si>
  <si>
    <t>Skien Svømmeklubb</t>
  </si>
  <si>
    <t>KL12010048</t>
  </si>
  <si>
    <t>974814021</t>
  </si>
  <si>
    <t>Bergens Sparta Spkl</t>
  </si>
  <si>
    <t>KL06260055</t>
  </si>
  <si>
    <t>992197897</t>
  </si>
  <si>
    <t>Friskis &amp; Svettis Lier</t>
  </si>
  <si>
    <t>KL01350012</t>
  </si>
  <si>
    <t>998835631</t>
  </si>
  <si>
    <t>Saltnes Sportsklubb</t>
  </si>
  <si>
    <t>KL20300029</t>
  </si>
  <si>
    <t>970010270</t>
  </si>
  <si>
    <t>Kirkenes og Omegn Skiklubb (Kos)</t>
  </si>
  <si>
    <t>KL15020049</t>
  </si>
  <si>
    <t>983756832</t>
  </si>
  <si>
    <t>Moldekameratene Bokseklubb</t>
  </si>
  <si>
    <t>KL05290035</t>
  </si>
  <si>
    <t>993856126</t>
  </si>
  <si>
    <t>Raufoss IL Hopp</t>
  </si>
  <si>
    <t>KL03011231</t>
  </si>
  <si>
    <t>986600361</t>
  </si>
  <si>
    <t>Freestyle Idrettslag</t>
  </si>
  <si>
    <t>KL09060007</t>
  </si>
  <si>
    <t>983907989</t>
  </si>
  <si>
    <t>Arendal Skøiteklub</t>
  </si>
  <si>
    <t>KL12010496</t>
  </si>
  <si>
    <t>916598408</t>
  </si>
  <si>
    <t>Bsi - Seiling</t>
  </si>
  <si>
    <t>KL06020014</t>
  </si>
  <si>
    <t>993498394</t>
  </si>
  <si>
    <t>Drammen Cykleklubb</t>
  </si>
  <si>
    <t>KL16360002</t>
  </si>
  <si>
    <t>979188471</t>
  </si>
  <si>
    <t>Løkken IF</t>
  </si>
  <si>
    <t>KL19020213</t>
  </si>
  <si>
    <t>988802352</t>
  </si>
  <si>
    <t>Tromsø Salsa Klubb</t>
  </si>
  <si>
    <t>KL12010354</t>
  </si>
  <si>
    <t>984070217</t>
  </si>
  <si>
    <t>Kirkevoll Basketballklubb</t>
  </si>
  <si>
    <t>KL04120043</t>
  </si>
  <si>
    <t>986174214</t>
  </si>
  <si>
    <t>Mjøs-Cross MXK</t>
  </si>
  <si>
    <t>KL05120002</t>
  </si>
  <si>
    <t>975417913</t>
  </si>
  <si>
    <t>Lesjaskog Idrettslag</t>
  </si>
  <si>
    <t>KL12010781</t>
  </si>
  <si>
    <t>913622650</t>
  </si>
  <si>
    <t>Bergen Ballklubb</t>
  </si>
  <si>
    <t>KL20250010</t>
  </si>
  <si>
    <t>983600107</t>
  </si>
  <si>
    <t>Idrettslaget Forsøk</t>
  </si>
  <si>
    <t>KL02330008</t>
  </si>
  <si>
    <t>991750614</t>
  </si>
  <si>
    <t>Nittedal Orienteringslag</t>
  </si>
  <si>
    <t>KL18040009</t>
  </si>
  <si>
    <t>983546471</t>
  </si>
  <si>
    <t>Bodø Fallskjerm Klubb</t>
  </si>
  <si>
    <t>KL17020057</t>
  </si>
  <si>
    <t>986184678</t>
  </si>
  <si>
    <t>Beitstad Fotballklubb</t>
  </si>
  <si>
    <t>KL16010333</t>
  </si>
  <si>
    <t>984023820</t>
  </si>
  <si>
    <t>Heimdal-Ski</t>
  </si>
  <si>
    <t>KL03010164</t>
  </si>
  <si>
    <t>983957757</t>
  </si>
  <si>
    <t>Lambertseter Bryteklubb</t>
  </si>
  <si>
    <t>KL03011284</t>
  </si>
  <si>
    <t>990456518</t>
  </si>
  <si>
    <t>Oslo Klatreklubb</t>
  </si>
  <si>
    <t>KL01010029</t>
  </si>
  <si>
    <t>984990405</t>
  </si>
  <si>
    <t>Halden Volleyballklubb</t>
  </si>
  <si>
    <t>KL07110011</t>
  </si>
  <si>
    <t>984062834</t>
  </si>
  <si>
    <t>Svelvik Turnforening</t>
  </si>
  <si>
    <t>KL05010054</t>
  </si>
  <si>
    <t>988916404</t>
  </si>
  <si>
    <t>Lillehammer Kunstløpklubb</t>
  </si>
  <si>
    <t>KL19240031</t>
  </si>
  <si>
    <t>993533211</t>
  </si>
  <si>
    <t>Midt-troms Hestesportsklubb</t>
  </si>
  <si>
    <t>KL11060039</t>
  </si>
  <si>
    <t>993607355</t>
  </si>
  <si>
    <t>NMK Haugaland</t>
  </si>
  <si>
    <t>KL09060057</t>
  </si>
  <si>
    <t>984066856</t>
  </si>
  <si>
    <t>Strømmen/Glimt IL</t>
  </si>
  <si>
    <t>KL05010087</t>
  </si>
  <si>
    <t>990675414</t>
  </si>
  <si>
    <t>Lillehammer Swingklubb</t>
  </si>
  <si>
    <t>KL02200007</t>
  </si>
  <si>
    <t>976746503</t>
  </si>
  <si>
    <t>Asker Judoklubb</t>
  </si>
  <si>
    <t>KL19380002</t>
  </si>
  <si>
    <t>985798419</t>
  </si>
  <si>
    <t>Jægervatnet Idrettslag</t>
  </si>
  <si>
    <t>KL08150005</t>
  </si>
  <si>
    <t>984066317</t>
  </si>
  <si>
    <t>Kragerø Helsesportlag</t>
  </si>
  <si>
    <t>KL12630048</t>
  </si>
  <si>
    <t>991702555</t>
  </si>
  <si>
    <t>Nordhordland Sykkelklubb</t>
  </si>
  <si>
    <t>KL05280049</t>
  </si>
  <si>
    <t>986612181</t>
  </si>
  <si>
    <t>Friskus IL</t>
  </si>
  <si>
    <t>KL10030012</t>
  </si>
  <si>
    <t>993740365</t>
  </si>
  <si>
    <t>Lista Karateklubb</t>
  </si>
  <si>
    <t>KL12190015</t>
  </si>
  <si>
    <t>984989822</t>
  </si>
  <si>
    <t>Bømlo Motorsportklubb</t>
  </si>
  <si>
    <t>KL05420050</t>
  </si>
  <si>
    <t>995709910</t>
  </si>
  <si>
    <t>Friskis&amp;Svettis Valdres</t>
  </si>
  <si>
    <t>KL17030046</t>
  </si>
  <si>
    <t>993761257</t>
  </si>
  <si>
    <t>Namsos Vannpoloklubb</t>
  </si>
  <si>
    <t>KL15390028</t>
  </si>
  <si>
    <t>982132819</t>
  </si>
  <si>
    <t>Rauma Golfklubb</t>
  </si>
  <si>
    <t>KL11270003</t>
  </si>
  <si>
    <t>985567808</t>
  </si>
  <si>
    <t>Randaberg Tennisklubb</t>
  </si>
  <si>
    <t>KL20020001</t>
  </si>
  <si>
    <t>984577249</t>
  </si>
  <si>
    <t>Atletklubben 1954</t>
  </si>
  <si>
    <t>KL18370018</t>
  </si>
  <si>
    <t>994079700</t>
  </si>
  <si>
    <t>Meløy Hestesportslag</t>
  </si>
  <si>
    <t>KL03011278</t>
  </si>
  <si>
    <t>989099388</t>
  </si>
  <si>
    <t>Oppsal Orientering</t>
  </si>
  <si>
    <t>KL03010215</t>
  </si>
  <si>
    <t>981600363</t>
  </si>
  <si>
    <t>Norske Officerers Pistolklub</t>
  </si>
  <si>
    <t>KL15020091</t>
  </si>
  <si>
    <t>988501697</t>
  </si>
  <si>
    <t>Friskis&amp;Svettis Molde</t>
  </si>
  <si>
    <t>KL15240002</t>
  </si>
  <si>
    <t>993790117</t>
  </si>
  <si>
    <t>Norddal Idrettslag</t>
  </si>
  <si>
    <t>KL05020129</t>
  </si>
  <si>
    <t>914166799</t>
  </si>
  <si>
    <t>Gjøvik Brettklubb</t>
  </si>
  <si>
    <t>KL07090008</t>
  </si>
  <si>
    <t>983181120</t>
  </si>
  <si>
    <t>Larvik Dykkeklubb</t>
  </si>
  <si>
    <t>KL09060050</t>
  </si>
  <si>
    <t>987434619</t>
  </si>
  <si>
    <t>Flosta IL</t>
  </si>
  <si>
    <t>KL18540007</t>
  </si>
  <si>
    <t>993760749</t>
  </si>
  <si>
    <t>Ballangen Ski</t>
  </si>
  <si>
    <t>KL03010634</t>
  </si>
  <si>
    <t>974339781</t>
  </si>
  <si>
    <t>Oslo City FC</t>
  </si>
  <si>
    <t>KL19310006</t>
  </si>
  <si>
    <t>883222792</t>
  </si>
  <si>
    <t>Finnsnes Pistolklubb</t>
  </si>
  <si>
    <t>KL11060003</t>
  </si>
  <si>
    <t>996766233</t>
  </si>
  <si>
    <t>Haugaland Seilflyklubb</t>
  </si>
  <si>
    <t>KL11020052</t>
  </si>
  <si>
    <t>993543446</t>
  </si>
  <si>
    <t>Riska Motorsykkelklubb</t>
  </si>
  <si>
    <t>KL20250009</t>
  </si>
  <si>
    <t>985182396</t>
  </si>
  <si>
    <t>Tana Ballklubb</t>
  </si>
  <si>
    <t>KL19030025</t>
  </si>
  <si>
    <t>984032293</t>
  </si>
  <si>
    <t>Harstad Hundeklubb</t>
  </si>
  <si>
    <t>KL03010008</t>
  </si>
  <si>
    <t>981304373</t>
  </si>
  <si>
    <t>Akkaren Sportsdykkerklubb</t>
  </si>
  <si>
    <t>KL19030034</t>
  </si>
  <si>
    <t>975680959</t>
  </si>
  <si>
    <t>Brage Trondenes FK</t>
  </si>
  <si>
    <t>KL02170016</t>
  </si>
  <si>
    <t>983194982</t>
  </si>
  <si>
    <t>Sofiemyr Bowlingklubb</t>
  </si>
  <si>
    <t>KL18380004</t>
  </si>
  <si>
    <t>993735116</t>
  </si>
  <si>
    <t>IL Splint</t>
  </si>
  <si>
    <t>KL16010508</t>
  </si>
  <si>
    <t>995660008</t>
  </si>
  <si>
    <t>Trondheim Kortbaneklubb</t>
  </si>
  <si>
    <t>KL05330001</t>
  </si>
  <si>
    <t>971305142</t>
  </si>
  <si>
    <t>Grindvoll Idrettslag</t>
  </si>
  <si>
    <t>KL11010043</t>
  </si>
  <si>
    <t>983651208</t>
  </si>
  <si>
    <t>Egersund Seilforening</t>
  </si>
  <si>
    <t>KL03011111</t>
  </si>
  <si>
    <t>883788982</t>
  </si>
  <si>
    <t>Satori Karateklubb</t>
  </si>
  <si>
    <t>KL16270002</t>
  </si>
  <si>
    <t>983820255</t>
  </si>
  <si>
    <t>Bjugn il</t>
  </si>
  <si>
    <t>KL02160015</t>
  </si>
  <si>
    <t>996668800</t>
  </si>
  <si>
    <t>Nesodden Taekwondo Klubb</t>
  </si>
  <si>
    <t>KL18200009</t>
  </si>
  <si>
    <t>990995192</t>
  </si>
  <si>
    <t>Tjøtta Idrettslag</t>
  </si>
  <si>
    <t>KL01240026</t>
  </si>
  <si>
    <t>984291582</t>
  </si>
  <si>
    <t>Askim Golfklubb</t>
  </si>
  <si>
    <t>KL17440008</t>
  </si>
  <si>
    <t>982924979</t>
  </si>
  <si>
    <t>Namdal Golfklubb</t>
  </si>
  <si>
    <t>KL11490051</t>
  </si>
  <si>
    <t>989812769</t>
  </si>
  <si>
    <t>Karmøy Badmintonklubb</t>
  </si>
  <si>
    <t>KL20300013</t>
  </si>
  <si>
    <t>893760822</t>
  </si>
  <si>
    <t>Kirkenes Turnforening</t>
  </si>
  <si>
    <t>KL04170008</t>
  </si>
  <si>
    <t>984028520</t>
  </si>
  <si>
    <t>Tangen Idrettslag Hovedlaget</t>
  </si>
  <si>
    <t>KL18040128</t>
  </si>
  <si>
    <t>993477125</t>
  </si>
  <si>
    <t>Skjerstad IL</t>
  </si>
  <si>
    <t>KL15540005</t>
  </si>
  <si>
    <t>975600009</t>
  </si>
  <si>
    <t>IL Grykameratene</t>
  </si>
  <si>
    <t>KL18240007</t>
  </si>
  <si>
    <t>981899288</t>
  </si>
  <si>
    <t>Halsøy IL Allianselag</t>
  </si>
  <si>
    <t>KL12410003</t>
  </si>
  <si>
    <t>982096901</t>
  </si>
  <si>
    <t>Hålandsdal Idrettslag</t>
  </si>
  <si>
    <t>KL04120003</t>
  </si>
  <si>
    <t>985083975</t>
  </si>
  <si>
    <t>Brumunddal Atletklubb</t>
  </si>
  <si>
    <t>KL04120018</t>
  </si>
  <si>
    <t>993761737</t>
  </si>
  <si>
    <t>Mesnali Skilag</t>
  </si>
  <si>
    <t>KL06020036</t>
  </si>
  <si>
    <t>990325294</t>
  </si>
  <si>
    <t>Drammens Skøiteklub</t>
  </si>
  <si>
    <t>KL04280008</t>
  </si>
  <si>
    <t>983140653</t>
  </si>
  <si>
    <t>Søre Osen Idrettslag</t>
  </si>
  <si>
    <t>KL12010215</t>
  </si>
  <si>
    <t>965569928</t>
  </si>
  <si>
    <t>Åsane IL (allianse-idrettslag)</t>
  </si>
  <si>
    <t>KL05220008</t>
  </si>
  <si>
    <t>985486859</t>
  </si>
  <si>
    <t>Vestringen IL</t>
  </si>
  <si>
    <t>KL01050088</t>
  </si>
  <si>
    <t>983511031</t>
  </si>
  <si>
    <t>Yven IF</t>
  </si>
  <si>
    <t>KL05340018</t>
  </si>
  <si>
    <t>995388340</t>
  </si>
  <si>
    <t>Tingelstad Skiskytterklubb</t>
  </si>
  <si>
    <t>KL15630027</t>
  </si>
  <si>
    <t>993607886</t>
  </si>
  <si>
    <t>Sunndal Il Håndball</t>
  </si>
  <si>
    <t>KL03011543</t>
  </si>
  <si>
    <t>912183610</t>
  </si>
  <si>
    <t>Sinsen-Refstad Idrettslag</t>
  </si>
  <si>
    <t>KL11030110</t>
  </si>
  <si>
    <t>985006997</t>
  </si>
  <si>
    <t>Seilforeningen 1928</t>
  </si>
  <si>
    <t>KL05010056</t>
  </si>
  <si>
    <t>996797651</t>
  </si>
  <si>
    <t>Dansehuset Lillehammer</t>
  </si>
  <si>
    <t>KL03010446</t>
  </si>
  <si>
    <t>975712044</t>
  </si>
  <si>
    <t>Høyenhall Gymnastikkforening</t>
  </si>
  <si>
    <t>KL12010059</t>
  </si>
  <si>
    <t>984290748</t>
  </si>
  <si>
    <t>Atlet Klub Bjørgvin</t>
  </si>
  <si>
    <t>KL10260001</t>
  </si>
  <si>
    <t>975652491</t>
  </si>
  <si>
    <t>Åseral idrettslag</t>
  </si>
  <si>
    <t>KL12240017</t>
  </si>
  <si>
    <t>993571148</t>
  </si>
  <si>
    <t>IL Strand-Ulv</t>
  </si>
  <si>
    <t>KL04030104</t>
  </si>
  <si>
    <t>985304432</t>
  </si>
  <si>
    <t>Friskis &amp; Svettis Hamar</t>
  </si>
  <si>
    <t>KL08190010</t>
  </si>
  <si>
    <t>995182904</t>
  </si>
  <si>
    <t>Hørdur, Midt-Telemark Islandshestlag</t>
  </si>
  <si>
    <t>KL02310103</t>
  </si>
  <si>
    <t>982898005</t>
  </si>
  <si>
    <t>SSK Skjetten Volleyball</t>
  </si>
  <si>
    <t>KL20180002</t>
  </si>
  <si>
    <t>974239957</t>
  </si>
  <si>
    <t>Havøysund Idrettslag</t>
  </si>
  <si>
    <t>KL05360007</t>
  </si>
  <si>
    <t>883752422</t>
  </si>
  <si>
    <t>Trevann Idrettslag</t>
  </si>
  <si>
    <t>KL03010252</t>
  </si>
  <si>
    <t>983979106</t>
  </si>
  <si>
    <t>Oslo Karateklubb</t>
  </si>
  <si>
    <t>KL15540016</t>
  </si>
  <si>
    <t>998462606</t>
  </si>
  <si>
    <t>Averøy Håndballklubb</t>
  </si>
  <si>
    <t>KL04030097</t>
  </si>
  <si>
    <t>986274782</t>
  </si>
  <si>
    <t>Hamar Roklub 1881</t>
  </si>
  <si>
    <t>KL03010400</t>
  </si>
  <si>
    <t>993632821</t>
  </si>
  <si>
    <t>Tåsen IL</t>
  </si>
  <si>
    <t>KL16240006</t>
  </si>
  <si>
    <t>984159366</t>
  </si>
  <si>
    <t>Stjørna Idrettslag</t>
  </si>
  <si>
    <t>KL09060122</t>
  </si>
  <si>
    <t>993519065</t>
  </si>
  <si>
    <t>Tyholmen Karateklubb</t>
  </si>
  <si>
    <t>KL12600006</t>
  </si>
  <si>
    <t>994456172</t>
  </si>
  <si>
    <t>Radøy Symjeklubb</t>
  </si>
  <si>
    <t>KL17020027</t>
  </si>
  <si>
    <t>983528554</t>
  </si>
  <si>
    <t>Steinkjer Sportsdykkere</t>
  </si>
  <si>
    <t>KL16010529</t>
  </si>
  <si>
    <t>998395712</t>
  </si>
  <si>
    <t>Trondheim Snooker</t>
  </si>
  <si>
    <t>KL03010277</t>
  </si>
  <si>
    <t>984056753</t>
  </si>
  <si>
    <t>Osloungdommens Motorsenter Trial-Klubb</t>
  </si>
  <si>
    <t>KL11010005</t>
  </si>
  <si>
    <t>983806112</t>
  </si>
  <si>
    <t>Egersund Orienteringsklubb</t>
  </si>
  <si>
    <t>KL06200012</t>
  </si>
  <si>
    <t>992596082</t>
  </si>
  <si>
    <t>Geilo Ride Og Kjøreklubb</t>
  </si>
  <si>
    <t>KL09040022</t>
  </si>
  <si>
    <t>995907720</t>
  </si>
  <si>
    <t>Grimstad Studentidrettslag</t>
  </si>
  <si>
    <t>KL11010053</t>
  </si>
  <si>
    <t>998301599</t>
  </si>
  <si>
    <t>Egersund Kyokushin Karate Klubb</t>
  </si>
  <si>
    <t>KL14210001</t>
  </si>
  <si>
    <t>975702049</t>
  </si>
  <si>
    <t>Aurland Idrettslag</t>
  </si>
  <si>
    <t>KL20200005</t>
  </si>
  <si>
    <t>984041241</t>
  </si>
  <si>
    <t>Lakselv Svømmeklubb</t>
  </si>
  <si>
    <t>KL12460052</t>
  </si>
  <si>
    <t>988785792</t>
  </si>
  <si>
    <t>Ågotnes Karateklubb</t>
  </si>
  <si>
    <t>KL12350026</t>
  </si>
  <si>
    <t>984025882</t>
  </si>
  <si>
    <t>Voss Freestyleklubb</t>
  </si>
  <si>
    <t>KL09260026</t>
  </si>
  <si>
    <t>994911406</t>
  </si>
  <si>
    <t>Lillesand Fotball Klubb</t>
  </si>
  <si>
    <t>KL04030020</t>
  </si>
  <si>
    <t>988150045</t>
  </si>
  <si>
    <t>Hamar Trekkhundklubb</t>
  </si>
  <si>
    <t>KL12210009</t>
  </si>
  <si>
    <t>983470343</t>
  </si>
  <si>
    <t>Stord Bordtennisklubb</t>
  </si>
  <si>
    <t>KL02350053</t>
  </si>
  <si>
    <t>985862788</t>
  </si>
  <si>
    <t>Jessheim Kampsportklubb</t>
  </si>
  <si>
    <t>KL02260023</t>
  </si>
  <si>
    <t>991853758</t>
  </si>
  <si>
    <t>Sørumsand Gymnastikkforening</t>
  </si>
  <si>
    <t>KL10140003</t>
  </si>
  <si>
    <t>991068708</t>
  </si>
  <si>
    <t>Vennesla Helsesportlag</t>
  </si>
  <si>
    <t>KL03010536</t>
  </si>
  <si>
    <t>979663331</t>
  </si>
  <si>
    <t>Sinsen Cricket Club</t>
  </si>
  <si>
    <t>KL20270004</t>
  </si>
  <si>
    <t>984073046</t>
  </si>
  <si>
    <t>Varanger Ballklubb</t>
  </si>
  <si>
    <t>KL12010606</t>
  </si>
  <si>
    <t>886492472</t>
  </si>
  <si>
    <t>Fana Kickboxing Klubb</t>
  </si>
  <si>
    <t>KL15320016</t>
  </si>
  <si>
    <t>990111499</t>
  </si>
  <si>
    <t>Giske Golfklubb</t>
  </si>
  <si>
    <t>KL08280004</t>
  </si>
  <si>
    <t>994223151</t>
  </si>
  <si>
    <t>Åmotsdal Idrettslag</t>
  </si>
  <si>
    <t>KL02190021</t>
  </si>
  <si>
    <t>980489647</t>
  </si>
  <si>
    <t>Bærum Rideklubb</t>
  </si>
  <si>
    <t>KL11060065</t>
  </si>
  <si>
    <t>896770632</t>
  </si>
  <si>
    <t>Sentrum Karateklubb</t>
  </si>
  <si>
    <t>KL01060113</t>
  </si>
  <si>
    <t>977086760</t>
  </si>
  <si>
    <t>Fredrikstad Sykkelklubb</t>
  </si>
  <si>
    <t>KL12010479</t>
  </si>
  <si>
    <t>987282665</t>
  </si>
  <si>
    <t>Kråkenes Idrettslag</t>
  </si>
  <si>
    <t>KL16340010</t>
  </si>
  <si>
    <t>971381361</t>
  </si>
  <si>
    <t>Idrettslaget Snøhetta</t>
  </si>
  <si>
    <t>KL05160003</t>
  </si>
  <si>
    <t>989554360</t>
  </si>
  <si>
    <t>Vestsida Fotballklubb</t>
  </si>
  <si>
    <t>KL19020041</t>
  </si>
  <si>
    <t>996122778</t>
  </si>
  <si>
    <t>Tromsø Badmintonklubb</t>
  </si>
  <si>
    <t>KL17180001</t>
  </si>
  <si>
    <t>983401651</t>
  </si>
  <si>
    <t>Hindrum Skilag</t>
  </si>
  <si>
    <t>KL19230019</t>
  </si>
  <si>
    <t>994469533</t>
  </si>
  <si>
    <t>Salangen Seilflyklubb</t>
  </si>
  <si>
    <t>KL19030057</t>
  </si>
  <si>
    <t>990166110</t>
  </si>
  <si>
    <t>Norsk Motor Klubb Harstad</t>
  </si>
  <si>
    <t>KL01040007</t>
  </si>
  <si>
    <t>984329644</t>
  </si>
  <si>
    <t>Moss Atletklubb</t>
  </si>
  <si>
    <t>KL05330002</t>
  </si>
  <si>
    <t>991819118</t>
  </si>
  <si>
    <t>Grua U. og IL</t>
  </si>
  <si>
    <t>KL05360023</t>
  </si>
  <si>
    <t>983831427</t>
  </si>
  <si>
    <t>Søndre Land Il Fotball Senior</t>
  </si>
  <si>
    <t>KL16640007</t>
  </si>
  <si>
    <t>875773992</t>
  </si>
  <si>
    <t>Selbustrand Idrettslag</t>
  </si>
  <si>
    <t>KL15140005</t>
  </si>
  <si>
    <t>993599298</t>
  </si>
  <si>
    <t>Sandsøy Idrettslag</t>
  </si>
  <si>
    <t>KL01051023</t>
  </si>
  <si>
    <t>990404437</t>
  </si>
  <si>
    <t>Sarpsborg Skøyteklubb</t>
  </si>
  <si>
    <t>KL17290003</t>
  </si>
  <si>
    <t>983804047</t>
  </si>
  <si>
    <t>Sandvollan Idrettslag</t>
  </si>
  <si>
    <t>KL18700017</t>
  </si>
  <si>
    <t>994627430</t>
  </si>
  <si>
    <t>Sortland Turnforening</t>
  </si>
  <si>
    <t>KL06050043</t>
  </si>
  <si>
    <t>883450132</t>
  </si>
  <si>
    <t>Hønefoss Skiskytterklubb</t>
  </si>
  <si>
    <t>KL04020050</t>
  </si>
  <si>
    <t>970282041</t>
  </si>
  <si>
    <t>Kongsvinger Skøyteklubb</t>
  </si>
  <si>
    <t>KL04300011</t>
  </si>
  <si>
    <t>883566262</t>
  </si>
  <si>
    <t>Koppang Fotballklubb</t>
  </si>
  <si>
    <t>KL02370032</t>
  </si>
  <si>
    <t>984352050</t>
  </si>
  <si>
    <t>Eidsvoll Basketball Klubb</t>
  </si>
  <si>
    <t>KL20270003</t>
  </si>
  <si>
    <t>986233350</t>
  </si>
  <si>
    <t>Idrettslaget Ilar</t>
  </si>
  <si>
    <t>KL12010007</t>
  </si>
  <si>
    <t>983486215</t>
  </si>
  <si>
    <t>Arna Turn &amp; Idrettslag</t>
  </si>
  <si>
    <t>KL01280009</t>
  </si>
  <si>
    <t>984240171</t>
  </si>
  <si>
    <t>Skaukameratene Orienteringslag</t>
  </si>
  <si>
    <t>KL09290001</t>
  </si>
  <si>
    <t>975412229</t>
  </si>
  <si>
    <t>Dristug, IL</t>
  </si>
  <si>
    <t>KL18450005</t>
  </si>
  <si>
    <t>993861286</t>
  </si>
  <si>
    <t>IL Siso</t>
  </si>
  <si>
    <t>KL12350001</t>
  </si>
  <si>
    <t>983388787</t>
  </si>
  <si>
    <t>Bjørgum Idrottslag</t>
  </si>
  <si>
    <t>KL10010124</t>
  </si>
  <si>
    <t>893610332</t>
  </si>
  <si>
    <t>Tigerberget Fotball Klubb</t>
  </si>
  <si>
    <t>KL16340017</t>
  </si>
  <si>
    <t>984066864</t>
  </si>
  <si>
    <t>Oppdal Sykkelklubb</t>
  </si>
  <si>
    <t>KL14450007</t>
  </si>
  <si>
    <t>993571016</t>
  </si>
  <si>
    <t>Hyen Idrettslag</t>
  </si>
  <si>
    <t>KL11200010</t>
  </si>
  <si>
    <t>988049484</t>
  </si>
  <si>
    <t>Klepp BMX</t>
  </si>
  <si>
    <t>KL11010007</t>
  </si>
  <si>
    <t>983897657</t>
  </si>
  <si>
    <t>Egersund Pistolklubb</t>
  </si>
  <si>
    <t>KL10010028</t>
  </si>
  <si>
    <t>990279977</t>
  </si>
  <si>
    <t>Kristiansand Garnisons Pistolklubb</t>
  </si>
  <si>
    <t>KL12010379</t>
  </si>
  <si>
    <t>982075467</t>
  </si>
  <si>
    <t>Bønes basketballklubb</t>
  </si>
  <si>
    <t>KL05020120</t>
  </si>
  <si>
    <t>917507686</t>
  </si>
  <si>
    <t>Krabyskogen Motorsport</t>
  </si>
  <si>
    <t>KL12010657</t>
  </si>
  <si>
    <t>993803383</t>
  </si>
  <si>
    <t>Åsane Cykle Klubb</t>
  </si>
  <si>
    <t>KL18040109</t>
  </si>
  <si>
    <t>985010269</t>
  </si>
  <si>
    <t>Bodø Innebandy Klubb</t>
  </si>
  <si>
    <t>KL20300019</t>
  </si>
  <si>
    <t>993741914</t>
  </si>
  <si>
    <t>Idrettslaget Pasvik Hauk</t>
  </si>
  <si>
    <t>KL18050077</t>
  </si>
  <si>
    <t>988973173</t>
  </si>
  <si>
    <t>Narvik Malmers Innebandyklubb</t>
  </si>
  <si>
    <t>KL12470003</t>
  </si>
  <si>
    <t>984617445</t>
  </si>
  <si>
    <t>Askøy Badmintonklubb</t>
  </si>
  <si>
    <t>KL19020026</t>
  </si>
  <si>
    <t>971401850</t>
  </si>
  <si>
    <t>Ramfjord Ungdoms- og Idrettslag</t>
  </si>
  <si>
    <t>KL08070032</t>
  </si>
  <si>
    <t>883751612</t>
  </si>
  <si>
    <t>Snøgg Svømming</t>
  </si>
  <si>
    <t>KL05020032</t>
  </si>
  <si>
    <t>971535156</t>
  </si>
  <si>
    <t>Gjøvik Tennisklubb</t>
  </si>
  <si>
    <t>KL11210005</t>
  </si>
  <si>
    <t>916638973</t>
  </si>
  <si>
    <t>Bryne Karateklubb</t>
  </si>
  <si>
    <t>KL12010137</t>
  </si>
  <si>
    <t>983743935</t>
  </si>
  <si>
    <t>Bowlingklubben Mascot</t>
  </si>
  <si>
    <t>KL19420013</t>
  </si>
  <si>
    <t>983915728</t>
  </si>
  <si>
    <t>Rotsundelv Idrettslag</t>
  </si>
  <si>
    <t>KL03010003</t>
  </si>
  <si>
    <t>983886752</t>
  </si>
  <si>
    <t>Abildsø Tennisklubb</t>
  </si>
  <si>
    <t>KL20210012</t>
  </si>
  <si>
    <t>975463486</t>
  </si>
  <si>
    <t>Idrettslaget Ávju</t>
  </si>
  <si>
    <t>KL05380003</t>
  </si>
  <si>
    <t>980697479</t>
  </si>
  <si>
    <t>Dokka Sportsklubb</t>
  </si>
  <si>
    <t>KL06020010</t>
  </si>
  <si>
    <t>997268083</t>
  </si>
  <si>
    <t>Drammen Basketballklubb</t>
  </si>
  <si>
    <t>KL17140014</t>
  </si>
  <si>
    <t>975574857</t>
  </si>
  <si>
    <t>I.L. Nybrott</t>
  </si>
  <si>
    <t>KL11030034</t>
  </si>
  <si>
    <t>987019042</t>
  </si>
  <si>
    <t>Stavanger Døve-Idrettsforening</t>
  </si>
  <si>
    <t>KL02130037</t>
  </si>
  <si>
    <t>979605374</t>
  </si>
  <si>
    <t>Ski IL Tennis</t>
  </si>
  <si>
    <t>KL18330035</t>
  </si>
  <si>
    <t>987512571</t>
  </si>
  <si>
    <t>Utskarpen Idrettslag</t>
  </si>
  <si>
    <t>KL15340018</t>
  </si>
  <si>
    <t>984117086</t>
  </si>
  <si>
    <t>Haram Handballklubb</t>
  </si>
  <si>
    <t>KL02160006</t>
  </si>
  <si>
    <t>988215074</t>
  </si>
  <si>
    <t>Nesodden Judoklubb</t>
  </si>
  <si>
    <t>KL15390009</t>
  </si>
  <si>
    <t>984515332</t>
  </si>
  <si>
    <t>Måndalen Idrettslag</t>
  </si>
  <si>
    <t>KL02310075</t>
  </si>
  <si>
    <t>982452716</t>
  </si>
  <si>
    <t>Romerike Jujutsu Klubb</t>
  </si>
  <si>
    <t>KL12650001</t>
  </si>
  <si>
    <t>893763252</t>
  </si>
  <si>
    <t>Fedje IL</t>
  </si>
  <si>
    <t>KL15540025</t>
  </si>
  <si>
    <t>993543411</t>
  </si>
  <si>
    <t>Averøy Svømmeklubb</t>
  </si>
  <si>
    <t>KL09060117</t>
  </si>
  <si>
    <t>984960123</t>
  </si>
  <si>
    <t>Arendal Titans</t>
  </si>
  <si>
    <t>KL15600005</t>
  </si>
  <si>
    <t>971374764</t>
  </si>
  <si>
    <t>Straumsnes Idrettslag</t>
  </si>
  <si>
    <t>KL07020003</t>
  </si>
  <si>
    <t>983609031</t>
  </si>
  <si>
    <t>Holmestrand Og Botne Skøytekl</t>
  </si>
  <si>
    <t>KL18050022</t>
  </si>
  <si>
    <t>986975160</t>
  </si>
  <si>
    <t>Narvik Idrettslag</t>
  </si>
  <si>
    <t>KL06040001</t>
  </si>
  <si>
    <t>971309245</t>
  </si>
  <si>
    <t>I L Bergkameratene</t>
  </si>
  <si>
    <t>KL03010021</t>
  </si>
  <si>
    <t>983805604</t>
  </si>
  <si>
    <t>Berg Tennisklubb</t>
  </si>
  <si>
    <t>KL08060020</t>
  </si>
  <si>
    <t>983738893</t>
  </si>
  <si>
    <t>Melum Idrettslag</t>
  </si>
  <si>
    <t>KL01240011</t>
  </si>
  <si>
    <t>984047746</t>
  </si>
  <si>
    <t>Askim Styrkeløft Klubb</t>
  </si>
  <si>
    <t>KL09060147</t>
  </si>
  <si>
    <t>996004244</t>
  </si>
  <si>
    <t>Ik Grane Arendal Friidrett</t>
  </si>
  <si>
    <t>KL11030290</t>
  </si>
  <si>
    <t>996065960</t>
  </si>
  <si>
    <t>Brodd Badmintonklubb</t>
  </si>
  <si>
    <t>KL15570009</t>
  </si>
  <si>
    <t>975485404</t>
  </si>
  <si>
    <t>Torvikbukt Idrettslag</t>
  </si>
  <si>
    <t>KL18700026</t>
  </si>
  <si>
    <t>982423996</t>
  </si>
  <si>
    <t>Sortland &amp; Omegn Skiklubb</t>
  </si>
  <si>
    <t>KL06020013</t>
  </si>
  <si>
    <t>994002031</t>
  </si>
  <si>
    <t>Drammen Bul</t>
  </si>
  <si>
    <t>KL12010363</t>
  </si>
  <si>
    <t>986741941</t>
  </si>
  <si>
    <t>Odin Styrkeløftklubb</t>
  </si>
  <si>
    <t>KL01060026</t>
  </si>
  <si>
    <t>875472062</t>
  </si>
  <si>
    <t>Fredrikstad Tennisklubb</t>
  </si>
  <si>
    <t>KL02310018</t>
  </si>
  <si>
    <t>984441339</t>
  </si>
  <si>
    <t>Lillestrøm Tennisklubb</t>
  </si>
  <si>
    <t>KL06020046</t>
  </si>
  <si>
    <t>998412978</t>
  </si>
  <si>
    <t>Nippon Karateklubb</t>
  </si>
  <si>
    <t>KL10140007</t>
  </si>
  <si>
    <t>914766400</t>
  </si>
  <si>
    <t>Vennesla Pistolklubb</t>
  </si>
  <si>
    <t>KL11210022</t>
  </si>
  <si>
    <t>913714172</t>
  </si>
  <si>
    <t>Time Pistolklubb</t>
  </si>
  <si>
    <t>KL12350045</t>
  </si>
  <si>
    <t>Voss Taekwon-Do Klubb</t>
  </si>
  <si>
    <t>KL11590001</t>
  </si>
  <si>
    <t>984277539</t>
  </si>
  <si>
    <t>Bjoa Idrettslag</t>
  </si>
  <si>
    <t>KL11030061</t>
  </si>
  <si>
    <t>975658570</t>
  </si>
  <si>
    <t>Vardeneset IF</t>
  </si>
  <si>
    <t>KL02280012</t>
  </si>
  <si>
    <t>984065469</t>
  </si>
  <si>
    <t>Ytre Rælingen Uil</t>
  </si>
  <si>
    <t>KL01050026</t>
  </si>
  <si>
    <t>983744168</t>
  </si>
  <si>
    <t>Sarpsborg Volleyballklubb</t>
  </si>
  <si>
    <t>KL15040110</t>
  </si>
  <si>
    <t>999320309</t>
  </si>
  <si>
    <t>Giske Taekwon-Do klubb</t>
  </si>
  <si>
    <t>KL03010845</t>
  </si>
  <si>
    <t>995129094</t>
  </si>
  <si>
    <t>Tamil Sangam IL</t>
  </si>
  <si>
    <t>KL11030297</t>
  </si>
  <si>
    <t>997735595</t>
  </si>
  <si>
    <t xml:space="preserve">Tasta &amp; Omegn Sykkel Klubb </t>
  </si>
  <si>
    <t>KL02190075</t>
  </si>
  <si>
    <t>994878441</t>
  </si>
  <si>
    <t>Vestre Bærum Salongskytterl.</t>
  </si>
  <si>
    <t>KL12010581</t>
  </si>
  <si>
    <t>983804128</t>
  </si>
  <si>
    <t>Fyllingen Karate Klubb</t>
  </si>
  <si>
    <t>KL03011162</t>
  </si>
  <si>
    <t>992599391</t>
  </si>
  <si>
    <t>Oslo Modellbilklubb</t>
  </si>
  <si>
    <t>KL07060023</t>
  </si>
  <si>
    <t>983570852</t>
  </si>
  <si>
    <t>Sandefjord Judoklubb</t>
  </si>
  <si>
    <t>KL01240006</t>
  </si>
  <si>
    <t>983630529</t>
  </si>
  <si>
    <t>Indre Østfold OK</t>
  </si>
  <si>
    <t>KL11010011</t>
  </si>
  <si>
    <t>985087318</t>
  </si>
  <si>
    <t>Egersund Volleyballklubb</t>
  </si>
  <si>
    <t>KL14010024</t>
  </si>
  <si>
    <t>992038012</t>
  </si>
  <si>
    <t>Florø Golfklubb</t>
  </si>
  <si>
    <t>KL18330037</t>
  </si>
  <si>
    <t>986842306</t>
  </si>
  <si>
    <t>Rana Sykkelklubb</t>
  </si>
  <si>
    <t>KL07040098</t>
  </si>
  <si>
    <t>997170776</t>
  </si>
  <si>
    <t>Tønsberg amerikanske idretters Forening</t>
  </si>
  <si>
    <t>KL11060060</t>
  </si>
  <si>
    <t>993610771</t>
  </si>
  <si>
    <t>Haugesund Golfklubb</t>
  </si>
  <si>
    <t>KL15040078</t>
  </si>
  <si>
    <t>984031505</t>
  </si>
  <si>
    <t>Ålesund Sportsdans</t>
  </si>
  <si>
    <t>KL17190017</t>
  </si>
  <si>
    <t>988758493</t>
  </si>
  <si>
    <t>Ok Skøynar</t>
  </si>
  <si>
    <t>KL05330005</t>
  </si>
  <si>
    <t>993620971</t>
  </si>
  <si>
    <t>Hadeland Ride- og Kjøreklubb</t>
  </si>
  <si>
    <t>KL04270026</t>
  </si>
  <si>
    <t>982606470</t>
  </si>
  <si>
    <t>Elverum Taekwondo Klubb</t>
  </si>
  <si>
    <t>KL17210020</t>
  </si>
  <si>
    <t>983562280</t>
  </si>
  <si>
    <t>Verdal Turnforening</t>
  </si>
  <si>
    <t>KL15200010</t>
  </si>
  <si>
    <t>993813230</t>
  </si>
  <si>
    <t>Ørsta/Volda Pistolklubb</t>
  </si>
  <si>
    <t>KL14490005</t>
  </si>
  <si>
    <t>986170499</t>
  </si>
  <si>
    <t>Oppstryn Idrettslag</t>
  </si>
  <si>
    <t>KL12430046</t>
  </si>
  <si>
    <t>991560459</t>
  </si>
  <si>
    <t>Os Svømmeklubb</t>
  </si>
  <si>
    <t>KL02200106</t>
  </si>
  <si>
    <t>992030828</t>
  </si>
  <si>
    <t>Konglungen Rideklubb</t>
  </si>
  <si>
    <t>KL03010135</t>
  </si>
  <si>
    <t>975266400</t>
  </si>
  <si>
    <t>Høybråten Dameturnforening</t>
  </si>
  <si>
    <t>KL06050097</t>
  </si>
  <si>
    <t>993891789</t>
  </si>
  <si>
    <t>Sokna Leirdueklubb</t>
  </si>
  <si>
    <t>KL07060009</t>
  </si>
  <si>
    <t>993752355</t>
  </si>
  <si>
    <t>Larvik og Sandefjord Rytterklubb</t>
  </si>
  <si>
    <t>KL15040077</t>
  </si>
  <si>
    <t>984019378</t>
  </si>
  <si>
    <t>Skarbøvik IF Håndball</t>
  </si>
  <si>
    <t>KL15660020</t>
  </si>
  <si>
    <t>815184432</t>
  </si>
  <si>
    <t>Surnadal Motocrossklubb</t>
  </si>
  <si>
    <t>KL19330005</t>
  </si>
  <si>
    <t>971403861</t>
  </si>
  <si>
    <t>Mestervik Bygde- og Idrettslag</t>
  </si>
  <si>
    <t>KL08070006</t>
  </si>
  <si>
    <t>989058223</t>
  </si>
  <si>
    <t>NMK Notodden</t>
  </si>
  <si>
    <t>KL12270001</t>
  </si>
  <si>
    <t>987609060</t>
  </si>
  <si>
    <t>Herand Idrettslag</t>
  </si>
  <si>
    <t>KL03010239</t>
  </si>
  <si>
    <t>984052294</t>
  </si>
  <si>
    <t>Oslo Fekteklub</t>
  </si>
  <si>
    <t>KL09060009</t>
  </si>
  <si>
    <t>994823612</t>
  </si>
  <si>
    <t>ARENDAL SVØMME OG LIVREDNINGSKLUBB</t>
  </si>
  <si>
    <t>KL05220014</t>
  </si>
  <si>
    <t>913738365</t>
  </si>
  <si>
    <t>Gausdal Friidrettsklubb</t>
  </si>
  <si>
    <t>KL02360009</t>
  </si>
  <si>
    <t>984744129</t>
  </si>
  <si>
    <t>Halmsås og Omegn Skilag</t>
  </si>
  <si>
    <t>KL06160009</t>
  </si>
  <si>
    <t>888643842</t>
  </si>
  <si>
    <t>Nesbyen Golfklubb</t>
  </si>
  <si>
    <t>KL15020070</t>
  </si>
  <si>
    <t>985083304</t>
  </si>
  <si>
    <t>Hjelset-Kleive Fotball</t>
  </si>
  <si>
    <t>KL14260002</t>
  </si>
  <si>
    <t>886439342</t>
  </si>
  <si>
    <t>I L Fanaråk</t>
  </si>
  <si>
    <t>KL01220019</t>
  </si>
  <si>
    <t>993234222</t>
  </si>
  <si>
    <t>Trøgstad Skiklubb</t>
  </si>
  <si>
    <t>KL11030218</t>
  </si>
  <si>
    <t>985274509</t>
  </si>
  <si>
    <t>Stavanger NTN Taekwon-Do Klubb</t>
  </si>
  <si>
    <t>KL11200032</t>
  </si>
  <si>
    <t>990219575</t>
  </si>
  <si>
    <t>Isafold Islandshestforening</t>
  </si>
  <si>
    <t>KL02150028</t>
  </si>
  <si>
    <t>991412611</t>
  </si>
  <si>
    <t>Drøbak Kajakklubb</t>
  </si>
  <si>
    <t>KL11300002</t>
  </si>
  <si>
    <t>983934641</t>
  </si>
  <si>
    <t>Jørpeland Svømmeklubb</t>
  </si>
  <si>
    <t>KL15150003</t>
  </si>
  <si>
    <t>991946284</t>
  </si>
  <si>
    <t>Gurskøy Idrettslag</t>
  </si>
  <si>
    <t>KL01040014</t>
  </si>
  <si>
    <t>975955230</t>
  </si>
  <si>
    <t>Moss Kajakklubb</t>
  </si>
  <si>
    <t>KL10010024</t>
  </si>
  <si>
    <t>989068709</t>
  </si>
  <si>
    <t xml:space="preserve">Kjevik Fallskjermklubb </t>
  </si>
  <si>
    <t>KL14490019</t>
  </si>
  <si>
    <t>994889044</t>
  </si>
  <si>
    <t>Stryn Luftsportsklubb</t>
  </si>
  <si>
    <t>KL04270049</t>
  </si>
  <si>
    <t>984453914</t>
  </si>
  <si>
    <t>Jømna Heradsbygd Fotball</t>
  </si>
  <si>
    <t>KL08140009</t>
  </si>
  <si>
    <t>994050281</t>
  </si>
  <si>
    <t>Skeidi, OK</t>
  </si>
  <si>
    <t>KL18330007</t>
  </si>
  <si>
    <t>893876472</t>
  </si>
  <si>
    <t>Grønnfjelldal UL</t>
  </si>
  <si>
    <t>KL09140003</t>
  </si>
  <si>
    <t>990874239</t>
  </si>
  <si>
    <t>Holt Idrettsforening</t>
  </si>
  <si>
    <t>KL07110013</t>
  </si>
  <si>
    <t>893742352</t>
  </si>
  <si>
    <t>Svelvik Sykleklubb</t>
  </si>
  <si>
    <t>KL11030129</t>
  </si>
  <si>
    <t>979315511</t>
  </si>
  <si>
    <t>Stavanger Fekteklubb</t>
  </si>
  <si>
    <t>KL09060087</t>
  </si>
  <si>
    <t>983807968</t>
  </si>
  <si>
    <t>Arendal IBK</t>
  </si>
  <si>
    <t>KL20180003</t>
  </si>
  <si>
    <t>993031054</t>
  </si>
  <si>
    <t>Havøysund Skiklubb</t>
  </si>
  <si>
    <t>KL15190008</t>
  </si>
  <si>
    <t>998936489</t>
  </si>
  <si>
    <t>Kfum Volda Volleyball</t>
  </si>
  <si>
    <t>KL18040021</t>
  </si>
  <si>
    <t>977176263</t>
  </si>
  <si>
    <t>Bodø Seilforening</t>
  </si>
  <si>
    <t>KL18450009</t>
  </si>
  <si>
    <t>993751812</t>
  </si>
  <si>
    <t>Sørfold Fotballklubb</t>
  </si>
  <si>
    <t>KL11030055</t>
  </si>
  <si>
    <t>995109271</t>
  </si>
  <si>
    <t>Stavanger Vektløfterklubb</t>
  </si>
  <si>
    <t>KL17210035</t>
  </si>
  <si>
    <t>883671082</t>
  </si>
  <si>
    <t>Verdal Bowlingklubb</t>
  </si>
  <si>
    <t>KL01060006</t>
  </si>
  <si>
    <t>883906802</t>
  </si>
  <si>
    <t>Fredrikstad Handicapidrettslag</t>
  </si>
  <si>
    <t>KL11190022</t>
  </si>
  <si>
    <t>975687694</t>
  </si>
  <si>
    <t>Nærbø Symjeklubb</t>
  </si>
  <si>
    <t>KL05150006</t>
  </si>
  <si>
    <t>983863159</t>
  </si>
  <si>
    <t>Tessand Idrettslag</t>
  </si>
  <si>
    <t>KL18370004</t>
  </si>
  <si>
    <t>983853072</t>
  </si>
  <si>
    <t>Glomfjord Il</t>
  </si>
  <si>
    <t>KL12240045</t>
  </si>
  <si>
    <t>990618070</t>
  </si>
  <si>
    <t>Rosendal Rideklubb</t>
  </si>
  <si>
    <t>KL14320019</t>
  </si>
  <si>
    <t>982433703</t>
  </si>
  <si>
    <t>NMK Sunnfjord</t>
  </si>
  <si>
    <t>KL08060105</t>
  </si>
  <si>
    <t>991404228</t>
  </si>
  <si>
    <t>Solum Terrengsykleklubb</t>
  </si>
  <si>
    <t>KL19310049</t>
  </si>
  <si>
    <t>990960151</t>
  </si>
  <si>
    <t>IL Pioner Friidrett</t>
  </si>
  <si>
    <t>KL07090046</t>
  </si>
  <si>
    <t>985484937</t>
  </si>
  <si>
    <t>Kvelde Vannskiklubb</t>
  </si>
  <si>
    <t>KL18050012</t>
  </si>
  <si>
    <t>987593652</t>
  </si>
  <si>
    <t>Narvik Atletklubb</t>
  </si>
  <si>
    <t>KL11030305</t>
  </si>
  <si>
    <t>899227492</t>
  </si>
  <si>
    <t>Stavanger Friidrettsklubb</t>
  </si>
  <si>
    <t>KL08310004</t>
  </si>
  <si>
    <t>911718545</t>
  </si>
  <si>
    <t>Fyresdal Motorsport klubb</t>
  </si>
  <si>
    <t>KL10010039</t>
  </si>
  <si>
    <t>983100368</t>
  </si>
  <si>
    <t>Kristiansand Dykkerklubb</t>
  </si>
  <si>
    <t>KL03011057</t>
  </si>
  <si>
    <t>988422916</t>
  </si>
  <si>
    <t>Oslo Squash Klubb</t>
  </si>
  <si>
    <t>KL19020156</t>
  </si>
  <si>
    <t>Storelva Allidrettslag</t>
  </si>
  <si>
    <t>KL01050024</t>
  </si>
  <si>
    <t>971250186</t>
  </si>
  <si>
    <t>Sarpsborg Tennisklubb</t>
  </si>
  <si>
    <t>KL08050111</t>
  </si>
  <si>
    <t>963867778</t>
  </si>
  <si>
    <t>Grenland Rock &amp; Swing Klubb</t>
  </si>
  <si>
    <t>KL11020082</t>
  </si>
  <si>
    <t>983898890</t>
  </si>
  <si>
    <t>Sandnes Taekwon-Do Klubb</t>
  </si>
  <si>
    <t>KL15280008</t>
  </si>
  <si>
    <t>975671984</t>
  </si>
  <si>
    <t>Velledalen Idrettslag</t>
  </si>
  <si>
    <t>KL16360001</t>
  </si>
  <si>
    <t>993612928</t>
  </si>
  <si>
    <t>IL Dalguten</t>
  </si>
  <si>
    <t>KL09140006</t>
  </si>
  <si>
    <t>987287969</t>
  </si>
  <si>
    <t>Laget IL</t>
  </si>
  <si>
    <t>KL05280028</t>
  </si>
  <si>
    <t>983398715</t>
  </si>
  <si>
    <t>Østre Toten Helsesportlag</t>
  </si>
  <si>
    <t>KL09190009</t>
  </si>
  <si>
    <t>993534536</t>
  </si>
  <si>
    <t>Froland Motocross Klubb</t>
  </si>
  <si>
    <t>KL12010268</t>
  </si>
  <si>
    <t>974814668</t>
  </si>
  <si>
    <t>Bergen Karate Kampsport Klubb</t>
  </si>
  <si>
    <t>KL02210004</t>
  </si>
  <si>
    <t>891608802</t>
  </si>
  <si>
    <t>Aurskog - Høland Alpinklubb</t>
  </si>
  <si>
    <t>KL11490069</t>
  </si>
  <si>
    <t>993626791</t>
  </si>
  <si>
    <t>Nordvegen Golfklubb</t>
  </si>
  <si>
    <t>KL03010540</t>
  </si>
  <si>
    <t>893961712</t>
  </si>
  <si>
    <t xml:space="preserve">Tsunami Shotokan Karateklubb </t>
  </si>
  <si>
    <t>KL05210006</t>
  </si>
  <si>
    <t>987277912</t>
  </si>
  <si>
    <t>Hafjell Golfklubb</t>
  </si>
  <si>
    <t>KL18050039</t>
  </si>
  <si>
    <t>975425401</t>
  </si>
  <si>
    <t>Skjomen Idrettslag</t>
  </si>
  <si>
    <t>KL20120033</t>
  </si>
  <si>
    <t>985300240</t>
  </si>
  <si>
    <t>Alta Helsesportlag</t>
  </si>
  <si>
    <t>KL16570011</t>
  </si>
  <si>
    <t>994249061</t>
  </si>
  <si>
    <t>CK Victoria</t>
  </si>
  <si>
    <t>KL11420012</t>
  </si>
  <si>
    <t>913850106</t>
  </si>
  <si>
    <t>Rennesøy Fotballklubb</t>
  </si>
  <si>
    <t>KL05160009</t>
  </si>
  <si>
    <t>971301589</t>
  </si>
  <si>
    <t>Tormod Skilag</t>
  </si>
  <si>
    <t>KL01360027</t>
  </si>
  <si>
    <t>988732389</t>
  </si>
  <si>
    <t>Ekholtbruket Golfklubb</t>
  </si>
  <si>
    <t>KL15570004</t>
  </si>
  <si>
    <t>993612200</t>
  </si>
  <si>
    <t>Flemma Idrettslag</t>
  </si>
  <si>
    <t>KL02310123</t>
  </si>
  <si>
    <t>992697148</t>
  </si>
  <si>
    <t>Lillestrøm Innebandyklubb</t>
  </si>
  <si>
    <t>KL10010196</t>
  </si>
  <si>
    <t>990857199</t>
  </si>
  <si>
    <t>Kristiansand Baseballklubb Suns</t>
  </si>
  <si>
    <t>KL18270008</t>
  </si>
  <si>
    <t>992295872</t>
  </si>
  <si>
    <t>F/K Herøy/Dønna</t>
  </si>
  <si>
    <t>KL03010006</t>
  </si>
  <si>
    <t>994240919</t>
  </si>
  <si>
    <t>Akademisk Skytterlag, Sportsskyttegruppe</t>
  </si>
  <si>
    <t>KL15050010</t>
  </si>
  <si>
    <t>983349838</t>
  </si>
  <si>
    <t>Kristiansund Dykkerklubb</t>
  </si>
  <si>
    <t>KL15200023</t>
  </si>
  <si>
    <t>913539656</t>
  </si>
  <si>
    <t>Sunnmørsk Klatreklubb</t>
  </si>
  <si>
    <t>KL19420033</t>
  </si>
  <si>
    <t>998475376</t>
  </si>
  <si>
    <t>Reisa Biljardklubb</t>
  </si>
  <si>
    <t>KL17210004</t>
  </si>
  <si>
    <t>987819243</t>
  </si>
  <si>
    <t>Leirådal Idrettslag</t>
  </si>
  <si>
    <t>KL04120082</t>
  </si>
  <si>
    <t>994883402</t>
  </si>
  <si>
    <t>Mjøsa Speedwayklubb</t>
  </si>
  <si>
    <t>KL12410010</t>
  </si>
  <si>
    <t>995578581</t>
  </si>
  <si>
    <t>Fusa Karateklubb</t>
  </si>
  <si>
    <t>KL05320015</t>
  </si>
  <si>
    <t>993078514</t>
  </si>
  <si>
    <t>Jevnaker Motorklubb</t>
  </si>
  <si>
    <t>KL07090007</t>
  </si>
  <si>
    <t>983196632</t>
  </si>
  <si>
    <t>Larvik Bueskyttere</t>
  </si>
  <si>
    <t>KL11240063</t>
  </si>
  <si>
    <t>992295465</t>
  </si>
  <si>
    <t>Kolnes Rytterklubb</t>
  </si>
  <si>
    <t>KL02200001</t>
  </si>
  <si>
    <t>892690472</t>
  </si>
  <si>
    <t>Asker Badmintonklubb</t>
  </si>
  <si>
    <t>KL11190036</t>
  </si>
  <si>
    <t>993524085</t>
  </si>
  <si>
    <t>Hå Karateklubb</t>
  </si>
  <si>
    <t>KL08050046</t>
  </si>
  <si>
    <t>983362214</t>
  </si>
  <si>
    <t>Urædd Bryteklubb</t>
  </si>
  <si>
    <t>KL15660003</t>
  </si>
  <si>
    <t>985016755</t>
  </si>
  <si>
    <t>Bøfjord Idrettslag</t>
  </si>
  <si>
    <t>KL03011606</t>
  </si>
  <si>
    <t>918023615</t>
  </si>
  <si>
    <t>Oslofjord Undervannsjakt klubb</t>
  </si>
  <si>
    <t>KL14260006</t>
  </si>
  <si>
    <t>994037846</t>
  </si>
  <si>
    <t>Veitastrond Idrettslag</t>
  </si>
  <si>
    <t>KL17360004</t>
  </si>
  <si>
    <t>983365655</t>
  </si>
  <si>
    <t>Snåsa Skiskytterlag</t>
  </si>
  <si>
    <t>KL11200026</t>
  </si>
  <si>
    <t>983428568</t>
  </si>
  <si>
    <t>Klepp RC Klubb</t>
  </si>
  <si>
    <t>KL06260015</t>
  </si>
  <si>
    <t>976219961</t>
  </si>
  <si>
    <t>Sjåstad/Vestre Lier IL</t>
  </si>
  <si>
    <t>KL06260030</t>
  </si>
  <si>
    <t>992765178</t>
  </si>
  <si>
    <t>Sylling Rideklubb</t>
  </si>
  <si>
    <t>KL18700020</t>
  </si>
  <si>
    <t>984108761</t>
  </si>
  <si>
    <t>Sortland Friidrettsklubb</t>
  </si>
  <si>
    <t>KL04120026</t>
  </si>
  <si>
    <t>812514202</t>
  </si>
  <si>
    <t>Ring Idrettslag</t>
  </si>
  <si>
    <t>KL12630017</t>
  </si>
  <si>
    <t>983851495</t>
  </si>
  <si>
    <t>Nordhordland Karateklubb</t>
  </si>
  <si>
    <t>KL18520004</t>
  </si>
  <si>
    <t>996514544</t>
  </si>
  <si>
    <t>Tjeldsund Idrettslag</t>
  </si>
  <si>
    <t>KL04390008</t>
  </si>
  <si>
    <t>912047148</t>
  </si>
  <si>
    <t>Folldal Friskliv</t>
  </si>
  <si>
    <t>KL12210011</t>
  </si>
  <si>
    <t>985479763</t>
  </si>
  <si>
    <t>Stord Karateklubb</t>
  </si>
  <si>
    <t>KL04120006</t>
  </si>
  <si>
    <t>993645478</t>
  </si>
  <si>
    <t>Brumunddal Pistolklubb</t>
  </si>
  <si>
    <t>KL20200007</t>
  </si>
  <si>
    <t>975530612</t>
  </si>
  <si>
    <t>Ungdoms og Idrettslaget Silfar</t>
  </si>
  <si>
    <t>KL18180001</t>
  </si>
  <si>
    <t>975436780</t>
  </si>
  <si>
    <t>Herøy Idrettslag</t>
  </si>
  <si>
    <t>KL03010202</t>
  </si>
  <si>
    <t>983981372</t>
  </si>
  <si>
    <t>Nordstrand Basketball Club</t>
  </si>
  <si>
    <t>KL19330010</t>
  </si>
  <si>
    <t>991045058</t>
  </si>
  <si>
    <t>Sletta UIL</t>
  </si>
  <si>
    <t>KL16640025</t>
  </si>
  <si>
    <t>994547399</t>
  </si>
  <si>
    <t>Selbu Taekwon-Do klubb</t>
  </si>
  <si>
    <t>KL05020007</t>
  </si>
  <si>
    <t>984595956</t>
  </si>
  <si>
    <t>Gjøvik Atletklubb</t>
  </si>
  <si>
    <t>KL09040041</t>
  </si>
  <si>
    <t>912409066</t>
  </si>
  <si>
    <t>Grimstad Kickboxingklubb</t>
  </si>
  <si>
    <t>KL10340002</t>
  </si>
  <si>
    <t>988967963</t>
  </si>
  <si>
    <t>Eiken Idrettslag</t>
  </si>
  <si>
    <t>KL01380011</t>
  </si>
  <si>
    <t>911884364</t>
  </si>
  <si>
    <t>Hobøl Drillklubb</t>
  </si>
  <si>
    <t>KL17380004</t>
  </si>
  <si>
    <t>993599999</t>
  </si>
  <si>
    <t>Tunnsjø IL</t>
  </si>
  <si>
    <t>KL02190037</t>
  </si>
  <si>
    <t>987977086</t>
  </si>
  <si>
    <t>Sportsklubb Frem-31</t>
  </si>
  <si>
    <t>KL12340001</t>
  </si>
  <si>
    <t>984059140</t>
  </si>
  <si>
    <t>Granvin Idrettslag</t>
  </si>
  <si>
    <t>KL14490001</t>
  </si>
  <si>
    <t>990992681</t>
  </si>
  <si>
    <t>Hardbagg Idrettslag</t>
  </si>
  <si>
    <t>KL19390004</t>
  </si>
  <si>
    <t>993617830</t>
  </si>
  <si>
    <t>Storfjord idrettslag</t>
  </si>
  <si>
    <t>KL11030199</t>
  </si>
  <si>
    <t>986493352</t>
  </si>
  <si>
    <t>Hafrsfjord Sykkelklubb</t>
  </si>
  <si>
    <t>KL14380004</t>
  </si>
  <si>
    <t>894795352</t>
  </si>
  <si>
    <t>Idrettslaget Frøy</t>
  </si>
  <si>
    <t>KL08270003</t>
  </si>
  <si>
    <t>975507890</t>
  </si>
  <si>
    <t>Tuddal Idrettslag</t>
  </si>
  <si>
    <t>KL06250007</t>
  </si>
  <si>
    <t>994685333</t>
  </si>
  <si>
    <t>Mjøndalen Tennisklubb</t>
  </si>
  <si>
    <t>KL11060101</t>
  </si>
  <si>
    <t>998333113</t>
  </si>
  <si>
    <t>Haugesund Curling Klubb</t>
  </si>
  <si>
    <t>KL05330010</t>
  </si>
  <si>
    <t>975483959</t>
  </si>
  <si>
    <t>Nordre Oppdalen Idrettslag</t>
  </si>
  <si>
    <t>KL15050018</t>
  </si>
  <si>
    <t>983990428</t>
  </si>
  <si>
    <t>Kristiansund VBK</t>
  </si>
  <si>
    <t>KL02370042</t>
  </si>
  <si>
    <t>984336942</t>
  </si>
  <si>
    <t>Eidsvold Turnforening Gymnastikk og Turn</t>
  </si>
  <si>
    <t>KL01050017</t>
  </si>
  <si>
    <t>987898518</t>
  </si>
  <si>
    <t>Sarpsborg og Omegn Rideklubb</t>
  </si>
  <si>
    <t>KL06150005</t>
  </si>
  <si>
    <t>912318974</t>
  </si>
  <si>
    <t>NMK Nedre Hallingdal</t>
  </si>
  <si>
    <t>KL09280002</t>
  </si>
  <si>
    <t>984224338</t>
  </si>
  <si>
    <t>IL Gry</t>
  </si>
  <si>
    <t>KL04270004</t>
  </si>
  <si>
    <t>984280688</t>
  </si>
  <si>
    <t>Elverum Helsesportlag</t>
  </si>
  <si>
    <t>KL19310013</t>
  </si>
  <si>
    <t>987845007</t>
  </si>
  <si>
    <t xml:space="preserve">IL Framsyn </t>
  </si>
  <si>
    <t>KL01050092</t>
  </si>
  <si>
    <t>971249560</t>
  </si>
  <si>
    <t>IL Sparta</t>
  </si>
  <si>
    <t>KL19310005</t>
  </si>
  <si>
    <t>951019631</t>
  </si>
  <si>
    <t>Finnsnes IL Allianse</t>
  </si>
  <si>
    <t>KL02130046</t>
  </si>
  <si>
    <t>984975961</t>
  </si>
  <si>
    <t>Follo Sykkelklubb</t>
  </si>
  <si>
    <t>KL20170001</t>
  </si>
  <si>
    <t>971407077</t>
  </si>
  <si>
    <t>Kvalsund Idrettslag</t>
  </si>
  <si>
    <t>KL15600011</t>
  </si>
  <si>
    <t>985400857</t>
  </si>
  <si>
    <t>IL Triumf</t>
  </si>
  <si>
    <t>KL17140061</t>
  </si>
  <si>
    <t>986262733</t>
  </si>
  <si>
    <t>Stjørdal Kickboxing Klubb</t>
  </si>
  <si>
    <t>KL01060030</t>
  </si>
  <si>
    <t>984162316</t>
  </si>
  <si>
    <t>Fredrikstad Sportsdykkere</t>
  </si>
  <si>
    <t>KL11200034</t>
  </si>
  <si>
    <t>913649575</t>
  </si>
  <si>
    <t>Klepp Ishockeyklubb</t>
  </si>
  <si>
    <t>KL04030113</t>
  </si>
  <si>
    <t>913961676</t>
  </si>
  <si>
    <t>Hamar Kickboxing Klubb</t>
  </si>
  <si>
    <t>KL18240037</t>
  </si>
  <si>
    <t>984303521</t>
  </si>
  <si>
    <t>Halsøy IL Ski</t>
  </si>
  <si>
    <t>KL16630013</t>
  </si>
  <si>
    <t>876078872</t>
  </si>
  <si>
    <t>Malvik Håndballklubb 93</t>
  </si>
  <si>
    <t>KL12430018</t>
  </si>
  <si>
    <t>893526382</t>
  </si>
  <si>
    <t>I.L. Øyglimt</t>
  </si>
  <si>
    <t>KL03011559</t>
  </si>
  <si>
    <t>985817162</t>
  </si>
  <si>
    <t>Oslo Aikido Klubb</t>
  </si>
  <si>
    <t>KL11060032</t>
  </si>
  <si>
    <t>983501710</t>
  </si>
  <si>
    <t>Haugesund Bowlingklubb</t>
  </si>
  <si>
    <t>KL05280012</t>
  </si>
  <si>
    <t>985278687</t>
  </si>
  <si>
    <t>Skreia Skøyteklubb Toten</t>
  </si>
  <si>
    <t>KL02280023</t>
  </si>
  <si>
    <t>982679982</t>
  </si>
  <si>
    <t>Fjerdingby Innebandyklubb</t>
  </si>
  <si>
    <t>KL06020052</t>
  </si>
  <si>
    <t>918028552</t>
  </si>
  <si>
    <t>Skoger Turn</t>
  </si>
  <si>
    <t>KL01050007</t>
  </si>
  <si>
    <t>914549299</t>
  </si>
  <si>
    <t>NMK Sarpsborg</t>
  </si>
  <si>
    <t>KL03010467</t>
  </si>
  <si>
    <t>983929818</t>
  </si>
  <si>
    <t>Oslo Judo Klubb</t>
  </si>
  <si>
    <t>KL07020013</t>
  </si>
  <si>
    <t>985695571</t>
  </si>
  <si>
    <t>Holmestrand Seilforening</t>
  </si>
  <si>
    <t>KL01060091</t>
  </si>
  <si>
    <t>983816975</t>
  </si>
  <si>
    <t>Trolldalen Idrettsforening</t>
  </si>
  <si>
    <t>KL18490005</t>
  </si>
  <si>
    <t>994026127</t>
  </si>
  <si>
    <t>IL Sørulf</t>
  </si>
  <si>
    <t>KL17550003</t>
  </si>
  <si>
    <t>993360554</t>
  </si>
  <si>
    <t>Leka Idrettslag</t>
  </si>
  <si>
    <t>KL17210032</t>
  </si>
  <si>
    <t>987481846</t>
  </si>
  <si>
    <t>Verdal Og Omegn Rideklubb</t>
  </si>
  <si>
    <t>KL19030039</t>
  </si>
  <si>
    <t>991900691</t>
  </si>
  <si>
    <t>Sørvikmark Idrettslag</t>
  </si>
  <si>
    <t>KL08150020</t>
  </si>
  <si>
    <t>894920432</t>
  </si>
  <si>
    <t>Kragerø IF Friidrett</t>
  </si>
  <si>
    <t>KL16170022</t>
  </si>
  <si>
    <t>983401279</t>
  </si>
  <si>
    <t>Hitra Golfklubb</t>
  </si>
  <si>
    <t>KL05010040</t>
  </si>
  <si>
    <t>991966447</t>
  </si>
  <si>
    <t>Rudsbygd Idrettslag</t>
  </si>
  <si>
    <t>KL07060093</t>
  </si>
  <si>
    <t>991569995</t>
  </si>
  <si>
    <t>Sandefjord Taekwon-Do klubb</t>
  </si>
  <si>
    <t>KL15110013</t>
  </si>
  <si>
    <t>980441873</t>
  </si>
  <si>
    <t>Åram/Van.kam Fotballklubb</t>
  </si>
  <si>
    <t>KL09040016</t>
  </si>
  <si>
    <t>995260158</t>
  </si>
  <si>
    <t>Grimstad Bokseklubb</t>
  </si>
  <si>
    <t>KL01270006</t>
  </si>
  <si>
    <t>988453943</t>
  </si>
  <si>
    <t>Skiptvet Motoraktivitetsklubb</t>
  </si>
  <si>
    <t>KL04200002</t>
  </si>
  <si>
    <t>993816329</t>
  </si>
  <si>
    <t>Eidskog Mx</t>
  </si>
  <si>
    <t>KL02350077</t>
  </si>
  <si>
    <t>913053451</t>
  </si>
  <si>
    <t>Jessheim Bokseklubb</t>
  </si>
  <si>
    <t>KL08310002</t>
  </si>
  <si>
    <t>992024011</t>
  </si>
  <si>
    <t>Fyresdal Skiskyttarlag</t>
  </si>
  <si>
    <t>KL02190276</t>
  </si>
  <si>
    <t>997234049</t>
  </si>
  <si>
    <t>Vestre Bærum Rideklubb</t>
  </si>
  <si>
    <t>KL02200019</t>
  </si>
  <si>
    <t>970458077</t>
  </si>
  <si>
    <t>Asker Trekkhundklubb</t>
  </si>
  <si>
    <t>KL01040001</t>
  </si>
  <si>
    <t>984517238</t>
  </si>
  <si>
    <t>Moss Bmx Club</t>
  </si>
  <si>
    <t>KL18670007</t>
  </si>
  <si>
    <t>988440515</t>
  </si>
  <si>
    <t>Straume Idrettslag</t>
  </si>
  <si>
    <t>KL03010421</t>
  </si>
  <si>
    <t>986364854</t>
  </si>
  <si>
    <t>Vippetangen Dykkerklubb</t>
  </si>
  <si>
    <t>KL12430024</t>
  </si>
  <si>
    <t>993061859</t>
  </si>
  <si>
    <t>Moldegaard Ryttersportsklubb</t>
  </si>
  <si>
    <t>KL12510006</t>
  </si>
  <si>
    <t>993765910</t>
  </si>
  <si>
    <t>Stanghelle IL</t>
  </si>
  <si>
    <t>KL15630033</t>
  </si>
  <si>
    <t>993543853</t>
  </si>
  <si>
    <t>Sunndal Golfklubb</t>
  </si>
  <si>
    <t>KL03010204</t>
  </si>
  <si>
    <t>983986471</t>
  </si>
  <si>
    <t>Nordstrand Sportsskyttere</t>
  </si>
  <si>
    <t>KL16010408</t>
  </si>
  <si>
    <t>986123032</t>
  </si>
  <si>
    <t>Trondheim amerikanske fotballklubb</t>
  </si>
  <si>
    <t>KL04030006</t>
  </si>
  <si>
    <t>982347173</t>
  </si>
  <si>
    <t>Hamar Badmintonklubb</t>
  </si>
  <si>
    <t>KL02170045</t>
  </si>
  <si>
    <t>996731782</t>
  </si>
  <si>
    <t xml:space="preserve">Kolbotn Taekwon-Do Klubb </t>
  </si>
  <si>
    <t>KL04280041</t>
  </si>
  <si>
    <t>993556254</t>
  </si>
  <si>
    <t>Trysil Flyklubb</t>
  </si>
  <si>
    <t>KL18050066</t>
  </si>
  <si>
    <t>893729682</t>
  </si>
  <si>
    <t>Narvik Cykleklubb</t>
  </si>
  <si>
    <t>KL15200015</t>
  </si>
  <si>
    <t>985642818</t>
  </si>
  <si>
    <t>Ørsta Symjeklubb</t>
  </si>
  <si>
    <t>KL16010021</t>
  </si>
  <si>
    <t>984032951</t>
  </si>
  <si>
    <t>Sportsklubben Falken</t>
  </si>
  <si>
    <t>KL01010027</t>
  </si>
  <si>
    <t>987454598</t>
  </si>
  <si>
    <t>Halden Styrkeidrettslag</t>
  </si>
  <si>
    <t>KL19110001</t>
  </si>
  <si>
    <t>884030552</t>
  </si>
  <si>
    <t>Kvæfjord Idrettslag Allianse</t>
  </si>
  <si>
    <t>KL04120062</t>
  </si>
  <si>
    <t>993831905</t>
  </si>
  <si>
    <t>Furnes Skiløperforening</t>
  </si>
  <si>
    <t>KL05330016</t>
  </si>
  <si>
    <t>993150428</t>
  </si>
  <si>
    <t>Kloppa Offroad Klubb</t>
  </si>
  <si>
    <t>KL15340011</t>
  </si>
  <si>
    <t>996141438</t>
  </si>
  <si>
    <t>Nordøy Idrettslag</t>
  </si>
  <si>
    <t>KL08060049</t>
  </si>
  <si>
    <t>983788173</t>
  </si>
  <si>
    <t>Vold IF</t>
  </si>
  <si>
    <t>KL06250018</t>
  </si>
  <si>
    <t>984415400</t>
  </si>
  <si>
    <t>Nedre Eiker Pistolklubb</t>
  </si>
  <si>
    <t>KL12010382</t>
  </si>
  <si>
    <t>983423256</t>
  </si>
  <si>
    <t>Vågen Taekwondo</t>
  </si>
  <si>
    <t>KL19310022</t>
  </si>
  <si>
    <t>993630381</t>
  </si>
  <si>
    <t>Vårsol Idrettslag</t>
  </si>
  <si>
    <t>KL06050010</t>
  </si>
  <si>
    <t>975597717</t>
  </si>
  <si>
    <t>Hønefoss Tennisklubb</t>
  </si>
  <si>
    <t>KL11020078</t>
  </si>
  <si>
    <t>993758981</t>
  </si>
  <si>
    <t>Gandsfjord Karateklubb</t>
  </si>
  <si>
    <t>KL11030193</t>
  </si>
  <si>
    <t>984321457</t>
  </si>
  <si>
    <t>Stavanger Stupe Club</t>
  </si>
  <si>
    <t>KL20200024</t>
  </si>
  <si>
    <t>981261313</t>
  </si>
  <si>
    <t>North Cape Golf Club</t>
  </si>
  <si>
    <t>KL08050013</t>
  </si>
  <si>
    <t>983419747</t>
  </si>
  <si>
    <t>IL Hauken</t>
  </si>
  <si>
    <t>KL02110034</t>
  </si>
  <si>
    <t>989991647</t>
  </si>
  <si>
    <t>Son Hestesportklubb</t>
  </si>
  <si>
    <t>KL05110005</t>
  </si>
  <si>
    <t>975559815</t>
  </si>
  <si>
    <t>Dovre Idrettslag</t>
  </si>
  <si>
    <t>KL20230003</t>
  </si>
  <si>
    <t>983738214</t>
  </si>
  <si>
    <t>Mehamn IL</t>
  </si>
  <si>
    <t>KL06020077</t>
  </si>
  <si>
    <t>983434037</t>
  </si>
  <si>
    <t>Brage Bowlingklubb</t>
  </si>
  <si>
    <t>KL17190072</t>
  </si>
  <si>
    <t>898201422</t>
  </si>
  <si>
    <t>Innherred RC Klubb</t>
  </si>
  <si>
    <t>KL14410010</t>
  </si>
  <si>
    <t>982225167</t>
  </si>
  <si>
    <t>Selje Golfklubb</t>
  </si>
  <si>
    <t>KL11010001</t>
  </si>
  <si>
    <t>988623261</t>
  </si>
  <si>
    <t>Egersund Karate Kyokushinkai</t>
  </si>
  <si>
    <t>KL12010262</t>
  </si>
  <si>
    <t>983944639</t>
  </si>
  <si>
    <t>Bergen Bandyklubb</t>
  </si>
  <si>
    <t>KL05220006</t>
  </si>
  <si>
    <t>996007987</t>
  </si>
  <si>
    <t>Gausdal Trekkhundklubb</t>
  </si>
  <si>
    <t>KL12270002</t>
  </si>
  <si>
    <t>987661011</t>
  </si>
  <si>
    <t>Jondal Idrettslag</t>
  </si>
  <si>
    <t>KL12440012</t>
  </si>
  <si>
    <t>988050903</t>
  </si>
  <si>
    <t>Austevoll Rideklubb</t>
  </si>
  <si>
    <t>KL20140007</t>
  </si>
  <si>
    <t>893600272</t>
  </si>
  <si>
    <t>Øksfjord Atletklubb</t>
  </si>
  <si>
    <t>KL05200015</t>
  </si>
  <si>
    <t>994572768</t>
  </si>
  <si>
    <t>Ringebu-Fåvang Allianse IL</t>
  </si>
  <si>
    <t>KL18650016</t>
  </si>
  <si>
    <t>871397422</t>
  </si>
  <si>
    <t>Lofoten Golfklubb</t>
  </si>
  <si>
    <t>KL16400026</t>
  </si>
  <si>
    <t>993595438</t>
  </si>
  <si>
    <t>Røros Flyklubb</t>
  </si>
  <si>
    <t>KL04250014</t>
  </si>
  <si>
    <t>987383356</t>
  </si>
  <si>
    <t>Åsnes Finnskog Idrettslag</t>
  </si>
  <si>
    <t>KL15050020</t>
  </si>
  <si>
    <t>992495987</t>
  </si>
  <si>
    <t>Kristiansunds Seilforening</t>
  </si>
  <si>
    <t>KL12010080</t>
  </si>
  <si>
    <t>983224032</t>
  </si>
  <si>
    <t>Fana Kajakklubb</t>
  </si>
  <si>
    <t>KL19020227</t>
  </si>
  <si>
    <t>994662198</t>
  </si>
  <si>
    <t>Sjarmtrollan Idrettslag</t>
  </si>
  <si>
    <t>KL07040097</t>
  </si>
  <si>
    <t>997510410</t>
  </si>
  <si>
    <t>Tønsberg Vannski- og Wakeboardklubb</t>
  </si>
  <si>
    <t>KL05010075</t>
  </si>
  <si>
    <t>993633666</t>
  </si>
  <si>
    <t>Lillehammer Innebandyklubb</t>
  </si>
  <si>
    <t>KL01060129</t>
  </si>
  <si>
    <t>993571067</t>
  </si>
  <si>
    <t>Fredrikstad Kajakklubb</t>
  </si>
  <si>
    <t>KL07230001</t>
  </si>
  <si>
    <t>993524042</t>
  </si>
  <si>
    <t>Færder Seilforening</t>
  </si>
  <si>
    <t>KL08210007</t>
  </si>
  <si>
    <t>988701963</t>
  </si>
  <si>
    <t>Bø Skiskyttarlag</t>
  </si>
  <si>
    <t>KL11210036</t>
  </si>
  <si>
    <t>993929999</t>
  </si>
  <si>
    <t>Bryne Taekwon-Do Klubb</t>
  </si>
  <si>
    <t>KL11020127</t>
  </si>
  <si>
    <t>995906260</t>
  </si>
  <si>
    <t>Bogafjell Sykleklubb</t>
  </si>
  <si>
    <t>KL17190018</t>
  </si>
  <si>
    <t>983069975</t>
  </si>
  <si>
    <t>Ronglan IL</t>
  </si>
  <si>
    <t>KL07190002</t>
  </si>
  <si>
    <t>984949332</t>
  </si>
  <si>
    <t>Høyjord Idrettslag</t>
  </si>
  <si>
    <t>KL18240021</t>
  </si>
  <si>
    <t>993776467</t>
  </si>
  <si>
    <t>Mosjøen Svømmeklubb</t>
  </si>
  <si>
    <t>KL03010072</t>
  </si>
  <si>
    <t>993637491</t>
  </si>
  <si>
    <t>Fagerheimen Tennisklubb</t>
  </si>
  <si>
    <t>KL10010199</t>
  </si>
  <si>
    <t>991878750</t>
  </si>
  <si>
    <t>Kristiansand Motocross Klubb</t>
  </si>
  <si>
    <t>KL03010244</t>
  </si>
  <si>
    <t>979565259</t>
  </si>
  <si>
    <t>Oslo Handicapidrettslag</t>
  </si>
  <si>
    <t>KL05220013</t>
  </si>
  <si>
    <t>879715512</t>
  </si>
  <si>
    <t>Gausdal Turnforening</t>
  </si>
  <si>
    <t>KL03010067</t>
  </si>
  <si>
    <t>983595502</t>
  </si>
  <si>
    <t>Ellingsrud Rytterklubb</t>
  </si>
  <si>
    <t>KL03010692</t>
  </si>
  <si>
    <t>993764736</t>
  </si>
  <si>
    <t>Gandur Islandshestforening</t>
  </si>
  <si>
    <t>KL12470019</t>
  </si>
  <si>
    <t>993557668</t>
  </si>
  <si>
    <t>Ramsøy Idretslag</t>
  </si>
  <si>
    <t>KL18680001</t>
  </si>
  <si>
    <t>986005137</t>
  </si>
  <si>
    <t>Alsvåg IL</t>
  </si>
  <si>
    <t>KL16010048</t>
  </si>
  <si>
    <t>993229903</t>
  </si>
  <si>
    <t>Mk Trondhjem Racing</t>
  </si>
  <si>
    <t>KL16650003</t>
  </si>
  <si>
    <t>993545066</t>
  </si>
  <si>
    <t>Tydal Motorsykkelklubb</t>
  </si>
  <si>
    <t>KL18040120</t>
  </si>
  <si>
    <t>988970948</t>
  </si>
  <si>
    <t>Grønnåsen Idrettslag</t>
  </si>
  <si>
    <t>KL18660004</t>
  </si>
  <si>
    <t>993877654</t>
  </si>
  <si>
    <t>Lekang ski- og bygdelag</t>
  </si>
  <si>
    <t>KL01060025</t>
  </si>
  <si>
    <t>987702427</t>
  </si>
  <si>
    <t>Fredrikstad Sportsskyttere</t>
  </si>
  <si>
    <t>KL12010161</t>
  </si>
  <si>
    <t>985622418</t>
  </si>
  <si>
    <t>Norrøna IL</t>
  </si>
  <si>
    <t>KL03011571</t>
  </si>
  <si>
    <t>814626342</t>
  </si>
  <si>
    <t>Oslo Bordtennisklubb</t>
  </si>
  <si>
    <t>KL05340010</t>
  </si>
  <si>
    <t>976224779</t>
  </si>
  <si>
    <t>Jaren Idrettslag</t>
  </si>
  <si>
    <t>KL09060033</t>
  </si>
  <si>
    <t>983830765</t>
  </si>
  <si>
    <t>NIDARÅ TREKKHUNDKLUBB</t>
  </si>
  <si>
    <t>KL18040143</t>
  </si>
  <si>
    <t>996295915</t>
  </si>
  <si>
    <t>Bodø Skiklubb Alpinor</t>
  </si>
  <si>
    <t>KL15040106</t>
  </si>
  <si>
    <t>992193441</t>
  </si>
  <si>
    <t>Nordvest Hestesportklubb</t>
  </si>
  <si>
    <t>KL10370008</t>
  </si>
  <si>
    <t>997936809</t>
  </si>
  <si>
    <t>Kvinesdal Pistolklubb</t>
  </si>
  <si>
    <t>KL06040013</t>
  </si>
  <si>
    <t>894090472</t>
  </si>
  <si>
    <t>Kongsberg Pistolklubb</t>
  </si>
  <si>
    <t>KL11460005</t>
  </si>
  <si>
    <t>995290146</t>
  </si>
  <si>
    <t>Faxi Islandshestforening</t>
  </si>
  <si>
    <t>KL02130047</t>
  </si>
  <si>
    <t>992760605</t>
  </si>
  <si>
    <t>Ski IL Innebandy</t>
  </si>
  <si>
    <t>KL11220027</t>
  </si>
  <si>
    <t>895883832</t>
  </si>
  <si>
    <t>Ålgård Innebandyklubb</t>
  </si>
  <si>
    <t>KL11030011</t>
  </si>
  <si>
    <t>911555751</t>
  </si>
  <si>
    <t>Stavanger Triathlonklubb</t>
  </si>
  <si>
    <t>KL16010099</t>
  </si>
  <si>
    <t>984184883</t>
  </si>
  <si>
    <t>Trondhjems Roklub</t>
  </si>
  <si>
    <t>KL12190002</t>
  </si>
  <si>
    <t>985868328</t>
  </si>
  <si>
    <t>Bremnes Pistolklubb</t>
  </si>
  <si>
    <t>KL08260021</t>
  </si>
  <si>
    <t>984198418</t>
  </si>
  <si>
    <t>Rjukan Golfklubb</t>
  </si>
  <si>
    <t>KL17030059</t>
  </si>
  <si>
    <t>993802158</t>
  </si>
  <si>
    <t>Namdal løpeklubb</t>
  </si>
  <si>
    <t>KL01040009</t>
  </si>
  <si>
    <t>984405820</t>
  </si>
  <si>
    <t>Moss Bueskyttere</t>
  </si>
  <si>
    <t>KL16010450</t>
  </si>
  <si>
    <t>988518808</t>
  </si>
  <si>
    <t>Dans Trondheim IL</t>
  </si>
  <si>
    <t>KL02200071</t>
  </si>
  <si>
    <t>984064543</t>
  </si>
  <si>
    <t>Billingstad Idrettsforening</t>
  </si>
  <si>
    <t>KL11030102</t>
  </si>
  <si>
    <t>983954200</t>
  </si>
  <si>
    <t>Stavanger Basketballklubb</t>
  </si>
  <si>
    <t>KL09040004</t>
  </si>
  <si>
    <t>875479962</t>
  </si>
  <si>
    <t>Grimstad Badmintonklubb</t>
  </si>
  <si>
    <t>KL18390006</t>
  </si>
  <si>
    <t>978600956</t>
  </si>
  <si>
    <t>IL Stormfjell</t>
  </si>
  <si>
    <t>KL11030161</t>
  </si>
  <si>
    <t>989105167</t>
  </si>
  <si>
    <t>Stavanger Ju Jitsu klubb</t>
  </si>
  <si>
    <t>KL02350020</t>
  </si>
  <si>
    <t>993213640</t>
  </si>
  <si>
    <t>Ullensaker Orienteringslag</t>
  </si>
  <si>
    <t>KL19030002</t>
  </si>
  <si>
    <t>979655460</t>
  </si>
  <si>
    <t>Grytøy Idrettslag</t>
  </si>
  <si>
    <t>KL18320001</t>
  </si>
  <si>
    <t>993539562</t>
  </si>
  <si>
    <t>Bjerka Idrettslag</t>
  </si>
  <si>
    <t>KL04030018</t>
  </si>
  <si>
    <t>993977268</t>
  </si>
  <si>
    <t>Hamar Seilforening</t>
  </si>
  <si>
    <t>KL03010370</t>
  </si>
  <si>
    <t>993803553</t>
  </si>
  <si>
    <t>Stovnerkameratene</t>
  </si>
  <si>
    <t>KL18370002</t>
  </si>
  <si>
    <t>988677620</t>
  </si>
  <si>
    <t>Søndre Meløy Idrettslag Engavågen</t>
  </si>
  <si>
    <t>KL11030314</t>
  </si>
  <si>
    <t>915898076</t>
  </si>
  <si>
    <t>Kampen innebandyklubb</t>
  </si>
  <si>
    <t>KL08280001</t>
  </si>
  <si>
    <t>893728732</t>
  </si>
  <si>
    <t>Flatdal IL</t>
  </si>
  <si>
    <t>KL19020253</t>
  </si>
  <si>
    <t>913633024</t>
  </si>
  <si>
    <t>Ishavsbyen kunstløpklubb</t>
  </si>
  <si>
    <t>KL11190037</t>
  </si>
  <si>
    <t>993791539</t>
  </si>
  <si>
    <t>Vigrestad Sykkelklubb</t>
  </si>
  <si>
    <t>KL02110035</t>
  </si>
  <si>
    <t>993547794</t>
  </si>
  <si>
    <t>Soon Cykleklubb</t>
  </si>
  <si>
    <t>KL07040050</t>
  </si>
  <si>
    <t>983636993</t>
  </si>
  <si>
    <t>Jarlsberg Bowlingklubb</t>
  </si>
  <si>
    <t>KL19030019</t>
  </si>
  <si>
    <t>893802932</t>
  </si>
  <si>
    <t>Harstad Pistolklubb</t>
  </si>
  <si>
    <t>KL16210004</t>
  </si>
  <si>
    <t>996637115</t>
  </si>
  <si>
    <t>Ørland Froskemannsklubb</t>
  </si>
  <si>
    <t>KL17140041</t>
  </si>
  <si>
    <t>993632295</t>
  </si>
  <si>
    <t>Stjørdal Taekwondoklubb</t>
  </si>
  <si>
    <t>KL04170032</t>
  </si>
  <si>
    <t>990832900</t>
  </si>
  <si>
    <t>Stange Karateklubb</t>
  </si>
  <si>
    <t>KL04280015</t>
  </si>
  <si>
    <t>984068816</t>
  </si>
  <si>
    <t>Vestre Trysil Idrettslag</t>
  </si>
  <si>
    <t>KL02360033</t>
  </si>
  <si>
    <t>993780251</t>
  </si>
  <si>
    <t>Nes Tae Kwon-do Klubb</t>
  </si>
  <si>
    <t>KL12350015</t>
  </si>
  <si>
    <t>912975819</t>
  </si>
  <si>
    <t>Voss Flyklubb</t>
  </si>
  <si>
    <t>KL02300034</t>
  </si>
  <si>
    <t>984076819</t>
  </si>
  <si>
    <t>Skårer Ballklubb</t>
  </si>
  <si>
    <t>KL16010291</t>
  </si>
  <si>
    <t>983300391</t>
  </si>
  <si>
    <t>Nidaros Judoklubb</t>
  </si>
  <si>
    <t>KL18260010</t>
  </si>
  <si>
    <t>984440863</t>
  </si>
  <si>
    <t>Hattfjelldal Flyklubb</t>
  </si>
  <si>
    <t>KL09010010</t>
  </si>
  <si>
    <t>971327367</t>
  </si>
  <si>
    <t>Risør-Varden Svømmeklubb</t>
  </si>
  <si>
    <t>KL09060052</t>
  </si>
  <si>
    <t>977085691</t>
  </si>
  <si>
    <t>Austre Moland IL</t>
  </si>
  <si>
    <t>KL17140011</t>
  </si>
  <si>
    <t>893218602</t>
  </si>
  <si>
    <t>Langstein Sportsskytterlag</t>
  </si>
  <si>
    <t>KL11020110</t>
  </si>
  <si>
    <t>994775650</t>
  </si>
  <si>
    <t>Riska Rideklubb</t>
  </si>
  <si>
    <t>KL01051033</t>
  </si>
  <si>
    <t>996061620</t>
  </si>
  <si>
    <t>Skjeberg Cykleklub</t>
  </si>
  <si>
    <t>KL05120001</t>
  </si>
  <si>
    <t>993762067</t>
  </si>
  <si>
    <t>Lesja Idrettslag</t>
  </si>
  <si>
    <t>KL11210038</t>
  </si>
  <si>
    <t>814495892</t>
  </si>
  <si>
    <t>BRYNE TRIATLONKLUBB</t>
  </si>
  <si>
    <t>KL09290002</t>
  </si>
  <si>
    <t>983029043</t>
  </si>
  <si>
    <t>Dølemo Idrettslag</t>
  </si>
  <si>
    <t>KL03011469</t>
  </si>
  <si>
    <t>997503465</t>
  </si>
  <si>
    <t>Oslo Roller Derby Klubb</t>
  </si>
  <si>
    <t>KL11450004</t>
  </si>
  <si>
    <t>914755565</t>
  </si>
  <si>
    <t>Bokn Sykkelklubb</t>
  </si>
  <si>
    <t>KL11030068</t>
  </si>
  <si>
    <t>987160756</t>
  </si>
  <si>
    <t>Øyane Idrettslag</t>
  </si>
  <si>
    <t>KL03011425</t>
  </si>
  <si>
    <t>995915421</t>
  </si>
  <si>
    <t>Høgskolen i Oslo Lacrosse IL</t>
  </si>
  <si>
    <t>KL07010017</t>
  </si>
  <si>
    <t>983898068</t>
  </si>
  <si>
    <t>Horten Skiklubb</t>
  </si>
  <si>
    <t>KL05340001</t>
  </si>
  <si>
    <t>985140170</t>
  </si>
  <si>
    <t>Gran Bokseklubb</t>
  </si>
  <si>
    <t>KL15250002</t>
  </si>
  <si>
    <t>980347036</t>
  </si>
  <si>
    <t>Geiranger Idrettslag</t>
  </si>
  <si>
    <t>KL18410010</t>
  </si>
  <si>
    <t>984836317</t>
  </si>
  <si>
    <t>Finneid Idrettslag</t>
  </si>
  <si>
    <t>KL11060081</t>
  </si>
  <si>
    <t>988506818</t>
  </si>
  <si>
    <t>Haugesund Basketballklubb</t>
  </si>
  <si>
    <t>KL01270002</t>
  </si>
  <si>
    <t>977068207</t>
  </si>
  <si>
    <t>Skiptvet Turnforening</t>
  </si>
  <si>
    <t>KL05410002</t>
  </si>
  <si>
    <t>981043030</t>
  </si>
  <si>
    <t>Etnedal Idrettslag</t>
  </si>
  <si>
    <t>KL02170049</t>
  </si>
  <si>
    <t>997284356</t>
  </si>
  <si>
    <t>Kolbotn Sykkelklubb</t>
  </si>
  <si>
    <t>KL18700049</t>
  </si>
  <si>
    <t>993764051</t>
  </si>
  <si>
    <t>Sortland Håndballklubb</t>
  </si>
  <si>
    <t>KL10180007</t>
  </si>
  <si>
    <t>993803332</t>
  </si>
  <si>
    <t>Søgne Skiklubb</t>
  </si>
  <si>
    <t>KL19240046</t>
  </si>
  <si>
    <t>993021148</t>
  </si>
  <si>
    <t>Bardufoss Flyklubb</t>
  </si>
  <si>
    <t>KL08050026</t>
  </si>
  <si>
    <t>982174961</t>
  </si>
  <si>
    <t>Porsgrunn Roklubb</t>
  </si>
  <si>
    <t>KL16010327</t>
  </si>
  <si>
    <t>984539940</t>
  </si>
  <si>
    <t>Trondheim Biljardklubb</t>
  </si>
  <si>
    <t>KL03011324</t>
  </si>
  <si>
    <t>997959841</t>
  </si>
  <si>
    <t>Oppsal IF Ski</t>
  </si>
  <si>
    <t>KL19310024</t>
  </si>
  <si>
    <t>991200363</t>
  </si>
  <si>
    <t>Finnsnes Karatekl.</t>
  </si>
  <si>
    <t>KL19020105</t>
  </si>
  <si>
    <t>983933831</t>
  </si>
  <si>
    <t>Skansen Bowlingklubb</t>
  </si>
  <si>
    <t>KL10010190</t>
  </si>
  <si>
    <t>815657462</t>
  </si>
  <si>
    <t>Kristiansand Kendo Klubb</t>
  </si>
  <si>
    <t>KL06020094</t>
  </si>
  <si>
    <t>991670203</t>
  </si>
  <si>
    <t>Drammen Cricket Klubb</t>
  </si>
  <si>
    <t>KL19330004</t>
  </si>
  <si>
    <t>993575917</t>
  </si>
  <si>
    <t>Laksvatn Idrettslag</t>
  </si>
  <si>
    <t>KL14300002</t>
  </si>
  <si>
    <t>993607665</t>
  </si>
  <si>
    <t>Viksdalen Idrettslag</t>
  </si>
  <si>
    <t>KL04200012</t>
  </si>
  <si>
    <t>983558844</t>
  </si>
  <si>
    <t>Åbogen Idrettslag</t>
  </si>
  <si>
    <t>KL01250011</t>
  </si>
  <si>
    <t>980534634</t>
  </si>
  <si>
    <t>Slitu I F</t>
  </si>
  <si>
    <t>KL11030080</t>
  </si>
  <si>
    <t>989073885</t>
  </si>
  <si>
    <t>Gandsfjord Seilforening</t>
  </si>
  <si>
    <t>KL06260010</t>
  </si>
  <si>
    <t>984715374</t>
  </si>
  <si>
    <t xml:space="preserve">Lier Volleyballklubb </t>
  </si>
  <si>
    <t>KL12470028</t>
  </si>
  <si>
    <t>983420605</t>
  </si>
  <si>
    <t>Askøy Basketball Klubb</t>
  </si>
  <si>
    <t>KL11200035</t>
  </si>
  <si>
    <t>914409977</t>
  </si>
  <si>
    <t>TUBAKKEN SYKKELKLUBB</t>
  </si>
  <si>
    <t>KL12010281</t>
  </si>
  <si>
    <t>984067720</t>
  </si>
  <si>
    <t>Bergen Handicapidrettslag</t>
  </si>
  <si>
    <t>KL15200027</t>
  </si>
  <si>
    <t>996745813</t>
  </si>
  <si>
    <t>Volda Ørsta Flyklubb</t>
  </si>
  <si>
    <t>KL18500002</t>
  </si>
  <si>
    <t>975946347</t>
  </si>
  <si>
    <t>Kjøpsnes Idrettslag</t>
  </si>
  <si>
    <t>KL18410004</t>
  </si>
  <si>
    <t>982327105</t>
  </si>
  <si>
    <t>Fauske Helsesportslag</t>
  </si>
  <si>
    <t>KL18710009</t>
  </si>
  <si>
    <t>984029802</t>
  </si>
  <si>
    <t>Andøya Svømme og Livredningsklubb</t>
  </si>
  <si>
    <t>KL01050023</t>
  </si>
  <si>
    <t>984409168</t>
  </si>
  <si>
    <t>Sarpsborg Sykleklubb</t>
  </si>
  <si>
    <t>KL20030006</t>
  </si>
  <si>
    <t>992563710</t>
  </si>
  <si>
    <t>Vadsø Svømmeklubb</t>
  </si>
  <si>
    <t>KL06040005</t>
  </si>
  <si>
    <t>989787144</t>
  </si>
  <si>
    <t>Jondalen Idrettslag</t>
  </si>
  <si>
    <t>KL03011455</t>
  </si>
  <si>
    <t>997076311</t>
  </si>
  <si>
    <t>Oslo Snooker</t>
  </si>
  <si>
    <t>KL04270060</t>
  </si>
  <si>
    <t>989418246</t>
  </si>
  <si>
    <t>Friskis &amp; Svettis Elverum</t>
  </si>
  <si>
    <t>KL15040016</t>
  </si>
  <si>
    <t>985214549</t>
  </si>
  <si>
    <t>Ålesund Volleyballklubb</t>
  </si>
  <si>
    <t>KL14240002</t>
  </si>
  <si>
    <t>989842633</t>
  </si>
  <si>
    <t>Tangen Kjøre- Og Rideklubb</t>
  </si>
  <si>
    <t>KL16010189</t>
  </si>
  <si>
    <t>975605000</t>
  </si>
  <si>
    <t>Byåsen Basketballklubb</t>
  </si>
  <si>
    <t>KL15250003</t>
  </si>
  <si>
    <t>996649695</t>
  </si>
  <si>
    <t>Liabygda Idrettslag</t>
  </si>
  <si>
    <t>KL02200079</t>
  </si>
  <si>
    <t>914600367</t>
  </si>
  <si>
    <t>Heggedal Friidrettsklubb</t>
  </si>
  <si>
    <t>KL11240077</t>
  </si>
  <si>
    <t>913455088</t>
  </si>
  <si>
    <t>Sola Judoklubb</t>
  </si>
  <si>
    <t>KL01240018</t>
  </si>
  <si>
    <t>912469689</t>
  </si>
  <si>
    <t>Smaalenene Sykkeklubb</t>
  </si>
  <si>
    <t>KL19020109</t>
  </si>
  <si>
    <t>986957197</t>
  </si>
  <si>
    <t>Tromsdalen Rideklubb</t>
  </si>
  <si>
    <t>KL19020254</t>
  </si>
  <si>
    <t>914181569</t>
  </si>
  <si>
    <t>Hockeyklubb Tromsø Stars</t>
  </si>
  <si>
    <t>KL16010036</t>
  </si>
  <si>
    <t>996808378</t>
  </si>
  <si>
    <t>Kraftsportklubben Av 1967 (Kk 67)</t>
  </si>
  <si>
    <t>KL10020044</t>
  </si>
  <si>
    <t>912761584</t>
  </si>
  <si>
    <t>Mandal Innebandyklubb</t>
  </si>
  <si>
    <t>KL09040006</t>
  </si>
  <si>
    <t>983933610</t>
  </si>
  <si>
    <t>Grimstad Seilforening</t>
  </si>
  <si>
    <t>KL07010010</t>
  </si>
  <si>
    <t>893564012</t>
  </si>
  <si>
    <t>Horten og Omegn Tennisklubb</t>
  </si>
  <si>
    <t>KL20120030</t>
  </si>
  <si>
    <t>887443122</t>
  </si>
  <si>
    <t>Talvik Idrettslag</t>
  </si>
  <si>
    <t>KL20200012</t>
  </si>
  <si>
    <t>987885025</t>
  </si>
  <si>
    <t>Lakselv Motorklubb</t>
  </si>
  <si>
    <t>KL17020092</t>
  </si>
  <si>
    <t>995521474</t>
  </si>
  <si>
    <t>Innherred Fotballklubb</t>
  </si>
  <si>
    <t>KL16010206</t>
  </si>
  <si>
    <t>994575619</t>
  </si>
  <si>
    <t>Nidaros Luftsportklubb</t>
  </si>
  <si>
    <t>KL20190003</t>
  </si>
  <si>
    <t>988462195</t>
  </si>
  <si>
    <t>U &amp; IL Klippen</t>
  </si>
  <si>
    <t>KL02190029</t>
  </si>
  <si>
    <t>982010489</t>
  </si>
  <si>
    <t>Bærum Hundekjørerklubb</t>
  </si>
  <si>
    <t>KL03010431</t>
  </si>
  <si>
    <t>983546188</t>
  </si>
  <si>
    <t>Østmarka Rytterklubb</t>
  </si>
  <si>
    <t>KL20300028</t>
  </si>
  <si>
    <t>985463506</t>
  </si>
  <si>
    <t>Kirkenes Badmintonklubb</t>
  </si>
  <si>
    <t>KL20200006</t>
  </si>
  <si>
    <t>975599477</t>
  </si>
  <si>
    <t>Olderfjord Idretts og Bygdelag</t>
  </si>
  <si>
    <t>KL07090090</t>
  </si>
  <si>
    <t>982777321</t>
  </si>
  <si>
    <t>Larvik Squash 1</t>
  </si>
  <si>
    <t>KL17210015</t>
  </si>
  <si>
    <t>883562372</t>
  </si>
  <si>
    <t>Verdal Helsesportlag</t>
  </si>
  <si>
    <t>KL07160007</t>
  </si>
  <si>
    <t>886866542</t>
  </si>
  <si>
    <t>Re Sykkelklubb</t>
  </si>
  <si>
    <t>KL12630013</t>
  </si>
  <si>
    <t>999254586</t>
  </si>
  <si>
    <t>Nordhordland Skiklubb</t>
  </si>
  <si>
    <t>KL18500001</t>
  </si>
  <si>
    <t>985683727</t>
  </si>
  <si>
    <t>Drag Idrettslag</t>
  </si>
  <si>
    <t>KL06170013</t>
  </si>
  <si>
    <t>979404867</t>
  </si>
  <si>
    <t>Hallingdal Golfklubb</t>
  </si>
  <si>
    <t>KL19020014</t>
  </si>
  <si>
    <t>996216640</t>
  </si>
  <si>
    <t>Kattfjord Sportsklubb</t>
  </si>
  <si>
    <t>KL19030090</t>
  </si>
  <si>
    <t>992564261</t>
  </si>
  <si>
    <t>Harstad TaeKwonDo Klubb</t>
  </si>
  <si>
    <t>KL16170005</t>
  </si>
  <si>
    <t>983372376</t>
  </si>
  <si>
    <t>Sandstad IL</t>
  </si>
  <si>
    <t>KL05150004</t>
  </si>
  <si>
    <t>975439453</t>
  </si>
  <si>
    <t>Lalm Idrettslag</t>
  </si>
  <si>
    <t>KL01050099</t>
  </si>
  <si>
    <t>983734111</t>
  </si>
  <si>
    <t>Hasle/Ise Salongskytterlag</t>
  </si>
  <si>
    <t>KL05190011</t>
  </si>
  <si>
    <t>995501686</t>
  </si>
  <si>
    <t>Fron Svømmeklubb</t>
  </si>
  <si>
    <t>KL10370007</t>
  </si>
  <si>
    <t>984052367</t>
  </si>
  <si>
    <t>Kvinesdal Karateklubb</t>
  </si>
  <si>
    <t>KL01060099</t>
  </si>
  <si>
    <t>992838779</t>
  </si>
  <si>
    <t>Lenja Atletklubb</t>
  </si>
  <si>
    <t>KL15340005</t>
  </si>
  <si>
    <t>985078254</t>
  </si>
  <si>
    <t>Haramsøy IL</t>
  </si>
  <si>
    <t>KL16010106</t>
  </si>
  <si>
    <t>983943918</t>
  </si>
  <si>
    <t>Trym Idrettslag</t>
  </si>
  <si>
    <t>KL16010121</t>
  </si>
  <si>
    <t>984060831</t>
  </si>
  <si>
    <t>Dora Bowlingklubb</t>
  </si>
  <si>
    <t>KL08150032</t>
  </si>
  <si>
    <t>986826904</t>
  </si>
  <si>
    <t>Lønne Golfklubb</t>
  </si>
  <si>
    <t>KL10010059</t>
  </si>
  <si>
    <t>993601667</t>
  </si>
  <si>
    <t>NMK Kristiansand</t>
  </si>
  <si>
    <t>KL16010446</t>
  </si>
  <si>
    <t>889252812</t>
  </si>
  <si>
    <t>Feliz Gym Community</t>
  </si>
  <si>
    <t>KL16380002</t>
  </si>
  <si>
    <t>996399559</t>
  </si>
  <si>
    <t>Geitastrand Idrettslag</t>
  </si>
  <si>
    <t>KL10030015</t>
  </si>
  <si>
    <t>991577815</t>
  </si>
  <si>
    <t>Spind Idrettsforening</t>
  </si>
  <si>
    <t>KL07090022</t>
  </si>
  <si>
    <t>993940690</t>
  </si>
  <si>
    <t>NMK Larvik</t>
  </si>
  <si>
    <t>KL15630018</t>
  </si>
  <si>
    <t>893756302</t>
  </si>
  <si>
    <t>Øksendal Idrettslag</t>
  </si>
  <si>
    <t>KL11200031</t>
  </si>
  <si>
    <t>895669962</t>
  </si>
  <si>
    <t>Klepp Cykle Club</t>
  </si>
  <si>
    <t>KL08060024</t>
  </si>
  <si>
    <t>917260419</t>
  </si>
  <si>
    <t>Skien Basketballklubb</t>
  </si>
  <si>
    <t>KL10030009</t>
  </si>
  <si>
    <t>975656918</t>
  </si>
  <si>
    <t>Farsund Turnforening</t>
  </si>
  <si>
    <t>KL05420014</t>
  </si>
  <si>
    <t>983958915</t>
  </si>
  <si>
    <t>Aurdal/Leira Fotballklubb</t>
  </si>
  <si>
    <t>KL11460027</t>
  </si>
  <si>
    <t>996510905</t>
  </si>
  <si>
    <t>Cykleklubben Haugaland</t>
  </si>
  <si>
    <t>KL17140072</t>
  </si>
  <si>
    <t>998184134</t>
  </si>
  <si>
    <t>Stjørdal Atletklubb</t>
  </si>
  <si>
    <t>KL02290002</t>
  </si>
  <si>
    <t>988427284</t>
  </si>
  <si>
    <t>Enebakk Pistol Klubb</t>
  </si>
  <si>
    <t>KL12430028</t>
  </si>
  <si>
    <t>917120811</t>
  </si>
  <si>
    <t>Os Tae Kwon-Do Klubb</t>
  </si>
  <si>
    <t>KL02330024</t>
  </si>
  <si>
    <t>993792918</t>
  </si>
  <si>
    <t>Nittedal Rideklubb</t>
  </si>
  <si>
    <t>KL01051026</t>
  </si>
  <si>
    <t>993361429</t>
  </si>
  <si>
    <t>Friskis &amp; Svettis Sarpsborg</t>
  </si>
  <si>
    <t>KL17140053</t>
  </si>
  <si>
    <t>990937788</t>
  </si>
  <si>
    <t>Stjørdals-Blink Orientering</t>
  </si>
  <si>
    <t>KL07010019</t>
  </si>
  <si>
    <t>994573241</t>
  </si>
  <si>
    <t>Horten Kickboxing Klubb</t>
  </si>
  <si>
    <t>KL08150009</t>
  </si>
  <si>
    <t>993750115</t>
  </si>
  <si>
    <t>Kragerø og Drangedal Pistolklubb</t>
  </si>
  <si>
    <t>KL02310002</t>
  </si>
  <si>
    <t>997932811</t>
  </si>
  <si>
    <t>Sportsklubben Ceres</t>
  </si>
  <si>
    <t>KL02370004</t>
  </si>
  <si>
    <t>893752242</t>
  </si>
  <si>
    <t>Eidsvold Turnforening</t>
  </si>
  <si>
    <t>KL17400002</t>
  </si>
  <si>
    <t>975486656</t>
  </si>
  <si>
    <t>Elva/Namsskogan I.L</t>
  </si>
  <si>
    <t>KL01040055</t>
  </si>
  <si>
    <t>993533823</t>
  </si>
  <si>
    <t>Moss Cykle Klubb</t>
  </si>
  <si>
    <t>KL12010553</t>
  </si>
  <si>
    <t>993541796</t>
  </si>
  <si>
    <t>Bjørgvin Styrkeløft Klubb</t>
  </si>
  <si>
    <t>KL16240012</t>
  </si>
  <si>
    <t>917144109</t>
  </si>
  <si>
    <t>Fosen NTN Taekwon-do klubb</t>
  </si>
  <si>
    <t>KL10010197</t>
  </si>
  <si>
    <t>992846127</t>
  </si>
  <si>
    <t>Vågsbygd Innebandyklubb</t>
  </si>
  <si>
    <t>KL12190004</t>
  </si>
  <si>
    <t>987062258</t>
  </si>
  <si>
    <t>Finnås Sportsklubb</t>
  </si>
  <si>
    <t>KL16010486</t>
  </si>
  <si>
    <t>Handelshøyskolen Sportsklubb Trondheim</t>
  </si>
  <si>
    <t>KL04150005</t>
  </si>
  <si>
    <t>980233227</t>
  </si>
  <si>
    <t>Ådalsbruk Fotballkl.</t>
  </si>
  <si>
    <t>KL12010371</t>
  </si>
  <si>
    <t>983804101</t>
  </si>
  <si>
    <t>Fana Karate Klubb</t>
  </si>
  <si>
    <t>KL10370030</t>
  </si>
  <si>
    <t>998403022</t>
  </si>
  <si>
    <t>Kvinesdal Rc Klubb</t>
  </si>
  <si>
    <t>KL14200025</t>
  </si>
  <si>
    <t>915631819</t>
  </si>
  <si>
    <t>Sogn fridykkarklubb</t>
  </si>
  <si>
    <t>KL01050006</t>
  </si>
  <si>
    <t>976207696</t>
  </si>
  <si>
    <t>Turn og Idrettslaget National</t>
  </si>
  <si>
    <t>KL12010411</t>
  </si>
  <si>
    <t>983949983</t>
  </si>
  <si>
    <t>Bergen Skøyteklubb</t>
  </si>
  <si>
    <t>KL09060079</t>
  </si>
  <si>
    <t>984837798</t>
  </si>
  <si>
    <t>Arendal Jiu Jitsu Klubb</t>
  </si>
  <si>
    <t>KL18040016</t>
  </si>
  <si>
    <t>984182317</t>
  </si>
  <si>
    <t>Bodø Karateklubb</t>
  </si>
  <si>
    <t>KL18040145</t>
  </si>
  <si>
    <t>998823390</t>
  </si>
  <si>
    <t>Holand Hestesportsklubb</t>
  </si>
  <si>
    <t>KL08170007</t>
  </si>
  <si>
    <t>993544655</t>
  </si>
  <si>
    <t>Idrettslaget Tørn</t>
  </si>
  <si>
    <t>KL17290011</t>
  </si>
  <si>
    <t>993795321</t>
  </si>
  <si>
    <t>Inderøy Motorklubb</t>
  </si>
  <si>
    <t>KL12010513</t>
  </si>
  <si>
    <t>981214013</t>
  </si>
  <si>
    <t>Tertnes Turn</t>
  </si>
  <si>
    <t>KL08150022</t>
  </si>
  <si>
    <t>993772798</t>
  </si>
  <si>
    <t>Kragerø IF Turn</t>
  </si>
  <si>
    <t>KL18710017</t>
  </si>
  <si>
    <t>871398992</t>
  </si>
  <si>
    <t>Åse Idrettslag</t>
  </si>
  <si>
    <t>KL08060129</t>
  </si>
  <si>
    <t>914002273</t>
  </si>
  <si>
    <t>Skien Taekwon-Do Klubb</t>
  </si>
  <si>
    <t>KL20040035</t>
  </si>
  <si>
    <t>993736317</t>
  </si>
  <si>
    <t>Hammerfest Badmintonklubb</t>
  </si>
  <si>
    <t>KL04190006</t>
  </si>
  <si>
    <t>988271241</t>
  </si>
  <si>
    <t>Odal Svømmeklubb</t>
  </si>
  <si>
    <t>KL01350007</t>
  </si>
  <si>
    <t>992155566</t>
  </si>
  <si>
    <t>Råde BMX Klubb</t>
  </si>
  <si>
    <t>KL11210034</t>
  </si>
  <si>
    <t>912466620</t>
  </si>
  <si>
    <t>Kverneland Ski</t>
  </si>
  <si>
    <t>KL02140021</t>
  </si>
  <si>
    <t>993897175</t>
  </si>
  <si>
    <t>Ås-NMBU Orientering</t>
  </si>
  <si>
    <t>KL02260001</t>
  </si>
  <si>
    <t>992092114</t>
  </si>
  <si>
    <t>Bingsfoss Sykkelklubb</t>
  </si>
  <si>
    <t>KL05290004</t>
  </si>
  <si>
    <t>975441334</t>
  </si>
  <si>
    <t>Ihle Idrettslag</t>
  </si>
  <si>
    <t>KL04020024</t>
  </si>
  <si>
    <t>975580423</t>
  </si>
  <si>
    <t>Kongsvinger Tennisklubb</t>
  </si>
  <si>
    <t>KL19020007</t>
  </si>
  <si>
    <t>993759945</t>
  </si>
  <si>
    <t>Breivik IL</t>
  </si>
  <si>
    <t>KL14170006</t>
  </si>
  <si>
    <t>975700844</t>
  </si>
  <si>
    <t>Idrettslaget Modig</t>
  </si>
  <si>
    <t>KL05150022</t>
  </si>
  <si>
    <t>997854845</t>
  </si>
  <si>
    <t>Lalm Ishockeyklubb</t>
  </si>
  <si>
    <t>KL02310045</t>
  </si>
  <si>
    <t>992451408</t>
  </si>
  <si>
    <t>Skedsmo Bryteklubb</t>
  </si>
  <si>
    <t>KL15020079</t>
  </si>
  <si>
    <t>991248889</t>
  </si>
  <si>
    <t>Molde Fekteklubb</t>
  </si>
  <si>
    <t>KL08060082</t>
  </si>
  <si>
    <t>983820581</t>
  </si>
  <si>
    <t>Grenland bowlingklubb</t>
  </si>
  <si>
    <t>KL10320022</t>
  </si>
  <si>
    <t>995441624</t>
  </si>
  <si>
    <t>Sykleklubben Lyngdal &amp; Omegn</t>
  </si>
  <si>
    <t>KL12160014</t>
  </si>
  <si>
    <t>995489821</t>
  </si>
  <si>
    <t>Sveio Karateklubb</t>
  </si>
  <si>
    <t>KL19020037</t>
  </si>
  <si>
    <t>983807542</t>
  </si>
  <si>
    <t>Sør-Kvaløya IL Skigruppa</t>
  </si>
  <si>
    <t>KL16530030</t>
  </si>
  <si>
    <t>990078157</t>
  </si>
  <si>
    <t>Gauldal Seilflyklubb</t>
  </si>
  <si>
    <t>KL16130002</t>
  </si>
  <si>
    <t>975460797</t>
  </si>
  <si>
    <t>Krokstadøra Idrettslag</t>
  </si>
  <si>
    <t>KL02140014</t>
  </si>
  <si>
    <t>912053997</t>
  </si>
  <si>
    <t>Holstad Idrettslag</t>
  </si>
  <si>
    <t>KL16010165</t>
  </si>
  <si>
    <t>984015569</t>
  </si>
  <si>
    <t>Nidarøst Orienteringsklubb</t>
  </si>
  <si>
    <t>KL02190306</t>
  </si>
  <si>
    <t>915794033</t>
  </si>
  <si>
    <t>Bærum Shotokan Karateklubb</t>
  </si>
  <si>
    <t>KL07090041</t>
  </si>
  <si>
    <t>983388000</t>
  </si>
  <si>
    <t>Hedrum Idrettslag</t>
  </si>
  <si>
    <t>KL07060048</t>
  </si>
  <si>
    <t>983335896</t>
  </si>
  <si>
    <t>Sandefjord Brettseilerklubb</t>
  </si>
  <si>
    <t>KL05380009</t>
  </si>
  <si>
    <t>979754523</t>
  </si>
  <si>
    <t>Torpa Idrettslag</t>
  </si>
  <si>
    <t>KL05290007</t>
  </si>
  <si>
    <t>983981208</t>
  </si>
  <si>
    <t>Raufoss Bokseklubb</t>
  </si>
  <si>
    <t>KL12010495</t>
  </si>
  <si>
    <t>994086308</t>
  </si>
  <si>
    <t>BSI - Volleyball</t>
  </si>
  <si>
    <t>KL01010077</t>
  </si>
  <si>
    <t>912498824</t>
  </si>
  <si>
    <t>Fredrikshald Fotballklubb</t>
  </si>
  <si>
    <t>KL02130011</t>
  </si>
  <si>
    <t>879536782</t>
  </si>
  <si>
    <t>Ski Rideklubb</t>
  </si>
  <si>
    <t>KL18710010</t>
  </si>
  <si>
    <t>993952737</t>
  </si>
  <si>
    <t>Idrettslaget Andøygutten</t>
  </si>
  <si>
    <t>KL11030012</t>
  </si>
  <si>
    <t>975435571</t>
  </si>
  <si>
    <t>Hinna Idrettslag Allianseidrettslag</t>
  </si>
  <si>
    <t>KL19020062</t>
  </si>
  <si>
    <t>937012659</t>
  </si>
  <si>
    <t>Tromsø Skiklub</t>
  </si>
  <si>
    <t>KL02340015</t>
  </si>
  <si>
    <t>996435776</t>
  </si>
  <si>
    <t>Ask Billiard Club</t>
  </si>
  <si>
    <t>KL07040045</t>
  </si>
  <si>
    <t>983644570</t>
  </si>
  <si>
    <t>Slagen Badmintonklubb</t>
  </si>
  <si>
    <t>KL19020031</t>
  </si>
  <si>
    <t>875441442</t>
  </si>
  <si>
    <t>Skognes Omegn IL</t>
  </si>
  <si>
    <t>KL07090068</t>
  </si>
  <si>
    <t>993543217</t>
  </si>
  <si>
    <t>Larvik Taekwondoklubb</t>
  </si>
  <si>
    <t>KL05020124</t>
  </si>
  <si>
    <t>912452298</t>
  </si>
  <si>
    <t>Biri Hestesportklubb</t>
  </si>
  <si>
    <t>KL06230020</t>
  </si>
  <si>
    <t>971312629</t>
  </si>
  <si>
    <t>Modum Bordtennisklubb</t>
  </si>
  <si>
    <t>KL10010014</t>
  </si>
  <si>
    <t>869952672</t>
  </si>
  <si>
    <t>Fotballklubben Grim</t>
  </si>
  <si>
    <t>KL12210024</t>
  </si>
  <si>
    <t>993631981</t>
  </si>
  <si>
    <t>Stord Sykleklubb</t>
  </si>
  <si>
    <t>KL15480018</t>
  </si>
  <si>
    <t>985021996</t>
  </si>
  <si>
    <t>Fræna Taekwon-Do Klubb</t>
  </si>
  <si>
    <t>KL04280019</t>
  </si>
  <si>
    <t>993090891</t>
  </si>
  <si>
    <t>Lørdalen Sp.Kl.</t>
  </si>
  <si>
    <t>KL16010077</t>
  </si>
  <si>
    <t>975730107</t>
  </si>
  <si>
    <t>Trolla Idrettslag</t>
  </si>
  <si>
    <t>KL11030261</t>
  </si>
  <si>
    <t>889631902</t>
  </si>
  <si>
    <t>Siddis Sportsklubb</t>
  </si>
  <si>
    <t>KL12430023</t>
  </si>
  <si>
    <t>893767312</t>
  </si>
  <si>
    <t>Os Kobudokan Karateklubb</t>
  </si>
  <si>
    <t>KL02270008</t>
  </si>
  <si>
    <t>982666481</t>
  </si>
  <si>
    <t>Fet Orienteringslag</t>
  </si>
  <si>
    <t>KL02160011</t>
  </si>
  <si>
    <t>986823344</t>
  </si>
  <si>
    <t>Nesodden Volleyballklubb</t>
  </si>
  <si>
    <t>KL01050062</t>
  </si>
  <si>
    <t>983788653</t>
  </si>
  <si>
    <t>Skjeberg Volleyball Klubb</t>
  </si>
  <si>
    <t>KL08060106</t>
  </si>
  <si>
    <t>989361279</t>
  </si>
  <si>
    <t>Flittig Motocross Atv</t>
  </si>
  <si>
    <t>KL16170002</t>
  </si>
  <si>
    <t>984566476</t>
  </si>
  <si>
    <t>Fjellværøy IL</t>
  </si>
  <si>
    <t>KL15020002</t>
  </si>
  <si>
    <t>986718478</t>
  </si>
  <si>
    <t>Bolsøya Idrettslag</t>
  </si>
  <si>
    <t>KL12280025</t>
  </si>
  <si>
    <t>982007291</t>
  </si>
  <si>
    <t>Odda Golfklubb</t>
  </si>
  <si>
    <t>KL01040029</t>
  </si>
  <si>
    <t>984065515</t>
  </si>
  <si>
    <t>Moss Undervannsklubb</t>
  </si>
  <si>
    <t>KL06050018</t>
  </si>
  <si>
    <t>985500436</t>
  </si>
  <si>
    <t>Ringerike Friidrettsklubb</t>
  </si>
  <si>
    <t>KL19230012</t>
  </si>
  <si>
    <t>993571156</t>
  </si>
  <si>
    <t>Salangen IF Turn</t>
  </si>
  <si>
    <t>KL12010701</t>
  </si>
  <si>
    <t>990068739</t>
  </si>
  <si>
    <t>Friskis &amp; Svettis Bergen</t>
  </si>
  <si>
    <t>KL06020007</t>
  </si>
  <si>
    <t>983617948</t>
  </si>
  <si>
    <t>Drammens Atletklubb</t>
  </si>
  <si>
    <t>KL07090004</t>
  </si>
  <si>
    <t>993530700</t>
  </si>
  <si>
    <t>Larvik Atletklubb</t>
  </si>
  <si>
    <t>KL18040015</t>
  </si>
  <si>
    <t>989304224</t>
  </si>
  <si>
    <t>Bodø Kajakklubb</t>
  </si>
  <si>
    <t>KL19020226</t>
  </si>
  <si>
    <t>993946354</t>
  </si>
  <si>
    <t>Fotballklubben Lokomotiv Tromsø</t>
  </si>
  <si>
    <t>KL08060097</t>
  </si>
  <si>
    <t>993822841</t>
  </si>
  <si>
    <t>Grenland Speedway og Motorsykkelklubb</t>
  </si>
  <si>
    <t>KL07230014</t>
  </si>
  <si>
    <t>813793202</t>
  </si>
  <si>
    <t>Tjøme Løpeklubb</t>
  </si>
  <si>
    <t>KL02360002</t>
  </si>
  <si>
    <t>975419142</t>
  </si>
  <si>
    <t>Fenstad Fotballklubb</t>
  </si>
  <si>
    <t>KL15190010</t>
  </si>
  <si>
    <t>975666328</t>
  </si>
  <si>
    <t>Mork Idrettslag</t>
  </si>
  <si>
    <t>KL06330004</t>
  </si>
  <si>
    <t>984302517</t>
  </si>
  <si>
    <t>Tunhovd Idrettslag</t>
  </si>
  <si>
    <t>KL19020231</t>
  </si>
  <si>
    <t>996143007</t>
  </si>
  <si>
    <t>Vesterålen Futsal</t>
  </si>
  <si>
    <t>KL20120036</t>
  </si>
  <si>
    <t>991247602</t>
  </si>
  <si>
    <t>Alta Rideklubb</t>
  </si>
  <si>
    <t>KL12010674</t>
  </si>
  <si>
    <t>990298807</t>
  </si>
  <si>
    <t>Tertnes Idrettsskole</t>
  </si>
  <si>
    <t>KL11030016</t>
  </si>
  <si>
    <t>984029144</t>
  </si>
  <si>
    <t>KFUM Stavanger Fotball</t>
  </si>
  <si>
    <t>KL02140015</t>
  </si>
  <si>
    <t>983978223</t>
  </si>
  <si>
    <t>Ås Delta Handicapidrettslag</t>
  </si>
  <si>
    <t>KL11030073</t>
  </si>
  <si>
    <t>984118511</t>
  </si>
  <si>
    <t>Cross Bowlingklubb</t>
  </si>
  <si>
    <t>KL19220004</t>
  </si>
  <si>
    <t>992652926</t>
  </si>
  <si>
    <t>IL Kampen</t>
  </si>
  <si>
    <t>KL11030037</t>
  </si>
  <si>
    <t>983777074</t>
  </si>
  <si>
    <t>Stavanger Helsesportlag</t>
  </si>
  <si>
    <t>KL16240003</t>
  </si>
  <si>
    <t>976795121</t>
  </si>
  <si>
    <t>Hasselvika I.L.</t>
  </si>
  <si>
    <t>KL03011129</t>
  </si>
  <si>
    <t>993369934</t>
  </si>
  <si>
    <t>Vålerenga Basket</t>
  </si>
  <si>
    <t>KL12230003</t>
  </si>
  <si>
    <t>985489009</t>
  </si>
  <si>
    <t>Båtlaget Njord/Tysnes</t>
  </si>
  <si>
    <t>KL11240009</t>
  </si>
  <si>
    <t>987263989</t>
  </si>
  <si>
    <t>Hafrsfjord Squash Klubb</t>
  </si>
  <si>
    <t>KL09060049</t>
  </si>
  <si>
    <t>995477610</t>
  </si>
  <si>
    <t>Strengereid Idrettslag Og Velforening</t>
  </si>
  <si>
    <t>KL05410004</t>
  </si>
  <si>
    <t>971306181</t>
  </si>
  <si>
    <t>Høljarast Idrettslag</t>
  </si>
  <si>
    <t>KL04270029</t>
  </si>
  <si>
    <t>983349080</t>
  </si>
  <si>
    <t>Elverum Innebandyklubb</t>
  </si>
  <si>
    <t>KL10010081</t>
  </si>
  <si>
    <t>981955323</t>
  </si>
  <si>
    <t>Vepsa Bowlingklubb</t>
  </si>
  <si>
    <t>KL11350012</t>
  </si>
  <si>
    <t>987134534</t>
  </si>
  <si>
    <t>Sauda Sykkelklubb</t>
  </si>
  <si>
    <t>KL12380003</t>
  </si>
  <si>
    <t>993035459</t>
  </si>
  <si>
    <t>Kvam Pistolklubb</t>
  </si>
  <si>
    <t>KL02200098</t>
  </si>
  <si>
    <t>989231774</t>
  </si>
  <si>
    <t>Hvalstad Idrettslag</t>
  </si>
  <si>
    <t>KL12430008</t>
  </si>
  <si>
    <t>983608744</t>
  </si>
  <si>
    <t>Os Dykkeklubb</t>
  </si>
  <si>
    <t>KL08070029</t>
  </si>
  <si>
    <t>993757640</t>
  </si>
  <si>
    <t>Snøgg Skøyter</t>
  </si>
  <si>
    <t>KL07090028</t>
  </si>
  <si>
    <t>883526252</t>
  </si>
  <si>
    <t>Larvik Bowlingklubb</t>
  </si>
  <si>
    <t>KL10010128</t>
  </si>
  <si>
    <t>989577611</t>
  </si>
  <si>
    <t>Christianssand Klatreklubb</t>
  </si>
  <si>
    <t>KL04020023</t>
  </si>
  <si>
    <t>893754202</t>
  </si>
  <si>
    <t>Kongsvinger Sportsskyttere</t>
  </si>
  <si>
    <t>KL01220022</t>
  </si>
  <si>
    <t>Båstad IL, Orientering</t>
  </si>
  <si>
    <t>KL12010491</t>
  </si>
  <si>
    <t>913212169</t>
  </si>
  <si>
    <t>Bsi Boblen Undervannsrugby</t>
  </si>
  <si>
    <t>KL08050027</t>
  </si>
  <si>
    <t>994059068</t>
  </si>
  <si>
    <t>Urædd Turnforening</t>
  </si>
  <si>
    <t>KL07040087</t>
  </si>
  <si>
    <t>990705836</t>
  </si>
  <si>
    <t>Tønsberg Triathlonklubb</t>
  </si>
  <si>
    <t>KL03010492</t>
  </si>
  <si>
    <t>985406553</t>
  </si>
  <si>
    <t>Oslo Kjelkehockeyklubb</t>
  </si>
  <si>
    <t>KL11490058</t>
  </si>
  <si>
    <t>993147737</t>
  </si>
  <si>
    <t>Skudenes Rytterklubb</t>
  </si>
  <si>
    <t>KL05400006</t>
  </si>
  <si>
    <t>983423922</t>
  </si>
  <si>
    <t>Hedalen Idrettslag</t>
  </si>
  <si>
    <t>KL18330067</t>
  </si>
  <si>
    <t>993603953</t>
  </si>
  <si>
    <t>Rana Handballklubb</t>
  </si>
  <si>
    <t>KL05290040</t>
  </si>
  <si>
    <t>993536210</t>
  </si>
  <si>
    <t>Raufoss IL Orientering</t>
  </si>
  <si>
    <t>KL02200112</t>
  </si>
  <si>
    <t>997029704</t>
  </si>
  <si>
    <t>Askerbøringene IL</t>
  </si>
  <si>
    <t>KL15020009</t>
  </si>
  <si>
    <t>974813556</t>
  </si>
  <si>
    <t>Molde Atletklubb</t>
  </si>
  <si>
    <t>KL12530008</t>
  </si>
  <si>
    <t>911903342</t>
  </si>
  <si>
    <t>Bruvik Idrettslag</t>
  </si>
  <si>
    <t>KL10140014</t>
  </si>
  <si>
    <t>892379572</t>
  </si>
  <si>
    <t>Vennesla Svømmeklubb</t>
  </si>
  <si>
    <t>KL11060033</t>
  </si>
  <si>
    <t>971341998</t>
  </si>
  <si>
    <t>Haugesund volleyballklubb KFUK-KFUM</t>
  </si>
  <si>
    <t>KL02160032</t>
  </si>
  <si>
    <t>988324272</t>
  </si>
  <si>
    <t>Nesodden kajakklubb</t>
  </si>
  <si>
    <t>KL12010611</t>
  </si>
  <si>
    <t>985479518</t>
  </si>
  <si>
    <t>Lyderhorn Ishockeyklubb</t>
  </si>
  <si>
    <t>KL03010233</t>
  </si>
  <si>
    <t>998851378</t>
  </si>
  <si>
    <t>Oslo Bueskyttere</t>
  </si>
  <si>
    <t>KL08220004</t>
  </si>
  <si>
    <t>983646867</t>
  </si>
  <si>
    <t>Hørte Idrettslag</t>
  </si>
  <si>
    <t>KL07040088</t>
  </si>
  <si>
    <t>989114344</t>
  </si>
  <si>
    <t>Tønsberg Salsaklubb</t>
  </si>
  <si>
    <t>KL06310010</t>
  </si>
  <si>
    <t>997480163</t>
  </si>
  <si>
    <t>Numedal Sportsskyttere</t>
  </si>
  <si>
    <t>KL03010063</t>
  </si>
  <si>
    <t>983200524</t>
  </si>
  <si>
    <t>Ekeberg Rideklubb</t>
  </si>
  <si>
    <t>KL05120012</t>
  </si>
  <si>
    <t>993856878</t>
  </si>
  <si>
    <t>Lesja-Dovre Danseteam</t>
  </si>
  <si>
    <t>KL14260005</t>
  </si>
  <si>
    <t>990149224</t>
  </si>
  <si>
    <t>Luster Idrettslag</t>
  </si>
  <si>
    <t>KL01220016</t>
  </si>
  <si>
    <t>994805371</t>
  </si>
  <si>
    <t>Mikroflyklubben Øst</t>
  </si>
  <si>
    <t>KL12110003</t>
  </si>
  <si>
    <t>993995118</t>
  </si>
  <si>
    <t>Fjæra Og Rullestad IL</t>
  </si>
  <si>
    <t>KL18240013</t>
  </si>
  <si>
    <t>992319372</t>
  </si>
  <si>
    <t>Mosjøen Håndballklubb</t>
  </si>
  <si>
    <t>KL06040036</t>
  </si>
  <si>
    <t>994404199</t>
  </si>
  <si>
    <t>Hvittingfoss Luftsportklubb</t>
  </si>
  <si>
    <t>KL07220002</t>
  </si>
  <si>
    <t>993513105</t>
  </si>
  <si>
    <t>Nøtterøy Badmintonklubb</t>
  </si>
  <si>
    <t>KL05140002</t>
  </si>
  <si>
    <t>875561812</t>
  </si>
  <si>
    <t>Garmo Idrettslag</t>
  </si>
  <si>
    <t>KL20120046</t>
  </si>
  <si>
    <t>996972380</t>
  </si>
  <si>
    <t>Vidir Islandshestforening</t>
  </si>
  <si>
    <t>KL19030018</t>
  </si>
  <si>
    <t>984660693</t>
  </si>
  <si>
    <t>Harstad Orienteringslag</t>
  </si>
  <si>
    <t>KL11240020</t>
  </si>
  <si>
    <t>980435350</t>
  </si>
  <si>
    <t>Sola Brettseilerforening</t>
  </si>
  <si>
    <t>KL12010719</t>
  </si>
  <si>
    <t>993875511</t>
  </si>
  <si>
    <t>Bergen Vest Håndball Klubb</t>
  </si>
  <si>
    <t>KL14320035</t>
  </si>
  <si>
    <t>988038423</t>
  </si>
  <si>
    <t>Friskis &amp; Svettis Førde</t>
  </si>
  <si>
    <t>KL02150001</t>
  </si>
  <si>
    <t>997351037</t>
  </si>
  <si>
    <t>Måren Orienteringsklubb</t>
  </si>
  <si>
    <t>KL15020008</t>
  </si>
  <si>
    <t>983357865</t>
  </si>
  <si>
    <t>Kleive IL</t>
  </si>
  <si>
    <t>KL18370019</t>
  </si>
  <si>
    <t>990503877</t>
  </si>
  <si>
    <t>Meløy Ski- &amp; Sykkelklubb</t>
  </si>
  <si>
    <t>KL03011536</t>
  </si>
  <si>
    <t>993397083</t>
  </si>
  <si>
    <t>Christiania Cricket Club</t>
  </si>
  <si>
    <t>KL05320027</t>
  </si>
  <si>
    <t>916224281</t>
  </si>
  <si>
    <t>Friskis&amp;Svettis Jevnaker</t>
  </si>
  <si>
    <t>KL07220017</t>
  </si>
  <si>
    <t>989815970</t>
  </si>
  <si>
    <t>Nøtterøy Motorsportklubb</t>
  </si>
  <si>
    <t>KL16010076</t>
  </si>
  <si>
    <t>913472578</t>
  </si>
  <si>
    <t>Trondheim Trekk-og Brukshundklubb</t>
  </si>
  <si>
    <t>KL05010034</t>
  </si>
  <si>
    <t>982216222</t>
  </si>
  <si>
    <t>NMK Sør-Gudbrandsdal</t>
  </si>
  <si>
    <t>KL07060092</t>
  </si>
  <si>
    <t>989476246</t>
  </si>
  <si>
    <t>Sandefjord Futsal</t>
  </si>
  <si>
    <t>KL19360005</t>
  </si>
  <si>
    <t>992611456</t>
  </si>
  <si>
    <t>Rebbenesøya IL</t>
  </si>
  <si>
    <t>KL01010057</t>
  </si>
  <si>
    <t>994881280</t>
  </si>
  <si>
    <t>Halden Innebandyklubb</t>
  </si>
  <si>
    <t>KL03011396</t>
  </si>
  <si>
    <t>894587962</t>
  </si>
  <si>
    <t>Kjekkas Idrettsforening</t>
  </si>
  <si>
    <t>KL06050044</t>
  </si>
  <si>
    <t>993615021</t>
  </si>
  <si>
    <t>Ringerike Taekwondo Klubb</t>
  </si>
  <si>
    <t>KL17510002</t>
  </si>
  <si>
    <t>988332623</t>
  </si>
  <si>
    <t>Foldereid Idrettslag</t>
  </si>
  <si>
    <t>KL12190008</t>
  </si>
  <si>
    <t>993608076</t>
  </si>
  <si>
    <t>Bømlo Sportsdykkere</t>
  </si>
  <si>
    <t>KL02200006</t>
  </si>
  <si>
    <t>980859606</t>
  </si>
  <si>
    <t>Asker Helsesportlag</t>
  </si>
  <si>
    <t>KL16170021</t>
  </si>
  <si>
    <t>994895176</t>
  </si>
  <si>
    <t>Hitra Volleyballklubb</t>
  </si>
  <si>
    <t>KL01040080</t>
  </si>
  <si>
    <t>995400197</t>
  </si>
  <si>
    <t>Moss-Swingclub</t>
  </si>
  <si>
    <t>KL15320006</t>
  </si>
  <si>
    <t>811687162</t>
  </si>
  <si>
    <t>Vigra og Valderøy Pistolklubb</t>
  </si>
  <si>
    <t>KL20040032</t>
  </si>
  <si>
    <t>984012535</t>
  </si>
  <si>
    <t>Friidrettsklubben Stein</t>
  </si>
  <si>
    <t>KL01220012</t>
  </si>
  <si>
    <t>981604350</t>
  </si>
  <si>
    <t>Trøgstad Kfuk/Kfum Trialklubb</t>
  </si>
  <si>
    <t>KL16380036</t>
  </si>
  <si>
    <t>983853587</t>
  </si>
  <si>
    <t>Orkla Bowlingklubb</t>
  </si>
  <si>
    <t>KL19330015</t>
  </si>
  <si>
    <t>991828397</t>
  </si>
  <si>
    <t>Laksvatn Skiskytterlag</t>
  </si>
  <si>
    <t>KL18200012</t>
  </si>
  <si>
    <t>987235055</t>
  </si>
  <si>
    <t>Sandnessjøen og Omegn Cykleklubb</t>
  </si>
  <si>
    <t>KL04120097</t>
  </si>
  <si>
    <t>914596742</t>
  </si>
  <si>
    <t>Brumunddal Turnforening</t>
  </si>
  <si>
    <t>KL12600002</t>
  </si>
  <si>
    <t>983670571</t>
  </si>
  <si>
    <t>Manger Idrettslag</t>
  </si>
  <si>
    <t>KL12210260</t>
  </si>
  <si>
    <t>993789003</t>
  </si>
  <si>
    <t>Stord Bowling Klubb</t>
  </si>
  <si>
    <t>KL12010517</t>
  </si>
  <si>
    <t>986626670</t>
  </si>
  <si>
    <t>Bergen Vest Kampsportklubb</t>
  </si>
  <si>
    <t>KL18330004</t>
  </si>
  <si>
    <t>977391946</t>
  </si>
  <si>
    <t>Dalselv Idrettslag</t>
  </si>
  <si>
    <t>KL18340014</t>
  </si>
  <si>
    <t>914732603</t>
  </si>
  <si>
    <t>Lurøy Fotballklubb</t>
  </si>
  <si>
    <t>KL06230001</t>
  </si>
  <si>
    <t>975587789</t>
  </si>
  <si>
    <t>Bingen Ballklubb</t>
  </si>
  <si>
    <t>KL06050014</t>
  </si>
  <si>
    <t>991275940</t>
  </si>
  <si>
    <t>Norderhov Ungdoms og Idrettslag</t>
  </si>
  <si>
    <t>KL01060020</t>
  </si>
  <si>
    <t>984686005</t>
  </si>
  <si>
    <t>Fredrikstad Miniatyrskytterlag</t>
  </si>
  <si>
    <t>KL05200016</t>
  </si>
  <si>
    <t>993613479</t>
  </si>
  <si>
    <t>Ringebu Fåvang Skiklubb</t>
  </si>
  <si>
    <t>KL06040041</t>
  </si>
  <si>
    <t>991740880</t>
  </si>
  <si>
    <t>Majorplassen Ryttersportsklubb</t>
  </si>
  <si>
    <t>KL11030266</t>
  </si>
  <si>
    <t>996884139</t>
  </si>
  <si>
    <t>Stavanger Bryteklubb</t>
  </si>
  <si>
    <t>KL02340007</t>
  </si>
  <si>
    <t>898619192</t>
  </si>
  <si>
    <t>Gjerdrum Motocross</t>
  </si>
  <si>
    <t>KL02160003</t>
  </si>
  <si>
    <t>998706904</t>
  </si>
  <si>
    <t>Nesodden Karateklubb</t>
  </si>
  <si>
    <t>KL06240009</t>
  </si>
  <si>
    <t>989711024</t>
  </si>
  <si>
    <t>Eiker Padleklubb</t>
  </si>
  <si>
    <t>KL10210001</t>
  </si>
  <si>
    <t>991024514</t>
  </si>
  <si>
    <t>Bjelland Idrettslag</t>
  </si>
  <si>
    <t>KL15350009</t>
  </si>
  <si>
    <t>984380682</t>
  </si>
  <si>
    <t>Tresfjord Idrettslag</t>
  </si>
  <si>
    <t>KL11490067</t>
  </si>
  <si>
    <t>984188420</t>
  </si>
  <si>
    <t>Nord-Karmøy Rideklubb</t>
  </si>
  <si>
    <t>KL19030075</t>
  </si>
  <si>
    <t>991531025</t>
  </si>
  <si>
    <t>Harstad Flyklubb</t>
  </si>
  <si>
    <t>KL05120017</t>
  </si>
  <si>
    <t>815521692</t>
  </si>
  <si>
    <t>Lora Sportsskyttere</t>
  </si>
  <si>
    <t>KL05160037</t>
  </si>
  <si>
    <t>987610689</t>
  </si>
  <si>
    <t>Fron Håndballklubb</t>
  </si>
  <si>
    <t>KL04170036</t>
  </si>
  <si>
    <t>913641655</t>
  </si>
  <si>
    <t>Funkis IL Hedmark</t>
  </si>
  <si>
    <t>KL11490010</t>
  </si>
  <si>
    <t>876943042</t>
  </si>
  <si>
    <t>Skudenes Turnforening</t>
  </si>
  <si>
    <t>KL07040093</t>
  </si>
  <si>
    <t>996878872</t>
  </si>
  <si>
    <t>Havpadlerne Tønsberg</t>
  </si>
  <si>
    <t>KL05430012</t>
  </si>
  <si>
    <t>912262766</t>
  </si>
  <si>
    <t>Valdres Snøscooterklubb</t>
  </si>
  <si>
    <t>KL17190022</t>
  </si>
  <si>
    <t>983979378</t>
  </si>
  <si>
    <t>Ytterøy Idrettslag</t>
  </si>
  <si>
    <t>KL01240009</t>
  </si>
  <si>
    <t>991262334</t>
  </si>
  <si>
    <t>Askim Pistolklubb</t>
  </si>
  <si>
    <t>KL19030053</t>
  </si>
  <si>
    <t>989266799</t>
  </si>
  <si>
    <t>KIAP Taekwondo klubb</t>
  </si>
  <si>
    <t>KL19130013</t>
  </si>
  <si>
    <t>983395589</t>
  </si>
  <si>
    <t>Skånland Sportsklubb</t>
  </si>
  <si>
    <t>KL09350001</t>
  </si>
  <si>
    <t>986857400</t>
  </si>
  <si>
    <t>Iveland Idrettslag</t>
  </si>
  <si>
    <t>KL11120002</t>
  </si>
  <si>
    <t>993596485</t>
  </si>
  <si>
    <t>Lund Svømmeklubb</t>
  </si>
  <si>
    <t>KL05150003</t>
  </si>
  <si>
    <t>993806269</t>
  </si>
  <si>
    <t>Jotunheimen Mx-Klubb</t>
  </si>
  <si>
    <t>KL06190017</t>
  </si>
  <si>
    <t>911936194</t>
  </si>
  <si>
    <t>Andebarkji Terreng Sykkelklubb</t>
  </si>
  <si>
    <t>KL05170014</t>
  </si>
  <si>
    <t>986214771</t>
  </si>
  <si>
    <t>Pillarguri Badmintonklubb</t>
  </si>
  <si>
    <t>KL10020036</t>
  </si>
  <si>
    <t>975420825</t>
  </si>
  <si>
    <t>Mandal og Halse IL-Friidrett</t>
  </si>
  <si>
    <t>KL07230009</t>
  </si>
  <si>
    <t>983606032</t>
  </si>
  <si>
    <t>Færder Karateklubb</t>
  </si>
  <si>
    <t>KL07010028</t>
  </si>
  <si>
    <t>993599883</t>
  </si>
  <si>
    <t>Horten Karateklubb</t>
  </si>
  <si>
    <t>KL20270001</t>
  </si>
  <si>
    <t>989572946</t>
  </si>
  <si>
    <t>Nesseby Idrettsforening</t>
  </si>
  <si>
    <t>KL18050027</t>
  </si>
  <si>
    <t>871391092</t>
  </si>
  <si>
    <t>Narvik Skiklubb</t>
  </si>
  <si>
    <t>KL01061012</t>
  </si>
  <si>
    <t>911849143</t>
  </si>
  <si>
    <t>Fredrikstad Amerikansk Fotballklubb</t>
  </si>
  <si>
    <t>KL11350004</t>
  </si>
  <si>
    <t>986165487</t>
  </si>
  <si>
    <t>Sauda Orienteringsklubb</t>
  </si>
  <si>
    <t>KL10010172</t>
  </si>
  <si>
    <t>985508763</t>
  </si>
  <si>
    <t>Hjertetrimmen i Kristiansand</t>
  </si>
  <si>
    <t>KL05020122</t>
  </si>
  <si>
    <t>912623610</t>
  </si>
  <si>
    <t>Gjøvik Swans</t>
  </si>
  <si>
    <t>KL18330078</t>
  </si>
  <si>
    <t>985255776</t>
  </si>
  <si>
    <t>Polarsirkelen Hestesportklubb</t>
  </si>
  <si>
    <t>KL03010601</t>
  </si>
  <si>
    <t>971283114</t>
  </si>
  <si>
    <t>Prinsdal Tennisklubb</t>
  </si>
  <si>
    <t>KL16010191</t>
  </si>
  <si>
    <t>993518948</t>
  </si>
  <si>
    <t>Vaadan Hestesportsklubb</t>
  </si>
  <si>
    <t>KL16340016</t>
  </si>
  <si>
    <t>986556494</t>
  </si>
  <si>
    <t>Oppdal Pistolklubb</t>
  </si>
  <si>
    <t>KL04150011</t>
  </si>
  <si>
    <t>993605603</t>
  </si>
  <si>
    <t>Løten Friidrett</t>
  </si>
  <si>
    <t>KL01190002</t>
  </si>
  <si>
    <t>988611417</t>
  </si>
  <si>
    <t>Rødenes Idrettslag</t>
  </si>
  <si>
    <t>KL05020037</t>
  </si>
  <si>
    <t>994674358</t>
  </si>
  <si>
    <t>Kastad Idrettslag</t>
  </si>
  <si>
    <t>KL02130063</t>
  </si>
  <si>
    <t>989020692</t>
  </si>
  <si>
    <t>Friskis &amp; Svettis Ski</t>
  </si>
  <si>
    <t>KL05010051</t>
  </si>
  <si>
    <t>993729043</t>
  </si>
  <si>
    <t>Lillehammer Vannskiklubb</t>
  </si>
  <si>
    <t>KL03010737</t>
  </si>
  <si>
    <t>889497572</t>
  </si>
  <si>
    <t>Nord Cricket Klubb</t>
  </si>
  <si>
    <t>KL03011463</t>
  </si>
  <si>
    <t>997325419</t>
  </si>
  <si>
    <t>Ljan Fotballklubb</t>
  </si>
  <si>
    <t>KL01040008</t>
  </si>
  <si>
    <t>Moss Bokseklubb</t>
  </si>
  <si>
    <t>KL02130035</t>
  </si>
  <si>
    <t>989384759</t>
  </si>
  <si>
    <t>Krokhol Golfklubb</t>
  </si>
  <si>
    <t>KL19020245</t>
  </si>
  <si>
    <t>895855952</t>
  </si>
  <si>
    <t>ITF Tromsdalen Taekwon- Do</t>
  </si>
  <si>
    <t>KL18600024</t>
  </si>
  <si>
    <t>986633308</t>
  </si>
  <si>
    <t>Lofoten Flyklubb</t>
  </si>
  <si>
    <t>KL09060003</t>
  </si>
  <si>
    <t>984917031</t>
  </si>
  <si>
    <t>Arendal Cykleclub</t>
  </si>
  <si>
    <t>KL12010471</t>
  </si>
  <si>
    <t>993612308</t>
  </si>
  <si>
    <t>Bsi Friluft</t>
  </si>
  <si>
    <t>KL16010064</t>
  </si>
  <si>
    <t>984066813</t>
  </si>
  <si>
    <t>Singsaker Basketballklubb</t>
  </si>
  <si>
    <t>KL03011196</t>
  </si>
  <si>
    <t>895212652</t>
  </si>
  <si>
    <t>Oslofjord triatlon</t>
  </si>
  <si>
    <t>KL14490004</t>
  </si>
  <si>
    <t>993626163</t>
  </si>
  <si>
    <t>Olden Idrettslag</t>
  </si>
  <si>
    <t>KL18480003</t>
  </si>
  <si>
    <t>987573708</t>
  </si>
  <si>
    <t>IL Løken</t>
  </si>
  <si>
    <t>KL12460067</t>
  </si>
  <si>
    <t>998003342</t>
  </si>
  <si>
    <t>Dansetreff</t>
  </si>
  <si>
    <t>KL20030033</t>
  </si>
  <si>
    <t>993105392</t>
  </si>
  <si>
    <t>Varanger Sportsklubb</t>
  </si>
  <si>
    <t>KL18320013</t>
  </si>
  <si>
    <t>Hemnes Snøscooterforening</t>
  </si>
  <si>
    <t>KL18600044</t>
  </si>
  <si>
    <t>898652262</t>
  </si>
  <si>
    <t>Vest-Lofoten Klatreklubb</t>
  </si>
  <si>
    <t>KL12280012</t>
  </si>
  <si>
    <t>993902853</t>
  </si>
  <si>
    <t>Skare Idrettslag</t>
  </si>
  <si>
    <t>KL17030052</t>
  </si>
  <si>
    <t>994016172</t>
  </si>
  <si>
    <t>Namsos Judo club</t>
  </si>
  <si>
    <t>KL12010245</t>
  </si>
  <si>
    <t>975986160</t>
  </si>
  <si>
    <t>Centrum Tae Kwon-Do</t>
  </si>
  <si>
    <t>KL14290007</t>
  </si>
  <si>
    <t>980487970</t>
  </si>
  <si>
    <t>Fure Idrettslag</t>
  </si>
  <si>
    <t>KL16400030</t>
  </si>
  <si>
    <t>986141006</t>
  </si>
  <si>
    <t>Femund Trekkhundklubb</t>
  </si>
  <si>
    <t>KL09060068</t>
  </si>
  <si>
    <t>883862252</t>
  </si>
  <si>
    <t>Arendal Båtsportklubb</t>
  </si>
  <si>
    <t>KL19030038</t>
  </si>
  <si>
    <t>975570789</t>
  </si>
  <si>
    <t>Sandtorg Ungdoms- og Idrettslag</t>
  </si>
  <si>
    <t>KL14110001</t>
  </si>
  <si>
    <t>993773808</t>
  </si>
  <si>
    <t>Brekke Idrettslag</t>
  </si>
  <si>
    <t>KL12010599</t>
  </si>
  <si>
    <t>994200720</t>
  </si>
  <si>
    <t>Åsane Bowlingklubb</t>
  </si>
  <si>
    <t>KL10180023</t>
  </si>
  <si>
    <t>996465756</t>
  </si>
  <si>
    <t>Karateklubben Sør</t>
  </si>
  <si>
    <t>KL20200003</t>
  </si>
  <si>
    <t>875599372</t>
  </si>
  <si>
    <t>Kistrand Idretts- og Bygdelag IL</t>
  </si>
  <si>
    <t>KL19020074</t>
  </si>
  <si>
    <t>971401710</t>
  </si>
  <si>
    <t>Ullsfjord Sportsklubb</t>
  </si>
  <si>
    <t>KL12600004</t>
  </si>
  <si>
    <t>975697452</t>
  </si>
  <si>
    <t>Radøy Idrettslag</t>
  </si>
  <si>
    <t>KL11030302</t>
  </si>
  <si>
    <t>998244455</t>
  </si>
  <si>
    <t>Stavanger Modellbil Klubb</t>
  </si>
  <si>
    <t>KL12600016</t>
  </si>
  <si>
    <t>996604527</t>
  </si>
  <si>
    <t>Nordhordland Pistolklubb</t>
  </si>
  <si>
    <t>KL18330051</t>
  </si>
  <si>
    <t>993861529</t>
  </si>
  <si>
    <t>Rana Bordtennisklubb</t>
  </si>
  <si>
    <t>KL11020125</t>
  </si>
  <si>
    <t>993545821</t>
  </si>
  <si>
    <t>Sandnes Sportsdrillklubb</t>
  </si>
  <si>
    <t>KL10010038</t>
  </si>
  <si>
    <t>993492388</t>
  </si>
  <si>
    <t>Kristiansand Bueskyttere</t>
  </si>
  <si>
    <t>KL19420001</t>
  </si>
  <si>
    <t>975763420</t>
  </si>
  <si>
    <t>Bakkeby IK</t>
  </si>
  <si>
    <t>KL12460045</t>
  </si>
  <si>
    <t>993542598</t>
  </si>
  <si>
    <t>Nordre Fjell Friidrett</t>
  </si>
  <si>
    <t>KL12470058</t>
  </si>
  <si>
    <t>991816941</t>
  </si>
  <si>
    <t>Askøy Sykkel- og Triathlonklubb</t>
  </si>
  <si>
    <t>KL19030010</t>
  </si>
  <si>
    <t>983954022</t>
  </si>
  <si>
    <t>Harstad Bueskyttere</t>
  </si>
  <si>
    <t>KL12010680</t>
  </si>
  <si>
    <t>992360747</t>
  </si>
  <si>
    <t>Tornado Bergen Fotballklubb</t>
  </si>
  <si>
    <t>KL19330019</t>
  </si>
  <si>
    <t>991262156</t>
  </si>
  <si>
    <t>Malangseidet Bygde- og Idrettslag</t>
  </si>
  <si>
    <t>KL02340005</t>
  </si>
  <si>
    <t>893512012</t>
  </si>
  <si>
    <t>Gjerdrum Pistolklubb</t>
  </si>
  <si>
    <t>KL04020055</t>
  </si>
  <si>
    <t>883040872</t>
  </si>
  <si>
    <t>Kongsvinger IL Friidrett</t>
  </si>
  <si>
    <t>KL15430008</t>
  </si>
  <si>
    <t>875462652</t>
  </si>
  <si>
    <t>Eresfjord Idrettslag</t>
  </si>
  <si>
    <t>KL18200033</t>
  </si>
  <si>
    <t>993802832</t>
  </si>
  <si>
    <t>Sandnessjøen Innebandyklubb</t>
  </si>
  <si>
    <t>KL14010003</t>
  </si>
  <si>
    <t>990681945</t>
  </si>
  <si>
    <t>Flora Cykleklubb</t>
  </si>
  <si>
    <t>KL11020049</t>
  </si>
  <si>
    <t>974261960</t>
  </si>
  <si>
    <t>Riska Svømmeklubb</t>
  </si>
  <si>
    <t>KL09040066</t>
  </si>
  <si>
    <t>990998426</t>
  </si>
  <si>
    <t>Fevik og Omegn Cyckle Club</t>
  </si>
  <si>
    <t>KL17030004</t>
  </si>
  <si>
    <t>989170716</t>
  </si>
  <si>
    <t>Botnan Idrettslag</t>
  </si>
  <si>
    <t>KL08140013</t>
  </si>
  <si>
    <t>983239757</t>
  </si>
  <si>
    <t>Grenland Dykkeklubb</t>
  </si>
  <si>
    <t>KL07010012</t>
  </si>
  <si>
    <t>984252021</t>
  </si>
  <si>
    <t>Horten og Omegn Pistolklubb</t>
  </si>
  <si>
    <t>KL16210003</t>
  </si>
  <si>
    <t>983360513</t>
  </si>
  <si>
    <t>Yrjar, IL</t>
  </si>
  <si>
    <t>KL14450026</t>
  </si>
  <si>
    <t>993594830</t>
  </si>
  <si>
    <t>Sandane Sykkelklubb</t>
  </si>
  <si>
    <t>KL06020027</t>
  </si>
  <si>
    <t>984253672</t>
  </si>
  <si>
    <t>Drammen Styrkeidrettslag</t>
  </si>
  <si>
    <t>KL05360021</t>
  </si>
  <si>
    <t>992957638</t>
  </si>
  <si>
    <t>Søndre Land Il Håndball</t>
  </si>
  <si>
    <t>KL12280027</t>
  </si>
  <si>
    <t>884031052</t>
  </si>
  <si>
    <t>Odda Orienteringslag</t>
  </si>
  <si>
    <t>KL16010456</t>
  </si>
  <si>
    <t>888526072</t>
  </si>
  <si>
    <t>Trondheim Aikidoklubb</t>
  </si>
  <si>
    <t>KL15020016</t>
  </si>
  <si>
    <t>992026294</t>
  </si>
  <si>
    <t>Molde Kajakklubb</t>
  </si>
  <si>
    <t>KL15430005</t>
  </si>
  <si>
    <t>983503683</t>
  </si>
  <si>
    <t>Vistdal Idrettslag</t>
  </si>
  <si>
    <t>KL18270011</t>
  </si>
  <si>
    <t>912188558</t>
  </si>
  <si>
    <t>Dønna Innebandyklubb</t>
  </si>
  <si>
    <t>KL08220012</t>
  </si>
  <si>
    <t>998513529</t>
  </si>
  <si>
    <t>Norsjø Wakeboard klubb</t>
  </si>
  <si>
    <t>KL05020026</t>
  </si>
  <si>
    <t>998354439</t>
  </si>
  <si>
    <t>Gjøvik Seilforening</t>
  </si>
  <si>
    <t>KL08260004</t>
  </si>
  <si>
    <t>887067082</t>
  </si>
  <si>
    <t>Fjellguten Skilag</t>
  </si>
  <si>
    <t>KL07220007</t>
  </si>
  <si>
    <t>991728848</t>
  </si>
  <si>
    <t>Torød og Hårkollen Idrettsforening</t>
  </si>
  <si>
    <t>KL18040075</t>
  </si>
  <si>
    <t>985554072</t>
  </si>
  <si>
    <t>Bodø Danseklubb</t>
  </si>
  <si>
    <t>KL14160008</t>
  </si>
  <si>
    <t>994019090</t>
  </si>
  <si>
    <t>Lavik Idrettslag</t>
  </si>
  <si>
    <t>KL18700046</t>
  </si>
  <si>
    <t>992336935</t>
  </si>
  <si>
    <t>Sortland Taekwon-Do Klubb</t>
  </si>
  <si>
    <t>KL02300019</t>
  </si>
  <si>
    <t>980283879</t>
  </si>
  <si>
    <t>Lørenskog Karateklubb</t>
  </si>
  <si>
    <t>KL15040055</t>
  </si>
  <si>
    <t>992313668</t>
  </si>
  <si>
    <t>Ålesund og Omegn Cykleklubb</t>
  </si>
  <si>
    <t>KL08260013</t>
  </si>
  <si>
    <t>987617047</t>
  </si>
  <si>
    <t>Tinn Idrettslag</t>
  </si>
  <si>
    <t>KL17030037</t>
  </si>
  <si>
    <t>993761230</t>
  </si>
  <si>
    <t>Namsos Volleyballklubb</t>
  </si>
  <si>
    <t>KL02330005</t>
  </si>
  <si>
    <t>985611033</t>
  </si>
  <si>
    <t>Nittedal Hundekjørerklubb</t>
  </si>
  <si>
    <t>KL15730007</t>
  </si>
  <si>
    <t>887635072</t>
  </si>
  <si>
    <t>Smøla Golfklubb</t>
  </si>
  <si>
    <t>KL03010071</t>
  </si>
  <si>
    <t>996145530</t>
  </si>
  <si>
    <t>Fagerborg Ballklub</t>
  </si>
  <si>
    <t>KL18390005</t>
  </si>
  <si>
    <t>985039992</t>
  </si>
  <si>
    <t>Nedre Beiarn IL</t>
  </si>
  <si>
    <t>KL17140059</t>
  </si>
  <si>
    <t>992303166</t>
  </si>
  <si>
    <t>Hell Motorsportklubb</t>
  </si>
  <si>
    <t>KL04280007</t>
  </si>
  <si>
    <t>993609722</t>
  </si>
  <si>
    <t>Slettås Idrettslag</t>
  </si>
  <si>
    <t>KL19030092</t>
  </si>
  <si>
    <t>996080072</t>
  </si>
  <si>
    <t>GRIFFEN Basketballklubb</t>
  </si>
  <si>
    <t>KL14160007</t>
  </si>
  <si>
    <t>985447365</t>
  </si>
  <si>
    <t>Vadheim IL</t>
  </si>
  <si>
    <t>KL12430030</t>
  </si>
  <si>
    <t>984728700</t>
  </si>
  <si>
    <t>Os Biljard og Snookerklubb</t>
  </si>
  <si>
    <t>KL16010502</t>
  </si>
  <si>
    <t>999261655</t>
  </si>
  <si>
    <t>Move ! Danseklubb Trondheim</t>
  </si>
  <si>
    <t>KL17140022</t>
  </si>
  <si>
    <t>983617174</t>
  </si>
  <si>
    <t>Stjørdal Hang- og Paragliderklubb</t>
  </si>
  <si>
    <t>KL12230004</t>
  </si>
  <si>
    <t>990891893</t>
  </si>
  <si>
    <t>Onarheim Idrettslag</t>
  </si>
  <si>
    <t>KL02310039</t>
  </si>
  <si>
    <t>994104756</t>
  </si>
  <si>
    <t>Strømmen Tennisklubb</t>
  </si>
  <si>
    <t>KL20300018</t>
  </si>
  <si>
    <t>993759937</t>
  </si>
  <si>
    <t>IL Nordlyset</t>
  </si>
  <si>
    <t>KL07090002</t>
  </si>
  <si>
    <t>985548145</t>
  </si>
  <si>
    <t>Larvik Padleklubb</t>
  </si>
  <si>
    <t>KL02340001</t>
  </si>
  <si>
    <t>983952240</t>
  </si>
  <si>
    <t>Gjerdrum Atletklubb</t>
  </si>
  <si>
    <t>KL07190009</t>
  </si>
  <si>
    <t>989486446</t>
  </si>
  <si>
    <t>Andebu Sykkelklubb</t>
  </si>
  <si>
    <t>KL08190014</t>
  </si>
  <si>
    <t>993540277</t>
  </si>
  <si>
    <t>Nome Rideklubb</t>
  </si>
  <si>
    <t>KL01010009</t>
  </si>
  <si>
    <t>982298881</t>
  </si>
  <si>
    <t>Halden Basketballklubb</t>
  </si>
  <si>
    <t>KL09370011</t>
  </si>
  <si>
    <t>883762762</t>
  </si>
  <si>
    <t>Evje Taekwondo Klubb</t>
  </si>
  <si>
    <t>KL01350008</t>
  </si>
  <si>
    <t>998052912</t>
  </si>
  <si>
    <t>Nedre Glomma Sportskytterklubb</t>
  </si>
  <si>
    <t>KL12430033</t>
  </si>
  <si>
    <t>983266495</t>
  </si>
  <si>
    <t>Lysefjorden Ride og Kjøreklubb</t>
  </si>
  <si>
    <t>KL12230008</t>
  </si>
  <si>
    <t>977078067</t>
  </si>
  <si>
    <t>Reksteren Idrettslag</t>
  </si>
  <si>
    <t>KL08260020</t>
  </si>
  <si>
    <t>993017469</t>
  </si>
  <si>
    <t>Friskis &amp; Svettis,Rjukan</t>
  </si>
  <si>
    <t>KL02370043</t>
  </si>
  <si>
    <t>993531901</t>
  </si>
  <si>
    <t>Eidsvold Turnforening Skøyter</t>
  </si>
  <si>
    <t>KL15150005</t>
  </si>
  <si>
    <t>987334312</t>
  </si>
  <si>
    <t>Herøy Dykkerklubb</t>
  </si>
  <si>
    <t>KL01380010</t>
  </si>
  <si>
    <t>975527999</t>
  </si>
  <si>
    <t>Tomter Rideklubb</t>
  </si>
  <si>
    <t>KL02160030</t>
  </si>
  <si>
    <t>885480802</t>
  </si>
  <si>
    <t>Nesodden Sykkelklubb</t>
  </si>
  <si>
    <t>KL05290041</t>
  </si>
  <si>
    <t>984917430</t>
  </si>
  <si>
    <t>Raufoss IL Turn</t>
  </si>
  <si>
    <t>KL15150013</t>
  </si>
  <si>
    <t>992787775</t>
  </si>
  <si>
    <t>Herøy Kajakklubb</t>
  </si>
  <si>
    <t>KL19310063</t>
  </si>
  <si>
    <t>913452828</t>
  </si>
  <si>
    <t>Lenvik Håndballklubb</t>
  </si>
  <si>
    <t>KL12240014</t>
  </si>
  <si>
    <t>991056785</t>
  </si>
  <si>
    <t>Omvikdalen Idrettslag</t>
  </si>
  <si>
    <t>KL10370015</t>
  </si>
  <si>
    <t>915447473</t>
  </si>
  <si>
    <t>Kvinesdal Viltmålklubb</t>
  </si>
  <si>
    <t>KL02210083</t>
  </si>
  <si>
    <t>915581358</t>
  </si>
  <si>
    <t>Grasåsen Sportskyttere</t>
  </si>
  <si>
    <t>KL08110003</t>
  </si>
  <si>
    <t>983720374</t>
  </si>
  <si>
    <t>Siljan Mc Clubb</t>
  </si>
  <si>
    <t>KL18600034</t>
  </si>
  <si>
    <t>996024571</t>
  </si>
  <si>
    <t>Lofoten Ekstremsportklubb</t>
  </si>
  <si>
    <t>KL08260014</t>
  </si>
  <si>
    <t>976849884</t>
  </si>
  <si>
    <t>Rjukan og Omegn Rideklubb</t>
  </si>
  <si>
    <t>KL15320012</t>
  </si>
  <si>
    <t>991007652</t>
  </si>
  <si>
    <t>Giske Hestesportsklubb</t>
  </si>
  <si>
    <t>KL12010109</t>
  </si>
  <si>
    <t>988069418</t>
  </si>
  <si>
    <t>Hordvik Idrettslag</t>
  </si>
  <si>
    <t>KL04120016</t>
  </si>
  <si>
    <t>993763195</t>
  </si>
  <si>
    <t>Lismarka Skilag</t>
  </si>
  <si>
    <t>KL16630009</t>
  </si>
  <si>
    <t>993847984</t>
  </si>
  <si>
    <t>Malvik Helsesportlag</t>
  </si>
  <si>
    <t>KL05020069</t>
  </si>
  <si>
    <t>913664833</t>
  </si>
  <si>
    <t>Gjøvik Rideklubb</t>
  </si>
  <si>
    <t>KL19030044</t>
  </si>
  <si>
    <t>875570722</t>
  </si>
  <si>
    <t>Harstad Alpinklubb</t>
  </si>
  <si>
    <t>KL02310118</t>
  </si>
  <si>
    <t>985706506</t>
  </si>
  <si>
    <t>Kunnskapsbyen Ro og Padleklubb</t>
  </si>
  <si>
    <t>KL11340009</t>
  </si>
  <si>
    <t>983335306</t>
  </si>
  <si>
    <t>Idrettslaget Sand</t>
  </si>
  <si>
    <t>KL03010974</t>
  </si>
  <si>
    <t>994880888</t>
  </si>
  <si>
    <t>Gøy Håndballklubb</t>
  </si>
  <si>
    <t>KL19380012</t>
  </si>
  <si>
    <t>987822376</t>
  </si>
  <si>
    <t>Lyngen Alpinklubb</t>
  </si>
  <si>
    <t>KL16340011</t>
  </si>
  <si>
    <t>983979386</t>
  </si>
  <si>
    <t>Vollan Idrettsklubb</t>
  </si>
  <si>
    <t>KL11030240</t>
  </si>
  <si>
    <t>996669068</t>
  </si>
  <si>
    <t>Stavanger Capoeira klubb</t>
  </si>
  <si>
    <t>KL02200043</t>
  </si>
  <si>
    <t>994286196</t>
  </si>
  <si>
    <t>Hagahogget Låmlag</t>
  </si>
  <si>
    <t>KL19020030</t>
  </si>
  <si>
    <t>971400277</t>
  </si>
  <si>
    <t>Skarven Idrettslag</t>
  </si>
  <si>
    <t>KL01060098</t>
  </si>
  <si>
    <t>983760686</t>
  </si>
  <si>
    <t>Kolberg Volleyballklubb</t>
  </si>
  <si>
    <t>KL02330013</t>
  </si>
  <si>
    <t>994314599</t>
  </si>
  <si>
    <t>Nittedal Taekwondoklubb</t>
  </si>
  <si>
    <t>KL11240017</t>
  </si>
  <si>
    <t>983232205</t>
  </si>
  <si>
    <t>Sola - Grannes Innebandyklubb</t>
  </si>
  <si>
    <t>KL01360002</t>
  </si>
  <si>
    <t>995608766</t>
  </si>
  <si>
    <t>Rygge Pistolklubb</t>
  </si>
  <si>
    <t>KL01360024</t>
  </si>
  <si>
    <t>986011773</t>
  </si>
  <si>
    <t>Rygge Flystasjon Golf Club</t>
  </si>
  <si>
    <t>KL15110015</t>
  </si>
  <si>
    <t>983853536</t>
  </si>
  <si>
    <t>Vanylven Golfklubb</t>
  </si>
  <si>
    <t>KL12530021</t>
  </si>
  <si>
    <t>999266622</t>
  </si>
  <si>
    <t>Osterøy Taekwondoklubb</t>
  </si>
  <si>
    <t>KL15630013</t>
  </si>
  <si>
    <t>914530210</t>
  </si>
  <si>
    <t>Sunndal Svømme- og Livredningsklubb</t>
  </si>
  <si>
    <t>KL16010156</t>
  </si>
  <si>
    <t>984076835</t>
  </si>
  <si>
    <t>Trondheim Bryteklubb</t>
  </si>
  <si>
    <t>KL12010757</t>
  </si>
  <si>
    <t>988562939</t>
  </si>
  <si>
    <t>Bergen Aikidoklubb</t>
  </si>
  <si>
    <t>KL05280023</t>
  </si>
  <si>
    <t>993610445</t>
  </si>
  <si>
    <t>Østre Toten Gymnastikk- og Turnforening</t>
  </si>
  <si>
    <t>KL02350062</t>
  </si>
  <si>
    <t>992059230</t>
  </si>
  <si>
    <t>Ullensaker Rideklubb</t>
  </si>
  <si>
    <t>KL16620010</t>
  </si>
  <si>
    <t>994477412</t>
  </si>
  <si>
    <t>Klæbu Taekwon-Do Klubb</t>
  </si>
  <si>
    <t>KL12010370</t>
  </si>
  <si>
    <t>913068505</t>
  </si>
  <si>
    <t>Bergen Sør Bokseklubb</t>
  </si>
  <si>
    <t>KL03011431</t>
  </si>
  <si>
    <t>896007572</t>
  </si>
  <si>
    <t>Majorstuen FK</t>
  </si>
  <si>
    <t>KL09060038</t>
  </si>
  <si>
    <t>883816722</t>
  </si>
  <si>
    <t>Toppen Idrettslag</t>
  </si>
  <si>
    <t>KL03010791</t>
  </si>
  <si>
    <t>984959303</t>
  </si>
  <si>
    <t>Oslo Pretenders Sportsklubb</t>
  </si>
  <si>
    <t>KL14430008</t>
  </si>
  <si>
    <t>993634182</t>
  </si>
  <si>
    <t>Von Idrettslag</t>
  </si>
  <si>
    <t>KL11030180</t>
  </si>
  <si>
    <t>988368652</t>
  </si>
  <si>
    <t>Hinna Idrettslag - Friidrett</t>
  </si>
  <si>
    <t>KL15630001</t>
  </si>
  <si>
    <t>993086878</t>
  </si>
  <si>
    <t>Driva IL</t>
  </si>
  <si>
    <t>KL12380042</t>
  </si>
  <si>
    <t>987422904</t>
  </si>
  <si>
    <t>Kvam Karateklubb</t>
  </si>
  <si>
    <t>KL07090006</t>
  </si>
  <si>
    <t>883349172</t>
  </si>
  <si>
    <t>Larvik Bordtennisklubb</t>
  </si>
  <si>
    <t>KL15710007</t>
  </si>
  <si>
    <t>887411522</t>
  </si>
  <si>
    <t>NMK Halsa</t>
  </si>
  <si>
    <t>KL11020035</t>
  </si>
  <si>
    <t>993616486</t>
  </si>
  <si>
    <t>Sandnes Atletklubb</t>
  </si>
  <si>
    <t>KL01050052</t>
  </si>
  <si>
    <t>983538150</t>
  </si>
  <si>
    <t>Borgen Miniatyrskytterlag</t>
  </si>
  <si>
    <t>KL18110002</t>
  </si>
  <si>
    <t>994249371</t>
  </si>
  <si>
    <t>Kula IL</t>
  </si>
  <si>
    <t>KL05200023</t>
  </si>
  <si>
    <t>983846149</t>
  </si>
  <si>
    <t>Gudbrandsdal Flyklubb</t>
  </si>
  <si>
    <t>KL16010556</t>
  </si>
  <si>
    <t>916610068</t>
  </si>
  <si>
    <t>Trondheim fridykkerklubb</t>
  </si>
  <si>
    <t>KL01040079</t>
  </si>
  <si>
    <t>993883255</t>
  </si>
  <si>
    <t>Moss Rc-Bil Klubb</t>
  </si>
  <si>
    <t>KL04200001</t>
  </si>
  <si>
    <t>981533801</t>
  </si>
  <si>
    <t>Eidskog Gym og Turnforening</t>
  </si>
  <si>
    <t>KL05340002</t>
  </si>
  <si>
    <t>983761313</t>
  </si>
  <si>
    <t>Bjoneroa Idrettslag</t>
  </si>
  <si>
    <t>KL07020026</t>
  </si>
  <si>
    <t>983533418</t>
  </si>
  <si>
    <t>Holmestrand Sykkelklubb</t>
  </si>
  <si>
    <t>KL11190009</t>
  </si>
  <si>
    <t>997904966</t>
  </si>
  <si>
    <t>Hå Pistolklubb</t>
  </si>
  <si>
    <t>KL12530019</t>
  </si>
  <si>
    <t>990891915</t>
  </si>
  <si>
    <t>Osterøy Fjordhestlag</t>
  </si>
  <si>
    <t>KL20120035</t>
  </si>
  <si>
    <t>997927478</t>
  </si>
  <si>
    <t>Alta Karateklubb</t>
  </si>
  <si>
    <t>KL06280008</t>
  </si>
  <si>
    <t>998100674</t>
  </si>
  <si>
    <t>Hurum Sportsskytterklubb</t>
  </si>
  <si>
    <t>KL17140007</t>
  </si>
  <si>
    <t>975521192</t>
  </si>
  <si>
    <t>Forra Idrettslag</t>
  </si>
  <si>
    <t>KL11030190</t>
  </si>
  <si>
    <t>995729504</t>
  </si>
  <si>
    <t>Stavanger Rugbyklubb</t>
  </si>
  <si>
    <t>KL15190029</t>
  </si>
  <si>
    <t>942789149</t>
  </si>
  <si>
    <t>Volda Turn og IL - Allianseidrettslag</t>
  </si>
  <si>
    <t>KL10020005</t>
  </si>
  <si>
    <t>983564119</t>
  </si>
  <si>
    <t>Mandal Dykker Klubb</t>
  </si>
  <si>
    <t>KL02360047</t>
  </si>
  <si>
    <t>995353075</t>
  </si>
  <si>
    <t>Fjellfoten Sykkelklubb</t>
  </si>
  <si>
    <t>KL16010384</t>
  </si>
  <si>
    <t>884807972</t>
  </si>
  <si>
    <t>Tordenskiold - Trondheim Fekteklubb</t>
  </si>
  <si>
    <t>KL05290039</t>
  </si>
  <si>
    <t>994877798</t>
  </si>
  <si>
    <t>Raufoss IL Friidrett</t>
  </si>
  <si>
    <t>KL19020119</t>
  </si>
  <si>
    <t>993249955</t>
  </si>
  <si>
    <t>Ishavsbyen Atn Taekwondo Klubb</t>
  </si>
  <si>
    <t>KL06210012</t>
  </si>
  <si>
    <t>993557625</t>
  </si>
  <si>
    <t>Sigdal og Rosthaug Hestesportslag</t>
  </si>
  <si>
    <t>KL08260027</t>
  </si>
  <si>
    <t>916468393</t>
  </si>
  <si>
    <t>Tinn Skiskytterlag</t>
  </si>
  <si>
    <t>KL15340009</t>
  </si>
  <si>
    <t>984290594</t>
  </si>
  <si>
    <t>Lepsøy Idrettslag</t>
  </si>
  <si>
    <t>KL20120005</t>
  </si>
  <si>
    <t>982396174</t>
  </si>
  <si>
    <t>Alta Orienteringslag</t>
  </si>
  <si>
    <t>KL12110005</t>
  </si>
  <si>
    <t>984388357</t>
  </si>
  <si>
    <t>If Klypetussen</t>
  </si>
  <si>
    <t>KL07140002</t>
  </si>
  <si>
    <t>993776726</t>
  </si>
  <si>
    <t>Hof Rideklubb</t>
  </si>
  <si>
    <t>KL04020001</t>
  </si>
  <si>
    <t>983358675</t>
  </si>
  <si>
    <t>Austmarka Idrettslag</t>
  </si>
  <si>
    <t>KL08060116</t>
  </si>
  <si>
    <t>993538302</t>
  </si>
  <si>
    <t>Skien Rideklubb</t>
  </si>
  <si>
    <t>KL11030130</t>
  </si>
  <si>
    <t>883884752</t>
  </si>
  <si>
    <t>Stavanger Dykkerklubb</t>
  </si>
  <si>
    <t>KL05220004</t>
  </si>
  <si>
    <t>971536969</t>
  </si>
  <si>
    <t>Gausdal IL Allianse</t>
  </si>
  <si>
    <t>KL20120034</t>
  </si>
  <si>
    <t>979475705</t>
  </si>
  <si>
    <t>Alta Trekkhundklubb</t>
  </si>
  <si>
    <t>KL08140025</t>
  </si>
  <si>
    <t>913354125</t>
  </si>
  <si>
    <t>Paragrafrytterne Sykkelklubb Bamble</t>
  </si>
  <si>
    <t>KL01240042</t>
  </si>
  <si>
    <t>993604828</t>
  </si>
  <si>
    <t>Askim Bokseklubb</t>
  </si>
  <si>
    <t>KL18040137</t>
  </si>
  <si>
    <t>893934162</t>
  </si>
  <si>
    <t>Salten Mikroflyklubb</t>
  </si>
  <si>
    <t>KL19420027</t>
  </si>
  <si>
    <t>994379178</t>
  </si>
  <si>
    <t>Ryttersportklubben NOR</t>
  </si>
  <si>
    <t>KL16340003</t>
  </si>
  <si>
    <t>986532714</t>
  </si>
  <si>
    <t>Lønset Idrettslag</t>
  </si>
  <si>
    <t>KL03010635</t>
  </si>
  <si>
    <t>981403231</t>
  </si>
  <si>
    <t>Aikikan Oslo</t>
  </si>
  <si>
    <t>KL19030021</t>
  </si>
  <si>
    <t>983934277</t>
  </si>
  <si>
    <t>Harstad Skøyteklubb</t>
  </si>
  <si>
    <t>KL07060084</t>
  </si>
  <si>
    <t>990714487</t>
  </si>
  <si>
    <t>Dans Aktiv</t>
  </si>
  <si>
    <t>KL20300052</t>
  </si>
  <si>
    <t>986565442</t>
  </si>
  <si>
    <t>Kirkenes Puckers</t>
  </si>
  <si>
    <t>KL02190089</t>
  </si>
  <si>
    <t>999135366</t>
  </si>
  <si>
    <t>Stabekk Curlingklubb</t>
  </si>
  <si>
    <t>KL14450003</t>
  </si>
  <si>
    <t>893737162</t>
  </si>
  <si>
    <t>IL Brodd</t>
  </si>
  <si>
    <t>KL14320001</t>
  </si>
  <si>
    <t>871364672</t>
  </si>
  <si>
    <t>Anga Fotballklubb</t>
  </si>
  <si>
    <t>KL02140012</t>
  </si>
  <si>
    <t>990312788</t>
  </si>
  <si>
    <t>Ås tennisklubb</t>
  </si>
  <si>
    <t>KL15350019</t>
  </si>
  <si>
    <t>991304215</t>
  </si>
  <si>
    <t>Tresfjord Karateklubb</t>
  </si>
  <si>
    <t>KL18650034</t>
  </si>
  <si>
    <t>990868050</t>
  </si>
  <si>
    <t>Lofoten Tindeklubb</t>
  </si>
  <si>
    <t>KL10010203</t>
  </si>
  <si>
    <t>992098546</t>
  </si>
  <si>
    <t>Flekkerøy Cykleklubb</t>
  </si>
  <si>
    <t>KL18560001</t>
  </si>
  <si>
    <t>994805150</t>
  </si>
  <si>
    <t>Røst Idrettslag</t>
  </si>
  <si>
    <t>KL04250009</t>
  </si>
  <si>
    <t>993632244</t>
  </si>
  <si>
    <t>Solør Rideklubb</t>
  </si>
  <si>
    <t>KL17440015</t>
  </si>
  <si>
    <t>914110939</t>
  </si>
  <si>
    <t>Namdal Motorsportklubb</t>
  </si>
  <si>
    <t>KL19020051</t>
  </si>
  <si>
    <t>986385312</t>
  </si>
  <si>
    <t>Tromsø Helsesportlag</t>
  </si>
  <si>
    <t>KL04230005</t>
  </si>
  <si>
    <t>993760099</t>
  </si>
  <si>
    <t>Namnå Pistolklubb</t>
  </si>
  <si>
    <t>KL16270005</t>
  </si>
  <si>
    <t>984047339</t>
  </si>
  <si>
    <t>Lysøysund Idrettslag</t>
  </si>
  <si>
    <t>KL12630051</t>
  </si>
  <si>
    <t>993889563</t>
  </si>
  <si>
    <t>Nordhordland Flyklubb</t>
  </si>
  <si>
    <t>KL03010189</t>
  </si>
  <si>
    <t>993609641</t>
  </si>
  <si>
    <t>Bislett Volley</t>
  </si>
  <si>
    <t>KL18700038</t>
  </si>
  <si>
    <t>984713398</t>
  </si>
  <si>
    <t>Blue Strike Bowlingklubb Sortland</t>
  </si>
  <si>
    <t>KL15480025</t>
  </si>
  <si>
    <t>993507504</t>
  </si>
  <si>
    <t>Fræna Atletklubb</t>
  </si>
  <si>
    <t>KL12010014</t>
  </si>
  <si>
    <t>993543322</t>
  </si>
  <si>
    <t>Bergenbueskyttere</t>
  </si>
  <si>
    <t>KL16010352</t>
  </si>
  <si>
    <t>983702236</t>
  </si>
  <si>
    <t>IL Tempo</t>
  </si>
  <si>
    <t>KL01010030</t>
  </si>
  <si>
    <t>881204312</t>
  </si>
  <si>
    <t>Haldens Roklub</t>
  </si>
  <si>
    <t>KL01040024</t>
  </si>
  <si>
    <t>993633275</t>
  </si>
  <si>
    <t>Moss Styrkeidrettsklubb</t>
  </si>
  <si>
    <t>KL08070019</t>
  </si>
  <si>
    <t>994346083</t>
  </si>
  <si>
    <t>Notodden Ryttersportsklubb</t>
  </si>
  <si>
    <t>KL14430009</t>
  </si>
  <si>
    <t>975481689</t>
  </si>
  <si>
    <t>Eid Ride- og Køyrekl.</t>
  </si>
  <si>
    <t>KL04120054</t>
  </si>
  <si>
    <t>985864403</t>
  </si>
  <si>
    <t>Veldre Friidrett</t>
  </si>
  <si>
    <t>KL18520002</t>
  </si>
  <si>
    <t>988601292</t>
  </si>
  <si>
    <t>Fjelldal Idrettslag</t>
  </si>
  <si>
    <t>KL04280009</t>
  </si>
  <si>
    <t>993514144</t>
  </si>
  <si>
    <t>Åsene-Søre Trysil Idrettslag</t>
  </si>
  <si>
    <t>KL11020121</t>
  </si>
  <si>
    <t>992318783</t>
  </si>
  <si>
    <t>Friheten Rideklubb Sandnes</t>
  </si>
  <si>
    <t>KL06280009</t>
  </si>
  <si>
    <t>990229732</t>
  </si>
  <si>
    <t>Hurum Seilforening</t>
  </si>
  <si>
    <t>KL20300055</t>
  </si>
  <si>
    <t>986814280</t>
  </si>
  <si>
    <t>Kirkenes Motorklubb</t>
  </si>
  <si>
    <t>KL12450011</t>
  </si>
  <si>
    <t>990454515</t>
  </si>
  <si>
    <t>Sotra Motocross Klubb</t>
  </si>
  <si>
    <t>KL15290002</t>
  </si>
  <si>
    <t>993544132</t>
  </si>
  <si>
    <t>Engesetdal Idrettslag</t>
  </si>
  <si>
    <t>KL10010139</t>
  </si>
  <si>
    <t>995378493</t>
  </si>
  <si>
    <t>Kristiansand Frisbeegolfklubb</t>
  </si>
  <si>
    <t>KL12010445</t>
  </si>
  <si>
    <t>993571059</t>
  </si>
  <si>
    <t>Åsane Allidrett</t>
  </si>
  <si>
    <t>KL05360025</t>
  </si>
  <si>
    <t>990431388</t>
  </si>
  <si>
    <t>Fluberg Skiklubb</t>
  </si>
  <si>
    <t>KL15480012</t>
  </si>
  <si>
    <t>988568597</t>
  </si>
  <si>
    <t>Fræna Volleyballklubb</t>
  </si>
  <si>
    <t>KL09110004</t>
  </si>
  <si>
    <t>889823402</t>
  </si>
  <si>
    <t>Gjerstad Trialklubb</t>
  </si>
  <si>
    <t>KL02210070</t>
  </si>
  <si>
    <t>993605735</t>
  </si>
  <si>
    <t>Øst, OK</t>
  </si>
  <si>
    <t>KL10370010</t>
  </si>
  <si>
    <t>993912034</t>
  </si>
  <si>
    <t>Kvinesdal Svømmeklubb</t>
  </si>
  <si>
    <t>KL10020004</t>
  </si>
  <si>
    <t>999336035</t>
  </si>
  <si>
    <t>Mandal Badmintonklubb</t>
  </si>
  <si>
    <t>KL05020064</t>
  </si>
  <si>
    <t>987788364</t>
  </si>
  <si>
    <t>Snertingdal IF Ski</t>
  </si>
  <si>
    <t>KL04020063</t>
  </si>
  <si>
    <t>982214548</t>
  </si>
  <si>
    <t>Vinger Fotballklubb</t>
  </si>
  <si>
    <t>KL19020044</t>
  </si>
  <si>
    <t>996689050</t>
  </si>
  <si>
    <t>Tromsø Bowlingklubb</t>
  </si>
  <si>
    <t>KL03010760</t>
  </si>
  <si>
    <t>983836097</t>
  </si>
  <si>
    <t>Vålerenga Innebandy klubb</t>
  </si>
  <si>
    <t>KL02360001</t>
  </si>
  <si>
    <t>995254158</t>
  </si>
  <si>
    <t>Bodung Pistolklubb</t>
  </si>
  <si>
    <t>KL18040093</t>
  </si>
  <si>
    <t>993764299</t>
  </si>
  <si>
    <t>Bodø Modellflyklubb</t>
  </si>
  <si>
    <t>KL07060011</t>
  </si>
  <si>
    <t>993835811</t>
  </si>
  <si>
    <t>Sandefjord Lerdueskyttere</t>
  </si>
  <si>
    <t>KL02350010</t>
  </si>
  <si>
    <t>894941162</t>
  </si>
  <si>
    <t>Ullensaker Bueskytterklubb</t>
  </si>
  <si>
    <t>KL15110008</t>
  </si>
  <si>
    <t>990781915</t>
  </si>
  <si>
    <t>Ægir Dykkerklubb</t>
  </si>
  <si>
    <t>KL16170009</t>
  </si>
  <si>
    <t>893081852</t>
  </si>
  <si>
    <t>Ut-Hitra Sportsklubb</t>
  </si>
  <si>
    <t>KL03011379</t>
  </si>
  <si>
    <t>995399814</t>
  </si>
  <si>
    <t>Klemetsrud Cricket Klubb</t>
  </si>
  <si>
    <t>KL06210005</t>
  </si>
  <si>
    <t>994015834</t>
  </si>
  <si>
    <t>Sigdal Fotballklubb</t>
  </si>
  <si>
    <t>KL04250033</t>
  </si>
  <si>
    <t>991866418</t>
  </si>
  <si>
    <t>Solør Cykleklubb</t>
  </si>
  <si>
    <t>KL20300030</t>
  </si>
  <si>
    <t>993507210</t>
  </si>
  <si>
    <t>Varanger Trekkhundklubb</t>
  </si>
  <si>
    <t>KL16340028</t>
  </si>
  <si>
    <t>993756474</t>
  </si>
  <si>
    <t>Oppdal Flyklubb</t>
  </si>
  <si>
    <t>KL11490068</t>
  </si>
  <si>
    <t>994032267</t>
  </si>
  <si>
    <t>Karmøy Trial Klubb</t>
  </si>
  <si>
    <t>KL08060051</t>
  </si>
  <si>
    <t>985205639</t>
  </si>
  <si>
    <t>Sledehundklubben Mush</t>
  </si>
  <si>
    <t>KL11340005</t>
  </si>
  <si>
    <t>984050828</t>
  </si>
  <si>
    <t>Erfjord Idrettslag</t>
  </si>
  <si>
    <t>KL18650006</t>
  </si>
  <si>
    <t>983446124</t>
  </si>
  <si>
    <t>Laukvik IL</t>
  </si>
  <si>
    <t>KL14010014</t>
  </si>
  <si>
    <t>884759412</t>
  </si>
  <si>
    <t>Fotballklubben Tempo</t>
  </si>
  <si>
    <t>KL06040017</t>
  </si>
  <si>
    <t>814594602</t>
  </si>
  <si>
    <t>Kongsberg Freestyleklubb</t>
  </si>
  <si>
    <t>KL09060006</t>
  </si>
  <si>
    <t>988162094</t>
  </si>
  <si>
    <t>Arendal Pistolklubb</t>
  </si>
  <si>
    <t>KL20020015</t>
  </si>
  <si>
    <t>988895563</t>
  </si>
  <si>
    <t>Vardø Crossklubb</t>
  </si>
  <si>
    <t>KL11030054</t>
  </si>
  <si>
    <t>995555603</t>
  </si>
  <si>
    <t>Stavanger Vannpoloklubb</t>
  </si>
  <si>
    <t>KL01190007</t>
  </si>
  <si>
    <t>999655203</t>
  </si>
  <si>
    <t>Marker Jeger og Fiskeforening</t>
  </si>
  <si>
    <t>KL17190036</t>
  </si>
  <si>
    <t>997043901</t>
  </si>
  <si>
    <t>Håmmår'n Fjellsportklubb</t>
  </si>
  <si>
    <t>KL18040134</t>
  </si>
  <si>
    <t>993355623</t>
  </si>
  <si>
    <t>Bodø Atletklubb</t>
  </si>
  <si>
    <t>KL07010027</t>
  </si>
  <si>
    <t>984446616</t>
  </si>
  <si>
    <t>Horten OK</t>
  </si>
  <si>
    <t>KL06260011</t>
  </si>
  <si>
    <t>994009397</t>
  </si>
  <si>
    <t>Lierbygda OL</t>
  </si>
  <si>
    <t>KL12190020</t>
  </si>
  <si>
    <t>991834508</t>
  </si>
  <si>
    <t>Bømlo Karateklubb</t>
  </si>
  <si>
    <t>KL16010109</t>
  </si>
  <si>
    <t>982720826</t>
  </si>
  <si>
    <t>Sportsklubben Ulf-An</t>
  </si>
  <si>
    <t>KL04200023</t>
  </si>
  <si>
    <t>893214542</t>
  </si>
  <si>
    <t>Eidskog Håndballklubb</t>
  </si>
  <si>
    <t>KL04120020</t>
  </si>
  <si>
    <t>913237056</t>
  </si>
  <si>
    <t>Moelv Vannskiklubb</t>
  </si>
  <si>
    <t>KL11030306</t>
  </si>
  <si>
    <t>899512952</t>
  </si>
  <si>
    <t>Gausel Judoklubb</t>
  </si>
  <si>
    <t>KL02200084</t>
  </si>
  <si>
    <t>884049652</t>
  </si>
  <si>
    <t>Red Crown BK</t>
  </si>
  <si>
    <t>KL03011277</t>
  </si>
  <si>
    <t>991962417</t>
  </si>
  <si>
    <t>Go Dai Judo Club</t>
  </si>
  <si>
    <t>KL05010015</t>
  </si>
  <si>
    <t>983727549</t>
  </si>
  <si>
    <t>Lillehammer Helsesportlag</t>
  </si>
  <si>
    <t>KL05010024</t>
  </si>
  <si>
    <t>994164643</t>
  </si>
  <si>
    <t>Lillehammer Pistolklubb</t>
  </si>
  <si>
    <t>KL05360020</t>
  </si>
  <si>
    <t>993793442</t>
  </si>
  <si>
    <t>Søndre Land IL Friidrett</t>
  </si>
  <si>
    <t>KL06190001</t>
  </si>
  <si>
    <t>993523569</t>
  </si>
  <si>
    <t>Fjellet IL</t>
  </si>
  <si>
    <t>KL11490022</t>
  </si>
  <si>
    <t>984774753</t>
  </si>
  <si>
    <t>Karmøy Seilforening</t>
  </si>
  <si>
    <t>KL04190016</t>
  </si>
  <si>
    <t>993543527</t>
  </si>
  <si>
    <t>Odal Orienteringslag</t>
  </si>
  <si>
    <t>KL19380007</t>
  </si>
  <si>
    <t>993320064</t>
  </si>
  <si>
    <t>Lyngstuva Sportsklubb</t>
  </si>
  <si>
    <t>KL06040031</t>
  </si>
  <si>
    <t>894396172</t>
  </si>
  <si>
    <t>Bergkameratene Ski</t>
  </si>
  <si>
    <t>KL12660001</t>
  </si>
  <si>
    <t>990379831</t>
  </si>
  <si>
    <t>IL Bjørn West</t>
  </si>
  <si>
    <t>KL12010239</t>
  </si>
  <si>
    <t>983599915</t>
  </si>
  <si>
    <t>Bergen Freestyleklubb</t>
  </si>
  <si>
    <t>KL04270015</t>
  </si>
  <si>
    <t>977031400</t>
  </si>
  <si>
    <t>Jømna og Heradsbygd Langrenn</t>
  </si>
  <si>
    <t>KL18650040</t>
  </si>
  <si>
    <t>988191965</t>
  </si>
  <si>
    <t>Vågan Bowling Klubb</t>
  </si>
  <si>
    <t>KL04020033</t>
  </si>
  <si>
    <t>991373055</t>
  </si>
  <si>
    <t>Kongsvinger Taekwon-Do Klubb</t>
  </si>
  <si>
    <t>KL15660023</t>
  </si>
  <si>
    <t>993796557</t>
  </si>
  <si>
    <t>Trollheimen Sykkelklubb</t>
  </si>
  <si>
    <t>KL14010026</t>
  </si>
  <si>
    <t>996461726</t>
  </si>
  <si>
    <t>Florø Taekwondo klubb</t>
  </si>
  <si>
    <t>KL18490003</t>
  </si>
  <si>
    <t>975514323</t>
  </si>
  <si>
    <t>Sagfjord Idrettslag</t>
  </si>
  <si>
    <t>KL16010176</t>
  </si>
  <si>
    <t>993602353</t>
  </si>
  <si>
    <t>Trondheim Basketballklubb</t>
  </si>
  <si>
    <t>KL04200005</t>
  </si>
  <si>
    <t>993842907</t>
  </si>
  <si>
    <t>Finsrud Idrettslag</t>
  </si>
  <si>
    <t>KL04200013</t>
  </si>
  <si>
    <t>993540765</t>
  </si>
  <si>
    <t>Eidskog Sportsskyttere</t>
  </si>
  <si>
    <t>KL01060011</t>
  </si>
  <si>
    <t>984177232</t>
  </si>
  <si>
    <t>Fredrikstad Bowlingklubb</t>
  </si>
  <si>
    <t>KL05010025</t>
  </si>
  <si>
    <t>992307099</t>
  </si>
  <si>
    <t>Lillehammer Ro- og Kajakklubb</t>
  </si>
  <si>
    <t>KL19310065</t>
  </si>
  <si>
    <t>915990398</t>
  </si>
  <si>
    <t>Finnsnes Svømmeklubb</t>
  </si>
  <si>
    <t>KL02311054</t>
  </si>
  <si>
    <t>997829999</t>
  </si>
  <si>
    <t>Aerobatic Club of Norway</t>
  </si>
  <si>
    <t>KL03011576</t>
  </si>
  <si>
    <t>814986632</t>
  </si>
  <si>
    <t>FTT Oslo Sykkelklubb</t>
  </si>
  <si>
    <t>KL05020115</t>
  </si>
  <si>
    <t>988856541</t>
  </si>
  <si>
    <t>Friskis &amp; Svettis Gjøvik</t>
  </si>
  <si>
    <t>KL02110009</t>
  </si>
  <si>
    <t>975681165</t>
  </si>
  <si>
    <t>Soon Innebandyklubb</t>
  </si>
  <si>
    <t>KL18250001</t>
  </si>
  <si>
    <t>993617598</t>
  </si>
  <si>
    <t>Fiplingdal Idrettslag</t>
  </si>
  <si>
    <t>KL02310010</t>
  </si>
  <si>
    <t>983998186</t>
  </si>
  <si>
    <t>Lillestrøm Turn og IF</t>
  </si>
  <si>
    <t>KL11030070</t>
  </si>
  <si>
    <t>884868602</t>
  </si>
  <si>
    <t>Skipper Worse Sport</t>
  </si>
  <si>
    <t>KL02370022</t>
  </si>
  <si>
    <t>982144752</t>
  </si>
  <si>
    <t>Finstad Sportsklubb</t>
  </si>
  <si>
    <t>KL05360003</t>
  </si>
  <si>
    <t>985132771</t>
  </si>
  <si>
    <t>Ringelia Idrettslag</t>
  </si>
  <si>
    <t>KL05010078</t>
  </si>
  <si>
    <t>Lillehammer Skeletonklubb</t>
  </si>
  <si>
    <t>KL01068007</t>
  </si>
  <si>
    <t>999212476</t>
  </si>
  <si>
    <t>Moss Basketballklubb</t>
  </si>
  <si>
    <t>KL07090110</t>
  </si>
  <si>
    <t>999538169</t>
  </si>
  <si>
    <t>Stavern Klatre- og Buldreklubb</t>
  </si>
  <si>
    <t>KL06230010</t>
  </si>
  <si>
    <t>985490732</t>
  </si>
  <si>
    <t>Modum Pistolklubb</t>
  </si>
  <si>
    <t>KL14320003</t>
  </si>
  <si>
    <t>993766518</t>
  </si>
  <si>
    <t>Førde Bogeskyttarklubb</t>
  </si>
  <si>
    <t>KL15240010</t>
  </si>
  <si>
    <t>913313267</t>
  </si>
  <si>
    <t>Storfjord Ntn Taekwon-do Klubb</t>
  </si>
  <si>
    <t>KL18500008</t>
  </si>
  <si>
    <t>993861219</t>
  </si>
  <si>
    <t>Drag Svømmeklubb</t>
  </si>
  <si>
    <t>KL10010198</t>
  </si>
  <si>
    <t>990305668</t>
  </si>
  <si>
    <t>Flekkerøy Kampsport Klubb</t>
  </si>
  <si>
    <t>KL16170011</t>
  </si>
  <si>
    <t>984971346</t>
  </si>
  <si>
    <t>Hitra Friidrettsklubb</t>
  </si>
  <si>
    <t>KL04270001</t>
  </si>
  <si>
    <t>884147042</t>
  </si>
  <si>
    <t>Bergheim Idrettslag og Velforening</t>
  </si>
  <si>
    <t>KL01061011</t>
  </si>
  <si>
    <t>899584252</t>
  </si>
  <si>
    <t>Sarpsborg Amerikanske Fotballklubb</t>
  </si>
  <si>
    <t>KL04250018</t>
  </si>
  <si>
    <t>884303672</t>
  </si>
  <si>
    <t>Solør Taekwondo Klubb</t>
  </si>
  <si>
    <t>KL11060087</t>
  </si>
  <si>
    <t>992697431</t>
  </si>
  <si>
    <t>Haugesund Badmintonklubb</t>
  </si>
  <si>
    <t>KL02210003</t>
  </si>
  <si>
    <t>982968186</t>
  </si>
  <si>
    <t>Aurskog-Høland Friidrettslag</t>
  </si>
  <si>
    <t>KL06020012</t>
  </si>
  <si>
    <t>989676350</t>
  </si>
  <si>
    <t>Drammen Bueskyttere</t>
  </si>
  <si>
    <t>KL16010129</t>
  </si>
  <si>
    <t>993738972</t>
  </si>
  <si>
    <t>Kattem IL Allianse</t>
  </si>
  <si>
    <t>KL08170003</t>
  </si>
  <si>
    <t>Drangedal OL</t>
  </si>
  <si>
    <t>KL16010070</t>
  </si>
  <si>
    <t>993599972</t>
  </si>
  <si>
    <t>Sverresborg Bueskyttere</t>
  </si>
  <si>
    <t>KL11240019</t>
  </si>
  <si>
    <t>912714063</t>
  </si>
  <si>
    <t>Sola Karateklubb - Seishin Dojo</t>
  </si>
  <si>
    <t>KL11030109</t>
  </si>
  <si>
    <t>982923034</t>
  </si>
  <si>
    <t>Storhaug Fotballklubb</t>
  </si>
  <si>
    <t>KL06020023</t>
  </si>
  <si>
    <t>913221265</t>
  </si>
  <si>
    <t>Drammen Sportsdykkere</t>
  </si>
  <si>
    <t>KL09140039</t>
  </si>
  <si>
    <t>894772972</t>
  </si>
  <si>
    <t>Songe Motorbåtforening</t>
  </si>
  <si>
    <t>KL08210021</t>
  </si>
  <si>
    <t>988796670</t>
  </si>
  <si>
    <t>Friskis &amp; Svettis Bø</t>
  </si>
  <si>
    <t>KL05020042</t>
  </si>
  <si>
    <t>983980570</t>
  </si>
  <si>
    <t>Snertingdal Idrettsforening</t>
  </si>
  <si>
    <t>KL05140001</t>
  </si>
  <si>
    <t>993533955</t>
  </si>
  <si>
    <t>Bøverdalen Idrettslag</t>
  </si>
  <si>
    <t>KL06050049</t>
  </si>
  <si>
    <t>994903829</t>
  </si>
  <si>
    <t>Tranby IL</t>
  </si>
  <si>
    <t>KL03010820</t>
  </si>
  <si>
    <t>997023994</t>
  </si>
  <si>
    <t>Slemdal Judoklubb</t>
  </si>
  <si>
    <t>KL04170022</t>
  </si>
  <si>
    <t>995808544</t>
  </si>
  <si>
    <t>Stange Sportsskyttere</t>
  </si>
  <si>
    <t>KL04020087</t>
  </si>
  <si>
    <t>913109635</t>
  </si>
  <si>
    <t>Kongsvinger Kunstløpsklubb</t>
  </si>
  <si>
    <t>KL03011570</t>
  </si>
  <si>
    <t>914544092</t>
  </si>
  <si>
    <t>Ullr Skiklubb</t>
  </si>
  <si>
    <t>KL03010883</t>
  </si>
  <si>
    <t>982475120</t>
  </si>
  <si>
    <t>Oslo Kungfu Klubb</t>
  </si>
  <si>
    <t>KL04030009</t>
  </si>
  <si>
    <t>993571172</t>
  </si>
  <si>
    <t>Hamar Døves IL</t>
  </si>
  <si>
    <t>KL01051027</t>
  </si>
  <si>
    <t>992072172</t>
  </si>
  <si>
    <t>Sarpsborg Snookerklubb</t>
  </si>
  <si>
    <t>KL12010054</t>
  </si>
  <si>
    <t>871353662</t>
  </si>
  <si>
    <t>BSI</t>
  </si>
  <si>
    <t>KL19310019</t>
  </si>
  <si>
    <t>971403772</t>
  </si>
  <si>
    <t>IL Pioner Fotball</t>
  </si>
  <si>
    <t>KL03010330</t>
  </si>
  <si>
    <t>993745863</t>
  </si>
  <si>
    <t>Simensbråten Idrettslag</t>
  </si>
  <si>
    <t>KL19030061</t>
  </si>
  <si>
    <t>983465080</t>
  </si>
  <si>
    <t>Dansharstad</t>
  </si>
  <si>
    <t>KL12010032</t>
  </si>
  <si>
    <t>984027109</t>
  </si>
  <si>
    <t>Bergen Squash Klubb</t>
  </si>
  <si>
    <t>KL19020225</t>
  </si>
  <si>
    <t>888703632</t>
  </si>
  <si>
    <t>Ishavsbyen Dykkerklubb</t>
  </si>
  <si>
    <t>KL09060011</t>
  </si>
  <si>
    <t>993831174</t>
  </si>
  <si>
    <t>Arendal Undervannsklubb</t>
  </si>
  <si>
    <t>KL18240001</t>
  </si>
  <si>
    <t>983811647</t>
  </si>
  <si>
    <t>Drevja Idrettslag</t>
  </si>
  <si>
    <t>KL01240043</t>
  </si>
  <si>
    <t>999006507</t>
  </si>
  <si>
    <t>Indre Østfold Fotballklubb</t>
  </si>
  <si>
    <t>KL11240004</t>
  </si>
  <si>
    <t>987248157</t>
  </si>
  <si>
    <t>Hålandslaget</t>
  </si>
  <si>
    <t>KL03011353</t>
  </si>
  <si>
    <t>994535374</t>
  </si>
  <si>
    <t>Furuset Sentrum Landhockey IF</t>
  </si>
  <si>
    <t>KL09060141</t>
  </si>
  <si>
    <t>994869205</t>
  </si>
  <si>
    <t>Brekka Rideklubb</t>
  </si>
  <si>
    <t>KL12010218</t>
  </si>
  <si>
    <t>993760064</t>
  </si>
  <si>
    <t>Åsane Vektløfterklubb</t>
  </si>
  <si>
    <t>KL03010944</t>
  </si>
  <si>
    <t>986284087</t>
  </si>
  <si>
    <t>Oslo Rullestoltennis Klubb</t>
  </si>
  <si>
    <t>KL17190068</t>
  </si>
  <si>
    <t>991084568</t>
  </si>
  <si>
    <t>Innherred Basketballklubb (Ibbk)</t>
  </si>
  <si>
    <t>KL14320023</t>
  </si>
  <si>
    <t>993631914</t>
  </si>
  <si>
    <t>Sunnfjord Kajakklubb</t>
  </si>
  <si>
    <t>KL12430029</t>
  </si>
  <si>
    <t>993852872</t>
  </si>
  <si>
    <t>Cykle-Klubben Henie</t>
  </si>
  <si>
    <t>KL17210006</t>
  </si>
  <si>
    <t>991431160</t>
  </si>
  <si>
    <t>Ness Idrettslag</t>
  </si>
  <si>
    <t>KL02310136</t>
  </si>
  <si>
    <t>996284204</t>
  </si>
  <si>
    <t>Romerike Aikidoklubb</t>
  </si>
  <si>
    <t>KL16440003</t>
  </si>
  <si>
    <t>995538121</t>
  </si>
  <si>
    <t>Hessdalen Idrettslag</t>
  </si>
  <si>
    <t>KL12430048</t>
  </si>
  <si>
    <t>914617812</t>
  </si>
  <si>
    <t>Os Orienteringsklubb</t>
  </si>
  <si>
    <t>KL06020084</t>
  </si>
  <si>
    <t>993902489</t>
  </si>
  <si>
    <t>Drammen Bordtennisklubb</t>
  </si>
  <si>
    <t>KL15040019</t>
  </si>
  <si>
    <t>992902205</t>
  </si>
  <si>
    <t>Ålesund Friidrettsklubb</t>
  </si>
  <si>
    <t>KL18600014</t>
  </si>
  <si>
    <t>993353019</t>
  </si>
  <si>
    <t>Lofoten Hestesportsklubb</t>
  </si>
  <si>
    <t>KL09060100</t>
  </si>
  <si>
    <t>975448231</t>
  </si>
  <si>
    <t>Hjertetrimmen i Arendal</t>
  </si>
  <si>
    <t>KL15630014</t>
  </si>
  <si>
    <t>986418636</t>
  </si>
  <si>
    <t>Sunndal Turnforening</t>
  </si>
  <si>
    <t>KL12010282</t>
  </si>
  <si>
    <t>993543144</t>
  </si>
  <si>
    <t>Nygård Bowling Club</t>
  </si>
  <si>
    <t>KL09010002</t>
  </si>
  <si>
    <t>983246362</t>
  </si>
  <si>
    <t>Idun Idrettslag</t>
  </si>
  <si>
    <t>KL07060036</t>
  </si>
  <si>
    <t>988367591</t>
  </si>
  <si>
    <t>Sandefjord Nanbudoklubb</t>
  </si>
  <si>
    <t>KL11210011</t>
  </si>
  <si>
    <t>987251441</t>
  </si>
  <si>
    <t>Bryne Friidrettsklubb</t>
  </si>
  <si>
    <t>KL03011575</t>
  </si>
  <si>
    <t>814624722</t>
  </si>
  <si>
    <t>Tryvann Cykleklubb</t>
  </si>
  <si>
    <t>KL12460010</t>
  </si>
  <si>
    <t>993802891</t>
  </si>
  <si>
    <t>Sotra Sportsdykkerklubb</t>
  </si>
  <si>
    <t>KL12440013</t>
  </si>
  <si>
    <t>912301370</t>
  </si>
  <si>
    <t>Havstril Padleklubb</t>
  </si>
  <si>
    <t>KL12010293</t>
  </si>
  <si>
    <t>993787019</t>
  </si>
  <si>
    <t>Fana NTN Taekwon-do klubb</t>
  </si>
  <si>
    <t>KL09040042</t>
  </si>
  <si>
    <t>991304835</t>
  </si>
  <si>
    <t>Grimstad/Arendal Klatreklubb</t>
  </si>
  <si>
    <t>KL19030065</t>
  </si>
  <si>
    <t>892669422</t>
  </si>
  <si>
    <t>Harstad Damefotball</t>
  </si>
  <si>
    <t>KL09290005</t>
  </si>
  <si>
    <t>994983466</t>
  </si>
  <si>
    <t>Vardild IL</t>
  </si>
  <si>
    <t>KL07180005</t>
  </si>
  <si>
    <t>985338728</t>
  </si>
  <si>
    <t>Ol Trollo</t>
  </si>
  <si>
    <t>KL05280054</t>
  </si>
  <si>
    <t>992465174</t>
  </si>
  <si>
    <t>CK Toten-Tråkk</t>
  </si>
  <si>
    <t>KL04250016</t>
  </si>
  <si>
    <t>975629120</t>
  </si>
  <si>
    <t>Solør Svømmeklubb</t>
  </si>
  <si>
    <t>KL02110021</t>
  </si>
  <si>
    <t>886906072</t>
  </si>
  <si>
    <t>Barneaktiviteten I Son</t>
  </si>
  <si>
    <t>KL17290016</t>
  </si>
  <si>
    <t>998443601</t>
  </si>
  <si>
    <t>Innherred Kajakklubb</t>
  </si>
  <si>
    <t>KL18040142</t>
  </si>
  <si>
    <t>893764372</t>
  </si>
  <si>
    <t>Bodin Taekwon-Do Klubb</t>
  </si>
  <si>
    <t>KL17020085</t>
  </si>
  <si>
    <t>979478925</t>
  </si>
  <si>
    <t>Steinkjer Svømme og Livredningsklubb</t>
  </si>
  <si>
    <t>KL20020014</t>
  </si>
  <si>
    <t>993774065</t>
  </si>
  <si>
    <t>Vardø Ntn Taekwon-Do Klubb</t>
  </si>
  <si>
    <t>KL08290011</t>
  </si>
  <si>
    <t>913052331</t>
  </si>
  <si>
    <t>Vrådal Golfklubb</t>
  </si>
  <si>
    <t>KL15280005</t>
  </si>
  <si>
    <t>993543306</t>
  </si>
  <si>
    <t>Sykkylven Rideklubb</t>
  </si>
  <si>
    <t>KL01360018</t>
  </si>
  <si>
    <t>983949142</t>
  </si>
  <si>
    <t>Vang Skoleidrettslag</t>
  </si>
  <si>
    <t>KL11020069</t>
  </si>
  <si>
    <t>988623350</t>
  </si>
  <si>
    <t>Hommersåk Atletklubb</t>
  </si>
  <si>
    <t>KL18400027</t>
  </si>
  <si>
    <t>915136370</t>
  </si>
  <si>
    <t>Saltdal Styrkeløftklubb</t>
  </si>
  <si>
    <t>KL17240013</t>
  </si>
  <si>
    <t>994939904</t>
  </si>
  <si>
    <t>Sportsklubben Fjell</t>
  </si>
  <si>
    <t>KL11010008</t>
  </si>
  <si>
    <t>987868929</t>
  </si>
  <si>
    <t>Egersund Skiforening</t>
  </si>
  <si>
    <t>KL12350023</t>
  </si>
  <si>
    <t>983559646</t>
  </si>
  <si>
    <t>Voss Sykleklubb</t>
  </si>
  <si>
    <t>KL19240015</t>
  </si>
  <si>
    <t>993587958</t>
  </si>
  <si>
    <t>Mårfjell IL</t>
  </si>
  <si>
    <t>KL01060012</t>
  </si>
  <si>
    <t>991730303</t>
  </si>
  <si>
    <t>Fredrikstad Bueskyttere</t>
  </si>
  <si>
    <t>KL14200008</t>
  </si>
  <si>
    <t>988436674</t>
  </si>
  <si>
    <t>Norane IL.</t>
  </si>
  <si>
    <t>KL17440013</t>
  </si>
  <si>
    <t>993542504</t>
  </si>
  <si>
    <t>NMK Namdal</t>
  </si>
  <si>
    <t>KL03010644</t>
  </si>
  <si>
    <t>980669580</t>
  </si>
  <si>
    <t>Oslo Seilflyklubb</t>
  </si>
  <si>
    <t>KL06020159</t>
  </si>
  <si>
    <t>991941908</t>
  </si>
  <si>
    <t>Austad Fotball Klubb</t>
  </si>
  <si>
    <t>KL19020214</t>
  </si>
  <si>
    <t>993544094</t>
  </si>
  <si>
    <t>Valhall FK</t>
  </si>
  <si>
    <t>KL12460061</t>
  </si>
  <si>
    <t>996282112</t>
  </si>
  <si>
    <t>Straume Karateklubb</t>
  </si>
  <si>
    <t>KL04120042</t>
  </si>
  <si>
    <t>884682142</t>
  </si>
  <si>
    <t>Brumunddal Tennisklubb</t>
  </si>
  <si>
    <t>KL04410003</t>
  </si>
  <si>
    <t>993597570</t>
  </si>
  <si>
    <t>Tufsingdal IL</t>
  </si>
  <si>
    <t>KL05020084</t>
  </si>
  <si>
    <t>983369596</t>
  </si>
  <si>
    <t>Gjøvik Innebandyklubb</t>
  </si>
  <si>
    <t>KL15710001</t>
  </si>
  <si>
    <t>886128932</t>
  </si>
  <si>
    <t>Betna Idretslag</t>
  </si>
  <si>
    <t>KL16120029</t>
  </si>
  <si>
    <t>912509753</t>
  </si>
  <si>
    <t>Hemne Turnforening</t>
  </si>
  <si>
    <t>KL03011072</t>
  </si>
  <si>
    <t>983855636</t>
  </si>
  <si>
    <t>Holmlia Cricket Club</t>
  </si>
  <si>
    <t>KL11060082</t>
  </si>
  <si>
    <t>991646795</t>
  </si>
  <si>
    <t>Haugesund Taekwon-Do Klubb</t>
  </si>
  <si>
    <t>KL17140002</t>
  </si>
  <si>
    <t>989462733</t>
  </si>
  <si>
    <t>Idrettslaget Dalebrand</t>
  </si>
  <si>
    <t>KL18240054</t>
  </si>
  <si>
    <t>994961837</t>
  </si>
  <si>
    <t>Mosjøen og Omegn Cycleklubb</t>
  </si>
  <si>
    <t>KL07020011</t>
  </si>
  <si>
    <t>985318204</t>
  </si>
  <si>
    <t>Holmestrand Og Omegn Rideklub</t>
  </si>
  <si>
    <t>KL07060087</t>
  </si>
  <si>
    <t>995352494</t>
  </si>
  <si>
    <t>Sandefjord Tradisjonelle Karateklubb</t>
  </si>
  <si>
    <t>KL02310137</t>
  </si>
  <si>
    <t>997440714</t>
  </si>
  <si>
    <t>Kjeller Sportsflyklubb</t>
  </si>
  <si>
    <t>KL18240046</t>
  </si>
  <si>
    <t>994154850</t>
  </si>
  <si>
    <t>Mosjøen Kjøre og Rideklubb</t>
  </si>
  <si>
    <t>KL15600019</t>
  </si>
  <si>
    <t>993632872</t>
  </si>
  <si>
    <t>Tingvoll Golfklubb</t>
  </si>
  <si>
    <t>KL19130017</t>
  </si>
  <si>
    <t>997533720</t>
  </si>
  <si>
    <t>ETS Taekwon-Do</t>
  </si>
  <si>
    <t>KL07230005</t>
  </si>
  <si>
    <t>893571132</t>
  </si>
  <si>
    <t>Tjøme Turnforening</t>
  </si>
  <si>
    <t>KL01010018</t>
  </si>
  <si>
    <t>994265172</t>
  </si>
  <si>
    <t>Halden Karateklubb</t>
  </si>
  <si>
    <t>KL04200003</t>
  </si>
  <si>
    <t>985483418</t>
  </si>
  <si>
    <t>Eidskog Orienteringslag</t>
  </si>
  <si>
    <t>KL10010209</t>
  </si>
  <si>
    <t>993968048</t>
  </si>
  <si>
    <t>Kristiansand Fekteklubb</t>
  </si>
  <si>
    <t>KL08260016</t>
  </si>
  <si>
    <t>896554212</t>
  </si>
  <si>
    <t>Rjukan Fjellsportgruppe</t>
  </si>
  <si>
    <t>KL02140007</t>
  </si>
  <si>
    <t>993745812</t>
  </si>
  <si>
    <t>Ås Bueskyttere</t>
  </si>
  <si>
    <t>KL04270054</t>
  </si>
  <si>
    <t>985141983</t>
  </si>
  <si>
    <t>Elverum Bowlingklubb</t>
  </si>
  <si>
    <t>KL16340030</t>
  </si>
  <si>
    <t>983941745</t>
  </si>
  <si>
    <t>Oppdal Bowlingklubb</t>
  </si>
  <si>
    <t>KL11060108</t>
  </si>
  <si>
    <t>814996972</t>
  </si>
  <si>
    <t>Slettaa Dykkerklubb</t>
  </si>
  <si>
    <t>KL16480026</t>
  </si>
  <si>
    <t>993754552</t>
  </si>
  <si>
    <t>Støren Cykleklubb</t>
  </si>
  <si>
    <t>KL11030162</t>
  </si>
  <si>
    <t>991231064</t>
  </si>
  <si>
    <t>Master Team Svømmeklubb</t>
  </si>
  <si>
    <t>KL02300029</t>
  </si>
  <si>
    <t>984695500</t>
  </si>
  <si>
    <t>Spirit Lørenskog Volleyballklubb</t>
  </si>
  <si>
    <t>KL20220002</t>
  </si>
  <si>
    <t>983651038</t>
  </si>
  <si>
    <t>Kjøllefjord Svømmeklubb</t>
  </si>
  <si>
    <t>KL09370002</t>
  </si>
  <si>
    <t>998047889</t>
  </si>
  <si>
    <t>Evje Pistolklubb</t>
  </si>
  <si>
    <t>KL07160004</t>
  </si>
  <si>
    <t>984179006</t>
  </si>
  <si>
    <t>Jarlsberg Mikroflyklubb</t>
  </si>
  <si>
    <t>KL07040015</t>
  </si>
  <si>
    <t>983198368</t>
  </si>
  <si>
    <t>Tønsberg Kajakk Klubb</t>
  </si>
  <si>
    <t>KL03010419</t>
  </si>
  <si>
    <t>985154465</t>
  </si>
  <si>
    <t>Vika Idrettsforening</t>
  </si>
  <si>
    <t>KL06040044</t>
  </si>
  <si>
    <t>983626785</t>
  </si>
  <si>
    <t>Sølvkula Bowlingklubb</t>
  </si>
  <si>
    <t>KL15230005</t>
  </si>
  <si>
    <t>983099742</t>
  </si>
  <si>
    <t>Ørskog Ride og Køyreklubb</t>
  </si>
  <si>
    <t>KL09140004</t>
  </si>
  <si>
    <t>979684223</t>
  </si>
  <si>
    <t>Songe Skiklubb</t>
  </si>
  <si>
    <t>KL14120001</t>
  </si>
  <si>
    <t>994086154</t>
  </si>
  <si>
    <t>Solund IL</t>
  </si>
  <si>
    <t>KL20040019</t>
  </si>
  <si>
    <t>883998502</t>
  </si>
  <si>
    <t>FUTT Helsesportlag</t>
  </si>
  <si>
    <t>KL10320024</t>
  </si>
  <si>
    <t>994564315</t>
  </si>
  <si>
    <t>Lyngdal Bueskyttere</t>
  </si>
  <si>
    <t>KL04030114</t>
  </si>
  <si>
    <t>914412269</t>
  </si>
  <si>
    <t>Munkenes Ballklubb Domkirkeodden</t>
  </si>
  <si>
    <t>KL18740002</t>
  </si>
  <si>
    <t>992640006</t>
  </si>
  <si>
    <t>Sørvågen &amp; Omegn Idrettslag</t>
  </si>
  <si>
    <t>KL11270009</t>
  </si>
  <si>
    <t>994808850</t>
  </si>
  <si>
    <t>Randaberg Motorsykkelklubb</t>
  </si>
  <si>
    <t>KL11270021</t>
  </si>
  <si>
    <t>983921841</t>
  </si>
  <si>
    <t>Randaberg Helsesportsklubb</t>
  </si>
  <si>
    <t>KL15480035</t>
  </si>
  <si>
    <t>993603619</t>
  </si>
  <si>
    <t>Fræna Sykkelklubb</t>
  </si>
  <si>
    <t>KL03011585</t>
  </si>
  <si>
    <t>Nofødra kampsportsklubb Oslo</t>
  </si>
  <si>
    <t>KL02130069</t>
  </si>
  <si>
    <t>911749890</t>
  </si>
  <si>
    <t>Ski Bryterklubb</t>
  </si>
  <si>
    <t>KL03011226</t>
  </si>
  <si>
    <t>987306831</t>
  </si>
  <si>
    <t>Raballder Volleyball</t>
  </si>
  <si>
    <t>KL01060036</t>
  </si>
  <si>
    <t>Shotokan Karateklubb Fr.stad</t>
  </si>
  <si>
    <t>KL11240023</t>
  </si>
  <si>
    <t>999614345</t>
  </si>
  <si>
    <t>Sola Badmintonklubb</t>
  </si>
  <si>
    <t>KL16630004</t>
  </si>
  <si>
    <t>912825914</t>
  </si>
  <si>
    <t>Hommelvik Turnforening</t>
  </si>
  <si>
    <t>KL18700008</t>
  </si>
  <si>
    <t>993602515</t>
  </si>
  <si>
    <t>Sigerfjord Idrettslag</t>
  </si>
  <si>
    <t>KL19030096</t>
  </si>
  <si>
    <t>997468473</t>
  </si>
  <si>
    <t>Hinnøy Golfklubb</t>
  </si>
  <si>
    <t>KL16010081</t>
  </si>
  <si>
    <t>984075162</t>
  </si>
  <si>
    <t>Trondheim Badmintonklubb</t>
  </si>
  <si>
    <t>KL18240044</t>
  </si>
  <si>
    <t>884008662</t>
  </si>
  <si>
    <t>Syv Søstre Bowlingklubb</t>
  </si>
  <si>
    <t>KL03010430</t>
  </si>
  <si>
    <t>984069553</t>
  </si>
  <si>
    <t>Østmarka Marsjklubb</t>
  </si>
  <si>
    <t>KL12380049</t>
  </si>
  <si>
    <t>994072803</t>
  </si>
  <si>
    <t>Kvam Gym og Trampettklubb</t>
  </si>
  <si>
    <t>KL02210071</t>
  </si>
  <si>
    <t>988025984</t>
  </si>
  <si>
    <t>Hemnes Jeger og Fiskerforening</t>
  </si>
  <si>
    <t>KL08070020</t>
  </si>
  <si>
    <t>962014771</t>
  </si>
  <si>
    <t>Sportsklubben Snøgg Allianse</t>
  </si>
  <si>
    <t>KL12010783</t>
  </si>
  <si>
    <t>914749220</t>
  </si>
  <si>
    <t>Marken Idrettslag</t>
  </si>
  <si>
    <t>KL11490078</t>
  </si>
  <si>
    <t>913407709</t>
  </si>
  <si>
    <t>Karmøy Shotokan Karateklubb</t>
  </si>
  <si>
    <t>KL06330002</t>
  </si>
  <si>
    <t>993753742</t>
  </si>
  <si>
    <t>IL Noringen</t>
  </si>
  <si>
    <t>KL12010404</t>
  </si>
  <si>
    <t>896089862</t>
  </si>
  <si>
    <t>Sentrum Kobu Do Kan Karatekl.</t>
  </si>
  <si>
    <t>KL02110045</t>
  </si>
  <si>
    <t>813425092</t>
  </si>
  <si>
    <t>Soon Triathlonklubb</t>
  </si>
  <si>
    <t>KL03010347</t>
  </si>
  <si>
    <t>991881786</t>
  </si>
  <si>
    <t>Oslo Cricket Club</t>
  </si>
  <si>
    <t>KL02300049</t>
  </si>
  <si>
    <t>989866044</t>
  </si>
  <si>
    <t>Losby Viltmål- og Pistolklubb</t>
  </si>
  <si>
    <t>KL15190007</t>
  </si>
  <si>
    <t>875666312</t>
  </si>
  <si>
    <t>Folkestad Idrettslag</t>
  </si>
  <si>
    <t>KL09060048</t>
  </si>
  <si>
    <t>983422667</t>
  </si>
  <si>
    <t>Saltrød Sportsklubb</t>
  </si>
  <si>
    <t>KL08070015</t>
  </si>
  <si>
    <t>987846887</t>
  </si>
  <si>
    <t>Notodden Pistolklubb</t>
  </si>
  <si>
    <t>KL15350013</t>
  </si>
  <si>
    <t>986500448</t>
  </si>
  <si>
    <t>Vestnes Pistolklubb</t>
  </si>
  <si>
    <t>KL06190016</t>
  </si>
  <si>
    <t>991277021</t>
  </si>
  <si>
    <t>Hallingen Hestesportsklubb</t>
  </si>
  <si>
    <t>KL11020022</t>
  </si>
  <si>
    <t>984567022</t>
  </si>
  <si>
    <t>Sandnes og Jæren Dykkerklubb</t>
  </si>
  <si>
    <t>KL03011578</t>
  </si>
  <si>
    <t>915068243</t>
  </si>
  <si>
    <t>Carl Berner Rugbyklubb</t>
  </si>
  <si>
    <t>KL07090014</t>
  </si>
  <si>
    <t>914475597</t>
  </si>
  <si>
    <t>Larvik Roklubb</t>
  </si>
  <si>
    <t>KL04170010</t>
  </si>
  <si>
    <t>990170894</t>
  </si>
  <si>
    <t>Orienteringslaget Vallset/Stange</t>
  </si>
  <si>
    <t>KL03011013</t>
  </si>
  <si>
    <t>993742627</t>
  </si>
  <si>
    <t>Oslo Rugbyklubb</t>
  </si>
  <si>
    <t>KL20120010</t>
  </si>
  <si>
    <t>993820423</t>
  </si>
  <si>
    <t>Eidebakken Idrettslag</t>
  </si>
  <si>
    <t>KL17020046</t>
  </si>
  <si>
    <t>980271358</t>
  </si>
  <si>
    <t>Steinkjer Orienteringsklubb</t>
  </si>
  <si>
    <t>KL05340009</t>
  </si>
  <si>
    <t>995375656</t>
  </si>
  <si>
    <t>Hadeland Sportskyttere</t>
  </si>
  <si>
    <t>KL03010864</t>
  </si>
  <si>
    <t>997937295</t>
  </si>
  <si>
    <t>Indre Østham FK</t>
  </si>
  <si>
    <t>KL16130006</t>
  </si>
  <si>
    <t>991935312</t>
  </si>
  <si>
    <t>Snillfjord Motorklubb</t>
  </si>
  <si>
    <t>KL08060042</t>
  </si>
  <si>
    <t>911658720</t>
  </si>
  <si>
    <t>Valebø Bygdelags Idrettsgr.</t>
  </si>
  <si>
    <t>KL01010021</t>
  </si>
  <si>
    <t>993745898</t>
  </si>
  <si>
    <t>Halden Padleklubb</t>
  </si>
  <si>
    <t>KL19240033</t>
  </si>
  <si>
    <t>883952812</t>
  </si>
  <si>
    <t>Målselv Taekwon-Do Klubb</t>
  </si>
  <si>
    <t>KL16620001</t>
  </si>
  <si>
    <t>985725101</t>
  </si>
  <si>
    <t>Klæbu Bryteklubb</t>
  </si>
  <si>
    <t>KL14450027</t>
  </si>
  <si>
    <t>992458771</t>
  </si>
  <si>
    <t>Gloppen Padleklubb</t>
  </si>
  <si>
    <t>KL10180006</t>
  </si>
  <si>
    <t>993440280</t>
  </si>
  <si>
    <t>Søgne Seilforening</t>
  </si>
  <si>
    <t>KL07010038</t>
  </si>
  <si>
    <t>983901891</t>
  </si>
  <si>
    <t>Horten Rugby Klubb</t>
  </si>
  <si>
    <t>KL11030033</t>
  </si>
  <si>
    <t>895676802</t>
  </si>
  <si>
    <t>Stavanger Bueskyttere</t>
  </si>
  <si>
    <t>KL03010178</t>
  </si>
  <si>
    <t>975712036</t>
  </si>
  <si>
    <t>Manglerud Gymnastikkforening</t>
  </si>
  <si>
    <t>KL06310001</t>
  </si>
  <si>
    <t>993528110</t>
  </si>
  <si>
    <t>Flesberg Idrettslag</t>
  </si>
  <si>
    <t>KL20250005</t>
  </si>
  <si>
    <t>993797561</t>
  </si>
  <si>
    <t>Tana Idrettsforening</t>
  </si>
  <si>
    <t>KL14320010</t>
  </si>
  <si>
    <t>993643696</t>
  </si>
  <si>
    <t>Førde Cykleklubb</t>
  </si>
  <si>
    <t>KL09260016</t>
  </si>
  <si>
    <t>996545776</t>
  </si>
  <si>
    <t>Lillesand Taekwon-Do klubb</t>
  </si>
  <si>
    <t>KL10020041</t>
  </si>
  <si>
    <t>993544450</t>
  </si>
  <si>
    <t>Holum Trialklubb</t>
  </si>
  <si>
    <t>KL06230035</t>
  </si>
  <si>
    <t>988933643</t>
  </si>
  <si>
    <t>Friskis &amp; Svettis Modum</t>
  </si>
  <si>
    <t>KL18040066</t>
  </si>
  <si>
    <t>974501953</t>
  </si>
  <si>
    <t>Saltstraumen Idrettslag</t>
  </si>
  <si>
    <t>KL06040063</t>
  </si>
  <si>
    <t>999032338</t>
  </si>
  <si>
    <t>Friskis&amp;Svettis Kongsberg</t>
  </si>
  <si>
    <t>KL05110001</t>
  </si>
  <si>
    <t>985416389</t>
  </si>
  <si>
    <t>Dovreskogen Idrettslag</t>
  </si>
  <si>
    <t>KL19020234</t>
  </si>
  <si>
    <t>996240142</t>
  </si>
  <si>
    <t>Kvæsma Fotballklubb</t>
  </si>
  <si>
    <t>KL04230004</t>
  </si>
  <si>
    <t>983856845</t>
  </si>
  <si>
    <t>Namnå IL</t>
  </si>
  <si>
    <t>KL15240007</t>
  </si>
  <si>
    <t>989837559</t>
  </si>
  <si>
    <t>Valldal Trial</t>
  </si>
  <si>
    <t>KL09040062</t>
  </si>
  <si>
    <t>993571091</t>
  </si>
  <si>
    <t>Grimstad Karateklubb</t>
  </si>
  <si>
    <t>KL17490004</t>
  </si>
  <si>
    <t>992002883</t>
  </si>
  <si>
    <t>Sitter Idrettslag Pistolklubb</t>
  </si>
  <si>
    <t>KL16010482</t>
  </si>
  <si>
    <t>994042564</t>
  </si>
  <si>
    <t>Byneset Ntn Taekwon-Do Klubb</t>
  </si>
  <si>
    <t>KL09010017</t>
  </si>
  <si>
    <t>994893521</t>
  </si>
  <si>
    <t>Hrimfaxi Hesteklubb</t>
  </si>
  <si>
    <t>KL05020014</t>
  </si>
  <si>
    <t>984875398</t>
  </si>
  <si>
    <t>Gjøvik Froskemannsklubb</t>
  </si>
  <si>
    <t>KL19020239</t>
  </si>
  <si>
    <t>997462157</t>
  </si>
  <si>
    <t>Arctic Roller Derby klubb</t>
  </si>
  <si>
    <t>KL02310143</t>
  </si>
  <si>
    <t>812248162</t>
  </si>
  <si>
    <t>Lillestrøm Cricket Klubb</t>
  </si>
  <si>
    <t>KL18540003</t>
  </si>
  <si>
    <t>993746649</t>
  </si>
  <si>
    <t>Ballangen Turnforening</t>
  </si>
  <si>
    <t>KL15630034</t>
  </si>
  <si>
    <t>990981434</t>
  </si>
  <si>
    <t>Sunndal Flyklubb</t>
  </si>
  <si>
    <t>KL11220098</t>
  </si>
  <si>
    <t>993098132</t>
  </si>
  <si>
    <t>Stavanger og Sandnes Vannskiklubb</t>
  </si>
  <si>
    <t>KL20120013</t>
  </si>
  <si>
    <t>980369307</t>
  </si>
  <si>
    <t>Kviby Idrettslag</t>
  </si>
  <si>
    <t>KL16010003</t>
  </si>
  <si>
    <t>971456264</t>
  </si>
  <si>
    <t>Arbeidernes Turn- og Idrettsforening</t>
  </si>
  <si>
    <t>KL11340011</t>
  </si>
  <si>
    <t>887227802</t>
  </si>
  <si>
    <t>Hylsfjorden Idrettslag</t>
  </si>
  <si>
    <t>KL02300071</t>
  </si>
  <si>
    <t>982365821</t>
  </si>
  <si>
    <t>Lørenskog Modellbilklubb</t>
  </si>
  <si>
    <t>KL11340006</t>
  </si>
  <si>
    <t>984064888</t>
  </si>
  <si>
    <t>IL Haugil</t>
  </si>
  <si>
    <t>KL16400037</t>
  </si>
  <si>
    <t>995596024</t>
  </si>
  <si>
    <t>Røros Klatreklubb</t>
  </si>
  <si>
    <t>KL02210017</t>
  </si>
  <si>
    <t>911624974</t>
  </si>
  <si>
    <t>Bjørkelangen Pistolklubb</t>
  </si>
  <si>
    <t>KL03010258</t>
  </si>
  <si>
    <t>984593678</t>
  </si>
  <si>
    <t>Oslo Pistolklubb</t>
  </si>
  <si>
    <t>KL02310025</t>
  </si>
  <si>
    <t>993861561</t>
  </si>
  <si>
    <t>Romerike Judoklubb</t>
  </si>
  <si>
    <t>KL04270041</t>
  </si>
  <si>
    <t>986023348</t>
  </si>
  <si>
    <t>Elverum Hopp</t>
  </si>
  <si>
    <t>KL02310006</t>
  </si>
  <si>
    <t>987430540</t>
  </si>
  <si>
    <t>Idrettslaget Kraftsport</t>
  </si>
  <si>
    <t>KL15050065</t>
  </si>
  <si>
    <t>996853411</t>
  </si>
  <si>
    <t>Kristiansund Shiseikai Karateklubb</t>
  </si>
  <si>
    <t>KL08060074</t>
  </si>
  <si>
    <t>997268180</t>
  </si>
  <si>
    <t>Herkules Ski</t>
  </si>
  <si>
    <t>KL10030005</t>
  </si>
  <si>
    <t>983344577</t>
  </si>
  <si>
    <t>Farsund Kajakklubb</t>
  </si>
  <si>
    <t>KL03010428</t>
  </si>
  <si>
    <t>983945007</t>
  </si>
  <si>
    <t>Østerdølenes Idrettslag I Oslo</t>
  </si>
  <si>
    <t>KL11120011</t>
  </si>
  <si>
    <t>888172882</t>
  </si>
  <si>
    <t>Lund Kjøre- og Rideklubb</t>
  </si>
  <si>
    <t>KL19310057</t>
  </si>
  <si>
    <t>996688356</t>
  </si>
  <si>
    <t>Senja Cykleklubb</t>
  </si>
  <si>
    <t>KL11030063</t>
  </si>
  <si>
    <t>996072967</t>
  </si>
  <si>
    <t>Vassøy Idrettslag</t>
  </si>
  <si>
    <t>KL06230016</t>
  </si>
  <si>
    <t>982102308</t>
  </si>
  <si>
    <t>Vestre Spone IF</t>
  </si>
  <si>
    <t>KL06050022</t>
  </si>
  <si>
    <t>993940127</t>
  </si>
  <si>
    <t>Ringerike Judoklubb</t>
  </si>
  <si>
    <t>KL06120010</t>
  </si>
  <si>
    <t>999281788</t>
  </si>
  <si>
    <t>Krokskogen Cykleklubb</t>
  </si>
  <si>
    <t>KL05020089</t>
  </si>
  <si>
    <t>983447139</t>
  </si>
  <si>
    <t>Gjøvik Bowlingklubb</t>
  </si>
  <si>
    <t>KL02210077</t>
  </si>
  <si>
    <t>999649890</t>
  </si>
  <si>
    <t>Finstadbru Bueskyttere</t>
  </si>
  <si>
    <t>KL02380021</t>
  </si>
  <si>
    <t>893519882</t>
  </si>
  <si>
    <t>Nannestad Hestesportklubb</t>
  </si>
  <si>
    <t>KL12460063</t>
  </si>
  <si>
    <t>999093280</t>
  </si>
  <si>
    <t>Vikingene Karateklubb</t>
  </si>
  <si>
    <t>KL04030042</t>
  </si>
  <si>
    <t>993772836</t>
  </si>
  <si>
    <t>Hamar Volleyballklubb</t>
  </si>
  <si>
    <t>KL12460005</t>
  </si>
  <si>
    <t>989594486</t>
  </si>
  <si>
    <t>Nordre Fjell Allianse IL</t>
  </si>
  <si>
    <t>KL08050126</t>
  </si>
  <si>
    <t>896363832</t>
  </si>
  <si>
    <t>Skagerrak Sportsklubb</t>
  </si>
  <si>
    <t>KL17430008</t>
  </si>
  <si>
    <t>912436896</t>
  </si>
  <si>
    <t>Høylandet Motorklubb</t>
  </si>
  <si>
    <t>KL18330019</t>
  </si>
  <si>
    <t>975655873</t>
  </si>
  <si>
    <t>Rana Friidrettsklubb</t>
  </si>
  <si>
    <t>KL02200010</t>
  </si>
  <si>
    <t>985520488</t>
  </si>
  <si>
    <t>Asker Rideklubb</t>
  </si>
  <si>
    <t>KL03010332</t>
  </si>
  <si>
    <t>983898211</t>
  </si>
  <si>
    <t>Sinsen Gymn. og Turnfor.</t>
  </si>
  <si>
    <t>KL10030006</t>
  </si>
  <si>
    <t>894842342</t>
  </si>
  <si>
    <t>Farsund Pistolklubb</t>
  </si>
  <si>
    <t>KL16220010</t>
  </si>
  <si>
    <t>816979242</t>
  </si>
  <si>
    <t>Agdenes Klatreklubb</t>
  </si>
  <si>
    <t>KL15430017</t>
  </si>
  <si>
    <t>998307759</t>
  </si>
  <si>
    <t>Eikesdal Skiskyttarlag</t>
  </si>
  <si>
    <t>KL03011328</t>
  </si>
  <si>
    <t>891734492</t>
  </si>
  <si>
    <t>Afrobrasiliansk Kultur og Capoeira Klubb</t>
  </si>
  <si>
    <t>KL18330013</t>
  </si>
  <si>
    <t>993864250</t>
  </si>
  <si>
    <t>Mo Pistolklubb</t>
  </si>
  <si>
    <t>KL11490008</t>
  </si>
  <si>
    <t>984030851</t>
  </si>
  <si>
    <t>Kopervik Pistolklubb</t>
  </si>
  <si>
    <t>KL11110007</t>
  </si>
  <si>
    <t>Sokndal Atletklubb</t>
  </si>
  <si>
    <t>KL08150012</t>
  </si>
  <si>
    <t>999606369</t>
  </si>
  <si>
    <t>Kragerø Og Omegn Sykkelklubb</t>
  </si>
  <si>
    <t>KL18040065</t>
  </si>
  <si>
    <t>911868156</t>
  </si>
  <si>
    <t>Bodø Motorsportklubb</t>
  </si>
  <si>
    <t>KL08210003</t>
  </si>
  <si>
    <t>989551574</t>
  </si>
  <si>
    <t>Bø OL</t>
  </si>
  <si>
    <t>KL02190237</t>
  </si>
  <si>
    <t>915312128</t>
  </si>
  <si>
    <t>Bærum Cricket Klubb</t>
  </si>
  <si>
    <t>KL07280004</t>
  </si>
  <si>
    <t>893861602</t>
  </si>
  <si>
    <t>Lardal Orienteringslag</t>
  </si>
  <si>
    <t>KL03010224</t>
  </si>
  <si>
    <t>991116192</t>
  </si>
  <si>
    <t>Ormøya Tennisklubb</t>
  </si>
  <si>
    <t>KL02130049</t>
  </si>
  <si>
    <t>986625763</t>
  </si>
  <si>
    <t>Follo Flyklubb</t>
  </si>
  <si>
    <t>KL19030085</t>
  </si>
  <si>
    <t>998865018</t>
  </si>
  <si>
    <t>Kanebogen Bordtennisklubb</t>
  </si>
  <si>
    <t>KL19230001</t>
  </si>
  <si>
    <t>884668182</t>
  </si>
  <si>
    <t>Seljeskog Idrettslag</t>
  </si>
  <si>
    <t>KL19400006</t>
  </si>
  <si>
    <t>896426982</t>
  </si>
  <si>
    <t>Olderdalen IK</t>
  </si>
  <si>
    <t>KL10010126</t>
  </si>
  <si>
    <t>993886122</t>
  </si>
  <si>
    <t>Tobienborg Fotballklubb</t>
  </si>
  <si>
    <t>KL19020163</t>
  </si>
  <si>
    <t>894430982</t>
  </si>
  <si>
    <t>Fotballklubben Tromsøysund</t>
  </si>
  <si>
    <t>KL11200036</t>
  </si>
  <si>
    <t>816281962</t>
  </si>
  <si>
    <t>Klepp Karate Klubb</t>
  </si>
  <si>
    <t>KL03011189</t>
  </si>
  <si>
    <t>985027617</t>
  </si>
  <si>
    <t>Raballder Håndball</t>
  </si>
  <si>
    <t>KL01050050</t>
  </si>
  <si>
    <t>996030180</t>
  </si>
  <si>
    <t>Varteig Ishockeyklubb</t>
  </si>
  <si>
    <t>KL09280004</t>
  </si>
  <si>
    <t>914725240</t>
  </si>
  <si>
    <t>Birkenes &amp; Lillesand Sportsskytterlag</t>
  </si>
  <si>
    <t>KL16320002</t>
  </si>
  <si>
    <t>984201303</t>
  </si>
  <si>
    <t>Roan Idrettslag</t>
  </si>
  <si>
    <t>KL19310053</t>
  </si>
  <si>
    <t>994545752</t>
  </si>
  <si>
    <t>Senja Innebandyklubb</t>
  </si>
  <si>
    <t>KL12380013</t>
  </si>
  <si>
    <t>971358238</t>
  </si>
  <si>
    <t>Ålvik Idrettslag</t>
  </si>
  <si>
    <t>KL02310052</t>
  </si>
  <si>
    <t>983515886</t>
  </si>
  <si>
    <t>Lillestrøm Bowlingklubb</t>
  </si>
  <si>
    <t>KL18220005</t>
  </si>
  <si>
    <t>983450024</t>
  </si>
  <si>
    <t>Leirfjord Idrettslag</t>
  </si>
  <si>
    <t>KL10020015</t>
  </si>
  <si>
    <t>993571938</t>
  </si>
  <si>
    <t>Mandal Volleyballklubb</t>
  </si>
  <si>
    <t>KL02190087</t>
  </si>
  <si>
    <t>987466227</t>
  </si>
  <si>
    <t>Sollihøgda Ski og Salongskytterlag</t>
  </si>
  <si>
    <t>KL18380002</t>
  </si>
  <si>
    <t>993427039</t>
  </si>
  <si>
    <t>Nordfjorden Idrettslag</t>
  </si>
  <si>
    <t>KL06270008</t>
  </si>
  <si>
    <t>975681580</t>
  </si>
  <si>
    <t>Røyken Handicapidrettslag</t>
  </si>
  <si>
    <t>KL08060016</t>
  </si>
  <si>
    <t>985161828</t>
  </si>
  <si>
    <t>Kilebygda Idrettslag</t>
  </si>
  <si>
    <t>KL18040007</t>
  </si>
  <si>
    <t>984391358</t>
  </si>
  <si>
    <t>Bodø Bueskytterforening</t>
  </si>
  <si>
    <t>KL08330003</t>
  </si>
  <si>
    <t>975524833</t>
  </si>
  <si>
    <t>Idrettslaget Tokke</t>
  </si>
  <si>
    <t>KL12010073</t>
  </si>
  <si>
    <t>981977106</t>
  </si>
  <si>
    <t>Bergen Døves Idrettsklubb</t>
  </si>
  <si>
    <t>KL03011310</t>
  </si>
  <si>
    <t>991253785</t>
  </si>
  <si>
    <t>Søndre Aas Gård Kjøre-Og Rideklubb</t>
  </si>
  <si>
    <t>KL03011560</t>
  </si>
  <si>
    <t>989277189</t>
  </si>
  <si>
    <t>Nord og Rødtvet Sport Klubb</t>
  </si>
  <si>
    <t>KL05160008</t>
  </si>
  <si>
    <t>993762342</t>
  </si>
  <si>
    <t>Midt Gudbrandsdalen Ride-Og Kjøreklubb</t>
  </si>
  <si>
    <t>KL01230005</t>
  </si>
  <si>
    <t>987547391</t>
  </si>
  <si>
    <t xml:space="preserve">Spydeberg Motorklubb </t>
  </si>
  <si>
    <t>KL12210268</t>
  </si>
  <si>
    <t>911695391</t>
  </si>
  <si>
    <t>Stord Snookerklubb</t>
  </si>
  <si>
    <t>KL18660029</t>
  </si>
  <si>
    <t>994271865</t>
  </si>
  <si>
    <t>Hadsel Taekwon-do klubb</t>
  </si>
  <si>
    <t>KL04270008</t>
  </si>
  <si>
    <t>995794039</t>
  </si>
  <si>
    <t>Elverum Orienteringsklubb</t>
  </si>
  <si>
    <t>KL03010131</t>
  </si>
  <si>
    <t>983986668</t>
  </si>
  <si>
    <t>Oslo Feltskyttere</t>
  </si>
  <si>
    <t>KL05360004</t>
  </si>
  <si>
    <t>984469616</t>
  </si>
  <si>
    <t>Rond Orienteringslag</t>
  </si>
  <si>
    <t>KL08340009</t>
  </si>
  <si>
    <t>992946806</t>
  </si>
  <si>
    <t>Morger Rideklubb</t>
  </si>
  <si>
    <t>KL12010579</t>
  </si>
  <si>
    <t>989480197</t>
  </si>
  <si>
    <t>Gustur Islandshestlag</t>
  </si>
  <si>
    <t>KL15050019</t>
  </si>
  <si>
    <t>985337543</t>
  </si>
  <si>
    <t>Kristiansund Idrettsforening</t>
  </si>
  <si>
    <t>KL03011120</t>
  </si>
  <si>
    <t>Frelsesarmeen Oslo Idrettslag</t>
  </si>
  <si>
    <t>KL12010098</t>
  </si>
  <si>
    <t>993571741</t>
  </si>
  <si>
    <t>Gullfjell IL</t>
  </si>
  <si>
    <t>KL01350004</t>
  </si>
  <si>
    <t>984453000</t>
  </si>
  <si>
    <t>Råde Pistollag</t>
  </si>
  <si>
    <t>KL12350065</t>
  </si>
  <si>
    <t>987460784</t>
  </si>
  <si>
    <t>Mjølfjell Skilag</t>
  </si>
  <si>
    <t>KL09060066</t>
  </si>
  <si>
    <t>883853652</t>
  </si>
  <si>
    <t>Hisøy Orienteringsklubb</t>
  </si>
  <si>
    <t>KL07060100</t>
  </si>
  <si>
    <t>911836866</t>
  </si>
  <si>
    <t>Breidablikk Idrettslag</t>
  </si>
  <si>
    <t>KL11060105</t>
  </si>
  <si>
    <t>912874583</t>
  </si>
  <si>
    <t>Karmsund Kyokushin Karateklubb</t>
  </si>
  <si>
    <t>KL16130004</t>
  </si>
  <si>
    <t>988088749</t>
  </si>
  <si>
    <t>Ytre Snillfjord IL</t>
  </si>
  <si>
    <t>KL18710014</t>
  </si>
  <si>
    <t>993584509</t>
  </si>
  <si>
    <t>Medby Idrettslag</t>
  </si>
  <si>
    <t>KL07020030</t>
  </si>
  <si>
    <t>993550809</t>
  </si>
  <si>
    <t>Holmestrand Petanque Klubb</t>
  </si>
  <si>
    <t>KL19240051</t>
  </si>
  <si>
    <t>Dans Målselv</t>
  </si>
  <si>
    <t>KL12410007</t>
  </si>
  <si>
    <t>994931415</t>
  </si>
  <si>
    <t>Ådlandsfjorden Idrettslag</t>
  </si>
  <si>
    <t>KL19410005</t>
  </si>
  <si>
    <t>896527592</t>
  </si>
  <si>
    <t>Skjervøy Skøyte- Og Ishockeyklubb</t>
  </si>
  <si>
    <t>KL12210240</t>
  </si>
  <si>
    <t>996754715</t>
  </si>
  <si>
    <t>Stord Taekwon-Do Klubb</t>
  </si>
  <si>
    <t>KL15660012</t>
  </si>
  <si>
    <t>993594393</t>
  </si>
  <si>
    <t>Øvre Surnadal Idrettslag</t>
  </si>
  <si>
    <t>KL01050078</t>
  </si>
  <si>
    <t>995242141</t>
  </si>
  <si>
    <t>Lande IF</t>
  </si>
  <si>
    <t>KL17140070</t>
  </si>
  <si>
    <t>996888258</t>
  </si>
  <si>
    <t>Malvik og Stjørdal Seilforening</t>
  </si>
  <si>
    <t>KL14290011</t>
  </si>
  <si>
    <t>999300154</t>
  </si>
  <si>
    <t>Fjaler Symjeklubb</t>
  </si>
  <si>
    <t>KL06180002</t>
  </si>
  <si>
    <t>893601562</t>
  </si>
  <si>
    <t>Hallingdal Karateklubb</t>
  </si>
  <si>
    <t>KL20040048</t>
  </si>
  <si>
    <t>882690792</t>
  </si>
  <si>
    <t>Hammerfest &amp; Forsøl Innebandy</t>
  </si>
  <si>
    <t>KL06210008</t>
  </si>
  <si>
    <t>993909823</t>
  </si>
  <si>
    <t>Stjerna Idrettslag</t>
  </si>
  <si>
    <t>KL03011568</t>
  </si>
  <si>
    <t>914068223</t>
  </si>
  <si>
    <t>De glade froskers dykkeklubb</t>
  </si>
  <si>
    <t>KL17210018</t>
  </si>
  <si>
    <t>993819093</t>
  </si>
  <si>
    <t>Verdal Sportsskytterlag</t>
  </si>
  <si>
    <t>KL07060098</t>
  </si>
  <si>
    <t>998935156</t>
  </si>
  <si>
    <t>Sandefjord Cricketklubb</t>
  </si>
  <si>
    <t>KL02110047</t>
  </si>
  <si>
    <t>994497111</t>
  </si>
  <si>
    <t>Hvitsten Seilforening</t>
  </si>
  <si>
    <t>KL07090061</t>
  </si>
  <si>
    <t>993884715</t>
  </si>
  <si>
    <t>Larvikmarkas Fluefiskerforening</t>
  </si>
  <si>
    <t>KL15190011</t>
  </si>
  <si>
    <t>990242186</t>
  </si>
  <si>
    <t>Vestsida Idrettslag</t>
  </si>
  <si>
    <t>KL05380024</t>
  </si>
  <si>
    <t>984045883</t>
  </si>
  <si>
    <t>Land Flyklubb</t>
  </si>
  <si>
    <t>KL16240021</t>
  </si>
  <si>
    <t>993891290</t>
  </si>
  <si>
    <t>Rissa Badmintonklubb</t>
  </si>
  <si>
    <t>KL18650020</t>
  </si>
  <si>
    <t>893609792</t>
  </si>
  <si>
    <t>Knausen FK</t>
  </si>
  <si>
    <t>KL07280012</t>
  </si>
  <si>
    <t>993840718</t>
  </si>
  <si>
    <t>Arvakur Islandshestforening</t>
  </si>
  <si>
    <t>KL15020093</t>
  </si>
  <si>
    <t>995600994</t>
  </si>
  <si>
    <t>Fannefjord Sykkelklubb</t>
  </si>
  <si>
    <t>KL16010511</t>
  </si>
  <si>
    <t>913258843</t>
  </si>
  <si>
    <t>Tiller Tinkerbells Ibk</t>
  </si>
  <si>
    <t>KL03011419</t>
  </si>
  <si>
    <t>995367491</t>
  </si>
  <si>
    <t>Bjørvika Cricket Klubb</t>
  </si>
  <si>
    <t>KL02270005</t>
  </si>
  <si>
    <t>998448115</t>
  </si>
  <si>
    <t>Fet Friidrettsklubb</t>
  </si>
  <si>
    <t>KL11460002</t>
  </si>
  <si>
    <t>987094281</t>
  </si>
  <si>
    <t>Førland Idrettslag</t>
  </si>
  <si>
    <t>KL01110010</t>
  </si>
  <si>
    <t>989636049</t>
  </si>
  <si>
    <t>Hvaler Jeger- og Fiskeforening</t>
  </si>
  <si>
    <t>KL19310014</t>
  </si>
  <si>
    <t>994117130</t>
  </si>
  <si>
    <t>Kårvikhamn Idrettslag</t>
  </si>
  <si>
    <t>KL12430002</t>
  </si>
  <si>
    <t>993895555</t>
  </si>
  <si>
    <t>Jadakameratene IL</t>
  </si>
  <si>
    <t>KL11460026</t>
  </si>
  <si>
    <t>989752278</t>
  </si>
  <si>
    <t>Friskis og Svettis Tysvær</t>
  </si>
  <si>
    <t>KL08060128</t>
  </si>
  <si>
    <t>993397474</t>
  </si>
  <si>
    <t>Grenland Ju Jitsu</t>
  </si>
  <si>
    <t>KL12280013</t>
  </si>
  <si>
    <t>970516107</t>
  </si>
  <si>
    <t>Tyssedal TIL</t>
  </si>
  <si>
    <t>KL11020011</t>
  </si>
  <si>
    <t>993416177</t>
  </si>
  <si>
    <t>Julebygda idrettslag</t>
  </si>
  <si>
    <t>KL03010818</t>
  </si>
  <si>
    <t>988838292</t>
  </si>
  <si>
    <t>Bex Biljardklubb</t>
  </si>
  <si>
    <t>KL18040022</t>
  </si>
  <si>
    <t>989838415</t>
  </si>
  <si>
    <t>Bodø Sportsdykkerklubb</t>
  </si>
  <si>
    <t>KL16010266</t>
  </si>
  <si>
    <t>984036256</t>
  </si>
  <si>
    <t>Trondheim Funksjonshemmedes Idrettslag</t>
  </si>
  <si>
    <t>KL12350064</t>
  </si>
  <si>
    <t>918544372</t>
  </si>
  <si>
    <t>Voss Kajakklubb</t>
  </si>
  <si>
    <t>KL12010778</t>
  </si>
  <si>
    <t>913365364</t>
  </si>
  <si>
    <t>Fana Wado-Ryu Karateklubb</t>
  </si>
  <si>
    <t>KL15020046</t>
  </si>
  <si>
    <t>993637386</t>
  </si>
  <si>
    <t>Sekken Idrettslag</t>
  </si>
  <si>
    <t>KL12530003</t>
  </si>
  <si>
    <t>993803189</t>
  </si>
  <si>
    <t>Mjøsdalen IL</t>
  </si>
  <si>
    <t>KL08140022</t>
  </si>
  <si>
    <t>917157197</t>
  </si>
  <si>
    <t>Findal Kjøre og Rideklubb</t>
  </si>
  <si>
    <t>KL05010030</t>
  </si>
  <si>
    <t>876070472</t>
  </si>
  <si>
    <t>Lillehammer Svømmeklubb</t>
  </si>
  <si>
    <t>KL07090063</t>
  </si>
  <si>
    <t>993209953</t>
  </si>
  <si>
    <t>Larvik Basket Klubb</t>
  </si>
  <si>
    <t>KL02350051</t>
  </si>
  <si>
    <t>988132918</t>
  </si>
  <si>
    <t>Ullensaker Golfklubb</t>
  </si>
  <si>
    <t>KL18320015</t>
  </si>
  <si>
    <t>991249400</t>
  </si>
  <si>
    <t>Hemnes Motorsport Klubb</t>
  </si>
  <si>
    <t>KL17210024</t>
  </si>
  <si>
    <t>892415102</t>
  </si>
  <si>
    <t>Verdal Friidrettsklubb</t>
  </si>
  <si>
    <t>KL03010194</t>
  </si>
  <si>
    <t>990545359</t>
  </si>
  <si>
    <t>Nord Bygdø Kano Og Kajakklubb</t>
  </si>
  <si>
    <t>KL18680013</t>
  </si>
  <si>
    <t>984960794</t>
  </si>
  <si>
    <t>Øksnes Tennisklubb</t>
  </si>
  <si>
    <t>KL18700001</t>
  </si>
  <si>
    <t>975515729</t>
  </si>
  <si>
    <t>Sfk Ajaks</t>
  </si>
  <si>
    <t>KL11030298</t>
  </si>
  <si>
    <t>998031540</t>
  </si>
  <si>
    <t>Paradis Fotballklubb</t>
  </si>
  <si>
    <t>KL07220009</t>
  </si>
  <si>
    <t>993541036</t>
  </si>
  <si>
    <t>Nøtterøy Fekteklubb</t>
  </si>
  <si>
    <t>KL06210006</t>
  </si>
  <si>
    <t>875554492</t>
  </si>
  <si>
    <t>Sigdal Skiklubb</t>
  </si>
  <si>
    <t>KL15510007</t>
  </si>
  <si>
    <t>986709398</t>
  </si>
  <si>
    <t>Lyngstad og Omegn Idrettslag</t>
  </si>
  <si>
    <t>KL04030034</t>
  </si>
  <si>
    <t>983550134</t>
  </si>
  <si>
    <t>Briskebyen Bowlingklubb</t>
  </si>
  <si>
    <t>KL07060085</t>
  </si>
  <si>
    <t>989848291</t>
  </si>
  <si>
    <t>Sandefjord Swingklubb</t>
  </si>
  <si>
    <t>KL05420029</t>
  </si>
  <si>
    <t>993767182</t>
  </si>
  <si>
    <t>Valdres Ride- og Kjøreklubb</t>
  </si>
  <si>
    <t>KL17030062</t>
  </si>
  <si>
    <t>993600164</t>
  </si>
  <si>
    <t>Klompen Fotballklubb</t>
  </si>
  <si>
    <t>KL16240008</t>
  </si>
  <si>
    <t>993752533</t>
  </si>
  <si>
    <t>Rissa Pistolklubb</t>
  </si>
  <si>
    <t>KL11030183</t>
  </si>
  <si>
    <t>993868175</t>
  </si>
  <si>
    <t>Forus/Sandnes Ishockeyklubb</t>
  </si>
  <si>
    <t>KL03010897</t>
  </si>
  <si>
    <t>995753464</t>
  </si>
  <si>
    <t>Star Cricket club</t>
  </si>
  <si>
    <t>KL09010026</t>
  </si>
  <si>
    <t>996873889</t>
  </si>
  <si>
    <t>Risør Innebandy Klubb</t>
  </si>
  <si>
    <t>KL01190001</t>
  </si>
  <si>
    <t>987663677</t>
  </si>
  <si>
    <t>Marker Orienteringslag</t>
  </si>
  <si>
    <t>KL16400003</t>
  </si>
  <si>
    <t>993946680</t>
  </si>
  <si>
    <t>Hitterdal og Feragen Idrettslag</t>
  </si>
  <si>
    <t>KL09370007</t>
  </si>
  <si>
    <t>993555398</t>
  </si>
  <si>
    <t>Nedre Setesdal Rideklubb</t>
  </si>
  <si>
    <t>KL03010432</t>
  </si>
  <si>
    <t>983902006</t>
  </si>
  <si>
    <t>Østre Aker Skiklubb</t>
  </si>
  <si>
    <t>KL18040085</t>
  </si>
  <si>
    <t>983546277</t>
  </si>
  <si>
    <t>Polar Team Bowlingklubb</t>
  </si>
  <si>
    <t>KL18660001</t>
  </si>
  <si>
    <t>992640286</t>
  </si>
  <si>
    <t>Grytting IL</t>
  </si>
  <si>
    <t>KL19030071</t>
  </si>
  <si>
    <t>992713216</t>
  </si>
  <si>
    <t>Harstad Klatreklubb</t>
  </si>
  <si>
    <t>KL18700035</t>
  </si>
  <si>
    <t>982047862</t>
  </si>
  <si>
    <t>Vesterålen Golfklubb</t>
  </si>
  <si>
    <t>KL07020017</t>
  </si>
  <si>
    <t>993739332</t>
  </si>
  <si>
    <t>Holmestrand Pistolklubb</t>
  </si>
  <si>
    <t>KL10290004</t>
  </si>
  <si>
    <t>986532153</t>
  </si>
  <si>
    <t>Vigmostad Idrettslag</t>
  </si>
  <si>
    <t>KL18320003</t>
  </si>
  <si>
    <t>993768235</t>
  </si>
  <si>
    <t>Finneidfjord Idrettslag</t>
  </si>
  <si>
    <t>KL18340003</t>
  </si>
  <si>
    <t>993546305</t>
  </si>
  <si>
    <t>Konsvik Idrettslag</t>
  </si>
  <si>
    <t>KL06240032</t>
  </si>
  <si>
    <t>992615087</t>
  </si>
  <si>
    <t>Gevelt Ryttersportsklubb</t>
  </si>
  <si>
    <t>KL20040040</t>
  </si>
  <si>
    <t>990402280</t>
  </si>
  <si>
    <t>Hammerfest Racing Club</t>
  </si>
  <si>
    <t>KL12010698</t>
  </si>
  <si>
    <t>992637056</t>
  </si>
  <si>
    <t>Fjellsiden Karateklubb</t>
  </si>
  <si>
    <t>KL08060065</t>
  </si>
  <si>
    <t>988376213</t>
  </si>
  <si>
    <t>Skien Bordtennisklubb</t>
  </si>
  <si>
    <t>KL12210017</t>
  </si>
  <si>
    <t>997323726</t>
  </si>
  <si>
    <t>Stord Undervannsklubb</t>
  </si>
  <si>
    <t>KL20250011</t>
  </si>
  <si>
    <t>983554083</t>
  </si>
  <si>
    <t>Tana Skiskytterlag</t>
  </si>
  <si>
    <t>KL05010074</t>
  </si>
  <si>
    <t>996638596</t>
  </si>
  <si>
    <t>Lillehammer Bueskytterklubb</t>
  </si>
  <si>
    <t>KL09290010</t>
  </si>
  <si>
    <t>914417848</t>
  </si>
  <si>
    <t xml:space="preserve">Åmli og Nissedal Motorklubb </t>
  </si>
  <si>
    <t>KL05020052</t>
  </si>
  <si>
    <t>984788215</t>
  </si>
  <si>
    <t>Øvre Vardal Sportsklubb</t>
  </si>
  <si>
    <t>KL12330007</t>
  </si>
  <si>
    <t>999529224</t>
  </si>
  <si>
    <t>Hardanger Bogeskyttarklubb</t>
  </si>
  <si>
    <t>KL12210270</t>
  </si>
  <si>
    <t>913025768</t>
  </si>
  <si>
    <t>Stord Petanqueklubb</t>
  </si>
  <si>
    <t>KL01060092</t>
  </si>
  <si>
    <t>983734871</t>
  </si>
  <si>
    <t>Kråkerøy Trial Club</t>
  </si>
  <si>
    <t>KL05400005</t>
  </si>
  <si>
    <t>981870336</t>
  </si>
  <si>
    <t>Begnadalen Idrettslag</t>
  </si>
  <si>
    <t>KL20120081</t>
  </si>
  <si>
    <t>999508480</t>
  </si>
  <si>
    <t>Nordlysbyen Sykkel</t>
  </si>
  <si>
    <t>KL12460058</t>
  </si>
  <si>
    <t>994067761</t>
  </si>
  <si>
    <t>Fjell-ly Idrettslag</t>
  </si>
  <si>
    <t>KL04270013</t>
  </si>
  <si>
    <t>983093906</t>
  </si>
  <si>
    <t>Hernes Salongskytterlag</t>
  </si>
  <si>
    <t>KL15390010</t>
  </si>
  <si>
    <t>989888285</t>
  </si>
  <si>
    <t>Rauma Sykkelklubb</t>
  </si>
  <si>
    <t>KL05170017</t>
  </si>
  <si>
    <t>913376951</t>
  </si>
  <si>
    <t>Fengur Islandshestforening</t>
  </si>
  <si>
    <t>KL05130005</t>
  </si>
  <si>
    <t>996911284</t>
  </si>
  <si>
    <t>Skjåk Hestelag</t>
  </si>
  <si>
    <t>KL06020183</t>
  </si>
  <si>
    <t>914524199</t>
  </si>
  <si>
    <t>Marienlyst Cricket Klubb</t>
  </si>
  <si>
    <t>KL19020174</t>
  </si>
  <si>
    <t>914630347</t>
  </si>
  <si>
    <t>Tromsø Mikroflyklubb</t>
  </si>
  <si>
    <t>KL04270009</t>
  </si>
  <si>
    <t>892459622</t>
  </si>
  <si>
    <t>Elverum Pistolklubb</t>
  </si>
  <si>
    <t>KL15050054</t>
  </si>
  <si>
    <t>993558303</t>
  </si>
  <si>
    <t>Kristiansund Fekteklubb</t>
  </si>
  <si>
    <t>KL18390003</t>
  </si>
  <si>
    <t>993950084</t>
  </si>
  <si>
    <t>Granli IL</t>
  </si>
  <si>
    <t>KL11120013</t>
  </si>
  <si>
    <t>814255972</t>
  </si>
  <si>
    <t>Lund Karateklubb</t>
  </si>
  <si>
    <t>KL05010055</t>
  </si>
  <si>
    <t>984014716</t>
  </si>
  <si>
    <t>Lillehammer Akeklubb</t>
  </si>
  <si>
    <t>KL05130003</t>
  </si>
  <si>
    <t>994065009</t>
  </si>
  <si>
    <t>NMK Skjåk</t>
  </si>
  <si>
    <t>KL01280008</t>
  </si>
  <si>
    <t>917131260</t>
  </si>
  <si>
    <t>Rakkestad Sportsskytterklubb</t>
  </si>
  <si>
    <t>KL11240076</t>
  </si>
  <si>
    <t>999046347</t>
  </si>
  <si>
    <t>Sola Baseball Klubb</t>
  </si>
  <si>
    <t>KL03010626</t>
  </si>
  <si>
    <t>884589622</t>
  </si>
  <si>
    <t>Oslo-områdets Viltmålklubb</t>
  </si>
  <si>
    <t>KL02260032</t>
  </si>
  <si>
    <t>813409062</t>
  </si>
  <si>
    <t xml:space="preserve">Bingsfoss Sportsklubb </t>
  </si>
  <si>
    <t>KL04170012</t>
  </si>
  <si>
    <t>983452175</t>
  </si>
  <si>
    <t>Bekkelaget Bowlingklubb</t>
  </si>
  <si>
    <t>KL05360005</t>
  </si>
  <si>
    <t>993894990</t>
  </si>
  <si>
    <t>Søndre Land Gym. Og Turnforening</t>
  </si>
  <si>
    <t>KL17510004</t>
  </si>
  <si>
    <t>992248939</t>
  </si>
  <si>
    <t>Gråmarka Idrettslag</t>
  </si>
  <si>
    <t>KL11030227</t>
  </si>
  <si>
    <t>984799373</t>
  </si>
  <si>
    <t>Svithun Biljardklubb</t>
  </si>
  <si>
    <t>KL05450001</t>
  </si>
  <si>
    <t>993635014</t>
  </si>
  <si>
    <t>Fjellblom IL</t>
  </si>
  <si>
    <t>KL15170005</t>
  </si>
  <si>
    <t>977218470</t>
  </si>
  <si>
    <t>Hjørungavåg Idrettslag</t>
  </si>
  <si>
    <t>KL20300020</t>
  </si>
  <si>
    <t>975633160</t>
  </si>
  <si>
    <t>KL11240006</t>
  </si>
  <si>
    <t>987764619</t>
  </si>
  <si>
    <t>Sola Pistolklubb</t>
  </si>
  <si>
    <t>KL15540008</t>
  </si>
  <si>
    <t>993552151</t>
  </si>
  <si>
    <t>Kårvåg Idrettslag</t>
  </si>
  <si>
    <t>KL05160031</t>
  </si>
  <si>
    <t>996302296</t>
  </si>
  <si>
    <t>Gudbrandsdal Sportsskyttere</t>
  </si>
  <si>
    <t>KL12520003</t>
  </si>
  <si>
    <t>896855832</t>
  </si>
  <si>
    <t>Modalen Idrettslag</t>
  </si>
  <si>
    <t>KL11030307</t>
  </si>
  <si>
    <t>911973839</t>
  </si>
  <si>
    <t>Stavanger Skiklubb</t>
  </si>
  <si>
    <t>KL01050069</t>
  </si>
  <si>
    <t>917526168</t>
  </si>
  <si>
    <t>Sarpsborg Bueskyttere</t>
  </si>
  <si>
    <t>KL04030013</t>
  </si>
  <si>
    <t>893398082</t>
  </si>
  <si>
    <t>Hamar og Omegn Bueskyttere</t>
  </si>
  <si>
    <t>KL04190029</t>
  </si>
  <si>
    <t>995765470</t>
  </si>
  <si>
    <t>Odal Sykleklubb</t>
  </si>
  <si>
    <t>KL12010741</t>
  </si>
  <si>
    <t>992689153</t>
  </si>
  <si>
    <t>Hung Kuen Kung Fu Klubb</t>
  </si>
  <si>
    <t>KL05440017</t>
  </si>
  <si>
    <t>983389945</t>
  </si>
  <si>
    <t>Valdres Modellbilklubb</t>
  </si>
  <si>
    <t>KL08060025</t>
  </si>
  <si>
    <t>879480582</t>
  </si>
  <si>
    <t>Skien Helsesportlag</t>
  </si>
  <si>
    <t>KL01051041</t>
  </si>
  <si>
    <t>912682730</t>
  </si>
  <si>
    <t>Borg ishockeyklybb</t>
  </si>
  <si>
    <t>KL12470007</t>
  </si>
  <si>
    <t>983509398</t>
  </si>
  <si>
    <t>Askøy Orienteringslag</t>
  </si>
  <si>
    <t>KL17140060</t>
  </si>
  <si>
    <t>985569584</t>
  </si>
  <si>
    <t>Blakstad Hestesportklubb - Stjørda</t>
  </si>
  <si>
    <t>KL02370014</t>
  </si>
  <si>
    <t>980237524</t>
  </si>
  <si>
    <t>Eidsvoll Orienteringslag</t>
  </si>
  <si>
    <t>KL02150010</t>
  </si>
  <si>
    <t>993850624</t>
  </si>
  <si>
    <t>Oscarsborg PK</t>
  </si>
  <si>
    <t>KL19030049</t>
  </si>
  <si>
    <t>989863428</t>
  </si>
  <si>
    <t>Håndballklubben Lia-Brage</t>
  </si>
  <si>
    <t>KL19030022</t>
  </si>
  <si>
    <t>984021240</t>
  </si>
  <si>
    <t>Harstad Sportdykkerkl.</t>
  </si>
  <si>
    <t>KL07280011</t>
  </si>
  <si>
    <t>993543209</t>
  </si>
  <si>
    <t>Lardal Hesteforening</t>
  </si>
  <si>
    <t>KL11190023</t>
  </si>
  <si>
    <t>984574347</t>
  </si>
  <si>
    <t>Sirevåg Dykkerklubb</t>
  </si>
  <si>
    <t>KL09260003</t>
  </si>
  <si>
    <t>999508081</t>
  </si>
  <si>
    <t>Lillesand og Omegn Helsesportslag</t>
  </si>
  <si>
    <t>KL06020008</t>
  </si>
  <si>
    <t>Drammen Badmintonklubb</t>
  </si>
  <si>
    <t>KL19130005</t>
  </si>
  <si>
    <t>983897517</t>
  </si>
  <si>
    <t>IL Santor</t>
  </si>
  <si>
    <t>KL11060021</t>
  </si>
  <si>
    <t>Haugaland Karateklubb</t>
  </si>
  <si>
    <t>KL03011409</t>
  </si>
  <si>
    <t>995783606</t>
  </si>
  <si>
    <t>Foreningen Capoeira Angola Oslo</t>
  </si>
  <si>
    <t>KL12640010</t>
  </si>
  <si>
    <t>995933608</t>
  </si>
  <si>
    <t>Austrheim Svømmeklubb</t>
  </si>
  <si>
    <t>KL06040007</t>
  </si>
  <si>
    <t>898811182</t>
  </si>
  <si>
    <t>Kongsberg Dykkerklubb</t>
  </si>
  <si>
    <t>KL02150033</t>
  </si>
  <si>
    <t>911774186</t>
  </si>
  <si>
    <t>Drøbak Multisport</t>
  </si>
  <si>
    <t>KL09060008</t>
  </si>
  <si>
    <t>984867646</t>
  </si>
  <si>
    <t>Arendal Slalåmklubb</t>
  </si>
  <si>
    <t>KL10370011</t>
  </si>
  <si>
    <t>975421864</t>
  </si>
  <si>
    <t>Kvinesdal Tennisklubb</t>
  </si>
  <si>
    <t>KL17180004</t>
  </si>
  <si>
    <t>979534221</t>
  </si>
  <si>
    <t>Bergugla Grendelags Idr.Gr.</t>
  </si>
  <si>
    <t>KL06190011</t>
  </si>
  <si>
    <t>994417169</t>
  </si>
  <si>
    <t>Ål Klatreklubb</t>
  </si>
  <si>
    <t>KL19380006</t>
  </si>
  <si>
    <t>911825244</t>
  </si>
  <si>
    <t>Lyngsalpene Pistolklubb</t>
  </si>
  <si>
    <t>KL11330013</t>
  </si>
  <si>
    <t>893301062</t>
  </si>
  <si>
    <t>Ryfylke Sykkelklubb</t>
  </si>
  <si>
    <t>KL03010666</t>
  </si>
  <si>
    <t>983857957</t>
  </si>
  <si>
    <t>Jordal Ishockey Klubb</t>
  </si>
  <si>
    <t>KL20020005</t>
  </si>
  <si>
    <t>975763978</t>
  </si>
  <si>
    <t xml:space="preserve">Vardø Svømmeklubb </t>
  </si>
  <si>
    <t>KL14490026</t>
  </si>
  <si>
    <t>988247979</t>
  </si>
  <si>
    <t>Stryn Motorsportklubb</t>
  </si>
  <si>
    <t>KL15340021</t>
  </si>
  <si>
    <t>913023382</t>
  </si>
  <si>
    <t>Haram Taekwon-Do Klubb</t>
  </si>
  <si>
    <t>KL01040003</t>
  </si>
  <si>
    <t>896861522</t>
  </si>
  <si>
    <t>Jeløy seil- og mikroflyklubb</t>
  </si>
  <si>
    <t>KL04190027</t>
  </si>
  <si>
    <t>996379825</t>
  </si>
  <si>
    <t>Glåmdal Flyklubb</t>
  </si>
  <si>
    <t>KL11030270</t>
  </si>
  <si>
    <t>991951024</t>
  </si>
  <si>
    <t>Swingcats Danseklubb</t>
  </si>
  <si>
    <t>KL18330092</t>
  </si>
  <si>
    <t>916518013</t>
  </si>
  <si>
    <t>Polarsirkelen Kampsportklubb</t>
  </si>
  <si>
    <t>KL17140039</t>
  </si>
  <si>
    <t>996447901</t>
  </si>
  <si>
    <t>Stjørdal Rideklubb</t>
  </si>
  <si>
    <t>KL08060031</t>
  </si>
  <si>
    <t>983748589</t>
  </si>
  <si>
    <t>Fakur Islandshestforening</t>
  </si>
  <si>
    <t>KL18280012</t>
  </si>
  <si>
    <t>915246907</t>
  </si>
  <si>
    <t>Sarpsborg Paragliderklubb</t>
  </si>
  <si>
    <t>KL03010709</t>
  </si>
  <si>
    <t>993806072</t>
  </si>
  <si>
    <t>Oslo Alligators Soft- og Baseballklubb</t>
  </si>
  <si>
    <t>KL20210026</t>
  </si>
  <si>
    <t>994162691</t>
  </si>
  <si>
    <t>Karasjok Sykkelklubb</t>
  </si>
  <si>
    <t>KL02330018</t>
  </si>
  <si>
    <t>993529079</t>
  </si>
  <si>
    <t>Nittedal Basketballklubb</t>
  </si>
  <si>
    <t>KL12010720</t>
  </si>
  <si>
    <t>993495492</t>
  </si>
  <si>
    <t>Sædalen Taekwondoklubb</t>
  </si>
  <si>
    <t>KL19220013</t>
  </si>
  <si>
    <t>993769541</t>
  </si>
  <si>
    <t>Setermoen Ntn Taekwondo Klubb</t>
  </si>
  <si>
    <t>KL15250014</t>
  </si>
  <si>
    <t>993635286</t>
  </si>
  <si>
    <t>Stranda Motorsportklubb</t>
  </si>
  <si>
    <t>KL12210012</t>
  </si>
  <si>
    <t>988702358</t>
  </si>
  <si>
    <t>Stord Pistolklubb</t>
  </si>
  <si>
    <t>KL16210018</t>
  </si>
  <si>
    <t>985776083</t>
  </si>
  <si>
    <t>Ørland Mc Klubb</t>
  </si>
  <si>
    <t>KL15160031</t>
  </si>
  <si>
    <t>995343630</t>
  </si>
  <si>
    <t>Ulstein og Omegn Sykkelklubb</t>
  </si>
  <si>
    <t>KL03011535</t>
  </si>
  <si>
    <t>998791308</t>
  </si>
  <si>
    <t>Oslo Kampsportklubb</t>
  </si>
  <si>
    <t>KL04200033</t>
  </si>
  <si>
    <t>986869743</t>
  </si>
  <si>
    <t>Friskis &amp; Svettis Eidskog</t>
  </si>
  <si>
    <t>KL15190026</t>
  </si>
  <si>
    <t>988778117</t>
  </si>
  <si>
    <t>Volda Rideklubb</t>
  </si>
  <si>
    <t>KL01250027</t>
  </si>
  <si>
    <t>999254462</t>
  </si>
  <si>
    <t>Kano Judoklubb Mysen</t>
  </si>
  <si>
    <t>KL10040034</t>
  </si>
  <si>
    <t>913543882</t>
  </si>
  <si>
    <t>Flekkefjord Vannsport Klubb</t>
  </si>
  <si>
    <t>KL17140034</t>
  </si>
  <si>
    <t>993260673</t>
  </si>
  <si>
    <t>Stjørdal Froskemannsklubb</t>
  </si>
  <si>
    <t>KL19330003</t>
  </si>
  <si>
    <t>993205109</t>
  </si>
  <si>
    <t>Lakselvdal Sprint</t>
  </si>
  <si>
    <t>KL03011440</t>
  </si>
  <si>
    <t>996316440</t>
  </si>
  <si>
    <t>Blindern Rugbyklubb</t>
  </si>
  <si>
    <t>KL18260001</t>
  </si>
  <si>
    <t>993618241</t>
  </si>
  <si>
    <t>Hattfjelldal Snøskuterforening</t>
  </si>
  <si>
    <t>KL04370003</t>
  </si>
  <si>
    <t>894677902</t>
  </si>
  <si>
    <t>Idrettslaget Gå-På Telneset</t>
  </si>
  <si>
    <t>KL14380008</t>
  </si>
  <si>
    <t>985311285</t>
  </si>
  <si>
    <t>Ålfoten Idrettslag</t>
  </si>
  <si>
    <t>KL05020013</t>
  </si>
  <si>
    <t>982071178</t>
  </si>
  <si>
    <t>Gjøvik Friidrettsklubb</t>
  </si>
  <si>
    <t>KL16640005</t>
  </si>
  <si>
    <t>993536164</t>
  </si>
  <si>
    <t>Selbu Orienteringsklubb</t>
  </si>
  <si>
    <t>KL11490025</t>
  </si>
  <si>
    <t>985251304</t>
  </si>
  <si>
    <t>Kopervik Volleyballklubb</t>
  </si>
  <si>
    <t>KL11410005</t>
  </si>
  <si>
    <t>893953442</t>
  </si>
  <si>
    <t>Fogn Idrettslag</t>
  </si>
  <si>
    <t>KL10170006</t>
  </si>
  <si>
    <t>983605389</t>
  </si>
  <si>
    <t>Songdalen Trialklubb</t>
  </si>
  <si>
    <t>KL05420048</t>
  </si>
  <si>
    <t>988631426</t>
  </si>
  <si>
    <t>Valdres Swingklubb</t>
  </si>
  <si>
    <t>KL18520003</t>
  </si>
  <si>
    <t>993753637</t>
  </si>
  <si>
    <t>I L King</t>
  </si>
  <si>
    <t>KL14490027</t>
  </si>
  <si>
    <t>916689454</t>
  </si>
  <si>
    <t>Loen Karateklubb</t>
  </si>
  <si>
    <t>KL17140066</t>
  </si>
  <si>
    <t>990345457</t>
  </si>
  <si>
    <t>Stjørdal Kajakklubb</t>
  </si>
  <si>
    <t>KL03010088</t>
  </si>
  <si>
    <t>983465935</t>
  </si>
  <si>
    <t>Frogner Bowlingklubb</t>
  </si>
  <si>
    <t>KL06040012</t>
  </si>
  <si>
    <t>994705105</t>
  </si>
  <si>
    <t>Kongsberg og Omegn Rideklubb</t>
  </si>
  <si>
    <t>KL02130017</t>
  </si>
  <si>
    <t>983535372</t>
  </si>
  <si>
    <t>Ski Aktivitetslag For Funskjonshemmede</t>
  </si>
  <si>
    <t>KL19020138</t>
  </si>
  <si>
    <t>984429134</t>
  </si>
  <si>
    <t>Tromsø Innebandyklubb</t>
  </si>
  <si>
    <t>KL09040020</t>
  </si>
  <si>
    <t>975602176</t>
  </si>
  <si>
    <t>Grimstad Tennisklubb</t>
  </si>
  <si>
    <t>KL11300020</t>
  </si>
  <si>
    <t>994484036</t>
  </si>
  <si>
    <t>Strand Hestesportklubb</t>
  </si>
  <si>
    <t>KL20300040</t>
  </si>
  <si>
    <t>915334881</t>
  </si>
  <si>
    <t>KIRKENES DANSEKLUBB</t>
  </si>
  <si>
    <t>KL03010586</t>
  </si>
  <si>
    <t>990601127</t>
  </si>
  <si>
    <t>Oslo Stupeklubb</t>
  </si>
  <si>
    <t>KL14450017</t>
  </si>
  <si>
    <t>993746037</t>
  </si>
  <si>
    <t>Gloppen Køyre- og Rideklubb</t>
  </si>
  <si>
    <t>KL06310003</t>
  </si>
  <si>
    <t>917616701</t>
  </si>
  <si>
    <t>Lyngdal Idrettslag</t>
  </si>
  <si>
    <t>KL04020053</t>
  </si>
  <si>
    <t>892422222</t>
  </si>
  <si>
    <t>Brandval/Konsvinger Orienteringsklubb</t>
  </si>
  <si>
    <t>KL09260029</t>
  </si>
  <si>
    <t>916634102</t>
  </si>
  <si>
    <t>Lillesand Snorkle og Dykkeklubb</t>
  </si>
  <si>
    <t>KL17140025</t>
  </si>
  <si>
    <t>993594296</t>
  </si>
  <si>
    <t>Stjørdal Pistolklubb</t>
  </si>
  <si>
    <t>KL10170009</t>
  </si>
  <si>
    <t>996680320</t>
  </si>
  <si>
    <t>Finsland Cross Klubb</t>
  </si>
  <si>
    <t>KL12010655</t>
  </si>
  <si>
    <t>987348127</t>
  </si>
  <si>
    <t>1dykkeklubb</t>
  </si>
  <si>
    <t>KL01240007</t>
  </si>
  <si>
    <t>983792073</t>
  </si>
  <si>
    <t>Askim og Omegn Helsesportlag</t>
  </si>
  <si>
    <t>KL04020009</t>
  </si>
  <si>
    <t>983212794</t>
  </si>
  <si>
    <t>Granli Idrettslag</t>
  </si>
  <si>
    <t>KL15660002</t>
  </si>
  <si>
    <t>992971886</t>
  </si>
  <si>
    <t>Bæverfjord Idrettslag</t>
  </si>
  <si>
    <t>KL03010518</t>
  </si>
  <si>
    <t>895140112</t>
  </si>
  <si>
    <t>Christiania Freestyleklubb</t>
  </si>
  <si>
    <t>KL16120007</t>
  </si>
  <si>
    <t>974491222</t>
  </si>
  <si>
    <t>Vinjeøra Idrettslag</t>
  </si>
  <si>
    <t>KL08330001</t>
  </si>
  <si>
    <t>993752878</t>
  </si>
  <si>
    <t>BYRTE IL</t>
  </si>
  <si>
    <t>KL18320002</t>
  </si>
  <si>
    <t>993902675</t>
  </si>
  <si>
    <t>Bleikvassli Idrettslag</t>
  </si>
  <si>
    <t>KL03010854</t>
  </si>
  <si>
    <t>993802840</t>
  </si>
  <si>
    <t>Dania, FC</t>
  </si>
  <si>
    <t>KL02110036</t>
  </si>
  <si>
    <t>987307595</t>
  </si>
  <si>
    <t>Friskis &amp; Svettis Vestby</t>
  </si>
  <si>
    <t>KL18040076</t>
  </si>
  <si>
    <t>994811673</t>
  </si>
  <si>
    <t>Arctic Biljardklubb</t>
  </si>
  <si>
    <t>KL15020058</t>
  </si>
  <si>
    <t>983939864</t>
  </si>
  <si>
    <t>Bjørset Fotballklubb</t>
  </si>
  <si>
    <t>KL02360053</t>
  </si>
  <si>
    <t>993888109</t>
  </si>
  <si>
    <t>Romerike Ultraløperklubb</t>
  </si>
  <si>
    <t>KL15350027</t>
  </si>
  <si>
    <t>913023676</t>
  </si>
  <si>
    <t>Øverås Idrettslag</t>
  </si>
  <si>
    <t>KL01270007</t>
  </si>
  <si>
    <t>987754761</t>
  </si>
  <si>
    <t>Skiptvet Svømme og Livredningsklubb</t>
  </si>
  <si>
    <t>KL01010081</t>
  </si>
  <si>
    <t>985825874</t>
  </si>
  <si>
    <t>Halden Sportsdykkere</t>
  </si>
  <si>
    <t>KL06230028</t>
  </si>
  <si>
    <t>991573984</t>
  </si>
  <si>
    <t>Furumo Curling Klubb</t>
  </si>
  <si>
    <t>KL14110002</t>
  </si>
  <si>
    <t>993575887</t>
  </si>
  <si>
    <t>Ytre Gulen Idrettslag</t>
  </si>
  <si>
    <t>KL10030035</t>
  </si>
  <si>
    <t>915123627</t>
  </si>
  <si>
    <t>Farsund Sykleklubb</t>
  </si>
  <si>
    <t>KL20020002</t>
  </si>
  <si>
    <t>984405839</t>
  </si>
  <si>
    <t>Idrettslaget Domen</t>
  </si>
  <si>
    <t>KL19020043</t>
  </si>
  <si>
    <t>975931706</t>
  </si>
  <si>
    <t>Tromsø Bordtennisklubb</t>
  </si>
  <si>
    <t>KL15280009</t>
  </si>
  <si>
    <t>984080611</t>
  </si>
  <si>
    <t>Velledalen og Ringen F L</t>
  </si>
  <si>
    <t>KL18480002</t>
  </si>
  <si>
    <t>993283290</t>
  </si>
  <si>
    <t>Leines Idrettslag</t>
  </si>
  <si>
    <t>KL15290004</t>
  </si>
  <si>
    <t>816155762</t>
  </si>
  <si>
    <t>Glomset Idrettslag</t>
  </si>
  <si>
    <t>KL11270011</t>
  </si>
  <si>
    <t>993411981</t>
  </si>
  <si>
    <t>Randaberg Karateklubb Seishin</t>
  </si>
  <si>
    <t>KL12010584</t>
  </si>
  <si>
    <t>997470400</t>
  </si>
  <si>
    <t>Uglen Flyklubb</t>
  </si>
  <si>
    <t>KL18480005</t>
  </si>
  <si>
    <t>993572624</t>
  </si>
  <si>
    <t>Steig IL</t>
  </si>
  <si>
    <t>KL05010037</t>
  </si>
  <si>
    <t>983339816</t>
  </si>
  <si>
    <t>Rinna Idrettslag</t>
  </si>
  <si>
    <t>KL05020107</t>
  </si>
  <si>
    <t>913974263</t>
  </si>
  <si>
    <t>Gjøvik Klatreklubb</t>
  </si>
  <si>
    <t>KL15570006</t>
  </si>
  <si>
    <t>999547486</t>
  </si>
  <si>
    <t>Osmarka Idrettslag</t>
  </si>
  <si>
    <t>KL10010232</t>
  </si>
  <si>
    <t>918186042</t>
  </si>
  <si>
    <t>Kristiansand Judo</t>
  </si>
  <si>
    <t>KL05340011</t>
  </si>
  <si>
    <t>983424503</t>
  </si>
  <si>
    <t>Midtre Brandbu Ungdoms og Idrettslag</t>
  </si>
  <si>
    <t>KL04290005</t>
  </si>
  <si>
    <t>984211554</t>
  </si>
  <si>
    <t>Osen Idrettslag</t>
  </si>
  <si>
    <t>KL03010186</t>
  </si>
  <si>
    <t>982396697</t>
  </si>
  <si>
    <t>Mercantile Ski- Og Fotballkl.</t>
  </si>
  <si>
    <t>KL19020135</t>
  </si>
  <si>
    <t>997305884</t>
  </si>
  <si>
    <t>Hamna ATN-Taekwondo Chi- klubb</t>
  </si>
  <si>
    <t>KL15050043</t>
  </si>
  <si>
    <t>983930840</t>
  </si>
  <si>
    <t>Kristiansund Fjellklubb</t>
  </si>
  <si>
    <t>KL11030243</t>
  </si>
  <si>
    <t>993803456</t>
  </si>
  <si>
    <t>Hinna Idrettslag - Volleyball</t>
  </si>
  <si>
    <t>KL07220019</t>
  </si>
  <si>
    <t>993726338</t>
  </si>
  <si>
    <t>Nøtterøy Og Tønsberg Danseklubb</t>
  </si>
  <si>
    <t>KL10040041</t>
  </si>
  <si>
    <t>916992890</t>
  </si>
  <si>
    <t>Sira Kyokushin Klubb</t>
  </si>
  <si>
    <t>KL16010071</t>
  </si>
  <si>
    <t>989418092</t>
  </si>
  <si>
    <t>Sverresborg IF - Alianselag</t>
  </si>
  <si>
    <t>KL05160005</t>
  </si>
  <si>
    <t>816825202</t>
  </si>
  <si>
    <t>Lågen Cykleklubb</t>
  </si>
  <si>
    <t>KL20040033</t>
  </si>
  <si>
    <t>912348407</t>
  </si>
  <si>
    <t>Hammerfest Klatreklubb</t>
  </si>
  <si>
    <t>KL06020019</t>
  </si>
  <si>
    <t>984066589</t>
  </si>
  <si>
    <t>Drammen Judo Club</t>
  </si>
  <si>
    <t>KL05360026</t>
  </si>
  <si>
    <t>994192795</t>
  </si>
  <si>
    <t>Fluberg Fotballklubb</t>
  </si>
  <si>
    <t>KL14160001</t>
  </si>
  <si>
    <t>993780936</t>
  </si>
  <si>
    <t>Bjordal/Søreide Idrettslag</t>
  </si>
  <si>
    <t>KL09060037</t>
  </si>
  <si>
    <t>983913334</t>
  </si>
  <si>
    <t>Arendal Bowlingklubb</t>
  </si>
  <si>
    <t>KL05010105</t>
  </si>
  <si>
    <t>996500950</t>
  </si>
  <si>
    <t>Troll Bobteam Hunderfossen</t>
  </si>
  <si>
    <t>KL17020093</t>
  </si>
  <si>
    <t>996732134</t>
  </si>
  <si>
    <t>Sunnan Cykle Klubb</t>
  </si>
  <si>
    <t>KL09010001</t>
  </si>
  <si>
    <t>975329569</t>
  </si>
  <si>
    <t>Hope Idrettslag</t>
  </si>
  <si>
    <t>KL16210017</t>
  </si>
  <si>
    <t>988929549</t>
  </si>
  <si>
    <t>Ørland Flyklubb</t>
  </si>
  <si>
    <t>KL18660003</t>
  </si>
  <si>
    <t>989995219</t>
  </si>
  <si>
    <t>Hadsel Undervannsklubb</t>
  </si>
  <si>
    <t>KL11420009</t>
  </si>
  <si>
    <t>989583786</t>
  </si>
  <si>
    <t>Mastra Hestesportklubb</t>
  </si>
  <si>
    <t>KL03011451</t>
  </si>
  <si>
    <t>996540243</t>
  </si>
  <si>
    <t>Øst Cricket Klubb</t>
  </si>
  <si>
    <t>KL11060083</t>
  </si>
  <si>
    <t>990939152</t>
  </si>
  <si>
    <t>Karmsund Ballklubb</t>
  </si>
  <si>
    <t>KL15390008</t>
  </si>
  <si>
    <t>987002492</t>
  </si>
  <si>
    <t>Mittet IL</t>
  </si>
  <si>
    <t>KL19110002</t>
  </si>
  <si>
    <t>975606473</t>
  </si>
  <si>
    <t>Kvæfjord Svømmeklubb</t>
  </si>
  <si>
    <t>KL06230012</t>
  </si>
  <si>
    <t>985720983</t>
  </si>
  <si>
    <t>I L Moingen</t>
  </si>
  <si>
    <t>KL20120002</t>
  </si>
  <si>
    <t>984030789</t>
  </si>
  <si>
    <t>Alta Atletklubb</t>
  </si>
  <si>
    <t>KL06160004</t>
  </si>
  <si>
    <t>911844583</t>
  </si>
  <si>
    <t>Hallingen Hundekjørerlag</t>
  </si>
  <si>
    <t>KL03010721</t>
  </si>
  <si>
    <t>995854074</t>
  </si>
  <si>
    <t>Gamle Oslo Ishockeyklubb</t>
  </si>
  <si>
    <t>KL03011304</t>
  </si>
  <si>
    <t>991334912</t>
  </si>
  <si>
    <t>Alna Cricket Club</t>
  </si>
  <si>
    <t>KL15320018</t>
  </si>
  <si>
    <t>912859274</t>
  </si>
  <si>
    <t>Giske Motorsportklubb</t>
  </si>
  <si>
    <t>KL07010007</t>
  </si>
  <si>
    <t>893039082</t>
  </si>
  <si>
    <t>Horten Friidrettsklubb</t>
  </si>
  <si>
    <t>KL03010367</t>
  </si>
  <si>
    <t>986297596</t>
  </si>
  <si>
    <t>Stor-Oslo Helsesportlag</t>
  </si>
  <si>
    <t>KL11220009</t>
  </si>
  <si>
    <t>993797138</t>
  </si>
  <si>
    <t>Oltedal Turn</t>
  </si>
  <si>
    <t>KL07090112</t>
  </si>
  <si>
    <t>916578814</t>
  </si>
  <si>
    <t>Larvik Bryteklubb</t>
  </si>
  <si>
    <t>KL08210016</t>
  </si>
  <si>
    <t>992682116</t>
  </si>
  <si>
    <t>Bø Volleyballklubb</t>
  </si>
  <si>
    <t>KL08150011</t>
  </si>
  <si>
    <t>993771821</t>
  </si>
  <si>
    <t>Kragerø Svømmeklubb</t>
  </si>
  <si>
    <t>KL05420033</t>
  </si>
  <si>
    <t>984063369</t>
  </si>
  <si>
    <t>Aurdal IF Alpin</t>
  </si>
  <si>
    <t>KL02310142</t>
  </si>
  <si>
    <t>911985144</t>
  </si>
  <si>
    <t>Lillestrøm El-Innebandyklubb</t>
  </si>
  <si>
    <t>KL18500003</t>
  </si>
  <si>
    <t>992647116</t>
  </si>
  <si>
    <t>Storjord &amp; Omegn Idrettslag</t>
  </si>
  <si>
    <t>KL09040005</t>
  </si>
  <si>
    <t>993581836</t>
  </si>
  <si>
    <t>Grimstad Helsesportslag</t>
  </si>
  <si>
    <t>KL10030034</t>
  </si>
  <si>
    <t>914878470</t>
  </si>
  <si>
    <t>Lista Bølgerytterforening</t>
  </si>
  <si>
    <t>KL11340002</t>
  </si>
  <si>
    <t>990003955</t>
  </si>
  <si>
    <t>Nesflaten Idrettslag</t>
  </si>
  <si>
    <t>KL08050110</t>
  </si>
  <si>
    <t>993751731</t>
  </si>
  <si>
    <t>Porsgrunn Badmintonklubb</t>
  </si>
  <si>
    <t>KL04280033</t>
  </si>
  <si>
    <t>996951855</t>
  </si>
  <si>
    <t>Trysil Sykkelklubb</t>
  </si>
  <si>
    <t>KL05400010</t>
  </si>
  <si>
    <t>983189601</t>
  </si>
  <si>
    <t>Bagn Sportsskytterklubb</t>
  </si>
  <si>
    <t>KL15570015</t>
  </si>
  <si>
    <t>998537738</t>
  </si>
  <si>
    <t>Osmarka Hestesportklubb</t>
  </si>
  <si>
    <t>KL02380026</t>
  </si>
  <si>
    <t>986833528</t>
  </si>
  <si>
    <t>De Norske Officerers Rideklub</t>
  </si>
  <si>
    <t>KL15460005</t>
  </si>
  <si>
    <t>913192060</t>
  </si>
  <si>
    <t>Harøy Bogeskytarlag</t>
  </si>
  <si>
    <t>KL11030059</t>
  </si>
  <si>
    <t>979255314</t>
  </si>
  <si>
    <t>Roklubben Terje Viken</t>
  </si>
  <si>
    <t>KL15040072</t>
  </si>
  <si>
    <t>912298167</t>
  </si>
  <si>
    <t>Ålesund Sharks Basketballklubb</t>
  </si>
  <si>
    <t>KL20120023</t>
  </si>
  <si>
    <t>984641230</t>
  </si>
  <si>
    <t>Alta Dykkerklubb</t>
  </si>
  <si>
    <t>KL03010261</t>
  </si>
  <si>
    <t>995537591</t>
  </si>
  <si>
    <t>Oslo Roklubb</t>
  </si>
  <si>
    <t>KL03011413</t>
  </si>
  <si>
    <t>911607182</t>
  </si>
  <si>
    <t>Fossum Cricket Klubb</t>
  </si>
  <si>
    <t>KL08050021</t>
  </si>
  <si>
    <t>998435862</t>
  </si>
  <si>
    <t>Grenland Bueskyttere</t>
  </si>
  <si>
    <t>KL12010605</t>
  </si>
  <si>
    <t>995696614</t>
  </si>
  <si>
    <t>Bsi Rugby</t>
  </si>
  <si>
    <t>KL08070047</t>
  </si>
  <si>
    <t>Notodden Taekwondo</t>
  </si>
  <si>
    <t>KL11220026</t>
  </si>
  <si>
    <t>986857567</t>
  </si>
  <si>
    <t>Gjesdal Skiskytterlag</t>
  </si>
  <si>
    <t>KL18450014</t>
  </si>
  <si>
    <t>912532054</t>
  </si>
  <si>
    <t>Sørfold Bueklubb</t>
  </si>
  <si>
    <t>KL11340001</t>
  </si>
  <si>
    <t>989608932</t>
  </si>
  <si>
    <t>Jelsa Idrettslag</t>
  </si>
  <si>
    <t>KL12380008</t>
  </si>
  <si>
    <t>994117041</t>
  </si>
  <si>
    <t>Tørvikbygd Idrettslag</t>
  </si>
  <si>
    <t>KL05450006</t>
  </si>
  <si>
    <t>993625183</t>
  </si>
  <si>
    <t>Vang IL</t>
  </si>
  <si>
    <t>KL07010037</t>
  </si>
  <si>
    <t>919007745</t>
  </si>
  <si>
    <t>Vestfold Studentsamfunns Idrettslag</t>
  </si>
  <si>
    <t>KL01220014</t>
  </si>
  <si>
    <t>997542460</t>
  </si>
  <si>
    <t>Solberg Rytterklubb</t>
  </si>
  <si>
    <t>KL14110004</t>
  </si>
  <si>
    <t>993784206</t>
  </si>
  <si>
    <t>Eivindvik Idrettslag</t>
  </si>
  <si>
    <t>KL12160006</t>
  </si>
  <si>
    <t>993772305</t>
  </si>
  <si>
    <t>Sveio Orienteringslag</t>
  </si>
  <si>
    <t>KL12440002</t>
  </si>
  <si>
    <t>912110303</t>
  </si>
  <si>
    <t>Austevoll Seilforening</t>
  </si>
  <si>
    <t>KL19030047</t>
  </si>
  <si>
    <t>983355900</t>
  </si>
  <si>
    <t>Harstad Skiklubb</t>
  </si>
  <si>
    <t>KL11300024</t>
  </si>
  <si>
    <t>Krokhøl innebandyklubb</t>
  </si>
  <si>
    <t>KL20190008</t>
  </si>
  <si>
    <t>983999123</t>
  </si>
  <si>
    <t>Nordkapp Svømmeklubb</t>
  </si>
  <si>
    <t>KL20250006</t>
  </si>
  <si>
    <t>975770249</t>
  </si>
  <si>
    <t>Tana Motorklubb</t>
  </si>
  <si>
    <t>KL11030276</t>
  </si>
  <si>
    <t>916244525</t>
  </si>
  <si>
    <t>Urburhedleren Fjellsportlag</t>
  </si>
  <si>
    <t>KL03011393</t>
  </si>
  <si>
    <t>919177756</t>
  </si>
  <si>
    <t>Oslo Kendo Klubb</t>
  </si>
  <si>
    <t>KL15040069</t>
  </si>
  <si>
    <t>983912699</t>
  </si>
  <si>
    <t>Ellingsøy Volleyball-Klubb</t>
  </si>
  <si>
    <t>KL16530008</t>
  </si>
  <si>
    <t>914113563</t>
  </si>
  <si>
    <t>Lundamo Miniatyrskytterlag</t>
  </si>
  <si>
    <t>KL12410012</t>
  </si>
  <si>
    <t>990742448</t>
  </si>
  <si>
    <t>Fusa Hestesportlag</t>
  </si>
  <si>
    <t>KL18410046</t>
  </si>
  <si>
    <t>993504521</t>
  </si>
  <si>
    <t>Fauske IL Sykkel</t>
  </si>
  <si>
    <t>KL06230004</t>
  </si>
  <si>
    <t>991883843</t>
  </si>
  <si>
    <t>Geithus Turnforening</t>
  </si>
  <si>
    <t>KL15480007</t>
  </si>
  <si>
    <t>985268126</t>
  </si>
  <si>
    <t>Eide og Fræna Pistolklubb</t>
  </si>
  <si>
    <t>KL16120024</t>
  </si>
  <si>
    <t>Hemne Motorklubb</t>
  </si>
  <si>
    <t>KL05420010</t>
  </si>
  <si>
    <t>985028036</t>
  </si>
  <si>
    <t>Ulnes Idrettslag</t>
  </si>
  <si>
    <t>KL09010034</t>
  </si>
  <si>
    <t>993798886</t>
  </si>
  <si>
    <t>Risør Undervannsklubb</t>
  </si>
  <si>
    <t>KL16570005</t>
  </si>
  <si>
    <t>993614947</t>
  </si>
  <si>
    <t>Viggja Idrettslag</t>
  </si>
  <si>
    <t>KL12010762</t>
  </si>
  <si>
    <t>998245923</t>
  </si>
  <si>
    <t>Bergen Baseballklubb</t>
  </si>
  <si>
    <t>KL16130003</t>
  </si>
  <si>
    <t>993927384</t>
  </si>
  <si>
    <t>IL Fjordglimt</t>
  </si>
  <si>
    <t>KL12350008</t>
  </si>
  <si>
    <t>988166898</t>
  </si>
  <si>
    <t>Vargar, IL</t>
  </si>
  <si>
    <t>KL02360028</t>
  </si>
  <si>
    <t>983522149</t>
  </si>
  <si>
    <t>Nes Sykkelklubb</t>
  </si>
  <si>
    <t>KL19020230</t>
  </si>
  <si>
    <t>997293614</t>
  </si>
  <si>
    <t>Tromsø Cricket Club</t>
  </si>
  <si>
    <t>KL01110015</t>
  </si>
  <si>
    <t>912548813</t>
  </si>
  <si>
    <t>Hvaler Volleyballklubb</t>
  </si>
  <si>
    <t>KL16340001</t>
  </si>
  <si>
    <t>984020368</t>
  </si>
  <si>
    <t>Drivdalen Idrettslag</t>
  </si>
  <si>
    <t>KL20120088</t>
  </si>
  <si>
    <t>911790971</t>
  </si>
  <si>
    <t>Alta Biljardklubb</t>
  </si>
  <si>
    <t>KL15430006</t>
  </si>
  <si>
    <t>993553557</t>
  </si>
  <si>
    <t>Eresfjord og Vistdal Fotballklubb</t>
  </si>
  <si>
    <t>KL02170299</t>
  </si>
  <si>
    <t>996992756</t>
  </si>
  <si>
    <t>RA Padleklubb</t>
  </si>
  <si>
    <t>KL01250015</t>
  </si>
  <si>
    <t>983768679</t>
  </si>
  <si>
    <t>Mysen Tennisklubb</t>
  </si>
  <si>
    <t>KL11030106</t>
  </si>
  <si>
    <t>993803146</t>
  </si>
  <si>
    <t>Stavanger Styrkeløft Klubb</t>
  </si>
  <si>
    <t>KL19230007</t>
  </si>
  <si>
    <t>Salangen Pistolklubb</t>
  </si>
  <si>
    <t>KL06020182</t>
  </si>
  <si>
    <t>912484335</t>
  </si>
  <si>
    <t>Skoger og Fjell Karateklubb</t>
  </si>
  <si>
    <t>KL12630009</t>
  </si>
  <si>
    <t>983999050</t>
  </si>
  <si>
    <t>Seim Idrottslag</t>
  </si>
  <si>
    <t>KL11200023</t>
  </si>
  <si>
    <t>984032765</t>
  </si>
  <si>
    <t>Forus RC Klubb</t>
  </si>
  <si>
    <t>KL05010041</t>
  </si>
  <si>
    <t>985541604</t>
  </si>
  <si>
    <t>Sportwing Hang Og Paragliderklubb</t>
  </si>
  <si>
    <t>KL19240054</t>
  </si>
  <si>
    <t>993755478</t>
  </si>
  <si>
    <t>Øverbygdhopp</t>
  </si>
  <si>
    <t>KL08060127</t>
  </si>
  <si>
    <t>912295052</t>
  </si>
  <si>
    <t>Skien Kjelkehockey Klubb</t>
  </si>
  <si>
    <t>KL16640006</t>
  </si>
  <si>
    <t>993792497</t>
  </si>
  <si>
    <t>Selbu Pistolklubb</t>
  </si>
  <si>
    <t>KL14170004</t>
  </si>
  <si>
    <t>912293416</t>
  </si>
  <si>
    <t>Feios Idrettslag</t>
  </si>
  <si>
    <t>KL12470011</t>
  </si>
  <si>
    <t>995911132</t>
  </si>
  <si>
    <t>Askøy Sportsdykkerklubb</t>
  </si>
  <si>
    <t>KL01051001</t>
  </si>
  <si>
    <t>983871119</t>
  </si>
  <si>
    <t>Friidrettslaget Borg</t>
  </si>
  <si>
    <t>KL08190017</t>
  </si>
  <si>
    <t>916481144</t>
  </si>
  <si>
    <t>Nome Pistolklubb</t>
  </si>
  <si>
    <t>KL09010032</t>
  </si>
  <si>
    <t>995830310</t>
  </si>
  <si>
    <t>Risør ski- og skøyteklubb</t>
  </si>
  <si>
    <t>KL10180030</t>
  </si>
  <si>
    <t>815235592</t>
  </si>
  <si>
    <t>søgne klatreklubb</t>
  </si>
  <si>
    <t>KL05290012</t>
  </si>
  <si>
    <t>983790305</t>
  </si>
  <si>
    <t>Solvoll Idrettslag</t>
  </si>
  <si>
    <t>KL19020162</t>
  </si>
  <si>
    <t>991153470</t>
  </si>
  <si>
    <t>Kvaløya &amp; Omegn Hestesportsklubb</t>
  </si>
  <si>
    <t>KL15510015</t>
  </si>
  <si>
    <t>986873007</t>
  </si>
  <si>
    <t>Eide Klatreklubb</t>
  </si>
  <si>
    <t>KL07090107</t>
  </si>
  <si>
    <t>994481436</t>
  </si>
  <si>
    <t>MILTON Larvik Sportsklubb</t>
  </si>
  <si>
    <t>KL18600016</t>
  </si>
  <si>
    <t>986218742</t>
  </si>
  <si>
    <t>Lofoten Taekwondoklubb</t>
  </si>
  <si>
    <t>KL11490009</t>
  </si>
  <si>
    <t>988733423</t>
  </si>
  <si>
    <t>Skudenes Pistolklubb</t>
  </si>
  <si>
    <t>KL10010141</t>
  </si>
  <si>
    <t>993510173</t>
  </si>
  <si>
    <t>Flekkerøy Padleklubb</t>
  </si>
  <si>
    <t>KL01060031</t>
  </si>
  <si>
    <t>883993292</t>
  </si>
  <si>
    <t>Kongsten IF</t>
  </si>
  <si>
    <t>KL05020127</t>
  </si>
  <si>
    <t>815502272</t>
  </si>
  <si>
    <t>Mjøsa Modellflyklubb</t>
  </si>
  <si>
    <t>KL03010932</t>
  </si>
  <si>
    <t>983800858</t>
  </si>
  <si>
    <t>Torshov Bob Team</t>
  </si>
  <si>
    <t>KL12380040</t>
  </si>
  <si>
    <t>993793248</t>
  </si>
  <si>
    <t>Hardanger Bordtennisklubb</t>
  </si>
  <si>
    <t>KL18050030</t>
  </si>
  <si>
    <t>996052133</t>
  </si>
  <si>
    <t>Narvik Sportsdykkerklubb</t>
  </si>
  <si>
    <t>KL03010214</t>
  </si>
  <si>
    <t>976483111</t>
  </si>
  <si>
    <t>Norsk Trekkhundklubb</t>
  </si>
  <si>
    <t>KL12010667</t>
  </si>
  <si>
    <t>989874004</t>
  </si>
  <si>
    <t>Bergen og Omegn Modellbilklubb</t>
  </si>
  <si>
    <t>KL16480010</t>
  </si>
  <si>
    <t>980283100</t>
  </si>
  <si>
    <t>Rognes Idrettslag</t>
  </si>
  <si>
    <t>KL15390003</t>
  </si>
  <si>
    <t>984437455</t>
  </si>
  <si>
    <t>Holmemstranda IL</t>
  </si>
  <si>
    <t>KL08070005</t>
  </si>
  <si>
    <t>984383436</t>
  </si>
  <si>
    <t>Lisleherad Idrettslag</t>
  </si>
  <si>
    <t>KL01230011</t>
  </si>
  <si>
    <t>993765880</t>
  </si>
  <si>
    <t>Spydeberg Atletene</t>
  </si>
  <si>
    <t>KL08060073</t>
  </si>
  <si>
    <t>983391125</t>
  </si>
  <si>
    <t>Herkules Skøyter</t>
  </si>
  <si>
    <t>KL12210269</t>
  </si>
  <si>
    <t>912571289</t>
  </si>
  <si>
    <t>Heiane Bokseklubb</t>
  </si>
  <si>
    <t>KL14010025</t>
  </si>
  <si>
    <t>993789143</t>
  </si>
  <si>
    <t>Friskis &amp; Svettis Florø</t>
  </si>
  <si>
    <t>KL04030071</t>
  </si>
  <si>
    <t>992765143</t>
  </si>
  <si>
    <t>Hedemarken Klatreklubb</t>
  </si>
  <si>
    <t>KL05360030</t>
  </si>
  <si>
    <t>914753783</t>
  </si>
  <si>
    <t>Søndre Land Idrettslag Ski</t>
  </si>
  <si>
    <t>KL10170003</t>
  </si>
  <si>
    <t>911744570</t>
  </si>
  <si>
    <t>Greipstad Pistolklubb</t>
  </si>
  <si>
    <t>KL11020137</t>
  </si>
  <si>
    <t>Vågen Håndball Klubb</t>
  </si>
  <si>
    <t>KL07110004</t>
  </si>
  <si>
    <t>984070004</t>
  </si>
  <si>
    <t>Nesbygda Idrettsforening</t>
  </si>
  <si>
    <t>KL12310009</t>
  </si>
  <si>
    <t>993625868</t>
  </si>
  <si>
    <t>Føyk, IL</t>
  </si>
  <si>
    <t>KL11110009</t>
  </si>
  <si>
    <t>985643679</t>
  </si>
  <si>
    <t>Dalane Golfklubb</t>
  </si>
  <si>
    <t>KL15670005</t>
  </si>
  <si>
    <t>915314376</t>
  </si>
  <si>
    <t>NMK Surnadal/Rindal</t>
  </si>
  <si>
    <t>KL16200002</t>
  </si>
  <si>
    <t>995517523</t>
  </si>
  <si>
    <t>Frøya Sportsdykkerklubb</t>
  </si>
  <si>
    <t>KL12630014</t>
  </si>
  <si>
    <t>893755942</t>
  </si>
  <si>
    <t>NORDHORDLAND DYKKERKLUBB</t>
  </si>
  <si>
    <t>KL19020061</t>
  </si>
  <si>
    <t>975527662</t>
  </si>
  <si>
    <t>Tromsø Seilforening</t>
  </si>
  <si>
    <t>KL08170001</t>
  </si>
  <si>
    <t>Bostrak Idrettslag</t>
  </si>
  <si>
    <t>KL20140001</t>
  </si>
  <si>
    <t>971493046</t>
  </si>
  <si>
    <t>Nuvsvåg Ungdoms &amp; Idrettslag</t>
  </si>
  <si>
    <t>KL20300002</t>
  </si>
  <si>
    <t>984417799</t>
  </si>
  <si>
    <t>IL BØLGEN</t>
  </si>
  <si>
    <t>KL19420018</t>
  </si>
  <si>
    <t>993225460</t>
  </si>
  <si>
    <t>Nordreisa Mk</t>
  </si>
  <si>
    <t>KL07090021</t>
  </si>
  <si>
    <t>993861510</t>
  </si>
  <si>
    <t>Larvik Handicap Idrettslag</t>
  </si>
  <si>
    <t>KL12410011</t>
  </si>
  <si>
    <t>996643875</t>
  </si>
  <si>
    <t>Søre Fusa Idrettslag</t>
  </si>
  <si>
    <t>KL19130016</t>
  </si>
  <si>
    <t>997538013</t>
  </si>
  <si>
    <t>Evenskjer Klatreklubb</t>
  </si>
  <si>
    <t>KL10320023</t>
  </si>
  <si>
    <t>995607867</t>
  </si>
  <si>
    <t>Lister Hest og Ponni Klubb</t>
  </si>
  <si>
    <t>KL18330022</t>
  </si>
  <si>
    <t>993127086</t>
  </si>
  <si>
    <t>Rana Kraftsportsklubb</t>
  </si>
  <si>
    <t>KL12230009</t>
  </si>
  <si>
    <t>913389409</t>
  </si>
  <si>
    <t>Tysnes Sports Skytterklubb</t>
  </si>
  <si>
    <t>KL08050049</t>
  </si>
  <si>
    <t>895021172</t>
  </si>
  <si>
    <t>Grenland Racerbåt Klubb</t>
  </si>
  <si>
    <t>KL14200023</t>
  </si>
  <si>
    <t>998290287</t>
  </si>
  <si>
    <t>Sogn Motorsportklubb</t>
  </si>
  <si>
    <t>KL10140023</t>
  </si>
  <si>
    <t>891854552</t>
  </si>
  <si>
    <t>Kvarstein Idrettslag</t>
  </si>
  <si>
    <t>KL11240055</t>
  </si>
  <si>
    <t>917431515</t>
  </si>
  <si>
    <t>Sande Svømmeklubb</t>
  </si>
  <si>
    <t>KL18410049</t>
  </si>
  <si>
    <t>913308476</t>
  </si>
  <si>
    <t>Indre Salten Paragliderklubb</t>
  </si>
  <si>
    <t>KL12560014</t>
  </si>
  <si>
    <t>993571121</t>
  </si>
  <si>
    <t>Nordhordland padleklubb</t>
  </si>
  <si>
    <t>KL08310003</t>
  </si>
  <si>
    <t>997501527</t>
  </si>
  <si>
    <t>Hugljufur Islandshestforening</t>
  </si>
  <si>
    <t>KL02370008</t>
  </si>
  <si>
    <t>987612673</t>
  </si>
  <si>
    <t>Eidsvoll Dykkeklubb</t>
  </si>
  <si>
    <t>KL14320034</t>
  </si>
  <si>
    <t>993535516</t>
  </si>
  <si>
    <t>Tefre Ryttarklubb</t>
  </si>
  <si>
    <t>KL12510003</t>
  </si>
  <si>
    <t>993921742</t>
  </si>
  <si>
    <t>Eksingedalen Idrettslag</t>
  </si>
  <si>
    <t>KL17170011</t>
  </si>
  <si>
    <t>991147462</t>
  </si>
  <si>
    <t>Frosta Motorcross Klubb</t>
  </si>
  <si>
    <t>KL20120083</t>
  </si>
  <si>
    <t>995349337</t>
  </si>
  <si>
    <t>ALTA KLATREKLUBB</t>
  </si>
  <si>
    <t>KL19030086</t>
  </si>
  <si>
    <t>999606970</t>
  </si>
  <si>
    <t>Harstad Modellflyklubb</t>
  </si>
  <si>
    <t>KL18480004</t>
  </si>
  <si>
    <t>993621005</t>
  </si>
  <si>
    <t>Nordfold Idrettsforening</t>
  </si>
  <si>
    <t>KL06020096</t>
  </si>
  <si>
    <t>984710879</t>
  </si>
  <si>
    <t>Drammen Innebandy Forening</t>
  </si>
  <si>
    <t>KL08220001</t>
  </si>
  <si>
    <t>989980440</t>
  </si>
  <si>
    <t>Akkerhaugen Bueskytterklubb</t>
  </si>
  <si>
    <t>KL02330009</t>
  </si>
  <si>
    <t>987790210</t>
  </si>
  <si>
    <t>Nittedal Sportskyttergruppe</t>
  </si>
  <si>
    <t>KL17030053</t>
  </si>
  <si>
    <t>998094933</t>
  </si>
  <si>
    <t>Namdal Flyklubb</t>
  </si>
  <si>
    <t>KL10010151</t>
  </si>
  <si>
    <t>994701533</t>
  </si>
  <si>
    <t>Sørlandets R/C Modellflyklubb</t>
  </si>
  <si>
    <t>KL15020003</t>
  </si>
  <si>
    <t>998083125</t>
  </si>
  <si>
    <t>Fannefjord Pistolklubb</t>
  </si>
  <si>
    <t>KL16010120</t>
  </si>
  <si>
    <t>983358004</t>
  </si>
  <si>
    <t>Devle Ballklubb</t>
  </si>
  <si>
    <t>KL11240039</t>
  </si>
  <si>
    <t>983882773</t>
  </si>
  <si>
    <t>Pingvin Stupklubb</t>
  </si>
  <si>
    <t>KL04270063</t>
  </si>
  <si>
    <t>913698452</t>
  </si>
  <si>
    <t>ELVERUM FRISBEE KLUBB</t>
  </si>
  <si>
    <t>KL06040059</t>
  </si>
  <si>
    <t>994232908</t>
  </si>
  <si>
    <t>Kongsberg Padleklubb</t>
  </si>
  <si>
    <t>KL06040038</t>
  </si>
  <si>
    <t>918127933</t>
  </si>
  <si>
    <t>K3 Kongsberg Klatreklubb</t>
  </si>
  <si>
    <t>KL02330047</t>
  </si>
  <si>
    <t>989544330</t>
  </si>
  <si>
    <t>Varingskollen Snowboardklubb</t>
  </si>
  <si>
    <t>KL05280052</t>
  </si>
  <si>
    <t>993514861</t>
  </si>
  <si>
    <t>Gjøvik og Toten Kajakklubb</t>
  </si>
  <si>
    <t>KL08150024</t>
  </si>
  <si>
    <t>985512566</t>
  </si>
  <si>
    <t>Kragerø IF - Ski</t>
  </si>
  <si>
    <t>KL16010304</t>
  </si>
  <si>
    <t>981930193</t>
  </si>
  <si>
    <t>Granåsen Skiforening</t>
  </si>
  <si>
    <t>KL04030011</t>
  </si>
  <si>
    <t>888568212</t>
  </si>
  <si>
    <t>Hamar Judoklubb</t>
  </si>
  <si>
    <t>KL08330009</t>
  </si>
  <si>
    <t>996931692</t>
  </si>
  <si>
    <t>Skafså Motorsportklubb</t>
  </si>
  <si>
    <t>KL15390025X</t>
  </si>
  <si>
    <t>981633881</t>
  </si>
  <si>
    <t>Romsdalstindene PGK</t>
  </si>
  <si>
    <t>KL11020135</t>
  </si>
  <si>
    <t>998308720</t>
  </si>
  <si>
    <t>Sandnes Cricket Klubb</t>
  </si>
  <si>
    <t>KL15020006</t>
  </si>
  <si>
    <t>993791210</t>
  </si>
  <si>
    <t>Istad IL</t>
  </si>
  <si>
    <t>KL10370009</t>
  </si>
  <si>
    <t>898270092</t>
  </si>
  <si>
    <t>Kvinesdal Rideklubb</t>
  </si>
  <si>
    <t>KL07040070</t>
  </si>
  <si>
    <t>981567420</t>
  </si>
  <si>
    <t>Tønsberg Modellflyklubb</t>
  </si>
  <si>
    <t>KL06020047</t>
  </si>
  <si>
    <t>951167509</t>
  </si>
  <si>
    <t>Norsk Motor Klubb Drammen</t>
  </si>
  <si>
    <t>KL04270018</t>
  </si>
  <si>
    <t>984204353</t>
  </si>
  <si>
    <t>Siljuberget Skilag</t>
  </si>
  <si>
    <t>KL02110008</t>
  </si>
  <si>
    <t>993837342</t>
  </si>
  <si>
    <t>Vestby Pistolklubb</t>
  </si>
  <si>
    <t>KL03011187</t>
  </si>
  <si>
    <t>993911917</t>
  </si>
  <si>
    <t>Oslo Fridykkerklubb</t>
  </si>
  <si>
    <t>KL20280015</t>
  </si>
  <si>
    <t>986550607</t>
  </si>
  <si>
    <t>Båtsfjord NTN Taekwon-Do klubb</t>
  </si>
  <si>
    <t>KL10010019</t>
  </si>
  <si>
    <t>Hånes Turnforening</t>
  </si>
  <si>
    <t>KL15600020</t>
  </si>
  <si>
    <t>897167972</t>
  </si>
  <si>
    <t>Tingvoll Bordtennisklubb</t>
  </si>
  <si>
    <t>KL20170002</t>
  </si>
  <si>
    <t>985797366</t>
  </si>
  <si>
    <t>Neverfjord Idrettslag</t>
  </si>
  <si>
    <t>KL10180019</t>
  </si>
  <si>
    <t>996778681</t>
  </si>
  <si>
    <t>Søgne &amp; Mandal Basketballklubb</t>
  </si>
  <si>
    <t>KL12010004</t>
  </si>
  <si>
    <t>986664785</t>
  </si>
  <si>
    <t>Alvøen Roklubb</t>
  </si>
  <si>
    <t>KL10320001</t>
  </si>
  <si>
    <t>996965112</t>
  </si>
  <si>
    <t>Kvås Idrettslag</t>
  </si>
  <si>
    <t>KL05430008</t>
  </si>
  <si>
    <t>993531294</t>
  </si>
  <si>
    <t>Vestre Slidre Jeger og Fiskarlag</t>
  </si>
  <si>
    <t>KL01240044</t>
  </si>
  <si>
    <t>999254276</t>
  </si>
  <si>
    <t>Askim Bordtennisklubb</t>
  </si>
  <si>
    <t>KL06240019</t>
  </si>
  <si>
    <t>985532141</t>
  </si>
  <si>
    <t>Eiker Trialklubb</t>
  </si>
  <si>
    <t>KL18660030</t>
  </si>
  <si>
    <t>895069132</t>
  </si>
  <si>
    <t>Stokmarknes Orienteringslag</t>
  </si>
  <si>
    <t>KL19020229</t>
  </si>
  <si>
    <t>995646161</t>
  </si>
  <si>
    <t>Ballklubben 9000</t>
  </si>
  <si>
    <t>KL08300001</t>
  </si>
  <si>
    <t>993971154</t>
  </si>
  <si>
    <t>Nissedal Idrettslag</t>
  </si>
  <si>
    <t>KL18600019</t>
  </si>
  <si>
    <t>984948964</t>
  </si>
  <si>
    <t>Lofoten Sykkelklubb</t>
  </si>
  <si>
    <t>KL15050050</t>
  </si>
  <si>
    <t>985232407</t>
  </si>
  <si>
    <t>Kristiansund Motocrossklubb</t>
  </si>
  <si>
    <t>KL19330028</t>
  </si>
  <si>
    <t>991058249</t>
  </si>
  <si>
    <t>Malangshalvøya Ballklubb</t>
  </si>
  <si>
    <t>KL15190016</t>
  </si>
  <si>
    <t>993617490</t>
  </si>
  <si>
    <t>Volda Tennislag</t>
  </si>
  <si>
    <t>KL18040146</t>
  </si>
  <si>
    <t>997748204</t>
  </si>
  <si>
    <t>Bodø Roller Derby</t>
  </si>
  <si>
    <t>KL11240079</t>
  </si>
  <si>
    <t>914897084</t>
  </si>
  <si>
    <t>Sola Undervannsjakt- og fridykkeklubb</t>
  </si>
  <si>
    <t>KL17110003</t>
  </si>
  <si>
    <t>982415845</t>
  </si>
  <si>
    <t>Kopperå Idrettslag</t>
  </si>
  <si>
    <t>KL17420002</t>
  </si>
  <si>
    <t>Namdal Sportsskytterlag</t>
  </si>
  <si>
    <t>KL02190262</t>
  </si>
  <si>
    <t>993576166</t>
  </si>
  <si>
    <t>Stabekk Cricket Klubb</t>
  </si>
  <si>
    <t>KL10020010</t>
  </si>
  <si>
    <t>989557262</t>
  </si>
  <si>
    <t>Mandal Seilforening</t>
  </si>
  <si>
    <t>KL19020198</t>
  </si>
  <si>
    <t>987999462</t>
  </si>
  <si>
    <t>Tromsø Modellbilklubb</t>
  </si>
  <si>
    <t>KL18240051</t>
  </si>
  <si>
    <t>992825847</t>
  </si>
  <si>
    <t>Mosjøen Motorsport Klubb</t>
  </si>
  <si>
    <t>KL15430002</t>
  </si>
  <si>
    <t>993631779</t>
  </si>
  <si>
    <t>Eidsøra IL</t>
  </si>
  <si>
    <t>KL11110003</t>
  </si>
  <si>
    <t>915184723</t>
  </si>
  <si>
    <t>Sokndal Turnforening</t>
  </si>
  <si>
    <t>KL12230001</t>
  </si>
  <si>
    <t>971356413</t>
  </si>
  <si>
    <t>Lundegrend Idrettslag</t>
  </si>
  <si>
    <t>KL12240024</t>
  </si>
  <si>
    <t>993792624</t>
  </si>
  <si>
    <t>Kvinnherad Roklubb</t>
  </si>
  <si>
    <t>KL17020061</t>
  </si>
  <si>
    <t>914926440</t>
  </si>
  <si>
    <t>Steinkjer Volleyballklubb</t>
  </si>
  <si>
    <t>KL06020162</t>
  </si>
  <si>
    <t>986385614</t>
  </si>
  <si>
    <t>Friskis &amp; Svettis Drammen</t>
  </si>
  <si>
    <t>KL04280024</t>
  </si>
  <si>
    <t>993400130</t>
  </si>
  <si>
    <t>Trysil Golfklubb</t>
  </si>
  <si>
    <t>KL06040035</t>
  </si>
  <si>
    <t>813300702</t>
  </si>
  <si>
    <t>Kongsberg Shotokan Karateklubb</t>
  </si>
  <si>
    <t>KL03010715</t>
  </si>
  <si>
    <t>995873702</t>
  </si>
  <si>
    <t>Oslo og Akershus Fjordhestlag</t>
  </si>
  <si>
    <t>KL04260007</t>
  </si>
  <si>
    <t>875498312</t>
  </si>
  <si>
    <t>Risberget IL</t>
  </si>
  <si>
    <t>KL02170014</t>
  </si>
  <si>
    <t>987814780</t>
  </si>
  <si>
    <t>Svartskog IF</t>
  </si>
  <si>
    <t>KL08170014</t>
  </si>
  <si>
    <t>991224157</t>
  </si>
  <si>
    <t>Henseid Idrettslag</t>
  </si>
  <si>
    <t>KL08060101</t>
  </si>
  <si>
    <t>985934541</t>
  </si>
  <si>
    <t>Moflata Misjonskirkes Bordtennisklubb</t>
  </si>
  <si>
    <t>KL15040068</t>
  </si>
  <si>
    <t>996473856</t>
  </si>
  <si>
    <t>Ålesund Ju Jitsu Klubb</t>
  </si>
  <si>
    <t>KL14160005</t>
  </si>
  <si>
    <t>985701776</t>
  </si>
  <si>
    <t>Kyrkjebø Idrettslag</t>
  </si>
  <si>
    <t>KL17110006</t>
  </si>
  <si>
    <t>974238802</t>
  </si>
  <si>
    <t>IL Tambar</t>
  </si>
  <si>
    <t>KL06020085</t>
  </si>
  <si>
    <t>995284715</t>
  </si>
  <si>
    <t>Drammen Klatreklubb</t>
  </si>
  <si>
    <t>KL02190273</t>
  </si>
  <si>
    <t>996131122</t>
  </si>
  <si>
    <t>Bærum Frisbeeklubb</t>
  </si>
  <si>
    <t>KL05010097</t>
  </si>
  <si>
    <t>985700079</t>
  </si>
  <si>
    <t>Lillehammer Klatreklubb</t>
  </si>
  <si>
    <t>KL03011043</t>
  </si>
  <si>
    <t>994040715</t>
  </si>
  <si>
    <t>Vingtor RC Club</t>
  </si>
  <si>
    <t>KL15190015</t>
  </si>
  <si>
    <t>916099274</t>
  </si>
  <si>
    <t>Volda Studentidrettslag</t>
  </si>
  <si>
    <t>KL14320008</t>
  </si>
  <si>
    <t>993627860</t>
  </si>
  <si>
    <t>Førde Pistol Klubb</t>
  </si>
  <si>
    <t>KL14380003</t>
  </si>
  <si>
    <t>993868310</t>
  </si>
  <si>
    <t>Davik Idrettslag</t>
  </si>
  <si>
    <t>KL14320004</t>
  </si>
  <si>
    <t>997570219</t>
  </si>
  <si>
    <t>Fjordane Luftsportsklubb</t>
  </si>
  <si>
    <t>KL05420007</t>
  </si>
  <si>
    <t>983928757</t>
  </si>
  <si>
    <t>Leira Min. og Pistolklubb</t>
  </si>
  <si>
    <t>KL16240001</t>
  </si>
  <si>
    <t>983816584</t>
  </si>
  <si>
    <t>Fevåg Idrettslag</t>
  </si>
  <si>
    <t>KL08060011</t>
  </si>
  <si>
    <t>983780857</t>
  </si>
  <si>
    <t>Gulset Bryteklubb</t>
  </si>
  <si>
    <t>KL04030025</t>
  </si>
  <si>
    <t>991838899</t>
  </si>
  <si>
    <t>Mjøsen Dykkerkl.</t>
  </si>
  <si>
    <t>KL11490079</t>
  </si>
  <si>
    <t>914442230</t>
  </si>
  <si>
    <t>Skudeneshavn Kajakklubb</t>
  </si>
  <si>
    <t>KL12510008</t>
  </si>
  <si>
    <t>995864037</t>
  </si>
  <si>
    <t>Vaksdal Sportsskytterklubb</t>
  </si>
  <si>
    <t>KL03010527</t>
  </si>
  <si>
    <t>Oslo og Omegn Hanggliderklubb</t>
  </si>
  <si>
    <t>KL09400003</t>
  </si>
  <si>
    <t>917947317</t>
  </si>
  <si>
    <t>Hylestad Pistolklubb</t>
  </si>
  <si>
    <t>KL16010087</t>
  </si>
  <si>
    <t>989198572</t>
  </si>
  <si>
    <t>Pingvin Sportsdykkerklubb</t>
  </si>
  <si>
    <t>KL14110007</t>
  </si>
  <si>
    <t>993551724</t>
  </si>
  <si>
    <t>Gulen Fotballklubb</t>
  </si>
  <si>
    <t>KL03010138</t>
  </si>
  <si>
    <t>996675254</t>
  </si>
  <si>
    <t>Sinsen Tennisklubb</t>
  </si>
  <si>
    <t>KL06020180</t>
  </si>
  <si>
    <t>912400417</t>
  </si>
  <si>
    <t>Drammen Shotokan Karateklubb</t>
  </si>
  <si>
    <t>KL20300056</t>
  </si>
  <si>
    <t>984939558</t>
  </si>
  <si>
    <t>Sør-Varanger Kyokushinkai Karateklubb</t>
  </si>
  <si>
    <t>KL02200076</t>
  </si>
  <si>
    <t>989466321</t>
  </si>
  <si>
    <t>Asker Trial Klubb</t>
  </si>
  <si>
    <t>KL04170001</t>
  </si>
  <si>
    <t>987010002</t>
  </si>
  <si>
    <t>Espa Idrettslag</t>
  </si>
  <si>
    <t>KL18660022</t>
  </si>
  <si>
    <t>995573741</t>
  </si>
  <si>
    <t>Vesterålen Sykkelklubb</t>
  </si>
  <si>
    <t>KL06220007</t>
  </si>
  <si>
    <t>993803448</t>
  </si>
  <si>
    <t>Norefjell Cykleklubb</t>
  </si>
  <si>
    <t>KL19330002</t>
  </si>
  <si>
    <t>991033548</t>
  </si>
  <si>
    <t>Josefvatn Idrettslag</t>
  </si>
  <si>
    <t>KL07230004</t>
  </si>
  <si>
    <t>993541877</t>
  </si>
  <si>
    <t>Tjøme Tennisklubb</t>
  </si>
  <si>
    <t>KL17240007</t>
  </si>
  <si>
    <t>994081454</t>
  </si>
  <si>
    <t>Verrastranda Idrettslag</t>
  </si>
  <si>
    <t>KL16380042</t>
  </si>
  <si>
    <t>984029071</t>
  </si>
  <si>
    <t>Ytre Geitastrand Idrettslag</t>
  </si>
  <si>
    <t>KL19020085</t>
  </si>
  <si>
    <t>975897435</t>
  </si>
  <si>
    <t>Tromsø Gymnastikklag</t>
  </si>
  <si>
    <t>KL19250003</t>
  </si>
  <si>
    <t>983546765</t>
  </si>
  <si>
    <t>Sørreisa O-lag</t>
  </si>
  <si>
    <t>KL16010340</t>
  </si>
  <si>
    <t>984192800</t>
  </si>
  <si>
    <t>Trondheim Flyklubb</t>
  </si>
  <si>
    <t>KL02190081</t>
  </si>
  <si>
    <t>916368631</t>
  </si>
  <si>
    <t>Asker og Bærum Vannskiklubb</t>
  </si>
  <si>
    <t>KL16010115</t>
  </si>
  <si>
    <t>992510994</t>
  </si>
  <si>
    <t>Blussuvoll Volleyballklubb</t>
  </si>
  <si>
    <t>KL08060104</t>
  </si>
  <si>
    <t>987532076</t>
  </si>
  <si>
    <t>Grenland Modellbilklubb</t>
  </si>
  <si>
    <t>KL14180004</t>
  </si>
  <si>
    <t>993628859</t>
  </si>
  <si>
    <t>Vetlefjorden Idrettslag</t>
  </si>
  <si>
    <t>KL17020023</t>
  </si>
  <si>
    <t>993882852</t>
  </si>
  <si>
    <t>Steinkjer Pistolklubb</t>
  </si>
  <si>
    <t>KL15350007</t>
  </si>
  <si>
    <t>989493760</t>
  </si>
  <si>
    <t>IL Samhald</t>
  </si>
  <si>
    <t>KL03010084</t>
  </si>
  <si>
    <t>988353930</t>
  </si>
  <si>
    <t>Rullestoldanseklubben Fristil</t>
  </si>
  <si>
    <t>KL17110009</t>
  </si>
  <si>
    <t>893576002</t>
  </si>
  <si>
    <t>Meråker Pistolklubb</t>
  </si>
  <si>
    <t>KL17020012</t>
  </si>
  <si>
    <t>983896839</t>
  </si>
  <si>
    <t>Rygg Idrettslag</t>
  </si>
  <si>
    <t>KL05200017</t>
  </si>
  <si>
    <t>994414682</t>
  </si>
  <si>
    <t>Ringebu-Fåvang Tur og Trim kl</t>
  </si>
  <si>
    <t>KL03011428</t>
  </si>
  <si>
    <t>993936669</t>
  </si>
  <si>
    <t>Oslo Sidelengs Brettklubb</t>
  </si>
  <si>
    <t>KL07180006</t>
  </si>
  <si>
    <t>980439313</t>
  </si>
  <si>
    <t>Vivestad Idrettsforening</t>
  </si>
  <si>
    <t>KL16650001</t>
  </si>
  <si>
    <t>993746053</t>
  </si>
  <si>
    <t>Græsli Idrettslag</t>
  </si>
  <si>
    <t>KL03010097</t>
  </si>
  <si>
    <t>993726184</t>
  </si>
  <si>
    <t>IL Geoform</t>
  </si>
  <si>
    <t>KL15350005</t>
  </si>
  <si>
    <t>985033226</t>
  </si>
  <si>
    <t>Rekdal Idrettslag</t>
  </si>
  <si>
    <t>KL06050094</t>
  </si>
  <si>
    <t>993834564</t>
  </si>
  <si>
    <t>Ringerike Modellfly Klubb</t>
  </si>
  <si>
    <t>KL11190033</t>
  </si>
  <si>
    <t>975873196</t>
  </si>
  <si>
    <t>Cross RC klubb</t>
  </si>
  <si>
    <t>KL16010500</t>
  </si>
  <si>
    <t>997503252</t>
  </si>
  <si>
    <t>Ranheim Innebandyklubb</t>
  </si>
  <si>
    <t>KL17030011</t>
  </si>
  <si>
    <t>993792829</t>
  </si>
  <si>
    <t>Namdal Sykkelklubb</t>
  </si>
  <si>
    <t>KL05160001</t>
  </si>
  <si>
    <t>975563030</t>
  </si>
  <si>
    <t>Ruste Idrettslag</t>
  </si>
  <si>
    <t>KL02170051</t>
  </si>
  <si>
    <t>997651405</t>
  </si>
  <si>
    <t>Follo Kampsport Klubb</t>
  </si>
  <si>
    <t>KL06210004</t>
  </si>
  <si>
    <t>993814822</t>
  </si>
  <si>
    <t>Sigdal Friidrettsklubb</t>
  </si>
  <si>
    <t>KL06160003</t>
  </si>
  <si>
    <t>Nesbyen Pistolklubb</t>
  </si>
  <si>
    <t>KL01180007</t>
  </si>
  <si>
    <t>988809446</t>
  </si>
  <si>
    <t>Aremark Pistolklubb - skytter</t>
  </si>
  <si>
    <t>KL05150012</t>
  </si>
  <si>
    <t>898339572</t>
  </si>
  <si>
    <t>Jotunheimen Fjellsportklubb</t>
  </si>
  <si>
    <t>KL02370026</t>
  </si>
  <si>
    <t>994277030</t>
  </si>
  <si>
    <t>Norske Officerers Pistolklub/Dal</t>
  </si>
  <si>
    <t>KL17170001</t>
  </si>
  <si>
    <t>999581722</t>
  </si>
  <si>
    <t>Frosta Froskemannsklubb</t>
  </si>
  <si>
    <t>KL19020027</t>
  </si>
  <si>
    <t>993627585</t>
  </si>
  <si>
    <t>Rya Idrettslag</t>
  </si>
  <si>
    <t>KL06050041</t>
  </si>
  <si>
    <t>992639679</t>
  </si>
  <si>
    <t>Åskameratene Ungdoms &amp; Idrettslag</t>
  </si>
  <si>
    <t>KL04230001</t>
  </si>
  <si>
    <t>993900079</t>
  </si>
  <si>
    <t>Grinder Idrettslag</t>
  </si>
  <si>
    <t>KL06260006</t>
  </si>
  <si>
    <t>994509543</t>
  </si>
  <si>
    <t>Lier Judoklubb</t>
  </si>
  <si>
    <t>KL01051040</t>
  </si>
  <si>
    <t>986692347</t>
  </si>
  <si>
    <t>Sarpsborg Modellflyklubb</t>
  </si>
  <si>
    <t>KL18410006</t>
  </si>
  <si>
    <t>992624310</t>
  </si>
  <si>
    <t>Fauske og Sørfold Pistolklubb</t>
  </si>
  <si>
    <t>KL02190189</t>
  </si>
  <si>
    <t>994943235</t>
  </si>
  <si>
    <t>Bærum Modellfly Klubb</t>
  </si>
  <si>
    <t>KL19020208</t>
  </si>
  <si>
    <t>978603564</t>
  </si>
  <si>
    <t>TUIL Tromsdalen Friidrett</t>
  </si>
  <si>
    <t>KL21000001</t>
  </si>
  <si>
    <t>917397104</t>
  </si>
  <si>
    <t>Svea Skytterlag</t>
  </si>
  <si>
    <t>KL16360005</t>
  </si>
  <si>
    <t>Meldal Pistolklubb</t>
  </si>
  <si>
    <t>KL10020039</t>
  </si>
  <si>
    <t>994829947</t>
  </si>
  <si>
    <t>Mandal og Lindesnes Klatreklubb</t>
  </si>
  <si>
    <t>KL17400005</t>
  </si>
  <si>
    <t>974501945</t>
  </si>
  <si>
    <t>Trones IL</t>
  </si>
  <si>
    <t>KL03011546</t>
  </si>
  <si>
    <t>912386988</t>
  </si>
  <si>
    <t>Santokai Karateklubb</t>
  </si>
  <si>
    <t>KL19030045</t>
  </si>
  <si>
    <t>911694573</t>
  </si>
  <si>
    <t>Harstad Rytterklubb</t>
  </si>
  <si>
    <t>KL03010263</t>
  </si>
  <si>
    <t>985337659</t>
  </si>
  <si>
    <t>Oslo Ryttersportsklubb</t>
  </si>
  <si>
    <t>KL06050062</t>
  </si>
  <si>
    <t>988332186</t>
  </si>
  <si>
    <t>Ringerikes Seilflyklubb</t>
  </si>
  <si>
    <t>KL15240005</t>
  </si>
  <si>
    <t>993749079</t>
  </si>
  <si>
    <t>Norddal/Eidsdal FK</t>
  </si>
  <si>
    <t>KL18040048</t>
  </si>
  <si>
    <t>993946303</t>
  </si>
  <si>
    <t>Fotballklubben Vinkelen</t>
  </si>
  <si>
    <t>KL03010081</t>
  </si>
  <si>
    <t>981974042</t>
  </si>
  <si>
    <t>Forward SPK</t>
  </si>
  <si>
    <t>KL07160001</t>
  </si>
  <si>
    <t>993794643</t>
  </si>
  <si>
    <t>IF HAUK</t>
  </si>
  <si>
    <t>KL18700003</t>
  </si>
  <si>
    <t>993181226</t>
  </si>
  <si>
    <t>IL Holmgang</t>
  </si>
  <si>
    <t>KL16380013</t>
  </si>
  <si>
    <t>992921285</t>
  </si>
  <si>
    <t>Orkdal Rideklubb</t>
  </si>
  <si>
    <t>KL09260009</t>
  </si>
  <si>
    <t>994749196</t>
  </si>
  <si>
    <t>Lillesand Padleklubb</t>
  </si>
  <si>
    <t>KL03011435</t>
  </si>
  <si>
    <t>996111164</t>
  </si>
  <si>
    <t>Ørn Kristiania, Fotballklubben</t>
  </si>
  <si>
    <t>KL02370034</t>
  </si>
  <si>
    <t>990459487</t>
  </si>
  <si>
    <t>Kinsa Judoklubb</t>
  </si>
  <si>
    <t>KL15020094</t>
  </si>
  <si>
    <t>995373084</t>
  </si>
  <si>
    <t>Skaret Skiforening</t>
  </si>
  <si>
    <t>KL01370004</t>
  </si>
  <si>
    <t>985745897</t>
  </si>
  <si>
    <t>Svinndal Motocrossklubb</t>
  </si>
  <si>
    <t>KL09260025</t>
  </si>
  <si>
    <t>894711752</t>
  </si>
  <si>
    <t>BLINDLEIA CYKLEKLUBB</t>
  </si>
  <si>
    <t>KL11490076</t>
  </si>
  <si>
    <t>995187353</t>
  </si>
  <si>
    <t>Karmøy Freestyleklubb</t>
  </si>
  <si>
    <t>KL18330091</t>
  </si>
  <si>
    <t>816031702</t>
  </si>
  <si>
    <t>Rana Bueskytterklubb</t>
  </si>
  <si>
    <t>KL16380016</t>
  </si>
  <si>
    <t>986963200</t>
  </si>
  <si>
    <t>Orkla Pistolklubb</t>
  </si>
  <si>
    <t>KL12380022</t>
  </si>
  <si>
    <t>984064527</t>
  </si>
  <si>
    <t>Hardanger Skøyteklubb</t>
  </si>
  <si>
    <t>KL08050007</t>
  </si>
  <si>
    <t>990439524</t>
  </si>
  <si>
    <t>Sandøya Idrettslag</t>
  </si>
  <si>
    <t>KL14450011</t>
  </si>
  <si>
    <t>989368567</t>
  </si>
  <si>
    <t>Sandane Pistolklubb</t>
  </si>
  <si>
    <t>KL12010773</t>
  </si>
  <si>
    <t>911761203</t>
  </si>
  <si>
    <t>Åsgard Turnforening</t>
  </si>
  <si>
    <t>KL02380028</t>
  </si>
  <si>
    <t>995928590</t>
  </si>
  <si>
    <t>Gruvelia SK</t>
  </si>
  <si>
    <t>KL18130028</t>
  </si>
  <si>
    <t>996557510</t>
  </si>
  <si>
    <t>Brønnøy Sjøsportklubb</t>
  </si>
  <si>
    <t>KL05340017</t>
  </si>
  <si>
    <t>990697337</t>
  </si>
  <si>
    <t>Tingelstad IF</t>
  </si>
  <si>
    <t>KL10170011</t>
  </si>
  <si>
    <t>993760390</t>
  </si>
  <si>
    <t>Rosseland Ryttersportsklubb</t>
  </si>
  <si>
    <t>KL06040066</t>
  </si>
  <si>
    <t>996777200</t>
  </si>
  <si>
    <t>Sandsvær Ryttersportsklubb</t>
  </si>
  <si>
    <t>KL07040076</t>
  </si>
  <si>
    <t>984020562</t>
  </si>
  <si>
    <t>Træleborg Atn Taekwondo Klubb</t>
  </si>
  <si>
    <t>KL16530011</t>
  </si>
  <si>
    <t>988238910</t>
  </si>
  <si>
    <t>Melhus Pistolklubb</t>
  </si>
  <si>
    <t>KL07040047</t>
  </si>
  <si>
    <t>993631795</t>
  </si>
  <si>
    <t>Jarlsberg Badmintonklubb</t>
  </si>
  <si>
    <t>KL19020257</t>
  </si>
  <si>
    <t>915197337</t>
  </si>
  <si>
    <t>Tromsø Triathlonklubb</t>
  </si>
  <si>
    <t>KL05360028</t>
  </si>
  <si>
    <t>993928240</t>
  </si>
  <si>
    <t>Randsfjord Swingklubb</t>
  </si>
  <si>
    <t>KL10010224</t>
  </si>
  <si>
    <t>915246966</t>
  </si>
  <si>
    <t>Lauvåsen Idrettsforening</t>
  </si>
  <si>
    <t>KL07200013</t>
  </si>
  <si>
    <t>999513123</t>
  </si>
  <si>
    <t>Tønsberg og Omegn Rideklubb</t>
  </si>
  <si>
    <t>KL11020014</t>
  </si>
  <si>
    <t>996798356</t>
  </si>
  <si>
    <t>NOP Vatne</t>
  </si>
  <si>
    <t>KL18240065</t>
  </si>
  <si>
    <t>Mosjøen Bokseklubb</t>
  </si>
  <si>
    <t>KL03011354</t>
  </si>
  <si>
    <t>992651458</t>
  </si>
  <si>
    <t>Bjerke Taekwondo Klubb</t>
  </si>
  <si>
    <t>KL08140026</t>
  </si>
  <si>
    <t>916837755</t>
  </si>
  <si>
    <t>Skjærgården Klatreklubb</t>
  </si>
  <si>
    <t>KL15170004</t>
  </si>
  <si>
    <t>996294137</t>
  </si>
  <si>
    <t>Hjørungavåg Pistolklubb</t>
  </si>
  <si>
    <t>KL10030008</t>
  </si>
  <si>
    <t>911789531</t>
  </si>
  <si>
    <t>Farsund Tennisklubb</t>
  </si>
  <si>
    <t>KL15480032</t>
  </si>
  <si>
    <t>991659730</t>
  </si>
  <si>
    <t>Fræna Svømmeklubb</t>
  </si>
  <si>
    <t>KL15040008</t>
  </si>
  <si>
    <t>916010117</t>
  </si>
  <si>
    <t>Ålesund Judoklubb</t>
  </si>
  <si>
    <t>KL02170002</t>
  </si>
  <si>
    <t>987888636</t>
  </si>
  <si>
    <t>Oppegård Seilforening</t>
  </si>
  <si>
    <t>KL08150004</t>
  </si>
  <si>
    <t>997191625</t>
  </si>
  <si>
    <t>Kragerø Dykkeklubb</t>
  </si>
  <si>
    <t>KL19230010</t>
  </si>
  <si>
    <t>993493562</t>
  </si>
  <si>
    <t>Salangen IF Trim</t>
  </si>
  <si>
    <t>KL05320008</t>
  </si>
  <si>
    <t>993639184</t>
  </si>
  <si>
    <t>Randsfjorden Seilforening</t>
  </si>
  <si>
    <t>KL06280029</t>
  </si>
  <si>
    <t>993759988</t>
  </si>
  <si>
    <t>Hurum Krav Maga Klubb</t>
  </si>
  <si>
    <t>KL15040107</t>
  </si>
  <si>
    <t>993734829</t>
  </si>
  <si>
    <t>Spjelkavik og Omegn Friidrettsklubb</t>
  </si>
  <si>
    <t>KL16400036</t>
  </si>
  <si>
    <t>891200102</t>
  </si>
  <si>
    <t>Røros og omegn hestesportsklubb</t>
  </si>
  <si>
    <t>KL16630027</t>
  </si>
  <si>
    <t>992471328</t>
  </si>
  <si>
    <t>Malvik Ju Jitsu Klubb</t>
  </si>
  <si>
    <t>KL07010014</t>
  </si>
  <si>
    <t>984036507</t>
  </si>
  <si>
    <t>Horten Bueskyttere</t>
  </si>
  <si>
    <t>KL10010229</t>
  </si>
  <si>
    <t>916327021</t>
  </si>
  <si>
    <t>Kristiansand Bryteklubb</t>
  </si>
  <si>
    <t>KL06020048</t>
  </si>
  <si>
    <t>882613402</t>
  </si>
  <si>
    <t>Nybyen Ballklubb</t>
  </si>
  <si>
    <t>KL11490074</t>
  </si>
  <si>
    <t>893605002</t>
  </si>
  <si>
    <t>Haugaland Fotballklubb</t>
  </si>
  <si>
    <t>KL20030024</t>
  </si>
  <si>
    <t>911926393</t>
  </si>
  <si>
    <t>Vadsø Klatreklubb</t>
  </si>
  <si>
    <t>KL04360004</t>
  </si>
  <si>
    <t>915102190</t>
  </si>
  <si>
    <t>Øversjødalen Idrettslag</t>
  </si>
  <si>
    <t>KL12010745</t>
  </si>
  <si>
    <t>996515338</t>
  </si>
  <si>
    <t>Løvstakken Fotballklubb</t>
  </si>
  <si>
    <t>KL15020018</t>
  </si>
  <si>
    <t>986201165</t>
  </si>
  <si>
    <t>Molde Pistolklubb</t>
  </si>
  <si>
    <t>KL07230011</t>
  </si>
  <si>
    <t>993547085</t>
  </si>
  <si>
    <t>Tjøme MotoCrossKlubb</t>
  </si>
  <si>
    <t>KL20030035</t>
  </si>
  <si>
    <t>995317842</t>
  </si>
  <si>
    <t>Varanger Rideklubb</t>
  </si>
  <si>
    <t>KL18200036</t>
  </si>
  <si>
    <t>993213586</t>
  </si>
  <si>
    <t>Syv Søstre Hestesportsklubb</t>
  </si>
  <si>
    <t>KL09040009</t>
  </si>
  <si>
    <t>994882333</t>
  </si>
  <si>
    <t>Grimstad Volleyballklubb</t>
  </si>
  <si>
    <t>KL04190022</t>
  </si>
  <si>
    <t>997490185</t>
  </si>
  <si>
    <t>Sør-Odal Pistolklubb</t>
  </si>
  <si>
    <t>KL07200011</t>
  </si>
  <si>
    <t>990649669</t>
  </si>
  <si>
    <t>Dynga Racing</t>
  </si>
  <si>
    <t>KL15050052</t>
  </si>
  <si>
    <t>994028464</t>
  </si>
  <si>
    <t>Fosna Innebandyklubb</t>
  </si>
  <si>
    <t>KL20140005</t>
  </si>
  <si>
    <t>993606049</t>
  </si>
  <si>
    <t>Bergsfjord Ungdoms- og Idrettslag</t>
  </si>
  <si>
    <t>KL06210009</t>
  </si>
  <si>
    <t>994117475</t>
  </si>
  <si>
    <t>Øvre Sigdal idrettslag</t>
  </si>
  <si>
    <t>KL12410005</t>
  </si>
  <si>
    <t>991932690</t>
  </si>
  <si>
    <t>IL Venjar</t>
  </si>
  <si>
    <t>KL07010062</t>
  </si>
  <si>
    <t>997123484</t>
  </si>
  <si>
    <t>Renshin Aikido Dojo Horten</t>
  </si>
  <si>
    <t>KL04120017</t>
  </si>
  <si>
    <t>917324697</t>
  </si>
  <si>
    <t>Lismarken Skytterlag sportsskyttere</t>
  </si>
  <si>
    <t>KL14010019</t>
  </si>
  <si>
    <t>993761680</t>
  </si>
  <si>
    <t>Florø Innebandyklubb</t>
  </si>
  <si>
    <t>KL01050002</t>
  </si>
  <si>
    <t>984320639</t>
  </si>
  <si>
    <t>Sarpsborg Bowlingklubb</t>
  </si>
  <si>
    <t>KL16010553</t>
  </si>
  <si>
    <t>915748406</t>
  </si>
  <si>
    <t>Moholt Cricket Klub</t>
  </si>
  <si>
    <t>KL06270022</t>
  </si>
  <si>
    <t>992235446</t>
  </si>
  <si>
    <t>Røyken Taekwon-Do Klubb</t>
  </si>
  <si>
    <t>KL07010003</t>
  </si>
  <si>
    <t>993577278</t>
  </si>
  <si>
    <t>Horten Badmintonklubb</t>
  </si>
  <si>
    <t>KL01010045</t>
  </si>
  <si>
    <t>986187049</t>
  </si>
  <si>
    <t>Halden Mc Klubb</t>
  </si>
  <si>
    <t>KL18540004</t>
  </si>
  <si>
    <t>993543179</t>
  </si>
  <si>
    <t>Kjeldebotn Idrettslag</t>
  </si>
  <si>
    <t>KL07090089</t>
  </si>
  <si>
    <t>984239203</t>
  </si>
  <si>
    <t>Larvik Modellflyklubb</t>
  </si>
  <si>
    <t>KL16170029</t>
  </si>
  <si>
    <t>993226564</t>
  </si>
  <si>
    <t>Friskis &amp; Svettis Hitra</t>
  </si>
  <si>
    <t>KL12380050</t>
  </si>
  <si>
    <t>996618765</t>
  </si>
  <si>
    <t>Hardanger Sykkelklubb</t>
  </si>
  <si>
    <t>KL03011281</t>
  </si>
  <si>
    <t>999124852</t>
  </si>
  <si>
    <t>Vålerenga Cricket Klubb</t>
  </si>
  <si>
    <t>KL15020027</t>
  </si>
  <si>
    <t>984234961</t>
  </si>
  <si>
    <t>Molde Olymp</t>
  </si>
  <si>
    <t>KL06020184</t>
  </si>
  <si>
    <t>913514955</t>
  </si>
  <si>
    <t>Drammen Baseballklubb</t>
  </si>
  <si>
    <t>KL17110011</t>
  </si>
  <si>
    <t>916192096</t>
  </si>
  <si>
    <t>MERÅKER MOTORSPORTKLUBB</t>
  </si>
  <si>
    <t>KL12350069</t>
  </si>
  <si>
    <t>917120358</t>
  </si>
  <si>
    <t>Voss Taijiquan Lag</t>
  </si>
  <si>
    <t>KL19020222</t>
  </si>
  <si>
    <t>996520005</t>
  </si>
  <si>
    <t>Berserk Futsalklubb</t>
  </si>
  <si>
    <t>KL18710036</t>
  </si>
  <si>
    <t>916977352</t>
  </si>
  <si>
    <t>Andøya Roller Derby</t>
  </si>
  <si>
    <t>KL17170003</t>
  </si>
  <si>
    <t>993541516</t>
  </si>
  <si>
    <t>Frosta Salongskytterlag</t>
  </si>
  <si>
    <t>KL18710011</t>
  </si>
  <si>
    <t>993357502</t>
  </si>
  <si>
    <t>Dverberg Idrettslag</t>
  </si>
  <si>
    <t>KL06050088</t>
  </si>
  <si>
    <t>992813768</t>
  </si>
  <si>
    <t>Ringerike Mikroflyklubb</t>
  </si>
  <si>
    <t>KL19240010</t>
  </si>
  <si>
    <t>994145169</t>
  </si>
  <si>
    <t>Mellembygd Idrettslag</t>
  </si>
  <si>
    <t>KL18700015</t>
  </si>
  <si>
    <t>996897680</t>
  </si>
  <si>
    <t>Sortland Pistolklubb</t>
  </si>
  <si>
    <t>KL05200030</t>
  </si>
  <si>
    <t>813260522</t>
  </si>
  <si>
    <t>Kvitfjell Veteran</t>
  </si>
  <si>
    <t>KL19020175</t>
  </si>
  <si>
    <t>984410247</t>
  </si>
  <si>
    <t>Tromsø Modellflyklubb</t>
  </si>
  <si>
    <t>KL18130022</t>
  </si>
  <si>
    <t>992678119</t>
  </si>
  <si>
    <t>Brønnøy og Sømna Motorsportklubb</t>
  </si>
  <si>
    <t>KL10140031</t>
  </si>
  <si>
    <t>992006900</t>
  </si>
  <si>
    <t>Vennesla Bowlingklubb</t>
  </si>
  <si>
    <t>KL10010170</t>
  </si>
  <si>
    <t>985024316</t>
  </si>
  <si>
    <t>Kristiansand Taekwon-Do Klubb</t>
  </si>
  <si>
    <t>KL16010532</t>
  </si>
  <si>
    <t>998354234</t>
  </si>
  <si>
    <t>Sverresborg IF - Hoops Basket Elite</t>
  </si>
  <si>
    <t>KL11010034</t>
  </si>
  <si>
    <t>984691866</t>
  </si>
  <si>
    <t>Egersund Padleklubb</t>
  </si>
  <si>
    <t>KL03010742</t>
  </si>
  <si>
    <t>894866152</t>
  </si>
  <si>
    <t>Aker Ishockeyklubb</t>
  </si>
  <si>
    <t>KL11340008</t>
  </si>
  <si>
    <t>984039921</t>
  </si>
  <si>
    <t>SULDAL ORIENTERINGSLAG</t>
  </si>
  <si>
    <t>KL19360004</t>
  </si>
  <si>
    <t>984141572</t>
  </si>
  <si>
    <t>Vannøy Sportsklubb</t>
  </si>
  <si>
    <t>KL14010023</t>
  </si>
  <si>
    <t>989815199</t>
  </si>
  <si>
    <t>Florø Motorsport Klubb</t>
  </si>
  <si>
    <t>KL02300011</t>
  </si>
  <si>
    <t>912460096</t>
  </si>
  <si>
    <t>Lørenskog Atletklubb</t>
  </si>
  <si>
    <t>KL15570014</t>
  </si>
  <si>
    <t>993569445</t>
  </si>
  <si>
    <t>Gjemnes Sykkelklubb</t>
  </si>
  <si>
    <t>KL07040040</t>
  </si>
  <si>
    <t>983780830</t>
  </si>
  <si>
    <t>Jarlsberg Trekkhundklubb</t>
  </si>
  <si>
    <t>KL16350001</t>
  </si>
  <si>
    <t>911561271</t>
  </si>
  <si>
    <t>Innset Idrettslag</t>
  </si>
  <si>
    <t>KL02370020</t>
  </si>
  <si>
    <t>917063877</t>
  </si>
  <si>
    <t>Feiring Miniatyrskytterlag</t>
  </si>
  <si>
    <t>KL01240001</t>
  </si>
  <si>
    <t>983669514</t>
  </si>
  <si>
    <t>Askim Badminton Club</t>
  </si>
  <si>
    <t>KL06020149</t>
  </si>
  <si>
    <t>994885456</t>
  </si>
  <si>
    <t>Drammen Modellflyklubb</t>
  </si>
  <si>
    <t>KL05400007</t>
  </si>
  <si>
    <t>993733288</t>
  </si>
  <si>
    <t>Hedalen Skytterlags Miniatyrgruppe</t>
  </si>
  <si>
    <t>KL04250001</t>
  </si>
  <si>
    <t>Aasa Miniatyrskytterlag</t>
  </si>
  <si>
    <t>KL11030280</t>
  </si>
  <si>
    <t>994464507</t>
  </si>
  <si>
    <t>Straen Volleyballklubb</t>
  </si>
  <si>
    <t>KL20120079</t>
  </si>
  <si>
    <t>993752851</t>
  </si>
  <si>
    <t>Talvik Judo</t>
  </si>
  <si>
    <t>KL07280007</t>
  </si>
  <si>
    <t>995302365</t>
  </si>
  <si>
    <t>Lardal Revolver Og Pistolklubb</t>
  </si>
  <si>
    <t>KL12010395</t>
  </si>
  <si>
    <t>997999479</t>
  </si>
  <si>
    <t>Bergen Trekkhundklubb</t>
  </si>
  <si>
    <t>KL11200002</t>
  </si>
  <si>
    <t>971244658</t>
  </si>
  <si>
    <t>Klepp Volleyballag</t>
  </si>
  <si>
    <t>KL12010766</t>
  </si>
  <si>
    <t>999619460</t>
  </si>
  <si>
    <t>Bergkrystall Fotballklubb</t>
  </si>
  <si>
    <t>KL09010005</t>
  </si>
  <si>
    <t>976240650</t>
  </si>
  <si>
    <t>Risør Gymnastikkforening</t>
  </si>
  <si>
    <t>KL05280007</t>
  </si>
  <si>
    <t>Lena Sportsskyttere</t>
  </si>
  <si>
    <t>KL14290005</t>
  </si>
  <si>
    <t>993556971</t>
  </si>
  <si>
    <t>Svint IL</t>
  </si>
  <si>
    <t>KL17480003</t>
  </si>
  <si>
    <t>893941452</t>
  </si>
  <si>
    <t>Elvalandet IL</t>
  </si>
  <si>
    <t>KL19280004</t>
  </si>
  <si>
    <t>993752371</t>
  </si>
  <si>
    <t>Søndre Torsken Idrettslag</t>
  </si>
  <si>
    <t>KL11030312</t>
  </si>
  <si>
    <t>914106966</t>
  </si>
  <si>
    <t>Sørmarkå Fotballklubb</t>
  </si>
  <si>
    <t>KL18050087</t>
  </si>
  <si>
    <t>992298146</t>
  </si>
  <si>
    <t>Narvik Bowlingklubb</t>
  </si>
  <si>
    <t>KL11330005</t>
  </si>
  <si>
    <t>975536106</t>
  </si>
  <si>
    <t>Årdal Idrettslag</t>
  </si>
  <si>
    <t>KL02360039</t>
  </si>
  <si>
    <t>992196807</t>
  </si>
  <si>
    <t>Phoenix Mikroflyklubb</t>
  </si>
  <si>
    <t>KL05020097</t>
  </si>
  <si>
    <t>993571105</t>
  </si>
  <si>
    <t>Gjøvik og Omegn Modellflyklubb</t>
  </si>
  <si>
    <t>KL07090040</t>
  </si>
  <si>
    <t>987544449</t>
  </si>
  <si>
    <t>Farrisbygda Idrettsforening</t>
  </si>
  <si>
    <t>KL05020067</t>
  </si>
  <si>
    <t>999082386</t>
  </si>
  <si>
    <t>Snertingdal IF Orientering</t>
  </si>
  <si>
    <t>KL01180002</t>
  </si>
  <si>
    <t>987576839</t>
  </si>
  <si>
    <t>Bjørkebekk Idrettsforening</t>
  </si>
  <si>
    <t>KL06040028</t>
  </si>
  <si>
    <t>918952004</t>
  </si>
  <si>
    <t>Bergkameratene-Volleyball</t>
  </si>
  <si>
    <t>KL18710035</t>
  </si>
  <si>
    <t>916376030</t>
  </si>
  <si>
    <t>Andøya Modellflyklubb</t>
  </si>
  <si>
    <t>KL06020158</t>
  </si>
  <si>
    <t>996726223</t>
  </si>
  <si>
    <t>Drammen og Omegn Paraglider Klubb</t>
  </si>
  <si>
    <t>KL03011319</t>
  </si>
  <si>
    <t>914899451</t>
  </si>
  <si>
    <t>Polonia Oslo Volleyball Klubb</t>
  </si>
  <si>
    <t>KL10140030</t>
  </si>
  <si>
    <t>912654672</t>
  </si>
  <si>
    <t>Vennesla Rytterforening</t>
  </si>
  <si>
    <t>KL20030020</t>
  </si>
  <si>
    <t>993599751</t>
  </si>
  <si>
    <t>Vadsø Hestesportsklubb</t>
  </si>
  <si>
    <t>KL05020114</t>
  </si>
  <si>
    <t>992866713</t>
  </si>
  <si>
    <t>Gtl Rc-Klubb</t>
  </si>
  <si>
    <t>KL03010234</t>
  </si>
  <si>
    <t>993746045</t>
  </si>
  <si>
    <t>Oslo Curling Klubb</t>
  </si>
  <si>
    <t>KL05440019</t>
  </si>
  <si>
    <t>913999738</t>
  </si>
  <si>
    <t>Valdres Cheerleading Klubb, WildCats</t>
  </si>
  <si>
    <t>KL19240061</t>
  </si>
  <si>
    <t>895147052</t>
  </si>
  <si>
    <t>Målselv Swingklubb</t>
  </si>
  <si>
    <t>KL10320021</t>
  </si>
  <si>
    <t>994050168</t>
  </si>
  <si>
    <t>Lyngdal Dykkeklubb</t>
  </si>
  <si>
    <t>KL14390001</t>
  </si>
  <si>
    <t>994079999</t>
  </si>
  <si>
    <t>Bryggja Idrettslag</t>
  </si>
  <si>
    <t>KL12010672</t>
  </si>
  <si>
    <t>977327385</t>
  </si>
  <si>
    <t>Justitia Roklubb Bergen</t>
  </si>
  <si>
    <t>KL14200018</t>
  </si>
  <si>
    <t>993729930</t>
  </si>
  <si>
    <t>Fjærland Idrettslag</t>
  </si>
  <si>
    <t>KL06020170</t>
  </si>
  <si>
    <t>996128156</t>
  </si>
  <si>
    <t>Gjerpenkollen Hoppklubb</t>
  </si>
  <si>
    <t>KL07040002</t>
  </si>
  <si>
    <t>982847613</t>
  </si>
  <si>
    <t>Tønsberg Dykkeklubb</t>
  </si>
  <si>
    <t>KL12010356</t>
  </si>
  <si>
    <t>994804103</t>
  </si>
  <si>
    <t>Bergen Bowling Club</t>
  </si>
  <si>
    <t>KL15570007</t>
  </si>
  <si>
    <t>985349142</t>
  </si>
  <si>
    <t>Reinsfjell Fotballklubb</t>
  </si>
  <si>
    <t>KL12330009</t>
  </si>
  <si>
    <t>916995032</t>
  </si>
  <si>
    <t>Ulvik karateklubb</t>
  </si>
  <si>
    <t>KL01240012</t>
  </si>
  <si>
    <t>993752827</t>
  </si>
  <si>
    <t>Askim Tennisklubb</t>
  </si>
  <si>
    <t>KL15390004</t>
  </si>
  <si>
    <t>992599499</t>
  </si>
  <si>
    <t>Innfjorden Idrettslag</t>
  </si>
  <si>
    <t>KL18200007</t>
  </si>
  <si>
    <t>994149113</t>
  </si>
  <si>
    <t>Sandnessjøen Pistolklubb</t>
  </si>
  <si>
    <t>KL15340003</t>
  </si>
  <si>
    <t>913046900</t>
  </si>
  <si>
    <t>Fjørtoft Turn og IL</t>
  </si>
  <si>
    <t>KL08150003</t>
  </si>
  <si>
    <t>Kragerø Badmintonklubb</t>
  </si>
  <si>
    <t xml:space="preserve">KL19030102 </t>
  </si>
  <si>
    <t>Bjarkøy Vel- og Idrettsforening</t>
  </si>
  <si>
    <t>KL18600038</t>
  </si>
  <si>
    <t>985454027</t>
  </si>
  <si>
    <t>Vestlofoten Kajakklubb</t>
  </si>
  <si>
    <t>KL02150002</t>
  </si>
  <si>
    <t>983950337</t>
  </si>
  <si>
    <t>Drøbak Bokseklubb</t>
  </si>
  <si>
    <t>KL15160008</t>
  </si>
  <si>
    <t>893752072</t>
  </si>
  <si>
    <t>Ulstein Seilforening</t>
  </si>
  <si>
    <t>KL01280011</t>
  </si>
  <si>
    <t>984069081</t>
  </si>
  <si>
    <t>Østbygda Idrettslag</t>
  </si>
  <si>
    <t>KL02370021</t>
  </si>
  <si>
    <t>993827010</t>
  </si>
  <si>
    <t>Finnkollen Idrettslag</t>
  </si>
  <si>
    <t>KL20210027</t>
  </si>
  <si>
    <t>985359350</t>
  </si>
  <si>
    <t>Karasjok håndballklubb</t>
  </si>
  <si>
    <t>KL11020089</t>
  </si>
  <si>
    <t>997941896</t>
  </si>
  <si>
    <t>Soma Ryttersportsklubb</t>
  </si>
  <si>
    <t>KL19430007</t>
  </si>
  <si>
    <t>993404063</t>
  </si>
  <si>
    <t>Kvænangen Rideklubb</t>
  </si>
  <si>
    <t>KL06260034</t>
  </si>
  <si>
    <t>Glittre Offroad</t>
  </si>
  <si>
    <t>KL08210015</t>
  </si>
  <si>
    <t>914228050</t>
  </si>
  <si>
    <t>Bø Ju Jitsu Klubb</t>
  </si>
  <si>
    <t>KL19020100</t>
  </si>
  <si>
    <t>913562356</t>
  </si>
  <si>
    <t>Tromsø Squashklubb</t>
  </si>
  <si>
    <t>KL07190005</t>
  </si>
  <si>
    <t>993541966</t>
  </si>
  <si>
    <t>Andebu Pistollag</t>
  </si>
  <si>
    <t>KL11030253</t>
  </si>
  <si>
    <t>993756687</t>
  </si>
  <si>
    <t>Hundvåg Karateklubb</t>
  </si>
  <si>
    <t>KL01380001</t>
  </si>
  <si>
    <t>993928631</t>
  </si>
  <si>
    <t>Hobøl Miniatyrskytterlag</t>
  </si>
  <si>
    <t>KL08050022</t>
  </si>
  <si>
    <t>991092293</t>
  </si>
  <si>
    <t>Porsgrunn Døves Sport</t>
  </si>
  <si>
    <t>KL03010498</t>
  </si>
  <si>
    <t>983375162</t>
  </si>
  <si>
    <t>Lilleborg Idrettsklubb</t>
  </si>
  <si>
    <t>KL19270006</t>
  </si>
  <si>
    <t>980337243</t>
  </si>
  <si>
    <t>Vangsvik Idrettslag</t>
  </si>
  <si>
    <t>KL08260023</t>
  </si>
  <si>
    <t>989387723</t>
  </si>
  <si>
    <t>Tinn Snøscooterklubb</t>
  </si>
  <si>
    <t>KL12010787</t>
  </si>
  <si>
    <t>815249682</t>
  </si>
  <si>
    <t>Ulriken Velocipedklubb</t>
  </si>
  <si>
    <t>KL15140002</t>
  </si>
  <si>
    <t>975508420</t>
  </si>
  <si>
    <t>Gursken idrettslag</t>
  </si>
  <si>
    <t>KL04300018</t>
  </si>
  <si>
    <t>914523788</t>
  </si>
  <si>
    <t>Koppang Håndballklubb</t>
  </si>
  <si>
    <t>KL17230001</t>
  </si>
  <si>
    <t>993739030</t>
  </si>
  <si>
    <t>Framverran Idrettslag</t>
  </si>
  <si>
    <t>KL17210031</t>
  </si>
  <si>
    <t>991879331</t>
  </si>
  <si>
    <t>Verdal Sportsdykkerklubb</t>
  </si>
  <si>
    <t>KL01280007</t>
  </si>
  <si>
    <t>915440185</t>
  </si>
  <si>
    <t>Rakkestad Pistolklubb</t>
  </si>
  <si>
    <t>KL02370018</t>
  </si>
  <si>
    <t>918734228</t>
  </si>
  <si>
    <t>Eidsvoll Tennisklubb</t>
  </si>
  <si>
    <t>KL16240007</t>
  </si>
  <si>
    <t>994740849</t>
  </si>
  <si>
    <t>Fjell-Liv Miniatyrskytterlag</t>
  </si>
  <si>
    <t>KL15280011</t>
  </si>
  <si>
    <t>988649112</t>
  </si>
  <si>
    <t>Sykkylven Pistolklubb</t>
  </si>
  <si>
    <t>KL03010248</t>
  </si>
  <si>
    <t>987599189</t>
  </si>
  <si>
    <t>Oslo Idrettslag</t>
  </si>
  <si>
    <t>KL19420012</t>
  </si>
  <si>
    <t>991868720</t>
  </si>
  <si>
    <t>Oksfjord og Straumfjord Idrettslag</t>
  </si>
  <si>
    <t>KL11110015</t>
  </si>
  <si>
    <t>913424395</t>
  </si>
  <si>
    <t>Sokndal fly og heliklubb</t>
  </si>
  <si>
    <t>KL08060055</t>
  </si>
  <si>
    <t>999202225</t>
  </si>
  <si>
    <t>Skien Pistolklubb</t>
  </si>
  <si>
    <t>KL16010558</t>
  </si>
  <si>
    <t>915603742</t>
  </si>
  <si>
    <t>Biljard1 Trondheim</t>
  </si>
  <si>
    <t>KL02200060</t>
  </si>
  <si>
    <t>998824052</t>
  </si>
  <si>
    <t>Steinseth Rideklubb</t>
  </si>
  <si>
    <t>KL19020068</t>
  </si>
  <si>
    <t>979519494</t>
  </si>
  <si>
    <t>Tromsø Undervannsklubb</t>
  </si>
  <si>
    <t>KL18360006</t>
  </si>
  <si>
    <t>993767336</t>
  </si>
  <si>
    <t>Værangfjord Idrettslag</t>
  </si>
  <si>
    <t>KL15190014</t>
  </si>
  <si>
    <t>993631027</t>
  </si>
  <si>
    <t>Volda Judoklubb</t>
  </si>
  <si>
    <t>KL19250012</t>
  </si>
  <si>
    <t>993817287</t>
  </si>
  <si>
    <t>Sørreisa Turn</t>
  </si>
  <si>
    <t>KL03011251</t>
  </si>
  <si>
    <t>993543365</t>
  </si>
  <si>
    <t>Vinderen Sportsforening</t>
  </si>
  <si>
    <t>KL10010004</t>
  </si>
  <si>
    <t>993631825</t>
  </si>
  <si>
    <t>Budosør</t>
  </si>
  <si>
    <t>KL01240025</t>
  </si>
  <si>
    <t>993731188</t>
  </si>
  <si>
    <t>Askim Karateklubb</t>
  </si>
  <si>
    <t>KL09060005</t>
  </si>
  <si>
    <t>884414512</t>
  </si>
  <si>
    <t>Arendal og Omegn Helsesportslag</t>
  </si>
  <si>
    <t>KL15670002</t>
  </si>
  <si>
    <t>993910023</t>
  </si>
  <si>
    <t>Rindal Pistolklubb</t>
  </si>
  <si>
    <t>KL16210005</t>
  </si>
  <si>
    <t>975555925</t>
  </si>
  <si>
    <t>Ørland Helsesportlag</t>
  </si>
  <si>
    <t>KL05210004</t>
  </si>
  <si>
    <t>993620866</t>
  </si>
  <si>
    <t>Tretten Skiskytterlag</t>
  </si>
  <si>
    <t>KL06280024</t>
  </si>
  <si>
    <t>914869692</t>
  </si>
  <si>
    <t>Røyken og Hurum Modellflyklubb</t>
  </si>
  <si>
    <t>KL08060045</t>
  </si>
  <si>
    <t>817033202</t>
  </si>
  <si>
    <t>Skien Tennisklubb</t>
  </si>
  <si>
    <t>KL02280038</t>
  </si>
  <si>
    <t>992252227</t>
  </si>
  <si>
    <t>Rælingen Klatreklubb</t>
  </si>
  <si>
    <t>KL04030027</t>
  </si>
  <si>
    <t>993605646</t>
  </si>
  <si>
    <t>Hamar Shotokan Karateklubb</t>
  </si>
  <si>
    <t>KL16630026</t>
  </si>
  <si>
    <t>993626325</t>
  </si>
  <si>
    <t>Malvik Rideklubb</t>
  </si>
  <si>
    <t>KL08060131</t>
  </si>
  <si>
    <t>917461287</t>
  </si>
  <si>
    <t>Herkules Sykkel</t>
  </si>
  <si>
    <t>KL11020067</t>
  </si>
  <si>
    <t>917111960</t>
  </si>
  <si>
    <t>Riska Orienteringsklubb</t>
  </si>
  <si>
    <t>KL17020089</t>
  </si>
  <si>
    <t>993773662</t>
  </si>
  <si>
    <t>Lø Hestesportsklubb, Steinkjer</t>
  </si>
  <si>
    <t>KL12210008</t>
  </si>
  <si>
    <t>893645012</t>
  </si>
  <si>
    <t>Stord Tennisklubb</t>
  </si>
  <si>
    <t>KL12240048</t>
  </si>
  <si>
    <t>998835410</t>
  </si>
  <si>
    <t>Perlo kajakklubb</t>
  </si>
  <si>
    <t>KL14280011</t>
  </si>
  <si>
    <t>993557536</t>
  </si>
  <si>
    <t>Kvammen Idrettslag</t>
  </si>
  <si>
    <t>KL01280023</t>
  </si>
  <si>
    <t>912786420</t>
  </si>
  <si>
    <t>Rakkestad Sykkelklubb</t>
  </si>
  <si>
    <t>KL11030299</t>
  </si>
  <si>
    <t>Stavanger bokseklubb</t>
  </si>
  <si>
    <t>KL04270002</t>
  </si>
  <si>
    <t>993772941</t>
  </si>
  <si>
    <t>Elverum Bueskyttere</t>
  </si>
  <si>
    <t>KL17030026</t>
  </si>
  <si>
    <t>993626031</t>
  </si>
  <si>
    <t>Vemundvik Idrettslag</t>
  </si>
  <si>
    <t>KL15050034</t>
  </si>
  <si>
    <t>984861850</t>
  </si>
  <si>
    <t>Kristiansund Badmintonklubb</t>
  </si>
  <si>
    <t>KL17030024</t>
  </si>
  <si>
    <t>993790249</t>
  </si>
  <si>
    <t>Otterøy Idrettslag</t>
  </si>
  <si>
    <t>KL14200009</t>
  </si>
  <si>
    <t>993602930</t>
  </si>
  <si>
    <t>Sogndal Køyre og Rideklubb</t>
  </si>
  <si>
    <t>KL11068002</t>
  </si>
  <si>
    <t>915797776</t>
  </si>
  <si>
    <t>Haugesund Studentidrettslag</t>
  </si>
  <si>
    <t>KL10010211</t>
  </si>
  <si>
    <t>995153211</t>
  </si>
  <si>
    <t>UIA Lacrosse</t>
  </si>
  <si>
    <t>KL02360014</t>
  </si>
  <si>
    <t>993766844</t>
  </si>
  <si>
    <t>Nes OL</t>
  </si>
  <si>
    <t>KL04180007</t>
  </si>
  <si>
    <t>994342657</t>
  </si>
  <si>
    <t>Nord-Odal Sportsskyttere</t>
  </si>
  <si>
    <t>KL19250007</t>
  </si>
  <si>
    <t>994198300</t>
  </si>
  <si>
    <t>Sørreisa Skilag</t>
  </si>
  <si>
    <t>KL07090034</t>
  </si>
  <si>
    <t>993795615</t>
  </si>
  <si>
    <t>Brunlanes Sportsskyttere</t>
  </si>
  <si>
    <t>KL08220013</t>
  </si>
  <si>
    <t>996069648</t>
  </si>
  <si>
    <t>Norsjø Padleklubb</t>
  </si>
  <si>
    <t>KL12530014</t>
  </si>
  <si>
    <t>992208600</t>
  </si>
  <si>
    <t>Osterøy Klatreklubb</t>
  </si>
  <si>
    <t>KL16010399</t>
  </si>
  <si>
    <t>986129359</t>
  </si>
  <si>
    <t>Heimdal Bowling Klubb</t>
  </si>
  <si>
    <t>KL08070009</t>
  </si>
  <si>
    <t>993616184</t>
  </si>
  <si>
    <t>Notodden Dykkeklubb</t>
  </si>
  <si>
    <t>KL16010025</t>
  </si>
  <si>
    <t>993095354</t>
  </si>
  <si>
    <t>Hangersletta Miniatyrskytterlag</t>
  </si>
  <si>
    <t>KL14390019</t>
  </si>
  <si>
    <t>915355013</t>
  </si>
  <si>
    <t>Vågsøy Klatreklubb</t>
  </si>
  <si>
    <t>KL18110009</t>
  </si>
  <si>
    <t>893830782</t>
  </si>
  <si>
    <t>Bindal Fotball</t>
  </si>
  <si>
    <t>KL02310131</t>
  </si>
  <si>
    <t>998190088</t>
  </si>
  <si>
    <t>Romerikstoppen Klatreklubb</t>
  </si>
  <si>
    <t>KL12010549</t>
  </si>
  <si>
    <t>982783941</t>
  </si>
  <si>
    <t>Bergen Wheelers Rullestolbasketlag</t>
  </si>
  <si>
    <t>KL05110025</t>
  </si>
  <si>
    <t>994700898</t>
  </si>
  <si>
    <t>Dovrefjell MX Klubb</t>
  </si>
  <si>
    <t>KL07220020</t>
  </si>
  <si>
    <t>993006084</t>
  </si>
  <si>
    <t>Veierland Golfklubb</t>
  </si>
  <si>
    <t>KL11270022</t>
  </si>
  <si>
    <t>987665122</t>
  </si>
  <si>
    <t>Randaberg Sykkelklubb</t>
  </si>
  <si>
    <t>KL02370045</t>
  </si>
  <si>
    <t>993762490</t>
  </si>
  <si>
    <t>Eidsvoll Hestesportsklubb</t>
  </si>
  <si>
    <t>KL11030031</t>
  </si>
  <si>
    <t>993243892</t>
  </si>
  <si>
    <t>Stavanger Bordtennisklubb</t>
  </si>
  <si>
    <t>KL12590007</t>
  </si>
  <si>
    <t>Troll GTF Taekwon-Do Klubb</t>
  </si>
  <si>
    <t>KL03010387</t>
  </si>
  <si>
    <t>975616649</t>
  </si>
  <si>
    <t>Tonsen Tennisklubb</t>
  </si>
  <si>
    <t>KL08290002</t>
  </si>
  <si>
    <t>913002903</t>
  </si>
  <si>
    <t>Fjågesund Idrettslag</t>
  </si>
  <si>
    <t>KL11030103</t>
  </si>
  <si>
    <t>912970760</t>
  </si>
  <si>
    <t>Stavanger Bowlingklubb</t>
  </si>
  <si>
    <t>KL12010765</t>
  </si>
  <si>
    <t>999522173</t>
  </si>
  <si>
    <t>Paradis Idrettslag</t>
  </si>
  <si>
    <t>KL14010013</t>
  </si>
  <si>
    <t>994298046</t>
  </si>
  <si>
    <t>Norddalsfjord Idrettslag</t>
  </si>
  <si>
    <t>KL06050103</t>
  </si>
  <si>
    <t>999045871</t>
  </si>
  <si>
    <t>Hønefoss Rc-Klubb</t>
  </si>
  <si>
    <t>KL20040053</t>
  </si>
  <si>
    <t>892748292</t>
  </si>
  <si>
    <t>Friskis &amp; Svettis Hammerfest</t>
  </si>
  <si>
    <t>KL18480006</t>
  </si>
  <si>
    <t>995357798</t>
  </si>
  <si>
    <t>Steigen Pistolklubb</t>
  </si>
  <si>
    <t>KL17500005</t>
  </si>
  <si>
    <t>994910507</t>
  </si>
  <si>
    <t>Ytre Vikna Idrettslag</t>
  </si>
  <si>
    <t>KL03011377</t>
  </si>
  <si>
    <t>993894818</t>
  </si>
  <si>
    <t>Haugenstua 08 Cricket Klubb</t>
  </si>
  <si>
    <t>KL14320002</t>
  </si>
  <si>
    <t>Førde Badmintonklubb</t>
  </si>
  <si>
    <t>KL06240024</t>
  </si>
  <si>
    <t>993764655</t>
  </si>
  <si>
    <t>Eiker Ride- og Kjøreklubb</t>
  </si>
  <si>
    <t>KL11030212</t>
  </si>
  <si>
    <t>993803588</t>
  </si>
  <si>
    <t>Aktiv Kickboxingklubb</t>
  </si>
  <si>
    <t>KL16010396</t>
  </si>
  <si>
    <t>986573771</t>
  </si>
  <si>
    <t>Nidaros Roklubb</t>
  </si>
  <si>
    <t>KL10010202</t>
  </si>
  <si>
    <t>991959920</t>
  </si>
  <si>
    <t>Agder Modellflyklubb</t>
  </si>
  <si>
    <t>KL02190093</t>
  </si>
  <si>
    <t>993859486</t>
  </si>
  <si>
    <t>Strand Tenniskl.</t>
  </si>
  <si>
    <t>KL17140062</t>
  </si>
  <si>
    <t>893634002</t>
  </si>
  <si>
    <t>Stjørdal Modellflyklubb</t>
  </si>
  <si>
    <t>KL09060046</t>
  </si>
  <si>
    <t>993771260</t>
  </si>
  <si>
    <t>Flosta Pistolklubb</t>
  </si>
  <si>
    <t>KL11010047</t>
  </si>
  <si>
    <t>993792403</t>
  </si>
  <si>
    <t>Skåra Rideklubb</t>
  </si>
  <si>
    <t>KL20120085</t>
  </si>
  <si>
    <t>997693485</t>
  </si>
  <si>
    <t>Nordlysbyen Aeroklubb</t>
  </si>
  <si>
    <t>KL16010253</t>
  </si>
  <si>
    <t>983876889</t>
  </si>
  <si>
    <t>Nidaros Innebandyklubb</t>
  </si>
  <si>
    <t>KL11350015</t>
  </si>
  <si>
    <t>987542454</t>
  </si>
  <si>
    <t>Sauda Motorsportklubb</t>
  </si>
  <si>
    <t>KL18240045</t>
  </si>
  <si>
    <t>916015585</t>
  </si>
  <si>
    <t>Vefsn Pistolklubb</t>
  </si>
  <si>
    <t>KL04340002</t>
  </si>
  <si>
    <t>993581038</t>
  </si>
  <si>
    <t>Elgå Idrettslag</t>
  </si>
  <si>
    <t>KL16640027</t>
  </si>
  <si>
    <t>995491710</t>
  </si>
  <si>
    <t>Selbu Hestesportsklubb</t>
  </si>
  <si>
    <t>KL20300024</t>
  </si>
  <si>
    <t>984065116</t>
  </si>
  <si>
    <t>Ballklubben Sørild</t>
  </si>
  <si>
    <t>KL16340036</t>
  </si>
  <si>
    <t>993543187</t>
  </si>
  <si>
    <t>NMK Oppdal</t>
  </si>
  <si>
    <t>KL12010155</t>
  </si>
  <si>
    <t>988949469</t>
  </si>
  <si>
    <t>Norske Officerers Pistolklubb Haakonsvern</t>
  </si>
  <si>
    <t>KL18450002</t>
  </si>
  <si>
    <t>987760982</t>
  </si>
  <si>
    <t>Knubben IL</t>
  </si>
  <si>
    <t>KL16620004</t>
  </si>
  <si>
    <t>993755036</t>
  </si>
  <si>
    <t>Storm Sportsskyttere</t>
  </si>
  <si>
    <t>KL17190011</t>
  </si>
  <si>
    <t>982908507</t>
  </si>
  <si>
    <t>Levanger Sportsskytterlag</t>
  </si>
  <si>
    <t>KL07040054</t>
  </si>
  <si>
    <t>914080940</t>
  </si>
  <si>
    <t>Tønsberg Brettseilerklubb</t>
  </si>
  <si>
    <t>KL06020092</t>
  </si>
  <si>
    <t>984632096</t>
  </si>
  <si>
    <t>Drammen Ishockeyklubb</t>
  </si>
  <si>
    <t>KL16010494</t>
  </si>
  <si>
    <t>894469862</t>
  </si>
  <si>
    <t>Brundalen Ishockeyklubb</t>
  </si>
  <si>
    <t>KL06330001</t>
  </si>
  <si>
    <t>913480554</t>
  </si>
  <si>
    <t>NORE OG UVDAL PISTOLKLUBB</t>
  </si>
  <si>
    <t>KL18370029</t>
  </si>
  <si>
    <t>997133188</t>
  </si>
  <si>
    <t>Meløy Svømmeklubb</t>
  </si>
  <si>
    <t>KL12010381</t>
  </si>
  <si>
    <t>999115837</t>
  </si>
  <si>
    <t>Lyderhorn Volleyball Klubb</t>
  </si>
  <si>
    <t>KL19020220</t>
  </si>
  <si>
    <t>993045977</t>
  </si>
  <si>
    <t>Tromsø Motorsportsklubb</t>
  </si>
  <si>
    <t>KL11190038</t>
  </si>
  <si>
    <t>911547791</t>
  </si>
  <si>
    <t>Varhaug Sykkelklubb</t>
  </si>
  <si>
    <t>KL16010242</t>
  </si>
  <si>
    <t>993793396</t>
  </si>
  <si>
    <t>Nidaros Kyokushinkai karateklubb</t>
  </si>
  <si>
    <t>KL18240057</t>
  </si>
  <si>
    <t>994758462</t>
  </si>
  <si>
    <t>Mosjøen Innebandyklubb</t>
  </si>
  <si>
    <t>KL06280007</t>
  </si>
  <si>
    <t>992114436</t>
  </si>
  <si>
    <t>Hurum OL</t>
  </si>
  <si>
    <t>KL11030272</t>
  </si>
  <si>
    <t>992080914</t>
  </si>
  <si>
    <t>Fotballklubben Ild</t>
  </si>
  <si>
    <t>KL02200064</t>
  </si>
  <si>
    <t>916236506</t>
  </si>
  <si>
    <t>Blakstad Rideklubb</t>
  </si>
  <si>
    <t>KL09010007</t>
  </si>
  <si>
    <t>995445891</t>
  </si>
  <si>
    <t>Risør Ro- og Padleklubb</t>
  </si>
  <si>
    <t>KL15020097</t>
  </si>
  <si>
    <t>997390377</t>
  </si>
  <si>
    <t>Molde Innebandyklubb</t>
  </si>
  <si>
    <t>KL10010057</t>
  </si>
  <si>
    <t>989713299</t>
  </si>
  <si>
    <t>Kristiansand Enduro</t>
  </si>
  <si>
    <t>KL02350047</t>
  </si>
  <si>
    <t>985174717</t>
  </si>
  <si>
    <t>Kløfta Mikroflyklubb</t>
  </si>
  <si>
    <t>KL17400003</t>
  </si>
  <si>
    <t>818676832</t>
  </si>
  <si>
    <t>Skorovas IL</t>
  </si>
  <si>
    <t>KL19330026</t>
  </si>
  <si>
    <t>991842128</t>
  </si>
  <si>
    <t>Balsfjord NTN Taekwon-Do Klubb</t>
  </si>
  <si>
    <t>KL07180003</t>
  </si>
  <si>
    <t>996533085</t>
  </si>
  <si>
    <t>Ramnes Sportsfiskere</t>
  </si>
  <si>
    <t>KL06250009</t>
  </si>
  <si>
    <t>996385736</t>
  </si>
  <si>
    <t>Osbakken Idrettslag</t>
  </si>
  <si>
    <t>KL15040034</t>
  </si>
  <si>
    <t>915458106</t>
  </si>
  <si>
    <t>Ålesund Pistolklubb</t>
  </si>
  <si>
    <t>KL05160033</t>
  </si>
  <si>
    <t>993599549</t>
  </si>
  <si>
    <t>Vinstra Innebandyklubb</t>
  </si>
  <si>
    <t>KL08150008</t>
  </si>
  <si>
    <t>993598607</t>
  </si>
  <si>
    <t>Kragerø Kickboxing Klubb</t>
  </si>
  <si>
    <t>KL12280031</t>
  </si>
  <si>
    <t>913330447</t>
  </si>
  <si>
    <t>Hardanger mikroflyklubb</t>
  </si>
  <si>
    <t>KL06230022</t>
  </si>
  <si>
    <t>917020019</t>
  </si>
  <si>
    <t>Modum Cykleklubb</t>
  </si>
  <si>
    <t>KL12470069</t>
  </si>
  <si>
    <t>914354242</t>
  </si>
  <si>
    <t>Askøy Kajakklubb</t>
  </si>
  <si>
    <t>KL15050068</t>
  </si>
  <si>
    <t>914824214</t>
  </si>
  <si>
    <t>Kristiansund Aikido klubb</t>
  </si>
  <si>
    <t>KL03011047</t>
  </si>
  <si>
    <t>992312068</t>
  </si>
  <si>
    <t>Oslo Aliens Cricket Club</t>
  </si>
  <si>
    <t>KL10290013</t>
  </si>
  <si>
    <t>991244921</t>
  </si>
  <si>
    <t>Lindesnes Golfklubb</t>
  </si>
  <si>
    <t>KL09010019</t>
  </si>
  <si>
    <t>895024732</t>
  </si>
  <si>
    <t>Risør Ride og Kjøreklubb</t>
  </si>
  <si>
    <t>KL02350014</t>
  </si>
  <si>
    <t>911723786</t>
  </si>
  <si>
    <t>Jessheim Rideklubb</t>
  </si>
  <si>
    <t>KL02190059</t>
  </si>
  <si>
    <t>993635367</t>
  </si>
  <si>
    <t>Lommedalen Tennisklubb</t>
  </si>
  <si>
    <t>KL03011558</t>
  </si>
  <si>
    <t>912779815</t>
  </si>
  <si>
    <t>Helsfyr Cricket Klubb</t>
  </si>
  <si>
    <t>KL06250013</t>
  </si>
  <si>
    <t>993923478</t>
  </si>
  <si>
    <t>Ytterkollen Idrettslag</t>
  </si>
  <si>
    <t>KL04230002</t>
  </si>
  <si>
    <t>883718542</t>
  </si>
  <si>
    <t>Grue Finnskog Idrettslag</t>
  </si>
  <si>
    <t>KL08060124</t>
  </si>
  <si>
    <t>912428974</t>
  </si>
  <si>
    <t>Skien Bokseklubb</t>
  </si>
  <si>
    <t>KL04030028</t>
  </si>
  <si>
    <t>Storhamar  Allianseidrettslag</t>
  </si>
  <si>
    <t>KL15190023</t>
  </si>
  <si>
    <t>889687762</t>
  </si>
  <si>
    <t>Utrøna Seglarlag</t>
  </si>
  <si>
    <t>KL17020094</t>
  </si>
  <si>
    <t>997829077</t>
  </si>
  <si>
    <t>Steinkjer Klatreklubb</t>
  </si>
  <si>
    <t>KL14130006</t>
  </si>
  <si>
    <t>988966185</t>
  </si>
  <si>
    <t>Friskis &amp; Svettis Hyllestad</t>
  </si>
  <si>
    <t>KL04190002</t>
  </si>
  <si>
    <t>993550701</t>
  </si>
  <si>
    <t>Disenå Idrettslag</t>
  </si>
  <si>
    <t>KL17020097</t>
  </si>
  <si>
    <t>913866711</t>
  </si>
  <si>
    <t>Innherred Frisbeeklubb</t>
  </si>
  <si>
    <t>KL10010226</t>
  </si>
  <si>
    <t>915235506</t>
  </si>
  <si>
    <t>Flekkerøy Innebandyklubb</t>
  </si>
  <si>
    <t>KL10010138</t>
  </si>
  <si>
    <t>993761826</t>
  </si>
  <si>
    <t>Sørlands-Strike Bowlingklubb</t>
  </si>
  <si>
    <t>KL03010221</t>
  </si>
  <si>
    <t>971283939</t>
  </si>
  <si>
    <t>Oppsal IF</t>
  </si>
  <si>
    <t>KL11490003</t>
  </si>
  <si>
    <t>981679172</t>
  </si>
  <si>
    <t>Karmøy Sportsdykkerklubb</t>
  </si>
  <si>
    <t>KL03011191</t>
  </si>
  <si>
    <t>996940802</t>
  </si>
  <si>
    <t>Oslo Kali Sikaran Klubb</t>
  </si>
  <si>
    <t>KL06200009</t>
  </si>
  <si>
    <t>Skurdalen IL</t>
  </si>
  <si>
    <t>KL09140001</t>
  </si>
  <si>
    <t>995122189</t>
  </si>
  <si>
    <t>Dypvåg Idrettsforening</t>
  </si>
  <si>
    <t>KL06260052</t>
  </si>
  <si>
    <t>993835234</t>
  </si>
  <si>
    <t>Lierkattene Innebandyklubb</t>
  </si>
  <si>
    <t>KL16010541</t>
  </si>
  <si>
    <t>912721493</t>
  </si>
  <si>
    <t>Omega Fotballklubb Gløshaugen</t>
  </si>
  <si>
    <t>KL02150014</t>
  </si>
  <si>
    <t>987161841</t>
  </si>
  <si>
    <t>Drøbak Rideklubb</t>
  </si>
  <si>
    <t>KL06280030</t>
  </si>
  <si>
    <t>994711008</t>
  </si>
  <si>
    <t>Hurum Cykleklubb</t>
  </si>
  <si>
    <t>KL14320020</t>
  </si>
  <si>
    <t>997405854</t>
  </si>
  <si>
    <t>Sunnfjord Tae Kwon Do</t>
  </si>
  <si>
    <t>KL18650011</t>
  </si>
  <si>
    <t>989418890</t>
  </si>
  <si>
    <t>Svolvær Pistolklubb</t>
  </si>
  <si>
    <t>KL11030099</t>
  </si>
  <si>
    <t>975527018</t>
  </si>
  <si>
    <t>Seiken Karateklubb</t>
  </si>
  <si>
    <t>KL03011145</t>
  </si>
  <si>
    <t>993620955</t>
  </si>
  <si>
    <t>Sentrum Volleyballklubb</t>
  </si>
  <si>
    <t>KL07060099</t>
  </si>
  <si>
    <t>998712890</t>
  </si>
  <si>
    <t>Sandefjord Fekteklubb</t>
  </si>
  <si>
    <t>KL17020096</t>
  </si>
  <si>
    <t>913538056</t>
  </si>
  <si>
    <t>Steinkjer Danseklubb</t>
  </si>
  <si>
    <t>KL18510006</t>
  </si>
  <si>
    <t>993756857</t>
  </si>
  <si>
    <t>Lødingen Pistolklubb</t>
  </si>
  <si>
    <t>KL08150038</t>
  </si>
  <si>
    <t>912034518</t>
  </si>
  <si>
    <t>Kragerø Vannpoloklubb</t>
  </si>
  <si>
    <t>KL18660025</t>
  </si>
  <si>
    <t>993850276</t>
  </si>
  <si>
    <t>Langøya Rideklubb</t>
  </si>
  <si>
    <t>KL06020161</t>
  </si>
  <si>
    <t>991063099</t>
  </si>
  <si>
    <t>Hwa Rang Team Drammen</t>
  </si>
  <si>
    <t>KL03011470</t>
  </si>
  <si>
    <t>916930763</t>
  </si>
  <si>
    <t>Furuset Cricket Klubb</t>
  </si>
  <si>
    <t>KL16530015</t>
  </si>
  <si>
    <t>915516114</t>
  </si>
  <si>
    <t>Gaula, OL</t>
  </si>
  <si>
    <t>KL05150014</t>
  </si>
  <si>
    <t>Jetta Luftsportsklubb</t>
  </si>
  <si>
    <t>KL14280004</t>
  </si>
  <si>
    <t>993805769</t>
  </si>
  <si>
    <t>Bulandet Idrettslag</t>
  </si>
  <si>
    <t>KL14110003</t>
  </si>
  <si>
    <t>995068265</t>
  </si>
  <si>
    <t>Dalsøyra Idrettslag</t>
  </si>
  <si>
    <t>KL09260021</t>
  </si>
  <si>
    <t>913296729</t>
  </si>
  <si>
    <t>Høvåg Fridykkerklubb</t>
  </si>
  <si>
    <t>KL18660032</t>
  </si>
  <si>
    <t>911745488</t>
  </si>
  <si>
    <t>Vesterålen Padleklubb</t>
  </si>
  <si>
    <t>KL11200030</t>
  </si>
  <si>
    <t>990721750</t>
  </si>
  <si>
    <t>Bryne Hestesportsklubb</t>
  </si>
  <si>
    <t>KL16120030</t>
  </si>
  <si>
    <t>916228252</t>
  </si>
  <si>
    <t>Hemne Dykkerklubb</t>
  </si>
  <si>
    <t>KL20220003</t>
  </si>
  <si>
    <t>971407956</t>
  </si>
  <si>
    <t>Laksefjord IL</t>
  </si>
  <si>
    <t>KL17030012</t>
  </si>
  <si>
    <t>990574359</t>
  </si>
  <si>
    <t>Namsos Orienteringsklubb</t>
  </si>
  <si>
    <t>KL07090035</t>
  </si>
  <si>
    <t>983476511</t>
  </si>
  <si>
    <t>Brunlanes og Stavern Rideklubb</t>
  </si>
  <si>
    <t>KL14390008</t>
  </si>
  <si>
    <t>993626201</t>
  </si>
  <si>
    <t>Almenning Idrettslag</t>
  </si>
  <si>
    <t>KL18240016</t>
  </si>
  <si>
    <t>913168003</t>
  </si>
  <si>
    <t>Mosjøen Pistolklubb</t>
  </si>
  <si>
    <t>KL18050080</t>
  </si>
  <si>
    <t>989879448</t>
  </si>
  <si>
    <t>ITF Narvik Taekwon-Do Klubb</t>
  </si>
  <si>
    <t>KL06040062</t>
  </si>
  <si>
    <t>915017452</t>
  </si>
  <si>
    <t>Røkkvi Islandshestklubb</t>
  </si>
  <si>
    <t>KL19020024</t>
  </si>
  <si>
    <t>983764142</t>
  </si>
  <si>
    <t>Pilbuen IL</t>
  </si>
  <si>
    <t>KL18050025</t>
  </si>
  <si>
    <t>914860725</t>
  </si>
  <si>
    <t>Narvik Pistolklubb</t>
  </si>
  <si>
    <t>KL07010021</t>
  </si>
  <si>
    <t>987774304</t>
  </si>
  <si>
    <t>Horten Undervannsklubb</t>
  </si>
  <si>
    <t>KL02190012</t>
  </si>
  <si>
    <t>994949209</t>
  </si>
  <si>
    <t>Bærum og Omegn Bueskyttere</t>
  </si>
  <si>
    <t>KL07220025</t>
  </si>
  <si>
    <t>896657062</t>
  </si>
  <si>
    <t>Nøtterøy Ski</t>
  </si>
  <si>
    <t>KL03010281</t>
  </si>
  <si>
    <t>884040752</t>
  </si>
  <si>
    <t>Oslo Østre Miniatyrskytterlag</t>
  </si>
  <si>
    <t>KL01220031</t>
  </si>
  <si>
    <t>913701925</t>
  </si>
  <si>
    <t>Mjølkerampa Sykkelklubb - Trøgstad</t>
  </si>
  <si>
    <t>KL07020022</t>
  </si>
  <si>
    <t>988106585</t>
  </si>
  <si>
    <t>Holmestrand Dykkerklubb</t>
  </si>
  <si>
    <t>KL19130012</t>
  </si>
  <si>
    <t>984418329</t>
  </si>
  <si>
    <t>Kjønna IL</t>
  </si>
  <si>
    <t>KL11030216</t>
  </si>
  <si>
    <t>893926542</t>
  </si>
  <si>
    <t>Stavanger Ninjutsuklubb</t>
  </si>
  <si>
    <t>KL09140002</t>
  </si>
  <si>
    <t>994911740</t>
  </si>
  <si>
    <t>Gjeving Idrettslag</t>
  </si>
  <si>
    <t>KL04120041</t>
  </si>
  <si>
    <t>917275955</t>
  </si>
  <si>
    <t>Lismarken Pistolklubb</t>
  </si>
  <si>
    <t>KL15050066</t>
  </si>
  <si>
    <t>997435117</t>
  </si>
  <si>
    <t>Nordmøre EL-Innebandy Klubb</t>
  </si>
  <si>
    <t>KL05110024</t>
  </si>
  <si>
    <t>984495900</t>
  </si>
  <si>
    <t>Toftemoswingen Danseklubb</t>
  </si>
  <si>
    <t>KL03010335</t>
  </si>
  <si>
    <t>993571113</t>
  </si>
  <si>
    <t>Sjøløwen Dykkerklubb</t>
  </si>
  <si>
    <t>KL02311608</t>
  </si>
  <si>
    <t>915955568</t>
  </si>
  <si>
    <t>Strømmen Badmintonklubb</t>
  </si>
  <si>
    <t>KL05360002</t>
  </si>
  <si>
    <t>Lausgarda Salongskytterlag</t>
  </si>
  <si>
    <t>KL12160003</t>
  </si>
  <si>
    <t>999273254</t>
  </si>
  <si>
    <t>Valestrand Idrettslag</t>
  </si>
  <si>
    <t>KL07010022</t>
  </si>
  <si>
    <t>991945393</t>
  </si>
  <si>
    <t>Horten Volleyball Klubb</t>
  </si>
  <si>
    <t>KL06270012</t>
  </si>
  <si>
    <t>984400357</t>
  </si>
  <si>
    <t>Røyken Sportsdykkerklubb</t>
  </si>
  <si>
    <t>KL19240006</t>
  </si>
  <si>
    <t>996458997</t>
  </si>
  <si>
    <t>Bardufoss Svømmeklubb</t>
  </si>
  <si>
    <t>KL19020110</t>
  </si>
  <si>
    <t>Sportsklubben Kvaløysletta</t>
  </si>
  <si>
    <t>KL09260011</t>
  </si>
  <si>
    <t>916366388</t>
  </si>
  <si>
    <t>Båtsportklubben Sør</t>
  </si>
  <si>
    <t>KL02170032</t>
  </si>
  <si>
    <t>913236823</t>
  </si>
  <si>
    <t>Kolbotn Bokseklubb</t>
  </si>
  <si>
    <t>KL12630039</t>
  </si>
  <si>
    <t>993612588</t>
  </si>
  <si>
    <t>Nordhordland Hestesportklubb</t>
  </si>
  <si>
    <t>KL18700055</t>
  </si>
  <si>
    <t>815286782</t>
  </si>
  <si>
    <t>Sortland Bueskytterklubb</t>
  </si>
  <si>
    <t>KL15600012</t>
  </si>
  <si>
    <t>816587042</t>
  </si>
  <si>
    <t>Tingvoll Friidrettsklubb</t>
  </si>
  <si>
    <t>KL10010216</t>
  </si>
  <si>
    <t>911774143</t>
  </si>
  <si>
    <t>Sukkevann Frisbeeklubb</t>
  </si>
  <si>
    <t>KL15540027</t>
  </si>
  <si>
    <t>892205612</t>
  </si>
  <si>
    <t>Averøy Hestesportklubb</t>
  </si>
  <si>
    <t>KL17190003</t>
  </si>
  <si>
    <t>985413614</t>
  </si>
  <si>
    <t>Innherred Seilforening</t>
  </si>
  <si>
    <t>KL17210028</t>
  </si>
  <si>
    <t>895945242</t>
  </si>
  <si>
    <t>Verdal Klatreklubb</t>
  </si>
  <si>
    <t>KL11030303</t>
  </si>
  <si>
    <t>998634768</t>
  </si>
  <si>
    <t>Stavanger Roller Derby klubb</t>
  </si>
  <si>
    <t>KL17140069</t>
  </si>
  <si>
    <t>996130398</t>
  </si>
  <si>
    <t>Stjørdal Klatreklubb</t>
  </si>
  <si>
    <t>KL03011015</t>
  </si>
  <si>
    <t>815844912</t>
  </si>
  <si>
    <t>Royal Sport</t>
  </si>
  <si>
    <t>KL15460006</t>
  </si>
  <si>
    <t>917511764</t>
  </si>
  <si>
    <t>Harøy Taekwon-do Klubb</t>
  </si>
  <si>
    <t>KL15480011</t>
  </si>
  <si>
    <t>886364482</t>
  </si>
  <si>
    <t>Fræna ski og orienteringsklubb</t>
  </si>
  <si>
    <t>KL15350024</t>
  </si>
  <si>
    <t>912773140</t>
  </si>
  <si>
    <t>Vestnes Bueskyttere</t>
  </si>
  <si>
    <t>KL19020096</t>
  </si>
  <si>
    <t>984409125</t>
  </si>
  <si>
    <t>Tromsø Brettseilerklubb</t>
  </si>
  <si>
    <t>KL12590001</t>
  </si>
  <si>
    <t>993803014</t>
  </si>
  <si>
    <t>Rong Idrettslag</t>
  </si>
  <si>
    <t>KL17020079</t>
  </si>
  <si>
    <t>Beitstad Pistolklubb</t>
  </si>
  <si>
    <t>KL02130054</t>
  </si>
  <si>
    <t>986927034</t>
  </si>
  <si>
    <t>Siggerud Klatreklubb</t>
  </si>
  <si>
    <t>KL16640019</t>
  </si>
  <si>
    <t>984093063</t>
  </si>
  <si>
    <t>Selbu Motorsport Klubb</t>
  </si>
  <si>
    <t>KL16010403</t>
  </si>
  <si>
    <t>994598392</t>
  </si>
  <si>
    <t>Trondheim rugby klubb</t>
  </si>
  <si>
    <t>KL08340008</t>
  </si>
  <si>
    <t>911743051</t>
  </si>
  <si>
    <t>Øyfjell M.- og Pistollag</t>
  </si>
  <si>
    <t>KL17240006</t>
  </si>
  <si>
    <t>993791202</t>
  </si>
  <si>
    <t>Verrabotn IL</t>
  </si>
  <si>
    <t>KL08140023</t>
  </si>
  <si>
    <t>994882929</t>
  </si>
  <si>
    <t>Bamble Modellflyklubb</t>
  </si>
  <si>
    <t>KL09190012</t>
  </si>
  <si>
    <t>993753025</t>
  </si>
  <si>
    <t>Gullknapp Modellflyklubb</t>
  </si>
  <si>
    <t>KL17210047</t>
  </si>
  <si>
    <t>998319870</t>
  </si>
  <si>
    <t>Innherred Isidrettslag</t>
  </si>
  <si>
    <t>KL04250035</t>
  </si>
  <si>
    <t>994704370</t>
  </si>
  <si>
    <t>Solør Futsal</t>
  </si>
  <si>
    <t>KL03010371</t>
  </si>
  <si>
    <t>985261466</t>
  </si>
  <si>
    <t>Strike Bowlingklubb</t>
  </si>
  <si>
    <t>KL15020054</t>
  </si>
  <si>
    <t>895135852</t>
  </si>
  <si>
    <t>Veterandykk-Molde</t>
  </si>
  <si>
    <t>KL19020050</t>
  </si>
  <si>
    <t>988028525</t>
  </si>
  <si>
    <t>Tromsø Hang- og Paragliderkl.</t>
  </si>
  <si>
    <t>KL08050006</t>
  </si>
  <si>
    <t>Grenland Folkehøgskole IL</t>
  </si>
  <si>
    <t>KL18110001</t>
  </si>
  <si>
    <t>996643336</t>
  </si>
  <si>
    <t>Kjella Idrettslag</t>
  </si>
  <si>
    <t>KL06040068</t>
  </si>
  <si>
    <t>913949633</t>
  </si>
  <si>
    <t>Bergkameratene, IL - Triathlon</t>
  </si>
  <si>
    <t>KL11020025</t>
  </si>
  <si>
    <t>813985292</t>
  </si>
  <si>
    <t>Sandnes Tennisklubb</t>
  </si>
  <si>
    <t>KL12350062</t>
  </si>
  <si>
    <t>993546852</t>
  </si>
  <si>
    <t>Voss Motorsport Klubb</t>
  </si>
  <si>
    <t>KL06020030</t>
  </si>
  <si>
    <t>993553794</t>
  </si>
  <si>
    <t>Drammen Trekkhundklubb</t>
  </si>
  <si>
    <t>KL07090020</t>
  </si>
  <si>
    <t>Larvik Volleyballklubb</t>
  </si>
  <si>
    <t>KL15020078</t>
  </si>
  <si>
    <t>996761584</t>
  </si>
  <si>
    <t>Molde Bueskytterklubb</t>
  </si>
  <si>
    <t>KL11030086</t>
  </si>
  <si>
    <t>993777285</t>
  </si>
  <si>
    <t>Jæren Hang- og Paragliderklubb</t>
  </si>
  <si>
    <t>KL06250003</t>
  </si>
  <si>
    <t>Eiker Volleyballklubb</t>
  </si>
  <si>
    <t>KL07060097</t>
  </si>
  <si>
    <t>998003520</t>
  </si>
  <si>
    <t>Sandefjord Frisbeeklubb</t>
  </si>
  <si>
    <t>KL12560007</t>
  </si>
  <si>
    <t>989705318</t>
  </si>
  <si>
    <t>Nordhordland Seilforening</t>
  </si>
  <si>
    <t>KL16440005</t>
  </si>
  <si>
    <t>993873039</t>
  </si>
  <si>
    <t>Ok Fjell</t>
  </si>
  <si>
    <t>KL18700007</t>
  </si>
  <si>
    <t>993527440</t>
  </si>
  <si>
    <t>Nord/Sprint IL</t>
  </si>
  <si>
    <t>KL02200125</t>
  </si>
  <si>
    <t>916226187</t>
  </si>
  <si>
    <t>Konglungen Tennisklubb</t>
  </si>
  <si>
    <t>KL20030037</t>
  </si>
  <si>
    <t>918118837</t>
  </si>
  <si>
    <t>Vadsø sportskytterklubb</t>
  </si>
  <si>
    <t>KL12210248</t>
  </si>
  <si>
    <t>997076389</t>
  </si>
  <si>
    <t>Stord Flyklubb</t>
  </si>
  <si>
    <t>KL03011371</t>
  </si>
  <si>
    <t>993545619</t>
  </si>
  <si>
    <t>Ullevål Sykkelklubb</t>
  </si>
  <si>
    <t>KL11200027</t>
  </si>
  <si>
    <t>993191426</t>
  </si>
  <si>
    <t>Jæren Kjøre &amp; Rideklubb</t>
  </si>
  <si>
    <t>KL04020074</t>
  </si>
  <si>
    <t>988722049</t>
  </si>
  <si>
    <t>Kongsvinger Klatreklubb</t>
  </si>
  <si>
    <t>KL01240046</t>
  </si>
  <si>
    <t>914998530</t>
  </si>
  <si>
    <t>Askim Bueskytterklubb</t>
  </si>
  <si>
    <t>KL19330017</t>
  </si>
  <si>
    <t>984012462</t>
  </si>
  <si>
    <t>Indre Balsfjord Skiskytterlag</t>
  </si>
  <si>
    <t>KL12010683</t>
  </si>
  <si>
    <t>995011107</t>
  </si>
  <si>
    <t>Raballder Bergen, IL</t>
  </si>
  <si>
    <t>KL06020126</t>
  </si>
  <si>
    <t>994744593</t>
  </si>
  <si>
    <t>Nedre Buskerud Fjordhestlag</t>
  </si>
  <si>
    <t>KL11220021</t>
  </si>
  <si>
    <t>987649895</t>
  </si>
  <si>
    <t>Gjesdalbuane</t>
  </si>
  <si>
    <t>KL16120025</t>
  </si>
  <si>
    <t>914406137</t>
  </si>
  <si>
    <t>Hemne RC Klubb</t>
  </si>
  <si>
    <t>KL10030014</t>
  </si>
  <si>
    <t>992536004</t>
  </si>
  <si>
    <t>Lista Trialklubb</t>
  </si>
  <si>
    <t>KL20180008</t>
  </si>
  <si>
    <t>994939823</t>
  </si>
  <si>
    <t>Snefjord og Slotten Idrettslag</t>
  </si>
  <si>
    <t>KL08150007</t>
  </si>
  <si>
    <t>993772895</t>
  </si>
  <si>
    <t>Kragerø Judoklubb</t>
  </si>
  <si>
    <t>KL05420054</t>
  </si>
  <si>
    <t>997482506</t>
  </si>
  <si>
    <t>Valdres Klatreklubb</t>
  </si>
  <si>
    <t>KL03010294</t>
  </si>
  <si>
    <t>993610801</t>
  </si>
  <si>
    <t>Pistolkam. IL</t>
  </si>
  <si>
    <t>KL08260008</t>
  </si>
  <si>
    <t>996612740</t>
  </si>
  <si>
    <t>Rjukan Pistolklubb</t>
  </si>
  <si>
    <t>KL18240049</t>
  </si>
  <si>
    <t>915228372</t>
  </si>
  <si>
    <t>Mosjøen Klatreklubb</t>
  </si>
  <si>
    <t>KL01051039</t>
  </si>
  <si>
    <t>915380301</t>
  </si>
  <si>
    <t>Sarpsborg Basketballklubb</t>
  </si>
  <si>
    <t>KL06270023</t>
  </si>
  <si>
    <t>815125282</t>
  </si>
  <si>
    <t>Røykenhopp</t>
  </si>
  <si>
    <t>KL10030018</t>
  </si>
  <si>
    <t>993614521</t>
  </si>
  <si>
    <t>Farsund Seilforening</t>
  </si>
  <si>
    <t>KL11020138</t>
  </si>
  <si>
    <t>914866790</t>
  </si>
  <si>
    <t>Hommersåk Sykkelklubb</t>
  </si>
  <si>
    <t>KL19170011</t>
  </si>
  <si>
    <t>988644242</t>
  </si>
  <si>
    <t>Ibestad Golfklubb</t>
  </si>
  <si>
    <t>KL15630029</t>
  </si>
  <si>
    <t>918587381</t>
  </si>
  <si>
    <t>Nordvesten Klyvarlag</t>
  </si>
  <si>
    <t>KL08190016</t>
  </si>
  <si>
    <t>893526412</t>
  </si>
  <si>
    <t>Telemark Fjordhestlag</t>
  </si>
  <si>
    <t>KL18220016</t>
  </si>
  <si>
    <t>997856341</t>
  </si>
  <si>
    <t>Leirfjord Motorsportklubb</t>
  </si>
  <si>
    <t>KL06040051</t>
  </si>
  <si>
    <t>993780170</t>
  </si>
  <si>
    <t>Kongsberg Modellflyklubb</t>
  </si>
  <si>
    <t>KL06190003</t>
  </si>
  <si>
    <t>Samklam Turn</t>
  </si>
  <si>
    <t>KL02390011</t>
  </si>
  <si>
    <t>994149253</t>
  </si>
  <si>
    <t>Skogdjerv Idrettslag</t>
  </si>
  <si>
    <t>KL01110011</t>
  </si>
  <si>
    <t>993852511</t>
  </si>
  <si>
    <t>Hvaler Sportsskyttere</t>
  </si>
  <si>
    <t>KL06050076</t>
  </si>
  <si>
    <t>918452796</t>
  </si>
  <si>
    <t>Hønefoss Brettklubb</t>
  </si>
  <si>
    <t>KL16240023</t>
  </si>
  <si>
    <t>993624616</t>
  </si>
  <si>
    <t>Rissa Seilforening</t>
  </si>
  <si>
    <t>KL16010485</t>
  </si>
  <si>
    <t>993817775</t>
  </si>
  <si>
    <t>Placebo Ballklubb</t>
  </si>
  <si>
    <t>KL06040034</t>
  </si>
  <si>
    <t>913147081</t>
  </si>
  <si>
    <t>Heistadmoen Pistolklubb</t>
  </si>
  <si>
    <t>KL17140005</t>
  </si>
  <si>
    <t>987933828</t>
  </si>
  <si>
    <t>Flora Idrettslag</t>
  </si>
  <si>
    <t>KL15200006</t>
  </si>
  <si>
    <t>993770795</t>
  </si>
  <si>
    <t>Møredykk</t>
  </si>
  <si>
    <t>KL06260026</t>
  </si>
  <si>
    <t>996347257</t>
  </si>
  <si>
    <t>Lier Pistolklubb</t>
  </si>
  <si>
    <t>KL02360052</t>
  </si>
  <si>
    <t>990722145</t>
  </si>
  <si>
    <t>Nes Klatreklubb</t>
  </si>
  <si>
    <t>KL02380010</t>
  </si>
  <si>
    <t>986332243</t>
  </si>
  <si>
    <t>Nannestad Sportskytterlag</t>
  </si>
  <si>
    <t>KL15670006</t>
  </si>
  <si>
    <t>893793542</t>
  </si>
  <si>
    <t>Trollheimen Klivarlag</t>
  </si>
  <si>
    <t>KL15040111</t>
  </si>
  <si>
    <t>915030335</t>
  </si>
  <si>
    <t>Ålesundstudentenes idrettslag</t>
  </si>
  <si>
    <t>KL04020080</t>
  </si>
  <si>
    <t>993636827</t>
  </si>
  <si>
    <t>Kongsvinger Volleyballklubb</t>
  </si>
  <si>
    <t>KL04170030</t>
  </si>
  <si>
    <t>989589415</t>
  </si>
  <si>
    <t>Ottestad Kast og Styrkeløft</t>
  </si>
  <si>
    <t>KL16010453</t>
  </si>
  <si>
    <t>992272333</t>
  </si>
  <si>
    <t>Realkameratene Fk Trondheim</t>
  </si>
  <si>
    <t>KL19020238</t>
  </si>
  <si>
    <t>997506170</t>
  </si>
  <si>
    <t>Tromsø Ultimate Futsal</t>
  </si>
  <si>
    <t>KL07200008</t>
  </si>
  <si>
    <t>915264409</t>
  </si>
  <si>
    <t>Gåsøkalven Seilselskab</t>
  </si>
  <si>
    <t>KL16010416</t>
  </si>
  <si>
    <t>885986242</t>
  </si>
  <si>
    <t>Trondheim Ballklubb</t>
  </si>
  <si>
    <t>KL11490077</t>
  </si>
  <si>
    <t>997222229</t>
  </si>
  <si>
    <t>Karmøy Innebandyklubb</t>
  </si>
  <si>
    <t>KL10320020</t>
  </si>
  <si>
    <t>918936866</t>
  </si>
  <si>
    <t>KVS Klatreklubb</t>
  </si>
  <si>
    <t>KL12010500</t>
  </si>
  <si>
    <t>997124812</t>
  </si>
  <si>
    <t>Bsi Fekting</t>
  </si>
  <si>
    <t>KL12010122</t>
  </si>
  <si>
    <t>993751863</t>
  </si>
  <si>
    <t>Krokeide IL</t>
  </si>
  <si>
    <t>KL11060099</t>
  </si>
  <si>
    <t>898208222</t>
  </si>
  <si>
    <t>Haugaland Bueskytterklubb</t>
  </si>
  <si>
    <t>KL11340016</t>
  </si>
  <si>
    <t>987348224</t>
  </si>
  <si>
    <t>Suldal Klyvarlag</t>
  </si>
  <si>
    <t>KL03011309</t>
  </si>
  <si>
    <t>991445897</t>
  </si>
  <si>
    <t>Bjølsen Innebandyklubb</t>
  </si>
  <si>
    <t>KL18050028</t>
  </si>
  <si>
    <t>984624611</t>
  </si>
  <si>
    <t>Narvik Skøyteklubb</t>
  </si>
  <si>
    <t>KL11060006</t>
  </si>
  <si>
    <t>984043708</t>
  </si>
  <si>
    <t>Haugesund Bordtennisklubb</t>
  </si>
  <si>
    <t>KL16120017</t>
  </si>
  <si>
    <t>986364293</t>
  </si>
  <si>
    <t>Hemne Sykkelklubb</t>
  </si>
  <si>
    <t>KL15250015</t>
  </si>
  <si>
    <t>914066581</t>
  </si>
  <si>
    <t>Stranda Ride og Køyreklubb</t>
  </si>
  <si>
    <t>KL16010561</t>
  </si>
  <si>
    <t>916951981</t>
  </si>
  <si>
    <t>Tempe Cricket Klubb</t>
  </si>
  <si>
    <t>KL08140021</t>
  </si>
  <si>
    <t>993627798</t>
  </si>
  <si>
    <t>Langesund Sykle- og triathlonklubb</t>
  </si>
  <si>
    <t>KL16010053</t>
  </si>
  <si>
    <t>987215712</t>
  </si>
  <si>
    <t>Oppstrinda Salongskytterlag</t>
  </si>
  <si>
    <t>KL07060091</t>
  </si>
  <si>
    <t>990584222</t>
  </si>
  <si>
    <t>Sandefjord Handikapidrettslag</t>
  </si>
  <si>
    <t>KL11110001</t>
  </si>
  <si>
    <t>984128894</t>
  </si>
  <si>
    <t>Sokndal Friidrettsklubb</t>
  </si>
  <si>
    <t>KL17190014</t>
  </si>
  <si>
    <t>911782138</t>
  </si>
  <si>
    <t>Levanger Undervannsklubb</t>
  </si>
  <si>
    <t>KL10290002</t>
  </si>
  <si>
    <t>994685856</t>
  </si>
  <si>
    <t>Lindesnes Pistolklubb</t>
  </si>
  <si>
    <t>KL16010488</t>
  </si>
  <si>
    <t>994748572</t>
  </si>
  <si>
    <t>Marin fotballklubb Tyholt</t>
  </si>
  <si>
    <t>KL08050121</t>
  </si>
  <si>
    <t>991182373</t>
  </si>
  <si>
    <t>Raballder Grenland</t>
  </si>
  <si>
    <t>KL11240043</t>
  </si>
  <si>
    <t>988185647</t>
  </si>
  <si>
    <t>Sola Friidrett</t>
  </si>
  <si>
    <t>KL06050109</t>
  </si>
  <si>
    <t>994772945</t>
  </si>
  <si>
    <t>ITF Hønefoss Taekwon-Do</t>
  </si>
  <si>
    <t>KL11340004</t>
  </si>
  <si>
    <t>984035519</t>
  </si>
  <si>
    <t>Kjetilstadlio Skiklubb</t>
  </si>
  <si>
    <t>KL14430005</t>
  </si>
  <si>
    <t>993783226</t>
  </si>
  <si>
    <t>Heggjabygda Idrettslag</t>
  </si>
  <si>
    <t>KL03010599</t>
  </si>
  <si>
    <t>915274927</t>
  </si>
  <si>
    <t>Ullern Seilforening</t>
  </si>
  <si>
    <t>KL10370031</t>
  </si>
  <si>
    <t>913202554</t>
  </si>
  <si>
    <t>Kvinesdal Sykkelklubb</t>
  </si>
  <si>
    <t>KL12010216</t>
  </si>
  <si>
    <t>984064012</t>
  </si>
  <si>
    <t>Åsane Sportsskytterlag</t>
  </si>
  <si>
    <t>KL05020128</t>
  </si>
  <si>
    <t>913052609</t>
  </si>
  <si>
    <t>Gjøvik Fekteklubb</t>
  </si>
  <si>
    <t>KL09410003</t>
  </si>
  <si>
    <t>996796892</t>
  </si>
  <si>
    <t>Hovden Pistol Klubb</t>
  </si>
  <si>
    <t>KL08290004</t>
  </si>
  <si>
    <t>Kvitsund idrettslag</t>
  </si>
  <si>
    <t>KL15320008</t>
  </si>
  <si>
    <t>994072315</t>
  </si>
  <si>
    <t>Giske Seilforening</t>
  </si>
  <si>
    <t>KL16010019</t>
  </si>
  <si>
    <t>993259594</t>
  </si>
  <si>
    <t>Charlottenlund Tennisklubb</t>
  </si>
  <si>
    <t>KL20150001</t>
  </si>
  <si>
    <t>993349909</t>
  </si>
  <si>
    <t>Breivikbotn IL</t>
  </si>
  <si>
    <t>KL12010147</t>
  </si>
  <si>
    <t>Morvik IL</t>
  </si>
  <si>
    <t>KL18370027</t>
  </si>
  <si>
    <t>970189866</t>
  </si>
  <si>
    <t>Meløy Orienteringsklubb</t>
  </si>
  <si>
    <t>KL18240063</t>
  </si>
  <si>
    <t>914847915</t>
  </si>
  <si>
    <t>Mosjøen Squashklubb</t>
  </si>
  <si>
    <t>KL12010727</t>
  </si>
  <si>
    <t>894793392</t>
  </si>
  <si>
    <t>Nubben FK</t>
  </si>
  <si>
    <t>KL15050017</t>
  </si>
  <si>
    <t>918168699</t>
  </si>
  <si>
    <t>Kristiansund Tennisklubb</t>
  </si>
  <si>
    <t>KL05330007</t>
  </si>
  <si>
    <t>983953468</t>
  </si>
  <si>
    <t>Hadeland Trekkhundklubb</t>
  </si>
  <si>
    <t>KL06260004</t>
  </si>
  <si>
    <t>899621352</t>
  </si>
  <si>
    <t>Lier Helsesportslag</t>
  </si>
  <si>
    <t>KL18710033</t>
  </si>
  <si>
    <t>914335906</t>
  </si>
  <si>
    <t>Andøy Klatreklubb</t>
  </si>
  <si>
    <t>KL15540022</t>
  </si>
  <si>
    <t>Averøy Cykleklubb</t>
  </si>
  <si>
    <t>KL19270011</t>
  </si>
  <si>
    <t>912053776</t>
  </si>
  <si>
    <t>Senja Bueskytterklubb</t>
  </si>
  <si>
    <t>KL12010764</t>
  </si>
  <si>
    <t>999508278</t>
  </si>
  <si>
    <t>Bergen Roller Derby Klubb</t>
  </si>
  <si>
    <t>KL18410009</t>
  </si>
  <si>
    <t>912667189</t>
  </si>
  <si>
    <t>Fauskeeidet Idrettslag</t>
  </si>
  <si>
    <t>KL11060013</t>
  </si>
  <si>
    <t>992574224</t>
  </si>
  <si>
    <t>Haugesund Sportsdykkere</t>
  </si>
  <si>
    <t>KL06050074</t>
  </si>
  <si>
    <t>993539929</t>
  </si>
  <si>
    <t>Hønefoss Discsport Klubb</t>
  </si>
  <si>
    <t>KL20300046</t>
  </si>
  <si>
    <t>917350949</t>
  </si>
  <si>
    <t>Kirkenes Klatreklubb</t>
  </si>
  <si>
    <t>KL16630030</t>
  </si>
  <si>
    <t>914457149</t>
  </si>
  <si>
    <t>Sveberg Idrettslag</t>
  </si>
  <si>
    <t>KL14320018</t>
  </si>
  <si>
    <t>919003391</t>
  </si>
  <si>
    <t>Fjordane Biljardklubb</t>
  </si>
  <si>
    <t>KL01050011</t>
  </si>
  <si>
    <t>986140824</t>
  </si>
  <si>
    <t>Sarpsborg Dykkerklubb</t>
  </si>
  <si>
    <t>KL03010948</t>
  </si>
  <si>
    <t>994277774</t>
  </si>
  <si>
    <t>Fredensborg Ballklubb</t>
  </si>
  <si>
    <t>KL05150008</t>
  </si>
  <si>
    <t>913911504</t>
  </si>
  <si>
    <t>Jotunheimen Hundkjørarlag</t>
  </si>
  <si>
    <t>KL11030214</t>
  </si>
  <si>
    <t>998101093</t>
  </si>
  <si>
    <t>Stavanger Road racing</t>
  </si>
  <si>
    <t>KL01220004</t>
  </si>
  <si>
    <t>979466595</t>
  </si>
  <si>
    <t>O-laget Pan</t>
  </si>
  <si>
    <t>KL06020037</t>
  </si>
  <si>
    <t>Drammens Sportsfiskeres, Cast</t>
  </si>
  <si>
    <t>KL12010469</t>
  </si>
  <si>
    <t>997060199</t>
  </si>
  <si>
    <t>Bsi Karate</t>
  </si>
  <si>
    <t>KL15390006</t>
  </si>
  <si>
    <t>984030878</t>
  </si>
  <si>
    <t>Isfjorden og Åndalsnes Miniat</t>
  </si>
  <si>
    <t>KL06050108</t>
  </si>
  <si>
    <t>915417914</t>
  </si>
  <si>
    <t>Veme Sportsklubb</t>
  </si>
  <si>
    <t>KL18700014</t>
  </si>
  <si>
    <t>992561696</t>
  </si>
  <si>
    <t>Sortland OL</t>
  </si>
  <si>
    <t>KL11020071</t>
  </si>
  <si>
    <t>913331524</t>
  </si>
  <si>
    <t>Riska Idrettskole</t>
  </si>
  <si>
    <t>KL03011490</t>
  </si>
  <si>
    <t>911655012</t>
  </si>
  <si>
    <t>Grønland Cricket Klubb</t>
  </si>
  <si>
    <t>KL19330039</t>
  </si>
  <si>
    <t>912571564</t>
  </si>
  <si>
    <t>Laurasætra Motorcrossklubb</t>
  </si>
  <si>
    <t>KL16010513</t>
  </si>
  <si>
    <t>996731413</t>
  </si>
  <si>
    <t>Trondheim Skating lag</t>
  </si>
  <si>
    <t>KL03010972</t>
  </si>
  <si>
    <t>990554773</t>
  </si>
  <si>
    <t>Høyenhall Aerobic, Idrettslaget</t>
  </si>
  <si>
    <t>KL09040075</t>
  </si>
  <si>
    <t>997878868</t>
  </si>
  <si>
    <t>Grimstad Triathlon</t>
  </si>
  <si>
    <t>KL11240002</t>
  </si>
  <si>
    <t>984032536</t>
  </si>
  <si>
    <t>Havhesten Undervannsklubb</t>
  </si>
  <si>
    <t>KL02210080</t>
  </si>
  <si>
    <t>911896877</t>
  </si>
  <si>
    <t xml:space="preserve">Aurskog-Høland Triatlon </t>
  </si>
  <si>
    <t>KL15110004</t>
  </si>
  <si>
    <t>893541802</t>
  </si>
  <si>
    <t>Syvde Sportsskyttarlag</t>
  </si>
  <si>
    <t>KL15190033</t>
  </si>
  <si>
    <t>987868333</t>
  </si>
  <si>
    <t>Volda Dykkerklubb</t>
  </si>
  <si>
    <t>KL11300012</t>
  </si>
  <si>
    <t>984518986</t>
  </si>
  <si>
    <t>Fiskå Idrettsforening</t>
  </si>
  <si>
    <t>KL18200002</t>
  </si>
  <si>
    <t>998556155</t>
  </si>
  <si>
    <t>Alstahaug Idrettslag</t>
  </si>
  <si>
    <t>KL17030022</t>
  </si>
  <si>
    <t>893570942</t>
  </si>
  <si>
    <t>Namsos Vektløfterklubb</t>
  </si>
  <si>
    <t>KL03010176</t>
  </si>
  <si>
    <t>992103817</t>
  </si>
  <si>
    <t>Lynild Bordtennisklubb</t>
  </si>
  <si>
    <t>KL15280030</t>
  </si>
  <si>
    <t>992170530</t>
  </si>
  <si>
    <t>Sykkylven Klatreklubb</t>
  </si>
  <si>
    <t>KL12010772</t>
  </si>
  <si>
    <t>816614422</t>
  </si>
  <si>
    <t>Bergen Basketballklubb</t>
  </si>
  <si>
    <t>KL07060080</t>
  </si>
  <si>
    <t>917190518</t>
  </si>
  <si>
    <t>Holtan Døves sportsklubb</t>
  </si>
  <si>
    <t>KL03011386</t>
  </si>
  <si>
    <t>994082418</t>
  </si>
  <si>
    <t>Bislett Ducks Cricketklubb</t>
  </si>
  <si>
    <t>KL11210030</t>
  </si>
  <si>
    <t>912778061</t>
  </si>
  <si>
    <t>Viba Rideklubb</t>
  </si>
  <si>
    <t>KL09400004</t>
  </si>
  <si>
    <t>Valle Rideklubb</t>
  </si>
  <si>
    <t>KL17500008</t>
  </si>
  <si>
    <t>898340392</t>
  </si>
  <si>
    <t>Ytre Namdal Modellflyklubb</t>
  </si>
  <si>
    <t>KL12010797</t>
  </si>
  <si>
    <t>917359571</t>
  </si>
  <si>
    <t>Friskis&amp;Svettis Nordnes-Åsane</t>
  </si>
  <si>
    <t>KL05010089</t>
  </si>
  <si>
    <t>884423902</t>
  </si>
  <si>
    <t>Lillehammer Modellflyklubb</t>
  </si>
  <si>
    <t>KL15050069</t>
  </si>
  <si>
    <t>815821742</t>
  </si>
  <si>
    <t>Kristiansund Kraftsportklubb</t>
  </si>
  <si>
    <t>KL11060110</t>
  </si>
  <si>
    <t>915432557</t>
  </si>
  <si>
    <t>Haugaland Flyklubb</t>
  </si>
  <si>
    <t>KL06230031</t>
  </si>
  <si>
    <t>915480047</t>
  </si>
  <si>
    <t>Modum Trialklubb</t>
  </si>
  <si>
    <t>KL15020077</t>
  </si>
  <si>
    <t>993802859</t>
  </si>
  <si>
    <t>Molde Aero klubb</t>
  </si>
  <si>
    <t>KL08060046</t>
  </si>
  <si>
    <t>996078612</t>
  </si>
  <si>
    <t>Skien Badmintonklubb</t>
  </si>
  <si>
    <t>KL11460016</t>
  </si>
  <si>
    <t>998988365</t>
  </si>
  <si>
    <t>Tysvær sportsdykkerklubb</t>
  </si>
  <si>
    <t>KL12010737</t>
  </si>
  <si>
    <t>912388379</t>
  </si>
  <si>
    <t>Sandviken Atletklubb</t>
  </si>
  <si>
    <t>KL15630026</t>
  </si>
  <si>
    <t>994077988</t>
  </si>
  <si>
    <t>Sunndal IL Friidrett</t>
  </si>
  <si>
    <t>KL16400019</t>
  </si>
  <si>
    <t>984245491</t>
  </si>
  <si>
    <t>Røros Motorklubb</t>
  </si>
  <si>
    <t>KL05110026</t>
  </si>
  <si>
    <t>994383620</t>
  </si>
  <si>
    <t>Skeivoll Ride- og Kjøreklubb</t>
  </si>
  <si>
    <t>KL20040034</t>
  </si>
  <si>
    <t>993795518</t>
  </si>
  <si>
    <t>Hammerfest Volleyballklubb</t>
  </si>
  <si>
    <t>KL14280015</t>
  </si>
  <si>
    <t>993634395</t>
  </si>
  <si>
    <t>Askvoll Leirdueklubb</t>
  </si>
  <si>
    <t>KL19020196</t>
  </si>
  <si>
    <t>Flau Bris Basketballklubb</t>
  </si>
  <si>
    <t>KL05290008</t>
  </si>
  <si>
    <t>976728211</t>
  </si>
  <si>
    <t>Raufoss IL Allianse</t>
  </si>
  <si>
    <t>KL15050067</t>
  </si>
  <si>
    <t>997912667</t>
  </si>
  <si>
    <t>Kristiansund Frisbeegolfklubb</t>
  </si>
  <si>
    <t>KL06020150</t>
  </si>
  <si>
    <t>Haukås Fotballklubb</t>
  </si>
  <si>
    <t>KL06020086</t>
  </si>
  <si>
    <t>897029502</t>
  </si>
  <si>
    <t>Drammen Sportsbåt Team</t>
  </si>
  <si>
    <t>KL07110009</t>
  </si>
  <si>
    <t>983665829</t>
  </si>
  <si>
    <t>Svelvik Seilforening</t>
  </si>
  <si>
    <t>KL18050062</t>
  </si>
  <si>
    <t>995444259</t>
  </si>
  <si>
    <t>Gofoten Swingklubb, Narvik</t>
  </si>
  <si>
    <t>KL20110005</t>
  </si>
  <si>
    <t>995350041</t>
  </si>
  <si>
    <t>Kautokeino Karateklubb</t>
  </si>
  <si>
    <t>KL12110004</t>
  </si>
  <si>
    <t>993608157</t>
  </si>
  <si>
    <t>Gro IL</t>
  </si>
  <si>
    <t>KL09280007</t>
  </si>
  <si>
    <t>916114095</t>
  </si>
  <si>
    <t>Birkeland Klatreklubb</t>
  </si>
  <si>
    <t>KL08050125</t>
  </si>
  <si>
    <t>994586041</t>
  </si>
  <si>
    <t>Gla Foten Dans Porsgrunn</t>
  </si>
  <si>
    <t>KL18660017</t>
  </si>
  <si>
    <t>997558715</t>
  </si>
  <si>
    <t>Hadsel Miniatyrskyteklubb</t>
  </si>
  <si>
    <t>KL19030098</t>
  </si>
  <si>
    <t>998347505</t>
  </si>
  <si>
    <t>Harstad Karateklubb</t>
  </si>
  <si>
    <t>KL05010117</t>
  </si>
  <si>
    <t>911592177</t>
  </si>
  <si>
    <t>Lillehammer Frisbee</t>
  </si>
  <si>
    <t>KL17020083</t>
  </si>
  <si>
    <t>985672059</t>
  </si>
  <si>
    <t>Beitstadfjorden Seilforening</t>
  </si>
  <si>
    <t>KL03011480</t>
  </si>
  <si>
    <t>998057728</t>
  </si>
  <si>
    <t>Bøler Ishockey Klubb</t>
  </si>
  <si>
    <t>KL12110020</t>
  </si>
  <si>
    <t>999183948</t>
  </si>
  <si>
    <t>Etne klatreklubb</t>
  </si>
  <si>
    <t>KL11200029</t>
  </si>
  <si>
    <t>983422934</t>
  </si>
  <si>
    <t>Feistein Dykkerklubb</t>
  </si>
  <si>
    <t>KL03011547</t>
  </si>
  <si>
    <t>912370259</t>
  </si>
  <si>
    <t>Grorud Cricket Klubb</t>
  </si>
  <si>
    <t>KL16630028</t>
  </si>
  <si>
    <t>996691764</t>
  </si>
  <si>
    <t>Hommelvik Ishockeyklubb</t>
  </si>
  <si>
    <t>KL19230023</t>
  </si>
  <si>
    <t>918020543</t>
  </si>
  <si>
    <t>Kolibri mikroflyklubb</t>
  </si>
  <si>
    <t>KL18330082</t>
  </si>
  <si>
    <t>894577312</t>
  </si>
  <si>
    <t>Normal Snow Klubb</t>
  </si>
  <si>
    <t>KL08050128</t>
  </si>
  <si>
    <t>917032408</t>
  </si>
  <si>
    <t>Porsgrunn Rugby Klubb</t>
  </si>
  <si>
    <t>KL03011417</t>
  </si>
  <si>
    <t>995313995</t>
  </si>
  <si>
    <t>Stovner Bokseklubb</t>
  </si>
  <si>
    <t>KL17360016</t>
  </si>
  <si>
    <t>993535125</t>
  </si>
  <si>
    <t>Snåsa Flyklubb</t>
  </si>
  <si>
    <t>KL06050046</t>
  </si>
  <si>
    <t>993543195</t>
  </si>
  <si>
    <t>Hønefoss Bueskytterklubb</t>
  </si>
  <si>
    <t>KL12010279</t>
  </si>
  <si>
    <t>993529524</t>
  </si>
  <si>
    <t>Bryggen Ballklubb</t>
  </si>
  <si>
    <t>KL20300063</t>
  </si>
  <si>
    <t>996046508</t>
  </si>
  <si>
    <t>Sør-Varanger Modellflyklubb</t>
  </si>
  <si>
    <t>KL11200025</t>
  </si>
  <si>
    <t>890045022</t>
  </si>
  <si>
    <t>Jæren Kajakklubb</t>
  </si>
  <si>
    <t>KL15630012</t>
  </si>
  <si>
    <t>993595551</t>
  </si>
  <si>
    <t>Sunndal Undervannsrugbyklubb</t>
  </si>
  <si>
    <t>KL14260019</t>
  </si>
  <si>
    <t>912847748</t>
  </si>
  <si>
    <t>Luster Sykkelklubb</t>
  </si>
  <si>
    <t>KL09190006</t>
  </si>
  <si>
    <t>994862960</t>
  </si>
  <si>
    <t>Nidelva Padleklubb</t>
  </si>
  <si>
    <t>KL18240002</t>
  </si>
  <si>
    <t>884333512</t>
  </si>
  <si>
    <t>Drevvatn Idrettslag</t>
  </si>
  <si>
    <t>KL08190070</t>
  </si>
  <si>
    <t>991674942</t>
  </si>
  <si>
    <t>Seilflyhistorisk Forening</t>
  </si>
  <si>
    <t>KL17020033</t>
  </si>
  <si>
    <t>993536423</t>
  </si>
  <si>
    <t>Sør-Beitstad IL</t>
  </si>
  <si>
    <t>KL14240003</t>
  </si>
  <si>
    <t>988253812</t>
  </si>
  <si>
    <t>Årdal Sportsskyttarlag</t>
  </si>
  <si>
    <t>KL07090099</t>
  </si>
  <si>
    <t>989748718</t>
  </si>
  <si>
    <t>Focus Mc Larvik</t>
  </si>
  <si>
    <t>KL11010031</t>
  </si>
  <si>
    <t>987998873</t>
  </si>
  <si>
    <t>Egersund Klatre- og Tindeklubb</t>
  </si>
  <si>
    <t>KL14450029</t>
  </si>
  <si>
    <t>916222068</t>
  </si>
  <si>
    <t>Gloppen Klatreklubb</t>
  </si>
  <si>
    <t>KL11220028</t>
  </si>
  <si>
    <t>894679492</t>
  </si>
  <si>
    <t>Aalgaard Sykkel &amp; Spaserlaug</t>
  </si>
  <si>
    <t>KL18270002</t>
  </si>
  <si>
    <t>993578266</t>
  </si>
  <si>
    <t>Løkta Idrettslag</t>
  </si>
  <si>
    <t>KL01040089</t>
  </si>
  <si>
    <t>917731985</t>
  </si>
  <si>
    <t>Moss og Omegn Hestesportklubb</t>
  </si>
  <si>
    <t>KL06020166</t>
  </si>
  <si>
    <t>993766488</t>
  </si>
  <si>
    <t>Åskollen Sykkelklubb</t>
  </si>
  <si>
    <t>KL19030059</t>
  </si>
  <si>
    <t>996870618</t>
  </si>
  <si>
    <t>Harstad Hang &amp; Paraglider Klubb</t>
  </si>
  <si>
    <t>KL04390004</t>
  </si>
  <si>
    <t>999035701</t>
  </si>
  <si>
    <t>Folldal Trekkhundklubb</t>
  </si>
  <si>
    <t>KL06050091</t>
  </si>
  <si>
    <t>995338017</t>
  </si>
  <si>
    <t>Sokna Sportskytterklubb</t>
  </si>
  <si>
    <t>KL04370013</t>
  </si>
  <si>
    <t>993368652</t>
  </si>
  <si>
    <t>Fåset Pistolklubb</t>
  </si>
  <si>
    <t>KL02110044</t>
  </si>
  <si>
    <t>983957668</t>
  </si>
  <si>
    <t>Vestby Biljard Klubb</t>
  </si>
  <si>
    <t>KL15570001</t>
  </si>
  <si>
    <t>993744859</t>
  </si>
  <si>
    <t>Angvik Idrettslag</t>
  </si>
  <si>
    <t>KL12240036</t>
  </si>
  <si>
    <t>995879840</t>
  </si>
  <si>
    <t>Folgefonn Sportsskytterlag</t>
  </si>
  <si>
    <t>KL12010769</t>
  </si>
  <si>
    <t>914530695</t>
  </si>
  <si>
    <t>Sandviken Rugby Klubb</t>
  </si>
  <si>
    <t>KL08060013</t>
  </si>
  <si>
    <t>993748056</t>
  </si>
  <si>
    <t>Skien Alpinklubb</t>
  </si>
  <si>
    <t>KL16240024</t>
  </si>
  <si>
    <t>913003179</t>
  </si>
  <si>
    <t>Rissa Klatreklubb</t>
  </si>
  <si>
    <t>KL11300023</t>
  </si>
  <si>
    <t>999308201</t>
  </si>
  <si>
    <t>Jørpeland Klatreklubb</t>
  </si>
  <si>
    <t>KL04360001</t>
  </si>
  <si>
    <t>914771285</t>
  </si>
  <si>
    <t>Hodalen Idrettslag</t>
  </si>
  <si>
    <t>KL05010111</t>
  </si>
  <si>
    <t>916066732</t>
  </si>
  <si>
    <t>Lillehammer Futsal</t>
  </si>
  <si>
    <t>KL16010029</t>
  </si>
  <si>
    <t>986633383</t>
  </si>
  <si>
    <t>Idrettslaget Astor</t>
  </si>
  <si>
    <t>KL15190037</t>
  </si>
  <si>
    <t>911959194</t>
  </si>
  <si>
    <t>Volda Innebandyklubb</t>
  </si>
  <si>
    <t>KL12010231</t>
  </si>
  <si>
    <t>887450102</t>
  </si>
  <si>
    <t>Landås Basketballklubb</t>
  </si>
  <si>
    <t>KL08310008</t>
  </si>
  <si>
    <t>912667952</t>
  </si>
  <si>
    <t>Vest-Telen Modellflyklubb</t>
  </si>
  <si>
    <t>KL11020017</t>
  </si>
  <si>
    <t>985622701</t>
  </si>
  <si>
    <t>Sandnes &amp; Gjesdal Handicapidrettslag</t>
  </si>
  <si>
    <t>KL12470064</t>
  </si>
  <si>
    <t>999529402</t>
  </si>
  <si>
    <t>Askøy Diskgolfklubb</t>
  </si>
  <si>
    <t>KL20110011</t>
  </si>
  <si>
    <t>988457817</t>
  </si>
  <si>
    <t>Kautokeino Pistolklubb</t>
  </si>
  <si>
    <t>KL04120087</t>
  </si>
  <si>
    <t>818966822</t>
  </si>
  <si>
    <t>Brumunddal Skøyter</t>
  </si>
  <si>
    <t>KL12210020</t>
  </si>
  <si>
    <t>998437008</t>
  </si>
  <si>
    <t>Stord Bueskyttere</t>
  </si>
  <si>
    <t>KL18650013</t>
  </si>
  <si>
    <t>917330611</t>
  </si>
  <si>
    <t>Svolvær Tennisklubb</t>
  </si>
  <si>
    <t>KL05150009</t>
  </si>
  <si>
    <t>N.Gudbr.Dal Ride Og Kjøreklubb</t>
  </si>
  <si>
    <t>KL10210004</t>
  </si>
  <si>
    <t>994808117</t>
  </si>
  <si>
    <t>Bjelland og Audnedal Pistolklubb</t>
  </si>
  <si>
    <t>KL03011462</t>
  </si>
  <si>
    <t>817140882</t>
  </si>
  <si>
    <t>Ljan Volley</t>
  </si>
  <si>
    <t>KL02311601</t>
  </si>
  <si>
    <t>814867102</t>
  </si>
  <si>
    <t>Nitelva CK</t>
  </si>
  <si>
    <t>KL16440002</t>
  </si>
  <si>
    <t>985480257</t>
  </si>
  <si>
    <t>HALTDALEN SKYTTERLAG</t>
  </si>
  <si>
    <t>KL01061016</t>
  </si>
  <si>
    <t>915548830</t>
  </si>
  <si>
    <t>Nedre Glomma Bowls og Curling Club</t>
  </si>
  <si>
    <t>KL14260010</t>
  </si>
  <si>
    <t>Sogn Paragliderklubb</t>
  </si>
  <si>
    <t>KL16400023</t>
  </si>
  <si>
    <t>Røros Bowlingklubb</t>
  </si>
  <si>
    <t>KL10040007</t>
  </si>
  <si>
    <t>993512362</t>
  </si>
  <si>
    <t>Flekkefjord Karateklubb</t>
  </si>
  <si>
    <t>KL12010374</t>
  </si>
  <si>
    <t>994334689</t>
  </si>
  <si>
    <t>Hordvik Ballklubb</t>
  </si>
  <si>
    <t>KL11200015</t>
  </si>
  <si>
    <t>886347952</t>
  </si>
  <si>
    <t>Klepp Innebandy klubb</t>
  </si>
  <si>
    <t>KL16010418</t>
  </si>
  <si>
    <t>888647732</t>
  </si>
  <si>
    <t>Vikåsen Volley</t>
  </si>
  <si>
    <t>KL15280007</t>
  </si>
  <si>
    <t>Sykkylven VBK</t>
  </si>
  <si>
    <t>KL15510016</t>
  </si>
  <si>
    <t>995160560</t>
  </si>
  <si>
    <t>Hustadvika Modellflyklubb</t>
  </si>
  <si>
    <t>KL14280002</t>
  </si>
  <si>
    <t>916712839</t>
  </si>
  <si>
    <t>Askvoll Pistolklubb</t>
  </si>
  <si>
    <t>KL08060007</t>
  </si>
  <si>
    <t>985044309</t>
  </si>
  <si>
    <t>Grenland Hundekjørerklubb</t>
  </si>
  <si>
    <t>KL09060054</t>
  </si>
  <si>
    <t>983949088</t>
  </si>
  <si>
    <t>Flosta Trialklubb</t>
  </si>
  <si>
    <t>KL06240003</t>
  </si>
  <si>
    <t>Eikeren Brettseilerklubb</t>
  </si>
  <si>
    <t>KL12470051</t>
  </si>
  <si>
    <t>988214957</t>
  </si>
  <si>
    <t>Ravnanger Rugby Klubb</t>
  </si>
  <si>
    <t>KL15390029</t>
  </si>
  <si>
    <t>996661539</t>
  </si>
  <si>
    <t>Rauma Hestesportsklubb</t>
  </si>
  <si>
    <t>KL20270005</t>
  </si>
  <si>
    <t>913307232</t>
  </si>
  <si>
    <t>Tana og Nesseby Pistolklubb</t>
  </si>
  <si>
    <t>KL06210002</t>
  </si>
  <si>
    <t>993943746</t>
  </si>
  <si>
    <t>Sigdal Pistolklubb</t>
  </si>
  <si>
    <t>KL12470066</t>
  </si>
  <si>
    <t>917330859</t>
  </si>
  <si>
    <t>Askøy klatreklubb</t>
  </si>
  <si>
    <t>KL14220008</t>
  </si>
  <si>
    <t>992112395</t>
  </si>
  <si>
    <t>Lærdal Ride og Køyreklubb</t>
  </si>
  <si>
    <t>KL10010225</t>
  </si>
  <si>
    <t>816721652</t>
  </si>
  <si>
    <t>Flekkerøy Brettseilerklubb</t>
  </si>
  <si>
    <t>KL12470068</t>
  </si>
  <si>
    <t>912721558</t>
  </si>
  <si>
    <t>Askøy boccia og teppecurling klubb</t>
  </si>
  <si>
    <t>KL10340004</t>
  </si>
  <si>
    <t>Hægebostad Pistolklubb</t>
  </si>
  <si>
    <t>KL16270012</t>
  </si>
  <si>
    <t>918920234</t>
  </si>
  <si>
    <t>Fosen Volleyballklubb</t>
  </si>
  <si>
    <t>KL07220004</t>
  </si>
  <si>
    <t>892414742</t>
  </si>
  <si>
    <t>Nøtterø Skytterlag Avd. Nsf</t>
  </si>
  <si>
    <t>KL18040150</t>
  </si>
  <si>
    <t>911836769</t>
  </si>
  <si>
    <t>Bodø Terrengsykkelklubb</t>
  </si>
  <si>
    <t>KL08050038</t>
  </si>
  <si>
    <t>914877881</t>
  </si>
  <si>
    <t>Heistad Motorsykkelklubb</t>
  </si>
  <si>
    <t>KL08330005</t>
  </si>
  <si>
    <t>912388484</t>
  </si>
  <si>
    <t>Tokke Pistolklubb</t>
  </si>
  <si>
    <t>KL20040060</t>
  </si>
  <si>
    <t>915617999</t>
  </si>
  <si>
    <t>Hammerfest Frisbeeklubb</t>
  </si>
  <si>
    <t>KL03011223</t>
  </si>
  <si>
    <t>988378704</t>
  </si>
  <si>
    <t>Oppsal Taekwondo Klubb</t>
  </si>
  <si>
    <t>KL01220001</t>
  </si>
  <si>
    <t>975509982</t>
  </si>
  <si>
    <t>Båstad Idrettslag</t>
  </si>
  <si>
    <t>KL05360024</t>
  </si>
  <si>
    <t>994869159</t>
  </si>
  <si>
    <t>Landingen RC Klubb</t>
  </si>
  <si>
    <t>KL08150036</t>
  </si>
  <si>
    <t>997655397</t>
  </si>
  <si>
    <t>Kragerø volleyballklubb</t>
  </si>
  <si>
    <t>KL18710031</t>
  </si>
  <si>
    <t>915325874</t>
  </si>
  <si>
    <t>Andøya Dykkerklubb</t>
  </si>
  <si>
    <t>KL14430013</t>
  </si>
  <si>
    <t>993768618</t>
  </si>
  <si>
    <t>Kjølsdalen IL.</t>
  </si>
  <si>
    <t>KL06200019</t>
  </si>
  <si>
    <t>994623141</t>
  </si>
  <si>
    <t>Østre Hol Pistolklubb</t>
  </si>
  <si>
    <t>KL12210230</t>
  </si>
  <si>
    <t>984059388</t>
  </si>
  <si>
    <t>Leirvik Bordtennisklubb</t>
  </si>
  <si>
    <t>KL03011065</t>
  </si>
  <si>
    <t>998755948</t>
  </si>
  <si>
    <t>Oslo Garnisons Pistolklubb</t>
  </si>
  <si>
    <t>KL07090108</t>
  </si>
  <si>
    <t>996593363</t>
  </si>
  <si>
    <t>Helgeroa Sykkelklubb</t>
  </si>
  <si>
    <t>KL08070048</t>
  </si>
  <si>
    <t>993543543</t>
  </si>
  <si>
    <t>Notodden Crossklubb</t>
  </si>
  <si>
    <t>KL16010230</t>
  </si>
  <si>
    <t>983906850</t>
  </si>
  <si>
    <t>Trondhjem Alpinliga</t>
  </si>
  <si>
    <t>KL02210076</t>
  </si>
  <si>
    <t>993597953</t>
  </si>
  <si>
    <t>Aurskog - Høland Modellflyklubb</t>
  </si>
  <si>
    <t>KL11350005</t>
  </si>
  <si>
    <t>913156110</t>
  </si>
  <si>
    <t>Sauda Pistolklubb</t>
  </si>
  <si>
    <t>KL20120092</t>
  </si>
  <si>
    <t>917620075</t>
  </si>
  <si>
    <t>Nordlysbyen Kyokushin Karateklubb</t>
  </si>
  <si>
    <t>KL15280032</t>
  </si>
  <si>
    <t>914091918</t>
  </si>
  <si>
    <t>Sykkylven Innebandyklubb</t>
  </si>
  <si>
    <t>KL03011580</t>
  </si>
  <si>
    <t>913774523</t>
  </si>
  <si>
    <t>Nordtvet Rideklubb</t>
  </si>
  <si>
    <t>KL05010120</t>
  </si>
  <si>
    <t>916860404</t>
  </si>
  <si>
    <t>Mjøsa kjelkehockeyklubb</t>
  </si>
  <si>
    <t>KL14010007</t>
  </si>
  <si>
    <t>993561088</t>
  </si>
  <si>
    <t>Florø Pistolklubb</t>
  </si>
  <si>
    <t>KL12010127</t>
  </si>
  <si>
    <t>987566361</t>
  </si>
  <si>
    <t>Laksevåg Sportsskytterlag</t>
  </si>
  <si>
    <t>KL12010224</t>
  </si>
  <si>
    <t>998556422</t>
  </si>
  <si>
    <t>Biskopshavn Brettseiler Klubb</t>
  </si>
  <si>
    <t>KL11210039</t>
  </si>
  <si>
    <t>917458332</t>
  </si>
  <si>
    <t>Håland's Fønix Sykkelklubb</t>
  </si>
  <si>
    <t>KL18270010</t>
  </si>
  <si>
    <t>999598498</t>
  </si>
  <si>
    <t>Dønna Klatreforening</t>
  </si>
  <si>
    <t>KL09190002</t>
  </si>
  <si>
    <t>994491970</t>
  </si>
  <si>
    <t>Mykland IL</t>
  </si>
  <si>
    <t>KL14220005</t>
  </si>
  <si>
    <t>996600874</t>
  </si>
  <si>
    <t>Tønjum Pistolklubb</t>
  </si>
  <si>
    <t>KL06050099</t>
  </si>
  <si>
    <t>Viul Orienteringsklubb</t>
  </si>
  <si>
    <t>KL06170009</t>
  </si>
  <si>
    <t>984507968</t>
  </si>
  <si>
    <t>Gol Miniatyrskytterlag</t>
  </si>
  <si>
    <t>KL08210024</t>
  </si>
  <si>
    <t>998245028</t>
  </si>
  <si>
    <t>Bø Elvepadleklubb</t>
  </si>
  <si>
    <t>KL07140009</t>
  </si>
  <si>
    <t>997762576</t>
  </si>
  <si>
    <t>Hof Sykkelklubb</t>
  </si>
  <si>
    <t>KL03010055</t>
  </si>
  <si>
    <t>983454925</t>
  </si>
  <si>
    <t>Brooklyn 300</t>
  </si>
  <si>
    <t>KL12010509</t>
  </si>
  <si>
    <t>990944504</t>
  </si>
  <si>
    <t>Stormkast - Bergen Frisbeeklubb</t>
  </si>
  <si>
    <t>KL10030036</t>
  </si>
  <si>
    <t>917439117</t>
  </si>
  <si>
    <t>Farsund Atletklubb</t>
  </si>
  <si>
    <t>KL16200025</t>
  </si>
  <si>
    <t>817452132</t>
  </si>
  <si>
    <t>Frøya Klatreklubb</t>
  </si>
  <si>
    <t>KL19110008</t>
  </si>
  <si>
    <t>993204773</t>
  </si>
  <si>
    <t>Harstad Padleklubb (Hpk)</t>
  </si>
  <si>
    <t>KL11540004</t>
  </si>
  <si>
    <t>918271465</t>
  </si>
  <si>
    <t>Vindafjord Orienteringslag</t>
  </si>
  <si>
    <t>KL09040014</t>
  </si>
  <si>
    <t>994567128</t>
  </si>
  <si>
    <t>Undervannsklubben Triton</t>
  </si>
  <si>
    <t>KL15200024</t>
  </si>
  <si>
    <t>915115330</t>
  </si>
  <si>
    <t>Volda &amp; Ørsta Trialklubb</t>
  </si>
  <si>
    <t>KL03010276</t>
  </si>
  <si>
    <t>993761664</t>
  </si>
  <si>
    <t>Oslo Undervannsklubb</t>
  </si>
  <si>
    <t>KL02260031</t>
  </si>
  <si>
    <t>893556672</t>
  </si>
  <si>
    <t>Frogner Atletklubb</t>
  </si>
  <si>
    <t>KL19020200</t>
  </si>
  <si>
    <t>888405992</t>
  </si>
  <si>
    <t>Hamna Klatreklubb</t>
  </si>
  <si>
    <t>KL01360032</t>
  </si>
  <si>
    <t>Carlberg Velo Sykkelklubb</t>
  </si>
  <si>
    <t>KL11410004</t>
  </si>
  <si>
    <t>983945279</t>
  </si>
  <si>
    <t>Sjernarøy Idrettslag</t>
  </si>
  <si>
    <t>KL12010770</t>
  </si>
  <si>
    <t>915503322</t>
  </si>
  <si>
    <t>Bergen og omegn innebandyklubb</t>
  </si>
  <si>
    <t>KL15200018</t>
  </si>
  <si>
    <t>993725668</t>
  </si>
  <si>
    <t>Volda &amp; Ørsta Himmelseglarlag</t>
  </si>
  <si>
    <t>KL18240053</t>
  </si>
  <si>
    <t>916040318</t>
  </si>
  <si>
    <t>Mosjøen Tennisklubb</t>
  </si>
  <si>
    <t>KL12530006</t>
  </si>
  <si>
    <t>991981748</t>
  </si>
  <si>
    <t>Hjellvik Idrettslag</t>
  </si>
  <si>
    <t>KL14260017</t>
  </si>
  <si>
    <t>993621226</t>
  </si>
  <si>
    <t>Jøkull Islandshestforening</t>
  </si>
  <si>
    <t>KL20300008</t>
  </si>
  <si>
    <t>993602205</t>
  </si>
  <si>
    <t>Kirkenes Froskemannsklubb</t>
  </si>
  <si>
    <t>KL12010211</t>
  </si>
  <si>
    <t>899664752</t>
  </si>
  <si>
    <t>TURN- OG IDRETTSLAGET YNGVE KFUM</t>
  </si>
  <si>
    <t>KL04230013</t>
  </si>
  <si>
    <t>995646889</t>
  </si>
  <si>
    <t>Grue Finnskog Skytterlag</t>
  </si>
  <si>
    <t>KL07010050</t>
  </si>
  <si>
    <t>984365942</t>
  </si>
  <si>
    <t>Horten Kurvballforening</t>
  </si>
  <si>
    <t>KL11010051</t>
  </si>
  <si>
    <t>915484379</t>
  </si>
  <si>
    <t>Egersund Rugbyklubb</t>
  </si>
  <si>
    <t>KL18050081</t>
  </si>
  <si>
    <t>915802702</t>
  </si>
  <si>
    <t>Ofoten Taekwon-do klubb</t>
  </si>
  <si>
    <t>KL05450014</t>
  </si>
  <si>
    <t>913046757</t>
  </si>
  <si>
    <t>Tyin-Filefjell Orienteringsklubb</t>
  </si>
  <si>
    <t>KL19230005</t>
  </si>
  <si>
    <t>970426566</t>
  </si>
  <si>
    <t>Salangen IF-Allianse</t>
  </si>
  <si>
    <t>KL03011573</t>
  </si>
  <si>
    <t>915130801</t>
  </si>
  <si>
    <t>Kalbakken Cricket klubb</t>
  </si>
  <si>
    <t>KL20200022</t>
  </si>
  <si>
    <t>911668637</t>
  </si>
  <si>
    <t>Porsanger Rideklubb</t>
  </si>
  <si>
    <t>KL01270008</t>
  </si>
  <si>
    <t>993861588</t>
  </si>
  <si>
    <t>Skiptvet Klatreklubb</t>
  </si>
  <si>
    <t>KL18200032</t>
  </si>
  <si>
    <t>Søvik Innebandyklubb</t>
  </si>
  <si>
    <t>KL04120004</t>
  </si>
  <si>
    <t>985002762</t>
  </si>
  <si>
    <t>Brumunddal Badmintonklubb</t>
  </si>
  <si>
    <t>KL04370001</t>
  </si>
  <si>
    <t>893317732</t>
  </si>
  <si>
    <t>Brydalen Idrettslag</t>
  </si>
  <si>
    <t>KL01060169</t>
  </si>
  <si>
    <t>993450391</t>
  </si>
  <si>
    <t>Fredrikstad Bears</t>
  </si>
  <si>
    <t>KL18600037</t>
  </si>
  <si>
    <t>992534087</t>
  </si>
  <si>
    <t>Leknes Padleklubb</t>
  </si>
  <si>
    <t>KL05010119</t>
  </si>
  <si>
    <t>915367496</t>
  </si>
  <si>
    <t>Sportsen IL</t>
  </si>
  <si>
    <t>KL03010017</t>
  </si>
  <si>
    <t>915187587</t>
  </si>
  <si>
    <t>ATD Trial Klubb</t>
  </si>
  <si>
    <t>KL09010030</t>
  </si>
  <si>
    <t>994227947</t>
  </si>
  <si>
    <t>Risør Cykleklubb</t>
  </si>
  <si>
    <t>KL02260010</t>
  </si>
  <si>
    <t>916761392</t>
  </si>
  <si>
    <t>Sørum Hestesportsklubb</t>
  </si>
  <si>
    <t>KL07060063</t>
  </si>
  <si>
    <t>984068484</t>
  </si>
  <si>
    <t>Sandefjord Vikings Baseballklubb</t>
  </si>
  <si>
    <t>KL03011550</t>
  </si>
  <si>
    <t>912382125</t>
  </si>
  <si>
    <t>Sinsen Petanque</t>
  </si>
  <si>
    <t>KL11060018</t>
  </si>
  <si>
    <t>981568680</t>
  </si>
  <si>
    <t>Haugaland Danseklubb</t>
  </si>
  <si>
    <t>KL19020195</t>
  </si>
  <si>
    <t>988376655</t>
  </si>
  <si>
    <t>Tromsø Casting &amp; Fluefiskeforening</t>
  </si>
  <si>
    <t>KL18400028</t>
  </si>
  <si>
    <t>916785216</t>
  </si>
  <si>
    <t>Saltdal Petanqueklubb</t>
  </si>
  <si>
    <t>KL12350022</t>
  </si>
  <si>
    <t>Voss MSL</t>
  </si>
  <si>
    <t>KL11460024</t>
  </si>
  <si>
    <t>Tysvær Skøyteklubb</t>
  </si>
  <si>
    <t>KL18040119</t>
  </si>
  <si>
    <t>913779509</t>
  </si>
  <si>
    <t>Bodø Windsurfing</t>
  </si>
  <si>
    <t>KL03011429</t>
  </si>
  <si>
    <t>Frogner Svømmeklubb</t>
  </si>
  <si>
    <t>KL01220032</t>
  </si>
  <si>
    <t>916907478</t>
  </si>
  <si>
    <t>Indre Østfold Taekwon-do Klubb</t>
  </si>
  <si>
    <t>KL20030038</t>
  </si>
  <si>
    <t>914953049</t>
  </si>
  <si>
    <t>Varanger Orienteringslag</t>
  </si>
  <si>
    <t>KL18040154</t>
  </si>
  <si>
    <t>918345108</t>
  </si>
  <si>
    <t>Bodø Solnedgang Futsalklubb</t>
  </si>
  <si>
    <t>KL02190124</t>
  </si>
  <si>
    <t>914960185</t>
  </si>
  <si>
    <t>Bærum Motorklubb</t>
  </si>
  <si>
    <t>KL18050058</t>
  </si>
  <si>
    <t>993770760</t>
  </si>
  <si>
    <t>Narvik Klatreklubb</t>
  </si>
  <si>
    <t>KL07040073</t>
  </si>
  <si>
    <t>895149012</t>
  </si>
  <si>
    <t>Tønsberg Rugby Klubb</t>
  </si>
  <si>
    <t>KL12560008</t>
  </si>
  <si>
    <t>Nordhordland Sportsskyttarlag</t>
  </si>
  <si>
    <t>KL05420051</t>
  </si>
  <si>
    <t>997710029</t>
  </si>
  <si>
    <t>Valdres Kampsportklubb</t>
  </si>
  <si>
    <t>KL05380034</t>
  </si>
  <si>
    <t>997805097</t>
  </si>
  <si>
    <t>Nordre Land Jaktskytterklubb</t>
  </si>
  <si>
    <t>KL12510005</t>
  </si>
  <si>
    <t>Stamnes Pistolklubb</t>
  </si>
  <si>
    <t>KL12280008</t>
  </si>
  <si>
    <t>912479617</t>
  </si>
  <si>
    <t>Odda Pistolklubb</t>
  </si>
  <si>
    <t>KL18280014</t>
  </si>
  <si>
    <t>914236029</t>
  </si>
  <si>
    <t>Nesna Styrkeløftklubb</t>
  </si>
  <si>
    <t>KL07040102</t>
  </si>
  <si>
    <t>983180981</t>
  </si>
  <si>
    <t>Tønsberg og Omegn Ishockeykl. Allianse</t>
  </si>
  <si>
    <t>KL03011225</t>
  </si>
  <si>
    <t>818904142</t>
  </si>
  <si>
    <t>Oslo og omegn Modellhelikopterklubb</t>
  </si>
  <si>
    <t>KL20300037</t>
  </si>
  <si>
    <t>990477213</t>
  </si>
  <si>
    <t>Kirkenes Ryttersportsklubb</t>
  </si>
  <si>
    <t>KL03010597</t>
  </si>
  <si>
    <t>970972579</t>
  </si>
  <si>
    <t>Groruddalen Golfklubb</t>
  </si>
  <si>
    <t>KL05430003</t>
  </si>
  <si>
    <t>913496329</t>
  </si>
  <si>
    <t>Vestre Slidre Helsesportlag</t>
  </si>
  <si>
    <t>KL12190023</t>
  </si>
  <si>
    <t>913991079</t>
  </si>
  <si>
    <t>Skippervik Frisbeegolfklubb</t>
  </si>
  <si>
    <t>KL02200090</t>
  </si>
  <si>
    <t>817251242</t>
  </si>
  <si>
    <t xml:space="preserve">FN/NATO Veteranenes Feltskytterklubb </t>
  </si>
  <si>
    <t>KL02110046</t>
  </si>
  <si>
    <t>813709562</t>
  </si>
  <si>
    <t>Soon Skiklubb</t>
  </si>
  <si>
    <t>KL12560016</t>
  </si>
  <si>
    <t>991262172</t>
  </si>
  <si>
    <t>Skinfakse Rytterklubb</t>
  </si>
  <si>
    <t>KL01010080</t>
  </si>
  <si>
    <t>994349589</t>
  </si>
  <si>
    <t>Halden Klatreklubb</t>
  </si>
  <si>
    <t>KL15290007</t>
  </si>
  <si>
    <t>996684482</t>
  </si>
  <si>
    <t>Valde IL</t>
  </si>
  <si>
    <t>KL06240014</t>
  </si>
  <si>
    <t>980217175</t>
  </si>
  <si>
    <t>IL Ramm-Eiker</t>
  </si>
  <si>
    <t>KL20120090</t>
  </si>
  <si>
    <t>916349254</t>
  </si>
  <si>
    <t>Alta Alpin &amp; Snowboardklubb</t>
  </si>
  <si>
    <t>KL16220004</t>
  </si>
  <si>
    <t>994933450</t>
  </si>
  <si>
    <t>Agdenes Pistolklubb</t>
  </si>
  <si>
    <t>KL11030289</t>
  </si>
  <si>
    <t>895826332</t>
  </si>
  <si>
    <t>Stavanger Storm Lacrosseklubb</t>
  </si>
  <si>
    <t>KL18050083</t>
  </si>
  <si>
    <t>911726416</t>
  </si>
  <si>
    <t>Narvik Snowboardklubb</t>
  </si>
  <si>
    <t>KL19310067</t>
  </si>
  <si>
    <t>918165053</t>
  </si>
  <si>
    <t>Varden FK</t>
  </si>
  <si>
    <t>KL08150017</t>
  </si>
  <si>
    <t>917005079</t>
  </si>
  <si>
    <t>Kragerø Basketballklubb</t>
  </si>
  <si>
    <t>KL06040069</t>
  </si>
  <si>
    <t>912655490</t>
  </si>
  <si>
    <t>Kongsberg Trekkhundklubb</t>
  </si>
  <si>
    <t>KL05420013</t>
  </si>
  <si>
    <t>984180098</t>
  </si>
  <si>
    <t>Vestringsbygda Idrettslag</t>
  </si>
  <si>
    <t>KL18280013</t>
  </si>
  <si>
    <t>998165768</t>
  </si>
  <si>
    <t>Helgeland Padleklubb</t>
  </si>
  <si>
    <t>KL11350011</t>
  </si>
  <si>
    <t>Sauda Skiskytterlag</t>
  </si>
  <si>
    <t>KL03011427</t>
  </si>
  <si>
    <t>995469170</t>
  </si>
  <si>
    <t>Oslo Wu-Tan Guoshu Klubb</t>
  </si>
  <si>
    <t>KL08050055</t>
  </si>
  <si>
    <t>983753116</t>
  </si>
  <si>
    <t>Grenland Atletklubb</t>
  </si>
  <si>
    <t>KL01060123</t>
  </si>
  <si>
    <t>Fredrikstad Håndbak-klubb</t>
  </si>
  <si>
    <t>KL10010186</t>
  </si>
  <si>
    <t>987628952</t>
  </si>
  <si>
    <t>Kristiansand Ryttersport Klubb</t>
  </si>
  <si>
    <t>KL19390010</t>
  </si>
  <si>
    <t>998234913</t>
  </si>
  <si>
    <t>Storfjord Kjøre-og Rideklubb</t>
  </si>
  <si>
    <t>KL12010768</t>
  </si>
  <si>
    <t>999309453</t>
  </si>
  <si>
    <t>Atlas Styrkeløft Klubb</t>
  </si>
  <si>
    <t>KL06270037</t>
  </si>
  <si>
    <t>CK Oslofjord</t>
  </si>
  <si>
    <t>Region</t>
  </si>
  <si>
    <t>SF17-VEST</t>
  </si>
  <si>
    <t>983722458</t>
  </si>
  <si>
    <t>Bordtennis - Region Vest</t>
  </si>
  <si>
    <t>SF17-NORD</t>
  </si>
  <si>
    <t>989989626</t>
  </si>
  <si>
    <t>Bordtennis Region Nord</t>
  </si>
  <si>
    <t>RE0848</t>
  </si>
  <si>
    <t>971352116</t>
  </si>
  <si>
    <t>Hordaland Volleyballregion</t>
  </si>
  <si>
    <t>RE11350</t>
  </si>
  <si>
    <t>985603111</t>
  </si>
  <si>
    <t>Judoregion Vest</t>
  </si>
  <si>
    <t>RE1214</t>
  </si>
  <si>
    <t>983759637</t>
  </si>
  <si>
    <t>NBBF Region Vest</t>
  </si>
  <si>
    <t>SF17-SØR</t>
  </si>
  <si>
    <t>917647909</t>
  </si>
  <si>
    <t>NBTF Region Sør</t>
  </si>
  <si>
    <t>SF0170</t>
  </si>
  <si>
    <t>NBTF Region Øst</t>
  </si>
  <si>
    <t>RE19230</t>
  </si>
  <si>
    <t>NCF Region Nord</t>
  </si>
  <si>
    <t>RE11230</t>
  </si>
  <si>
    <t>987826649</t>
  </si>
  <si>
    <t>NCF Region Sør</t>
  </si>
  <si>
    <t>RE12230</t>
  </si>
  <si>
    <t>983952968</t>
  </si>
  <si>
    <t>NCF Region Vest</t>
  </si>
  <si>
    <t>RE0450</t>
  </si>
  <si>
    <t>996812197</t>
  </si>
  <si>
    <t>Norges Motorsportforbund - Region Midt</t>
  </si>
  <si>
    <t>RE0150</t>
  </si>
  <si>
    <t>997867858</t>
  </si>
  <si>
    <t>Norges Motorsportforbund - Region Øst</t>
  </si>
  <si>
    <t>RE0648</t>
  </si>
  <si>
    <t>NVBF Region Agder</t>
  </si>
  <si>
    <t>RE1048</t>
  </si>
  <si>
    <t>912293521</t>
  </si>
  <si>
    <t>NVBF Region Møre og Romsdal</t>
  </si>
  <si>
    <t>RE1348</t>
  </si>
  <si>
    <t>996481905</t>
  </si>
  <si>
    <t>NVBF Region Nord</t>
  </si>
  <si>
    <t>RE0748</t>
  </si>
  <si>
    <t>NVBF Region Rogaland</t>
  </si>
  <si>
    <t>RE0948</t>
  </si>
  <si>
    <t>NVBF Region Sogn og Fjordane</t>
  </si>
  <si>
    <t>RE16480</t>
  </si>
  <si>
    <t>912903982</t>
  </si>
  <si>
    <t>NVBF Region Trøndelag</t>
  </si>
  <si>
    <t>RE0148</t>
  </si>
  <si>
    <t>995622521</t>
  </si>
  <si>
    <t>NVBF Region Øst</t>
  </si>
  <si>
    <t>RE0213</t>
  </si>
  <si>
    <t>983784054</t>
  </si>
  <si>
    <t>Oslo Og Akershus Bandyregion</t>
  </si>
  <si>
    <t>RE1934</t>
  </si>
  <si>
    <t>Region Nord-Norge</t>
  </si>
  <si>
    <t>SF55-RE01</t>
  </si>
  <si>
    <t>984549474</t>
  </si>
  <si>
    <t>Styrkeløftregion Øst</t>
  </si>
  <si>
    <t>RE0246</t>
  </si>
  <si>
    <t>993271381</t>
  </si>
  <si>
    <t>Tennisregion Østland Vest</t>
  </si>
  <si>
    <t>RE0146</t>
  </si>
  <si>
    <t>981962966</t>
  </si>
  <si>
    <t>Tennisregion Østland Øst</t>
  </si>
  <si>
    <t>Særkrets</t>
  </si>
  <si>
    <t>SK1018</t>
  </si>
  <si>
    <t>985092559</t>
  </si>
  <si>
    <t>Agder Bowlingkrets</t>
  </si>
  <si>
    <t>SK0926</t>
  </si>
  <si>
    <t>871551022</t>
  </si>
  <si>
    <t>Agder Fotballkrets</t>
  </si>
  <si>
    <t>SK2142</t>
  </si>
  <si>
    <t>983987613</t>
  </si>
  <si>
    <t>Agder og Rogaland Skikrets</t>
  </si>
  <si>
    <t>SK0227</t>
  </si>
  <si>
    <t>984603533</t>
  </si>
  <si>
    <t>Akershus Friidrettskrets</t>
  </si>
  <si>
    <t>SK0234</t>
  </si>
  <si>
    <t>983739199</t>
  </si>
  <si>
    <t>Akershus Ishockeykrets</t>
  </si>
  <si>
    <t>SK0220</t>
  </si>
  <si>
    <t>998615178</t>
  </si>
  <si>
    <t>Akershus og Oslo Bueskytterkrets</t>
  </si>
  <si>
    <t>SK0238</t>
  </si>
  <si>
    <t>982731372</t>
  </si>
  <si>
    <t>Akershus og Oslo Orienteringskrets</t>
  </si>
  <si>
    <t>SK0244</t>
  </si>
  <si>
    <t>981463005</t>
  </si>
  <si>
    <t>Akershus og Oslo Skøytekrets</t>
  </si>
  <si>
    <t>SK0242</t>
  </si>
  <si>
    <t>984559461</t>
  </si>
  <si>
    <t>Akershus Skikrets</t>
  </si>
  <si>
    <t>SK0940</t>
  </si>
  <si>
    <t>985736545</t>
  </si>
  <si>
    <t>Aust Agder Rytterkrets</t>
  </si>
  <si>
    <t>SK0927</t>
  </si>
  <si>
    <t>977105730</t>
  </si>
  <si>
    <t>Aust-Agder Friidrettskrets</t>
  </si>
  <si>
    <t>SK0930</t>
  </si>
  <si>
    <t>983978363</t>
  </si>
  <si>
    <t>Aust-Agder Gymnastikk og Turnkrets</t>
  </si>
  <si>
    <t>SK0938</t>
  </si>
  <si>
    <t>983922686</t>
  </si>
  <si>
    <t>Aust-Agder Orienteringskrets</t>
  </si>
  <si>
    <t>SK0941</t>
  </si>
  <si>
    <t>983892574</t>
  </si>
  <si>
    <t>Aust-Agder Seilkrets</t>
  </si>
  <si>
    <t>SK0943</t>
  </si>
  <si>
    <t>883944992</t>
  </si>
  <si>
    <t>Aust-agder Skytterkrets</t>
  </si>
  <si>
    <t>SK0912</t>
  </si>
  <si>
    <t>913530446</t>
  </si>
  <si>
    <t>Badmintonkrets Sør</t>
  </si>
  <si>
    <t>SK1212</t>
  </si>
  <si>
    <t>983626661</t>
  </si>
  <si>
    <t>Badmintonkretsen Vest</t>
  </si>
  <si>
    <t>SK1120</t>
  </si>
  <si>
    <t>996062074</t>
  </si>
  <si>
    <t>Bueskytterregion Sør-Vest</t>
  </si>
  <si>
    <t>SK0627</t>
  </si>
  <si>
    <t>984158041</t>
  </si>
  <si>
    <t>Buskerud Friidrettskrets</t>
  </si>
  <si>
    <t>SK0640</t>
  </si>
  <si>
    <t>988895784</t>
  </si>
  <si>
    <t>Buskerud Rytterkrets</t>
  </si>
  <si>
    <t>SK0642</t>
  </si>
  <si>
    <t>985213887</t>
  </si>
  <si>
    <t>Buskerud Skikrets</t>
  </si>
  <si>
    <t>SK0649</t>
  </si>
  <si>
    <t>993274976</t>
  </si>
  <si>
    <t>Buskerud Skiskytterkrets</t>
  </si>
  <si>
    <t>SK0645</t>
  </si>
  <si>
    <t>988290599</t>
  </si>
  <si>
    <t>Buskerud Svømmekrets</t>
  </si>
  <si>
    <t>SK1151</t>
  </si>
  <si>
    <t>987400153</t>
  </si>
  <si>
    <t>DANSEREGION VEST-NORGE</t>
  </si>
  <si>
    <t>SK0351</t>
  </si>
  <si>
    <t>Danseregion Øst-Norge</t>
  </si>
  <si>
    <t>SK2012</t>
  </si>
  <si>
    <t>Finnmark Badmintonkrets</t>
  </si>
  <si>
    <t>SK2019</t>
  </si>
  <si>
    <t>912773507</t>
  </si>
  <si>
    <t>Finnmark Brytekrets</t>
  </si>
  <si>
    <t>SK2026</t>
  </si>
  <si>
    <t>979658877</t>
  </si>
  <si>
    <t>Finnmark Fotballkrets</t>
  </si>
  <si>
    <t>SK2027</t>
  </si>
  <si>
    <t>989838148</t>
  </si>
  <si>
    <t>Finnmark Friidrettskrets</t>
  </si>
  <si>
    <t>SK2030</t>
  </si>
  <si>
    <t>894100672</t>
  </si>
  <si>
    <t>Finnmark Gymnastikk og Turnkrets</t>
  </si>
  <si>
    <t>SK2038</t>
  </si>
  <si>
    <t>993450820</t>
  </si>
  <si>
    <t>Finnmark Orienteringskrets</t>
  </si>
  <si>
    <t>SK2040</t>
  </si>
  <si>
    <t>990341435</t>
  </si>
  <si>
    <t>Finnmark Rytterkrets</t>
  </si>
  <si>
    <t>SK2042</t>
  </si>
  <si>
    <t>992396393</t>
  </si>
  <si>
    <t>Finnmark Skikrets</t>
  </si>
  <si>
    <t>SK0427</t>
  </si>
  <si>
    <t>977068134</t>
  </si>
  <si>
    <t>Hedmark Friidrettskrets</t>
  </si>
  <si>
    <t>SK0430</t>
  </si>
  <si>
    <t>984136595</t>
  </si>
  <si>
    <t>Hedmark Gymnastikk og Turnkrets</t>
  </si>
  <si>
    <t>SK0534</t>
  </si>
  <si>
    <t>977249910</t>
  </si>
  <si>
    <t>Hedmark og Oppland Ishockeykrets</t>
  </si>
  <si>
    <t>SK0438</t>
  </si>
  <si>
    <t>993108596</t>
  </si>
  <si>
    <t>Hedmark Orienteringskrets</t>
  </si>
  <si>
    <t>SK0440</t>
  </si>
  <si>
    <t>993785660</t>
  </si>
  <si>
    <t>Hedmark Rytterkrets</t>
  </si>
  <si>
    <t>SK0442</t>
  </si>
  <si>
    <t>877031772</t>
  </si>
  <si>
    <t>Hedmark Skikrets</t>
  </si>
  <si>
    <t>SK0449</t>
  </si>
  <si>
    <t>993086487</t>
  </si>
  <si>
    <t>Hedmark Skiskytterkrets</t>
  </si>
  <si>
    <t>SK1213</t>
  </si>
  <si>
    <t>997371089</t>
  </si>
  <si>
    <t>Hordaland Bandykrets</t>
  </si>
  <si>
    <t>SK1226</t>
  </si>
  <si>
    <t>970549900</t>
  </si>
  <si>
    <t>Hordaland Fotballkrets</t>
  </si>
  <si>
    <t>SK1227</t>
  </si>
  <si>
    <t>Hordaland Fri-idrettskrets</t>
  </si>
  <si>
    <t>SK1230</t>
  </si>
  <si>
    <t>971349522</t>
  </si>
  <si>
    <t>Hordaland Gymnastikk- og Turnkrets</t>
  </si>
  <si>
    <t>SK1234</t>
  </si>
  <si>
    <t>883721012</t>
  </si>
  <si>
    <t>Hordaland Ishockeykrets</t>
  </si>
  <si>
    <t>SK1238</t>
  </si>
  <si>
    <t>983622453</t>
  </si>
  <si>
    <t>Hordaland Orienteringskrets</t>
  </si>
  <si>
    <t>SK1240</t>
  </si>
  <si>
    <t>988756008</t>
  </si>
  <si>
    <t>Hordaland Rytterkrets</t>
  </si>
  <si>
    <t>SK1241</t>
  </si>
  <si>
    <t>971348658</t>
  </si>
  <si>
    <t>Hordaland Seilkrets</t>
  </si>
  <si>
    <t>SK1242</t>
  </si>
  <si>
    <t>983638945</t>
  </si>
  <si>
    <t>Hordaland Skikrets</t>
  </si>
  <si>
    <t>SK1249</t>
  </si>
  <si>
    <t>Hordaland Skiskytterkrets</t>
  </si>
  <si>
    <t>SK1245</t>
  </si>
  <si>
    <t>983949991</t>
  </si>
  <si>
    <t>Hordaland Svømmekrets</t>
  </si>
  <si>
    <t>SK2626</t>
  </si>
  <si>
    <t>971400056</t>
  </si>
  <si>
    <t>Hålogaland Fotballkrets</t>
  </si>
  <si>
    <t>SK0426</t>
  </si>
  <si>
    <t>969967014</t>
  </si>
  <si>
    <t>Indre Østland Fotballkrets</t>
  </si>
  <si>
    <t>SK1613</t>
  </si>
  <si>
    <t>983876862</t>
  </si>
  <si>
    <t>Midt-Norge Bandyregion</t>
  </si>
  <si>
    <t>SK1712</t>
  </si>
  <si>
    <t>Midtnorsk Badmintonkrets Nord</t>
  </si>
  <si>
    <t>SK1527</t>
  </si>
  <si>
    <t>984058896</t>
  </si>
  <si>
    <t>Møre &amp; Romsdal Friidrettskrets</t>
  </si>
  <si>
    <t>SK1530</t>
  </si>
  <si>
    <t>997378725</t>
  </si>
  <si>
    <t>Møre og Romsdal Gymn- og Turnkrets</t>
  </si>
  <si>
    <t>SK1542</t>
  </si>
  <si>
    <t>977529018</t>
  </si>
  <si>
    <t>Møre og Romsdal Skikrets</t>
  </si>
  <si>
    <t>SK1549</t>
  </si>
  <si>
    <t>995766698</t>
  </si>
  <si>
    <t>Møre og Romsdal Skiskytterkrets</t>
  </si>
  <si>
    <t>SK1543</t>
  </si>
  <si>
    <t>980523624</t>
  </si>
  <si>
    <t>Møre og Romsdal Skytterkrets</t>
  </si>
  <si>
    <t>SK0423</t>
  </si>
  <si>
    <t>NCF Region Innlandet</t>
  </si>
  <si>
    <t>SK0226</t>
  </si>
  <si>
    <t>970483985</t>
  </si>
  <si>
    <t>NFF Akershus</t>
  </si>
  <si>
    <t>SK0626</t>
  </si>
  <si>
    <t>971307595</t>
  </si>
  <si>
    <t>NFF Buskerud</t>
  </si>
  <si>
    <t>SK0826</t>
  </si>
  <si>
    <t>970158219</t>
  </si>
  <si>
    <t>NFF Telemark</t>
  </si>
  <si>
    <t>SK0726</t>
  </si>
  <si>
    <t>971544090</t>
  </si>
  <si>
    <t>NFF Vestfold</t>
  </si>
  <si>
    <t>SK3353</t>
  </si>
  <si>
    <t>971531983</t>
  </si>
  <si>
    <t>NHF Region Innlandet</t>
  </si>
  <si>
    <t>SK3351</t>
  </si>
  <si>
    <t>984739141</t>
  </si>
  <si>
    <t>NHF Region Nord</t>
  </si>
  <si>
    <t>SK3350</t>
  </si>
  <si>
    <t>884594472</t>
  </si>
  <si>
    <t>NHF Region Nord (Midt)</t>
  </si>
  <si>
    <t>SK3352</t>
  </si>
  <si>
    <t>984824025</t>
  </si>
  <si>
    <t>NHF Region Sør</t>
  </si>
  <si>
    <t>SK3355</t>
  </si>
  <si>
    <t>982792312</t>
  </si>
  <si>
    <t>NHF Region SørVest</t>
  </si>
  <si>
    <t>SK3356</t>
  </si>
  <si>
    <t>883230892</t>
  </si>
  <si>
    <t>NHF Region Vest</t>
  </si>
  <si>
    <t>SK3354</t>
  </si>
  <si>
    <t>986793283</t>
  </si>
  <si>
    <t>NHF Region Øst</t>
  </si>
  <si>
    <t>SK1247</t>
  </si>
  <si>
    <t>Nord - Vestlandet vektløfterregion</t>
  </si>
  <si>
    <t>SK1738</t>
  </si>
  <si>
    <t>998211476</t>
  </si>
  <si>
    <t>Nord Trøndelag Orienteringskrets</t>
  </si>
  <si>
    <t>SK1740</t>
  </si>
  <si>
    <t>988480746</t>
  </si>
  <si>
    <t>Nord Trøndelag Rytterkrets</t>
  </si>
  <si>
    <t>SK1742</t>
  </si>
  <si>
    <t>983988288</t>
  </si>
  <si>
    <t>Nord Trøndelag Skikrets</t>
  </si>
  <si>
    <t>SK1647</t>
  </si>
  <si>
    <t>919004835</t>
  </si>
  <si>
    <t>Nordenfjeldske Vektløfterregion</t>
  </si>
  <si>
    <t>SK1820</t>
  </si>
  <si>
    <t>884518342</t>
  </si>
  <si>
    <t>Nordland Bueskytterkrets</t>
  </si>
  <si>
    <t>SK1826</t>
  </si>
  <si>
    <t>986717544</t>
  </si>
  <si>
    <t>Nordland Fotballkrets</t>
  </si>
  <si>
    <t>SK1827</t>
  </si>
  <si>
    <t>997341430</t>
  </si>
  <si>
    <t>Nordland Friidrettskrets</t>
  </si>
  <si>
    <t>SK1830</t>
  </si>
  <si>
    <t>985873917</t>
  </si>
  <si>
    <t>Nordland Gymnastikk og Turnkrets</t>
  </si>
  <si>
    <t>SK1838</t>
  </si>
  <si>
    <t>974926245</t>
  </si>
  <si>
    <t>Nordland Orienteringskrets</t>
  </si>
  <si>
    <t>SK1842</t>
  </si>
  <si>
    <t>884993792</t>
  </si>
  <si>
    <t>Nordland Skikrets</t>
  </si>
  <si>
    <t>SK1843</t>
  </si>
  <si>
    <t>999523633</t>
  </si>
  <si>
    <t>Nordland Skytterkrets</t>
  </si>
  <si>
    <t>SK1526</t>
  </si>
  <si>
    <t>971101083</t>
  </si>
  <si>
    <t>Nordmøre og Romsdal Fotballkrets</t>
  </si>
  <si>
    <t>SK1944</t>
  </si>
  <si>
    <t>995044390</t>
  </si>
  <si>
    <t>Nordnorsk Skøytekrets</t>
  </si>
  <si>
    <t>SK1727</t>
  </si>
  <si>
    <t>975512304</t>
  </si>
  <si>
    <t>Nord-Trøndelag Friidrettskrets</t>
  </si>
  <si>
    <t>SK1730</t>
  </si>
  <si>
    <t>977336228</t>
  </si>
  <si>
    <t>Nord-Trøndelag Gymnastikk og Turnkrets</t>
  </si>
  <si>
    <t>SK1749</t>
  </si>
  <si>
    <t>997124952</t>
  </si>
  <si>
    <t>Nord-Trøndelag Skiskytterkrets</t>
  </si>
  <si>
    <t>SK2149</t>
  </si>
  <si>
    <t>990922608</t>
  </si>
  <si>
    <t>Nord-Østerdal Skiskytterkrets</t>
  </si>
  <si>
    <t>SK0527</t>
  </si>
  <si>
    <t>984033958</t>
  </si>
  <si>
    <t>Oppland Friidrettskrets</t>
  </si>
  <si>
    <t>SK0530</t>
  </si>
  <si>
    <t>975444880</t>
  </si>
  <si>
    <t>Oppland Gymnastikk- og Turnkrets</t>
  </si>
  <si>
    <t>SK0538</t>
  </si>
  <si>
    <t>996478785</t>
  </si>
  <si>
    <t>Oppland Orienteringskrets</t>
  </si>
  <si>
    <t>SK0540</t>
  </si>
  <si>
    <t>890012272</t>
  </si>
  <si>
    <t>Oppland Rytterkrets</t>
  </si>
  <si>
    <t>SK0542</t>
  </si>
  <si>
    <t>985918996</t>
  </si>
  <si>
    <t>Oppland Skikrets</t>
  </si>
  <si>
    <t>SK0549</t>
  </si>
  <si>
    <t>Oppland Skiskytterkrets</t>
  </si>
  <si>
    <t>SK0543</t>
  </si>
  <si>
    <t>914968372</t>
  </si>
  <si>
    <t>Oppland Skytterkrets</t>
  </si>
  <si>
    <t>SK0318</t>
  </si>
  <si>
    <t>983985491</t>
  </si>
  <si>
    <t>Oslo Bowling Krets</t>
  </si>
  <si>
    <t>SK0326</t>
  </si>
  <si>
    <t>970261095</t>
  </si>
  <si>
    <t>Oslo Fotballkrets</t>
  </si>
  <si>
    <t>SK0327</t>
  </si>
  <si>
    <t>971273992</t>
  </si>
  <si>
    <t>Oslo Friidrettskrets</t>
  </si>
  <si>
    <t>SK0334</t>
  </si>
  <si>
    <t>984021224</t>
  </si>
  <si>
    <t>Oslo Ishockeykrets</t>
  </si>
  <si>
    <t>SK0330</t>
  </si>
  <si>
    <t>983801048</t>
  </si>
  <si>
    <t>Oslo og Akershus Gymnastikk og Turnkrets</t>
  </si>
  <si>
    <t>SK0340</t>
  </si>
  <si>
    <t>984032382</t>
  </si>
  <si>
    <t>Oslo og Akershus Rytterkrets</t>
  </si>
  <si>
    <t>SK0249</t>
  </si>
  <si>
    <t>989397451</t>
  </si>
  <si>
    <t>Oslo og Akershus Skiskytterkrets</t>
  </si>
  <si>
    <t>SK0342</t>
  </si>
  <si>
    <t>970323902</t>
  </si>
  <si>
    <t>Oslo Skikrets</t>
  </si>
  <si>
    <t>SK0343</t>
  </si>
  <si>
    <t>883466152</t>
  </si>
  <si>
    <t>Oslo Skytterkrets</t>
  </si>
  <si>
    <t>SK0312</t>
  </si>
  <si>
    <t>995927225</t>
  </si>
  <si>
    <t>Oslofjorden Badmintonkrets</t>
  </si>
  <si>
    <t>SK1118</t>
  </si>
  <si>
    <t>917813426</t>
  </si>
  <si>
    <t>Rogaland Bowlingkrets</t>
  </si>
  <si>
    <t>SK1126</t>
  </si>
  <si>
    <t>970541225</t>
  </si>
  <si>
    <t>Rogaland Fotballkrets</t>
  </si>
  <si>
    <t>SK1127</t>
  </si>
  <si>
    <t>984066619</t>
  </si>
  <si>
    <t>Rogaland Friidrettskrets</t>
  </si>
  <si>
    <t>SK1130</t>
  </si>
  <si>
    <t>986993975</t>
  </si>
  <si>
    <t>Rogaland Gymnastikk- og Turnkrets</t>
  </si>
  <si>
    <t>SK1134</t>
  </si>
  <si>
    <t>993781347</t>
  </si>
  <si>
    <t>Rogaland Ishockeykrets</t>
  </si>
  <si>
    <t>SK1138</t>
  </si>
  <si>
    <t>988014885</t>
  </si>
  <si>
    <t>Rogaland Orienteringskrets</t>
  </si>
  <si>
    <t>SK1140</t>
  </si>
  <si>
    <t>987128348</t>
  </si>
  <si>
    <t>Rogaland Rytterkrets</t>
  </si>
  <si>
    <t>SK1143</t>
  </si>
  <si>
    <t>986847715</t>
  </si>
  <si>
    <t>Rogaland Skytterkrets</t>
  </si>
  <si>
    <t>SK1145</t>
  </si>
  <si>
    <t>988204358</t>
  </si>
  <si>
    <t>Rogaland Svømmekrets</t>
  </si>
  <si>
    <t>SK1426</t>
  </si>
  <si>
    <t>971364939</t>
  </si>
  <si>
    <t>Sogn og Fjordane Fotballkrets</t>
  </si>
  <si>
    <t>SK1427</t>
  </si>
  <si>
    <t>984316577</t>
  </si>
  <si>
    <t>Sogn og Fjordane Friidrettskrins</t>
  </si>
  <si>
    <t>SK1430</t>
  </si>
  <si>
    <t>811947792</t>
  </si>
  <si>
    <t>Sogn og Fjordane Gymn- og Turnkrins</t>
  </si>
  <si>
    <t>SK1438</t>
  </si>
  <si>
    <t>917444218</t>
  </si>
  <si>
    <t>Sogn og Fjordane Orienteringskrins</t>
  </si>
  <si>
    <t>SK1440</t>
  </si>
  <si>
    <t>994745638</t>
  </si>
  <si>
    <t>Sogn og Fjordane Ryttarkrins</t>
  </si>
  <si>
    <t>SK1442</t>
  </si>
  <si>
    <t>Sogn og Fjordane Skikrins</t>
  </si>
  <si>
    <t>SK1449</t>
  </si>
  <si>
    <t>Sogn og Fjordane Skiskyttarkrins</t>
  </si>
  <si>
    <t>SK1443</t>
  </si>
  <si>
    <t>Sogn og Fjordane Skyttarkrins</t>
  </si>
  <si>
    <t>SK1445</t>
  </si>
  <si>
    <t>987865180</t>
  </si>
  <si>
    <t>Sogn og Fjordane Symjekrins</t>
  </si>
  <si>
    <t>SK2326</t>
  </si>
  <si>
    <t>970455566</t>
  </si>
  <si>
    <t>Sunnmøre Fotballkrets</t>
  </si>
  <si>
    <t>SK1634</t>
  </si>
  <si>
    <t>984553137</t>
  </si>
  <si>
    <t>Sør Trøndelag Ishockeykrets</t>
  </si>
  <si>
    <t>SK1627</t>
  </si>
  <si>
    <t>977077079</t>
  </si>
  <si>
    <t>Sør-Trøndelag Friidrettskrets</t>
  </si>
  <si>
    <t>SK1630</t>
  </si>
  <si>
    <t>976759893</t>
  </si>
  <si>
    <t>Sør-Trøndelag Gymnastikk og Turnkrets</t>
  </si>
  <si>
    <t>SK1638</t>
  </si>
  <si>
    <t>992403640</t>
  </si>
  <si>
    <t>Sør-Trøndelag Orienteringskrets</t>
  </si>
  <si>
    <t>SK1640</t>
  </si>
  <si>
    <t>984074042</t>
  </si>
  <si>
    <t>Sør-trøndelag Rytterkrets</t>
  </si>
  <si>
    <t>SK1642</t>
  </si>
  <si>
    <t>971377771</t>
  </si>
  <si>
    <t>Sør-Trøndelag Skikrets</t>
  </si>
  <si>
    <t>SK1649</t>
  </si>
  <si>
    <t>984272863</t>
  </si>
  <si>
    <t>Sør-Trøndelag Skiskytterkrets</t>
  </si>
  <si>
    <t>SK1113</t>
  </si>
  <si>
    <t>971341068</t>
  </si>
  <si>
    <t>SørVest Bandyregion</t>
  </si>
  <si>
    <t>SK0113</t>
  </si>
  <si>
    <t>984235224</t>
  </si>
  <si>
    <t>SørØst Bandyregion</t>
  </si>
  <si>
    <t>SK0827</t>
  </si>
  <si>
    <t>977327369</t>
  </si>
  <si>
    <t>Telemark Friidrettskrets</t>
  </si>
  <si>
    <t>SK0844</t>
  </si>
  <si>
    <t>983881645</t>
  </si>
  <si>
    <t>Telemark Og Agder Skøytekrets</t>
  </si>
  <si>
    <t>SK0840</t>
  </si>
  <si>
    <t>992445211</t>
  </si>
  <si>
    <t>Telemark og Vestfold Rytterregion</t>
  </si>
  <si>
    <t>SK2242</t>
  </si>
  <si>
    <t>984050267</t>
  </si>
  <si>
    <t>Telemark og Vestfold Skikrets</t>
  </si>
  <si>
    <t>SK0849</t>
  </si>
  <si>
    <t>Telemark og Vestfold Skiskytterkrets</t>
  </si>
  <si>
    <t>SK0838</t>
  </si>
  <si>
    <t>Telemark Orienteringkrets</t>
  </si>
  <si>
    <t>SK1926</t>
  </si>
  <si>
    <t>970408304</t>
  </si>
  <si>
    <t>Troms Fotballkrets</t>
  </si>
  <si>
    <t>SK1927</t>
  </si>
  <si>
    <t>984109164</t>
  </si>
  <si>
    <t>Troms Friidrettskrets</t>
  </si>
  <si>
    <t>SK1930</t>
  </si>
  <si>
    <t>875599232</t>
  </si>
  <si>
    <t>Troms Gymnastikk og Turnkrets</t>
  </si>
  <si>
    <t>SK1938</t>
  </si>
  <si>
    <t>993249998</t>
  </si>
  <si>
    <t>Troms Orienteringskrets</t>
  </si>
  <si>
    <t>SK1940</t>
  </si>
  <si>
    <t>988159247</t>
  </si>
  <si>
    <t>Troms Rytterkrets</t>
  </si>
  <si>
    <t>SK1942</t>
  </si>
  <si>
    <t>970549625</t>
  </si>
  <si>
    <t>Troms Skikrets</t>
  </si>
  <si>
    <t>SK1949</t>
  </si>
  <si>
    <t>975599213</t>
  </si>
  <si>
    <t>Troms Skiskytterkrets</t>
  </si>
  <si>
    <t>SK1943</t>
  </si>
  <si>
    <t>913339606</t>
  </si>
  <si>
    <t>Troms Skytterkrets</t>
  </si>
  <si>
    <t>SK1945</t>
  </si>
  <si>
    <t>988193267</t>
  </si>
  <si>
    <t>Troms Svømmekrets</t>
  </si>
  <si>
    <t>SK1618</t>
  </si>
  <si>
    <t>983928765</t>
  </si>
  <si>
    <t>Trøndelag Bowlingkrets</t>
  </si>
  <si>
    <t>SK1626</t>
  </si>
  <si>
    <t>970415408</t>
  </si>
  <si>
    <t>Trøndelag Fotballkrets</t>
  </si>
  <si>
    <t>SK1641</t>
  </si>
  <si>
    <t>912669815</t>
  </si>
  <si>
    <t>Trøndelag Seilkrets</t>
  </si>
  <si>
    <t>SK1040</t>
  </si>
  <si>
    <t>989083953</t>
  </si>
  <si>
    <t>Vest Agder Rytterkrets</t>
  </si>
  <si>
    <t>SK1027</t>
  </si>
  <si>
    <t>981890671</t>
  </si>
  <si>
    <t>Vest-Agder Friidrettskrets</t>
  </si>
  <si>
    <t>SK1030</t>
  </si>
  <si>
    <t>Vest-Agder Gymnastikk og Turnkrets</t>
  </si>
  <si>
    <t>SK1043</t>
  </si>
  <si>
    <t>996363589</t>
  </si>
  <si>
    <t>Vest-Agder Skytterkrets</t>
  </si>
  <si>
    <t>SK0727</t>
  </si>
  <si>
    <t>976283708</t>
  </si>
  <si>
    <t>Vestfold Friidrettskrets</t>
  </si>
  <si>
    <t>SK0738</t>
  </si>
  <si>
    <t>995663767</t>
  </si>
  <si>
    <t>Vestfold Orienteringskrets</t>
  </si>
  <si>
    <t>SK0126</t>
  </si>
  <si>
    <t>971520973</t>
  </si>
  <si>
    <t>Østfold Fotballkrets</t>
  </si>
  <si>
    <t>SK0127</t>
  </si>
  <si>
    <t>883862082</t>
  </si>
  <si>
    <t>Østfold Friidrettskrets</t>
  </si>
  <si>
    <t>SK0130</t>
  </si>
  <si>
    <t>913866568</t>
  </si>
  <si>
    <t>Østfold Gymnastikk- og Turnkrets</t>
  </si>
  <si>
    <t>SK0134</t>
  </si>
  <si>
    <t>996073459</t>
  </si>
  <si>
    <t>Østfold Ishockeykrets</t>
  </si>
  <si>
    <t>SK0138</t>
  </si>
  <si>
    <t>Østfold Orienteringskrets</t>
  </si>
  <si>
    <t>SK0140</t>
  </si>
  <si>
    <t>988648140</t>
  </si>
  <si>
    <t>Østfold Rytterkrets</t>
  </si>
  <si>
    <t>SK0142</t>
  </si>
  <si>
    <t>895732842</t>
  </si>
  <si>
    <t>Østfold Skikrets</t>
  </si>
  <si>
    <t>SK0143</t>
  </si>
  <si>
    <t>Østfold Skytterkrets</t>
  </si>
  <si>
    <t>SK0347</t>
  </si>
  <si>
    <t>911784300</t>
  </si>
  <si>
    <t>Østlandet Vektløfterregion</t>
  </si>
  <si>
    <t/>
  </si>
  <si>
    <t>BL18045546S1</t>
  </si>
  <si>
    <t>Postens B.I.L. Bodø</t>
  </si>
  <si>
    <t>Klubbnr</t>
  </si>
  <si>
    <t>Beløp</t>
  </si>
  <si>
    <t>KL02200014</t>
  </si>
  <si>
    <t>Ikke tildelt</t>
  </si>
  <si>
    <t>v</t>
  </si>
  <si>
    <t>Aksjeselskaper</t>
  </si>
  <si>
    <t>Idrettskretser</t>
  </si>
  <si>
    <t>Særforbund</t>
  </si>
  <si>
    <t>Bedriftsidrettskretser</t>
  </si>
  <si>
    <t>Særkretser</t>
  </si>
  <si>
    <t>Regioner</t>
  </si>
  <si>
    <t>Klubber</t>
  </si>
  <si>
    <t>Fylkesvis</t>
  </si>
  <si>
    <t>Sum</t>
  </si>
  <si>
    <t>KONTROLL</t>
  </si>
  <si>
    <t>Årets tildeling</t>
  </si>
  <si>
    <t>Diff</t>
  </si>
  <si>
    <t>Org</t>
  </si>
  <si>
    <t>KL01010047</t>
  </si>
  <si>
    <t>Arbeidernes Jeger &amp; Fiskerforening Halden</t>
  </si>
  <si>
    <t>KL01050019</t>
  </si>
  <si>
    <t>Sarpsborg og omegn J.F.F.</t>
  </si>
  <si>
    <t>KL01050067</t>
  </si>
  <si>
    <t>Skjeberg og Omegn Jeger og Fiskerforening</t>
  </si>
  <si>
    <t>Friskis&amp;Svettis Fredrikstad</t>
  </si>
  <si>
    <t>KL01180009</t>
  </si>
  <si>
    <t>Aremark Jeger- og Fiskerforening</t>
  </si>
  <si>
    <t>Rakkestad Skytterlag</t>
  </si>
  <si>
    <t>Svinndal Jeger &amp; Fiskerfor.</t>
  </si>
  <si>
    <t>KL02150005</t>
  </si>
  <si>
    <t>Drøbak Hundeklubb</t>
  </si>
  <si>
    <t>Friskis &amp; Svettis Asker og Bærum</t>
  </si>
  <si>
    <t>KL02260014</t>
  </si>
  <si>
    <t>Blaker Jeger og Fiskeforening</t>
  </si>
  <si>
    <t>KL02290102</t>
  </si>
  <si>
    <t>Enebakk Jeger-Og Fiskerforening</t>
  </si>
  <si>
    <t>KL02300039</t>
  </si>
  <si>
    <t>SK - 94</t>
  </si>
  <si>
    <t>KL02310050</t>
  </si>
  <si>
    <t>Lillestrøm &amp; Strømmen Jff</t>
  </si>
  <si>
    <t>KL02380003</t>
  </si>
  <si>
    <t>Holter Jeger og Fiskeforening</t>
  </si>
  <si>
    <t>KL03010211</t>
  </si>
  <si>
    <t>Norges Veterinærhøgskole Idrettslag</t>
  </si>
  <si>
    <t>KL03010269</t>
  </si>
  <si>
    <t>Oslo Sp.Fiskeres Castinggr.</t>
  </si>
  <si>
    <t>KL03010865</t>
  </si>
  <si>
    <t>Røkla Idrettslag</t>
  </si>
  <si>
    <t>Oldenborg Idrætts Selskab</t>
  </si>
  <si>
    <t>KL03011256</t>
  </si>
  <si>
    <t>Vålerenga Ishockey Elite</t>
  </si>
  <si>
    <t>KL03011274</t>
  </si>
  <si>
    <t>Oslo Budo Kwai karateklubb</t>
  </si>
  <si>
    <t>Friskis &amp; Svettis Oslo</t>
  </si>
  <si>
    <t>KL03011391</t>
  </si>
  <si>
    <t>Nidhogg Roadracingklubb</t>
  </si>
  <si>
    <t>KL03011466</t>
  </si>
  <si>
    <t>Pilestredet FK</t>
  </si>
  <si>
    <t>KL03011467</t>
  </si>
  <si>
    <t>Setra, FK</t>
  </si>
  <si>
    <t>KL04270062</t>
  </si>
  <si>
    <t>Team Beak Ma Taekwondo</t>
  </si>
  <si>
    <t>KL04290024</t>
  </si>
  <si>
    <t>Åmot Jakt og Fiskeforening Sportsskyttergruppa</t>
  </si>
  <si>
    <t>KL08060083</t>
  </si>
  <si>
    <t>Skien JFF</t>
  </si>
  <si>
    <t>KL08070018</t>
  </si>
  <si>
    <t>Notodden Trekk- og Brukshundkl</t>
  </si>
  <si>
    <t>KL08170012</t>
  </si>
  <si>
    <t>Kroken Jeger og Fiskef.Lerdueg</t>
  </si>
  <si>
    <t>KL10290010</t>
  </si>
  <si>
    <t>Lindesnes Jeger- og Fiskeforening Leirduegruppen</t>
  </si>
  <si>
    <t>KL16010535</t>
  </si>
  <si>
    <t>Chemie Fk Trondheim</t>
  </si>
  <si>
    <t>KL18410035</t>
  </si>
  <si>
    <t>Fauske Bowlingklubb</t>
  </si>
  <si>
    <t>KL19020052</t>
  </si>
  <si>
    <t>Tromsø Hundekl.</t>
  </si>
  <si>
    <t>KL20120087</t>
  </si>
  <si>
    <t>Alta Jeger og Fisk Sportsskytterforening</t>
  </si>
  <si>
    <t>KL05010073</t>
  </si>
  <si>
    <t>Lillehammer Golfklubb</t>
  </si>
  <si>
    <t>KL15280027</t>
  </si>
  <si>
    <t>Sykkylven Sykkelklubb</t>
  </si>
  <si>
    <t>KL03010558</t>
  </si>
  <si>
    <t>Pensjonistenes Bowlingklubb</t>
  </si>
  <si>
    <t>KL01050057</t>
  </si>
  <si>
    <t>Sandbakken Husmorgymlag</t>
  </si>
  <si>
    <t>KL03011552</t>
  </si>
  <si>
    <t>Natthauken IL</t>
  </si>
  <si>
    <t>KL06270038</t>
  </si>
  <si>
    <t>Fossum Hestesportklubb</t>
  </si>
  <si>
    <t>KL14320030</t>
  </si>
  <si>
    <t>Våtedalen Tindeklubb</t>
  </si>
  <si>
    <t>KL02190198</t>
  </si>
  <si>
    <t>Fornebu Sportsklubb</t>
  </si>
  <si>
    <t>KL02310082</t>
  </si>
  <si>
    <t>Brumlebassen Idrettslag</t>
  </si>
  <si>
    <t>KL02330010</t>
  </si>
  <si>
    <t>Nittedal Sportsdykkerklubb</t>
  </si>
  <si>
    <t>KL03011024</t>
  </si>
  <si>
    <t>Oslo Atletklubb - vektløfting</t>
  </si>
  <si>
    <t>KL09060131</t>
  </si>
  <si>
    <t>Skagerrak Dykkerklubb</t>
  </si>
  <si>
    <t>KL15390039</t>
  </si>
  <si>
    <t>Rauma Dykkerklubb</t>
  </si>
  <si>
    <t>KL15230006</t>
  </si>
  <si>
    <t>Sjøholt Atletklubb</t>
  </si>
  <si>
    <t>KL16010528</t>
  </si>
  <si>
    <t>Kameraten Innebandyklubb Trondheim</t>
  </si>
  <si>
    <t>KL04030081</t>
  </si>
  <si>
    <t>Hamar Frisbeeklubb</t>
  </si>
  <si>
    <t>KL07140008</t>
  </si>
  <si>
    <t>Hof Paragliderklubb</t>
  </si>
  <si>
    <t>KL14110008</t>
  </si>
  <si>
    <t>Sandøy Pistolklubb</t>
  </si>
  <si>
    <t>KL06260056</t>
  </si>
  <si>
    <t>Lier Kampsportklubb</t>
  </si>
  <si>
    <t>KL10010221</t>
  </si>
  <si>
    <t>Kristiansand Ichuan&amp;Tai Chi Klubb</t>
  </si>
  <si>
    <t>KL18410048</t>
  </si>
  <si>
    <t>Fauske Klatreklubb</t>
  </si>
  <si>
    <t>KL19020252</t>
  </si>
  <si>
    <t>Tromsø Randoneeklubb</t>
  </si>
  <si>
    <t>KL15200026</t>
  </si>
  <si>
    <t>Barstadvik il</t>
  </si>
  <si>
    <t>KL08260006</t>
  </si>
  <si>
    <t>Miland Idrettslag</t>
  </si>
  <si>
    <t>KL02280039</t>
  </si>
  <si>
    <t xml:space="preserve">Just Dance Danseklubb, Rælingen </t>
  </si>
  <si>
    <t>KL01040027</t>
  </si>
  <si>
    <t>Moss Trekk og Brukshundklubb</t>
  </si>
  <si>
    <t>KL01060061</t>
  </si>
  <si>
    <t>Fredrikstad Taekwondo Klubb</t>
  </si>
  <si>
    <t>KL19240062</t>
  </si>
  <si>
    <t>Målselv Sportsskytterklubb</t>
  </si>
  <si>
    <t>KL15020096</t>
  </si>
  <si>
    <t>Romsdal Randonee Klubb</t>
  </si>
  <si>
    <t>KL04170031</t>
  </si>
  <si>
    <t>Østre Mjøsen Trekkhundklubb</t>
  </si>
  <si>
    <t>KL16320004</t>
  </si>
  <si>
    <t>Roan Pistolklubb</t>
  </si>
  <si>
    <t>KL16010547</t>
  </si>
  <si>
    <t>Persaunet Skytterklubb</t>
  </si>
  <si>
    <t>KL05160039</t>
  </si>
  <si>
    <t>Kvam Sportsskytterklubb</t>
  </si>
  <si>
    <t>KL11300003</t>
  </si>
  <si>
    <t>Jørpeland Turn</t>
  </si>
  <si>
    <t>KL12470017</t>
  </si>
  <si>
    <t>Idrettslaget Fenring</t>
  </si>
  <si>
    <t>KL04290026</t>
  </si>
  <si>
    <t>Rena Rc Flyklubb</t>
  </si>
  <si>
    <t>T.I.L. Yngve KFUM Bergen</t>
  </si>
  <si>
    <t>KL18040038</t>
  </si>
  <si>
    <t>BODØ HOCKEY</t>
  </si>
  <si>
    <t>KL19200005</t>
  </si>
  <si>
    <t>Astafjord Sykkelklubb</t>
  </si>
  <si>
    <t>KL18240059</t>
  </si>
  <si>
    <t>Mosjøen Modellflyklubb</t>
  </si>
  <si>
    <t>KL01061013</t>
  </si>
  <si>
    <t>Fredrikstad Karateklubb Shinkyokushinkai</t>
  </si>
  <si>
    <t>KL02360045</t>
  </si>
  <si>
    <t>Årnes Pistolklubb</t>
  </si>
  <si>
    <t>KL07040013</t>
  </si>
  <si>
    <t>Tønsberg Seilflyklubb</t>
  </si>
  <si>
    <t>KL12460064</t>
  </si>
  <si>
    <t>Sotra Maratonklubb</t>
  </si>
  <si>
    <t>KL17140030</t>
  </si>
  <si>
    <t>Vassbygda Salongskytterlag</t>
  </si>
  <si>
    <t>KL03011579</t>
  </si>
  <si>
    <t>Torshov Fightklubb</t>
  </si>
  <si>
    <t>KL08060034</t>
  </si>
  <si>
    <t>Skien Vannskiklubb</t>
  </si>
  <si>
    <t>KL18330060</t>
  </si>
  <si>
    <t>Klatreklubben Rana</t>
  </si>
  <si>
    <t>KL18410044</t>
  </si>
  <si>
    <t>Fauske IL Orientering</t>
  </si>
  <si>
    <t>KL12470049</t>
  </si>
  <si>
    <t>Askøy Rideklubb</t>
  </si>
  <si>
    <t>Tromsø Microflyklubb</t>
  </si>
  <si>
    <t>KL16270025</t>
  </si>
  <si>
    <t>Lysøysund Dykkerklubb</t>
  </si>
  <si>
    <t>KL16570015</t>
  </si>
  <si>
    <t>Buvik Futsal</t>
  </si>
  <si>
    <t>KL07090010</t>
  </si>
  <si>
    <t>Larvik og Omegn Mosjonsparti</t>
  </si>
  <si>
    <t>KL17360017</t>
  </si>
  <si>
    <t>Snåsa Judoklubb</t>
  </si>
  <si>
    <t>KL05140010</t>
  </si>
  <si>
    <t>Jotunheimen Hestelag</t>
  </si>
  <si>
    <t>KL14430002</t>
  </si>
  <si>
    <t>Eid Pistolklubb</t>
  </si>
  <si>
    <t>KL19420005</t>
  </si>
  <si>
    <t>Nord-Troms Dykkerklubb</t>
  </si>
  <si>
    <t>KL01360028</t>
  </si>
  <si>
    <t>Larkollen seilforening</t>
  </si>
  <si>
    <t>KL02300052</t>
  </si>
  <si>
    <t>Skårer Hockeyklubb</t>
  </si>
  <si>
    <t>KL06260025</t>
  </si>
  <si>
    <t>Lier Sportsskyttere</t>
  </si>
  <si>
    <t>KL18040004</t>
  </si>
  <si>
    <t>Bodø Badmintonklubb</t>
  </si>
  <si>
    <t>KL05170025</t>
  </si>
  <si>
    <t>Rondane Sportsskyttere</t>
  </si>
  <si>
    <t>KL11060084</t>
  </si>
  <si>
    <t>Haugaland Atletklubb</t>
  </si>
  <si>
    <t>KL18040140</t>
  </si>
  <si>
    <t>Salten Hestesportsklubb</t>
  </si>
  <si>
    <t>KL19290006</t>
  </si>
  <si>
    <t>MUIL - Mefjordvær Ungdoms- og Idrettslag</t>
  </si>
  <si>
    <t>KL01360033</t>
  </si>
  <si>
    <t>Larkollen Sandvolleyball klubb</t>
  </si>
  <si>
    <t>KL03011555</t>
  </si>
  <si>
    <t>Rønningen Sportsklubb</t>
  </si>
  <si>
    <t>KL08070017</t>
  </si>
  <si>
    <t>Notodden Tennisklubb</t>
  </si>
  <si>
    <t>KL20120040</t>
  </si>
  <si>
    <t>Kaiskuru Idrettslag</t>
  </si>
  <si>
    <t>KL03010191</t>
  </si>
  <si>
    <t>Njaal IF</t>
  </si>
  <si>
    <t>KL05010118</t>
  </si>
  <si>
    <t>Team Dampsaga</t>
  </si>
  <si>
    <t>KL14290010</t>
  </si>
  <si>
    <t>Fjaler og Omegn Motorsportklubb</t>
  </si>
  <si>
    <t>TROMSØ ULTIMATE TEAM</t>
  </si>
  <si>
    <t>KL03011525</t>
  </si>
  <si>
    <t>Flystua, Oslo og Omegn Modelflyklubb</t>
  </si>
  <si>
    <t>KL11030255</t>
  </si>
  <si>
    <t>Hinna Innebandy Klubb</t>
  </si>
  <si>
    <t>KL12530020</t>
  </si>
  <si>
    <t>Osterøy Motorsportklubb</t>
  </si>
  <si>
    <t>KL15480009</t>
  </si>
  <si>
    <t>Fræna Helsesportslag</t>
  </si>
  <si>
    <t>KL01060152</t>
  </si>
  <si>
    <t>Fekteklubben Fredrikstadfekterne</t>
  </si>
  <si>
    <t>KL18040152</t>
  </si>
  <si>
    <t>Nedre Rønvik IL</t>
  </si>
  <si>
    <t>KL05210009</t>
  </si>
  <si>
    <t>Hafjell Freeride klubb</t>
  </si>
  <si>
    <t>KL15390026</t>
  </si>
  <si>
    <t>Rauma Basketballklubb</t>
  </si>
  <si>
    <t>KL06260059</t>
  </si>
  <si>
    <t>Lier Modellbilklubb</t>
  </si>
  <si>
    <t>KL07020031</t>
  </si>
  <si>
    <t>Holmestrand innebandyklubb</t>
  </si>
  <si>
    <t>KL08170019</t>
  </si>
  <si>
    <t>Drangedal Kuler og Krutt skytterklubb</t>
  </si>
  <si>
    <t>KL01068002</t>
  </si>
  <si>
    <t>Nedre Glomma Danseklubb</t>
  </si>
  <si>
    <t>KL11030008</t>
  </si>
  <si>
    <t>Stavanger Handicapidrettsklubb</t>
  </si>
  <si>
    <t>KL06280015</t>
  </si>
  <si>
    <t>Hurum Motorsport Klubb</t>
  </si>
  <si>
    <t>KL18040138</t>
  </si>
  <si>
    <t>Bodø Frisbee Klubb</t>
  </si>
  <si>
    <t>KL08050124</t>
  </si>
  <si>
    <t>BPS Carambole Club</t>
  </si>
  <si>
    <t>KL04020090</t>
  </si>
  <si>
    <t>Kongsvinger Kampsportklubb</t>
  </si>
  <si>
    <t>KL03010404</t>
  </si>
  <si>
    <t>Grorud Squash</t>
  </si>
  <si>
    <t>KL04360008</t>
  </si>
  <si>
    <t>Tolga Pistolklubb</t>
  </si>
  <si>
    <t>KL19240058</t>
  </si>
  <si>
    <t>Midt Troms Havpadleklubb</t>
  </si>
  <si>
    <t>KL15110002</t>
  </si>
  <si>
    <t>Rovde Idrettslag</t>
  </si>
  <si>
    <t>KL18050008</t>
  </si>
  <si>
    <t>Narvik/Fagernes IL</t>
  </si>
  <si>
    <t>KL14010027</t>
  </si>
  <si>
    <t>Fjordane Bogeskytarlag</t>
  </si>
  <si>
    <t>KL18660015</t>
  </si>
  <si>
    <t>Møysalen IL</t>
  </si>
  <si>
    <t>KL03011229</t>
  </si>
  <si>
    <t>Dansehusets Danseklubb</t>
  </si>
  <si>
    <t>KL02300021</t>
  </si>
  <si>
    <t>Lørenskog Miniatyrskytterlag</t>
  </si>
  <si>
    <t>KL11030184</t>
  </si>
  <si>
    <t>Ledaalkameratene Ballklubb</t>
  </si>
  <si>
    <t>Placebo Ballklubb Trondheim</t>
  </si>
  <si>
    <t>KL19310056</t>
  </si>
  <si>
    <t>Senja Modellflyklubb</t>
  </si>
  <si>
    <t>KL12010789</t>
  </si>
  <si>
    <t>Troldhaugen Futsalklubb</t>
  </si>
  <si>
    <t>KL06280023</t>
  </si>
  <si>
    <t>Røyken og Hurum Kajakklubb</t>
  </si>
  <si>
    <t>KL16010540</t>
  </si>
  <si>
    <t>Trondheim Baseballklubb</t>
  </si>
  <si>
    <t>KL20250001</t>
  </si>
  <si>
    <t>Austertana IL</t>
  </si>
  <si>
    <t>KL04250002</t>
  </si>
  <si>
    <t>Eggen Idrettslag</t>
  </si>
  <si>
    <t>KL02140033</t>
  </si>
  <si>
    <t>Ås Aikido Ryu</t>
  </si>
  <si>
    <t>KL04020065</t>
  </si>
  <si>
    <t>Norges Toppidrettsgymnas Kongsvinger</t>
  </si>
  <si>
    <t>KL04150006</t>
  </si>
  <si>
    <t>Løten Tennisklubb</t>
  </si>
  <si>
    <t>KL18400002</t>
  </si>
  <si>
    <t>Rognan Dykkerklubb</t>
  </si>
  <si>
    <t>KL03011545</t>
  </si>
  <si>
    <t>Oslo Gælisk Rugby Klubb</t>
  </si>
  <si>
    <t>KL05140011</t>
  </si>
  <si>
    <t>Flåklypa Sendeplatelag</t>
  </si>
  <si>
    <t>KL03010099</t>
  </si>
  <si>
    <t>Sportsklubben Gjøa/Hard</t>
  </si>
  <si>
    <t>KL04260004</t>
  </si>
  <si>
    <t>Hasla IF</t>
  </si>
  <si>
    <t>KL19030102</t>
  </si>
  <si>
    <t>KL02300054</t>
  </si>
  <si>
    <t>Lørenskog Klatreklubb</t>
  </si>
  <si>
    <t>KL07060012</t>
  </si>
  <si>
    <t>Sandefjord og Sandar Miniatyrskytterlag</t>
  </si>
  <si>
    <t>KL18330056</t>
  </si>
  <si>
    <t>Mo Hundeklubb</t>
  </si>
  <si>
    <t>KL15350003</t>
  </si>
  <si>
    <t>Furland IL</t>
  </si>
  <si>
    <t>KL15020035</t>
  </si>
  <si>
    <t>Skålheim Idrettslag</t>
  </si>
  <si>
    <t>KL08050119</t>
  </si>
  <si>
    <t>Porsgrunn Kampsportklubb</t>
  </si>
  <si>
    <t>KL11060036</t>
  </si>
  <si>
    <t>Haugesund Vektløfter Klubb</t>
  </si>
  <si>
    <t>KL12350072</t>
  </si>
  <si>
    <t>Voss Mtb-Klubb</t>
  </si>
  <si>
    <t>KL01190014</t>
  </si>
  <si>
    <t>Marker Sykkelklubb</t>
  </si>
  <si>
    <t>KL09370008</t>
  </si>
  <si>
    <t>Evje Bowlingklubb</t>
  </si>
  <si>
    <t>KL16360009</t>
  </si>
  <si>
    <t>Orkla Hanggliderklubb</t>
  </si>
  <si>
    <t>KL20230001</t>
  </si>
  <si>
    <t>Daggry IL</t>
  </si>
  <si>
    <t>KL15190022</t>
  </si>
  <si>
    <t>Dalsfjorden Fotballklubb</t>
  </si>
  <si>
    <t>KL18040061</t>
  </si>
  <si>
    <t>Bodø &amp; Omegn IF Langrenn</t>
  </si>
  <si>
    <t>KL04200031</t>
  </si>
  <si>
    <t>Eidskog Ride og Kjøreklubb</t>
  </si>
  <si>
    <t>KL05120016</t>
  </si>
  <si>
    <t>Lesja og Dovre Sykleklubb</t>
  </si>
  <si>
    <t>KL03011112</t>
  </si>
  <si>
    <t>G.U.T.S, Klubb</t>
  </si>
  <si>
    <t>KL18330010</t>
  </si>
  <si>
    <t>Mo Flyklubb</t>
  </si>
  <si>
    <t>KL08260003</t>
  </si>
  <si>
    <t>Blefjell Idrettslag</t>
  </si>
  <si>
    <t>KL12280016</t>
  </si>
  <si>
    <t>Hardangerdykk IL</t>
  </si>
  <si>
    <t>KL18130015</t>
  </si>
  <si>
    <t>Brønnøysund Pistolklubb</t>
  </si>
  <si>
    <t>KL12230007</t>
  </si>
  <si>
    <t>Uggdal Idrettslag</t>
  </si>
  <si>
    <t>KL15540028</t>
  </si>
  <si>
    <t>Averøy volleyballklubb</t>
  </si>
  <si>
    <t>KL02370006</t>
  </si>
  <si>
    <t>Eidsvoll Badmintonklubb</t>
  </si>
  <si>
    <t>KL12210002</t>
  </si>
  <si>
    <t>Huglo Idrettslag</t>
  </si>
  <si>
    <t>KL10180008</t>
  </si>
  <si>
    <t>Søgne Tennisklubb</t>
  </si>
  <si>
    <t>KL10010119</t>
  </si>
  <si>
    <t>Gimle Rytterforening</t>
  </si>
  <si>
    <t>KL15470010</t>
  </si>
  <si>
    <t>Gossen Futsal Klubb</t>
  </si>
  <si>
    <t>KL12560019</t>
  </si>
  <si>
    <t>Nordhordland Styrkeløftklubb</t>
  </si>
  <si>
    <t>KL01040063</t>
  </si>
  <si>
    <t>MOSS MODELLFLYKLUBB</t>
  </si>
  <si>
    <t>Tromsø Casting &amp; Fluefiske Forening</t>
  </si>
  <si>
    <t>KL19020023</t>
  </si>
  <si>
    <t>Olderbakken Idrettslag</t>
  </si>
  <si>
    <t>KL15020010</t>
  </si>
  <si>
    <t>Molde BK</t>
  </si>
  <si>
    <t>KL02170029</t>
  </si>
  <si>
    <t>Kolbotn Klatreklubb</t>
  </si>
  <si>
    <t>KL16630024</t>
  </si>
  <si>
    <t>Stall-C Hestesportsklubb</t>
  </si>
  <si>
    <t>KL02330052</t>
  </si>
  <si>
    <t>Søndre Nittedal Innebandyklubb</t>
  </si>
  <si>
    <t>KL12600014</t>
  </si>
  <si>
    <t>Radøy Sportsskyttarlag</t>
  </si>
  <si>
    <t>KL15390014</t>
  </si>
  <si>
    <t>Øverdalen Idrettslag</t>
  </si>
  <si>
    <t>KL16010397</t>
  </si>
  <si>
    <t>UNBAD Boards Trondheim</t>
  </si>
  <si>
    <t>KL11270031</t>
  </si>
  <si>
    <t>Randaberg Bordtennisklubb</t>
  </si>
  <si>
    <t>KL03011159</t>
  </si>
  <si>
    <t>Fire Lys FK</t>
  </si>
  <si>
    <t>KL03011288</t>
  </si>
  <si>
    <t>Ribbungene Innebandy klubb</t>
  </si>
  <si>
    <t>KL12010171</t>
  </si>
  <si>
    <t>Sportsklubben Orion</t>
  </si>
  <si>
    <t>KL12010380</t>
  </si>
  <si>
    <t>Dalen Volleyballklubb</t>
  </si>
  <si>
    <t>KL16010505</t>
  </si>
  <si>
    <t>Rosten Futsalklubb Trondheim</t>
  </si>
  <si>
    <t>KL19330013</t>
  </si>
  <si>
    <t>Tamokdalen Bygde- og Idrettslag</t>
  </si>
  <si>
    <t>KL06260057</t>
  </si>
  <si>
    <t>Sportsklubben Kraft</t>
  </si>
  <si>
    <t>Sandnes &amp; Gjesdal HIL</t>
  </si>
  <si>
    <t>KL15200001</t>
  </si>
  <si>
    <t>Bjørke Idrettslag</t>
  </si>
  <si>
    <t>KL03011587</t>
  </si>
  <si>
    <t>Oslo I Liq Chuan Klubb</t>
  </si>
  <si>
    <t>KL05430013</t>
  </si>
  <si>
    <t>Valdres Trekkhundklubb</t>
  </si>
  <si>
    <t>KL03011368</t>
  </si>
  <si>
    <t>Torshov Sykkelklubb</t>
  </si>
  <si>
    <t>KL20040059</t>
  </si>
  <si>
    <t>Stein håndballklubb</t>
  </si>
  <si>
    <t>KL16010469</t>
  </si>
  <si>
    <t>Trondheim Internasjonal Fotballklubb</t>
  </si>
  <si>
    <t>Årdal Pistolklubb</t>
  </si>
  <si>
    <t>KL07040033</t>
  </si>
  <si>
    <t>CK Jarlsberg</t>
  </si>
  <si>
    <t>KL18650029</t>
  </si>
  <si>
    <t>Skrova Idrettslag</t>
  </si>
  <si>
    <t>KL16010524</t>
  </si>
  <si>
    <t>Nidaros Kampsportforening</t>
  </si>
  <si>
    <t>KL11030288</t>
  </si>
  <si>
    <t xml:space="preserve">Stavanger Titan Fotballklubb </t>
  </si>
  <si>
    <t>KL17030060</t>
  </si>
  <si>
    <t>Namdal Modellflyklubb</t>
  </si>
  <si>
    <t>KL18220015</t>
  </si>
  <si>
    <t>Leirfjord Innebandy</t>
  </si>
  <si>
    <t>KL16480016</t>
  </si>
  <si>
    <t>Singsås Motorklubb</t>
  </si>
  <si>
    <t>KL05440016</t>
  </si>
  <si>
    <t>Valdres Plankekjøyrarlag, Beitostølen</t>
  </si>
  <si>
    <t>Skjåk Hestlag</t>
  </si>
  <si>
    <t>KL19030020</t>
  </si>
  <si>
    <t>Harstad Seilforening</t>
  </si>
  <si>
    <t>KL01250001</t>
  </si>
  <si>
    <t>Friidrettslaget Bamse</t>
  </si>
  <si>
    <t>KL12460066</t>
  </si>
  <si>
    <t>Ågotnes Triathlonklubb</t>
  </si>
  <si>
    <t>KL16010133</t>
  </si>
  <si>
    <t>Olderlaget IF</t>
  </si>
  <si>
    <t>KL14010006</t>
  </si>
  <si>
    <t>Florø Froskemannsklubb</t>
  </si>
  <si>
    <t>KL04370007</t>
  </si>
  <si>
    <t>Tron Volleyballklubb</t>
  </si>
  <si>
    <t>KL15540018</t>
  </si>
  <si>
    <t>Averøy Motorsportklubb</t>
  </si>
  <si>
    <t>KL11340020</t>
  </si>
  <si>
    <t>Suldal Sykkelklubb</t>
  </si>
  <si>
    <t>KL12310006</t>
  </si>
  <si>
    <t>Vestglimt IL</t>
  </si>
  <si>
    <t>KL17420014</t>
  </si>
  <si>
    <t>Grong Kampsportklubb</t>
  </si>
  <si>
    <t>KL11290004</t>
  </si>
  <si>
    <t>Forsand klatreklubb</t>
  </si>
  <si>
    <t>KL06050031</t>
  </si>
  <si>
    <t>Ringerike og Hole Luftsportklubb</t>
  </si>
  <si>
    <t>KL08060117</t>
  </si>
  <si>
    <t>Brødrene KF Bordtennisklubb</t>
  </si>
  <si>
    <t>KL16200017</t>
  </si>
  <si>
    <t>Frøya og Hitra Sykkelklubb</t>
  </si>
  <si>
    <t>KL18450003</t>
  </si>
  <si>
    <t>Leirgutten IL</t>
  </si>
  <si>
    <t>KL14380005</t>
  </si>
  <si>
    <t>Leirgulen Idrettslag</t>
  </si>
  <si>
    <t>KL17030038</t>
  </si>
  <si>
    <t>Namsos Freeski Bråten IL</t>
  </si>
  <si>
    <t>KL10010122</t>
  </si>
  <si>
    <t>Sørlandets Paragliderklubb</t>
  </si>
  <si>
    <t>KL12350002</t>
  </si>
  <si>
    <t>Bolstadøyri Turnlag</t>
  </si>
  <si>
    <t>KL11270008</t>
  </si>
  <si>
    <t>Randaberg Ryttersportsklubb</t>
  </si>
  <si>
    <t>KL10040042</t>
  </si>
  <si>
    <t>Gyland Pistolklubb</t>
  </si>
  <si>
    <t>KL12010695</t>
  </si>
  <si>
    <t>Ragnarok Fotball Klubb</t>
  </si>
  <si>
    <t>KL12350021</t>
  </si>
  <si>
    <t>Voss Karateklubb</t>
  </si>
  <si>
    <t>KL14110005</t>
  </si>
  <si>
    <t>Gulen Luftsportklubb</t>
  </si>
  <si>
    <t>KL19020206</t>
  </si>
  <si>
    <t>Tromsø Biljardklubb</t>
  </si>
  <si>
    <t>KL03011503</t>
  </si>
  <si>
    <t>Oslo Øst Rugby League Klubb</t>
  </si>
  <si>
    <t>KL19240055</t>
  </si>
  <si>
    <t>Mellembygd Orienteringslag</t>
  </si>
  <si>
    <t>KL05380020</t>
  </si>
  <si>
    <t>Land Cykleklubb</t>
  </si>
  <si>
    <t>KL18110012</t>
  </si>
  <si>
    <t>Bindal Sykleklubb</t>
  </si>
  <si>
    <t>KL03010349</t>
  </si>
  <si>
    <t>Sommerfrydløkken Ungd.klubb</t>
  </si>
  <si>
    <t>KL03010598</t>
  </si>
  <si>
    <t>Legestudentenes Idrettsklubb</t>
  </si>
  <si>
    <t>KL16010002</t>
  </si>
  <si>
    <t>Arbeidernes Skytterlag</t>
  </si>
  <si>
    <t>KL12010501</t>
  </si>
  <si>
    <t>BSI - Judo</t>
  </si>
  <si>
    <t>KL12010791</t>
  </si>
  <si>
    <t>Fana Bueskytterklubb</t>
  </si>
  <si>
    <t>KL01110007</t>
  </si>
  <si>
    <t>Hvaler Seilforening</t>
  </si>
  <si>
    <t>KL12590013</t>
  </si>
  <si>
    <t>Vest CK</t>
  </si>
  <si>
    <t>KL14390018</t>
  </si>
  <si>
    <t>Ytre Nordfjord Bueskytterklubb</t>
  </si>
  <si>
    <t>KL16170008</t>
  </si>
  <si>
    <t>Hitra Pistolklubb</t>
  </si>
  <si>
    <t>KL11020136</t>
  </si>
  <si>
    <t>Sandnes Castingklubb</t>
  </si>
  <si>
    <t>Voss Kajakk Klubb</t>
  </si>
  <si>
    <t>KL12240049</t>
  </si>
  <si>
    <t>Kvinnherad Badmintonklubb</t>
  </si>
  <si>
    <t>KL14390017</t>
  </si>
  <si>
    <t>Måløy Frisbee Club</t>
  </si>
  <si>
    <t>KL15110009</t>
  </si>
  <si>
    <t>Fiskå Idrettslag</t>
  </si>
  <si>
    <t>Soon Triathlon Klubb</t>
  </si>
  <si>
    <t>Porsgrunn Rugby League Klubb</t>
  </si>
  <si>
    <t>KL12430049</t>
  </si>
  <si>
    <t>Opptur Motbakkeklubb</t>
  </si>
  <si>
    <t>KL03011204</t>
  </si>
  <si>
    <t>Søndre Nordstrand Cricketklubb</t>
  </si>
  <si>
    <t>KL12010688</t>
  </si>
  <si>
    <t>Krabbetor Fotballklubb</t>
  </si>
  <si>
    <t>Lismarken Minatyrskytterlag</t>
  </si>
  <si>
    <t>KL09140034</t>
  </si>
  <si>
    <t>Oksefjorden Tennisklubb</t>
  </si>
  <si>
    <t>KL12210241</t>
  </si>
  <si>
    <t>Stord Tinde- og Klatreklubb</t>
  </si>
  <si>
    <t>KL04030094</t>
  </si>
  <si>
    <t>Hamar Krav Maga</t>
  </si>
  <si>
    <t>KL06050045</t>
  </si>
  <si>
    <t>Hønefoss Studentenes Idrettslag</t>
  </si>
  <si>
    <t>KL18250004</t>
  </si>
  <si>
    <t>Trofors Skilag</t>
  </si>
  <si>
    <t>KL12010673</t>
  </si>
  <si>
    <t>Myrdal Fk</t>
  </si>
  <si>
    <t>KL06040056</t>
  </si>
  <si>
    <t>Bergkameratene - Trim</t>
  </si>
  <si>
    <t>KL09010018</t>
  </si>
  <si>
    <t>Risør Tennisklubb</t>
  </si>
  <si>
    <t>KL02300036</t>
  </si>
  <si>
    <t>Lørenskog Bordtennisklubb</t>
  </si>
  <si>
    <t>KL19020249</t>
  </si>
  <si>
    <t>Tromsø Atletklubb</t>
  </si>
  <si>
    <t>KL19020240</t>
  </si>
  <si>
    <t>Boet Curlingklubb</t>
  </si>
  <si>
    <t>KL03011437</t>
  </si>
  <si>
    <t>Akerselva Fotballklubb</t>
  </si>
  <si>
    <t>Nore og Uvdal Skytterlag</t>
  </si>
  <si>
    <t>KL15050012</t>
  </si>
  <si>
    <t>Kristiansund HSL</t>
  </si>
  <si>
    <t>KL12010305</t>
  </si>
  <si>
    <t>Bergen Trial Team</t>
  </si>
  <si>
    <t>KL01040082</t>
  </si>
  <si>
    <t>Moss Baseballklubb</t>
  </si>
  <si>
    <t>KL19310011</t>
  </si>
  <si>
    <t>Gisund Dykkerklubb</t>
  </si>
  <si>
    <t>KL02360021</t>
  </si>
  <si>
    <t>Raumnes Lerdueklubb</t>
  </si>
  <si>
    <t>KL11030265</t>
  </si>
  <si>
    <t>Stavanger Curlingklubb</t>
  </si>
  <si>
    <t>KL09060015</t>
  </si>
  <si>
    <t>Arendals Roklub</t>
  </si>
  <si>
    <t>KL03010311</t>
  </si>
  <si>
    <t>Rufus Ballklubb</t>
  </si>
  <si>
    <t>KL07040095</t>
  </si>
  <si>
    <t>Tønsberg Shotokan</t>
  </si>
  <si>
    <t>KL03010901</t>
  </si>
  <si>
    <t>Nedre Furuset Innebandyklubb</t>
  </si>
  <si>
    <t>KL14490013</t>
  </si>
  <si>
    <t>Stryn Pistolklubb</t>
  </si>
  <si>
    <t>KL03011422</t>
  </si>
  <si>
    <t>Refstad Innebandyklubb</t>
  </si>
  <si>
    <t>KL01010079</t>
  </si>
  <si>
    <t>Halden Bokseklubb</t>
  </si>
  <si>
    <t>KL08310006</t>
  </si>
  <si>
    <t>Tele-Agder Flyklubb</t>
  </si>
  <si>
    <t>Havhesten Undervanns Klubb</t>
  </si>
  <si>
    <t>KL18160001</t>
  </si>
  <si>
    <t>Vevelstad Idrettslag</t>
  </si>
  <si>
    <t>KL17510008</t>
  </si>
  <si>
    <t>Lund Idrettslag</t>
  </si>
  <si>
    <t>KL07010009</t>
  </si>
  <si>
    <t>Horten Helsesportlag</t>
  </si>
  <si>
    <t>KL03011549</t>
  </si>
  <si>
    <t>Oslo Rangers Baseball Klubb</t>
  </si>
  <si>
    <t>KL16530077</t>
  </si>
  <si>
    <t>Apollo Bokseklubb</t>
  </si>
  <si>
    <t>KL09060104</t>
  </si>
  <si>
    <t>Arendal Kickboxing-club</t>
  </si>
  <si>
    <t>KL10030030</t>
  </si>
  <si>
    <t>Lista Ride- og kjøreklubb</t>
  </si>
  <si>
    <t>KL17110002</t>
  </si>
  <si>
    <t>Dalådal IL</t>
  </si>
  <si>
    <t>KL12190013</t>
  </si>
  <si>
    <t>Bømlo Sykkelklubb</t>
  </si>
  <si>
    <t>KL20300061</t>
  </si>
  <si>
    <t>Kirkenes Golfklubb</t>
  </si>
  <si>
    <t>KL03011348</t>
  </si>
  <si>
    <t>Grüner Håndball</t>
  </si>
  <si>
    <t xml:space="preserve">Fjordglimt IL </t>
  </si>
  <si>
    <t>KL06050008</t>
  </si>
  <si>
    <t>Hønefoss Volleyballklubb</t>
  </si>
  <si>
    <t>KL09410004</t>
  </si>
  <si>
    <t>Bykle og Hovden Rideklubb</t>
  </si>
  <si>
    <t>KL01220024</t>
  </si>
  <si>
    <t>Båstad IL Ski</t>
  </si>
  <si>
    <t>KL08060008</t>
  </si>
  <si>
    <t>Grenland Miniatyrskytterlag</t>
  </si>
  <si>
    <t>KL10010174</t>
  </si>
  <si>
    <t>Kristiansand Modell Bilklubb</t>
  </si>
  <si>
    <t>KL04020021</t>
  </si>
  <si>
    <t>Kongsvinger Roklubb</t>
  </si>
  <si>
    <t>KL02200117</t>
  </si>
  <si>
    <t>Asker Biljardklubb</t>
  </si>
  <si>
    <t>KL18650030</t>
  </si>
  <si>
    <t>Vågan Taekwondoklubb</t>
  </si>
  <si>
    <t>KL02350066</t>
  </si>
  <si>
    <t>Romerike Bugg Danseklubb</t>
  </si>
  <si>
    <t>KL07020014</t>
  </si>
  <si>
    <t>Holmestrand Tennisklubb</t>
  </si>
  <si>
    <t>KL03010237</t>
  </si>
  <si>
    <t>Oslo Elvesportsklubb</t>
  </si>
  <si>
    <t>Stavanger Rr</t>
  </si>
  <si>
    <t>KL12240004</t>
  </si>
  <si>
    <t>Halsnøy O-Lag</t>
  </si>
  <si>
    <t>KL05410001</t>
  </si>
  <si>
    <t>Dalsfjord Idrettslag</t>
  </si>
  <si>
    <t>Blakstad Hestesportsklubb - Stjørda</t>
  </si>
  <si>
    <t>KL16010409</t>
  </si>
  <si>
    <t>Trondheim RC-Bilklubb</t>
  </si>
  <si>
    <t>KL16400014</t>
  </si>
  <si>
    <t>Røros Styrkeløftklubb</t>
  </si>
  <si>
    <t>KL03010892</t>
  </si>
  <si>
    <t>Kurdistan FK</t>
  </si>
  <si>
    <t>KL02350034</t>
  </si>
  <si>
    <t>Ullensaker Vannskiklubb</t>
  </si>
  <si>
    <t>KL08190007</t>
  </si>
  <si>
    <t>Ulefoss Atletklubb</t>
  </si>
  <si>
    <t>KL20020017</t>
  </si>
  <si>
    <t>Vardø Dykkerklubb</t>
  </si>
  <si>
    <t>KL09060084</t>
  </si>
  <si>
    <t>Arendal NTN Taekwon-Do-klubb</t>
  </si>
  <si>
    <t>KL02210082</t>
  </si>
  <si>
    <t>Bjørkelangen Taekwondo Klubb</t>
  </si>
  <si>
    <t>KL06050089</t>
  </si>
  <si>
    <t>Hønefoss Mikroflyklubb</t>
  </si>
  <si>
    <t>KL15510011</t>
  </si>
  <si>
    <t>Eide Innebandy Klubb</t>
  </si>
  <si>
    <t>KL12510001</t>
  </si>
  <si>
    <t>Bergsdalen UL</t>
  </si>
  <si>
    <t>KL12510004</t>
  </si>
  <si>
    <t>Stamnes Idrettslag</t>
  </si>
  <si>
    <t>KL05020028</t>
  </si>
  <si>
    <t>Gjøvik Skøiteklubb</t>
  </si>
  <si>
    <t>KL12010718</t>
  </si>
  <si>
    <t>Oktagon Roklubb</t>
  </si>
  <si>
    <t>KL10020042</t>
  </si>
  <si>
    <t>Mandal Cykleklubb</t>
  </si>
  <si>
    <t>KL11020129</t>
  </si>
  <si>
    <t>Sonkei Karateklubb Sandnes</t>
  </si>
  <si>
    <t>KL05420018</t>
  </si>
  <si>
    <t>NMK Valdres</t>
  </si>
  <si>
    <t>KL15710006</t>
  </si>
  <si>
    <t>Halsa Ballklubb</t>
  </si>
  <si>
    <t>KL12210021</t>
  </si>
  <si>
    <t>Stord Badmintonklubb</t>
  </si>
  <si>
    <t>ITF Storfjord Taekwon-Do Klubb</t>
  </si>
  <si>
    <t>KL08150037</t>
  </si>
  <si>
    <t>Vestmar Bokseklubb</t>
  </si>
  <si>
    <t>KL03010840</t>
  </si>
  <si>
    <t>Nordmarka Ryttersportsklubb</t>
  </si>
  <si>
    <t>KL19330038</t>
  </si>
  <si>
    <t>Balsfjord og Malangen Hestesportklubb</t>
  </si>
  <si>
    <t>KL07060006</t>
  </si>
  <si>
    <t>NMK Sandefjord</t>
  </si>
  <si>
    <t>KL08220008</t>
  </si>
  <si>
    <t>Ståle, IL</t>
  </si>
  <si>
    <t>KL03010951</t>
  </si>
  <si>
    <t>Ekeberg Sendeplateklubb</t>
  </si>
  <si>
    <t>KL18120004</t>
  </si>
  <si>
    <t>Sømna Sykkelklubb</t>
  </si>
  <si>
    <t>Strengereid IL</t>
  </si>
  <si>
    <t>Byrte Idrettslag</t>
  </si>
  <si>
    <t>KL17480001</t>
  </si>
  <si>
    <t>Jøa Idrettslag</t>
  </si>
  <si>
    <t>KL10320025</t>
  </si>
  <si>
    <t>Lister Volleyball Klubb</t>
  </si>
  <si>
    <t>KL16010544</t>
  </si>
  <si>
    <t>Stiftsstaden Turnforening</t>
  </si>
  <si>
    <t>NAF Motorsport Gjøvik - avd. MX/ATV</t>
  </si>
  <si>
    <t>KL06190023</t>
  </si>
  <si>
    <t>Hallingskarvet Triathlonklubb</t>
  </si>
  <si>
    <t>KL18340001</t>
  </si>
  <si>
    <t>Aldersund Idrettslag</t>
  </si>
  <si>
    <t>KL17190007</t>
  </si>
  <si>
    <t>Levanger Helsesportlag</t>
  </si>
  <si>
    <t>KL16010419</t>
  </si>
  <si>
    <t>Grupo União na Capoeira Trondheim</t>
  </si>
  <si>
    <t>KL20200023</t>
  </si>
  <si>
    <t>Lakselv NTN Taekwon-do klubb</t>
  </si>
  <si>
    <t>KL02280022</t>
  </si>
  <si>
    <t>Nedre Romerike Kickbokseklubb</t>
  </si>
  <si>
    <t>KL16220001</t>
  </si>
  <si>
    <t>Ingdalen IL</t>
  </si>
  <si>
    <t>KL12010782</t>
  </si>
  <si>
    <t>Bergen Vest Sportsklubb</t>
  </si>
  <si>
    <t>MASTER TEAM SVØMMEKLUBB</t>
  </si>
  <si>
    <t>KL17420003</t>
  </si>
  <si>
    <t>Harran Idrettslag</t>
  </si>
  <si>
    <t>KL11120005</t>
  </si>
  <si>
    <t>Hovsherad Styrkeløfterklubb</t>
  </si>
  <si>
    <t>KL19020217</t>
  </si>
  <si>
    <t>Friskis&amp;Svettis Tromsø</t>
  </si>
  <si>
    <t>KL11240066</t>
  </si>
  <si>
    <t>Sola Frisbeeklubb</t>
  </si>
  <si>
    <t>KL16530022</t>
  </si>
  <si>
    <t>Melhus Hestesportsklubb</t>
  </si>
  <si>
    <t>KL18240009</t>
  </si>
  <si>
    <t>Herringen Idrettslag</t>
  </si>
  <si>
    <t>KL06020156</t>
  </si>
  <si>
    <t>Strømsø Cricket Club</t>
  </si>
  <si>
    <t>KL18040041</t>
  </si>
  <si>
    <t>BOSI - Bodø Studentenes Idrettslag</t>
  </si>
  <si>
    <t>KL19020082</t>
  </si>
  <si>
    <t>Tromsø Bryteklubb</t>
  </si>
  <si>
    <t>KL18200040</t>
  </si>
  <si>
    <t>Radaasen Fotballklubb</t>
  </si>
  <si>
    <t>KL05280038</t>
  </si>
  <si>
    <t>Totenvika Tae Kwondo Klubb</t>
  </si>
  <si>
    <t>KL12010641</t>
  </si>
  <si>
    <t>Bfdk Bergen Freestyle Danseklubb</t>
  </si>
  <si>
    <t>KFUM Volda</t>
  </si>
  <si>
    <t>KL14200024</t>
  </si>
  <si>
    <t>Sjøspretten IL</t>
  </si>
  <si>
    <t>KL18040012</t>
  </si>
  <si>
    <t>Bodø Helsesportlag</t>
  </si>
  <si>
    <t>Polar Atn-Tae Kwon Do</t>
  </si>
  <si>
    <t>KL03011526</t>
  </si>
  <si>
    <t>Pointfighter Kicboxingklubb</t>
  </si>
  <si>
    <t>KL19270010</t>
  </si>
  <si>
    <t>Tranøy Ballklubb</t>
  </si>
  <si>
    <t>KL15050007</t>
  </si>
  <si>
    <t>Goma IL</t>
  </si>
  <si>
    <t>KL01040056</t>
  </si>
  <si>
    <t>Tronvik Fotballklubb</t>
  </si>
  <si>
    <t>KL03011582</t>
  </si>
  <si>
    <t>Christiania Atletklubb</t>
  </si>
  <si>
    <t>KL02310005</t>
  </si>
  <si>
    <t>Kjeller Skyteklubb</t>
  </si>
  <si>
    <t>KL18350002</t>
  </si>
  <si>
    <t>Træna Ungdoms- og Idrettslag</t>
  </si>
  <si>
    <t>KL12190017</t>
  </si>
  <si>
    <t>Gilje Allidrett</t>
  </si>
  <si>
    <t>KL07110015</t>
  </si>
  <si>
    <t>Svelvik Sportsskyttere</t>
  </si>
  <si>
    <t>KL04280023</t>
  </si>
  <si>
    <t>Vestre Trysil Fotballklubb</t>
  </si>
  <si>
    <t>KL04290019</t>
  </si>
  <si>
    <t>Rena Alpinklubb</t>
  </si>
  <si>
    <t>KL10040027</t>
  </si>
  <si>
    <t>Gyland Hestesportlags Ridegruppe</t>
  </si>
  <si>
    <t>KL03011372</t>
  </si>
  <si>
    <t>Sentrum Aikido</t>
  </si>
  <si>
    <t>KL11220030</t>
  </si>
  <si>
    <t>Gjesdal Fotballklubb</t>
  </si>
  <si>
    <t>Fogn IL</t>
  </si>
  <si>
    <t>KL05020066</t>
  </si>
  <si>
    <t>Snertingdal IF Håndball</t>
  </si>
  <si>
    <t>KL03010286</t>
  </si>
  <si>
    <t>Oslo-Ørn SPK</t>
  </si>
  <si>
    <t>KL05140007</t>
  </si>
  <si>
    <t>Ottadalen Sykkelklubb</t>
  </si>
  <si>
    <t>KL19270005</t>
  </si>
  <si>
    <t>Sør-Tranøy Idrettslag</t>
  </si>
  <si>
    <t>KL18330011</t>
  </si>
  <si>
    <t>Mo IL</t>
  </si>
  <si>
    <t>KL14390007</t>
  </si>
  <si>
    <t>Måløy Seilforening</t>
  </si>
  <si>
    <t>KL04200009</t>
  </si>
  <si>
    <t>Tobøl IL</t>
  </si>
  <si>
    <t>BSI - Seiling</t>
  </si>
  <si>
    <t>KL12350067</t>
  </si>
  <si>
    <t>Vossevangen Cykleklubb</t>
  </si>
  <si>
    <t>KL03011519</t>
  </si>
  <si>
    <t>Oslo Australske Fotballklubb</t>
  </si>
  <si>
    <t>KL01060084</t>
  </si>
  <si>
    <t>Fredrikstad Bokseklubb</t>
  </si>
  <si>
    <t>KL15630002</t>
  </si>
  <si>
    <t>Grøa Idrettslag</t>
  </si>
  <si>
    <t>KL10180027</t>
  </si>
  <si>
    <t>Stauslandstunet Rideklubb</t>
  </si>
  <si>
    <t>KL19310009</t>
  </si>
  <si>
    <t>Fjordgård Idrettslag</t>
  </si>
  <si>
    <t>Omvikdalen IL</t>
  </si>
  <si>
    <t>Skjervøy Skøyte- og Ishockeyklubb</t>
  </si>
  <si>
    <t>KL02140010</t>
  </si>
  <si>
    <t>Ås Karateklubb</t>
  </si>
  <si>
    <t>KL03011318</t>
  </si>
  <si>
    <t>Fjord Cricket Club</t>
  </si>
  <si>
    <t>KL01060158</t>
  </si>
  <si>
    <t>Fredrikstad Biljard Klubb</t>
  </si>
  <si>
    <t>KL05380019</t>
  </si>
  <si>
    <t>Land Fjellsportgruppe</t>
  </si>
  <si>
    <t>KL12430026</t>
  </si>
  <si>
    <t>Os Mc &amp; Mx Klubb</t>
  </si>
  <si>
    <t>KL05380008</t>
  </si>
  <si>
    <t>Nordsinni Sportsklubb</t>
  </si>
  <si>
    <t>KL19020228</t>
  </si>
  <si>
    <t>Kalotten Miniatyrskytterlag</t>
  </si>
  <si>
    <t>KL02360037</t>
  </si>
  <si>
    <t>Nes Innebandyklubb</t>
  </si>
  <si>
    <t>NAF Indre Sogn Motorsportklubb</t>
  </si>
  <si>
    <t>Modig IL</t>
  </si>
  <si>
    <t>KL01180005</t>
  </si>
  <si>
    <t>Aremark Bmxklubb</t>
  </si>
  <si>
    <t>KL02300016</t>
  </si>
  <si>
    <t>Lørenskog Gymnastikklag</t>
  </si>
  <si>
    <t>Oslo Baseballklubb</t>
  </si>
  <si>
    <t>Søndre Land IL Håndball (Gruppa)</t>
  </si>
  <si>
    <t>ITF Tromsdalen Taekwon-Do</t>
  </si>
  <si>
    <t>KL17210039</t>
  </si>
  <si>
    <t>Verdal Kampsportklubb</t>
  </si>
  <si>
    <t>KL20030010</t>
  </si>
  <si>
    <t>Vadsø Karateklubb</t>
  </si>
  <si>
    <t>KL02360004</t>
  </si>
  <si>
    <t>Fenstad Skiklubb</t>
  </si>
  <si>
    <t>KL02130059</t>
  </si>
  <si>
    <t>Ski Klatreklubb</t>
  </si>
  <si>
    <t>Sunndal Svømme og Livrednings</t>
  </si>
  <si>
    <t>Kragerø Sykleklubb</t>
  </si>
  <si>
    <t>KL05320022</t>
  </si>
  <si>
    <t>Jevnaker IF Turngruppe</t>
  </si>
  <si>
    <t>KL06020018</t>
  </si>
  <si>
    <t>Drammen Indremisjons IF</t>
  </si>
  <si>
    <t>CCCB STAVANGER CAPOEIRA KLUBB</t>
  </si>
  <si>
    <t>Lier Volleyballklubb v/Irene Bergo Nilssen</t>
  </si>
  <si>
    <t>KL12210229</t>
  </si>
  <si>
    <t>Leirvik Ballklubb</t>
  </si>
  <si>
    <t>KL10010120</t>
  </si>
  <si>
    <t>Kristiansand Ju Jitsu klubb</t>
  </si>
  <si>
    <t>KL18740001</t>
  </si>
  <si>
    <t>Reine Idrettslag</t>
  </si>
  <si>
    <t>Sørlandets Trial Klubb</t>
  </si>
  <si>
    <t>Snertingdal allianseidr.lag</t>
  </si>
  <si>
    <t>Nøtterøy Danseklubb</t>
  </si>
  <si>
    <t>KL07040081</t>
  </si>
  <si>
    <t>Husøy Golfklubb</t>
  </si>
  <si>
    <t>KL15510005</t>
  </si>
  <si>
    <t>Frode IL</t>
  </si>
  <si>
    <t>KL07040103</t>
  </si>
  <si>
    <t>TØNSBERG KARATEKLUBB</t>
  </si>
  <si>
    <t>KL02330023</t>
  </si>
  <si>
    <t>Hakadal Sledehundklubb</t>
  </si>
  <si>
    <t>KL05420022</t>
  </si>
  <si>
    <t>Valdres Tennisklubb</t>
  </si>
  <si>
    <t>Stord Karate og Jiu Jitsu Klubb</t>
  </si>
  <si>
    <t>KL02130060</t>
  </si>
  <si>
    <t>Ski Kampsportklubb</t>
  </si>
  <si>
    <t>KL02200116</t>
  </si>
  <si>
    <t xml:space="preserve">Sunyata Aikido Dojo Heggedal </t>
  </si>
  <si>
    <t>KL06040040</t>
  </si>
  <si>
    <t>Kongsberg Biljardklubb</t>
  </si>
  <si>
    <t>KL01061015</t>
  </si>
  <si>
    <t>Gamle Fredrikstad Håndballklubb</t>
  </si>
  <si>
    <t>KL01060168</t>
  </si>
  <si>
    <t>Fredrikstad Rugbyklubb</t>
  </si>
  <si>
    <t>KL08050039</t>
  </si>
  <si>
    <t>Porsgrunn Karate Klubb</t>
  </si>
  <si>
    <t>KL01110009</t>
  </si>
  <si>
    <t>Hvaler Ballklubb</t>
  </si>
  <si>
    <t>KL18270004</t>
  </si>
  <si>
    <t>Dønna Turnforening</t>
  </si>
  <si>
    <t>KL02140006</t>
  </si>
  <si>
    <t>Norges miljø- og biovitenskapelige universitet</t>
  </si>
  <si>
    <t>KL07040017</t>
  </si>
  <si>
    <t>Tønsberg og Omegn Bueskyttere</t>
  </si>
  <si>
    <t>KL07060055</t>
  </si>
  <si>
    <t>Gokstad Bowlingklubb</t>
  </si>
  <si>
    <t>GrenlandBiljardklubb</t>
  </si>
  <si>
    <t>KL15170018</t>
  </si>
  <si>
    <t>Hareid Ride og Køyreklubb</t>
  </si>
  <si>
    <t>KL11300021</t>
  </si>
  <si>
    <t>Strand Karateklubb</t>
  </si>
  <si>
    <t>KL15040108</t>
  </si>
  <si>
    <t>Ålesund Bueskytterklubb</t>
  </si>
  <si>
    <t>KL17490002</t>
  </si>
  <si>
    <t>Flatanger Idrettslag</t>
  </si>
  <si>
    <t>KL05170010</t>
  </si>
  <si>
    <t>Sel Idrettslag</t>
  </si>
  <si>
    <t>KL16010356</t>
  </si>
  <si>
    <t>Trondheim Frisbeeklubb</t>
  </si>
  <si>
    <t>KL06280004</t>
  </si>
  <si>
    <t>Holmsbu Idrettsforening</t>
  </si>
  <si>
    <t>KL07160010</t>
  </si>
  <si>
    <t>Re Friidrettsklubb</t>
  </si>
  <si>
    <t>KL12210234</t>
  </si>
  <si>
    <t>Stord Motocross Klubb</t>
  </si>
  <si>
    <t>KL03010826</t>
  </si>
  <si>
    <t>Unique Biljardklubb</t>
  </si>
  <si>
    <t>KL02110048</t>
  </si>
  <si>
    <t>Soon Cheerleading</t>
  </si>
  <si>
    <t>KL11270019</t>
  </si>
  <si>
    <t>Randabergstuperne</t>
  </si>
  <si>
    <t>KL06050020</t>
  </si>
  <si>
    <t>Ringerike Helsesportlag</t>
  </si>
  <si>
    <t>KL17110014</t>
  </si>
  <si>
    <t xml:space="preserve">Meråker Idrettsgymnas Rifle </t>
  </si>
  <si>
    <t>Falken Sportsklubb</t>
  </si>
  <si>
    <t>KL19020076</t>
  </si>
  <si>
    <t>Varden Basketballklubb</t>
  </si>
  <si>
    <t>KL03010511</t>
  </si>
  <si>
    <t>Holmenkollen Sportsklubb</t>
  </si>
  <si>
    <t>Kristiansand Garnisons Pistol</t>
  </si>
  <si>
    <t>Slåstad Vannskikl</t>
  </si>
  <si>
    <t>Ulf-An Sportsklubb</t>
  </si>
  <si>
    <t>KL18490006</t>
  </si>
  <si>
    <t>Tranøy &amp; Omegn IL</t>
  </si>
  <si>
    <t>KL05360006</t>
  </si>
  <si>
    <t>Søndre Land IL - Allianse</t>
  </si>
  <si>
    <t>KL16010147</t>
  </si>
  <si>
    <t>Stubban Fotballklubb</t>
  </si>
  <si>
    <t>Larvik Dykkerklubb</t>
  </si>
  <si>
    <t>KL05280015</t>
  </si>
  <si>
    <t>Toppen I.L</t>
  </si>
  <si>
    <t>IL Fjellmann</t>
  </si>
  <si>
    <t>KL12430001</t>
  </si>
  <si>
    <t>Hegglandsdalen Idrettslag</t>
  </si>
  <si>
    <t>KL10010163</t>
  </si>
  <si>
    <t>Kristiansand Kampsport Klubb</t>
  </si>
  <si>
    <t>KL04180001</t>
  </si>
  <si>
    <t>Austvatn Fotballklubb</t>
  </si>
  <si>
    <t>KL17170014</t>
  </si>
  <si>
    <t>Frosta Danseklubb</t>
  </si>
  <si>
    <t>KL03011566</t>
  </si>
  <si>
    <t>Vålerenga Fotball Elite</t>
  </si>
  <si>
    <t>Glomfjord IL</t>
  </si>
  <si>
    <t>Dans Med Oss</t>
  </si>
  <si>
    <t>KL19020022</t>
  </si>
  <si>
    <t>NMK Tromsø</t>
  </si>
  <si>
    <t>Søndre Land IL, Fotball - Senior</t>
  </si>
  <si>
    <t>INDRE HAUGALAND RYTTERSPORTKLUBB</t>
  </si>
  <si>
    <t>Bø Skiskytterlag</t>
  </si>
  <si>
    <t>Ks Ski Lofoten</t>
  </si>
  <si>
    <t>Knaben IL</t>
  </si>
  <si>
    <t>KL02350024</t>
  </si>
  <si>
    <t>Ullensaker Cykleklub</t>
  </si>
  <si>
    <t>KL12010039</t>
  </si>
  <si>
    <t>Bergens Atletklubb</t>
  </si>
  <si>
    <t>AK Bjørgvin</t>
  </si>
  <si>
    <t>KL04030110</t>
  </si>
  <si>
    <t>Storhamar IL Ishockey Elite</t>
  </si>
  <si>
    <t>KL02110001</t>
  </si>
  <si>
    <t>Hølen Idrettsklubb</t>
  </si>
  <si>
    <t>KL16530033</t>
  </si>
  <si>
    <t>Melhus NTN Taekwon-do klubb</t>
  </si>
  <si>
    <t>KL11240028</t>
  </si>
  <si>
    <t>Sola Cykleklubb</t>
  </si>
  <si>
    <t>KL03010423</t>
  </si>
  <si>
    <t>Vålerengens Idrettsforening</t>
  </si>
  <si>
    <t>Ny Von IL</t>
  </si>
  <si>
    <t>KL07060021</t>
  </si>
  <si>
    <t>Sandefjord Seilflyklubb / Notodden Seilflysenter</t>
  </si>
  <si>
    <t>KL18150009</t>
  </si>
  <si>
    <t>Vegakameratene</t>
  </si>
  <si>
    <t>KL19360002</t>
  </si>
  <si>
    <t>Stakkvik Idrettslag</t>
  </si>
  <si>
    <t>KL02360043</t>
  </si>
  <si>
    <t>Nes Danseklubb</t>
  </si>
  <si>
    <t>HIOA LACROSSE</t>
  </si>
  <si>
    <t>KL18600006</t>
  </si>
  <si>
    <t>Stamsund Idrettslag</t>
  </si>
  <si>
    <t>Kristiansund Svømme og Livredningsklubb</t>
  </si>
  <si>
    <t>Midt-Troms Hestesportklubb</t>
  </si>
  <si>
    <t>Apollo IL</t>
  </si>
  <si>
    <t>Skarbøvik Idrettsforening Allianseklubb</t>
  </si>
  <si>
    <t>KL18050031</t>
  </si>
  <si>
    <t>Narvik Svømmeklubb</t>
  </si>
  <si>
    <t>KL06050024</t>
  </si>
  <si>
    <t>Ringerike Pistolklubb</t>
  </si>
  <si>
    <t>KL01050009</t>
  </si>
  <si>
    <t>Sarpsborg Bordtennisklubb</t>
  </si>
  <si>
    <t>BSI - Padling</t>
  </si>
  <si>
    <t>KL18590003</t>
  </si>
  <si>
    <t>KL02360056</t>
  </si>
  <si>
    <t>Nes Ishockeyklubb Elite</t>
  </si>
  <si>
    <t>KL10370002</t>
  </si>
  <si>
    <t>Fjotland Idrettslag</t>
  </si>
  <si>
    <t>KL19170002</t>
  </si>
  <si>
    <t>Ibestad Idrettslag</t>
  </si>
  <si>
    <t>KL06020118</t>
  </si>
  <si>
    <t>Marienlyst Karateklubb</t>
  </si>
  <si>
    <t>Storforshei IF</t>
  </si>
  <si>
    <t>Sunnfjord Motorcross</t>
  </si>
  <si>
    <t>Riska MotorsykkelKlubb</t>
  </si>
  <si>
    <t>Sortland og Omegn Skiklubb</t>
  </si>
  <si>
    <t>KL05020090</t>
  </si>
  <si>
    <t>Starum Hestesportsklubb</t>
  </si>
  <si>
    <t>KL12010198</t>
  </si>
  <si>
    <t>Ulriken Basketballklubb</t>
  </si>
  <si>
    <t>Randaberg Idrettslag Trunforening</t>
  </si>
  <si>
    <t>KL19290001</t>
  </si>
  <si>
    <t>Idrettslaget Foss</t>
  </si>
  <si>
    <t>Halden IL</t>
  </si>
  <si>
    <t>KL03011448</t>
  </si>
  <si>
    <t>Fortuna Oslo, FK</t>
  </si>
  <si>
    <t>KL04180002</t>
  </si>
  <si>
    <t>Bruvoll Ballklubb &amp; Vel</t>
  </si>
  <si>
    <t>KL20040016</t>
  </si>
  <si>
    <t>Hammerfest Alpinklubb</t>
  </si>
  <si>
    <t>Vikebygd IL</t>
  </si>
  <si>
    <t>Lunner  Håndballklubb</t>
  </si>
  <si>
    <t>Brumunddal Black Knights IBK</t>
  </si>
  <si>
    <t>KL04020038</t>
  </si>
  <si>
    <t>Kongsvinger Svømmeklubb</t>
  </si>
  <si>
    <t>KL18330041</t>
  </si>
  <si>
    <t>Rana Karateklubb</t>
  </si>
  <si>
    <t>KL16320001</t>
  </si>
  <si>
    <t>Ungdoms- og Idrettsforeningen Bjørgan</t>
  </si>
  <si>
    <t>KL05410003</t>
  </si>
  <si>
    <t>Etnedal Skilag</t>
  </si>
  <si>
    <t>KL04190003</t>
  </si>
  <si>
    <t>Fjelltun IL</t>
  </si>
  <si>
    <t>KL16010432</t>
  </si>
  <si>
    <t>Nidaros Turn</t>
  </si>
  <si>
    <t>Il. Malm</t>
  </si>
  <si>
    <t>KL18340015</t>
  </si>
  <si>
    <t>Lovund Ungdoms- og Idrettslag</t>
  </si>
  <si>
    <t>IL Sparta Ishockey Elite</t>
  </si>
  <si>
    <t>KL06050078</t>
  </si>
  <si>
    <t>Ringerikes Motorflyklubb</t>
  </si>
  <si>
    <t>KL02300076</t>
  </si>
  <si>
    <t>Team U&amp;I Lørenskog Danseklubb</t>
  </si>
  <si>
    <t>KL01060001</t>
  </si>
  <si>
    <t>Fredrikstad BK Atlas</t>
  </si>
  <si>
    <t>KL02380027</t>
  </si>
  <si>
    <t>Nannestad Fotballklubb</t>
  </si>
  <si>
    <t>KL18600042</t>
  </si>
  <si>
    <t>Gravdal Håndballklubb</t>
  </si>
  <si>
    <t>KL02310145</t>
  </si>
  <si>
    <t>Romerike Friidrett</t>
  </si>
  <si>
    <t>KL02260007</t>
  </si>
  <si>
    <t>Sørum Idrettslag</t>
  </si>
  <si>
    <t>KL07220023</t>
  </si>
  <si>
    <t>Pointe Freestyle Tønsberg Nøtterøy</t>
  </si>
  <si>
    <t>Laksevåg BTK</t>
  </si>
  <si>
    <t>KL11190027</t>
  </si>
  <si>
    <t>Elgane Motorsykkelklubb</t>
  </si>
  <si>
    <t>Svolvær Skiklubb</t>
  </si>
  <si>
    <t>KL15480006</t>
  </si>
  <si>
    <t>Elnesvågen Turnforening</t>
  </si>
  <si>
    <t>KL19190001</t>
  </si>
  <si>
    <t>Gratangen Idrettslag</t>
  </si>
  <si>
    <t>Tønsberg og Slagen Tennisklubb</t>
  </si>
  <si>
    <t>Fossum Idrettsforening</t>
  </si>
  <si>
    <t>IF Frisk Asker Hockey</t>
  </si>
  <si>
    <t>Stord Svømming</t>
  </si>
  <si>
    <t>BFG BERGEN LØPEKLUBB</t>
  </si>
  <si>
    <t>NMK Nore Og Uvdal</t>
  </si>
  <si>
    <t>KL12010330</t>
  </si>
  <si>
    <t>Bergen Amerikansk FK</t>
  </si>
  <si>
    <t>KL02330050</t>
  </si>
  <si>
    <t>Raumerrytter Sk</t>
  </si>
  <si>
    <t>Gjekstad og Østerøya Idretsforening</t>
  </si>
  <si>
    <t>KL10010123</t>
  </si>
  <si>
    <t xml:space="preserve">Kristiansand JFF </t>
  </si>
  <si>
    <t>KL12010164</t>
  </si>
  <si>
    <t>Nyborg Volleyballklubb</t>
  </si>
  <si>
    <t>Vennesla Turnforening</t>
  </si>
  <si>
    <t>KL03011197</t>
  </si>
  <si>
    <t>Bårdar Swing Club</t>
  </si>
  <si>
    <t>Fana Roklubb V/Christian Sætersdal</t>
  </si>
  <si>
    <t>Drafn SK. Og Bk.</t>
  </si>
  <si>
    <t>KL17020003</t>
  </si>
  <si>
    <t>Byafossen Idrettslag</t>
  </si>
  <si>
    <t>Hessa IL</t>
  </si>
  <si>
    <t>KL18040122</t>
  </si>
  <si>
    <t>Bodø Golfklubb</t>
  </si>
  <si>
    <t>Hamar OK</t>
  </si>
  <si>
    <t>Fredriksstad Seilforening</t>
  </si>
  <si>
    <t>Drammen Fotballklubb</t>
  </si>
  <si>
    <t>HAGA IDRETTSFORENING</t>
  </si>
  <si>
    <t>KL04120023</t>
  </si>
  <si>
    <t>Nes Sportsklubb</t>
  </si>
  <si>
    <t>Kongsvinger I L Håndball</t>
  </si>
  <si>
    <t>Kil Ishockey</t>
  </si>
  <si>
    <t>Randaberg IL Svømming</t>
  </si>
  <si>
    <t>Dale Idretslag</t>
  </si>
  <si>
    <t>KL18710001</t>
  </si>
  <si>
    <t>Andenes Idrettslag</t>
  </si>
  <si>
    <t>Øreåsen Idrettslag</t>
  </si>
  <si>
    <t>Dirdal idrettslag</t>
  </si>
  <si>
    <t>Brandbu Idrettsforening</t>
  </si>
  <si>
    <t>KL02310138</t>
  </si>
  <si>
    <t>Lillestrøm Sportsdansklubb</t>
  </si>
  <si>
    <t>Brann SK</t>
  </si>
  <si>
    <t>KL04270040</t>
  </si>
  <si>
    <t>Elverum Turn</t>
  </si>
  <si>
    <t>KL03011562</t>
  </si>
  <si>
    <t>Nordstrand Håndball Elite Idrettslag</t>
  </si>
  <si>
    <t>KL17210008</t>
  </si>
  <si>
    <t>Stiklestad Idrettslag</t>
  </si>
  <si>
    <t>Flekkerøy Idretslag</t>
  </si>
  <si>
    <t>Solør Motorcykkel Klubb</t>
  </si>
  <si>
    <t>KL07200003</t>
  </si>
  <si>
    <t>Sveiva Innebandy</t>
  </si>
  <si>
    <t>KL02350064</t>
  </si>
  <si>
    <t>HOPPENSPRETT TURN JESSHEIM</t>
  </si>
  <si>
    <t>Idrottslaget Gular Bygdeungdomen I Bergen</t>
  </si>
  <si>
    <t>Tjensvoll FK</t>
  </si>
  <si>
    <t>Halden SK</t>
  </si>
  <si>
    <t>Havørn allianseidrettslag fotballl</t>
  </si>
  <si>
    <t>KL07040101</t>
  </si>
  <si>
    <t>Tønsberg og Omegn Ishockeklubb - Elite</t>
  </si>
  <si>
    <t>Sk Vedavåg Karmøy</t>
  </si>
  <si>
    <t>Rosenborg Ishockeyklubb (Allianseklubb)</t>
  </si>
  <si>
    <t>Molde og Omegn IF</t>
  </si>
  <si>
    <t>Borgen I L</t>
  </si>
  <si>
    <t>Idrettsklubben Start</t>
  </si>
  <si>
    <t>If Eiker Kvikk</t>
  </si>
  <si>
    <t>Våg Håndballklubb Elite</t>
  </si>
  <si>
    <t>FK Jerv</t>
  </si>
  <si>
    <t>FK Vigør</t>
  </si>
  <si>
    <t>Strømmen Idrettsforeningen Fotball</t>
  </si>
  <si>
    <t>Kongsvinger IL Knights elite</t>
  </si>
  <si>
    <t>Kr Sands Turnforening</t>
  </si>
  <si>
    <t>KL01040019</t>
  </si>
  <si>
    <t>Moss Rideklubb</t>
  </si>
  <si>
    <t>Otra IL</t>
  </si>
  <si>
    <t>Vestli IL</t>
  </si>
  <si>
    <t>Moelv Idrettslag</t>
  </si>
  <si>
    <t>Ullensaker/Kisa IL Fotball</t>
  </si>
  <si>
    <t>KL03010175</t>
  </si>
  <si>
    <t>Lyn, Ski- og Fotballklubben</t>
  </si>
  <si>
    <t>Brusand idrettslag</t>
  </si>
  <si>
    <t>KL16010122</t>
  </si>
  <si>
    <t>Flatås Idrettslag</t>
  </si>
  <si>
    <t>Bækkelaget Håndball Elite</t>
  </si>
  <si>
    <t>Orkdal IL</t>
  </si>
  <si>
    <t>Madla IL</t>
  </si>
  <si>
    <t>KL01010050</t>
  </si>
  <si>
    <t>Halden Håndballklubb</t>
  </si>
  <si>
    <t>Aurskog Finnstadsbru Sporsklubb</t>
  </si>
  <si>
    <t>Kristiansand Cykleklubb</t>
  </si>
  <si>
    <t>TUIL Tromdalen Fotball</t>
  </si>
  <si>
    <t>Lørenskog Ishockeyklubb Allianseidrettslag</t>
  </si>
  <si>
    <t>Idrettslaget Brodd</t>
  </si>
  <si>
    <t>Sandviken IL</t>
  </si>
  <si>
    <t>Rustad IL</t>
  </si>
  <si>
    <t>Bergen Seilforening</t>
  </si>
  <si>
    <t>Stavanger IF håndballavd</t>
  </si>
  <si>
    <t>Stord Håndball Elite</t>
  </si>
  <si>
    <t>Nidelv IL</t>
  </si>
  <si>
    <t>Frigg Oslo FK</t>
  </si>
  <si>
    <t>Oslostudentenes idrettsklubb</t>
  </si>
  <si>
    <t>Lillehammer Faaberg Håndball</t>
  </si>
  <si>
    <t>Stabæk IF</t>
  </si>
  <si>
    <t>Tiller idrettslag</t>
  </si>
  <si>
    <t>Korsvoll IL</t>
  </si>
  <si>
    <t>Sportsklubben STAG</t>
  </si>
  <si>
    <t>Fjelhamar Fotballklubb</t>
  </si>
  <si>
    <t>Drammen Turnforening</t>
  </si>
  <si>
    <t>IF Frisk Asker AIL</t>
  </si>
  <si>
    <t>KL040170004</t>
  </si>
  <si>
    <t>Ottestad Idretslag</t>
  </si>
  <si>
    <t>Haugesund IL Friidrett</t>
  </si>
  <si>
    <t>Spint Jeløy</t>
  </si>
  <si>
    <t>Surnadal Idrettslag</t>
  </si>
  <si>
    <t>FK Senja, Silsand</t>
  </si>
  <si>
    <t>Nittedal IL</t>
  </si>
  <si>
    <t>Fet Idretstlag</t>
  </si>
  <si>
    <t>Frogner IL</t>
  </si>
  <si>
    <t>Melhus Idrettslag</t>
  </si>
  <si>
    <t>Vågsbygd Svømme- og livredningsklubb</t>
  </si>
  <si>
    <t>Malvik IL</t>
  </si>
  <si>
    <t>Arna-Bjørnar</t>
  </si>
  <si>
    <t>Finnsnes IL Fotball</t>
  </si>
  <si>
    <t>Fjellhammer Idrettslag</t>
  </si>
  <si>
    <t>Gimletroll IK</t>
  </si>
  <si>
    <t>Vidar FK</t>
  </si>
  <si>
    <t>KL1721016</t>
  </si>
  <si>
    <t>Verdal IL</t>
  </si>
  <si>
    <t>KL1201015</t>
  </si>
  <si>
    <t>Brattvåg IL</t>
  </si>
  <si>
    <t>Stord IL</t>
  </si>
  <si>
    <t>HamKam Fotball</t>
  </si>
  <si>
    <t>Nybergsund Idrettslag Trysil</t>
  </si>
  <si>
    <t>IL Hødd</t>
  </si>
  <si>
    <t>FK Gjøvik Lyn</t>
  </si>
  <si>
    <t>Volda Turn og idrettslag fotball</t>
  </si>
  <si>
    <t>Haslum Håndbalklubb</t>
  </si>
  <si>
    <t>Fotballklubben Mjølner</t>
  </si>
  <si>
    <t>Storhamar Håndball Bredde</t>
  </si>
  <si>
    <t>Sogndal IL Fotball</t>
  </si>
  <si>
    <t>Hinna Fotball</t>
  </si>
  <si>
    <t>Lommedalen IL</t>
  </si>
  <si>
    <t>Styrn Turn &amp; Idrettslag</t>
  </si>
  <si>
    <t>Klepp IL</t>
  </si>
  <si>
    <t>IL Jardar</t>
  </si>
  <si>
    <t>Stjørdals-blink Fotball</t>
  </si>
  <si>
    <t>Kolstad Håndball</t>
  </si>
  <si>
    <t>Oppgegård Golfklubb</t>
  </si>
  <si>
    <t>Aalesunds Fotballklubb</t>
  </si>
  <si>
    <t>Voss Fotballklubb</t>
  </si>
  <si>
    <t>IK Grand Bodø</t>
  </si>
  <si>
    <t>IHK Sparta Sarpsborg</t>
  </si>
  <si>
    <t>Holmen Tropp og Turn</t>
  </si>
  <si>
    <t>SK Vard Haugesund</t>
  </si>
  <si>
    <t>Idrettslaget Tyrving</t>
  </si>
  <si>
    <t>Hasle-Løren IL</t>
  </si>
  <si>
    <t>Nesodden Idrettsforening</t>
  </si>
  <si>
    <t>Øyestad IF Håndball Elite (ØIF Arendal Håndball Elite)</t>
  </si>
  <si>
    <t>Grønnmo Golfklubb</t>
  </si>
  <si>
    <t>Strindheim IL</t>
  </si>
  <si>
    <t>Trondhems Turnforening</t>
  </si>
  <si>
    <t>Eleverum Fotball</t>
  </si>
  <si>
    <t>Storhamar IL Ishockey Yngres</t>
  </si>
  <si>
    <t>Høybråten og Stovner Idrettslag</t>
  </si>
  <si>
    <t>Raufoss IL Fotball</t>
  </si>
  <si>
    <t>LSK Kvinner Fk</t>
  </si>
  <si>
    <t>FK Bodø/Glimt</t>
  </si>
  <si>
    <t>Fana IL Fotball</t>
  </si>
  <si>
    <t>Asker Fotball Herrer</t>
  </si>
  <si>
    <t>Tjalve Idrettsklubben</t>
  </si>
  <si>
    <t>IL Skarphedin</t>
  </si>
  <si>
    <t>Tromsø IL</t>
  </si>
  <si>
    <t>Sportsklubben Freidig</t>
  </si>
  <si>
    <t>Innstrandens IL</t>
  </si>
  <si>
    <t>IL Nest-Sotra Fotballgr</t>
  </si>
  <si>
    <t>Drøbak Golf</t>
  </si>
  <si>
    <t>Hamar Idrettslag</t>
  </si>
  <si>
    <t xml:space="preserve">FK Fyllingsdalen </t>
  </si>
  <si>
    <t>Elverum Håndball</t>
  </si>
  <si>
    <t>Larvik Turn &amp; idrettsforening</t>
  </si>
  <si>
    <t>Randesund Idretslag</t>
  </si>
  <si>
    <t>IL Runar</t>
  </si>
  <si>
    <t>Lørenskog IF</t>
  </si>
  <si>
    <t>Oppegård IL</t>
  </si>
  <si>
    <t>Notodden Fotball</t>
  </si>
  <si>
    <t>Børums Verk og Hauger Idrettsforening</t>
  </si>
  <si>
    <t>Randaberg Allianse Idrettslag Fotballgruppe</t>
  </si>
  <si>
    <t>LK02190036</t>
  </si>
  <si>
    <t>Konnerud IL</t>
  </si>
  <si>
    <t>KL11240034</t>
  </si>
  <si>
    <t>Ready Idrettsforening</t>
  </si>
  <si>
    <t>NTNUI</t>
  </si>
  <si>
    <t>Turn og Idrettsforeningen Viking</t>
  </si>
  <si>
    <t>KFUM-Kameratene Oslo</t>
  </si>
  <si>
    <t>Miklagard Golfklubb</t>
  </si>
  <si>
    <t>Gneist IL</t>
  </si>
  <si>
    <t xml:space="preserve">Vålerenga Fotball </t>
  </si>
  <si>
    <t>Lambertseter svømmeklubb</t>
  </si>
  <si>
    <t>Haslum IL</t>
  </si>
  <si>
    <t>Larvik Håndball</t>
  </si>
  <si>
    <t>IL Heming</t>
  </si>
  <si>
    <t>Bækkelagets Sportsklub / Norway Cup</t>
  </si>
  <si>
    <t>Foreningen til Ski-idrettens fremme</t>
  </si>
  <si>
    <t>Klubbnr.</t>
  </si>
  <si>
    <t>Navn</t>
  </si>
  <si>
    <t>Nr</t>
  </si>
  <si>
    <t>Sum klubber, særkretser/regioner og idrettsråd</t>
  </si>
  <si>
    <t>IF Fram</t>
  </si>
  <si>
    <t>Idrettsrådet i Stavanger</t>
  </si>
  <si>
    <t>Bærums Verk og Hauger idrettsforening</t>
  </si>
  <si>
    <t>Nesøya idrettslag</t>
  </si>
  <si>
    <t>IK Gimletroll</t>
  </si>
  <si>
    <t>Midt-Norge Sør Bedriftsidrettskrets</t>
  </si>
  <si>
    <t>Arna-Bjørnar Fotball</t>
  </si>
  <si>
    <t>Norges Håndballforbund Region Vest</t>
  </si>
  <si>
    <t>NHF Region Midt-Norge</t>
  </si>
  <si>
    <t>Nøtterøy Golbklubb</t>
  </si>
  <si>
    <t>Bryne Fotballkubb</t>
  </si>
  <si>
    <t>Sportsklubben Brann</t>
  </si>
  <si>
    <t>Kongsberg idrettsforening</t>
  </si>
  <si>
    <t>Mjøndalen Idrettsofrening</t>
  </si>
  <si>
    <t>NHF Region Sørvest</t>
  </si>
  <si>
    <t>Idrettsklubben Tjalve</t>
  </si>
  <si>
    <t>Holmenkollen Tennis Klubb</t>
  </si>
  <si>
    <t>Turn og idrettsforeningen Viking</t>
  </si>
  <si>
    <t>Alvdal IL</t>
  </si>
  <si>
    <t>Foreningen til Ski-IdrettensFremme</t>
  </si>
  <si>
    <t>Ski- og Fotballklubb LYN</t>
  </si>
  <si>
    <t>Alta idrettsforenimg</t>
  </si>
  <si>
    <t>Fossum idrettsforening</t>
  </si>
  <si>
    <t>Indre østland Fotballkrets</t>
  </si>
  <si>
    <t>Klepp idrettslag</t>
  </si>
  <si>
    <t>Telemark Fotballkrets</t>
  </si>
  <si>
    <t>Vard Haugesund, SK</t>
  </si>
  <si>
    <t>Stålkameratene IL</t>
  </si>
  <si>
    <t>Bækkelagets Sportsklub/Norway Cup</t>
  </si>
  <si>
    <t>Medkila IL</t>
  </si>
  <si>
    <t>Akershus Fotballkrets</t>
  </si>
  <si>
    <t>Egersunds idrettsklubb</t>
  </si>
  <si>
    <t>Stryn Turn &amp; Idrettslag</t>
  </si>
  <si>
    <t>Sportsklubben Vidar</t>
  </si>
  <si>
    <t>Aurskog-Finstadbru Sportsklubb</t>
  </si>
  <si>
    <t>Fjellhammer Idrettslag Lørenskoghallen</t>
  </si>
  <si>
    <t>Eidsvolds Turnforening Fotball</t>
  </si>
  <si>
    <t>Grue idrettslag</t>
  </si>
  <si>
    <t>Buskerud Fotballkrets</t>
  </si>
  <si>
    <t>Avaldsnes idrettslag</t>
  </si>
  <si>
    <t>IL Gneist</t>
  </si>
  <si>
    <t>Sør-trøndelag Skikrets</t>
  </si>
  <si>
    <t>Gimse IL</t>
  </si>
  <si>
    <t>Nybergsund Irettslag - Trysil</t>
  </si>
  <si>
    <t>Norges Håndballforbund Region Innlandet</t>
  </si>
  <si>
    <t>Vestfold Fotballkrets</t>
  </si>
  <si>
    <t>Lyngdal idrettslag</t>
  </si>
  <si>
    <t>Bærumsømmerne</t>
  </si>
  <si>
    <t>Strindheim idrettslag</t>
  </si>
  <si>
    <t>HK Herulf Moss</t>
  </si>
  <si>
    <t>Gjerdrum idrettslag</t>
  </si>
  <si>
    <t>Glassverket IF</t>
  </si>
  <si>
    <t>Ranheim IL</t>
  </si>
  <si>
    <t>LSK Kvinner FK</t>
  </si>
  <si>
    <t>Flekkerøy idrettslag</t>
  </si>
  <si>
    <t>Kjelsås idrettslag</t>
  </si>
  <si>
    <t>Bygdø Monolitten IL</t>
  </si>
  <si>
    <t>Norges Teknisk-naturvitenskapelige universitets idrettsforening</t>
  </si>
  <si>
    <t>Grand Bodø IK</t>
  </si>
  <si>
    <t>Storhamar Idrettslag Håndballgruppa</t>
  </si>
  <si>
    <t>Stord Idrettslag</t>
  </si>
  <si>
    <t>Fana idrettslag</t>
  </si>
  <si>
    <t>Lommedalens Il</t>
  </si>
  <si>
    <t>FK Mjølner</t>
  </si>
  <si>
    <t>Oslo Cyklekrets</t>
  </si>
  <si>
    <t>Sogndal Il Fotball</t>
  </si>
  <si>
    <t>Vest-Agder Bedriftsidrettskrets</t>
  </si>
  <si>
    <t>Øvrevoll Hosle Idrettslag</t>
  </si>
  <si>
    <t>Bergsøy Idrettlsag</t>
  </si>
  <si>
    <t>Fotballklubben Voss</t>
  </si>
  <si>
    <t>Lørenskog Ishockeyklubb AIL</t>
  </si>
  <si>
    <t>Våg Håndballklubb</t>
  </si>
  <si>
    <t>Utleira idrettslag</t>
  </si>
  <si>
    <t>Rogaland Bedriftsidrettskrets</t>
  </si>
  <si>
    <t>Hamarkeratene</t>
  </si>
  <si>
    <t>Norges Håndballforbund Region Sør</t>
  </si>
  <si>
    <t>Hauger FK</t>
  </si>
  <si>
    <t>Bjaavann Golfklubb</t>
  </si>
  <si>
    <t>Kristiandsund Ballklubb</t>
  </si>
  <si>
    <t>LYN Fotball</t>
  </si>
  <si>
    <t>Norges Håndballforbund Region Øst</t>
  </si>
  <si>
    <t xml:space="preserve">Halliclub Norway </t>
  </si>
  <si>
    <t>Nedre Gloma Turnforening</t>
  </si>
  <si>
    <t>Øyestad IF Håndballl Elite</t>
  </si>
  <si>
    <t>Storhamar IL Ishcokey Elite</t>
  </si>
  <si>
    <t>Tønsberg Ishockeyklubb - elite</t>
  </si>
  <si>
    <t>BL01055334A5</t>
  </si>
  <si>
    <t>Borregaard B.I.L.</t>
  </si>
  <si>
    <t>BL01055679A5</t>
  </si>
  <si>
    <t>Gjensidige Sport Øst</t>
  </si>
  <si>
    <t>BL01065293A1</t>
  </si>
  <si>
    <t>Kynningsrud B.I.l.</t>
  </si>
  <si>
    <t>BL01245195A3</t>
  </si>
  <si>
    <t>ASKOBIL</t>
  </si>
  <si>
    <t>BL01365299A4</t>
  </si>
  <si>
    <t>Rygge Kommune B.I.L.</t>
  </si>
  <si>
    <t>Ski Kommune B.I.L.</t>
  </si>
  <si>
    <t>SAS Group Club B.I.L.</t>
  </si>
  <si>
    <t>Aibel B.I.L.</t>
  </si>
  <si>
    <t>Aker Solutions Xtra B.I.L.</t>
  </si>
  <si>
    <t>BL02196055B2</t>
  </si>
  <si>
    <t>Statoil Oslo B.I.L.</t>
  </si>
  <si>
    <t>BL02197007B2</t>
  </si>
  <si>
    <t>Bærum Sykehus B.I.L.</t>
  </si>
  <si>
    <t>BL02197240B2</t>
  </si>
  <si>
    <t>If Skadeforsikring B.I.L.</t>
  </si>
  <si>
    <t>Bertel O. Steen B.I.L. Lørenskog</t>
  </si>
  <si>
    <t>FFI B.I.L.</t>
  </si>
  <si>
    <t>Romerike Politiidrettslag</t>
  </si>
  <si>
    <t>ArcusGruppen B.I.L</t>
  </si>
  <si>
    <t>Løpsklubben 1814 B.I.L.(c)</t>
  </si>
  <si>
    <t>BL02375963B1</t>
  </si>
  <si>
    <t>LG-99 B.I.L.(c)</t>
  </si>
  <si>
    <t>BL03015009C0</t>
  </si>
  <si>
    <t>Aftenposten B.I.L.</t>
  </si>
  <si>
    <t>BL03015039C0</t>
  </si>
  <si>
    <t>ABB B.I.L. Oslo</t>
  </si>
  <si>
    <t>BL03015097C0</t>
  </si>
  <si>
    <t>Thommessen</t>
  </si>
  <si>
    <t>BL03015159C0</t>
  </si>
  <si>
    <t>NCC B.I.L. Oslo &amp; Akershus</t>
  </si>
  <si>
    <t>Elkem B.I.L.</t>
  </si>
  <si>
    <t>BL03015205C0</t>
  </si>
  <si>
    <t>Finansdepartementet B.I.L.</t>
  </si>
  <si>
    <t>BL03015234C0</t>
  </si>
  <si>
    <t>Freia Bedriftslag</t>
  </si>
  <si>
    <t>BL03015279C0</t>
  </si>
  <si>
    <t>Statsbygg B.I.L.</t>
  </si>
  <si>
    <t>BL03015303C0</t>
  </si>
  <si>
    <t>Veidekke B.I.L.</t>
  </si>
  <si>
    <t>BL03015362C0</t>
  </si>
  <si>
    <t xml:space="preserve">Kommunal- og moderniseringsdep. BIL  </t>
  </si>
  <si>
    <t>NRK B.I.L. Oslo</t>
  </si>
  <si>
    <t>Statnett B.I.L. Oslo</t>
  </si>
  <si>
    <t>BL03015496C0</t>
  </si>
  <si>
    <t>NVE B.I.L.</t>
  </si>
  <si>
    <t>Hydro Oslo B.I.L.</t>
  </si>
  <si>
    <t>BL03015511C0</t>
  </si>
  <si>
    <t>NetCom GSM B.I.L. Oslo</t>
  </si>
  <si>
    <t>Fred Olsen &amp; co Sportsklubb</t>
  </si>
  <si>
    <t>Oslo Politis I.L.</t>
  </si>
  <si>
    <t>BL03015623C0</t>
  </si>
  <si>
    <t>SIO B.I.L.</t>
  </si>
  <si>
    <t>Folkehelseinstituttet B.I.L.</t>
  </si>
  <si>
    <t>BL03015708C0</t>
  </si>
  <si>
    <t>Storebrand B.I.L. Oslo *</t>
  </si>
  <si>
    <t>BL03015742C0</t>
  </si>
  <si>
    <t>Telenor I.L. Oslo</t>
  </si>
  <si>
    <t>Olav Thon B.I.L.</t>
  </si>
  <si>
    <t>RSM Hasner Kjelstrup &amp; Wiggen B.I.L.</t>
  </si>
  <si>
    <t>BL03015914C0</t>
  </si>
  <si>
    <t>Bedriftsidrettslaget EBY</t>
  </si>
  <si>
    <t>Patentstyrets B.I.L.</t>
  </si>
  <si>
    <t>BL03016290C0</t>
  </si>
  <si>
    <t>Høgskolen i Oslo og Akershus*</t>
  </si>
  <si>
    <t>BL03016453C0</t>
  </si>
  <si>
    <t>KLP B.I.L.</t>
  </si>
  <si>
    <t>JBV B.I.L. Oslo</t>
  </si>
  <si>
    <t>Thales  B.I.L.</t>
  </si>
  <si>
    <t>BL03016852C0</t>
  </si>
  <si>
    <t>Devoteam daVinci B.I.L.</t>
  </si>
  <si>
    <t>Eika B.I.L.</t>
  </si>
  <si>
    <t>Tradesolution/GS1 B.I.L.</t>
  </si>
  <si>
    <t>BL03019698C0</t>
  </si>
  <si>
    <t>Helsedirektoratet B.I.L.</t>
  </si>
  <si>
    <t>BL03019776C0</t>
  </si>
  <si>
    <t>Roche  B.I.L.</t>
  </si>
  <si>
    <t>Visma Norge avd. Hamar BIL</t>
  </si>
  <si>
    <t>BL04035474D2</t>
  </si>
  <si>
    <t>Helse Sør-Øst B.I.L.</t>
  </si>
  <si>
    <t>Moelven B.I.L. Moelv</t>
  </si>
  <si>
    <t>BL04175354D2</t>
  </si>
  <si>
    <t>Stangeavisa B.I.L.</t>
  </si>
  <si>
    <t>BL05015116E3</t>
  </si>
  <si>
    <t>Sykehuset Innlandet  Lillehammer B.I.L.</t>
  </si>
  <si>
    <t>BL05025433E1</t>
  </si>
  <si>
    <t>Meca Norway B.I.L.</t>
  </si>
  <si>
    <t>Benteler B.I.L.</t>
  </si>
  <si>
    <t>Nammo B.I.L.</t>
  </si>
  <si>
    <t>BL06025725F0</t>
  </si>
  <si>
    <t>Clarion Collection Hotel Tollboden b.i.l.</t>
  </si>
  <si>
    <t>BL06045324F3</t>
  </si>
  <si>
    <t>Kongsberg Næringspark B.I.L</t>
  </si>
  <si>
    <t>BL06045554F3</t>
  </si>
  <si>
    <t>GAN Aerospace Norway B.I.L.</t>
  </si>
  <si>
    <t>Jernbanen Velf. b.i.l. Hønefoss</t>
  </si>
  <si>
    <t>Kartverket (BIL)</t>
  </si>
  <si>
    <t xml:space="preserve">Vega b.i.l. </t>
  </si>
  <si>
    <t>Sandefjord Kommune b.i.l.</t>
  </si>
  <si>
    <t>BL07225340G0</t>
  </si>
  <si>
    <t>Hesnes b.i.l.</t>
  </si>
  <si>
    <t>ABB B.I.L., Skien</t>
  </si>
  <si>
    <t>Idrettens Hus Telemark B.I.L.</t>
  </si>
  <si>
    <t>BL08065226H0</t>
  </si>
  <si>
    <t>Sykehuset Telemark B.I.L.</t>
  </si>
  <si>
    <t>Ineos Bamble B.I.L.</t>
  </si>
  <si>
    <t>BL09045063I0</t>
  </si>
  <si>
    <t>Grimstad kommune B.I.L.</t>
  </si>
  <si>
    <t>Sørlandet Sykehus Arendal</t>
  </si>
  <si>
    <t>National Oilwell Norway B.I.L.</t>
  </si>
  <si>
    <t>SSHF B.I.L.</t>
  </si>
  <si>
    <t>Posten Kristiansand B.I.L.</t>
  </si>
  <si>
    <t>BL10015175J4</t>
  </si>
  <si>
    <t>Stat B.I.L.</t>
  </si>
  <si>
    <t>BL10025197J3</t>
  </si>
  <si>
    <t>Vassmyra-damene</t>
  </si>
  <si>
    <t>Sparebanken Pluss B.I.L</t>
  </si>
  <si>
    <t>National Oilwell Varco Hectic B.I.L</t>
  </si>
  <si>
    <t>Skattesport B.I.L</t>
  </si>
  <si>
    <t>Fylkeshusets B.I.L.</t>
  </si>
  <si>
    <t>PetrOl B.I.L</t>
  </si>
  <si>
    <t>BL11035912N</t>
  </si>
  <si>
    <t>M. P. M. B.I.L</t>
  </si>
  <si>
    <t>Haugaland Kraft B.I.L</t>
  </si>
  <si>
    <t>BL11215201K2</t>
  </si>
  <si>
    <t>Kverneland B.I.L.</t>
  </si>
  <si>
    <t>BL11245014K2</t>
  </si>
  <si>
    <t>Copno</t>
  </si>
  <si>
    <t>BL11245313K2</t>
  </si>
  <si>
    <t>Sola kommune B.I.L.</t>
  </si>
  <si>
    <t>Avinor  B.I.L. Sola</t>
  </si>
  <si>
    <t>Subsea7  B.I.L</t>
  </si>
  <si>
    <t>BL11245589N</t>
  </si>
  <si>
    <t>KLO Idrett B.I.L</t>
  </si>
  <si>
    <t>Høgskolen i Bergen B.I.L.</t>
  </si>
  <si>
    <t>BL12015383L2</t>
  </si>
  <si>
    <t>EVRY B.I.L.</t>
  </si>
  <si>
    <t>Posten B.I.L.</t>
  </si>
  <si>
    <t>Bergen kommune B.I.L.</t>
  </si>
  <si>
    <t>BL12015447L2</t>
  </si>
  <si>
    <t>Schlumberger  Bg. B.I.L.</t>
  </si>
  <si>
    <t>Statoil Bergen B.I.L.</t>
  </si>
  <si>
    <t>Sweco B.I.L.</t>
  </si>
  <si>
    <t>IP.Huse BIL</t>
  </si>
  <si>
    <t>Kr.sund Politi I.L.</t>
  </si>
  <si>
    <t>Ålesund kommune BIL</t>
  </si>
  <si>
    <t>BL15255014N2</t>
  </si>
  <si>
    <t>Stabburet Stranda B.I.L.</t>
  </si>
  <si>
    <t>BL16015197P3</t>
  </si>
  <si>
    <t>Rambøll B.I.L.</t>
  </si>
  <si>
    <t>BL16015258P3</t>
  </si>
  <si>
    <t>Politiets Idr.lag Sør-Trøndelag B.I.L.</t>
  </si>
  <si>
    <t xml:space="preserve">Telenor B.I.L. </t>
  </si>
  <si>
    <t>Skatteetatens B.I.L.</t>
  </si>
  <si>
    <t>BL16015625P3</t>
  </si>
  <si>
    <t>Nidaroskameratene B.I.L.</t>
  </si>
  <si>
    <t>BL16015940P0</t>
  </si>
  <si>
    <t>SmartMotor AS BIL (SMIL)</t>
  </si>
  <si>
    <t>BL16016064P0</t>
  </si>
  <si>
    <t>Handelshøyskolen Sportsklubb B.I.L</t>
  </si>
  <si>
    <t>BL16016076P0</t>
  </si>
  <si>
    <t>FIRE B.I.L</t>
  </si>
  <si>
    <t>TT Fotball</t>
  </si>
  <si>
    <t>BL16016228P0</t>
  </si>
  <si>
    <t>Inventas</t>
  </si>
  <si>
    <t>BL16245005P0</t>
  </si>
  <si>
    <t>Bergen Group Fosen B.I.L</t>
  </si>
  <si>
    <t>BL16635460P0</t>
  </si>
  <si>
    <t>Berg Data B.I.L.</t>
  </si>
  <si>
    <t>Statoil Stjørdal B.I.L.</t>
  </si>
  <si>
    <t>Avinor Værnes BIL</t>
  </si>
  <si>
    <t>BL17215002Q1</t>
  </si>
  <si>
    <t>Kværner Verdal B.I.L.</t>
  </si>
  <si>
    <t>BL17425076Q2</t>
  </si>
  <si>
    <t>Trim og Trivsel i Grong kommune BIL</t>
  </si>
  <si>
    <t>BL18045567S1</t>
  </si>
  <si>
    <t>Widerøe BIL Bodø</t>
  </si>
  <si>
    <t>Universitetet i Nordland GenUIN</t>
  </si>
  <si>
    <t>Private Barnehagers Landsforbund</t>
  </si>
  <si>
    <t>Tele BIL Tromsø</t>
  </si>
  <si>
    <t>BL19025117U2</t>
  </si>
  <si>
    <t>Troms Kraft B.I.L.</t>
  </si>
  <si>
    <t>Universitetet i Tromsø (UiT) B.I.L.</t>
  </si>
  <si>
    <t>BL19025137U2</t>
  </si>
  <si>
    <t>Statens Vegvesen B.I.L.</t>
  </si>
  <si>
    <t>BL19025321U0</t>
  </si>
  <si>
    <t>Microsoft Tromsø B.I.L.</t>
  </si>
  <si>
    <t>BL19025405U0</t>
  </si>
  <si>
    <t>Tromsø fengsel B.I.L.</t>
  </si>
  <si>
    <t>Kongsberg Satellite Services AS B.I.L.</t>
  </si>
  <si>
    <t>BL20025194V9</t>
  </si>
  <si>
    <t>Gløgg B.I.L.</t>
  </si>
  <si>
    <t>IR0125</t>
  </si>
  <si>
    <t>Eidsberg Idrettsråd</t>
  </si>
  <si>
    <t>IR0128</t>
  </si>
  <si>
    <t>Rakkestad Idrettsråd</t>
  </si>
  <si>
    <t>IR0211</t>
  </si>
  <si>
    <t>Vestby Idrettsråd</t>
  </si>
  <si>
    <t>IR0228</t>
  </si>
  <si>
    <t>Rælingen Idrettsråd</t>
  </si>
  <si>
    <t>Nes Idrettsråd</t>
  </si>
  <si>
    <t>IR0239</t>
  </si>
  <si>
    <t>Hurdal Idrettsråd</t>
  </si>
  <si>
    <t>IR0425</t>
  </si>
  <si>
    <t>Åsnes Idrettsråd</t>
  </si>
  <si>
    <t>IR0502</t>
  </si>
  <si>
    <t>Gjøvik Idrettsråd</t>
  </si>
  <si>
    <t>IR0625</t>
  </si>
  <si>
    <t>Nedre Eiker Idrettsråd</t>
  </si>
  <si>
    <t>IR0628</t>
  </si>
  <si>
    <t>Hurum Idrettsråd</t>
  </si>
  <si>
    <t>IR0706</t>
  </si>
  <si>
    <t>Kristiansand Idrettsråd</t>
  </si>
  <si>
    <t>IR1111</t>
  </si>
  <si>
    <t>Sokndal Idrettsråd</t>
  </si>
  <si>
    <t>IR1428</t>
  </si>
  <si>
    <t>Askvoll Idrettsråd</t>
  </si>
  <si>
    <t>IR1563</t>
  </si>
  <si>
    <t>Sunndal Idrettsråd</t>
  </si>
  <si>
    <t>IR1717</t>
  </si>
  <si>
    <t>Frosta Idrettsråd</t>
  </si>
  <si>
    <t>IR1740</t>
  </si>
  <si>
    <t>Namsskogan Idrettsråd</t>
  </si>
  <si>
    <t>IR1841</t>
  </si>
  <si>
    <t>Fauske Idrettsråd</t>
  </si>
  <si>
    <t>IR1942</t>
  </si>
  <si>
    <t>Nordreisa Idrettsråd</t>
  </si>
  <si>
    <t>Berg IL</t>
  </si>
  <si>
    <t>Gimle IF</t>
  </si>
  <si>
    <t>Halden Styrke IL</t>
  </si>
  <si>
    <t>Tistedalens Turn og IF</t>
  </si>
  <si>
    <t>Arbeidernes J.F.F. Halden</t>
  </si>
  <si>
    <t>Halden, Håndballklubben</t>
  </si>
  <si>
    <t>Moss IL</t>
  </si>
  <si>
    <t>Rapid Athene</t>
  </si>
  <si>
    <t>Sprint Jeløy, Sportsklubb</t>
  </si>
  <si>
    <t>I.L. Kråkene</t>
  </si>
  <si>
    <t>KL01040070</t>
  </si>
  <si>
    <t>Moss RCBilklubb</t>
  </si>
  <si>
    <t>Moss-SwingClub</t>
  </si>
  <si>
    <t>Sarpsborg IL</t>
  </si>
  <si>
    <t>Sarpsborg Handicapidrettsfor.</t>
  </si>
  <si>
    <t>FK Sparta Sarpsborg Ungdom</t>
  </si>
  <si>
    <t>Varteig OL</t>
  </si>
  <si>
    <t>Tveter IL</t>
  </si>
  <si>
    <t>Ullerøy IL</t>
  </si>
  <si>
    <t>Skjeberg og Omegn J.F.F.</t>
  </si>
  <si>
    <t>KL01050072</t>
  </si>
  <si>
    <t>Borg Flyklubb</t>
  </si>
  <si>
    <t>Borg Motorsykkelklubb</t>
  </si>
  <si>
    <t>Greåker IF</t>
  </si>
  <si>
    <t>Hafslund IF</t>
  </si>
  <si>
    <t>Trøsken IL</t>
  </si>
  <si>
    <t>Tune IL</t>
  </si>
  <si>
    <t>Sparta Sarpsborg, IL</t>
  </si>
  <si>
    <t>Sarpsborg Chi Kickboksing</t>
  </si>
  <si>
    <t>KL01051029</t>
  </si>
  <si>
    <t>Borg Sportsklubb</t>
  </si>
  <si>
    <t>KL01051037</t>
  </si>
  <si>
    <t>Sarpsborgalliansen Håndballklubb</t>
  </si>
  <si>
    <t>Fredrikstad Bryteklubb Atlas</t>
  </si>
  <si>
    <t>KL01060004</t>
  </si>
  <si>
    <t>Cicignon IF</t>
  </si>
  <si>
    <t>Fredrikstad IF</t>
  </si>
  <si>
    <t>Skogstrand IL</t>
  </si>
  <si>
    <t>Trosvik IF</t>
  </si>
  <si>
    <t>Østsiden IL</t>
  </si>
  <si>
    <t>Begby IL</t>
  </si>
  <si>
    <t>Borgar, IL</t>
  </si>
  <si>
    <t>Selbak Turn og IF</t>
  </si>
  <si>
    <t>Torsnes IL</t>
  </si>
  <si>
    <t>Rolvsøy IF</t>
  </si>
  <si>
    <t>Kråkerøy IL</t>
  </si>
  <si>
    <t>Trolldalen IF</t>
  </si>
  <si>
    <t>Kråkerøy Trial-Club</t>
  </si>
  <si>
    <t>Lervik IF</t>
  </si>
  <si>
    <t>Gressvik Bmx Klubb</t>
  </si>
  <si>
    <t>Stjernen Hockey</t>
  </si>
  <si>
    <t>St. Croix Innebandyklubb</t>
  </si>
  <si>
    <t>Fredrikstad Ballklubb</t>
  </si>
  <si>
    <t>Christianslund Taekwon-Do Klubb</t>
  </si>
  <si>
    <t>Slevik IL</t>
  </si>
  <si>
    <t>Hvaler IL</t>
  </si>
  <si>
    <t>Aremark IF</t>
  </si>
  <si>
    <t>Bjørkebekk IF</t>
  </si>
  <si>
    <t>Ørje IL</t>
  </si>
  <si>
    <t>Båstad IL</t>
  </si>
  <si>
    <t>Pan OL</t>
  </si>
  <si>
    <t>Trøgstad KFUK/KFUM Trial</t>
  </si>
  <si>
    <t>HK Trøgstad 97, Håndballklubben</t>
  </si>
  <si>
    <t>Trøgstad/Båstad Fotballklubb</t>
  </si>
  <si>
    <t>Båstad IL, Skøyter</t>
  </si>
  <si>
    <t>Båstad IL, Ski</t>
  </si>
  <si>
    <t>Askim Fotballkubb</t>
  </si>
  <si>
    <t>Askim IF</t>
  </si>
  <si>
    <t>Askim Styrkeløftklubb</t>
  </si>
  <si>
    <t>Eidsberg IL</t>
  </si>
  <si>
    <t>Flaggtreff, OL</t>
  </si>
  <si>
    <t>Hærland IL</t>
  </si>
  <si>
    <t>Slitu IF</t>
  </si>
  <si>
    <t>Trømborg IL</t>
  </si>
  <si>
    <t>Skiptvet Motoraktivitesklubb</t>
  </si>
  <si>
    <t>Skiptvet Svømme- og Livredningsklubb</t>
  </si>
  <si>
    <t>Degernes IL</t>
  </si>
  <si>
    <t>Oshaug IL</t>
  </si>
  <si>
    <t>Rakkestad IF</t>
  </si>
  <si>
    <t>Skaukameratene OL</t>
  </si>
  <si>
    <t>Østbygda IL</t>
  </si>
  <si>
    <t>Rakkestad Flyklubb</t>
  </si>
  <si>
    <t>Råde IL</t>
  </si>
  <si>
    <t>Larkollen IL</t>
  </si>
  <si>
    <t>Rygge IL</t>
  </si>
  <si>
    <t>Øreåsen IL</t>
  </si>
  <si>
    <t>KL01360014</t>
  </si>
  <si>
    <t>Larkollen Dykkeklubb</t>
  </si>
  <si>
    <t>RFGC</t>
  </si>
  <si>
    <t>Nimbus, Fallskjermklubben</t>
  </si>
  <si>
    <t>Vansjø/Svinndal IL</t>
  </si>
  <si>
    <t>Svinndal Motocross Klubb</t>
  </si>
  <si>
    <t>Hobøl IL</t>
  </si>
  <si>
    <t>KL02110004</t>
  </si>
  <si>
    <t>Soon IF</t>
  </si>
  <si>
    <t>Vestby IL</t>
  </si>
  <si>
    <t>Vestby Pistolklubb.</t>
  </si>
  <si>
    <t>Barneaktiviteten i Soon</t>
  </si>
  <si>
    <t>Son HK</t>
  </si>
  <si>
    <t xml:space="preserve">Vestby Biljardklubb </t>
  </si>
  <si>
    <t>Kråkstad IL</t>
  </si>
  <si>
    <t>Siggerud IL</t>
  </si>
  <si>
    <t>Ski IL</t>
  </si>
  <si>
    <t>Skimt IL</t>
  </si>
  <si>
    <t>Ski Aktivitetslag  For Funksjonshemmede</t>
  </si>
  <si>
    <t>Follo HK Damer</t>
  </si>
  <si>
    <t>Danseklubben Move On, Follo</t>
  </si>
  <si>
    <t>Nordby IL</t>
  </si>
  <si>
    <t>Ås IL</t>
  </si>
  <si>
    <t>Ås tennis- og badmintonklubb</t>
  </si>
  <si>
    <t>Holstad IL</t>
  </si>
  <si>
    <t>KL02140018</t>
  </si>
  <si>
    <t>Årungen Ro og Kajakklubb</t>
  </si>
  <si>
    <t>Måren OK</t>
  </si>
  <si>
    <t>Drøbak Tennisklubb.</t>
  </si>
  <si>
    <t>Fagerstrand IF</t>
  </si>
  <si>
    <t>Sjøstjerna Svømme og Livredningsklubb</t>
  </si>
  <si>
    <t>Nesodden Kajakk Klubb</t>
  </si>
  <si>
    <t>KL02170026</t>
  </si>
  <si>
    <t>Kolbotn Bordtennisklubb</t>
  </si>
  <si>
    <t>Eikeli/Bærum Basketballkl.1985</t>
  </si>
  <si>
    <t>Bærum Jeger- og Fiskeforening</t>
  </si>
  <si>
    <t>Sportsklubben Frem 31</t>
  </si>
  <si>
    <t>Jar IL</t>
  </si>
  <si>
    <t>Lommedalen Kjøre Og Rideklubb</t>
  </si>
  <si>
    <t>Mizuchi KK</t>
  </si>
  <si>
    <t>Bærum Pistol Klubb</t>
  </si>
  <si>
    <t>Hauger BK</t>
  </si>
  <si>
    <t>Bærum Taekwondo Klubb</t>
  </si>
  <si>
    <t>Helset IF</t>
  </si>
  <si>
    <t>KL02190261</t>
  </si>
  <si>
    <t>Vestre Bærum Sportsfiskeforening</t>
  </si>
  <si>
    <t>Snarøya Gymnastikk og Turnforening</t>
  </si>
  <si>
    <t>Asker Tae Kwon-Do Klubb</t>
  </si>
  <si>
    <t>Asker Kunstløpklubb</t>
  </si>
  <si>
    <t>Dikemark Ride- og Fritidsklubb</t>
  </si>
  <si>
    <t>Dikemark IF</t>
  </si>
  <si>
    <t>Heggedal IL</t>
  </si>
  <si>
    <t>Holmen Tennis Klubb</t>
  </si>
  <si>
    <t>KL02200080</t>
  </si>
  <si>
    <t>Asker Fotball Kvinner</t>
  </si>
  <si>
    <t>Amasone  Fotballklubb</t>
  </si>
  <si>
    <t>KL02200113</t>
  </si>
  <si>
    <t>Holmen Klatreklubb</t>
  </si>
  <si>
    <t>Aurskog - Høland Friidrettslag</t>
  </si>
  <si>
    <t>Høland IL</t>
  </si>
  <si>
    <t>NMK Aurskog-Høland</t>
  </si>
  <si>
    <t>S. Høland Idretts og Ungdomslag</t>
  </si>
  <si>
    <t>Setskog IF</t>
  </si>
  <si>
    <t>Aurskog-Finstadbru Golfklubb</t>
  </si>
  <si>
    <t>Sørum IL</t>
  </si>
  <si>
    <t>Sørumsand IF</t>
  </si>
  <si>
    <t>Dalen IL</t>
  </si>
  <si>
    <t>Fet IL</t>
  </si>
  <si>
    <t>Fet OL</t>
  </si>
  <si>
    <t>Løvenstad Fotballklubb</t>
  </si>
  <si>
    <t>Enebakk Pistolklubb</t>
  </si>
  <si>
    <t>Enebakk Motorsport Klubb</t>
  </si>
  <si>
    <t>B-72</t>
  </si>
  <si>
    <t>Lørenskog/Rælingen Kappsvøm. Klubb</t>
  </si>
  <si>
    <t>Spirit Lørenskog VBK</t>
  </si>
  <si>
    <t>Østmarka IL</t>
  </si>
  <si>
    <t>Losby Viltmål-og Pistolklubb</t>
  </si>
  <si>
    <t>Østmarka OK</t>
  </si>
  <si>
    <t>Danseklubben Studio 1 IL</t>
  </si>
  <si>
    <t>Team U &amp; I Lørenskog Danseklubb</t>
  </si>
  <si>
    <t>Friskis &amp; Svettis Nedre Romerike</t>
  </si>
  <si>
    <t>Nedre Romerike HC IL</t>
  </si>
  <si>
    <t>Leirsund IL</t>
  </si>
  <si>
    <t>Lillestrøm Håndballklubb-90</t>
  </si>
  <si>
    <t>Romerike Ju-Jutsu klubb</t>
  </si>
  <si>
    <t>Lillestrøm Golfklubb</t>
  </si>
  <si>
    <t>KL02310132</t>
  </si>
  <si>
    <t>Skedsmo Tan Gun Taekwondo klubb</t>
  </si>
  <si>
    <t>Lillestrøm Sportdansklubb</t>
  </si>
  <si>
    <t>Hakadal IL</t>
  </si>
  <si>
    <t>Nittedal OL</t>
  </si>
  <si>
    <t>Hekla Islandshestforening</t>
  </si>
  <si>
    <t>Raumer Rytter SK</t>
  </si>
  <si>
    <t>Ullensaker Svømmerne</t>
  </si>
  <si>
    <t>Kløfta IL</t>
  </si>
  <si>
    <t>Sand IL</t>
  </si>
  <si>
    <t>Ullensaker OL</t>
  </si>
  <si>
    <t>Ull/Kisa IL</t>
  </si>
  <si>
    <t>Øvre Romerike Handicap IL</t>
  </si>
  <si>
    <t>Romerike Kampsport Klubb</t>
  </si>
  <si>
    <t>Hoppensprett IL</t>
  </si>
  <si>
    <t>Ullensaker/Kisa IL Håndball</t>
  </si>
  <si>
    <t>Funnefoss/Vormsund IL</t>
  </si>
  <si>
    <t>Haga IF</t>
  </si>
  <si>
    <t>Hvam IL</t>
  </si>
  <si>
    <t>Nes Ishockeyklubb</t>
  </si>
  <si>
    <t>Raumnes &amp; Årnes IL</t>
  </si>
  <si>
    <t>Skogbygda IF</t>
  </si>
  <si>
    <t>Nes SK</t>
  </si>
  <si>
    <t>Dal IL</t>
  </si>
  <si>
    <t>Eidsvold IF</t>
  </si>
  <si>
    <t>Eidsvoll OL</t>
  </si>
  <si>
    <t>Feiring IL</t>
  </si>
  <si>
    <t>Nordre Eidsvoll IL</t>
  </si>
  <si>
    <t>Norske Officerers Pistolklubb/Dal</t>
  </si>
  <si>
    <t>Eidsvoll 1814`s</t>
  </si>
  <si>
    <t>Holter IF</t>
  </si>
  <si>
    <t>Åsen IL</t>
  </si>
  <si>
    <t>Nannestad IL</t>
  </si>
  <si>
    <t>Bjerke IL Fotball</t>
  </si>
  <si>
    <t>Bjerke IL Ski</t>
  </si>
  <si>
    <t>Hurdal IL</t>
  </si>
  <si>
    <t>Skogdjerv IL</t>
  </si>
  <si>
    <t>Abildsø IL</t>
  </si>
  <si>
    <t>Bjart Gymn. og Turnforening</t>
  </si>
  <si>
    <t>KL03010030</t>
  </si>
  <si>
    <t>Blinken Miniatyr &amp; Pistol</t>
  </si>
  <si>
    <t>Bygdø IL</t>
  </si>
  <si>
    <t>Bøler IF</t>
  </si>
  <si>
    <t>Ellingsrud IL</t>
  </si>
  <si>
    <t>Fristil, Rullestoldanseklubben</t>
  </si>
  <si>
    <t>Frøy IF</t>
  </si>
  <si>
    <t>Furuset IF</t>
  </si>
  <si>
    <t>Haugerud IF</t>
  </si>
  <si>
    <t>Hauketo IF</t>
  </si>
  <si>
    <t>Hodr IL for synshemmede</t>
  </si>
  <si>
    <t>Klemetsrud IL</t>
  </si>
  <si>
    <t>Lambertseter IF</t>
  </si>
  <si>
    <t>Manglerud Gymn.Forening</t>
  </si>
  <si>
    <t>Oslo Motorsport Klubb</t>
  </si>
  <si>
    <t>Nordstrand Basketballklubb</t>
  </si>
  <si>
    <t>Oslo Curlingklubb</t>
  </si>
  <si>
    <t>Oslo Komm.Tj.M. Skytterlag</t>
  </si>
  <si>
    <t>Oslo Styrkeløft Klubb</t>
  </si>
  <si>
    <t>Osloungdommens Motorsenter Trialklubb</t>
  </si>
  <si>
    <t>Oslo Østre Min. Skytterlag</t>
  </si>
  <si>
    <t>KL03010299</t>
  </si>
  <si>
    <t>Ra Padlekl. For Funksj.h.</t>
  </si>
  <si>
    <t>Romsås IL</t>
  </si>
  <si>
    <t>Sagene IF</t>
  </si>
  <si>
    <t>Aker hockeyklubb</t>
  </si>
  <si>
    <t>Simensbråten IL</t>
  </si>
  <si>
    <t>Sp.kl. av 1909</t>
  </si>
  <si>
    <t>Speed Sp.kl.</t>
  </si>
  <si>
    <t>Sørkedalens IF</t>
  </si>
  <si>
    <t>Teisen IF</t>
  </si>
  <si>
    <t>Tiger Karateklubb</t>
  </si>
  <si>
    <t>TRY, Idrettslaget</t>
  </si>
  <si>
    <t>Vika IF</t>
  </si>
  <si>
    <t>Vålerengens IF</t>
  </si>
  <si>
    <t>Østerdølenes IL</t>
  </si>
  <si>
    <t>Årvoll IL</t>
  </si>
  <si>
    <t>Grorud Taekwondo Klubb</t>
  </si>
  <si>
    <t>Lillomarka OL</t>
  </si>
  <si>
    <t>Oslo Vikings</t>
  </si>
  <si>
    <t>Ingierkollen/Rustad Slalomkl.</t>
  </si>
  <si>
    <t>KL03010617</t>
  </si>
  <si>
    <t>Rilindja, IL</t>
  </si>
  <si>
    <t>Aikikan IL, Oslo</t>
  </si>
  <si>
    <t>Jordal Ishockeyklubb</t>
  </si>
  <si>
    <t>Furuset Fotball IF</t>
  </si>
  <si>
    <t>Christiania NTN Taekwon-do kl.</t>
  </si>
  <si>
    <t>Manglerud Star Ishockey, IL</t>
  </si>
  <si>
    <t>Rommen Sportsklubb</t>
  </si>
  <si>
    <t>Hasleb Fotballklubb</t>
  </si>
  <si>
    <t>Lokomotive Oslo</t>
  </si>
  <si>
    <t>KL03010988</t>
  </si>
  <si>
    <t>Marienlyst Minigolf Klubb</t>
  </si>
  <si>
    <t>Freestyle IL</t>
  </si>
  <si>
    <t>Vinderen SF</t>
  </si>
  <si>
    <t>KL03011273</t>
  </si>
  <si>
    <t>TAO Kampsportklubb Oslo</t>
  </si>
  <si>
    <t>Oppsal IF Orientering</t>
  </si>
  <si>
    <t>Søndre Aas Gård kjøre- og rideklubb</t>
  </si>
  <si>
    <t>Oppsal IF Basket</t>
  </si>
  <si>
    <t>Afrobrasiliansk kultur og capoeira klubb</t>
  </si>
  <si>
    <t>Oslo Cheer Klubb Galaxy</t>
  </si>
  <si>
    <t>KL03011397</t>
  </si>
  <si>
    <t>Maridalen Hestesportsklubb</t>
  </si>
  <si>
    <t>KL03011477</t>
  </si>
  <si>
    <t>Vestre Aker Sykkelklubb</t>
  </si>
  <si>
    <t>KL03011532</t>
  </si>
  <si>
    <t>Økern Cykle Klubb</t>
  </si>
  <si>
    <t>Christiania Cricket Klubb</t>
  </si>
  <si>
    <t>KL03011538</t>
  </si>
  <si>
    <t>Bislett Capoeiraklubb</t>
  </si>
  <si>
    <t>KL03011541</t>
  </si>
  <si>
    <t>Veitvet Cricket Klubb</t>
  </si>
  <si>
    <t>Sinsen-Refstad IL</t>
  </si>
  <si>
    <t>Austmarka IL</t>
  </si>
  <si>
    <t>Brandval IL</t>
  </si>
  <si>
    <t>Brane IL</t>
  </si>
  <si>
    <t>Glåmdal Sykkelkl</t>
  </si>
  <si>
    <t>Kongsvinger IL</t>
  </si>
  <si>
    <t>Kongsvinger Og Omegn Ridekl.</t>
  </si>
  <si>
    <t>Kongsvinger Tenniskl.</t>
  </si>
  <si>
    <t>Lunderseter IL</t>
  </si>
  <si>
    <t>Kongsvinger Tae Kwon-Do Kl</t>
  </si>
  <si>
    <t>Kongsvinger IL - Ski</t>
  </si>
  <si>
    <t>Kongsvinger IL Håndball</t>
  </si>
  <si>
    <t>Brandval/Kongsvinger OK</t>
  </si>
  <si>
    <t>Hamar Trekkhundkl.</t>
  </si>
  <si>
    <t>Hamar Shotokan Karate Klubb</t>
  </si>
  <si>
    <t>Hamar TK</t>
  </si>
  <si>
    <t>Ridabu IL</t>
  </si>
  <si>
    <t>Vang Håndballag</t>
  </si>
  <si>
    <t>Vang OL</t>
  </si>
  <si>
    <t>Øvre Vang Ride og Kjøreklubb</t>
  </si>
  <si>
    <t>Hamar Roklubb av 1881</t>
  </si>
  <si>
    <t>KL04030098</t>
  </si>
  <si>
    <t>Hamar Aikido Klubb</t>
  </si>
  <si>
    <t>Brumunddal Pistolkl.</t>
  </si>
  <si>
    <t>Brøttum IL</t>
  </si>
  <si>
    <t>Moelven IL</t>
  </si>
  <si>
    <t>Nes Sp.Kl.</t>
  </si>
  <si>
    <t>Nybygda IL</t>
  </si>
  <si>
    <t>Næroset IL</t>
  </si>
  <si>
    <t>Ring IL</t>
  </si>
  <si>
    <t>Ringsaker IF</t>
  </si>
  <si>
    <t>Ringsaker OK</t>
  </si>
  <si>
    <t>Åsmarka IL</t>
  </si>
  <si>
    <t>Ringsaker Dansekl</t>
  </si>
  <si>
    <t>Løten Fotballkl.</t>
  </si>
  <si>
    <t>Løten OL</t>
  </si>
  <si>
    <t>KL04150008</t>
  </si>
  <si>
    <t>Nordbygda Fotball</t>
  </si>
  <si>
    <t>Nordbygda/Løten Ski</t>
  </si>
  <si>
    <t>KL04150020</t>
  </si>
  <si>
    <t>Løten Ride og Kjøreklubb</t>
  </si>
  <si>
    <t>Espa IL</t>
  </si>
  <si>
    <t>Ilseng IL</t>
  </si>
  <si>
    <t>Romedal IL</t>
  </si>
  <si>
    <t>Stange SK</t>
  </si>
  <si>
    <t>Tangen IL</t>
  </si>
  <si>
    <t>Vallset IL</t>
  </si>
  <si>
    <t>Vallset/Stange, OL</t>
  </si>
  <si>
    <t>Åsbygda IL</t>
  </si>
  <si>
    <t>Bruvoll Vel</t>
  </si>
  <si>
    <t>KL04180004</t>
  </si>
  <si>
    <t>Mogutten IL</t>
  </si>
  <si>
    <t>Sand IF</t>
  </si>
  <si>
    <t>Oppstad IL</t>
  </si>
  <si>
    <t>Sander IL</t>
  </si>
  <si>
    <t>Slåstad IL</t>
  </si>
  <si>
    <t>Odal OL</t>
  </si>
  <si>
    <t>Eidskog OL</t>
  </si>
  <si>
    <t>Finsrud IL</t>
  </si>
  <si>
    <t>Matrand IL</t>
  </si>
  <si>
    <t>Skotterud IL</t>
  </si>
  <si>
    <t>KL04200010</t>
  </si>
  <si>
    <t>Vestmarka IL</t>
  </si>
  <si>
    <t>Åbogen IL</t>
  </si>
  <si>
    <t>Grinder IL</t>
  </si>
  <si>
    <t>Grue Finnskog IL</t>
  </si>
  <si>
    <t>Namnå Pistolkl.</t>
  </si>
  <si>
    <t>Grue Finnskog Skytterlag Sportsskyttergruppa</t>
  </si>
  <si>
    <t>Hof IL</t>
  </si>
  <si>
    <t>Kjellmyra IL</t>
  </si>
  <si>
    <t>Åsa IL</t>
  </si>
  <si>
    <t>Åsnes Finnskog IL</t>
  </si>
  <si>
    <t>Solør Tae Kwondoklubb</t>
  </si>
  <si>
    <t>Vaaler IF</t>
  </si>
  <si>
    <t>KL04260018</t>
  </si>
  <si>
    <t>Vaaler Kjøre og Rideklubb</t>
  </si>
  <si>
    <t>Elverum Flykl.Seilflyseksj.</t>
  </si>
  <si>
    <t>Jømna/Heradsbygd Langrenn</t>
  </si>
  <si>
    <t>Strandbygda IL</t>
  </si>
  <si>
    <t>FIK Orion</t>
  </si>
  <si>
    <t>JH-sykkel</t>
  </si>
  <si>
    <t>Jømna/Heradsbygd Fotball</t>
  </si>
  <si>
    <t>KL04270055</t>
  </si>
  <si>
    <t>Elverum Sykleklubb</t>
  </si>
  <si>
    <t>KL04270061</t>
  </si>
  <si>
    <t>Elverum Volleyballklubb</t>
  </si>
  <si>
    <t>Slettås IL</t>
  </si>
  <si>
    <t>Søre Osen IL</t>
  </si>
  <si>
    <t>Vestre Trysil IL</t>
  </si>
  <si>
    <t>Østby IL</t>
  </si>
  <si>
    <t>IL Trysilgutten</t>
  </si>
  <si>
    <t>Osen IL</t>
  </si>
  <si>
    <t>Sorknes Golf</t>
  </si>
  <si>
    <t>Rendalen IL</t>
  </si>
  <si>
    <t>Engerdal SP.kl.</t>
  </si>
  <si>
    <t>Hodalen IL</t>
  </si>
  <si>
    <t>Tolga IL</t>
  </si>
  <si>
    <t>Vingelen IL</t>
  </si>
  <si>
    <t>IL GÅ-PÅ</t>
  </si>
  <si>
    <t>Kvikne IL</t>
  </si>
  <si>
    <t>Tylldal IL</t>
  </si>
  <si>
    <t>Folldal IF</t>
  </si>
  <si>
    <t>Friskis&amp;Svettis Folldal</t>
  </si>
  <si>
    <t>Os IL</t>
  </si>
  <si>
    <t>KL05010011</t>
  </si>
  <si>
    <t>Lillehammer Brukshundklubb</t>
  </si>
  <si>
    <t>Lillehammer OK</t>
  </si>
  <si>
    <t>Rinna IL</t>
  </si>
  <si>
    <t>Rudsbygd IL</t>
  </si>
  <si>
    <t>Søre Ål IL</t>
  </si>
  <si>
    <t>Vingar IL</t>
  </si>
  <si>
    <t>Lillehammer Ride og Kjøreklubbklubb</t>
  </si>
  <si>
    <t>Lillehammer Kvinnefotballkl.</t>
  </si>
  <si>
    <t>Lillehammer Ake-og Bob Klubb</t>
  </si>
  <si>
    <t>Troll Bobteam, Hunderfossen</t>
  </si>
  <si>
    <t>Friskis&amp;Svettis Lillehammer</t>
  </si>
  <si>
    <t>Gjø-Vard OL</t>
  </si>
  <si>
    <t>Sportsklubben Gjøvik-Lyn</t>
  </si>
  <si>
    <t>Kastad IL</t>
  </si>
  <si>
    <t>Redalen IL</t>
  </si>
  <si>
    <t>Vind IL</t>
  </si>
  <si>
    <t>KL05020098</t>
  </si>
  <si>
    <t>Gjøvik/Raufoss Biljard Klubb</t>
  </si>
  <si>
    <t>KL05020117</t>
  </si>
  <si>
    <t>Gjøvik Fotballforening (FF)</t>
  </si>
  <si>
    <t>Dovreskogen IL</t>
  </si>
  <si>
    <t>Dombås IL</t>
  </si>
  <si>
    <t>Dovre IL</t>
  </si>
  <si>
    <t>Lesja IL</t>
  </si>
  <si>
    <t>Lesjaskog IL</t>
  </si>
  <si>
    <t>Lesja  og Dovre Danseteam</t>
  </si>
  <si>
    <t>Garmo IL</t>
  </si>
  <si>
    <t>Lom IL</t>
  </si>
  <si>
    <t>KL05140009</t>
  </si>
  <si>
    <t>Lom Innebandy Klubb</t>
  </si>
  <si>
    <t>Jotunheimen MX- Klubb</t>
  </si>
  <si>
    <t>Lalm IL</t>
  </si>
  <si>
    <t>Sjårdalen IL</t>
  </si>
  <si>
    <t>Tessand IL</t>
  </si>
  <si>
    <t>Vågå IL</t>
  </si>
  <si>
    <t>Ruste IL</t>
  </si>
  <si>
    <t>Vinstra Vestsida Fotballklubb</t>
  </si>
  <si>
    <t>Midt Gudbrandsdal Ride og Kjørekl.</t>
  </si>
  <si>
    <t>Vinstra IL</t>
  </si>
  <si>
    <t>KL05160022</t>
  </si>
  <si>
    <t>Peer Gynt Alpinklubb</t>
  </si>
  <si>
    <t>Heidal IL</t>
  </si>
  <si>
    <t>Otta IL</t>
  </si>
  <si>
    <t>NMK Nord-Gudbrandsdal</t>
  </si>
  <si>
    <t>Sør Fron IL</t>
  </si>
  <si>
    <t>Ringebu-Fåvang Skiklubb</t>
  </si>
  <si>
    <t>Ringebu-Fåvang Håndballklubb</t>
  </si>
  <si>
    <t>Ringebu-Fåvang Fotballklubb</t>
  </si>
  <si>
    <t>Øyer-Tretten IF</t>
  </si>
  <si>
    <t>Gausdal Allianseidrettslag</t>
  </si>
  <si>
    <t>Vestringen, IL</t>
  </si>
  <si>
    <t>Kapp IF</t>
  </si>
  <si>
    <t>Toppen IL</t>
  </si>
  <si>
    <t>Toten-Troll, OL</t>
  </si>
  <si>
    <t>Ø.Toten Gym og Turnforening</t>
  </si>
  <si>
    <t>Friskus HIL</t>
  </si>
  <si>
    <t>Bøverbru IL</t>
  </si>
  <si>
    <t>Kolbu IL</t>
  </si>
  <si>
    <t>Raufoss Idrettslag Allianse</t>
  </si>
  <si>
    <t>Reinsvoll If</t>
  </si>
  <si>
    <t>Solvoll IL</t>
  </si>
  <si>
    <t>Gjøvik og Toten Golfklubb</t>
  </si>
  <si>
    <t>Raufoss Idrettslag  Hopp</t>
  </si>
  <si>
    <t>Raufoss Idrettslag Langrenn</t>
  </si>
  <si>
    <t>Raufoss Idrettslag - svømming</t>
  </si>
  <si>
    <t>Raufoss Idrettslag  Friidrett</t>
  </si>
  <si>
    <t>Raufoss Idrettslag Orientering</t>
  </si>
  <si>
    <t>Raufoss &amp; Gjøvik Sykkelklubb</t>
  </si>
  <si>
    <t>Jevnaker BTK</t>
  </si>
  <si>
    <t>Jevnaker IF -Skøyter</t>
  </si>
  <si>
    <t>Jevnaker IF Håndball</t>
  </si>
  <si>
    <t>Jevnaker IF - Fotball</t>
  </si>
  <si>
    <t>Grindvoll IL</t>
  </si>
  <si>
    <t>Hadeland Ride og Kjøreklubb</t>
  </si>
  <si>
    <t>Harestua IL</t>
  </si>
  <si>
    <t>Nordre Oppdalen IL</t>
  </si>
  <si>
    <t>Kloppa offroadklubb</t>
  </si>
  <si>
    <t>KL05330022</t>
  </si>
  <si>
    <t>Harestua Hestesportklubb</t>
  </si>
  <si>
    <t>Bjoneroa IL</t>
  </si>
  <si>
    <t>Brandbu i.f.</t>
  </si>
  <si>
    <t>Hadeland OL</t>
  </si>
  <si>
    <t>M. Brandbu U. og IL</t>
  </si>
  <si>
    <t>Vestre Gran IL</t>
  </si>
  <si>
    <t>Ringelia IL</t>
  </si>
  <si>
    <t>Rond OL</t>
  </si>
  <si>
    <t>Trevann IL</t>
  </si>
  <si>
    <t>Søndre Land IL, Ski- og Friidrett</t>
  </si>
  <si>
    <t>Søndre Land IL, Håndball</t>
  </si>
  <si>
    <t>Søndre Land IL, Fotball - Yngres</t>
  </si>
  <si>
    <t>KL05380002</t>
  </si>
  <si>
    <t>Dokka Pistolklubb</t>
  </si>
  <si>
    <t>Nordre Land IL</t>
  </si>
  <si>
    <t>Vest-Torpa U.L.</t>
  </si>
  <si>
    <t>Bagn IL</t>
  </si>
  <si>
    <t>Begna IL</t>
  </si>
  <si>
    <t>Begnadalen IL</t>
  </si>
  <si>
    <t>Hedalen IL</t>
  </si>
  <si>
    <t>Etnedal IL</t>
  </si>
  <si>
    <t>Etnedal FK</t>
  </si>
  <si>
    <t>Fagernes IL</t>
  </si>
  <si>
    <t>Skrautvål IL</t>
  </si>
  <si>
    <t>Ulnes IL</t>
  </si>
  <si>
    <t>Aurdal IF - alpint/telemark</t>
  </si>
  <si>
    <t>KL05420036</t>
  </si>
  <si>
    <t>Aurdal IF Gymnastikk &amp; Turn</t>
  </si>
  <si>
    <t>Vestre Slidre IL</t>
  </si>
  <si>
    <t>Slidre/Røn Fotballklubb</t>
  </si>
  <si>
    <t>Vestre Slidre Jeger &amp; Fiskarl.</t>
  </si>
  <si>
    <t>Øystre Slidre IL</t>
  </si>
  <si>
    <t>Valdres Modelbil klubb</t>
  </si>
  <si>
    <t>KL05450005</t>
  </si>
  <si>
    <t>Jotunheimen IL</t>
  </si>
  <si>
    <t>Drammen Strong</t>
  </si>
  <si>
    <t>Hellas, IF</t>
  </si>
  <si>
    <t>Nmk Drammen</t>
  </si>
  <si>
    <t>Skiold Ski og Ballklubben</t>
  </si>
  <si>
    <t>Skoger IL</t>
  </si>
  <si>
    <t>Strømsgodset IF</t>
  </si>
  <si>
    <t>Sturla, IF</t>
  </si>
  <si>
    <t>Åssiden IF</t>
  </si>
  <si>
    <t>Aron Skytterklubb Drammen</t>
  </si>
  <si>
    <t>Drammen Cricketklubb</t>
  </si>
  <si>
    <t>Drammen Innebandyforening</t>
  </si>
  <si>
    <t>KL06020101</t>
  </si>
  <si>
    <t>Drammen Tamil Sportsklubb</t>
  </si>
  <si>
    <t>Drammen Bandyklubb</t>
  </si>
  <si>
    <t>Drammen Taekwondo klubb</t>
  </si>
  <si>
    <t>Sirens Cheerdance klubb</t>
  </si>
  <si>
    <t>Austad Fotballklubb</t>
  </si>
  <si>
    <t>KL06020171</t>
  </si>
  <si>
    <t>Ypsilon Cheerdancers Idrettslag</t>
  </si>
  <si>
    <t>Bergkameratene, IL</t>
  </si>
  <si>
    <t>IL Bevern</t>
  </si>
  <si>
    <t>Efteløt IL</t>
  </si>
  <si>
    <t>Hvittingfoss IL</t>
  </si>
  <si>
    <t>Jondalen IL</t>
  </si>
  <si>
    <t>Kongsberg OL</t>
  </si>
  <si>
    <t>Bergkameratene-Svømming</t>
  </si>
  <si>
    <t>Bergkameratene-Judo</t>
  </si>
  <si>
    <t>Bergkameratene-Ski</t>
  </si>
  <si>
    <t>KL06040055</t>
  </si>
  <si>
    <t>Bergstaden Taekwondo klubb</t>
  </si>
  <si>
    <t>IL Skrim - Håndball Elite</t>
  </si>
  <si>
    <t>Haugsbygd IF</t>
  </si>
  <si>
    <t>Norderhov UIL</t>
  </si>
  <si>
    <t>Ringerike OL</t>
  </si>
  <si>
    <t>KL06050029</t>
  </si>
  <si>
    <t>Ringerike Trekkhundklubb</t>
  </si>
  <si>
    <t>Ringerike og Hole Luftsportklu</t>
  </si>
  <si>
    <t>Tyristubben IF</t>
  </si>
  <si>
    <t>Soknedalen IL</t>
  </si>
  <si>
    <t>Ådal IL</t>
  </si>
  <si>
    <t>Åskameratene U&amp;IL</t>
  </si>
  <si>
    <t>Ringerike Taekwondoklubb</t>
  </si>
  <si>
    <t>KL06050058</t>
  </si>
  <si>
    <t>Ringerike Karateklubb</t>
  </si>
  <si>
    <t>KL06050065</t>
  </si>
  <si>
    <t>Hønefoss Alpinklubb</t>
  </si>
  <si>
    <t>KL06050096</t>
  </si>
  <si>
    <t>Friskis &amp; Svettis Hønefoss</t>
  </si>
  <si>
    <t>Holeværingen IL</t>
  </si>
  <si>
    <t>Flåværingen IL</t>
  </si>
  <si>
    <t>Bromma IL</t>
  </si>
  <si>
    <t>Nesbyen IL</t>
  </si>
  <si>
    <t>Gol IL</t>
  </si>
  <si>
    <t>KL06170014</t>
  </si>
  <si>
    <t>Gol Jeger- og Fiskerforening</t>
  </si>
  <si>
    <t>KL06170018</t>
  </si>
  <si>
    <t>Hallingdal Modellbilklubb</t>
  </si>
  <si>
    <t>Hemsedal IL</t>
  </si>
  <si>
    <t>Hdgk</t>
  </si>
  <si>
    <t>Torpo IL</t>
  </si>
  <si>
    <t>Ål IL</t>
  </si>
  <si>
    <t>Ål Skiskyttarlag</t>
  </si>
  <si>
    <t>Hallingen Hestesportlag</t>
  </si>
  <si>
    <t>Hallingdal Motorcrossklubb</t>
  </si>
  <si>
    <t>Hol IL</t>
  </si>
  <si>
    <t>Eggedal IL</t>
  </si>
  <si>
    <t>Nedre Sigdal IF</t>
  </si>
  <si>
    <t>Øvre Sigdal IL</t>
  </si>
  <si>
    <t>NMK Modum og Sigdal</t>
  </si>
  <si>
    <t>Krødsherad IL</t>
  </si>
  <si>
    <t>Geithus IL</t>
  </si>
  <si>
    <t>Haugfoss IF</t>
  </si>
  <si>
    <t>Modum OL</t>
  </si>
  <si>
    <t>Moingen, IL</t>
  </si>
  <si>
    <t>Vikersund IF</t>
  </si>
  <si>
    <t>Åmot IF</t>
  </si>
  <si>
    <t>Furumo Curlingklubb</t>
  </si>
  <si>
    <t>Eiker OL</t>
  </si>
  <si>
    <t>Fiskum IL</t>
  </si>
  <si>
    <t>Hokksund IL</t>
  </si>
  <si>
    <t>KL06240028</t>
  </si>
  <si>
    <t>Hokksund Troppsturn</t>
  </si>
  <si>
    <t>KL06240037</t>
  </si>
  <si>
    <t>Chon-Ji Team Hokksund</t>
  </si>
  <si>
    <t>KL06240038</t>
  </si>
  <si>
    <t>Eiker Badmintonklubb</t>
  </si>
  <si>
    <t>Osbakken IL</t>
  </si>
  <si>
    <t>Steinberg IF</t>
  </si>
  <si>
    <t>Vikåsen IL</t>
  </si>
  <si>
    <t>NEPK</t>
  </si>
  <si>
    <t>Lier Helsesportlag</t>
  </si>
  <si>
    <t>Lier Volleyballklubb</t>
  </si>
  <si>
    <t>KL06260012</t>
  </si>
  <si>
    <t>Liungen IF</t>
  </si>
  <si>
    <t>Reistad IL</t>
  </si>
  <si>
    <t>Sylling IF</t>
  </si>
  <si>
    <t>Lier Motosportklubb</t>
  </si>
  <si>
    <t>Lier Cats</t>
  </si>
  <si>
    <t>Bødalen IF</t>
  </si>
  <si>
    <t>Hyggen IF</t>
  </si>
  <si>
    <t>Nærsnes og Åros IF</t>
  </si>
  <si>
    <t>ROS, IL</t>
  </si>
  <si>
    <t>KL06270013</t>
  </si>
  <si>
    <t>Røyken Sykkelklubb</t>
  </si>
  <si>
    <t>Slemmestad IF</t>
  </si>
  <si>
    <t>Røyken OL</t>
  </si>
  <si>
    <t>Røyken GTF Taekwon-Do Klubb</t>
  </si>
  <si>
    <t>Holmsbu IF</t>
  </si>
  <si>
    <t>Flesberg IL</t>
  </si>
  <si>
    <t>Numedal Sportsskytterklubb</t>
  </si>
  <si>
    <t>Rollag og Veggli IL</t>
  </si>
  <si>
    <t>Nore Og Uvdal Pistolklubb</t>
  </si>
  <si>
    <t>Noringen, IL</t>
  </si>
  <si>
    <t>Rødberg IF</t>
  </si>
  <si>
    <t>Tunhovd IL</t>
  </si>
  <si>
    <t>Uvdal IL</t>
  </si>
  <si>
    <t>Horten og Omegn's Cykleklubb</t>
  </si>
  <si>
    <t>Horten Karate Klubb</t>
  </si>
  <si>
    <t>Borre IF</t>
  </si>
  <si>
    <t>Nykirke IF</t>
  </si>
  <si>
    <t>Skoppum IL</t>
  </si>
  <si>
    <t>Åsgårdstrand IF</t>
  </si>
  <si>
    <t>Botne SK</t>
  </si>
  <si>
    <t>Gullhaug IL</t>
  </si>
  <si>
    <t>Holmestrand IF</t>
  </si>
  <si>
    <t>Tønsberg Cykkelklubb</t>
  </si>
  <si>
    <t>Tønsberg Fri-Idrettsklubb</t>
  </si>
  <si>
    <t>Tønsberg og omegn, OL</t>
  </si>
  <si>
    <t>Tønsberg Kameratene</t>
  </si>
  <si>
    <t>Tønsberg FK</t>
  </si>
  <si>
    <t>Barkåker IF</t>
  </si>
  <si>
    <t>Husøy &amp; Foynland IF</t>
  </si>
  <si>
    <t>Sem IF</t>
  </si>
  <si>
    <t>Slagen IF</t>
  </si>
  <si>
    <t>Tønsberg NTN Taekwon-Do Klubb</t>
  </si>
  <si>
    <t>Tønsberg, Nøtterøy, Tjøme Basket Klubb</t>
  </si>
  <si>
    <t>F.K. Tønsberg</t>
  </si>
  <si>
    <t>Friskis &amp; Svettis Tønsberg/Nøtterøy</t>
  </si>
  <si>
    <t>Tønsberg Vannski og Wakeboardklubb</t>
  </si>
  <si>
    <t>Gjekstad &amp; Østerøya IF</t>
  </si>
  <si>
    <t>KL07060005</t>
  </si>
  <si>
    <t>Mosserød Turn Og IF</t>
  </si>
  <si>
    <t>Larvik og Sandefjord Rytterkl</t>
  </si>
  <si>
    <t>Sandefjord BK</t>
  </si>
  <si>
    <t>Sandefjord Seilflyklubb</t>
  </si>
  <si>
    <t>Sandefjord TIF</t>
  </si>
  <si>
    <t>Store Bergan IL</t>
  </si>
  <si>
    <t>Sandefjord OK</t>
  </si>
  <si>
    <t>Sandefjord Tradisjonelle Karateklubb-STKK</t>
  </si>
  <si>
    <t>Farris Sportsskyttere</t>
  </si>
  <si>
    <t>Larvik og Stavern Tennis</t>
  </si>
  <si>
    <t>Larvik Handicap IL</t>
  </si>
  <si>
    <t>Larvik OK</t>
  </si>
  <si>
    <t>Tjølling IF</t>
  </si>
  <si>
    <t>Brunlanes IL</t>
  </si>
  <si>
    <t>Kjose IL</t>
  </si>
  <si>
    <t>Nesjar IF</t>
  </si>
  <si>
    <t>SPKL Stag</t>
  </si>
  <si>
    <t>Farrisbygda IF</t>
  </si>
  <si>
    <t>Hedrum IL</t>
  </si>
  <si>
    <t>Hedrum OL</t>
  </si>
  <si>
    <t>Kvelde IL</t>
  </si>
  <si>
    <t>Sporty IL</t>
  </si>
  <si>
    <t>Larvikmarkas Fluefiskerfor.</t>
  </si>
  <si>
    <t>Larvik Tae Kwon Do Klubb</t>
  </si>
  <si>
    <t>Focus MC</t>
  </si>
  <si>
    <t>Stavern Buldreklubb</t>
  </si>
  <si>
    <t>Berger IL</t>
  </si>
  <si>
    <t>Strømm IL</t>
  </si>
  <si>
    <t>Svelvik IF</t>
  </si>
  <si>
    <t>Håndballklubben 1972</t>
  </si>
  <si>
    <t>Nordre Sande IL</t>
  </si>
  <si>
    <t>Sandvin, IL</t>
  </si>
  <si>
    <t>Ivrig IL</t>
  </si>
  <si>
    <t>Ramnes IF</t>
  </si>
  <si>
    <t>Ramnes Sportsfiskeres Casting</t>
  </si>
  <si>
    <t>Trollo, OL</t>
  </si>
  <si>
    <t>Vivestad IF</t>
  </si>
  <si>
    <t>Re Motorsportklubb</t>
  </si>
  <si>
    <t>Andebu IL</t>
  </si>
  <si>
    <t>Høyjord IL</t>
  </si>
  <si>
    <t>Kodal IL</t>
  </si>
  <si>
    <t>Arnadal IL</t>
  </si>
  <si>
    <t>Vear IF</t>
  </si>
  <si>
    <t>Nøtterøy IF</t>
  </si>
  <si>
    <t>Teie IF</t>
  </si>
  <si>
    <t>Torød og Hårkollen IF</t>
  </si>
  <si>
    <t>Tømmerholt IL</t>
  </si>
  <si>
    <t>Nøtterøy Håndball Elite</t>
  </si>
  <si>
    <t>Nøtterøy Freestyleklubb, Allstars</t>
  </si>
  <si>
    <t>Tjøme IL</t>
  </si>
  <si>
    <t>Svarstad IL</t>
  </si>
  <si>
    <t>Lardal OL</t>
  </si>
  <si>
    <t>Hauken, IL</t>
  </si>
  <si>
    <t>Hei IL</t>
  </si>
  <si>
    <t>Pors IF Alianse</t>
  </si>
  <si>
    <t>Porsgrunn OL</t>
  </si>
  <si>
    <t>Poseidon Porsgrunn, SK</t>
  </si>
  <si>
    <t>Sundjordet Idrettsforening</t>
  </si>
  <si>
    <t>Urædd, IF Allianse</t>
  </si>
  <si>
    <t>Urædd Håndball</t>
  </si>
  <si>
    <t>Grenland Rock &amp; Swingklubb</t>
  </si>
  <si>
    <t>Folkets klubb</t>
  </si>
  <si>
    <t>Gjerpen IF Allianse</t>
  </si>
  <si>
    <t>Grenland SK</t>
  </si>
  <si>
    <t>Skidar, Idrettsforening</t>
  </si>
  <si>
    <t>Skien Ishockeyklubb Allianse</t>
  </si>
  <si>
    <t>Skien Nanbudoklubb</t>
  </si>
  <si>
    <t>Skiens Ballklubb</t>
  </si>
  <si>
    <t>Skiens-Grane, Idrettsforening</t>
  </si>
  <si>
    <t>Storm, IF</t>
  </si>
  <si>
    <t>Herkules Håndball</t>
  </si>
  <si>
    <t>KL08060103</t>
  </si>
  <si>
    <t>Modellflyklubben Vingen</t>
  </si>
  <si>
    <t>Notodden Håndball-Lag</t>
  </si>
  <si>
    <t>Notodden OL</t>
  </si>
  <si>
    <t>Siljan MC-klubb</t>
  </si>
  <si>
    <t>Stathelle og Omegn IL</t>
  </si>
  <si>
    <t>Bamble Håndballklubb</t>
  </si>
  <si>
    <t>Kragerø IF</t>
  </si>
  <si>
    <t>Kragerø og Drangedal Pistolkl.</t>
  </si>
  <si>
    <t>Kragerø IF Håndball</t>
  </si>
  <si>
    <t>Kragerø IF Ski</t>
  </si>
  <si>
    <t>Skade, IL</t>
  </si>
  <si>
    <t>Hørdur Midt Telem.Islandshestl</t>
  </si>
  <si>
    <t>Nome Ride Klubb</t>
  </si>
  <si>
    <t>Bø SSL</t>
  </si>
  <si>
    <t>Bø Jujitsu Klubb</t>
  </si>
  <si>
    <t>Idrettslaget Kjapp</t>
  </si>
  <si>
    <t>Sauland IL</t>
  </si>
  <si>
    <t>Tuddal IL</t>
  </si>
  <si>
    <t>Hjartdal IL</t>
  </si>
  <si>
    <t>Morgedal Idrettslag</t>
  </si>
  <si>
    <t>Vrådal Idrettslag</t>
  </si>
  <si>
    <t>Høydalsmo Idrettslag</t>
  </si>
  <si>
    <t>Åmdal-Tokke Fotballklubb</t>
  </si>
  <si>
    <t>Skafså Motosportklubb</t>
  </si>
  <si>
    <t>Dyre Vaa, Idrettslaget</t>
  </si>
  <si>
    <t>Vinje Idrettslag</t>
  </si>
  <si>
    <t>Hope IL</t>
  </si>
  <si>
    <t>Idun IL</t>
  </si>
  <si>
    <t>Risør Varden</t>
  </si>
  <si>
    <t>HRIMFAXI</t>
  </si>
  <si>
    <t>Risør Innebandyklubb</t>
  </si>
  <si>
    <t>KL09010027</t>
  </si>
  <si>
    <t>Risør Kickboxing klubb</t>
  </si>
  <si>
    <t>KL09010031</t>
  </si>
  <si>
    <t>Risør Swingklubb</t>
  </si>
  <si>
    <t>Eidekameratene IL</t>
  </si>
  <si>
    <t>Express, IL</t>
  </si>
  <si>
    <t>Grimstad Turn og IF</t>
  </si>
  <si>
    <t>Imås, IL</t>
  </si>
  <si>
    <t>Lia IL</t>
  </si>
  <si>
    <t>Triton Undervannsklubb</t>
  </si>
  <si>
    <t>Sørild FIK</t>
  </si>
  <si>
    <t>Grimstad Trial klubb</t>
  </si>
  <si>
    <t>Arendal Og Omegn Helsesp.l.</t>
  </si>
  <si>
    <t>Arendals Roklubb</t>
  </si>
  <si>
    <t>Nidarå Trekkhundklubb</t>
  </si>
  <si>
    <t>Sørfjell, IL</t>
  </si>
  <si>
    <t>Myra Ungdoms- og IL</t>
  </si>
  <si>
    <t>Rygene IL</t>
  </si>
  <si>
    <t>Østre Tromøy Trim og Idrettsklubb</t>
  </si>
  <si>
    <t>Trauma,IF</t>
  </si>
  <si>
    <t>Hisøy OK</t>
  </si>
  <si>
    <t>Arendal Båtsport-klubb</t>
  </si>
  <si>
    <t>KL09060070X</t>
  </si>
  <si>
    <t>Øyestad IF fotball</t>
  </si>
  <si>
    <t>Gjerstad IL</t>
  </si>
  <si>
    <t>Gjerstad Trial-klubb</t>
  </si>
  <si>
    <t>Vegårshei IL</t>
  </si>
  <si>
    <t>Dypvåg IF</t>
  </si>
  <si>
    <t>Gjeving IL</t>
  </si>
  <si>
    <t>Holt IF</t>
  </si>
  <si>
    <t>Tvedestrand Turn Og IF</t>
  </si>
  <si>
    <t>Tvedestrand Racing Klubb</t>
  </si>
  <si>
    <t>KL09140051</t>
  </si>
  <si>
    <t>TJFF Sportsskyttere</t>
  </si>
  <si>
    <t>Froland IL</t>
  </si>
  <si>
    <t>Froland Motocrossklubb</t>
  </si>
  <si>
    <t>Lillesand Og Omegn Helsesp.l.</t>
  </si>
  <si>
    <t>Blindleia Cykleklubb</t>
  </si>
  <si>
    <t>Lillesand Fotballklubb</t>
  </si>
  <si>
    <t>Birkenes IL</t>
  </si>
  <si>
    <t>Gry,IL</t>
  </si>
  <si>
    <t>Herefoss IL</t>
  </si>
  <si>
    <t>Birkenes Og Lillesand Ssl.</t>
  </si>
  <si>
    <t>Dølemo IL</t>
  </si>
  <si>
    <t>Vardild, IL</t>
  </si>
  <si>
    <t>Iveland IL</t>
  </si>
  <si>
    <t>Bygland IL</t>
  </si>
  <si>
    <t>Valle IL</t>
  </si>
  <si>
    <t>Hylestad Snøscooterklubb</t>
  </si>
  <si>
    <t>Bykle IL</t>
  </si>
  <si>
    <t>Hovden Pistolklubb</t>
  </si>
  <si>
    <t>Donn, FK</t>
  </si>
  <si>
    <t>Grim FK</t>
  </si>
  <si>
    <t>Hånes IF</t>
  </si>
  <si>
    <t>Kristiansands IF-Friidrett</t>
  </si>
  <si>
    <t>Kristiansand OK</t>
  </si>
  <si>
    <t>Kristiansand Tennisklubb</t>
  </si>
  <si>
    <t>Sør, OK</t>
  </si>
  <si>
    <t>Torridal IL</t>
  </si>
  <si>
    <t>Vigør FK</t>
  </si>
  <si>
    <t>Våg IK</t>
  </si>
  <si>
    <t>Kristiansand og Søgne Ridekl.</t>
  </si>
  <si>
    <t>Tigerberget, FK</t>
  </si>
  <si>
    <t>Sørlands-Strike Bowling Klubb</t>
  </si>
  <si>
    <t>Gladiators</t>
  </si>
  <si>
    <t>Friskis&amp;Svettis Kristiansand</t>
  </si>
  <si>
    <t>Kristiansand Taekwondo Klubb</t>
  </si>
  <si>
    <t>Våg FK</t>
  </si>
  <si>
    <t>Kristiansand Suns Baseballklubb</t>
  </si>
  <si>
    <t>Kristiansand Motorcross Klubb</t>
  </si>
  <si>
    <t>Holum IL</t>
  </si>
  <si>
    <t>Mandal Dykkerklubb</t>
  </si>
  <si>
    <t>Mandalskameratene</t>
  </si>
  <si>
    <t>Mandal og Halse IL-Håndball</t>
  </si>
  <si>
    <t>Borhaug, IK</t>
  </si>
  <si>
    <t>Farsund IL</t>
  </si>
  <si>
    <t>KL10030010</t>
  </si>
  <si>
    <t>Farsund Undervannsklubb</t>
  </si>
  <si>
    <t>Spind IF</t>
  </si>
  <si>
    <t>Lista IL</t>
  </si>
  <si>
    <t>Flekkefjord FK</t>
  </si>
  <si>
    <t>Flekkefjord Karate Klubb</t>
  </si>
  <si>
    <t>Gyland IL</t>
  </si>
  <si>
    <t>KL10040013</t>
  </si>
  <si>
    <t>Hidra FK</t>
  </si>
  <si>
    <t>Gyland Hestesportlag</t>
  </si>
  <si>
    <t>Flekkefjord Vannsportklubb</t>
  </si>
  <si>
    <t>Vennesla HSL</t>
  </si>
  <si>
    <t>Vennesla Cheer og Turnforening</t>
  </si>
  <si>
    <t>Vindbjart, IL</t>
  </si>
  <si>
    <t>Øvrebø IL</t>
  </si>
  <si>
    <t>Framsteg IL</t>
  </si>
  <si>
    <t>Greipstad IL</t>
  </si>
  <si>
    <t>Sørlandets Trialklubb</t>
  </si>
  <si>
    <t>KL10170010</t>
  </si>
  <si>
    <t>Songdalen jeger og fiskeforening</t>
  </si>
  <si>
    <t>Rosseland Ryttersportklubb</t>
  </si>
  <si>
    <t>Søgne IL</t>
  </si>
  <si>
    <t>Søgne Basketballklubb</t>
  </si>
  <si>
    <t>Bjelland IL</t>
  </si>
  <si>
    <t>Marnardal IL</t>
  </si>
  <si>
    <t>Åseral IL</t>
  </si>
  <si>
    <t>Grindheim IL</t>
  </si>
  <si>
    <t>Konsmo IL</t>
  </si>
  <si>
    <t>Giv Akt IL</t>
  </si>
  <si>
    <t>Spangereid IL</t>
  </si>
  <si>
    <t>Vigmostad IL</t>
  </si>
  <si>
    <t>Kvås IL</t>
  </si>
  <si>
    <t>Lyngdal Dykkerklubb</t>
  </si>
  <si>
    <t>Eiken IL</t>
  </si>
  <si>
    <t>Hægebostad IL</t>
  </si>
  <si>
    <t>Feda IL</t>
  </si>
  <si>
    <t>Fjotland IL</t>
  </si>
  <si>
    <t>Kvinesdal IL</t>
  </si>
  <si>
    <t>Tonstad IL</t>
  </si>
  <si>
    <t>Sirdal Fjellgolf Klubb</t>
  </si>
  <si>
    <t>Egersund Dykkeklubb</t>
  </si>
  <si>
    <t>Egersund OK</t>
  </si>
  <si>
    <t>Helleland IL</t>
  </si>
  <si>
    <t>Hellvik IL</t>
  </si>
  <si>
    <t>Ganddal IL</t>
  </si>
  <si>
    <t>Hana IL</t>
  </si>
  <si>
    <t>Lura IL</t>
  </si>
  <si>
    <t>Sandnes IL</t>
  </si>
  <si>
    <t>Sandnes Svømme Og Livredningkl</t>
  </si>
  <si>
    <t>Sviland IL</t>
  </si>
  <si>
    <t>Sandved IL</t>
  </si>
  <si>
    <t>Høle IL</t>
  </si>
  <si>
    <t>Lura Karateklubb-Seichin Dojo</t>
  </si>
  <si>
    <t>Sandnes IBK</t>
  </si>
  <si>
    <t>Sandnes Taekwon-do klubb</t>
  </si>
  <si>
    <t>KL11020128</t>
  </si>
  <si>
    <t>Lura Sykkelklubb</t>
  </si>
  <si>
    <t>Buøy IL</t>
  </si>
  <si>
    <t>Stavanger Triathlon Klubb</t>
  </si>
  <si>
    <t>Hinna Idrettslag - Allianse-idrettsalg</t>
  </si>
  <si>
    <t>Jarl SK</t>
  </si>
  <si>
    <t>Skjalg IL</t>
  </si>
  <si>
    <t>STIL-UiS</t>
  </si>
  <si>
    <t>KL11030028</t>
  </si>
  <si>
    <t>Stavanger Miniatyrskytterlag</t>
  </si>
  <si>
    <t>Glad Trim Internasjonal idrettslag</t>
  </si>
  <si>
    <t>Stavanger Roklub</t>
  </si>
  <si>
    <t>Stavanger Sykleklubb</t>
  </si>
  <si>
    <t>Sunde IL</t>
  </si>
  <si>
    <t>Tasta IL</t>
  </si>
  <si>
    <t>Vassøy IL</t>
  </si>
  <si>
    <t>Vaulen IL</t>
  </si>
  <si>
    <t>KL11030065</t>
  </si>
  <si>
    <t>Vaulen Orienteringsklubb</t>
  </si>
  <si>
    <t>Øyane IL</t>
  </si>
  <si>
    <t>KL11030155</t>
  </si>
  <si>
    <t>Viking Hockey</t>
  </si>
  <si>
    <t>Hinna IL HÅNDBALL</t>
  </si>
  <si>
    <t>Hinna IL FRIIDRETT</t>
  </si>
  <si>
    <t>Stavanger Rugby Klubb</t>
  </si>
  <si>
    <t>Stavanger Idrettsforening/SIF - Håndball</t>
  </si>
  <si>
    <t>Stavanger Idrettsforening/SIF - Fotball</t>
  </si>
  <si>
    <t>Aktiv Kickboxing- og Kampsport Klubb</t>
  </si>
  <si>
    <t>Stavanger NTN Taekwon-do Klubb</t>
  </si>
  <si>
    <t>Svithun Biljard Klubb</t>
  </si>
  <si>
    <t>Stavanger Capoeira Klubb</t>
  </si>
  <si>
    <t>Hinna IL VOLLEYBALL</t>
  </si>
  <si>
    <t>KFUM Håndball, Stavanger</t>
  </si>
  <si>
    <t>Hundvåg Håndball Klubb</t>
  </si>
  <si>
    <t>Ild, fotballklubben</t>
  </si>
  <si>
    <t>KL11030279</t>
  </si>
  <si>
    <t>UiS Volley</t>
  </si>
  <si>
    <t>Straen VBK</t>
  </si>
  <si>
    <t>HAUGAR SK</t>
  </si>
  <si>
    <t>Haugesund Idrettslag Alllianseidrettslag</t>
  </si>
  <si>
    <t>KL11060020</t>
  </si>
  <si>
    <t>Haugaland Judoklubb</t>
  </si>
  <si>
    <t>Rival IL</t>
  </si>
  <si>
    <t>KFUM-Kameratene Haugesund</t>
  </si>
  <si>
    <t>Haugesund Ju Jutsuklubb</t>
  </si>
  <si>
    <t>Haugesund Badminton Klubb</t>
  </si>
  <si>
    <t>Haugesund Triathlonklubb</t>
  </si>
  <si>
    <t>Haugesund Curlingklubb</t>
  </si>
  <si>
    <t>Åna-Sira FK</t>
  </si>
  <si>
    <t>Heskestad IL</t>
  </si>
  <si>
    <t>Moi IL</t>
  </si>
  <si>
    <t>Hovsherad IL</t>
  </si>
  <si>
    <t>Bjerkreim IL</t>
  </si>
  <si>
    <t>Vigrestad IK</t>
  </si>
  <si>
    <t>Sirevåg Dykker klubb</t>
  </si>
  <si>
    <t>Ogna Golf Klubb</t>
  </si>
  <si>
    <t>Voll IL</t>
  </si>
  <si>
    <t>Klebe SK</t>
  </si>
  <si>
    <t>Orstad IL</t>
  </si>
  <si>
    <t>Kåsen IL</t>
  </si>
  <si>
    <t>Orre IL</t>
  </si>
  <si>
    <t>Klepp RC-klubb</t>
  </si>
  <si>
    <t>Frøyland IL</t>
  </si>
  <si>
    <t>Undheim IL</t>
  </si>
  <si>
    <t>Lye IL</t>
  </si>
  <si>
    <t>Hognestad IL</t>
  </si>
  <si>
    <t>Gjesdal IL</t>
  </si>
  <si>
    <t>Ålgård Og Omegn Rideklubb</t>
  </si>
  <si>
    <t>Oltedal FK</t>
  </si>
  <si>
    <t>Ålgård FK</t>
  </si>
  <si>
    <t>Havdur, IL</t>
  </si>
  <si>
    <t>Hafrsfjord Squashklubb</t>
  </si>
  <si>
    <t>Våganes FK</t>
  </si>
  <si>
    <t>Sola Karateklubb</t>
  </si>
  <si>
    <t>Sola Idrettslag, Turn</t>
  </si>
  <si>
    <t>Havørn Fotball</t>
  </si>
  <si>
    <t>Randaberg Ryttersportrsklubb</t>
  </si>
  <si>
    <t>Randaberg Golf Klubb</t>
  </si>
  <si>
    <t>Randaberg Idrettslag TURN</t>
  </si>
  <si>
    <t>Randaberg Idrettslag SVØMMING</t>
  </si>
  <si>
    <t>Randaberg Idrettslag VOLLEYBALL</t>
  </si>
  <si>
    <t>Midtbygdens IL</t>
  </si>
  <si>
    <t>Årdal IL</t>
  </si>
  <si>
    <t>Nesflaten IL</t>
  </si>
  <si>
    <t>Suldal IL</t>
  </si>
  <si>
    <t>Suldal Orienteringslag</t>
  </si>
  <si>
    <t>Sauda MSK</t>
  </si>
  <si>
    <t>Finnøy IL</t>
  </si>
  <si>
    <t>Sjernarøy IL</t>
  </si>
  <si>
    <t>Mastra Hestesportsklubb</t>
  </si>
  <si>
    <t>Kvitsøy IL</t>
  </si>
  <si>
    <t>Bokn IL</t>
  </si>
  <si>
    <t>Førland IL</t>
  </si>
  <si>
    <t>Nedstrand IL</t>
  </si>
  <si>
    <t>Stegaberg IL</t>
  </si>
  <si>
    <t>Skjold IL</t>
  </si>
  <si>
    <t>Hegren Rideklubb</t>
  </si>
  <si>
    <t>Friskis&amp;Svettis Tysvær</t>
  </si>
  <si>
    <t>Ferkingstad IL</t>
  </si>
  <si>
    <t>Karmøy Sportsdykker Klubb</t>
  </si>
  <si>
    <t>Kopervik IL</t>
  </si>
  <si>
    <t>Torvastad IL</t>
  </si>
  <si>
    <t>KL11490015</t>
  </si>
  <si>
    <t>Tuastad OL</t>
  </si>
  <si>
    <t>Åkra IL</t>
  </si>
  <si>
    <t>Nord, SK</t>
  </si>
  <si>
    <t>Karmøy Badminton Klubb</t>
  </si>
  <si>
    <t>Skjoldar, IL</t>
  </si>
  <si>
    <t>Vindafjord IL</t>
  </si>
  <si>
    <t>KL11540015</t>
  </si>
  <si>
    <t>Vindafjord og Etne Rideklubb</t>
  </si>
  <si>
    <t>Ølen IL</t>
  </si>
  <si>
    <t>Bergen Bueskyttere</t>
  </si>
  <si>
    <t>Bergen HSL</t>
  </si>
  <si>
    <t>Bergen Karateklubb</t>
  </si>
  <si>
    <t>Bergen Kunstløp Klubb</t>
  </si>
  <si>
    <t>Bergen Politi IL</t>
  </si>
  <si>
    <t>KL12010046</t>
  </si>
  <si>
    <t>Bergens Skilag</t>
  </si>
  <si>
    <t>Bergens Svømme- og Livredningsklubb</t>
  </si>
  <si>
    <t>Bjørgvin Karate Klubb</t>
  </si>
  <si>
    <t>Bjørnar, IL</t>
  </si>
  <si>
    <t>Djerv Spkl</t>
  </si>
  <si>
    <t>Eidsvåg IL</t>
  </si>
  <si>
    <t>Fjellkameraterne, IL</t>
  </si>
  <si>
    <t>Heros Spkl.</t>
  </si>
  <si>
    <t>Hop Basketballklubb</t>
  </si>
  <si>
    <t>IL Fri</t>
  </si>
  <si>
    <t>IL Gular</t>
  </si>
  <si>
    <t>Kalandseid IL</t>
  </si>
  <si>
    <t>Kjøkkelvik IL</t>
  </si>
  <si>
    <t>Laksevåg TIL</t>
  </si>
  <si>
    <t>Lyngbø Spkl</t>
  </si>
  <si>
    <t>Mascot Bowlingklubb</t>
  </si>
  <si>
    <t>Mathopen IL</t>
  </si>
  <si>
    <t>Minde IL</t>
  </si>
  <si>
    <t>Njørd ro- og kajakklubb</t>
  </si>
  <si>
    <t>NMK Bergen</t>
  </si>
  <si>
    <t>Nop/Haakonsvern</t>
  </si>
  <si>
    <t>Nordnes IL</t>
  </si>
  <si>
    <t>Idrettslaget Norna-Salhus</t>
  </si>
  <si>
    <t>Ny-Krohnborg IL</t>
  </si>
  <si>
    <t>Nyborg VBK</t>
  </si>
  <si>
    <t>Nymark IL</t>
  </si>
  <si>
    <t>KL12010183</t>
  </si>
  <si>
    <t>Skansemyren BK</t>
  </si>
  <si>
    <t>Smørås IL</t>
  </si>
  <si>
    <t>Trane Spkl</t>
  </si>
  <si>
    <t>Vadmyra IL</t>
  </si>
  <si>
    <t>Varegg Allianseidrettslag</t>
  </si>
  <si>
    <t>Landås Bbk</t>
  </si>
  <si>
    <t>Bergen Freestyle Klubb</t>
  </si>
  <si>
    <t>Bergen Tae Kwon-Do Klubb</t>
  </si>
  <si>
    <t>Bergen Karate &amp; Kampsport Klubb</t>
  </si>
  <si>
    <t>Nygård Bowlingclub</t>
  </si>
  <si>
    <t>Bergen Aeroklubb</t>
  </si>
  <si>
    <t>Vestkant - Trial</t>
  </si>
  <si>
    <t>Nordås Karate Klubb</t>
  </si>
  <si>
    <t>Lyderhorn Volleyballklubb</t>
  </si>
  <si>
    <t>KL12010388</t>
  </si>
  <si>
    <t>Meyermarken Fotballklubb</t>
  </si>
  <si>
    <t>Kringlebotn IL</t>
  </si>
  <si>
    <t>KL12010449</t>
  </si>
  <si>
    <t>Åsane Fotball Gutter</t>
  </si>
  <si>
    <t>Åsane Amerikansk Fotball Klubb</t>
  </si>
  <si>
    <t>BSI - Friluft</t>
  </si>
  <si>
    <t>BSI - Sportsdans</t>
  </si>
  <si>
    <t>BSI - Fekting</t>
  </si>
  <si>
    <t>Bergen Rugby Klubb</t>
  </si>
  <si>
    <t>KL12010580</t>
  </si>
  <si>
    <t>Bergen Snowboard</t>
  </si>
  <si>
    <t>Fyllingen Karateklubb</t>
  </si>
  <si>
    <t>Åsane Bowling Klubb</t>
  </si>
  <si>
    <t>KL12010640</t>
  </si>
  <si>
    <t>Trappen Innebandyklubb</t>
  </si>
  <si>
    <t>KL12010670</t>
  </si>
  <si>
    <t>Bergen Capoeira Klubb</t>
  </si>
  <si>
    <t>KL12010676</t>
  </si>
  <si>
    <t>Fana Ishockeyklubb</t>
  </si>
  <si>
    <t>KL12010747</t>
  </si>
  <si>
    <t>Bergenhus Rugbyklubb</t>
  </si>
  <si>
    <t>KL12110001</t>
  </si>
  <si>
    <t>Etne IL</t>
  </si>
  <si>
    <t>Klypetussen, IF</t>
  </si>
  <si>
    <t>Skånevik IL</t>
  </si>
  <si>
    <t>KL12110013</t>
  </si>
  <si>
    <t>Etne Bordtennisklubb</t>
  </si>
  <si>
    <t>Sveio IL</t>
  </si>
  <si>
    <t>Sveio OL</t>
  </si>
  <si>
    <t>Bremnes IL</t>
  </si>
  <si>
    <t>Bømlo IL</t>
  </si>
  <si>
    <t>Rubbestadneset IL</t>
  </si>
  <si>
    <t>Huglo IL</t>
  </si>
  <si>
    <t>Stord Judo Klubb</t>
  </si>
  <si>
    <t>Solid, IL</t>
  </si>
  <si>
    <t>KL12210014</t>
  </si>
  <si>
    <t>Stord Seilforening</t>
  </si>
  <si>
    <t>Stord SK</t>
  </si>
  <si>
    <t>Stord Motocrossklubb</t>
  </si>
  <si>
    <t>Stord ITF Taekwon-do Klubb</t>
  </si>
  <si>
    <t>Stord Ride- og Køyre Klubb</t>
  </si>
  <si>
    <t>Stord Bowlingklubb</t>
  </si>
  <si>
    <t>Fitjar IL</t>
  </si>
  <si>
    <t>Siglarlaget Njord / Tysnes</t>
  </si>
  <si>
    <t>Tysnes IL</t>
  </si>
  <si>
    <t>Reksteren IL</t>
  </si>
  <si>
    <t>Halsnøy IL</t>
  </si>
  <si>
    <t>Rosendal TL</t>
  </si>
  <si>
    <t>Strand-Ulv, IL</t>
  </si>
  <si>
    <t>Trio, IL</t>
  </si>
  <si>
    <t>Uskedal IL</t>
  </si>
  <si>
    <t>Kvinnherad Håndballklubb</t>
  </si>
  <si>
    <t>Herand IL</t>
  </si>
  <si>
    <t>Jondal IL</t>
  </si>
  <si>
    <t>Odda IL</t>
  </si>
  <si>
    <t>Røldal IL</t>
  </si>
  <si>
    <t>Odda Fotballklubb</t>
  </si>
  <si>
    <t>KL12310001</t>
  </si>
  <si>
    <t>Harding Allianse, IL</t>
  </si>
  <si>
    <t>Solnut IL</t>
  </si>
  <si>
    <t>Ullensvang Turn og Idrettslag</t>
  </si>
  <si>
    <t>KL12310011</t>
  </si>
  <si>
    <t>Kinsarvik Idrettslag</t>
  </si>
  <si>
    <t>Eidfjord IL</t>
  </si>
  <si>
    <t>Ulvik IL</t>
  </si>
  <si>
    <t>Bjørgum IL</t>
  </si>
  <si>
    <t>Bulken IL</t>
  </si>
  <si>
    <t>Eldar IL</t>
  </si>
  <si>
    <t>Viljar, IL</t>
  </si>
  <si>
    <t>Voss IL</t>
  </si>
  <si>
    <t>Ørnar IL</t>
  </si>
  <si>
    <t>Voss Ssl</t>
  </si>
  <si>
    <t>Strandebarm IL</t>
  </si>
  <si>
    <t>Tørvikbygd IL</t>
  </si>
  <si>
    <t>Øystese IL</t>
  </si>
  <si>
    <t>Kvam Langrenn og Skiskyttarklubb</t>
  </si>
  <si>
    <t>Kvam Bowling Klubb</t>
  </si>
  <si>
    <t>Hålandsdal IL</t>
  </si>
  <si>
    <t>Strandvik IL</t>
  </si>
  <si>
    <t>Venjar, IL</t>
  </si>
  <si>
    <t>Ådlandsfjorden I L</t>
  </si>
  <si>
    <t>KL12410015</t>
  </si>
  <si>
    <t>Fusa Sykkelklubb</t>
  </si>
  <si>
    <t>Samnanger IL</t>
  </si>
  <si>
    <t>Hegglandsdalen IL</t>
  </si>
  <si>
    <t>Lysekloster IL</t>
  </si>
  <si>
    <t>Nore Neset IL</t>
  </si>
  <si>
    <t>Søre Neset IL</t>
  </si>
  <si>
    <t>Øyglimt IL</t>
  </si>
  <si>
    <t>Os MC og MX Klubb</t>
  </si>
  <si>
    <t>CK Henie</t>
  </si>
  <si>
    <t>Selbjørn IL</t>
  </si>
  <si>
    <t>Skogsvåg IL</t>
  </si>
  <si>
    <t>Telavåg IL</t>
  </si>
  <si>
    <t>Nordre Fjell Allianseidrettslag</t>
  </si>
  <si>
    <t>Nordre Fjell Fotball</t>
  </si>
  <si>
    <t>Askøy Badminton Klubb</t>
  </si>
  <si>
    <t>Askøy OL</t>
  </si>
  <si>
    <t>Hetlevik IL</t>
  </si>
  <si>
    <t>Ramsøy IL</t>
  </si>
  <si>
    <t>Vestsiden - Askøy IL</t>
  </si>
  <si>
    <t>Askøy GTF Taekwon-Do klubb</t>
  </si>
  <si>
    <t>Askøy Turn og Sportsdrill Klubb</t>
  </si>
  <si>
    <t>Askøy Bowling Club</t>
  </si>
  <si>
    <t>Askøy Sykkel og Triathlonklubb</t>
  </si>
  <si>
    <t>Askøy Diskgolf Klubb</t>
  </si>
  <si>
    <t>Dale IL</t>
  </si>
  <si>
    <t>Fotlandsvåg IL</t>
  </si>
  <si>
    <t>Hausvik FK</t>
  </si>
  <si>
    <t>Osterøy IL</t>
  </si>
  <si>
    <t>Valestrand / Hjellvik FK</t>
  </si>
  <si>
    <t>Bruvik IL</t>
  </si>
  <si>
    <t>Kvernbit IL</t>
  </si>
  <si>
    <t>Nordre Holsnøy IL</t>
  </si>
  <si>
    <t>Skjergard, IL</t>
  </si>
  <si>
    <t>KL12590012</t>
  </si>
  <si>
    <t>Øygarden Wushu Klubb</t>
  </si>
  <si>
    <t>Hordabø IL</t>
  </si>
  <si>
    <t>Manger IL</t>
  </si>
  <si>
    <t>Radøy IL</t>
  </si>
  <si>
    <t>Radøy/Manger FK</t>
  </si>
  <si>
    <t>Alvidra, IL</t>
  </si>
  <si>
    <t>Knarvik IL</t>
  </si>
  <si>
    <t>Nordhordland BK</t>
  </si>
  <si>
    <t>Nordhordland Dykkerklubb</t>
  </si>
  <si>
    <t>Austrheim IL</t>
  </si>
  <si>
    <t>Masfjord FL</t>
  </si>
  <si>
    <t>KL12660003</t>
  </si>
  <si>
    <t>Risnes IL</t>
  </si>
  <si>
    <t>Eikefjord IL</t>
  </si>
  <si>
    <t>Florø T&amp;IF</t>
  </si>
  <si>
    <t>Brekke IL</t>
  </si>
  <si>
    <t>Ytre Gulen IL</t>
  </si>
  <si>
    <t>Eivindvik IL</t>
  </si>
  <si>
    <t>Hyllestad IL</t>
  </si>
  <si>
    <t>Bjordal/Søreide IL</t>
  </si>
  <si>
    <t>Høyang, IL</t>
  </si>
  <si>
    <t>Kyrkjebø IL</t>
  </si>
  <si>
    <t>Lavik IL</t>
  </si>
  <si>
    <t>Vik IL</t>
  </si>
  <si>
    <t>Balestrand IL</t>
  </si>
  <si>
    <t>KL14190003</t>
  </si>
  <si>
    <t>Leikanger Skyttarlag Min.gr.</t>
  </si>
  <si>
    <t>Syril</t>
  </si>
  <si>
    <t>Kaupanger IL</t>
  </si>
  <si>
    <t>Sogndal IL</t>
  </si>
  <si>
    <t>Sogndal Køyre- og Rideklubb</t>
  </si>
  <si>
    <t>Aurland IL</t>
  </si>
  <si>
    <t>Lærdal IL</t>
  </si>
  <si>
    <t>Lærdal Ride- og Køyreklubb</t>
  </si>
  <si>
    <t>Jotun IL</t>
  </si>
  <si>
    <t>Årdalstangen IL</t>
  </si>
  <si>
    <t>Fanaråk IL</t>
  </si>
  <si>
    <t>Hafslo IL</t>
  </si>
  <si>
    <t>Luster IL</t>
  </si>
  <si>
    <t>Veitastrond IL</t>
  </si>
  <si>
    <t>Askvoll og Holmedal IL</t>
  </si>
  <si>
    <t>Atløy IL</t>
  </si>
  <si>
    <t>Bulandet IL</t>
  </si>
  <si>
    <t>Fure IL</t>
  </si>
  <si>
    <t>Gaular IL</t>
  </si>
  <si>
    <t>Viksdalen IL</t>
  </si>
  <si>
    <t>Jølster IL</t>
  </si>
  <si>
    <t>Anga Fotballkl.</t>
  </si>
  <si>
    <t>Førde Pistolkl.</t>
  </si>
  <si>
    <t>Tambarskjelvar,IL</t>
  </si>
  <si>
    <t>Bremanger IL</t>
  </si>
  <si>
    <t>Frøy IL</t>
  </si>
  <si>
    <t>Svelgen T&amp;IF</t>
  </si>
  <si>
    <t>Ålfoten IL</t>
  </si>
  <si>
    <t>Måløy IL</t>
  </si>
  <si>
    <t>Skavøypoll IL</t>
  </si>
  <si>
    <t>Tornado Måløy Fotballklubb</t>
  </si>
  <si>
    <t>Flatraket IL</t>
  </si>
  <si>
    <t>Selje IL</t>
  </si>
  <si>
    <t>Stadlandet IL</t>
  </si>
  <si>
    <t>Eid IL</t>
  </si>
  <si>
    <t>Haugen IL</t>
  </si>
  <si>
    <t>Heggjabygda IL</t>
  </si>
  <si>
    <t>Stårheim IL</t>
  </si>
  <si>
    <t>Von IL</t>
  </si>
  <si>
    <t>KL14430028</t>
  </si>
  <si>
    <t>Hornindal IL</t>
  </si>
  <si>
    <t>GHK</t>
  </si>
  <si>
    <t>Hyen IL</t>
  </si>
  <si>
    <t>Hardbagg IL</t>
  </si>
  <si>
    <t>Loen IL</t>
  </si>
  <si>
    <t>Markane IL</t>
  </si>
  <si>
    <t>Olden IL</t>
  </si>
  <si>
    <t>Oppstryn IL</t>
  </si>
  <si>
    <t>Hjelset-Fram IL</t>
  </si>
  <si>
    <t>Molde AK</t>
  </si>
  <si>
    <t>Molde HK</t>
  </si>
  <si>
    <t>Molde Svømme og Livredningskl</t>
  </si>
  <si>
    <t>KL15020029</t>
  </si>
  <si>
    <t>Moldestudentenes Idrettslag</t>
  </si>
  <si>
    <t>Skåla IL</t>
  </si>
  <si>
    <t>Solemdal IL</t>
  </si>
  <si>
    <t>Træff SK</t>
  </si>
  <si>
    <t>Sekken IL</t>
  </si>
  <si>
    <t>KL15020051</t>
  </si>
  <si>
    <t>Molde UVK</t>
  </si>
  <si>
    <t>Molde Swing- og Rockeklubb</t>
  </si>
  <si>
    <t>Emblem IL</t>
  </si>
  <si>
    <t>Guard Spkl</t>
  </si>
  <si>
    <t>Rollon Spkl</t>
  </si>
  <si>
    <t>Skarbøvik Allianseklubb</t>
  </si>
  <si>
    <t>Ellingsøy IL</t>
  </si>
  <si>
    <t>Fortuna FK  Ålesund</t>
  </si>
  <si>
    <t>Skarbøvik IF - Fotball</t>
  </si>
  <si>
    <t>Skarbøvik IF - Håndball</t>
  </si>
  <si>
    <t>Ålesund Sportsdans, Danseskole</t>
  </si>
  <si>
    <t>Braatt IL</t>
  </si>
  <si>
    <t>Dahle IL</t>
  </si>
  <si>
    <t>Kristiansund Svømme og Livred</t>
  </si>
  <si>
    <t>Kristiansund AK</t>
  </si>
  <si>
    <t>Kristiansund FK</t>
  </si>
  <si>
    <t>Kristiansund HK</t>
  </si>
  <si>
    <t>KL15050046</t>
  </si>
  <si>
    <t>ACCK Trialklubb</t>
  </si>
  <si>
    <t>Syvde IL</t>
  </si>
  <si>
    <t>Åheim IL</t>
  </si>
  <si>
    <t>KL15110012</t>
  </si>
  <si>
    <t>Vanylven IL</t>
  </si>
  <si>
    <t>Kvamsøy IL</t>
  </si>
  <si>
    <t>Larsnes IL</t>
  </si>
  <si>
    <t>Sandsøy IL</t>
  </si>
  <si>
    <t>Larsnes/Gursken FK</t>
  </si>
  <si>
    <t>Moltustranda IL</t>
  </si>
  <si>
    <t>Tjørvåg IL</t>
  </si>
  <si>
    <t>Hareid IL</t>
  </si>
  <si>
    <t>KL15170020</t>
  </si>
  <si>
    <t>Hareid Kampsport Klubb</t>
  </si>
  <si>
    <t>Mork IL</t>
  </si>
  <si>
    <t>Volda Turn og IL - Allidrettslag</t>
  </si>
  <si>
    <t>Volda Turn og IL - Fotball</t>
  </si>
  <si>
    <t>Hovdebygda IL</t>
  </si>
  <si>
    <t>Sæbø IL</t>
  </si>
  <si>
    <t>Vartdal TIL</t>
  </si>
  <si>
    <t>Ørsta IL</t>
  </si>
  <si>
    <t>Åmdal IL, Ørsta</t>
  </si>
  <si>
    <t>Volda og Ørsta Flyklubb</t>
  </si>
  <si>
    <t>KL15200033</t>
  </si>
  <si>
    <t>Ørsta Sykkelklubb</t>
  </si>
  <si>
    <t>Ørskog IL</t>
  </si>
  <si>
    <t>Ørskog Ride- og Køyreklubb</t>
  </si>
  <si>
    <t>Eidsdal IL</t>
  </si>
  <si>
    <t>Norddal IL</t>
  </si>
  <si>
    <t>Valldal IL</t>
  </si>
  <si>
    <t>Geiranger IL</t>
  </si>
  <si>
    <t>Liabygda IL</t>
  </si>
  <si>
    <t>Stranda IL</t>
  </si>
  <si>
    <t>Sunnylven IL</t>
  </si>
  <si>
    <t>Stordal IL</t>
  </si>
  <si>
    <t>Hundeidvik IL</t>
  </si>
  <si>
    <t>Ikornnes IL</t>
  </si>
  <si>
    <t>Sykkylven IL</t>
  </si>
  <si>
    <t>Velledalen og Ringen FK</t>
  </si>
  <si>
    <t>FK Sykkylven</t>
  </si>
  <si>
    <t>Engesetdal IL</t>
  </si>
  <si>
    <t>Skodje IL</t>
  </si>
  <si>
    <t>Fiskerstrand IL</t>
  </si>
  <si>
    <t>Langevåg IL</t>
  </si>
  <si>
    <t>Mauseidvåg og Solevåg IL</t>
  </si>
  <si>
    <t>Giske IL</t>
  </si>
  <si>
    <t>Godøy IL</t>
  </si>
  <si>
    <t>Valder IL</t>
  </si>
  <si>
    <t>Lepsøy IL</t>
  </si>
  <si>
    <t>Norborg IL</t>
  </si>
  <si>
    <t>Ravn IL</t>
  </si>
  <si>
    <t>Haramsøy/Nordøy FK</t>
  </si>
  <si>
    <t>Fiksdal/Rekdal BK</t>
  </si>
  <si>
    <t>Rekdal IL</t>
  </si>
  <si>
    <t>Tomrefjord IL</t>
  </si>
  <si>
    <t>Tresfjord IL</t>
  </si>
  <si>
    <t>Vestnes Varfjell IL</t>
  </si>
  <si>
    <t>Isfjorden IL</t>
  </si>
  <si>
    <t>Måndalen IL</t>
  </si>
  <si>
    <t>Åndalsnes IF</t>
  </si>
  <si>
    <t>Rauma Alpin Klubb</t>
  </si>
  <si>
    <t>Vistdal IL</t>
  </si>
  <si>
    <t>Eresfjord og Vistdal FK</t>
  </si>
  <si>
    <t>Eresfjord IL</t>
  </si>
  <si>
    <t>KL15430012</t>
  </si>
  <si>
    <t>Nesset Cykleklubb</t>
  </si>
  <si>
    <t>Midsund IL</t>
  </si>
  <si>
    <t>Harøy IL</t>
  </si>
  <si>
    <t>Bud IL</t>
  </si>
  <si>
    <t>Elnesvågen og O. IL - Fotball</t>
  </si>
  <si>
    <t>Elnesvågen og Omegn IL-Håndbal</t>
  </si>
  <si>
    <t>Eide IL</t>
  </si>
  <si>
    <t>Lyngstad og Omegn il</t>
  </si>
  <si>
    <t>Averøykameratene IL</t>
  </si>
  <si>
    <t>Grykameratene IL</t>
  </si>
  <si>
    <t>KL15540017</t>
  </si>
  <si>
    <t>Kårvåg / Havørn Fotball</t>
  </si>
  <si>
    <t>Angvik IL</t>
  </si>
  <si>
    <t>Flemma IL</t>
  </si>
  <si>
    <t>Osmarka IL</t>
  </si>
  <si>
    <t>Reinsfjell FK</t>
  </si>
  <si>
    <t>Torvikbukt il</t>
  </si>
  <si>
    <t>Gjemnes SK</t>
  </si>
  <si>
    <t>Straumsnes IL</t>
  </si>
  <si>
    <t>Tingvoll IL</t>
  </si>
  <si>
    <t>KL15600018</t>
  </si>
  <si>
    <t>Tingvoll MC-klubb</t>
  </si>
  <si>
    <t>Grøa IL</t>
  </si>
  <si>
    <t>Kvass/Ulvungen Fotballklubb</t>
  </si>
  <si>
    <t>Øksendal IL</t>
  </si>
  <si>
    <t>Bæverfjord IL</t>
  </si>
  <si>
    <t>Bøfjord IL</t>
  </si>
  <si>
    <t>IL Søya</t>
  </si>
  <si>
    <t>Øvre Surnadal IL</t>
  </si>
  <si>
    <t>Surnadal Taekwon-Do Klubb</t>
  </si>
  <si>
    <t>Trollheimen ride- og kjørelag</t>
  </si>
  <si>
    <t>Surnadal Motocross klubb</t>
  </si>
  <si>
    <t>Rindal IL</t>
  </si>
  <si>
    <t>Aure IL</t>
  </si>
  <si>
    <t>Ertvågsøya IL</t>
  </si>
  <si>
    <t>Halsa IL</t>
  </si>
  <si>
    <t>Valsøyfjord IL</t>
  </si>
  <si>
    <t>Tustna IL</t>
  </si>
  <si>
    <t>Smøla IL</t>
  </si>
  <si>
    <t>Arbeidernes Turn- &amp; Idrf.</t>
  </si>
  <si>
    <t>Bratsberg IL</t>
  </si>
  <si>
    <t>Byneset IL</t>
  </si>
  <si>
    <t>Heimdal IF</t>
  </si>
  <si>
    <t>Jonsvatnet IL</t>
  </si>
  <si>
    <t>Kolstad IL Fotballklubb</t>
  </si>
  <si>
    <t>Sportsklubben Nationalkameratene</t>
  </si>
  <si>
    <t>MK Trondhjem Racing Klubb</t>
  </si>
  <si>
    <t>Othilienborg IL</t>
  </si>
  <si>
    <t>Selsbakk IF</t>
  </si>
  <si>
    <t>Trygg/Lade Sportsklubb</t>
  </si>
  <si>
    <t>Tiller IL</t>
  </si>
  <si>
    <t>Trolla il</t>
  </si>
  <si>
    <t>Trondheim Curlingklubb</t>
  </si>
  <si>
    <t>Trondheim Døves Idrettsl.</t>
  </si>
  <si>
    <t>Trondheims-Ørn, SK</t>
  </si>
  <si>
    <t>Trondhjems Pistolklubb</t>
  </si>
  <si>
    <t>Trondhjems Skøiteklub</t>
  </si>
  <si>
    <t>Trondheim Shotokan Karateklubb</t>
  </si>
  <si>
    <t>Nidarøst, OK</t>
  </si>
  <si>
    <t>Trondheim NTNTaekwon-Do klubb</t>
  </si>
  <si>
    <t>Nidaros innebandy klubb</t>
  </si>
  <si>
    <t>Wing OK</t>
  </si>
  <si>
    <t>KL16010269</t>
  </si>
  <si>
    <t>Øya Innebandyklubb</t>
  </si>
  <si>
    <t>Tong-Ir Taekwondo klubb</t>
  </si>
  <si>
    <t>Byneset RS</t>
  </si>
  <si>
    <t>Heimdal Fotballklubb</t>
  </si>
  <si>
    <t>Heimdal IF Håndball</t>
  </si>
  <si>
    <t>Heimdal Ski</t>
  </si>
  <si>
    <t>Sverresborg IF - Fotball</t>
  </si>
  <si>
    <t>KL16010370</t>
  </si>
  <si>
    <t>Trondheim Modellflyklubb</t>
  </si>
  <si>
    <t>Heimdal Bowlingklubb</t>
  </si>
  <si>
    <t>KL16010429</t>
  </si>
  <si>
    <t>Ranheim Basketballklubb</t>
  </si>
  <si>
    <t>Feliz Kickboksing Klubb Trondheim</t>
  </si>
  <si>
    <t>Danseriet 4step - Trondheim</t>
  </si>
  <si>
    <t>Sverresborg IF - Hoops Basketball</t>
  </si>
  <si>
    <t>Pumas Futsalklubb Trondheim</t>
  </si>
  <si>
    <t>Strindheim IL - Håndball Elite</t>
  </si>
  <si>
    <t>Nidaros Roller Derbyklubb</t>
  </si>
  <si>
    <t>Kameraten Innebandyklubb, Trondheim</t>
  </si>
  <si>
    <t>Trondheim Snooker klubb</t>
  </si>
  <si>
    <t>Trondheim Cheerleadingklubb</t>
  </si>
  <si>
    <t>Kyrksæterøra IL</t>
  </si>
  <si>
    <t>Hitra IL</t>
  </si>
  <si>
    <t>Friskis&amp;Svettis Hitra</t>
  </si>
  <si>
    <t>Uthaug Turn Og Gymnastikk Lag</t>
  </si>
  <si>
    <t>Ørland Motorsykkelklubb</t>
  </si>
  <si>
    <t>Lensvik IL</t>
  </si>
  <si>
    <t>Hasselvika IL</t>
  </si>
  <si>
    <t>Rissa IL</t>
  </si>
  <si>
    <t>Stjørna IL</t>
  </si>
  <si>
    <t>Lysøysund IL</t>
  </si>
  <si>
    <t>Bjugn-Ørland Skøyteklubb</t>
  </si>
  <si>
    <t>Åfjord IL</t>
  </si>
  <si>
    <t>Bjørgan U.I.F.</t>
  </si>
  <si>
    <t>Roan IL</t>
  </si>
  <si>
    <t>Drivdalen IL</t>
  </si>
  <si>
    <t>Oppdal IL</t>
  </si>
  <si>
    <t>Rennebu IL</t>
  </si>
  <si>
    <t>Dalguten IL</t>
  </si>
  <si>
    <t>Meldal IL</t>
  </si>
  <si>
    <t>Nor, IL</t>
  </si>
  <si>
    <t>Meldal Håndballklubb</t>
  </si>
  <si>
    <t>Orkla Hang og Paragliderklubb</t>
  </si>
  <si>
    <t>Geitastrand IL</t>
  </si>
  <si>
    <t>Svorkmo N.O.I.</t>
  </si>
  <si>
    <t>Orkdal NTNTaekwon-do klubb</t>
  </si>
  <si>
    <t>Brekken IL</t>
  </si>
  <si>
    <t>H.E.G. IL</t>
  </si>
  <si>
    <t>Hitterdal og Feragen IL</t>
  </si>
  <si>
    <t>Haltdalen IL</t>
  </si>
  <si>
    <t>Hessdalen IL</t>
  </si>
  <si>
    <t>Ålen IL</t>
  </si>
  <si>
    <t>Fjell, OK</t>
  </si>
  <si>
    <t>Budal IL</t>
  </si>
  <si>
    <t>Singsås IL</t>
  </si>
  <si>
    <t>Sokna IL</t>
  </si>
  <si>
    <t>Støren Pistolklubb</t>
  </si>
  <si>
    <t>Flå IL</t>
  </si>
  <si>
    <t>Hovin IL</t>
  </si>
  <si>
    <t>Lundamo IL</t>
  </si>
  <si>
    <t>IL Trønder-Lyn</t>
  </si>
  <si>
    <t>Buvik IL</t>
  </si>
  <si>
    <t>Børsa IL</t>
  </si>
  <si>
    <t>KL16570003</t>
  </si>
  <si>
    <t>Børsa Miniatyrskytterlag</t>
  </si>
  <si>
    <t>Skaun IL</t>
  </si>
  <si>
    <t>Klæbu IL</t>
  </si>
  <si>
    <t>Selbustrand IL</t>
  </si>
  <si>
    <t>Vikvarvet IL</t>
  </si>
  <si>
    <t>Øverbygda IL</t>
  </si>
  <si>
    <t>KL16640021</t>
  </si>
  <si>
    <t>Selbu Golfklubb</t>
  </si>
  <si>
    <t>Græsli IL</t>
  </si>
  <si>
    <t>Beitstad IL</t>
  </si>
  <si>
    <t>Byafossen IL</t>
  </si>
  <si>
    <t>Følling IL</t>
  </si>
  <si>
    <t>Ogndal IL</t>
  </si>
  <si>
    <t>Rygg IL</t>
  </si>
  <si>
    <t>Sparbu IL</t>
  </si>
  <si>
    <t>Stod IL</t>
  </si>
  <si>
    <t>Sørlia IL</t>
  </si>
  <si>
    <t>KL17020036</t>
  </si>
  <si>
    <t>Steinkjer Styrkeløftklubb</t>
  </si>
  <si>
    <t>Steinkjer OK</t>
  </si>
  <si>
    <t>SSLK</t>
  </si>
  <si>
    <t>Bangsund IL</t>
  </si>
  <si>
    <t>Botnan IL</t>
  </si>
  <si>
    <t>Gullvikmoen IL</t>
  </si>
  <si>
    <t>Namsen Friidrettsforening</t>
  </si>
  <si>
    <t>KL17030020</t>
  </si>
  <si>
    <t>Namsos Tennisklubb</t>
  </si>
  <si>
    <t>Spillum IL</t>
  </si>
  <si>
    <t>Vemundvik IL</t>
  </si>
  <si>
    <t>Namsos Kjøre- og Rideklubb</t>
  </si>
  <si>
    <t>Tambar, IL,</t>
  </si>
  <si>
    <t>Varden, IL</t>
  </si>
  <si>
    <t>Dalebrand, IL</t>
  </si>
  <si>
    <t>Flora IL</t>
  </si>
  <si>
    <t>Fram, IL</t>
  </si>
  <si>
    <t>Hegra IL</t>
  </si>
  <si>
    <t>Lånke IL</t>
  </si>
  <si>
    <t>Skjelstadmark IL</t>
  </si>
  <si>
    <t>Stjørdal Helsesportlag</t>
  </si>
  <si>
    <t>Stjørdals-Blink, IL,</t>
  </si>
  <si>
    <t>Stjørdal Tae Kwon Do Klubb</t>
  </si>
  <si>
    <t>Stjørdal Cross &amp; Enduro Klubb</t>
  </si>
  <si>
    <t>Frosta IL</t>
  </si>
  <si>
    <t>Leksvik IL</t>
  </si>
  <si>
    <t>Vanvik IL</t>
  </si>
  <si>
    <t>Ekne IL</t>
  </si>
  <si>
    <t>Frol IL</t>
  </si>
  <si>
    <t>Levanger Svømme Og Livredning</t>
  </si>
  <si>
    <t>Nessegutten, SPK</t>
  </si>
  <si>
    <t>Skøynar, OK</t>
  </si>
  <si>
    <t>Skogn IL</t>
  </si>
  <si>
    <t>Sverre, IL</t>
  </si>
  <si>
    <t>Aasguten, IL,</t>
  </si>
  <si>
    <t>Innherred Basketballklubb</t>
  </si>
  <si>
    <t>Innherred RC Bil Klubb</t>
  </si>
  <si>
    <t>Helgådal IL</t>
  </si>
  <si>
    <t>KL17210002</t>
  </si>
  <si>
    <t>Inndal IL</t>
  </si>
  <si>
    <t>Leirådal IL</t>
  </si>
  <si>
    <t>Leksdal IL</t>
  </si>
  <si>
    <t>Ness IL</t>
  </si>
  <si>
    <t>Stiklestad IL</t>
  </si>
  <si>
    <t>Verdal OK</t>
  </si>
  <si>
    <t>Vuku IL</t>
  </si>
  <si>
    <t>Verdal Kampsport Klubb</t>
  </si>
  <si>
    <t>KL17210046</t>
  </si>
  <si>
    <t>Verdal Volleyballklubb</t>
  </si>
  <si>
    <t>Framverran IL</t>
  </si>
  <si>
    <t>Mosvik IL</t>
  </si>
  <si>
    <t>Follafoss IL</t>
  </si>
  <si>
    <t>Namdalseid IL</t>
  </si>
  <si>
    <t>Inderøy IL</t>
  </si>
  <si>
    <t>Sandvollan IL</t>
  </si>
  <si>
    <t>Inderøy Motorklubb IMK</t>
  </si>
  <si>
    <t>KL17290012</t>
  </si>
  <si>
    <t>Inderøy Undervannsklubb</t>
  </si>
  <si>
    <t>Snåsa IL</t>
  </si>
  <si>
    <t>KL17380002</t>
  </si>
  <si>
    <t>Sørli IL</t>
  </si>
  <si>
    <t>Lierne IL</t>
  </si>
  <si>
    <t>KL17390001</t>
  </si>
  <si>
    <t>Røyrvik IF</t>
  </si>
  <si>
    <t>Elva/Namsskogan IL</t>
  </si>
  <si>
    <t>Grong IL</t>
  </si>
  <si>
    <t>Hållingen, IL</t>
  </si>
  <si>
    <t>Overhalla IL</t>
  </si>
  <si>
    <t>Jøa IL</t>
  </si>
  <si>
    <t>Sitter IL</t>
  </si>
  <si>
    <t>Rørvik IL</t>
  </si>
  <si>
    <t>Foldereid IL</t>
  </si>
  <si>
    <t>Kolvereid IL</t>
  </si>
  <si>
    <t>KL17510023</t>
  </si>
  <si>
    <t>Nærøy Judoklubb</t>
  </si>
  <si>
    <t>Leka IL</t>
  </si>
  <si>
    <t>Bodø Fallskjermklubb</t>
  </si>
  <si>
    <t>Bodø Hang &amp; Paraglider Klubb</t>
  </si>
  <si>
    <t>Bodø Judo Club</t>
  </si>
  <si>
    <t>Bodø Kajakk-Klubb</t>
  </si>
  <si>
    <t>Kvarven UIL</t>
  </si>
  <si>
    <t>Tverlandet IL</t>
  </si>
  <si>
    <t>Hunstad FK</t>
  </si>
  <si>
    <t>Bodø &amp; Omegn IF Orientering</t>
  </si>
  <si>
    <t>Saltstraumen IL</t>
  </si>
  <si>
    <t>Bodø SSK</t>
  </si>
  <si>
    <t>Bodø Innebandyklubb</t>
  </si>
  <si>
    <t>Grønnåsen IL</t>
  </si>
  <si>
    <t>Bodø Gym- og Turnforening</t>
  </si>
  <si>
    <t>Beisfjord IL</t>
  </si>
  <si>
    <t>Bjerkvik IF</t>
  </si>
  <si>
    <t>Hardhaus, SPK</t>
  </si>
  <si>
    <t>Håkvik IL</t>
  </si>
  <si>
    <t>Narvik IL</t>
  </si>
  <si>
    <t>KL18050023</t>
  </si>
  <si>
    <t>Høgskolen i Narviks Idrettslag</t>
  </si>
  <si>
    <t>KL18050057</t>
  </si>
  <si>
    <t>Narvik Bueskytterklubb</t>
  </si>
  <si>
    <t>Kjella IL</t>
  </si>
  <si>
    <t>Terråk IL</t>
  </si>
  <si>
    <t>Åbygda IL</t>
  </si>
  <si>
    <t>Sømna IL</t>
  </si>
  <si>
    <t>Brønnøysund IL</t>
  </si>
  <si>
    <t>Tjalg, IL</t>
  </si>
  <si>
    <t>Sport Torghatten IL</t>
  </si>
  <si>
    <t>Vevelstad IL</t>
  </si>
  <si>
    <t>Herøy IL</t>
  </si>
  <si>
    <t>Sandnessjøen IL</t>
  </si>
  <si>
    <t>Tjøtta IL</t>
  </si>
  <si>
    <t>Halsøy IL-Allianselag</t>
  </si>
  <si>
    <t>Herringen IL</t>
  </si>
  <si>
    <t>Kjærstad IL</t>
  </si>
  <si>
    <t>Halsøy IL-Fotball</t>
  </si>
  <si>
    <t>Olderskog IL</t>
  </si>
  <si>
    <t>Halsøy IL-Ski</t>
  </si>
  <si>
    <t>Mosjøen Kjøre- og Rideklubb</t>
  </si>
  <si>
    <t>Grane IL</t>
  </si>
  <si>
    <t>Hattfjelldal SSF</t>
  </si>
  <si>
    <t>Hattfjelldal IL</t>
  </si>
  <si>
    <t>Løkta IL</t>
  </si>
  <si>
    <t>Herøy/Dønna, FK</t>
  </si>
  <si>
    <t>Nesna IL</t>
  </si>
  <si>
    <t>Bjerka IL</t>
  </si>
  <si>
    <t>Bleikvassli IL</t>
  </si>
  <si>
    <t>Finneidfjord IL</t>
  </si>
  <si>
    <t>Hemnes Motorsportsklubb</t>
  </si>
  <si>
    <t>Dalselv IL</t>
  </si>
  <si>
    <t>Mo OK</t>
  </si>
  <si>
    <t>KL18330021</t>
  </si>
  <si>
    <t>Polarsirkelen Hang- og Paraglider Klubb</t>
  </si>
  <si>
    <t>KL18330026</t>
  </si>
  <si>
    <t>Rana Trekk og Brukshundklubb</t>
  </si>
  <si>
    <t>Selfors UL</t>
  </si>
  <si>
    <t>Skonseng UL</t>
  </si>
  <si>
    <t>Utskarpen IL</t>
  </si>
  <si>
    <t>Åga IL</t>
  </si>
  <si>
    <t>Rana Håndballklubb</t>
  </si>
  <si>
    <t>Normal Idrettslag</t>
  </si>
  <si>
    <t>KL18340002</t>
  </si>
  <si>
    <t>Bro IL</t>
  </si>
  <si>
    <t>Konsvik IL</t>
  </si>
  <si>
    <t>Træna UIL</t>
  </si>
  <si>
    <t>Tjongsfjord IL</t>
  </si>
  <si>
    <t>Værangfjord IL</t>
  </si>
  <si>
    <t>SMIL Engavågen</t>
  </si>
  <si>
    <t>Halsakameratene IL</t>
  </si>
  <si>
    <t>Meløy UIL</t>
  </si>
  <si>
    <t>Neverdal IL</t>
  </si>
  <si>
    <t>Reipå IL</t>
  </si>
  <si>
    <t>Ørnes IL</t>
  </si>
  <si>
    <t>Nordfjorden IL</t>
  </si>
  <si>
    <t>Splint, IL</t>
  </si>
  <si>
    <t>Saltdalkameratene FK</t>
  </si>
  <si>
    <t>Vinger IL</t>
  </si>
  <si>
    <t>KL18400009</t>
  </si>
  <si>
    <t>Wings Spkl</t>
  </si>
  <si>
    <t>KL18400024</t>
  </si>
  <si>
    <t>Saltdal BTK</t>
  </si>
  <si>
    <t>Fauske Helsesportlag</t>
  </si>
  <si>
    <t>Fauske-Sprint FK</t>
  </si>
  <si>
    <t>Fauskeeidet IL</t>
  </si>
  <si>
    <t>Finneid IL</t>
  </si>
  <si>
    <t>Valnesfjord IL</t>
  </si>
  <si>
    <t>Fauske IL Ski</t>
  </si>
  <si>
    <t>Siso, IL</t>
  </si>
  <si>
    <t>Steigen SPK</t>
  </si>
  <si>
    <t>Leines IL</t>
  </si>
  <si>
    <t>Løken IL</t>
  </si>
  <si>
    <t>Nordfold IF</t>
  </si>
  <si>
    <t>Hamarøy IL</t>
  </si>
  <si>
    <t>Sagfjord IL</t>
  </si>
  <si>
    <t>Sørulf IL</t>
  </si>
  <si>
    <t>Drag IL</t>
  </si>
  <si>
    <t>Storjord &amp; Omegn IL</t>
  </si>
  <si>
    <t>Hulløy FotballClub</t>
  </si>
  <si>
    <t>Lødingen IL</t>
  </si>
  <si>
    <t>King, IL</t>
  </si>
  <si>
    <t>Tjeldsund IL</t>
  </si>
  <si>
    <t>Liland IF</t>
  </si>
  <si>
    <t>Flakstad IL</t>
  </si>
  <si>
    <t>Blest IL</t>
  </si>
  <si>
    <t>Gravdal U&amp;IL</t>
  </si>
  <si>
    <t>Stamsund IL</t>
  </si>
  <si>
    <t>Kabelvåg IL</t>
  </si>
  <si>
    <t>KL18650008</t>
  </si>
  <si>
    <t>Strauman IL</t>
  </si>
  <si>
    <t>Svolvær IL</t>
  </si>
  <si>
    <t>Lofoten Fotballklubb</t>
  </si>
  <si>
    <t>Vågan Bowlingklubb</t>
  </si>
  <si>
    <t>Melbo IL</t>
  </si>
  <si>
    <t>Stokmarknes IL</t>
  </si>
  <si>
    <t>Hadsel Miniatyrskytterklubb</t>
  </si>
  <si>
    <t>KL18670014</t>
  </si>
  <si>
    <t>Bø Dykkerklubb</t>
  </si>
  <si>
    <t>Morild IL</t>
  </si>
  <si>
    <t>KL18680020</t>
  </si>
  <si>
    <t>Friskis&amp;Svettis Øksnes</t>
  </si>
  <si>
    <t>Ajaks Ski- og Fotballklubb</t>
  </si>
  <si>
    <t>Holmgang IL</t>
  </si>
  <si>
    <t>Sigerfjord IL</t>
  </si>
  <si>
    <t>Sortland IL</t>
  </si>
  <si>
    <t>Sortland Svømme- og Livredn.K</t>
  </si>
  <si>
    <t>Andøya Svømme- og Livredningsklubb</t>
  </si>
  <si>
    <t>Andøygutten IL</t>
  </si>
  <si>
    <t>Høken Hovedlaget</t>
  </si>
  <si>
    <t>Medby IL</t>
  </si>
  <si>
    <t>Åse IL</t>
  </si>
  <si>
    <t>Reine IL</t>
  </si>
  <si>
    <t>Sørvågen &amp; Omegn IL</t>
  </si>
  <si>
    <t>Tromsø NTN Taekwon-Do Klubb</t>
  </si>
  <si>
    <t>Blåmann IL</t>
  </si>
  <si>
    <t>Fløya IF</t>
  </si>
  <si>
    <t>Krokelvdalen IL</t>
  </si>
  <si>
    <t>Ramfjord UIL</t>
  </si>
  <si>
    <t>Rya IL</t>
  </si>
  <si>
    <t>Skarp, IF</t>
  </si>
  <si>
    <t>Skarven IL</t>
  </si>
  <si>
    <t>Skognes IL</t>
  </si>
  <si>
    <t>Stakkevollan IF</t>
  </si>
  <si>
    <t>Sør-Kvaløya IL</t>
  </si>
  <si>
    <t>Tromsø Slalåm-og freestyle klubb</t>
  </si>
  <si>
    <t>Ulfstind IL</t>
  </si>
  <si>
    <t>Ullsfjord SK</t>
  </si>
  <si>
    <t>Arctic Strike- Tromsø</t>
  </si>
  <si>
    <t>Tromsø Håndballkl</t>
  </si>
  <si>
    <t>Ishavsbyen Advanced Taekwondo Klubb</t>
  </si>
  <si>
    <t>KL19020122</t>
  </si>
  <si>
    <t>Tromsø Kickboxingklubb</t>
  </si>
  <si>
    <t>Polar Advanced Taekwon-Do Klubb</t>
  </si>
  <si>
    <t>Tromsø Swingklubb-Topprockeran</t>
  </si>
  <si>
    <t>Kvaløya &amp; Omegn Hestesportklubb</t>
  </si>
  <si>
    <t>KL19020167</t>
  </si>
  <si>
    <t>Tromsø Basket Elite Kvinner</t>
  </si>
  <si>
    <t>Tromsø Casting &amp; fluefiskeforening</t>
  </si>
  <si>
    <t>TUIL Tromsdalen Ski</t>
  </si>
  <si>
    <t>Tromsø Salsaklubb</t>
  </si>
  <si>
    <t>Lødingenpatriotan Futsalklubb</t>
  </si>
  <si>
    <t>KL19020242</t>
  </si>
  <si>
    <t>Ishavsbyen Sykkel</t>
  </si>
  <si>
    <t>KL19020246</t>
  </si>
  <si>
    <t>Kaldfornia Sportsklubb</t>
  </si>
  <si>
    <t>Grytøy IL</t>
  </si>
  <si>
    <t>Harstad Håndballkl.</t>
  </si>
  <si>
    <t>Harstad OL</t>
  </si>
  <si>
    <t>Hind IKL</t>
  </si>
  <si>
    <t>Kilkameratene IF</t>
  </si>
  <si>
    <t>Brage/Trondenes FK</t>
  </si>
  <si>
    <t>Medkila SL</t>
  </si>
  <si>
    <t>Sandtorg UIL</t>
  </si>
  <si>
    <t>Sørvikmark IL</t>
  </si>
  <si>
    <t>Harstad NMK</t>
  </si>
  <si>
    <t>Dans Harstad</t>
  </si>
  <si>
    <t>Landsås Fotballklubb</t>
  </si>
  <si>
    <t>Harstad Cykleklubb</t>
  </si>
  <si>
    <t>KL19030100</t>
  </si>
  <si>
    <t>Bjarkøy Vikings Ballklubb</t>
  </si>
  <si>
    <t>Kvæfjord IL - Allianse</t>
  </si>
  <si>
    <t>Kvæfjord IL - Fotball</t>
  </si>
  <si>
    <t>Grovfjord IL</t>
  </si>
  <si>
    <t>Santor IL</t>
  </si>
  <si>
    <t>Ibestad IL</t>
  </si>
  <si>
    <t>Gratangen IL</t>
  </si>
  <si>
    <t>Lavangen IF</t>
  </si>
  <si>
    <t>Bardu IL</t>
  </si>
  <si>
    <t>Kampen IL</t>
  </si>
  <si>
    <t>Setermoen Svømmekl.</t>
  </si>
  <si>
    <t>Setermoen NTN Tae Kwon Do Klubb</t>
  </si>
  <si>
    <t>KL19220017</t>
  </si>
  <si>
    <t>Dans Bardu</t>
  </si>
  <si>
    <t>Seljeskog IL</t>
  </si>
  <si>
    <t>Salangen IF-Trim</t>
  </si>
  <si>
    <t>Salangen IF-Ski</t>
  </si>
  <si>
    <t>Salangen IF-Turn</t>
  </si>
  <si>
    <t>Salangen IF-Fotball</t>
  </si>
  <si>
    <t>Salangen Luftsportklubb</t>
  </si>
  <si>
    <t>Bardufoss Og Omegn IF</t>
  </si>
  <si>
    <t>Bardufoss Svømmekl.</t>
  </si>
  <si>
    <t>Mellembygd IL</t>
  </si>
  <si>
    <t>Målselv IL</t>
  </si>
  <si>
    <t>Øverbygd IL</t>
  </si>
  <si>
    <t>Midt - Troms Hestesportklubb</t>
  </si>
  <si>
    <t>Bardufoss Gymn-og TF</t>
  </si>
  <si>
    <t>KL19240040</t>
  </si>
  <si>
    <t>NMK Midt-Troms</t>
  </si>
  <si>
    <t>Sørreisa IL- Handball</t>
  </si>
  <si>
    <t>Brøstadbotn IL</t>
  </si>
  <si>
    <t>Søndre Torsken IL</t>
  </si>
  <si>
    <t>Foss IL</t>
  </si>
  <si>
    <t>Botnhamn UIL</t>
  </si>
  <si>
    <t>Fjordgård IL</t>
  </si>
  <si>
    <t>Gibostad IF</t>
  </si>
  <si>
    <t>KL19310012</t>
  </si>
  <si>
    <t>Husøy IL</t>
  </si>
  <si>
    <t>Kårvikhamn IL</t>
  </si>
  <si>
    <t>KL19310018</t>
  </si>
  <si>
    <t>Neptun IL</t>
  </si>
  <si>
    <t>Senja Turn</t>
  </si>
  <si>
    <t>Finnsnes IL, Turn</t>
  </si>
  <si>
    <t>Pioner Ski, IL</t>
  </si>
  <si>
    <t>Pioner Friidrett IL</t>
  </si>
  <si>
    <t>KL19310054</t>
  </si>
  <si>
    <t>Kårvikhamn Allidrett</t>
  </si>
  <si>
    <t>Josefvatn IL</t>
  </si>
  <si>
    <t>Laksvatn IL</t>
  </si>
  <si>
    <t>Meistervik Bygde og Idrettslag</t>
  </si>
  <si>
    <t>Nordkjosbotn IL</t>
  </si>
  <si>
    <t>Storsteinnes IL</t>
  </si>
  <si>
    <t>Malangseidet Bygde-og IL</t>
  </si>
  <si>
    <t>Ringvassøy IL</t>
  </si>
  <si>
    <t>Stakkvik IL</t>
  </si>
  <si>
    <t>Vannøy SK</t>
  </si>
  <si>
    <t>Furuflaten IL</t>
  </si>
  <si>
    <t>Jægervatnet IL</t>
  </si>
  <si>
    <t>Lyngstuva SK</t>
  </si>
  <si>
    <t>Skibotn IL</t>
  </si>
  <si>
    <t>Storfjord IL</t>
  </si>
  <si>
    <t>Indre Kåfjord IL</t>
  </si>
  <si>
    <t>Manndalen UIL</t>
  </si>
  <si>
    <t>Skjervøy Skøyteklubb</t>
  </si>
  <si>
    <t>Nordreisa IL</t>
  </si>
  <si>
    <t>Rotsundelv IL</t>
  </si>
  <si>
    <t>Nordreisa Motorklubb</t>
  </si>
  <si>
    <t>KL19420030</t>
  </si>
  <si>
    <t>Bocciaklubben Knall</t>
  </si>
  <si>
    <t>KL19430001</t>
  </si>
  <si>
    <t>Alteidet UIF</t>
  </si>
  <si>
    <t>Burfjord IL</t>
  </si>
  <si>
    <t>AK54</t>
  </si>
  <si>
    <t>Vardø IL</t>
  </si>
  <si>
    <t>Vardø NTN Tae Kwon-do klubb</t>
  </si>
  <si>
    <t>Norild IL</t>
  </si>
  <si>
    <t>Polarstjernen IL</t>
  </si>
  <si>
    <t>Vadsø Turnforening</t>
  </si>
  <si>
    <t>KL20030014</t>
  </si>
  <si>
    <t>Vadsø Dykkerklubb</t>
  </si>
  <si>
    <t>KL20030022</t>
  </si>
  <si>
    <t>Vadsø Flyklubb</t>
  </si>
  <si>
    <t>Hammerfest Svømme- og  Livrednings Klubb</t>
  </si>
  <si>
    <t>HIF/STEIN</t>
  </si>
  <si>
    <t>Indrefjord IL</t>
  </si>
  <si>
    <t>Hammerfest Racing Klubb</t>
  </si>
  <si>
    <t>Friskis&amp;Svettis Hammerfest</t>
  </si>
  <si>
    <t>Alta NTN TKD Klubb</t>
  </si>
  <si>
    <t>Frea IL</t>
  </si>
  <si>
    <t>Kviby IL</t>
  </si>
  <si>
    <t>Tverrelvdalen IL</t>
  </si>
  <si>
    <t>Nerskogen IL</t>
  </si>
  <si>
    <t>Vidir Islandshestklubb</t>
  </si>
  <si>
    <t>Alta Golf Klubb</t>
  </si>
  <si>
    <t>Alta Klatreklubb</t>
  </si>
  <si>
    <t>Øksfjord Idrettslag</t>
  </si>
  <si>
    <t>Bergsfjord UIL</t>
  </si>
  <si>
    <t>Øksfjord AK</t>
  </si>
  <si>
    <t>Kvalsund IL</t>
  </si>
  <si>
    <t>Neverfjord IL</t>
  </si>
  <si>
    <t>Havøysund IL</t>
  </si>
  <si>
    <t>Honningsvåg T&amp; IF</t>
  </si>
  <si>
    <t>Billefjord IL</t>
  </si>
  <si>
    <t>Olderfjord Idretts- og Bygdelag</t>
  </si>
  <si>
    <t>Silfar UIL</t>
  </si>
  <si>
    <t>Stil IL</t>
  </si>
  <si>
    <t>North Cape Golfclub</t>
  </si>
  <si>
    <t>Porsanger IL</t>
  </si>
  <si>
    <t>Nordlys, IL</t>
  </si>
  <si>
    <t>AVJU</t>
  </si>
  <si>
    <t>Nordkyn IL</t>
  </si>
  <si>
    <t>Berlevåg TIF</t>
  </si>
  <si>
    <t>Sirma IL</t>
  </si>
  <si>
    <t>Tana IF</t>
  </si>
  <si>
    <t>Tana BK</t>
  </si>
  <si>
    <t>Forsøk, IL</t>
  </si>
  <si>
    <t>Tana Kjøre og Rideklubb</t>
  </si>
  <si>
    <t>BK TANA</t>
  </si>
  <si>
    <t>Nesseby IF</t>
  </si>
  <si>
    <t>Ilar, IL</t>
  </si>
  <si>
    <t>Bjørnevatn IL</t>
  </si>
  <si>
    <t>Kirkenes AK</t>
  </si>
  <si>
    <t>Kirkenes IF</t>
  </si>
  <si>
    <t>Pasvik Hauk, IL</t>
  </si>
  <si>
    <t>Kirkenes &amp; Omegn Skiklubb</t>
  </si>
  <si>
    <t>Hesseng IL</t>
  </si>
  <si>
    <t>Sør-Varanger karateklubb Kyokushinkai</t>
  </si>
  <si>
    <t>KL20300062</t>
  </si>
  <si>
    <t>Kirkenes cykleklubb</t>
  </si>
  <si>
    <t>Svalbard Turn</t>
  </si>
  <si>
    <t>Norges Motorsportforbund Region Øst</t>
  </si>
  <si>
    <t>Oslo og Akershus Bandyregion</t>
  </si>
  <si>
    <t>RE0250</t>
  </si>
  <si>
    <t>Norges Motorsportforbund Region Sør</t>
  </si>
  <si>
    <t>RE1148</t>
  </si>
  <si>
    <t>RE1248</t>
  </si>
  <si>
    <t>NVBF Region Nord-Trøndelag</t>
  </si>
  <si>
    <t>Bordtennis Region Øst</t>
  </si>
  <si>
    <t>NBTF Region Nord</t>
  </si>
  <si>
    <t>NBTF Region Vest</t>
  </si>
  <si>
    <t>Østfold Bandykrets</t>
  </si>
  <si>
    <t>SK0120</t>
  </si>
  <si>
    <t>Østfold Bueskytterkrets</t>
  </si>
  <si>
    <t>Østfold Gymn-og Turnkrets</t>
  </si>
  <si>
    <t>SK0314</t>
  </si>
  <si>
    <t>NBBF Region Øst</t>
  </si>
  <si>
    <t>Oslo Bowlingkrets</t>
  </si>
  <si>
    <t>SK0319</t>
  </si>
  <si>
    <t>Oslo og Akershus Brytekrets</t>
  </si>
  <si>
    <t>SK0324</t>
  </si>
  <si>
    <t>Oslo og Akershus Dykkekrets</t>
  </si>
  <si>
    <t>Oslo og Akershus Gymn.- og Turnkrets</t>
  </si>
  <si>
    <t>Østlandet Vektløfterkrets</t>
  </si>
  <si>
    <t>Hedmark Fri-idrettskrets</t>
  </si>
  <si>
    <t>Hedmark Gymn og Turnkrets</t>
  </si>
  <si>
    <t>Oppland Gymn. og Turnkrets</t>
  </si>
  <si>
    <t>SK0630</t>
  </si>
  <si>
    <t>Buskerud Gymn- og Turnkrets</t>
  </si>
  <si>
    <t>SK0638</t>
  </si>
  <si>
    <t>Buskerud Orienteringskrets</t>
  </si>
  <si>
    <t>SK0643</t>
  </si>
  <si>
    <t>Buskerud Skytterkrets</t>
  </si>
  <si>
    <t>SK0644</t>
  </si>
  <si>
    <t>Buskerud Skøytekrets</t>
  </si>
  <si>
    <t>SK0739</t>
  </si>
  <si>
    <t>Vestfold Rokrets</t>
  </si>
  <si>
    <t>Telemark Fri-idrettskrets</t>
  </si>
  <si>
    <t>SK0830</t>
  </si>
  <si>
    <t>Telemark Gymn.- og Turnkrets</t>
  </si>
  <si>
    <t>SK0843</t>
  </si>
  <si>
    <t>Telemark Skytterkrets</t>
  </si>
  <si>
    <t>Telemark og Aust-Agder Skøytekrets</t>
  </si>
  <si>
    <t>Aust-Agder Gymn- og Turnkrets</t>
  </si>
  <si>
    <t>Aust-Agder Rytterkrets</t>
  </si>
  <si>
    <t>Aust-Agder Skytterkrets</t>
  </si>
  <si>
    <t>SK0945</t>
  </si>
  <si>
    <t>Agder Svømmekrets</t>
  </si>
  <si>
    <t>SK0949</t>
  </si>
  <si>
    <t>Agder Skiskytterkrets</t>
  </si>
  <si>
    <t>Vest-Agder Fri-idrettskrets</t>
  </si>
  <si>
    <t>Rogaland Bandykrets</t>
  </si>
  <si>
    <t>Rogaland Gymn- og Turnkrets</t>
  </si>
  <si>
    <t>SK1218</t>
  </si>
  <si>
    <t>Bergen Bowlingkrets</t>
  </si>
  <si>
    <t>Hordaland Gymn. og Turnkrets</t>
  </si>
  <si>
    <t>SK1243</t>
  </si>
  <si>
    <t>Hordaland Skytterkrets</t>
  </si>
  <si>
    <t>Hordaland Vektløfterutvalg</t>
  </si>
  <si>
    <t>Sogn og Fjordane Orienteringskrets</t>
  </si>
  <si>
    <t>Møre og Romsdal Friidrettskrets</t>
  </si>
  <si>
    <t>SK1614</t>
  </si>
  <si>
    <t>Basketregion Midt-Norge</t>
  </si>
  <si>
    <t>Sør-Trøndelag Gymn.- og Turnkrets</t>
  </si>
  <si>
    <t>Sør-Trøndelag Ishockeykrets</t>
  </si>
  <si>
    <t>Sør-Trøndelag Rytterkrets</t>
  </si>
  <si>
    <t>SK1643</t>
  </si>
  <si>
    <t>Sør-Trøndelag Skytterkrets</t>
  </si>
  <si>
    <t>SK1644</t>
  </si>
  <si>
    <t>Sør-Trøndelag Skøytekrets</t>
  </si>
  <si>
    <t>SK1645</t>
  </si>
  <si>
    <t>Sør-Trøndelag Svømmekrets</t>
  </si>
  <si>
    <t>Nordenfjeldske Vektløfterkrets</t>
  </si>
  <si>
    <t>Nord-Trøndelag Gymn- og Turnkrets</t>
  </si>
  <si>
    <t>Nord-Trøndelag Orienteringskrets</t>
  </si>
  <si>
    <t>Nord-Trøndelag Skikrets</t>
  </si>
  <si>
    <t>SK1743</t>
  </si>
  <si>
    <t>Nord-Trøndelag Skytterkrets</t>
  </si>
  <si>
    <t>Nordland Gymnastikk- og Turnkrets</t>
  </si>
  <si>
    <t>SK1914</t>
  </si>
  <si>
    <t>BRN</t>
  </si>
  <si>
    <t>SK1920</t>
  </si>
  <si>
    <t>Troms Bueskytterkrets</t>
  </si>
  <si>
    <t>Troms Gymn- og Turnkrets</t>
  </si>
  <si>
    <t>Nord-Norsk Skøytekrets</t>
  </si>
  <si>
    <t>Finnmark Gymnastikk &amp; Turnkrets</t>
  </si>
  <si>
    <t>SK2049</t>
  </si>
  <si>
    <t>Finnmark Skiskytterkrets</t>
  </si>
  <si>
    <t>Tildelt beløp</t>
  </si>
  <si>
    <t>Antall klubber</t>
  </si>
  <si>
    <t>Oslo</t>
  </si>
  <si>
    <t>Rogaland</t>
  </si>
  <si>
    <t>Møre og Romsdal</t>
  </si>
  <si>
    <t>Trøndelag</t>
  </si>
  <si>
    <t>Nord-Trøndelag</t>
  </si>
  <si>
    <t>Nordland</t>
  </si>
  <si>
    <t>Totalt alle fylker</t>
  </si>
  <si>
    <t>Aremark Pistolklubb</t>
  </si>
  <si>
    <t>Borg Ishockeyklubb</t>
  </si>
  <si>
    <t>KL01250024</t>
  </si>
  <si>
    <t>Eidsberg Rideklubb</t>
  </si>
  <si>
    <t>Eika Krapfoss Fotballklubb</t>
  </si>
  <si>
    <t>KL01010995</t>
  </si>
  <si>
    <t>Fiskeklev Landeveisclub</t>
  </si>
  <si>
    <t>Fredrikshald Prishtina Fotballklubb</t>
  </si>
  <si>
    <t>Fredrikstad B K Atlas</t>
  </si>
  <si>
    <t>Fredrikstad Fekteklubb</t>
  </si>
  <si>
    <t>Fredrikstad Helsesportslag</t>
  </si>
  <si>
    <t>Fredrikstad Klatreklubb</t>
  </si>
  <si>
    <t>Fredrikstad Rideklubb</t>
  </si>
  <si>
    <t>KL01010996</t>
  </si>
  <si>
    <t>Halden håndballforening</t>
  </si>
  <si>
    <t>Halden Sportsdykkere/hsd</t>
  </si>
  <si>
    <t>Hk Herulf Moss</t>
  </si>
  <si>
    <t>Indre Østfold Drillklubb</t>
  </si>
  <si>
    <t>Ishockeyklubben Sparta Sarpsborg</t>
  </si>
  <si>
    <t>Jeløy Seil- Og Mikroflyklubb</t>
  </si>
  <si>
    <t>Kongsten Idrettsforening</t>
  </si>
  <si>
    <t>Korsgård If</t>
  </si>
  <si>
    <t>Lande Idrettsforening</t>
  </si>
  <si>
    <t>Mjølkerampa Sykkelbklubb - Trøgstad</t>
  </si>
  <si>
    <t>KL01040090</t>
  </si>
  <si>
    <t>Moss National Tae Kwon-Do klubb</t>
  </si>
  <si>
    <t>Moss Og Omegn Jeger -og Fiskerforening</t>
  </si>
  <si>
    <t>Navestad Idrettsforening</t>
  </si>
  <si>
    <t>Nmk Sarpsborg-rudskogen</t>
  </si>
  <si>
    <t>Nylende Idrettsforening</t>
  </si>
  <si>
    <t>O Laget Pan</t>
  </si>
  <si>
    <t>Orienteringsklubben Moss</t>
  </si>
  <si>
    <t>KL01060080</t>
  </si>
  <si>
    <t>Rolvsøy Bowlingklubb</t>
  </si>
  <si>
    <t>Sarpsborg Orienteringslag</t>
  </si>
  <si>
    <t>Sentrum Kampsport Senter</t>
  </si>
  <si>
    <t>Skjeberg Volleyballklubb</t>
  </si>
  <si>
    <t>Smaalenene Sykkelklubb</t>
  </si>
  <si>
    <t>Tindlund I F</t>
  </si>
  <si>
    <t>Tistedalen Friluftslag</t>
  </si>
  <si>
    <t>Torp Idrætsforening</t>
  </si>
  <si>
    <t>KL02200092</t>
  </si>
  <si>
    <t>Asker Azad Sports &amp; Culture Club</t>
  </si>
  <si>
    <t>KL02200115</t>
  </si>
  <si>
    <t>Asker Cricket Klubb</t>
  </si>
  <si>
    <t>Asker Kunstløp Klubb Akk</t>
  </si>
  <si>
    <t>KL02200108</t>
  </si>
  <si>
    <t>Asker Modellklubb</t>
  </si>
  <si>
    <t>Asker Motorsportklubb</t>
  </si>
  <si>
    <t>Aurskog Høland Alpinklubb</t>
  </si>
  <si>
    <t>Aurskog/Finstadbru Sportsklubb</t>
  </si>
  <si>
    <t>Bærum Kampsport</t>
  </si>
  <si>
    <t>KL02260033</t>
  </si>
  <si>
    <t>Diamond Dance Sportsdanseklubb Sørum</t>
  </si>
  <si>
    <t>KL02370053</t>
  </si>
  <si>
    <t>Eidsvoll Fristil Taekwondoklubb</t>
  </si>
  <si>
    <t>Fet Idrettslag Hovedstyret</t>
  </si>
  <si>
    <t>Fn/nato Veteranenes Feltskytterklub</t>
  </si>
  <si>
    <t>KL02130016</t>
  </si>
  <si>
    <t>Follo Hestesportklubb</t>
  </si>
  <si>
    <t>Follo Kampsport</t>
  </si>
  <si>
    <t>KL02190299</t>
  </si>
  <si>
    <t xml:space="preserve">Fornebu Fotballklubb </t>
  </si>
  <si>
    <t>Halmsås &amp; Omegn Skilag</t>
  </si>
  <si>
    <t xml:space="preserve">Hoppensprett Turn Jessheim </t>
  </si>
  <si>
    <t>KL02390009</t>
  </si>
  <si>
    <t>Hurdal Rideklubb</t>
  </si>
  <si>
    <t xml:space="preserve">Høland Idretts og ungdomslag </t>
  </si>
  <si>
    <t>Kolbotn &amp; Skimt Orienteringslag</t>
  </si>
  <si>
    <t>Kolbotn Klatreklubb Oppturen</t>
  </si>
  <si>
    <t>Lillestrøm Golfklubb Lilgk</t>
  </si>
  <si>
    <t>KL02190122</t>
  </si>
  <si>
    <t>Lysaker Squashklubb</t>
  </si>
  <si>
    <t>KL02300060</t>
  </si>
  <si>
    <t>Lørenskog Frisbee Klubb</t>
  </si>
  <si>
    <t>Lørenskog Karate Klubb</t>
  </si>
  <si>
    <t>Nedre Romerike Flyklubb Veteranflygruppa</t>
  </si>
  <si>
    <t>Nes Orienteringslag</t>
  </si>
  <si>
    <t>KL02360055</t>
  </si>
  <si>
    <t>Nes Svømmeklubb</t>
  </si>
  <si>
    <t>NIT-HAK håndballklubb</t>
  </si>
  <si>
    <t>Nittedal Sportsskyttergruppe</t>
  </si>
  <si>
    <t>KL02200124</t>
  </si>
  <si>
    <t>Nordpolen Cricket Klubb Asker</t>
  </si>
  <si>
    <t>Ok Øst</t>
  </si>
  <si>
    <t>Oscarsborg Pistolklubb</t>
  </si>
  <si>
    <t>KL02260026</t>
  </si>
  <si>
    <t>Phoenix RC Club</t>
  </si>
  <si>
    <t>Romerike Jujutsu klubb</t>
  </si>
  <si>
    <t>KL02300085</t>
  </si>
  <si>
    <t>Romerike Kyokushin Karateklubb</t>
  </si>
  <si>
    <t>S. Høland Idretts- Og Ungdomslag (shiul)</t>
  </si>
  <si>
    <t>KL02190311</t>
  </si>
  <si>
    <t>Sandvika Turnforening</t>
  </si>
  <si>
    <t>Skaubygda Il</t>
  </si>
  <si>
    <t>Ski Bryteklubb</t>
  </si>
  <si>
    <t>Ski Golfklubb</t>
  </si>
  <si>
    <t xml:space="preserve">Ski IL Alliansen </t>
  </si>
  <si>
    <t>Skimt Ski &amp; Orientering</t>
  </si>
  <si>
    <t>Strand Tennisklubb</t>
  </si>
  <si>
    <t>Sunyata Aikido Dojo</t>
  </si>
  <si>
    <t>Svartskog Idrettsforening</t>
  </si>
  <si>
    <t>Team Drøbak Multisport</t>
  </si>
  <si>
    <t>Ullensaker Gym Og Turn</t>
  </si>
  <si>
    <t>Unique Danseklubb Lillestrøm</t>
  </si>
  <si>
    <t>Vestre Bærum Salongskytterlag</t>
  </si>
  <si>
    <t>Ytre Rælingen Ungdom Og Idrettslag</t>
  </si>
  <si>
    <t>Ås Delta Handikap Idrettslag</t>
  </si>
  <si>
    <t>Oslo IK</t>
  </si>
  <si>
    <t>KL03010014</t>
  </si>
  <si>
    <t>Arbeidernes Roklubb</t>
  </si>
  <si>
    <t>KL03010574</t>
  </si>
  <si>
    <t>BI Athletics</t>
  </si>
  <si>
    <t>Bækkelagets Sportsklub Håndball Elite</t>
  </si>
  <si>
    <t>KL03011609</t>
  </si>
  <si>
    <t>Christiania Lacrosse</t>
  </si>
  <si>
    <t>KL03011605</t>
  </si>
  <si>
    <t>Danseklubben Salsakompaniet</t>
  </si>
  <si>
    <t>KL03011607</t>
  </si>
  <si>
    <t>Elveli Kjøre- og Rideklubb</t>
  </si>
  <si>
    <t>KL03011073</t>
  </si>
  <si>
    <t>Everest Sports Klubb</t>
  </si>
  <si>
    <t>F.c. Dania</t>
  </si>
  <si>
    <t>KL03011486</t>
  </si>
  <si>
    <t>Funkis Snowboardklubb</t>
  </si>
  <si>
    <t>Furuset Landhockeyklubb</t>
  </si>
  <si>
    <t>KL03011539</t>
  </si>
  <si>
    <t>Gamle Oslo Håndball Klubb</t>
  </si>
  <si>
    <t>Grorud Idrettslag</t>
  </si>
  <si>
    <t>Grüner Ishockey</t>
  </si>
  <si>
    <t>Haugenstua 08 Cricket Club</t>
  </si>
  <si>
    <t>Huk-ladegaardsøen Fotballklubb</t>
  </si>
  <si>
    <t>I K Akerselva</t>
  </si>
  <si>
    <t>I L Varg</t>
  </si>
  <si>
    <t>Idrettsklubben Hero</t>
  </si>
  <si>
    <t>Idrettslaget Manglerud Star Ishockey, Bredde</t>
  </si>
  <si>
    <t>Idrettslaget Try</t>
  </si>
  <si>
    <t>KL03011202</t>
  </si>
  <si>
    <t>Inter Oslo Cricket klubb</t>
  </si>
  <si>
    <t>Kfum-kameratene Oslo</t>
  </si>
  <si>
    <t>Koll, Idrettslaget</t>
  </si>
  <si>
    <t>KL03011537</t>
  </si>
  <si>
    <t>Kongsveien CK</t>
  </si>
  <si>
    <t>KL03011533</t>
  </si>
  <si>
    <t>Lindeberg Cricket Klubb</t>
  </si>
  <si>
    <t>Lyn 1896 Fotballklubb</t>
  </si>
  <si>
    <t>Nord Kano Og Kajakk klubb</t>
  </si>
  <si>
    <t>KL03011592</t>
  </si>
  <si>
    <t>Nordstrand Aktivitetspark Idrettslag</t>
  </si>
  <si>
    <t>KL03010583</t>
  </si>
  <si>
    <t>Oslo Bokseklubb</t>
  </si>
  <si>
    <t>Oslo Cheer klubb galaxy</t>
  </si>
  <si>
    <t>Oslo City F.c.</t>
  </si>
  <si>
    <t>KL03010736</t>
  </si>
  <si>
    <t>Oslo Ju Jitsuklubb</t>
  </si>
  <si>
    <t>KL03011591</t>
  </si>
  <si>
    <t>Oslo Urbane Idrettsforening</t>
  </si>
  <si>
    <t>Oslo Østre Sportsskyttere</t>
  </si>
  <si>
    <t>Osloområdets Viltmålklubb</t>
  </si>
  <si>
    <t>KL03011302</t>
  </si>
  <si>
    <t>Sengkathir sportsklubb</t>
  </si>
  <si>
    <t>Sinsen Gymnastikk Og Turnforening</t>
  </si>
  <si>
    <t>Ski- Og Fotballklubben Lyn</t>
  </si>
  <si>
    <t>Skiklubben Grenaderen</t>
  </si>
  <si>
    <t>Sportsforeningen Grei</t>
  </si>
  <si>
    <t>Sportsklubben Forward</t>
  </si>
  <si>
    <t>Sportsklubben Rye</t>
  </si>
  <si>
    <t>Sportsklubben Sterling</t>
  </si>
  <si>
    <t>KL03011392</t>
  </si>
  <si>
    <t>Stovner Doce Pares Klubb</t>
  </si>
  <si>
    <t>Tendo Karateklubb Oppsal</t>
  </si>
  <si>
    <t>Uranienborg Turnforening</t>
  </si>
  <si>
    <t>Ørnulf, IF</t>
  </si>
  <si>
    <t>KL04120037</t>
  </si>
  <si>
    <t>Brumunddal Taekwondoklubb</t>
  </si>
  <si>
    <t>Elverum Rifleklubb</t>
  </si>
  <si>
    <t>Esbc (european Senior Bowling Committee) Norge</t>
  </si>
  <si>
    <t>KL04340007</t>
  </si>
  <si>
    <t>Friidrettsklubben Ren-Eng</t>
  </si>
  <si>
    <t>Galterud Idrettsforening</t>
  </si>
  <si>
    <t>Hamar Idrettslag Hovedlaget</t>
  </si>
  <si>
    <t>Hamar Taekwondoklubb</t>
  </si>
  <si>
    <t>Idrettslaget Nansen</t>
  </si>
  <si>
    <t>Kobra Bordtennisklubb</t>
  </si>
  <si>
    <t>Kongsvinger Kunstløp</t>
  </si>
  <si>
    <t>Lismarken Miniatyrskytterlag</t>
  </si>
  <si>
    <t>Lørdalen Sportsklubb</t>
  </si>
  <si>
    <t>Magnor Ungdomslag</t>
  </si>
  <si>
    <t>Mjøsen Dykkerklubb</t>
  </si>
  <si>
    <t>Nmk Hamar - Vendkvern Motorbane</t>
  </si>
  <si>
    <t>KL04380002</t>
  </si>
  <si>
    <t>Nord-Østerdal Hestesportsklubb</t>
  </si>
  <si>
    <t>Nybergsund Idrettslag - Trysil</t>
  </si>
  <si>
    <t>Ottestad Idrettslag</t>
  </si>
  <si>
    <t>Ring Il</t>
  </si>
  <si>
    <t>Risberget Idrettslag</t>
  </si>
  <si>
    <t>KL04250028</t>
  </si>
  <si>
    <t>Solør Bowlingklubb</t>
  </si>
  <si>
    <t>Stor-elvdal Skiklubb</t>
  </si>
  <si>
    <t>Vestmarka Idrettslag</t>
  </si>
  <si>
    <t>Ådalsbruk Fotballklubb</t>
  </si>
  <si>
    <t>KL05020002</t>
  </si>
  <si>
    <t>Biri Jeger Og Fiskeforening</t>
  </si>
  <si>
    <t>Ck Valdres</t>
  </si>
  <si>
    <t>Gausdal Idrettslag</t>
  </si>
  <si>
    <t>Gjøvik Og Toten Flyklubb</t>
  </si>
  <si>
    <t>KL05020130</t>
  </si>
  <si>
    <t>Gjøvik Senior Bowling</t>
  </si>
  <si>
    <t>Grua Ungdoms Og Idrettslag</t>
  </si>
  <si>
    <t>KL05210013</t>
  </si>
  <si>
    <t>Hafjell Veteranskiklubb</t>
  </si>
  <si>
    <t>Jevnaker IF Fotball</t>
  </si>
  <si>
    <t>Jevnaker IF Ski</t>
  </si>
  <si>
    <t>Jotunheimen Hundekjørarlag</t>
  </si>
  <si>
    <t>Kolbukameratene I L</t>
  </si>
  <si>
    <t>KL05160016</t>
  </si>
  <si>
    <t>Kvikne Trimring</t>
  </si>
  <si>
    <t>Landingen Rc-klubb</t>
  </si>
  <si>
    <t>Leira Miniatyr Og Pistolklubb</t>
  </si>
  <si>
    <t>Lena Idrettsforening</t>
  </si>
  <si>
    <t>KL05010114</t>
  </si>
  <si>
    <t>Lillehammer Bordtennisklubb</t>
  </si>
  <si>
    <t>Lillehammer Idrettsforening</t>
  </si>
  <si>
    <t>KL05010122</t>
  </si>
  <si>
    <t>Lillehammer Ishockeyklubb Elite</t>
  </si>
  <si>
    <t>KL05290016</t>
  </si>
  <si>
    <t>Norges Handikapforbund Toten</t>
  </si>
  <si>
    <t>Raufoss Idrettslag</t>
  </si>
  <si>
    <t>Raufoss Il Svømming</t>
  </si>
  <si>
    <t>Skei Golfklubb</t>
  </si>
  <si>
    <t>KL05130002</t>
  </si>
  <si>
    <t>Skjåk Pistolklubb</t>
  </si>
  <si>
    <t>Skreia Idrettslag</t>
  </si>
  <si>
    <t>Skåbu Tverrbygda Espedalen Il</t>
  </si>
  <si>
    <t>Søndre Land Gym Og Turnforening</t>
  </si>
  <si>
    <t>Søndre Land Idrettslag Allianse</t>
  </si>
  <si>
    <t>Søndre Land IL Ski</t>
  </si>
  <si>
    <t>Tingelstad Idrettsforening</t>
  </si>
  <si>
    <t>Valdres Cheerleading Klubb Wildcats</t>
  </si>
  <si>
    <t>KL05450015</t>
  </si>
  <si>
    <t>Vang Klatreklubb</t>
  </si>
  <si>
    <t>Vardal I F Hovedstyret</t>
  </si>
  <si>
    <t>Vest-torpa Ungdomslag</t>
  </si>
  <si>
    <t>KL05150013</t>
  </si>
  <si>
    <t>Vågå Pistolklubb</t>
  </si>
  <si>
    <t>KL05440007</t>
  </si>
  <si>
    <t>Øystre Slidre Skiskyttarlag</t>
  </si>
  <si>
    <t>Andebarkji Tsk</t>
  </si>
  <si>
    <t>Aron Sportsklubb</t>
  </si>
  <si>
    <t>Bergkameratene Basket (bk Basket)</t>
  </si>
  <si>
    <t>KL06270043</t>
  </si>
  <si>
    <t>Drammen og Røyken Kampsportklubb (DRK)</t>
  </si>
  <si>
    <t>KL06020186</t>
  </si>
  <si>
    <t>Drammen Ryttersportsklubb</t>
  </si>
  <si>
    <t>KL06020099</t>
  </si>
  <si>
    <t>Drammen Tigers Bowlingklubb</t>
  </si>
  <si>
    <t>KL06240043</t>
  </si>
  <si>
    <t>Eiker Skiklubb</t>
  </si>
  <si>
    <t>KL06020193</t>
  </si>
  <si>
    <t>Gulskogen sportsdanseklubb</t>
  </si>
  <si>
    <t>KL06260047</t>
  </si>
  <si>
    <t>Holtsmark Golfklubb</t>
  </si>
  <si>
    <t>KL06020078</t>
  </si>
  <si>
    <t>Hrimnir Islandshestforening</t>
  </si>
  <si>
    <t>Hurum Orienteringslag</t>
  </si>
  <si>
    <t>IL Bergkameratene</t>
  </si>
  <si>
    <t>Il Bergkameratene Triathlon</t>
  </si>
  <si>
    <t>Il Bergkameratene Volleyball</t>
  </si>
  <si>
    <t>Il Drammen Bul</t>
  </si>
  <si>
    <t>K3-kongsberg Klatreklubb</t>
  </si>
  <si>
    <t>KL06220003</t>
  </si>
  <si>
    <t>Krødsherad Jeger og Fisk</t>
  </si>
  <si>
    <t>Lier Idrettslag</t>
  </si>
  <si>
    <t>KL06260008</t>
  </si>
  <si>
    <t>Lier Tennisklubb</t>
  </si>
  <si>
    <t>KL06230037</t>
  </si>
  <si>
    <t>KL06260003</t>
  </si>
  <si>
    <t>Oslo Og Lier Hanggliderklubb</t>
  </si>
  <si>
    <t>KL06050063</t>
  </si>
  <si>
    <t>Ringerike Sandvolleyballklubb</t>
  </si>
  <si>
    <t>KL06270042</t>
  </si>
  <si>
    <t>Røyken og Hurum Klatreklubb</t>
  </si>
  <si>
    <t>Sigdals Skiklub</t>
  </si>
  <si>
    <t>Sjåstad/ Vestre Lier Il</t>
  </si>
  <si>
    <t>Skoger &amp; Fjell Karate Klubb</t>
  </si>
  <si>
    <t>KL06240042</t>
  </si>
  <si>
    <t>Skotselv Volleyballklubb</t>
  </si>
  <si>
    <t>Sparta/bragerøen Idrettslaget</t>
  </si>
  <si>
    <t>Tofte Fremad Idrettsforening</t>
  </si>
  <si>
    <t xml:space="preserve">Vikersund Idrettsforening </t>
  </si>
  <si>
    <t>KL06270041</t>
  </si>
  <si>
    <t>Ølstad Modellflyklubb</t>
  </si>
  <si>
    <t>Arvakur Vestfold Islandshestforening</t>
  </si>
  <si>
    <t>Havpadlerne Færder</t>
  </si>
  <si>
    <t>Holmestrand Og Botne Skøyteklubb</t>
  </si>
  <si>
    <t>KL07010065</t>
  </si>
  <si>
    <t>Horten Bokseklubb</t>
  </si>
  <si>
    <t>Nøtterøy Idrettsforening</t>
  </si>
  <si>
    <t>Orienteringsklubben Horten</t>
  </si>
  <si>
    <t>Stokke Idrettslag</t>
  </si>
  <si>
    <t>Tønsberg Og Omegn Ishockeyklubb Bredde</t>
  </si>
  <si>
    <t>KL08210025</t>
  </si>
  <si>
    <t>Bø Orienteringslag</t>
  </si>
  <si>
    <t>Friskis &amp; Svettis Tinn</t>
  </si>
  <si>
    <t>Gransherad IL</t>
  </si>
  <si>
    <t>KL08050010</t>
  </si>
  <si>
    <t>Grenland Klatreklubb</t>
  </si>
  <si>
    <t>Heistad Trialklubb</t>
  </si>
  <si>
    <t>I F Herkules Allianseidrettslag</t>
  </si>
  <si>
    <t>KL08150002</t>
  </si>
  <si>
    <t>Kragerø Klatreklubb</t>
  </si>
  <si>
    <t>Norsk Motorklubb Grenland</t>
  </si>
  <si>
    <t>OK Skeidi</t>
  </si>
  <si>
    <t>KL08050132</t>
  </si>
  <si>
    <t>Pors Boksing</t>
  </si>
  <si>
    <t>Pors Fotball</t>
  </si>
  <si>
    <t>KL08050138</t>
  </si>
  <si>
    <t>Porsgrunn Disksport Klubb</t>
  </si>
  <si>
    <t>Porsgrunn Karateklubb</t>
  </si>
  <si>
    <t>Porsgrunn Tennisklubb -</t>
  </si>
  <si>
    <t>KL08060134</t>
  </si>
  <si>
    <t>Skien Atletklubb</t>
  </si>
  <si>
    <t>Skotfoss Turn Og Idrettsforening Hovedforeningen</t>
  </si>
  <si>
    <t>Valebø Bygdelag</t>
  </si>
  <si>
    <t>KL09060155</t>
  </si>
  <si>
    <t>Arendal Styrke og Vektløfterklubb</t>
  </si>
  <si>
    <t>Austre Moland Idrettslag</t>
  </si>
  <si>
    <t>KL09380008</t>
  </si>
  <si>
    <t>Bygland Luftsportklubb</t>
  </si>
  <si>
    <t>Fevik &amp; Omegn Cycle Club</t>
  </si>
  <si>
    <t>Fk Jerv</t>
  </si>
  <si>
    <t>Flosta Idrettslag</t>
  </si>
  <si>
    <t>Grimstad Arendal Klatreklubb</t>
  </si>
  <si>
    <t>Hisøy Idrettslag</t>
  </si>
  <si>
    <t>Høvdingen I L</t>
  </si>
  <si>
    <t>Idrettslaget Dristug</t>
  </si>
  <si>
    <t>Lillesand Idrettslag</t>
  </si>
  <si>
    <t>Lillesand Taekwondo Klubb</t>
  </si>
  <si>
    <t>Myra Ungdoms Og Idrettslag</t>
  </si>
  <si>
    <t>Risør Idrettslag</t>
  </si>
  <si>
    <t>Strømmen Glimt Il</t>
  </si>
  <si>
    <t>Øyestad Idrettsforening Fotball</t>
  </si>
  <si>
    <t>Atletklubben Av 1928 Ak-28</t>
  </si>
  <si>
    <t>Bakke Idrettsforening</t>
  </si>
  <si>
    <t>Bk Vepsa</t>
  </si>
  <si>
    <t>KL10010068</t>
  </si>
  <si>
    <t>Fk Solbygg</t>
  </si>
  <si>
    <t>KL10020022</t>
  </si>
  <si>
    <t>Harkmark Idrettslag</t>
  </si>
  <si>
    <t>Hidra Fotballklubb</t>
  </si>
  <si>
    <t>Kif Håndball</t>
  </si>
  <si>
    <t>Kristiansand Badminton klubb</t>
  </si>
  <si>
    <t>Kristiansand Ishockeyklubb</t>
  </si>
  <si>
    <t>KL10010231</t>
  </si>
  <si>
    <t>Kristiansand Kunstløpklubb</t>
  </si>
  <si>
    <t>KL10010220</t>
  </si>
  <si>
    <t>Kristiansand Triathlon</t>
  </si>
  <si>
    <t>KL10010022</t>
  </si>
  <si>
    <t>Kristiansand Volleyballklubb</t>
  </si>
  <si>
    <t>KL10370032</t>
  </si>
  <si>
    <t>Kvinesdal Rock Klatreklubb</t>
  </si>
  <si>
    <t>KL10030032</t>
  </si>
  <si>
    <t>Lista Flyklubb</t>
  </si>
  <si>
    <t>Mandal &amp; Halse I.l.</t>
  </si>
  <si>
    <t>KL10020008</t>
  </si>
  <si>
    <t>Mandal Karateklubb</t>
  </si>
  <si>
    <t>KL10020018</t>
  </si>
  <si>
    <t>Marnar Pistollag</t>
  </si>
  <si>
    <t>MHI Håndball</t>
  </si>
  <si>
    <t>Norsk Motorklubb Kristiansand</t>
  </si>
  <si>
    <t>KL10010230</t>
  </si>
  <si>
    <t>Padda Dykkerklubb</t>
  </si>
  <si>
    <t>Ski Og Skøiteklubben Oddersjaa</t>
  </si>
  <si>
    <t>KL10180005</t>
  </si>
  <si>
    <t>Søgne Kajakklubb</t>
  </si>
  <si>
    <t>Sørlandets Rc Modellflyklubb</t>
  </si>
  <si>
    <t>KL10010236</t>
  </si>
  <si>
    <t>Torden IL</t>
  </si>
  <si>
    <t>Tveit Idrettslag</t>
  </si>
  <si>
    <t>Vågsbygd Svømme Og Livredningsklubb</t>
  </si>
  <si>
    <t>KL10260002</t>
  </si>
  <si>
    <t>Åseral Snøscooterklubb</t>
  </si>
  <si>
    <t>Rogaland IK</t>
  </si>
  <si>
    <t>KL11020144</t>
  </si>
  <si>
    <t>Bogafjell innebandyklubb</t>
  </si>
  <si>
    <t>Bryne Karate Klubb</t>
  </si>
  <si>
    <t>Bryne Tennisklubb</t>
  </si>
  <si>
    <t>KL11060059</t>
  </si>
  <si>
    <t>Haugaland Kickboxing Klubb</t>
  </si>
  <si>
    <t>HAUGESUND VOLLEYBALLKLUBB KFUK-KFUM</t>
  </si>
  <si>
    <t>Hinna Friidrett</t>
  </si>
  <si>
    <t>Hinna Håndball</t>
  </si>
  <si>
    <t>Hinna Innebandy</t>
  </si>
  <si>
    <t>Hinna Volleyball</t>
  </si>
  <si>
    <t>Hundvåg Håndball</t>
  </si>
  <si>
    <t>Idrettslaget Haugil</t>
  </si>
  <si>
    <t>Klebe S.k.</t>
  </si>
  <si>
    <t>Klepp Volleyball-lag</t>
  </si>
  <si>
    <t>Krokhøl Innebandyklubb</t>
  </si>
  <si>
    <t>KL11020101</t>
  </si>
  <si>
    <t>Muskel Fk</t>
  </si>
  <si>
    <t>Nop Vatne Pistolklubb</t>
  </si>
  <si>
    <t>Randaberg Allianse Idrettslag Turn</t>
  </si>
  <si>
    <t>Randaberg Allianse-idrettslag Volleyball</t>
  </si>
  <si>
    <t>Randaberg Il Svømming</t>
  </si>
  <si>
    <t>Randaberg Karateklubb</t>
  </si>
  <si>
    <t>KL11020057</t>
  </si>
  <si>
    <t>Sandnes Bowlingklubb</t>
  </si>
  <si>
    <t>Skjoldar Il</t>
  </si>
  <si>
    <t>Skudenes Ungdoms- &amp; Idrettslag</t>
  </si>
  <si>
    <t>KL11240061</t>
  </si>
  <si>
    <t>Sola Mikroflyklubb</t>
  </si>
  <si>
    <t>Sola Turn</t>
  </si>
  <si>
    <t>KL11030321</t>
  </si>
  <si>
    <t>Stavanger freestyledisco klubb</t>
  </si>
  <si>
    <t>Stavanger I F Håndballavdeling</t>
  </si>
  <si>
    <t>Stavanger If Fotball</t>
  </si>
  <si>
    <t>Stavanger Svømmeklubb</t>
  </si>
  <si>
    <t>Stavanger Taekwon-do Klubb</t>
  </si>
  <si>
    <t>Storhaug Fk</t>
  </si>
  <si>
    <t>Sviland Bmx</t>
  </si>
  <si>
    <t>Tasta &amp; omegn sykkelklubb</t>
  </si>
  <si>
    <t>Tjensvoll Fk</t>
  </si>
  <si>
    <t>Urbuhedleren Fjellsportlag</t>
  </si>
  <si>
    <t>Vardeneset Idrettsforening</t>
  </si>
  <si>
    <t>Åna Sira Fotballklubb</t>
  </si>
  <si>
    <t>KL12630053</t>
  </si>
  <si>
    <t>Alver Klatreklubb</t>
  </si>
  <si>
    <t>Arna Svømme Og Livredningsklubb</t>
  </si>
  <si>
    <t>Bergen Hanggliding Og Paragliding Klubb</t>
  </si>
  <si>
    <t>Bergen Håndballklubb</t>
  </si>
  <si>
    <t>KL12010723</t>
  </si>
  <si>
    <t>Bergen Medisinske Roklubb</t>
  </si>
  <si>
    <t>KL12010598</t>
  </si>
  <si>
    <t>Bergen og Omegn Masters</t>
  </si>
  <si>
    <t>Bergen Snowboardklubb</t>
  </si>
  <si>
    <t>KL12010803</t>
  </si>
  <si>
    <t>Bergen Swingforening</t>
  </si>
  <si>
    <t>Bsi - Bergen Studentidrettslag</t>
  </si>
  <si>
    <t>KL12190014</t>
  </si>
  <si>
    <t>Bømlo Hestesportsklubb</t>
  </si>
  <si>
    <t>Centrum Taekwondo</t>
  </si>
  <si>
    <t>Etne Idrettslag</t>
  </si>
  <si>
    <t>Fana Il Fotball</t>
  </si>
  <si>
    <t>KL12010800</t>
  </si>
  <si>
    <t>Fana Squashklubb</t>
  </si>
  <si>
    <t>Fedje Idrettslag</t>
  </si>
  <si>
    <t>Fotballklubben Bergen Nord</t>
  </si>
  <si>
    <t>KL12560020</t>
  </si>
  <si>
    <t>Frekhaug Diskgolfklubb</t>
  </si>
  <si>
    <t>Frøya Allianseidrettslag</t>
  </si>
  <si>
    <t>KL12010091</t>
  </si>
  <si>
    <t>Fyllingen Idrettslag</t>
  </si>
  <si>
    <t>Føyk Idrettslag</t>
  </si>
  <si>
    <t>KL12310016</t>
  </si>
  <si>
    <t>Hardanger Cross &amp; Trial Klubb</t>
  </si>
  <si>
    <t>KL12280035</t>
  </si>
  <si>
    <t>Hardanger Fjellklyvarlag</t>
  </si>
  <si>
    <t>I.l Gro</t>
  </si>
  <si>
    <t>Idrettslaget Ternen</t>
  </si>
  <si>
    <t>Il Korlevoll-odda</t>
  </si>
  <si>
    <t>Il Raballder Bergen</t>
  </si>
  <si>
    <t>IL Øyglimt</t>
  </si>
  <si>
    <t>Mjøsdalen I.l</t>
  </si>
  <si>
    <t>KL12460068</t>
  </si>
  <si>
    <t>Morland Sandvolleyballklubb</t>
  </si>
  <si>
    <t>Os Taekwon-do Klubb</t>
  </si>
  <si>
    <t>KL12420003</t>
  </si>
  <si>
    <t>Samnanger Sportskytterlag</t>
  </si>
  <si>
    <t>Sentrum Kobu Do Kan Karateklubb</t>
  </si>
  <si>
    <t>Sportsklubben Baune</t>
  </si>
  <si>
    <t>Sportsklubben Bergen Sparta</t>
  </si>
  <si>
    <t>KL12210272</t>
  </si>
  <si>
    <t>Stord Cricket Klubb</t>
  </si>
  <si>
    <t>Stord Motorsportklubb</t>
  </si>
  <si>
    <t>Studentenes Undervannsklubb Bergen - Bergenstudentenes Allianseidrettslag</t>
  </si>
  <si>
    <t>KL12010609</t>
  </si>
  <si>
    <t>Sætregården Hestesportsklubb</t>
  </si>
  <si>
    <t>Søfteland Turn &amp; Idrettslag</t>
  </si>
  <si>
    <t>Tyssedal Turn Og Idrettslag</t>
  </si>
  <si>
    <t>ULRIKEN UNG</t>
  </si>
  <si>
    <t>Ulset Basketball Klubb</t>
  </si>
  <si>
    <t>Vargar Idrettslag</t>
  </si>
  <si>
    <t>KL12350077</t>
  </si>
  <si>
    <t>Voss Bogeskyttarlaug</t>
  </si>
  <si>
    <t>Voss Taekwon-do Klubb</t>
  </si>
  <si>
    <t>Vågen Taekwondo Klubb</t>
  </si>
  <si>
    <t>Ytrebygda Basketball Klubb</t>
  </si>
  <si>
    <t>KL12470070</t>
  </si>
  <si>
    <t>Østsiden Askøy FK</t>
  </si>
  <si>
    <t>Åsane Amerikansk Fotball Og Cheerleading Klubb</t>
  </si>
  <si>
    <t>Åsane Il Alliansegruppen</t>
  </si>
  <si>
    <t>Almenning Il</t>
  </si>
  <si>
    <t>KL14110012</t>
  </si>
  <si>
    <t>Brekke Sportsskyttarklubb</t>
  </si>
  <si>
    <t>Eid Ride og Køyreklubb</t>
  </si>
  <si>
    <t>Idrettslaget Bjørn</t>
  </si>
  <si>
    <t>Idrettslaget Veten</t>
  </si>
  <si>
    <t>KL14290012</t>
  </si>
  <si>
    <t>KORSSUND DYKKEKLUBB</t>
  </si>
  <si>
    <t>KL14160012</t>
  </si>
  <si>
    <t>Lavik Karateklubb</t>
  </si>
  <si>
    <t>KL14330004</t>
  </si>
  <si>
    <t>Naustdal Køyre- og Rideklubb</t>
  </si>
  <si>
    <t>Norane Idrettslag</t>
  </si>
  <si>
    <t>KL14430022</t>
  </si>
  <si>
    <t>Nordfjord Sportskyttarlag</t>
  </si>
  <si>
    <t>Sjøspretten</t>
  </si>
  <si>
    <t>Studentspretten Sogndal</t>
  </si>
  <si>
    <t>Tangen Kjøre Og Rideklubb</t>
  </si>
  <si>
    <t>Møre og Romsdal IK</t>
  </si>
  <si>
    <t>Aalesunds Svømme Og Livredningsklubb</t>
  </si>
  <si>
    <t>KL15480005</t>
  </si>
  <si>
    <t>Elnesvågen og Omegn Idrettslag</t>
  </si>
  <si>
    <t>Fjørtoft Turn Og Idrottslag</t>
  </si>
  <si>
    <t>KL15110020</t>
  </si>
  <si>
    <t>KL15480033</t>
  </si>
  <si>
    <t>Haramsøy Idrottslag</t>
  </si>
  <si>
    <t>Holmemstranda Idrettslag</t>
  </si>
  <si>
    <t>KL15200005</t>
  </si>
  <si>
    <t>Håvoll IL</t>
  </si>
  <si>
    <t>I L Hødd</t>
  </si>
  <si>
    <t>KL15540006</t>
  </si>
  <si>
    <t>Il Havørn / Averøy</t>
  </si>
  <si>
    <t>Il Ulvungen</t>
  </si>
  <si>
    <t>Isfjorden Og Åndalsnes Miniatyr Skyttergruppe</t>
  </si>
  <si>
    <t>KL15160036</t>
  </si>
  <si>
    <t>Klivrelaget</t>
  </si>
  <si>
    <t>Kristiansund Og Omegn Golfklubb</t>
  </si>
  <si>
    <t>Kristiansunds Turnforening</t>
  </si>
  <si>
    <t>Kårvåg/Havørn Fotball</t>
  </si>
  <si>
    <t>Langfjorden Fotballklubb</t>
  </si>
  <si>
    <t>KL15020073</t>
  </si>
  <si>
    <t>Molde Bowlingklubb</t>
  </si>
  <si>
    <t>KL15020102</t>
  </si>
  <si>
    <t>Molde drillklubb</t>
  </si>
  <si>
    <t>Molde Hk Elite</t>
  </si>
  <si>
    <t>Molde Undervannsklubb</t>
  </si>
  <si>
    <t>Møredykk - Volda og Ørsta Sportsdykkerklubb</t>
  </si>
  <si>
    <t>Nmk Surnadal/rindal (s/r)</t>
  </si>
  <si>
    <t>Norddal/eidsdal/geiranger Fotballklubb</t>
  </si>
  <si>
    <t>Ntnui-ålesund - Norges Teknisk-naturvitenskapelige Universitets Idrett</t>
  </si>
  <si>
    <t>Osmarka Hestesport Klubb</t>
  </si>
  <si>
    <t>Rindal Sportsskyttere</t>
  </si>
  <si>
    <t>Romsdal Randoneklubb</t>
  </si>
  <si>
    <t>Romsdalstindene Paragliderklubb</t>
  </si>
  <si>
    <t>Sportsklubben Herd</t>
  </si>
  <si>
    <t>Sula Idrettslag</t>
  </si>
  <si>
    <t>KL15310021</t>
  </si>
  <si>
    <t>Sula Sportsskytterklubb</t>
  </si>
  <si>
    <t>KL15250018</t>
  </si>
  <si>
    <t>Trollstigen og Geirangerfjord Golfklubb</t>
  </si>
  <si>
    <t>Valde Idretts- Og Grendalag</t>
  </si>
  <si>
    <t>Vanylven Fotballklubb</t>
  </si>
  <si>
    <t>Vanylven Sportsskyttarlag</t>
  </si>
  <si>
    <t>Volda Turn-og Idrottslag Allianseidrettslag</t>
  </si>
  <si>
    <t>KL15150014</t>
  </si>
  <si>
    <t>Ytre Søre Sunnmøre Symjeklubb</t>
  </si>
  <si>
    <t>KL15350028</t>
  </si>
  <si>
    <t>Ørskogfjell Skilag</t>
  </si>
  <si>
    <t>KL15040114</t>
  </si>
  <si>
    <t>Ålesund og Omegn Modellflyklubb</t>
  </si>
  <si>
    <t>KL15390030</t>
  </si>
  <si>
    <t>Åndalsnes Taekwon-Do-Klubb</t>
  </si>
  <si>
    <t>Trøndelag IK</t>
  </si>
  <si>
    <t>KL16270028</t>
  </si>
  <si>
    <t>Austerli-Bjugn Hestesportsklubb</t>
  </si>
  <si>
    <t>Berg Ugla Grendelag</t>
  </si>
  <si>
    <t>KL16270029</t>
  </si>
  <si>
    <t>Bjugn HK</t>
  </si>
  <si>
    <t>Byneset Rytmisk Gymnastikk</t>
  </si>
  <si>
    <t>KL16010404</t>
  </si>
  <si>
    <t>Byåsen Kvinnefotball</t>
  </si>
  <si>
    <t>Dans Trondheim Il</t>
  </si>
  <si>
    <t>KL16170001</t>
  </si>
  <si>
    <t>Dolmøy Idrettslag</t>
  </si>
  <si>
    <t>KL17140003</t>
  </si>
  <si>
    <t>Elvran Idrettslag</t>
  </si>
  <si>
    <t>Falken Danseklubb</t>
  </si>
  <si>
    <t>KL16240017</t>
  </si>
  <si>
    <t>Fosen Motorklubb</t>
  </si>
  <si>
    <t>KL16480027</t>
  </si>
  <si>
    <t>Gauldal Taekwon-Do Klubb</t>
  </si>
  <si>
    <t>Gofot'n Danseklubb</t>
  </si>
  <si>
    <t>KL16120031</t>
  </si>
  <si>
    <t>Henning I L</t>
  </si>
  <si>
    <t>KL16010457</t>
  </si>
  <si>
    <t>Hippos Hockey</t>
  </si>
  <si>
    <t>I.l Fjellørnen</t>
  </si>
  <si>
    <t>Idrettslaget Leik</t>
  </si>
  <si>
    <t>Idrettslaget Trond</t>
  </si>
  <si>
    <t>Il Yrjar</t>
  </si>
  <si>
    <t>KL17190073</t>
  </si>
  <si>
    <t>Innherred Judo- Og Bjj-klubb</t>
  </si>
  <si>
    <t>Klæbu Taekwon - Do Klubb</t>
  </si>
  <si>
    <t>Kraftsportklubben Av 1967</t>
  </si>
  <si>
    <t>Levanger Svømme Og Livrednings- Klubb</t>
  </si>
  <si>
    <t>Malvik Helsesportslag</t>
  </si>
  <si>
    <t>KL16630011</t>
  </si>
  <si>
    <t>Malvik Ntn Taekwon-do Klubb</t>
  </si>
  <si>
    <t>KL17030064</t>
  </si>
  <si>
    <t>Namdal Kajakklubb</t>
  </si>
  <si>
    <t>KL17030008</t>
  </si>
  <si>
    <t>Namsos Tae Kwon Do Klubb</t>
  </si>
  <si>
    <t>KL17210049</t>
  </si>
  <si>
    <t>NMK Verdal/Levanger</t>
  </si>
  <si>
    <t>KL16340038</t>
  </si>
  <si>
    <t>Oppdal Alpin Klubb</t>
  </si>
  <si>
    <t>KL16330001</t>
  </si>
  <si>
    <t>Osen/steinsdalen I.l.</t>
  </si>
  <si>
    <t>Remyra I L</t>
  </si>
  <si>
    <t>Rosenborg Ishockeyklubb</t>
  </si>
  <si>
    <t>KL16400021</t>
  </si>
  <si>
    <t>Røros Pistolklubb</t>
  </si>
  <si>
    <t>KL16640030</t>
  </si>
  <si>
    <t>Selbu Innebandyklubb</t>
  </si>
  <si>
    <t>Skaun Handballklubb</t>
  </si>
  <si>
    <t>Sportsklubben Nessegutten</t>
  </si>
  <si>
    <t>Sportsklubben Rapp</t>
  </si>
  <si>
    <t>Sportsklubben Stoksund</t>
  </si>
  <si>
    <t>KL17020095</t>
  </si>
  <si>
    <t>Steinkjer Cykleklubb</t>
  </si>
  <si>
    <t>Stjørdal Fridrettsklubb</t>
  </si>
  <si>
    <t>Sverresborg Hoops Basket Elite</t>
  </si>
  <si>
    <t>Sverresborg Idrettsforening</t>
  </si>
  <si>
    <t>Sverresborg Idrettsforening Håndball</t>
  </si>
  <si>
    <t>Sørli Idrettslag</t>
  </si>
  <si>
    <t>Tordenskiold Trondheim Fekteklubb</t>
  </si>
  <si>
    <t>Trondheim Bordtennisklubb</t>
  </si>
  <si>
    <t>Trondhjems Kajakklubb</t>
  </si>
  <si>
    <t>KL16010004</t>
  </si>
  <si>
    <t>Trønderstrike Bowlingklubb</t>
  </si>
  <si>
    <t>Ytre Snillfjord Il</t>
  </si>
  <si>
    <t>Momskompensasjon 2017 klubber</t>
  </si>
  <si>
    <t>Nord Trøndelag IK</t>
  </si>
  <si>
    <t>Nordland IK</t>
  </si>
  <si>
    <t>Alsvåg Idrettslag</t>
  </si>
  <si>
    <t>B&amp;oi Turn</t>
  </si>
  <si>
    <t>KL18540014</t>
  </si>
  <si>
    <t>Ballangen Flyklubb</t>
  </si>
  <si>
    <t>Ballstad Gym Og Turn</t>
  </si>
  <si>
    <t>Ballstad Ungdoms- Og Idrettslag</t>
  </si>
  <si>
    <t>KL18040115</t>
  </si>
  <si>
    <t>Bodø Squashklubb</t>
  </si>
  <si>
    <t>KL18130030</t>
  </si>
  <si>
    <t>Brønnøysund Dykkerklubb</t>
  </si>
  <si>
    <t>Fk Gevir Bodø</t>
  </si>
  <si>
    <t>Fotballklubben Varg</t>
  </si>
  <si>
    <t>Grytting Idrettslag</t>
  </si>
  <si>
    <t>KL18650010</t>
  </si>
  <si>
    <t>Henningsvær Idrettslag</t>
  </si>
  <si>
    <t>KL18530009</t>
  </si>
  <si>
    <t>Herjangsfjellet Tur og Løypelag</t>
  </si>
  <si>
    <t>Il Knubben</t>
  </si>
  <si>
    <t>Itf Ofoten Taekwon-do Klubb</t>
  </si>
  <si>
    <t>Knausen Fotballklubb</t>
  </si>
  <si>
    <t>Lekang Ski Og Bygdelag</t>
  </si>
  <si>
    <t>KL18600046</t>
  </si>
  <si>
    <t>LofotVolley</t>
  </si>
  <si>
    <t>KL18340016</t>
  </si>
  <si>
    <t>Lovund Squashklubb</t>
  </si>
  <si>
    <t>Misvær Idrettslag</t>
  </si>
  <si>
    <t>KL18040156</t>
  </si>
  <si>
    <t>Mørkved Sportsklubb</t>
  </si>
  <si>
    <t>Narvik Danseklubb</t>
  </si>
  <si>
    <t>Narvik Innebandyklubb</t>
  </si>
  <si>
    <t>Nedre Beiarn Idrettslag</t>
  </si>
  <si>
    <t>KL18330095</t>
  </si>
  <si>
    <t>Polarsirkelen Casting og Fluefiskeforening</t>
  </si>
  <si>
    <t>Polarsirkelen Hang-Og Paragliderklubb</t>
  </si>
  <si>
    <t>Salten Taekwon-do Klubb</t>
  </si>
  <si>
    <t>Skjerstad Idrettslag</t>
  </si>
  <si>
    <t>KL18700013</t>
  </si>
  <si>
    <t>Sortland Judoklubb</t>
  </si>
  <si>
    <t>Sortland Orienteringslag</t>
  </si>
  <si>
    <t>KL18680021</t>
  </si>
  <si>
    <t>Øksnes Skytterklubb</t>
  </si>
  <si>
    <t>Finnsnes Il Fotball</t>
  </si>
  <si>
    <t>Finnsnes Karateklubb</t>
  </si>
  <si>
    <t>Fk Brage Trondenes</t>
  </si>
  <si>
    <t>Hamna Advanced Taekwondo Klubb</t>
  </si>
  <si>
    <t>Harstad Sportsdykkerklubb</t>
  </si>
  <si>
    <t>Harstad Taekwon-do Skole</t>
  </si>
  <si>
    <t>Idrettslaget I Bondeungdomslaget I Tromsø</t>
  </si>
  <si>
    <t>Il Pilbuen</t>
  </si>
  <si>
    <t>Itf Tromsdalen Taekwon-do</t>
  </si>
  <si>
    <t>Lyngen/ Karnes Il</t>
  </si>
  <si>
    <t>Mandalen Ungdoms Og Idrettslag</t>
  </si>
  <si>
    <t>Midt-Troms og omegn hestesportsklubb</t>
  </si>
  <si>
    <t>Norsk Motor Klubb Avd Bardu</t>
  </si>
  <si>
    <t>Olderdalen Idrettsklubb</t>
  </si>
  <si>
    <t>Ryttersportsklubben Nor</t>
  </si>
  <si>
    <t>Skjervøy Idrettsklubb</t>
  </si>
  <si>
    <t>Skånland Og Omegn Idrettsforening</t>
  </si>
  <si>
    <t>Unglyn</t>
  </si>
  <si>
    <t>Valhall Fotballklubb</t>
  </si>
  <si>
    <t>KL19020078</t>
  </si>
  <si>
    <t>Vikran Idrettslag</t>
  </si>
  <si>
    <t>KL20120001</t>
  </si>
  <si>
    <t>Alta Bokseklubb</t>
  </si>
  <si>
    <t>Alta Motorsportklubb</t>
  </si>
  <si>
    <t>Breivikbotn Grende- Og Idrettslag</t>
  </si>
  <si>
    <t>Fk Sørøy Glimt</t>
  </si>
  <si>
    <t>IL Polarstjernen</t>
  </si>
  <si>
    <t>Kautokeino Idrettslag</t>
  </si>
  <si>
    <t>Kirkenes Ntn Taekwon-do Klubb</t>
  </si>
  <si>
    <t>Kistrand Idretts- Og Bygdelag</t>
  </si>
  <si>
    <t>KL20200018</t>
  </si>
  <si>
    <t>Lemmivaara Klatreklubb</t>
  </si>
  <si>
    <t>KL20230012</t>
  </si>
  <si>
    <t>Mehamn bryteklubb</t>
  </si>
  <si>
    <t>KL20030013</t>
  </si>
  <si>
    <t>Norsk Motorklubb Vadsø</t>
  </si>
  <si>
    <t>Stein Friidrettsklubb</t>
  </si>
  <si>
    <t>Stein Håndball</t>
  </si>
  <si>
    <t>Agder</t>
  </si>
  <si>
    <t>Agder IK</t>
  </si>
  <si>
    <t>OrgId</t>
  </si>
  <si>
    <t>Heltall - råtall</t>
  </si>
  <si>
    <t>Abb Bergen B.i.l.</t>
  </si>
  <si>
    <t>KL17510001</t>
  </si>
  <si>
    <t>Abelvær Idrettslag</t>
  </si>
  <si>
    <t>BL02137167B1</t>
  </si>
  <si>
    <t>Advokatfirmaet Økland Bedriftsidrettslag</t>
  </si>
  <si>
    <t>Agder Bedriftsidrettskrets</t>
  </si>
  <si>
    <t>Aibel Velferdsklubb Asker B.I.L</t>
  </si>
  <si>
    <t>Ajour B.i.l</t>
  </si>
  <si>
    <t>Akademisk Skytterlag</t>
  </si>
  <si>
    <t>Aker Bergen B.I.L</t>
  </si>
  <si>
    <t>SK0243</t>
  </si>
  <si>
    <t>Akershus Skytterkrets</t>
  </si>
  <si>
    <t>Allier Gruppen B.i.l</t>
  </si>
  <si>
    <t>KL20120042</t>
  </si>
  <si>
    <t>Alta Kajakklubb</t>
  </si>
  <si>
    <t>KL18710003</t>
  </si>
  <si>
    <t>Andenes Turnforening</t>
  </si>
  <si>
    <t>KL18710034</t>
  </si>
  <si>
    <t>Andøya Pistolklubb</t>
  </si>
  <si>
    <t>KL19020267</t>
  </si>
  <si>
    <t>Arctic Taekwon-Do Klubb</t>
  </si>
  <si>
    <t>KL02200114</t>
  </si>
  <si>
    <t>Asker Triathlon Klubb</t>
  </si>
  <si>
    <t>KL01240013</t>
  </si>
  <si>
    <t>Askim Turnforening</t>
  </si>
  <si>
    <t>IR1247</t>
  </si>
  <si>
    <t>Askøy Idrettsråd</t>
  </si>
  <si>
    <t>Askøy Kommunale Bedriftsidrettslag</t>
  </si>
  <si>
    <t>KL04300001</t>
  </si>
  <si>
    <t>Atna Idrettslag</t>
  </si>
  <si>
    <t>KL05420035</t>
  </si>
  <si>
    <t>Aurdal If</t>
  </si>
  <si>
    <t>Aurdal If Gym Og Turn</t>
  </si>
  <si>
    <t>Austertana Idretslag</t>
  </si>
  <si>
    <t>KL12640009</t>
  </si>
  <si>
    <t>Austrheim motorsport club</t>
  </si>
  <si>
    <t>BL03017545</t>
  </si>
  <si>
    <t>AxFlow B.I.L.</t>
  </si>
  <si>
    <t>Bane Nors Bedriftsidrettslag I Oslo</t>
  </si>
  <si>
    <t>Bedriftidrettslaget Tine Sem</t>
  </si>
  <si>
    <t>Bedriftsidrettslaget Meteorologen</t>
  </si>
  <si>
    <t>Bedriftsidrettslaget Til Kommunal Landspensjonskasse (KLP)</t>
  </si>
  <si>
    <t>Bedriftsidrettslaget Til Krefforeningen I Oslo</t>
  </si>
  <si>
    <t>Bedriftsidrettslaget Tity</t>
  </si>
  <si>
    <t>Bedriftsidrettslaget V/ge Healthcare Lindesnes</t>
  </si>
  <si>
    <t>BL02145037B3</t>
  </si>
  <si>
    <t>Bedriftsidrettslaget Ved Norges Miljø- Og Biovitenskapelige Universitet (nmbu-bil)</t>
  </si>
  <si>
    <t>BEDRIFTSIDRETTSLAGET VED NORGES TEKNISK-NATURVITENSKAPELIGE UNIVERSITET</t>
  </si>
  <si>
    <t>BEDRIFTSIDRETTSLAGET VEGSPRETTEN</t>
  </si>
  <si>
    <t>Bergen &amp; Hordaland Ishockeykrets</t>
  </si>
  <si>
    <t>Bergen Dykkeklubb Idrettslag</t>
  </si>
  <si>
    <t>Bergen Fengsel Bedriftsidrettslag</t>
  </si>
  <si>
    <t>KL12010022</t>
  </si>
  <si>
    <t>Bergen Judo Klubb</t>
  </si>
  <si>
    <t>KL12010527</t>
  </si>
  <si>
    <t>Bergen Kjelkehockey Klubb</t>
  </si>
  <si>
    <t>KL12010734</t>
  </si>
  <si>
    <t>Bergen Petanque Klubb</t>
  </si>
  <si>
    <t>BL12015044L2</t>
  </si>
  <si>
    <t>Bergens Atletklub</t>
  </si>
  <si>
    <t>KL20240002</t>
  </si>
  <si>
    <t>Berlevåg Fotballklubb</t>
  </si>
  <si>
    <t>KL16010531</t>
  </si>
  <si>
    <t>BISI Trondheim</t>
  </si>
  <si>
    <t>KL03011341</t>
  </si>
  <si>
    <t>Bislett Fotball Klubb</t>
  </si>
  <si>
    <t>KL03011625</t>
  </si>
  <si>
    <t>Bjerke Kyeongdang Kampsportklubb</t>
  </si>
  <si>
    <t>Blinken Miniatyr &amp; Pistol Lag</t>
  </si>
  <si>
    <t>KL18040001</t>
  </si>
  <si>
    <t>Bodø &amp; Omegn Idrettsforening</t>
  </si>
  <si>
    <t>BL18045513S1</t>
  </si>
  <si>
    <t>Bodø Politiidrettslag B.I.L.</t>
  </si>
  <si>
    <t>KL01040092</t>
  </si>
  <si>
    <t>Bojeon Taekwondoklubb Kambo</t>
  </si>
  <si>
    <t>BL17025295Q3</t>
  </si>
  <si>
    <t>Brannvesenet Midt IKS</t>
  </si>
  <si>
    <t>KL18130026</t>
  </si>
  <si>
    <t>Brønnøy Sykkelklubb</t>
  </si>
  <si>
    <t>Bsi Judo</t>
  </si>
  <si>
    <t>Buskerud Gymnastikk- og Turnkrets</t>
  </si>
  <si>
    <t>KL02190028</t>
  </si>
  <si>
    <t>Bærum Squashklubb</t>
  </si>
  <si>
    <t>Bø Mx-klubb</t>
  </si>
  <si>
    <t>KL03011446</t>
  </si>
  <si>
    <t>Christiania Ballklubb</t>
  </si>
  <si>
    <t>KL03011034</t>
  </si>
  <si>
    <t>Cirrus RC Flyklubb</t>
  </si>
  <si>
    <t>Color Lines Sportsklubb</t>
  </si>
  <si>
    <t>Conocophillips Bil</t>
  </si>
  <si>
    <t>BL12015124L2</t>
  </si>
  <si>
    <t>Convel</t>
  </si>
  <si>
    <t>Danseklubb Drammen</t>
  </si>
  <si>
    <t>Dnb-klubben Bergen</t>
  </si>
  <si>
    <t>Drammen Loggers Baseballklubb</t>
  </si>
  <si>
    <t>BL11495053K1</t>
  </si>
  <si>
    <t>DuPont Bedriftsidrettslag Vormedal</t>
  </si>
  <si>
    <t>BL03019157C0</t>
  </si>
  <si>
    <t>Dxc Bil Oslo</t>
  </si>
  <si>
    <t>KL01250022</t>
  </si>
  <si>
    <t>Eidsberg Karateklubb</t>
  </si>
  <si>
    <t>KL02370055</t>
  </si>
  <si>
    <t>Eidsvoll Bueskyttere</t>
  </si>
  <si>
    <t>Eiker Cheer Team</t>
  </si>
  <si>
    <t>KL03011345</t>
  </si>
  <si>
    <t>Elleve Stjerner Idrettslag</t>
  </si>
  <si>
    <t>KL06020197</t>
  </si>
  <si>
    <t>Elvebyen Håndballklubb</t>
  </si>
  <si>
    <t>KL02290111</t>
  </si>
  <si>
    <t>Enebakk Klatreklubb</t>
  </si>
  <si>
    <t>BL11035318K2</t>
  </si>
  <si>
    <t>Equinor Bedriftsidrettslag Stavanger</t>
  </si>
  <si>
    <t>Equinor Bil Bergen</t>
  </si>
  <si>
    <t>Equinor Bil Mongstad</t>
  </si>
  <si>
    <t>EQUINOR BIL OSLO</t>
  </si>
  <si>
    <t>EQUINOR HALTENBANKEN BEDRIFTSIDRETTSLAG</t>
  </si>
  <si>
    <t>BL19035234U4</t>
  </si>
  <si>
    <t>Equinor Harstad B.I.L.</t>
  </si>
  <si>
    <t>Equinor Stjørdal Bedriftsidrettslag</t>
  </si>
  <si>
    <t>Equinor Trondheim B.I.L.</t>
  </si>
  <si>
    <t>Esso Klubben Oslo</t>
  </si>
  <si>
    <t>BL07045156G0</t>
  </si>
  <si>
    <t>Essoraff Sport B.i.l.</t>
  </si>
  <si>
    <t>KL03011630</t>
  </si>
  <si>
    <t>Fagen-1926 Bokseklubb</t>
  </si>
  <si>
    <t>KL12010084</t>
  </si>
  <si>
    <t>Fana Tennisklubb</t>
  </si>
  <si>
    <t>Fc Hulløy Bodø</t>
  </si>
  <si>
    <t>KL08300004</t>
  </si>
  <si>
    <t>Felle Idrettslag</t>
  </si>
  <si>
    <t>Ffi Bedriftsidrettslag</t>
  </si>
  <si>
    <t>FIL AKS-77</t>
  </si>
  <si>
    <t>BL03015435C0</t>
  </si>
  <si>
    <t>Finanstilsynets Idrettsforening</t>
  </si>
  <si>
    <t>KL12460026</t>
  </si>
  <si>
    <t>Fjell Barneidrettslag</t>
  </si>
  <si>
    <t>Fk Fortuna Oslo</t>
  </si>
  <si>
    <t>KL17490001</t>
  </si>
  <si>
    <t>Flatanger Dykkerklubb</t>
  </si>
  <si>
    <t>KL10040020</t>
  </si>
  <si>
    <t>Flekkefjord Atletklubb (fak)</t>
  </si>
  <si>
    <t>KL10040010</t>
  </si>
  <si>
    <t>Flekkefjord Tennisklubb</t>
  </si>
  <si>
    <t>KL10040043</t>
  </si>
  <si>
    <t>Flekkefjord Trialklubb</t>
  </si>
  <si>
    <t>KL12010805</t>
  </si>
  <si>
    <t>Flesland Flystasjon Flyklubb</t>
  </si>
  <si>
    <t>KL14010015</t>
  </si>
  <si>
    <t>Florø Tennisklubb</t>
  </si>
  <si>
    <t>KL04390002</t>
  </si>
  <si>
    <t xml:space="preserve">Folldal Pistolklubb </t>
  </si>
  <si>
    <t>Foreningen Aktivum</t>
  </si>
  <si>
    <t>Forestia Bil</t>
  </si>
  <si>
    <t>BL03016282C0</t>
  </si>
  <si>
    <t>Franzefoss Gjenvinning Region Øst B.i.l.</t>
  </si>
  <si>
    <t>Fredrikstad Og Sarpsborg Kajakklubb</t>
  </si>
  <si>
    <t>Fredrikstad Tollernes Bedriftsidrettslag (ftbil)</t>
  </si>
  <si>
    <t>Fresenius Kabi Bedriftsidrettslag</t>
  </si>
  <si>
    <t>KL11490047</t>
  </si>
  <si>
    <t>Frisk Rideklubb</t>
  </si>
  <si>
    <t>KL09010036</t>
  </si>
  <si>
    <t>Friskis &amp; Svettis Risør</t>
  </si>
  <si>
    <t>Friskis &amp; Svettis Stavanger-Sandnes</t>
  </si>
  <si>
    <t>Friskis&amp;svettis Tønsberg</t>
  </si>
  <si>
    <t>KL02150026</t>
  </si>
  <si>
    <t>Frogn Jeger- Og Fiskerforening</t>
  </si>
  <si>
    <t>KL02260034</t>
  </si>
  <si>
    <t>Frogner Taekwondo klubb</t>
  </si>
  <si>
    <t>KL03011611</t>
  </si>
  <si>
    <t>Frognerparken Idrettslag</t>
  </si>
  <si>
    <t>KL05160034</t>
  </si>
  <si>
    <t>Fron Ride- og kjøreklubb</t>
  </si>
  <si>
    <t>KL16200022</t>
  </si>
  <si>
    <t>Frøya Golfklubb</t>
  </si>
  <si>
    <t>KL12010627</t>
  </si>
  <si>
    <t>Fyllingen Kickboxing Klubb</t>
  </si>
  <si>
    <t>Førde Sentralsjukehus B.i.l.</t>
  </si>
  <si>
    <t>KL03011629</t>
  </si>
  <si>
    <t>Gamle Oslo IF</t>
  </si>
  <si>
    <t>BL01055703A5</t>
  </si>
  <si>
    <t>Geomatikk</t>
  </si>
  <si>
    <t>KL02340016</t>
  </si>
  <si>
    <t>Gjerdrum Danseklubb</t>
  </si>
  <si>
    <t>KL02340004</t>
  </si>
  <si>
    <t>Gjerdrum Og Omegn Helsesportlag</t>
  </si>
  <si>
    <t>KL05020126</t>
  </si>
  <si>
    <t>Gjøvik Frisbeeklubb</t>
  </si>
  <si>
    <t>KL05020016</t>
  </si>
  <si>
    <t>Gjøvik Handicapidrettslag</t>
  </si>
  <si>
    <t>Gkn Aerospace Norway Bedriftsidrettslag</t>
  </si>
  <si>
    <t>Glamox Bedrifts Idrettslag</t>
  </si>
  <si>
    <t>Glomma Papp Bedriftsidrettslag</t>
  </si>
  <si>
    <t>Glåmos I.L</t>
  </si>
  <si>
    <t xml:space="preserve">Grimstad Trialklubb </t>
  </si>
  <si>
    <t>KL03011621</t>
  </si>
  <si>
    <t>Groruddalen Friidrettsklubb</t>
  </si>
  <si>
    <t xml:space="preserve">Grue Finnskog Skytterlag Sportsskyttergruppa </t>
  </si>
  <si>
    <t>Gulfmark B.i.l</t>
  </si>
  <si>
    <t>KL05340042</t>
  </si>
  <si>
    <t>Gulsjøen Sykkelklubb</t>
  </si>
  <si>
    <t>Hadeland Sportsskyttere</t>
  </si>
  <si>
    <t>KL01010022</t>
  </si>
  <si>
    <t>Halden Pistolklubb</t>
  </si>
  <si>
    <t>Halliclub Norway</t>
  </si>
  <si>
    <t>Halsøy IL</t>
  </si>
  <si>
    <t>KL04030117</t>
  </si>
  <si>
    <t>Hamar Sportsskytterklubb (hsk)</t>
  </si>
  <si>
    <t>KL15340027</t>
  </si>
  <si>
    <t>Haram Bowlingklubb</t>
  </si>
  <si>
    <t>Hardanger Politiidrettslag B.i.l.</t>
  </si>
  <si>
    <t>KL19030107</t>
  </si>
  <si>
    <t>Harstad ishockeyklubb</t>
  </si>
  <si>
    <t>KL19030108</t>
  </si>
  <si>
    <t>Harstad Ride og Kjøreklubb</t>
  </si>
  <si>
    <t>KL11060080</t>
  </si>
  <si>
    <t>Haugaland Modellklubb</t>
  </si>
  <si>
    <t>KL11060022</t>
  </si>
  <si>
    <t>Haugesund Sportsdanseklubb Haf</t>
  </si>
  <si>
    <t>Haukeland Sykehus Idrettslag</t>
  </si>
  <si>
    <t>KL50350001</t>
  </si>
  <si>
    <t>Hell Ultraløperklubb</t>
  </si>
  <si>
    <t>BL11025648N</t>
  </si>
  <si>
    <t>Hellevik Vvs B.i.l</t>
  </si>
  <si>
    <t>KL18320008</t>
  </si>
  <si>
    <t>Hemnes Pistolklubb</t>
  </si>
  <si>
    <t>KL15150010</t>
  </si>
  <si>
    <t>Herøy Biljardklubb</t>
  </si>
  <si>
    <t>BL18045808S1</t>
  </si>
  <si>
    <t>Hi-Fi Klubben</t>
  </si>
  <si>
    <t>IR1617</t>
  </si>
  <si>
    <t>Hitra Idrettsråd</t>
  </si>
  <si>
    <t>KL07140007</t>
  </si>
  <si>
    <t>Hof Modellbil Klubb</t>
  </si>
  <si>
    <t>KL03011622</t>
  </si>
  <si>
    <t>Holmenkollen Skiskytterklubb</t>
  </si>
  <si>
    <t>Holmestrand Og Omegn Rideklubb</t>
  </si>
  <si>
    <t>SK1272</t>
  </si>
  <si>
    <t>Hordaland Rugbykrets</t>
  </si>
  <si>
    <t>Hordaland Skiskyttarkrets</t>
  </si>
  <si>
    <t>Horten Sportsklubb</t>
  </si>
  <si>
    <t>KL08210006</t>
  </si>
  <si>
    <t>Hsn Il Bø</t>
  </si>
  <si>
    <t>Hundvåg Idrettslag</t>
  </si>
  <si>
    <t>Hustadvika Padleklubb</t>
  </si>
  <si>
    <t>Høydeskrekk Kongsvinger Klatreklubb</t>
  </si>
  <si>
    <t>KL10010233</t>
  </si>
  <si>
    <t>Idda Ishockeyklubb</t>
  </si>
  <si>
    <t>Idrettens Hus Telemark B.I.L</t>
  </si>
  <si>
    <t>Idrettsansattes Bedriftsidrettslag (iabil)</t>
  </si>
  <si>
    <t>Idrettslaget Daggry</t>
  </si>
  <si>
    <t>Idrettslaget Ståle</t>
  </si>
  <si>
    <t>IR1102</t>
  </si>
  <si>
    <t>Idrettsrådet I Sandnes</t>
  </si>
  <si>
    <t>Idrettsrådet Stavanger</t>
  </si>
  <si>
    <t>If Frisk Asker Ail</t>
  </si>
  <si>
    <t>Il Framsyn</t>
  </si>
  <si>
    <t>IL King</t>
  </si>
  <si>
    <t>IL Og UL  Heimhug</t>
  </si>
  <si>
    <t>IL Vinger</t>
  </si>
  <si>
    <t>Ingdalen Idrettslag</t>
  </si>
  <si>
    <t>KL17210003</t>
  </si>
  <si>
    <t>Innherred Trekkhundklubb</t>
  </si>
  <si>
    <t>SK0413</t>
  </si>
  <si>
    <t>Innlandet Bandyregion</t>
  </si>
  <si>
    <t>Innlandet Flyklubb og Flyskole</t>
  </si>
  <si>
    <t>Innstranda IL</t>
  </si>
  <si>
    <t>KL15190039</t>
  </si>
  <si>
    <t>ITF Volda Taekwon-Do klubb</t>
  </si>
  <si>
    <t>KL07040004</t>
  </si>
  <si>
    <t>Jarlsberg Konkurranseskyttere</t>
  </si>
  <si>
    <t>Jernbanens Idrettslag Drammen</t>
  </si>
  <si>
    <t>BL03015331C0</t>
  </si>
  <si>
    <t>Jernbanens Idrettslag Oslo</t>
  </si>
  <si>
    <t>Jernbanepersonalets Sparebank</t>
  </si>
  <si>
    <t>KL02350081</t>
  </si>
  <si>
    <t>Jessheim Sandvolleyballklubb</t>
  </si>
  <si>
    <t>KL20210013</t>
  </si>
  <si>
    <t>Karasjok Innebandyklubb</t>
  </si>
  <si>
    <t>KL11490082</t>
  </si>
  <si>
    <t>Karmøy Budokan Klubb</t>
  </si>
  <si>
    <t>KL11490083</t>
  </si>
  <si>
    <t>Karmøy Styrkeløftklubb</t>
  </si>
  <si>
    <t>Kjølsdalen Idrettslag</t>
  </si>
  <si>
    <t>KL12470059</t>
  </si>
  <si>
    <t>Kleppestø Sportsklubb</t>
  </si>
  <si>
    <t>KL16620006</t>
  </si>
  <si>
    <t>Klæbu Løpeklubb</t>
  </si>
  <si>
    <t>KL07190013</t>
  </si>
  <si>
    <t>Kodal Bueskyttere</t>
  </si>
  <si>
    <t>BL11036099</t>
  </si>
  <si>
    <t>Kolumbus B.I.L</t>
  </si>
  <si>
    <t>Kongsberg Kampsport Senter</t>
  </si>
  <si>
    <t>Kongsberg Næringspark Bedr Idr Lag</t>
  </si>
  <si>
    <t>BL12015794L0</t>
  </si>
  <si>
    <t>Konkurransetilsynet B.I.L.</t>
  </si>
  <si>
    <t>Kristiansand Brettseilerklubb</t>
  </si>
  <si>
    <t>KL10010042</t>
  </si>
  <si>
    <t>Kristiansand Helsesportslag</t>
  </si>
  <si>
    <t>KL10010029</t>
  </si>
  <si>
    <t>Kristiansand Karate Club</t>
  </si>
  <si>
    <t>Kristiansund Politiidrettslag</t>
  </si>
  <si>
    <t>KL15050072</t>
  </si>
  <si>
    <t>Kristiansund Seilsportklubb</t>
  </si>
  <si>
    <t>Kroken Jeger- Og Fiskerforening</t>
  </si>
  <si>
    <t>Kråkene Moss</t>
  </si>
  <si>
    <t>Kuben Yrkesarena Bil</t>
  </si>
  <si>
    <t>KL04180010</t>
  </si>
  <si>
    <t>Kunja Taekwondo Klubb Nord Odal</t>
  </si>
  <si>
    <t>Kvelde idrettslag</t>
  </si>
  <si>
    <t>KL10370026</t>
  </si>
  <si>
    <t>Kvinesdal Håndballklubb</t>
  </si>
  <si>
    <t>KL10370013</t>
  </si>
  <si>
    <t>Kvinesdal Turnforening</t>
  </si>
  <si>
    <t>Kvæfjord Idrettslag</t>
  </si>
  <si>
    <t>KL05360031</t>
  </si>
  <si>
    <t>Land bueskytterklubb</t>
  </si>
  <si>
    <t>Langstein Sportskytterlag</t>
  </si>
  <si>
    <t>KL01360005</t>
  </si>
  <si>
    <t>Larkollen Tennisklubb</t>
  </si>
  <si>
    <t>IR0712</t>
  </si>
  <si>
    <t>Larvik idrettsråd</t>
  </si>
  <si>
    <t>KL07120001</t>
  </si>
  <si>
    <t>Larvik Skateboardklubb</t>
  </si>
  <si>
    <t>Legestudentenes Idrettsklubb Uio</t>
  </si>
  <si>
    <t>KL50370001</t>
  </si>
  <si>
    <t>Levanger NTN Taekwon-Do klubb</t>
  </si>
  <si>
    <t>KL05010059</t>
  </si>
  <si>
    <t>Lillehammerstudentenes IL</t>
  </si>
  <si>
    <t>KL09260007</t>
  </si>
  <si>
    <t>Lillesand Badmintonklubb</t>
  </si>
  <si>
    <t>Lillestrøm Amerikansk Fotball Klubb</t>
  </si>
  <si>
    <t>Lillestrøm Kajakklubb</t>
  </si>
  <si>
    <t>KL02310134</t>
  </si>
  <si>
    <t>Lillestrøm Rugby League Klubb</t>
  </si>
  <si>
    <t>Lindeberg Sportsklubb Fotball</t>
  </si>
  <si>
    <t>KL18600045</t>
  </si>
  <si>
    <t>Lokomotiv Lofoten Futsal</t>
  </si>
  <si>
    <t>KL10010207</t>
  </si>
  <si>
    <t>Lund Cykleklubb</t>
  </si>
  <si>
    <t>KL10010240</t>
  </si>
  <si>
    <t>Lund Håndballklubb</t>
  </si>
  <si>
    <t>KL19380013</t>
  </si>
  <si>
    <t>Lyngen Hesteforening</t>
  </si>
  <si>
    <t>Lysefjorden Rideklubb</t>
  </si>
  <si>
    <t>Lærerne AG</t>
  </si>
  <si>
    <t>Lærerne Bil</t>
  </si>
  <si>
    <t>Løpsklubben 1814 Bedriftsidrettslag</t>
  </si>
  <si>
    <t>KL02300042</t>
  </si>
  <si>
    <t>Lørenskog Innebandyklubb</t>
  </si>
  <si>
    <t>Lørenskog Ishockeyklubb Ail</t>
  </si>
  <si>
    <t>KL12010485</t>
  </si>
  <si>
    <t>Mann, SK</t>
  </si>
  <si>
    <t>MARITRIM BIL</t>
  </si>
  <si>
    <t>KL10210010</t>
  </si>
  <si>
    <t>Marnardal Kjøre- Og Rideklubb</t>
  </si>
  <si>
    <t>Mercantile Ski- Og Fotballklubb</t>
  </si>
  <si>
    <t>KL19310066</t>
  </si>
  <si>
    <t>Midt Troms Isklubb</t>
  </si>
  <si>
    <t>BL03015695C0</t>
  </si>
  <si>
    <t>Miljødirektoratet Bedriftsidrettslag</t>
  </si>
  <si>
    <t>Mo Idrettslag</t>
  </si>
  <si>
    <t>Modum Karateklubb Og Brasiliansk Jiu Jitsu</t>
  </si>
  <si>
    <t>Modum Motorsportklubb</t>
  </si>
  <si>
    <t>Molde Badmintonklubb</t>
  </si>
  <si>
    <t>Molde Studentenes Idrettslag</t>
  </si>
  <si>
    <t>Mondelez Bedriftslag</t>
  </si>
  <si>
    <t>KL18240058</t>
  </si>
  <si>
    <t>Mosjøen Bowlingklubb</t>
  </si>
  <si>
    <t>KL18240064</t>
  </si>
  <si>
    <t>Mosjøen Judoklubb</t>
  </si>
  <si>
    <t>KL18240019</t>
  </si>
  <si>
    <t>Mosjøen Slalåmklubb</t>
  </si>
  <si>
    <t>KL18680007</t>
  </si>
  <si>
    <t>Myre Turnforening</t>
  </si>
  <si>
    <t>Møre Og Romsdal Gymnastikk Og Turnkrets</t>
  </si>
  <si>
    <t>BL07095406G0</t>
  </si>
  <si>
    <t>NASTA AS BIL</t>
  </si>
  <si>
    <t>Nav I Innlandet Bil</t>
  </si>
  <si>
    <t>Nbtf Region Øst</t>
  </si>
  <si>
    <t xml:space="preserve">NCC Trondheim B.I.L </t>
  </si>
  <si>
    <t>RE07230</t>
  </si>
  <si>
    <t>NCF Region TeVeBu</t>
  </si>
  <si>
    <t>RE03230</t>
  </si>
  <si>
    <t>NCF Region Øst</t>
  </si>
  <si>
    <t>KL02360051</t>
  </si>
  <si>
    <t>Neskollen Karateklubb</t>
  </si>
  <si>
    <t>BL01015183A2</t>
  </si>
  <si>
    <t>Nexans Bedrifts Idrettslag</t>
  </si>
  <si>
    <t>NFF Agder</t>
  </si>
  <si>
    <t>NFF Hordaland</t>
  </si>
  <si>
    <t>NFF Indre Østland</t>
  </si>
  <si>
    <t>NFF Nordland</t>
  </si>
  <si>
    <t>NFF Nordmøre Og Romsdal</t>
  </si>
  <si>
    <t>NFF Oslo</t>
  </si>
  <si>
    <t>NFF Rogaland</t>
  </si>
  <si>
    <t>NFF Sogn Og Fjordane</t>
  </si>
  <si>
    <t>NFF Trøndelag</t>
  </si>
  <si>
    <t>KL16010134</t>
  </si>
  <si>
    <t>Nidaros Bordtennisklubb</t>
  </si>
  <si>
    <t>KL02330054</t>
  </si>
  <si>
    <t>Nittedal Atletenes Gym og Kraftsportklubb</t>
  </si>
  <si>
    <t>Nixies Cheerteam Trondheim</t>
  </si>
  <si>
    <t>KL16440007</t>
  </si>
  <si>
    <t>NMK Gaula Motorsport</t>
  </si>
  <si>
    <t>KL12350050</t>
  </si>
  <si>
    <t>Nop - Voss</t>
  </si>
  <si>
    <t>BL02195917B2</t>
  </si>
  <si>
    <t>Norconsult Bedriftsidrettslag I Sandvika</t>
  </si>
  <si>
    <t>Nordea Idrettslag Oslo Og Akershus</t>
  </si>
  <si>
    <t>KL12630052</t>
  </si>
  <si>
    <t>Nordhordland Bokseklubb</t>
  </si>
  <si>
    <t>Nordlandssykehuset Bedriftidrettslag</t>
  </si>
  <si>
    <t>KL19020235</t>
  </si>
  <si>
    <t>Nordlys Karateklubb</t>
  </si>
  <si>
    <t>KL19020223</t>
  </si>
  <si>
    <t>Nordpolen Futsal Forening</t>
  </si>
  <si>
    <t>KL02170009</t>
  </si>
  <si>
    <t>Nordre Follo Fk</t>
  </si>
  <si>
    <t>Nord-Vestlandet vektløfterregion</t>
  </si>
  <si>
    <t>BL03015489C0</t>
  </si>
  <si>
    <t>Norges Banks Idrettslag</t>
  </si>
  <si>
    <t>Norges Basketballforbund Region Øst</t>
  </si>
  <si>
    <t>Norges Danseforbund Region Vest</t>
  </si>
  <si>
    <t>Norges Geologiske Undersøkelse Bil</t>
  </si>
  <si>
    <t>BL08145267</t>
  </si>
  <si>
    <t>Norner BIL</t>
  </si>
  <si>
    <t>KL19260006</t>
  </si>
  <si>
    <t>Norsk Motorklubb Avdeling Dyrøy</t>
  </si>
  <si>
    <t>BL17195019Q1</t>
  </si>
  <si>
    <t>Norske Skog Skogn Bedriftsidrettslag</t>
  </si>
  <si>
    <t>KL19020268</t>
  </si>
  <si>
    <t>Northern Runners</t>
  </si>
  <si>
    <t>Nte Bil</t>
  </si>
  <si>
    <t>NVBF Region Sydvest</t>
  </si>
  <si>
    <t>KL11190007</t>
  </si>
  <si>
    <t>Nærbø Rideklubb</t>
  </si>
  <si>
    <t>BL12015426L2</t>
  </si>
  <si>
    <t>OBOS B.I.L Bergen</t>
  </si>
  <si>
    <t>KL12010809</t>
  </si>
  <si>
    <t>Octopus Dykkerklubb</t>
  </si>
  <si>
    <t>KL16340031</t>
  </si>
  <si>
    <t>OPPDAL KLATRE- OG FJELLSPORTKLUBB</t>
  </si>
  <si>
    <t>Oppland Rytter Krets</t>
  </si>
  <si>
    <t>Oppsal Idrettsforening</t>
  </si>
  <si>
    <t>KL12430027</t>
  </si>
  <si>
    <t>Os Basketballklubb</t>
  </si>
  <si>
    <t>KL03011633</t>
  </si>
  <si>
    <t>Oslo Guc Capoeira Klubb</t>
  </si>
  <si>
    <t>KL03011335</t>
  </si>
  <si>
    <t>Oslo Petanque Club</t>
  </si>
  <si>
    <t>KL03011517</t>
  </si>
  <si>
    <t>Oslo Speedskaters Rulleskøyteklubb</t>
  </si>
  <si>
    <t>BL03015603C0</t>
  </si>
  <si>
    <t>Oslo Universitetssykehus Hf Bedriftsidrettslag (OUS Bil)</t>
  </si>
  <si>
    <t>Oslofjord Undervannsjakt Klubb</t>
  </si>
  <si>
    <t>KL03010363</t>
  </si>
  <si>
    <t>OsloMet Il</t>
  </si>
  <si>
    <t>KL11030019</t>
  </si>
  <si>
    <t>Pol Idrettslag</t>
  </si>
  <si>
    <t>Politiets Idrettslag Trøndelag BIL</t>
  </si>
  <si>
    <t>Posten Bedriftsidrettslag Bergen</t>
  </si>
  <si>
    <t>Posten Og Bring Idrettslag Kristiansand</t>
  </si>
  <si>
    <t>BL06025723F0</t>
  </si>
  <si>
    <t>Preben Rodian Fysioterapi b.i.l.</t>
  </si>
  <si>
    <t>ProFundo BIL</t>
  </si>
  <si>
    <t>Radøy Fotballklubb</t>
  </si>
  <si>
    <t>Rafsbotn Il</t>
  </si>
  <si>
    <t>KL02370054</t>
  </si>
  <si>
    <t>Rambukk Bokseklubb Eidsvoll</t>
  </si>
  <si>
    <t>KL18330096</t>
  </si>
  <si>
    <t>Rana Fotballklubb</t>
  </si>
  <si>
    <t>BL18335155R1</t>
  </si>
  <si>
    <t>Rana Gruber AS</t>
  </si>
  <si>
    <t xml:space="preserve">Randaberg Allianse-idrettslag Fotballgruppe </t>
  </si>
  <si>
    <t>KL10010234</t>
  </si>
  <si>
    <t>Randesund Hockey</t>
  </si>
  <si>
    <t>Raufoss Og Gjøvik Sykkelklubb</t>
  </si>
  <si>
    <t>Rebbenesøy Ungdoms Og Idrettslag</t>
  </si>
  <si>
    <t>KL02190317</t>
  </si>
  <si>
    <t>Reistad idrettslag</t>
  </si>
  <si>
    <t>Ringebu-Fåvang Idrettslag</t>
  </si>
  <si>
    <t>Ringebu-Fåvang Tur- Og Trim Klubb</t>
  </si>
  <si>
    <t>Ringerike Og Toten Sportsflyklubb</t>
  </si>
  <si>
    <t>Rogaland Gymnastikk Og Turnkrets</t>
  </si>
  <si>
    <t>SK1141</t>
  </si>
  <si>
    <t>Rogaland Seilkrets</t>
  </si>
  <si>
    <t>KL02350082</t>
  </si>
  <si>
    <t>Romerike Danseklubb</t>
  </si>
  <si>
    <t>KL02210084</t>
  </si>
  <si>
    <t>Romerike Golfklubb</t>
  </si>
  <si>
    <t>KL02270013</t>
  </si>
  <si>
    <t>Romerike Sportsskytter Klubb</t>
  </si>
  <si>
    <t>KL02340012</t>
  </si>
  <si>
    <t>Romeriksåsen Sykkelklubb</t>
  </si>
  <si>
    <t>KL17290007</t>
  </si>
  <si>
    <t>Røra Pistolklubb</t>
  </si>
  <si>
    <t>KL17500003</t>
  </si>
  <si>
    <t>Rørvik Pistolklubb</t>
  </si>
  <si>
    <t>Røyrvik Idrettsforening</t>
  </si>
  <si>
    <t>KL10290016</t>
  </si>
  <si>
    <t>SAGA ISLANDSHESTLAG</t>
  </si>
  <si>
    <t>Sandefjord Døves sportsklubb</t>
  </si>
  <si>
    <t>Sandefjord idrettsråd</t>
  </si>
  <si>
    <t>KL11020143</t>
  </si>
  <si>
    <t>Sandnes Disc Golf Klubb</t>
  </si>
  <si>
    <t>KL11020112</t>
  </si>
  <si>
    <t>Sandnes Qwan Ki Do Klubb</t>
  </si>
  <si>
    <t>Sangrok Kwan Romerike</t>
  </si>
  <si>
    <t>BL16015445P3</t>
  </si>
  <si>
    <t>Saplov B.I.L.</t>
  </si>
  <si>
    <t>Sauherad Idrettslag</t>
  </si>
  <si>
    <t>IR1664</t>
  </si>
  <si>
    <t>Selbu Idrettsråd</t>
  </si>
  <si>
    <t>IR1441</t>
  </si>
  <si>
    <t>Selje Idrettsråd</t>
  </si>
  <si>
    <t>Senja Håndballklubb</t>
  </si>
  <si>
    <t>KL19310068</t>
  </si>
  <si>
    <t>Senja Klatreklubb</t>
  </si>
  <si>
    <t>KL19280006</t>
  </si>
  <si>
    <t>Senja Sportsklubb</t>
  </si>
  <si>
    <t>Sentrum S Cricket klubb</t>
  </si>
  <si>
    <t>Shell-klubben</t>
  </si>
  <si>
    <t>Si Aktiv Lillehammer</t>
  </si>
  <si>
    <t>BL11036067N</t>
  </si>
  <si>
    <t>Siemenslaget NORGE</t>
  </si>
  <si>
    <t>Siemenslaget Oslo B.I.L</t>
  </si>
  <si>
    <t>Sirma Il</t>
  </si>
  <si>
    <t>Skatt Helsfyr B.i.l</t>
  </si>
  <si>
    <t>KL50290001</t>
  </si>
  <si>
    <t>SKAUN KAJAKKLUBB</t>
  </si>
  <si>
    <t>Skbil - Stavanger</t>
  </si>
  <si>
    <t>BL02315143B1</t>
  </si>
  <si>
    <t>Skedsmo Kommune B.I.L.</t>
  </si>
  <si>
    <t>KL02310051</t>
  </si>
  <si>
    <t>Skedsmo Tennisklubb</t>
  </si>
  <si>
    <t>Ski Kommune Bedriftsidrettslag</t>
  </si>
  <si>
    <t>Skiforeningen - Foreningen Til Ski-idrettens Fremme</t>
  </si>
  <si>
    <t>KL02160036</t>
  </si>
  <si>
    <t>Skuterud Rideklubb</t>
  </si>
  <si>
    <t>KL02300083</t>
  </si>
  <si>
    <t>Skøyteklubben Lørenskog</t>
  </si>
  <si>
    <t>KL18340018</t>
  </si>
  <si>
    <t>Sleneset Golfklubb</t>
  </si>
  <si>
    <t>KL01230012</t>
  </si>
  <si>
    <t>Smaalenene Padelklubb</t>
  </si>
  <si>
    <t>KL15730012</t>
  </si>
  <si>
    <t>Smøla Tae Kwon Do Klubb</t>
  </si>
  <si>
    <t>KL19020266</t>
  </si>
  <si>
    <t>Snø judoklubb</t>
  </si>
  <si>
    <t>Snøgg Svømmeklubb</t>
  </si>
  <si>
    <t>Sogn Og Fjordane Gymnastikk Og Turnkrets</t>
  </si>
  <si>
    <t>Sola Innebandyklubb</t>
  </si>
  <si>
    <t>KL11240082</t>
  </si>
  <si>
    <t>Sola Skateklubb</t>
  </si>
  <si>
    <t>Sola Undervannsjakt Og Fridykkerklubb</t>
  </si>
  <si>
    <t>BL50270001</t>
  </si>
  <si>
    <t>Solvinge B.I.L</t>
  </si>
  <si>
    <t>KL04250008</t>
  </si>
  <si>
    <t>Solør Helsesportlag</t>
  </si>
  <si>
    <t>Songdalen Kommunes Bedriftsidrettslag</t>
  </si>
  <si>
    <t>KL03011620</t>
  </si>
  <si>
    <t>Sorte Drage Kampsport klubb</t>
  </si>
  <si>
    <t>KL12450014</t>
  </si>
  <si>
    <t>Sotra Kampsportklubb</t>
  </si>
  <si>
    <t>BL16016097P0</t>
  </si>
  <si>
    <t>Spanskrøret Idrett</t>
  </si>
  <si>
    <t>Sparebank1 Smn B.I.L</t>
  </si>
  <si>
    <t>Sparebanken Møre Bil</t>
  </si>
  <si>
    <t>KL19270004</t>
  </si>
  <si>
    <t>Sportsklubben Saga</t>
  </si>
  <si>
    <t>Sportsklubben Vinmonopolet B.I.L</t>
  </si>
  <si>
    <t>Sporveien Bedriftsidrettslag</t>
  </si>
  <si>
    <t>Statens Vegvesen Bil Tromsø</t>
  </si>
  <si>
    <t>BL03015442C0</t>
  </si>
  <si>
    <t>Statens Vegvesen Oslo Akershus  B.I.L.</t>
  </si>
  <si>
    <t>BL04025251D3</t>
  </si>
  <si>
    <t>Statistisk Sentralbyrås Bedriftsidrettslag, Avd. Kongsvinger</t>
  </si>
  <si>
    <t>Statkraft Bedriftidrettslag</t>
  </si>
  <si>
    <t>Statnett Bedriftsidrettslag Oslo</t>
  </si>
  <si>
    <t>KL11030217</t>
  </si>
  <si>
    <t>Stavanger Ishockeyklubb</t>
  </si>
  <si>
    <t>Stavanger Og Sola Rytterklubb</t>
  </si>
  <si>
    <t>KL11030327</t>
  </si>
  <si>
    <t>Stavanger Skateklubb</t>
  </si>
  <si>
    <t>IR1702</t>
  </si>
  <si>
    <t>Steinkjer Idrettsråd</t>
  </si>
  <si>
    <t>KL17020024</t>
  </si>
  <si>
    <t>Steinkjer Rideklubb</t>
  </si>
  <si>
    <t>KL50350002</t>
  </si>
  <si>
    <t>Stjørdal drillklubb</t>
  </si>
  <si>
    <t>Stjørdal Paraidrettslag</t>
  </si>
  <si>
    <t>KL12210273</t>
  </si>
  <si>
    <t>Stord Jujutsu Klubb</t>
  </si>
  <si>
    <t>Stord Symjing</t>
  </si>
  <si>
    <t>Storebrand Sport</t>
  </si>
  <si>
    <t>KL15230007</t>
  </si>
  <si>
    <t>Storfjorden sportsskytterlag</t>
  </si>
  <si>
    <t>KL16210026</t>
  </si>
  <si>
    <t>Storfosna modellflyklubb</t>
  </si>
  <si>
    <t>KL07040108</t>
  </si>
  <si>
    <t>Stormur Islandshestforening</t>
  </si>
  <si>
    <t>KL11300025</t>
  </si>
  <si>
    <t>Strand Judoklubb</t>
  </si>
  <si>
    <t>Strømsø Cricket Klubb</t>
  </si>
  <si>
    <t>KL03011613</t>
  </si>
  <si>
    <t>Studentunionen Idrettslag</t>
  </si>
  <si>
    <t>KL07110012</t>
  </si>
  <si>
    <t>Svelvik Svømmeklubb</t>
  </si>
  <si>
    <t>Svinndal Jeger Og Fiskeforening</t>
  </si>
  <si>
    <t>BL17025290Q3</t>
  </si>
  <si>
    <t>Sweco Norge AS</t>
  </si>
  <si>
    <t>Sweco Oslo</t>
  </si>
  <si>
    <t>BL03017569</t>
  </si>
  <si>
    <t>Swedbank B.I.L.</t>
  </si>
  <si>
    <t>BL17035051Q2</t>
  </si>
  <si>
    <t>Sykehuset Namsos Bedriftsidrettslag</t>
  </si>
  <si>
    <t>KL10180032</t>
  </si>
  <si>
    <t xml:space="preserve">Søgne Danseklubb </t>
  </si>
  <si>
    <t>Søndre Land Il Fotball</t>
  </si>
  <si>
    <t>Sørsia Basketballklubb Trondheim</t>
  </si>
  <si>
    <t>Sør-trøndelag Orienteringskrets</t>
  </si>
  <si>
    <t>RE11470</t>
  </si>
  <si>
    <t>Sør-Vestlandet vektløfterregion</t>
  </si>
  <si>
    <t>Sørøst Bandyregion</t>
  </si>
  <si>
    <t>KL03011014</t>
  </si>
  <si>
    <t>Tamilsk barn og ungdom idrettsklubb</t>
  </si>
  <si>
    <t>KL11300006</t>
  </si>
  <si>
    <t>Tau Turn</t>
  </si>
  <si>
    <t>Teeness B.i.l.</t>
  </si>
  <si>
    <t>Telemark Gymnastikk- og Turnkrets</t>
  </si>
  <si>
    <t>BL08055107H0</t>
  </si>
  <si>
    <t>Telemark Politiidrettslag</t>
  </si>
  <si>
    <t>Telenor Bedriftsidrettslag Oslo</t>
  </si>
  <si>
    <t>Telesport Bergen B.I.L</t>
  </si>
  <si>
    <t>Telesport Stavanger</t>
  </si>
  <si>
    <t>Telia Bil</t>
  </si>
  <si>
    <t>IR0826</t>
  </si>
  <si>
    <t>Tinn Idrettsråd</t>
  </si>
  <si>
    <t>Tinn Motorsport</t>
  </si>
  <si>
    <t>KL03011628</t>
  </si>
  <si>
    <t>Titan Fekteklubb</t>
  </si>
  <si>
    <t>Tollernes Idrettslag</t>
  </si>
  <si>
    <t>KL08060041</t>
  </si>
  <si>
    <t>Tollnes Ballklubb Allianse</t>
  </si>
  <si>
    <t>KL05380028</t>
  </si>
  <si>
    <t>Torpa Ski</t>
  </si>
  <si>
    <t>KL05280059</t>
  </si>
  <si>
    <t>Toten Frisbeeklubb</t>
  </si>
  <si>
    <t>Troll Oseberg Bedriftsidrettslag</t>
  </si>
  <si>
    <t>KL19020039</t>
  </si>
  <si>
    <t>Tromsdalen Kappsvømmingsklubb</t>
  </si>
  <si>
    <t>Tromsø Alpinklubb</t>
  </si>
  <si>
    <t>KL19020264</t>
  </si>
  <si>
    <t>Tromsø Havpadleklubb</t>
  </si>
  <si>
    <t>Tromsø Kampsportklubb</t>
  </si>
  <si>
    <t>KL19020215</t>
  </si>
  <si>
    <t>Tromsø Løpeklubb</t>
  </si>
  <si>
    <t>Tromsøpost B.i.l.</t>
  </si>
  <si>
    <t>Tromøy Idrettslag</t>
  </si>
  <si>
    <t>KL16010538</t>
  </si>
  <si>
    <t>Trondheim Cricket Klubb (tck)</t>
  </si>
  <si>
    <t>KL16010321</t>
  </si>
  <si>
    <t>Trondheim Sandvolleyballklubb</t>
  </si>
  <si>
    <t>Tryg Bedriftsidrettslag</t>
  </si>
  <si>
    <t>Trøndelag Gymnastikk og Turnkrets</t>
  </si>
  <si>
    <t>KL04370027</t>
  </si>
  <si>
    <t>Tynset Flyklubb</t>
  </si>
  <si>
    <t>Tysvær Kano- Og Kajakklubb</t>
  </si>
  <si>
    <t>Tønsberg idrettsråd</t>
  </si>
  <si>
    <t>BL19035393</t>
  </si>
  <si>
    <t>UiT Harstad BIL</t>
  </si>
  <si>
    <t>UNIVERSITETET I STAVANGER BEDRIFTSIDRETTSLAG (UIS BIL)</t>
  </si>
  <si>
    <t>Universitetets Bedriftsidrettslag</t>
  </si>
  <si>
    <t>Universitetets Bedriftsidrettslag - Bergen</t>
  </si>
  <si>
    <t>Valdres Motorsportklubb</t>
  </si>
  <si>
    <t>Vanylven klatre- og padleklubb</t>
  </si>
  <si>
    <t>KL11030325</t>
  </si>
  <si>
    <t>Vaulen Innebandyklubb</t>
  </si>
  <si>
    <t>BL02195947B2</t>
  </si>
  <si>
    <t xml:space="preserve">VBIL </t>
  </si>
  <si>
    <t>Veitvet Seniorbowling</t>
  </si>
  <si>
    <t>IR1721</t>
  </si>
  <si>
    <t>Verdal Idrettsråd</t>
  </si>
  <si>
    <t>Vest-agder Fylkeskommunes Bedriftsidrettslag</t>
  </si>
  <si>
    <t>SK1038</t>
  </si>
  <si>
    <t>Vest-Agder Orienteringskrets</t>
  </si>
  <si>
    <t>SK0730</t>
  </si>
  <si>
    <t>Vestfold Gymnastikk og Turnkrets</t>
  </si>
  <si>
    <t>KL03350068</t>
  </si>
  <si>
    <t>Vestli Cricket Klubb</t>
  </si>
  <si>
    <t>SK0720</t>
  </si>
  <si>
    <t>Vestviken Bueskytterregion/Særkrets</t>
  </si>
  <si>
    <t>Vinmonopolet B.i.l</t>
  </si>
  <si>
    <t>BL12016035L0</t>
  </si>
  <si>
    <t>Weatherford Sports- og Sosialklubb</t>
  </si>
  <si>
    <t>Widerøe Bedriftsidrettslag</t>
  </si>
  <si>
    <t>Wintershall B.I.L</t>
  </si>
  <si>
    <t>KL19400007</t>
  </si>
  <si>
    <t>Ytre Kåfjord Idrettslag</t>
  </si>
  <si>
    <t>Ytre Nordfjord Bueskyttere</t>
  </si>
  <si>
    <t>KL14390020</t>
  </si>
  <si>
    <t>Ytre Nordfjord ride og kjøreklubb</t>
  </si>
  <si>
    <t>Østerdal Politiidrettslag</t>
  </si>
  <si>
    <t>SK0139</t>
  </si>
  <si>
    <t>Østfold Rokrets</t>
  </si>
  <si>
    <t>KL03011151</t>
  </si>
  <si>
    <t>ØSTLANDSKAMERATENE F.C.</t>
  </si>
  <si>
    <t>KL12380055</t>
  </si>
  <si>
    <t>Øystese Fotballklubb</t>
  </si>
  <si>
    <t>KL15040059</t>
  </si>
  <si>
    <t>Ålesund Døves Aktivitetsklubb</t>
  </si>
  <si>
    <t>KL15040116</t>
  </si>
  <si>
    <t>Ålesund Innebandyklubb</t>
  </si>
  <si>
    <t>KL14240015</t>
  </si>
  <si>
    <t>Årdal Klatreklubb</t>
  </si>
  <si>
    <t>Radetiketter</t>
  </si>
  <si>
    <t>(tom)</t>
  </si>
  <si>
    <t>Totalsum</t>
  </si>
  <si>
    <t>Summer av Heltall - råtall</t>
  </si>
  <si>
    <t>Antall av Heltall - råtall2</t>
  </si>
  <si>
    <t>Antall av Heltall - råtall</t>
  </si>
  <si>
    <t>Inkluderer også søkere som har slått seg sammen med andre, deriblant volleyballregioner</t>
  </si>
  <si>
    <t>Norges Idrettsforbund</t>
  </si>
  <si>
    <t>Ant.søknader</t>
  </si>
  <si>
    <t>Ant.tildelinger</t>
  </si>
  <si>
    <t>OK -ørediffene</t>
  </si>
  <si>
    <t>Viken</t>
  </si>
  <si>
    <t>Innlandet</t>
  </si>
  <si>
    <t>Vestfold og Telemark</t>
  </si>
  <si>
    <t>Vestland</t>
  </si>
  <si>
    <t>KL01010999</t>
  </si>
  <si>
    <t>KL02140036</t>
  </si>
  <si>
    <t>KL02190315</t>
  </si>
  <si>
    <t>KL02311614</t>
  </si>
  <si>
    <t>KL02350070</t>
  </si>
  <si>
    <t>KL02350083</t>
  </si>
  <si>
    <t>KL06020192</t>
  </si>
  <si>
    <t>KL06040070</t>
  </si>
  <si>
    <t>Viken IK</t>
  </si>
  <si>
    <t>KL03010436</t>
  </si>
  <si>
    <t>KL03011640</t>
  </si>
  <si>
    <t>KL03011643</t>
  </si>
  <si>
    <t>Innlandet IK</t>
  </si>
  <si>
    <t>KL04030036</t>
  </si>
  <si>
    <t>KL04030116</t>
  </si>
  <si>
    <t>KL04120081</t>
  </si>
  <si>
    <t>KL04150014</t>
  </si>
  <si>
    <t>KL04190020</t>
  </si>
  <si>
    <t>KL04270064</t>
  </si>
  <si>
    <t>KL05020025</t>
  </si>
  <si>
    <t>KL05290055</t>
  </si>
  <si>
    <t>KL05420055</t>
  </si>
  <si>
    <t>KL05420056</t>
  </si>
  <si>
    <t>Vestfold og Telemark IK</t>
  </si>
  <si>
    <t>KL07060039</t>
  </si>
  <si>
    <t>KL07100002</t>
  </si>
  <si>
    <t>KL07290001</t>
  </si>
  <si>
    <t>KL08060135</t>
  </si>
  <si>
    <t>KL08070030</t>
  </si>
  <si>
    <t>DVERGSNES SPORTSKLUBB</t>
  </si>
  <si>
    <t>KL09060150</t>
  </si>
  <si>
    <t>KL09120007</t>
  </si>
  <si>
    <t>KL10010242</t>
  </si>
  <si>
    <t>KL10010243</t>
  </si>
  <si>
    <t>KL10030038</t>
  </si>
  <si>
    <t>KL10320011</t>
  </si>
  <si>
    <t>KL11020147</t>
  </si>
  <si>
    <t>KL11030330</t>
  </si>
  <si>
    <t>KL11060035</t>
  </si>
  <si>
    <t>KL11110016</t>
  </si>
  <si>
    <t>KL11200021</t>
  </si>
  <si>
    <t>KL11210041</t>
  </si>
  <si>
    <t>KL11300001</t>
  </si>
  <si>
    <t>KL11490081</t>
  </si>
  <si>
    <t>Vestland IK</t>
  </si>
  <si>
    <t>KL12010643</t>
  </si>
  <si>
    <t>KL12010735</t>
  </si>
  <si>
    <t>KL12240051</t>
  </si>
  <si>
    <t>KL15430004</t>
  </si>
  <si>
    <t>KL15470012</t>
  </si>
  <si>
    <t>KL15660001</t>
  </si>
  <si>
    <t>KL16010445</t>
  </si>
  <si>
    <t>KL16010461</t>
  </si>
  <si>
    <t>KL16240005</t>
  </si>
  <si>
    <t>KL17140067</t>
  </si>
  <si>
    <t>KL18240067</t>
  </si>
  <si>
    <t>KL18650004</t>
  </si>
  <si>
    <t>KL18670025</t>
  </si>
  <si>
    <t>KL19310070</t>
  </si>
  <si>
    <t>KL20030039</t>
  </si>
  <si>
    <t>KL20200045</t>
  </si>
  <si>
    <t>KL50010004</t>
  </si>
  <si>
    <t>KL50010009</t>
  </si>
  <si>
    <t>KL50150002</t>
  </si>
  <si>
    <t>Utbetales andre</t>
  </si>
  <si>
    <t>KL01040041</t>
  </si>
  <si>
    <t>KL01220025</t>
  </si>
  <si>
    <t>BÅSTAD IL - TRIM</t>
  </si>
  <si>
    <t>KL02130074</t>
  </si>
  <si>
    <t>KL02350021</t>
  </si>
  <si>
    <t>KL02370057</t>
  </si>
  <si>
    <t>KL02390004</t>
  </si>
  <si>
    <t>KL06020199</t>
  </si>
  <si>
    <t>KL03011594</t>
  </si>
  <si>
    <t>KL03017016</t>
  </si>
  <si>
    <t>KL03017020</t>
  </si>
  <si>
    <t>KL04120056</t>
  </si>
  <si>
    <t>KL04120094</t>
  </si>
  <si>
    <t>KL04270066</t>
  </si>
  <si>
    <t>KL04370016</t>
  </si>
  <si>
    <t>KL04370036</t>
  </si>
  <si>
    <t>KL07060079</t>
  </si>
  <si>
    <t>KL08070050</t>
  </si>
  <si>
    <t>KL08190071</t>
  </si>
  <si>
    <t>KL10010210</t>
  </si>
  <si>
    <t>KL11030038</t>
  </si>
  <si>
    <t>KL11330012</t>
  </si>
  <si>
    <t>KL12190025</t>
  </si>
  <si>
    <t>KL12240012</t>
  </si>
  <si>
    <t>KL12430051</t>
  </si>
  <si>
    <t>KL12450016</t>
  </si>
  <si>
    <t>KL12460070</t>
  </si>
  <si>
    <t>KL12590005</t>
  </si>
  <si>
    <t>KL14200027</t>
  </si>
  <si>
    <t>KL14390022</t>
  </si>
  <si>
    <t>KL15020100</t>
  </si>
  <si>
    <t>KL15070001</t>
  </si>
  <si>
    <t>KL15710008</t>
  </si>
  <si>
    <t>KL17020032</t>
  </si>
  <si>
    <t>KL17510028</t>
  </si>
  <si>
    <t>KL18040160</t>
  </si>
  <si>
    <t>KL18040161</t>
  </si>
  <si>
    <t>KL18050051</t>
  </si>
  <si>
    <t>KL18240066</t>
  </si>
  <si>
    <t>KL18400005</t>
  </si>
  <si>
    <t>KL18700048</t>
  </si>
  <si>
    <t>KL18710032</t>
  </si>
  <si>
    <t>KL19020194</t>
  </si>
  <si>
    <t>TROMSØ BRETTKLUBB</t>
  </si>
  <si>
    <t>KL19200002</t>
  </si>
  <si>
    <t>KL19420016</t>
  </si>
  <si>
    <t>KL34030001</t>
  </si>
  <si>
    <t>KL34130001</t>
  </si>
  <si>
    <t>KL38030001</t>
  </si>
  <si>
    <t>KL38160001</t>
  </si>
  <si>
    <t>KL46010001</t>
  </si>
  <si>
    <t>KL46010002</t>
  </si>
  <si>
    <t>KL46010005</t>
  </si>
  <si>
    <t>KL46310002</t>
  </si>
  <si>
    <t>KL50060001</t>
  </si>
  <si>
    <t>KL50320001</t>
  </si>
  <si>
    <t>KL54010002</t>
  </si>
  <si>
    <t>Endring</t>
  </si>
  <si>
    <t>IDD SPORTSKLUBB</t>
  </si>
  <si>
    <t>BERG IDRETTSLAG</t>
  </si>
  <si>
    <t>FREDRIKSHALDS TURNFORENING</t>
  </si>
  <si>
    <t>GIMLE IDRETTSFORENING</t>
  </si>
  <si>
    <t>HALDEN ATLETKLUBB</t>
  </si>
  <si>
    <t>HALDEN BASKETBALLKLUBB</t>
  </si>
  <si>
    <t>HALDEN GOLFKLUBB</t>
  </si>
  <si>
    <t>HALDEN CYKLEKLUB</t>
  </si>
  <si>
    <t>HALDEN PADLEKLUBB</t>
  </si>
  <si>
    <t>HALDEN SKIKLUBB</t>
  </si>
  <si>
    <t>KL01010025</t>
  </si>
  <si>
    <t>HALDEN SKYTTERLAGS MINIATYRGRUPPE</t>
  </si>
  <si>
    <t>HALDEN STYRKEIDRETTSLAG</t>
  </si>
  <si>
    <t>HALDEN TENNISKLUBB</t>
  </si>
  <si>
    <t>HALDEN VOLLEYBALLKLUBB</t>
  </si>
  <si>
    <t>HALDENS ROKLUB</t>
  </si>
  <si>
    <t>HALDENS SVØMMEKLUB</t>
  </si>
  <si>
    <t>KVIK HALDEN FOTBALLKLUBB</t>
  </si>
  <si>
    <t>TISTEDALEN FRILUFTSLAG</t>
  </si>
  <si>
    <t>TTIF HOVEDSTYRET</t>
  </si>
  <si>
    <t>HALDEN INNEBANDYKLUBB</t>
  </si>
  <si>
    <t>IDRETTSLAGET HALDEN TOPPHÅNDBALL</t>
  </si>
  <si>
    <t>FREDRIKSHALD PRISHTINA FOTBALLKLUBB</t>
  </si>
  <si>
    <t>HALDEN KLATREKLUBB</t>
  </si>
  <si>
    <t>HALDEN SPORTSDYKKERE/HSD</t>
  </si>
  <si>
    <t>HALDEN HÅNDBALLFORENING</t>
  </si>
  <si>
    <t>FREDRIKSTEN BRYTEKLUBB</t>
  </si>
  <si>
    <t>ISHOCKEYKLUBBEN COMET HALDEN</t>
  </si>
  <si>
    <t>ISHOCKEYKLUBBEN COMET HALDEN ELITE</t>
  </si>
  <si>
    <t>MOSS BMX CLUB</t>
  </si>
  <si>
    <t>HK HERULF MOSS</t>
  </si>
  <si>
    <t>KAMBO IDRETTSLAG</t>
  </si>
  <si>
    <t>KRAPFOSS SPORTSKYTTERLAG</t>
  </si>
  <si>
    <t>MOSS ATLETKLUBB</t>
  </si>
  <si>
    <t>MOSS BOKSEKLUBB</t>
  </si>
  <si>
    <t>MOSS BUESKYTTERE</t>
  </si>
  <si>
    <t>MOSS FOTBALLKLUBB</t>
  </si>
  <si>
    <t>MOSS IDRETTSLAG</t>
  </si>
  <si>
    <t>MOSS KAJAKKLUBB</t>
  </si>
  <si>
    <t>MOSS OG OMEGN BOCCIA OG TEPPECURLING KLUBB</t>
  </si>
  <si>
    <t>MOSS PISTOLKLUBB</t>
  </si>
  <si>
    <t>MOSS ROKLUBB</t>
  </si>
  <si>
    <t>MOSS SEILFORENING</t>
  </si>
  <si>
    <t>MOSS SKIKLUBB</t>
  </si>
  <si>
    <t>MOSS STYRKEIDRETTSKLUBB</t>
  </si>
  <si>
    <t>MOSS SVØMMEKLUBB</t>
  </si>
  <si>
    <t>MOSS TENNISKLUBB</t>
  </si>
  <si>
    <t>MOSS TURNFORENING</t>
  </si>
  <si>
    <t>MOSS UNDERVANNSKLUBB</t>
  </si>
  <si>
    <t>ORIENTERINGSKLUBBEN MOSS</t>
  </si>
  <si>
    <t>RAPID ATHENE</t>
  </si>
  <si>
    <t>SPORTSKLUBBEN SPRINT-JELØY</t>
  </si>
  <si>
    <t>KRÅKENE MOSS</t>
  </si>
  <si>
    <t>MOSS KUNSTLØPKLUBB</t>
  </si>
  <si>
    <t>MOSS MC-KLUBB</t>
  </si>
  <si>
    <t>EIKA KRAPFOSS FOTBALLKLUBB</t>
  </si>
  <si>
    <t>MOSS CYKLE KLUBB</t>
  </si>
  <si>
    <t>MOSS TAEKWONDO KLUBB</t>
  </si>
  <si>
    <t>MOSS RC-BIL KLUBB</t>
  </si>
  <si>
    <t>MOSS OG OMEGN HESTESPORTKLUBB</t>
  </si>
  <si>
    <t>BOJEON TAEKWONDOKLUBB KAMBO</t>
  </si>
  <si>
    <t>BORREGAARD GOLFKLUBB</t>
  </si>
  <si>
    <t>TURN OG IDRETTSLAGET NATIONAL</t>
  </si>
  <si>
    <t>NMK SARPSBORG-RUDSKOGEN</t>
  </si>
  <si>
    <t>SARPSBORG DYKKERKLUBB</t>
  </si>
  <si>
    <t>SARPSBORG FOTBALLKLUBB</t>
  </si>
  <si>
    <t>SARPSBORG KARATEKLUBB</t>
  </si>
  <si>
    <t>SARPSBORG ORIENTERINGSLAG</t>
  </si>
  <si>
    <t>SARPSBORG OG OMEGN RIDEKLUBB</t>
  </si>
  <si>
    <t>SARPSBORG BOCCIA- OG TEPPECURLINGKLUBB</t>
  </si>
  <si>
    <t>SARPSBORG PISTOLKLUBB</t>
  </si>
  <si>
    <t>SARPSBORG ROKLUBB</t>
  </si>
  <si>
    <t>SARPSBORG SEILFORENING</t>
  </si>
  <si>
    <t>SARPSBORG SYKLEKLUBB</t>
  </si>
  <si>
    <t>SARPSBORG TENNISKLUBB</t>
  </si>
  <si>
    <t>SARPSBORG TURNFORENING</t>
  </si>
  <si>
    <t>SARPSBORG VOLLEYBALLKLUBB</t>
  </si>
  <si>
    <t>SARPSBORG BANDYKLUBB</t>
  </si>
  <si>
    <t>FK SPARTA SARPSBORG</t>
  </si>
  <si>
    <t>ISHOCKEYKLUBBEN SPARTA SARPSBORG</t>
  </si>
  <si>
    <t>VARTEIG IDRETTSLAG</t>
  </si>
  <si>
    <t>VARTEIG ORIENTERINGSLAG</t>
  </si>
  <si>
    <t>BORGEN IDRETTSLAG</t>
  </si>
  <si>
    <t>BORGEN MINIATYRSKYTTERLAG</t>
  </si>
  <si>
    <t>NAVESTAD IDRETTSFORENING</t>
  </si>
  <si>
    <t>SKJEBERG SPORTSKLUBB</t>
  </si>
  <si>
    <t>SKJEBERG TURNFORENING</t>
  </si>
  <si>
    <t>SKJEBERG VOLLEYBALLKLUBB</t>
  </si>
  <si>
    <t>TVETER HÅNDBALLKLUBB</t>
  </si>
  <si>
    <t>TVETER IDRETTSLAG</t>
  </si>
  <si>
    <t>ULLERØY IDRETTSLAG</t>
  </si>
  <si>
    <t>SKJEBERG GOLFKLUBB</t>
  </si>
  <si>
    <t>BORG MC KLUBB</t>
  </si>
  <si>
    <t>GREÅKER IDRETTSFORENING</t>
  </si>
  <si>
    <t>HAFSLUND IDRETTSFORENING</t>
  </si>
  <si>
    <t>LANDE IDRETTSFORENING</t>
  </si>
  <si>
    <t>TINDLUND I F</t>
  </si>
  <si>
    <t>TRØSKEN IDRETTSLAG</t>
  </si>
  <si>
    <t>TUNE IDRETTSLAG</t>
  </si>
  <si>
    <t>YVEN IF</t>
  </si>
  <si>
    <t>I.L. SPARTA SARPSBORG</t>
  </si>
  <si>
    <t>SARPSBORG INNEBANDYKLUBB</t>
  </si>
  <si>
    <t>GREÅKER INNEBANDYKLUBB</t>
  </si>
  <si>
    <t>HASLE/ISE SALONGSKYTTERLAG</t>
  </si>
  <si>
    <t>SARPSBORG DANSEKLUBB</t>
  </si>
  <si>
    <t>SARPSBORG 08 FOTBALLFORENING</t>
  </si>
  <si>
    <t>KL01051019</t>
  </si>
  <si>
    <t>SARPSBORG KLATREKLUBB</t>
  </si>
  <si>
    <t>SARPSBORG SKØYTEKLUBB</t>
  </si>
  <si>
    <t>SARPSBORG CHI KICKBOXING</t>
  </si>
  <si>
    <t>FRISKIS &amp; SVETTIS SARPSBORG</t>
  </si>
  <si>
    <t>SARPSBORG SNOOKERKLUBB</t>
  </si>
  <si>
    <t>SARPSBORG IDRETTSLAG HÅNDBALL</t>
  </si>
  <si>
    <t>SKJEBERG CYKLEKLUB</t>
  </si>
  <si>
    <t>SARPSBORG MODELLFLYKLUBB</t>
  </si>
  <si>
    <t>BORG ISHOCKEYKLUBB</t>
  </si>
  <si>
    <t>FREDRIKSTAD B K ATLAS</t>
  </si>
  <si>
    <t>FREDRIKSTAD HELSESPORTSLAG</t>
  </si>
  <si>
    <t>FREDRIKSSTAD ROKLUB</t>
  </si>
  <si>
    <t>FREDRIKSTAD BOWLINGKLUBB</t>
  </si>
  <si>
    <t>FREDRIKSTAD BUESKYTTERE</t>
  </si>
  <si>
    <t>FREDRIKSTAD FOTBALLKLUBB</t>
  </si>
  <si>
    <t>FREDRIKSTAD IDRETTSFORENING</t>
  </si>
  <si>
    <t>FREDRIKSTAD INNEBANDYKLUBB</t>
  </si>
  <si>
    <t>FREDRIKSTAD KUNSTLØPKLUBB</t>
  </si>
  <si>
    <t>FREDRIKSTAD MINIATYRSKYTTERLAG</t>
  </si>
  <si>
    <t>FREDRIKSTAD RIDEKLUBB</t>
  </si>
  <si>
    <t>FREDRIKSTAD SKIKLUBB</t>
  </si>
  <si>
    <t>FREDRIKSTAD SPORTSSKYTTERE</t>
  </si>
  <si>
    <t>FREDRIKSTAD TENNISKLUBB</t>
  </si>
  <si>
    <t>FREDRIKSTAD TURNFORENING</t>
  </si>
  <si>
    <t>FREDRIKSTAD SPORTSDYKKERE</t>
  </si>
  <si>
    <t>KONGSTEN IDRETTSFORENING</t>
  </si>
  <si>
    <t>KONGSTENSVØMMERNE</t>
  </si>
  <si>
    <t>LISLEBY FOTBALLKLUBB</t>
  </si>
  <si>
    <t>FREDRIKSTAD SHOTOKAN KARATE</t>
  </si>
  <si>
    <t>SKOGSTRAND IDRETTSLAG</t>
  </si>
  <si>
    <t>TROSVIK IDRETTSFORENING</t>
  </si>
  <si>
    <t>ØSTSIDEN IDRETTSLAG FREDRIKSTAD</t>
  </si>
  <si>
    <t>BEGBY IDRETTSLAG</t>
  </si>
  <si>
    <t>IL BORGAR</t>
  </si>
  <si>
    <t>BORGE TURNFORENING</t>
  </si>
  <si>
    <t>SELBAK TURN-OG IDRETTSFORENING</t>
  </si>
  <si>
    <t>TORP IDRÆTSFORENING</t>
  </si>
  <si>
    <t>TORSNES IDRETTSLAG</t>
  </si>
  <si>
    <t>NYLENDE IDRETTSFORENING</t>
  </si>
  <si>
    <t>ROLVSØY IDRETTSFORENING</t>
  </si>
  <si>
    <t>KRÅKERØY IDRETTSLAG</t>
  </si>
  <si>
    <t>KRÅKERØY TRIAL CLUB</t>
  </si>
  <si>
    <t>SLEVIK INNEBANDYKLUBB</t>
  </si>
  <si>
    <t>GRESVIK IF</t>
  </si>
  <si>
    <t>KOLBERG VOLLEYBALLKLUBB</t>
  </si>
  <si>
    <t>LENJA ATLETKLUBB</t>
  </si>
  <si>
    <t>LERVIK IDRETTSFORENING</t>
  </si>
  <si>
    <t>FREDRIKSTAD SEILFORENING</t>
  </si>
  <si>
    <t>GRESSVIK BMX-KLUBB</t>
  </si>
  <si>
    <t>ONSØY GOLFKLUBB</t>
  </si>
  <si>
    <t>STJERNEN HOCKEY FREDRIKSTAD</t>
  </si>
  <si>
    <t>FREDRIKSTAD SYKKELKLUBB</t>
  </si>
  <si>
    <t>FREDRIKSTAD KLATREKLUBB</t>
  </si>
  <si>
    <t>ST CROIX INNEBANDYKLUBB</t>
  </si>
  <si>
    <t>FREDRIKSTAD BASKETBALLKLUBB</t>
  </si>
  <si>
    <t>FREDRIKSTAD OG SARPSBORG KAJAKKLUBB</t>
  </si>
  <si>
    <t>GAMLE FREDRIKSTAD GOLFKLUBB</t>
  </si>
  <si>
    <t>FREDRIKSTAD BALLKLUBB AVD KVINNEHÅNDBALL</t>
  </si>
  <si>
    <t>FREDRIKSTAD TAEKWON-DO KLUBB</t>
  </si>
  <si>
    <t>HUSEBY &amp; HANKØ GOLFKLUBB</t>
  </si>
  <si>
    <t>FREDRIKSTAD FEKTEKLUBB</t>
  </si>
  <si>
    <t>NEDRE GLOMMA TURNFORENING</t>
  </si>
  <si>
    <t>FREDRIKSTAD KAMPSPORTKLUBB</t>
  </si>
  <si>
    <t>FRISKIS &amp; SVETTIS FREDRIKSTAD</t>
  </si>
  <si>
    <t>ELITE DANCE FREDRIKSTAD DANSEKLUBB</t>
  </si>
  <si>
    <t>BORGE RIDEKLUBB</t>
  </si>
  <si>
    <t>GAMLE FREDRIKSTAD HÅNDBALLKLUBB</t>
  </si>
  <si>
    <t>NEDRE GLOMMA BOWLS OG CURLING CLUB</t>
  </si>
  <si>
    <t>MOSS BASKETBALLKLUBB</t>
  </si>
  <si>
    <t>HVALER IDRETTSLAG</t>
  </si>
  <si>
    <t>HVALER GOLFKLUBB</t>
  </si>
  <si>
    <t>HVALER VOLLEYBALLKLUBB</t>
  </si>
  <si>
    <t>AREMARK IDRETTSFORENING</t>
  </si>
  <si>
    <t>BJØRKEBEKK IDRETTSFORENING</t>
  </si>
  <si>
    <t>MARKER ORIENTERINGSLAG</t>
  </si>
  <si>
    <t>RØDENES IDRETTSLAG</t>
  </si>
  <si>
    <t>ØRJE IDRETTSLAG</t>
  </si>
  <si>
    <t>RØMSKOG IDRETTSLAG</t>
  </si>
  <si>
    <t>BÅSTAD IDRETTSLAG</t>
  </si>
  <si>
    <t>NMK TRØGSTAD</t>
  </si>
  <si>
    <t>TRØGSTAD KFUK/KFUM TRIALKLUBB</t>
  </si>
  <si>
    <t>HK TRØGSTAD 97</t>
  </si>
  <si>
    <t>SOLBERG RYTTERKLUBB</t>
  </si>
  <si>
    <t>SPORTSFLYKLUBBEN ØST</t>
  </si>
  <si>
    <t>TRØGSTAD TURNFORENING</t>
  </si>
  <si>
    <t>TRØGSTAD SKIKLUBB</t>
  </si>
  <si>
    <t>TRØGSTAD BÅSTAD FOTBALLKLUBB</t>
  </si>
  <si>
    <t>BÅSTAD IL ORIENTERING</t>
  </si>
  <si>
    <t>BÅSTAD IDRETTSLAG SKØYTER</t>
  </si>
  <si>
    <t>BÅSTAD IL SKI</t>
  </si>
  <si>
    <t>SPYDEBERG IL</t>
  </si>
  <si>
    <t>SPYDEBERG RIDEKLUBB</t>
  </si>
  <si>
    <t>SPYDEBERG TURNFORENING</t>
  </si>
  <si>
    <t>MØRK GOLFKLUBB</t>
  </si>
  <si>
    <t>ASKIM BADMINTON CLUB</t>
  </si>
  <si>
    <t>ASKIM IDRETTSFORENING</t>
  </si>
  <si>
    <t>INDRE ØSTFOLD OK</t>
  </si>
  <si>
    <t>ASKIM OG OMEGN HELSESPORTLAG</t>
  </si>
  <si>
    <t>ASKIM PISTOLKLUBB</t>
  </si>
  <si>
    <t>ASKIM RIDEKLUBB</t>
  </si>
  <si>
    <t>ASKIM STYRKELØFT KLUBB</t>
  </si>
  <si>
    <t>ASKIM TURNFORENING</t>
  </si>
  <si>
    <t>ASKIM VOLLEYBALLKLUBB</t>
  </si>
  <si>
    <t>ASKIM FOTBALL</t>
  </si>
  <si>
    <t>SMAALENENE SYKKELKLUBB</t>
  </si>
  <si>
    <t>ASKIM KARATEKLUBB</t>
  </si>
  <si>
    <t>ASKIM GOLFKLUBB</t>
  </si>
  <si>
    <t>INDRE ØSTFOLD FOTBALLKLUBB</t>
  </si>
  <si>
    <t>ASKIM BUESKYTTERKLUBB</t>
  </si>
  <si>
    <t>EIDSBERG IDRETTSLAG</t>
  </si>
  <si>
    <t>OL FLAGGTREFF</t>
  </si>
  <si>
    <t>HÆRLAND IDRETTSLAG</t>
  </si>
  <si>
    <t>MYSEN IDRETTSFORENING</t>
  </si>
  <si>
    <t>SLITU I F</t>
  </si>
  <si>
    <t>TRØMBORG IDRETTSLAG</t>
  </si>
  <si>
    <t>MYSEN TENNISKLUBB</t>
  </si>
  <si>
    <t>EIDSBERG RIDEKLUBB</t>
  </si>
  <si>
    <t>HK EIDSBERG</t>
  </si>
  <si>
    <t>SKIPTVET IL</t>
  </si>
  <si>
    <t>SKIPTVET TURNFORENING</t>
  </si>
  <si>
    <t>SKIPTVET MOTORAKTIVITETSKLUBB</t>
  </si>
  <si>
    <t>SKIPTVET SVØMME OG LIVREDNINGSKLUBB</t>
  </si>
  <si>
    <t>SKIPTVET KLATREKLUBB</t>
  </si>
  <si>
    <t>DEGERNES IDRETTSLAG</t>
  </si>
  <si>
    <t>OSHAUG IDRETTSLAG</t>
  </si>
  <si>
    <t>RAKKESTAD IDRETTSFORENING</t>
  </si>
  <si>
    <t>RAKKESTAD SPORTSSKYTTERKLUBB</t>
  </si>
  <si>
    <t>SKAUKAMERATENE ORIENTERINGSLAG</t>
  </si>
  <si>
    <t>ØSTBYGDA IDRETTSLAG</t>
  </si>
  <si>
    <t>FLYKLUBBEN ØST</t>
  </si>
  <si>
    <t>RÅDE IDRETTSLAG</t>
  </si>
  <si>
    <t>RÅDE PISTOLLAG</t>
  </si>
  <si>
    <t>RÅDE OG ONSØY RIDEKLUBB</t>
  </si>
  <si>
    <t>RÅDE BMX KLUBB</t>
  </si>
  <si>
    <t>SALTNES SPORTSKLUBB</t>
  </si>
  <si>
    <t>EKHOLT BALLKLUBB</t>
  </si>
  <si>
    <t>RYGGE PISTOLKLUBB</t>
  </si>
  <si>
    <t>LARKOLLEN IDRETTSLAG</t>
  </si>
  <si>
    <t>LARKOLLEN TENNISKLUBB</t>
  </si>
  <si>
    <t>RYGGE IDRETTSLAG</t>
  </si>
  <si>
    <t>ØREÅSEN IDRETTSLAG - INNEBANDY</t>
  </si>
  <si>
    <t>VANG SKOLEIDRETTSLAG</t>
  </si>
  <si>
    <t>HÅNDBALLKLUBBEN RYGGE</t>
  </si>
  <si>
    <t>RYGGE FLYKLUBB</t>
  </si>
  <si>
    <t>RYGGE FLYSTASJON GOLF CLUB</t>
  </si>
  <si>
    <t>MOSS &amp; RYGGE GOLFKLUBB</t>
  </si>
  <si>
    <t>EKHOLTBRUKET GOLFKLUBB</t>
  </si>
  <si>
    <t>MOSS OG RYGGE DANSEKLUBB</t>
  </si>
  <si>
    <t>VANSJØ/SVINNDAL I.L.</t>
  </si>
  <si>
    <t>SVINNDAL MOTOCROSSKLUBB</t>
  </si>
  <si>
    <t>HOBØL MINIATYRSKYTTERLAG</t>
  </si>
  <si>
    <t>HOBØL IDRETTSLAG</t>
  </si>
  <si>
    <t>HOBØL MOTORKLUBB</t>
  </si>
  <si>
    <t>TOMTER RIDEKLUBB</t>
  </si>
  <si>
    <t>INDRE ØSTFOLD DRILLKLUBB</t>
  </si>
  <si>
    <t>SON SLALOMKLUBB</t>
  </si>
  <si>
    <t>SOON TENNISKLUBB</t>
  </si>
  <si>
    <t>SOON SEILFORENING</t>
  </si>
  <si>
    <t>VESTBY IDRETTSLAG</t>
  </si>
  <si>
    <t>VESTBY HÅNDBALLKLUBB</t>
  </si>
  <si>
    <t>VESTBY PISTOLKLUBB</t>
  </si>
  <si>
    <t>VESTBY SVØMME OG LIVREDNINGSKLUBB</t>
  </si>
  <si>
    <t>SOON GOLFKLUBB</t>
  </si>
  <si>
    <t>SON HÅNDBALLKLUBB</t>
  </si>
  <si>
    <t>SOON CYKLEKLUBB</t>
  </si>
  <si>
    <t>FRISKIS &amp; SVETTIS VESTBY</t>
  </si>
  <si>
    <t>KL02110037</t>
  </si>
  <si>
    <t>PETANQUE CLUB HØLEN</t>
  </si>
  <si>
    <t>HSV FOTBALL</t>
  </si>
  <si>
    <t>SOON TRIATHLONKLUBB</t>
  </si>
  <si>
    <t>HVITSTEN SEILFORENING</t>
  </si>
  <si>
    <t>SOON CHEERLEADING</t>
  </si>
  <si>
    <t>KRÅKSTAD IDRETTSLAG</t>
  </si>
  <si>
    <t>LANGHUS IL ALLIANSEN</t>
  </si>
  <si>
    <t>SIGGERUD IDRETTSLAG</t>
  </si>
  <si>
    <t>KL02130010</t>
  </si>
  <si>
    <t>SKI PISTOLKLUBB</t>
  </si>
  <si>
    <t>SKI SVØMMEKLUBB</t>
  </si>
  <si>
    <t>SKIMT</t>
  </si>
  <si>
    <t>SKI TAEKWONDO KLUBB</t>
  </si>
  <si>
    <t>SKI GOLFKLUBB</t>
  </si>
  <si>
    <t>KROKHOL GOLFKLUBB</t>
  </si>
  <si>
    <t>SKI IL ISHOCKEY</t>
  </si>
  <si>
    <t>SKI IL TENNIS</t>
  </si>
  <si>
    <t>SKI IL HÅNDBALL</t>
  </si>
  <si>
    <t>SKI IL TURN</t>
  </si>
  <si>
    <t>SKI IL FOTBALL</t>
  </si>
  <si>
    <t>FOLLO SYKKELKLUBB</t>
  </si>
  <si>
    <t>SKI IL INNEBANDY</t>
  </si>
  <si>
    <t>FOLLO FLYKLUBB</t>
  </si>
  <si>
    <t>FOLLO FOTBALLKLUBB</t>
  </si>
  <si>
    <t>SIGGERUD KLATREKLUBB</t>
  </si>
  <si>
    <t>FOLLO HÅNDBALLKLUBB</t>
  </si>
  <si>
    <t>SKI KLATREKLUBB</t>
  </si>
  <si>
    <t>FOLLO HÅNDBALLKLUBB DAMER</t>
  </si>
  <si>
    <t>LANGHUS IL FOTBALL</t>
  </si>
  <si>
    <t>LANGHUS IL HÅNDBALL</t>
  </si>
  <si>
    <t>DANSEKLUBBEN MOVE ON</t>
  </si>
  <si>
    <t>FOLLO LØPEKLUBB</t>
  </si>
  <si>
    <t>NORDBY IDRETTSLAG</t>
  </si>
  <si>
    <t>ÅS BUESKYTTERE</t>
  </si>
  <si>
    <t>ÅS IDRETTSLAG</t>
  </si>
  <si>
    <t>ÅS TENNISKLUBB</t>
  </si>
  <si>
    <t>ÅS TURNFORENING</t>
  </si>
  <si>
    <t>ÅS DELTA HANDIKAP IDRETTSLAG</t>
  </si>
  <si>
    <t>ÅS-NMBU ORIENTERING</t>
  </si>
  <si>
    <t>ÅS IL FOTBALL</t>
  </si>
  <si>
    <t>FOLLO HESTESPORTKLUBB</t>
  </si>
  <si>
    <t>DRØBAK BOKSEKLUBB</t>
  </si>
  <si>
    <t>DRØBAK TENNISKLUBB</t>
  </si>
  <si>
    <t>DRØBAK UNDERVANNSKLUBB</t>
  </si>
  <si>
    <t>DRØBAK-FROGN IDRETTSLAG</t>
  </si>
  <si>
    <t>DRØBAKSUND SEILFORENING</t>
  </si>
  <si>
    <t>OSCARSBORG PISTOLKLUBB</t>
  </si>
  <si>
    <t>SKAUBYGDA IL</t>
  </si>
  <si>
    <t>DRØBAK GOLFKLUBB</t>
  </si>
  <si>
    <t>DRØBAK KAJAKKLUBB</t>
  </si>
  <si>
    <t>NESODDEN KARATEKLUBB</t>
  </si>
  <si>
    <t>NESODDEN IF</t>
  </si>
  <si>
    <t>NESODDEN JUDOKLUBB</t>
  </si>
  <si>
    <t>NESODDEN SEILFORENING</t>
  </si>
  <si>
    <t>NESODDEN TENNISKLUBB</t>
  </si>
  <si>
    <t>NESODDEN VOLLEYBALLKLUBB</t>
  </si>
  <si>
    <t>FAGERSTRAND IDRETTSFORENING</t>
  </si>
  <si>
    <t>NESODDEN TAEKWONDO KLUBB</t>
  </si>
  <si>
    <t>NESODDEN HÅNDBALLKLUBB</t>
  </si>
  <si>
    <t>SJØSTJERNA SVØMME- OG LIVREDNINGSKLUBB</t>
  </si>
  <si>
    <t>NESODDEN SYKKELKLUBB</t>
  </si>
  <si>
    <t>NESODDEN KAJAKKLUBB</t>
  </si>
  <si>
    <t>SKUTERUD RIDEKLUBB</t>
  </si>
  <si>
    <t>KOLBOTN IDRETTSLAG</t>
  </si>
  <si>
    <t>KOLBOTN TENNISKLUBB</t>
  </si>
  <si>
    <t>NORDRE FOLLO FK</t>
  </si>
  <si>
    <t>OPPEGÅRD IDRETTSLAG</t>
  </si>
  <si>
    <t>SVARTSKOG IDRETTSFORENING</t>
  </si>
  <si>
    <t>OPPEGÅRD GOLFKLUBB</t>
  </si>
  <si>
    <t>NORDRE FOLLO ORIENTERING</t>
  </si>
  <si>
    <t>KOLBOTN BOKSEKLUBB</t>
  </si>
  <si>
    <t>FRISKIS &amp; SVETTIS OPPEGÅRD</t>
  </si>
  <si>
    <t>FOLLO KAMPSPORT</t>
  </si>
  <si>
    <t>RA PADLEKLUBB</t>
  </si>
  <si>
    <t>BLOMMENHOLM OG SANDVIKA TENNISKLUBB</t>
  </si>
  <si>
    <t>ØVREVOLL HOSLE IL</t>
  </si>
  <si>
    <t>EIKELI BÆRUM BASKETBALLKLUBB 1985 - EB-85</t>
  </si>
  <si>
    <t>BÆRUM GOLFKLUBB</t>
  </si>
  <si>
    <t>BÆRUM KAJAKKLUBB</t>
  </si>
  <si>
    <t>BÆRUM OG OMEGN CYKLEKLUBB</t>
  </si>
  <si>
    <t>BÆRUM RIDEKLUBB</t>
  </si>
  <si>
    <t>BÆRUM ROKLUBB</t>
  </si>
  <si>
    <t>BÆRUM SEILFORENING</t>
  </si>
  <si>
    <t>BÆRUM SKØYTEKLUBB</t>
  </si>
  <si>
    <t>BÆRUM SPORTSKLUBB</t>
  </si>
  <si>
    <t>BÆRUM SQUASHKLUBB</t>
  </si>
  <si>
    <t>BÆRUM HUNDEKJØRERKLUBB</t>
  </si>
  <si>
    <t>BÆRUMS SKIKLUB</t>
  </si>
  <si>
    <t>BÆRUMS VERK HAUGER IDRETTSFORENING</t>
  </si>
  <si>
    <t>BÆRUMSVØMMERNE</t>
  </si>
  <si>
    <t>SPORTSKLUBB FREM-31</t>
  </si>
  <si>
    <t>HASLUM IDRETTSLAG</t>
  </si>
  <si>
    <t>HELIOS IDRETTSFORENING</t>
  </si>
  <si>
    <t>HØVIK IDRETTSFORENING</t>
  </si>
  <si>
    <t>JAR IDRETTSLAG</t>
  </si>
  <si>
    <t>IDRETTSLAGET JARDAR</t>
  </si>
  <si>
    <t>IDRETTSLAGET JUTUL</t>
  </si>
  <si>
    <t>LOMMEDALEN KJØRE- OG RIDEKLUBB</t>
  </si>
  <si>
    <t>LOMMEDALEN TENNISKLUBB</t>
  </si>
  <si>
    <t>MIZUCHI KARATEKLUBB</t>
  </si>
  <si>
    <t>RAMSTAD TURNFORENING</t>
  </si>
  <si>
    <t>VESTRE BÆRUM TENNISKLUBB</t>
  </si>
  <si>
    <t>SANDVIKA BASKETBALLKLUBB</t>
  </si>
  <si>
    <t>VESTRE BÆRUM SALONGSKYTTERLAG</t>
  </si>
  <si>
    <t>VIVIL IDRETTSLAG</t>
  </si>
  <si>
    <t>ASKER OG BÆRUM VANNSKIKLUBB</t>
  </si>
  <si>
    <t>SNARØYA SPORTSKLUBB</t>
  </si>
  <si>
    <t>SNARØYA TENNISKLUBB</t>
  </si>
  <si>
    <t>SOLLIHØGDA SKI OG SALONGSKYTTERLAG</t>
  </si>
  <si>
    <t>STABEKK CURLINGKLUBB</t>
  </si>
  <si>
    <t>STABEKK TENNISKLUBB</t>
  </si>
  <si>
    <t>STABÆK IDRÆTSFORENING</t>
  </si>
  <si>
    <t>STRAND KAJAKK-KLUBB</t>
  </si>
  <si>
    <t>TYRVING IDRETTSLAG</t>
  </si>
  <si>
    <t>LYSAKERFJORDEN BRETTSEILERKLUBB</t>
  </si>
  <si>
    <t>EIKSMARKA TENNISKLUBB</t>
  </si>
  <si>
    <t>BALLERUD GOLFKLUBB</t>
  </si>
  <si>
    <t>BÆRUM PISTOLKLUBB</t>
  </si>
  <si>
    <t>FOSSUM IDRETTSFORENING</t>
  </si>
  <si>
    <t>BÆRUM STUPKLUBB</t>
  </si>
  <si>
    <t>HAUGER BANDY</t>
  </si>
  <si>
    <t>BÆRUM TAEKWON-DO KLUBB</t>
  </si>
  <si>
    <t>LYSAKER SQUASHKLUBB</t>
  </si>
  <si>
    <t>GRINI GOLFKLUBB</t>
  </si>
  <si>
    <t>BÆRUM TURNFORENING</t>
  </si>
  <si>
    <t>STABÆK FOTBALL</t>
  </si>
  <si>
    <t>TANUM RIDEKLUBB</t>
  </si>
  <si>
    <t>STABÆK HÅNDBALL</t>
  </si>
  <si>
    <t>HASLUM HÅNDBALLKLUBB</t>
  </si>
  <si>
    <t>BÆRUM MODELLFLY KLUBB</t>
  </si>
  <si>
    <t>KILEN SJØFLYKLUBB</t>
  </si>
  <si>
    <t>HAGA GOLFKLUBB</t>
  </si>
  <si>
    <t>STABEKK CRICKET KLUBB</t>
  </si>
  <si>
    <t>STABEKK TURNFORENING</t>
  </si>
  <si>
    <t>FRISKIS&amp;SVETTIS BÆRUM</t>
  </si>
  <si>
    <t>FORNEBU BORDTENNISKLUBB</t>
  </si>
  <si>
    <t>BÆRUM BASKET</t>
  </si>
  <si>
    <t>NORDHAUG GOLFKLUBB</t>
  </si>
  <si>
    <t>VESTRE BÆRUM RIDEKLUBB</t>
  </si>
  <si>
    <t>SNARØYA GYMNASTIKK- OG TURNFORENING</t>
  </si>
  <si>
    <t>FORNEBU FOTBALLKLUBB</t>
  </si>
  <si>
    <t>ZERO PISTOLKLUBB</t>
  </si>
  <si>
    <t>BÆRUM SHOTOKAN KARATEKLUBB</t>
  </si>
  <si>
    <t>SANDVIKA TURNFORENING</t>
  </si>
  <si>
    <t>BEKKESTUA FEKTING</t>
  </si>
  <si>
    <t>RED CROWN BK</t>
  </si>
  <si>
    <t>ASKER BADMINTONKLUBB</t>
  </si>
  <si>
    <t>ASKER BASKETBALL CLUB</t>
  </si>
  <si>
    <t>ASKER CYKLEKLUBB</t>
  </si>
  <si>
    <t>ASKER HELSESPORTLAG</t>
  </si>
  <si>
    <t>ASKER JUDOKLUBB</t>
  </si>
  <si>
    <t>ASKER TAEKWON-DO KLUBB</t>
  </si>
  <si>
    <t>ASKER KUNSTLØP KLUBB AKK</t>
  </si>
  <si>
    <t>ASKER RIDEKLUBB</t>
  </si>
  <si>
    <t>ASKER SEILFORENING</t>
  </si>
  <si>
    <t>ASKER SKIKLUBB</t>
  </si>
  <si>
    <t>ASKER SKYTEKLUBB</t>
  </si>
  <si>
    <t>ASKER SKØYTEKLUBB</t>
  </si>
  <si>
    <t>ASKER SVØMMEKLUBB</t>
  </si>
  <si>
    <t>ASKER TENNISKLUBB</t>
  </si>
  <si>
    <t>ASKER TREKKHUNDKLUBB</t>
  </si>
  <si>
    <t>ASKER TURNFORENING</t>
  </si>
  <si>
    <t>DIKEMARK RIDEKLUBB</t>
  </si>
  <si>
    <t>DIKEMARK IDRETTSFORENING</t>
  </si>
  <si>
    <t>IF FRISK ASKER AIL</t>
  </si>
  <si>
    <t>GUI SPORTSKLUBB</t>
  </si>
  <si>
    <t>HOLMEN IDRETTSFORENING</t>
  </si>
  <si>
    <t>NESØYA IDRETTSLAG</t>
  </si>
  <si>
    <t>ASKER INNEBANDYKLUBB</t>
  </si>
  <si>
    <t>ASKER GOLFKLUBB</t>
  </si>
  <si>
    <t>BILLINGSTAD IDRETTSFORENING</t>
  </si>
  <si>
    <t>HOLMEN TENNISKLUBB</t>
  </si>
  <si>
    <t>ASKER MOTORSPORTKLUBB</t>
  </si>
  <si>
    <t>HOLMEN HOCKEY</t>
  </si>
  <si>
    <t>HEGGEDAL IDRETTSFORENING</t>
  </si>
  <si>
    <t>ASKER FOTBALL</t>
  </si>
  <si>
    <t>FN/NATO VETERANENES FELTSKYTTERKLUB</t>
  </si>
  <si>
    <t>ASKER KARATEKLUBB</t>
  </si>
  <si>
    <t>HVALSTAD IDRETTSLAG</t>
  </si>
  <si>
    <t>HOLMEN TROPP OG TURNFORENING</t>
  </si>
  <si>
    <t>KONGLUNGEN RIDEKLUBB</t>
  </si>
  <si>
    <t>AMASONE FOTBALLKLUBB</t>
  </si>
  <si>
    <t>ASKERBØRINGENE IL</t>
  </si>
  <si>
    <t>AURSKOG-HØLAND FRIIDRETTSLAG</t>
  </si>
  <si>
    <t>AURSKOG HØLAND ALPINKLUBB</t>
  </si>
  <si>
    <t>BJØRKELANGEN SPORTSFORENING</t>
  </si>
  <si>
    <t>HØLAND IDRETTS- OG UNGDOMSLAG</t>
  </si>
  <si>
    <t>NMK AURSKOG HØLAND</t>
  </si>
  <si>
    <t>S. HØLAND IDRETTS- OG UNGDOMSLAG (SHIUL)</t>
  </si>
  <si>
    <t>SETSKOG IDRETTSFORENING</t>
  </si>
  <si>
    <t>BJØRKELANGEN PISTOLKLUBB</t>
  </si>
  <si>
    <t>AURSKOG-FINSTADBRU SPORTSKLUBB</t>
  </si>
  <si>
    <t>OK ØST</t>
  </si>
  <si>
    <t>AURSKOG - HØLAND MODELLFLYKLUBB</t>
  </si>
  <si>
    <t>FINSTADBRU BUESKYTTERE</t>
  </si>
  <si>
    <t>AURSKOG-HØLAND FOTBALLKLUBB</t>
  </si>
  <si>
    <t>MANGENFJELLET TURLAG</t>
  </si>
  <si>
    <t>ROMERIKE GOLFKLUBB</t>
  </si>
  <si>
    <t>BINGSFOSS SYKKELKLUBB</t>
  </si>
  <si>
    <t>BLAKER IL</t>
  </si>
  <si>
    <t>FROGNER IDRETTSLAG</t>
  </si>
  <si>
    <t>SØRUM IDRETTSLAG</t>
  </si>
  <si>
    <t>SØRUMSAND IDRETTSFORENING</t>
  </si>
  <si>
    <t>SØRUM HESTESPORTSKLUBB</t>
  </si>
  <si>
    <t>KL02260017</t>
  </si>
  <si>
    <t>SØRUM KARATEKLUBB</t>
  </si>
  <si>
    <t>SØRUMSAND GYMNASTIKKFORENING</t>
  </si>
  <si>
    <t>FROGNER ATLETKLUBB</t>
  </si>
  <si>
    <t>DIAMOND DANCE SPORTSDANSEKLUBB ROMERIKE</t>
  </si>
  <si>
    <t>FROGNER TAEKWONDO KLUBB</t>
  </si>
  <si>
    <t>DALEN IDRETTSLAG</t>
  </si>
  <si>
    <t>FET FRIIDRETTSKLUBB</t>
  </si>
  <si>
    <t>FET IDRETTSLAG HOVEDSTYRET</t>
  </si>
  <si>
    <t>FET ORIENTERINGSLAG</t>
  </si>
  <si>
    <t>FET SKIKLUBB</t>
  </si>
  <si>
    <t>FET SVØMMEKLUBB</t>
  </si>
  <si>
    <t>ROMERIKE SPORTSSKYTTER KLUBB</t>
  </si>
  <si>
    <t>FET GOLFKLUBB</t>
  </si>
  <si>
    <t>LØVENSTAD FOTBALL KLUBB</t>
  </si>
  <si>
    <t>RÆLINGEN FOTBALLKLUBB</t>
  </si>
  <si>
    <t>RÆLINGEN HÅNDBALLKLUBB</t>
  </si>
  <si>
    <t>RÆLINGEN SKIKLUBB</t>
  </si>
  <si>
    <t>YTRE RÆLINGEN UNGDOM OG IDRETTSLAG</t>
  </si>
  <si>
    <t>FJERDINGBY INNEBANDYKLUBB</t>
  </si>
  <si>
    <t>RÆLINGEN KLATREKLUBB</t>
  </si>
  <si>
    <t>ENEBAKK IDRETTSFORENING</t>
  </si>
  <si>
    <t>ENEBAKK PISTOL KLUBB</t>
  </si>
  <si>
    <t>DRIV IDRETTSLAG</t>
  </si>
  <si>
    <t>ENEBAKK VANNSKIKLUBB</t>
  </si>
  <si>
    <t>FORTUNA RIDEKLUBB</t>
  </si>
  <si>
    <t>ENEBAKK MOTORSPORTKLUBB</t>
  </si>
  <si>
    <t>ØSTMARKA GOLFKLUBB</t>
  </si>
  <si>
    <t>BORDTENNISKLUBBEN B-72</t>
  </si>
  <si>
    <t>FJELLHAMAR FOTBALLKLUBB</t>
  </si>
  <si>
    <t>HAMMER TURN</t>
  </si>
  <si>
    <t>KURLAND FOTBALLKLUBB</t>
  </si>
  <si>
    <t>LØRENSKOG HÅNDBALLKLUBB</t>
  </si>
  <si>
    <t>LØRENSKOG BRYTEKLUBB</t>
  </si>
  <si>
    <t>LØRENSKOG CYKLEKLUBB</t>
  </si>
  <si>
    <t>LØRENSKOG FRIIDRETTSLAG</t>
  </si>
  <si>
    <t>LØRENSKOG GYMNASTIKKLAG</t>
  </si>
  <si>
    <t>LØRENSKOG IDRETTSFORENING</t>
  </si>
  <si>
    <t>LØRENSKOG ISHOCKEYKLUBB AIL</t>
  </si>
  <si>
    <t>LØRENSKOG KARATE KLUBB</t>
  </si>
  <si>
    <t>LØRENSKOG SKIKLUBB</t>
  </si>
  <si>
    <t>LØRENSKOG TENNISKLUBB</t>
  </si>
  <si>
    <t>LØRENSKOG-RÆLINGEN KAPPSVØMMINGSKLUBB</t>
  </si>
  <si>
    <t>SPIRIT LØRENSKOG VOLLEYBALLKLUBB</t>
  </si>
  <si>
    <t>LØRENSKOG INNEBANDYKLUBB</t>
  </si>
  <si>
    <t>LOSBY GOLFKLUBB</t>
  </si>
  <si>
    <t>ØSTMARKA IDRETTSLAG</t>
  </si>
  <si>
    <t>LOSBY VILTMÅL- OG PISTOLKLUBB</t>
  </si>
  <si>
    <t>LØRENSKOG KLATREKLUBB</t>
  </si>
  <si>
    <t>ØSTMARKA ORIENTERINGSKLUBB</t>
  </si>
  <si>
    <t>NEDRE ROMERIKE CHEERLEADERS</t>
  </si>
  <si>
    <t>DANSEKLUBBEN STUDIO 1</t>
  </si>
  <si>
    <t>LØRENSKOG MODELLBILKLUBB</t>
  </si>
  <si>
    <t>FRISKIS&amp;SVETTIS NEDRE ROMERIKE</t>
  </si>
  <si>
    <t>ROMERIKE KYOKUSHIN KARATEKLUBB</t>
  </si>
  <si>
    <t>NEDRE ROMERIKE HANDICAPIDRETTSLAG</t>
  </si>
  <si>
    <t>SPORTSKLUBBEN CERES</t>
  </si>
  <si>
    <t>IDRETTSLAGET KRAFTSPORT</t>
  </si>
  <si>
    <t>LEIRSUND IDRETTSLAG</t>
  </si>
  <si>
    <t>LILLESTRØM OG OMEGN BUESKYTTERE</t>
  </si>
  <si>
    <t>LILLESTRØM TENNISKLUBB</t>
  </si>
  <si>
    <t>ROMERIKE JUDOKLUBB</t>
  </si>
  <si>
    <t>SKEDSMO FOTBALLKLUBB</t>
  </si>
  <si>
    <t>SKEDSMO RIDEKLUBB</t>
  </si>
  <si>
    <t>SKEDSMO SKIKLUBB</t>
  </si>
  <si>
    <t>SKEDSMO SVØMMEKLUBB</t>
  </si>
  <si>
    <t>AIL SKJETTEN SPORTSKLUBB</t>
  </si>
  <si>
    <t>STRØMMEN OG LILLESTRØM SKIKLUBB</t>
  </si>
  <si>
    <t>STRØMMEN IDRETTSFORENING</t>
  </si>
  <si>
    <t>SKEDSMO KARATEKLUBB</t>
  </si>
  <si>
    <t>SKEDSMO BRYTEKLUBB</t>
  </si>
  <si>
    <t>LILLESTRØM BOWLINGKLUBB</t>
  </si>
  <si>
    <t>SKEDSMO HÅNDBALLKLUBB</t>
  </si>
  <si>
    <t>SKEDSMO ISHOCKEYKLUBB</t>
  </si>
  <si>
    <t>LILLESTRØM HÅNDBALLKLUBB</t>
  </si>
  <si>
    <t>ROMERIKE JUJUTSU KLUBB</t>
  </si>
  <si>
    <t>ROMERIKE KUNSTLØPKLUBB</t>
  </si>
  <si>
    <t>LILLESTRØM GOLFKLUBB LILGK</t>
  </si>
  <si>
    <t>NEDRE ROMERIKE FLYKLUBB</t>
  </si>
  <si>
    <t>LSK KVINNER FK</t>
  </si>
  <si>
    <t>SKJETTEN FOTBALL</t>
  </si>
  <si>
    <t>SSK SKJETTEN BASKETBALL</t>
  </si>
  <si>
    <t>SSK SKJETTEN VOLLEYBALL</t>
  </si>
  <si>
    <t>SSK SKJETTEN HÅNDBALL</t>
  </si>
  <si>
    <t>UNIQUE DANSEKLUBB LILLESTRØM</t>
  </si>
  <si>
    <t>LILLESTRØM KAJAKKLUBB</t>
  </si>
  <si>
    <t>LILLESTRØM INNEBANDYKLUBB</t>
  </si>
  <si>
    <t>LILLESTRØM TOPPHÅNDBALL</t>
  </si>
  <si>
    <t>LILLESTRØM RUGBY LEAGUE KLUBB</t>
  </si>
  <si>
    <t>LILLESTRØM AMERIKANSK FOTBALL KLUBB</t>
  </si>
  <si>
    <t>LILLESTRØM SPORTSDANSKLUBB</t>
  </si>
  <si>
    <t>ROMERIKE FRIIDRETT</t>
  </si>
  <si>
    <t>SKEDSMO TAN GUN TAEKWONDO IL</t>
  </si>
  <si>
    <t>STRØMMEN BADMINTONKLUBB</t>
  </si>
  <si>
    <t>KL02311613</t>
  </si>
  <si>
    <t>ROMERIKE SHOTOKAN KARATEKLUBB JSKA</t>
  </si>
  <si>
    <t>TRITON LILLESTRØM SVØMME- OG TRIATLONKLUBB</t>
  </si>
  <si>
    <t>KL02311617</t>
  </si>
  <si>
    <t>GJELLERÅSEN IDRETTSFORENING</t>
  </si>
  <si>
    <t>HAKADAL IDRETTSLAG</t>
  </si>
  <si>
    <t>NITTEDAL IDRETTSLAG</t>
  </si>
  <si>
    <t>NIT-HAK HÅNDBALLKLUBB</t>
  </si>
  <si>
    <t>NITTEDAL ORIENTERING</t>
  </si>
  <si>
    <t>NITTEDAL SPORTSSKYTTERGRUPPE</t>
  </si>
  <si>
    <t>VARPE BALLKLUBB</t>
  </si>
  <si>
    <t>NITTEDAL TAEKWONDOKLUBB</t>
  </si>
  <si>
    <t>NITTEDAL SKISKYTTERLAG</t>
  </si>
  <si>
    <t>NITTEDAL BASKETBALLKLUBB</t>
  </si>
  <si>
    <t>ISLANDSHESTFORENINGEN HEKLA</t>
  </si>
  <si>
    <t>HAKADAL SLEDEHUNDKLUBB</t>
  </si>
  <si>
    <t>CYKLEKLUBBEN NITTEDAL</t>
  </si>
  <si>
    <t>HAUGER GOLFKLUBB</t>
  </si>
  <si>
    <t>HAKADAL GOLFKLUBB</t>
  </si>
  <si>
    <t>VARINGSKOLLEN SNOWBOARDKLUBB</t>
  </si>
  <si>
    <t>NITTEDAL AGK</t>
  </si>
  <si>
    <t>GJERDRUM ATLETKLUBB</t>
  </si>
  <si>
    <t>GJERDRUM IDRETTSLAG</t>
  </si>
  <si>
    <t>GJERDRUM ORIENTERINGSLAG</t>
  </si>
  <si>
    <t>GJERDRUM PISTOLKLUBB</t>
  </si>
  <si>
    <t>GJERDRUM MOTOCROSS</t>
  </si>
  <si>
    <t>GJERDRUM GOLFKLUBB</t>
  </si>
  <si>
    <t>ROMERIKSÅSEN SYKKELKLUBB</t>
  </si>
  <si>
    <t>ASK BILLIARD CLUB</t>
  </si>
  <si>
    <t>GJERDRUM DANSEKLUBB</t>
  </si>
  <si>
    <t>BORGEN I L</t>
  </si>
  <si>
    <t>GARDERMOEN SEILFLYKLUBB</t>
  </si>
  <si>
    <t>HAUERSETER SPORTSKLUBB NORDKISA</t>
  </si>
  <si>
    <t>ULLENSAKERSVØMMERNE</t>
  </si>
  <si>
    <t>ULLENSAKER BUESKYTTERKLUBB</t>
  </si>
  <si>
    <t>RAUMAR ORIENTERING</t>
  </si>
  <si>
    <t>ULLENSAKER GYM OG TURN</t>
  </si>
  <si>
    <t>KLØFTA IDRETTSLAG</t>
  </si>
  <si>
    <t>SAND IDRETTSLAG</t>
  </si>
  <si>
    <t>ULLENSAKER ORIENTERINGSLAG</t>
  </si>
  <si>
    <t>ULLENSAKER PISTOLKLUBB</t>
  </si>
  <si>
    <t>ULLENSAKER SKIKLUBB</t>
  </si>
  <si>
    <t>ULLENSAKER/KISA IL</t>
  </si>
  <si>
    <t>KISEN MINIATYRSKYTTERLAG</t>
  </si>
  <si>
    <t>ULLENSAKER VANNSKIKLUBB</t>
  </si>
  <si>
    <t>NORSK DRAGRACING GARDERMOEN</t>
  </si>
  <si>
    <t>ULLENSAKER GOLFKLUBB</t>
  </si>
  <si>
    <t>JESSHEIM KAMPSPORTKLUBB</t>
  </si>
  <si>
    <t>NMK GARDERMOEN</t>
  </si>
  <si>
    <t>ULLENSAKER ISSPORTKLUBB</t>
  </si>
  <si>
    <t>ULLENSAKER RIDEKLUBB</t>
  </si>
  <si>
    <t>JESSHEIM TAEKWON-DO KLUBB</t>
  </si>
  <si>
    <t>ULLENSAKER/KISA IL FRIIDRETT</t>
  </si>
  <si>
    <t>ULLENSAKER/KISA IL FOTBALL</t>
  </si>
  <si>
    <t>DANCEMANIA DANSEKLUBB ROMERIKE</t>
  </si>
  <si>
    <t>BODUNG PISTOLKLUBB</t>
  </si>
  <si>
    <t>FENSTAD FOTBALLKLUBB</t>
  </si>
  <si>
    <t>FUNNEFOSS VORMSUND IDRETTSLAG</t>
  </si>
  <si>
    <t>HALMSÅS &amp; OMEGN SKILAG</t>
  </si>
  <si>
    <t>HVAM IDRETTSLAG</t>
  </si>
  <si>
    <t>NES SKI</t>
  </si>
  <si>
    <t>NES ISHOCKEYKLUBB AIL</t>
  </si>
  <si>
    <t>NES ORIENTERINGSLAG</t>
  </si>
  <si>
    <t>NES TURNFORENING</t>
  </si>
  <si>
    <t>RAUMNES &amp; ÅRNES IDRETTSLAG</t>
  </si>
  <si>
    <t>SKOGBYGDA IDRETTSFORENING</t>
  </si>
  <si>
    <t>NES SYKKELKLUBB</t>
  </si>
  <si>
    <t>NES RIDEKLUBB</t>
  </si>
  <si>
    <t>NES INNEBANDYKLUBB</t>
  </si>
  <si>
    <t>FJELLFOTEN SYKKELKLUBB</t>
  </si>
  <si>
    <t>ROMERIKE ULTRALØPERKLUBB</t>
  </si>
  <si>
    <t>NES GOLFKLUBB</t>
  </si>
  <si>
    <t>NES SVØMMEKLUBB</t>
  </si>
  <si>
    <t>BØN FOTBALLKLUBB</t>
  </si>
  <si>
    <t>DAL IDRETTSLAG</t>
  </si>
  <si>
    <t>EIDSVOLD IDRÆTSFORENING</t>
  </si>
  <si>
    <t>EIDSVOLD TURNFORENING</t>
  </si>
  <si>
    <t>EIDSVOLD VÆRKS SKIKLUB</t>
  </si>
  <si>
    <t>EIDSVOLL ORIENTERINGSLAG</t>
  </si>
  <si>
    <t>EIDSVOLL SVØMMEKLUBB</t>
  </si>
  <si>
    <t>EIDSVOLL SYKKELKLUBB</t>
  </si>
  <si>
    <t>FEIRING IDRETTSLAG</t>
  </si>
  <si>
    <t>FINNKOLLEN IDRETTSLAG</t>
  </si>
  <si>
    <t>FINSTAD SPORTSKLUBB</t>
  </si>
  <si>
    <t>NORDRE EIDSVOLL IDRETTSLAG</t>
  </si>
  <si>
    <t>NORSKE OFFICERERS PISTOLKLUB/DAL</t>
  </si>
  <si>
    <t>BUDOSENTERET</t>
  </si>
  <si>
    <t>EIDSVOLL BASKETBALL KLUBB</t>
  </si>
  <si>
    <t>EIDSVOLL 1814S</t>
  </si>
  <si>
    <t>KINSA JUDOKLUBB</t>
  </si>
  <si>
    <t>EIDSVOLD TURNFORENING FOTBALL</t>
  </si>
  <si>
    <t>EIDSVOLD TURNFORENING GYMNASTIKK OG TURN</t>
  </si>
  <si>
    <t>EIDSVOLD TURNFORENING SKØYTER</t>
  </si>
  <si>
    <t>EIDSVOLL HESTESPORTSKLUBB</t>
  </si>
  <si>
    <t>EIDSVOLL FRISTIL TAEKWONDOKLUBB</t>
  </si>
  <si>
    <t>PUGILIST BOKSEKLUBB EIDSVOLL</t>
  </si>
  <si>
    <t>EIDSVOLL BUESKYTTERE</t>
  </si>
  <si>
    <t>RÅHOLT INNEBANDYKLUBB</t>
  </si>
  <si>
    <t>HOLTER IDRETTSFORENING</t>
  </si>
  <si>
    <t>ÅSEN IDRETTSLAG</t>
  </si>
  <si>
    <t>NANNESTAD IDRETTSLAG</t>
  </si>
  <si>
    <t>NANNESTAD SPORTSSKYTTERLAG</t>
  </si>
  <si>
    <t>GARDERMOEN FLYKLUBB</t>
  </si>
  <si>
    <t>NANNESTAD HESTESPORTKLUBB</t>
  </si>
  <si>
    <t>BJERKE IDRETTSLAG FOTBALL</t>
  </si>
  <si>
    <t>BJERKE IDRETTSLAG SKI</t>
  </si>
  <si>
    <t>FREMAD-HURDAL</t>
  </si>
  <si>
    <t>HURDAL IDRETTSLAG</t>
  </si>
  <si>
    <t>HURDAL O-LAG</t>
  </si>
  <si>
    <t>DRAMMENS ATLETKLUBB</t>
  </si>
  <si>
    <t>DRAMMENS BALLKLUBB</t>
  </si>
  <si>
    <t>DRAMMEN BASKETBALLKLUBB</t>
  </si>
  <si>
    <t>DRAMMEN BUESKYTTERE</t>
  </si>
  <si>
    <t>DRAMMEN FLYKLUBB</t>
  </si>
  <si>
    <t>DRAMMEN SPORTSDYKKERE</t>
  </si>
  <si>
    <t>DRAMMEN SPORTSDANSEKLUBB</t>
  </si>
  <si>
    <t>DRAMMEN SVØMMEKLUBB</t>
  </si>
  <si>
    <t>DRAMMEN TENNISKLUBB</t>
  </si>
  <si>
    <t>DRAMMEN TREKKHUNDKLUBB</t>
  </si>
  <si>
    <t>DRAMMEN STRONG</t>
  </si>
  <si>
    <t>DRAMMEN ROKLUBB</t>
  </si>
  <si>
    <t>DRAMMENS SKØITEKLUB</t>
  </si>
  <si>
    <t>DRAMMENS TURNFORENING</t>
  </si>
  <si>
    <t>GLASSVERKET IDRETTSFORENING</t>
  </si>
  <si>
    <t>IDRETTSFORENINGEN HELLAS</t>
  </si>
  <si>
    <t>KONNERUD IDRETTSLAG</t>
  </si>
  <si>
    <t>NIPPON KARATEKLUBB</t>
  </si>
  <si>
    <t>SKI OG BALLKLUBBEN SKIOLD</t>
  </si>
  <si>
    <t>SKOGER IDRETTSLAG</t>
  </si>
  <si>
    <t>SKOGER TURN</t>
  </si>
  <si>
    <t>STRØMSGODSET IDRETTSFORENING</t>
  </si>
  <si>
    <t>IDRETTSFORENINGEN STURLA</t>
  </si>
  <si>
    <t>FJELL SPORTSKLUBB</t>
  </si>
  <si>
    <t>ÅSSIDEN IDRETTSFORENING</t>
  </si>
  <si>
    <t>ARON SKYTTERKLUBB, DRAMMEN</t>
  </si>
  <si>
    <t>DRAMMEN GOLFKLUBB</t>
  </si>
  <si>
    <t>DRAMMEN HÅNDBALLKLUBB</t>
  </si>
  <si>
    <t>ÅSKOLLEN FOTBALLKLUBB</t>
  </si>
  <si>
    <t>DRAMMEN SPORTSBÅT TEAM</t>
  </si>
  <si>
    <t>DRAMMEN ISHOCKEYKLUBB</t>
  </si>
  <si>
    <t>ARON SPORTSKLUBB</t>
  </si>
  <si>
    <t>DRAMMEN CRICKET KLUBB</t>
  </si>
  <si>
    <t>DRAMMEN BANDY</t>
  </si>
  <si>
    <t>MARIENLYST KARATEKLUBB</t>
  </si>
  <si>
    <t>STRØMSGODSET TOPPFOTBALL</t>
  </si>
  <si>
    <t>DRAMMEN NTN TAEKWON-DO KLUBB</t>
  </si>
  <si>
    <t>DRAMMEN BOKSEKLUBB</t>
  </si>
  <si>
    <t>SIRENS CHEERDANCEKLUBB</t>
  </si>
  <si>
    <t>AMAZE DANSEKLUBB DRAMMEN</t>
  </si>
  <si>
    <t>STRØMSØ CRICKET KLUBB</t>
  </si>
  <si>
    <t>DRAMMEN OG OMEGN PARAGLIDER KLUBB</t>
  </si>
  <si>
    <t>HWA RANG TEAM DRAMMEN</t>
  </si>
  <si>
    <t>FRISKIS &amp; SVETTIS DRAMMEN</t>
  </si>
  <si>
    <t>YPSILON KICKBOXING KLUBB</t>
  </si>
  <si>
    <t>ELVEBYEN SPORTSDANSEKLUBB</t>
  </si>
  <si>
    <t>GJERPENKOLLEN HOPPKLUBB</t>
  </si>
  <si>
    <t>DRAMMEN AMERIKANSK FOTBALLKLUBB</t>
  </si>
  <si>
    <t>ELVEBYEN TAEKWONDOKLUBB</t>
  </si>
  <si>
    <t>SKOGER &amp; FJELL KARATE KLUBB</t>
  </si>
  <si>
    <t>DRAMMEN RYTTERSPORTSKLUBB</t>
  </si>
  <si>
    <t>FINNEMARKA IDRETTSLAG</t>
  </si>
  <si>
    <t>ELVEBYEN HÅNDBALLKLUBB</t>
  </si>
  <si>
    <t>SKOGER BORDTENNISKLUBB (BTK)</t>
  </si>
  <si>
    <t>I L BERGKAMERATENE</t>
  </si>
  <si>
    <t>IL BEVER`N</t>
  </si>
  <si>
    <t>EFTELØT IDRETTSLAG</t>
  </si>
  <si>
    <t>HVITTINGFOSS IDRETTSLAG</t>
  </si>
  <si>
    <t>JONDALEN IDRETTSLAG</t>
  </si>
  <si>
    <t>KONGSBERG DYKKERKLUBB</t>
  </si>
  <si>
    <t>KONGSBERG IDRETTSFORENING</t>
  </si>
  <si>
    <t>KONGSBERG PISTOLKLUBB</t>
  </si>
  <si>
    <t>KONGSBERG TENNISKLUBB</t>
  </si>
  <si>
    <t>NMK KONGSBERG</t>
  </si>
  <si>
    <t>IL SKRIM</t>
  </si>
  <si>
    <t>KONGSBERG FREESTYLEKLUBB</t>
  </si>
  <si>
    <t>KONGSBERG ORIENTERINGSLAG</t>
  </si>
  <si>
    <t>BK-SVØMMING</t>
  </si>
  <si>
    <t>IL BERGKAMERATENE VOLLEYBALL</t>
  </si>
  <si>
    <t>BK - JUDO</t>
  </si>
  <si>
    <t>BERGKAMERATENE BASKET (BK BASKET)</t>
  </si>
  <si>
    <t>BERGKAMERATENE SKI</t>
  </si>
  <si>
    <t>HEISTADMOEN PISTOLKLUBB</t>
  </si>
  <si>
    <t>HVITTINGFOSS LUFTSPORTKLUBB</t>
  </si>
  <si>
    <t>KONGSBERG GOLFKLUBB</t>
  </si>
  <si>
    <t>K3-KONGSBERG KLATREKLUBB</t>
  </si>
  <si>
    <t>MAJORPLASSEN RYTTERSPORTSKLUBB</t>
  </si>
  <si>
    <t>HVITTINGFOSS ALPINKLUBB</t>
  </si>
  <si>
    <t>SØLVKULA BOWLINGKLUBB</t>
  </si>
  <si>
    <t>KONGSBERG PADLEKLUBB</t>
  </si>
  <si>
    <t>FRISKIS&amp;SVETTIS KONGSBERG</t>
  </si>
  <si>
    <t>KONGSBERG TREKKHUNDKLUBB</t>
  </si>
  <si>
    <t>KONGSBERG WAKEBOARDKLUBB</t>
  </si>
  <si>
    <t>HERADSBYGDA IL</t>
  </si>
  <si>
    <t>HØNEFOSS OG RINGERIKE RIDEKLUBB</t>
  </si>
  <si>
    <t>HØNEFOSS TENNISKLUBB</t>
  </si>
  <si>
    <t>NORDERHOV UNGDOMS OG IDRETTSLAG</t>
  </si>
  <si>
    <t>RINGERIKE FRIIDRETTSKLUBB</t>
  </si>
  <si>
    <t>RINGERIKE ISHOCKEYKLUBB</t>
  </si>
  <si>
    <t>RINGERIKE JUDOKLUBB</t>
  </si>
  <si>
    <t>RINGERIKE ORIENTERINGSLAG</t>
  </si>
  <si>
    <t>RINGERIKE PISTOLKLUBB</t>
  </si>
  <si>
    <t>RINGERIKE SVØMMEKLUBB</t>
  </si>
  <si>
    <t>RINGERIKE SYKKELKLUBB</t>
  </si>
  <si>
    <t>RINGERIKE TURNFORENING</t>
  </si>
  <si>
    <t>HØNEFOSS SPORTSKLUBB</t>
  </si>
  <si>
    <t>IDRETTSFORENINGEN TYRISTUBBEN</t>
  </si>
  <si>
    <t>SOKNEDALEN IDRETTSLAG</t>
  </si>
  <si>
    <t>ÅDAL I.L.</t>
  </si>
  <si>
    <t>HØNEFOSS SKISKYTTERKLUBB</t>
  </si>
  <si>
    <t>RINGERIKE TAEKWONDO KLUBB</t>
  </si>
  <si>
    <t>TRANBY IL</t>
  </si>
  <si>
    <t>HØNEFOSS BASKETBALLKLUBB</t>
  </si>
  <si>
    <t>FOSSEKALLEN IL</t>
  </si>
  <si>
    <t>HØNEFOSS BALLKLUBB</t>
  </si>
  <si>
    <t>HØNEFOSS DISCSPORT KLUBB</t>
  </si>
  <si>
    <t>RINGERIKES MOTORFLYKLUBB</t>
  </si>
  <si>
    <t>RINGKOLLEN SKIKLUBB</t>
  </si>
  <si>
    <t>RINGERIKE GOLFKLUBB</t>
  </si>
  <si>
    <t>RINGERIKE OG TOTEN SPORTSFLYKLUBB</t>
  </si>
  <si>
    <t>RINGERIKE MODELLFLY KLUBB</t>
  </si>
  <si>
    <t>SOKNA LEIRDUEKLUBB</t>
  </si>
  <si>
    <t>HØNEFOSS RC-KLUBB</t>
  </si>
  <si>
    <t>HERADSBYGDA HÅNDBALLKLUBB</t>
  </si>
  <si>
    <t>IDRETTSLAGET HOLEVÆRINGEN</t>
  </si>
  <si>
    <t>TYRIFJORD GOLFKLUBB</t>
  </si>
  <si>
    <t>KROKSKOGEN CYKLEKLUBB</t>
  </si>
  <si>
    <t>IL FLÅVÆRINGEN</t>
  </si>
  <si>
    <t>NMK NEDRE HALLINGDAL</t>
  </si>
  <si>
    <t>BROMMA IDRETTSLAG</t>
  </si>
  <si>
    <t>NESBYEN IDRETTSLAG</t>
  </si>
  <si>
    <t>NESBYEN PISTOLKLUBB</t>
  </si>
  <si>
    <t>HALLINGDAL FOTBALLKLUBB</t>
  </si>
  <si>
    <t>NESBYEN GOLFKLUBB</t>
  </si>
  <si>
    <t>GOL IDRETTSLAG</t>
  </si>
  <si>
    <t>HALLINGKAST BOWLINGKLUBB</t>
  </si>
  <si>
    <t>HALLINGDAL FLYKLUBB</t>
  </si>
  <si>
    <t>NMK GOL</t>
  </si>
  <si>
    <t>HALLINGDAL GOLFKLUBB</t>
  </si>
  <si>
    <t>HEMSEDAL IDRETTSLAG</t>
  </si>
  <si>
    <t>HALLINGDAL KARATEKLUBB</t>
  </si>
  <si>
    <t>HEMSEDAL GOLFKLUBB</t>
  </si>
  <si>
    <t>FJELLET IL</t>
  </si>
  <si>
    <t>TORPO IDRETTSLAG</t>
  </si>
  <si>
    <t>ÅL IDRETTSLAG</t>
  </si>
  <si>
    <t>ÅL SKISKYTTARLAG</t>
  </si>
  <si>
    <t>HALLINGEN HESTESPORTSKLUBB</t>
  </si>
  <si>
    <t>ANDEBARKJI TSK</t>
  </si>
  <si>
    <t>HALLINGDAL MOTOCROSSKLUBB</t>
  </si>
  <si>
    <t>KL06190022</t>
  </si>
  <si>
    <t>HALLINGDAL PARAGLIDERKLUBB</t>
  </si>
  <si>
    <t>GEILO IDRETTSLAG</t>
  </si>
  <si>
    <t>HOL IDRETTSLAG</t>
  </si>
  <si>
    <t>SKURDALEN IDRETTSLAG</t>
  </si>
  <si>
    <t>GEILO RIDE OG KJØREKLUBB</t>
  </si>
  <si>
    <t>GEILO KLATREKLUBB</t>
  </si>
  <si>
    <t>EGGEDAL IDRETTSLAG</t>
  </si>
  <si>
    <t>NEDRE SIGDAL IDRETTSFORENING</t>
  </si>
  <si>
    <t>SIGDAL FRIIDRETTSKLUBB</t>
  </si>
  <si>
    <t>SIGDALS SKIKLUB</t>
  </si>
  <si>
    <t>STJERNA IDRETTSLAG</t>
  </si>
  <si>
    <t>ØVRE SIGDAL IDRETTSLAG</t>
  </si>
  <si>
    <t>SIGDAL OG ROSTHAUG HESTESPORTSLAG</t>
  </si>
  <si>
    <t>NMK MODUM OG SIGDAL</t>
  </si>
  <si>
    <t>KRØDSHERAD IDRETTSLAG</t>
  </si>
  <si>
    <t>NOREFJELL TRAP TEAM</t>
  </si>
  <si>
    <t>NOREFJELL GOLFKLUBB</t>
  </si>
  <si>
    <t>NOREFJELL CYKLEKLUBB</t>
  </si>
  <si>
    <t>BINGEN BALLKLUBB</t>
  </si>
  <si>
    <t>GEITHUS IDRETTSLAG</t>
  </si>
  <si>
    <t>HAUGFOSS IDRETTSFORENING</t>
  </si>
  <si>
    <t>MODUM FRIIDRETTSKLUBB</t>
  </si>
  <si>
    <t>MODUM ORIENTERINGSLAG</t>
  </si>
  <si>
    <t>MODUM SVØMMEKLUBB</t>
  </si>
  <si>
    <t>I L MOINGEN</t>
  </si>
  <si>
    <t>SIMOSTRANDA IL</t>
  </si>
  <si>
    <t>VIKERSUND IDRETTSFORENING VIF-HUSET</t>
  </si>
  <si>
    <t>ÅMOT IDRETTSFORENING</t>
  </si>
  <si>
    <t>FURUMO CURLING KLUBB</t>
  </si>
  <si>
    <t>MODUM FOTBALLKLUBB</t>
  </si>
  <si>
    <t>FRISKIS &amp; SVETTIS MODUM</t>
  </si>
  <si>
    <t>KL06230038</t>
  </si>
  <si>
    <t>DYKKERKLUBB MODUM</t>
  </si>
  <si>
    <t>KL06230039</t>
  </si>
  <si>
    <t>GLITRE SVØMMEKLUBB</t>
  </si>
  <si>
    <t>BAKKE IF</t>
  </si>
  <si>
    <t>EIKEREN BRETTSEILERKLUBB</t>
  </si>
  <si>
    <t>EIKER ORIENTERINGSLAG EG</t>
  </si>
  <si>
    <t>IF EIKER KVIKK</t>
  </si>
  <si>
    <t>FISKUM IDRETTSLAG</t>
  </si>
  <si>
    <t>EIKER BORDTENNISKLUBB</t>
  </si>
  <si>
    <t>HOKKSUND IDRETTSLAG</t>
  </si>
  <si>
    <t>EIKER PADLEKLUBB</t>
  </si>
  <si>
    <t>HOKKSUND TURNFORENING</t>
  </si>
  <si>
    <t>IL RAMM-EIKER</t>
  </si>
  <si>
    <t>VESTFOSSEN IDRETTSFORENING</t>
  </si>
  <si>
    <t>ØVRE EIKER SVØMMEKLUBB</t>
  </si>
  <si>
    <t>HOKKSUND PISTOLKLUBB</t>
  </si>
  <si>
    <t>IDRETTSFORENINGEN BIRKEBEINEREN</t>
  </si>
  <si>
    <t>EIKER CYKLEKLUBB</t>
  </si>
  <si>
    <t>MJØNDALEN IDRETTSFORENING</t>
  </si>
  <si>
    <t>NEDRE EIKER SVØMMEKLUBB</t>
  </si>
  <si>
    <t>OSBAKKEN IDRETTSLAG</t>
  </si>
  <si>
    <t>SOLBERG SPORTSKLUBB</t>
  </si>
  <si>
    <t>STEINBERG IDRETTSFORENING</t>
  </si>
  <si>
    <t>VIKÅSEN IDRETTSLAG</t>
  </si>
  <si>
    <t>YTTERKOLLEN IDRETTSLAG</t>
  </si>
  <si>
    <t>NOR 92 INNEBANDYKLUBB</t>
  </si>
  <si>
    <t>EIKER GOLFKLUBB</t>
  </si>
  <si>
    <t>EIKER CHEER TEAM</t>
  </si>
  <si>
    <t>DRAMMEN OG OMEGN RIDEKLUBB</t>
  </si>
  <si>
    <t>OSLO OG LIER HANGGLIDERKLUBB</t>
  </si>
  <si>
    <t>LIER IDRETTSLAG</t>
  </si>
  <si>
    <t>LIER SVØMMEKLUBB</t>
  </si>
  <si>
    <t>LIER TENNISKLUBB</t>
  </si>
  <si>
    <t>LIERBYGDA OL</t>
  </si>
  <si>
    <t>SJÅSTAD/ VESTRE LIER IL</t>
  </si>
  <si>
    <t>SPARTA/BRAGERØEN IDRETTSLAGET</t>
  </si>
  <si>
    <t>SYLLING IDRETTSFORENING</t>
  </si>
  <si>
    <t>TRANBY TURN</t>
  </si>
  <si>
    <t>LIER NTN TAEKWON-DO KLUBB</t>
  </si>
  <si>
    <t>SYLLING RIDEKLUBB</t>
  </si>
  <si>
    <t>HOLTSMARK GOLFKLUBB</t>
  </si>
  <si>
    <t>LIER MOTORSPORTKLUBB</t>
  </si>
  <si>
    <t>BÆRUMS VERK TOPPHÅNDBALL</t>
  </si>
  <si>
    <t>FRISKIS &amp; SVETTIS LIER</t>
  </si>
  <si>
    <t>STOPPEN SPORTSKLUBB</t>
  </si>
  <si>
    <t>BØDALEN IDRETTSFORENING</t>
  </si>
  <si>
    <t>KJEKSTAD GOLFKLUBB</t>
  </si>
  <si>
    <t>NÆRSNES OG ÅROS IDRETTSFORENING</t>
  </si>
  <si>
    <t>RØYKEN HANDICAPIDRETTSLAG</t>
  </si>
  <si>
    <t>RØYKEN SPORTSDYKKERKLUBB</t>
  </si>
  <si>
    <t>SLEMMESTAD IDRETTSFORENING</t>
  </si>
  <si>
    <t>RØYKEN ORIENTERINGSLAG</t>
  </si>
  <si>
    <t>RØYKEN TAEKWON-DO KLUBB</t>
  </si>
  <si>
    <t>RØYKENHOPP</t>
  </si>
  <si>
    <t>SLEMMESTAD OG OMEGN TURNFORENING</t>
  </si>
  <si>
    <t>ØLSTAD MODELLFLYKLUBB</t>
  </si>
  <si>
    <t>RØYKEN OG HURUM KLATREKLUBB</t>
  </si>
  <si>
    <t>TOFTE FREMAD IDRETTSFORENING</t>
  </si>
  <si>
    <t>SÆTRE IDRÆTSFORENING GRAABEIN</t>
  </si>
  <si>
    <t>HOLMSBU IDRETTSFORENING</t>
  </si>
  <si>
    <t>HURINGEN IF</t>
  </si>
  <si>
    <t>HURUM ORIENTERINGSLAG</t>
  </si>
  <si>
    <t>HURUM SPORTSSKYTTERKLUBB</t>
  </si>
  <si>
    <t>HURUM SEILFORENING</t>
  </si>
  <si>
    <t>RØYKEN OG HURUM MODELLFLYKLUBB</t>
  </si>
  <si>
    <t>SVENE IL</t>
  </si>
  <si>
    <t>NUMEDAL SPORTSSKYTTERE</t>
  </si>
  <si>
    <t>ROLLAG OG VEGGLI IDRETTSLAG</t>
  </si>
  <si>
    <t>IL NORINGEN</t>
  </si>
  <si>
    <t>RØDBERG IDRETTSFORENING</t>
  </si>
  <si>
    <t>TUNHOVD IDRETTSLAG</t>
  </si>
  <si>
    <t>UVDAL IDRETTSLAG</t>
  </si>
  <si>
    <t>NMK NORE OG UVDAL</t>
  </si>
  <si>
    <t>RUSTAD ABILDSØ SPORTSKLUBB</t>
  </si>
  <si>
    <t>ABILDSØ TENNISKLUBB</t>
  </si>
  <si>
    <t>AKADEMISK SKYTTERLAG</t>
  </si>
  <si>
    <t>AKKAREN SPORTSDYKKERKLUBB</t>
  </si>
  <si>
    <t>BEKKELAGSHØGDA TENNISKLUBB</t>
  </si>
  <si>
    <t>BERG TENNISKLUBB</t>
  </si>
  <si>
    <t>GYMNASTIKK- OG TURNFORENINGEN BJART</t>
  </si>
  <si>
    <t>BUNDEFJORDEN SEILFORENING</t>
  </si>
  <si>
    <t>TROLL KARATEKLUBB BUSHIDO</t>
  </si>
  <si>
    <t>MONOLITTEN IDRETTSLAG</t>
  </si>
  <si>
    <t>BYGDØ FEKTEKLUBB</t>
  </si>
  <si>
    <t>BYGDØ IDRETTSLAG</t>
  </si>
  <si>
    <t>BYGDØY CURLING CLUB</t>
  </si>
  <si>
    <t>BYGDØ TENNISKLUBB</t>
  </si>
  <si>
    <t>BÆKKELAGETS SPORTSKLUB/NORWAY CUP</t>
  </si>
  <si>
    <t>BØLER IDRETTSFORENING</t>
  </si>
  <si>
    <t>CHRISTIANIA ROKLUB</t>
  </si>
  <si>
    <t>EKEBERG RIDEKLUBB</t>
  </si>
  <si>
    <t>ELLINGSRUD IDRETTSLAG</t>
  </si>
  <si>
    <t>FAGERBORG BALLKLUB</t>
  </si>
  <si>
    <t>FOKUS BORDTENNISKLUBB</t>
  </si>
  <si>
    <t>SKIFORENINGEN - FORENINGEN TIL SKI-IDRETTENS FREMME</t>
  </si>
  <si>
    <t>SPORTSKLUBBEN FORWARD</t>
  </si>
  <si>
    <t>FRIGG OSLO FOTBALLKLUBB</t>
  </si>
  <si>
    <t>RULLESTOLDANSEKLUBBEN FRISTIL</t>
  </si>
  <si>
    <t>FROGNER BOWLINGKLUBB</t>
  </si>
  <si>
    <t>IF FRØY</t>
  </si>
  <si>
    <t>FURUSET IDRETTSFORENING</t>
  </si>
  <si>
    <t>IL GEOFORM</t>
  </si>
  <si>
    <t>GOLIA TENNISKLUBB</t>
  </si>
  <si>
    <t>GREFSEN TENNISKLUBB</t>
  </si>
  <si>
    <t>SPORTSFORENINGEN GREI</t>
  </si>
  <si>
    <t>SKIKLUBBEN GRENADEREN</t>
  </si>
  <si>
    <t>GRORUD IDRETTSLAG</t>
  </si>
  <si>
    <t>HASLE-LØREN IDRETTSLAG</t>
  </si>
  <si>
    <t>HAUGERUD IDRETTSFORENING</t>
  </si>
  <si>
    <t>HAUKETO IDRETTSFORENING</t>
  </si>
  <si>
    <t>HEMING IDRETTSLAGET</t>
  </si>
  <si>
    <t>IDRETTSKLUBBEN HERO</t>
  </si>
  <si>
    <t>HODR IDRETTSLAG FOR SYNSHEMMEDE</t>
  </si>
  <si>
    <t>HOLMENKOLLEN TENNISKLUBB</t>
  </si>
  <si>
    <t>HØYBRÅTEN BASKETBALLKLUBB</t>
  </si>
  <si>
    <t>HØYBRÅTEN DAMETURNFORENING</t>
  </si>
  <si>
    <t>HØYBRÅTEN OG STOVNER IL</t>
  </si>
  <si>
    <t>SINSEN TENNISKLUBB</t>
  </si>
  <si>
    <t>KFUM-KAMERATENE OSLO</t>
  </si>
  <si>
    <t>KJELSÅS BORDTENNISKLUBB</t>
  </si>
  <si>
    <t>KJELSÅS IDRETTSLAG</t>
  </si>
  <si>
    <t>KLEMETSRUD IDRETTSLAG</t>
  </si>
  <si>
    <t>KOLL, IDRETTSLAGET</t>
  </si>
  <si>
    <t>KONGELIG NORSK SEILFORENING</t>
  </si>
  <si>
    <t>KORSVOLL IDRETTSLAG</t>
  </si>
  <si>
    <t>LAMBERTSETER BRYTEKLUBB</t>
  </si>
  <si>
    <t>LAMBERTSETER IDRETTSFORENING</t>
  </si>
  <si>
    <t>LAMBERTSETER SVØMMEKLUBB</t>
  </si>
  <si>
    <t>LINDERUD IL</t>
  </si>
  <si>
    <t>LJAN TENNISKLUBB</t>
  </si>
  <si>
    <t>SKI- OG FOTBALLKLUBBEN LYN</t>
  </si>
  <si>
    <t>LYNILD BTK</t>
  </si>
  <si>
    <t>BISLETT VOLLEY</t>
  </si>
  <si>
    <t>NJÅRD</t>
  </si>
  <si>
    <t>OSLO MOTORSPORTKLUBB</t>
  </si>
  <si>
    <t>NORD KANO OG KAJAKK KLUBB</t>
  </si>
  <si>
    <t>NORDBERG TENNISKLUBB</t>
  </si>
  <si>
    <t>NORDSTRAND BASKETBALL CLUB</t>
  </si>
  <si>
    <t>NORDSTRAND IDRETTSFORENING</t>
  </si>
  <si>
    <t>NORDSTRAND SPORTSSKYTTERE</t>
  </si>
  <si>
    <t>NORDSTRAND TENNISKLUBB</t>
  </si>
  <si>
    <t>NORSK JUDO OG JIU-JITSU KLUBB</t>
  </si>
  <si>
    <t>NORSK TREKKHUNDKLUBB</t>
  </si>
  <si>
    <t>NORSKE STUDENTERS ROKLUB</t>
  </si>
  <si>
    <t>NYDALENS SKIKLUB</t>
  </si>
  <si>
    <t>OPPSAL IDRETTSFORENING</t>
  </si>
  <si>
    <t>ORMSUND ROKLUB</t>
  </si>
  <si>
    <t>ORMØYA TENNISKLUBB</t>
  </si>
  <si>
    <t>BYGDØ BADMINTONKLUBB</t>
  </si>
  <si>
    <t>OSLO BRYTEKLUBB</t>
  </si>
  <si>
    <t>OSLO BUESKYTTERE</t>
  </si>
  <si>
    <t>OSLO ELVESPORTSKLUBB</t>
  </si>
  <si>
    <t>OSLO FALLSKJERMKLUBB</t>
  </si>
  <si>
    <t>OSLO FEKTEKLUB</t>
  </si>
  <si>
    <t>OSLO GOLFKLUBB</t>
  </si>
  <si>
    <t>OSLO HANDICAPIDRETTSLAG</t>
  </si>
  <si>
    <t>OSLO IDRETTSLAG</t>
  </si>
  <si>
    <t>OSLO KAJAKKLUBB</t>
  </si>
  <si>
    <t>OSLO KARATEKLUBB</t>
  </si>
  <si>
    <t>OSLO KOMMUNALE TJENESTEMENNS SKYTTERLAG</t>
  </si>
  <si>
    <t>OSLO PISTOLKLUBB</t>
  </si>
  <si>
    <t>OSLO ROKLUBB</t>
  </si>
  <si>
    <t>OSLO RYTTERSPORTSKLUBB</t>
  </si>
  <si>
    <t>OSLO SEILFORENING</t>
  </si>
  <si>
    <t>OSLO SKØITEKLUB</t>
  </si>
  <si>
    <t>OSLO SPORTSSKYTTERE</t>
  </si>
  <si>
    <t>OSLO STYRKELØFTKLUBB</t>
  </si>
  <si>
    <t>OSLO TENNISKLUBB</t>
  </si>
  <si>
    <t>OSLO TURNFORENING</t>
  </si>
  <si>
    <t>OSLOUNGDOMMENS MOTORSENTER TRIAL-KLUBB</t>
  </si>
  <si>
    <t>OSLO ØSTRE SPORTSSKYTTERE</t>
  </si>
  <si>
    <t>OSLOSTUDENTENES IDRETTSKLUBB</t>
  </si>
  <si>
    <t>SPORTSKLUBBEN VIDAR</t>
  </si>
  <si>
    <t>SPORTSKLUBBEN OSLO ØRN</t>
  </si>
  <si>
    <t>OSLOMARKA TREKKHUNDKLUBB</t>
  </si>
  <si>
    <t>PERSBRÅTEN BASKETBALLKLUBB</t>
  </si>
  <si>
    <t>VEITVET SPORTSKLUBB</t>
  </si>
  <si>
    <t>ROMSÅS IDRETTSLAG</t>
  </si>
  <si>
    <t>RUSTAD IDRETTSLAG</t>
  </si>
  <si>
    <t>SPORTSKLUBBEN RYE</t>
  </si>
  <si>
    <t>RØA ALLIANSEIDRETTSLAG</t>
  </si>
  <si>
    <t>SAGENE IDRETTSFORENING</t>
  </si>
  <si>
    <t>MORTENSRUD-AKER SPORTSKLUBB</t>
  </si>
  <si>
    <t>SIMENSBRÅTEN IDRETTSLAG</t>
  </si>
  <si>
    <t>SINSEN GYMNASTIKK OG TURNFORENING</t>
  </si>
  <si>
    <t>SIV GYMNASTIKKFORENING</t>
  </si>
  <si>
    <t>SJØLØWEN DYKKERKLUBB</t>
  </si>
  <si>
    <t>SKEID</t>
  </si>
  <si>
    <t>SPORTSKLUBBEN AV 1909</t>
  </si>
  <si>
    <t>SPORTSKLUBBEN SPEED</t>
  </si>
  <si>
    <t>OSLOMET IL</t>
  </si>
  <si>
    <t>SPORTSKLUBBEN STERLING</t>
  </si>
  <si>
    <t>STOVNERKAMERATENE</t>
  </si>
  <si>
    <t>SØRBRÅTEN IDRETTSLAG</t>
  </si>
  <si>
    <t>SØRKEDALENS IDRETTSFORENING</t>
  </si>
  <si>
    <t>TIGER KARATE KLUBB</t>
  </si>
  <si>
    <t>TJALVE IDRETTSKLUBBEN</t>
  </si>
  <si>
    <t>TONSEN TENNISKLUBB</t>
  </si>
  <si>
    <t>IDRETTSLAGET TRY</t>
  </si>
  <si>
    <t>TÅSEN IL</t>
  </si>
  <si>
    <t>ULLERN IDRETTSFORENING</t>
  </si>
  <si>
    <t>ULLEVÅL IL</t>
  </si>
  <si>
    <t>ULVØY TENNISKLUBB</t>
  </si>
  <si>
    <t>URANIENBORG TURNFORENING</t>
  </si>
  <si>
    <t>STOVNER SPORTSKLUBB</t>
  </si>
  <si>
    <t>VESTRE AKERS SKIKLUB</t>
  </si>
  <si>
    <t>VIKA IDRETTSFORENING</t>
  </si>
  <si>
    <t>VIPPETANGEN DYKKERKLUBB</t>
  </si>
  <si>
    <t>VÅLERENGENS IDRETTSFORENING</t>
  </si>
  <si>
    <t>I.F. ØRNULF</t>
  </si>
  <si>
    <t>ØSTERDØLENES IDRETTSLAG I OSLO</t>
  </si>
  <si>
    <t>ØSTMARKA RYTTERKLUBB</t>
  </si>
  <si>
    <t>ØSTRE AKER SKIKLUBB</t>
  </si>
  <si>
    <t>ÅRVOLL IDRETTSLAG</t>
  </si>
  <si>
    <t>HÆRENS VÅPENTEKNISKE KORPS SKYTTERKLUBB</t>
  </si>
  <si>
    <t>LILLE TØYEN FOTBALLKLUBB</t>
  </si>
  <si>
    <t>HØYENHALL GYMNASTIKKFORENING</t>
  </si>
  <si>
    <t>HUK-LADEGAARDSØEN FOTBALLKLUBB</t>
  </si>
  <si>
    <t>NORDSTRAND TURNFORENING</t>
  </si>
  <si>
    <t>HOLMLIA SPORTSKLUBB</t>
  </si>
  <si>
    <t>LINDEBERG SPORTSKLUBB - FOTBALL</t>
  </si>
  <si>
    <t>OSLO JUDO KLUBB</t>
  </si>
  <si>
    <t>LILLEBORG IDRETTSKLUBB</t>
  </si>
  <si>
    <t>OSLO TAEKWONDO KLUBB</t>
  </si>
  <si>
    <t>GRORUD TAEKWONDOKLUBB</t>
  </si>
  <si>
    <t>TØYEN TAEKWONDO KLUBB</t>
  </si>
  <si>
    <t>OSLO SKISKYTTERLAG</t>
  </si>
  <si>
    <t>LILLOMARKA ORIENTERINGSLAG</t>
  </si>
  <si>
    <t>SINSEN CRICKET CLUB</t>
  </si>
  <si>
    <t>VEITVET SENIORBOWLING</t>
  </si>
  <si>
    <t>I K AKERSELVA</t>
  </si>
  <si>
    <t>OSLO PARAGLIDERKLUBB</t>
  </si>
  <si>
    <t>NØKLEVANN RO- OG PADLEKLUBB</t>
  </si>
  <si>
    <t>BI ATHLETICS</t>
  </si>
  <si>
    <t>SØRKEDALEN RIDEKLUBB</t>
  </si>
  <si>
    <t>VÅLERENGA AMERIKANSK FOTBALL</t>
  </si>
  <si>
    <t>OSLO BOKSEKLUBB</t>
  </si>
  <si>
    <t>OSLO STUPEKLUBB</t>
  </si>
  <si>
    <t>OSLO VIKINGS AMERIKANSK FOTBALLKLUB</t>
  </si>
  <si>
    <t>GRORUDDALEN GOLFKLUBB</t>
  </si>
  <si>
    <t>ULLERN SEILFORENING</t>
  </si>
  <si>
    <t>INGIERKOLLEN RUSTAD SLALOMKLUBB</t>
  </si>
  <si>
    <t>VÅLERENGA ISHOCKEY</t>
  </si>
  <si>
    <t>VÅLERENGA HÅNDBALL</t>
  </si>
  <si>
    <t>VÅLERENGA FOTBALL</t>
  </si>
  <si>
    <t>OSLOOMRÅDETS VILTMÅLKLUBB</t>
  </si>
  <si>
    <t>RILINDJA IL</t>
  </si>
  <si>
    <t>OSLO CITY F.C.</t>
  </si>
  <si>
    <t>TUNET INNEBANDYKLUBB</t>
  </si>
  <si>
    <t>SØNDRE NORDSTRAND RIDEKLUBB</t>
  </si>
  <si>
    <t>GANDUR ISLANDSHESTFORENING</t>
  </si>
  <si>
    <t>ULLEVÅL TENNISKLUBB</t>
  </si>
  <si>
    <t>OSLO ALLIGATORS SOFT- OG BASEBALLKLUBB</t>
  </si>
  <si>
    <t>ULLERN TENNISKLUBB</t>
  </si>
  <si>
    <t>OSLO OG AKERSHUS FJORDHESTLAG</t>
  </si>
  <si>
    <t>GAMLE OSLO ISHOCKEYKLUBB</t>
  </si>
  <si>
    <t>CHRISTIANIA MINIGOLF CLUB</t>
  </si>
  <si>
    <t>HEMING ORIENTERING</t>
  </si>
  <si>
    <t>BISLET BASKETBALLKLUBB</t>
  </si>
  <si>
    <t>FURUSET HÅNDBALL IF</t>
  </si>
  <si>
    <t>FURUSET ISHOCKEY IF</t>
  </si>
  <si>
    <t>SVEIVA INNEBANDY</t>
  </si>
  <si>
    <t>OSLO PRETENDERS SPORTSKLUBB</t>
  </si>
  <si>
    <t>KOLSÅS KLATREKLUBB</t>
  </si>
  <si>
    <t>KL03010795</t>
  </si>
  <si>
    <t>STOVNER FRISBEE KLUBB</t>
  </si>
  <si>
    <t>FURUSET FOTBALL IDRETTSFORENING</t>
  </si>
  <si>
    <t>SLEMDAL JUDOKLUBB</t>
  </si>
  <si>
    <t>UNIQUE BILJARDKLUBB</t>
  </si>
  <si>
    <t>GRØNMO GOLFKLUBB</t>
  </si>
  <si>
    <t>SANGAM IDRETTSLAG</t>
  </si>
  <si>
    <t>ØSTENSJØ INNEBANDYKLUBB</t>
  </si>
  <si>
    <t>FIGHTER KICKBOXINGKLUBB</t>
  </si>
  <si>
    <t>CHRISTIANIA TAEKWON-DO KLUBB</t>
  </si>
  <si>
    <t>OSLO BILJARDKLUBB</t>
  </si>
  <si>
    <t>BJØRNDAL IDRETTSFORENING</t>
  </si>
  <si>
    <t>OSLO KUNGFU KLUBB</t>
  </si>
  <si>
    <t>BØLER BASKET</t>
  </si>
  <si>
    <t>OSLO RULLESTOLRUGBYKLUBB</t>
  </si>
  <si>
    <t>TORSHOV BOB TEAM</t>
  </si>
  <si>
    <t>IDRETTSLAGET MANGLERUD STAR ISHOCKEY, BREDDE</t>
  </si>
  <si>
    <t>IL MANGLERUD STAR FOTBALL</t>
  </si>
  <si>
    <t>OSLO RULLESTOLTENNIS KLUBB</t>
  </si>
  <si>
    <t>LOKOMOTIV OSLO</t>
  </si>
  <si>
    <t>GØY HK</t>
  </si>
  <si>
    <t>CENTRUM TIGERS</t>
  </si>
  <si>
    <t>OSLO VOLLEY</t>
  </si>
  <si>
    <t>OLDENBORG IDRÆTTSSELSKAB</t>
  </si>
  <si>
    <t>AMMERUD HÅNDBALL</t>
  </si>
  <si>
    <t>AMMERUD BASKET</t>
  </si>
  <si>
    <t>OSLO SANDVOLLEYBALLKLUBB</t>
  </si>
  <si>
    <t>CIRRUS RC FLYKLUBB</t>
  </si>
  <si>
    <t>VINGTOR RC CLUB</t>
  </si>
  <si>
    <t>OSLO FLYVEKLUBB</t>
  </si>
  <si>
    <t>OSLO ALIENS CRICKET CLUB</t>
  </si>
  <si>
    <t>SAKURA KARATE KLUBB</t>
  </si>
  <si>
    <t>OSLO SQUASH KLUBB</t>
  </si>
  <si>
    <t>OSLO GARNISONS PISTOLKLUBB</t>
  </si>
  <si>
    <t>AKTIV SKØYTEKLUBB</t>
  </si>
  <si>
    <t>VIQUEENS CHEERLEADERS</t>
  </si>
  <si>
    <t>KEUM GANG TAEKWONDO - ST.HANSHAUGEN</t>
  </si>
  <si>
    <t>VÅLERENGA BASKET</t>
  </si>
  <si>
    <t>FIRE LYS FK</t>
  </si>
  <si>
    <t>LINDEBERG SPORTSKLUBB- SKIGRUPPE</t>
  </si>
  <si>
    <t>OSLO MODELLBILKLUBB</t>
  </si>
  <si>
    <t>RABALLDER HÅNDBALL</t>
  </si>
  <si>
    <t>OSLO KALI SIKARAN KLUBB</t>
  </si>
  <si>
    <t>KOLLENHOPP</t>
  </si>
  <si>
    <t>FURUSET ALLIDRETT IF</t>
  </si>
  <si>
    <t>INTER LIONS CRICKET KLUBB</t>
  </si>
  <si>
    <t>LYN SKI</t>
  </si>
  <si>
    <t>LYN FOTBALL</t>
  </si>
  <si>
    <t>OSLO ØST TAEKWON-DO KLUBB</t>
  </si>
  <si>
    <t>OSLO NORD TAEKWONDO KLUBB</t>
  </si>
  <si>
    <t>OPPSAL TAEKWONDO KLUBB</t>
  </si>
  <si>
    <t>RABALLDER VOLLEYBALL</t>
  </si>
  <si>
    <t>FREESTYLE IDRETTSLAG</t>
  </si>
  <si>
    <t>TOJANG KAMPSPORTKLUBB</t>
  </si>
  <si>
    <t>VINDEREN SPORTSFORENING</t>
  </si>
  <si>
    <t>OPPSAL ORIENTERING</t>
  </si>
  <si>
    <t>OPPSAL IF HÅNDBALL</t>
  </si>
  <si>
    <t>OPPSAL IF FOTBALL</t>
  </si>
  <si>
    <t>OSLO KLATREKLUBB</t>
  </si>
  <si>
    <t>ALNA CRICKET CLUB</t>
  </si>
  <si>
    <t>LILLOMARKA SKIKLUBB</t>
  </si>
  <si>
    <t>OPPSAL BASKET</t>
  </si>
  <si>
    <t>POLONIA OSLO VOLLEYBALL KLUBB</t>
  </si>
  <si>
    <t>OPPSAL IF SKI</t>
  </si>
  <si>
    <t>FRISKIS &amp; SVETTIS OSLO</t>
  </si>
  <si>
    <t>OSLO PETANQUE CLUB</t>
  </si>
  <si>
    <t>GRÜNER FOTBALL IL</t>
  </si>
  <si>
    <t>GRÜNER HÅNDBALL</t>
  </si>
  <si>
    <t>GRÜNER ISHOCKEY</t>
  </si>
  <si>
    <t>FURUSET LANDHOCKEYKLUBB</t>
  </si>
  <si>
    <t>BJERKE TAEKWONDO KLUBB</t>
  </si>
  <si>
    <t>HAUGENSTUA 08 CRICKET CLUB</t>
  </si>
  <si>
    <t>BISLETT DUCKS CRICKETKLUBB</t>
  </si>
  <si>
    <t>OSLO STICKFIGHTING CLUB</t>
  </si>
  <si>
    <t>OSLO KENDO KLUBB</t>
  </si>
  <si>
    <t>KJEKKAS IDRETTSFORENING</t>
  </si>
  <si>
    <t>STEP UP DANSEKLUBB</t>
  </si>
  <si>
    <t>FORENINGEN CAPOEIRA ANGOLA OSLO</t>
  </si>
  <si>
    <t>OSLOMET LACROSSE</t>
  </si>
  <si>
    <t>OSLO SIDELENGS BRETTKLUBB</t>
  </si>
  <si>
    <t>RØA FOTBALL ELITE</t>
  </si>
  <si>
    <t>OSLO IDRETTSLAG SKØYTER</t>
  </si>
  <si>
    <t>OSLO IDRETTSLAG SVØMMING</t>
  </si>
  <si>
    <t>BLINDERN RUGBYKLUBB</t>
  </si>
  <si>
    <t>CHRISTIANIA BALLKLUBB</t>
  </si>
  <si>
    <t>OSLO SNOOKER</t>
  </si>
  <si>
    <t>OSLO ROLLER DERBY KLUBB</t>
  </si>
  <si>
    <t>OSLO SPEEDSKATERS RULLESKØYTEKLUBB</t>
  </si>
  <si>
    <t>LINDEBERG CRICKET KLUBB</t>
  </si>
  <si>
    <t>BÆKKELAGETS SPORTSKLUB HE</t>
  </si>
  <si>
    <t>SINSEN-REFSTAD IDRETTSLAG</t>
  </si>
  <si>
    <t>SANTOKAI KARATEKLUBB</t>
  </si>
  <si>
    <t>LYN 1896 FOTBALLKLUBB</t>
  </si>
  <si>
    <t>NATTHAUKEN IL</t>
  </si>
  <si>
    <t>RØNNINGEN SPORTSKLUBB</t>
  </si>
  <si>
    <t>OSLO AIKIDO KLUBB</t>
  </si>
  <si>
    <t>TVEITA TAEKWONDOKLUBB</t>
  </si>
  <si>
    <t>KL03011569</t>
  </si>
  <si>
    <t>BJERKE &amp; VEITVET ALLIDRETT I.F.</t>
  </si>
  <si>
    <t>ULLR SKIKLUBB</t>
  </si>
  <si>
    <t>OSLO BORDTENNISKLUBB</t>
  </si>
  <si>
    <t>TRYVANN CYKLEKLUBB</t>
  </si>
  <si>
    <t>CHRISTIANIA ATLETKLUBB</t>
  </si>
  <si>
    <t>NOFØDRA KAMPSPORTKLUBB OSLO</t>
  </si>
  <si>
    <t>TØYEN SPORTSKLUBB</t>
  </si>
  <si>
    <t>RYEN KAMPSPORTKLUBB</t>
  </si>
  <si>
    <t>OSLO URBANE IDRETTSFORENING</t>
  </si>
  <si>
    <t>KRINGSJÅ CRICKET KLUBB</t>
  </si>
  <si>
    <t>AKER TOPPHÅNDBALL</t>
  </si>
  <si>
    <t>HASLE-LØREN ISHOCKEY ELITE</t>
  </si>
  <si>
    <t>DANSEKLUBBEN SALSAKOMPANIET</t>
  </si>
  <si>
    <t>LANGLIELVA RIDEKLUBB</t>
  </si>
  <si>
    <t>CHRISTIANIA LACROSSE</t>
  </si>
  <si>
    <t>GRORUDDALEN FRIIDRETTSKLUBB</t>
  </si>
  <si>
    <t>HOLMENKOLLEN SKISKYTTERKLUBB</t>
  </si>
  <si>
    <t>BJERKE KYEONGDANG KAMPSPORTKLUBB</t>
  </si>
  <si>
    <t>TITAN FEKTEKLUBB</t>
  </si>
  <si>
    <t>OSLO GUC CAPOEIRA KLUBB</t>
  </si>
  <si>
    <t>AKERSELVA PADLEKLUBB</t>
  </si>
  <si>
    <t>NORDSTRAND DRILLKLUBB</t>
  </si>
  <si>
    <t>OSLO BOWLINGKLUBB</t>
  </si>
  <si>
    <t>GAMLE OSLO ROADRACING LAG</t>
  </si>
  <si>
    <t>VESTLI CRICKET KLUBB</t>
  </si>
  <si>
    <t>AUSTMARKA IDRETTSLAG</t>
  </si>
  <si>
    <t>BRANDVAL IDRETTSLAG</t>
  </si>
  <si>
    <t>IL BRANE</t>
  </si>
  <si>
    <t>GLÅMDAL SYKLEKLUBB</t>
  </si>
  <si>
    <t>GRANLI IL</t>
  </si>
  <si>
    <t>KL04020013</t>
  </si>
  <si>
    <t>KONGSVINGER BUESKYTTERKLUBB</t>
  </si>
  <si>
    <t>KONGSVINGER IDRETTSLAG</t>
  </si>
  <si>
    <t>KONGSVINGER RO- OG PADLEKLUBB</t>
  </si>
  <si>
    <t>KONGSVINGER SPORTSSKYTTERE</t>
  </si>
  <si>
    <t>KONGSVINGER TENNISKLUBB</t>
  </si>
  <si>
    <t>KOBRA BORDTENNISKLUBB</t>
  </si>
  <si>
    <t>LUNDERSÆTER IDRETTSLAG</t>
  </si>
  <si>
    <t>KONGSVINGER TAEKWON-DO KLUBB</t>
  </si>
  <si>
    <t>KONGSVINGER SVØMMEKLUBB</t>
  </si>
  <si>
    <t>KONGSVINGER IL SKI</t>
  </si>
  <si>
    <t>KONGSVINGER IL HÅNDBALL</t>
  </si>
  <si>
    <t>KONGSVINGER IL FOTBALL</t>
  </si>
  <si>
    <t>KONGSVINGER IL TOPPFOTBALL</t>
  </si>
  <si>
    <t>KONGSVINGER SKØYTEKLUBB</t>
  </si>
  <si>
    <t>KONGSVINGER IL ISHOCKEY</t>
  </si>
  <si>
    <t>BRANDVAL/KONSVINGER ORIENTERINGSKLUBB</t>
  </si>
  <si>
    <t>KONGSVINGER IL FRIIDRETT</t>
  </si>
  <si>
    <t>VINGER FOTBALLKLUBB</t>
  </si>
  <si>
    <t>GLÅMDAL BOWLINGKLUBB</t>
  </si>
  <si>
    <t>KONGSVINGER VOLLEYBALLKLUBB</t>
  </si>
  <si>
    <t>KONGSVINGER DANSEKLUBB - VICTORY DANCE</t>
  </si>
  <si>
    <t>KONGSVINGERS GOLFKLUBB</t>
  </si>
  <si>
    <t>KONGSVINGER KUNSTLØP</t>
  </si>
  <si>
    <t>HAMAR BADMINTONKLUBB</t>
  </si>
  <si>
    <t>HAMAR IDRETTSLAG HOVEDLAGET</t>
  </si>
  <si>
    <t>HAMAR JUDOKLUBB</t>
  </si>
  <si>
    <t>HAMAR OG OMEGN BUESKYTTERE</t>
  </si>
  <si>
    <t>HAMAR OK</t>
  </si>
  <si>
    <t>HAMAR SEILFORENING</t>
  </si>
  <si>
    <t>HAMAR SKIKLUBB</t>
  </si>
  <si>
    <t>HAMAR TREKKHUNDKLUBB</t>
  </si>
  <si>
    <t>HAMARKAMERATENE ALLIANSEIDRETTSLAG</t>
  </si>
  <si>
    <t>HEDEMARKEN RIDEKLUBB</t>
  </si>
  <si>
    <t>INNLANDET FLYKLUBB</t>
  </si>
  <si>
    <t>MJØSEN DYKKERKLUBB</t>
  </si>
  <si>
    <t>HAMAR SHOTOKAN KARATEKLUBB</t>
  </si>
  <si>
    <t>HAMAR TAEKWONDOKLUBB</t>
  </si>
  <si>
    <t>BRISKEBYEN BOWLINGKLUBB</t>
  </si>
  <si>
    <t>HEDEMARKEN LUFTSPORTSKLUBB</t>
  </si>
  <si>
    <t>NESTOR PENSJONISTBOWLERE HAMAR</t>
  </si>
  <si>
    <t>HAGL FALLSKJERMKLUBB</t>
  </si>
  <si>
    <t>HAMAR VOLLEYBALLKLUBB</t>
  </si>
  <si>
    <t>FOTBALLAGET FART</t>
  </si>
  <si>
    <t>RIDABU IDRETTSLAG</t>
  </si>
  <si>
    <t>VANG FOTBALLAG</t>
  </si>
  <si>
    <t>VANG ORIENTERINGSLAG</t>
  </si>
  <si>
    <t>VANG SKILØPERFORENING</t>
  </si>
  <si>
    <t>AJER INNEBANDYKLUBB</t>
  </si>
  <si>
    <t>HAMARKAMERATENE FOTBALL ELITE</t>
  </si>
  <si>
    <t>ØVRE VANG KJØRE OG RIDEKLUBB</t>
  </si>
  <si>
    <t>STORHAMAR IL ISHOCKEY YNGRES</t>
  </si>
  <si>
    <t>HAMAR ROKLUB 1881</t>
  </si>
  <si>
    <t>STORHAMAR KUNSTLØP</t>
  </si>
  <si>
    <t>HAMAR KICKBOXING KLUBB</t>
  </si>
  <si>
    <t>HAMAR BILJARDKLUBB</t>
  </si>
  <si>
    <t>HAMAR SPORTSSKYTTERKLUBB (HSK)</t>
  </si>
  <si>
    <t>BRUMUNDDAL ATLETKLUBB</t>
  </si>
  <si>
    <t>BRUMUNDDAL BADMINTONKLUBB</t>
  </si>
  <si>
    <t>BRUMUNDDAL ALLIANSEIDRETTSLAG</t>
  </si>
  <si>
    <t>BRUMUNDDAL PISTOLKLUBB</t>
  </si>
  <si>
    <t>BRUMUNDDAL SYKLEKLUBB</t>
  </si>
  <si>
    <t>BRØTTUM IDRETTSLAG</t>
  </si>
  <si>
    <t>LISMARKA SKILAG</t>
  </si>
  <si>
    <t>LISMARKEN SKYTTERLAG SPORTSSKYTTERE</t>
  </si>
  <si>
    <t>MESNALI SKILAG</t>
  </si>
  <si>
    <t>MOELV VANNSKIKLUBB</t>
  </si>
  <si>
    <t>MOELVEN IDRETTSLAG</t>
  </si>
  <si>
    <t>NES SPORTSKLUBB</t>
  </si>
  <si>
    <t>NYBYGDA IDRETTSLAG</t>
  </si>
  <si>
    <t>NÆROSET IDRETTSLAG</t>
  </si>
  <si>
    <t>RING IL</t>
  </si>
  <si>
    <t>RINGSAKER IDRETTSFORENING</t>
  </si>
  <si>
    <t>RINGSAKER ORIENTERINGSKLUBB</t>
  </si>
  <si>
    <t>ÅSMARKA IDRETTSLAG</t>
  </si>
  <si>
    <t>LISMARKEN PISTOLKLUBB</t>
  </si>
  <si>
    <t>BRUMUNDDAL TENNISKLUBB</t>
  </si>
  <si>
    <t>MJØS-CROSS MXK</t>
  </si>
  <si>
    <t>MJØSEN GOLFKLUBB</t>
  </si>
  <si>
    <t>VELDRE FRIIDRETT</t>
  </si>
  <si>
    <t>VELDRE HÅNDBALL</t>
  </si>
  <si>
    <t>NEGLESPRETTEN WAKEBOARD OG BARFOTKLUBB</t>
  </si>
  <si>
    <t>FURNES FOTBALL</t>
  </si>
  <si>
    <t>FURNES SKILØPERFORENING</t>
  </si>
  <si>
    <t>FURNES HÅNDBALL</t>
  </si>
  <si>
    <t>FURNESFJORDEN KAJAKKLUBB</t>
  </si>
  <si>
    <t>MJØSA SPEEDWAYKLUBB</t>
  </si>
  <si>
    <t>BRUMUNDDAL FOTBALL</t>
  </si>
  <si>
    <t>BRUMUNDDAL ALPIN</t>
  </si>
  <si>
    <t>BRUMUNDDAL SKØYTER</t>
  </si>
  <si>
    <t>BRUMUNDDAL INNEBANDYKLUBB</t>
  </si>
  <si>
    <t>SJUSJØEN IL</t>
  </si>
  <si>
    <t>MJØSSKI</t>
  </si>
  <si>
    <t>BRUMUNDDAL TURNFORENING</t>
  </si>
  <si>
    <t>LØTEN FOTBALLKLUBB</t>
  </si>
  <si>
    <t>LØTEN ORIENTERINGSLAG</t>
  </si>
  <si>
    <t>ÅDALSBRUK FOTBALLKLUBB</t>
  </si>
  <si>
    <t>NORDBYGDA HÅNDBALL</t>
  </si>
  <si>
    <t>LØTEN FRIIDRETT</t>
  </si>
  <si>
    <t>LØTEN TURN</t>
  </si>
  <si>
    <t>NORDBYGDA / LØTEN SKI</t>
  </si>
  <si>
    <t>LØTEN MODELLFLYKLUBB</t>
  </si>
  <si>
    <t>ILSENG IDRETTSLAG</t>
  </si>
  <si>
    <t>OTTESTAD IDRETTSLAG</t>
  </si>
  <si>
    <t>STANGE SPORTSKLUBB</t>
  </si>
  <si>
    <t>TANGEN IDRETTSLAG HOVEDLAGET</t>
  </si>
  <si>
    <t>VALLSET IL</t>
  </si>
  <si>
    <t>ORIENTERINGSLAGET VALLSET/STANGE</t>
  </si>
  <si>
    <t>ÅSBYGDA IL HOVEDLAGET</t>
  </si>
  <si>
    <t>BEKKELAGET BOWLINGKLUBB</t>
  </si>
  <si>
    <t>STANGE SPORTSSKYTTERE</t>
  </si>
  <si>
    <t>ATLUNGSTAD GOLFKLUBB</t>
  </si>
  <si>
    <t>ØSTRE MJØSEN TREKKHUNDKLUBB</t>
  </si>
  <si>
    <t>STANGE KARATEKLUBB</t>
  </si>
  <si>
    <t>FUNKIS IL</t>
  </si>
  <si>
    <t>NORD-ODAL IDRETTSLAG</t>
  </si>
  <si>
    <t>NORD-ODAL SPORTSSKYTTERE</t>
  </si>
  <si>
    <t>KUNJA TAEKWONDO KLUBB NORD ODAL</t>
  </si>
  <si>
    <t>NORD-ODAL MX KLUBB</t>
  </si>
  <si>
    <t>DISENÅ IDRETTSLAG</t>
  </si>
  <si>
    <t>FJELLTUN IL</t>
  </si>
  <si>
    <t>GALTERUD IDRETTSFORENING</t>
  </si>
  <si>
    <t>OPPSTAD IDRETTSLAG</t>
  </si>
  <si>
    <t>SKARNES IL</t>
  </si>
  <si>
    <t>SLÅSTAD IDRETTSLAG</t>
  </si>
  <si>
    <t>SLÅSTAD VANNSKIKLUBB</t>
  </si>
  <si>
    <t>ODAL ORIENTERINGSLAG</t>
  </si>
  <si>
    <t>SKARNES HÅNDBALL</t>
  </si>
  <si>
    <t>SØR-ODAL KICKBOXING KLUBB</t>
  </si>
  <si>
    <t>SØR-ODAL PISTOLKLUBB</t>
  </si>
  <si>
    <t>ODAL SYKLEKLUBB</t>
  </si>
  <si>
    <t>KL04190031</t>
  </si>
  <si>
    <t>ODAL KLATREKLUBB</t>
  </si>
  <si>
    <t>EIDSKOG GYM OG TURNFORENING</t>
  </si>
  <si>
    <t>EIDSKOG MX</t>
  </si>
  <si>
    <t>EIDSKOG ORIENTERINGSLAG</t>
  </si>
  <si>
    <t>FINSRUD IDRETTSLAG</t>
  </si>
  <si>
    <t>MAGNOR UNGDOMSLAG</t>
  </si>
  <si>
    <t>SKOTTERUD IDRETTSLAG</t>
  </si>
  <si>
    <t>ÅBOGEN IDRETTSLAG</t>
  </si>
  <si>
    <t>EIDSKOG SPORTSSKYTTERE</t>
  </si>
  <si>
    <t>EIDSKOG FOTBALL</t>
  </si>
  <si>
    <t>EIDSKOG HÅNDBALLKLUBB</t>
  </si>
  <si>
    <t>EIDSKOG RIDE OG KJØREKLUBB</t>
  </si>
  <si>
    <t>FRISKIS &amp; SVETTIS EIDSKOG</t>
  </si>
  <si>
    <t>GRINDER IDRETTSLAG</t>
  </si>
  <si>
    <t>GRUE FINNSKOG IDRETTSLAG</t>
  </si>
  <si>
    <t>GRUE IDRETTSLAG</t>
  </si>
  <si>
    <t>NAMNÅ IL</t>
  </si>
  <si>
    <t>KL04230018</t>
  </si>
  <si>
    <t>SOLØR FRISBEEKLUBB</t>
  </si>
  <si>
    <t>FLISA ALLIANSEIDRETTSLAG</t>
  </si>
  <si>
    <t>HOF IDRETTSLAG</t>
  </si>
  <si>
    <t>KJELLMYRA IDRETTSLAG</t>
  </si>
  <si>
    <t>SOLØR RIDEKLUBB</t>
  </si>
  <si>
    <t>ÅSA IDRETTSLAG</t>
  </si>
  <si>
    <t>ÅSNES FINNSKOG IDRETTSLAG</t>
  </si>
  <si>
    <t>SOLØR SVØMMEKLUBB</t>
  </si>
  <si>
    <t>SOLØR MOTORCYKKELKLUBB</t>
  </si>
  <si>
    <t>SOLØR BOWLINGKLUBB</t>
  </si>
  <si>
    <t>SOLØR CYKLEKLUBB</t>
  </si>
  <si>
    <t>FLISA FOTBALL</t>
  </si>
  <si>
    <t>BRASKEREIDFOSS IDRETTSLAG</t>
  </si>
  <si>
    <t>KL04260005</t>
  </si>
  <si>
    <t>HASLEMOEN PISTOLKLUBB</t>
  </si>
  <si>
    <t>RISBERGET IDRETTSLAG</t>
  </si>
  <si>
    <t>VAALER IDRETTSFORENING</t>
  </si>
  <si>
    <t>BERGHEIM IDRETTSLAG OG VELFORENING</t>
  </si>
  <si>
    <t>ELVERUM BUESKYTTERE</t>
  </si>
  <si>
    <t>ELVERUM FLYKLUBB</t>
  </si>
  <si>
    <t>ELVERUM HELSESPORTLAG</t>
  </si>
  <si>
    <t>ELVERUM ORIENTERINGSKLUBB</t>
  </si>
  <si>
    <t>ELVERUM PISTOLKLUBB</t>
  </si>
  <si>
    <t>HERNES IDRETTSLAG</t>
  </si>
  <si>
    <t>HERNES SALONGSKYTTERLAG</t>
  </si>
  <si>
    <t>JØMNA OG HERADSBYGD LANGRENN</t>
  </si>
  <si>
    <t>NMK ELVERUM</t>
  </si>
  <si>
    <t>SILJUBERGET SKILAG</t>
  </si>
  <si>
    <t>STRANDBYGDA IDRETTSLAG</t>
  </si>
  <si>
    <t>SØRSKOGBYGDA IDRETTSLAG</t>
  </si>
  <si>
    <t>ELVERUM RIDEKLUBB</t>
  </si>
  <si>
    <t>ELVERUM TAEKWONDO KLUBB</t>
  </si>
  <si>
    <t>FRIIDRETSKLUBBEN ORION</t>
  </si>
  <si>
    <t>ELVERUM GOLFKLUBB</t>
  </si>
  <si>
    <t>ELVERUM FOTBALL</t>
  </si>
  <si>
    <t>ELVERUM HÅNDBALL</t>
  </si>
  <si>
    <t>ELVERUM TURN</t>
  </si>
  <si>
    <t>ELVERUM HOPP</t>
  </si>
  <si>
    <t>ELVERUM SVØMMING</t>
  </si>
  <si>
    <t>CK ELVERUM</t>
  </si>
  <si>
    <t>JØMNA HERADSBYGD FOTBALL</t>
  </si>
  <si>
    <t>KL04270050</t>
  </si>
  <si>
    <t>JØMNA OG HERADSBYGD HÅNDBALLGRUPPE</t>
  </si>
  <si>
    <t>ELVERUM BOWLINGKLUBB</t>
  </si>
  <si>
    <t>FRISKIS &amp; SVETTIS ELVERUM</t>
  </si>
  <si>
    <t>ELVERUM ATLETKLUBB</t>
  </si>
  <si>
    <t>BEAK MA TAEKWONDO ELVERUM</t>
  </si>
  <si>
    <t>NMK TRYSIL</t>
  </si>
  <si>
    <t>NORDRE TRYSIL IL</t>
  </si>
  <si>
    <t>NYBERGSUND IDRETTSLAG - TRYSIL</t>
  </si>
  <si>
    <t>SLETTÅS IDRETTSLAG</t>
  </si>
  <si>
    <t>SØRE OSEN IDRETTSLAG</t>
  </si>
  <si>
    <t>ÅSENE-SØRE TRYSIL IDRETTSLAG</t>
  </si>
  <si>
    <t>VESTRE TRYSIL IDRETTSLAG</t>
  </si>
  <si>
    <t>ØSTBY IDRETTSLAG</t>
  </si>
  <si>
    <t>LØRDALEN SPORTSKLUBB</t>
  </si>
  <si>
    <t>TRYSIL FOTBALLKLUBB</t>
  </si>
  <si>
    <t>TRYSIL GOLFKLUBB</t>
  </si>
  <si>
    <t>TRYSIL IDRETTSLAG</t>
  </si>
  <si>
    <t>TRYSIL FLYKLUBB</t>
  </si>
  <si>
    <t>OSEN IDRETTSLAG</t>
  </si>
  <si>
    <t>RENA IDRETTSLAG</t>
  </si>
  <si>
    <t>KL04290008</t>
  </si>
  <si>
    <t>RENA PISTOLKLUBB</t>
  </si>
  <si>
    <t>ÅSLIA SKILAG</t>
  </si>
  <si>
    <t>SORKNES GOLFKLUBB</t>
  </si>
  <si>
    <t>VETERANENES FALLSKJERMKLUBB</t>
  </si>
  <si>
    <t>RENA RC FLYKLUBB</t>
  </si>
  <si>
    <t>STOR-ELVDAL SKIKLUBB</t>
  </si>
  <si>
    <t>KOPPANG FOTBALLKLUBB</t>
  </si>
  <si>
    <t>KOPPANG HÅNDBALLKLUBB</t>
  </si>
  <si>
    <t>RENDALEN IDRETTSLAG</t>
  </si>
  <si>
    <t>ENGERDAL SPORTSKLUBB</t>
  </si>
  <si>
    <t>FRIIDRETTSKLUBBEN REN-ENG</t>
  </si>
  <si>
    <t>HODALEN IDRETTSLAG</t>
  </si>
  <si>
    <t>TOLGA IDRETTSLAG</t>
  </si>
  <si>
    <t>VINGELEN IDRETTSLAG</t>
  </si>
  <si>
    <t>ØVERSJØDALEN IDRETTSLAG</t>
  </si>
  <si>
    <t>TOLGA-VINGELEN FOTBALLKLUBB</t>
  </si>
  <si>
    <t>BRYDALEN IDRETTSLAG</t>
  </si>
  <si>
    <t>FÅSET IDRETTSLAG</t>
  </si>
  <si>
    <t>KVIKNE IDRETTSLAG</t>
  </si>
  <si>
    <t>TYLLDAL IL HOVEDLAGET</t>
  </si>
  <si>
    <t>TYNSET IDRETTSFORENING</t>
  </si>
  <si>
    <t>TUNNA IDRETTSLAG</t>
  </si>
  <si>
    <t>TYNSET FLYKLUBB</t>
  </si>
  <si>
    <t>KL04370034</t>
  </si>
  <si>
    <t>TYNSET MX KLUBB</t>
  </si>
  <si>
    <t>HLYNUR ISLANDSHESTFORENING</t>
  </si>
  <si>
    <t>ALVDAL IDRETTSLAG</t>
  </si>
  <si>
    <t>NORD-ØSTERDAL HESTESPORTSKLUBB</t>
  </si>
  <si>
    <t>FOLLDAL IDRETTSFORENING</t>
  </si>
  <si>
    <t>FOLLDAL PISTOLKLUBB</t>
  </si>
  <si>
    <t>FOLLDAL TREKKHUNDKLUBB</t>
  </si>
  <si>
    <t>IDRETTSLAGET NANSEN</t>
  </si>
  <si>
    <t>OS IDRETTSLAG</t>
  </si>
  <si>
    <t>TUFSINGDAL IL</t>
  </si>
  <si>
    <t>FAABERG IDRETTSLAG</t>
  </si>
  <si>
    <t>LILLEHAMMER CYKLEKLUBB</t>
  </si>
  <si>
    <t>LILLEHAMMER CURLINGKLUBB</t>
  </si>
  <si>
    <t>LILLEHAMMER IDRETTSFORENING</t>
  </si>
  <si>
    <t>LILLEHAMMER ISHOCKEYKLUBB</t>
  </si>
  <si>
    <t>LILLEHAMMER ORIENTERINGSKLUBB</t>
  </si>
  <si>
    <t>LILLEHAMMER PISTOLKLUBB</t>
  </si>
  <si>
    <t>LILLEHAMMER RO- OG KAJAKKLUBB</t>
  </si>
  <si>
    <t>LILLEHAMMER SKIKLUB</t>
  </si>
  <si>
    <t>LILLEHAMMER SVØMMEKLUBB</t>
  </si>
  <si>
    <t>LILLEHAMMER TURNFORENING</t>
  </si>
  <si>
    <t>NMK SØR-GUDBRANDSDAL</t>
  </si>
  <si>
    <t>RINNA IDRETTSLAG</t>
  </si>
  <si>
    <t>ROTERUD IL</t>
  </si>
  <si>
    <t>RUDSBYGD IDRETTSLAG</t>
  </si>
  <si>
    <t>SPORTWING HANG OG PARAGLIDERKLUBB</t>
  </si>
  <si>
    <t>SØRE ÅL IDRETTSLAG</t>
  </si>
  <si>
    <t>VINGAR IDRETTSLAG</t>
  </si>
  <si>
    <t>VINGROM IL</t>
  </si>
  <si>
    <t>LILLEHAMMER RIDEKLUBB</t>
  </si>
  <si>
    <t>LILLEHAMMER VANNSKIKLUBB</t>
  </si>
  <si>
    <t>LILLEHAMMER KUNSTLØPKLUBB</t>
  </si>
  <si>
    <t>LILLEHAMMER AKEKLUBB</t>
  </si>
  <si>
    <t>DANSEKLUBBEN DANSEHUSET LILLEHAMMER</t>
  </si>
  <si>
    <t>LILLEHAMMER BUESKYTTERKLUBB</t>
  </si>
  <si>
    <t>LILLEHAMMER INNEBANDYKLUBB</t>
  </si>
  <si>
    <t>LILLEHAMMER FOTBALLKLUBB</t>
  </si>
  <si>
    <t>LILLEHAMMER SWINGKLUBB</t>
  </si>
  <si>
    <t>LILLEHAMMER MODELLFLYKLUBB</t>
  </si>
  <si>
    <t>LILLEHAMMER LAWN TENNISKLUBB</t>
  </si>
  <si>
    <t>LILLEHAMMER KLATREKLUBB</t>
  </si>
  <si>
    <t>TROLL BOBTEAM HUNDERFOSSEN</t>
  </si>
  <si>
    <t>FRISKIS &amp; SVETTIS LILLEHAMMER</t>
  </si>
  <si>
    <t>LFH 09 LILLEHAMMER FAABERG HÅNDBALL</t>
  </si>
  <si>
    <t>LILLEHAMMER FRISBEE</t>
  </si>
  <si>
    <t>BIRI IDRETTSLAG</t>
  </si>
  <si>
    <t>GJØ-VARD ORIENTERINGSLAG</t>
  </si>
  <si>
    <t>GJØVIK FRIIDRETTSKLUBB</t>
  </si>
  <si>
    <t>GJØVIK FROSKEMANNSKLUBB</t>
  </si>
  <si>
    <t>GJØVIK GYM OG TURNFORENING</t>
  </si>
  <si>
    <t>GJØVIK BOCCIA KLUBB</t>
  </si>
  <si>
    <t>GJØVIK PISTOLKLUBB</t>
  </si>
  <si>
    <t>GJØVIK SEILFORENING</t>
  </si>
  <si>
    <t>GJØVIK SKIKLUBB</t>
  </si>
  <si>
    <t>GJØVIK SVØMMEKLUBB</t>
  </si>
  <si>
    <t>GJØVIK TENNISKLUBB</t>
  </si>
  <si>
    <t>SPORTSKLUBBEN GJØVIK-LYN</t>
  </si>
  <si>
    <t>KASTAD IDRETTSLAG</t>
  </si>
  <si>
    <t>REDALEN IDRETTSLAG</t>
  </si>
  <si>
    <t>VARDAL I F HOVEDSTYRET</t>
  </si>
  <si>
    <t>VARDAL TURNFORENING</t>
  </si>
  <si>
    <t>VARDE IL</t>
  </si>
  <si>
    <t>VIND IDRETTSLAG</t>
  </si>
  <si>
    <t>ØVRE VARDAL SPORTSKLUBB</t>
  </si>
  <si>
    <t>GJØVIK HOCKEY</t>
  </si>
  <si>
    <t>SNERTINGDAL IF SKI</t>
  </si>
  <si>
    <t>SNERTINGDAL IF FOTBALL</t>
  </si>
  <si>
    <t>SNERTINGDAL IF HÅNDBALL</t>
  </si>
  <si>
    <t>SNERTINGDAL IF ORIENTERING</t>
  </si>
  <si>
    <t>GJØVIK RIDEKLUBB</t>
  </si>
  <si>
    <t>GJØVIK HÅNDBALLKLUBB</t>
  </si>
  <si>
    <t>STARUM HESTESPORTSKLUBB</t>
  </si>
  <si>
    <t>GJØVIK OG OMEGN MODELLFLYKLUBB</t>
  </si>
  <si>
    <t>GJØVIK KUNSTLØPKLUBB</t>
  </si>
  <si>
    <t>GJØVIK KLATREKLUBB</t>
  </si>
  <si>
    <t>KL05020108</t>
  </si>
  <si>
    <t>BIRI PISTOLKLUBB</t>
  </si>
  <si>
    <t>FRISKIS &amp; SVETTIS GJØVIK</t>
  </si>
  <si>
    <t>NMK KRABYSKOGEN</t>
  </si>
  <si>
    <t>GJØVIK FEKTEKLUBB</t>
  </si>
  <si>
    <t>GJØVIK BRETTKLUBB</t>
  </si>
  <si>
    <t>DOVRESKOGEN IDRETTSLAG</t>
  </si>
  <si>
    <t>DOMBÅS IDRETTSLAG</t>
  </si>
  <si>
    <t>DOVRE IDRETTSLAG</t>
  </si>
  <si>
    <t>LESJA IDRETTSLAG</t>
  </si>
  <si>
    <t>LESJASKOG IDRETTSLAG</t>
  </si>
  <si>
    <t>LESJA FALLSKJERMKLUBB</t>
  </si>
  <si>
    <t>LESJA-DOVRE DANSETEAM</t>
  </si>
  <si>
    <t>LORA SPORTSSKYTTERE</t>
  </si>
  <si>
    <t>SKJÅK IL</t>
  </si>
  <si>
    <t>SKJÅK PISTOLKLUBB</t>
  </si>
  <si>
    <t>NORSK MOTORKLUBB AVD SKJÅK</t>
  </si>
  <si>
    <t>GARMO IDRETTSLAG</t>
  </si>
  <si>
    <t>LOM IDRETTSLAG</t>
  </si>
  <si>
    <t>OTTADALEN SYKKELKLUBB</t>
  </si>
  <si>
    <t>JOTUNHEIMEN HESTLAG</t>
  </si>
  <si>
    <t>FLÅKLYPA SENDEPLATELAG</t>
  </si>
  <si>
    <t>JOTUNHEIMEN MX-KLUBB</t>
  </si>
  <si>
    <t>LALM IDRETTSLAG</t>
  </si>
  <si>
    <t>SJÅRDALEN IDRETTSLAG</t>
  </si>
  <si>
    <t>TESSAND IDRETTSLAG</t>
  </si>
  <si>
    <t>VÅGÅ IDRETTSLAG</t>
  </si>
  <si>
    <t>JOTUNHEIMEN HUNDEKJØRARLAG</t>
  </si>
  <si>
    <t>JOTUNHEIMEN FJELLSPORTKLUBB</t>
  </si>
  <si>
    <t>VÅGÅ PISTOLKLUBB</t>
  </si>
  <si>
    <t>LALM ISHOCKEYKLUBB</t>
  </si>
  <si>
    <t>RUSTE IDRETTSLAG</t>
  </si>
  <si>
    <t>KVAM IDRETTSLAG</t>
  </si>
  <si>
    <t>MIDT GUDBRANDSDALEN RIDE-OG KJØREKLUBB</t>
  </si>
  <si>
    <t>TORMOD SKILAG</t>
  </si>
  <si>
    <t>VINSTRA IDRETTSLAG</t>
  </si>
  <si>
    <t>PEER GYNT ALPINKLUBB</t>
  </si>
  <si>
    <t>GUDBRANDSDAL SPORTSSKYTTERE</t>
  </si>
  <si>
    <t>VINSTRA INNEBANDYKLUBB</t>
  </si>
  <si>
    <t>FRON SPORTSKLUBB</t>
  </si>
  <si>
    <t>HEIDAL IDRETTSLAG</t>
  </si>
  <si>
    <t>OTTA IDRETTSLAG</t>
  </si>
  <si>
    <t>SEL IDRETTSLAG</t>
  </si>
  <si>
    <t>PILLARGURI BADMINTONKLUBB</t>
  </si>
  <si>
    <t>HARPEFOSS I L</t>
  </si>
  <si>
    <t>SØR-FRON IDRETTSLAG</t>
  </si>
  <si>
    <t>FRON SVØMMEKLUBB</t>
  </si>
  <si>
    <t>RINGEBU FÅVANG SKIKLUBB</t>
  </si>
  <si>
    <t>RINGEBU FÅVANG TUR- OG TRIM KLUBB</t>
  </si>
  <si>
    <t>RINGEBU FÅVANG HÅNDBALLKLUBB</t>
  </si>
  <si>
    <t>RINGEBU FÅVANG FOTBALLKLUBB</t>
  </si>
  <si>
    <t>GUDBRANDSDAL FLYKLUBB</t>
  </si>
  <si>
    <t>KVITFJELL VETERAN</t>
  </si>
  <si>
    <t>ØYER/TRETTEN IDRETTSFORENING</t>
  </si>
  <si>
    <t>TRETTEN SKISKYTTERLAG</t>
  </si>
  <si>
    <t>HAFJELL GOLFKLUBB</t>
  </si>
  <si>
    <t>STAV KJØRE OG RIDEKLUBB</t>
  </si>
  <si>
    <t>FOLLEBU FOTBALLAG</t>
  </si>
  <si>
    <t>GAUSDAL IDRETTSLAG</t>
  </si>
  <si>
    <t>GAUSDAL TREKKHUNDKLUBB</t>
  </si>
  <si>
    <t>GAUSDAL FOTBALLKLUBB</t>
  </si>
  <si>
    <t>VESTRINGEN IL</t>
  </si>
  <si>
    <t>GAUSDAL HÅNDBALLKLUBB</t>
  </si>
  <si>
    <t>GAUSDAL TURNFORENING</t>
  </si>
  <si>
    <t>GAUSDAL FRIIDRETTSKLUBB</t>
  </si>
  <si>
    <t>GAUSDAL SKILAG</t>
  </si>
  <si>
    <t>SKEI GOLFKLUBB</t>
  </si>
  <si>
    <t>KAPP IF - FOTBALLGRUPPA</t>
  </si>
  <si>
    <t>KOLBU KK</t>
  </si>
  <si>
    <t>LENA IDRETTSFORENING</t>
  </si>
  <si>
    <t>LENA SPORTSSKYTTERE</t>
  </si>
  <si>
    <t>LENSBYGDA SPORTSKLUBB</t>
  </si>
  <si>
    <t>SKREIA IDRETTSLAG</t>
  </si>
  <si>
    <t>SKREIA SKØYTEKLUBB TOTEN</t>
  </si>
  <si>
    <t>TOPPEN I.L</t>
  </si>
  <si>
    <t>OL TOTEN-TROLL</t>
  </si>
  <si>
    <t>ØSTRE TOTEN SKILAG</t>
  </si>
  <si>
    <t>TOTEN HÅNDBALLKLUBB</t>
  </si>
  <si>
    <t>ØSTRE TOTEN HELSESPORTLAG</t>
  </si>
  <si>
    <t>FOTBALLKLUBBEN TOTEN</t>
  </si>
  <si>
    <t>TOTENVIKA TAE KWONDO KLUBB</t>
  </si>
  <si>
    <t>FRISKUS IL</t>
  </si>
  <si>
    <t>GJØVIK OG TOTEN KAJAKKLUBB</t>
  </si>
  <si>
    <t>CK TOTEN</t>
  </si>
  <si>
    <t>TOTEN SVØMMEKLUBB</t>
  </si>
  <si>
    <t>TOTEN FRISBEEKLUBB</t>
  </si>
  <si>
    <t>BØVERBRU IDRETTSLAG</t>
  </si>
  <si>
    <t>IHLE IDRETTSLAG</t>
  </si>
  <si>
    <t>REINSVOLL IDRETTSFORENING</t>
  </si>
  <si>
    <t>SOLVOLL IDRETTSLAG</t>
  </si>
  <si>
    <t>GJØVIK &amp; TOTEN GOLFKLUBB</t>
  </si>
  <si>
    <t>RAUFOSS IL FOTBALL</t>
  </si>
  <si>
    <t>RAUFOSS IL LANGRENN</t>
  </si>
  <si>
    <t>RAUFOSS IDRETTSLAG SVØMMING</t>
  </si>
  <si>
    <t>RAUFOSS IL FRIIDRETT</t>
  </si>
  <si>
    <t>RAUFOSS IL ORIENTERING</t>
  </si>
  <si>
    <t>RAUFOSS IL TURN</t>
  </si>
  <si>
    <t>GJØVIK OG TOTEN FLYKLUBB</t>
  </si>
  <si>
    <t>EINA SPORTSKLUBB</t>
  </si>
  <si>
    <t>RAUFOSS OG GJØVIK SYKKELKLUBB</t>
  </si>
  <si>
    <t>TOTEN-KRANKEN CYKLEKLUBB</t>
  </si>
  <si>
    <t>HK VESTRE TOTEN</t>
  </si>
  <si>
    <t>JEVNAKER BORDTENNISKLUBB</t>
  </si>
  <si>
    <t>KL05320004</t>
  </si>
  <si>
    <t>JEVNAKER IF ALLIANSE</t>
  </si>
  <si>
    <t>RANDSFJORDEN SEILFORENING</t>
  </si>
  <si>
    <t>JEVNAKER MOTORKLUBB</t>
  </si>
  <si>
    <t>JEVNAKER IDRETTSFORENING SKI</t>
  </si>
  <si>
    <t>JEVNAKER IF SKØYTER</t>
  </si>
  <si>
    <t>JEVNAKER IF FOTBALL</t>
  </si>
  <si>
    <t>FRISKIS&amp;SVETTIS JEVNAKER</t>
  </si>
  <si>
    <t>GRINDVOLL IDRETTSLAG</t>
  </si>
  <si>
    <t>GRUA UNGDOMS OG IDRETTSLAG</t>
  </si>
  <si>
    <t>HADELAND CYKLEKLUBB</t>
  </si>
  <si>
    <t>HADELAND RIDE- OG KJØREKLUBB</t>
  </si>
  <si>
    <t>HARESTUA IDRETTSLAG</t>
  </si>
  <si>
    <t>HADELAND TREKKHUNDKLUBB</t>
  </si>
  <si>
    <t>LUNNER HÅNDBALLKLUBB</t>
  </si>
  <si>
    <t>NORDRE OPPDALEN IDRETTSLAG</t>
  </si>
  <si>
    <t>SVEA SKILAG</t>
  </si>
  <si>
    <t>LUNNER MOTORSPORT</t>
  </si>
  <si>
    <t>KLOPPA OFFROAD KLUBB</t>
  </si>
  <si>
    <t>LUNNER FOTBALLKLUBB</t>
  </si>
  <si>
    <t>BJONEROA IDRETTSLAG</t>
  </si>
  <si>
    <t>BRANDBU IDRETSFORENING</t>
  </si>
  <si>
    <t>GRAN IDRETTSLAG</t>
  </si>
  <si>
    <t>HADELAND ORIENTERINGSLAG</t>
  </si>
  <si>
    <t>HADELAND SPORTSSKYTTERE</t>
  </si>
  <si>
    <t>JAREN IL</t>
  </si>
  <si>
    <t>MIDTRE BRANDBU UNGDOMS OG IDRETTSLAG</t>
  </si>
  <si>
    <t>MOEN SPORTSKLUBB</t>
  </si>
  <si>
    <t>TINGELSTAD IDRETTSFORENING</t>
  </si>
  <si>
    <t>GRAN HÅNDBALLKLUBB</t>
  </si>
  <si>
    <t>GULSJØEN SYKKELKLUBB</t>
  </si>
  <si>
    <t>LAUSGARDA SALONGSKYTTERLAG</t>
  </si>
  <si>
    <t>RINGELIA IDRETTSLAG</t>
  </si>
  <si>
    <t>ROND ORIENTERINGSLAG</t>
  </si>
  <si>
    <t>SØNDRE LAND GYM OG TURNFORENING</t>
  </si>
  <si>
    <t>TREVANN IDRETTSLAG</t>
  </si>
  <si>
    <t>NMK FLUBERG</t>
  </si>
  <si>
    <t>SØNDRE LAND IL FRIIDRETT</t>
  </si>
  <si>
    <t>SØNDRE LAND IL FOTBALL</t>
  </si>
  <si>
    <t>LANDINGEN RC-KLUBB</t>
  </si>
  <si>
    <t>FLUBERG SKIKLUBB</t>
  </si>
  <si>
    <t>SØNDRE LAND IDRETTSLAG SKI</t>
  </si>
  <si>
    <t>LAND BUESKYTTERKLUBB</t>
  </si>
  <si>
    <t>DOKKA PISTOLKLUBB</t>
  </si>
  <si>
    <t>DOKKA SPORTSKLUBB</t>
  </si>
  <si>
    <t>NORDRE LAND IDRETTSLAG</t>
  </si>
  <si>
    <t>TORPA IDRETTSLAG</t>
  </si>
  <si>
    <t>VEST-TORPA UNGDOMSLAG</t>
  </si>
  <si>
    <t>TORPA SKI</t>
  </si>
  <si>
    <t>BAGN IDRETTSLAG</t>
  </si>
  <si>
    <t>BEGNA IDRETTSLAG</t>
  </si>
  <si>
    <t>HEDALEN IDRETTSLAG</t>
  </si>
  <si>
    <t>HEDALEN SKYTTERLAGS MINIATYRGRUPPE</t>
  </si>
  <si>
    <t>BAGN SPORTSSKYTTERKLUBB</t>
  </si>
  <si>
    <t>ETNEDAL IDRETTSLAG</t>
  </si>
  <si>
    <t>ETNEDAL SKILAG</t>
  </si>
  <si>
    <t>HØLJARAST IDRETTSLAG</t>
  </si>
  <si>
    <t>ETNEDAL FOTBALLKLUBB</t>
  </si>
  <si>
    <t>FAGERNES IDRETTSLAG</t>
  </si>
  <si>
    <t>LEIRA MINIATYR OG PISTOLKLUBB</t>
  </si>
  <si>
    <t>SKRAUTVÅL IDRETTSLAG</t>
  </si>
  <si>
    <t>ULNES IDRETTSLAG</t>
  </si>
  <si>
    <t>VALDRES FLYKLUBB</t>
  </si>
  <si>
    <t>CK VALDRES</t>
  </si>
  <si>
    <t>VALDRES TENNISKLUBB</t>
  </si>
  <si>
    <t>VALDRES RIDE- OG KJØREKLUBB</t>
  </si>
  <si>
    <t>VALDRES GOLFKLUBB</t>
  </si>
  <si>
    <t>VALDRES FK</t>
  </si>
  <si>
    <t>VALDRES SWINGKLUBB</t>
  </si>
  <si>
    <t>FRISKIS&amp;SVETTIS VALDRES NORD</t>
  </si>
  <si>
    <t>VALDRES KLATREKLUBB</t>
  </si>
  <si>
    <t>VALDRES MODELLFLYKLUBB</t>
  </si>
  <si>
    <t>VALDRES FRISBEEKLUBB</t>
  </si>
  <si>
    <t>VESTRE SLIDRE IDRETTSLAG</t>
  </si>
  <si>
    <t>SLIDRE/RØN FOTBALL KLUBB</t>
  </si>
  <si>
    <t>VALDRES MOTORSPORTKLUBB</t>
  </si>
  <si>
    <t>ROGNE IDRETTSLAG</t>
  </si>
  <si>
    <t>ØYSTRE SLIDRE IDRETTSLAG</t>
  </si>
  <si>
    <t>VALDRES MODELLBILKLUBB</t>
  </si>
  <si>
    <t>FJELLBLOM IL</t>
  </si>
  <si>
    <t>JOTUNHEIMEN IDRETTSLAG</t>
  </si>
  <si>
    <t>FK VANG</t>
  </si>
  <si>
    <t>TYIN-FILEFJELL ORIENTERINGSKLUBB</t>
  </si>
  <si>
    <t>VANG KLATREKLUBB</t>
  </si>
  <si>
    <t>SPORTSKLUBBEN FALK</t>
  </si>
  <si>
    <t>HORTEN FRIIDRETTSKLUBB</t>
  </si>
  <si>
    <t>HORTEN OG OMEGN TENNISKLUBB</t>
  </si>
  <si>
    <t>HORTEN OG OMEGN CYKLEKLUBB</t>
  </si>
  <si>
    <t>HORTEN OG OMEGN PISTOLKLUBB</t>
  </si>
  <si>
    <t>HORTEN ROKLUBB</t>
  </si>
  <si>
    <t>HORTEN SEILFORENING</t>
  </si>
  <si>
    <t>HORTEN SKIKLUBB</t>
  </si>
  <si>
    <t>HORTEN SPORTSKLUBB</t>
  </si>
  <si>
    <t>HORTEN SVØMMEKLUBB</t>
  </si>
  <si>
    <t>HORTEN UNDERVANNSKLUBB</t>
  </si>
  <si>
    <t>HORTENS TURNFORENING</t>
  </si>
  <si>
    <t>FOTBALLKLUBBEN ØRN HORTEN</t>
  </si>
  <si>
    <t>ORIENTERINGSKLUBBEN HORTEN</t>
  </si>
  <si>
    <t>HORTEN KARATEKLUBB</t>
  </si>
  <si>
    <t>BORRE IDRETTSFORENING</t>
  </si>
  <si>
    <t>NYKIRKE IDRETTSFORENING</t>
  </si>
  <si>
    <t>SKOPPUM IDRETTSLAG</t>
  </si>
  <si>
    <t>ÅSGÅRDSTRAND IDRETTSFORENING HOVED</t>
  </si>
  <si>
    <t>ÅSGÅRDSTRAND SEILFORENING</t>
  </si>
  <si>
    <t>BORRE GOLFKLUBB</t>
  </si>
  <si>
    <t>VESTFOLD STUDENTIDRETTSLAG VSIL</t>
  </si>
  <si>
    <t>HORTEN RUGBY KLUBB</t>
  </si>
  <si>
    <t>RENSHIN AIKIDO DOJO HORTEN</t>
  </si>
  <si>
    <t>HORTEN BILJARDKLUBB</t>
  </si>
  <si>
    <t>BOTNE SKIKLUBB</t>
  </si>
  <si>
    <t>GULLHAUG IDRETTSLAG</t>
  </si>
  <si>
    <t>HOLMESTRAND OG BOTNE SKØYTEKLUBB</t>
  </si>
  <si>
    <t>HOLMESTRAND IDRETTSFORENING</t>
  </si>
  <si>
    <t>HOLMESTRAND OG OMEGN RIDEKLUBB</t>
  </si>
  <si>
    <t>HOLMESTRAND SEILFORENING</t>
  </si>
  <si>
    <t>HOLMESTRAND TENNISKLUBB</t>
  </si>
  <si>
    <t>HOLMESTRAND PISTOLKLUBB</t>
  </si>
  <si>
    <t>HOLMESTRAND DYKKERKLUBB</t>
  </si>
  <si>
    <t>SOLUM GOLFKLUBB</t>
  </si>
  <si>
    <t>HOLMESTRAND SYKKELKLUBB</t>
  </si>
  <si>
    <t>HOLMESTRAND PETANQUE KLUBB</t>
  </si>
  <si>
    <t>TØNSBERG DYKKEKLUBB</t>
  </si>
  <si>
    <t>VEAR IDRETTSFORENING</t>
  </si>
  <si>
    <t>STUPKLUBBEN SPINN</t>
  </si>
  <si>
    <t>TØNSBERG FUNKSJONSHEMMEDES IDRETTSLAG</t>
  </si>
  <si>
    <t>TØNSBERG OG OMEGN PISTOLKLUBB</t>
  </si>
  <si>
    <t>TØNSBERG CYKKELKLUBB TCK</t>
  </si>
  <si>
    <t>TØNSBERG FALLSKJERMKLUBB</t>
  </si>
  <si>
    <t>TØNSBERG FRIIDRETTSKLUBB</t>
  </si>
  <si>
    <t>TØNSBERG KAJAKK KLUBB</t>
  </si>
  <si>
    <t>ORIENTERINGSLAGET TØNSBERG OG OMEGN - OTO</t>
  </si>
  <si>
    <t>TØNSBERG OG OMEGN BUESKYTTERE</t>
  </si>
  <si>
    <t>TØNSBERG OG OMEGN ISHOCKEYKLUBB BREDDE</t>
  </si>
  <si>
    <t>TØNSBERG ROKLUB</t>
  </si>
  <si>
    <t>TØNSBERG SVØMMEKLUBB</t>
  </si>
  <si>
    <t>TØNSBERG TENNISKLUBB</t>
  </si>
  <si>
    <t>IF TØNSBERG-KAMERATENE</t>
  </si>
  <si>
    <t>TØNSBERGS TURNFORENING</t>
  </si>
  <si>
    <t>TØNSBERG FOTBALLKLUBB</t>
  </si>
  <si>
    <t>FK EIK TØNSBERG AIL</t>
  </si>
  <si>
    <t>FLINT TØNSBERG AIL</t>
  </si>
  <si>
    <t>HUSØY OG FOYNLAND IDRETTSFORENING</t>
  </si>
  <si>
    <t>JARLSBERG OG MELSOM RIDEKLUBB</t>
  </si>
  <si>
    <t>OSEBERG SKILAG</t>
  </si>
  <si>
    <t>SEM IDRETTSFORENING</t>
  </si>
  <si>
    <t>SLAGEN BADMINTONKLUBB</t>
  </si>
  <si>
    <t>SLAGEN IDRETTSFORENING</t>
  </si>
  <si>
    <t>JARLSBERG BADMINTONKLUBB</t>
  </si>
  <si>
    <t>TØNSBERG BRETTSEILERKLUBB</t>
  </si>
  <si>
    <t>TØNSBERG TAEKWON-DO KLUBB</t>
  </si>
  <si>
    <t>TØNSBERG NØTTERØY TJØME BASKET KLUBB</t>
  </si>
  <si>
    <t>TØNSBERG MODELLFLYKLUBB</t>
  </si>
  <si>
    <t>TØNSBERG FLYVEKLUBB</t>
  </si>
  <si>
    <t>TRÆLEBORG ATN TAEKWONDO KLUBB</t>
  </si>
  <si>
    <t>FK EIK TØNSBERG 871</t>
  </si>
  <si>
    <t>TØNSBERG TRIATHLONKLUBB</t>
  </si>
  <si>
    <t>TØNSBERG SALSAKLUBB</t>
  </si>
  <si>
    <t>HAVPADLERNE FÆRDER</t>
  </si>
  <si>
    <t>FRISKIS&amp;SVETTIS TØNSBERG</t>
  </si>
  <si>
    <t>TØNSBERG VANNSKI- OG WAKEBOARDKLUBB</t>
  </si>
  <si>
    <t>TØNSBERG AMERIKANSKE IDRETTERS FORENING</t>
  </si>
  <si>
    <t>FLINT TØNSBERG HÅNDBALL AL</t>
  </si>
  <si>
    <t>TØNSBERG VOLLEYBALLKLUBB</t>
  </si>
  <si>
    <t>STORMUR ISLANDSHESTFORENING</t>
  </si>
  <si>
    <t>FEVANG FK</t>
  </si>
  <si>
    <t>GJEKSTAD OG ØSTERØYA IDRETTSFORENING</t>
  </si>
  <si>
    <t>HELGERØD IDRETTSLAG</t>
  </si>
  <si>
    <t>SANDAR IDRETTSLAG</t>
  </si>
  <si>
    <t>LARVIK OG SANDEFJORD RYTTERKLUBB</t>
  </si>
  <si>
    <t>SANDEFJORD LERDUESKYTTERE</t>
  </si>
  <si>
    <t>SANDEFJORD &amp; SANDAR MINIATYRSKYTTERLAG</t>
  </si>
  <si>
    <t>SANDEFJORD BALLKLUBB</t>
  </si>
  <si>
    <t>SANDEFJORD BUESKYTTERE</t>
  </si>
  <si>
    <t>SANDEFJORD DYKKERKLUBB</t>
  </si>
  <si>
    <t>SANDEFJORD SEILFLYKLUBB / NOTODDEN SEILFLYSENTER</t>
  </si>
  <si>
    <t>SANDEFJORD PISTOLKLUBB</t>
  </si>
  <si>
    <t>SANDEFJORD ROKLUBB</t>
  </si>
  <si>
    <t>SANDEFJORD SEILFORENING</t>
  </si>
  <si>
    <t>SANDEFJORD SKØITEKLUB</t>
  </si>
  <si>
    <t>SANDEFJORD SVØMMEKLUBB</t>
  </si>
  <si>
    <t>SANDEFJORD SYKLEKLUBB</t>
  </si>
  <si>
    <t>SANDEFJORD TENNISKLUBB</t>
  </si>
  <si>
    <t>STORE BERGAN IDRETTSLAG</t>
  </si>
  <si>
    <t>SANDEFJORD NANBUDOKLUBB</t>
  </si>
  <si>
    <t>SANDEFJORD PENGUINS ISHOCKEYKLUBB</t>
  </si>
  <si>
    <t>SANDEFJORD ORIENTERINGSKLUBB</t>
  </si>
  <si>
    <t>SANDEFJORD BRETTSEILERKLUBB</t>
  </si>
  <si>
    <t>GOKSTAD BOWLINGKLUBB</t>
  </si>
  <si>
    <t>SANDEFJORD GOLFKLUBB</t>
  </si>
  <si>
    <t>SANDEFJORD VIKINGS BASEBALLKLUBB</t>
  </si>
  <si>
    <t>SANDEFJORD FOTBALL</t>
  </si>
  <si>
    <t>SANDEFJORD FLYKLUBB</t>
  </si>
  <si>
    <t>SANDEFJORD KUNSTLØPKLUBB</t>
  </si>
  <si>
    <t>SANDEFJORD DØVES SPORTSKLUBB</t>
  </si>
  <si>
    <t>DANS AKTIV</t>
  </si>
  <si>
    <t>SANDEFJORD SHOTOKAN KARATEKLUBB</t>
  </si>
  <si>
    <t>KL07060089</t>
  </si>
  <si>
    <t>SANDEFJORD INNEBANDY KLUBB</t>
  </si>
  <si>
    <t>SANDEFJORD HANDIKAPIDRETTSLAG</t>
  </si>
  <si>
    <t>SANDEFJORD FUTSAL</t>
  </si>
  <si>
    <t>SANDEFJORD TAEKWON-DO KLUBB</t>
  </si>
  <si>
    <t>HG GOKSTAD HÅNDBALLKLUBB</t>
  </si>
  <si>
    <t>SANDEFJORD HÅNDBALL</t>
  </si>
  <si>
    <t>SANDEFJORD FRISBEEKLUBB</t>
  </si>
  <si>
    <t>SANDEFJORD CRICKETKLUBB</t>
  </si>
  <si>
    <t>SANDEFJORD FEKTEKLUBB</t>
  </si>
  <si>
    <t>BREIDABLIKK IDRETTSLAG</t>
  </si>
  <si>
    <t>LARVIK PADLEKLUBB</t>
  </si>
  <si>
    <t>IDRETTSFORENINGEN FRAM</t>
  </si>
  <si>
    <t>LARVIK ATLETKLUBB</t>
  </si>
  <si>
    <t>LARVIK BORDTENNISKLUBB</t>
  </si>
  <si>
    <t>LARVIK BUESKYTTERE</t>
  </si>
  <si>
    <t>LARVIK DYKKEKLUBB</t>
  </si>
  <si>
    <t>LARVIK GOLFKLUBB</t>
  </si>
  <si>
    <t>FARRIS SPORTSSKYTTERE - LARVIK</t>
  </si>
  <si>
    <t>LARVIK SEILFORENING</t>
  </si>
  <si>
    <t>LARVIK SVØMMEKLUBB</t>
  </si>
  <si>
    <t>LARVIK OG STAVERN TENNISKLUBB</t>
  </si>
  <si>
    <t>LARVIK TURN &amp; IDRETTSFORENING</t>
  </si>
  <si>
    <t>LARVIK VOLLEYBALLKLUBB</t>
  </si>
  <si>
    <t>LARVIK PARAIDRETT</t>
  </si>
  <si>
    <t>NMK LARVIK</t>
  </si>
  <si>
    <t>LARVIK ORIENTERINGSKLUBB</t>
  </si>
  <si>
    <t>LARVIK JUDOKLUBB</t>
  </si>
  <si>
    <t>LARVIK BOWLINGKLUBB</t>
  </si>
  <si>
    <t>HALSEN IDRETTSFORENING</t>
  </si>
  <si>
    <t>TJØLLING IDRETTSFORENING</t>
  </si>
  <si>
    <t>BRUNLANES IDRETTSLAG</t>
  </si>
  <si>
    <t>BRUNLANES SPORTSSKYTTERE</t>
  </si>
  <si>
    <t>KJOSE IDRETTSLAG</t>
  </si>
  <si>
    <t>NESJAR IDRETTSFORENING</t>
  </si>
  <si>
    <t>SPORTSKLUBBEN STAG</t>
  </si>
  <si>
    <t>FARRISBYGDA IDRETTSFORENING</t>
  </si>
  <si>
    <t>HEDRUM ORIENTERINGSLAG</t>
  </si>
  <si>
    <t>HVARNES IL</t>
  </si>
  <si>
    <t>KVELDE VANNSKIKLUBB</t>
  </si>
  <si>
    <t>NANSET IDRETTSFORENING</t>
  </si>
  <si>
    <t>HEDRUM OG SPORTY IDRETTSLAG</t>
  </si>
  <si>
    <t>LARVIK HÅNDBALLKLUBB</t>
  </si>
  <si>
    <t>LARVIKMARKAS FLUEFISKERFORENING</t>
  </si>
  <si>
    <t>LARVIK KAMPSPORTKLUBB</t>
  </si>
  <si>
    <t>LARVIK TAEKWONDOKLUBB</t>
  </si>
  <si>
    <t>LARVIK MODELLFLYKLUBB</t>
  </si>
  <si>
    <t>LARVIK SKI</t>
  </si>
  <si>
    <t>STAVERN KLATRE- OG BULDREKLUBB</t>
  </si>
  <si>
    <t>KL07100001</t>
  </si>
  <si>
    <t>KODAL TAEKWON-DO KLUBB</t>
  </si>
  <si>
    <t>SANDEFJORD HÅNDBAK</t>
  </si>
  <si>
    <t>BERGER IDRETTSLAG</t>
  </si>
  <si>
    <t>STRØMM IDRETTSLAG</t>
  </si>
  <si>
    <t>SVELVIK IDRETTSFORENING</t>
  </si>
  <si>
    <t>SVELVIK TENNISKLUBB</t>
  </si>
  <si>
    <t>SVELVIK TURNFORENING</t>
  </si>
  <si>
    <t>LARVIK SKATEBOARD KLUBB</t>
  </si>
  <si>
    <t>HK - 72 SANDE</t>
  </si>
  <si>
    <t>NORDRE SANDE IDRETTSLAG</t>
  </si>
  <si>
    <t>SANDE KRAFTSPORTKLUBB</t>
  </si>
  <si>
    <t>IDRETTSLAGET SANDVIN</t>
  </si>
  <si>
    <t>SANDE SPORTSKLUBB</t>
  </si>
  <si>
    <t>SANDE GOLFKLUBB</t>
  </si>
  <si>
    <t>HOF RIDEKLUBB</t>
  </si>
  <si>
    <t>HOF GOLFKLUBB</t>
  </si>
  <si>
    <t>HOF MODELLBIL KLUBB</t>
  </si>
  <si>
    <t>IDRETTSLAGET IVRIG</t>
  </si>
  <si>
    <t>JARLSBERG SPORTSFLYKLUBB</t>
  </si>
  <si>
    <t>RE SYKKELKLUBB</t>
  </si>
  <si>
    <t>RE FOTBALLKLUBB</t>
  </si>
  <si>
    <t>RAMNES IDRETTSFORENING</t>
  </si>
  <si>
    <t>RAMNES SPORTSFISKERE</t>
  </si>
  <si>
    <t>VIVESTAD IDRETTSFORENING</t>
  </si>
  <si>
    <t>RE MOTORSPORT</t>
  </si>
  <si>
    <t>TØNSBERG GOLFKLUBB</t>
  </si>
  <si>
    <t>ANDEBU IDRETTSLAG</t>
  </si>
  <si>
    <t>HØYJORD IDRETTSLAG</t>
  </si>
  <si>
    <t>KODAL IDRETTSLAG</t>
  </si>
  <si>
    <t>ANDEBU PISTOLLAG</t>
  </si>
  <si>
    <t>KODAL BUESKYTTERE</t>
  </si>
  <si>
    <t>ARNADAL IDRETTSLAG</t>
  </si>
  <si>
    <t>STOKKE IDRETTSLAG</t>
  </si>
  <si>
    <t>VESTFOLD GOLFKLUBB</t>
  </si>
  <si>
    <t>GÅSØKALVEN SEILSELSKAB</t>
  </si>
  <si>
    <t>DYNGA RACING</t>
  </si>
  <si>
    <t>TØNSBERG OG OMEGN RIDEKLUBB</t>
  </si>
  <si>
    <t>NØTTERØY IDRETTSFORENING</t>
  </si>
  <si>
    <t>NØTTERØ SKYTTERLAG AVD. NSF</t>
  </si>
  <si>
    <t>TEIE IDRETTSFORENING</t>
  </si>
  <si>
    <t>TORØD OG HÅRKOLLEN IDRETTSFORENING</t>
  </si>
  <si>
    <t>TØMMERHOLT IDRETTSLAG</t>
  </si>
  <si>
    <t>TØNSBERG SEILFORENING</t>
  </si>
  <si>
    <t>NØTTERØY GOLFKLUBB</t>
  </si>
  <si>
    <t>NØTTERØY MOTORSPORTKLUBB</t>
  </si>
  <si>
    <t>VEIERLAND GOLFKLUBB</t>
  </si>
  <si>
    <t>NØTTERØY HÅNDBALL ELITE</t>
  </si>
  <si>
    <t>NØTTERØY TURN</t>
  </si>
  <si>
    <t>FÆRDER SEILFORENING</t>
  </si>
  <si>
    <t>TJØME IDRETTSLAG</t>
  </si>
  <si>
    <t>TJØME TENNISKLUBB</t>
  </si>
  <si>
    <t>TJØME TURNFORENING</t>
  </si>
  <si>
    <t>FÆRDER KARATEKLUBB</t>
  </si>
  <si>
    <t>TJØME GOLFKLUBB</t>
  </si>
  <si>
    <t>TJØME LØPEKLUBB</t>
  </si>
  <si>
    <t>SVARSTAD IDRETTSLAG</t>
  </si>
  <si>
    <t>LARDAL ORIENTERINGSLAG</t>
  </si>
  <si>
    <t>LARDAL REVOLVER OG PISTOLKLUBB</t>
  </si>
  <si>
    <t>LARDAL HESTEFORENING</t>
  </si>
  <si>
    <t>ARVAKUR VESTFOLD ISLANDSHESTFORENING</t>
  </si>
  <si>
    <t>TEIE HÅNDBALLKLUBB</t>
  </si>
  <si>
    <t>BREVIK IDRETTSLAG</t>
  </si>
  <si>
    <t>PORSGRUNN PISTOLKLUBB</t>
  </si>
  <si>
    <t>BREVIK SEILFORENING</t>
  </si>
  <si>
    <t>EIDANGER IDRETTSLAG</t>
  </si>
  <si>
    <t>GRENLAND KLATREKLUBB</t>
  </si>
  <si>
    <t>GRENLAND RYTTERSPORTSKLUBB</t>
  </si>
  <si>
    <t>IDRETTSLAGET HEI</t>
  </si>
  <si>
    <t>HERØYA IDRETTSFORENING</t>
  </si>
  <si>
    <t>LANGANGEN IDRETTSLAG</t>
  </si>
  <si>
    <t>PORSGRUNN GTF TAEKWON-DO KLUBB</t>
  </si>
  <si>
    <t>IDRETTSFORENINGEN PORS</t>
  </si>
  <si>
    <t>GRENLAND BUESKYTTERE</t>
  </si>
  <si>
    <t>PORSGRUNN HANDICAPIDRETTSLAG</t>
  </si>
  <si>
    <t>PORSGRUNN ORIENTERINGSLAG</t>
  </si>
  <si>
    <t>PORSGRUNN ROKLUBB</t>
  </si>
  <si>
    <t>URÆDD TURNFORENING</t>
  </si>
  <si>
    <t>PORSGRUNN TENNISKLUBB -</t>
  </si>
  <si>
    <t>SVØMMEKLUBBEN POSEIDON PORSGRUNN</t>
  </si>
  <si>
    <t>STRIDSKLEV IDRETTSLAG</t>
  </si>
  <si>
    <t>SUNDJORDETS IDRETTSFORENING</t>
  </si>
  <si>
    <t>IF URÆDD ALLIANSEIDRETTSLAG</t>
  </si>
  <si>
    <t>HEISTAD TRIALKLUBB</t>
  </si>
  <si>
    <t>PORSGRUNN KARATEKLUBB</t>
  </si>
  <si>
    <t>URÆDD FRIIDRETT</t>
  </si>
  <si>
    <t>URÆDD FOTBALLKLUBB</t>
  </si>
  <si>
    <t>URÆDD HÅNDBALL</t>
  </si>
  <si>
    <t>URÆDD BRYTEKLUBB</t>
  </si>
  <si>
    <t>PORSGRUNN BADMINTONKLUBB</t>
  </si>
  <si>
    <t>GRENLAND ROCK &amp; SWING KLUBB</t>
  </si>
  <si>
    <t>PORS FOTBALL</t>
  </si>
  <si>
    <t>FRISKIS &amp; SVETTIS GRENLAND</t>
  </si>
  <si>
    <t>PORS HÅNDBALL</t>
  </si>
  <si>
    <t>GRENLAND BILJARDKLUBB</t>
  </si>
  <si>
    <t>PORS BOKSING</t>
  </si>
  <si>
    <t>PORSGRUNN DISKSPORTKLUBB</t>
  </si>
  <si>
    <t>IDRETTSFORENINGEN BORG</t>
  </si>
  <si>
    <t>GJERPEN IDRETTSFORENING</t>
  </si>
  <si>
    <t>GRENLAND FALLSKJERMKLUBB</t>
  </si>
  <si>
    <t>GRENLAND SYKLEKLUBB</t>
  </si>
  <si>
    <t>GULSET BRYTEKLUBB</t>
  </si>
  <si>
    <t>GULSET IDRETTSFORENING</t>
  </si>
  <si>
    <t>I F HERKULES ALLIANSEIDRETTSLAG</t>
  </si>
  <si>
    <t>KILEBYGDA IDRETTSLAG</t>
  </si>
  <si>
    <t>KLYVE IDRETTSLAG</t>
  </si>
  <si>
    <t>MELUM IDRETTSLAG</t>
  </si>
  <si>
    <t>IF SKIDAR</t>
  </si>
  <si>
    <t>SKIEN BASKETBALLKLUBB</t>
  </si>
  <si>
    <t>SKIEN HELSESPORTLAG</t>
  </si>
  <si>
    <t>SKIEN ISHOCKEYKLUBB</t>
  </si>
  <si>
    <t>SKIEN NANBUDO KLUBB</t>
  </si>
  <si>
    <t>SKIEN ORIENTERINGSKLUBB</t>
  </si>
  <si>
    <t>FAKUR ISLANDSHESTFORENING</t>
  </si>
  <si>
    <t>SKIEN SVØMMEKLUBB</t>
  </si>
  <si>
    <t>SKIENS BALLKLUBBS HOVEDFORENING</t>
  </si>
  <si>
    <t>IF SKIENS-GRANE</t>
  </si>
  <si>
    <t>SKOTFOSS TURN OG IDRETTSFORENING HOVEDFORENINGEN</t>
  </si>
  <si>
    <t>IF STORM</t>
  </si>
  <si>
    <t>TOLLNES BALLKLUBB</t>
  </si>
  <si>
    <t>VALEBØ BYGDELAG</t>
  </si>
  <si>
    <t>IDRETTSFORENINGEN ØRN</t>
  </si>
  <si>
    <t>ÅFOSS OG OMEGN IDRETTSLAG</t>
  </si>
  <si>
    <t>SKIEN BADMINTONKLUBB</t>
  </si>
  <si>
    <t>GRENLAND SPORTSSKYTTERKLUBB</t>
  </si>
  <si>
    <t>VOLD IF</t>
  </si>
  <si>
    <t>SKIEN PISTOLKLUBB</t>
  </si>
  <si>
    <t>ODDS TURNFORENING</t>
  </si>
  <si>
    <t>ODDS BALLKLUBB</t>
  </si>
  <si>
    <t>SKIEN BORDTENNISKLUBB</t>
  </si>
  <si>
    <t>HERKULES FRIIDRETT</t>
  </si>
  <si>
    <t>HERKULES FOTBALL</t>
  </si>
  <si>
    <t>HERKULES SKØYTER</t>
  </si>
  <si>
    <t>HERKULES SKI</t>
  </si>
  <si>
    <t>HERKULES TURN</t>
  </si>
  <si>
    <t>HERKULES IF HÅNDBALL</t>
  </si>
  <si>
    <t>GJERPEN HÅNDBALL</t>
  </si>
  <si>
    <t>GRENLAND BOWLINGKLUBB</t>
  </si>
  <si>
    <t>GRENLAND FLYKLUBB</t>
  </si>
  <si>
    <t>GRENLAND SPEEDWAY OG MOTORSYKKELKLUBB</t>
  </si>
  <si>
    <t>TOLLNES FOTBALL</t>
  </si>
  <si>
    <t>MOFLATA MISJONSKIRKENS BORDTENNISKLUBB</t>
  </si>
  <si>
    <t>GRENLAND MODELLBILKLUBB</t>
  </si>
  <si>
    <t>SOLUM TERRENGSYKLEKLUBB</t>
  </si>
  <si>
    <t>SKIEN BOKSEKLUBB</t>
  </si>
  <si>
    <t>GRENLAND OG OMEGN GOLFKLUBB</t>
  </si>
  <si>
    <t>SKIEN KJELKEHOCKEY KLUBB</t>
  </si>
  <si>
    <t>GRENLAND JU JITSU</t>
  </si>
  <si>
    <t>SKIEN TAEKWON-DO KLUBB</t>
  </si>
  <si>
    <t>HERKULES SYKKEL</t>
  </si>
  <si>
    <t>SKIEN ATLETKLUBB</t>
  </si>
  <si>
    <t>SKIEN CHEERLEADERS</t>
  </si>
  <si>
    <t>GRANSHERAD IL</t>
  </si>
  <si>
    <t>HEDDAL IDRETTSLAG</t>
  </si>
  <si>
    <t>LISLEHERAD IDRETTSLAG</t>
  </si>
  <si>
    <t>NMK NOTODDEN</t>
  </si>
  <si>
    <t>NOTODDEN DYKKEKLUBB</t>
  </si>
  <si>
    <t>NOTODDEN HÅNDBALLAG</t>
  </si>
  <si>
    <t>NOTODDEN ORIENTERINGSLAG</t>
  </si>
  <si>
    <t>NOTODDEN PISTOLKLUBB</t>
  </si>
  <si>
    <t>NOTODDEN RYTTERSPORTSKLUBB</t>
  </si>
  <si>
    <t>SNØGG SKØYTER</t>
  </si>
  <si>
    <t>SNØGG SKI</t>
  </si>
  <si>
    <t>SNØGG SVØMMEKLUBB</t>
  </si>
  <si>
    <t>NOTODDEN FOTBALLKLUBB</t>
  </si>
  <si>
    <t>NOTODDEN OG KONGSBERG FLYKLUBB</t>
  </si>
  <si>
    <t>FRISKIS &amp; SVETTIS NOTODDEN</t>
  </si>
  <si>
    <t>SILJAN IDRETTSLAG</t>
  </si>
  <si>
    <t>BAMBLE IDRETTSFORENING</t>
  </si>
  <si>
    <t>HERRE IDRETTSFORENING</t>
  </si>
  <si>
    <t>LANGESUND IDRETTSFORENING</t>
  </si>
  <si>
    <t>STATHELLE OG OMEGN IDRETTSLAG</t>
  </si>
  <si>
    <t>OK SKEIDI</t>
  </si>
  <si>
    <t>GRENLAND DYKKEKLUBB</t>
  </si>
  <si>
    <t>BAMBLE GOLFKLUBB</t>
  </si>
  <si>
    <t>BAMBLE HANDBALLKLUBB</t>
  </si>
  <si>
    <t>LANGESUND SYKLE- OG TRIATHLONKLUBB</t>
  </si>
  <si>
    <t>FINDAL KJØRE OG RIDEKLUBB</t>
  </si>
  <si>
    <t>BAMBLE MODELLFLYKLUBB</t>
  </si>
  <si>
    <t>PARAGRAFRYTTERNE SYKKELKLUBB BAMBLE</t>
  </si>
  <si>
    <t>HELLE IDRETTSFORENING</t>
  </si>
  <si>
    <t>KRAGERØ KLATREKLUBB</t>
  </si>
  <si>
    <t>KRAGERØ HELSESPORTLAG</t>
  </si>
  <si>
    <t>KRAGERØ IDRETTSFORENING</t>
  </si>
  <si>
    <t>KRAGERØ JUDOKLUBB</t>
  </si>
  <si>
    <t>KRAGERØ OG DRANGEDAL PISTOLKLUBB</t>
  </si>
  <si>
    <t>KRAGERØ SEILFORENING</t>
  </si>
  <si>
    <t>KRAGERØ SVØMMEKLUBB</t>
  </si>
  <si>
    <t>LEVANGSHEIA IDRETTSLAG</t>
  </si>
  <si>
    <t>SANNIDAL IDRETTSLAG</t>
  </si>
  <si>
    <t>KRAGERØ BASKETBALLKLUBB</t>
  </si>
  <si>
    <t>KRAGERØ IF FRIIDRETT</t>
  </si>
  <si>
    <t>KRAGERØ IF FOTBALL</t>
  </si>
  <si>
    <t>KRAGERØ IF TURN</t>
  </si>
  <si>
    <t>KRAGERØ IF HÅNDBALLGRUPPE</t>
  </si>
  <si>
    <t>KRAGERØ GOLFKLUBB</t>
  </si>
  <si>
    <t>KRAGERØ VANNPOLOKLUBB</t>
  </si>
  <si>
    <t>KL08150039</t>
  </si>
  <si>
    <t>VESTMAR IDRETTSLAG</t>
  </si>
  <si>
    <t>DRANGEDAL IDRETTSLAG</t>
  </si>
  <si>
    <t>DRANGEDAL ORIENTERINGSLAG</t>
  </si>
  <si>
    <t>KJOSEN IDRETTSLAG</t>
  </si>
  <si>
    <t>KROKEN IDRETTSLAG</t>
  </si>
  <si>
    <t>IDRETTSLAGET TØRN</t>
  </si>
  <si>
    <t>HENSEID IDRETTSLAG</t>
  </si>
  <si>
    <t>HELGEN IDRETTSLAG</t>
  </si>
  <si>
    <t>NOME FLYKLUBB</t>
  </si>
  <si>
    <t>IDRETTSLAGET SKADE</t>
  </si>
  <si>
    <t>ULEFOSS SPORTSFORENING</t>
  </si>
  <si>
    <t>HØRDUR, MIDT-TELEMARK ISLANDSHESTLAG</t>
  </si>
  <si>
    <t>NOME RIDEKLUBB</t>
  </si>
  <si>
    <t>NORSJØ GOLFKLUBB</t>
  </si>
  <si>
    <t>TELEMARK FJORDHESTLAG</t>
  </si>
  <si>
    <t>NOME PISTOLKLUBB</t>
  </si>
  <si>
    <t>NOME FOTBALL</t>
  </si>
  <si>
    <t>BØ ORIENTERINGSLAG</t>
  </si>
  <si>
    <t>SKARPHEDIN IL</t>
  </si>
  <si>
    <t>BØ SKISKYTTARLAG</t>
  </si>
  <si>
    <t>FRISKIS &amp; SVETTIS BØ</t>
  </si>
  <si>
    <t>BØ MX-KLUBB</t>
  </si>
  <si>
    <t>SAUHERAD IDRETTSLAG</t>
  </si>
  <si>
    <t>NORSJØ PADLEKLUBB</t>
  </si>
  <si>
    <t>BLEFJELL IDRETTSLAG</t>
  </si>
  <si>
    <t>FJELLGUTEN SKILAG</t>
  </si>
  <si>
    <t>RJUKAN IDRETTSLAG</t>
  </si>
  <si>
    <t>TINN IDRETTSLAG</t>
  </si>
  <si>
    <t>FRISKIS &amp; SVETTIS TINN</t>
  </si>
  <si>
    <t>RJUKAN GOLFKLUBB</t>
  </si>
  <si>
    <t>TINN MOTORSPORT</t>
  </si>
  <si>
    <t>TINN SKISKYTTERLAG</t>
  </si>
  <si>
    <t>SAULAND IDRETTSLAG</t>
  </si>
  <si>
    <t>TUDDAL IDRETTSLAG</t>
  </si>
  <si>
    <t>HJARTDAL IDRETTSLAG</t>
  </si>
  <si>
    <t>FLATDAL IL</t>
  </si>
  <si>
    <t>SELJORD IDRETTSLAG</t>
  </si>
  <si>
    <t>ÅMOTSDAL IDRETTSLAG</t>
  </si>
  <si>
    <t>FJÅGESUND IDRETTSLAG</t>
  </si>
  <si>
    <t>KVITESEID IDRETTSLAG</t>
  </si>
  <si>
    <t>MORGEDAL IDROTTSLAG</t>
  </si>
  <si>
    <t>VRÅDAL I.L</t>
  </si>
  <si>
    <t>VRÅDAL GOLFKLUBB</t>
  </si>
  <si>
    <t>NISSEDAL IDRETTSLAG</t>
  </si>
  <si>
    <t>TREUNGEN IDRETTSLAG</t>
  </si>
  <si>
    <t>FYRESDAL IDRETTSLAG</t>
  </si>
  <si>
    <t>FYRESDAL SKISKYTTARLAG</t>
  </si>
  <si>
    <t>FYRESDAL MOTORSPORT KLUBB</t>
  </si>
  <si>
    <t>VEST-TELEN MODELLFLYKLUBB</t>
  </si>
  <si>
    <t>HØYDALSMO IDROTTSLAG</t>
  </si>
  <si>
    <t>ÅMDAL IDRETTSLAG</t>
  </si>
  <si>
    <t>ÅMDAL/TOKKE FOTBALLKLUBB</t>
  </si>
  <si>
    <t>SKAFSÅ MOTORSPORTKLUBB</t>
  </si>
  <si>
    <t>IDRETTSLAGET DYRE VAA</t>
  </si>
  <si>
    <t>IDRETTSLAGET REIN</t>
  </si>
  <si>
    <t>VINJE IDROTTSLAG</t>
  </si>
  <si>
    <t>HOPE IDRETTSLAG</t>
  </si>
  <si>
    <t>RISØR FOTBALLKLUBB</t>
  </si>
  <si>
    <t>RISØR RO- OG PADLEKLUBB</t>
  </si>
  <si>
    <t>RISØR SEILFORENING</t>
  </si>
  <si>
    <t>RISØR-VARDEN SVØMMEKLUBB</t>
  </si>
  <si>
    <t>HRIMFAXI HESTEKLUBB</t>
  </si>
  <si>
    <t>RISØR IDRETTSLAG</t>
  </si>
  <si>
    <t>RISØR UNDERVANNSKLUBB</t>
  </si>
  <si>
    <t>FRISKIS &amp; SVETTIS RISØR</t>
  </si>
  <si>
    <t>IDRETTSLAGET EIDEKAMERATENE</t>
  </si>
  <si>
    <t>IDRETTSLAGET EXPRESS</t>
  </si>
  <si>
    <t>GRIMSTAD BADMINTONKLUBB</t>
  </si>
  <si>
    <t>GRIMSTAD HELSESPORTSLAG</t>
  </si>
  <si>
    <t>GRIMSTAD SEILFORENING</t>
  </si>
  <si>
    <t>GRIMSTAD SVØMMEKLUBB</t>
  </si>
  <si>
    <t>GRIMSTAD TURN OG IDRETTSFORENING</t>
  </si>
  <si>
    <t>GRIMSTAD VOLLEYBALLKLUBB</t>
  </si>
  <si>
    <t>IDRETTSLAGET IMÅS</t>
  </si>
  <si>
    <t>FK JERV</t>
  </si>
  <si>
    <t>LIA IDRETTSLAG</t>
  </si>
  <si>
    <t>UNDERVANNSKLUBBEN TRITON</t>
  </si>
  <si>
    <t>GRIMSTAD BOKSEKLUBB</t>
  </si>
  <si>
    <t>GRIMSTAD SPORTSKYTTERE</t>
  </si>
  <si>
    <t>GRIMSTAD SYKLEKLUBB</t>
  </si>
  <si>
    <t>GRIMSTAD TENNISKLUBB</t>
  </si>
  <si>
    <t>ARENDAL OG GRIMSTAD RIDEKLUBB</t>
  </si>
  <si>
    <t>GRIMSTAD ARENDAL KLATREKLUBB</t>
  </si>
  <si>
    <t>HRANI ISLANDSHESTFORENING</t>
  </si>
  <si>
    <t>GRIMSTAD TRIALKLUBB</t>
  </si>
  <si>
    <t>AMAZON GRIMSTAD FK</t>
  </si>
  <si>
    <t>GRIMSTAD GOLFKLUBB</t>
  </si>
  <si>
    <t>GRIMSTAD KARATEKLUBB</t>
  </si>
  <si>
    <t>FEVIK &amp; OMEGN CYCLE CLUB</t>
  </si>
  <si>
    <t>FRISKIS &amp; SVETTIS GRIMSTAD</t>
  </si>
  <si>
    <t>GRIMSTAD TRIATHLON</t>
  </si>
  <si>
    <t>ARENDAL CYKLECLUB</t>
  </si>
  <si>
    <t>ARENDAL KAJAKKLUBB</t>
  </si>
  <si>
    <t>ARENDAL PISTOLKLUBB</t>
  </si>
  <si>
    <t>ARENDAL SKØITEKLUB</t>
  </si>
  <si>
    <t>ARENDAL SLALÅMKLUBB</t>
  </si>
  <si>
    <t>ARENDAL TENNISKLUBB</t>
  </si>
  <si>
    <t>ARENDAL UNDERVANNSKLUBB</t>
  </si>
  <si>
    <t>ARENDALS ROKLUB</t>
  </si>
  <si>
    <t>ARENDALS SEILFORENING</t>
  </si>
  <si>
    <t>ARENDALS TURNFORENING</t>
  </si>
  <si>
    <t>IK GRANE ARENDAL ALLIANSE</t>
  </si>
  <si>
    <t>ARENDAL BOKSE OG KICKBOXINGKLUBB</t>
  </si>
  <si>
    <t>ARENDAL BOWLINGKLUBB</t>
  </si>
  <si>
    <t>TOPPEN IDRETTSLAG</t>
  </si>
  <si>
    <t>FLOSTA PISTOLKLUBB</t>
  </si>
  <si>
    <t>SØRFJELL IL</t>
  </si>
  <si>
    <t>STRENGEREID IDRETTSLAG OG VELFORENING</t>
  </si>
  <si>
    <t>MYRA UNGDOMS OG IDRETTSLAG</t>
  </si>
  <si>
    <t>FLOSTA TRIALKLUBB</t>
  </si>
  <si>
    <t>RYGENE IDRETTSLAG</t>
  </si>
  <si>
    <t>STRØMMEN GLIMT IL</t>
  </si>
  <si>
    <t>ØYESTAD IF ALLIANSE</t>
  </si>
  <si>
    <t>TROMØY IDRETTSLAG</t>
  </si>
  <si>
    <t>TRAUMA I F</t>
  </si>
  <si>
    <t>HISØY IDRETTSLAG</t>
  </si>
  <si>
    <t>HISØY ORIENTERINGSKLUBB</t>
  </si>
  <si>
    <t>ARENDAL BÅTSPORTKLUBB</t>
  </si>
  <si>
    <t>FLOSTA MOTORBÅTFORENING</t>
  </si>
  <si>
    <t>ARENDAL JIU JITSU KLUBB</t>
  </si>
  <si>
    <t>ARENDAL TAEKWON-DO KLUBB</t>
  </si>
  <si>
    <t>ARENDAL IBK</t>
  </si>
  <si>
    <t>ARENDAL TITANS</t>
  </si>
  <si>
    <t>TYHOLMEN KARATEKLUBB</t>
  </si>
  <si>
    <t>ARENDAL WAKEBOARDKLUBB</t>
  </si>
  <si>
    <t>ARENDAL TRIATHLON</t>
  </si>
  <si>
    <t>FRISKIS &amp; SVETTIS ARENDAL</t>
  </si>
  <si>
    <t>ØYESTAD IF FOTBALL</t>
  </si>
  <si>
    <t>ØYESTAD IF HÅNDBALL ELITE</t>
  </si>
  <si>
    <t>ØYESTAD IF HÅNDBALL</t>
  </si>
  <si>
    <t>BREKKA RIDEKLUBB</t>
  </si>
  <si>
    <t>IK GRANE ARENDAL FOTBALL</t>
  </si>
  <si>
    <t>IK GRANE ARENDAL ORIENTERING</t>
  </si>
  <si>
    <t>IK GRANE ARENDAL HÅNDBALL</t>
  </si>
  <si>
    <t>IK GRANE ARENDAL FRIIDRETT</t>
  </si>
  <si>
    <t>ARENDAL FOTBALL</t>
  </si>
  <si>
    <t>ARENDAL KARATEKLUBB</t>
  </si>
  <si>
    <t>GJERSTAD IDRETTSLAG</t>
  </si>
  <si>
    <t>VEGÅRSHEI IDRETTSLAG</t>
  </si>
  <si>
    <t>VEGÅRSHEI MOTORSPORTKLUBB</t>
  </si>
  <si>
    <t>GJEVING IDRETTSLAG</t>
  </si>
  <si>
    <t>HOLT IDRETTSFORENING</t>
  </si>
  <si>
    <t>TVEDESTRAND TURN &amp; IDRETTSFORENING</t>
  </si>
  <si>
    <t>LAGET IL</t>
  </si>
  <si>
    <t>OKSEFJORDEN TENNISKLUBB</t>
  </si>
  <si>
    <t>TVEDESTRAND FOTBALLKLUBB</t>
  </si>
  <si>
    <t>TVEDESTRAND RACINGKLUBB</t>
  </si>
  <si>
    <t>ARENDAL &amp; OMEGN GOLFKLUBB</t>
  </si>
  <si>
    <t>FROLAND IDRETTSLAG</t>
  </si>
  <si>
    <t>MYKLAND IL</t>
  </si>
  <si>
    <t>NIDELVA PADLEKLUBB</t>
  </si>
  <si>
    <t>FROLAND MOTOCROSS KLUBB</t>
  </si>
  <si>
    <t>GULLKNAPP MODELLFLYKLUBB</t>
  </si>
  <si>
    <t>FROLAND RIDEKLUBB</t>
  </si>
  <si>
    <t>HØVDINGEN I L</t>
  </si>
  <si>
    <t>LILLESAND IDRETTSLAG</t>
  </si>
  <si>
    <t>LILLESAND OG OMEGN HELSESPORTSLAG</t>
  </si>
  <si>
    <t>LILLESAND SEILFORENING</t>
  </si>
  <si>
    <t>LILLESAND BADMINTONKLUBB</t>
  </si>
  <si>
    <t>LILLESAND PADLEKLUBB</t>
  </si>
  <si>
    <t>BÅTSPORTKLUBBEN SØR</t>
  </si>
  <si>
    <t>LILLESAND TAEKWONDO KLUBB</t>
  </si>
  <si>
    <t>LILLESAND SNORKLE OG DYKKEKLUBB</t>
  </si>
  <si>
    <t>BIRKENES IDRETTSLAG</t>
  </si>
  <si>
    <t>IL GRY</t>
  </si>
  <si>
    <t>HEREFOSS IDRETTSLAG</t>
  </si>
  <si>
    <t>BIRKENES &amp; LILLESAND SPORTSSKYTTERLAG</t>
  </si>
  <si>
    <t>IDRETTSLAGET DRISTUG</t>
  </si>
  <si>
    <t>DØLEMO IDRETTSLAG</t>
  </si>
  <si>
    <t>VARDILD IL</t>
  </si>
  <si>
    <t>ÅMLI OG NISSEDAL MOTORKLUBB</t>
  </si>
  <si>
    <t>IVELAND IDRETTSLAG</t>
  </si>
  <si>
    <t>EVJE PISTOLKLUBB</t>
  </si>
  <si>
    <t>OTRA IL</t>
  </si>
  <si>
    <t>NEDRE SETESDAL RIDEKLUBB</t>
  </si>
  <si>
    <t>EVJE TAEKWONDO KLUBB</t>
  </si>
  <si>
    <t>BYGLAND LUFTSPORTKLUBB</t>
  </si>
  <si>
    <t>VALLE IDROTTSLAG</t>
  </si>
  <si>
    <t>HYLESTAD PISTOLKLUBB</t>
  </si>
  <si>
    <t>VALLE RIDEKLUBB</t>
  </si>
  <si>
    <t>BYKLE IDRETTSLAG</t>
  </si>
  <si>
    <t>HOVDEN SPORTSKLUBB</t>
  </si>
  <si>
    <t>HOVDEN PISTOL KLUBB</t>
  </si>
  <si>
    <t>BYKLE OG HOVDEN RIDEKLUBB</t>
  </si>
  <si>
    <t>HOVDEN GOLFKLUBB</t>
  </si>
  <si>
    <t>AIK LUND</t>
  </si>
  <si>
    <t>BUDOSØR</t>
  </si>
  <si>
    <t>CHRISTIANSSANDS SEILFORENING</t>
  </si>
  <si>
    <t>FOTBALLKLUBBEN DONN</t>
  </si>
  <si>
    <t>FLEKKERØY IDRETTSLAG</t>
  </si>
  <si>
    <t>I K GIMLETROLL</t>
  </si>
  <si>
    <t>HÅNES IDRETSFORENING</t>
  </si>
  <si>
    <t>JUST IL</t>
  </si>
  <si>
    <t>KJEVIK FALLSKJERMKLUBB</t>
  </si>
  <si>
    <t>KIF HÅNDBALL</t>
  </si>
  <si>
    <t>KRISTIANSAND SVØMMEALLIANSE</t>
  </si>
  <si>
    <t>KRISTIANSAND PISTOLSKYTTERE</t>
  </si>
  <si>
    <t>KRISTIANSAND KARATE CLUB</t>
  </si>
  <si>
    <t>KRISTIANSAND BADMINTON KLUBB</t>
  </si>
  <si>
    <t>KRISTIANSANDS IDRETTSFORENING FRIIDRETT</t>
  </si>
  <si>
    <t>KRISTIANSAND BUESKYTTERE</t>
  </si>
  <si>
    <t>KRISTIANSAND DYKKERKLUBB</t>
  </si>
  <si>
    <t>KRISTIANSAND KAJAKKLUBB</t>
  </si>
  <si>
    <t>KRISTIANSAND ORIENTERINGSKLUBB</t>
  </si>
  <si>
    <t>KRISTIANSAND ROKLUBB</t>
  </si>
  <si>
    <t>KRISTIANSAND STUPEKLUBB</t>
  </si>
  <si>
    <t>KRISTIANSAND TENNISKLUBB</t>
  </si>
  <si>
    <t>KRISTIANSANDS CYKLEKLUBB</t>
  </si>
  <si>
    <t>KRISTIANSANDS TURNFORENING</t>
  </si>
  <si>
    <t>KRISTIANSAND ENDURO</t>
  </si>
  <si>
    <t>NORSK MOTORKLUBB KRISTIANSAND</t>
  </si>
  <si>
    <t>ORIENTERINGSKLUBBEN SØR</t>
  </si>
  <si>
    <t>RANDESUND IDRETTSLAG</t>
  </si>
  <si>
    <t>IDRETTSKLUBBEN START</t>
  </si>
  <si>
    <t>TORRIDAL IDRETTSLAG</t>
  </si>
  <si>
    <t>TVEIT IDRETTSLAG</t>
  </si>
  <si>
    <t>VARODD SVØMMEKLUBB</t>
  </si>
  <si>
    <t>ALLIANSEIDRETTSLAGET IK VÅG</t>
  </si>
  <si>
    <t>VÅGSBYGD KARATE KLUBB</t>
  </si>
  <si>
    <t>VÅGSBYGD SVØMME OG LIVREDNINGSKLUBB</t>
  </si>
  <si>
    <t>KRISTIANSAND DANSEKLUBB KDK</t>
  </si>
  <si>
    <t>KRISTIANSAND ISHOCKEYKLUBB</t>
  </si>
  <si>
    <t>VÅGSBYGD SEILFORENING</t>
  </si>
  <si>
    <t>KRISTIANSAND JU JITSU KLUBB</t>
  </si>
  <si>
    <t>TIGERBERGET FOTBALL KLUBB</t>
  </si>
  <si>
    <t>TOBIENBORG FOTBALLKLUBB</t>
  </si>
  <si>
    <t>CHRISTIANSSAND KLATREKLUBB</t>
  </si>
  <si>
    <t>KRISTIANSAND BASKET</t>
  </si>
  <si>
    <t>SØRLANDS-STRIKE BOWLINGKLUBB</t>
  </si>
  <si>
    <t>KRISTIANSAND FRISBEEGOLFKLUBB</t>
  </si>
  <si>
    <t>FLEKKERØY PADLEKLUBB</t>
  </si>
  <si>
    <t>KJEVIK FLYKLUBB</t>
  </si>
  <si>
    <t>SØRLANDETS RC MODELLFLYKLUBB</t>
  </si>
  <si>
    <t>FRISKIS &amp; SVETTIS KRISTIANSAND</t>
  </si>
  <si>
    <t>KRISTIANSAND TAEKWON-DO KLUBB</t>
  </si>
  <si>
    <t>HJERTETRIMMEN I KRISTIANSAND</t>
  </si>
  <si>
    <t>AGDER MODELLBILKLUBB</t>
  </si>
  <si>
    <t>KRISTIANSAND GOLFKLUBB</t>
  </si>
  <si>
    <t>BJAAVANN GOLFKLUBB - KRISTIANSAND</t>
  </si>
  <si>
    <t>SØRLANDSPARKEN RIDEKLUBB</t>
  </si>
  <si>
    <t>VÅG FOTBALLKLUBB</t>
  </si>
  <si>
    <t>VÅG HÅNDBALLKLUBB</t>
  </si>
  <si>
    <t>KRISTIANSAND SANDVOLLEYBALLKLUBB</t>
  </si>
  <si>
    <t>KRISTIANSAND KENDO KLUBB</t>
  </si>
  <si>
    <t>KRISTIANSAND BASEBALLKLUBB SUNS</t>
  </si>
  <si>
    <t>FLEKKERØY KAMPSPORT KLUBB</t>
  </si>
  <si>
    <t>KRISTIANSAND MOTOCROSS KLUBB</t>
  </si>
  <si>
    <t>KRISTIANSAND TRIAL KLUBB</t>
  </si>
  <si>
    <t>AGDER MODELLFLYKLUBB</t>
  </si>
  <si>
    <t>KRISTIANSAND FEKTEKLUBB</t>
  </si>
  <si>
    <t>TVEIT FELTRITTSKLUBB</t>
  </si>
  <si>
    <t>VÅGSBYGD TURN IL</t>
  </si>
  <si>
    <t>KRISTIANSAND ICHUAN&amp;TAI CHI KLUBB</t>
  </si>
  <si>
    <t>LAUVÅSEN IDRETTSFORENING</t>
  </si>
  <si>
    <t>SVØMMEKLUBBEN TEAM SØR</t>
  </si>
  <si>
    <t>KRISTIANSAND BRYTEKLUBB</t>
  </si>
  <si>
    <t>KRISTIANSAND KUNSTLØPKLUBB</t>
  </si>
  <si>
    <t>IDDA ISHOCKEYKLUBB</t>
  </si>
  <si>
    <t>TORDEN IL</t>
  </si>
  <si>
    <t>LUND HÅNDBALLKLUBB</t>
  </si>
  <si>
    <t>KRISTIANSAND TOPP HÅNDBALL</t>
  </si>
  <si>
    <t>HOLUM IDRETTSLAG</t>
  </si>
  <si>
    <t>MANDAL BADMINTONKLUBB</t>
  </si>
  <si>
    <t>MANDAL DYKKERKLUBB</t>
  </si>
  <si>
    <t>MANDAL SEILFORENING</t>
  </si>
  <si>
    <t>MANDAL SVØMMEKLUBB</t>
  </si>
  <si>
    <t>MANDAL VOLLEYBALLKLUBB</t>
  </si>
  <si>
    <t>MANDALS TURNFORENING</t>
  </si>
  <si>
    <t>MANDALSKAMERATENE F K</t>
  </si>
  <si>
    <t>MARNAR PISTOLLAG</t>
  </si>
  <si>
    <t>MANDAL GOLFKLUBB</t>
  </si>
  <si>
    <t>MANDAL OG LINDESNES KLATREKLUBB</t>
  </si>
  <si>
    <t>HOLUM TRIALKLUBB</t>
  </si>
  <si>
    <t>MANDAL CYKLEKLUBB</t>
  </si>
  <si>
    <t>FARSUND PISTOLKLUBB</t>
  </si>
  <si>
    <t>FARSUND SVØMMEKLUBB</t>
  </si>
  <si>
    <t>FARSUND UNDERVANNSKLUBB</t>
  </si>
  <si>
    <t>LISTA KARATEKLUBB</t>
  </si>
  <si>
    <t>LISTA TRIALKLUBB</t>
  </si>
  <si>
    <t>SPIND IDRETTSFORENING</t>
  </si>
  <si>
    <t>FARSUND SYKLEKLUBB</t>
  </si>
  <si>
    <t>FARSUND OG LISTA IDRETTSKLUBB</t>
  </si>
  <si>
    <t>BAKKE IDRETTSFORENING</t>
  </si>
  <si>
    <t>FLEKKEFJORD FOTBALLKLUBB</t>
  </si>
  <si>
    <t>FLEKKEFJORD KAJAKKLUBB</t>
  </si>
  <si>
    <t>FLEKKEFJORD KARATEKLUBB</t>
  </si>
  <si>
    <t>FLEKKEFJORD SVØMMEKLUBB</t>
  </si>
  <si>
    <t>FLEKKEFJORD TENNISKLUBB</t>
  </si>
  <si>
    <t>FLEKKEFJORD TURNFORENING</t>
  </si>
  <si>
    <t>GYLAND IDRETTSLAG</t>
  </si>
  <si>
    <t>FLEKKEFJORD HÅNDBALLKLUBB</t>
  </si>
  <si>
    <t>VENNESLA HELSESPORTLAG</t>
  </si>
  <si>
    <t>VENNESLA PISTOLKLUBB</t>
  </si>
  <si>
    <t>VENNESLA TURNFORENING</t>
  </si>
  <si>
    <t>IL VINDBJART</t>
  </si>
  <si>
    <t>ØVREBØ IDRETTSLAG</t>
  </si>
  <si>
    <t>VENNESLA SVØMMEKLUBB</t>
  </si>
  <si>
    <t>KVARSTEIN IDRETTSLAG</t>
  </si>
  <si>
    <t>VINDBJART FOTBALLKLUBB</t>
  </si>
  <si>
    <t>VENNESLA BOWLINGKLUBB</t>
  </si>
  <si>
    <t>I.L. FRAMSTEG</t>
  </si>
  <si>
    <t>GREIPSTAD IDRETTSLAG</t>
  </si>
  <si>
    <t>GREIPSTAD PISTOLKLUBB</t>
  </si>
  <si>
    <t>SONGDALEN TRIALKLUBB</t>
  </si>
  <si>
    <t>FINSLAND CROSS KLUBB</t>
  </si>
  <si>
    <t>SØGNE KAJAKKLUBB</t>
  </si>
  <si>
    <t>SØGNE SEILFORENING</t>
  </si>
  <si>
    <t>SØGNE TURNFORENING</t>
  </si>
  <si>
    <t>SØGNE HÅNDBALLKLUBB</t>
  </si>
  <si>
    <t>SØGNE FOTBALLKLUBB</t>
  </si>
  <si>
    <t>GLADUR ISLANDSHESTLAG</t>
  </si>
  <si>
    <t>SØGNE &amp; MANDAL BASKETBALLKLUBB</t>
  </si>
  <si>
    <t>SØGNE TRIALKLUBB</t>
  </si>
  <si>
    <t>KARATEKLUBBEN SØR</t>
  </si>
  <si>
    <t>SØGNE DYKKERKLUBB</t>
  </si>
  <si>
    <t>SØGNE CYKLEKLUBB</t>
  </si>
  <si>
    <t>SØGNE KLATREKLUBB</t>
  </si>
  <si>
    <t>SØGNE DANSEKLUBB</t>
  </si>
  <si>
    <t>BJELLAND IDRETTSLAG</t>
  </si>
  <si>
    <t>MARNARDAL IDRETTSLAG</t>
  </si>
  <si>
    <t>MARNARDAL KJØRE- OG RIDEKLUBB</t>
  </si>
  <si>
    <t>ÅSERAL SNØSCOOTERKLUBB</t>
  </si>
  <si>
    <t>GRINDHEIM IDRETTSLAG</t>
  </si>
  <si>
    <t>KONSMO IDRETTSLAG</t>
  </si>
  <si>
    <t>I.L. GIV AKT</t>
  </si>
  <si>
    <t>LINDESNES PISTOLKLUBB</t>
  </si>
  <si>
    <t>SPANGEREID IDRETTSLAG</t>
  </si>
  <si>
    <t>VIGMOSTAD IDRETTSLAG</t>
  </si>
  <si>
    <t>LINDESNES GOLFKLUBB</t>
  </si>
  <si>
    <t>KVÅS IDRETTSLAG</t>
  </si>
  <si>
    <t>LYNGDAL IDRETTSLAG</t>
  </si>
  <si>
    <t>LYNGDAL KARATE KLUBB</t>
  </si>
  <si>
    <t>LYNGDAL DYKKEKLUBB</t>
  </si>
  <si>
    <t>SYKLEKLUBBEN LYNGDAL &amp; OMEGN</t>
  </si>
  <si>
    <t>LISTER VOLLEYBALL KLUBB</t>
  </si>
  <si>
    <t>EIKEN IDRETTSLAG</t>
  </si>
  <si>
    <t>HÆGEBOSTAD IDRETTSLAG</t>
  </si>
  <si>
    <t>HÆGEBOSTAD PISTOLKLUBB</t>
  </si>
  <si>
    <t>FEDA IDRETTSLAG</t>
  </si>
  <si>
    <t>KNABEN OG FJOTLAND IL</t>
  </si>
  <si>
    <t>KVINESDAL IDRETTSLAG</t>
  </si>
  <si>
    <t>KVINESDAL KARATEKLUBB</t>
  </si>
  <si>
    <t>KVINESDAL PISTOLKLUBB</t>
  </si>
  <si>
    <t>KVINESDAL SVØMMEKLUBB</t>
  </si>
  <si>
    <t>KVINESDAL TENNISKLUBB</t>
  </si>
  <si>
    <t>UTSIKTEN GOLFKLUBB</t>
  </si>
  <si>
    <t>SIRDAL SKILAG</t>
  </si>
  <si>
    <t>EGERSUND KARATE KYOKUSHINKAI</t>
  </si>
  <si>
    <t>EGERSUND UNDERVANNSKLUBB</t>
  </si>
  <si>
    <t>EGERSUNDS IDRETTSKLUBB</t>
  </si>
  <si>
    <t>EGERSUND ORIENTERINGSKLUBB</t>
  </si>
  <si>
    <t>EGERSUND OG DALANE RIDEKLUBB</t>
  </si>
  <si>
    <t>EGERSUND PISTOLKLUBB</t>
  </si>
  <si>
    <t>EGERSUND SVØMMEKLUBB</t>
  </si>
  <si>
    <t>EGERSUND RACKETKLUBB</t>
  </si>
  <si>
    <t>EGERSUND VOLLEYBALLKLUBB</t>
  </si>
  <si>
    <t>EGERSUNDS TURNFORENING</t>
  </si>
  <si>
    <t>EIGER FOTBALLKLUBB</t>
  </si>
  <si>
    <t>HELLELAND IDRETTSLAG</t>
  </si>
  <si>
    <t>HELLVIK IDRETTSLAG</t>
  </si>
  <si>
    <t>DALANE SYKLEKLUBB</t>
  </si>
  <si>
    <t>NMK EGERSUND</t>
  </si>
  <si>
    <t>EGERSUND KLATRE- OG TINDEKLUBB</t>
  </si>
  <si>
    <t>EGERSUND PADLEKLUBB</t>
  </si>
  <si>
    <t>EGERSUND GOLFKLUBB</t>
  </si>
  <si>
    <t>EGERSUND SEILFORENING</t>
  </si>
  <si>
    <t>SKÅRA RIDEKLUBB</t>
  </si>
  <si>
    <t>EGERSUND KYOKUSHIN KARATE KLUBB</t>
  </si>
  <si>
    <t>AUSTRÅTT IDRETTSLAG</t>
  </si>
  <si>
    <t>GANDDAL IDRETTSLAG</t>
  </si>
  <si>
    <t>HANA IDRETTSLAG</t>
  </si>
  <si>
    <t>LURA IDRETTSLAG</t>
  </si>
  <si>
    <t>NOP VATNE PISTOLKLUBB</t>
  </si>
  <si>
    <t>RISKA FOTBALLKLUBB</t>
  </si>
  <si>
    <t>SANDNES &amp; GJESDAL HANDICAPIDRETTSLAG</t>
  </si>
  <si>
    <t>SANDNES HÅNDBALLKLUBB</t>
  </si>
  <si>
    <t>SANDNES IDRETTSLAG</t>
  </si>
  <si>
    <t>SANDNES OG JÆREN RIDEKLUBB</t>
  </si>
  <si>
    <t>SANDNES OG JÆREN DYKKERKLUBB</t>
  </si>
  <si>
    <t>SANDNES SVØMME- OG LIVREDNINGSKLUBB</t>
  </si>
  <si>
    <t>SANDNES SYKLEKLUBB</t>
  </si>
  <si>
    <t>SANDNES TENNISKLUBB</t>
  </si>
  <si>
    <t>SANDNES TURNFORENING</t>
  </si>
  <si>
    <t>SANDNES VOLLEYBALLKLUBB</t>
  </si>
  <si>
    <t>SANDVED TURN</t>
  </si>
  <si>
    <t>SVILAND IL</t>
  </si>
  <si>
    <t>SANDNES ULF</t>
  </si>
  <si>
    <t>SANDNES ATLETKLUBB</t>
  </si>
  <si>
    <t>SANDNES JUDOKLUBB</t>
  </si>
  <si>
    <t>SANDNES BMX</t>
  </si>
  <si>
    <t>SANDVED IDRETTSLAG</t>
  </si>
  <si>
    <t>FIGGJO IDRETTSLAG</t>
  </si>
  <si>
    <t>HØLE IDRETTSLAG</t>
  </si>
  <si>
    <t>SANDNES PISTOLKLUBB</t>
  </si>
  <si>
    <t>SANDNES OG GJESDAL  SKISKYTTERLAG</t>
  </si>
  <si>
    <t>RISKA SVØMMEKLUBB</t>
  </si>
  <si>
    <t>RISKA MOTORSYKKELKLUBB</t>
  </si>
  <si>
    <t>SVILAND BMX</t>
  </si>
  <si>
    <t>SANDNES BOWLINGKLUBB</t>
  </si>
  <si>
    <t>RISKA HÅNDBALLKLUBB</t>
  </si>
  <si>
    <t>HOMMERSÅK ATLETKLUBB</t>
  </si>
  <si>
    <t>RISKA IDRETTSKOLE</t>
  </si>
  <si>
    <t>LURA KARATEKLUBB -SEISHIN DOJO</t>
  </si>
  <si>
    <t>SANDNES INNEBANDY KLUBB</t>
  </si>
  <si>
    <t>SANDNES TAEKWON-DO KLUBB</t>
  </si>
  <si>
    <t>SOMA RYTTERSPORTSKLUBB</t>
  </si>
  <si>
    <t>HOMMERSÅK INNEBANDYKLUBB</t>
  </si>
  <si>
    <t>GANDDAL ATLETKLUBB</t>
  </si>
  <si>
    <t>MUSKEL FK</t>
  </si>
  <si>
    <t>RISKA RIDEKLUBB</t>
  </si>
  <si>
    <t>BOGAFJELL IDRETTSLAG</t>
  </si>
  <si>
    <t>SANDNES KARATEKLUBB</t>
  </si>
  <si>
    <t>SANDNES GOLFKLUBB</t>
  </si>
  <si>
    <t>FRIHETEN RIDEKLUBB SANDNES</t>
  </si>
  <si>
    <t>SANDNES SPORTSDRILLKLUBB</t>
  </si>
  <si>
    <t>BOGAFJELL SYKLEKLUBB</t>
  </si>
  <si>
    <t>SANDNES DISC GOLF KLUBB</t>
  </si>
  <si>
    <t>BOGAFJELL INNEBANDYKLUBB</t>
  </si>
  <si>
    <t>IDRETTSLAGET SANDNES SKØYTER</t>
  </si>
  <si>
    <t>BRODD FOTBALLKLUBB STAVANGER</t>
  </si>
  <si>
    <t>BUØY IDRETTSLAG</t>
  </si>
  <si>
    <t>FRISINN SPORTSKLUBB</t>
  </si>
  <si>
    <t>STAVANGER TRIATHLONKLUBB</t>
  </si>
  <si>
    <t>SPORTSKLUBBEN JARL</t>
  </si>
  <si>
    <t>POL IDRETTSLAG</t>
  </si>
  <si>
    <t>ROGALAND RIDEKLUBB</t>
  </si>
  <si>
    <t>IDRETTSLAGET SKJALG</t>
  </si>
  <si>
    <t>UISI - UNIVERSITETET I STAVANGERS IDRETTSLAG</t>
  </si>
  <si>
    <t>TASTA HÅNDBALLKLUBB</t>
  </si>
  <si>
    <t>STAVANGER MINIATYRSKYTTERLAG</t>
  </si>
  <si>
    <t>STAVANGER BADMINTON KLUBB</t>
  </si>
  <si>
    <t>STAVANGER BORDTENNISKLUBB</t>
  </si>
  <si>
    <t>STAVANGER BUESKYTTERE</t>
  </si>
  <si>
    <t>STAVANGER DØVE-IDRETTSFORENING</t>
  </si>
  <si>
    <t>STAVANGER FALLSKJERMKLUBB</t>
  </si>
  <si>
    <t>STAVANGER GOLFKLUBB</t>
  </si>
  <si>
    <t>STAVANGER IDRETTSFORENING</t>
  </si>
  <si>
    <t>STAVANGER JUDOKLUBB</t>
  </si>
  <si>
    <t>GTI FRIIDRETTSKLUBB</t>
  </si>
  <si>
    <t>STAVANGER KUNSTLØPKLUBB</t>
  </si>
  <si>
    <t>STAVANGER ORIENTERINGSKLUBB</t>
  </si>
  <si>
    <t>STAVANGER PISTOLKLUBB</t>
  </si>
  <si>
    <t>STAVANGER ROKLUB</t>
  </si>
  <si>
    <t>STAVANGER SEILFORENING</t>
  </si>
  <si>
    <t>SKIFORENINGEN I STAVANGER</t>
  </si>
  <si>
    <t>STAVANGER SANDNES SKØYTEKLUBB</t>
  </si>
  <si>
    <t>STAVANGER SVØMMEKLUBB</t>
  </si>
  <si>
    <t>STAVANGER TENNISKLUBB</t>
  </si>
  <si>
    <t>STAVANGER TURNFORENING</t>
  </si>
  <si>
    <t>STAVANGER VANNPOLOKLUBB</t>
  </si>
  <si>
    <t>SUNDE IDRETTSLAG</t>
  </si>
  <si>
    <t>TASTA IDRETTSLAG</t>
  </si>
  <si>
    <t>ROKLUBBEN TERJE VIKEN</t>
  </si>
  <si>
    <t>VARDENESET IDRETTSFORENING</t>
  </si>
  <si>
    <t>VASSØY IDRETTSLAG</t>
  </si>
  <si>
    <t>VAULEN IDRETTSLAG</t>
  </si>
  <si>
    <t>FOTBALLKLUBBEN VIDAR</t>
  </si>
  <si>
    <t>VIKING FOTBALLKLUBB</t>
  </si>
  <si>
    <t>SKIPPER WORSE SPORT</t>
  </si>
  <si>
    <t>VARDENESET BALLKLUBB</t>
  </si>
  <si>
    <t>FORUS OG GAUSEL IDRETTSLAG</t>
  </si>
  <si>
    <t>GANDSFJORD SEILFORENING</t>
  </si>
  <si>
    <t>JÆREN LUFTSPORTSKLUBB</t>
  </si>
  <si>
    <t>SEIKEN KARATEKLUBB</t>
  </si>
  <si>
    <t>BRATTE ROGALANDS VENNER</t>
  </si>
  <si>
    <t>STAVANGER BASKETBALLKLUBB</t>
  </si>
  <si>
    <t>STAVANGER STYRKELØFT KLUBB</t>
  </si>
  <si>
    <t>TJENSVOLL FK</t>
  </si>
  <si>
    <t>STORHAUG FK</t>
  </si>
  <si>
    <t>SEILFORENINGEN 1928</t>
  </si>
  <si>
    <t>MADLA IDRETTSLAG FOTBALL</t>
  </si>
  <si>
    <t>STAVANGER KAJAKKLUBB</t>
  </si>
  <si>
    <t>HAFRSFJORD PISTOLKLUBB</t>
  </si>
  <si>
    <t>STAVANGER FEKTEKLUBB</t>
  </si>
  <si>
    <t>STAVANGER DYKKERKLUBB</t>
  </si>
  <si>
    <t>STAVANGER KARATEKLUBB</t>
  </si>
  <si>
    <t>ISHOCKEYKLUBBEN STAVANGER</t>
  </si>
  <si>
    <t>VIKING HÅNDBALLKLUBB</t>
  </si>
  <si>
    <t>TASTA TURN</t>
  </si>
  <si>
    <t>SUNDE INNEBANDYKLUBB</t>
  </si>
  <si>
    <t>STAVANGER JU JITSU KLUBB</t>
  </si>
  <si>
    <t>NORD-JÆREN SPORTSDANSEKLUBB</t>
  </si>
  <si>
    <t>HINNA FOTBALL</t>
  </si>
  <si>
    <t>HINNA HÅNDBALL</t>
  </si>
  <si>
    <t>HINNA IDRETTSLAG FRIIDRETT</t>
  </si>
  <si>
    <t>STAVANGER RUGBYKLUBB</t>
  </si>
  <si>
    <t>STAVANGER STUPE CLUB</t>
  </si>
  <si>
    <t>HAFRSFJORD SYKKELKLUBB</t>
  </si>
  <si>
    <t>STAVANGER IF FOTBALL</t>
  </si>
  <si>
    <t>AKTIV KICKBOXINGKLUBB</t>
  </si>
  <si>
    <t>RYGER HÅNDBALLKLUBB STAVANGER</t>
  </si>
  <si>
    <t>SVITHUN BILJARDKLUBB</t>
  </si>
  <si>
    <t>HINNA VOLLEYBALL</t>
  </si>
  <si>
    <t>HINNA INNEBANDY</t>
  </si>
  <si>
    <t>SIDDIS TRIM OG TURNFORENING</t>
  </si>
  <si>
    <t>HUNDVÅG IDRETTSLAG</t>
  </si>
  <si>
    <t>SIDDIS SPORTSKLUBB</t>
  </si>
  <si>
    <t>KFUM HÅNDBALL STAVANGER</t>
  </si>
  <si>
    <t>STAVANGER BRYTEKLUBB</t>
  </si>
  <si>
    <t>KFUM STAVANGER VOLLEYBALL</t>
  </si>
  <si>
    <t>SWINGCATS DANSEKLUBB</t>
  </si>
  <si>
    <t>HUNDVÅG HÅNDBALLKLUBB</t>
  </si>
  <si>
    <t>FRISKIS&amp;SVETTIS STAVANGER-SANDNES</t>
  </si>
  <si>
    <t>URBUHEDLEREN FJELLSPORTLAG</t>
  </si>
  <si>
    <t>STAVANGER JUSHINKAN AIKIDO</t>
  </si>
  <si>
    <t>STORHAUG RIDEKLUBB</t>
  </si>
  <si>
    <t>STAVANGER INNEBANDYKLUBB</t>
  </si>
  <si>
    <t>BRODD HÅNDBALLKLUBB</t>
  </si>
  <si>
    <t>BRODD INNEBANDYKLUBB</t>
  </si>
  <si>
    <t>STAVANGER CHEERSPORT KLUBB</t>
  </si>
  <si>
    <t>TASTA &amp; OMEGN SYKKELKLUBB</t>
  </si>
  <si>
    <t>PARADIS FOTBALLKLUBB</t>
  </si>
  <si>
    <t>STAVANGER BOKSEKLUBB</t>
  </si>
  <si>
    <t>STAVANGER MODELLBIL KLUBB</t>
  </si>
  <si>
    <t>STAVANGER ROLLER DERBY KLUBB</t>
  </si>
  <si>
    <t>SPIRIT FRIIDRETTSKLUBB</t>
  </si>
  <si>
    <t>GAUSEL JUDOKLUBB</t>
  </si>
  <si>
    <t>STAVANGER SKIKLUBB</t>
  </si>
  <si>
    <t>STRAEN GYMNASTIKK- OG TURNFORENING</t>
  </si>
  <si>
    <t>SØRMARKÅ FOTBALLKLUBB</t>
  </si>
  <si>
    <t>KAMPEN INNEBANDYKLUBB</t>
  </si>
  <si>
    <t>VAULEN INNEBANDYKLUBB</t>
  </si>
  <si>
    <t>STAVANGER SKATEKLUBB</t>
  </si>
  <si>
    <t>LASSA CRICKET CLUB</t>
  </si>
  <si>
    <t>KL11030338</t>
  </si>
  <si>
    <t>VIKING CRICKET CLUB</t>
  </si>
  <si>
    <t>SPORTSKLUBBEN DJERV 1919</t>
  </si>
  <si>
    <t>HAUGALAND SEILFLYKLUBB</t>
  </si>
  <si>
    <t>SPORTSKLUBBEN HAUGAR</t>
  </si>
  <si>
    <t>HAUGESUND BORDTENNISKLUBB</t>
  </si>
  <si>
    <t>HAUGESUND IDRETTSLAG ALLIANSEIDRETSSLAG</t>
  </si>
  <si>
    <t>HAUGESUND KAJAKKLUBB</t>
  </si>
  <si>
    <t>HAUGESUND PISTOLKLUBB</t>
  </si>
  <si>
    <t>HAUGESUND SEILFORENING</t>
  </si>
  <si>
    <t>HAUGESUND TURNFORENING</t>
  </si>
  <si>
    <t>HAUGESUND SVØMMEKLUBB</t>
  </si>
  <si>
    <t>SPORTSKLUBBEN VARD HAUGESUND</t>
  </si>
  <si>
    <t>HAUGALAND DANSEKLUBB</t>
  </si>
  <si>
    <t>HAUGESUND SPORTSDANSEKLUBB HAF</t>
  </si>
  <si>
    <t>HAUGESUND RIDEKLUBB</t>
  </si>
  <si>
    <t>PLOGEN SKIKLUBB</t>
  </si>
  <si>
    <t>IDRETTSLAGET RIVAL</t>
  </si>
  <si>
    <t>HAUGESUND BOWLINGKLUBB</t>
  </si>
  <si>
    <t>HAUGESUND TENNISKLUBB</t>
  </si>
  <si>
    <t>NMK HAUGALAND</t>
  </si>
  <si>
    <t>HAUGALAND KAMPSPORTKLUBB</t>
  </si>
  <si>
    <t>HAUGESUND GOLFKLUBB</t>
  </si>
  <si>
    <t>HAUGALAND GOLFKLUBB</t>
  </si>
  <si>
    <t>SENTRUM KARATEKLUBB</t>
  </si>
  <si>
    <t>HAUGESUND BASKETBALLKLUBB</t>
  </si>
  <si>
    <t>HAUGESUND TAEKWON-DO KLUBB</t>
  </si>
  <si>
    <t>HAUGESUND BADMINTONKLUBB</t>
  </si>
  <si>
    <t>HAUGESUND ISHOCKEYKLUBB</t>
  </si>
  <si>
    <t>HAUGESUND IDRETTSLAG FRIIDRETT</t>
  </si>
  <si>
    <t>HAUGESUND IDRETTSLAG ORIENTERING</t>
  </si>
  <si>
    <t>HAUGESUND TRIATLONKLUBB</t>
  </si>
  <si>
    <t>HAUGESUND CURLING KLUBB</t>
  </si>
  <si>
    <t>HAUGALAND KLATRELAG</t>
  </si>
  <si>
    <t>SLETTAA DYKKERKLUBB</t>
  </si>
  <si>
    <t>HAUGALAND FLYKLUBB</t>
  </si>
  <si>
    <t>KL11060114</t>
  </si>
  <si>
    <t>HAUGESUND OG OMEGN LEIRDUEKLUBB</t>
  </si>
  <si>
    <t>SOKNDAL IDRETTSKLUBB</t>
  </si>
  <si>
    <t>SOKNDAL TURNFORENING</t>
  </si>
  <si>
    <t>ÅNA SIRA FOTBALLKLUBB</t>
  </si>
  <si>
    <t>SOKNDAL ATLETKLUBB</t>
  </si>
  <si>
    <t>DALANE GOLFKLUBB</t>
  </si>
  <si>
    <t>SOKNDAL FLY OG HELIKLUBB</t>
  </si>
  <si>
    <t>SOKNDAL FUNCTIONAL FITNESSKLUBB</t>
  </si>
  <si>
    <t>HESKESTAD IDRETTSLAG</t>
  </si>
  <si>
    <t>LUND SVØMMEKLUBB</t>
  </si>
  <si>
    <t>MOI IDRETTSLAG</t>
  </si>
  <si>
    <t>HOVSHERAD IDRETTSLAG</t>
  </si>
  <si>
    <t>LUND KJØRE- OG RIDEKLUBB</t>
  </si>
  <si>
    <t>LUND KARATEKLUBB</t>
  </si>
  <si>
    <t>BJERKREIM IDRETTSLAG</t>
  </si>
  <si>
    <t>BRUSAND IDRETTSLAG</t>
  </si>
  <si>
    <t>NÆRBØ RIDEKLUBB</t>
  </si>
  <si>
    <t>HÅ PISTOLKLUBB</t>
  </si>
  <si>
    <t>NÆRBØ IDRETTSLAG</t>
  </si>
  <si>
    <t>NÆRBØ TURNFORENING</t>
  </si>
  <si>
    <t>NÆRBØ SYKLE KLUBB</t>
  </si>
  <si>
    <t>SIREVÅG DYKKERKLUBB</t>
  </si>
  <si>
    <t>VARHAUG IDRETTSLAG</t>
  </si>
  <si>
    <t>ELGANE MOTORSYKKELKLUBB</t>
  </si>
  <si>
    <t>OGNA GOLFKLUBB</t>
  </si>
  <si>
    <t>CROSS RC KLUBB</t>
  </si>
  <si>
    <t>HÅ KARATEKLUBB</t>
  </si>
  <si>
    <t>VIGRESTAD SYKKELKLUBB</t>
  </si>
  <si>
    <t>KLEPP IDRETTSLAG</t>
  </si>
  <si>
    <t>KLEPP VOLLEYBALL-LAG</t>
  </si>
  <si>
    <t>VOLL IDRETTSLAG</t>
  </si>
  <si>
    <t>KLEPP SVØMME OG STUPEKLUBB</t>
  </si>
  <si>
    <t>KLEBE S.K.</t>
  </si>
  <si>
    <t>ORSTAD IDRETTSLAG</t>
  </si>
  <si>
    <t>KÅSEN IDRETTSLAG</t>
  </si>
  <si>
    <t>ORRE IDRETTSLAG</t>
  </si>
  <si>
    <t>KLEPP BMX</t>
  </si>
  <si>
    <t>ORSTAD BMX KLUBB</t>
  </si>
  <si>
    <t>KLEPP INNEBANDY KLUBB</t>
  </si>
  <si>
    <t>KLEPP MINIATYRSKYTTERLAG</t>
  </si>
  <si>
    <t>FORUS RC KLUBB</t>
  </si>
  <si>
    <t>JÆREN KAJAKKLUBB</t>
  </si>
  <si>
    <t>KLEPP RC KLUBB</t>
  </si>
  <si>
    <t>BRYNE HESTESPORTSKLUBB</t>
  </si>
  <si>
    <t>KLEPP CYKLE CLUB</t>
  </si>
  <si>
    <t>KLEPP ISHOCKEYKLUBB</t>
  </si>
  <si>
    <t>FRØYLAND IDRETTSLAG</t>
  </si>
  <si>
    <t>UNDHEIM IDRETTSLAG</t>
  </si>
  <si>
    <t>BRYNE KARATE KLUBB</t>
  </si>
  <si>
    <t>JÆREN ALPINKLUBB</t>
  </si>
  <si>
    <t>ROSSELAND BALLKLUBB</t>
  </si>
  <si>
    <t>LYE IDRETTSLAG</t>
  </si>
  <si>
    <t>BRYNE HÅNDBALLKLUBB</t>
  </si>
  <si>
    <t>BRYNE FOTBALLKLUBB</t>
  </si>
  <si>
    <t>BRYNE SYMJEKLUBB</t>
  </si>
  <si>
    <t>BRYNE TENNISKLUBB</t>
  </si>
  <si>
    <t>BRYNE TURNLAG</t>
  </si>
  <si>
    <t>HOGNESTAD IDRETTSLAG</t>
  </si>
  <si>
    <t>BRYNE CYKLEKLUBB</t>
  </si>
  <si>
    <t>JÆREN GOLFKLUBB</t>
  </si>
  <si>
    <t>KVERNELAND SKI</t>
  </si>
  <si>
    <t>BRYNE TAEKWON-DO KLUBB</t>
  </si>
  <si>
    <t>FRØYLAND KARATEKLUBB</t>
  </si>
  <si>
    <t>DIRDAL IDRETTSLAG</t>
  </si>
  <si>
    <t>GJESDAL IDRETTSLAG</t>
  </si>
  <si>
    <t>ÅLGÅRD RIDEKLUBB</t>
  </si>
  <si>
    <t>OLTEDAL FOTBALLKLUBB</t>
  </si>
  <si>
    <t>ÅLGÅRD FOTBALLKLUBB</t>
  </si>
  <si>
    <t>ÅLGÅRD SVØMMEKLUBB</t>
  </si>
  <si>
    <t>ÅLGÅRD TURNFORENING</t>
  </si>
  <si>
    <t>ÅLGÅRD HÅNDBALLKLUBB</t>
  </si>
  <si>
    <t>GJESDALBUANE</t>
  </si>
  <si>
    <t>ÅLGÅRD ORIENTERING</t>
  </si>
  <si>
    <t>ÅLGÅRD INNEBANDYKLUBB</t>
  </si>
  <si>
    <t>GJESDAL FOTBALLKLUBB</t>
  </si>
  <si>
    <t>GJESDAL DYKKEKLUBB</t>
  </si>
  <si>
    <t>STAVANGER OG SANDNES VANNSKIKLUBB</t>
  </si>
  <si>
    <t>IDRETTSLAGET HAVDUR</t>
  </si>
  <si>
    <t>HAVØRN ALLIANSEIDRETTSLAG</t>
  </si>
  <si>
    <t>SOLA PISTOLKLUBB</t>
  </si>
  <si>
    <t>SOLA SVØMMEKLUBB</t>
  </si>
  <si>
    <t>HAFRSFJORD SQUASH KLUBB</t>
  </si>
  <si>
    <t>VÅGANES FOTBALLKLUBB</t>
  </si>
  <si>
    <t>SOLA INNEBANDYKLUBB</t>
  </si>
  <si>
    <t>SOLA KARATEKLUBB - SEISHIN DOJO</t>
  </si>
  <si>
    <t>SOLA TAEKWON-DO KLUBB</t>
  </si>
  <si>
    <t>SOLA BADMINTONKLUBB</t>
  </si>
  <si>
    <t>SOLA CYKLEKLUBB</t>
  </si>
  <si>
    <t>SOLA GOLFKLUBB</t>
  </si>
  <si>
    <t>PINGVIN STUPKLUBB</t>
  </si>
  <si>
    <t>SOLA TURN</t>
  </si>
  <si>
    <t>SOLA FOTBALLKLUBB</t>
  </si>
  <si>
    <t>SOLA HÅNDBALLKLUBB</t>
  </si>
  <si>
    <t>BYBERGSANDEN MOTOCROSS KLUBB</t>
  </si>
  <si>
    <t>SOLA FLYKLUBB</t>
  </si>
  <si>
    <t>SOLA FLYSTASJON FLYKLUBB</t>
  </si>
  <si>
    <t>SOLA SPORTSFLYKLUBB</t>
  </si>
  <si>
    <t>STAVANGER OG SOLA RYTTERKLUBB</t>
  </si>
  <si>
    <t>SOLA BMX</t>
  </si>
  <si>
    <t>HAVØRN FOTBALL</t>
  </si>
  <si>
    <t>SOLA JUDOKLUBB</t>
  </si>
  <si>
    <t>SOLA SKATEKLUBB</t>
  </si>
  <si>
    <t>RANDABERG TENNISKLUBB</t>
  </si>
  <si>
    <t>RANDABERG MOTORSYKKELKLUBB</t>
  </si>
  <si>
    <t>RANDABERG KARATEKLUBB</t>
  </si>
  <si>
    <t>RANDABERG GOLFKLUBB</t>
  </si>
  <si>
    <t>RANDABERG HÅNDBALLKLUBB</t>
  </si>
  <si>
    <t>RANDABERG SYKKELKLUBB</t>
  </si>
  <si>
    <t>RANDABERG IL SVØMMING</t>
  </si>
  <si>
    <t>RANDABERG ALLIANSE-IDRETTSLAG VOLLEYBALL</t>
  </si>
  <si>
    <t>RANDABERG BORDTENNISKLUBB</t>
  </si>
  <si>
    <t>KL11270033</t>
  </si>
  <si>
    <t>GRØDEM RUNNERS FRIIDRETTSKLUBB</t>
  </si>
  <si>
    <t>VILLINGUR ISLANDSHEST FORENING</t>
  </si>
  <si>
    <t>PREIKESTOLEN PISTOLKLUBB</t>
  </si>
  <si>
    <t>JØRPELAND SVØMMEKLUBB</t>
  </si>
  <si>
    <t>MIDTBYGDENS IDRETTSLAG</t>
  </si>
  <si>
    <t>STAAL JØRPELAND IL</t>
  </si>
  <si>
    <t>VAULALI TRIAL KLUBB</t>
  </si>
  <si>
    <t>PREIKESTOLEN GOLFKLUBB</t>
  </si>
  <si>
    <t>RYFYLKE HESTESPORTKLUBB</t>
  </si>
  <si>
    <t>STRAND KARATEKLUBB</t>
  </si>
  <si>
    <t>STRAND KLATREKLUBB</t>
  </si>
  <si>
    <t>STRAND JUDOKLUBB</t>
  </si>
  <si>
    <t>KL11300026</t>
  </si>
  <si>
    <t>HJELMELAND IDRETTSLAG</t>
  </si>
  <si>
    <t>RYFYLKE MODELLFLYKLUBB</t>
  </si>
  <si>
    <t>RYFYLKE SYKKELKLUBB</t>
  </si>
  <si>
    <t>NESFLATEN IDRETTSLAG</t>
  </si>
  <si>
    <t>SULDAL IDRETTSLAG</t>
  </si>
  <si>
    <t>KJETILSTADLIO SKIKLUBB</t>
  </si>
  <si>
    <t>ERFJORD IDRETTSLAG</t>
  </si>
  <si>
    <t>IDRETTSLAGET HAUGIL</t>
  </si>
  <si>
    <t>KL11340007</t>
  </si>
  <si>
    <t>SULDAL PISTOLKLUBB</t>
  </si>
  <si>
    <t>IDRETTSLAGET SAND</t>
  </si>
  <si>
    <t>HYLSFJORDEN IDRETTSLAG</t>
  </si>
  <si>
    <t>IDRETTSLAGET NY VON</t>
  </si>
  <si>
    <t>SAUDA IDRETTSLAG</t>
  </si>
  <si>
    <t>SAUDA ORIENTERINGSKLUBB</t>
  </si>
  <si>
    <t>SAUDA PISTOLKLUBB</t>
  </si>
  <si>
    <t>SAUDA TURNFORENING</t>
  </si>
  <si>
    <t>SAUDA MOTORSPORTKLUBB</t>
  </si>
  <si>
    <t>SAUDA GOLFKLUBB</t>
  </si>
  <si>
    <t>KL11350021</t>
  </si>
  <si>
    <t>SAUDA KLATRE KLUBB</t>
  </si>
  <si>
    <t>FINNØY IDRETTSLAG</t>
  </si>
  <si>
    <t>FOGN IDRETTSLAG</t>
  </si>
  <si>
    <t>MASTRA IDRETTSLAG</t>
  </si>
  <si>
    <t>MASTRA HESTESPORTKLUBB</t>
  </si>
  <si>
    <t>RENNESØY FOTBALLKLUBB</t>
  </si>
  <si>
    <t>KVITSØY IDRETTSLAG</t>
  </si>
  <si>
    <t>BOKN IDRETTSLAG</t>
  </si>
  <si>
    <t>BOKN SYKKELKLUBB</t>
  </si>
  <si>
    <t>FALKEID IDRETTSLAG</t>
  </si>
  <si>
    <t>FØRLAND IDRETTSLAG</t>
  </si>
  <si>
    <t>NEDSTRAND IDRETTSLAG</t>
  </si>
  <si>
    <t>FAXI ISLANDSHESTFORENING</t>
  </si>
  <si>
    <t>STEGABERG IDRETTSLAG</t>
  </si>
  <si>
    <t>TYSVÆR KANO- OG KAJAKKLUBB</t>
  </si>
  <si>
    <t>TYSVÆR VEKTLØFTERKLUBB</t>
  </si>
  <si>
    <t>FRISKIS OG SVETTIS TYSVÆR</t>
  </si>
  <si>
    <t>CYKLEKLUBBEN HAUGALAND</t>
  </si>
  <si>
    <t>AVALDSNES ALLIANSEIDRETTSLAG</t>
  </si>
  <si>
    <t>FERKINGSTAD IDRETTSLAG</t>
  </si>
  <si>
    <t>KARMØY SPORTSDYKKERKLUBB</t>
  </si>
  <si>
    <t>KARMØY SVØMMEKLUBB</t>
  </si>
  <si>
    <t>KOPERVIK IDRETTSLAG</t>
  </si>
  <si>
    <t>KOPERVIK PISTOLKLUBB</t>
  </si>
  <si>
    <t>SKUDENES PISTOLKLUBB</t>
  </si>
  <si>
    <t>SKUDENES TURNFORENING</t>
  </si>
  <si>
    <t>SKUDENES UNGDOMS- &amp; IDRETTSLAG</t>
  </si>
  <si>
    <t>TORVASTAD IDRETTSLAG</t>
  </si>
  <si>
    <t>SK VEDAVÅG KARMØY</t>
  </si>
  <si>
    <t>ÅKRA IDRETTSLAG</t>
  </si>
  <si>
    <t>KARMØY SEILFORENING</t>
  </si>
  <si>
    <t>KOLNES IDRETTSLAG</t>
  </si>
  <si>
    <t>KOPERVIK VOLLEYBALLKLUBB</t>
  </si>
  <si>
    <t>KARMØY RIDEKLUBB</t>
  </si>
  <si>
    <t>SPORTSKLUBBEN NORD</t>
  </si>
  <si>
    <t>KARMØY GOLFKLUBB</t>
  </si>
  <si>
    <t>KARMØY BADMINTONKLUBB</t>
  </si>
  <si>
    <t>KARMØY MOTOCROSSKLUBB</t>
  </si>
  <si>
    <t>SKUDENES RYTTERKLUBB</t>
  </si>
  <si>
    <t>NORD-KARMØY RIDEKLUBB</t>
  </si>
  <si>
    <t>KARMØY TRIAL KLUBB</t>
  </si>
  <si>
    <t>NORDVEGEN GOLFKLUBB</t>
  </si>
  <si>
    <t>KARMØY INNEBANDYKLUBB</t>
  </si>
  <si>
    <t>KARMØY SHOTOKAN KARATEKLUBB</t>
  </si>
  <si>
    <t>SKUDENESHAVN KAJAKKLUBB</t>
  </si>
  <si>
    <t>SKUDENESHAVN BUESKYTTERKLUBB</t>
  </si>
  <si>
    <t>KARMØY BUDOKAN KLUBB</t>
  </si>
  <si>
    <t>KARMØY STYRKELØFTKLUBB</t>
  </si>
  <si>
    <t>KL11490084</t>
  </si>
  <si>
    <t>AVALDSNES ALLIANSEIDRETTSLAG TOPPFOTBALL</t>
  </si>
  <si>
    <t>SKJOLDAR IL</t>
  </si>
  <si>
    <t>VINDAFJORD IDRETTSLAG</t>
  </si>
  <si>
    <t>VINDAFJORD ORIENTERINGSLAG</t>
  </si>
  <si>
    <t>NMK VIKEDAL</t>
  </si>
  <si>
    <t>BJOA IDRETTSLAG</t>
  </si>
  <si>
    <t>VIKEBYGD IDRETTSLAG</t>
  </si>
  <si>
    <t>ØLEN IDRETTSLAG</t>
  </si>
  <si>
    <t>FYLLINGEN BOWLING CLUB</t>
  </si>
  <si>
    <t>ALVØEN RIDEKLUBB</t>
  </si>
  <si>
    <t>ALVØEN ROKLUBB</t>
  </si>
  <si>
    <t>ARNA SVØMME OG LIVREDNINGSKLUBB</t>
  </si>
  <si>
    <t>ARNA TURN &amp; IDRETTSLAG</t>
  </si>
  <si>
    <t>SPORTSKLUBBEN BAUNE</t>
  </si>
  <si>
    <t>BERGEN BADMINTONKLUBB</t>
  </si>
  <si>
    <t>BERGENBUESKYTTERE</t>
  </si>
  <si>
    <t>BERGEN CYKLEKLUBB</t>
  </si>
  <si>
    <t>BERGEN FALLSKJERMKLUBB</t>
  </si>
  <si>
    <t>BERGEN GOLFKLUBB</t>
  </si>
  <si>
    <t>BERGEN HANG- OG PARAGLIDINGKLUBB</t>
  </si>
  <si>
    <t>BERGEN HELSESPORTSLAG</t>
  </si>
  <si>
    <t>BERGEN HÅNDBALLKLUBB</t>
  </si>
  <si>
    <t>BERGEN KARATE KLUBB</t>
  </si>
  <si>
    <t>BERGEN KUNSTLØPKLUBB</t>
  </si>
  <si>
    <t>BERGEN RIDEKLUBB</t>
  </si>
  <si>
    <t>BERGEN SQUASH KLUBB</t>
  </si>
  <si>
    <t>BERGEN STUPEKLUBB</t>
  </si>
  <si>
    <t>BERGENS ATLETKLUB</t>
  </si>
  <si>
    <t>BERGEN PISTOLKLUBB</t>
  </si>
  <si>
    <t>BERGENS ROKLUB</t>
  </si>
  <si>
    <t>BERGENS SEILFORENING</t>
  </si>
  <si>
    <t>SPORTSKLUBBEN BERGEN SPARTA</t>
  </si>
  <si>
    <t>BERGENS SVØMME CLUB</t>
  </si>
  <si>
    <t>BERGENS TENNISKLUBB</t>
  </si>
  <si>
    <t>BERGENS TURNFORENING</t>
  </si>
  <si>
    <t>IDRETTSLAGET BJARG</t>
  </si>
  <si>
    <t>BJØRGVIN KARATEKLUBB</t>
  </si>
  <si>
    <t>ATLET KLUB BJØRGVIN</t>
  </si>
  <si>
    <t>IDRETTSLAGET BJØRNAR</t>
  </si>
  <si>
    <t>SPORTSKLUBBEN BRANN</t>
  </si>
  <si>
    <t>SVØMMEKLUBBEN DELFANA</t>
  </si>
  <si>
    <t>SPORTSKLUBBEN DJERV</t>
  </si>
  <si>
    <t>EIDSVÅG IDRETTSLAG</t>
  </si>
  <si>
    <t>FANA IDRETTSLAG</t>
  </si>
  <si>
    <t>FANA KAJAKKLUBB</t>
  </si>
  <si>
    <t>FANA ROKLUBB</t>
  </si>
  <si>
    <t>IL FJELLKAMERATERNE</t>
  </si>
  <si>
    <t>IDRETTSLAGET FRØYA ALLIANSE</t>
  </si>
  <si>
    <t>FYLLINGEN IDRETTSLAG</t>
  </si>
  <si>
    <t>GIMLE BASKETBALLKLUBB</t>
  </si>
  <si>
    <t>IDRETTSLAGET GNEIST</t>
  </si>
  <si>
    <t>SPORTSKLUBBEN HEROS</t>
  </si>
  <si>
    <t>HILL SPORTSDANSERE</t>
  </si>
  <si>
    <t>HJELLESTAD SEILFORENING</t>
  </si>
  <si>
    <t>HOP BASKETBALLKLUBB</t>
  </si>
  <si>
    <t>HORDVIK IDRETTSLAG</t>
  </si>
  <si>
    <t>T I L HOVDING</t>
  </si>
  <si>
    <t>IDRETTSLAGET FRI</t>
  </si>
  <si>
    <t>IDROTTSLAGET GULAR</t>
  </si>
  <si>
    <t>KALANDSEID IDRETTSLAG</t>
  </si>
  <si>
    <t>KJØKKELVIK IDRETTSLAG</t>
  </si>
  <si>
    <t>LAKSEVÅG BORDTENNISKLUBB</t>
  </si>
  <si>
    <t>LAKSEVÅG KAJAKKLUBB</t>
  </si>
  <si>
    <t>LAKSEVÅG TURN OG IDRETTSLAG</t>
  </si>
  <si>
    <t>LODDEFJORD IL</t>
  </si>
  <si>
    <t>LYNGBØ SPORTSKLUBB</t>
  </si>
  <si>
    <t>BOWLINGKLUBBEN MASCOT</t>
  </si>
  <si>
    <t>MATHOPEN IDRETTSLAG</t>
  </si>
  <si>
    <t>MILDE BÅTLAG</t>
  </si>
  <si>
    <t>MINDE IDRETTSLAG</t>
  </si>
  <si>
    <t>MORVIK IL</t>
  </si>
  <si>
    <t>NJØRD RO OG KAJAKKLUBB</t>
  </si>
  <si>
    <t>NORSK MOTOR KLUBB BERGEN</t>
  </si>
  <si>
    <t>NORDNES IDRETTSLAG</t>
  </si>
  <si>
    <t>I.L. NORNA SALHUS</t>
  </si>
  <si>
    <t>NORRØNA IL</t>
  </si>
  <si>
    <t>NY-KROHNBORG I.L</t>
  </si>
  <si>
    <t>NYMARK IDRETTSLAG</t>
  </si>
  <si>
    <t>EPONA RIDEKLUBB</t>
  </si>
  <si>
    <t>SALHUS TURN &amp; IDRETTSLAG</t>
  </si>
  <si>
    <t>IDRETTSLAGET SANDVIKEN</t>
  </si>
  <si>
    <t>SMØRÅS IDRETTSLAG</t>
  </si>
  <si>
    <t>TERTNES IDRETTSLAG ALLIANSE</t>
  </si>
  <si>
    <t>SPORTSKLUBBEN TRANE</t>
  </si>
  <si>
    <t>VADMYRA IDRETTSLAG</t>
  </si>
  <si>
    <t>VAREGG ALLIANSE-IDRETTSLAG</t>
  </si>
  <si>
    <t>SPORTSKLUBBEN VIGGO</t>
  </si>
  <si>
    <t>ÅRSTAD IL</t>
  </si>
  <si>
    <t>ÅSANE ALLIANSEIDRETTSLAG</t>
  </si>
  <si>
    <t>ÅSANE SPORTSSKYTTERLAG</t>
  </si>
  <si>
    <t>ÅSANE SEILFORENING</t>
  </si>
  <si>
    <t>ÅSTVEIT SVØMMEKLUBB</t>
  </si>
  <si>
    <t>LANDÅS BASKETBALLKLUBB</t>
  </si>
  <si>
    <t>BERGEN FREESTYLEKLUBB</t>
  </si>
  <si>
    <t>VIKING TURN OG IDRETTSFORENING</t>
  </si>
  <si>
    <t>CENTRUM TAEKWONDO</t>
  </si>
  <si>
    <t>BERGEN TAEKWON-DO KLUBB</t>
  </si>
  <si>
    <t>BERGENS FEKTEKLUBB</t>
  </si>
  <si>
    <t>KL12010259</t>
  </si>
  <si>
    <t>BERGEN BANDYKLUBB</t>
  </si>
  <si>
    <t>BERGEN KARATE KAMPSPORT KLUBB</t>
  </si>
  <si>
    <t>BRYGGEN BALLKLUBB</t>
  </si>
  <si>
    <t>BERGEN PARAIDRETTSLAG</t>
  </si>
  <si>
    <t>BERGEN AERO KLUBB</t>
  </si>
  <si>
    <t>FANA GOLFKLUBB</t>
  </si>
  <si>
    <t>FANA NTN TAEKWON-DO KLUBB</t>
  </si>
  <si>
    <t>LYDERHORN KARATEKLUBB</t>
  </si>
  <si>
    <t>BERGEN TRIAL TEAM</t>
  </si>
  <si>
    <t>FYLLINGEN BBK</t>
  </si>
  <si>
    <t>VESTKANT TRIAL</t>
  </si>
  <si>
    <t>BERGEN KLATREKLUBB</t>
  </si>
  <si>
    <t>ÅSANE RIDEKLUBB</t>
  </si>
  <si>
    <t>BERGENSVØMMERNE</t>
  </si>
  <si>
    <t>KIRKEVOLL BASKETBALLKLUBB</t>
  </si>
  <si>
    <t>YTREBYGDA BASKETBALL KLUBB</t>
  </si>
  <si>
    <t>BERGEN BOWLING CLUB</t>
  </si>
  <si>
    <t>ARNA KARATEKLUBB</t>
  </si>
  <si>
    <t>ODIN STYRKELØFTKLUBB</t>
  </si>
  <si>
    <t>BERGEN KICKBOXING KLUBB</t>
  </si>
  <si>
    <t>FANA KARATE KLUBB</t>
  </si>
  <si>
    <t>NORDÅS KARATEKLUBB</t>
  </si>
  <si>
    <t>HORDVIK BALLKLUBB</t>
  </si>
  <si>
    <t>KL12010378</t>
  </si>
  <si>
    <t>BERGEN NORD TAEKWONDO KLUBB</t>
  </si>
  <si>
    <t>BØNES BASKETBALLKLUBB</t>
  </si>
  <si>
    <t>LYDERHORN VOLLEYBALL KLUBB</t>
  </si>
  <si>
    <t>VÅGEN TAEKWONDO</t>
  </si>
  <si>
    <t>FLAKTVEIT IDRETTSKLUBB</t>
  </si>
  <si>
    <t>BERGEN TREKKHUNDKLUBB</t>
  </si>
  <si>
    <t>FYLLINGEN HÅNDBALL</t>
  </si>
  <si>
    <t>BERGEN TRIATHLON CLUB</t>
  </si>
  <si>
    <t>BØNES IDRETTSLAG</t>
  </si>
  <si>
    <t>BERGEN SKØYTEKLUBB</t>
  </si>
  <si>
    <t>KRINGLEBOTN IDRETTSLAG</t>
  </si>
  <si>
    <t>ÅSANE PISTOLKLUBB</t>
  </si>
  <si>
    <t>FANA IL FOTBALL</t>
  </si>
  <si>
    <t>ÅSANE TURN</t>
  </si>
  <si>
    <t>ÅSANE HÅNDBALL</t>
  </si>
  <si>
    <t>ÅSANE FOTBALL</t>
  </si>
  <si>
    <t>ÅSANE FOTBALL DAMER</t>
  </si>
  <si>
    <t>ÅSANE AMERIKANSK FOTBALL OG CHEERLEADING KLUBB</t>
  </si>
  <si>
    <t>BSI KARATE</t>
  </si>
  <si>
    <t>BSI FRILUFT</t>
  </si>
  <si>
    <t>BSI DANS</t>
  </si>
  <si>
    <t>BERGEN ISHOCKEYKLUBB</t>
  </si>
  <si>
    <t>KRÅKENES IDRETTSLAG</t>
  </si>
  <si>
    <t>HJELLESTAD JET SKI KLUBB</t>
  </si>
  <si>
    <t>FOTBALLKLUBBEN BERGEN NORD</t>
  </si>
  <si>
    <t>BSI VOLLEYBALL</t>
  </si>
  <si>
    <t>LØV-HAM HÅNDBALL</t>
  </si>
  <si>
    <t>BSI PADLING</t>
  </si>
  <si>
    <t>BJØRGVIN DRESSURKLUBB</t>
  </si>
  <si>
    <t>PARADIS TENNISKLUBB</t>
  </si>
  <si>
    <t>STORMKAST - BERGEN FRISBEEKLUBB</t>
  </si>
  <si>
    <t>TERTNES FOTBALL HERRER</t>
  </si>
  <si>
    <t>TERTNES FOTBALL DAMER</t>
  </si>
  <si>
    <t>TERTNES TURN</t>
  </si>
  <si>
    <t>TERTNES ALPIN</t>
  </si>
  <si>
    <t>BERGEN STYRKELØFTKLUBB</t>
  </si>
  <si>
    <t>BERGEN VEST KAMPSPORTKLUBB</t>
  </si>
  <si>
    <t>OLSVIK IDRETTSLAG</t>
  </si>
  <si>
    <t>TERTNES HÅNDBALL ELITE</t>
  </si>
  <si>
    <t>TERTNES HÅNDBALL</t>
  </si>
  <si>
    <t>ALLIANSE IDRETTSLAGET ARNA-BJØRNAR</t>
  </si>
  <si>
    <t>BJØRGVIN STYRKELØFT KLUBB</t>
  </si>
  <si>
    <t>GUSTUR ISLANDSHESTLAG</t>
  </si>
  <si>
    <t>FYLLINGEN KARATE KLUBB</t>
  </si>
  <si>
    <t>FRØYA BASKET</t>
  </si>
  <si>
    <t>BERGEN OG OMEGN MASTERS</t>
  </si>
  <si>
    <t>ÅSANE BOWLINGKLUBB</t>
  </si>
  <si>
    <t>SÆTREGÅRDEN HESTESPORTSKLUBB</t>
  </si>
  <si>
    <t>LYDERHORN ISHOCKEYKLUBB</t>
  </si>
  <si>
    <t>FRØYA FOTBALL</t>
  </si>
  <si>
    <t>BERGEN FREESTYLE DANSEKLUBB</t>
  </si>
  <si>
    <t>MIDTHORDLAND FJORDHESTLAG</t>
  </si>
  <si>
    <t>KL12010648</t>
  </si>
  <si>
    <t>BERGEN DYKKEKLUBB IDRETTSLAG</t>
  </si>
  <si>
    <t>ÅSANE CYKLE KLUBB</t>
  </si>
  <si>
    <t>VAREGG FOTBALL</t>
  </si>
  <si>
    <t>VAREGG FLERIDRETT</t>
  </si>
  <si>
    <t>BERGEN VEST DANSEKLUBB</t>
  </si>
  <si>
    <t>BERGEN OG OMEGN MODELLBILKLUBB</t>
  </si>
  <si>
    <t>SÆDALEN IDRETTSLAG</t>
  </si>
  <si>
    <t>TERTNES IDRETTSSKOLE</t>
  </si>
  <si>
    <t>SØREIDE IDRETTSLAG</t>
  </si>
  <si>
    <t>MØHLEN PRIS IDRETTSLAG</t>
  </si>
  <si>
    <t>KL12010697</t>
  </si>
  <si>
    <t>ÅSANE ISHOCKEYKLUBB</t>
  </si>
  <si>
    <t>FJELLSIDEN KARATEKLUBB</t>
  </si>
  <si>
    <t>FRISKIS &amp; SVETTIS BERGEN</t>
  </si>
  <si>
    <t>PUDDEFJORDEN KAJAKKLUBB</t>
  </si>
  <si>
    <t>BERGEN PETANQUE KLUBB</t>
  </si>
  <si>
    <t>MARIKOLLEN FK</t>
  </si>
  <si>
    <t>IDRETTSLAGET BERGEN HÅNDBALL</t>
  </si>
  <si>
    <t>FK FYLLINGSDALEN</t>
  </si>
  <si>
    <t>BERGEN AIKIDOKLUBB</t>
  </si>
  <si>
    <t>BERGEN BASEBALLKLUBB</t>
  </si>
  <si>
    <t>BERGEN ROLLER DERBY KLUBB</t>
  </si>
  <si>
    <t>BERGKRYSTALL FOTBALLKLUBB</t>
  </si>
  <si>
    <t>FANA WADO-RYU KARATEKLUBB</t>
  </si>
  <si>
    <t>BERGEN ELITE BALLKLUBB</t>
  </si>
  <si>
    <t>ULRIKEN VELOCIPEDKLUBB</t>
  </si>
  <si>
    <t>FANA BUESKYTTERKLUBB</t>
  </si>
  <si>
    <t>STORM BERGEN CHEERLEADING KLUBB</t>
  </si>
  <si>
    <t>FRISKIS&amp;SVETTIS NORDNES-ÅSANE</t>
  </si>
  <si>
    <t>FANA SQUASHKLUBB</t>
  </si>
  <si>
    <t>FLESLAND FLYSTASJON FLYKLUBB</t>
  </si>
  <si>
    <t>OCTOPUS DYKKERKLUBB</t>
  </si>
  <si>
    <t>ETNE IDRETTSLAG</t>
  </si>
  <si>
    <t>I.L GRO</t>
  </si>
  <si>
    <t>IF KLYPETUSSEN</t>
  </si>
  <si>
    <t>SKÅNEVIK IDRETTSLAG</t>
  </si>
  <si>
    <t>ETNE KYOKUSHIN KARATEKLUBB</t>
  </si>
  <si>
    <t>SVEIO IDRETTSLAG</t>
  </si>
  <si>
    <t>SVEIO ORIENTERINGSLAG</t>
  </si>
  <si>
    <t>SVEIO KARATEKLUBB</t>
  </si>
  <si>
    <t>BREMNES IDRETTSLAG</t>
  </si>
  <si>
    <t>BREMNES PISTOLKLUBB</t>
  </si>
  <si>
    <t>BØMLO IDRETTSLAG</t>
  </si>
  <si>
    <t>FINNÅS SPORTSKLUBB</t>
  </si>
  <si>
    <t>MOSTER IDRETTSLAG</t>
  </si>
  <si>
    <t>RUBBESTADNESET IDRETTSLAG</t>
  </si>
  <si>
    <t>BØMLO SPORTSDYKKERE</t>
  </si>
  <si>
    <t>BØMLO HESTESPORTSKLUBB</t>
  </si>
  <si>
    <t>BØMLO MOTORSPORTKLUBB</t>
  </si>
  <si>
    <t>SUNNHORDLAND PADLEKLUBB</t>
  </si>
  <si>
    <t>JUDO KLUBB STORD</t>
  </si>
  <si>
    <t>IDRETTSLAGET SOLID</t>
  </si>
  <si>
    <t>STORD TENNISKLUBB</t>
  </si>
  <si>
    <t>STORD BORDTENNISKLUBB</t>
  </si>
  <si>
    <t>STORD KARATEKLUBB</t>
  </si>
  <si>
    <t>STORD PISTOLKLUBB</t>
  </si>
  <si>
    <t>STORD SEILFORENING</t>
  </si>
  <si>
    <t>STORD IDRETTSLAG</t>
  </si>
  <si>
    <t>STORD UNDERVANNSKLUBB</t>
  </si>
  <si>
    <t>IDRETTSLAGET TROTT</t>
  </si>
  <si>
    <t>STORD BUESKYTTERE</t>
  </si>
  <si>
    <t>LEIRVIK BORDTENNISKLUBB</t>
  </si>
  <si>
    <t>STORD MOTORSPORTKLUBB</t>
  </si>
  <si>
    <t>STORD GOLFKLUBB</t>
  </si>
  <si>
    <t>STORD TINDE- OG KLATREKLUBB</t>
  </si>
  <si>
    <t>STORD HESTESPORTLAG</t>
  </si>
  <si>
    <t>STORD FLYKLUBB</t>
  </si>
  <si>
    <t>STORD BOWLING KLUBB</t>
  </si>
  <si>
    <t>STORD FOTBALL</t>
  </si>
  <si>
    <t>STORD SNOOKERKLUBB</t>
  </si>
  <si>
    <t>STORD PETANQUEKLUBB</t>
  </si>
  <si>
    <t>STORD CRICKET KLUBB</t>
  </si>
  <si>
    <t>FITJAR IDRETTSLAG</t>
  </si>
  <si>
    <t>NJARDAR/TYSNES</t>
  </si>
  <si>
    <t>BÅTLAGET NJORD/TYSNES</t>
  </si>
  <si>
    <t>ONARHEIM IDRETTSLAG</t>
  </si>
  <si>
    <t>TYSNES IDRETTSLAG</t>
  </si>
  <si>
    <t>UGGDAL IDRETTSLAG</t>
  </si>
  <si>
    <t>REKSTEREN IDRETTSLAG</t>
  </si>
  <si>
    <t>TYSNES SPORTS SKYTTERKLUBB</t>
  </si>
  <si>
    <t>HALSNØY IDRETTSLAG</t>
  </si>
  <si>
    <t>KVINNHERAD UNDERVANNSKLUBB</t>
  </si>
  <si>
    <t>OMVIKDALEN IDRETTSLAG</t>
  </si>
  <si>
    <t>ROSENDAL TURNLAG</t>
  </si>
  <si>
    <t>IL STRAND-ULV</t>
  </si>
  <si>
    <t>TRIO IDRETTSLAG</t>
  </si>
  <si>
    <t>USKEDAL IDRETTSLAG</t>
  </si>
  <si>
    <t>KVINNHERAD GOLFKLUBB</t>
  </si>
  <si>
    <t>ROSENDAL RIDEKLUBB</t>
  </si>
  <si>
    <t>PERLO KAJAKKLUBB</t>
  </si>
  <si>
    <t>KVINNHERAD SYKKELKLUBB</t>
  </si>
  <si>
    <t>HERAND IDRETTSLAG</t>
  </si>
  <si>
    <t>JONDAL IDRETTSLAG</t>
  </si>
  <si>
    <t>IL KORLEVOLL-ODDA</t>
  </si>
  <si>
    <t>ODDA IDRETTSLAG</t>
  </si>
  <si>
    <t>ODDA PISTOLKLUBB</t>
  </si>
  <si>
    <t>RØLDAL IDRETTSLAG</t>
  </si>
  <si>
    <t>SKARE IDRETTSLAG</t>
  </si>
  <si>
    <t>TYSSEDAL TURN OG IDRETTSLAG</t>
  </si>
  <si>
    <t>ODDA FOTBALL KLUBB</t>
  </si>
  <si>
    <t>ODDA GOLFKLUBB</t>
  </si>
  <si>
    <t>ODDA ORIENTERINGSLAG</t>
  </si>
  <si>
    <t>VESTGLIMT IL</t>
  </si>
  <si>
    <t>I.L. SOLNUT</t>
  </si>
  <si>
    <t>IL HARDING</t>
  </si>
  <si>
    <t>HARDANGER MOTOCROSS KLUBB</t>
  </si>
  <si>
    <t>EIDFJORD IDRETTSLAG</t>
  </si>
  <si>
    <t>HARDANGERVIDDA TRIATLON KLUBB</t>
  </si>
  <si>
    <t>ULVIK IDROTTSLAG</t>
  </si>
  <si>
    <t>ULVIK KARATEKLUBB</t>
  </si>
  <si>
    <t>GRANVIN IDRETTSLAG</t>
  </si>
  <si>
    <t>KL12340003</t>
  </si>
  <si>
    <t>HARDANGER HANDBAK KLUBB</t>
  </si>
  <si>
    <t>BJØRGUM IDROTTSLAG</t>
  </si>
  <si>
    <t>BULKEN IDRETTSLAG</t>
  </si>
  <si>
    <t>VILJAR</t>
  </si>
  <si>
    <t>FOTBALLKLUBBEN VOSS</t>
  </si>
  <si>
    <t>VOSS FALLSKJERMKLUBB</t>
  </si>
  <si>
    <t>VOSS FLYKLUBB</t>
  </si>
  <si>
    <t>VOSS IDROTTSLAG</t>
  </si>
  <si>
    <t>VOSS MSL</t>
  </si>
  <si>
    <t>VOSS SYKLEKLUBB</t>
  </si>
  <si>
    <t>VOSS FREESTYLEKLUBB</t>
  </si>
  <si>
    <t>VOSS HANG OG PARAGLIDER KLUBB</t>
  </si>
  <si>
    <t>VOSS HANDBALLKLUBB</t>
  </si>
  <si>
    <t>VOSS TAEKWON-DO KLUBB</t>
  </si>
  <si>
    <t>NOP - VOSS</t>
  </si>
  <si>
    <t>VOSS GOLFKLUBB</t>
  </si>
  <si>
    <t>MJØLFJELL SKILAG</t>
  </si>
  <si>
    <t>VOSS TAIJIQUAN LAG</t>
  </si>
  <si>
    <t>KVAM PISTOLKLUBB</t>
  </si>
  <si>
    <t>NORHEIMSUND FOTBALLKLUBB</t>
  </si>
  <si>
    <t>STRANDEBARM IDRETTSLAG</t>
  </si>
  <si>
    <t>TØRVIKBYGD IDRETTSLAG</t>
  </si>
  <si>
    <t>ROSSVOLL VOLLEYBALLKLUBB</t>
  </si>
  <si>
    <t>ØYSTESE IDRETTSLAG</t>
  </si>
  <si>
    <t>ÅLVIK IDRETTSLAG</t>
  </si>
  <si>
    <t>HARDANGER SKØYTEKLUBB</t>
  </si>
  <si>
    <t>KVAM LANGRENN- OG SKISKYTTARKLUBB</t>
  </si>
  <si>
    <t>HARDANGER GOLFKLUBB</t>
  </si>
  <si>
    <t>KVAM BOWLINGKLUBB</t>
  </si>
  <si>
    <t>HARDANGER BORDTENNISKLUBB</t>
  </si>
  <si>
    <t>ØYSTESE FOTBALLKLUBB</t>
  </si>
  <si>
    <t>EIKELANDSFJORDEN IDRETTSLAG</t>
  </si>
  <si>
    <t>HÅLANDSDAL IDRETTSLAG</t>
  </si>
  <si>
    <t>STRANDVIK IDRETTSLAG</t>
  </si>
  <si>
    <t>IL VENJAR</t>
  </si>
  <si>
    <t>ÅDLANDSFJORDEN IDRETTSLAG</t>
  </si>
  <si>
    <t>FUSA KARATEKLUBB</t>
  </si>
  <si>
    <t>FUSA HESTESPORTLAG</t>
  </si>
  <si>
    <t>SAMNANGER IDRETTSLAG</t>
  </si>
  <si>
    <t>JADAKAMERATENE IL</t>
  </si>
  <si>
    <t>LYSEKLOSTER IDRETTSLAG</t>
  </si>
  <si>
    <t>NORE NESET IDRETTSLAG</t>
  </si>
  <si>
    <t>OS AERO KLUBB</t>
  </si>
  <si>
    <t>OS ROKLUBB</t>
  </si>
  <si>
    <t>OS SEILFORENING</t>
  </si>
  <si>
    <t>OS TURNFORENING</t>
  </si>
  <si>
    <t>SØFTELAND TURN &amp; IDRETTSLAG</t>
  </si>
  <si>
    <t>SØRE NESET IDRETTSLAG</t>
  </si>
  <si>
    <t>IL ØYGLIMT</t>
  </si>
  <si>
    <t>OS KOBUDOKAN KARATEKLUBB</t>
  </si>
  <si>
    <t>MOLDEGAARD RYTTERSPORTSKLUBB</t>
  </si>
  <si>
    <t>OS TAEKWON-DO KLUBB</t>
  </si>
  <si>
    <t>CYKLE-KLUBBEN HENIE</t>
  </si>
  <si>
    <t>BJØRNEFJORDEN GOLFKLUBB</t>
  </si>
  <si>
    <t>LYSEFJORDEN RIDEKLUBB</t>
  </si>
  <si>
    <t>KL12430043</t>
  </si>
  <si>
    <t>BJØRNAFJORDEN SPORTSSKYTTARKLUBB</t>
  </si>
  <si>
    <t>OS SVØMMEKLUBB</t>
  </si>
  <si>
    <t>OS ORIENTERINGSKLUBB</t>
  </si>
  <si>
    <t>OS SPORTSSKYTTARLAG</t>
  </si>
  <si>
    <t>AUSTEVOLL SEILFORENING</t>
  </si>
  <si>
    <t>AUSTEVOLL IDRETTSKLUBB</t>
  </si>
  <si>
    <t>SELBJØRN IDRETTSLAG</t>
  </si>
  <si>
    <t>AUSTEVOLL RIDEKLUBB</t>
  </si>
  <si>
    <t>HAVSTRIL PADLEKLUBB</t>
  </si>
  <si>
    <t>SUND SPORTSKLUBB</t>
  </si>
  <si>
    <t>SKOGSVÅG IDRETTSLAG</t>
  </si>
  <si>
    <t>TELAVÅG IDRETTSLAG</t>
  </si>
  <si>
    <t>SOTRA MOTOCROSS KLUBB</t>
  </si>
  <si>
    <t>GLESNES UNGDOMS OG IDRETTSLAG</t>
  </si>
  <si>
    <t>CYKLEKLUBBEN SOTRA</t>
  </si>
  <si>
    <t>SOTRA VOLLEYBALLKLUBB</t>
  </si>
  <si>
    <t>SARTOR SPORTSSKYTTERLAG</t>
  </si>
  <si>
    <t>SOTRA SPORTSDYKKERKLUBB</t>
  </si>
  <si>
    <t>SOTRA SPORTSKLUBB</t>
  </si>
  <si>
    <t>SOTRA BADMINTON CLUB</t>
  </si>
  <si>
    <t>SOTRA TAEKWON-DO KLUBB</t>
  </si>
  <si>
    <t>RAN SEILFORENING</t>
  </si>
  <si>
    <t>SOTRA GOLFKLUBB</t>
  </si>
  <si>
    <t>ØYGARDEN KARATEKLUBB</t>
  </si>
  <si>
    <t>FJELL KARATEKLUBB</t>
  </si>
  <si>
    <t>STRAUME KARATEKLUBB</t>
  </si>
  <si>
    <t>VIKINGENE KARATEKLUBB</t>
  </si>
  <si>
    <t>SOTRA MARATONKLUBB</t>
  </si>
  <si>
    <t>MORLAND SANDVOLLEYBALLKLUBB</t>
  </si>
  <si>
    <t>NEST-SOTRA FK</t>
  </si>
  <si>
    <t>IDRETTSLAGET APOLLO</t>
  </si>
  <si>
    <t>ASKØY BADMINTONKLUBB</t>
  </si>
  <si>
    <t>ASKØY HÅNDBALLKLUBB</t>
  </si>
  <si>
    <t>ASKØY ORIENTERINGSLAG</t>
  </si>
  <si>
    <t>ASKØY SEILFORENING</t>
  </si>
  <si>
    <t>KL12470010</t>
  </si>
  <si>
    <t>ASKØY PISTOLKLUBB</t>
  </si>
  <si>
    <t>ASKØY DYKKERKLUBB</t>
  </si>
  <si>
    <t>HETLEVIK IDRETTSLAG</t>
  </si>
  <si>
    <t>RAMSØY IDRETSLAG</t>
  </si>
  <si>
    <t>VESTSIDEN-ASKØY IDRETTSLAG</t>
  </si>
  <si>
    <t>KL12470021</t>
  </si>
  <si>
    <t>ASKØY KARATEKLUBB</t>
  </si>
  <si>
    <t>ASKØY TAEKWON-DO KLUBB</t>
  </si>
  <si>
    <t>ASKØY BASKETBALL KLUBB</t>
  </si>
  <si>
    <t>ASKØY TURN OG SPORTSDRILLKLUBB</t>
  </si>
  <si>
    <t>NORDSIDEN IL ASKØY</t>
  </si>
  <si>
    <t>ASK FOTBALL</t>
  </si>
  <si>
    <t>ASK FRIIDRETT</t>
  </si>
  <si>
    <t>ASKØY FOTBALLKLUBB</t>
  </si>
  <si>
    <t>HERDLA GOLFKLUBB</t>
  </si>
  <si>
    <t>KL12470054</t>
  </si>
  <si>
    <t>ASKØY VANNPOLO KLUBB</t>
  </si>
  <si>
    <t>ASKØY SYKKEL- OG TRIATHLONKLUBB</t>
  </si>
  <si>
    <t>ØYANE SVØMMEKLUBB</t>
  </si>
  <si>
    <t>ASKØY DISKGOLFKLUBB</t>
  </si>
  <si>
    <t>ASKØY KLATREKLUBB</t>
  </si>
  <si>
    <t>ASKØY KAJAKKLUBB</t>
  </si>
  <si>
    <t>ØSTSIDEN ASKØY FK</t>
  </si>
  <si>
    <t>DALE IDRETTSLAG</t>
  </si>
  <si>
    <t>EKSINGEDALEN IDRETTSLAG</t>
  </si>
  <si>
    <t>STAMNES IDRETTSLAG</t>
  </si>
  <si>
    <t>STANGHELLE IL</t>
  </si>
  <si>
    <t>VAKSDAL IDRETTSLAG</t>
  </si>
  <si>
    <t>VAKSDAL SPORTSSKYTTERKLUBB</t>
  </si>
  <si>
    <t>FOTLANDSVÅG IDRETTSLAG</t>
  </si>
  <si>
    <t>HAUSVIK FOTBALLKLUBB</t>
  </si>
  <si>
    <t>MJØSDALEN I.L</t>
  </si>
  <si>
    <t>OSTERØY IDROTTSLAG</t>
  </si>
  <si>
    <t>VALESTRAND HJELLVIK FOTBALL KLUBB</t>
  </si>
  <si>
    <t>HJELLVIK IDRETTSLAG</t>
  </si>
  <si>
    <t>BRUVIK IDRETTSLAG</t>
  </si>
  <si>
    <t>OSTERØY FJORDHESTLAG</t>
  </si>
  <si>
    <t>OSTERØY MOTORSPORTKLUBB</t>
  </si>
  <si>
    <t>OSTERØY TAEKWONDOKLUBB</t>
  </si>
  <si>
    <t>IL KVERNBIT</t>
  </si>
  <si>
    <t>NORDRE HOLSNØY IDRETTSLAG</t>
  </si>
  <si>
    <t>MELAND GOLFKLUBB</t>
  </si>
  <si>
    <t>NORDHORDLAND PADLEKLUBB</t>
  </si>
  <si>
    <t>MELAND MOTORSPORT KLUBB</t>
  </si>
  <si>
    <t>RONG IDRETTSLAG</t>
  </si>
  <si>
    <t>ØYGARDEN SPORTSSKYTTARLAG</t>
  </si>
  <si>
    <t>HORDABØ IDRETTSLAG</t>
  </si>
  <si>
    <t>MANGER IDRETTSLAG</t>
  </si>
  <si>
    <t>RADØY IDRETTSLAG</t>
  </si>
  <si>
    <t>RADØY FOTBALLKLUBB</t>
  </si>
  <si>
    <t>NORDHORDLAND PISTOLKLUBB</t>
  </si>
  <si>
    <t>IL ALVIDRA</t>
  </si>
  <si>
    <t>EIKANGER IDRETTSLAG</t>
  </si>
  <si>
    <t>KNARVIK IDRETTSLAG</t>
  </si>
  <si>
    <t>LINDÅS IDRETTSLAG</t>
  </si>
  <si>
    <t>NORDHORDLAND BALLKLUBB</t>
  </si>
  <si>
    <t>SEIM IDROTTSLAG</t>
  </si>
  <si>
    <t>NORDHORDLAND KARATEKLUBB</t>
  </si>
  <si>
    <t>NORDHORDLAND SYKKELKLUBB</t>
  </si>
  <si>
    <t>NORDHORDLAND FLYKLUBB</t>
  </si>
  <si>
    <t>ALVER KLATREKLUBB</t>
  </si>
  <si>
    <t>AUSTRHEIM IDRETTSLAG</t>
  </si>
  <si>
    <t>IL BJØRN WEST</t>
  </si>
  <si>
    <t>MASFJORD FOTBALLAG</t>
  </si>
  <si>
    <t>RISNES IL</t>
  </si>
  <si>
    <t>EIKEFJORD IDRETTSLAG</t>
  </si>
  <si>
    <t>FLORA CYKLEKLUBB</t>
  </si>
  <si>
    <t>FLORØ PISTOLKLUBB</t>
  </si>
  <si>
    <t>FLORØ SEILFORENING</t>
  </si>
  <si>
    <t>FLORØ SPORTSKLUBB</t>
  </si>
  <si>
    <t>FLORØ TURN OG IDRETTSFORENING</t>
  </si>
  <si>
    <t>NORDDALSFJORD IDRETTSLAG</t>
  </si>
  <si>
    <t>FOTBALLKLUBBEN TEMPO</t>
  </si>
  <si>
    <t>FLORØ TENNISKLUBB</t>
  </si>
  <si>
    <t>FLORA HESTESPORTKLUBB</t>
  </si>
  <si>
    <t>FLORØ INNEBANDYKLUBB</t>
  </si>
  <si>
    <t>FLORØ GOLFKLUBB</t>
  </si>
  <si>
    <t>FRISKIS &amp; SVETTIS FLORØ</t>
  </si>
  <si>
    <t>FLORØ TAEKWONDO KLUBB</t>
  </si>
  <si>
    <t>BREKKE IDRETTSLAG</t>
  </si>
  <si>
    <t>YTRE GULEN IDRETTSLAG</t>
  </si>
  <si>
    <t>DALSØYRA IDRETTSLAG</t>
  </si>
  <si>
    <t>EIVINDVIK IDRETTSLAG</t>
  </si>
  <si>
    <t>SOLUND IL</t>
  </si>
  <si>
    <t>HYLLESTAD IDRETTSLAG</t>
  </si>
  <si>
    <t>FRISKIS &amp; SVETTIS HYLLESTAD</t>
  </si>
  <si>
    <t>BJORDAL/SØREIDE IDRETTSLAG</t>
  </si>
  <si>
    <t>IDRETTSLAGET HØYANG</t>
  </si>
  <si>
    <t>KYRKJEBØ IDRETTSLAG</t>
  </si>
  <si>
    <t>VADHEIM IL</t>
  </si>
  <si>
    <t>LAVIK IDRETTSLAG</t>
  </si>
  <si>
    <t>LAVIK KARATEKLUBB</t>
  </si>
  <si>
    <t>VIK IDRETTSLAG</t>
  </si>
  <si>
    <t>FEIOS IDRETTSLAG</t>
  </si>
  <si>
    <t>IDRETTSLAGET MODIG</t>
  </si>
  <si>
    <t>BALESTRAND IDRETTSLAG</t>
  </si>
  <si>
    <t>VETLEFJORDEN IDRETTSLAG</t>
  </si>
  <si>
    <t>IDRETTSLAGET SYRIL</t>
  </si>
  <si>
    <t>FJØRA FOTBALLKLUBB</t>
  </si>
  <si>
    <t>KAUPANGER IDRETTSLAG</t>
  </si>
  <si>
    <t>SOGNDAL IDRETTSLAG</t>
  </si>
  <si>
    <t>STUDENTSPRETTEN IL</t>
  </si>
  <si>
    <t>NORANE IDRETTSLAG</t>
  </si>
  <si>
    <t>SOGNDAL KØYRE OG RIDEKLUBB</t>
  </si>
  <si>
    <t>FJÆRLAND IDRETTSLAG</t>
  </si>
  <si>
    <t>SOGNDAL DYKKARKLUBB</t>
  </si>
  <si>
    <t>AURLAND IDRETTSLAG</t>
  </si>
  <si>
    <t>LÆRDAL IDRETTSLAG</t>
  </si>
  <si>
    <t>LÆRDAL GOLFKLUBB</t>
  </si>
  <si>
    <t>LÆRDAL RIDE OG KØYREKLUBB</t>
  </si>
  <si>
    <t>IDROTTSLAGET JOTUN</t>
  </si>
  <si>
    <t>TANGEN KJØRE OG RIDEKLUBB</t>
  </si>
  <si>
    <t>ÅRDALSTANGEN IDRETTSLAG</t>
  </si>
  <si>
    <t>ÅRDAL FOTBALLKLUBB</t>
  </si>
  <si>
    <t>IDRETTSLAGET BJØRN</t>
  </si>
  <si>
    <t>I L FANARÅK</t>
  </si>
  <si>
    <t>HAFSLO IDRETTSLAG</t>
  </si>
  <si>
    <t>LUSTER IDRETTSLAG</t>
  </si>
  <si>
    <t>VEITASTROND IDRETTSLAG</t>
  </si>
  <si>
    <t>SOGN PARAGLIDERKLUBB</t>
  </si>
  <si>
    <t>ASKVOLL PISTOLKLUBB</t>
  </si>
  <si>
    <t>ATLØY IDRETTSLAG</t>
  </si>
  <si>
    <t>BULANDET IDRETTSLAG</t>
  </si>
  <si>
    <t>ASKVOLL LEIRDUEKLUBB</t>
  </si>
  <si>
    <t>SVINT IL</t>
  </si>
  <si>
    <t>FURE IDRETTSLAG</t>
  </si>
  <si>
    <t>FJALER SYMJEKLUBB</t>
  </si>
  <si>
    <t>GAULAR IDRETTSLAG</t>
  </si>
  <si>
    <t>VIKSDALEN IDRETTSLAG</t>
  </si>
  <si>
    <t>JØLSTER IDRETTSLAG</t>
  </si>
  <si>
    <t>SUNNFJORD GOLFKLUBB</t>
  </si>
  <si>
    <t>ANGA FOTBALLKLUBB</t>
  </si>
  <si>
    <t>FØRDE BADMINTONKLUBB</t>
  </si>
  <si>
    <t>FØRDE BOGESKYTTARKLUBB</t>
  </si>
  <si>
    <t>FJORDANE LUFTSPORTSKLUBB</t>
  </si>
  <si>
    <t>FØRDE IDRETTSLAG</t>
  </si>
  <si>
    <t>FØRDE VOLLEYBALLKLUBB</t>
  </si>
  <si>
    <t>NMK SUNNFJORD</t>
  </si>
  <si>
    <t>SUNNFJORD TAEKWONDO</t>
  </si>
  <si>
    <t>SUNNFJORD KAJAKKLUBB</t>
  </si>
  <si>
    <t>FJORDANE FLYKLUBB</t>
  </si>
  <si>
    <t>SUNNFJORD HESTESPORTSLAG</t>
  </si>
  <si>
    <t>FRISKIS &amp; SVETTIS FØRDE</t>
  </si>
  <si>
    <t>TAMBARSKJELVAR IDRETTSLAG</t>
  </si>
  <si>
    <t>KL14330006</t>
  </si>
  <si>
    <t>VEVRING TAE KWON DO KLUBB</t>
  </si>
  <si>
    <t>BREMANGER IDRETTSLAG</t>
  </si>
  <si>
    <t>IDRETTSLAGET FRØY</t>
  </si>
  <si>
    <t>SVELGEN TURN OG IDRETTSFORENING</t>
  </si>
  <si>
    <t>ÅLFOTEN IDRETTSLAG</t>
  </si>
  <si>
    <t>MÅLØY IDRETTSLAG</t>
  </si>
  <si>
    <t>SKAVØYPOLL IDRETTSLAG</t>
  </si>
  <si>
    <t>TORNADO FK</t>
  </si>
  <si>
    <t>ALMENNING IL</t>
  </si>
  <si>
    <t>MÅLØY FOTBALLKLUBB</t>
  </si>
  <si>
    <t>FLATRAKET IDRETTSLAG</t>
  </si>
  <si>
    <t>SELJE IDRETTSLAG</t>
  </si>
  <si>
    <t>STADLANDET IDRETTSLAG</t>
  </si>
  <si>
    <t>SELJE GOLFKLUBB</t>
  </si>
  <si>
    <t>EID IDRETTSLAG</t>
  </si>
  <si>
    <t>EID SYMJEKLUBB</t>
  </si>
  <si>
    <t>HAUGEN IDRETTSLAG</t>
  </si>
  <si>
    <t>HEIA IDRETTSLAG</t>
  </si>
  <si>
    <t>STÅRHEIM IDRETTSLAG</t>
  </si>
  <si>
    <t>VON IDRETTSLAG</t>
  </si>
  <si>
    <t>KJØLSDALEN IDRETTSLAG</t>
  </si>
  <si>
    <t>NORDFJORD GOLFKLUBB</t>
  </si>
  <si>
    <t>HORNINDAL IDRETTSLAG</t>
  </si>
  <si>
    <t>SANDANE FLYKLUBB</t>
  </si>
  <si>
    <t>FJELLHUG/VEREIDE IL</t>
  </si>
  <si>
    <t>GLOPPEN HANDBALLKLUBB</t>
  </si>
  <si>
    <t>HYEN IDRETTSLAG</t>
  </si>
  <si>
    <t>BREIMSBYGDA IL</t>
  </si>
  <si>
    <t>SANDANE TURN OG IDRETTSLAG</t>
  </si>
  <si>
    <t>GLOPPEN FRIIDRETTSLAG</t>
  </si>
  <si>
    <t>SANDANE GOLFKLUBB</t>
  </si>
  <si>
    <t>SANDANE SYKKELKLUBB</t>
  </si>
  <si>
    <t>GLOPPEN PADLEKLUBB</t>
  </si>
  <si>
    <t>HARDBAGG IDRETTSLAG</t>
  </si>
  <si>
    <t>LOEN IDRETTSLAG</t>
  </si>
  <si>
    <t>MARKANE IDRETTSLAG</t>
  </si>
  <si>
    <t>OLDEN IDRETTSLAG</t>
  </si>
  <si>
    <t>OPPSTRYN IDRETTSLAG</t>
  </si>
  <si>
    <t>STRYN TURN OG IDRETTSLAG</t>
  </si>
  <si>
    <t>VIKANE IL</t>
  </si>
  <si>
    <t>IDRETTSLAGET VETEN</t>
  </si>
  <si>
    <t>LOEN KARATEKLUBB</t>
  </si>
  <si>
    <t>BOLSØYA IDRETTSLAG</t>
  </si>
  <si>
    <t>FANNEFJORD PISTOLKLUBB</t>
  </si>
  <si>
    <t>IL HJELSET-FRAM</t>
  </si>
  <si>
    <t>KLEIVE IL</t>
  </si>
  <si>
    <t>MOLDE ATLETKLUBB</t>
  </si>
  <si>
    <t>MOLDE BADMINTONKLUBB</t>
  </si>
  <si>
    <t>MOLDE FOTBALLKLUBB</t>
  </si>
  <si>
    <t>MOLDE HÅNDBALLKLUBB</t>
  </si>
  <si>
    <t>MOLDE KAJAKKLUBB</t>
  </si>
  <si>
    <t>MOLDE OG OMEGN IDRETTSFORENING</t>
  </si>
  <si>
    <t>MOLDE PISTOLKLUBB</t>
  </si>
  <si>
    <t>MOLDE SEILFORENING</t>
  </si>
  <si>
    <t>MOLDE SVØMME- OG LIVREDNINGSKLUBB</t>
  </si>
  <si>
    <t>MOLDE TURNFORENING</t>
  </si>
  <si>
    <t>NMK MOLDE</t>
  </si>
  <si>
    <t>SPORTSKLUBBEN RIVAL</t>
  </si>
  <si>
    <t>SKÅLA IDRETTSLAG</t>
  </si>
  <si>
    <t>SPORTSKLUBBEN TRÆFF</t>
  </si>
  <si>
    <t>SEKKEN IDRETTSLAG</t>
  </si>
  <si>
    <t>MOLDE TAEKWON-DO KLUBB</t>
  </si>
  <si>
    <t>MOLDEKAMERATENE BOKSEKLUBB</t>
  </si>
  <si>
    <t>MOLDE HESTESPORTSKLUBB</t>
  </si>
  <si>
    <t>KLEIVE KFUM TRIAL</t>
  </si>
  <si>
    <t>VETERANDYKK-MOLDE</t>
  </si>
  <si>
    <t>MOLDE BORDTENNISKLUBB</t>
  </si>
  <si>
    <t>MOLDE GOLFKLUBB</t>
  </si>
  <si>
    <t>FØNIKS FALLSKJERMKLUBB</t>
  </si>
  <si>
    <t>ROMSDAL TINDEGRUPPE</t>
  </si>
  <si>
    <t>HJELSET-KLEIVE FOTBALL</t>
  </si>
  <si>
    <t>MOLDE SWING OG ROCKEKLUBB</t>
  </si>
  <si>
    <t>MOLDE BOWLINGKLUBB</t>
  </si>
  <si>
    <t>MOLDE AERO KLUBB</t>
  </si>
  <si>
    <t>MOLDE BUESKYTTERKLUBB</t>
  </si>
  <si>
    <t>MOLDE CYKLEKLUBB</t>
  </si>
  <si>
    <t>FANNEFJORD SYKKELKLUBB</t>
  </si>
  <si>
    <t>MOLDE SHITO-RYU KARATEKLUBB</t>
  </si>
  <si>
    <t>MOLDE HK ELITE</t>
  </si>
  <si>
    <t>KL15020103</t>
  </si>
  <si>
    <t>MOLDE BASKETBALL KLUBB</t>
  </si>
  <si>
    <t>ÅLESUND JUDOKLUBB</t>
  </si>
  <si>
    <t>ÅLESUND TENNISKLUBB</t>
  </si>
  <si>
    <t>ÅLESUND VOLLEYBALLKLUBB</t>
  </si>
  <si>
    <t>AALESUNDS FOTBALLKLUBB</t>
  </si>
  <si>
    <t>AALESUNDS ROKLUB</t>
  </si>
  <si>
    <t>AALESUNDS TURNFORENING</t>
  </si>
  <si>
    <t>BLINDHEIM IDRETTSLAG</t>
  </si>
  <si>
    <t>EMBLEM IDRETTSLAG</t>
  </si>
  <si>
    <t>GUARD SPORTSKLUBBEN</t>
  </si>
  <si>
    <t>SPORTSKLUBBEN HERD</t>
  </si>
  <si>
    <t>SIF/HESSA IL</t>
  </si>
  <si>
    <t>ÅLESUND PISTOLKLUBB</t>
  </si>
  <si>
    <t>SPORTSKLUBBEN ROLLON</t>
  </si>
  <si>
    <t>SPJELKAVIK IDRETTSLAG</t>
  </si>
  <si>
    <t>ÅLESUND BADMINTONKLUBB</t>
  </si>
  <si>
    <t>ÅLESUND BRYTEKLUBB</t>
  </si>
  <si>
    <t>ÅLESUND RIDEKLUBB</t>
  </si>
  <si>
    <t>ÅLESUND SPORTSDYKKERKLUBB</t>
  </si>
  <si>
    <t>AALESUNDS SVØMME OG LIVREDNINGSKLUBB</t>
  </si>
  <si>
    <t>ÅLESUNDS SEILFORENING</t>
  </si>
  <si>
    <t>ELLINGSØY IDRETTSLAG</t>
  </si>
  <si>
    <t>ÅLESUND DØVES AKTIVITETSKLUBB</t>
  </si>
  <si>
    <t>ÅLESUND GOLFKLUBB</t>
  </si>
  <si>
    <t>AAFK FORTUNA</t>
  </si>
  <si>
    <t>ÅLESUND JU JITSU KLUBB</t>
  </si>
  <si>
    <t>ÅLESUND SPORTSDRILL</t>
  </si>
  <si>
    <t>ÅLESUND SHARKS BASKETBALLKLUBB</t>
  </si>
  <si>
    <t>KLATREKLUBBEN ÅLESUND</t>
  </si>
  <si>
    <t>ÅLESUND NTN TAEKWON-DO KLUBB</t>
  </si>
  <si>
    <t>NORDVEST HESTESPORTKLUBB</t>
  </si>
  <si>
    <t>NTNUI-ÅLESUND - NORGES TEKNISK-NATURVITENSKAPELIGE UNIVERSITETS IDRETTSFORENING I ÅLESUND</t>
  </si>
  <si>
    <t>SPJELKAVIK DRILLKLUBB</t>
  </si>
  <si>
    <t>ÅLESUND OG OMEGN MODELLFLYKLUBB</t>
  </si>
  <si>
    <t>ÅLESUND INNEBANDYKLUBB</t>
  </si>
  <si>
    <t>IDRETTSLAGET BRAATT</t>
  </si>
  <si>
    <t>CLAUSENENGEN FOTBALLKLUBB</t>
  </si>
  <si>
    <t>DAHLE IDRETTSLAG</t>
  </si>
  <si>
    <t>IDRETTSLAGET GOMA</t>
  </si>
  <si>
    <t>KRISTIANSUND SVØMMEKLUBB</t>
  </si>
  <si>
    <t>KRISTIANSUND HÅNDBALLKLUBB</t>
  </si>
  <si>
    <t>KRISTIANSUND SPORTSSKYTTERE</t>
  </si>
  <si>
    <t>KRISTIANSUND VOLLEYBALLKLUBB</t>
  </si>
  <si>
    <t>KRISTIANSUND IDRETTSFORENING</t>
  </si>
  <si>
    <t>KRISTIANSUNDS SEILFORENING</t>
  </si>
  <si>
    <t>KRISTIANSUNDS TURNFORENING</t>
  </si>
  <si>
    <t>IL NORDLANDET</t>
  </si>
  <si>
    <t>IL NORODD</t>
  </si>
  <si>
    <t>KRISTIANSUND OG OMEGN GOLFKLUBB</t>
  </si>
  <si>
    <t>KRISTIANSUND FJELLKLUBB</t>
  </si>
  <si>
    <t>MØRE FLYKLUBB</t>
  </si>
  <si>
    <t>KRISTIANSUND MOTOCROSSKLUBB</t>
  </si>
  <si>
    <t>KRISTIANSUND BALLKLUBB</t>
  </si>
  <si>
    <t>FREI FOTBALLKLUBB</t>
  </si>
  <si>
    <t>KRISTIANSUND OG FREI HESTESPORTS- KLUBB</t>
  </si>
  <si>
    <t>KRISTIANSUND SHISEIKAI KARATEKLUBB</t>
  </si>
  <si>
    <t>KRISTIANSUND FRISBEEGOLFKLUBB</t>
  </si>
  <si>
    <t>KL15050070</t>
  </si>
  <si>
    <t>KRISTIANSUND BOWLINGKLUBB</t>
  </si>
  <si>
    <t>KL15060003</t>
  </si>
  <si>
    <t>MOLDE BILJARDKLUBB</t>
  </si>
  <si>
    <t>ÅLESUND KYOKUSHIN KARATEKLUBB</t>
  </si>
  <si>
    <t>SYVDE IDRETTSLAG</t>
  </si>
  <si>
    <t>VANYLVEN SPORTSSKYTTARLAG</t>
  </si>
  <si>
    <t>ÅHEIM IDRETTSLAG</t>
  </si>
  <si>
    <t>VANYLVEN FOTBALLKLUBB</t>
  </si>
  <si>
    <t>VANYLVEN GOLFKLUBB</t>
  </si>
  <si>
    <t>GJERDSVIKA IL</t>
  </si>
  <si>
    <t>GURSKEN IDRETTSLAG</t>
  </si>
  <si>
    <t>KVAMSØY IDRETTSLAG</t>
  </si>
  <si>
    <t>LARSNES IDRETTSLAG</t>
  </si>
  <si>
    <t>SANDSØY IDRETTSLAG</t>
  </si>
  <si>
    <t>BERGSØY IDRETTSLAG</t>
  </si>
  <si>
    <t>GURSKØY IDRETTSLAG</t>
  </si>
  <si>
    <t>HERØY DYKKERKLUBB</t>
  </si>
  <si>
    <t>MOLTUSTRANDA IDRETTSLAG</t>
  </si>
  <si>
    <t>TJØRVÅG IDRETTSLAG</t>
  </si>
  <si>
    <t>HERØY KAJAKKLUBB</t>
  </si>
  <si>
    <t>YTRE SØRE SUNNMØRE SYMJEKLUBB</t>
  </si>
  <si>
    <t>DIMNA IL</t>
  </si>
  <si>
    <t>HASUNDGOT IL</t>
  </si>
  <si>
    <t>I L HØDD</t>
  </si>
  <si>
    <t>ULSTEIN SEILFORENING</t>
  </si>
  <si>
    <t>ULSTEIN OG OMEGN SYKKELKLUBB</t>
  </si>
  <si>
    <t>KLIVRELAGET</t>
  </si>
  <si>
    <t>KL15160037</t>
  </si>
  <si>
    <t>VARG IDRETT</t>
  </si>
  <si>
    <t>HAREID IDRETTSLAG</t>
  </si>
  <si>
    <t>HJØRUNGAVÅG PISTOLKLUBB</t>
  </si>
  <si>
    <t>HJØRUNGAVÅG IDRETTSLAG</t>
  </si>
  <si>
    <t>SUNNMØRE GOLFKLUBB</t>
  </si>
  <si>
    <t>KFUM VOLDA VOLLEYBALL</t>
  </si>
  <si>
    <t>MORK IDRETTSLAG</t>
  </si>
  <si>
    <t>VOLDA JUDOKLUBB</t>
  </si>
  <si>
    <t>VOLDA TENNISLAG</t>
  </si>
  <si>
    <t>VOLDA TURN OG IDRETTSLAG - ALLIDRETT</t>
  </si>
  <si>
    <t>UTRØNA SEGLARLAG</t>
  </si>
  <si>
    <t>VOLDA RIDEKLUBB</t>
  </si>
  <si>
    <t>VOLDA TURN OG IDROTTSLAG FOTBALL</t>
  </si>
  <si>
    <t>VOLDA GOLFKLUBB</t>
  </si>
  <si>
    <t>VOLDA HANDBALLKLUBB</t>
  </si>
  <si>
    <t>VOLDA INNEBANDYKLUBB</t>
  </si>
  <si>
    <t>BJØRKE IDRETTSLAG</t>
  </si>
  <si>
    <t>HOVDEBYGDA IDRETTSLAG</t>
  </si>
  <si>
    <t>SÆBØ IDRETTSLAG</t>
  </si>
  <si>
    <t>VARTDAL TURN OG IDRETTSLAG</t>
  </si>
  <si>
    <t>ØRSTA IDRETTSLAG</t>
  </si>
  <si>
    <t>ÅMDAL IDROTTSLAG</t>
  </si>
  <si>
    <t>VOLDA &amp; ØRSTA HIMMELSEGLARLAG</t>
  </si>
  <si>
    <t>SUNNMØRSK KLATREKLUBB</t>
  </si>
  <si>
    <t>VOLDA &amp; ØRSTA TRIALKLUBB</t>
  </si>
  <si>
    <t>VOLDA ØRSTA FLYKLUBB</t>
  </si>
  <si>
    <t>ØRSKOG IDROTTSLAG</t>
  </si>
  <si>
    <t>ØRSKOG RIDE OG KØYREKLUBB</t>
  </si>
  <si>
    <t>EIDSDAL IDROTTSLAG</t>
  </si>
  <si>
    <t>NORDDAL IDRETTSLAG</t>
  </si>
  <si>
    <t>VALLDAL IDRETTSLAG</t>
  </si>
  <si>
    <t>VALLDAL TRIAL</t>
  </si>
  <si>
    <t>STORFJORD NTN TAEKWON-DO KLUBB</t>
  </si>
  <si>
    <t>GEIRANGER IDRETTSLAG</t>
  </si>
  <si>
    <t>LIABYGDA IDRETTSLAG</t>
  </si>
  <si>
    <t>STRANDA IDROTTSLAG</t>
  </si>
  <si>
    <t>SUNNYLVEN IDROTTSLAG</t>
  </si>
  <si>
    <t>STRANDA GOLFKLUBB</t>
  </si>
  <si>
    <t>TROLLSTIGEN OG GEIRANGERFJORD GOLFKLUBB</t>
  </si>
  <si>
    <t>STORDAL IDROTTSLAG</t>
  </si>
  <si>
    <t>HUNDEIDVIK IDRETTSLAG</t>
  </si>
  <si>
    <t>IKORNNES IDRETTSLAG</t>
  </si>
  <si>
    <t>SYKKYLVEN IDROTTSLAG</t>
  </si>
  <si>
    <t>SYKKYLVEN VOLLEYBALLKLUBB</t>
  </si>
  <si>
    <t>VELLEDALEN IDRETTSLAG</t>
  </si>
  <si>
    <t>VELLEDALEN OG RINGEN F L</t>
  </si>
  <si>
    <t>SYKKYLVEN MOTOCROSS KLUBB</t>
  </si>
  <si>
    <t>SYKKYLVEN INNEBANDYKLUBB</t>
  </si>
  <si>
    <t>ENGESETDAL IDRETTSLAG</t>
  </si>
  <si>
    <t>GLOMSET IDRETTSLAG</t>
  </si>
  <si>
    <t>SKODJE IDRETTSLAG</t>
  </si>
  <si>
    <t>VALDE IDRETTS- OG GRENDALAG</t>
  </si>
  <si>
    <t>SKODJE TRIALKLUBB</t>
  </si>
  <si>
    <t>LANGEVÅG IDRETTSLAG</t>
  </si>
  <si>
    <t>SULA RIDEKLUBB</t>
  </si>
  <si>
    <t>SULA IDRETTSLAG</t>
  </si>
  <si>
    <t>GISKE IDRETTSLAG</t>
  </si>
  <si>
    <t>GODØY IDRETTSLAG</t>
  </si>
  <si>
    <t>IL VALDER</t>
  </si>
  <si>
    <t>VIGRA IL</t>
  </si>
  <si>
    <t>VIGRA OG VALDERØY PISTOLKLUBB</t>
  </si>
  <si>
    <t>GISKE HESTESPORTSKLUBB</t>
  </si>
  <si>
    <t>GISKE GOLFKLUBB</t>
  </si>
  <si>
    <t>GISKE MOTORSPORTKLUBB</t>
  </si>
  <si>
    <t>BRATTVÅG IDRETTSLAG</t>
  </si>
  <si>
    <t>BRATTVÅG SVØMMEKLUBB</t>
  </si>
  <si>
    <t>FJØRTOFT TURN OG IDROTTSLAG</t>
  </si>
  <si>
    <t>HARAMSØY IDROTTSLAG</t>
  </si>
  <si>
    <t>LEPSØY IDRETTSLAG</t>
  </si>
  <si>
    <t>IL NORBORG</t>
  </si>
  <si>
    <t>NORDØY IDRETTSLAG</t>
  </si>
  <si>
    <t>IDRETTSLAGET RAVN</t>
  </si>
  <si>
    <t>HARAMSØY NORDØY FOTBALLKLUBB</t>
  </si>
  <si>
    <t>HARAM HANDBALLKLUBB</t>
  </si>
  <si>
    <t>HARAM TAEKWON-DO KLUBB</t>
  </si>
  <si>
    <t>FIKSDAL/REKDAL BALLKLUBB</t>
  </si>
  <si>
    <t>REKDAL IDRETTSLAG</t>
  </si>
  <si>
    <t>IL SAMHALD</t>
  </si>
  <si>
    <t>TOMREFJORD IDRETTSLAG</t>
  </si>
  <si>
    <t>TRESFJORD IDRETTSLAG</t>
  </si>
  <si>
    <t>VESTNES PISTOLKLUBB</t>
  </si>
  <si>
    <t>VESTNES ISLANDSHESTFORENING</t>
  </si>
  <si>
    <t>VESTNES-VARFJELL IDRETTSLAG</t>
  </si>
  <si>
    <t>MØRE KARATEKLUBB</t>
  </si>
  <si>
    <t>ØVERÅS IDRETTSLAG</t>
  </si>
  <si>
    <t>ØRSKOGFJELL SKILAG</t>
  </si>
  <si>
    <t>KL15350029</t>
  </si>
  <si>
    <t>NMK VESTNES</t>
  </si>
  <si>
    <t>HOLMEMSTRANDA IDRETTSLAG</t>
  </si>
  <si>
    <t>INNFJORDEN IDRETTSLAG</t>
  </si>
  <si>
    <t>ISFJORDEN IDRETTSLAG</t>
  </si>
  <si>
    <t>LANGFJORDEN FOTBALLKLUBB</t>
  </si>
  <si>
    <t>MITTET IL</t>
  </si>
  <si>
    <t>MÅNDALEN IDRETTSLAG</t>
  </si>
  <si>
    <t>RAUMA SYKKELKLUBB</t>
  </si>
  <si>
    <t>VÅGSTRANDA IDRETTSLAG</t>
  </si>
  <si>
    <t>ÅNDALSNES IDRETTSFORENING</t>
  </si>
  <si>
    <t>ROMSDALSTINDENE PARAGLIDERKLUBB</t>
  </si>
  <si>
    <t>RAUMA GOLFKLUBB</t>
  </si>
  <si>
    <t>RAUMA HESTESPORTSKLUBB</t>
  </si>
  <si>
    <t>ÅNDALSNES TAEKWON-DO-KLUBB</t>
  </si>
  <si>
    <t>RAUMA ALPIN</t>
  </si>
  <si>
    <t>EIDSØRA IL</t>
  </si>
  <si>
    <t>RAUSAND IL</t>
  </si>
  <si>
    <t>VISTDAL IDRETTSLAG</t>
  </si>
  <si>
    <t>ERESFJORD OG VISTDAL FOTBALLKLUBB</t>
  </si>
  <si>
    <t>ERESFJORD IDRETTSLAG</t>
  </si>
  <si>
    <t>MIDSUND IDRETTSLAG</t>
  </si>
  <si>
    <t>HARØY IDRETTSLAG</t>
  </si>
  <si>
    <t>HARØY BOGESKYTARLAG</t>
  </si>
  <si>
    <t>GOSSEN IDRETTSLAG</t>
  </si>
  <si>
    <t>IDRETTSLAGET BRYN</t>
  </si>
  <si>
    <t>EKKO/AUREOSEN IL</t>
  </si>
  <si>
    <t>ELNESVÅGEN OG OMEGN IDRETTSLAG</t>
  </si>
  <si>
    <t>ELNESVÅGEN TURNFORENING</t>
  </si>
  <si>
    <t>EIDE OG FRÆNA PISTOLKLUBB</t>
  </si>
  <si>
    <t>MOLDE OG HUSTADVIKA RIDEKLUBB</t>
  </si>
  <si>
    <t>FRÆNA SKI OG ORIENTERINGSKLUBB</t>
  </si>
  <si>
    <t>FRÆNA VOLLEYBALLKLUBB</t>
  </si>
  <si>
    <t>MALMEFJORDEN IDRETTSLAG</t>
  </si>
  <si>
    <t>HUSTADVIKA TAEKWON-DO KLUBB</t>
  </si>
  <si>
    <t>ELNESVÅGEN OG OMEGN IL HÅNDBALL</t>
  </si>
  <si>
    <t>FRÆNA ATLETKLUBB</t>
  </si>
  <si>
    <t>EIDE IDRETTSLAG</t>
  </si>
  <si>
    <t>HUSTADVIKA SYKKELKLUBB</t>
  </si>
  <si>
    <t>EIDE OG OMEGN FOTBALLKLUBB</t>
  </si>
  <si>
    <t>EIDE INNEBANDY KLUBB</t>
  </si>
  <si>
    <t>I.L. AVERØYKAMERATENE</t>
  </si>
  <si>
    <t>IL GRYKAMERATENE</t>
  </si>
  <si>
    <t>IL HAVØRN / AVERØY</t>
  </si>
  <si>
    <t>KÅRVÅG IDRETTSLAG</t>
  </si>
  <si>
    <t>KÅRVÅG/HAVØRN FOTBALL</t>
  </si>
  <si>
    <t>AVERØY SVØMMEKLUBB</t>
  </si>
  <si>
    <t>KL15540029</t>
  </si>
  <si>
    <t>AVERØY LØPEKLUBB</t>
  </si>
  <si>
    <t>BATNFJORD IDRETTSLAG</t>
  </si>
  <si>
    <t>FLEMMA IDRETTSLAG</t>
  </si>
  <si>
    <t>OSMARKA IDRETTSLAG</t>
  </si>
  <si>
    <t>REINSFJELL FOTBALLKLUBB</t>
  </si>
  <si>
    <t>TORVIKBUKT IDRETTSLAG</t>
  </si>
  <si>
    <t>OSMARKA HESTESPORT KLUBB</t>
  </si>
  <si>
    <t>STRAUMSNES IDRETTSLAG</t>
  </si>
  <si>
    <t>TINGVOLL IDRETTSLAG</t>
  </si>
  <si>
    <t>IL TRIUMF</t>
  </si>
  <si>
    <t>TINGVOLL FRIIDRETTSKLUBB</t>
  </si>
  <si>
    <t>KL15600016</t>
  </si>
  <si>
    <t>TINGVOLL TINDEKLUBB</t>
  </si>
  <si>
    <t>TINGVOLL MC-KLUBB</t>
  </si>
  <si>
    <t>TINGVOLL GOLFKLUBB</t>
  </si>
  <si>
    <t>TINGVOLL BORDTENNISKLUBB</t>
  </si>
  <si>
    <t>DRIVA IL</t>
  </si>
  <si>
    <t>KVASS/ULVUNGEN FK</t>
  </si>
  <si>
    <t>SUNNDAL SVØMME- OG LIVREDNINGSKLUBB</t>
  </si>
  <si>
    <t>IL ULVUNGEN</t>
  </si>
  <si>
    <t>ØKSENDAL IDRETTSLAG</t>
  </si>
  <si>
    <t>SUNNDAL RIDEKLUBB</t>
  </si>
  <si>
    <t>SUNNDAL IL FRIIDRETT</t>
  </si>
  <si>
    <t>SUNNDAL IL HÅNDBALL</t>
  </si>
  <si>
    <t>NORDVESTEN KLYVARLAG</t>
  </si>
  <si>
    <t>SUNNDAL GOLFKLUBB</t>
  </si>
  <si>
    <t>SUNNDAL FLYKLUBB</t>
  </si>
  <si>
    <t>BÆVERDALEN PISTOLKLUBB</t>
  </si>
  <si>
    <t>BÆVERFJORD IDRETTSLAG</t>
  </si>
  <si>
    <t>BØFJORD IDRETTSLAG</t>
  </si>
  <si>
    <t>SURNADAL IDRETTSLAG</t>
  </si>
  <si>
    <t>IDRETTSLAGET SØYA</t>
  </si>
  <si>
    <t>TODALEN IDRETTSLAG</t>
  </si>
  <si>
    <t>ØVRE SURNADAL IDRETTSLAG</t>
  </si>
  <si>
    <t>SURNADAL TAE KWON-DO KLUBB</t>
  </si>
  <si>
    <t>TROLLHEIMEN RIDE OG KJØRELAG</t>
  </si>
  <si>
    <t>SURNADAL GOLFKLUBB</t>
  </si>
  <si>
    <t>KL15660025</t>
  </si>
  <si>
    <t>SURNADAL ISHOCKEYKLUBB</t>
  </si>
  <si>
    <t>RINDAL SPORTSSKYTTERE</t>
  </si>
  <si>
    <t>RINDAL IDRETTSLAG</t>
  </si>
  <si>
    <t>NMK SURNADAL/RINDAL (S/R)</t>
  </si>
  <si>
    <t>AURE IDRETTSLAG</t>
  </si>
  <si>
    <t>ERTVÅGSØYA IDRETTSLAG</t>
  </si>
  <si>
    <t>HALSA IDRETTSLAG</t>
  </si>
  <si>
    <t>VALSØYFJORD IDRETTSLAG</t>
  </si>
  <si>
    <t>HALSA NTN TAEKWON-DO KLUBB</t>
  </si>
  <si>
    <t>TUSTNA IDRETTSLAG</t>
  </si>
  <si>
    <t>SMØLA IDRETTSLAG</t>
  </si>
  <si>
    <t>SMØLA GOLFKLUBB</t>
  </si>
  <si>
    <t>ARBEIDERNES TURN- OG IDRETTSFORENING</t>
  </si>
  <si>
    <t>BOKSEKLUBBEN AV 1930</t>
  </si>
  <si>
    <t>BRATSBERG IDRETTSLAG</t>
  </si>
  <si>
    <t>BYAASEN SKIKLUB</t>
  </si>
  <si>
    <t>BYNESET IL</t>
  </si>
  <si>
    <t>BYÅSEN IDRETTSLAG</t>
  </si>
  <si>
    <t>BYÅSEN SKISKYTTERLAG</t>
  </si>
  <si>
    <t>ROMOLSLIA SPORTSKLUBB</t>
  </si>
  <si>
    <t>CHARLOTTENLUND SPORTSKLUBB</t>
  </si>
  <si>
    <t>DRAUGEN FROSKEMANNSKLUBB</t>
  </si>
  <si>
    <t>SPORTSKLUBBEN FALKEN</t>
  </si>
  <si>
    <t>HANGERSLETTA MINIATYRSKYTTERLAG</t>
  </si>
  <si>
    <t>HEIMDAL IDRETTSFORENING</t>
  </si>
  <si>
    <t>JONSVATNET IDRETTSLAG</t>
  </si>
  <si>
    <t>KOLSTAD FOTBALL</t>
  </si>
  <si>
    <t>KRAFTSPORTKLUBBEN AV 1967 (KK 67)</t>
  </si>
  <si>
    <t>FOTBALLKLUBBEN KVIK</t>
  </si>
  <si>
    <t>LEINSTRAND IDRETTSLAG</t>
  </si>
  <si>
    <t>MUNKEN BOWLINGKLUBB</t>
  </si>
  <si>
    <t>NIDELV IDRETTSLAG</t>
  </si>
  <si>
    <t>MK TRONDHJEM RACING</t>
  </si>
  <si>
    <t>NTNU FLYKLUBB</t>
  </si>
  <si>
    <t>NTNU FALLSKJERMKLUBB</t>
  </si>
  <si>
    <t>ORIENTERINGSLAGET TROLLELG</t>
  </si>
  <si>
    <t>OTHILIENBORG I L</t>
  </si>
  <si>
    <t>RANHEIM IDRETTSLAG</t>
  </si>
  <si>
    <t>SPORTSKLUBBEN RAPP</t>
  </si>
  <si>
    <t>ROSENBORG BALLKLUB</t>
  </si>
  <si>
    <t>SELSBAKK IDRETTSFORENING</t>
  </si>
  <si>
    <t>SINGSAKER BASKETBALLKLUBB</t>
  </si>
  <si>
    <t>SJETNE IDRETTSLAG</t>
  </si>
  <si>
    <t>SPORTSKLUBBEN TRYGG LADE</t>
  </si>
  <si>
    <t>STRINDHEIM IDRETTSLAG</t>
  </si>
  <si>
    <t>SVERRESBORG BUESKYTTERE</t>
  </si>
  <si>
    <t>TILLER IDRETTSLAG</t>
  </si>
  <si>
    <t>TRONDHEIM TREKK-OG BRUKSHUNDKLUBB</t>
  </si>
  <si>
    <t>TROLLA IDRETTSLAG</t>
  </si>
  <si>
    <t>IDRETTSLAGET TROND</t>
  </si>
  <si>
    <t>TRONDHEIM ATLETKLUBB</t>
  </si>
  <si>
    <t>TRONDHEIM BADMINTONKLUBB</t>
  </si>
  <si>
    <t>TRONDHEIM BOWLINGKLUBB</t>
  </si>
  <si>
    <t>TRONDHEIM CURLING KLUBB</t>
  </si>
  <si>
    <t>TRONDHEIM DØVES IDRETTSLAG</t>
  </si>
  <si>
    <t>PINGVIN SPORTSDYKKERKLUBB</t>
  </si>
  <si>
    <t>TRONDHEIM GOLFKLUBB</t>
  </si>
  <si>
    <t>TRONDHEIM HANDICAPIDRETTSLAG</t>
  </si>
  <si>
    <t>TRONDHEIM JUDOKWAI</t>
  </si>
  <si>
    <t>TRONDHJEMS SVØMME &amp; LIVREDNINGSKLUB</t>
  </si>
  <si>
    <t>TRONDHJEMS PISTOLKLUBB TPK</t>
  </si>
  <si>
    <t>TRONDHJEMS ROKLUB</t>
  </si>
  <si>
    <t>TRONDHJEMS SEILFORENING</t>
  </si>
  <si>
    <t>TRONDHJEMS SKIKLUB</t>
  </si>
  <si>
    <t>TRONDHJEMS SKØITEKLUB HOVEDLAGET</t>
  </si>
  <si>
    <t>TRONDHJEMS TURNFORENING</t>
  </si>
  <si>
    <t>TRONDHJEMS VELOCIPEDKLUB</t>
  </si>
  <si>
    <t>TRYM IDRETTSLAG</t>
  </si>
  <si>
    <t>SPORTSKLUBBEN ULF-AN</t>
  </si>
  <si>
    <t>UTLEIRA IDRETTSLAG</t>
  </si>
  <si>
    <t>VESTBYEN IDRETTSLAG</t>
  </si>
  <si>
    <t>DORA BOWLINGKLUBB</t>
  </si>
  <si>
    <t>FLATÅS IDRETTSLAG</t>
  </si>
  <si>
    <t>STOKKAN ALPINKLUBB</t>
  </si>
  <si>
    <t>TRONDHEIM KARATEKLUBB</t>
  </si>
  <si>
    <t>NARDO FOTBALLKLUBB</t>
  </si>
  <si>
    <t>TRONDHJEMS SKISKYTTERE</t>
  </si>
  <si>
    <t>NIDARØST ORIENTERINGSKLUBB</t>
  </si>
  <si>
    <t>TRONDHEIM BASKETBALLKLUBB</t>
  </si>
  <si>
    <t>TRONDHJEMS KAJAKKLUBB</t>
  </si>
  <si>
    <t>VIKING PISTOL OG RIFLEKLUBB</t>
  </si>
  <si>
    <t>TRØNDERHOPP</t>
  </si>
  <si>
    <t>VAADAN HESTESPORTSKLUBB</t>
  </si>
  <si>
    <t>RANHEIM SKIKLUBB</t>
  </si>
  <si>
    <t>TRONDHEIM TAEKWON-DO KLUBB</t>
  </si>
  <si>
    <t>TRONDHEIM DANSEKLUBB</t>
  </si>
  <si>
    <t>TRONDHJEM ALPINLIGA</t>
  </si>
  <si>
    <t>ROSENBORG ISHOCKEYKLUBB</t>
  </si>
  <si>
    <t>ASTOR FOTBALLKLUBB</t>
  </si>
  <si>
    <t>ASTOR ISHOCKEYKLUBB</t>
  </si>
  <si>
    <t>NIDAROS KYOKUSHINKAI KARATEKLUBB</t>
  </si>
  <si>
    <t>TRONDHEIM JU JITSU KLUBB</t>
  </si>
  <si>
    <t>NIDAROS INNEBANDYKLUBB</t>
  </si>
  <si>
    <t>TRONDHEIM RIDEKLUBB</t>
  </si>
  <si>
    <t>WING ORIENTERINGSKLUBB</t>
  </si>
  <si>
    <t>BYNESET GOLFKLUBB</t>
  </si>
  <si>
    <t>NIDAROS JUDOKLUBB</t>
  </si>
  <si>
    <t>KOLSTAD HÅNDBALL</t>
  </si>
  <si>
    <t>BYNESET RYTMISK GYMNASTIKK</t>
  </si>
  <si>
    <t>NTNUI - NORGES TEKNISK-NATURVITENSKAPELIGE UNIVERSITETS IDRETTSFORENING</t>
  </si>
  <si>
    <t>TRONDHEIM BILJARDKLUBB</t>
  </si>
  <si>
    <t>TRONDHEIM TRIATLONKLUBB</t>
  </si>
  <si>
    <t>HEIMDAL FOTBALL</t>
  </si>
  <si>
    <t>HEIMDAL HÅNDBALL</t>
  </si>
  <si>
    <t>HEIMDAL-SKI</t>
  </si>
  <si>
    <t>TRONDHEIM FLYKLUBB</t>
  </si>
  <si>
    <t>TRONDHEIM FRIIDRETT</t>
  </si>
  <si>
    <t>BYÅSEN TOPPFOTBALL</t>
  </si>
  <si>
    <t>BYÅSEN HÅNDBALL ELITE</t>
  </si>
  <si>
    <t>BRURÅK HESTESPORTSKLUBB</t>
  </si>
  <si>
    <t>TRONDHEIM MODELLFLYKLUBB</t>
  </si>
  <si>
    <t>TRONDHEIM BORDTENNISKLUBB</t>
  </si>
  <si>
    <t>TORDENSKIOLD TRONDHEIM FEKTEKLUBB</t>
  </si>
  <si>
    <t>TRONDHEIM KLATREKLUBB</t>
  </si>
  <si>
    <t>NIDAROS ROKLUBB</t>
  </si>
  <si>
    <t>TRONDHEIM AMERIKANSKE FOTBALLKLUBB</t>
  </si>
  <si>
    <t>VIKÅSEN VOLLEY</t>
  </si>
  <si>
    <t>GRUPO UNIAO NA CAPOEIRA TRONDHEIM</t>
  </si>
  <si>
    <t>NYBORG IDRETTSLAG</t>
  </si>
  <si>
    <t>NIDAROS TURN</t>
  </si>
  <si>
    <t>JANUS IDRETTSFORENING</t>
  </si>
  <si>
    <t>TRONDHEIM AIKIDOKLUBB</t>
  </si>
  <si>
    <t>HIPPOS HOCKEY</t>
  </si>
  <si>
    <t>RABALLDER VOLLEYBALL TRONDHEIM</t>
  </si>
  <si>
    <t>TRONDHEIM INTERNASJONAL FOTBALLKLUBB</t>
  </si>
  <si>
    <t>STOPPBALL NIDAROS BILJARDKLUBB</t>
  </si>
  <si>
    <t>HANDELSHØYSKOLEN SPORTSKLUBB</t>
  </si>
  <si>
    <t>MARIN FOTBALLKLUBB TYHOLT</t>
  </si>
  <si>
    <t>STRINDHEIM IL TOPPFOTBALL</t>
  </si>
  <si>
    <t>SVERRESBORG IDRETTSFORENING HÅNDBALL</t>
  </si>
  <si>
    <t>DANSERIET 4STEP</t>
  </si>
  <si>
    <t>BRUNDALEN ISHOCKEYKLUBB</t>
  </si>
  <si>
    <t>SVERRESBORG HOOPS BASKET</t>
  </si>
  <si>
    <t>KATTEM IL HÅNDBALLKLUBB</t>
  </si>
  <si>
    <t>RANHEIM IL FOTBALL TOPP</t>
  </si>
  <si>
    <t>TRONDHEIM SKATING LAG</t>
  </si>
  <si>
    <t>VESTBYEN IL SVØMMING</t>
  </si>
  <si>
    <t>KL16010517</t>
  </si>
  <si>
    <t>TRONDHEIM INNEBANDYKLUBB</t>
  </si>
  <si>
    <t>STIFTSTADEN SYKKELKLUBB</t>
  </si>
  <si>
    <t>NIDAROS DANSEKLUBB</t>
  </si>
  <si>
    <t>TRONDHEIM SNOOKER</t>
  </si>
  <si>
    <t>KATTEM IL FOTBALLKLUBB</t>
  </si>
  <si>
    <t>NIXIES CHEERTEAM TRONDHEIM</t>
  </si>
  <si>
    <t>TRONDHEIM BASEBALLKLUBB</t>
  </si>
  <si>
    <t>NIDAROS ISHOCKEYKLUBB</t>
  </si>
  <si>
    <t>NIDAROS JETS BASKETBALLKLUBB</t>
  </si>
  <si>
    <t>SPEKTRA CRICKET KLUB</t>
  </si>
  <si>
    <t>TRONDHEIM FRIDYKKERKLUBB</t>
  </si>
  <si>
    <t>BILJARD1 TRONDHEIM</t>
  </si>
  <si>
    <t>HEIMDAL TAEKWONDO KLUBB</t>
  </si>
  <si>
    <t>NIDAROS ISHOCKEYKLUBB JUNIOR ELITE</t>
  </si>
  <si>
    <t>KYRKSÆTERØRA IDRETTSLAG KIL</t>
  </si>
  <si>
    <t>KIL/HEMNE FOTBALL</t>
  </si>
  <si>
    <t>HEMNE RC KLUBB</t>
  </si>
  <si>
    <t>HEMNE DYKKERKLUBB</t>
  </si>
  <si>
    <t>HEMNE MOTORKLUBB</t>
  </si>
  <si>
    <t>KROKSTADØRA IDRETTSLAG</t>
  </si>
  <si>
    <t>YTRE SNILLFJORD IL</t>
  </si>
  <si>
    <t>SNILLFJORD MOTORKLUBB</t>
  </si>
  <si>
    <t>DOLMØY IDRETTSLAG</t>
  </si>
  <si>
    <t>FJELLVÆRØY IL</t>
  </si>
  <si>
    <t>HITRA IDRETTSLAG</t>
  </si>
  <si>
    <t>HITRA VEKTLØFTERKLUBB</t>
  </si>
  <si>
    <t>SANDSTAD IL</t>
  </si>
  <si>
    <t>HITRA SPORTSSKYTTERE</t>
  </si>
  <si>
    <t>HITRA FRIIDRETTSKLUBB</t>
  </si>
  <si>
    <t>HITRA FOTBALLKLUBB</t>
  </si>
  <si>
    <t>HITRA FRØYA GOLFKLUBB</t>
  </si>
  <si>
    <t>FRISKIS &amp; SVETTIS HITRA</t>
  </si>
  <si>
    <t>FRØYA IDRETTSLAG</t>
  </si>
  <si>
    <t>FRØYA SPORTSDYKKERKLUBB</t>
  </si>
  <si>
    <t>MAUSUND IDRETTSLAG</t>
  </si>
  <si>
    <t>NABEITA IL</t>
  </si>
  <si>
    <t>FRØYA KLATREKLUBB</t>
  </si>
  <si>
    <t>UTHAUG TURN OG GYMNASTIKKLAG</t>
  </si>
  <si>
    <t>IL YRJAR</t>
  </si>
  <si>
    <t>ØRLAND FROSKEMANNSKLUBB</t>
  </si>
  <si>
    <t>ØRLAND HELSESPORTLAG</t>
  </si>
  <si>
    <t>ØRLAND SPORTSSKYTTERE</t>
  </si>
  <si>
    <t>ØRLAND BALLKLUBB</t>
  </si>
  <si>
    <t>ØRLAND FLYKLUBB</t>
  </si>
  <si>
    <t>ØRLAND MC KLUBB</t>
  </si>
  <si>
    <t>AUSTRÅTT GOLFKLUBB</t>
  </si>
  <si>
    <t>STORFOSNA MODELLFLYKLUBB</t>
  </si>
  <si>
    <t>ØRLAND TURNFORENING</t>
  </si>
  <si>
    <t>INGDALEN IDRETTSLAG</t>
  </si>
  <si>
    <t>KL16220006</t>
  </si>
  <si>
    <t>AGDENES IDRETTSFORENING</t>
  </si>
  <si>
    <t>FEVÅG IDRETTSLAG</t>
  </si>
  <si>
    <t>I.L FJELLØRNEN</t>
  </si>
  <si>
    <t>HASSELVIKA I.L.</t>
  </si>
  <si>
    <t>RISSA IDRETTSLAG</t>
  </si>
  <si>
    <t>IL SKAUGA</t>
  </si>
  <si>
    <t>STJØRNA IDRETTSLAG</t>
  </si>
  <si>
    <t>FJELL-LIV MINIATYRSKYTTERLAG</t>
  </si>
  <si>
    <t>RISSA PISTOLKLUBB</t>
  </si>
  <si>
    <t>STADSBYGD IL</t>
  </si>
  <si>
    <t>FOSEN NTN TAEKWON-DO KLUBB</t>
  </si>
  <si>
    <t>FOSEN MOTORKLUBB</t>
  </si>
  <si>
    <t>RISSA SEILFORENING</t>
  </si>
  <si>
    <t>BJUGN IL</t>
  </si>
  <si>
    <t>LYSØYSUND IDRETTSLAG</t>
  </si>
  <si>
    <t>BJUGN/ØRLAND SKØYTEKLUBB</t>
  </si>
  <si>
    <t>FOTBALLKLUBBEN FOSEN</t>
  </si>
  <si>
    <t>LYSØYSUND DYKKERKLUBB</t>
  </si>
  <si>
    <t>BJUGN HK</t>
  </si>
  <si>
    <t>ÅFJORD IDRETTSLAG</t>
  </si>
  <si>
    <t>UNGDOMS- OG IDRETTSFORENINGEN BJØRGAN</t>
  </si>
  <si>
    <t>ROAN IDRETTSLAG</t>
  </si>
  <si>
    <t>OSEN/STEINSDALEN I.L.</t>
  </si>
  <si>
    <t>DRIVDALEN IDRETTSLAG</t>
  </si>
  <si>
    <t>LØNSET IDRETTSLAG</t>
  </si>
  <si>
    <t>OPPDAL CURLINGKLUBB</t>
  </si>
  <si>
    <t>OPPDAL IL HOVEDLAGET</t>
  </si>
  <si>
    <t>IDRETTSLAGET SNØHETTA</t>
  </si>
  <si>
    <t>OPPDAL HESTESPORTSKLUBB</t>
  </si>
  <si>
    <t>OPPDAL PISTOLKLUBB</t>
  </si>
  <si>
    <t>OPPDAL SYKKELKLUBB</t>
  </si>
  <si>
    <t>OPPDAL GOLFKLUBB</t>
  </si>
  <si>
    <t>OPPDAL FLYKLUBB</t>
  </si>
  <si>
    <t>OPPDAL BOWLINGKLUBB</t>
  </si>
  <si>
    <t>VANGSLIA ALPINKLUBB</t>
  </si>
  <si>
    <t>OPPDAL ALPIN KLUBB</t>
  </si>
  <si>
    <t>INNSET IDRETTSLAG</t>
  </si>
  <si>
    <t>RENNEBU IDRETTSLAG</t>
  </si>
  <si>
    <t>LØKKEN IF</t>
  </si>
  <si>
    <t>IL FJELLMANN</t>
  </si>
  <si>
    <t>U &amp; IL GLIMT</t>
  </si>
  <si>
    <t>ORKANGER IDRETTSFORENING</t>
  </si>
  <si>
    <t>ORKDAL IDRETTSLAG</t>
  </si>
  <si>
    <t>ORKLA PISTOLKLUBB</t>
  </si>
  <si>
    <t>ORKLA FOTBALLKLUBB</t>
  </si>
  <si>
    <t>ORKDAL NTN TAEKWON-DO KLUBB</t>
  </si>
  <si>
    <t>ORKLA BOWLINGKLUBB</t>
  </si>
  <si>
    <t>ORKLA FJELLSPORTKLUBB</t>
  </si>
  <si>
    <t>YTRE GEITASTRAND IDRETTSLAG</t>
  </si>
  <si>
    <t>BREKKEN IDRETTSLAG</t>
  </si>
  <si>
    <t>H.E.G. IDRETTSLAG</t>
  </si>
  <si>
    <t>HITTERDAL OG FERAGEN IDRETTSLAG</t>
  </si>
  <si>
    <t>RØROS IDRETTSLAG</t>
  </si>
  <si>
    <t>KL16400010</t>
  </si>
  <si>
    <t>RØROS KARATEKLUBB</t>
  </si>
  <si>
    <t>RØROS GOLFKLUBB</t>
  </si>
  <si>
    <t>RØROS SPORTSSKYTTERKLUBB</t>
  </si>
  <si>
    <t>RØROS BOWLINGKLUBB</t>
  </si>
  <si>
    <t>RØROS FLYKLUBB</t>
  </si>
  <si>
    <t>HALTDALEN IDRETTSLAG</t>
  </si>
  <si>
    <t>HESSDALEN IDRETTSLAG</t>
  </si>
  <si>
    <t>OK FJELL</t>
  </si>
  <si>
    <t>NMK GAULA MOTORSPORT</t>
  </si>
  <si>
    <t>BUDAL IDRETTSLAG</t>
  </si>
  <si>
    <t>SINGSÅS IDRETTSLAG</t>
  </si>
  <si>
    <t>SOKNA IDRETTSLAG</t>
  </si>
  <si>
    <t>STØREN SPORTSSKYTTERKLUBB</t>
  </si>
  <si>
    <t>STØREN SPORTSKLUBB</t>
  </si>
  <si>
    <t>SINGSÅS MOTORKLUBB</t>
  </si>
  <si>
    <t>STØREN CYKLEKLUBB</t>
  </si>
  <si>
    <t>GAULDAL TAEKWON-DO KLUBB</t>
  </si>
  <si>
    <t>FLÅ IDRETTSLAG</t>
  </si>
  <si>
    <t>GAULDAL SYKLEKLUBB</t>
  </si>
  <si>
    <t>GIMSE IDRETTSLAG</t>
  </si>
  <si>
    <t>HOVIN IDRETTSLAG</t>
  </si>
  <si>
    <t>IDRETTSLAGET LEIK</t>
  </si>
  <si>
    <t>LUNDAMO SPORTSSKYTTERKLUBB</t>
  </si>
  <si>
    <t>MELHUS IDRETTSLAG</t>
  </si>
  <si>
    <t>MELHUS SPORTSSKYTTERE</t>
  </si>
  <si>
    <t>TRØNDER-LYN IDRETTSLAG</t>
  </si>
  <si>
    <t>ORIENTERINGSLAGET GAULA</t>
  </si>
  <si>
    <t>NMK MELHUS</t>
  </si>
  <si>
    <t>TRØNDELAG HESTESPORTSKLUBB</t>
  </si>
  <si>
    <t>GAULDAL FOTBALLKLUBB</t>
  </si>
  <si>
    <t>BUVIK IDRETTSLAG</t>
  </si>
  <si>
    <t>BØRSA IDRETTSLAG</t>
  </si>
  <si>
    <t>SKAUN IDRETTSLAG</t>
  </si>
  <si>
    <t>VIGGJA IDRETTSLAG</t>
  </si>
  <si>
    <t>SKAUN BALLKLUBB</t>
  </si>
  <si>
    <t>SKAUN HANDBALLKLUBB</t>
  </si>
  <si>
    <t>CK VICTORIA</t>
  </si>
  <si>
    <t>GOFOT'N DANSEKLUBB</t>
  </si>
  <si>
    <t>KLÆBU BRYTEKLUBB</t>
  </si>
  <si>
    <t>KLÆBU IDRETTSLAG</t>
  </si>
  <si>
    <t>STORM SPORTSSKYTTERE</t>
  </si>
  <si>
    <t>KLÆBU LØPEKLUBB</t>
  </si>
  <si>
    <t>KLÆBU GOLFKLUBB</t>
  </si>
  <si>
    <t>KLÆBU TAEKWON - DO KLUBB</t>
  </si>
  <si>
    <t>KLÆBU INNEBANDYKLUBB</t>
  </si>
  <si>
    <t>HOMMELVIK IDRETTSLAG</t>
  </si>
  <si>
    <t>MALVIK IDRETTSLAG</t>
  </si>
  <si>
    <t>MALVIK TURN OG RG</t>
  </si>
  <si>
    <t>MALVIK NTN TAEKWON-DO KLUBB</t>
  </si>
  <si>
    <t>VIKHAMMER HÅNDBALLKLUBB</t>
  </si>
  <si>
    <t>MALVIK RIDEKLUBB</t>
  </si>
  <si>
    <t>MALVIK JU JITSU KLUBB</t>
  </si>
  <si>
    <t>SVEBERG IDRETTSLAG</t>
  </si>
  <si>
    <t>SELBU BALLKLUBB</t>
  </si>
  <si>
    <t>SELBU IL</t>
  </si>
  <si>
    <t>SELBU ORIENTERINGSKLUBB</t>
  </si>
  <si>
    <t>SELBU SPORTSSKYTTERE</t>
  </si>
  <si>
    <t>SELBUSTRAND IDRETTSLAG</t>
  </si>
  <si>
    <t>VIKVARVET IDRETTSLAG</t>
  </si>
  <si>
    <t>ØVERBYGDA IDRETTSLAG</t>
  </si>
  <si>
    <t>SELBU GOLFKLUBB</t>
  </si>
  <si>
    <t>SELBU TAEKWON-DO KLUBB</t>
  </si>
  <si>
    <t>SELBU IL HÅNDBALL</t>
  </si>
  <si>
    <t>SELBU INNEBANDYKLUBB</t>
  </si>
  <si>
    <t>GRÆSLI IDRETTSLAG</t>
  </si>
  <si>
    <t>TYDAL IL</t>
  </si>
  <si>
    <t>TYDAL MOTORSYKKELKLUBB</t>
  </si>
  <si>
    <t>BEITSTAD IDRETTSLAG</t>
  </si>
  <si>
    <t>BYAFOSSEN IDRETTSLAG</t>
  </si>
  <si>
    <t>EGGE IL</t>
  </si>
  <si>
    <t>FØLLING IDRETTSLAG</t>
  </si>
  <si>
    <t>HENNING I L</t>
  </si>
  <si>
    <t>KVAM IL</t>
  </si>
  <si>
    <t>OGNDAL IDRETTSLAG HOVEDLAGET</t>
  </si>
  <si>
    <t>RYGG IDRETTSLAG</t>
  </si>
  <si>
    <t>SPARBU IDRETTSLAG</t>
  </si>
  <si>
    <t>STEINKJER RIDEKLUBB</t>
  </si>
  <si>
    <t>STEINKJER SKIKLUBB</t>
  </si>
  <si>
    <t>STEINKJER SPORTSDYKKERE</t>
  </si>
  <si>
    <t>STOD IDRETTSLAG</t>
  </si>
  <si>
    <t>SUNNAN VEL OG IDRETTSLAG</t>
  </si>
  <si>
    <t>SØR-BEITSTAD IL</t>
  </si>
  <si>
    <t>SØRLIA IDRETTSLAG</t>
  </si>
  <si>
    <t>STEINKJER STYRKELØFTKLUBB</t>
  </si>
  <si>
    <t>STEINKJER ORIENTERINGSKLUBB</t>
  </si>
  <si>
    <t>STEINKJER FRIIDRETTSKLUBB</t>
  </si>
  <si>
    <t>STEINKJER FOTBALLKLUBB</t>
  </si>
  <si>
    <t>STEINKJER HÅNDBALLKLUBB</t>
  </si>
  <si>
    <t>STEINKJER VOLLEYBALLKLUBB</t>
  </si>
  <si>
    <t>HENNING SKILAG</t>
  </si>
  <si>
    <t>STEINKJER GOLFKLUBB</t>
  </si>
  <si>
    <t>BEITSTADFJORDEN SEILFORENING</t>
  </si>
  <si>
    <t>INNHERRED FOTBALLKLUBB</t>
  </si>
  <si>
    <t>STEINKJER KLATREKLUBB</t>
  </si>
  <si>
    <t>STEINKJER CYKLEKLUBB</t>
  </si>
  <si>
    <t>BANGSUND IDRETTSLAG</t>
  </si>
  <si>
    <t>BOTNAN IDRETTSLAG</t>
  </si>
  <si>
    <t>GULLVIKMOEN IDRETTSLAG</t>
  </si>
  <si>
    <t>NAMSOS TAE KWON DO KLUBB</t>
  </si>
  <si>
    <t>NAMSOS ORIENTERINGSKLUBB</t>
  </si>
  <si>
    <t>NAMSEN FIF</t>
  </si>
  <si>
    <t>NAMSOS TURNFORENING</t>
  </si>
  <si>
    <t>NAMSOS VEKTLØFTERKLUBB</t>
  </si>
  <si>
    <t>SPILLUM IDRETTSLAG</t>
  </si>
  <si>
    <t>VEMUNDVIK IDRETTSLAG</t>
  </si>
  <si>
    <t>NAMSOS HÅNDBALLKLUBB</t>
  </si>
  <si>
    <t>NAMSOS KJØRE OG RIDEKLUBB</t>
  </si>
  <si>
    <t>NAMSOS VOLLEYBALLKLUBB</t>
  </si>
  <si>
    <t>NAMSOS IL FOTBALL</t>
  </si>
  <si>
    <t>NAMSOS SVØMMEKLUBB</t>
  </si>
  <si>
    <t>NAMSOS VANNPOLOKLUBB</t>
  </si>
  <si>
    <t>NAMSOS GOLFKLUBB</t>
  </si>
  <si>
    <t>NAMSOS JUDO CLUB</t>
  </si>
  <si>
    <t>NAMDAL FLYKLUBB</t>
  </si>
  <si>
    <t>NAMDAL LØPEKLUBB</t>
  </si>
  <si>
    <t>KLOMPEN FOTBALLKLUBB</t>
  </si>
  <si>
    <t>NAMDAL KAJAKKLUBB</t>
  </si>
  <si>
    <t>KOPPERÅ IDRETTSLAG</t>
  </si>
  <si>
    <t>IL TAMBAR</t>
  </si>
  <si>
    <t>IL VARDEN MERÅKER</t>
  </si>
  <si>
    <t>MERÅKER SKOLEIDRETTSLAG</t>
  </si>
  <si>
    <t>IDRETTSLAGET DALEBRAND</t>
  </si>
  <si>
    <t>FLORA IDRETTSLAG</t>
  </si>
  <si>
    <t>FORRA IDRETTSLAG</t>
  </si>
  <si>
    <t>HEGRA IDRETTSLAG</t>
  </si>
  <si>
    <t>LANGSTEIN SPORTSKYTTERLAG</t>
  </si>
  <si>
    <t>LÅNKE IDRETTSLAG</t>
  </si>
  <si>
    <t>I.L. NYBROTT</t>
  </si>
  <si>
    <t>REMYRA I L</t>
  </si>
  <si>
    <t>SKATVAL SKILAG</t>
  </si>
  <si>
    <t>SKJELSTADMARK IDRETTSLAG</t>
  </si>
  <si>
    <t>STJØRDAL PARAIDRETTSLAG</t>
  </si>
  <si>
    <t>STJØRDAL HANG- OG PARAGLIDERKLUBB</t>
  </si>
  <si>
    <t>STJØRDALS-BLINK IL</t>
  </si>
  <si>
    <t>TANGMOEN IL</t>
  </si>
  <si>
    <t>STJØRDAL BASKETBALLKLUBB</t>
  </si>
  <si>
    <t>STJØRDAL FROSKEMANNSKLUBB</t>
  </si>
  <si>
    <t>STJØRDAL TAEKWONDOKLUBB</t>
  </si>
  <si>
    <t>STJØRDAL GOLFKLUBB</t>
  </si>
  <si>
    <t>STJØRDALS-BLINK FOTBALL</t>
  </si>
  <si>
    <t>STJØRDALS-BLINK ORIENTERING</t>
  </si>
  <si>
    <t>VÆRNES NTN TAEKWON-DO KLUBB</t>
  </si>
  <si>
    <t>STJØRDAL HÅNDBALLKLUBB</t>
  </si>
  <si>
    <t>VÆRNES FLYKLUBB</t>
  </si>
  <si>
    <t>HELL MOTORSPORTKLUBB</t>
  </si>
  <si>
    <t>BLAKSTAD HESTESPORTSKLUBB - STJØRDA</t>
  </si>
  <si>
    <t>STJØRDAL KICKBOXING KLUBB</t>
  </si>
  <si>
    <t>STJØRDAL MODELLFLYKLUBB</t>
  </si>
  <si>
    <t>GLÓI ISLANDSHESTFORENING</t>
  </si>
  <si>
    <t>STJØRDAL KLATREKLUBB</t>
  </si>
  <si>
    <t>MALVIK OG STJØRDAL SEILFORENING</t>
  </si>
  <si>
    <t>FROSTA IDRETTSLAG</t>
  </si>
  <si>
    <t>FROSTA SALONGSKYTTERLAG</t>
  </si>
  <si>
    <t>NESET FOTBALLKLUBB</t>
  </si>
  <si>
    <t>FROSTA GOLFKLUBB</t>
  </si>
  <si>
    <t>FROSTA MOTORCROSS KLUBB</t>
  </si>
  <si>
    <t>HINDRUM SKILAG</t>
  </si>
  <si>
    <t>LEKSVIK IDRETTSLAG</t>
  </si>
  <si>
    <t>VANVIK IDRETTSLAG</t>
  </si>
  <si>
    <t>BERG UGLA GRENDELAG</t>
  </si>
  <si>
    <t>EKNE IDRETTSLAG</t>
  </si>
  <si>
    <t>FROL IDRETTSLAG</t>
  </si>
  <si>
    <t>LEVANGER HÅNDBALLKLUBB</t>
  </si>
  <si>
    <t>LEVANGER HELSESPORTLAG</t>
  </si>
  <si>
    <t>LEVANGER JUDOKLUBB</t>
  </si>
  <si>
    <t>LEVANGER SPORTSSKYTTERLAG</t>
  </si>
  <si>
    <t>LEVANGER SVØMME OG LIVREDNINGS- KLUBB</t>
  </si>
  <si>
    <t>MARKABYGDA IDRETTSLAG</t>
  </si>
  <si>
    <t>SPORTSKLUBBEN NESSEGUTTEN</t>
  </si>
  <si>
    <t>OK SKØYNAR</t>
  </si>
  <si>
    <t>RONGLAN IL</t>
  </si>
  <si>
    <t>SKOGN IDRETTSLAG</t>
  </si>
  <si>
    <t>IDRETTSLAGET SVERRE</t>
  </si>
  <si>
    <t>IL AASGUTEN</t>
  </si>
  <si>
    <t>HÅMMÅR'N FJELLSPORTKLUBB</t>
  </si>
  <si>
    <t>LEVANGER FOTBALLKLUBB</t>
  </si>
  <si>
    <t>INNHERRED MOTORSPORT KLUBB</t>
  </si>
  <si>
    <t>HELGÅDAL IDRETTSLAG</t>
  </si>
  <si>
    <t>INNHERRED TREKKHUNDKLUBB</t>
  </si>
  <si>
    <t>LEIRÅDAL IDRETTSLAG</t>
  </si>
  <si>
    <t>LEKSDAL IDRETTSLAG</t>
  </si>
  <si>
    <t>NESS IDRETTSLAG</t>
  </si>
  <si>
    <t>STIKLESTAD IDRETTSLAG</t>
  </si>
  <si>
    <t>STIKLESTAD GOLFKLUBB</t>
  </si>
  <si>
    <t>VERDAL IDRETTSLAG</t>
  </si>
  <si>
    <t>VERDAL ORIENTERINGSKLUBB</t>
  </si>
  <si>
    <t>VERDAL SPORTSSKYTTERLAG</t>
  </si>
  <si>
    <t>VERDAL TURNFORENING</t>
  </si>
  <si>
    <t>VINNE IL</t>
  </si>
  <si>
    <t>VINNE SKILAG</t>
  </si>
  <si>
    <t>VUKU IDRETTSLAG</t>
  </si>
  <si>
    <t>VERDAL FRIIDRETTSKLUBB</t>
  </si>
  <si>
    <t>VERDAL SPORTSDYKKERKLUBB</t>
  </si>
  <si>
    <t>VERDAL OG OMEGN RIDEKLUBB</t>
  </si>
  <si>
    <t>VERDAL BOWLINGKLUBB</t>
  </si>
  <si>
    <t>VERDAL SVØMMEKLUBB</t>
  </si>
  <si>
    <t>NMK VERDAL OG LEVANGER</t>
  </si>
  <si>
    <t>FRAMVERRAN IDRETTSLAG</t>
  </si>
  <si>
    <t>MOSVIK IDRETTSLAG</t>
  </si>
  <si>
    <t>FOLLAFOSS IDRETTSLAG</t>
  </si>
  <si>
    <t>MALM IL</t>
  </si>
  <si>
    <t>VERRABOTN IL</t>
  </si>
  <si>
    <t>NAMDALSEID IDRETTSLAG</t>
  </si>
  <si>
    <t>INDERØY IDRETTSLAG</t>
  </si>
  <si>
    <t>RØRA IDRETTSLAG</t>
  </si>
  <si>
    <t>SANDVOLLAN IDRETTSLAG</t>
  </si>
  <si>
    <t>INDERØY MOTORKLUBB</t>
  </si>
  <si>
    <t>KL17290013</t>
  </si>
  <si>
    <t>RØRA TAE KWON DO KLUBB</t>
  </si>
  <si>
    <t>SNÅSA IDRETTSLAG</t>
  </si>
  <si>
    <t>SNÅSA SKISKYTTERLAG</t>
  </si>
  <si>
    <t>SNÅSA FLYKLUBB</t>
  </si>
  <si>
    <t>SØRLI IDRETTSLAG</t>
  </si>
  <si>
    <t>TUNNSJØ IL</t>
  </si>
  <si>
    <t>LIERNE IDRETTSLAG</t>
  </si>
  <si>
    <t>RØYRVIK IDRETTSFORENING</t>
  </si>
  <si>
    <t>ELVA/NAMSSKOGAN I.L</t>
  </si>
  <si>
    <t>TRONES IL</t>
  </si>
  <si>
    <t>GRONG IDRETTSLAG</t>
  </si>
  <si>
    <t>HARRAN IDRETTSLAG</t>
  </si>
  <si>
    <t>GRONG BADMINTONKLUBB</t>
  </si>
  <si>
    <t>IL HÅLLINGEN</t>
  </si>
  <si>
    <t>HØYLANDET MOTORKLUBB</t>
  </si>
  <si>
    <t>OVERHALLA IDRETTSLAG</t>
  </si>
  <si>
    <t>NAMDAL GOLFKLUBB</t>
  </si>
  <si>
    <t>NMK NAMDAL</t>
  </si>
  <si>
    <t>NAMDAL MOTORSPORTKLUBB</t>
  </si>
  <si>
    <t>JØA IDRETTSLAG</t>
  </si>
  <si>
    <t>FLATANGER IDRETTSLAG</t>
  </si>
  <si>
    <t>RØRVIK IDRETTSLAG</t>
  </si>
  <si>
    <t>NÆRØYSUND SPORTSSKYTTERE</t>
  </si>
  <si>
    <t>RØRVIK SVØMME OG LIVREDNINGSKLUBB</t>
  </si>
  <si>
    <t>FOLDEREID IDRETTSLAG</t>
  </si>
  <si>
    <t>GRÅMARKA IDRETTSLAG</t>
  </si>
  <si>
    <t>KOLVEREID IDRETTSLAG</t>
  </si>
  <si>
    <t>LUND IDRETTSLAG</t>
  </si>
  <si>
    <t>NÆRØY IDRETTSLAG</t>
  </si>
  <si>
    <t>YTRE NAMDAL KLATREKLUBB</t>
  </si>
  <si>
    <t>LEKA IDRETTSLAG</t>
  </si>
  <si>
    <t>BODØ BRYTEKLUBB</t>
  </si>
  <si>
    <t>BODØ BORDTENNISKLUBB</t>
  </si>
  <si>
    <t>BODØ BUESKYTTERFORENING</t>
  </si>
  <si>
    <t>BODØ CYKLEKLUBB</t>
  </si>
  <si>
    <t>BODØ FALLSKJERM KLUBB</t>
  </si>
  <si>
    <t>BODØ FRIIDRETTSKLUBB</t>
  </si>
  <si>
    <t>BODØ HANG OG PARAGLIDERKLUBB</t>
  </si>
  <si>
    <t>BODØ HELSESPORTLAG</t>
  </si>
  <si>
    <t>BODØ HÅNDBALLKLUBB</t>
  </si>
  <si>
    <t>BODØ KAJAKKLUBB</t>
  </si>
  <si>
    <t>BODØ KARATEKLUBB</t>
  </si>
  <si>
    <t>BODØ SEILFORENING</t>
  </si>
  <si>
    <t>BODØ SPORTSDYKKERKLUBB</t>
  </si>
  <si>
    <t>BODØ SVØMMEKLUBB</t>
  </si>
  <si>
    <t>BODØ TENNISKLUBB</t>
  </si>
  <si>
    <t>FK BODØ-GLIMT</t>
  </si>
  <si>
    <t>FK GEVIR BODØ</t>
  </si>
  <si>
    <t>IDRETTSKLUBBEN GRAND BODØ</t>
  </si>
  <si>
    <t>INNSTRANDA IL</t>
  </si>
  <si>
    <t>KVARVEN UNGDOM OG IDRETTSLAG</t>
  </si>
  <si>
    <t>NORDSTRANDA IDRETTSLAG</t>
  </si>
  <si>
    <t>TVERLANDET IDRETTSLAG</t>
  </si>
  <si>
    <t>B&amp;OI TURN</t>
  </si>
  <si>
    <t>FOTBALLKLUBBEN VINKELEN</t>
  </si>
  <si>
    <t>BODØ KLATREKLUBB</t>
  </si>
  <si>
    <t>HUNSTAD FOTBALLKLUBB</t>
  </si>
  <si>
    <t>B&amp;OI ORIENTERING</t>
  </si>
  <si>
    <t>BODØ MOTORSPORTKLUBB</t>
  </si>
  <si>
    <t>SALTSTRAUMEN IDRETTSLAG</t>
  </si>
  <si>
    <t>BODØ BOKSEKLUBB</t>
  </si>
  <si>
    <t>SALTEN GOLFKLUBB</t>
  </si>
  <si>
    <t>SALTEN TAEKWON-DO KLUBB</t>
  </si>
  <si>
    <t>POLAR TEAM BOWLINGKLUBB</t>
  </si>
  <si>
    <t>BODØ SPORTSSKYTTERKLUBB</t>
  </si>
  <si>
    <t>BODØ FLYKLUBB</t>
  </si>
  <si>
    <t>BODØ MODELLFLYKLUBB</t>
  </si>
  <si>
    <t>BODØ INNEBANDYKLUBB</t>
  </si>
  <si>
    <t>KL18040113</t>
  </si>
  <si>
    <t>BODØ RIDE- OG KJØREKLUBB</t>
  </si>
  <si>
    <t>GRØNNÅSEN IDRETTSLAG</t>
  </si>
  <si>
    <t>BODØ GOLFKLUBB</t>
  </si>
  <si>
    <t>MISVÆR IDRETTSLAG</t>
  </si>
  <si>
    <t>SKJERSTAD IDRETTSLAG</t>
  </si>
  <si>
    <t>BODØ VOLLEY</t>
  </si>
  <si>
    <t>BODØ GYM OG TURNFORENING</t>
  </si>
  <si>
    <t>BODØ ATLETKLUBB</t>
  </si>
  <si>
    <t>SALTEN SPORTSFLYKLUBB</t>
  </si>
  <si>
    <t>HOLAND HESTESPORTSKLUBB</t>
  </si>
  <si>
    <t>MØRKVED SPORTSKLUBB</t>
  </si>
  <si>
    <t>BODØ BAUTA LØPEKLUBB</t>
  </si>
  <si>
    <t>KRÅKEGULL SK</t>
  </si>
  <si>
    <t>ANKENES ALPINKLUBB</t>
  </si>
  <si>
    <t>BEISFJORD IDRETTSLAG</t>
  </si>
  <si>
    <t>BJERKVIK IDRETTSFORENING</t>
  </si>
  <si>
    <t>BJERKVIK SVØMMEKLUBB</t>
  </si>
  <si>
    <t>SPORTSKLUBBEN HARDHAUS</t>
  </si>
  <si>
    <t>HÅKVIK IDRETTSLAG</t>
  </si>
  <si>
    <t>NARVIK ATLETKLUBB</t>
  </si>
  <si>
    <t>NOR HK - NARVIK, OFOTEN-REGIONEN HÅNDBALLKLUBB</t>
  </si>
  <si>
    <t>NARVIK IDRETTSLAG</t>
  </si>
  <si>
    <t>NARVIK PISTOLKLUBB</t>
  </si>
  <si>
    <t>NARVIK SKIKLUBB</t>
  </si>
  <si>
    <t>NARVIK SKØYTEKLUBB</t>
  </si>
  <si>
    <t>NARVIK SLALÅMKLUBB</t>
  </si>
  <si>
    <t>NARVIK TURNFORENING</t>
  </si>
  <si>
    <t>NARVIK ISHOCKEYKLUBB</t>
  </si>
  <si>
    <t>SKJOMEN IDRETTSLAG</t>
  </si>
  <si>
    <t>ANKENES SKIKLUBB</t>
  </si>
  <si>
    <t>NARVIK KARATE-KLUBB</t>
  </si>
  <si>
    <t>NARVIK GOLFKLUBB</t>
  </si>
  <si>
    <t>NARVIK KLATREKLUBB</t>
  </si>
  <si>
    <t>FOTBALLKLUBBEN MJØLNER</t>
  </si>
  <si>
    <t>NARVIK CYKLEKLUBB</t>
  </si>
  <si>
    <t>NARVIK INNEBANDYKLUBB</t>
  </si>
  <si>
    <t>ITF NARVIK TAEKWON-DO KLUBB</t>
  </si>
  <si>
    <t>ITF OFOTEN TAEKWON-DO KLUBB</t>
  </si>
  <si>
    <t>KJELLA IDRETTSLAG</t>
  </si>
  <si>
    <t>KULA IL</t>
  </si>
  <si>
    <t>TERRÅK IDRETTSLAG</t>
  </si>
  <si>
    <t>ÅBYGDA IDRETTSLAG</t>
  </si>
  <si>
    <t>SØMNA IDRETTSLAG</t>
  </si>
  <si>
    <t>BRØNNØYSUND IDRETTSLAG</t>
  </si>
  <si>
    <t>HILSTAD IL</t>
  </si>
  <si>
    <t>IL TJALG</t>
  </si>
  <si>
    <t>BRØNNØY OG SØMNA MOTORSPORTKLUBB</t>
  </si>
  <si>
    <t>BRØNNØY SJØSPORTKLUBB</t>
  </si>
  <si>
    <t>BRØNNØYSUND DYKKERKLUBB</t>
  </si>
  <si>
    <t>I.L. VEGA</t>
  </si>
  <si>
    <t>SANDNESSJØEN IDRETTSLAG</t>
  </si>
  <si>
    <t>SANDNESSJØEN PISTOLKLUBB</t>
  </si>
  <si>
    <t>TJØTTA IDRETTSLAG</t>
  </si>
  <si>
    <t>SANDNESSJØEN OG OMEGN CYKLEKLUBB</t>
  </si>
  <si>
    <t>SANDNESSJØEN INNEBANDYKLUBB</t>
  </si>
  <si>
    <t>SYV SØSTRE HESTESPORTSKLUBB</t>
  </si>
  <si>
    <t>KL18220011</t>
  </si>
  <si>
    <t>LEIRFJORD SPORTSSKYTTERKLUBB</t>
  </si>
  <si>
    <t>HALSØY IL</t>
  </si>
  <si>
    <t>HERRINGEN IDRETTSLAG</t>
  </si>
  <si>
    <t>KJÆRSTAD IDRETTSLAG</t>
  </si>
  <si>
    <t>MOSJØEN IL</t>
  </si>
  <si>
    <t>MOSJØEN PISTOLKLUBB</t>
  </si>
  <si>
    <t>MOSJØEN SVØMMEKLUBB</t>
  </si>
  <si>
    <t>OLDERSKOG IDRETTSLAG</t>
  </si>
  <si>
    <t>HELGELAND GOLFKLUBB</t>
  </si>
  <si>
    <t>SYV SØSTRE BOWLINGKLUBB</t>
  </si>
  <si>
    <t>VEFSN PISTOLKLUBB</t>
  </si>
  <si>
    <t>MOSJØEN KJØRE OG RIDEKLUBB</t>
  </si>
  <si>
    <t>MOSJØEN KLATREKLUBB</t>
  </si>
  <si>
    <t>MOSJØEN MOTORSPORT KLUBB</t>
  </si>
  <si>
    <t>MOSJØEN TENNISKLUBB</t>
  </si>
  <si>
    <t>MOSJØEN OG OMEGN CYCLEKLUBB</t>
  </si>
  <si>
    <t>MOSJØEN SQUASHKLUBB</t>
  </si>
  <si>
    <t>MOSJØEN JUDOKLUBB</t>
  </si>
  <si>
    <t>VEFSNA ELVEPADLEKLUBB</t>
  </si>
  <si>
    <t>BALANCE - MOSJØEN DANSEFORENING</t>
  </si>
  <si>
    <t>GRANE IDRETTSLAG</t>
  </si>
  <si>
    <t>HATTFJELLDAL SNØSKUTERFORENING</t>
  </si>
  <si>
    <t>HATTFJELLDAL IDRETTSLAG</t>
  </si>
  <si>
    <t>HATTFJELLDAL FLYKLUBB</t>
  </si>
  <si>
    <t>DØNNA IDRETTSLAG</t>
  </si>
  <si>
    <t>LØKTA IDRETTSLAG</t>
  </si>
  <si>
    <t>F/K HERØY/DØNNA</t>
  </si>
  <si>
    <t>NESNA IDRETTSLAG</t>
  </si>
  <si>
    <t>SARPSBORG PARAGLIDERKLUBB</t>
  </si>
  <si>
    <t>BJERKA IDRETTSLAG</t>
  </si>
  <si>
    <t>BLEIKVASSLI IDRETTSLAG</t>
  </si>
  <si>
    <t>HEMNES IDRETTSLAG</t>
  </si>
  <si>
    <t>KORGEN IDRETTSLAG</t>
  </si>
  <si>
    <t>BOSSMO &amp; YTTEREN IL</t>
  </si>
  <si>
    <t>DALSELV IDRETTSLAG</t>
  </si>
  <si>
    <t>GRUBEN IL</t>
  </si>
  <si>
    <t>MO ORIENTERINGSKLUBB</t>
  </si>
  <si>
    <t>MO PISTOLKLUBB</t>
  </si>
  <si>
    <t>KL18330014</t>
  </si>
  <si>
    <t>MO SKILAG</t>
  </si>
  <si>
    <t>NMK RANA</t>
  </si>
  <si>
    <t>RANA FRIIDRETTSKLUBB</t>
  </si>
  <si>
    <t>POLARSIRKELEN HANG-OG PARAGLIDERKLUBB</t>
  </si>
  <si>
    <t>RANA SLALÅMKLUBB</t>
  </si>
  <si>
    <t>RANA SVØMMEKLUBB</t>
  </si>
  <si>
    <t>RANA TREKK- OG BRUKSHUNDKLUBB</t>
  </si>
  <si>
    <t>RANA TURNFORENING</t>
  </si>
  <si>
    <t>SKONSENG UNGDOMSLAG</t>
  </si>
  <si>
    <t>STORFORSHEI IF</t>
  </si>
  <si>
    <t>IL STÅLKAMERATENE</t>
  </si>
  <si>
    <t>UTSKARPEN IDRETTSLAG</t>
  </si>
  <si>
    <t>ÅGA IDRETTSLAG</t>
  </si>
  <si>
    <t>RANA SYKKELKLUBB</t>
  </si>
  <si>
    <t>RANA KARATEKLUBB</t>
  </si>
  <si>
    <t>RANA BORDTENNISKLUBB</t>
  </si>
  <si>
    <t>SLETTEN KJØRE- OG RIDEKLUBB</t>
  </si>
  <si>
    <t>RANA BOWLINGKLUBB</t>
  </si>
  <si>
    <t>POLARSIRKELEN GOLF</t>
  </si>
  <si>
    <t>RANA HANDBALLKLUBB</t>
  </si>
  <si>
    <t>POLARSIRKELEN HESTESPORTKLUBB</t>
  </si>
  <si>
    <t>ARCTIC CIRCLE MOTORSPORTKLUBB</t>
  </si>
  <si>
    <t>RANA BUESKYTTERKLUBB</t>
  </si>
  <si>
    <t>KL18330093</t>
  </si>
  <si>
    <t>HELGELAND SNOOKER</t>
  </si>
  <si>
    <t>POLARSIRKELEN CASTING OG FLUEFISKEFORENING</t>
  </si>
  <si>
    <t>RANA FOTBALLKLUBB</t>
  </si>
  <si>
    <t>KONSVIK IDRETTSLAG</t>
  </si>
  <si>
    <t>SOLVÆRØYAN UIL</t>
  </si>
  <si>
    <t>LOVUND SQUASHKLUBB</t>
  </si>
  <si>
    <t>SLENESET GOLFKLUBB</t>
  </si>
  <si>
    <t>TRÆNA IDRETTSLAG</t>
  </si>
  <si>
    <t>TJONGSFJORD IDRETTSLAG</t>
  </si>
  <si>
    <t>VÆRANGFJORD IDRETTSLAG</t>
  </si>
  <si>
    <t>SØNDRE MELØY IDRETTSLAG ENGAVÅGEN</t>
  </si>
  <si>
    <t>MELØY FOTBALLKLUBB</t>
  </si>
  <si>
    <t>GLOMFJORD IL</t>
  </si>
  <si>
    <t>I. L. HALSAKAMERATENE</t>
  </si>
  <si>
    <t>MUIL, MELØY UNGDOMS- OG IDRETTSLAG</t>
  </si>
  <si>
    <t>REIPÅ IDRETTSLAG</t>
  </si>
  <si>
    <t>ØRNES IDRETTSLAG</t>
  </si>
  <si>
    <t>MELØY HESTESPORTSLAG</t>
  </si>
  <si>
    <t>MELØY SKI- &amp; SYKKELKLUBB</t>
  </si>
  <si>
    <t>MELØY ORIENTERINGSKLUBB</t>
  </si>
  <si>
    <t>MELØY SVØMMEKLUBB</t>
  </si>
  <si>
    <t>IL SPLINT</t>
  </si>
  <si>
    <t>GRANLI IDRETTSLAG</t>
  </si>
  <si>
    <t>NEDRE BEIARN IDRETTSLAG</t>
  </si>
  <si>
    <t>IL STORMFJELL</t>
  </si>
  <si>
    <t>I L OG U L  HEIMHUG</t>
  </si>
  <si>
    <t>ROGNAN IL</t>
  </si>
  <si>
    <t>FOTBALLKLUBBEN SALTDALKAMERATENE</t>
  </si>
  <si>
    <t>I L VINGER</t>
  </si>
  <si>
    <t>SALTDAL STYRKELØFTKLUBB</t>
  </si>
  <si>
    <t>SALTDAL PETANQUEKLUBB</t>
  </si>
  <si>
    <t>FAUSKE ATLETKLUBB</t>
  </si>
  <si>
    <t>FAUSKE HELSESPORTSLAG</t>
  </si>
  <si>
    <t>FAUSKE OG SØRFOLD PISTOLKLUBB</t>
  </si>
  <si>
    <t>FAUSKE SVØMMEKLUBB</t>
  </si>
  <si>
    <t>FAUSKE-SPRINT F K</t>
  </si>
  <si>
    <t>FAUSKEEIDET IDRETTSLAG</t>
  </si>
  <si>
    <t>FINNEID IDRETTSLAG</t>
  </si>
  <si>
    <t>VALNESFJORD IDRETTSLAG</t>
  </si>
  <si>
    <t>DANS FAUSKE</t>
  </si>
  <si>
    <t>FAUSKE IL LANGRENN</t>
  </si>
  <si>
    <t>FAUSKE IL SYKKEL</t>
  </si>
  <si>
    <t>INDRE SALTEN PARAGLIDERKLUBB</t>
  </si>
  <si>
    <t>IL KNUBBEN</t>
  </si>
  <si>
    <t>IL SISO</t>
  </si>
  <si>
    <t>SØRFOLD FOTBALLKLUBB</t>
  </si>
  <si>
    <t>LEINES IDRETTSLAG</t>
  </si>
  <si>
    <t>IL LØKEN</t>
  </si>
  <si>
    <t>STEIG IL</t>
  </si>
  <si>
    <t>HAMARØY IDRETTSLAG</t>
  </si>
  <si>
    <t>SAGFJORD IDRETTSLAG</t>
  </si>
  <si>
    <t>DRAG IDRETTSLAG - ÁJLUOVTA VALÁSTALLAMSIEBRRE</t>
  </si>
  <si>
    <t>KJØPSNES IDRETTSLAG</t>
  </si>
  <si>
    <t>STORJORD &amp; OMEGN IDRETTSLAG</t>
  </si>
  <si>
    <t>DRAG SVØMMEKLUBB</t>
  </si>
  <si>
    <t>FC HULLØY BODØ</t>
  </si>
  <si>
    <t>LØDINGEN IDRETTSLAG</t>
  </si>
  <si>
    <t>FJELLDAL IDRETTSLAG</t>
  </si>
  <si>
    <t>I L KING</t>
  </si>
  <si>
    <t>TJELDSUND IDRETTSLAG</t>
  </si>
  <si>
    <t>LILAND IDRETTSFORENING</t>
  </si>
  <si>
    <t>HERJANGSFJELLET TUR OG LØYPELAG</t>
  </si>
  <si>
    <t>KL18530010</t>
  </si>
  <si>
    <t>KJELDEBOTN IDRETTSLAG</t>
  </si>
  <si>
    <t>BALLANGEN SKI</t>
  </si>
  <si>
    <t>BALLANGEN FOTBALLKLUBB</t>
  </si>
  <si>
    <t>BALLSTAD UNGDOMS- OG IDRETTSLAG</t>
  </si>
  <si>
    <t>BLEST IL - HOVEDLAG</t>
  </si>
  <si>
    <t>GRAVDAL UIL FOTBALL</t>
  </si>
  <si>
    <t>LOFOTEN HESTESPORTSKLUBB</t>
  </si>
  <si>
    <t>LEKNES FOTBALLKLUBB</t>
  </si>
  <si>
    <t>LOFOTEN SYKKELKLUBB</t>
  </si>
  <si>
    <t>LEKNES HÅNDBALLKLUBB</t>
  </si>
  <si>
    <t>LOFOTEN FLYKLUBB</t>
  </si>
  <si>
    <t>BALLSTAD GYM OG TURN</t>
  </si>
  <si>
    <t>NMK LOFOTEN</t>
  </si>
  <si>
    <t>VESTLOFOTEN KAJAKKLUBB</t>
  </si>
  <si>
    <t>LEKNES SKIKLUBB</t>
  </si>
  <si>
    <t>VEST-LOFOTEN KLATREKLUBB</t>
  </si>
  <si>
    <t>LOFOTVOLLEY</t>
  </si>
  <si>
    <t>KABELVÅG IDRETTSLAG</t>
  </si>
  <si>
    <t>KABELVÅG ORIENTERINGSLAG</t>
  </si>
  <si>
    <t>SVOLVÆR IDRETTSLAG</t>
  </si>
  <si>
    <t>SVOLVÆR ALPINKLUBB</t>
  </si>
  <si>
    <t>KNAUSEN FOTBALLKLUBB</t>
  </si>
  <si>
    <t>F K LOFOTEN</t>
  </si>
  <si>
    <t>KS SKI LOFOTEN</t>
  </si>
  <si>
    <t>LOFOTEN TINDEKLUBB</t>
  </si>
  <si>
    <t>VÅGAN BOWLING KLUBB</t>
  </si>
  <si>
    <t>GRYTTING IDRETTSLAG</t>
  </si>
  <si>
    <t>HADSEL UNDERVANNSKLUBB</t>
  </si>
  <si>
    <t>LEKANG SKI OG BYGDELAG</t>
  </si>
  <si>
    <t>MELBO IDRETTSLAG</t>
  </si>
  <si>
    <t>STOKMARKNES HÅNDBALLKLUBB</t>
  </si>
  <si>
    <t>I.L. STÅLBROTT</t>
  </si>
  <si>
    <t>MØYSALEN IL</t>
  </si>
  <si>
    <t>LANGØYA RIDEKLUBB</t>
  </si>
  <si>
    <t>STOKMARKNES ORIENTERINGSLAG</t>
  </si>
  <si>
    <t>VESTERÅLEN PADLEKLUBB</t>
  </si>
  <si>
    <t>FK LUNA</t>
  </si>
  <si>
    <t>STRAUME IDRETTSLAG</t>
  </si>
  <si>
    <t>BØ VOLLEYBALLKLUBB</t>
  </si>
  <si>
    <t>ALSVÅG IDRETTSLAG</t>
  </si>
  <si>
    <t>MORILD I L</t>
  </si>
  <si>
    <t>ØKSIL</t>
  </si>
  <si>
    <t>ØKSNES TENNISKLUBB</t>
  </si>
  <si>
    <t>KL18680019</t>
  </si>
  <si>
    <t>NMK VESTERÅLEN</t>
  </si>
  <si>
    <t>ØKSNES SPORTSSKYTTERKLUBB</t>
  </si>
  <si>
    <t>SFK AJAKS</t>
  </si>
  <si>
    <t>IL HOLMGANG</t>
  </si>
  <si>
    <t>NORD/SPRINT IL</t>
  </si>
  <si>
    <t>SIGERFJORD IDRETTSLAG</t>
  </si>
  <si>
    <t>SORTLAND IDRETTSLAG</t>
  </si>
  <si>
    <t>SORTLAND ORIENTERINGSLAG</t>
  </si>
  <si>
    <t>SORTLAND SVØMME OG LIVREDNINGSKLUBB</t>
  </si>
  <si>
    <t>SORTLAND TURNFORENING</t>
  </si>
  <si>
    <t>SORTLAND FRIIDRETTSKLUBB</t>
  </si>
  <si>
    <t>SORTLAND VOLLEYBALLKLUBB</t>
  </si>
  <si>
    <t>SORTLAND ALPINKLUBB</t>
  </si>
  <si>
    <t>SORTLAND &amp; OMEGN SKIKLUBB</t>
  </si>
  <si>
    <t>VESTERÅLEN GOLFKLUBB</t>
  </si>
  <si>
    <t>BLUE STRIKE BOWLINGKLUBB SORTLAND</t>
  </si>
  <si>
    <t>ITF TAEKWON-DO NORD</t>
  </si>
  <si>
    <t>VESTERÅLEN VERTIKAL</t>
  </si>
  <si>
    <t>SORTLAND HÅNDBALLKLUBB</t>
  </si>
  <si>
    <t>SORTLAND BUESKYTTERKLUBB</t>
  </si>
  <si>
    <t>ANDENES IDRETTSLAG</t>
  </si>
  <si>
    <t>ANDØYA SVØMME OG LIVREDNINGSKLUBB</t>
  </si>
  <si>
    <t>IDRETTSLAGET ANDØYGUTTEN</t>
  </si>
  <si>
    <t>SPORTSKLUBBEN HØKEN</t>
  </si>
  <si>
    <t>ÅSE IDRETTSLAG</t>
  </si>
  <si>
    <t>ARCTIC BATON COMPANY ABC</t>
  </si>
  <si>
    <t>ANDØY KLATREKLUBB</t>
  </si>
  <si>
    <t>ANDØYA PISTOLKLUBB</t>
  </si>
  <si>
    <t>SØRVÅGEN &amp; OMEGN IDRETTSLAG</t>
  </si>
  <si>
    <t>TROMSØ TAEKWON-DO KLUBB</t>
  </si>
  <si>
    <t>BALLKLUBB TROMSØ</t>
  </si>
  <si>
    <t>IL BLÅMANN</t>
  </si>
  <si>
    <t>BREIVIK IL</t>
  </si>
  <si>
    <t>IDRETTSFORENINGEN FLØYA</t>
  </si>
  <si>
    <t>KATTFJORD SPORTSKLUBB</t>
  </si>
  <si>
    <t>KROKELVDALEN IDRETTSLAG</t>
  </si>
  <si>
    <t>KVALØYA SPORTSKLUBB</t>
  </si>
  <si>
    <t>IL PILBUEN</t>
  </si>
  <si>
    <t>RAMFJORD UNGDOMS- OG IDRETTSLAG</t>
  </si>
  <si>
    <t>RYA IDRETTSLAG</t>
  </si>
  <si>
    <t>IDRETTSFORENINGEN SKARP</t>
  </si>
  <si>
    <t>STAKKEVOLLAN IDRETTSFORENING</t>
  </si>
  <si>
    <t>SØR-KVALØYA IL SKIGRUPPA</t>
  </si>
  <si>
    <t>TROMSØ BADMINTONKLUBB</t>
  </si>
  <si>
    <t>TROMSØ BORDTENNISKLUBB</t>
  </si>
  <si>
    <t>TROMSØ BOWLINGKLUBB</t>
  </si>
  <si>
    <t>TROMSØ CYKLEKLUBB</t>
  </si>
  <si>
    <t>TROMSØ FALLSKJERMKLUBB</t>
  </si>
  <si>
    <t>TROMSØ HELSESPORTLAG</t>
  </si>
  <si>
    <t>TROMSØ IDRETTSLAG</t>
  </si>
  <si>
    <t>TROMSØ KARATEKLUBB</t>
  </si>
  <si>
    <t>TROMSØ PISTOLKLUBB</t>
  </si>
  <si>
    <t>TROMSØ RYTTERSPORTSKLUBB</t>
  </si>
  <si>
    <t>TROMSØ SEILFORENING</t>
  </si>
  <si>
    <t>TROMSØ SKIKLUB</t>
  </si>
  <si>
    <t>TROMSØ SKØYTEKLUBB</t>
  </si>
  <si>
    <t>TROMSØ ALPINKLUBB</t>
  </si>
  <si>
    <t>TROMSØ SVØMMEKLUBB</t>
  </si>
  <si>
    <t>TROMSØ TENNISKLUBB</t>
  </si>
  <si>
    <t>TROMSØ TURNFORENING</t>
  </si>
  <si>
    <t>TROMSØ UNDERVANNSKLUBB</t>
  </si>
  <si>
    <t>TROMSØSTUDENTENES IDRETTSLAG</t>
  </si>
  <si>
    <t>IDRETTSLAGET ULFSTIND</t>
  </si>
  <si>
    <t>VIKRAN IDRETTSLAG</t>
  </si>
  <si>
    <t>TROMSØ BRYTEKLUBB</t>
  </si>
  <si>
    <t>TROMSØ SKISKYTTERLAG</t>
  </si>
  <si>
    <t>ARCTIC STRIKE BOWLINGKLUBB</t>
  </si>
  <si>
    <t>BRAVO HÅNDBALLKLUBB</t>
  </si>
  <si>
    <t>TROMSØ BRETTSEILERKLUBB</t>
  </si>
  <si>
    <t>SKANSEN BOWLINGKLUBB</t>
  </si>
  <si>
    <t>KVALØYSLETTA SKILAG</t>
  </si>
  <si>
    <t>TROMSØ HÅNDBALLKLUBB</t>
  </si>
  <si>
    <t>ISHAVSBYEN ATN TAEKWONDO KLUBB</t>
  </si>
  <si>
    <t>ISHAVSBYEN FOTBALLKLUBB</t>
  </si>
  <si>
    <t>TROMSØ KAMPSPORTKLUBB</t>
  </si>
  <si>
    <t>TROMSØ KLATREKLUBB</t>
  </si>
  <si>
    <t>TROMSØ GOLFKLUBB</t>
  </si>
  <si>
    <t>HAMNA IDRETTSLAG</t>
  </si>
  <si>
    <t>HAMNA ADVANCED TAEKWONDO KLUBB</t>
  </si>
  <si>
    <t>TROMSØ INNEBANDYKLUBB</t>
  </si>
  <si>
    <t>STORELVA ALLIDRETTSLAG</t>
  </si>
  <si>
    <t>TROMSØ SWINGKLUBB</t>
  </si>
  <si>
    <t>TROMSØ FLYKLUBB</t>
  </si>
  <si>
    <t>TROMSØ STORM UNGDOM</t>
  </si>
  <si>
    <t>TROMSØ STORM</t>
  </si>
  <si>
    <t>TROMSØ MODELLFLYKLUBB</t>
  </si>
  <si>
    <t>KL19020178</t>
  </si>
  <si>
    <t>TROMSØ SHOTOKAN KARATEKLUBB</t>
  </si>
  <si>
    <t>REINEN IDRETTSLAG</t>
  </si>
  <si>
    <t>TROMSØ ISHOCKEYKLUBB</t>
  </si>
  <si>
    <t>TROMSØ SKIKLUBB LANGRENN</t>
  </si>
  <si>
    <t>TROMSØ CASTING &amp; FLUEFISKE FORENING</t>
  </si>
  <si>
    <t>TUIL TROMSDALEN FOTBALL</t>
  </si>
  <si>
    <t>TUIL TROMSDALEN TURN</t>
  </si>
  <si>
    <t>TROMSØ SALSA KLUBB</t>
  </si>
  <si>
    <t>VALHALL FOTBALLKLUBB</t>
  </si>
  <si>
    <t>FRISKIS&amp;SVETTIS TROMSØ</t>
  </si>
  <si>
    <t>TROMSØ MOTORSPORTSKLUBB</t>
  </si>
  <si>
    <t>NORDPOLEN FUTSAL FORENING</t>
  </si>
  <si>
    <t>ISHAVSBYEN DYKKERKLUBB</t>
  </si>
  <si>
    <t>SJARMTROLLAN IDRETTSLAG</t>
  </si>
  <si>
    <t>VESTERÅLEN FUTSAL</t>
  </si>
  <si>
    <t>ARCTIC ROLLER DERBY KLUBB</t>
  </si>
  <si>
    <t>ITF TROMSDALEN TAEKWON-DO</t>
  </si>
  <si>
    <t>TROMSØ ATLETKLUBB</t>
  </si>
  <si>
    <t>ISHAVSBYEN KUNSTLØPKLUBB</t>
  </si>
  <si>
    <t>TROMSØ TRIATHLONKLUBB</t>
  </si>
  <si>
    <t>TROMSØ HAVPADLEKLUBB</t>
  </si>
  <si>
    <t>NORTHERN RUNNERS</t>
  </si>
  <si>
    <t>GRYTØY IDRETTSLAG</t>
  </si>
  <si>
    <t>HARSTAD BUESKYTTERE</t>
  </si>
  <si>
    <t>HARSTAD HÅNDBALLKLUBB</t>
  </si>
  <si>
    <t>HARSTAD IDRETTSLAG</t>
  </si>
  <si>
    <t>HARSTAD ORIENTERINGSLAG</t>
  </si>
  <si>
    <t>HARSTAD SKØYTEKLUBB</t>
  </si>
  <si>
    <t>HARSTAD SPORTSDYKKERKLUBB</t>
  </si>
  <si>
    <t>HARSTAD SVØMMEKLUBB</t>
  </si>
  <si>
    <t>HARSTAD TURNFORENING</t>
  </si>
  <si>
    <t>IK HIND</t>
  </si>
  <si>
    <t>IF KILKAMERATENE</t>
  </si>
  <si>
    <t>FK BRAGE TRONDENES</t>
  </si>
  <si>
    <t>MEDKILA IDRETTSLAG</t>
  </si>
  <si>
    <t>SØRVIKMARK IDRETTSLAG</t>
  </si>
  <si>
    <t>HARSTAD ALPINKLUBB</t>
  </si>
  <si>
    <t>HARSTAD SKIKLUBB</t>
  </si>
  <si>
    <t>HARSTAD GOLFKLUBB</t>
  </si>
  <si>
    <t>HÅNDBALLKLUBBEN LIA-BRAGE</t>
  </si>
  <si>
    <t>HARSTAD HANG- OG PARAGLIDERKLUBB</t>
  </si>
  <si>
    <t>DANSHARSTAD</t>
  </si>
  <si>
    <t>HARSTAD INNEBANDYKLUBB</t>
  </si>
  <si>
    <t>HARSTAD DAMEFOTBALL</t>
  </si>
  <si>
    <t>HÅNDBALLKLUBBEN LANDSÅS</t>
  </si>
  <si>
    <t>FOTBALLKLUBBEN LANDSÅS</t>
  </si>
  <si>
    <t>HARSTAD KLATREKLUBB</t>
  </si>
  <si>
    <t>HARSTAD FLYKLUBB</t>
  </si>
  <si>
    <t>HARSTAD CYKLEKLUBB (HCK)</t>
  </si>
  <si>
    <t>KANEBOGEN BORDTENNISKLUBB</t>
  </si>
  <si>
    <t>HARSTAD MODELLFLYKLUBB</t>
  </si>
  <si>
    <t>HARSTAD TAEKWON-DO KLUBB</t>
  </si>
  <si>
    <t>GRIFFEN BASKETBALLKLUBB</t>
  </si>
  <si>
    <t>HINNØY GOLFKLUBB</t>
  </si>
  <si>
    <t>HARSTAD KARATEKLUBB</t>
  </si>
  <si>
    <t>HARSTAD ISHOCKEYKLUBB</t>
  </si>
  <si>
    <t>HARSTAD RIDE OG KJØREKLUBB</t>
  </si>
  <si>
    <t>KVÆFJORD IDRETTSLAG</t>
  </si>
  <si>
    <t>KVÆFJORD SVØMMEKLUBB</t>
  </si>
  <si>
    <t>FJELL SKILAG</t>
  </si>
  <si>
    <t>GROVFJORD IDRETTSLAG</t>
  </si>
  <si>
    <t>IL SANTOR</t>
  </si>
  <si>
    <t>SKÅNLAND OG OMEGN IDRETTSFORENING</t>
  </si>
  <si>
    <t>SKÅNLAND STALL OG RIDEKLUBB</t>
  </si>
  <si>
    <t>TINDEN BUESKYTTERKLUBB</t>
  </si>
  <si>
    <t>KJØNNA IL</t>
  </si>
  <si>
    <t>SKÅNLAND SPORTSKLUBB</t>
  </si>
  <si>
    <t>EVENSKJER KLATREKLUBB</t>
  </si>
  <si>
    <t>ANDØRJA SPORTSKLUBB</t>
  </si>
  <si>
    <t>GRATANGEN IDRETTSLAG</t>
  </si>
  <si>
    <t>LAVANGEN IDRETTSFORENING</t>
  </si>
  <si>
    <t>SOLØY IDRETTSGRUPPE</t>
  </si>
  <si>
    <t>BARDU ALPINKLUBB</t>
  </si>
  <si>
    <t>BARDU IDRETTSLAG</t>
  </si>
  <si>
    <t>SETERMOEN NTN TAEKWONDO KLUBB</t>
  </si>
  <si>
    <t>MIDT-TROMS GOLFKLUBB</t>
  </si>
  <si>
    <t>SELJESKOG IDRETTSLAG</t>
  </si>
  <si>
    <t>SALANGEN IF ALLIANSE</t>
  </si>
  <si>
    <t>ØVRE SALANGEN IDRETTSLAG</t>
  </si>
  <si>
    <t>SALANGEN IF TRIM</t>
  </si>
  <si>
    <t>SALANGEN IF SKI</t>
  </si>
  <si>
    <t>SALANGEN IF TURN</t>
  </si>
  <si>
    <t>SALANGEN IF FOTBALL</t>
  </si>
  <si>
    <t>KL19230021</t>
  </si>
  <si>
    <t>SALANGEN IF - FRIIDRETT</t>
  </si>
  <si>
    <t>BARDUFOSS OG OMEGN IDRETTSFORENING</t>
  </si>
  <si>
    <t>BARDUFOSS SVØMMEKLUBB</t>
  </si>
  <si>
    <t>MÅLSELV IDRETTSLAG</t>
  </si>
  <si>
    <t>MÅRFJELL IL</t>
  </si>
  <si>
    <t>TROMS FALLSKJERMKLUBB</t>
  </si>
  <si>
    <t>ØVERBYGD IDRETTSLAG</t>
  </si>
  <si>
    <t>MÅLSELVS SKISKYTTERE</t>
  </si>
  <si>
    <t>MIDT-TROMS OG OMEGN HESTESPORTSKLUBB</t>
  </si>
  <si>
    <t>MÅLSELV TAEKWON-DO KLUBB</t>
  </si>
  <si>
    <t>BARDUFOSS GYMNASTIKK OG TURNFORENING</t>
  </si>
  <si>
    <t>NMK MIDT-TROMS</t>
  </si>
  <si>
    <t>BARDUFOSS FLYKLUBB</t>
  </si>
  <si>
    <t>ØVERBYGDHOPP</t>
  </si>
  <si>
    <t>MÅLSELV SWINGKLUBB</t>
  </si>
  <si>
    <t>SKØELV IDRETTS- OG GRENDELAG</t>
  </si>
  <si>
    <t>SØRREISA O-LAG</t>
  </si>
  <si>
    <t>SØRREISA SKILAG</t>
  </si>
  <si>
    <t>SØRREISA SVØMMEKLUBB</t>
  </si>
  <si>
    <t>IL/BL UNGLYN</t>
  </si>
  <si>
    <t>SØRREISA TURN</t>
  </si>
  <si>
    <t>SØRREISA IL FOTBALL</t>
  </si>
  <si>
    <t>SØRREISA IL HANDBALL</t>
  </si>
  <si>
    <t>BRØSTADBOTN IDRETTSLAG</t>
  </si>
  <si>
    <t>NORSK MOTORKLUBB AVDELING DYRØY</t>
  </si>
  <si>
    <t>SPORTSKLUBBEN SAGA</t>
  </si>
  <si>
    <t>VANGSVIK IDRETTSLAG</t>
  </si>
  <si>
    <t>VESTERFJELL OG OMEGN IDRETTSLAG</t>
  </si>
  <si>
    <t>TRANØY BALLKLUBB</t>
  </si>
  <si>
    <t>SØNDRE TORSKEN IDRETTSLAG</t>
  </si>
  <si>
    <t>SENJA SPORTSKLUBB</t>
  </si>
  <si>
    <t>IDRETTSLAGET FOSS</t>
  </si>
  <si>
    <t>FINNSNES IL ALLIANSE</t>
  </si>
  <si>
    <t>FINNSNES SKIKLUBB</t>
  </si>
  <si>
    <t>FJORDGÅRD IDRETTSLAG</t>
  </si>
  <si>
    <t>GIBOSTAD IDRETTSFORENING</t>
  </si>
  <si>
    <t>IL FRAMSYN</t>
  </si>
  <si>
    <t>KÅRVIKHAMN IDRETTSLAG</t>
  </si>
  <si>
    <t>IL PIONER FOTBALL</t>
  </si>
  <si>
    <t>FINNSNES KARATEKLUBB</t>
  </si>
  <si>
    <t>FK SENJA</t>
  </si>
  <si>
    <t>SENJA TURN</t>
  </si>
  <si>
    <t>SENJA SKI</t>
  </si>
  <si>
    <t>FINNSNES IL TURN</t>
  </si>
  <si>
    <t>FINNSNES IL FOTBALL</t>
  </si>
  <si>
    <t>IL PIONER SKI</t>
  </si>
  <si>
    <t>IL PIONER FRIIDRETT</t>
  </si>
  <si>
    <t>SENJA INNEBANDYKLUBB</t>
  </si>
  <si>
    <t>SENJA MODELLFLYKLUBB</t>
  </si>
  <si>
    <t>FINNSNES SVØMMEKLUBB</t>
  </si>
  <si>
    <t>MIDT TROMS ISKLUBB</t>
  </si>
  <si>
    <t>SENJA KLATREKLUBB</t>
  </si>
  <si>
    <t>JOSEFVATN IDRETTSLAG</t>
  </si>
  <si>
    <t>MESTERVIK BYGDE- OG IDRETTSLAG</t>
  </si>
  <si>
    <t>NORDKJOSBOTN IDRETTSLAG</t>
  </si>
  <si>
    <t>RØYKEN UIL</t>
  </si>
  <si>
    <t>SLETTA UIL</t>
  </si>
  <si>
    <t>STORSTEINNES IDRETTSLAG</t>
  </si>
  <si>
    <t>LAKSVATN SKISKYTTERLAG</t>
  </si>
  <si>
    <t>INDRE BALSFJORD SKISKYTTERLAG</t>
  </si>
  <si>
    <t>MALANGSEIDET BYGDE- OG IDRETTSLAG</t>
  </si>
  <si>
    <t>RINGVASSØY IDRETTSLAG</t>
  </si>
  <si>
    <t>VANNØY SPORTSKLUBB</t>
  </si>
  <si>
    <t>FURUFLATEN IDRETTSLAG</t>
  </si>
  <si>
    <t>JÆGERVATNET IDRETTSLAG</t>
  </si>
  <si>
    <t>LYNGSTUVA SPORTSKLUBB</t>
  </si>
  <si>
    <t>LYNGEN/ KARNES IL</t>
  </si>
  <si>
    <t>STORFJORD IDRETTSLAG</t>
  </si>
  <si>
    <t>INDRE KÅFJORD IDRETTSLAG</t>
  </si>
  <si>
    <t>MANDALEN UNGDOMS OG IDRETTSLAG</t>
  </si>
  <si>
    <t>YTRE KÅFJORD IDRETTSLAG</t>
  </si>
  <si>
    <t>SKJERVØY IDRETTSKLUBB</t>
  </si>
  <si>
    <t>BAKKEBY IDRETTSKLUBB</t>
  </si>
  <si>
    <t>NORDREISA IDRETTSLAG</t>
  </si>
  <si>
    <t>NORDREISA RIDEKLUBB</t>
  </si>
  <si>
    <t>ROTSUNDELV IDRETTSLAG</t>
  </si>
  <si>
    <t>KJELDEREN IDRETTSFORENING</t>
  </si>
  <si>
    <t>RYTTERSPORTSKLUBBEN NOR</t>
  </si>
  <si>
    <t>BURFJORD IDRETTSLAG</t>
  </si>
  <si>
    <t>IDRETTSLAGET DOMEN</t>
  </si>
  <si>
    <t>VARDØ IDRETTSLAG</t>
  </si>
  <si>
    <t>VARDØ NTN TAEKWON-DO KLUBB</t>
  </si>
  <si>
    <t>VARDØ CROSSKLUBB</t>
  </si>
  <si>
    <t>IDRETTSLAGET POLARSTJERNEN</t>
  </si>
  <si>
    <t>VADSØ SKIKLUBB</t>
  </si>
  <si>
    <t>VADSØ SVØMMEKLUBB</t>
  </si>
  <si>
    <t>VADSØ TURNFORENING (VTF)</t>
  </si>
  <si>
    <t>VADSØ DYKKERKLUBB</t>
  </si>
  <si>
    <t>VADSØ HESTESPORTSKLUBB</t>
  </si>
  <si>
    <t>VARANGER GOLFKLUBB</t>
  </si>
  <si>
    <t>VADSØ ATLETKLUBB</t>
  </si>
  <si>
    <t>VADSØ SPORTSKYTTERKLUBB</t>
  </si>
  <si>
    <t>VARANGER SPORTSKYTTERKLUBB</t>
  </si>
  <si>
    <t>HAMMERFEST SKIKLUBB</t>
  </si>
  <si>
    <t>HAMMERFEST SVØMME- OG LIVREDNINGSKLUBB</t>
  </si>
  <si>
    <t>HAMMERFEST IDRETTSFORENING STEIN</t>
  </si>
  <si>
    <t>HAMMERFEST RIDEKLUBB</t>
  </si>
  <si>
    <t>FUTT HELSESPORTLAG</t>
  </si>
  <si>
    <t>STEIN FRIIDRETTSKLUBB</t>
  </si>
  <si>
    <t>HAMMERFEST KLATREKLUBB</t>
  </si>
  <si>
    <t>HAMMERFEST BADMINTONKLUBB</t>
  </si>
  <si>
    <t>FRISKIS &amp; SVETTIS HAMMERFEST</t>
  </si>
  <si>
    <t>HAMMERFEST SYKKELKLUBB</t>
  </si>
  <si>
    <t>STEIN HÅNDBALL</t>
  </si>
  <si>
    <t>KAUTOKEINO IDRETTSLAG</t>
  </si>
  <si>
    <t>KAUTOKEINO PISTOLKLUBB</t>
  </si>
  <si>
    <t>ALTA ATLETKLUBB</t>
  </si>
  <si>
    <t>ALTA NTN TAEKWON-DO KLUBB</t>
  </si>
  <si>
    <t>ALTA IDRETTSFORENING</t>
  </si>
  <si>
    <t>ALTA ORIENTERINGSLAG</t>
  </si>
  <si>
    <t>BOSSEKOP UNGDOMSLAG</t>
  </si>
  <si>
    <t>EIDEBAKKEN IDRETTSLAG</t>
  </si>
  <si>
    <t>IDRETTSLAGET FREA</t>
  </si>
  <si>
    <t>KVIBY IDRETTSLAG</t>
  </si>
  <si>
    <t>RAFSBOTN IL</t>
  </si>
  <si>
    <t>TVERRELVDALEN IDRETTSLAG</t>
  </si>
  <si>
    <t>ALTA DYKKERKLUBB</t>
  </si>
  <si>
    <t>ALTA TURNFORENING</t>
  </si>
  <si>
    <t>TALVIK IDRETTSLAG</t>
  </si>
  <si>
    <t>ALTA MOTORSPORTKLUBB / NMK ALTA</t>
  </si>
  <si>
    <t>ALTA TREKKHUNDKLUBB</t>
  </si>
  <si>
    <t>ALTA RIDEKLUBB</t>
  </si>
  <si>
    <t>KAISKURU IDRETTSLAG</t>
  </si>
  <si>
    <t>NERSKOGEN IDRETTSLAG</t>
  </si>
  <si>
    <t>VIDIR ISLANDSHESTKLUBB</t>
  </si>
  <si>
    <t>ALTA SKISKYTTERLAG</t>
  </si>
  <si>
    <t>ALTA GOLFKLUBB</t>
  </si>
  <si>
    <t>NORDLYSBYEN AEROKLUBB</t>
  </si>
  <si>
    <t>ALTA ALPIN &amp; SNOWBOARDKLUBB</t>
  </si>
  <si>
    <t>ØKSFJORD IL</t>
  </si>
  <si>
    <t>BERGSFJORD UNGDOMS- OG IDRETTSLAG</t>
  </si>
  <si>
    <t>ØKSFJORD ATLETKLUBB</t>
  </si>
  <si>
    <t>HASVIK IDRETTSLAG</t>
  </si>
  <si>
    <t>NEVERFJORD IDRETTSLAG</t>
  </si>
  <si>
    <t>HAVØYSUND IDRETTSLAG</t>
  </si>
  <si>
    <t>HAVØYSUND SKIKLUBB</t>
  </si>
  <si>
    <t>HONNINGSVÅG TURN &amp; IDRETTSFORENING</t>
  </si>
  <si>
    <t>NORDKAPP SVØMMEKLUBB</t>
  </si>
  <si>
    <t>BILLEFJORD IDRETTSLAG</t>
  </si>
  <si>
    <t>LAKSELV SVØMMEKLUBB</t>
  </si>
  <si>
    <t>KISTRAND &amp; OLDERFJORD IDRETTS OG BYGDELAG</t>
  </si>
  <si>
    <t>UNGDOMS OG IDRETTSLAGET SILFAR</t>
  </si>
  <si>
    <t>LAKSELV MOTORKLUBB</t>
  </si>
  <si>
    <t>IDRETTSLAGET STIL</t>
  </si>
  <si>
    <t>LEMMIVAARA KLATREKLUBB</t>
  </si>
  <si>
    <t>PORSANGER RIDEKLUBB</t>
  </si>
  <si>
    <t>NORTH CAPE GOLF CLUB</t>
  </si>
  <si>
    <t>PORSANGER IDRETTSLAG</t>
  </si>
  <si>
    <t>PORSANGER TURNFORENING</t>
  </si>
  <si>
    <t>KARASJOK SVØMMEKLUBB</t>
  </si>
  <si>
    <t>KARASJOGA GOLFSEARVI KARASJOK GOLFKLUBB</t>
  </si>
  <si>
    <t>KARASJOK SYKKELKLUBB</t>
  </si>
  <si>
    <t>KJØLLEFJORD SVØMMEKLUBB</t>
  </si>
  <si>
    <t>IL NORDKYN</t>
  </si>
  <si>
    <t>IDRETTSLAGET DAGGRY</t>
  </si>
  <si>
    <t>MEHAMN IL</t>
  </si>
  <si>
    <t>MEHAMN BRYTEKLUBB</t>
  </si>
  <si>
    <t>BERLEVÅG TURN OG IDRETTSFORENING</t>
  </si>
  <si>
    <t>BERLEVÅG FOTBALLKLUBB</t>
  </si>
  <si>
    <t>AUSTERTANA IDRETSLAG</t>
  </si>
  <si>
    <t>SIRBMÁ-SIRMA IL</t>
  </si>
  <si>
    <t>TANA BALLKLUBB</t>
  </si>
  <si>
    <t>IDRETTSLAGET FORSØK</t>
  </si>
  <si>
    <t>TANA HESTESPORTSKLUBB</t>
  </si>
  <si>
    <t>BRYTEKLUBBEN TANA</t>
  </si>
  <si>
    <t>NESSEBY IDRETTSFORENING</t>
  </si>
  <si>
    <t>IDRETTSLAGET ILAR</t>
  </si>
  <si>
    <t>BÅTSFJORD SPORTSKLUBB</t>
  </si>
  <si>
    <t>BÅTSFJORD NTN TAEKWON-DO KLUBB</t>
  </si>
  <si>
    <t>BJØRNEVATN IDRETTSLAG</t>
  </si>
  <si>
    <t>KIRKENES ATLETKLUBB</t>
  </si>
  <si>
    <t>KIRKENES IDRETTSFORENING</t>
  </si>
  <si>
    <t>KL20300010</t>
  </si>
  <si>
    <t>KIRKENES PISTOLKLUBB</t>
  </si>
  <si>
    <t>KIRKENES SVØMMEKLUBB</t>
  </si>
  <si>
    <t>KIRKENES TURNFORENING</t>
  </si>
  <si>
    <t>IL NORDLYSET</t>
  </si>
  <si>
    <t>KIRKENES BADMINTONKLUBB</t>
  </si>
  <si>
    <t>KIRKENES OG OMEGN SKIKLUBB (KOS)</t>
  </si>
  <si>
    <t>VARANGER TREKKHUNDKLUBB</t>
  </si>
  <si>
    <t>KIRKENES NTN TAEKWON-DO KLUBB</t>
  </si>
  <si>
    <t>HESSENG IDRETTSLAG</t>
  </si>
  <si>
    <t>KIRKENES MOTORKLUBB</t>
  </si>
  <si>
    <t>SØR-VARANGER KYOKUSHINKAI KARATEKLUBB</t>
  </si>
  <si>
    <t>SØR-VARANGER RIDEFORENING</t>
  </si>
  <si>
    <t>SVALBARD TURN IDRETTSLAG</t>
  </si>
  <si>
    <t>KL30020001</t>
  </si>
  <si>
    <t>MOSS VOLLEY</t>
  </si>
  <si>
    <t>KL30040001</t>
  </si>
  <si>
    <t>FREDRIKSTAD BORDTENNISKLUBB</t>
  </si>
  <si>
    <t>KL30050002</t>
  </si>
  <si>
    <t>SPORTSKARATE DRAMMEN</t>
  </si>
  <si>
    <t>KL30050004</t>
  </si>
  <si>
    <t>ELVEBYEN BRYTEKLUBB</t>
  </si>
  <si>
    <t>KL30050005</t>
  </si>
  <si>
    <t>DRAMMEN DANCE COMPANY CLUB</t>
  </si>
  <si>
    <t>KL30050007</t>
  </si>
  <si>
    <t>KL30060001</t>
  </si>
  <si>
    <t>KONGSBERG CHEER DANCE</t>
  </si>
  <si>
    <t>KL30060002</t>
  </si>
  <si>
    <t>KL30140001</t>
  </si>
  <si>
    <t>ASKIM MDK TAEKWONDO KLUBB</t>
  </si>
  <si>
    <t>KL30140002</t>
  </si>
  <si>
    <t>INDRE ØSTFOLD SPORTSSKYTTERE</t>
  </si>
  <si>
    <t>KL30200001</t>
  </si>
  <si>
    <t>SKI ISHOCKEY ELITE</t>
  </si>
  <si>
    <t>KL30240001</t>
  </si>
  <si>
    <t>KL30240003</t>
  </si>
  <si>
    <t>NORSKE OFFICERERS PISTOLKLUB</t>
  </si>
  <si>
    <t>KL30290002</t>
  </si>
  <si>
    <t>YASURAGI BUDOKLUBB</t>
  </si>
  <si>
    <t>KL30290003</t>
  </si>
  <si>
    <t>SNØLAGET SPORTSKLUBB</t>
  </si>
  <si>
    <t>KL30300001</t>
  </si>
  <si>
    <t>LILLESTRØM SYKKELKLUBB</t>
  </si>
  <si>
    <t>KL30300003</t>
  </si>
  <si>
    <t>ROMERIKE TOPPHÅNDBALLKLUBB</t>
  </si>
  <si>
    <t>KL30350001</t>
  </si>
  <si>
    <t>EIDSVOLL PADELKLUBB</t>
  </si>
  <si>
    <t>KL30470001</t>
  </si>
  <si>
    <t>KL30480002</t>
  </si>
  <si>
    <t>ORMÅSEN DISCGOLFKLUBB</t>
  </si>
  <si>
    <t>HAMARKAMERATENE FOTBALL YNGRES</t>
  </si>
  <si>
    <t>ATLUNGSTAD RIDEKLUBB</t>
  </si>
  <si>
    <t>KL34220001</t>
  </si>
  <si>
    <t>FURUTANGEN DISKGOLFKLUBB</t>
  </si>
  <si>
    <t>KL34350001</t>
  </si>
  <si>
    <t>OTTADALEN HESTESPORTSKLUBB</t>
  </si>
  <si>
    <t>KL38010002</t>
  </si>
  <si>
    <t>EVOLUTION DRILLKLUBB</t>
  </si>
  <si>
    <t>TØNSBERG FUNCTIONAL FITNESSKLUBB</t>
  </si>
  <si>
    <t>KL38050002</t>
  </si>
  <si>
    <t>STAVERN DISKGOLF</t>
  </si>
  <si>
    <t>KL38060001</t>
  </si>
  <si>
    <t>KL38070001</t>
  </si>
  <si>
    <t>ODDS BALLKLUBB KVINNER</t>
  </si>
  <si>
    <t>KL38070002</t>
  </si>
  <si>
    <t>KLYVE HÅNDBALL</t>
  </si>
  <si>
    <t>LUNDE TAEKWON-DO KLUBB</t>
  </si>
  <si>
    <t>KL42040003</t>
  </si>
  <si>
    <t>KL42050003</t>
  </si>
  <si>
    <t>LINDESNES FRISBEEGOLFKLUBB</t>
  </si>
  <si>
    <t>RÅ CK</t>
  </si>
  <si>
    <t>KRONSTAD IL</t>
  </si>
  <si>
    <t>BERGEN DANSEKLUBB</t>
  </si>
  <si>
    <t>KL46010006</t>
  </si>
  <si>
    <t>BERGEN SANDVOLLEYBALLKLUBB</t>
  </si>
  <si>
    <t>KL46010007</t>
  </si>
  <si>
    <t>BERGEN VEST SVØMMEKLUBB</t>
  </si>
  <si>
    <t>KL46260001</t>
  </si>
  <si>
    <t>SUND HANDBALLKLUBB</t>
  </si>
  <si>
    <t>ALVER MODELLBIL KLUBB</t>
  </si>
  <si>
    <t>TRONDHEIM SPORTSSKYTTERE</t>
  </si>
  <si>
    <t>MIDTBYEN BASKETBALL TRONDHEIM</t>
  </si>
  <si>
    <t>KL50010016</t>
  </si>
  <si>
    <t>SOLSIDEN FUTSAL KLUBB TRONDHEIM</t>
  </si>
  <si>
    <t>STEINKJER TENNISKLUBB</t>
  </si>
  <si>
    <t>ØRLAND KLATREKLUBB</t>
  </si>
  <si>
    <t>SELBU KLATREKLUBB</t>
  </si>
  <si>
    <t>LEVANGER NTN TAEKWON-DO KLUBB</t>
  </si>
  <si>
    <t>AASGARD FUNCTIONAL FITNESS OG VEKTLØFTEKLUBB</t>
  </si>
  <si>
    <t>KL54010005</t>
  </si>
  <si>
    <t>TROMSØ IDRETTSLAG 2020</t>
  </si>
  <si>
    <t>KL54130001</t>
  </si>
  <si>
    <t>IBESTAD RIDEKLUBB</t>
  </si>
  <si>
    <t>KL54440001</t>
  </si>
  <si>
    <t>SØR-VARANGER SVØMMEKLUBB</t>
  </si>
  <si>
    <t>HALDEN PISTOLKLUBB</t>
  </si>
  <si>
    <t>KL01040015</t>
  </si>
  <si>
    <t>MOSS KARATEKLUBB</t>
  </si>
  <si>
    <t>MOSS NTN TAEKWON-DO KLUBB</t>
  </si>
  <si>
    <t>KL01040094</t>
  </si>
  <si>
    <t>ØSTFOLD FUNCTIONAL FITNESSKLUBB</t>
  </si>
  <si>
    <t>SARPSBORG BORDTENNISKLUBB</t>
  </si>
  <si>
    <t>VARTEIG ISHOCKEYKLUBB</t>
  </si>
  <si>
    <t>KL01051043</t>
  </si>
  <si>
    <t>SARPSBORG BADMINTONKLUBB</t>
  </si>
  <si>
    <t>KL01060021</t>
  </si>
  <si>
    <t>FREDRIKSTAD PISTOLKLUBB</t>
  </si>
  <si>
    <t>FREDRIKSTAD BOKSEKLUBB</t>
  </si>
  <si>
    <t>KL01060141</t>
  </si>
  <si>
    <t>FREDRIKSTAD MODELLFLYKLUBB</t>
  </si>
  <si>
    <t>FREDRIKSTAD TRIATLONKLUBB</t>
  </si>
  <si>
    <t>O LAGET PAN</t>
  </si>
  <si>
    <t>MJØLKERAMPA SYKKELKLUBB - TRØGSTAD</t>
  </si>
  <si>
    <t>KL01230009</t>
  </si>
  <si>
    <t>SPYDEBERG SPORTSFLYKLUBB</t>
  </si>
  <si>
    <t>SPYDEBERG ATLETENE</t>
  </si>
  <si>
    <t>SVINNDAL JEGER OG FISKEFORENING</t>
  </si>
  <si>
    <t>SOON INNEBANDYKLUBB</t>
  </si>
  <si>
    <t>FRISKIS &amp; SVETTIS SKI</t>
  </si>
  <si>
    <t>HOLSTAD IDRETTSLAG</t>
  </si>
  <si>
    <t>TEAM DRØBAK MULTISPORT</t>
  </si>
  <si>
    <t>KL02150034</t>
  </si>
  <si>
    <t>BADEBYEN DRØBAK FOTBALLKLUBB</t>
  </si>
  <si>
    <t>KL02170039</t>
  </si>
  <si>
    <t>GJERSJØEN GOLFKLUBB</t>
  </si>
  <si>
    <t>KOLBOTN TAEKWON-DO KLUBB</t>
  </si>
  <si>
    <t>KOLBOTN SYKKELKLUBB</t>
  </si>
  <si>
    <t>STRAND TENNISKLUBB</t>
  </si>
  <si>
    <t>ASKER MODELLKLUBB</t>
  </si>
  <si>
    <t>BJØRKELANGEN KAMPSENTER</t>
  </si>
  <si>
    <t>KL02270015</t>
  </si>
  <si>
    <t>ÅKRENE IDRETTSFORENING</t>
  </si>
  <si>
    <t>NERO SPORTSDANSERE</t>
  </si>
  <si>
    <t>LØRENSKOG FRISBEE KLUBB</t>
  </si>
  <si>
    <t>KJELLER SKYTEKLUBB</t>
  </si>
  <si>
    <t>STRØMMEN TENNISKLUBB</t>
  </si>
  <si>
    <t>STRØMMEN INNEBANDYKLUBB</t>
  </si>
  <si>
    <t>KJELLER SPORTSFLYKLUBB</t>
  </si>
  <si>
    <t>2DANCE DANSEKLUBB</t>
  </si>
  <si>
    <t>KL02311602</t>
  </si>
  <si>
    <t>ROMERIKE BOKSEKLUBB</t>
  </si>
  <si>
    <t>ROMERIKE FUNCTIONAL FITNESSKLUBB</t>
  </si>
  <si>
    <t>NITTEDAL HUNDEKJØRERKLUBB</t>
  </si>
  <si>
    <t>ULLENSAKER/KISA IL HÅNDBALL</t>
  </si>
  <si>
    <t>KL02360032</t>
  </si>
  <si>
    <t>ROMERIKE DRAGBIKE KLUBB</t>
  </si>
  <si>
    <t>EIDSVOLL DYKKEKLUBB</t>
  </si>
  <si>
    <t>KL02370015</t>
  </si>
  <si>
    <t>EIDSVOLL SPORTSSKYTTERE</t>
  </si>
  <si>
    <t>DRAMMEN SLALÅMKLUBB</t>
  </si>
  <si>
    <t>DRAMMENSFJORDEN SEILFORENING</t>
  </si>
  <si>
    <t>NORSK MOTOR KLUBB DRAMMEN</t>
  </si>
  <si>
    <t>DRAMMEN BORDTENNISKLUBB</t>
  </si>
  <si>
    <t>DRAMMEN KLATREKLUBB</t>
  </si>
  <si>
    <t>DRAMMEN TIGERS BOWLINGKLUBB</t>
  </si>
  <si>
    <t>KL06020196</t>
  </si>
  <si>
    <t>DRAMMEN PADELKLUBB</t>
  </si>
  <si>
    <t>SANDSVÆR RYTTERSPORTSKLUBB</t>
  </si>
  <si>
    <t>IL BERGKAMERATENE TRIATHLON</t>
  </si>
  <si>
    <t>HAUGSBYGD IDRETTSFORENING</t>
  </si>
  <si>
    <t>RINGERIKE BOWLINGKLUBB</t>
  </si>
  <si>
    <t>RINGERIKE KARATEKLUBB</t>
  </si>
  <si>
    <t>HØNEFOSS MIKROFLYKLUBB</t>
  </si>
  <si>
    <t>RINGERIKE KLATREKLUBB</t>
  </si>
  <si>
    <t>KL06050114</t>
  </si>
  <si>
    <t>LØKKA BOWLINGKLUBB</t>
  </si>
  <si>
    <t>GEITHUS TURNFORENING</t>
  </si>
  <si>
    <t>MODUM PISTOLKLUBB</t>
  </si>
  <si>
    <t>VESTRE SPONE IF</t>
  </si>
  <si>
    <t>MODUM CYKLEKLUBB</t>
  </si>
  <si>
    <t>MODUM MOTORSPORTKLUBB</t>
  </si>
  <si>
    <t>MODUM KARATEKLUBB OG BRASILIANSK JIU JITSU</t>
  </si>
  <si>
    <t>KL06240041</t>
  </si>
  <si>
    <t>HOKKSUND TAEKWONDOKLUBB</t>
  </si>
  <si>
    <t>NEDRE EIKER PISTOLKLUBB</t>
  </si>
  <si>
    <t>KL06250037</t>
  </si>
  <si>
    <t>ELVEBYEN DISCSPORT KLUBB</t>
  </si>
  <si>
    <t>LIER VOLLEYBALLKLUBB</t>
  </si>
  <si>
    <t>REISTAD IL</t>
  </si>
  <si>
    <t>LIER SPORTSSKYTTERE</t>
  </si>
  <si>
    <t>KL06260060</t>
  </si>
  <si>
    <t>LIER SKILØBERFORENING</t>
  </si>
  <si>
    <t>IL ROS</t>
  </si>
  <si>
    <t>RØYKEN SEILFORENING</t>
  </si>
  <si>
    <t>FLESBERG IDRETTSLAG</t>
  </si>
  <si>
    <t>OSLO DØVES SPORTSKLUBB</t>
  </si>
  <si>
    <t>KL03010270</t>
  </si>
  <si>
    <t>OSLO SPORVEIERS SKYTTERLAG</t>
  </si>
  <si>
    <t>READY IDRETTSFORENING</t>
  </si>
  <si>
    <t>STOR-OSLO HELSESPORTLAG</t>
  </si>
  <si>
    <t>TSUNAMI SHOTOKAN KARATEKLUBB</t>
  </si>
  <si>
    <t>AKER BULLDOGS</t>
  </si>
  <si>
    <t>VÅLERENGA INNEBANDY</t>
  </si>
  <si>
    <t>EVEREST SPORTS KLUBB</t>
  </si>
  <si>
    <t>SENTRUM KICKBOXING KLUBB</t>
  </si>
  <si>
    <t>SENTRUM VOLLEYBALLKLUBB</t>
  </si>
  <si>
    <t>OSLOFJORD TRIATLON</t>
  </si>
  <si>
    <t>KL03011245</t>
  </si>
  <si>
    <t>OSLOJUVELENE FK</t>
  </si>
  <si>
    <t>11 STARS IDRETTSLAG</t>
  </si>
  <si>
    <t>KL03011414</t>
  </si>
  <si>
    <t>OSLO LACROSSE CLUB</t>
  </si>
  <si>
    <t>STOVNER BOKSEKLUBB</t>
  </si>
  <si>
    <t>BJØRVIKA CRICKET KLUBB</t>
  </si>
  <si>
    <t>KL03011452</t>
  </si>
  <si>
    <t>NORDMARKA SKIORIENTERINGSKLUBB</t>
  </si>
  <si>
    <t>SINSEN PETANQUE</t>
  </si>
  <si>
    <t>KL03011600</t>
  </si>
  <si>
    <t>SKREDDERJORDET SANDVOLLEYBALLKLUBB</t>
  </si>
  <si>
    <t>KL03011632</t>
  </si>
  <si>
    <t>VALLHALL KAMPSPORT KLUBB</t>
  </si>
  <si>
    <t>KL03011638</t>
  </si>
  <si>
    <t>GRIP GAMLE OSLO KAMPSPORTKLUBB</t>
  </si>
  <si>
    <t>KL03011646</t>
  </si>
  <si>
    <t>OSLO FUNCTIONAL FITNESS KLUBB</t>
  </si>
  <si>
    <t>KL03017019</t>
  </si>
  <si>
    <t>NORDRE AKER TURNFORENING</t>
  </si>
  <si>
    <t>KL03017031</t>
  </si>
  <si>
    <t>VIKA OG FILIPSTAD SPORTSKLUBB</t>
  </si>
  <si>
    <t>KL03017036</t>
  </si>
  <si>
    <t>HÅBRANN SVØMMEKLUBB GRORUDDALEN</t>
  </si>
  <si>
    <t>KL03017037</t>
  </si>
  <si>
    <t>FURUSET ISHOCKEY ELITE IF</t>
  </si>
  <si>
    <t>KONGSVINGER OG OMEGN RIDEKLUBB</t>
  </si>
  <si>
    <t>KONGSVINGER IL TURN</t>
  </si>
  <si>
    <t>HØYDESKREKK KONGSVINGER KLATREKLUBB</t>
  </si>
  <si>
    <t>STORHAMAR IDRETTSLAG</t>
  </si>
  <si>
    <t>HEDEMARKEN KLATREKLUBB</t>
  </si>
  <si>
    <t>STORHAMAR IL FOTBALL</t>
  </si>
  <si>
    <t>MATRAND IDRETTSLAG</t>
  </si>
  <si>
    <t>KL04200034</t>
  </si>
  <si>
    <t>EIDSKOG BUESKYTTERKLUBB</t>
  </si>
  <si>
    <t>HASLA IF</t>
  </si>
  <si>
    <t>ELVERUM SPORTSKYTTERKLUBB</t>
  </si>
  <si>
    <t>KL04340004</t>
  </si>
  <si>
    <t>NMK ENGERDAL NORSK MOTORKLUBB ENGERDAL</t>
  </si>
  <si>
    <t>LILLEHAMMER STUDENTIDRETT</t>
  </si>
  <si>
    <t>LÅGEN SPORTSKLUBB</t>
  </si>
  <si>
    <t>KL05010126</t>
  </si>
  <si>
    <t>GUDBRANDSDØLENES BALLKLUBB LILLEHAMMER</t>
  </si>
  <si>
    <t>GJØVIK SKØITEKLUB</t>
  </si>
  <si>
    <t>SNERTINGDAL IDRETTSFORENING</t>
  </si>
  <si>
    <t>GJØVIK BOWLINGKLUBB</t>
  </si>
  <si>
    <t>TOTEN BILJARDKLUBB</t>
  </si>
  <si>
    <t>KL05020125</t>
  </si>
  <si>
    <t>NTNUI-GJØVIK - NORGES TEKNISK- NATURVITENSKAPELIGE UNIVERSITETS IDRETTSFORENING I GJØVIK</t>
  </si>
  <si>
    <t>GJØVIK FRISBEEKLUBB</t>
  </si>
  <si>
    <t>KL05160026</t>
  </si>
  <si>
    <t>FURUSJØEN PISTOLKLUBB</t>
  </si>
  <si>
    <t>KL05280030</t>
  </si>
  <si>
    <t>HAWGS RACING</t>
  </si>
  <si>
    <t>SØNDRE ÅL SPORTSKLUBB</t>
  </si>
  <si>
    <t>KL05340043</t>
  </si>
  <si>
    <t>HADELAND KAMPSPORT</t>
  </si>
  <si>
    <t>NORDSINNI SPORTSKLUBB</t>
  </si>
  <si>
    <t>KL05400011</t>
  </si>
  <si>
    <t>BEGNA PADLEKLUBB</t>
  </si>
  <si>
    <t>AURDAL IF</t>
  </si>
  <si>
    <t>VANG IL</t>
  </si>
  <si>
    <t>HORTEN BUESKYTTERE</t>
  </si>
  <si>
    <t>KL07040008</t>
  </si>
  <si>
    <t>TØNSBERG JU-JITSUKLUBB</t>
  </si>
  <si>
    <t>TØNSBERG SEILFLYKLUBB</t>
  </si>
  <si>
    <t>KL07040043</t>
  </si>
  <si>
    <t>CLASSIC RACING CLUB</t>
  </si>
  <si>
    <t>JARLSBERG BOWLINGKLUBB</t>
  </si>
  <si>
    <t>SANDEFJORD BADMINTONKLUBB</t>
  </si>
  <si>
    <t>NESBYGDA IDRETTSFORENING</t>
  </si>
  <si>
    <t>HOF PARAGLIDERKLUBB</t>
  </si>
  <si>
    <t>NØTTERØY BADMINTONKLUBB</t>
  </si>
  <si>
    <t>TJØME MOTOCROSSKLUBB</t>
  </si>
  <si>
    <t>IL HAUKEN</t>
  </si>
  <si>
    <t>BPS CARAMBOLE CLUB</t>
  </si>
  <si>
    <t>SKIEN ALPINKLUBB</t>
  </si>
  <si>
    <t>SKIEN VANNSKIKLUBB</t>
  </si>
  <si>
    <t>SKIEN TENNISKLUBB</t>
  </si>
  <si>
    <t>SLEDEHUNDKLUBBEN MUSH</t>
  </si>
  <si>
    <t>FLITTIG MOTOCROSS ATV</t>
  </si>
  <si>
    <t>SPORTSKLUBBEN SNØGG NOTODDEN ALLIANSEIDRETTSLAG</t>
  </si>
  <si>
    <t>SNØGG NOTODDEN FOTBALL</t>
  </si>
  <si>
    <t>SNØGG NOTODDEN FRIIDRETT</t>
  </si>
  <si>
    <t>SILJAN MX</t>
  </si>
  <si>
    <t>BØ KAMPSPORTKLUBB</t>
  </si>
  <si>
    <t>HØRTE IDRETTSLAG</t>
  </si>
  <si>
    <t>RJUKAN FJELLSPORTGRUPPE</t>
  </si>
  <si>
    <t>KL08260025</t>
  </si>
  <si>
    <t>RJUKAN MODELLFLYKLUBB</t>
  </si>
  <si>
    <t>HUGLJUFUR ISLANDSHESTFORENING</t>
  </si>
  <si>
    <t>IDRETTSLAGET TOKKE</t>
  </si>
  <si>
    <t>TOKKE PISTOLKLUBB</t>
  </si>
  <si>
    <t>IDUN IDRETTSLAG</t>
  </si>
  <si>
    <t>GRIMSTAD STUDENTIDRETTSLAG</t>
  </si>
  <si>
    <t>AUSTRE MOLAND UNGDOMS OG IDRETTSLAG (A.M.U.I.L)</t>
  </si>
  <si>
    <t>RAET STYRKELØFTKLUBB</t>
  </si>
  <si>
    <t>SONGE SKIKLUBB</t>
  </si>
  <si>
    <t>TVEDESTRAND JEGER OG FISKERFORENING</t>
  </si>
  <si>
    <t>HØVÅG FRIDYKKERKLUBB</t>
  </si>
  <si>
    <t>ODDERSJAA SSK</t>
  </si>
  <si>
    <t>BK VEPSA</t>
  </si>
  <si>
    <t>KL10020046</t>
  </si>
  <si>
    <t>MANDAL TENNISKLUBB</t>
  </si>
  <si>
    <t>FARSUND TENNISKLUBB</t>
  </si>
  <si>
    <t>FARSUND SEILFORENING</t>
  </si>
  <si>
    <t>KL10030033</t>
  </si>
  <si>
    <t>FARSUND BOBCATS RUGBY LEAGUE</t>
  </si>
  <si>
    <t>FARSUND ATLETKLUBB</t>
  </si>
  <si>
    <t>KL10030037</t>
  </si>
  <si>
    <t>FARSUND LUFTSPORTSKLUBB</t>
  </si>
  <si>
    <t>VENNESLA MOTORSPORTKLUBB</t>
  </si>
  <si>
    <t>ROSSELAND RYTTERSPORTSKLUBB</t>
  </si>
  <si>
    <t>SØGNE OG SONGDALEN ORIENTERINGSKLUBB (SSOK)</t>
  </si>
  <si>
    <t>KL10320007</t>
  </si>
  <si>
    <t>LYNGDAL TURNFORENING</t>
  </si>
  <si>
    <t>KVS KLATREKLUBB</t>
  </si>
  <si>
    <t>LISTER HEST OG PONNI KLUBB</t>
  </si>
  <si>
    <t>KVINESDAL RIDEKLUBB</t>
  </si>
  <si>
    <t>NMK KVINESDAL</t>
  </si>
  <si>
    <t>SANDNES QWAN KI DO KLUBB</t>
  </si>
  <si>
    <t>ASPERVIKA TRIM OG TURN</t>
  </si>
  <si>
    <t>STAVANGER ATLETKLUBB</t>
  </si>
  <si>
    <t>ØYANE IDRETTSLAG</t>
  </si>
  <si>
    <t>CROSS BOWLINGKLUBB</t>
  </si>
  <si>
    <t>FORUS/SANDNES ISHOCKEYKLUBB</t>
  </si>
  <si>
    <t>STAVANGER IF HÅNDBALL</t>
  </si>
  <si>
    <t>KL11030340</t>
  </si>
  <si>
    <t>STORM KAMPSPORTKLUBB</t>
  </si>
  <si>
    <t>HAUGESUND VEKTLØFTER KLUBB</t>
  </si>
  <si>
    <t>KL11060118</t>
  </si>
  <si>
    <t>HAUGALAND SKATEKLUBB</t>
  </si>
  <si>
    <t>KL11060119</t>
  </si>
  <si>
    <t>HAUGALAND CHEERLEADINGKLUBB</t>
  </si>
  <si>
    <t>KLEPP BUESKYTTERE</t>
  </si>
  <si>
    <t>JÆREN KJØRE &amp; RIDEKLUBB</t>
  </si>
  <si>
    <t>BRYNE FRIIDRETTSKLUBB</t>
  </si>
  <si>
    <t>TIME PISTOLKLUBB</t>
  </si>
  <si>
    <t>KL11220102</t>
  </si>
  <si>
    <t>ÅLGÅRD FRISBEEGOLF KLUBB</t>
  </si>
  <si>
    <t>HAVØRN GYM OG TURN</t>
  </si>
  <si>
    <t>RANDABERG HELSESPORTSKLUBB</t>
  </si>
  <si>
    <t>RANDABERG TURNFORENING</t>
  </si>
  <si>
    <t>NORDMARKA SPORTSKYTTERKLUBB</t>
  </si>
  <si>
    <t>SAUDA SYKKELKLUBB</t>
  </si>
  <si>
    <t>KARMØY FREESTYLEKLUBB</t>
  </si>
  <si>
    <t>KL12010001</t>
  </si>
  <si>
    <t>NORSKE OFFISERERS PISTOLKLUBB BERGEN</t>
  </si>
  <si>
    <t>BSI - BERGEN STUDENTIDRETTSLAG</t>
  </si>
  <si>
    <t>GULLFJELL IL</t>
  </si>
  <si>
    <t>KROKEIDE IL</t>
  </si>
  <si>
    <t>BSI BOBLEN UNDERVANNSRUGBY</t>
  </si>
  <si>
    <t>BSI - SEILING</t>
  </si>
  <si>
    <t>BERGEN RUGBYKLUBB</t>
  </si>
  <si>
    <t>BERGEN WHEELERS</t>
  </si>
  <si>
    <t>KL12010585</t>
  </si>
  <si>
    <t>BERGEN IRSKE DANSEKLUBB</t>
  </si>
  <si>
    <t>BERGEN VEST IDRETTSLAG</t>
  </si>
  <si>
    <t>BERGEN CAPOEIRA KLUBB</t>
  </si>
  <si>
    <t>KL12010671</t>
  </si>
  <si>
    <t>BSI - BADMINTON</t>
  </si>
  <si>
    <t>KL12010715</t>
  </si>
  <si>
    <t>SKANSENS BALLKLUBB</t>
  </si>
  <si>
    <t>GILJE ALLIDRETT</t>
  </si>
  <si>
    <t>KVINNHERAD HANDBALLKLUBB</t>
  </si>
  <si>
    <t>FOLGEFONN SPORTSSKYTTERLAG</t>
  </si>
  <si>
    <t>FØYK IDRETTSLAG</t>
  </si>
  <si>
    <t>KL12350007</t>
  </si>
  <si>
    <t>REIME IDROTTSLAG</t>
  </si>
  <si>
    <t>VOSS ELVEKLUBB</t>
  </si>
  <si>
    <t>KL12350068</t>
  </si>
  <si>
    <t>VOSS KLATRARLAG</t>
  </si>
  <si>
    <t>SØRE FUSA IDRETTSLAG</t>
  </si>
  <si>
    <t>OS MC &amp; MX KLUBB</t>
  </si>
  <si>
    <t>OS BASKETBALLKLUBB</t>
  </si>
  <si>
    <t>OS BILJARD OG SNOOKERKLUBB</t>
  </si>
  <si>
    <t>BJORØY IDRETTSLAG</t>
  </si>
  <si>
    <t>KL12470025</t>
  </si>
  <si>
    <t>ASKØY VOLLEYBALLKLUBB</t>
  </si>
  <si>
    <t>ØYGARDEN IDRETTSLAG</t>
  </si>
  <si>
    <t>RADØY SYMJEKLUBB</t>
  </si>
  <si>
    <t>NORDHORDLAND HESTESPORTKLUBB</t>
  </si>
  <si>
    <t>AUSTRHEIM MOTORSPORT CLUB</t>
  </si>
  <si>
    <t>FLORØ MOTORSPORT KLUBB</t>
  </si>
  <si>
    <t>SJØSPRETTEN</t>
  </si>
  <si>
    <t>ÅRDAL KLATREKLUBB</t>
  </si>
  <si>
    <t>BRYGGJA IDRETTSLAG</t>
  </si>
  <si>
    <t>IL BRODD</t>
  </si>
  <si>
    <t>NORDFJORD KLATREKLUBB</t>
  </si>
  <si>
    <t>KL14490020</t>
  </si>
  <si>
    <t>STRYN KLATREKLUBB</t>
  </si>
  <si>
    <t>FRISKIS&amp;SVETTIS MOLDE</t>
  </si>
  <si>
    <t>ÅLESUND OG OMEGN CYKLEKLUBB</t>
  </si>
  <si>
    <t>ELLINGSØY VOLLEYBALLKLUBB</t>
  </si>
  <si>
    <t>FOTBALLKLUBBEN CLAUSENENGEN KRISTIANSUND</t>
  </si>
  <si>
    <t>KRISTIANSUND FEKTEKLUBB</t>
  </si>
  <si>
    <t>KL15070002</t>
  </si>
  <si>
    <t>KRAKEN SVØMMEKLUBB</t>
  </si>
  <si>
    <t>VANYLVEN KLATRE- OG PADLEKLUBB</t>
  </si>
  <si>
    <t>SANDE FOTBALLKLUBB</t>
  </si>
  <si>
    <t>KL15160015</t>
  </si>
  <si>
    <t>STRATUS PARAGLIDERKLUBB, SUNNMØRE</t>
  </si>
  <si>
    <t>VESTSIDA IDRETTSLAG</t>
  </si>
  <si>
    <t>VOLDA DYKKERKLUBB</t>
  </si>
  <si>
    <t>NORDDAL/EIDSDAL/GEIRANGER FOTBALLKLUBB</t>
  </si>
  <si>
    <t>KL15250019</t>
  </si>
  <si>
    <t>SYKKYLVEN SKJENEPLATELAG</t>
  </si>
  <si>
    <t>SULA SPORTSKLUBB</t>
  </si>
  <si>
    <t>KL15320021</t>
  </si>
  <si>
    <t>ÅLESUND FLYKLUBB</t>
  </si>
  <si>
    <t>GOSSEN MOTORKLUBB</t>
  </si>
  <si>
    <t>BUD IDRETTSLAG</t>
  </si>
  <si>
    <t>FRODE IL</t>
  </si>
  <si>
    <t>SUNNDAL SPORTSSKYTTERKLUBB</t>
  </si>
  <si>
    <t>SURNADAL MOTOCROSSKLUBB</t>
  </si>
  <si>
    <t>KL15770002</t>
  </si>
  <si>
    <t>VOLDA NTN TAEKWON-DO KLUBB</t>
  </si>
  <si>
    <t>KL15780001</t>
  </si>
  <si>
    <t>FJORD KLATREKLUBB</t>
  </si>
  <si>
    <t>ARBEIDERNES SKYTTERLAG</t>
  </si>
  <si>
    <t>SPORTSKLUBBEN NATIONALKAMERATENE</t>
  </si>
  <si>
    <t>KATTEM SVØMMEKLUBB</t>
  </si>
  <si>
    <t>KL16010155</t>
  </si>
  <si>
    <t>NIDAROS TAEKWON-DO KLUBB</t>
  </si>
  <si>
    <t>TRONDHEIM BRYTEKLUBB</t>
  </si>
  <si>
    <t>SØRSIA LIONS BASKETBALLKLUBB TRONDHEIM</t>
  </si>
  <si>
    <t>TRONDHEIM FUNKSJONSHEMMEDES IDRETTSLAG</t>
  </si>
  <si>
    <t>IL TEMPO</t>
  </si>
  <si>
    <t>KL16010444</t>
  </si>
  <si>
    <t>ATLANTIC ICEBREAKERS TRONDHEIM</t>
  </si>
  <si>
    <t>DANS TRONDHEIM IL</t>
  </si>
  <si>
    <t>SVERRESBORG HOOPS BASKET ELITE</t>
  </si>
  <si>
    <t>TRONDHEIM CRICKET KLUBB (TCK)</t>
  </si>
  <si>
    <t>HEMNE SYKKELKLUBB</t>
  </si>
  <si>
    <t>KL16380009</t>
  </si>
  <si>
    <t>ORKLA UNDERVANNSKLUBB</t>
  </si>
  <si>
    <t>GLÅMOS IDRETTSLAG</t>
  </si>
  <si>
    <t>KL16530014</t>
  </si>
  <si>
    <t>SVORKEN VANNSKIKLUBB</t>
  </si>
  <si>
    <t>SVEBERG DANSEKLUBB</t>
  </si>
  <si>
    <t>KL16640026</t>
  </si>
  <si>
    <t>NEA CYKLEKLUBB</t>
  </si>
  <si>
    <t>SELBU HESTESPORTSKLUBB</t>
  </si>
  <si>
    <t>KL17020044</t>
  </si>
  <si>
    <t>STEINKJERSTUDENTENES IDRETTSLAG</t>
  </si>
  <si>
    <t>KL17020056</t>
  </si>
  <si>
    <t>STEINKJER TAEKWONDO KLUBB</t>
  </si>
  <si>
    <t>BEITSTAD FOTBALLKLUBB</t>
  </si>
  <si>
    <t>OTTERØY IDRETTSLAG</t>
  </si>
  <si>
    <t>NAMSOS FREESKI BRÅTEN IL</t>
  </si>
  <si>
    <t>MERÅKER SKISKYTTERKLUBB</t>
  </si>
  <si>
    <t>STJØRDAL SPORTSSKYTTERKLUBB</t>
  </si>
  <si>
    <t>KL17190070</t>
  </si>
  <si>
    <t>SKEYNA KJØRE- OG RIDEKLUBB</t>
  </si>
  <si>
    <t>INNDAL IL</t>
  </si>
  <si>
    <t>VERDAL VOLLEYBALLKLUBB</t>
  </si>
  <si>
    <t>INNHERRED ISIDRETTSLAG</t>
  </si>
  <si>
    <t>SITTER IL SPORTSSKYTTERE</t>
  </si>
  <si>
    <t>YTRE VIKNA IDRETTSLAG</t>
  </si>
  <si>
    <t>KL17510016</t>
  </si>
  <si>
    <t>NÆRØYSUND GOLFKLUBB</t>
  </si>
  <si>
    <t>KL17510025</t>
  </si>
  <si>
    <t>LAUGA BORDTENNISKLUBB</t>
  </si>
  <si>
    <t>BODØ SQUASHKLUBB</t>
  </si>
  <si>
    <t>BODØ FRISBEE KLUBB</t>
  </si>
  <si>
    <t>BODØ ALPINKLUBB</t>
  </si>
  <si>
    <t>KL18060001</t>
  </si>
  <si>
    <t>AURORA ISHOCKEYKLUBB NARVIK</t>
  </si>
  <si>
    <t>HERØY IDRETTSLAG</t>
  </si>
  <si>
    <t>MOSJØEN HÅNDBALLKLUBB</t>
  </si>
  <si>
    <t>DØNNA INNEBANDYKLUBB</t>
  </si>
  <si>
    <t>FINNEIDFJORD IDRETTSLAG</t>
  </si>
  <si>
    <t>KL18330098</t>
  </si>
  <si>
    <t>RANA SPORTSDYKKERE</t>
  </si>
  <si>
    <t>LOVUND UNGDOMS- OG IDRETTSLAG</t>
  </si>
  <si>
    <t>LEIRGUTTEN IL</t>
  </si>
  <si>
    <t>SØRFOLD BUEKLUBB</t>
  </si>
  <si>
    <t>STEIGEN SPORTSKLUBB</t>
  </si>
  <si>
    <t>STEIGEN PISTOLKLUBB</t>
  </si>
  <si>
    <t>EVENESMARK IDRETTS- OG VELLAG</t>
  </si>
  <si>
    <t>KL18530011</t>
  </si>
  <si>
    <t>EVENES FOTBALLKLUBB</t>
  </si>
  <si>
    <t>STAMSUND IDRETTSLAG</t>
  </si>
  <si>
    <t>SVOLVÆR PISTOLKLUBB</t>
  </si>
  <si>
    <t>HADSEL TAEKWON-DO KLUBB</t>
  </si>
  <si>
    <t>BØ IDRETTSLAG</t>
  </si>
  <si>
    <t>MEDBY IDRETTSLAG</t>
  </si>
  <si>
    <t>IDRETTSLAGET I BONDEUNGDOMSLAGET I TROMSØ</t>
  </si>
  <si>
    <t>SKARVEN IDRETTSLAG</t>
  </si>
  <si>
    <t>TROMSØ LØPEKLUBB</t>
  </si>
  <si>
    <t>MEDKILA SKILAG</t>
  </si>
  <si>
    <t>NMK HARSTAD</t>
  </si>
  <si>
    <t>HARSTAD PADLEKLUBB (HPK)</t>
  </si>
  <si>
    <t>IBESTAD IDRETTSLAG</t>
  </si>
  <si>
    <t>ØVERBYGD KICKBOXINGKLUBB</t>
  </si>
  <si>
    <t>KL19270001</t>
  </si>
  <si>
    <t>SOLLI SAMFUNNSHUS</t>
  </si>
  <si>
    <t>KL19310062</t>
  </si>
  <si>
    <t>HÅLOGALAND HESTESPORTKLUBB</t>
  </si>
  <si>
    <t>EVENTYRØYA SENJA HÅNDBALLKLUBB</t>
  </si>
  <si>
    <t>LAKSVATN IDRETTSLAG</t>
  </si>
  <si>
    <t>LYNGSALPENE PISTOLKLUBB</t>
  </si>
  <si>
    <t>OLDERDALEN IDRETTSKLUBB</t>
  </si>
  <si>
    <t>KL19410002</t>
  </si>
  <si>
    <t>BLÅTIND IL</t>
  </si>
  <si>
    <t>NORD-TROMS DYKKERKLUBB</t>
  </si>
  <si>
    <t>KVÆNANGEN RIDEKLUBB</t>
  </si>
  <si>
    <t>VARDØ SVØMMEKLUBB</t>
  </si>
  <si>
    <t>I L NORILD</t>
  </si>
  <si>
    <t>VARANGER ORIENTERINGSLAG</t>
  </si>
  <si>
    <t>HAMMERFEST &amp; FORSØL INNEBANDY</t>
  </si>
  <si>
    <t>KL20040055</t>
  </si>
  <si>
    <t>HAMMERFEST BRYTEKLUBB</t>
  </si>
  <si>
    <t>ALTA KARATEKLUBB</t>
  </si>
  <si>
    <t>FK SØRØY GLIMT</t>
  </si>
  <si>
    <t>HAMMERFEST GOLFKLUBB</t>
  </si>
  <si>
    <t>IDRETTSLAGET NORDLYS</t>
  </si>
  <si>
    <t>KARASJOK MOTORKLUBB</t>
  </si>
  <si>
    <t>KL20210009</t>
  </si>
  <si>
    <t>SLEDEHUNDEKLUBBEN DAVVIN</t>
  </si>
  <si>
    <t>NORDKINN FOTBALLKLUBB</t>
  </si>
  <si>
    <t>TANA SKISKYTTERLAG</t>
  </si>
  <si>
    <t>KL20250020</t>
  </si>
  <si>
    <t>TANA SVØMMEKLUBB</t>
  </si>
  <si>
    <t>KL21110003</t>
  </si>
  <si>
    <t>LONGYEARBYEN GOLFKLUBB</t>
  </si>
  <si>
    <t>KL30040004</t>
  </si>
  <si>
    <t>VEUM BALLKLUBB</t>
  </si>
  <si>
    <t>SVELVIK KICKBOXINGKLUBB</t>
  </si>
  <si>
    <t>SØLVBYEN KAMPSPORT IL</t>
  </si>
  <si>
    <t>KL30140003</t>
  </si>
  <si>
    <t>FOLKENBORG HESTESPORTSKLUBB</t>
  </si>
  <si>
    <t>KL30200005</t>
  </si>
  <si>
    <t>FOLLO DANSEKLUBB</t>
  </si>
  <si>
    <t>KL30200006</t>
  </si>
  <si>
    <t>FOLLO KUNSTLØPKLUBB</t>
  </si>
  <si>
    <t>KL30240007</t>
  </si>
  <si>
    <t>STORØYA PETANQUE KLUBB</t>
  </si>
  <si>
    <t>KL30240009</t>
  </si>
  <si>
    <t>YOU NEVER BIKE ALONE SK, BÆRUM</t>
  </si>
  <si>
    <t>KL30250004</t>
  </si>
  <si>
    <t>ASKER &amp; BÆRUM KICKBOXINGKLUBB</t>
  </si>
  <si>
    <t>KL30250008</t>
  </si>
  <si>
    <t>HOLMENPARKEN IDRETTSLAG</t>
  </si>
  <si>
    <t>KL30310002</t>
  </si>
  <si>
    <t>NITTEDAL BOKSEKLUBB</t>
  </si>
  <si>
    <t>KL30490001</t>
  </si>
  <si>
    <t>LIER KENDOKLUBB</t>
  </si>
  <si>
    <t>KL30490003</t>
  </si>
  <si>
    <t>FJORDBYEN SEILFORENING LIER OG DRAMMEN</t>
  </si>
  <si>
    <t>KL34030002</t>
  </si>
  <si>
    <t>STORHAMAR FUNCTIONAL FITNESS OG ATLETKLUBB</t>
  </si>
  <si>
    <t>KL34050001</t>
  </si>
  <si>
    <t>LILLEHAMMER SEILFORENING</t>
  </si>
  <si>
    <t>KL34110001</t>
  </si>
  <si>
    <t>MOELV FRISBEEKLUBB</t>
  </si>
  <si>
    <t>KL34130003</t>
  </si>
  <si>
    <t>STANGE TREKKHUNDKLUBB</t>
  </si>
  <si>
    <t>KL34160001</t>
  </si>
  <si>
    <t>EIDSKOG OUTDOOR FITNESS</t>
  </si>
  <si>
    <t>KL34200002</t>
  </si>
  <si>
    <t>ELVERUM BASKETBALLKLUBB</t>
  </si>
  <si>
    <t>KL34490001</t>
  </si>
  <si>
    <t>FRISKIS&amp;SVETTIS VALDRES SØR</t>
  </si>
  <si>
    <t>KL38010001</t>
  </si>
  <si>
    <t>HORTEN DISCGOLF</t>
  </si>
  <si>
    <t>KL38030005</t>
  </si>
  <si>
    <t>VÅLE MODELLBIL KLUBB</t>
  </si>
  <si>
    <t>KL38040002</t>
  </si>
  <si>
    <t>SANDEFJORD FOTBALL KVINNER</t>
  </si>
  <si>
    <t>KL38040003</t>
  </si>
  <si>
    <t>SANDEFJORD KAJAKKLUBB</t>
  </si>
  <si>
    <t>KL38130003</t>
  </si>
  <si>
    <t>STATHELLE DRILLKLUBB</t>
  </si>
  <si>
    <t>KL42030002</t>
  </si>
  <si>
    <t>PANTHERS BATON TWIRLING KLUBB</t>
  </si>
  <si>
    <t>KL42040001</t>
  </si>
  <si>
    <t>ÅROS UNDERVANNSKLUBB</t>
  </si>
  <si>
    <t>KRISTIANSANDKAMERATENE FOTBALL KLUBB</t>
  </si>
  <si>
    <t>KL42040005</t>
  </si>
  <si>
    <t>IK START KVINNER</t>
  </si>
  <si>
    <t>KL42070002</t>
  </si>
  <si>
    <t>FLEKKEFJORD BASKETBALLKLUBB</t>
  </si>
  <si>
    <t>KL42270001</t>
  </si>
  <si>
    <t>KVINESDAL SKI- OG SKISKYTTERLAG</t>
  </si>
  <si>
    <t>KL46010013</t>
  </si>
  <si>
    <t>BERGEN PADELKLUBB</t>
  </si>
  <si>
    <t>KL46010018</t>
  </si>
  <si>
    <t>GULLFJELL KARATEKLUBB</t>
  </si>
  <si>
    <t>KL46260002</t>
  </si>
  <si>
    <t>SOTRA LEIRDUEKLUBB</t>
  </si>
  <si>
    <t>KL46400001</t>
  </si>
  <si>
    <t>SOGNDAL FOTBALLKLUBB DAMER</t>
  </si>
  <si>
    <t>KL50010010</t>
  </si>
  <si>
    <t>NIDAROS BOKSEKLUBB</t>
  </si>
  <si>
    <t>KL50010012</t>
  </si>
  <si>
    <t>TRONDHEIM FUNCTIONAL FITNESSKLUBB</t>
  </si>
  <si>
    <t>KL50010023</t>
  </si>
  <si>
    <t>TRONDHEIM STUDENTFOTBALLFORENING</t>
  </si>
  <si>
    <t>KL50070004</t>
  </si>
  <si>
    <t>NAMSOS DISKGOLFKLUBB</t>
  </si>
  <si>
    <t>KL50150001</t>
  </si>
  <si>
    <t>ØRLAND FRISBEEKLUBB</t>
  </si>
  <si>
    <t>KL50280001</t>
  </si>
  <si>
    <t>MELHUS ISHOCKEYKLUBB</t>
  </si>
  <si>
    <t>KL54010004</t>
  </si>
  <si>
    <t>ISHAVSBYEN BILJARD OG SNOOKERKLUBB</t>
  </si>
  <si>
    <t>KL54010007</t>
  </si>
  <si>
    <t>TROMSØ PADELKLUBB</t>
  </si>
  <si>
    <t>KL54030001</t>
  </si>
  <si>
    <t>NORDLYSBYEN SVØMME- OG LIVREDNINGSKLUBB</t>
  </si>
  <si>
    <t>KL54060001</t>
  </si>
  <si>
    <t>KVALSUND SPORTSSKYTTERKLUBB</t>
  </si>
  <si>
    <t>KL54230001</t>
  </si>
  <si>
    <t>KARLSØY BRETTKLUBB</t>
  </si>
  <si>
    <t>MOMSKOMPENSASJON 2024</t>
  </si>
  <si>
    <t>(Regnskapsåret 2023)</t>
  </si>
  <si>
    <t>Momskompensasjon 2024 for alle klubber fylkesvis</t>
  </si>
  <si>
    <t>Troms</t>
  </si>
  <si>
    <t>Finnmark</t>
  </si>
  <si>
    <t>HALDEN IDRETTSLAG</t>
  </si>
  <si>
    <t>KL01010023</t>
  </si>
  <si>
    <t>HALDEN SEILFORENING</t>
  </si>
  <si>
    <t>HALDEN CURLING CLUB</t>
  </si>
  <si>
    <t>FISKEKLEV OG OMEGN LANDEVEISKLUB</t>
  </si>
  <si>
    <t>JELØY SEILFLYKLUBB</t>
  </si>
  <si>
    <t>MOSS OG OMEGN JEGER -OG FISKERFORENING</t>
  </si>
  <si>
    <t>MOSS MODELL FLY KLUBB</t>
  </si>
  <si>
    <t>SARPSBORG BOWLINGKLUBB</t>
  </si>
  <si>
    <t>SARPSBORG IDRETTSLAG</t>
  </si>
  <si>
    <t>SENTRUM KAMPSPORT KLUBB</t>
  </si>
  <si>
    <t>KL01060079</t>
  </si>
  <si>
    <t>ROLVSØY TURNFORENING</t>
  </si>
  <si>
    <t>KL01060087</t>
  </si>
  <si>
    <t>KRÅKERØY JUDOCLUBB</t>
  </si>
  <si>
    <t>FREDRIKSTAD RUGBYKLUBB</t>
  </si>
  <si>
    <t>SLEVIK IDRETTSLAG</t>
  </si>
  <si>
    <t>HVALER SPORTSSKYTTERE</t>
  </si>
  <si>
    <t>KL01190009</t>
  </si>
  <si>
    <t>MARKER KJØRE- OG RIDEKLUBB</t>
  </si>
  <si>
    <t>KL01240047</t>
  </si>
  <si>
    <t>KORSGÅRD IDRETTSLAG</t>
  </si>
  <si>
    <t>MYSEN PISTOLLAG</t>
  </si>
  <si>
    <t>KL01280026</t>
  </si>
  <si>
    <t>RAKKESTAD FRISBEEKLUBB</t>
  </si>
  <si>
    <t>KL01360016</t>
  </si>
  <si>
    <t>MOSS BOWLINGKLUBB</t>
  </si>
  <si>
    <t>SKI IL FRIIDRETT</t>
  </si>
  <si>
    <t>NORGES MILJØ- OG BIOVITENSKAPELIGE UNIVERSITET SITT IDRETTSLAG NMBUI</t>
  </si>
  <si>
    <t>ÅRUNGEN RO- OG KAJAKKLUBB</t>
  </si>
  <si>
    <t>KL02160022</t>
  </si>
  <si>
    <t>HASLE HESTESPORTSKLUBB</t>
  </si>
  <si>
    <t>BÆRUM OG OMEGN BUESKYTTERE</t>
  </si>
  <si>
    <t>IPPON JUDO &amp; BJJ</t>
  </si>
  <si>
    <t>LOMMEDALEN IDRETTSLAG</t>
  </si>
  <si>
    <t>KL02190068</t>
  </si>
  <si>
    <t>BÆRUM BADMINTONKLUBB</t>
  </si>
  <si>
    <t>SNARØEN CURLING CLUB</t>
  </si>
  <si>
    <t>KL02190101</t>
  </si>
  <si>
    <t>OUTBOARDKLUBBEN</t>
  </si>
  <si>
    <t>BÆRUM MOTORKLUBB</t>
  </si>
  <si>
    <t>ØSTRE VIKEN SPORTSKYTTERKLUBB</t>
  </si>
  <si>
    <t>ENEBAKK JEGER-OG FISKERFORENING</t>
  </si>
  <si>
    <t>FJELLHAMMER IDRETTSLAG</t>
  </si>
  <si>
    <t>SKÅRER BALLKLUBB</t>
  </si>
  <si>
    <t>FLISBYEN BALLKLUBB</t>
  </si>
  <si>
    <t>LILLESTRØM OG OMEGN PISTOLKLUBB</t>
  </si>
  <si>
    <t>ROMERIKSTOPPEN KLATREKLUBB</t>
  </si>
  <si>
    <t>SANGROK KWAN ROMERIKE</t>
  </si>
  <si>
    <t>NITTEDAL RIDEKLUBB</t>
  </si>
  <si>
    <t>KL02330055</t>
  </si>
  <si>
    <t>NEDRE ROMERIKE RYTTERSPORTSKLUBB</t>
  </si>
  <si>
    <t>KL02340017</t>
  </si>
  <si>
    <t>SØNDRE EIKEBERG RIDEKLUBB</t>
  </si>
  <si>
    <t>ULLENSAKER CYKLEKLUB</t>
  </si>
  <si>
    <t>KL02350085</t>
  </si>
  <si>
    <t>MOGREINA IDRETTSLAG</t>
  </si>
  <si>
    <t>KL02360024</t>
  </si>
  <si>
    <t>VORMSUND SKIKLUBB</t>
  </si>
  <si>
    <t>PHOENIX SPORTSFLYKLUBB</t>
  </si>
  <si>
    <t>Øvre Romerike Cheerleading</t>
  </si>
  <si>
    <t>NESKOLLEN KARATEKLUBB</t>
  </si>
  <si>
    <t>EIDSVOLD TURNFORENING HÅNDBALL</t>
  </si>
  <si>
    <t>KL02370056</t>
  </si>
  <si>
    <t>ØVRE ROMERIKE SQUASHKLUBB</t>
  </si>
  <si>
    <t>HURDAL HESTESPORTKLUBB</t>
  </si>
  <si>
    <t>DRAMMEN STYRKEIDRETTSLAG</t>
  </si>
  <si>
    <t>DRAMMENS SPORTSFISKERE</t>
  </si>
  <si>
    <t>HRIMNIR ISLANDSHESTFORENING</t>
  </si>
  <si>
    <t>DRAMMEN MODELLFLYKLUBB</t>
  </si>
  <si>
    <t>DRAMMEN LOGGERS BASEBALLKLUBB</t>
  </si>
  <si>
    <t>KL06040006</t>
  </si>
  <si>
    <t>TRIMIUS IDRETTSLAG</t>
  </si>
  <si>
    <t>KONGSBERG OG OMEGN RIDEKLUBB</t>
  </si>
  <si>
    <t>KONGSBERG MODELLFLYKLUBB</t>
  </si>
  <si>
    <t>HØNEFOSS BUESKYTTERKLUBB</t>
  </si>
  <si>
    <t>MODUM BORDTENNISKLUBB</t>
  </si>
  <si>
    <t>EIKER SKIKLUBB</t>
  </si>
  <si>
    <t>MJØNDALEN TENNISKLUBB</t>
  </si>
  <si>
    <t>KL06260061</t>
  </si>
  <si>
    <t>DRAMMEN FEKTEKLUBB</t>
  </si>
  <si>
    <t>KL06260064</t>
  </si>
  <si>
    <t>FINNEMARKA TREKKHUNDKLUBB</t>
  </si>
  <si>
    <t>HYGGEN IDRETTSFORENING</t>
  </si>
  <si>
    <t>Momskompensasjon 2024 klubber</t>
  </si>
  <si>
    <t>KL03010015</t>
  </si>
  <si>
    <t>ARES TURNFORENING</t>
  </si>
  <si>
    <t>KL03010160</t>
  </si>
  <si>
    <t>KADETTSAMFUNDET KRIGSSKOLEN</t>
  </si>
  <si>
    <t>BESTUMKILEN ROKLUBB</t>
  </si>
  <si>
    <t>SENTRUM S</t>
  </si>
  <si>
    <t>KL03010495</t>
  </si>
  <si>
    <t>NORSK FLERSKROG SEILKLUBB</t>
  </si>
  <si>
    <t>PRINSDAL TENNISKLUBB</t>
  </si>
  <si>
    <t>KL03010740</t>
  </si>
  <si>
    <t>FEKTEKLUBBEN AFFEKT</t>
  </si>
  <si>
    <t>FURUSET TENNIS IF</t>
  </si>
  <si>
    <t>BEX BILJARDKLUBB</t>
  </si>
  <si>
    <t>KL03010952</t>
  </si>
  <si>
    <t>OSLO VESTRE SPORTSSKYTTERE</t>
  </si>
  <si>
    <t>KL03011069</t>
  </si>
  <si>
    <t>BALLONGKLUBBEN FRISK BRIS</t>
  </si>
  <si>
    <t>KL03011369</t>
  </si>
  <si>
    <t>UNION CARL BERNER</t>
  </si>
  <si>
    <t>SENTRUM AIKIDO</t>
  </si>
  <si>
    <t>KLEMETSRUD CRICKET CLUB</t>
  </si>
  <si>
    <t>TENDO KARATEKLUBB OPPSAL</t>
  </si>
  <si>
    <t>LJAN FOTBALLKLUBB</t>
  </si>
  <si>
    <t>FUNKIS SNOWBOARDKLUBB</t>
  </si>
  <si>
    <t>CHRISTIANIA CRICKET CLUB</t>
  </si>
  <si>
    <t>LJAN ALPINKLUBB</t>
  </si>
  <si>
    <t>HELSFYR CRICKET KLUBB</t>
  </si>
  <si>
    <t>KL03011565</t>
  </si>
  <si>
    <t>NORDSTRAND ISHOCKEYKLUBB</t>
  </si>
  <si>
    <t>KL03017028</t>
  </si>
  <si>
    <t>NASJONAL KASTEKLUBB</t>
  </si>
  <si>
    <t>KL03017038</t>
  </si>
  <si>
    <t>VESTRE AKER SURF &amp; SKATEKLUBB</t>
  </si>
  <si>
    <t>KL03017039</t>
  </si>
  <si>
    <t>TORSHOV DANSEKLUBB</t>
  </si>
  <si>
    <t>KL03017040</t>
  </si>
  <si>
    <t>OSLO RULLEKLUBB</t>
  </si>
  <si>
    <t>KL04020027</t>
  </si>
  <si>
    <t>KONGSVINGER MOTOR KLUBB</t>
  </si>
  <si>
    <t>KJØRE- OG RIDEKLUBBEN SLEIPNIR</t>
  </si>
  <si>
    <t>STORHAMAR IL HÅNDBALL</t>
  </si>
  <si>
    <t>HAMAR FRISBEEKLUBB</t>
  </si>
  <si>
    <t>STORHAMAR IL HÅNDBALL ELITE</t>
  </si>
  <si>
    <t>MUNKENES BALLKLUBB DOMKIRKEODDEN</t>
  </si>
  <si>
    <t>ODAL SVØMMEKLUBB</t>
  </si>
  <si>
    <t>TOBØL IL</t>
  </si>
  <si>
    <t>VESTMARKA IDRETTSLAG</t>
  </si>
  <si>
    <t>KL04250017</t>
  </si>
  <si>
    <t>ÅSNES SKISKYTTERLAG</t>
  </si>
  <si>
    <t>SOLØR TAEKWONDO KLUBB</t>
  </si>
  <si>
    <t>ELGÅ IDRETTSLAG</t>
  </si>
  <si>
    <t>KL04370017</t>
  </si>
  <si>
    <t>TRON LUFTSPORTSKLUBB</t>
  </si>
  <si>
    <t>KL05010021</t>
  </si>
  <si>
    <t>LILLEHAMMER KARATEKLUBB</t>
  </si>
  <si>
    <t>KL05010063</t>
  </si>
  <si>
    <t>LILLEHAMMER BASKETBALLKLUBB</t>
  </si>
  <si>
    <t>KL05020131</t>
  </si>
  <si>
    <t>MJØSA FUNCTIONAL FITNESS OG ATLETKLUBB</t>
  </si>
  <si>
    <t>VESTSIDA FOTBALLKLUBB</t>
  </si>
  <si>
    <t>SKÅBU TVERRBYGDA ESPEDALEN IL</t>
  </si>
  <si>
    <t>KL05200011</t>
  </si>
  <si>
    <t>RINGEBU-FÅVANG TRIALKLUBB</t>
  </si>
  <si>
    <t>GAUSDAL SKIKLUBB</t>
  </si>
  <si>
    <t>ØSTRE TOTEN GYMNASTIKK- OG TURNFORENING</t>
  </si>
  <si>
    <t>JEVNAKER IF TURNGRUPPE</t>
  </si>
  <si>
    <t>VESTRE GRAN IDRETTSLAG</t>
  </si>
  <si>
    <t>RANDSFJORDEN GOLFKLUBB</t>
  </si>
  <si>
    <t>BEGNADALEN IDRETTSLAG</t>
  </si>
  <si>
    <t>AURDAL IF ALPIN</t>
  </si>
  <si>
    <t>KL05420046</t>
  </si>
  <si>
    <t>VALDRES BOWLINGKLUBB</t>
  </si>
  <si>
    <t>VALDRES TREKKHUNDKLUBB</t>
  </si>
  <si>
    <t>KL05450004</t>
  </si>
  <si>
    <t>HØRE OG RYFOSS IL</t>
  </si>
  <si>
    <t>HORTEN VOLLEYBALLKLUBB</t>
  </si>
  <si>
    <t>RUNAR ALLIANSEIDRETTSLAG</t>
  </si>
  <si>
    <t>LARVIK &amp; SANDEFJORD JUDOKLUBB</t>
  </si>
  <si>
    <t>LARVIK BASKET KLUBB</t>
  </si>
  <si>
    <t>RE FRIIDRETTSKLUBB</t>
  </si>
  <si>
    <t>GRENLAND ATLETKLUBB</t>
  </si>
  <si>
    <t>GRENLAND MINIATYRSKYTTERLAG</t>
  </si>
  <si>
    <t>KL08060115</t>
  </si>
  <si>
    <t>SKIEN FRISBEEKLUBB</t>
  </si>
  <si>
    <t>SNØGG TURN</t>
  </si>
  <si>
    <t>SNØGG NOTODDEN BRYTING</t>
  </si>
  <si>
    <t>NOTODDEN BORDTENNISKLUBB</t>
  </si>
  <si>
    <t>KRAGERØ KICKBOXING KLUBB</t>
  </si>
  <si>
    <t>KL08210004</t>
  </si>
  <si>
    <t>BØ PISTOLKLUBB</t>
  </si>
  <si>
    <t>KL08210023</t>
  </si>
  <si>
    <t>BØ KLATREKLUBB</t>
  </si>
  <si>
    <t>BØ ELVEPADLEKLUBB</t>
  </si>
  <si>
    <t>KVITSUND IDRETTSLAG</t>
  </si>
  <si>
    <t>RISØR TENNISKLUBB</t>
  </si>
  <si>
    <t>RISØR HÅNDBALLKLUBB</t>
  </si>
  <si>
    <t>RISØR KLATREKLUBB</t>
  </si>
  <si>
    <t>SØRILD FRIIDRETTSKLUBB</t>
  </si>
  <si>
    <t>KL09040076</t>
  </si>
  <si>
    <t>GRIMSTAD ATLETKLUBB</t>
  </si>
  <si>
    <t>BYGLAND IDRETTSLAG</t>
  </si>
  <si>
    <t>ATLETKLUBBEN AV 1928 AK-28</t>
  </si>
  <si>
    <t>KRISTIANSAND STUDENTIDRETTSLAG</t>
  </si>
  <si>
    <t>SØRLANDETS PARAGLIDERKLUBB</t>
  </si>
  <si>
    <t>SUKKEVANN FRISBEEKLUBB</t>
  </si>
  <si>
    <t>KRISTIANSAND LØPEKLUBB</t>
  </si>
  <si>
    <t>KL10010244</t>
  </si>
  <si>
    <t>KRISTIANSAND SKATEKLUBB</t>
  </si>
  <si>
    <t>KL10010245</t>
  </si>
  <si>
    <t>SØGNE MODELLFLYKLUBB</t>
  </si>
  <si>
    <t>KL10020007</t>
  </si>
  <si>
    <t>MANDAL KAJAKK-KLUBB</t>
  </si>
  <si>
    <t>MANDAL KARATEKLUBB</t>
  </si>
  <si>
    <t>MANDAL &amp; HALSE I.L.</t>
  </si>
  <si>
    <t>LISTA BØLGERYTTERFORENING</t>
  </si>
  <si>
    <t>HIDRA FOTBALLKLUBB</t>
  </si>
  <si>
    <t>KL10040029</t>
  </si>
  <si>
    <t>FLEKKEFJORD DYKKERKLUBB</t>
  </si>
  <si>
    <t>KL10040045</t>
  </si>
  <si>
    <t>FLEKKEFJORD 2FK</t>
  </si>
  <si>
    <t>KL10140018</t>
  </si>
  <si>
    <t>VENNESLA KARATE</t>
  </si>
  <si>
    <t>SØGNE IDRETTSLAG</t>
  </si>
  <si>
    <t>SØGNE SKIKLUBB</t>
  </si>
  <si>
    <t>ÅSERAL IDRETTSLAG</t>
  </si>
  <si>
    <t>KVINESDAL ROCK KLATREKLUBB</t>
  </si>
  <si>
    <t>EGERSUND SKIFORENING</t>
  </si>
  <si>
    <t>KFUM STAVANGER ALLIDRETT</t>
  </si>
  <si>
    <t>STAVANGER SYKLEKLUBB</t>
  </si>
  <si>
    <t>STAVANGER ROADRACING</t>
  </si>
  <si>
    <t>STRAEN VOLLEYBALLKLUBB</t>
  </si>
  <si>
    <t>KL11030304</t>
  </si>
  <si>
    <t>HUNDVÅG CHEERLEADING IDRETTSLAG</t>
  </si>
  <si>
    <t>STAVANGER FREESTYLEDISCO KLUBB</t>
  </si>
  <si>
    <t>KL11030344</t>
  </si>
  <si>
    <t>GAUSEL BORDTENNISKLUBB</t>
  </si>
  <si>
    <t>KL11030345</t>
  </si>
  <si>
    <t>STAVANGER KI-AIKIDOKLUBB</t>
  </si>
  <si>
    <t>KL11030346</t>
  </si>
  <si>
    <t>SHOTOKAN KARATEKLUBB STAVANGER</t>
  </si>
  <si>
    <t>HAUGESUND SPORTSDYKKERE</t>
  </si>
  <si>
    <t>HAUGESUND VOLLEYBALL</t>
  </si>
  <si>
    <t>KRAFTSPORTKLUBBEN HAUGESUND</t>
  </si>
  <si>
    <t>KARMSUND KYOKUSHIN KARATEKLUBB</t>
  </si>
  <si>
    <t>HAUGESUND STUDENTIDRETTSLAG (HSI)</t>
  </si>
  <si>
    <t>KL11110017</t>
  </si>
  <si>
    <t>SOKNDAL ARMBRYDARLAG</t>
  </si>
  <si>
    <t>HOVSHERAD STYRKELØFTKLUBB</t>
  </si>
  <si>
    <t>KL11190041</t>
  </si>
  <si>
    <t>NÆRBØ ISHOCKEY KLUBB</t>
  </si>
  <si>
    <t>KL11220103</t>
  </si>
  <si>
    <t>JÆREN DRAGRACE KLUBB</t>
  </si>
  <si>
    <t>HAVHESTEN UNDERVANNSKLUBB</t>
  </si>
  <si>
    <t>SOLA BRETT &amp; VANNSPORT FORENING</t>
  </si>
  <si>
    <t>SOLA FRIIDRETT</t>
  </si>
  <si>
    <t>SOLA FRIDYKKERKLUBB</t>
  </si>
  <si>
    <t>KL11240085</t>
  </si>
  <si>
    <t>SOLA CHEERLEADING KLUBB</t>
  </si>
  <si>
    <t>KL11270002</t>
  </si>
  <si>
    <t>RANDABERG FOTBALLKLUBB</t>
  </si>
  <si>
    <t>RANDABERG HESTESPORTSKLUBB</t>
  </si>
  <si>
    <t>KL11270034</t>
  </si>
  <si>
    <t>KVITSØY OG RANDABERG TAEKWON-DO KLUBB</t>
  </si>
  <si>
    <t>FORSAND IDRETTSLAG</t>
  </si>
  <si>
    <t>KL11300029</t>
  </si>
  <si>
    <t>PREIKESTOLEN DISC GOLF CLUB</t>
  </si>
  <si>
    <t>SULDAL SYKKELKLUBB</t>
  </si>
  <si>
    <t>KL11490085</t>
  </si>
  <si>
    <t>KARMØY PETANQUEKLUBB</t>
  </si>
  <si>
    <t>SPORTSKLUBBEN VATS 94</t>
  </si>
  <si>
    <t>BERGEN JUDO KLUBB</t>
  </si>
  <si>
    <t>BERGEN DØVES IDRETTSKLUBB</t>
  </si>
  <si>
    <t>FANA TENNISKLUBB</t>
  </si>
  <si>
    <t>NORSKE OFFICERERS PISTOLKLUBB HAAKONSVERN</t>
  </si>
  <si>
    <t>ÅSANE VEKTLØFTERKLUBB</t>
  </si>
  <si>
    <t>ÅSANE SQUASH KLUBB</t>
  </si>
  <si>
    <t>BERGEN GRAPPLING KAMPSPORTKLUBB</t>
  </si>
  <si>
    <t>ÅSANE ALLIDRETT</t>
  </si>
  <si>
    <t>BSI JUDO</t>
  </si>
  <si>
    <t>BSI RUGBY</t>
  </si>
  <si>
    <t>KL12010726</t>
  </si>
  <si>
    <t>HELLEN BALLKLUBB</t>
  </si>
  <si>
    <t>BOXASPEN HUNG KUEN KUNG FU</t>
  </si>
  <si>
    <t>KL12010743</t>
  </si>
  <si>
    <t>SLEIPNER SPORTSFOREINING</t>
  </si>
  <si>
    <t>KL12010746</t>
  </si>
  <si>
    <t>FANA RUGBYKLUBB</t>
  </si>
  <si>
    <t>KL12010748</t>
  </si>
  <si>
    <t>BERGEN FRIDYKKERKLUBB</t>
  </si>
  <si>
    <t>BERGEN OG OMEGN INNEBANDYKLUBB</t>
  </si>
  <si>
    <t>KL12160001</t>
  </si>
  <si>
    <t>AUKLANDSHAMN IDRETTSLAG</t>
  </si>
  <si>
    <t>KL12190018</t>
  </si>
  <si>
    <t>FOLDRØY GRENDAUTVAL</t>
  </si>
  <si>
    <t>KL12190019</t>
  </si>
  <si>
    <t>VERTÚ</t>
  </si>
  <si>
    <t>BØMLO SHOTOKAN KARATEKLUBB</t>
  </si>
  <si>
    <t>KL12190022</t>
  </si>
  <si>
    <t>BØMLO SYMJEKLUBB</t>
  </si>
  <si>
    <t>KL12230011</t>
  </si>
  <si>
    <t>TYSNES HESTESPORTLAG</t>
  </si>
  <si>
    <t>KL12240013</t>
  </si>
  <si>
    <t>MATRE IDRETTSLAG</t>
  </si>
  <si>
    <t>KL12240052</t>
  </si>
  <si>
    <t>KVINNHERAD BOGESKYTTARKLUBB</t>
  </si>
  <si>
    <t>VARGAR IDRETTSLAG</t>
  </si>
  <si>
    <t>IL ØRNAR</t>
  </si>
  <si>
    <t>VOSSEVANGEN CYKLEKLUBB</t>
  </si>
  <si>
    <t>KL12380038</t>
  </si>
  <si>
    <t>KVAM MOTOCROSSKLUBB</t>
  </si>
  <si>
    <t>KVAM KARATEKLUBB</t>
  </si>
  <si>
    <t>OS DYKKEKLUBB</t>
  </si>
  <si>
    <t>FJELL BARNEIDRETTSLAG</t>
  </si>
  <si>
    <t>NORDRE FJELL IDRETTSLAG</t>
  </si>
  <si>
    <t>FREKHAUG DISKGOLFKLUBB</t>
  </si>
  <si>
    <t>NORDHORDLAND KAMPSPORTKLUBB</t>
  </si>
  <si>
    <t>AUSTRHEIM SVØMMEKLUBB</t>
  </si>
  <si>
    <t>FEDJE IDRETTSLAG</t>
  </si>
  <si>
    <t>KL14010022</t>
  </si>
  <si>
    <t>FLORØ KLATREKLUBB</t>
  </si>
  <si>
    <t>LÆRDAL PISTOLKLUBB</t>
  </si>
  <si>
    <t>ASKVOLL IDRETTSLAG</t>
  </si>
  <si>
    <t>FØRDE CYKLEKLUBB</t>
  </si>
  <si>
    <t>KL14320037</t>
  </si>
  <si>
    <t>FØRDE FUNCTIONAL FITNESSKLUBB</t>
  </si>
  <si>
    <t>LEIRGULEN IDRETTSLAG</t>
  </si>
  <si>
    <t>MÅLØY SEILFORENING</t>
  </si>
  <si>
    <t>KL14430030</t>
  </si>
  <si>
    <t>NORDFJORD TAEKWONDOKLUBB</t>
  </si>
  <si>
    <t>STRYN LUFTSPORTSKLUBB</t>
  </si>
  <si>
    <t>ISTAD IL</t>
  </si>
  <si>
    <t>MOLDE OLYMP</t>
  </si>
  <si>
    <t>MOLDE STUDENTENES IDRETTSLAG</t>
  </si>
  <si>
    <t>MOLDE DANSEKLUBB</t>
  </si>
  <si>
    <t>ROMSDAL RANDONEKLUBB</t>
  </si>
  <si>
    <t>ÅLESUND BUESKYTTERKLUBB</t>
  </si>
  <si>
    <t>KRISTIANSUND TENNIS &amp; PADEL</t>
  </si>
  <si>
    <t>HERØY BILJARDKLUBB</t>
  </si>
  <si>
    <t>KL15150015</t>
  </si>
  <si>
    <t>HERØY KLATREKLUBB</t>
  </si>
  <si>
    <t>KL15190009</t>
  </si>
  <si>
    <t>LID IL</t>
  </si>
  <si>
    <t>DALSFJORDEN FOTBALLKLUBB</t>
  </si>
  <si>
    <t>HÅVOLL IL</t>
  </si>
  <si>
    <t>KL15200014</t>
  </si>
  <si>
    <t>ØRSTA RIDE OG KØYREKLUBB</t>
  </si>
  <si>
    <t>SYKKYLVEN PISTOLKLUBB</t>
  </si>
  <si>
    <t>ISFJORDEN OG ÅNDALSNES MINIATYR SKYTTERGRUPPE</t>
  </si>
  <si>
    <t>KL15390016</t>
  </si>
  <si>
    <t>ÅNDALSNES PISTOLKLUBB</t>
  </si>
  <si>
    <t>KL15390036</t>
  </si>
  <si>
    <t>TROLLVEGGEN TRIATHLON KLUBB</t>
  </si>
  <si>
    <t>KL15390040</t>
  </si>
  <si>
    <t>RAUMA BUESKYTTERKLUBB</t>
  </si>
  <si>
    <t>EIDE KLATREKLUBB</t>
  </si>
  <si>
    <t>KL15600003</t>
  </si>
  <si>
    <t>GYL IDRETTSLAG</t>
  </si>
  <si>
    <t>SUNNDAL TURNFORENING</t>
  </si>
  <si>
    <t>SUNNDAL IL FOTBALL</t>
  </si>
  <si>
    <t>BETNA IDRETSLAG</t>
  </si>
  <si>
    <t>SPORTSKLUBBEN FREIDIG</t>
  </si>
  <si>
    <t>KL16010030</t>
  </si>
  <si>
    <t>REIMA IL</t>
  </si>
  <si>
    <t>TRONDHJEMS TENNISKLUBB</t>
  </si>
  <si>
    <t>BLUSSUVOLL VOLLEYBALLKLUBB</t>
  </si>
  <si>
    <t>KL16010126</t>
  </si>
  <si>
    <t>GRAAKALLEN VOLLEYBALLKLUBB</t>
  </si>
  <si>
    <t>KL16010127</t>
  </si>
  <si>
    <t>KADETTSAMFUNNET LUFTKRIGSSKOLEN</t>
  </si>
  <si>
    <t>NIDAROS LUFTSPORTKLUBB</t>
  </si>
  <si>
    <t>KL16010284</t>
  </si>
  <si>
    <t>TRONDHEIM KICKBOXING KLUBB</t>
  </si>
  <si>
    <t>TRONDHEIM FRISBEEKLUBB</t>
  </si>
  <si>
    <t>SVERRESBORG FOTBALL</t>
  </si>
  <si>
    <t>KL16010451</t>
  </si>
  <si>
    <t>TRONDHEIM SNOWBOARDKLUBB</t>
  </si>
  <si>
    <t>REALKAMERATENE FK TRONDHEIM</t>
  </si>
  <si>
    <t>NIDAROS ISHOCKEY BREDDE</t>
  </si>
  <si>
    <t>KL16010475</t>
  </si>
  <si>
    <t>TRONDHEIM SPORTSFISKERE</t>
  </si>
  <si>
    <t>FALKEN DANSEKLUBB</t>
  </si>
  <si>
    <t>TRONDHEIM KORTBANEKLUBB</t>
  </si>
  <si>
    <t>KL16120009</t>
  </si>
  <si>
    <t>SVANA IDRETTSLAG</t>
  </si>
  <si>
    <t>IL FJORDGLIMT</t>
  </si>
  <si>
    <t>UT-HITRA SPORTSKLUBB</t>
  </si>
  <si>
    <t>HITRA VOLLEYBALLKLUBB</t>
  </si>
  <si>
    <t>KL16210025</t>
  </si>
  <si>
    <t>FOSEN KAJAKK- KLUBB</t>
  </si>
  <si>
    <t>AGDENES KLATREKLUBB</t>
  </si>
  <si>
    <t>KL16270004</t>
  </si>
  <si>
    <t>JØSSUND IDRETTS- &amp; UNGDOMSLAG</t>
  </si>
  <si>
    <t>FOSEN VOLLEYBALLKLUBB</t>
  </si>
  <si>
    <t>KL16270023</t>
  </si>
  <si>
    <t>FOSEN HOCKEY</t>
  </si>
  <si>
    <t>KL16300004</t>
  </si>
  <si>
    <t>ÅFJORD FROSKEMANNSKLUBB</t>
  </si>
  <si>
    <t>KL16340022</t>
  </si>
  <si>
    <t>OPPDAL TAEKWON-DO KLUBB</t>
  </si>
  <si>
    <t>NMK OPPDAL</t>
  </si>
  <si>
    <t>RØROS STYRKELØFTKLUBB</t>
  </si>
  <si>
    <t>FEMUND TREKKHUNDKLUBB</t>
  </si>
  <si>
    <t>ROGNES IDRETTSLAG</t>
  </si>
  <si>
    <t>LUNDAMO IDRETTSLAG</t>
  </si>
  <si>
    <t>GAULDAL SEILFLYKLUBB</t>
  </si>
  <si>
    <t>KL16630005</t>
  </si>
  <si>
    <t>MOSTADMARK IDRETTSLAG</t>
  </si>
  <si>
    <t>SELBU MOTORSPORT KLUBB</t>
  </si>
  <si>
    <t>KL17020060</t>
  </si>
  <si>
    <t>STEINKJER BOWLINGKLUBB</t>
  </si>
  <si>
    <t>KL17020069</t>
  </si>
  <si>
    <t>INNHERRED FLYKLUBB</t>
  </si>
  <si>
    <t>STEINKJER SVØMME OG LIVREDNINGSKLUBB</t>
  </si>
  <si>
    <t>STEINKJER FRISBEEKLUBB</t>
  </si>
  <si>
    <t>NAMDAL SYKKELKLUBB</t>
  </si>
  <si>
    <t>MERÅKER SPORTSSKYTTERKLUBB</t>
  </si>
  <si>
    <t>ELVRAN IDRETTSLAG</t>
  </si>
  <si>
    <t>IL FRAM</t>
  </si>
  <si>
    <t>STJØRDAL FRIIDRETTSKLUBB</t>
  </si>
  <si>
    <t>KL17140063</t>
  </si>
  <si>
    <t>STJØRDAL BORDTENNISKLUBB</t>
  </si>
  <si>
    <t>LEVANGER LEGENDS BASKETBALLKLUBB</t>
  </si>
  <si>
    <t>VERRASTRANDA IDRETTSLAG</t>
  </si>
  <si>
    <t>SPORTSKLUBBEN FJELL</t>
  </si>
  <si>
    <t>KL17250001</t>
  </si>
  <si>
    <t>LYNGEN PISTOLKLUBB</t>
  </si>
  <si>
    <t>NAMDAL SPORTSSKYTTERLAG</t>
  </si>
  <si>
    <t>IDRETTSKLUBBEN JUNKEREN</t>
  </si>
  <si>
    <t>BODØ STUDENTENES IDRETTSLAG</t>
  </si>
  <si>
    <t>KL18040163</t>
  </si>
  <si>
    <t>FRYD DANSEKLUBB BODØ</t>
  </si>
  <si>
    <t>NARVIK SVØMMEKLUBB</t>
  </si>
  <si>
    <t>DREVJA IDRETTSLAG</t>
  </si>
  <si>
    <t>DREVVATN IDRETTSLAG</t>
  </si>
  <si>
    <t>KL18240028</t>
  </si>
  <si>
    <t>MOSJØEN HUNDEKJØRERKLUBB</t>
  </si>
  <si>
    <t>KL18260005</t>
  </si>
  <si>
    <t>RØSVATN PISTOLKLUBB</t>
  </si>
  <si>
    <t>KL18260006</t>
  </si>
  <si>
    <t>SUSENDAL IDRETTS- OG UNGDOMSLAG</t>
  </si>
  <si>
    <t>HEMNES MOTORSPORT KLUBB</t>
  </si>
  <si>
    <t>SELFORS UNGDOMSLAG</t>
  </si>
  <si>
    <t>IL BRO</t>
  </si>
  <si>
    <t>NEVERDAL UNGDOMS OG IDRETTSLAG</t>
  </si>
  <si>
    <t>NORDFJORDEN IDRETTSLAG</t>
  </si>
  <si>
    <t>KL18380003</t>
  </si>
  <si>
    <t>SANDHORNØY PISTOLKLUBB</t>
  </si>
  <si>
    <t>SALTDAL SPORTSSKYTTERKLUBB</t>
  </si>
  <si>
    <t>IL. MALM</t>
  </si>
  <si>
    <t>KL18410024</t>
  </si>
  <si>
    <t>FAUSKE KJØRE OG RIDEKLUBB</t>
  </si>
  <si>
    <t>KL18410032</t>
  </si>
  <si>
    <t>FAUSKE BILJARDKLUBB</t>
  </si>
  <si>
    <t>KL18410053</t>
  </si>
  <si>
    <t>FAUSKE BASKETBALLKLUBB</t>
  </si>
  <si>
    <t>KL18490004</t>
  </si>
  <si>
    <t>SKUTVIK IDRETTSLAG</t>
  </si>
  <si>
    <t>IL SØRULF</t>
  </si>
  <si>
    <t>KL18570001</t>
  </si>
  <si>
    <t>VÆRØY IDRETTSLAG</t>
  </si>
  <si>
    <t>FLAKSTAD IDRETTSLAG</t>
  </si>
  <si>
    <t>LOFOTEN TAEKWONDOKLUBB</t>
  </si>
  <si>
    <t>LOFOTEN EKSTREMSPORTKLUBB</t>
  </si>
  <si>
    <t>HENNINGSVÆR IDRETTSLAG</t>
  </si>
  <si>
    <t>KL18650047</t>
  </si>
  <si>
    <t>LOFOTEN UNDERVANNSKLUBB</t>
  </si>
  <si>
    <t>STOKMARKNES IDRETTSLAG</t>
  </si>
  <si>
    <t>SORTLAND JUDO OG BRASILIANSK JIU-JITSU</t>
  </si>
  <si>
    <t>VESTERÅLEN SPORTSSKYTTERKLUBB</t>
  </si>
  <si>
    <t>REINE IDRETTSLAG</t>
  </si>
  <si>
    <t>Troms IK</t>
  </si>
  <si>
    <t>TROMSØ HANG-OG PARAGLIDERKLUBB</t>
  </si>
  <si>
    <t>KL19020103</t>
  </si>
  <si>
    <t>SØR-KVALØYA FOTBALLKLUBB</t>
  </si>
  <si>
    <t>KL19020126</t>
  </si>
  <si>
    <t>TROMSØ OG OMEGN TREKKHUNDKLUBB</t>
  </si>
  <si>
    <t>TUIL TROMSDALEN FRIIDRETT</t>
  </si>
  <si>
    <t>KVÆSMA FOTBALLKLUBB</t>
  </si>
  <si>
    <t>ISHAVSBYEN SYKKEL</t>
  </si>
  <si>
    <t>ARCTIC TAEKWON-DO KLUBB</t>
  </si>
  <si>
    <t>HARSTAD PISTOLKLUBB</t>
  </si>
  <si>
    <t>KL19030027</t>
  </si>
  <si>
    <t>HARSTAD VOLLEYBALLKLUBB</t>
  </si>
  <si>
    <t>ETS TAEKWON-DO</t>
  </si>
  <si>
    <t>KL19230024</t>
  </si>
  <si>
    <t>SALANGEN KLATREKLUBB</t>
  </si>
  <si>
    <t>KL19290002</t>
  </si>
  <si>
    <t>HAVØRN UIL</t>
  </si>
  <si>
    <t>BOTNHAMN UNGDOMS OG IDRETTSLAG</t>
  </si>
  <si>
    <t>FINNSNES PISTOLKLUBB</t>
  </si>
  <si>
    <t>HUSØY I L</t>
  </si>
  <si>
    <t>KL19310046</t>
  </si>
  <si>
    <t>FINNSNES BOWLINGKLUBB</t>
  </si>
  <si>
    <t>LAURASÆTRA MOTORCROSSKLUBB</t>
  </si>
  <si>
    <t>SKJERVØY SKØYTE- OG ISHOCKEYKLUBB</t>
  </si>
  <si>
    <t>KL19420024</t>
  </si>
  <si>
    <t>NORDREISA TAEKWON-DO KLUBB</t>
  </si>
  <si>
    <t>KL19420035</t>
  </si>
  <si>
    <t>NORDREISA HELSESPORTSLAG</t>
  </si>
  <si>
    <t>HAMMERFEST VOLLEYBALLKLUBB</t>
  </si>
  <si>
    <t>KL20110003</t>
  </si>
  <si>
    <t>MAZE IDRETTSLAG</t>
  </si>
  <si>
    <t>ALTA BOKSEKLUBB</t>
  </si>
  <si>
    <t>KL20120006</t>
  </si>
  <si>
    <t>ALTA SPORTSKYTTERKLUBB</t>
  </si>
  <si>
    <t>KL20200040</t>
  </si>
  <si>
    <t>LAKSELV SPORTSFLYKLUBB</t>
  </si>
  <si>
    <t>TANA OG NESSEBY PISTOLKLUBB</t>
  </si>
  <si>
    <t>KIRKENES RYTTERSPORTSKLUBB</t>
  </si>
  <si>
    <t>KL21110002</t>
  </si>
  <si>
    <t>SVALBARD SEILFORENING</t>
  </si>
  <si>
    <t>Finnmark IK</t>
  </si>
  <si>
    <t>KL30020002</t>
  </si>
  <si>
    <t>MORSA SYKKELKLUBB</t>
  </si>
  <si>
    <t>KL30020003</t>
  </si>
  <si>
    <t>MOSS DISKGOLFKLUBB</t>
  </si>
  <si>
    <t>KL30030002</t>
  </si>
  <si>
    <t>KALNES IDRETTSLAG</t>
  </si>
  <si>
    <t>KL30040003</t>
  </si>
  <si>
    <t>FREDRIKSTAD PADELKLUBB</t>
  </si>
  <si>
    <t>KL30140004</t>
  </si>
  <si>
    <t>MYSEN FUNKSJONSHEMMEDES IDRETTSKLUBB</t>
  </si>
  <si>
    <t>KL30160001</t>
  </si>
  <si>
    <t>RAKKESTAD RACKETKLUBB</t>
  </si>
  <si>
    <t>KL30210002</t>
  </si>
  <si>
    <t>FOLLO SQUASHKLUBB</t>
  </si>
  <si>
    <t>HASLUM TOPPHÅNDBALLFORENING</t>
  </si>
  <si>
    <t>KL30240006</t>
  </si>
  <si>
    <t>STABEKK DRILLKLUBB</t>
  </si>
  <si>
    <t>KL30240015</t>
  </si>
  <si>
    <t>SANDVIKA CYCKLE CLUB</t>
  </si>
  <si>
    <t>KL30240016</t>
  </si>
  <si>
    <t>BÆRUM TAIFUN KAMPSPORTKLUBB</t>
  </si>
  <si>
    <t>KL30290004</t>
  </si>
  <si>
    <t>LØRENSKOG PISTOLKLUBB</t>
  </si>
  <si>
    <t>KL30330001</t>
  </si>
  <si>
    <t>ROMERIKE DRILLKLUBB</t>
  </si>
  <si>
    <t>KL30330003</t>
  </si>
  <si>
    <t>JESSHEIM TROOPERS BASKETBALLKLUBB</t>
  </si>
  <si>
    <t>KL30430001</t>
  </si>
  <si>
    <t>ÅL RIDEKLUBB</t>
  </si>
  <si>
    <t>VIKERSUND KAMPSPORTKLUBB</t>
  </si>
  <si>
    <t>KL30530001</t>
  </si>
  <si>
    <t>JEVNAKER BANDY KLUBB</t>
  </si>
  <si>
    <t>KL34030004</t>
  </si>
  <si>
    <t>HAMARKAMERATENE KVINNER ELITE</t>
  </si>
  <si>
    <t>KL34070001</t>
  </si>
  <si>
    <t>TOTEN SPORTSSKYTTERKLUBB</t>
  </si>
  <si>
    <t>KL34150001</t>
  </si>
  <si>
    <t>ODAL SKIKLUBB</t>
  </si>
  <si>
    <t>KL34390001</t>
  </si>
  <si>
    <t>SØR-VEKKOM LAUPARLAG</t>
  </si>
  <si>
    <t>KL34410002</t>
  </si>
  <si>
    <t>GAUSDAL FRISBEEKLUBB</t>
  </si>
  <si>
    <t>KL38010004</t>
  </si>
  <si>
    <t>HORTEN DRILL</t>
  </si>
  <si>
    <t>PORSGRUNN SQUASH- OG BORDTENNISKLUBB</t>
  </si>
  <si>
    <t>KL38060002</t>
  </si>
  <si>
    <t>GRENLAND TOPPHÅNDBALLKLUBB</t>
  </si>
  <si>
    <t>KL38070003</t>
  </si>
  <si>
    <t>SKIEN JETMODELLKLUBB</t>
  </si>
  <si>
    <t>KL38130001</t>
  </si>
  <si>
    <t>GRENLAND HAVPADLEKLUBB</t>
  </si>
  <si>
    <t>KL38170002</t>
  </si>
  <si>
    <t>MIDT-TELEMARK TURN</t>
  </si>
  <si>
    <t>KL42020002</t>
  </si>
  <si>
    <t>HOLVIKA BALLKLUBB</t>
  </si>
  <si>
    <t>KL42030003</t>
  </si>
  <si>
    <t>ARENDAL SKATEKLUBB</t>
  </si>
  <si>
    <t>KL42030004</t>
  </si>
  <si>
    <t>ARENDAL SPORTSKLUBB</t>
  </si>
  <si>
    <t>KL42040006</t>
  </si>
  <si>
    <t>ELVEPARKEN IDRETTSLAG</t>
  </si>
  <si>
    <t>KL42040007</t>
  </si>
  <si>
    <t>LUNDSKRÅGENE INNEBANDYKLUBB (LUNDSKRÅGENE IBK)</t>
  </si>
  <si>
    <t>KL42070001</t>
  </si>
  <si>
    <t>FLEKKEFJORD VOLLEYBALLKLUBB</t>
  </si>
  <si>
    <t>KL42250003</t>
  </si>
  <si>
    <t>LYNGDAL FUNCTIONAL FITNESS KLUBB</t>
  </si>
  <si>
    <t>KL46010010</t>
  </si>
  <si>
    <t>BERGEN TEKNIKERSAMFUND IDRETTSLAG</t>
  </si>
  <si>
    <t>KL46010014</t>
  </si>
  <si>
    <t>BERGEN VANNPOLOKLUBB</t>
  </si>
  <si>
    <t>KL46010019</t>
  </si>
  <si>
    <t>BI ATHLETICS BERGEN</t>
  </si>
  <si>
    <t>KL46120001</t>
  </si>
  <si>
    <t>NJORD DYKKERKLUBB SVEIO</t>
  </si>
  <si>
    <t>KL46140002</t>
  </si>
  <si>
    <t>STORD FRISBEEGOLFKLUBB</t>
  </si>
  <si>
    <t>KL46280001</t>
  </si>
  <si>
    <t>BERGSDALEN IDRETTSLAG</t>
  </si>
  <si>
    <t>KL46410001</t>
  </si>
  <si>
    <t>GUDVANGEN FALLSKJERMKLUBB</t>
  </si>
  <si>
    <t>KL46490001</t>
  </si>
  <si>
    <t>STADLANDET BRETTKLUBB</t>
  </si>
  <si>
    <t>KL50010024</t>
  </si>
  <si>
    <t>TRONDHEIM TOPPHÅNDBALLKLUBB</t>
  </si>
  <si>
    <t>KL50010026</t>
  </si>
  <si>
    <t>ROSENDAL BEACH VOLLYBALLKLUBB</t>
  </si>
  <si>
    <t>KL50210001</t>
  </si>
  <si>
    <t>OPPDAL SNOWBOARDKLUBB</t>
  </si>
  <si>
    <t>KL50320002</t>
  </si>
  <si>
    <t>SELBU DISCGOLFKLUBB</t>
  </si>
  <si>
    <t>KL50380002</t>
  </si>
  <si>
    <t>VERDAL FRISBEEKLUBB</t>
  </si>
  <si>
    <t>KL50550001</t>
  </si>
  <si>
    <t>HEIM SVØMME OG LIVREDNINGSKLUBB</t>
  </si>
  <si>
    <t>KL50590001</t>
  </si>
  <si>
    <t>MELDAL SPORTSKLUBB</t>
  </si>
  <si>
    <t>KL54260001</t>
  </si>
  <si>
    <t>KÅFJORD NTN TAEKWON-DO KLUBB</t>
  </si>
  <si>
    <t>KL54280001</t>
  </si>
  <si>
    <t>NORDREISA TREKKHUNDKLUBB</t>
  </si>
  <si>
    <t>KL54030002</t>
  </si>
  <si>
    <t>ALTA VOLLEYBALLKLUBB</t>
  </si>
  <si>
    <t>KL54300001</t>
  </si>
  <si>
    <t>SÁMI TAEKWONDO KLUBB</t>
  </si>
  <si>
    <t>KL54370001</t>
  </si>
  <si>
    <t>KARASJOK TURNFORENING</t>
  </si>
  <si>
    <t>TONSTAD IDRETTSLAG</t>
  </si>
  <si>
    <t>SIRDAL FJELLGOLFKLUBB</t>
  </si>
  <si>
    <t>BergenMedisinernes Idrettslag</t>
  </si>
  <si>
    <t>KL12010763</t>
  </si>
  <si>
    <t>BØVERDALEN IDRETTSLAG</t>
  </si>
  <si>
    <t>ENGERDAL SYKKELKLUBB</t>
  </si>
  <si>
    <t>SKOGN LUFTSPORTKLUBB</t>
  </si>
  <si>
    <t>KL17190071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</si>
</sst>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 * #,##0_ ;_ * \-#,##0_ ;_ * &quot;-&quot;_ ;_ @_ "/>
    <numFmt numFmtId="165" formatCode="#,##0_ ;\-#,##0\ "/>
    <numFmt numFmtId="166" formatCode="_ * #,##0_ ;_ * \-#,##0_ ;_ * &quot;-&quot;??_ ;_ @_ "/>
    <numFmt numFmtId="167" formatCode="#,###"/>
    <numFmt numFmtId="168" formatCode="#,##0.0_ ;[Red]\-#,##0.0\ "/>
    <numFmt numFmtId="169" formatCode="#,##0.0;[Red]\-#,##0.0"/>
    <numFmt numFmtId="170" formatCode="_-* #,##0_-;\-* #,##0_-;_-* &quot;-&quot;??_-;_-@_-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FFFFFF"/>
      <name val="Tahoma"/>
      <family val="2"/>
    </font>
    <font>
      <b/>
      <sz val="10"/>
      <color rgb="FF000000"/>
      <name val="Tahoma"/>
      <family val="2"/>
    </font>
    <font>
      <b/>
      <sz val="8"/>
      <name val="Tahoma"/>
      <family val="2"/>
    </font>
    <font>
      <b/>
      <sz val="8"/>
      <color rgb="FFFFFFFF"/>
      <name val="Tahoma"/>
      <family val="2"/>
    </font>
    <font>
      <b/>
      <sz val="11"/>
      <name val="Calibri"/>
      <family val="2"/>
    </font>
    <font>
      <sz val="8"/>
      <color rgb="FF000000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FF0000"/>
      <name val="Segoe UI"/>
      <family val="2"/>
    </font>
    <font>
      <sz val="11"/>
      <color rgb="FFFF0000"/>
      <name val="Calibri"/>
      <family val="2"/>
    </font>
    <font>
      <sz val="8"/>
      <color rgb="FFFFFFFF"/>
      <name val="Tahoma"/>
      <family val="2"/>
    </font>
    <font>
      <sz val="11"/>
      <color theme="0"/>
      <name val="Arial"/>
      <family val="2"/>
    </font>
    <font>
      <sz val="11"/>
      <name val="Arial"/>
      <family val="2"/>
    </font>
    <font>
      <b/>
      <sz val="14"/>
      <name val="Calibri"/>
      <family val="2"/>
      <scheme val="minor"/>
    </font>
    <font>
      <b/>
      <sz val="11"/>
      <name val="Arial"/>
      <family val="2"/>
    </font>
    <font>
      <b/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>
      <alignment wrapText="1"/>
    </xf>
    <xf numFmtId="0" fontId="8" fillId="0" borderId="0"/>
    <xf numFmtId="0" fontId="12" fillId="0" borderId="0"/>
    <xf numFmtId="43" fontId="33" fillId="0" borderId="0" applyFont="0" applyFill="0" applyBorder="0" applyAlignment="0" applyProtection="0"/>
  </cellStyleXfs>
  <cellXfs count="128">
    <xf numFmtId="0" fontId="0" fillId="0" borderId="0" xfId="0"/>
    <xf numFmtId="0" fontId="5" fillId="0" borderId="0" xfId="0" applyFont="1"/>
    <xf numFmtId="3" fontId="0" fillId="0" borderId="0" xfId="0" applyNumberFormat="1"/>
    <xf numFmtId="0" fontId="0" fillId="0" borderId="7" xfId="0" applyBorder="1"/>
    <xf numFmtId="0" fontId="2" fillId="0" borderId="8" xfId="0" applyFont="1" applyBorder="1"/>
    <xf numFmtId="3" fontId="2" fillId="0" borderId="8" xfId="0" applyNumberFormat="1" applyFont="1" applyBorder="1"/>
    <xf numFmtId="0" fontId="3" fillId="0" borderId="0" xfId="0" applyFont="1"/>
    <xf numFmtId="3" fontId="3" fillId="0" borderId="0" xfId="0" applyNumberFormat="1" applyFont="1"/>
    <xf numFmtId="0" fontId="4" fillId="0" borderId="0" xfId="0" applyFont="1"/>
    <xf numFmtId="0" fontId="4" fillId="0" borderId="7" xfId="0" applyFont="1" applyBorder="1"/>
    <xf numFmtId="0" fontId="3" fillId="0" borderId="7" xfId="0" applyFont="1" applyBorder="1" applyAlignment="1">
      <alignment horizontal="center"/>
    </xf>
    <xf numFmtId="3" fontId="4" fillId="0" borderId="0" xfId="0" applyNumberFormat="1" applyFont="1"/>
    <xf numFmtId="0" fontId="2" fillId="0" borderId="9" xfId="0" applyFont="1" applyBorder="1"/>
    <xf numFmtId="3" fontId="3" fillId="0" borderId="9" xfId="0" applyNumberFormat="1" applyFont="1" applyBorder="1"/>
    <xf numFmtId="0" fontId="2" fillId="2" borderId="0" xfId="0" applyFont="1" applyFill="1"/>
    <xf numFmtId="3" fontId="2" fillId="2" borderId="0" xfId="0" applyNumberFormat="1" applyFont="1" applyFill="1"/>
    <xf numFmtId="0" fontId="0" fillId="3" borderId="0" xfId="0" applyFill="1"/>
    <xf numFmtId="3" fontId="0" fillId="3" borderId="0" xfId="0" applyNumberFormat="1" applyFill="1"/>
    <xf numFmtId="0" fontId="2" fillId="0" borderId="7" xfId="0" applyFont="1" applyBorder="1" applyAlignment="1">
      <alignment horizontal="center"/>
    </xf>
    <xf numFmtId="0" fontId="0" fillId="0" borderId="6" xfId="0" applyBorder="1"/>
    <xf numFmtId="0" fontId="7" fillId="0" borderId="6" xfId="0" applyFont="1" applyBorder="1"/>
    <xf numFmtId="0" fontId="6" fillId="0" borderId="6" xfId="0" applyFont="1" applyBorder="1"/>
    <xf numFmtId="0" fontId="9" fillId="0" borderId="6" xfId="2" applyFont="1" applyBorder="1"/>
    <xf numFmtId="0" fontId="2" fillId="0" borderId="0" xfId="0" applyFont="1"/>
    <xf numFmtId="3" fontId="0" fillId="0" borderId="6" xfId="0" applyNumberFormat="1" applyBorder="1"/>
    <xf numFmtId="0" fontId="3" fillId="0" borderId="0" xfId="0" applyFont="1" applyAlignment="1">
      <alignment horizontal="center"/>
    </xf>
    <xf numFmtId="0" fontId="10" fillId="0" borderId="0" xfId="3" applyFont="1"/>
    <xf numFmtId="38" fontId="10" fillId="4" borderId="0" xfId="3" applyNumberFormat="1" applyFont="1" applyFill="1"/>
    <xf numFmtId="38" fontId="10" fillId="0" borderId="0" xfId="3" applyNumberFormat="1" applyFont="1"/>
    <xf numFmtId="0" fontId="15" fillId="0" borderId="0" xfId="3" applyFont="1" applyAlignment="1">
      <alignment vertical="top" wrapText="1" readingOrder="1"/>
    </xf>
    <xf numFmtId="0" fontId="16" fillId="0" borderId="0" xfId="3" applyFont="1" applyAlignment="1">
      <alignment horizontal="right" vertical="top" wrapText="1" readingOrder="1"/>
    </xf>
    <xf numFmtId="0" fontId="15" fillId="0" borderId="0" xfId="3" applyFont="1" applyAlignment="1">
      <alignment horizontal="right" vertical="top" readingOrder="1"/>
    </xf>
    <xf numFmtId="0" fontId="17" fillId="0" borderId="0" xfId="3" applyFont="1" applyAlignment="1">
      <alignment vertical="top" readingOrder="1"/>
    </xf>
    <xf numFmtId="0" fontId="17" fillId="0" borderId="0" xfId="3" applyFont="1"/>
    <xf numFmtId="3" fontId="18" fillId="0" borderId="0" xfId="3" applyNumberFormat="1" applyFont="1" applyAlignment="1">
      <alignment vertical="top" readingOrder="1"/>
    </xf>
    <xf numFmtId="3" fontId="18" fillId="0" borderId="0" xfId="3" applyNumberFormat="1" applyFont="1" applyAlignment="1">
      <alignment horizontal="right" vertical="top" readingOrder="1"/>
    </xf>
    <xf numFmtId="38" fontId="18" fillId="0" borderId="0" xfId="3" applyNumberFormat="1" applyFont="1" applyAlignment="1">
      <alignment horizontal="right" vertical="top" readingOrder="1"/>
    </xf>
    <xf numFmtId="166" fontId="19" fillId="0" borderId="0" xfId="0" applyNumberFormat="1" applyFont="1"/>
    <xf numFmtId="164" fontId="19" fillId="0" borderId="0" xfId="0" applyNumberFormat="1" applyFont="1"/>
    <xf numFmtId="164" fontId="20" fillId="0" borderId="0" xfId="0" applyNumberFormat="1" applyFont="1"/>
    <xf numFmtId="3" fontId="10" fillId="0" borderId="0" xfId="3" applyNumberFormat="1" applyFont="1"/>
    <xf numFmtId="0" fontId="18" fillId="0" borderId="0" xfId="3" applyFont="1" applyAlignment="1">
      <alignment horizontal="right" vertical="top" readingOrder="1"/>
    </xf>
    <xf numFmtId="3" fontId="18" fillId="0" borderId="0" xfId="3" applyNumberFormat="1" applyFont="1" applyAlignment="1">
      <alignment vertical="top" wrapText="1" readingOrder="1"/>
    </xf>
    <xf numFmtId="3" fontId="21" fillId="0" borderId="0" xfId="3" applyNumberFormat="1" applyFont="1" applyAlignment="1">
      <alignment vertical="top" readingOrder="1"/>
    </xf>
    <xf numFmtId="3" fontId="21" fillId="0" borderId="0" xfId="3" applyNumberFormat="1" applyFont="1" applyAlignment="1">
      <alignment horizontal="right" vertical="top" readingOrder="1"/>
    </xf>
    <xf numFmtId="38" fontId="21" fillId="0" borderId="0" xfId="3" applyNumberFormat="1" applyFont="1" applyAlignment="1">
      <alignment horizontal="right" vertical="top" readingOrder="1"/>
    </xf>
    <xf numFmtId="3" fontId="22" fillId="0" borderId="0" xfId="3" applyNumberFormat="1" applyFont="1"/>
    <xf numFmtId="0" fontId="23" fillId="0" borderId="0" xfId="3" applyFont="1" applyAlignment="1">
      <alignment horizontal="right" vertical="top" wrapText="1" readingOrder="1"/>
    </xf>
    <xf numFmtId="0" fontId="22" fillId="0" borderId="0" xfId="3" applyFont="1"/>
    <xf numFmtId="38" fontId="22" fillId="0" borderId="0" xfId="3" applyNumberFormat="1" applyFont="1"/>
    <xf numFmtId="3" fontId="24" fillId="0" borderId="0" xfId="0" applyNumberFormat="1" applyFont="1"/>
    <xf numFmtId="3" fontId="11" fillId="0" borderId="0" xfId="0" applyNumberFormat="1" applyFont="1"/>
    <xf numFmtId="3" fontId="7" fillId="0" borderId="0" xfId="3" applyNumberFormat="1" applyFont="1"/>
    <xf numFmtId="0" fontId="7" fillId="0" borderId="0" xfId="3" applyFont="1"/>
    <xf numFmtId="3" fontId="12" fillId="0" borderId="0" xfId="3" applyNumberFormat="1" applyAlignment="1">
      <alignment vertical="top" readingOrder="1"/>
    </xf>
    <xf numFmtId="3" fontId="6" fillId="0" borderId="0" xfId="3" applyNumberFormat="1" applyFont="1" applyAlignment="1">
      <alignment vertical="top" readingOrder="1"/>
    </xf>
    <xf numFmtId="3" fontId="7" fillId="0" borderId="6" xfId="3" applyNumberFormat="1" applyFont="1" applyBorder="1"/>
    <xf numFmtId="3" fontId="12" fillId="2" borderId="0" xfId="3" applyNumberFormat="1" applyFill="1" applyAlignment="1">
      <alignment vertical="top" readingOrder="1"/>
    </xf>
    <xf numFmtId="3" fontId="7" fillId="2" borderId="0" xfId="3" applyNumberFormat="1" applyFont="1" applyFill="1"/>
    <xf numFmtId="3" fontId="12" fillId="3" borderId="0" xfId="3" applyNumberFormat="1" applyFill="1" applyAlignment="1">
      <alignment vertical="top" readingOrder="1"/>
    </xf>
    <xf numFmtId="3" fontId="7" fillId="3" borderId="0" xfId="3" applyNumberFormat="1" applyFont="1" applyFill="1"/>
    <xf numFmtId="3" fontId="12" fillId="5" borderId="0" xfId="3" applyNumberFormat="1" applyFill="1" applyAlignment="1">
      <alignment vertical="top" readingOrder="1"/>
    </xf>
    <xf numFmtId="3" fontId="7" fillId="5" borderId="0" xfId="3" applyNumberFormat="1" applyFont="1" applyFill="1"/>
    <xf numFmtId="3" fontId="12" fillId="6" borderId="0" xfId="3" applyNumberFormat="1" applyFill="1" applyAlignment="1">
      <alignment vertical="top" readingOrder="1"/>
    </xf>
    <xf numFmtId="3" fontId="7" fillId="6" borderId="0" xfId="3" applyNumberFormat="1" applyFont="1" applyFill="1"/>
    <xf numFmtId="3" fontId="12" fillId="7" borderId="0" xfId="3" applyNumberFormat="1" applyFill="1" applyAlignment="1">
      <alignment vertical="top" readingOrder="1"/>
    </xf>
    <xf numFmtId="3" fontId="7" fillId="7" borderId="0" xfId="3" applyNumberFormat="1" applyFont="1" applyFill="1"/>
    <xf numFmtId="3" fontId="12" fillId="8" borderId="0" xfId="3" applyNumberFormat="1" applyFill="1" applyAlignment="1">
      <alignment vertical="top" readingOrder="1"/>
    </xf>
    <xf numFmtId="3" fontId="7" fillId="8" borderId="0" xfId="3" applyNumberFormat="1" applyFont="1" applyFill="1"/>
    <xf numFmtId="3" fontId="12" fillId="9" borderId="0" xfId="3" applyNumberFormat="1" applyFill="1" applyAlignment="1">
      <alignment vertical="top" readingOrder="1"/>
    </xf>
    <xf numFmtId="3" fontId="7" fillId="9" borderId="0" xfId="3" applyNumberFormat="1" applyFont="1" applyFill="1"/>
    <xf numFmtId="3" fontId="12" fillId="10" borderId="0" xfId="3" applyNumberFormat="1" applyFill="1" applyAlignment="1">
      <alignment vertical="top" readingOrder="1"/>
    </xf>
    <xf numFmtId="3" fontId="7" fillId="10" borderId="0" xfId="3" applyNumberFormat="1" applyFont="1" applyFill="1"/>
    <xf numFmtId="3" fontId="6" fillId="8" borderId="0" xfId="3" applyNumberFormat="1" applyFont="1" applyFill="1" applyAlignment="1">
      <alignment vertical="top" readingOrder="1"/>
    </xf>
    <xf numFmtId="3" fontId="6" fillId="8" borderId="0" xfId="3" applyNumberFormat="1" applyFont="1" applyFill="1"/>
    <xf numFmtId="3" fontId="6" fillId="10" borderId="0" xfId="3" applyNumberFormat="1" applyFont="1" applyFill="1" applyAlignment="1">
      <alignment vertical="top" readingOrder="1"/>
    </xf>
    <xf numFmtId="3" fontId="6" fillId="10" borderId="0" xfId="3" applyNumberFormat="1" applyFont="1" applyFill="1"/>
    <xf numFmtId="3" fontId="6" fillId="6" borderId="0" xfId="3" applyNumberFormat="1" applyFont="1" applyFill="1" applyAlignment="1">
      <alignment vertical="top" readingOrder="1"/>
    </xf>
    <xf numFmtId="3" fontId="6" fillId="6" borderId="0" xfId="3" applyNumberFormat="1" applyFont="1" applyFill="1"/>
    <xf numFmtId="0" fontId="7" fillId="6" borderId="0" xfId="3" applyFont="1" applyFill="1"/>
    <xf numFmtId="0" fontId="25" fillId="0" borderId="0" xfId="0" applyFont="1"/>
    <xf numFmtId="3" fontId="25" fillId="0" borderId="6" xfId="3" applyNumberFormat="1" applyFont="1" applyBorder="1"/>
    <xf numFmtId="3" fontId="26" fillId="0" borderId="0" xfId="0" applyNumberFormat="1" applyFont="1"/>
    <xf numFmtId="0" fontId="7" fillId="0" borderId="0" xfId="0" applyFont="1"/>
    <xf numFmtId="3" fontId="7" fillId="0" borderId="0" xfId="0" applyNumberFormat="1" applyFont="1"/>
    <xf numFmtId="0" fontId="26" fillId="0" borderId="0" xfId="0" applyFont="1"/>
    <xf numFmtId="3" fontId="27" fillId="0" borderId="1" xfId="0" applyNumberFormat="1" applyFont="1" applyBorder="1" applyAlignment="1">
      <alignment horizontal="left"/>
    </xf>
    <xf numFmtId="0" fontId="27" fillId="0" borderId="2" xfId="0" applyFont="1" applyBorder="1"/>
    <xf numFmtId="3" fontId="27" fillId="0" borderId="3" xfId="0" applyNumberFormat="1" applyFont="1" applyBorder="1"/>
    <xf numFmtId="165" fontId="27" fillId="0" borderId="4" xfId="0" applyNumberFormat="1" applyFont="1" applyBorder="1" applyAlignment="1">
      <alignment horizontal="left"/>
    </xf>
    <xf numFmtId="0" fontId="27" fillId="0" borderId="5" xfId="0" applyFont="1" applyBorder="1"/>
    <xf numFmtId="3" fontId="27" fillId="0" borderId="10" xfId="0" applyNumberFormat="1" applyFont="1" applyBorder="1"/>
    <xf numFmtId="3" fontId="7" fillId="0" borderId="6" xfId="3" applyNumberFormat="1" applyFont="1" applyBorder="1" applyAlignment="1">
      <alignment vertical="top" readingOrder="1"/>
    </xf>
    <xf numFmtId="0" fontId="28" fillId="0" borderId="0" xfId="0" applyFont="1"/>
    <xf numFmtId="165" fontId="27" fillId="0" borderId="1" xfId="0" applyNumberFormat="1" applyFont="1" applyBorder="1" applyAlignment="1">
      <alignment horizontal="left"/>
    </xf>
    <xf numFmtId="0" fontId="6" fillId="0" borderId="0" xfId="0" applyFont="1"/>
    <xf numFmtId="3" fontId="6" fillId="0" borderId="0" xfId="0" applyNumberFormat="1" applyFont="1"/>
    <xf numFmtId="0" fontId="10" fillId="4" borderId="0" xfId="3" applyFont="1" applyFill="1"/>
    <xf numFmtId="0" fontId="7" fillId="0" borderId="6" xfId="3" applyFont="1" applyBorder="1" applyAlignment="1">
      <alignment vertical="top" readingOrder="1"/>
    </xf>
    <xf numFmtId="38" fontId="7" fillId="0" borderId="6" xfId="3" applyNumberFormat="1" applyFont="1" applyBorder="1" applyAlignment="1">
      <alignment readingOrder="1"/>
    </xf>
    <xf numFmtId="0" fontId="29" fillId="5" borderId="0" xfId="0" applyFont="1" applyFill="1" applyAlignment="1">
      <alignment vertical="top" readingOrder="1"/>
    </xf>
    <xf numFmtId="3" fontId="2" fillId="5" borderId="0" xfId="0" applyNumberFormat="1" applyFont="1" applyFill="1"/>
    <xf numFmtId="0" fontId="0" fillId="5" borderId="0" xfId="0" applyFill="1"/>
    <xf numFmtId="3" fontId="0" fillId="5" borderId="0" xfId="0" applyNumberFormat="1" applyFill="1"/>
    <xf numFmtId="0" fontId="12" fillId="0" borderId="0" xfId="0" applyFont="1" applyAlignment="1">
      <alignment vertical="top" readingOrder="1"/>
    </xf>
    <xf numFmtId="0" fontId="7" fillId="0" borderId="0" xfId="0" applyFont="1" applyAlignment="1">
      <alignment readingOrder="1"/>
    </xf>
    <xf numFmtId="0" fontId="7" fillId="0" borderId="0" xfId="0" applyFont="1" applyAlignment="1">
      <alignment vertical="top" readingOrder="1"/>
    </xf>
    <xf numFmtId="0" fontId="0" fillId="0" borderId="0" xfId="0" pivotButton="1"/>
    <xf numFmtId="0" fontId="0" fillId="0" borderId="0" xfId="0" applyAlignment="1">
      <alignment horizontal="left"/>
    </xf>
    <xf numFmtId="3" fontId="2" fillId="0" borderId="0" xfId="0" applyNumberFormat="1" applyFont="1"/>
    <xf numFmtId="3" fontId="2" fillId="2" borderId="11" xfId="0" applyNumberFormat="1" applyFont="1" applyFill="1" applyBorder="1"/>
    <xf numFmtId="0" fontId="2" fillId="2" borderId="12" xfId="0" applyFont="1" applyFill="1" applyBorder="1"/>
    <xf numFmtId="0" fontId="0" fillId="0" borderId="6" xfId="0" applyBorder="1" applyAlignment="1">
      <alignment vertical="top" readingOrder="1"/>
    </xf>
    <xf numFmtId="38" fontId="0" fillId="0" borderId="0" xfId="0" applyNumberFormat="1"/>
    <xf numFmtId="0" fontId="2" fillId="0" borderId="7" xfId="0" applyFont="1" applyBorder="1"/>
    <xf numFmtId="38" fontId="2" fillId="0" borderId="7" xfId="0" applyNumberFormat="1" applyFont="1" applyBorder="1"/>
    <xf numFmtId="38" fontId="2" fillId="0" borderId="9" xfId="0" applyNumberFormat="1" applyFont="1" applyBorder="1"/>
    <xf numFmtId="38" fontId="2" fillId="0" borderId="0" xfId="0" applyNumberFormat="1" applyFont="1"/>
    <xf numFmtId="167" fontId="10" fillId="0" borderId="6" xfId="0" applyNumberFormat="1" applyFont="1" applyBorder="1"/>
    <xf numFmtId="168" fontId="0" fillId="0" borderId="0" xfId="0" applyNumberFormat="1"/>
    <xf numFmtId="3" fontId="32" fillId="0" borderId="0" xfId="0" applyNumberFormat="1" applyFont="1"/>
    <xf numFmtId="169" fontId="0" fillId="0" borderId="0" xfId="0" applyNumberFormat="1"/>
    <xf numFmtId="170" fontId="0" fillId="0" borderId="6" xfId="4" applyNumberFormat="1" applyFont="1" applyFill="1" applyBorder="1"/>
    <xf numFmtId="3" fontId="0" fillId="0" borderId="0" xfId="0" quotePrefix="1" applyNumberFormat="1"/>
    <xf numFmtId="0" fontId="13" fillId="0" borderId="0" xfId="3" applyFont="1" applyAlignment="1">
      <alignment vertical="top" wrapText="1" readingOrder="1"/>
    </xf>
    <xf numFmtId="0" fontId="10" fillId="0" borderId="0" xfId="3" applyFont="1"/>
    <xf numFmtId="0" fontId="14" fillId="4" borderId="0" xfId="3" applyFont="1" applyFill="1" applyAlignment="1">
      <alignment vertical="top" wrapText="1" readingOrder="1"/>
    </xf>
    <xf numFmtId="0" fontId="10" fillId="4" borderId="0" xfId="3" applyFont="1" applyFill="1"/>
  </cellXfs>
  <cellStyles count="5">
    <cellStyle name="Komma" xfId="4" builtinId="3"/>
    <cellStyle name="Normal" xfId="0" builtinId="0"/>
    <cellStyle name="Normal 2" xfId="1" xr:uid="{00000000-0005-0000-0000-000001000000}"/>
    <cellStyle name="Normal 2 2" xfId="3" xr:uid="{00000000-0005-0000-0000-000002000000}"/>
    <cellStyle name="Normal_Ark1" xfId="2" xr:uid="{00000000-0005-0000-0000-00000300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numFmt numFmtId="3" formatCode="#,##0"/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drettsforbundet/documentcontent/Okonomi/Momskompensasjon/2017/Statistikk%20og%20rapporter/Momskompensasjon%202017%20-%20Endelige%20utbetalingst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NIFkonomi/Delte%20dokumenter/Momskompensasjon/2019/Statistikk%20og%20rapporter/Regneark%20Lottsti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pport Lottstift"/>
      <sheetName val="Overordnet"/>
      <sheetName val="AS"/>
      <sheetName val="IK + SF"/>
      <sheetName val="Momskomp, detaljert - godkjent"/>
      <sheetName val="Momskomp, detaljert - sortert"/>
    </sheetNames>
    <sheetDataSet>
      <sheetData sheetId="0">
        <row r="6">
          <cell r="Q6">
            <v>0.27190915300000001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- uendret"/>
      <sheetName val="Registrering søknadsdata"/>
      <sheetName val="Beregning adm-tilskudd"/>
      <sheetName val="Tildelinger"/>
      <sheetName val="Match"/>
      <sheetName val="TildelingENDELIG"/>
      <sheetName val="TildelingENDELIG (2)"/>
    </sheetNames>
    <sheetDataSet>
      <sheetData sheetId="0"/>
      <sheetData sheetId="1"/>
      <sheetData sheetId="2"/>
      <sheetData sheetId="3">
        <row r="1">
          <cell r="E1">
            <v>605725438</v>
          </cell>
        </row>
      </sheetData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rp, Morten Aarlia" refreshedDate="43802.791897800926" createdVersion="6" refreshedVersion="6" minRefreshableVersion="3" recordCount="6092" xr:uid="{17EF96A0-8960-4865-8D0A-FB4B520BA912}">
  <cacheSource type="worksheet">
    <worksheetSource ref="A1:F1048576" sheet="2019TildelingENDELIG (2)"/>
  </cacheSource>
  <cacheFields count="6">
    <cacheField name="OrgId" numFmtId="0">
      <sharedItems containsString="0" containsBlank="1" containsNumber="1" containsInteger="1" minValue="24" maxValue="909951"/>
    </cacheField>
    <cacheField name="Orgtype" numFmtId="0">
      <sharedItems containsBlank="1" count="7">
        <s v="Bedriftsidrettskrets"/>
        <s v="Bedriftsidrettslag"/>
        <s v="Idrettsråd"/>
        <s v="Klubb"/>
        <s v="Region"/>
        <s v="Særkrets"/>
        <m/>
      </sharedItems>
    </cacheField>
    <cacheField name="Orgkode" numFmtId="0">
      <sharedItems containsBlank="1"/>
    </cacheField>
    <cacheField name="Orgnavn" numFmtId="0">
      <sharedItems containsBlank="1"/>
    </cacheField>
    <cacheField name="Heltall - råtall" numFmtId="3">
      <sharedItems containsString="0" containsBlank="1" containsNumber="1" containsInteger="1" minValue="0" maxValue="3644755"/>
    </cacheField>
    <cacheField name="Heltall - råtall2" numFmtId="3">
      <sharedItems containsString="0" containsBlank="1" containsNumber="1" containsInteger="1" minValue="0" maxValue="36447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rp, Morten Aarlia" refreshedDate="43802.795563194442" createdVersion="6" refreshedVersion="6" minRefreshableVersion="3" recordCount="6092" xr:uid="{9C0E8B8A-CFBE-47DC-93C7-9D4B24327CE1}">
  <cacheSource type="worksheet">
    <worksheetSource ref="A1:E1048576" sheet="2019TildelingENDELIG (2)"/>
  </cacheSource>
  <cacheFields count="5">
    <cacheField name="OrgId" numFmtId="0">
      <sharedItems containsString="0" containsBlank="1" containsNumber="1" containsInteger="1" minValue="24" maxValue="909951"/>
    </cacheField>
    <cacheField name="Orgtype" numFmtId="0">
      <sharedItems containsBlank="1" count="7">
        <s v="Bedriftsidrettskrets"/>
        <s v="Bedriftsidrettslag"/>
        <s v="Idrettsråd"/>
        <s v="Klubb"/>
        <s v="Region"/>
        <s v="Særkrets"/>
        <m/>
      </sharedItems>
    </cacheField>
    <cacheField name="Orgkode" numFmtId="0">
      <sharedItems containsBlank="1"/>
    </cacheField>
    <cacheField name="Orgnavn" numFmtId="0">
      <sharedItems containsBlank="1"/>
    </cacheField>
    <cacheField name="Heltall - råtall" numFmtId="3">
      <sharedItems containsString="0" containsBlank="1" containsNumber="1" containsInteger="1" minValue="0" maxValue="3644755" count="5651">
        <n v="462188"/>
        <n v="281535"/>
        <n v="153544"/>
        <n v="220397"/>
        <n v="346725"/>
        <n v="604869"/>
        <n v="150099"/>
        <n v="189193"/>
        <n v="745164"/>
        <n v="328828"/>
        <n v="121337"/>
        <n v="307543"/>
        <n v="77959"/>
        <n v="126123"/>
        <n v="27328"/>
        <n v="17821"/>
        <n v="3131"/>
        <n v="269"/>
        <n v="3446"/>
        <n v="40224"/>
        <n v="1768"/>
        <n v="0"/>
        <n v="8227"/>
        <n v="4968"/>
        <n v="7337"/>
        <n v="25278"/>
        <n v="5500"/>
        <n v="4684"/>
        <n v="48035"/>
        <n v="6203"/>
        <n v="12140"/>
        <n v="5974"/>
        <n v="26149"/>
        <n v="46824"/>
        <n v="23374"/>
        <n v="1468"/>
        <n v="15731"/>
        <n v="46593"/>
        <n v="32868"/>
        <n v="1131"/>
        <n v="1950"/>
        <n v="2010"/>
        <n v="21592"/>
        <n v="1031"/>
        <n v="62861"/>
        <n v="57429"/>
        <n v="9141"/>
        <n v="32519"/>
        <n v="6591"/>
        <n v="14826"/>
        <n v="324841"/>
        <n v="138055"/>
        <n v="61641"/>
        <n v="28118"/>
        <n v="7331"/>
        <n v="27200"/>
        <n v="34715"/>
        <n v="10312"/>
        <n v="67827"/>
        <n v="12131"/>
        <n v="15555"/>
        <n v="38642"/>
        <n v="95878"/>
        <n v="2897"/>
        <n v="3183"/>
        <n v="655"/>
        <n v="34841"/>
        <n v="6225"/>
        <n v="2029"/>
        <n v="9182"/>
        <n v="9446"/>
        <n v="3367"/>
        <n v="2774"/>
        <n v="23693"/>
        <n v="16088"/>
        <n v="8391"/>
        <n v="6484"/>
        <n v="1000"/>
        <n v="57210"/>
        <n v="8504"/>
        <n v="2184"/>
        <n v="12585"/>
        <n v="29967"/>
        <n v="1138"/>
        <n v="40277"/>
        <n v="1302"/>
        <n v="54748"/>
        <n v="6122"/>
        <n v="15918"/>
        <n v="11912"/>
        <n v="1197"/>
        <n v="669"/>
        <n v="6445"/>
        <n v="65339"/>
        <n v="1800"/>
        <n v="76911"/>
        <n v="7660"/>
        <n v="3271"/>
        <n v="1561"/>
        <n v="19460"/>
        <n v="5773"/>
        <n v="10489"/>
        <n v="2495"/>
        <n v="26352"/>
        <n v="17279"/>
        <n v="4036"/>
        <n v="28876"/>
        <n v="5269"/>
        <n v="2514"/>
        <n v="3998"/>
        <n v="8629"/>
        <n v="4778"/>
        <n v="4252"/>
        <n v="3514"/>
        <n v="5008"/>
        <n v="3305"/>
        <n v="589"/>
        <n v="43176"/>
        <n v="16818"/>
        <n v="13758"/>
        <n v="554"/>
        <n v="11803"/>
        <n v="4913"/>
        <n v="7014"/>
        <n v="4007"/>
        <n v="41306"/>
        <n v="101536"/>
        <n v="31313"/>
        <n v="101333"/>
        <n v="3628"/>
        <n v="49655"/>
        <n v="14887"/>
        <n v="5988"/>
        <n v="11209"/>
        <n v="10228"/>
        <n v="10645"/>
        <n v="58787"/>
        <n v="43509"/>
        <n v="23478"/>
        <n v="5235"/>
        <n v="1471"/>
        <n v="16687"/>
        <n v="25687"/>
        <n v="41514"/>
        <n v="84851"/>
        <n v="7627"/>
        <n v="13132"/>
        <n v="1979"/>
        <n v="49646"/>
        <n v="6718"/>
        <n v="9028"/>
        <n v="1171"/>
        <n v="4082"/>
        <n v="1126"/>
        <n v="112138"/>
        <n v="2237"/>
        <n v="3698"/>
        <n v="15204"/>
        <n v="16093"/>
        <n v="31623"/>
        <n v="4485"/>
        <n v="755"/>
        <n v="7047"/>
        <n v="38809"/>
        <n v="54734"/>
        <n v="109672"/>
        <n v="9958"/>
        <n v="2429"/>
        <n v="10302"/>
        <n v="5205"/>
        <n v="23860"/>
        <n v="2688"/>
        <n v="1952"/>
        <n v="600"/>
        <n v="3239"/>
        <n v="29795"/>
        <n v="29839"/>
        <n v="31290"/>
        <n v="25737"/>
        <n v="22044"/>
        <n v="32836"/>
        <n v="2028"/>
        <n v="9679"/>
        <n v="13191"/>
        <n v="104947"/>
        <n v="14559"/>
        <n v="29786"/>
        <n v="83554"/>
        <n v="33796"/>
        <n v="9104"/>
        <n v="14411"/>
        <n v="4931"/>
        <n v="22950"/>
        <n v="26498"/>
        <n v="103748"/>
        <n v="13889"/>
        <n v="16722"/>
        <n v="16272"/>
        <n v="8348"/>
        <n v="5002"/>
        <n v="14418"/>
        <n v="5303"/>
        <n v="2456"/>
        <n v="22815"/>
        <n v="77706"/>
        <n v="26943"/>
        <n v="9965"/>
        <n v="17296"/>
        <n v="4232"/>
        <n v="4358"/>
        <n v="567"/>
        <n v="23704"/>
        <n v="5750"/>
        <n v="8453"/>
        <n v="4446"/>
        <n v="47723"/>
        <n v="4307"/>
        <n v="40999"/>
        <n v="7428"/>
        <n v="10348"/>
        <n v="116590"/>
        <n v="12089"/>
        <n v="16555"/>
        <n v="3972"/>
        <n v="2575"/>
        <n v="37139"/>
        <n v="6471"/>
        <n v="29281"/>
        <n v="3578"/>
        <n v="219734"/>
        <n v="13204"/>
        <n v="78932"/>
        <n v="221226"/>
        <n v="129102"/>
        <n v="56074"/>
        <n v="271338"/>
        <n v="32618"/>
        <n v="2939"/>
        <n v="4461"/>
        <n v="132627"/>
        <n v="94662"/>
        <n v="320368"/>
        <n v="229132"/>
        <n v="27249"/>
        <n v="29951"/>
        <n v="6383"/>
        <n v="3345"/>
        <n v="1515"/>
        <n v="4348"/>
        <n v="13657"/>
        <n v="1445"/>
        <n v="7190"/>
        <n v="986"/>
        <n v="92951"/>
        <n v="3220"/>
        <n v="833"/>
        <n v="1995"/>
        <n v="271972"/>
        <n v="6619"/>
        <n v="112"/>
        <n v="46619"/>
        <n v="5075"/>
        <n v="1604"/>
        <n v="341656"/>
        <n v="99691"/>
        <n v="295477"/>
        <n v="247215"/>
        <n v="3252"/>
        <n v="107526"/>
        <n v="27970"/>
        <n v="19508"/>
        <n v="7976"/>
        <n v="1635"/>
        <n v="2668"/>
        <n v="4313"/>
        <n v="25803"/>
        <n v="14808"/>
        <n v="94704"/>
        <n v="44403"/>
        <n v="20734"/>
        <n v="4142"/>
        <n v="164893"/>
        <n v="19571"/>
        <n v="5007"/>
        <n v="327898"/>
        <n v="40717"/>
        <n v="470322"/>
        <n v="314185"/>
        <n v="2694"/>
        <n v="5262"/>
        <n v="15832"/>
        <n v="4767"/>
        <n v="6998"/>
        <n v="1770"/>
        <n v="5270"/>
        <n v="181291"/>
        <n v="13127"/>
        <n v="736775"/>
        <n v="5610"/>
        <n v="26981"/>
        <n v="5949"/>
        <n v="54446"/>
        <n v="49645"/>
        <n v="13342"/>
        <n v="120250"/>
        <n v="86682"/>
        <n v="15060"/>
        <n v="77592"/>
        <n v="298173"/>
        <n v="6391"/>
        <n v="253726"/>
        <n v="19321"/>
        <n v="119401"/>
        <n v="87868"/>
        <n v="59692"/>
        <n v="21357"/>
        <n v="144478"/>
        <n v="5090"/>
        <n v="104065"/>
        <n v="13042"/>
        <n v="65797"/>
        <n v="5275"/>
        <n v="99"/>
        <n v="3842"/>
        <n v="1763"/>
        <n v="9929"/>
        <n v="11337"/>
        <n v="1053"/>
        <n v="77901"/>
        <n v="52155"/>
        <n v="21374"/>
        <n v="26576"/>
        <n v="36251"/>
        <n v="2279"/>
        <n v="27093"/>
        <n v="1024"/>
        <n v="52565"/>
        <n v="3467"/>
        <n v="435630"/>
        <n v="20299"/>
        <n v="8434"/>
        <n v="11290"/>
        <n v="22774"/>
        <n v="714612"/>
        <n v="17846"/>
        <n v="18889"/>
        <n v="26641"/>
        <n v="7096"/>
        <n v="559653"/>
        <n v="18789"/>
        <n v="36741"/>
        <n v="32245"/>
        <n v="368"/>
        <n v="98601"/>
        <n v="51032"/>
        <n v="13997"/>
        <n v="18915"/>
        <n v="31085"/>
        <n v="2940"/>
        <n v="66847"/>
        <n v="248804"/>
        <n v="38036"/>
        <n v="181174"/>
        <n v="23600"/>
        <n v="42312"/>
        <n v="45559"/>
        <n v="198798"/>
        <n v="12240"/>
        <n v="21060"/>
        <n v="57428"/>
        <n v="60682"/>
        <n v="5969"/>
        <n v="23938"/>
        <n v="140198"/>
        <n v="2277"/>
        <n v="60867"/>
        <n v="601797"/>
        <n v="589371"/>
        <n v="11151"/>
        <n v="62417"/>
        <n v="25089"/>
        <n v="37195"/>
        <n v="130982"/>
        <n v="4608"/>
        <n v="6852"/>
        <n v="7330"/>
        <n v="33365"/>
        <n v="212466"/>
        <n v="968586"/>
        <n v="29187"/>
        <n v="115006"/>
        <n v="612773"/>
        <n v="34791"/>
        <n v="461460"/>
        <n v="480852"/>
        <n v="7257"/>
        <n v="3277"/>
        <n v="5998"/>
        <n v="11320"/>
        <n v="128499"/>
        <n v="99200"/>
        <n v="228812"/>
        <n v="4241"/>
        <n v="10456"/>
        <n v="12950"/>
        <n v="187503"/>
        <n v="38372"/>
        <n v="3969"/>
        <n v="25123"/>
        <n v="42027"/>
        <n v="2000"/>
        <n v="69855"/>
        <n v="2167"/>
        <n v="29615"/>
        <n v="15898"/>
        <n v="1259"/>
        <n v="296402"/>
        <n v="144048"/>
        <n v="8177"/>
        <n v="6625"/>
        <n v="8976"/>
        <n v="118482"/>
        <n v="7011"/>
        <n v="50167"/>
        <n v="9661"/>
        <n v="39619"/>
        <n v="72416"/>
        <n v="32623"/>
        <n v="313278"/>
        <n v="164984"/>
        <n v="1496"/>
        <n v="19566"/>
        <n v="22766"/>
        <n v="193330"/>
        <n v="65392"/>
        <n v="14858"/>
        <n v="5416"/>
        <n v="1835"/>
        <n v="8902"/>
        <n v="13663"/>
        <n v="142093"/>
        <n v="44229"/>
        <n v="3874"/>
        <n v="25682"/>
        <n v="325558"/>
        <n v="59843"/>
        <n v="45429"/>
        <n v="13309"/>
        <n v="1301"/>
        <n v="1148"/>
        <n v="315320"/>
        <n v="15220"/>
        <n v="4688"/>
        <n v="13349"/>
        <n v="14500"/>
        <n v="65699"/>
        <n v="1907"/>
        <n v="10413"/>
        <n v="24598"/>
        <n v="206956"/>
        <n v="657678"/>
        <n v="34260"/>
        <n v="4940"/>
        <n v="17978"/>
        <n v="27900"/>
        <n v="317029"/>
        <n v="84574"/>
        <n v="5881"/>
        <n v="133300"/>
        <n v="21709"/>
        <n v="50396"/>
        <n v="108"/>
        <n v="51565"/>
        <n v="17727"/>
        <n v="33630"/>
        <n v="243466"/>
        <n v="121824"/>
        <n v="40949"/>
        <n v="155773"/>
        <n v="103141"/>
        <n v="47559"/>
        <n v="91296"/>
        <n v="1177"/>
        <n v="28043"/>
        <n v="94313"/>
        <n v="156050"/>
        <n v="63350"/>
        <n v="57196"/>
        <n v="271648"/>
        <n v="5265"/>
        <n v="82923"/>
        <n v="6869"/>
        <n v="124123"/>
        <n v="156631"/>
        <n v="9721"/>
        <n v="8942"/>
        <n v="139382"/>
        <n v="32247"/>
        <n v="128604"/>
        <n v="748"/>
        <n v="13812"/>
        <n v="26826"/>
        <n v="95963"/>
        <n v="16717"/>
        <n v="14101"/>
        <n v="153090"/>
        <n v="13562"/>
        <n v="98103"/>
        <n v="61918"/>
        <n v="7146"/>
        <n v="2801"/>
        <n v="3853"/>
        <n v="4750"/>
        <n v="312769"/>
        <n v="11096"/>
        <n v="23070"/>
        <n v="13603"/>
        <n v="295833"/>
        <n v="36847"/>
        <n v="29419"/>
        <n v="30271"/>
        <n v="119500"/>
        <n v="130679"/>
        <n v="8827"/>
        <n v="19998"/>
        <n v="42429"/>
        <n v="152914"/>
        <n v="7315"/>
        <n v="241664"/>
        <n v="149382"/>
        <n v="4615"/>
        <n v="1034"/>
        <n v="3582"/>
        <n v="18036"/>
        <n v="1347"/>
        <n v="55040"/>
        <n v="242522"/>
        <n v="12357"/>
        <n v="15367"/>
        <n v="16231"/>
        <n v="216785"/>
        <n v="36665"/>
        <n v="12058"/>
        <n v="200744"/>
        <n v="1046"/>
        <n v="3839"/>
        <n v="33500"/>
        <n v="73810"/>
        <n v="8330"/>
        <n v="2573"/>
        <n v="13013"/>
        <n v="3644"/>
        <n v="79228"/>
        <n v="85389"/>
        <n v="301160"/>
        <n v="195"/>
        <n v="414187"/>
        <n v="337263"/>
        <n v="156236"/>
        <n v="439198"/>
        <n v="174799"/>
        <n v="44386"/>
        <n v="20322"/>
        <n v="242519"/>
        <n v="15153"/>
        <n v="4323"/>
        <n v="1330"/>
        <n v="399276"/>
        <n v="9792"/>
        <n v="32536"/>
        <n v="8123"/>
        <n v="14346"/>
        <n v="7391"/>
        <n v="7768"/>
        <n v="89742"/>
        <n v="150650"/>
        <n v="13295"/>
        <n v="69679"/>
        <n v="15983"/>
        <n v="6835"/>
        <n v="12852"/>
        <n v="5979"/>
        <n v="10996"/>
        <n v="25856"/>
        <n v="200035"/>
        <n v="26131"/>
        <n v="279998"/>
        <n v="63631"/>
        <n v="1916"/>
        <n v="9188"/>
        <n v="15056"/>
        <n v="332546"/>
        <n v="19849"/>
        <n v="2322"/>
        <n v="17099"/>
        <n v="269869"/>
        <n v="81664"/>
        <n v="380"/>
        <n v="44505"/>
        <n v="115431"/>
        <n v="123248"/>
        <n v="23657"/>
        <n v="10428"/>
        <n v="13472"/>
        <n v="4629"/>
        <n v="665"/>
        <n v="14337"/>
        <n v="126739"/>
        <n v="39273"/>
        <n v="2042"/>
        <n v="7860"/>
        <n v="65004"/>
        <n v="111698"/>
        <n v="18460"/>
        <n v="2748"/>
        <n v="3500"/>
        <n v="10164"/>
        <n v="361581"/>
        <n v="337988"/>
        <n v="286229"/>
        <n v="279071"/>
        <n v="6441"/>
        <n v="17071"/>
        <n v="12380"/>
        <n v="196543"/>
        <n v="68632"/>
        <n v="10355"/>
        <n v="36340"/>
        <n v="180741"/>
        <n v="8019"/>
        <n v="451631"/>
        <n v="21013"/>
        <n v="2106"/>
        <n v="192245"/>
        <n v="25247"/>
        <n v="6740"/>
        <n v="3660"/>
        <n v="9117"/>
        <n v="10814"/>
        <n v="8161"/>
        <n v="28238"/>
        <n v="30252"/>
        <n v="58625"/>
        <n v="6755"/>
        <n v="68180"/>
        <n v="18015"/>
        <n v="55578"/>
        <n v="34126"/>
        <n v="55582"/>
        <n v="73188"/>
        <n v="11150"/>
        <n v="280133"/>
        <n v="30871"/>
        <n v="23820"/>
        <n v="8806"/>
        <n v="13026"/>
        <n v="49865"/>
        <n v="6744"/>
        <n v="5797"/>
        <n v="2870"/>
        <n v="40471"/>
        <n v="2265"/>
        <n v="12688"/>
        <n v="22150"/>
        <n v="2089"/>
        <n v="143551"/>
        <n v="99328"/>
        <n v="22831"/>
        <n v="216539"/>
        <n v="6095"/>
        <n v="13739"/>
        <n v="2364"/>
        <n v="42432"/>
        <n v="22143"/>
        <n v="62061"/>
        <n v="17987"/>
        <n v="107825"/>
        <n v="13363"/>
        <n v="104487"/>
        <n v="81791"/>
        <n v="53297"/>
        <n v="244309"/>
        <n v="304264"/>
        <n v="7728"/>
        <n v="286640"/>
        <n v="227047"/>
        <n v="222011"/>
        <n v="358604"/>
        <n v="351438"/>
        <n v="5577"/>
        <n v="10621"/>
        <n v="255687"/>
        <n v="45452"/>
        <n v="27474"/>
        <n v="1122"/>
        <n v="9980"/>
        <n v="149027"/>
        <n v="57441"/>
        <n v="23958"/>
        <n v="45745"/>
        <n v="93250"/>
        <n v="57008"/>
        <n v="668062"/>
        <n v="52983"/>
        <n v="168041"/>
        <n v="17231"/>
        <n v="202996"/>
        <n v="8665"/>
        <n v="14537"/>
        <n v="8524"/>
        <n v="23128"/>
        <n v="1647"/>
        <n v="122988"/>
        <n v="112028"/>
        <n v="324965"/>
        <n v="13534"/>
        <n v="78533"/>
        <n v="76045"/>
        <n v="12036"/>
        <n v="13031"/>
        <n v="349716"/>
        <n v="41495"/>
        <n v="35881"/>
        <n v="22093"/>
        <n v="46428"/>
        <n v="43183"/>
        <n v="22854"/>
        <n v="319302"/>
        <n v="40063"/>
        <n v="22679"/>
        <n v="878"/>
        <n v="47187"/>
        <n v="6408"/>
        <n v="9985"/>
        <n v="26395"/>
        <n v="5569"/>
        <n v="24992"/>
        <n v="2286"/>
        <n v="5312"/>
        <n v="71692"/>
        <n v="286868"/>
        <n v="50745"/>
        <n v="9041"/>
        <n v="1676"/>
        <n v="64610"/>
        <n v="756961"/>
        <n v="1774"/>
        <n v="124295"/>
        <n v="23824"/>
        <n v="132313"/>
        <n v="14575"/>
        <n v="95464"/>
        <n v="23301"/>
        <n v="37953"/>
        <n v="43830"/>
        <n v="1222"/>
        <n v="9908"/>
        <n v="834"/>
        <n v="2006"/>
        <n v="244175"/>
        <n v="17043"/>
        <n v="125987"/>
        <n v="50383"/>
        <n v="20119"/>
        <n v="23031"/>
        <n v="37016"/>
        <n v="19483"/>
        <n v="1880"/>
        <n v="1532"/>
        <n v="29316"/>
        <n v="5847"/>
        <n v="88543"/>
        <n v="35465"/>
        <n v="3909"/>
        <n v="62956"/>
        <n v="103046"/>
        <n v="97308"/>
        <n v="192445"/>
        <n v="57386"/>
        <n v="91038"/>
        <n v="52786"/>
        <n v="31757"/>
        <n v="40252"/>
        <n v="73385"/>
        <n v="30194"/>
        <n v="367215"/>
        <n v="317622"/>
        <n v="38711"/>
        <n v="40144"/>
        <n v="27513"/>
        <n v="22286"/>
        <n v="20006"/>
        <n v="184896"/>
        <n v="202895"/>
        <n v="10664"/>
        <n v="28286"/>
        <n v="6552"/>
        <n v="522967"/>
        <n v="730862"/>
        <n v="98212"/>
        <n v="61100"/>
        <n v="145775"/>
        <n v="3644755"/>
        <n v="253129"/>
        <n v="81920"/>
        <n v="5238"/>
        <n v="540893"/>
        <n v="15986"/>
        <n v="130623"/>
        <n v="24933"/>
        <n v="4667"/>
        <n v="110016"/>
        <n v="56928"/>
        <n v="28274"/>
        <n v="72398"/>
        <n v="202653"/>
        <n v="53251"/>
        <n v="44709"/>
        <n v="549509"/>
        <n v="21950"/>
        <n v="31154"/>
        <n v="54543"/>
        <n v="60982"/>
        <n v="602677"/>
        <n v="746492"/>
        <n v="904134"/>
        <n v="9214"/>
        <n v="13143"/>
        <n v="2412"/>
        <n v="6088"/>
        <n v="14450"/>
        <n v="17923"/>
        <n v="103481"/>
        <n v="11856"/>
        <n v="102315"/>
        <n v="349601"/>
        <n v="1651"/>
        <n v="50805"/>
        <n v="17568"/>
        <n v="19332"/>
        <n v="132984"/>
        <n v="24096"/>
        <n v="309286"/>
        <n v="40629"/>
        <n v="42291"/>
        <n v="12231"/>
        <n v="63069"/>
        <n v="5358"/>
        <n v="8038"/>
        <n v="5707"/>
        <n v="100412"/>
        <n v="5613"/>
        <n v="2596"/>
        <n v="12938"/>
        <n v="94433"/>
        <n v="942731"/>
        <n v="2390"/>
        <n v="9424"/>
        <n v="10563"/>
        <n v="11464"/>
        <n v="96519"/>
        <n v="237324"/>
        <n v="3820"/>
        <n v="146599"/>
        <n v="41720"/>
        <n v="11433"/>
        <n v="83690"/>
        <n v="7499"/>
        <n v="19208"/>
        <n v="10029"/>
        <n v="74223"/>
        <n v="31569"/>
        <n v="235954"/>
        <n v="23060"/>
        <n v="25772"/>
        <n v="4554"/>
        <n v="56563"/>
        <n v="41368"/>
        <n v="251312"/>
        <n v="213174"/>
        <n v="7702"/>
        <n v="77191"/>
        <n v="162916"/>
        <n v="64177"/>
        <n v="60548"/>
        <n v="15631"/>
        <n v="1581"/>
        <n v="90898"/>
        <n v="8134"/>
        <n v="57037"/>
        <n v="11659"/>
        <n v="36262"/>
        <n v="47113"/>
        <n v="259996"/>
        <n v="107302"/>
        <n v="184192"/>
        <n v="300163"/>
        <n v="36802"/>
        <n v="8825"/>
        <n v="9023"/>
        <n v="1968"/>
        <n v="76666"/>
        <n v="15129"/>
        <n v="83027"/>
        <n v="268432"/>
        <n v="142103"/>
        <n v="83755"/>
        <n v="19195"/>
        <n v="21561"/>
        <n v="18234"/>
        <n v="155379"/>
        <n v="24986"/>
        <n v="8772"/>
        <n v="4502"/>
        <n v="18597"/>
        <n v="16235"/>
        <n v="12637"/>
        <n v="107119"/>
        <n v="25554"/>
        <n v="97828"/>
        <n v="9927"/>
        <n v="12587"/>
        <n v="16616"/>
        <n v="22581"/>
        <n v="149808"/>
        <n v="284978"/>
        <n v="501730"/>
        <n v="7051"/>
        <n v="8133"/>
        <n v="4185"/>
        <n v="27319"/>
        <n v="32289"/>
        <n v="1932"/>
        <n v="3904"/>
        <n v="58566"/>
        <n v="2307"/>
        <n v="772927"/>
        <n v="6575"/>
        <n v="76449"/>
        <n v="44438"/>
        <n v="7789"/>
        <n v="49886"/>
        <n v="5818"/>
        <n v="25503"/>
        <n v="6243"/>
        <n v="23623"/>
        <n v="25070"/>
        <n v="284660"/>
        <n v="5381"/>
        <n v="79191"/>
        <n v="11712"/>
        <n v="3981"/>
        <n v="15226"/>
        <n v="484937"/>
        <n v="68095"/>
        <n v="27056"/>
        <n v="392777"/>
        <n v="212184"/>
        <n v="5517"/>
        <n v="35015"/>
        <n v="242585"/>
        <n v="14697"/>
        <n v="14574"/>
        <n v="17468"/>
        <n v="622831"/>
        <n v="14045"/>
        <n v="5530"/>
        <n v="53599"/>
        <n v="49194"/>
        <n v="899477"/>
        <n v="64674"/>
        <n v="29116"/>
        <n v="1457"/>
        <n v="21417"/>
        <n v="44148"/>
        <n v="13724"/>
        <n v="1176"/>
        <n v="82698"/>
        <n v="103681"/>
        <n v="1805"/>
        <n v="5047"/>
        <n v="18240"/>
        <n v="73737"/>
        <n v="14200"/>
        <n v="2314"/>
        <n v="22643"/>
        <n v="98880"/>
        <n v="54503"/>
        <n v="16912"/>
        <n v="47757"/>
        <n v="44294"/>
        <n v="4901"/>
        <n v="702110"/>
        <n v="43416"/>
        <n v="189249"/>
        <n v="46349"/>
        <n v="7651"/>
        <n v="147360"/>
        <n v="8654"/>
        <n v="46209"/>
        <n v="232392"/>
        <n v="27178"/>
        <n v="4031"/>
        <n v="155218"/>
        <n v="9331"/>
        <n v="97466"/>
        <n v="52890"/>
        <n v="8425"/>
        <n v="7511"/>
        <n v="26206"/>
        <n v="119743"/>
        <n v="18445"/>
        <n v="8538"/>
        <n v="18742"/>
        <n v="11839"/>
        <n v="5390"/>
        <n v="16185"/>
        <n v="317227"/>
        <n v="22509"/>
        <n v="459003"/>
        <n v="20323"/>
        <n v="72063"/>
        <n v="23377"/>
        <n v="119172"/>
        <n v="107677"/>
        <n v="17636"/>
        <n v="4784"/>
        <n v="6733"/>
        <n v="6104"/>
        <n v="15391"/>
        <n v="76943"/>
        <n v="39813"/>
        <n v="95065"/>
        <n v="84104"/>
        <n v="10156"/>
        <n v="311275"/>
        <n v="329209"/>
        <n v="34421"/>
        <n v="46444"/>
        <n v="110963"/>
        <n v="37651"/>
        <n v="69645"/>
        <n v="23302"/>
        <n v="26733"/>
        <n v="230474"/>
        <n v="23459"/>
        <n v="98229"/>
        <n v="58376"/>
        <n v="10150"/>
        <n v="25817"/>
        <n v="1297"/>
        <n v="289119"/>
        <n v="112542"/>
        <n v="9433"/>
        <n v="9153"/>
        <n v="121929"/>
        <n v="24259"/>
        <n v="128845"/>
        <n v="22042"/>
        <n v="6839"/>
        <n v="52194"/>
        <n v="65357"/>
        <n v="2036"/>
        <n v="74593"/>
        <n v="7385"/>
        <n v="229971"/>
        <n v="12526"/>
        <n v="141876"/>
        <n v="124278"/>
        <n v="69166"/>
        <n v="85434"/>
        <n v="11883"/>
        <n v="6223"/>
        <n v="45038"/>
        <n v="68352"/>
        <n v="123"/>
        <n v="1784"/>
        <n v="49453"/>
        <n v="500649"/>
        <n v="4756"/>
        <n v="272412"/>
        <n v="15354"/>
        <n v="12840"/>
        <n v="872625"/>
        <n v="17158"/>
        <n v="13319"/>
        <n v="51465"/>
        <n v="34354"/>
        <n v="74913"/>
        <n v="20434"/>
        <n v="169413"/>
        <n v="7483"/>
        <n v="289713"/>
        <n v="31017"/>
        <n v="9347"/>
        <n v="35566"/>
        <n v="117407"/>
        <n v="4309"/>
        <n v="68207"/>
        <n v="128266"/>
        <n v="62390"/>
        <n v="6669"/>
        <n v="5991"/>
        <n v="19485"/>
        <n v="11434"/>
        <n v="56420"/>
        <n v="237942"/>
        <n v="47807"/>
        <n v="42060"/>
        <n v="23819"/>
        <n v="15144"/>
        <n v="18105"/>
        <n v="7901"/>
        <n v="4567"/>
        <n v="37849"/>
        <n v="7569"/>
        <n v="132549"/>
        <n v="242316"/>
        <n v="105567"/>
        <n v="61"/>
        <n v="12167"/>
        <n v="41455"/>
        <n v="132764"/>
        <n v="109807"/>
        <n v="5790"/>
        <n v="178589"/>
        <n v="43468"/>
        <n v="17012"/>
        <n v="17535"/>
        <n v="536289"/>
        <n v="1109079"/>
        <n v="679829"/>
        <n v="88506"/>
        <n v="9723"/>
        <n v="29438"/>
        <n v="18221"/>
        <n v="67063"/>
        <n v="12379"/>
        <n v="11571"/>
        <n v="8704"/>
        <n v="7197"/>
        <n v="2449"/>
        <n v="69153"/>
        <n v="5360"/>
        <n v="276839"/>
        <n v="1779"/>
        <n v="7599"/>
        <n v="5764"/>
        <n v="44855"/>
        <n v="24069"/>
        <n v="3809"/>
        <n v="32953"/>
        <n v="12780"/>
        <n v="38327"/>
        <n v="12037"/>
        <n v="30414"/>
        <n v="4888"/>
        <n v="6557"/>
        <n v="98069"/>
        <n v="10220"/>
        <n v="198366"/>
        <n v="18835"/>
        <n v="51885"/>
        <n v="51731"/>
        <n v="23164"/>
        <n v="6808"/>
        <n v="81147"/>
        <n v="32564"/>
        <n v="4439"/>
        <n v="8055"/>
        <n v="18326"/>
        <n v="14389"/>
        <n v="98369"/>
        <n v="3775"/>
        <n v="64119"/>
        <n v="475836"/>
        <n v="16803"/>
        <n v="74589"/>
        <n v="146917"/>
        <n v="68636"/>
        <n v="5421"/>
        <n v="10940"/>
        <n v="180223"/>
        <n v="265639"/>
        <n v="14543"/>
        <n v="204858"/>
        <n v="3727"/>
        <n v="28074"/>
        <n v="15654"/>
        <n v="4474"/>
        <n v="39867"/>
        <n v="229702"/>
        <n v="72881"/>
        <n v="10279"/>
        <n v="20483"/>
        <n v="76715"/>
        <n v="24908"/>
        <n v="74105"/>
        <n v="39070"/>
        <n v="5895"/>
        <n v="10028"/>
        <n v="40794"/>
        <n v="8027"/>
        <n v="6972"/>
        <n v="26755"/>
        <n v="59881"/>
        <n v="63357"/>
        <n v="226790"/>
        <n v="5659"/>
        <n v="7653"/>
        <n v="3364"/>
        <n v="53471"/>
        <n v="46558"/>
        <n v="8758"/>
        <n v="10550"/>
        <n v="16773"/>
        <n v="17178"/>
        <n v="379522"/>
        <n v="473962"/>
        <n v="43967"/>
        <n v="5137"/>
        <n v="32967"/>
        <n v="44987"/>
        <n v="21736"/>
        <n v="14642"/>
        <n v="8036"/>
        <n v="28230"/>
        <n v="12389"/>
        <n v="6528"/>
        <n v="1473"/>
        <n v="58132"/>
        <n v="48866"/>
        <n v="2874"/>
        <n v="180098"/>
        <n v="40328"/>
        <n v="22935"/>
        <n v="540382"/>
        <n v="352617"/>
        <n v="214745"/>
        <n v="63327"/>
        <n v="269976"/>
        <n v="9107"/>
        <n v="88334"/>
        <n v="77455"/>
        <n v="212945"/>
        <n v="34302"/>
        <n v="353773"/>
        <n v="644"/>
        <n v="22322"/>
        <n v="17314"/>
        <n v="46076"/>
        <n v="313265"/>
        <n v="7377"/>
        <n v="245647"/>
        <n v="57090"/>
        <n v="47182"/>
        <n v="2869"/>
        <n v="44871"/>
        <n v="6515"/>
        <n v="5293"/>
        <n v="108518"/>
        <n v="204081"/>
        <n v="3408"/>
        <n v="2927"/>
        <n v="24647"/>
        <n v="6616"/>
        <n v="1052"/>
        <n v="443475"/>
        <n v="228689"/>
        <n v="318188"/>
        <n v="44006"/>
        <n v="43817"/>
        <n v="10906"/>
        <n v="15115"/>
        <n v="76644"/>
        <n v="2637"/>
        <n v="35717"/>
        <n v="26734"/>
        <n v="3844"/>
        <n v="4039"/>
        <n v="1511"/>
        <n v="31541"/>
        <n v="776227"/>
        <n v="16092"/>
        <n v="1616"/>
        <n v="165517"/>
        <n v="9554"/>
        <n v="18665"/>
        <n v="3184"/>
        <n v="2011"/>
        <n v="5965"/>
        <n v="9477"/>
        <n v="40242"/>
        <n v="83296"/>
        <n v="143"/>
        <n v="204"/>
        <n v="10736"/>
        <n v="171016"/>
        <n v="12843"/>
        <n v="9940"/>
        <n v="13706"/>
        <n v="30907"/>
        <n v="15659"/>
        <n v="93813"/>
        <n v="960"/>
        <n v="4054"/>
        <n v="66609"/>
        <n v="29458"/>
        <n v="132941"/>
        <n v="10923"/>
        <n v="176310"/>
        <n v="239335"/>
        <n v="151744"/>
        <n v="4792"/>
        <n v="27703"/>
        <n v="4504"/>
        <n v="58323"/>
        <n v="66918"/>
        <n v="15680"/>
        <n v="32576"/>
        <n v="112687"/>
        <n v="386988"/>
        <n v="7796"/>
        <n v="8205"/>
        <n v="58288"/>
        <n v="15380"/>
        <n v="8102"/>
        <n v="1897"/>
        <n v="829286"/>
        <n v="123026"/>
        <n v="268906"/>
        <n v="296214"/>
        <n v="272743"/>
        <n v="135150"/>
        <n v="80413"/>
        <n v="65085"/>
        <n v="128307"/>
        <n v="498727"/>
        <n v="124762"/>
        <n v="12396"/>
        <n v="132867"/>
        <n v="20303"/>
        <n v="452539"/>
        <n v="23945"/>
        <n v="527025"/>
        <n v="381854"/>
        <n v="43071"/>
        <n v="4645"/>
        <n v="18453"/>
        <n v="104873"/>
        <n v="29815"/>
        <n v="9306"/>
        <n v="65476"/>
        <n v="324081"/>
        <n v="42402"/>
        <n v="16468"/>
        <n v="37494"/>
        <n v="5011"/>
        <n v="477102"/>
        <n v="20736"/>
        <n v="121730"/>
        <n v="58815"/>
        <n v="49930"/>
        <n v="117749"/>
        <n v="50436"/>
        <n v="17831"/>
        <n v="140118"/>
        <n v="50323"/>
        <n v="164772"/>
        <n v="7861"/>
        <n v="24981"/>
        <n v="19383"/>
        <n v="19541"/>
        <n v="253740"/>
        <n v="28035"/>
        <n v="121353"/>
        <n v="753434"/>
        <n v="3564"/>
        <n v="35996"/>
        <n v="541694"/>
        <n v="14996"/>
        <n v="69760"/>
        <n v="9711"/>
        <n v="4246"/>
        <n v="3522"/>
        <n v="128648"/>
        <n v="6459"/>
        <n v="45568"/>
        <n v="16626"/>
        <n v="7926"/>
        <n v="11655"/>
        <n v="8411"/>
        <n v="13929"/>
        <n v="8278"/>
        <n v="10954"/>
        <n v="11221"/>
        <n v="33979"/>
        <n v="28183"/>
        <n v="22826"/>
        <n v="6281"/>
        <n v="4477"/>
        <n v="3214"/>
        <n v="43109"/>
        <n v="27090"/>
        <n v="103544"/>
        <n v="19540"/>
        <n v="74865"/>
        <n v="5742"/>
        <n v="21131"/>
        <n v="14413"/>
        <n v="98760"/>
        <n v="12634"/>
        <n v="8820"/>
        <n v="13493"/>
        <n v="28442"/>
        <n v="8293"/>
        <n v="27541"/>
        <n v="34337"/>
        <n v="4500"/>
        <n v="11633"/>
        <n v="36844"/>
        <n v="7629"/>
        <n v="19567"/>
        <n v="5955"/>
        <n v="538059"/>
        <n v="4225"/>
        <n v="8761"/>
        <n v="195780"/>
        <n v="230945"/>
        <n v="16871"/>
        <n v="4151"/>
        <n v="31970"/>
        <n v="9861"/>
        <n v="7380"/>
        <n v="13254"/>
        <n v="3695"/>
        <n v="21454"/>
        <n v="43355"/>
        <n v="6834"/>
        <n v="5070"/>
        <n v="14978"/>
        <n v="34256"/>
        <n v="4300"/>
        <n v="12638"/>
        <n v="161473"/>
        <n v="104986"/>
        <n v="45497"/>
        <n v="16852"/>
        <n v="143689"/>
        <n v="12421"/>
        <n v="6513"/>
        <n v="314498"/>
        <n v="4037"/>
        <n v="18375"/>
        <n v="8299"/>
        <n v="234575"/>
        <n v="56824"/>
        <n v="201992"/>
        <n v="81592"/>
        <n v="13643"/>
        <n v="46710"/>
        <n v="7310"/>
        <n v="285541"/>
        <n v="124275"/>
        <n v="46956"/>
        <n v="358740"/>
        <n v="259278"/>
        <n v="13436"/>
        <n v="123237"/>
        <n v="28617"/>
        <n v="22849"/>
        <n v="5753"/>
        <n v="103542"/>
        <n v="29930"/>
        <n v="163570"/>
        <n v="478461"/>
        <n v="8990"/>
        <n v="12635"/>
        <n v="2445"/>
        <n v="54585"/>
        <n v="64716"/>
        <n v="41920"/>
        <n v="11934"/>
        <n v="8518"/>
        <n v="39019"/>
        <n v="44201"/>
        <n v="1253"/>
        <n v="10774"/>
        <n v="741383"/>
        <n v="12521"/>
        <n v="14352"/>
        <n v="230493"/>
        <n v="4828"/>
        <n v="14167"/>
        <n v="12033"/>
        <n v="38694"/>
        <n v="186693"/>
        <n v="50554"/>
        <n v="12746"/>
        <n v="3990"/>
        <n v="314664"/>
        <n v="20106"/>
        <n v="11185"/>
        <n v="31262"/>
        <n v="91277"/>
        <n v="42123"/>
        <n v="11100"/>
        <n v="114541"/>
        <n v="134278"/>
        <n v="13095"/>
        <n v="31419"/>
        <n v="5889"/>
        <n v="47154"/>
        <n v="11983"/>
        <n v="58149"/>
        <n v="21882"/>
        <n v="35045"/>
        <n v="25241"/>
        <n v="18055"/>
        <n v="9504"/>
        <n v="911215"/>
        <n v="6033"/>
        <n v="50161"/>
        <n v="18427"/>
        <n v="7600"/>
        <n v="215216"/>
        <n v="10544"/>
        <n v="5941"/>
        <n v="42747"/>
        <n v="215494"/>
        <n v="21822"/>
        <n v="177959"/>
        <n v="28434"/>
        <n v="10202"/>
        <n v="84866"/>
        <n v="10042"/>
        <n v="26112"/>
        <n v="136563"/>
        <n v="773776"/>
        <n v="5208"/>
        <n v="6767"/>
        <n v="200281"/>
        <n v="391714"/>
        <n v="12394"/>
        <n v="8415"/>
        <n v="12576"/>
        <n v="8594"/>
        <n v="30557"/>
        <n v="353461"/>
        <n v="162754"/>
        <n v="3395"/>
        <n v="61153"/>
        <n v="11925"/>
        <n v="11581"/>
        <n v="8934"/>
        <n v="95743"/>
        <n v="1279"/>
        <n v="10141"/>
        <n v="58871"/>
        <n v="113942"/>
        <n v="13960"/>
        <n v="9382"/>
        <n v="28944"/>
        <n v="469"/>
        <n v="24074"/>
        <n v="13757"/>
        <n v="5243"/>
        <n v="56448"/>
        <n v="9110"/>
        <n v="258801"/>
        <n v="287473"/>
        <n v="14344"/>
        <n v="10022"/>
        <n v="32210"/>
        <n v="2999"/>
        <n v="52526"/>
        <n v="28109"/>
        <n v="17963"/>
        <n v="11764"/>
        <n v="148313"/>
        <n v="66059"/>
        <n v="23773"/>
        <n v="47606"/>
        <n v="120691"/>
        <n v="527408"/>
        <n v="46999"/>
        <n v="5232"/>
        <n v="59868"/>
        <n v="63236"/>
        <n v="30738"/>
        <n v="55295"/>
        <n v="28514"/>
        <n v="129794"/>
        <n v="31418"/>
        <n v="396821"/>
        <n v="87695"/>
        <n v="239012"/>
        <n v="41123"/>
        <n v="404866"/>
        <n v="28749"/>
        <n v="9060"/>
        <n v="11541"/>
        <n v="18821"/>
        <n v="17835"/>
        <n v="75628"/>
        <n v="203006"/>
        <n v="44656"/>
        <n v="181099"/>
        <n v="8418"/>
        <n v="70"/>
        <n v="24973"/>
        <n v="17724"/>
        <n v="13811"/>
        <n v="109403"/>
        <n v="150347"/>
        <n v="13735"/>
        <n v="41961"/>
        <n v="3975"/>
        <n v="299175"/>
        <n v="26070"/>
        <n v="1573"/>
        <n v="19355"/>
        <n v="256456"/>
        <n v="38454"/>
        <n v="94637"/>
        <n v="35171"/>
        <n v="277031"/>
        <n v="93081"/>
        <n v="136803"/>
        <n v="13429"/>
        <n v="14464"/>
        <n v="16337"/>
        <n v="22178"/>
        <n v="169031"/>
        <n v="7003"/>
        <n v="8712"/>
        <n v="22733"/>
        <n v="17302"/>
        <n v="35500"/>
        <n v="30883"/>
        <n v="75200"/>
        <n v="51820"/>
        <n v="7878"/>
        <n v="41663"/>
        <n v="3165"/>
        <n v="226147"/>
        <n v="4576"/>
        <n v="14164"/>
        <n v="61717"/>
        <n v="19719"/>
        <n v="248560"/>
        <n v="28251"/>
        <n v="61913"/>
        <n v="433960"/>
        <n v="56630"/>
        <n v="27357"/>
        <n v="229693"/>
        <n v="44773"/>
        <n v="65396"/>
        <n v="87667"/>
        <n v="4275"/>
        <n v="1295"/>
        <n v="358238"/>
        <n v="8379"/>
        <n v="174900"/>
        <n v="335617"/>
        <n v="14368"/>
        <n v="29108"/>
        <n v="4598"/>
        <n v="577748"/>
        <n v="33585"/>
        <n v="20487"/>
        <n v="160608"/>
        <n v="132631"/>
        <n v="20296"/>
        <n v="2379"/>
        <n v="4851"/>
        <n v="77757"/>
        <n v="55606"/>
        <n v="248868"/>
        <n v="1013"/>
        <n v="9608"/>
        <n v="34871"/>
        <n v="9369"/>
        <n v="4021"/>
        <n v="33626"/>
        <n v="22660"/>
        <n v="32752"/>
        <n v="55682"/>
        <n v="62504"/>
        <n v="15180"/>
        <n v="14130"/>
        <n v="1858"/>
        <n v="1243"/>
        <n v="19271"/>
        <n v="9064"/>
        <n v="592"/>
        <n v="21971"/>
        <n v="207"/>
        <n v="68258"/>
        <n v="8446"/>
        <n v="12988"/>
        <n v="96148"/>
        <n v="61036"/>
        <n v="1018939"/>
        <n v="89254"/>
        <n v="9004"/>
        <n v="2101"/>
        <n v="46125"/>
        <n v="77424"/>
        <n v="371245"/>
        <n v="19341"/>
        <n v="44637"/>
        <n v="8005"/>
        <n v="29909"/>
        <n v="54317"/>
        <n v="103001"/>
        <n v="72548"/>
        <n v="56689"/>
        <n v="7865"/>
        <n v="2022"/>
        <n v="11919"/>
        <n v="15001"/>
        <n v="133810"/>
        <n v="4340"/>
        <n v="18478"/>
        <n v="54022"/>
        <n v="18407"/>
        <n v="22157"/>
        <n v="142632"/>
        <n v="129886"/>
        <n v="248925"/>
        <n v="14267"/>
        <n v="7370"/>
        <n v="8858"/>
        <n v="12377"/>
        <n v="64715"/>
        <n v="17780"/>
        <n v="5712"/>
        <n v="414597"/>
        <n v="57715"/>
        <n v="134578"/>
        <n v="37633"/>
        <n v="12079"/>
        <n v="4670"/>
        <n v="741265"/>
        <n v="5143"/>
        <n v="31362"/>
        <n v="3987"/>
        <n v="22208"/>
        <n v="24027"/>
        <n v="3056"/>
        <n v="53260"/>
        <n v="19351"/>
        <n v="37279"/>
        <n v="12216"/>
        <n v="679300"/>
        <n v="78201"/>
        <n v="146076"/>
        <n v="408323"/>
        <n v="4451"/>
        <n v="15007"/>
        <n v="1456"/>
        <n v="8823"/>
        <n v="55543"/>
        <n v="19072"/>
        <n v="41191"/>
        <n v="52399"/>
        <n v="48020"/>
        <n v="115992"/>
        <n v="3025"/>
        <n v="7846"/>
        <n v="164699"/>
        <n v="313569"/>
        <n v="2287"/>
        <n v="1586"/>
        <n v="33070"/>
        <n v="11665"/>
        <n v="13066"/>
        <n v="97707"/>
        <n v="3764"/>
        <n v="9983"/>
        <n v="17562"/>
        <n v="19379"/>
        <n v="42846"/>
        <n v="225513"/>
        <n v="22346"/>
        <n v="40405"/>
        <n v="251839"/>
        <n v="201258"/>
        <n v="2409"/>
        <n v="32387"/>
        <n v="5199"/>
        <n v="64282"/>
        <n v="18065"/>
        <n v="22609"/>
        <n v="11390"/>
        <n v="42917"/>
        <n v="25098"/>
        <n v="84684"/>
        <n v="236617"/>
        <n v="54896"/>
        <n v="2648"/>
        <n v="1441"/>
        <n v="15442"/>
        <n v="1337"/>
        <n v="9025"/>
        <n v="21294"/>
        <n v="12211"/>
        <n v="5379"/>
        <n v="49561"/>
        <n v="7299"/>
        <n v="35231"/>
        <n v="22385"/>
        <n v="31956"/>
        <n v="5144"/>
        <n v="125512"/>
        <n v="2352"/>
        <n v="14506"/>
        <n v="564860"/>
        <n v="78268"/>
        <n v="347666"/>
        <n v="978752"/>
        <n v="8727"/>
        <n v="130882"/>
        <n v="37872"/>
        <n v="79448"/>
        <n v="27660"/>
        <n v="9295"/>
        <n v="104105"/>
        <n v="34"/>
        <n v="5543"/>
        <n v="38480"/>
        <n v="131915"/>
        <n v="139063"/>
        <n v="5673"/>
        <n v="16363"/>
        <n v="111399"/>
        <n v="7694"/>
        <n v="39230"/>
        <n v="636124"/>
        <n v="321504"/>
        <n v="19881"/>
        <n v="12297"/>
        <n v="19305"/>
        <n v="24959"/>
        <n v="3734"/>
        <n v="27403"/>
        <n v="54202"/>
        <n v="254535"/>
        <n v="56819"/>
        <n v="120320"/>
        <n v="24471"/>
        <n v="33392"/>
        <n v="305653"/>
        <n v="22699"/>
        <n v="10209"/>
        <n v="3608"/>
        <n v="238934"/>
        <n v="10689"/>
        <n v="49584"/>
        <n v="289588"/>
        <n v="4033"/>
        <n v="18278"/>
        <n v="42211"/>
        <n v="77443"/>
        <n v="135621"/>
        <n v="40096"/>
        <n v="24752"/>
        <n v="24883"/>
        <n v="8479"/>
        <n v="89026"/>
        <n v="154140"/>
        <n v="31147"/>
        <n v="20853"/>
        <n v="23870"/>
        <n v="268"/>
        <n v="202506"/>
        <n v="37275"/>
        <n v="15663"/>
        <n v="126082"/>
        <n v="18603"/>
        <n v="43329"/>
        <n v="548"/>
        <n v="329830"/>
        <n v="184315"/>
        <n v="8627"/>
        <n v="5325"/>
        <n v="102893"/>
        <n v="2313"/>
        <n v="233349"/>
        <n v="72233"/>
        <n v="238201"/>
        <n v="23736"/>
        <n v="27085"/>
        <n v="2643"/>
        <n v="32598"/>
        <n v="47978"/>
        <n v="2266"/>
        <n v="134130"/>
        <n v="33429"/>
        <n v="24711"/>
        <n v="692"/>
        <n v="33096"/>
        <n v="44224"/>
        <n v="47785"/>
        <n v="2599110"/>
        <n v="66511"/>
        <n v="4411"/>
        <n v="5675"/>
        <n v="3053"/>
        <n v="11873"/>
        <n v="57789"/>
        <n v="32881"/>
        <n v="619"/>
        <n v="50766"/>
        <n v="354768"/>
        <n v="28151"/>
        <n v="49386"/>
        <n v="6050"/>
        <n v="4858"/>
        <n v="58173"/>
        <n v="79658"/>
        <n v="85447"/>
        <n v="58628"/>
        <n v="65005"/>
        <n v="114693"/>
        <n v="13492"/>
        <n v="11974"/>
        <n v="21458"/>
        <n v="53473"/>
        <n v="93189"/>
        <n v="39951"/>
        <n v="15340"/>
        <n v="18010"/>
        <n v="9468"/>
        <n v="32215"/>
        <n v="11607"/>
        <n v="120362"/>
        <n v="28818"/>
        <n v="18824"/>
        <n v="54349"/>
        <n v="76495"/>
        <n v="113453"/>
        <n v="17294"/>
        <n v="52898"/>
        <n v="85614"/>
        <n v="33770"/>
        <n v="404924"/>
        <n v="10649"/>
        <n v="200167"/>
        <n v="2215"/>
        <n v="8528"/>
        <n v="6262"/>
        <n v="1626"/>
        <n v="209723"/>
        <n v="19317"/>
        <n v="71967"/>
        <n v="3423"/>
        <n v="18558"/>
        <n v="120767"/>
        <n v="3302"/>
        <n v="21274"/>
        <n v="11775"/>
        <n v="49764"/>
        <n v="48771"/>
        <n v="39125"/>
        <n v="931"/>
        <n v="124356"/>
        <n v="45181"/>
        <n v="8430"/>
        <n v="13008"/>
        <n v="11160"/>
        <n v="10367"/>
        <n v="109324"/>
        <n v="92203"/>
        <n v="303950"/>
        <n v="69250"/>
        <n v="45900"/>
        <n v="134486"/>
        <n v="3542"/>
        <n v="34063"/>
        <n v="6828"/>
        <n v="1976"/>
        <n v="46271"/>
        <n v="32895"/>
        <n v="127211"/>
        <n v="92615"/>
        <n v="786"/>
        <n v="10745"/>
        <n v="85098"/>
        <n v="233596"/>
        <n v="34717"/>
        <n v="154581"/>
        <n v="44115"/>
        <n v="9291"/>
        <n v="102098"/>
        <n v="544682"/>
        <n v="140284"/>
        <n v="559513"/>
        <n v="116260"/>
        <n v="437531"/>
        <n v="4777"/>
        <n v="273739"/>
        <n v="1364"/>
        <n v="27524"/>
        <n v="20866"/>
        <n v="6832"/>
        <n v="42201"/>
        <n v="7420"/>
        <n v="14359"/>
        <n v="313566"/>
        <n v="16835"/>
        <n v="17939"/>
        <n v="15497"/>
        <n v="110964"/>
        <n v="62011"/>
        <n v="70199"/>
        <n v="7517"/>
        <n v="482731"/>
        <n v="9781"/>
        <n v="36574"/>
        <n v="313341"/>
        <n v="61419"/>
        <n v="6493"/>
        <n v="278664"/>
        <n v="141975"/>
        <n v="2457"/>
        <n v="176117"/>
        <n v="3288"/>
        <n v="17009"/>
        <n v="9168"/>
        <n v="8390"/>
        <n v="14412"/>
        <n v="109933"/>
        <n v="13000"/>
        <n v="22955"/>
        <n v="49335"/>
        <n v="10352"/>
        <n v="37339"/>
        <n v="10030"/>
        <n v="24194"/>
        <n v="67084"/>
        <n v="1208"/>
        <n v="5486"/>
        <n v="107271"/>
        <n v="100983"/>
        <n v="47434"/>
        <n v="1115"/>
        <n v="46192"/>
        <n v="32224"/>
        <n v="40241"/>
        <n v="43560"/>
        <n v="8327"/>
        <n v="39568"/>
        <n v="286222"/>
        <n v="5548"/>
        <n v="126182"/>
        <n v="111302"/>
        <n v="186439"/>
        <n v="246421"/>
        <n v="7690"/>
        <n v="178477"/>
        <n v="133191"/>
        <n v="1969"/>
        <n v="99575"/>
        <n v="59473"/>
        <n v="1820"/>
        <n v="27470"/>
        <n v="10404"/>
        <n v="10900"/>
        <n v="89534"/>
        <n v="2295"/>
        <n v="118225"/>
        <n v="29030"/>
        <n v="72185"/>
        <n v="3879"/>
        <n v="6000"/>
        <n v="40770"/>
        <n v="374626"/>
        <n v="29968"/>
        <n v="18114"/>
        <n v="60754"/>
        <n v="53785"/>
        <n v="26999"/>
        <n v="10411"/>
        <n v="39874"/>
        <n v="4260"/>
        <n v="55867"/>
        <n v="11650"/>
        <n v="36559"/>
        <n v="93633"/>
        <n v="380265"/>
        <n v="40442"/>
        <n v="3037"/>
        <n v="13409"/>
        <n v="433573"/>
        <n v="30564"/>
        <n v="2319"/>
        <n v="1091"/>
        <n v="155723"/>
        <n v="14205"/>
        <n v="30778"/>
        <n v="178044"/>
        <n v="37952"/>
        <n v="6679"/>
        <n v="7141"/>
        <n v="15267"/>
        <n v="60808"/>
        <n v="550870"/>
        <n v="823"/>
        <n v="20883"/>
        <n v="547771"/>
        <n v="61346"/>
        <n v="3581"/>
        <n v="39966"/>
        <n v="21734"/>
        <n v="1325"/>
        <n v="26448"/>
        <n v="25000"/>
        <n v="40802"/>
        <n v="48978"/>
        <n v="4213"/>
        <n v="176565"/>
        <n v="18755"/>
        <n v="180184"/>
        <n v="104847"/>
        <n v="2979"/>
        <n v="44582"/>
        <n v="43425"/>
        <n v="55468"/>
        <n v="563254"/>
        <n v="6147"/>
        <n v="669105"/>
        <n v="40517"/>
        <n v="77695"/>
        <n v="61051"/>
        <n v="65208"/>
        <n v="40845"/>
        <n v="12898"/>
        <n v="129285"/>
        <n v="34257"/>
        <n v="116114"/>
        <n v="187268"/>
        <n v="21087"/>
        <n v="38426"/>
        <n v="37534"/>
        <n v="44756"/>
        <n v="111290"/>
        <n v="9489"/>
        <n v="284578"/>
        <n v="96562"/>
        <n v="299423"/>
        <n v="471116"/>
        <n v="34922"/>
        <n v="214416"/>
        <n v="142718"/>
        <n v="151478"/>
        <n v="61983"/>
        <n v="74814"/>
        <n v="83933"/>
        <n v="545308"/>
        <n v="59319"/>
        <n v="117330"/>
        <n v="31587"/>
        <n v="391"/>
        <n v="6906"/>
        <n v="474858"/>
        <n v="157770"/>
        <n v="286199"/>
        <n v="96220"/>
        <n v="76324"/>
        <n v="3739"/>
        <n v="9287"/>
        <n v="12145"/>
        <n v="160439"/>
        <n v="39398"/>
        <n v="345180"/>
        <n v="22101"/>
        <n v="5437"/>
        <n v="63227"/>
        <n v="119422"/>
        <n v="15861"/>
        <n v="998903"/>
        <n v="321312"/>
        <n v="6922"/>
        <n v="149280"/>
        <n v="349098"/>
        <n v="351650"/>
        <n v="315467"/>
        <n v="203427"/>
        <n v="53238"/>
        <n v="210450"/>
        <n v="276889"/>
        <n v="467417"/>
        <n v="419922"/>
        <n v="18474"/>
        <n v="198120"/>
        <n v="330064"/>
        <n v="12812"/>
        <n v="128920"/>
        <n v="99825"/>
        <n v="51812"/>
        <n v="27094"/>
        <n v="82892"/>
        <n v="134409"/>
        <n v="54587"/>
        <n v="633529"/>
        <n v="611766"/>
        <n v="26336"/>
        <n v="584813"/>
        <n v="54382"/>
        <n v="182093"/>
        <n v="150199"/>
        <n v="16610"/>
        <n v="211132"/>
        <n v="29597"/>
        <n v="10696"/>
        <n v="219103"/>
        <n v="157291"/>
        <n v="192036"/>
        <n v="37936"/>
        <n v="20981"/>
        <n v="6765"/>
        <n v="158061"/>
        <n v="112848"/>
        <n v="191492"/>
        <n v="175030"/>
        <n v="12026"/>
        <n v="88222"/>
        <n v="67793"/>
        <n v="142058"/>
        <n v="252375"/>
        <n v="9276"/>
        <n v="226850"/>
        <n v="451251"/>
        <n v="118521"/>
        <n v="4973"/>
        <n v="129611"/>
        <n v="18619"/>
        <n v="97919"/>
        <n v="49597"/>
        <n v="256251"/>
        <n v="80881"/>
        <n v="14243"/>
        <n v="63936"/>
        <n v="109787"/>
        <n v="22433"/>
        <n v="244885"/>
        <n v="80339"/>
        <n v="33309"/>
        <n v="19980"/>
        <n v="234497"/>
        <n v="50480"/>
        <n v="19360"/>
        <n v="3832"/>
        <n v="10618"/>
        <n v="47861"/>
        <n v="17461"/>
        <n v="88306"/>
        <n v="47688"/>
        <n v="34727"/>
        <n v="8728"/>
        <n v="22390"/>
        <n v="23229"/>
        <n v="80039"/>
        <n v="11985"/>
        <n v="3005"/>
        <n v="110966"/>
        <n v="188771"/>
        <n v="14954"/>
        <n v="68528"/>
        <n v="27942"/>
        <n v="14580"/>
        <n v="28843"/>
        <n v="56951"/>
        <n v="4897"/>
        <n v="60368"/>
        <n v="21750"/>
        <n v="1252"/>
        <n v="38647"/>
        <n v="12448"/>
        <n v="38320"/>
        <n v="201197"/>
        <n v="4377"/>
        <n v="19447"/>
        <n v="35586"/>
        <n v="77789"/>
        <n v="211214"/>
        <n v="14340"/>
        <n v="20666"/>
        <n v="81490"/>
        <n v="26889"/>
        <n v="7666"/>
        <n v="25297"/>
        <n v="23482"/>
        <n v="23858"/>
        <n v="111620"/>
        <n v="5345"/>
        <n v="22584"/>
        <n v="2995"/>
        <n v="14567"/>
        <n v="15507"/>
        <n v="172034"/>
        <n v="387471"/>
        <n v="208501"/>
        <n v="22812"/>
        <n v="24099"/>
        <n v="48545"/>
        <n v="254637"/>
        <n v="24901"/>
        <n v="155883"/>
        <n v="11061"/>
        <n v="21604"/>
        <n v="247804"/>
        <n v="315221"/>
        <n v="112106"/>
        <n v="37943"/>
        <n v="15736"/>
        <n v="66335"/>
        <n v="32465"/>
        <n v="33492"/>
        <n v="193135"/>
        <n v="4597"/>
        <n v="744"/>
        <n v="52728"/>
        <n v="65785"/>
        <n v="18210"/>
        <n v="25208"/>
        <n v="6562"/>
        <n v="52226"/>
        <n v="1544"/>
        <n v="120855"/>
        <n v="7838"/>
        <n v="12976"/>
        <n v="20407"/>
        <n v="9405"/>
        <n v="9164"/>
        <n v="4089"/>
        <n v="62644"/>
        <n v="7765"/>
        <n v="644393"/>
        <n v="5447"/>
        <n v="191532"/>
        <n v="38329"/>
        <n v="113632"/>
        <n v="9383"/>
        <n v="12025"/>
        <n v="5614"/>
        <n v="35233"/>
        <n v="1659"/>
        <n v="169370"/>
        <n v="267099"/>
        <n v="515519"/>
        <n v="600463"/>
        <n v="31098"/>
        <n v="8545"/>
        <n v="9710"/>
        <n v="2691"/>
        <n v="486"/>
        <n v="9000"/>
        <n v="12338"/>
        <n v="31137"/>
        <n v="15712"/>
        <n v="406769"/>
        <n v="3055"/>
        <n v="87962"/>
        <n v="14790"/>
        <n v="4450"/>
        <n v="2310"/>
        <n v="7"/>
        <n v="25283"/>
        <n v="159118"/>
        <n v="34225"/>
        <n v="132512"/>
        <n v="53265"/>
        <n v="34680"/>
        <n v="31319"/>
        <n v="20114"/>
        <n v="26204"/>
        <n v="7568"/>
        <n v="5601"/>
        <n v="7079"/>
        <n v="11682"/>
        <n v="13244"/>
        <n v="382777"/>
        <n v="78791"/>
        <n v="20481"/>
        <n v="57955"/>
        <n v="302840"/>
        <n v="11137"/>
        <n v="2967"/>
        <n v="140469"/>
        <n v="22309"/>
        <n v="8435"/>
        <n v="33024"/>
        <n v="187306"/>
        <n v="21979"/>
        <n v="188614"/>
        <n v="1876"/>
        <n v="459"/>
        <n v="71600"/>
        <n v="36950"/>
        <n v="8403"/>
        <n v="65843"/>
        <n v="83848"/>
        <n v="3489"/>
        <n v="14618"/>
        <n v="57136"/>
        <n v="4639"/>
        <n v="13056"/>
        <n v="27577"/>
        <n v="7984"/>
        <n v="38090"/>
        <n v="7416"/>
        <n v="15944"/>
        <n v="71140"/>
        <n v="11575"/>
        <n v="7654"/>
        <n v="547"/>
        <n v="138296"/>
        <n v="13439"/>
        <n v="9959"/>
        <n v="184515"/>
        <n v="57585"/>
        <n v="4572"/>
        <n v="213658"/>
        <n v="73346"/>
        <n v="635"/>
        <n v="31567"/>
        <n v="191445"/>
        <n v="4110"/>
        <n v="81432"/>
        <n v="50445"/>
        <n v="1150722"/>
        <n v="264721"/>
        <n v="235663"/>
        <n v="14984"/>
        <n v="104024"/>
        <n v="9411"/>
        <n v="16453"/>
        <n v="13155"/>
        <n v="235046"/>
        <n v="481"/>
        <n v="5248"/>
        <n v="28314"/>
        <n v="28278"/>
        <n v="11771"/>
        <n v="108648"/>
        <n v="17097"/>
        <n v="62277"/>
        <n v="5672"/>
        <n v="6676"/>
        <n v="495557"/>
        <n v="4677"/>
        <n v="9070"/>
        <n v="13282"/>
        <n v="39860"/>
        <n v="112722"/>
        <n v="42222"/>
        <n v="1541372"/>
        <n v="1746"/>
        <n v="61244"/>
        <n v="59044"/>
        <n v="46304"/>
        <n v="17173"/>
        <n v="70667"/>
        <n v="255306"/>
        <n v="15559"/>
        <n v="426"/>
        <n v="2896"/>
        <n v="18164"/>
        <n v="31210"/>
        <n v="48767"/>
        <n v="45496"/>
        <n v="40292"/>
        <n v="20531"/>
        <n v="253760"/>
        <n v="16564"/>
        <n v="11314"/>
        <n v="13612"/>
        <n v="573520"/>
        <n v="5065"/>
        <n v="21214"/>
        <n v="17495"/>
        <n v="110637"/>
        <n v="1795"/>
        <n v="3203"/>
        <n v="13249"/>
        <n v="6816"/>
        <n v="12514"/>
        <n v="51963"/>
        <n v="43369"/>
        <n v="372643"/>
        <n v="18366"/>
        <n v="3930"/>
        <n v="11744"/>
        <n v="302844"/>
        <n v="57721"/>
        <n v="55519"/>
        <n v="38063"/>
        <n v="5183"/>
        <n v="34917"/>
        <n v="15086"/>
        <n v="48174"/>
        <n v="2072"/>
        <n v="1442403"/>
        <n v="1941"/>
        <n v="18867"/>
        <n v="91761"/>
        <n v="36660"/>
        <n v="34961"/>
        <n v="101852"/>
        <n v="369063"/>
        <n v="357368"/>
        <n v="117360"/>
        <n v="330603"/>
        <n v="630585"/>
        <n v="318131"/>
        <n v="142503"/>
        <n v="1364344"/>
        <n v="13183"/>
        <n v="12265"/>
        <n v="15093"/>
        <n v="28101"/>
        <n v="210779"/>
        <n v="614906"/>
        <n v="22736"/>
        <n v="1939"/>
        <n v="7456"/>
        <n v="144890"/>
        <n v="6458"/>
        <n v="14973"/>
        <n v="7916"/>
        <n v="28543"/>
        <n v="19531"/>
        <n v="301800"/>
        <n v="1887"/>
        <n v="134005"/>
        <n v="43675"/>
        <n v="268711"/>
        <n v="13716"/>
        <n v="123222"/>
        <n v="135151"/>
        <n v="20669"/>
        <n v="110663"/>
        <n v="43052"/>
        <n v="18190"/>
        <n v="119068"/>
        <n v="8148"/>
        <n v="29559"/>
        <n v="8975"/>
        <n v="92519"/>
        <n v="16400"/>
        <n v="23569"/>
        <n v="281492"/>
        <n v="1003309"/>
        <n v="53055"/>
        <n v="6702"/>
        <n v="275632"/>
        <n v="6851"/>
        <n v="3790"/>
        <n v="46373"/>
        <n v="8215"/>
        <n v="17181"/>
        <n v="57342"/>
        <n v="59484"/>
        <n v="233"/>
        <n v="423842"/>
        <n v="8452"/>
        <n v="34858"/>
        <n v="20037"/>
        <n v="2669"/>
        <n v="540579"/>
        <n v="44125"/>
        <n v="7151"/>
        <n v="44373"/>
        <n v="149090"/>
        <n v="24596"/>
        <n v="196393"/>
        <n v="24070"/>
        <n v="1986"/>
        <n v="2472"/>
        <n v="2487"/>
        <n v="15968"/>
        <n v="12896"/>
        <n v="64960"/>
        <n v="885"/>
        <n v="37049"/>
        <n v="63012"/>
        <n v="128812"/>
        <n v="17547"/>
        <n v="82062"/>
        <n v="859"/>
        <n v="4444"/>
        <n v="9591"/>
        <n v="52948"/>
        <n v="30195"/>
        <n v="7328"/>
        <n v="5982"/>
        <n v="10948"/>
        <n v="19059"/>
        <n v="256733"/>
        <n v="15963"/>
        <n v="7477"/>
        <n v="86945"/>
        <n v="18316"/>
        <n v="8396"/>
        <n v="62804"/>
        <n v="2846"/>
        <n v="10194"/>
        <n v="2203"/>
        <n v="46337"/>
        <n v="8589"/>
        <n v="148411"/>
        <n v="21167"/>
        <n v="37971"/>
        <n v="49749"/>
        <n v="53104"/>
        <n v="75745"/>
        <n v="233921"/>
        <n v="12525"/>
        <n v="13390"/>
        <n v="22231"/>
        <n v="680"/>
        <n v="301106"/>
        <n v="34044"/>
        <n v="53668"/>
        <n v="176335"/>
        <n v="335185"/>
        <n v="94350"/>
        <n v="234969"/>
        <n v="18088"/>
        <n v="7239"/>
        <n v="9546"/>
        <n v="135698"/>
        <n v="274586"/>
        <n v="8515"/>
        <n v="9139"/>
        <n v="25955"/>
        <n v="65829"/>
        <n v="38261"/>
        <n v="3638"/>
        <n v="9986"/>
        <n v="198440"/>
        <n v="8459"/>
        <n v="31103"/>
        <n v="144032"/>
        <n v="5126"/>
        <n v="81059"/>
        <n v="52920"/>
        <n v="43907"/>
        <n v="3477"/>
        <n v="6287"/>
        <n v="6548"/>
        <n v="84518"/>
        <n v="36427"/>
        <n v="188703"/>
        <n v="15400"/>
        <n v="453150"/>
        <n v="6234"/>
        <n v="33090"/>
        <n v="45974"/>
        <n v="6505"/>
        <n v="8211"/>
        <n v="90074"/>
        <n v="13696"/>
        <n v="7492"/>
        <n v="361959"/>
        <n v="105512"/>
        <n v="28028"/>
        <n v="164639"/>
        <n v="27697"/>
        <n v="123434"/>
        <n v="4080"/>
        <n v="7955"/>
        <n v="54195"/>
        <n v="49471"/>
        <n v="87680"/>
        <n v="11538"/>
        <n v="14003"/>
        <n v="14174"/>
        <n v="444367"/>
        <n v="3891"/>
        <n v="11407"/>
        <n v="196629"/>
        <n v="15617"/>
        <n v="10981"/>
        <n v="9179"/>
        <n v="5792"/>
        <n v="447"/>
        <n v="9245"/>
        <n v="2646"/>
        <n v="7611"/>
        <n v="5352"/>
        <n v="639"/>
        <n v="52638"/>
        <n v="44712"/>
        <n v="18047"/>
        <n v="18197"/>
        <n v="43663"/>
        <n v="3247"/>
        <n v="83859"/>
        <n v="749"/>
        <n v="35963"/>
        <n v="3067"/>
        <n v="7038"/>
        <n v="111008"/>
        <n v="18143"/>
        <n v="62914"/>
        <n v="320010"/>
        <n v="11973"/>
        <n v="19740"/>
        <n v="13321"/>
        <n v="28169"/>
        <n v="4994"/>
        <n v="61467"/>
        <n v="48574"/>
        <n v="295019"/>
        <n v="19434"/>
        <n v="8726"/>
        <n v="9106"/>
        <n v="11642"/>
        <n v="56923"/>
        <n v="193880"/>
        <n v="1098721"/>
        <n v="2903"/>
        <n v="7333"/>
        <n v="49171"/>
        <n v="13835"/>
        <n v="814"/>
        <n v="1817"/>
        <n v="45813"/>
        <n v="265440"/>
        <n v="324401"/>
        <n v="42202"/>
        <n v="165748"/>
        <n v="224284"/>
        <n v="267422"/>
        <n v="16888"/>
        <n v="5010"/>
        <n v="14289"/>
        <n v="5023"/>
        <n v="57684"/>
        <n v="6367"/>
        <n v="63888"/>
        <n v="32631"/>
        <n v="27799"/>
        <n v="3285"/>
        <n v="29348"/>
        <n v="71913"/>
        <n v="23067"/>
        <n v="530120"/>
        <n v="667811"/>
        <n v="17520"/>
        <n v="41405"/>
        <n v="4176"/>
        <n v="36995"/>
        <n v="117619"/>
        <n v="62339"/>
        <n v="11349"/>
        <n v="66375"/>
        <n v="19143"/>
        <n v="49661"/>
        <n v="10318"/>
        <n v="154408"/>
        <n v="8891"/>
        <n v="672760"/>
        <n v="5159"/>
        <n v="12260"/>
        <n v="44638"/>
        <n v="10304"/>
        <n v="3411"/>
        <n v="56241"/>
        <n v="5467"/>
        <n v="9379"/>
        <n v="140164"/>
        <n v="1714"/>
        <n v="41347"/>
        <n v="117941"/>
        <n v="724"/>
        <n v="11159"/>
        <n v="49402"/>
        <n v="13646"/>
        <n v="166129"/>
        <n v="36797"/>
        <n v="3565"/>
        <n v="132378"/>
        <n v="46221"/>
        <n v="17669"/>
        <n v="126672"/>
        <n v="987"/>
        <n v="54068"/>
        <n v="5825"/>
        <n v="16195"/>
        <n v="87302"/>
        <n v="113295"/>
        <n v="26570"/>
        <n v="187900"/>
        <n v="88166"/>
        <n v="55010"/>
        <n v="49396"/>
        <n v="21699"/>
        <n v="257940"/>
        <n v="8202"/>
        <n v="235059"/>
        <n v="65789"/>
        <n v="476"/>
        <n v="10660"/>
        <n v="38225"/>
        <n v="27371"/>
        <n v="34738"/>
        <n v="400818"/>
        <n v="70949"/>
        <n v="18841"/>
        <n v="2032"/>
        <n v="268193"/>
        <n v="58492"/>
        <n v="28594"/>
        <n v="89595"/>
        <n v="20049"/>
        <n v="9681"/>
        <n v="114469"/>
        <n v="30070"/>
        <n v="38615"/>
        <n v="6918"/>
        <n v="7607"/>
        <n v="12648"/>
        <n v="93745"/>
        <n v="257790"/>
        <n v="284454"/>
        <n v="3566"/>
        <n v="82212"/>
        <n v="17226"/>
        <n v="267602"/>
        <n v="29600"/>
        <n v="6946"/>
        <n v="247514"/>
        <n v="39843"/>
        <n v="7892"/>
        <n v="42967"/>
        <n v="8031"/>
        <n v="39134"/>
        <n v="23439"/>
        <n v="1844"/>
        <n v="427098"/>
        <n v="9557"/>
        <n v="11859"/>
        <n v="46447"/>
        <n v="16923"/>
        <n v="28968"/>
        <n v="234117"/>
        <n v="9950"/>
        <n v="8650"/>
        <n v="31405"/>
        <n v="12054"/>
        <n v="11111"/>
        <n v="38646"/>
        <n v="8567"/>
        <n v="9010"/>
        <n v="10944"/>
        <n v="116635"/>
        <n v="187939"/>
        <n v="24120"/>
        <n v="12926"/>
        <n v="27269"/>
        <n v="9831"/>
        <n v="65905"/>
        <n v="56576"/>
        <n v="114990"/>
        <n v="125038"/>
        <n v="50280"/>
        <n v="10818"/>
        <n v="26094"/>
        <n v="48868"/>
        <n v="193406"/>
        <n v="6947"/>
        <n v="6089"/>
        <n v="113680"/>
        <n v="285108"/>
        <n v="7652"/>
        <n v="5697"/>
        <n v="4802"/>
        <n v="2244"/>
        <n v="11309"/>
        <n v="39857"/>
        <n v="26783"/>
        <n v="8689"/>
        <n v="6215"/>
        <n v="39480"/>
        <n v="17767"/>
        <n v="86797"/>
        <n v="386899"/>
        <n v="30052"/>
        <n v="5919"/>
        <n v="5627"/>
        <n v="1654"/>
        <n v="15698"/>
        <n v="7088"/>
        <n v="48623"/>
        <n v="2332"/>
        <n v="5502"/>
        <n v="10309"/>
        <n v="6337"/>
        <n v="650"/>
        <n v="44560"/>
        <n v="139488"/>
        <n v="458"/>
        <n v="52293"/>
        <n v="3233"/>
        <n v="709056"/>
        <n v="12674"/>
        <n v="1087887"/>
        <n v="7152"/>
        <n v="47414"/>
        <n v="335330"/>
        <n v="46796"/>
        <n v="2568"/>
        <n v="7886"/>
        <n v="4984"/>
        <n v="8105"/>
        <n v="28693"/>
        <n v="1892"/>
        <n v="18532"/>
        <n v="103650"/>
        <n v="48175"/>
        <n v="82332"/>
        <n v="218687"/>
        <n v="94146"/>
        <n v="14965"/>
        <n v="19210"/>
        <n v="30941"/>
        <n v="73977"/>
        <n v="8584"/>
        <n v="77161"/>
        <n v="311004"/>
        <n v="976041"/>
        <n v="551319"/>
        <n v="224482"/>
        <n v="1705"/>
        <n v="7410"/>
        <n v="497584"/>
        <n v="16180"/>
        <n v="1284"/>
        <n v="86569"/>
        <n v="21419"/>
        <n v="24097"/>
        <n v="1831"/>
        <n v="777"/>
        <n v="81770"/>
        <n v="17742"/>
        <n v="345270"/>
        <n v="14027"/>
        <n v="41194"/>
        <n v="89712"/>
        <n v="934"/>
        <n v="139999"/>
        <n v="2365"/>
        <n v="36894"/>
        <n v="16865"/>
        <n v="9463"/>
        <n v="1589"/>
        <n v="33379"/>
        <n v="43489"/>
        <n v="67857"/>
        <n v="90261"/>
        <n v="778876"/>
        <n v="19537"/>
        <n v="416541"/>
        <n v="23543"/>
        <n v="2050"/>
        <n v="222561"/>
        <n v="90131"/>
        <n v="281180"/>
        <n v="182359"/>
        <n v="9786"/>
        <n v="34724"/>
        <n v="260"/>
        <n v="94803"/>
        <n v="134396"/>
        <n v="30278"/>
        <n v="23291"/>
        <n v="7307"/>
        <n v="174160"/>
        <n v="351973"/>
        <n v="86699"/>
        <n v="9191"/>
        <n v="8811"/>
        <n v="11055"/>
        <n v="38508"/>
        <n v="60214"/>
        <n v="527891"/>
        <n v="23201"/>
        <n v="10034"/>
        <n v="5080"/>
        <n v="172310"/>
        <n v="19290"/>
        <n v="9630"/>
        <n v="4958"/>
        <n v="13853"/>
        <n v="136230"/>
        <n v="5218"/>
        <n v="18967"/>
        <n v="3070"/>
        <n v="4130"/>
        <n v="138337"/>
        <n v="8787"/>
        <n v="125088"/>
        <n v="275451"/>
        <n v="321015"/>
        <n v="59106"/>
        <n v="21708"/>
        <n v="212544"/>
        <n v="3632"/>
        <n v="4503"/>
        <n v="20074"/>
        <n v="828"/>
        <n v="31858"/>
        <n v="114223"/>
        <n v="1685"/>
        <n v="20542"/>
        <n v="9989"/>
        <n v="40840"/>
        <n v="3381"/>
        <n v="45535"/>
        <n v="4074"/>
        <n v="58660"/>
        <n v="198837"/>
        <n v="165859"/>
        <n v="75413"/>
        <n v="147757"/>
        <n v="124002"/>
        <n v="224479"/>
        <n v="47904"/>
        <n v="18939"/>
        <n v="5256"/>
        <n v="559285"/>
        <n v="11449"/>
        <n v="146232"/>
        <n v="36209"/>
        <n v="65933"/>
        <n v="55247"/>
        <n v="53541"/>
        <n v="3135"/>
        <n v="505020"/>
        <n v="15300"/>
        <n v="4980"/>
        <n v="17851"/>
        <n v="3105"/>
        <n v="14743"/>
        <n v="10623"/>
        <n v="12423"/>
        <n v="6615"/>
        <n v="3371"/>
        <n v="4699"/>
        <n v="23288"/>
        <n v="8719"/>
        <n v="47827"/>
        <n v="79844"/>
        <n v="221289"/>
        <n v="21156"/>
        <n v="1528"/>
        <n v="107625"/>
        <n v="9698"/>
        <n v="4306"/>
        <n v="908932"/>
        <n v="9576"/>
        <n v="55318"/>
        <n v="131735"/>
        <n v="182436"/>
        <n v="456"/>
        <n v="71711"/>
        <n v="7577"/>
        <n v="3186"/>
        <n v="802893"/>
        <n v="13729"/>
        <n v="5814"/>
        <n v="31377"/>
        <n v="29655"/>
        <n v="6942"/>
        <n v="5782"/>
        <n v="232652"/>
        <n v="162357"/>
        <n v="32647"/>
        <n v="9600"/>
        <n v="96282"/>
        <n v="14423"/>
        <n v="19178"/>
        <n v="7617"/>
        <n v="18958"/>
        <n v="136696"/>
        <n v="56389"/>
        <n v="20161"/>
        <n v="29411"/>
        <n v="9764"/>
        <n v="62611"/>
        <n v="9311"/>
        <n v="288048"/>
        <n v="49351"/>
        <n v="13494"/>
        <n v="174830"/>
        <n v="2855"/>
        <n v="18864"/>
        <n v="1476"/>
        <n v="4224"/>
        <n v="25171"/>
        <n v="2252"/>
        <n v="27698"/>
        <n v="27095"/>
        <n v="9278"/>
        <n v="387027"/>
        <n v="273425"/>
        <n v="125845"/>
        <n v="542348"/>
        <n v="139581"/>
        <n v="10497"/>
        <n v="269704"/>
        <n v="5489"/>
        <n v="8950"/>
        <n v="110344"/>
        <n v="70277"/>
        <n v="5661"/>
        <n v="56729"/>
        <n v="29840"/>
        <n v="96069"/>
        <n v="233666"/>
        <n v="9143"/>
        <n v="25129"/>
        <n v="27814"/>
        <n v="28264"/>
        <n v="39491"/>
        <n v="88177"/>
        <n v="87221"/>
        <n v="17432"/>
        <n v="403"/>
        <n v="56344"/>
        <n v="1207"/>
        <n v="5572"/>
        <n v="33603"/>
        <n v="401703"/>
        <n v="3128"/>
        <n v="13369"/>
        <n v="16153"/>
        <n v="16591"/>
        <n v="73261"/>
        <n v="3733"/>
        <n v="18102"/>
        <n v="235"/>
        <n v="428544"/>
        <n v="10918"/>
        <n v="77444"/>
        <n v="19710"/>
        <n v="29126"/>
        <n v="24756"/>
        <n v="18966"/>
        <n v="368879"/>
        <n v="52779"/>
        <n v="21509"/>
        <n v="30680"/>
        <n v="478"/>
        <n v="11639"/>
        <n v="31664"/>
        <n v="27278"/>
        <n v="109583"/>
        <n v="39210"/>
        <n v="12166"/>
        <n v="59890"/>
        <n v="180813"/>
        <n v="80584"/>
        <n v="10040"/>
        <n v="200888"/>
        <n v="55170"/>
        <n v="58789"/>
        <n v="137011"/>
        <n v="14786"/>
        <n v="16108"/>
        <n v="36512"/>
        <n v="36070"/>
        <n v="20366"/>
        <n v="44922"/>
        <n v="8258"/>
        <n v="2624"/>
        <n v="1728"/>
        <n v="62782"/>
        <n v="49585"/>
        <n v="143655"/>
        <n v="31390"/>
        <n v="46386"/>
        <n v="9174"/>
        <n v="64215"/>
        <n v="3463"/>
        <n v="1609"/>
        <n v="277905"/>
        <n v="15533"/>
        <n v="7876"/>
        <n v="81251"/>
        <n v="7904"/>
        <n v="9505"/>
        <n v="24532"/>
        <n v="54102"/>
        <n v="6426"/>
        <n v="96547"/>
        <n v="9012"/>
        <n v="34422"/>
        <n v="21353"/>
        <n v="3519"/>
        <n v="29466"/>
        <n v="16100"/>
        <n v="54063"/>
        <n v="15958"/>
        <n v="19310"/>
        <n v="36720"/>
        <n v="26438"/>
        <n v="33651"/>
        <n v="58495"/>
        <n v="218265"/>
        <n v="12791"/>
        <n v="17552"/>
        <n v="67458"/>
        <n v="17797"/>
        <n v="23810"/>
        <n v="29327"/>
        <n v="1819"/>
        <n v="9751"/>
        <n v="133497"/>
        <n v="311908"/>
        <n v="329761"/>
        <n v="22182"/>
        <n v="5077"/>
        <n v="283860"/>
        <n v="27111"/>
        <n v="24254"/>
        <n v="303393"/>
        <n v="18477"/>
        <n v="35710"/>
        <n v="65475"/>
        <n v="3926"/>
        <n v="7434"/>
        <n v="78949"/>
        <n v="35447"/>
        <n v="2356"/>
        <n v="134067"/>
        <n v="16060"/>
        <n v="24128"/>
        <n v="78343"/>
        <n v="1299"/>
        <n v="7067"/>
        <n v="507458"/>
        <n v="106902"/>
        <n v="251382"/>
        <n v="254142"/>
        <n v="70991"/>
        <n v="43712"/>
        <n v="6618"/>
        <n v="111805"/>
        <n v="143782"/>
        <n v="7136"/>
        <n v="62294"/>
        <n v="54189"/>
        <n v="15592"/>
        <n v="101276"/>
        <n v="1216"/>
        <n v="169691"/>
        <n v="68654"/>
        <n v="212985"/>
        <n v="39706"/>
        <n v="14653"/>
        <n v="11817"/>
        <n v="55971"/>
        <n v="24875"/>
        <n v="249069"/>
        <n v="6310"/>
        <n v="6140"/>
        <n v="107616"/>
        <n v="13029"/>
        <n v="254364"/>
        <n v="11036"/>
        <n v="58646"/>
        <n v="3280"/>
        <n v="49639"/>
        <n v="587301"/>
        <n v="10919"/>
        <n v="18986"/>
        <n v="94808"/>
        <n v="8877"/>
        <n v="34148"/>
        <n v="189674"/>
        <n v="8181"/>
        <n v="15096"/>
        <n v="21651"/>
        <n v="32553"/>
        <n v="77883"/>
        <n v="465991"/>
        <n v="27179"/>
        <n v="7432"/>
        <n v="5586"/>
        <n v="37926"/>
        <n v="5902"/>
        <n v="186863"/>
        <n v="185148"/>
        <n v="29896"/>
        <n v="10115"/>
        <n v="3263"/>
        <n v="11378"/>
        <n v="10767"/>
        <n v="16660"/>
        <n v="18998"/>
        <n v="381857"/>
        <n v="39533"/>
        <n v="24769"/>
        <n v="17881"/>
        <n v="2559"/>
        <n v="201931"/>
        <n v="1570"/>
        <n v="12153"/>
        <n v="547586"/>
        <n v="10301"/>
        <n v="18309"/>
        <n v="31631"/>
        <n v="2342"/>
        <n v="15199"/>
        <n v="164001"/>
        <n v="44340"/>
        <n v="67893"/>
        <n v="1390235"/>
        <n v="119169"/>
        <n v="62627"/>
        <n v="83115"/>
        <n v="26743"/>
        <n v="55561"/>
        <n v="175810"/>
        <n v="4725"/>
        <n v="127674"/>
        <n v="21213"/>
        <n v="142505"/>
        <n v="22561"/>
        <n v="4837"/>
        <n v="123432"/>
        <n v="35319"/>
        <n v="2413"/>
        <n v="41309"/>
        <n v="42105"/>
        <n v="95824"/>
        <n v="21272"/>
        <n v="83437"/>
        <n v="14259"/>
        <n v="42921"/>
        <n v="25298"/>
        <n v="30034"/>
        <n v="3181"/>
        <n v="23318"/>
        <n v="86839"/>
        <n v="164952"/>
        <n v="20918"/>
        <n v="147352"/>
        <n v="79839"/>
        <n v="122304"/>
        <n v="9990"/>
        <n v="12874"/>
        <n v="11789"/>
        <n v="8876"/>
        <n v="7613"/>
        <n v="7046"/>
        <n v="178113"/>
        <n v="25854"/>
        <n v="19953"/>
        <n v="12272"/>
        <n v="18708"/>
        <n v="202089"/>
        <n v="218430"/>
        <n v="48540"/>
        <n v="66088"/>
        <n v="11276"/>
        <n v="3465"/>
        <n v="5119"/>
        <n v="16514"/>
        <n v="41047"/>
        <n v="3001"/>
        <n v="10281"/>
        <n v="27287"/>
        <n v="25232"/>
        <n v="316476"/>
        <n v="3426"/>
        <n v="6535"/>
        <n v="12559"/>
        <n v="19027"/>
        <n v="28958"/>
        <n v="5935"/>
        <n v="545"/>
        <n v="11537"/>
        <n v="13343"/>
        <n v="66738"/>
        <n v="6639"/>
        <n v="28081"/>
        <n v="4291"/>
        <n v="5261"/>
        <n v="79051"/>
        <n v="8881"/>
        <n v="43154"/>
        <n v="114669"/>
        <n v="26947"/>
        <n v="6997"/>
        <n v="3250"/>
        <n v="14801"/>
        <n v="50063"/>
        <n v="3883"/>
        <n v="127603"/>
        <n v="13708"/>
        <n v="51714"/>
        <n v="2422"/>
        <n v="78321"/>
        <n v="209518"/>
        <n v="5103"/>
        <n v="44969"/>
        <n v="112495"/>
        <n v="95245"/>
        <n v="179548"/>
        <n v="4392"/>
        <n v="72300"/>
        <n v="76842"/>
        <n v="10165"/>
        <n v="499"/>
        <n v="14622"/>
        <n v="923878"/>
        <n v="22743"/>
        <n v="403296"/>
        <n v="419564"/>
        <n v="65289"/>
        <n v="2480"/>
        <n v="3106"/>
        <n v="32772"/>
        <n v="23856"/>
        <n v="450"/>
        <n v="14076"/>
        <n v="18992"/>
        <n v="79379"/>
        <n v="274013"/>
        <n v="1498"/>
        <n v="106307"/>
        <n v="97745"/>
        <n v="8969"/>
        <n v="25015"/>
        <n v="226092"/>
        <n v="4010"/>
        <n v="235194"/>
        <n v="79925"/>
        <n v="58491"/>
        <n v="141656"/>
        <n v="1254"/>
        <n v="75342"/>
        <n v="16882"/>
        <n v="109133"/>
        <n v="17080"/>
        <n v="22376"/>
        <n v="15539"/>
        <n v="140295"/>
        <n v="15360"/>
        <n v="10297"/>
        <n v="28444"/>
        <n v="1054"/>
        <n v="4853"/>
        <n v="343728"/>
        <n v="64574"/>
        <n v="37528"/>
        <n v="35438"/>
        <n v="7674"/>
        <n v="140585"/>
        <n v="32257"/>
        <n v="828904"/>
        <n v="3776"/>
        <n v="15781"/>
        <n v="458397"/>
        <n v="50304"/>
        <n v="5491"/>
        <n v="51906"/>
        <n v="124521"/>
        <n v="217378"/>
        <n v="11105"/>
        <n v="109732"/>
        <n v="77000"/>
        <n v="29834"/>
        <n v="182555"/>
        <n v="817770"/>
        <n v="5620"/>
        <n v="54292"/>
        <n v="21995"/>
        <n v="40411"/>
        <n v="43322"/>
        <n v="59289"/>
        <n v="23655"/>
        <n v="113132"/>
        <n v="2965"/>
        <n v="14321"/>
        <n v="515091"/>
        <n v="319941"/>
        <n v="155955"/>
        <n v="14607"/>
        <n v="6128"/>
        <n v="1116"/>
        <n v="251656"/>
        <n v="2188"/>
        <n v="7755"/>
        <n v="15485"/>
        <n v="2105"/>
        <n v="222466"/>
        <n v="11613"/>
        <n v="104809"/>
        <n v="19070"/>
        <n v="4244"/>
        <n v="583361"/>
        <n v="36178"/>
        <n v="35709"/>
        <n v="163317"/>
        <n v="48274"/>
        <n v="9788"/>
        <n v="27034"/>
        <n v="14677"/>
        <n v="8386"/>
        <n v="2618"/>
        <n v="38230"/>
        <n v="33764"/>
        <n v="1136"/>
        <n v="12497"/>
        <n v="20211"/>
        <n v="11578"/>
        <n v="13480"/>
        <n v="61430"/>
        <n v="121750"/>
        <n v="34096"/>
        <n v="16458"/>
        <n v="179514"/>
        <n v="79398"/>
        <n v="23878"/>
        <n v="144629"/>
        <n v="13817"/>
        <n v="32520"/>
        <n v="42699"/>
        <n v="291212"/>
        <n v="8660"/>
        <n v="19204"/>
        <n v="501454"/>
        <n v="699340"/>
        <n v="51386"/>
        <n v="79531"/>
        <n v="2821"/>
        <n v="542714"/>
        <n v="517334"/>
        <n v="11017"/>
        <n v="7123"/>
        <n v="24577"/>
        <n v="14125"/>
        <n v="74034"/>
        <n v="14588"/>
        <n v="27803"/>
        <n v="84947"/>
        <n v="5534"/>
        <n v="624767"/>
        <n v="268389"/>
        <n v="14330"/>
        <n v="11452"/>
        <n v="126695"/>
        <n v="283904"/>
        <n v="95435"/>
        <n v="12594"/>
        <n v="155498"/>
        <n v="16622"/>
        <n v="83423"/>
        <n v="62645"/>
        <n v="1161"/>
        <n v="23360"/>
        <n v="15100"/>
        <n v="107198"/>
        <n v="21580"/>
        <n v="19982"/>
        <n v="3681"/>
        <n v="51551"/>
        <n v="47250"/>
        <n v="34133"/>
        <n v="17536"/>
        <n v="487841"/>
        <n v="6420"/>
        <n v="46912"/>
        <n v="3081"/>
        <n v="39351"/>
        <n v="23518"/>
        <n v="3008"/>
        <n v="13594"/>
        <n v="171378"/>
        <n v="76060"/>
        <n v="72628"/>
        <n v="19357"/>
        <n v="21799"/>
        <n v="259605"/>
        <n v="17337"/>
        <n v="14704"/>
        <n v="35175"/>
        <n v="460375"/>
        <n v="23988"/>
        <n v="7076"/>
        <n v="113524"/>
        <n v="3447"/>
        <n v="1840"/>
        <n v="1741522"/>
        <n v="7422"/>
        <n v="2708"/>
        <n v="11947"/>
        <n v="106250"/>
        <n v="784534"/>
        <n v="1591"/>
        <n v="40421"/>
        <n v="327032"/>
        <n v="8375"/>
        <n v="36996"/>
        <n v="34072"/>
        <n v="87272"/>
        <n v="15754"/>
        <n v="10536"/>
        <n v="78544"/>
        <n v="40945"/>
        <n v="5638"/>
        <n v="3216"/>
        <n v="52296"/>
        <n v="1717"/>
        <n v="57321"/>
        <n v="10098"/>
        <n v="6684"/>
        <n v="15760"/>
        <n v="24071"/>
        <n v="17446"/>
        <n v="10323"/>
        <n v="97477"/>
        <n v="300920"/>
        <n v="3936"/>
        <n v="43018"/>
        <n v="161468"/>
        <n v="3907"/>
        <n v="453"/>
        <n v="117142"/>
        <n v="24244"/>
        <n v="16529"/>
        <n v="37480"/>
        <n v="42398"/>
        <n v="494988"/>
        <n v="2055870"/>
        <n v="34276"/>
        <n v="108308"/>
        <n v="117164"/>
        <n v="6428"/>
        <n v="33004"/>
        <n v="4642"/>
        <n v="3506"/>
        <n v="5843"/>
        <n v="33284"/>
        <n v="17892"/>
        <n v="6692"/>
        <n v="383182"/>
        <n v="22209"/>
        <n v="5978"/>
        <n v="14785"/>
        <n v="13666"/>
        <n v="296204"/>
        <n v="5739"/>
        <n v="64456"/>
        <n v="279293"/>
        <n v="225557"/>
        <n v="4839"/>
        <n v="7480"/>
        <n v="231775"/>
        <n v="272306"/>
        <n v="1554"/>
        <n v="7642"/>
        <n v="3383"/>
        <n v="433229"/>
        <n v="4606"/>
        <n v="4318"/>
        <n v="5477"/>
        <n v="50385"/>
        <n v="1423"/>
        <n v="7479"/>
        <n v="3030"/>
        <n v="65891"/>
        <n v="34026"/>
        <n v="13545"/>
        <n v="6613"/>
        <n v="2230"/>
        <n v="80071"/>
        <n v="5277"/>
        <n v="20000"/>
        <n v="9034"/>
        <n v="3584"/>
        <n v="11009"/>
        <n v="345170"/>
        <n v="100466"/>
        <n v="243385"/>
        <n v="4026"/>
        <n v="1899"/>
        <n v="929"/>
        <n v="30067"/>
        <n v="32984"/>
        <n v="14292"/>
        <n v="91492"/>
        <n v="28575"/>
        <n v="15859"/>
        <n v="165325"/>
        <n v="226256"/>
        <n v="19083"/>
        <n v="5165"/>
        <n v="10599"/>
        <n v="12245"/>
        <n v="75415"/>
        <n v="27339"/>
        <n v="18344"/>
        <n v="37316"/>
        <n v="187059"/>
        <n v="4234"/>
        <n v="4259"/>
        <n v="2208"/>
        <n v="37865"/>
        <n v="231573"/>
        <n v="4072"/>
        <n v="66950"/>
        <n v="27674"/>
        <n v="106438"/>
        <n v="14897"/>
        <n v="30869"/>
        <n v="2842"/>
        <n v="151625"/>
        <n v="14455"/>
        <n v="43356"/>
        <n v="11551"/>
        <n v="16007"/>
        <n v="85183"/>
        <n v="8481"/>
        <n v="98635"/>
        <n v="41739"/>
        <n v="519371"/>
        <n v="116784"/>
        <n v="3213"/>
        <n v="114565"/>
        <n v="5960"/>
        <n v="53591"/>
        <n v="96464"/>
        <n v="20364"/>
        <n v="7296"/>
        <n v="5791"/>
        <n v="9313"/>
        <n v="29009"/>
        <n v="15827"/>
        <n v="971693"/>
        <n v="10754"/>
        <n v="778597"/>
        <n v="189620"/>
        <n v="41903"/>
        <n v="43833"/>
        <n v="8124"/>
        <n v="693799"/>
        <n v="17228"/>
        <n v="21959"/>
        <n v="39684"/>
        <n v="29914"/>
        <n v="26035"/>
        <n v="21630"/>
        <n v="25090"/>
        <n v="9342"/>
        <n v="42553"/>
        <n v="265518"/>
        <n v="77017"/>
        <n v="19518"/>
        <n v="53348"/>
        <n v="87461"/>
        <n v="20208"/>
        <n v="1124039"/>
        <n v="21218"/>
        <n v="9858"/>
        <n v="54017"/>
        <n v="17407"/>
        <n v="101993"/>
        <n v="9101"/>
        <n v="137653"/>
        <n v="114184"/>
        <n v="17007"/>
        <n v="158387"/>
        <n v="24967"/>
        <n v="94560"/>
        <n v="10104"/>
        <n v="397230"/>
        <n v="43277"/>
        <n v="174041"/>
        <n v="48198"/>
        <n v="4169"/>
        <n v="84508"/>
        <n v="77028"/>
        <n v="219468"/>
        <n v="6406"/>
        <n v="24396"/>
        <n v="36284"/>
        <n v="33458"/>
        <n v="16686"/>
        <n v="31151"/>
        <n v="10891"/>
        <n v="623"/>
        <n v="32013"/>
        <n v="35725"/>
        <n v="47036"/>
        <n v="9516"/>
        <n v="193234"/>
        <n v="327"/>
        <n v="15890"/>
        <n v="1555"/>
        <n v="4263"/>
        <n v="43716"/>
        <n v="16781"/>
        <n v="780"/>
        <n v="26282"/>
        <n v="142247"/>
        <n v="14834"/>
        <n v="53802"/>
        <n v="64900"/>
        <n v="2187"/>
        <n v="23015"/>
        <n v="38363"/>
        <n v="97331"/>
        <n v="28961"/>
        <n v="56258"/>
        <n v="11312"/>
        <n v="7158"/>
        <n v="222933"/>
        <n v="30120"/>
        <n v="25111"/>
        <n v="698"/>
        <n v="11448"/>
        <n v="25517"/>
        <n v="15370"/>
        <n v="129455"/>
        <n v="6334"/>
        <n v="1557"/>
        <n v="86061"/>
        <n v="24751"/>
        <n v="13596"/>
        <n v="3307"/>
        <n v="5226"/>
        <n v="87675"/>
        <n v="1134"/>
        <n v="13093"/>
        <n v="8228"/>
        <n v="18623"/>
        <n v="195527"/>
        <n v="19494"/>
        <n v="22417"/>
        <n v="325177"/>
        <n v="59087"/>
        <n v="46647"/>
        <n v="42825"/>
        <n v="7890"/>
        <n v="261329"/>
        <n v="34866"/>
        <n v="53172"/>
        <n v="51586"/>
        <n v="231364"/>
        <n v="6168"/>
        <n v="21607"/>
        <n v="35229"/>
        <n v="9606"/>
        <n v="8722"/>
        <n v="29948"/>
        <n v="5039"/>
        <n v="80478"/>
        <n v="28518"/>
        <n v="9542"/>
        <n v="152557"/>
        <n v="3130"/>
        <n v="186391"/>
        <n v="4441"/>
        <n v="4765"/>
        <n v="20893"/>
        <n v="618020"/>
        <n v="84714"/>
        <n v="25329"/>
        <n v="162220"/>
        <n v="123631"/>
        <n v="4248"/>
        <n v="39041"/>
        <n v="96139"/>
        <n v="14429"/>
        <n v="177701"/>
        <n v="11421"/>
        <n v="4540"/>
        <n v="429864"/>
        <n v="9804"/>
        <n v="2717"/>
        <n v="60212"/>
        <n v="6659"/>
        <n v="83539"/>
        <n v="12076"/>
        <n v="172314"/>
        <n v="16662"/>
        <n v="14276"/>
        <n v="431093"/>
        <n v="253717"/>
        <n v="2827"/>
        <n v="43134"/>
        <n v="833545"/>
        <n v="304582"/>
        <n v="54449"/>
        <n v="14169"/>
        <n v="29099"/>
        <n v="57662"/>
        <n v="124260"/>
        <n v="28922"/>
        <n v="1611"/>
        <n v="44955"/>
        <n v="39465"/>
        <n v="402028"/>
        <n v="5469"/>
        <n v="8927"/>
        <n v="246680"/>
        <n v="5571"/>
        <n v="37814"/>
        <n v="11015"/>
        <n v="4495"/>
        <n v="1032"/>
        <n v="33346"/>
        <n v="21285"/>
        <n v="6111"/>
        <n v="4949"/>
        <n v="46434"/>
        <n v="3551"/>
        <n v="27164"/>
        <n v="25269"/>
        <n v="319145"/>
        <n v="30161"/>
        <n v="8444"/>
        <n v="304223"/>
        <n v="2755"/>
        <n v="464074"/>
        <n v="27551"/>
        <n v="109280"/>
        <n v="35049"/>
        <n v="30807"/>
        <n v="5030"/>
        <n v="100844"/>
        <n v="8839"/>
        <n v="222344"/>
        <n v="10127"/>
        <n v="75418"/>
        <n v="28525"/>
        <n v="14110"/>
        <n v="140425"/>
        <n v="153921"/>
        <n v="11257"/>
        <n v="36977"/>
        <n v="18594"/>
        <n v="201449"/>
        <n v="540965"/>
        <n v="91494"/>
        <n v="39659"/>
        <n v="234914"/>
        <n v="101309"/>
        <n v="184525"/>
        <n v="30805"/>
        <n v="32646"/>
        <n v="8816"/>
        <n v="28629"/>
        <n v="4406"/>
        <n v="4384"/>
        <n v="49719"/>
        <n v="283240"/>
        <n v="13966"/>
        <n v="20638"/>
        <n v="485815"/>
        <n v="5727"/>
        <n v="319267"/>
        <n v="21503"/>
        <n v="13005"/>
        <n v="83743"/>
        <n v="31576"/>
        <n v="29512"/>
        <n v="23585"/>
        <n v="104115"/>
        <n v="50864"/>
        <n v="200282"/>
        <n v="5055"/>
        <n v="52954"/>
        <n v="29824"/>
        <n v="186854"/>
        <n v="19294"/>
        <n v="316838"/>
        <n v="6008"/>
        <n v="102299"/>
        <n v="13543"/>
        <n v="22865"/>
        <n v="7192"/>
        <n v="6301"/>
        <n v="54075"/>
        <n v="338382"/>
        <n v="310134"/>
        <n v="66697"/>
        <n v="68094"/>
        <n v="46966"/>
        <n v="20110"/>
        <n v="349066"/>
        <n v="46101"/>
        <n v="30038"/>
        <n v="18943"/>
        <n v="367845"/>
        <n v="208678"/>
        <n v="24998"/>
        <n v="7530"/>
        <n v="225142"/>
        <n v="593908"/>
        <n v="43735"/>
        <n v="395803"/>
        <n v="28656"/>
        <n v="21408"/>
        <n v="4045"/>
        <n v="26346"/>
        <n v="9183"/>
        <n v="13690"/>
        <n v="111140"/>
        <n v="70591"/>
        <n v="188881"/>
        <n v="41862"/>
        <n v="2881"/>
        <n v="38873"/>
        <n v="446"/>
        <n v="55228"/>
        <n v="193003"/>
        <n v="314169"/>
        <n v="75260"/>
        <n v="24145"/>
        <n v="494"/>
        <n v="5541"/>
        <n v="38195"/>
        <n v="81094"/>
        <n v="2586"/>
        <n v="314168"/>
        <n v="305097"/>
        <n v="133310"/>
        <n v="75313"/>
        <n v="5945"/>
        <n v="17974"/>
        <n v="46489"/>
        <n v="3785"/>
        <n v="29726"/>
        <n v="57220"/>
        <n v="43278"/>
        <n v="57746"/>
        <n v="9823"/>
        <n v="17853"/>
        <n v="21555"/>
        <n v="68115"/>
        <n v="17137"/>
        <n v="30020"/>
        <n v="52009"/>
        <n v="368367"/>
        <n v="4519"/>
        <n v="16085"/>
        <n v="2545"/>
        <n v="31056"/>
        <n v="75901"/>
        <n v="56642"/>
        <n v="1957"/>
        <n v="25023"/>
        <n v="1940"/>
        <n v="34552"/>
        <n v="88613"/>
        <n v="61226"/>
        <n v="123118"/>
        <n v="3833"/>
        <n v="5690"/>
        <n v="69951"/>
        <n v="12328"/>
        <n v="17654"/>
        <n v="15908"/>
        <n v="94717"/>
        <n v="16615"/>
        <n v="102497"/>
        <n v="7792"/>
        <n v="220609"/>
        <n v="43508"/>
        <n v="131571"/>
        <n v="7827"/>
        <n v="15072"/>
        <n v="11482"/>
        <n v="36220"/>
        <n v="54457"/>
        <n v="60369"/>
        <n v="103278"/>
        <n v="35644"/>
        <n v="2746"/>
        <n v="24459"/>
        <n v="9942"/>
        <n v="18219"/>
        <n v="79198"/>
        <n v="13273"/>
        <n v="10169"/>
        <n v="21789"/>
        <n v="98021"/>
        <n v="382083"/>
        <n v="6796"/>
        <n v="20096"/>
        <n v="9457"/>
        <n v="7824"/>
        <n v="99803"/>
        <n v="3829"/>
        <n v="105870"/>
        <n v="30021"/>
        <n v="6425"/>
        <n v="6559"/>
        <n v="124586"/>
        <n v="20317"/>
        <n v="65043"/>
        <n v="4254"/>
        <n v="24652"/>
        <n v="7387"/>
        <n v="7710"/>
        <n v="47582"/>
        <n v="48784"/>
        <n v="21666"/>
        <n v="133631"/>
        <n v="6719"/>
        <n v="52748"/>
        <n v="6172"/>
        <n v="54399"/>
        <n v="26917"/>
        <n v="321521"/>
        <n v="2261"/>
        <n v="12750"/>
        <n v="11199"/>
        <n v="23414"/>
        <n v="414061"/>
        <n v="231906"/>
        <n v="7105"/>
        <n v="4387"/>
        <n v="21118"/>
        <n v="12591"/>
        <n v="5736"/>
        <n v="41850"/>
        <n v="61647"/>
        <n v="646931"/>
        <n v="8843"/>
        <n v="47938"/>
        <n v="37302"/>
        <n v="18356"/>
        <n v="146120"/>
        <n v="54406"/>
        <n v="54459"/>
        <n v="858"/>
        <n v="146429"/>
        <n v="23974"/>
        <n v="550914"/>
        <n v="139470"/>
        <n v="186961"/>
        <n v="57117"/>
        <n v="49698"/>
        <n v="59479"/>
        <n v="61622"/>
        <n v="66581"/>
        <n v="9649"/>
        <n v="184116"/>
        <n v="775029"/>
        <n v="1095"/>
        <n v="4053"/>
        <n v="13313"/>
        <n v="131024"/>
        <n v="55282"/>
        <n v="430070"/>
        <n v="325618"/>
        <n v="25357"/>
        <n v="230885"/>
        <n v="106080"/>
        <n v="12204"/>
        <n v="59157"/>
        <n v="322642"/>
        <n v="212007"/>
        <n v="73875"/>
        <n v="144193"/>
        <n v="57508"/>
        <n v="38621"/>
        <n v="832"/>
        <n v="8412"/>
        <n v="1150"/>
        <n v="7938"/>
        <n v="212506"/>
        <n v="7986"/>
        <n v="36963"/>
        <n v="32166"/>
        <n v="5927"/>
        <n v="30894"/>
        <n v="24051"/>
        <n v="23530"/>
        <n v="2757644"/>
        <n v="27239"/>
        <n v="50004"/>
        <n v="24350"/>
        <n v="712"/>
        <n v="174930"/>
        <n v="19776"/>
        <n v="15704"/>
        <n v="277292"/>
        <n v="100276"/>
        <n v="169930"/>
        <n v="27796"/>
        <n v="49785"/>
        <n v="21609"/>
        <n v="163720"/>
        <n v="19545"/>
        <n v="276896"/>
        <n v="242056"/>
        <n v="79662"/>
        <n v="4409"/>
        <n v="24822"/>
        <n v="109355"/>
        <n v="30634"/>
        <n v="154096"/>
        <n v="39562"/>
        <n v="13720"/>
        <n v="4281"/>
        <n v="10122"/>
        <n v="26667"/>
        <n v="37322"/>
        <n v="310851"/>
        <n v="205789"/>
        <n v="51734"/>
        <n v="59744"/>
        <n v="75684"/>
        <n v="103851"/>
        <n v="1874"/>
        <n v="39446"/>
        <n v="81182"/>
        <n v="295147"/>
        <n v="22001"/>
        <n v="6321"/>
        <n v="28883"/>
        <n v="15717"/>
        <n v="133525"/>
        <n v="4346"/>
        <n v="4271"/>
        <n v="19676"/>
        <n v="2616"/>
        <n v="24427"/>
        <n v="95677"/>
        <n v="29602"/>
        <n v="140468"/>
        <n v="17199"/>
        <n v="126875"/>
        <n v="1539"/>
        <n v="21713"/>
        <n v="14806"/>
        <n v="36468"/>
        <n v="10784"/>
        <n v="219373"/>
        <n v="184474"/>
        <n v="1702"/>
        <n v="11435"/>
        <n v="28057"/>
        <n v="28938"/>
        <n v="18100"/>
        <n v="96016"/>
        <n v="198037"/>
        <n v="32608"/>
        <n v="47868"/>
        <n v="66916"/>
        <n v="57960"/>
        <n v="6641"/>
        <n v="13515"/>
        <n v="9061"/>
        <n v="48108"/>
        <n v="4471"/>
        <n v="308010"/>
        <n v="153167"/>
        <n v="594038"/>
        <n v="187000"/>
        <n v="7633"/>
        <n v="15755"/>
        <n v="7835"/>
        <n v="14788"/>
        <n v="37034"/>
        <n v="97527"/>
        <n v="132759"/>
        <n v="30978"/>
        <n v="14472"/>
        <n v="36020"/>
        <n v="1818"/>
        <n v="90677"/>
        <n v="24527"/>
        <n v="86354"/>
        <n v="9686"/>
        <n v="163571"/>
        <n v="596429"/>
        <n v="1139"/>
        <n v="124268"/>
        <n v="12621"/>
        <n v="8179"/>
        <n v="80593"/>
        <n v="8552"/>
        <n v="39614"/>
        <n v="9447"/>
        <n v="8767"/>
        <n v="20951"/>
        <n v="15553"/>
        <n v="26201"/>
        <n v="178848"/>
        <n v="59078"/>
        <n v="258087"/>
        <n v="6700"/>
        <n v="913365"/>
        <n v="331873"/>
        <n v="13675"/>
        <n v="42789"/>
        <n v="12381"/>
        <n v="8463"/>
        <n v="99972"/>
        <n v="6758"/>
        <n v="71281"/>
        <n v="30678"/>
        <n v="307045"/>
        <n v="2014"/>
        <n v="310656"/>
        <n v="15020"/>
        <n v="41580"/>
        <n v="31920"/>
        <n v="200317"/>
        <n v="22045"/>
        <n v="94476"/>
        <n v="4003"/>
        <n v="39545"/>
        <n v="33864"/>
        <n v="6236"/>
        <n v="2570"/>
        <n v="3868"/>
        <n v="108194"/>
        <n v="14649"/>
        <n v="12866"/>
        <n v="9151"/>
        <n v="167972"/>
        <n v="76323"/>
        <n v="6980"/>
        <n v="4653"/>
        <n v="6214"/>
        <n v="68965"/>
        <n v="39660"/>
        <n v="75102"/>
        <n v="106120"/>
        <n v="41307"/>
        <n v="16463"/>
        <n v="194419"/>
        <n v="1562"/>
        <n v="25120"/>
        <n v="73087"/>
        <n v="28645"/>
        <n v="17886"/>
        <n v="234803"/>
        <n v="1431"/>
        <n v="5458"/>
        <n v="101139"/>
        <n v="62890"/>
        <n v="33705"/>
        <n v="58732"/>
        <n v="57830"/>
        <n v="207545"/>
        <n v="4273"/>
        <n v="163"/>
        <n v="974136"/>
        <n v="46764"/>
        <n v="16971"/>
        <n v="68662"/>
        <n v="90125"/>
        <n v="86337"/>
        <n v="67164"/>
        <n v="87098"/>
        <n v="28449"/>
        <n v="18459"/>
        <n v="102794"/>
        <n v="372344"/>
        <n v="38096"/>
        <n v="4986"/>
        <n v="314543"/>
        <n v="24531"/>
        <n v="67092"/>
        <n v="82283"/>
        <n v="29687"/>
        <n v="571290"/>
        <n v="10797"/>
        <n v="83342"/>
        <n v="376248"/>
        <n v="517157"/>
        <n v="23501"/>
        <n v="3934"/>
        <n v="11589"/>
        <n v="89363"/>
        <n v="367602"/>
        <n v="359594"/>
        <n v="33858"/>
        <n v="177971"/>
        <n v="235893"/>
        <n v="184966"/>
        <n v="319486"/>
        <n v="101312"/>
        <n v="162971"/>
        <n v="244517"/>
        <n v="312638"/>
        <n v="682"/>
        <n v="658522"/>
        <n v="323773"/>
        <n v="376734"/>
        <n v="95084"/>
        <n v="62523"/>
        <n v="149899"/>
        <n v="262571"/>
        <n v="309109"/>
        <n v="17239"/>
        <n v="450474"/>
        <n v="41622"/>
        <n v="256769"/>
        <n v="36915"/>
        <n v="7857"/>
        <n v="54297"/>
        <n v="25980"/>
        <n v="10531"/>
        <n v="142177"/>
        <n v="68340"/>
        <n v="40103"/>
        <n v="122772"/>
        <n v="45602"/>
        <n v="695944"/>
        <n v="19519"/>
        <n v="56638"/>
        <n v="229124"/>
        <n v="328049"/>
        <n v="14793"/>
        <n v="1329"/>
        <n v="516645"/>
        <n v="161395"/>
        <n v="863109"/>
        <n v="208757"/>
        <n v="382857"/>
        <n v="81292"/>
        <n v="38282"/>
        <n v="135356"/>
        <n v="39958"/>
        <n v="23678"/>
        <n v="24788"/>
        <n v="182999"/>
        <n v="33007"/>
        <n v="19232"/>
        <n v="5249"/>
        <n v="46332"/>
        <n v="189340"/>
        <n v="17057"/>
        <n v="33448"/>
        <n v="4520"/>
        <n v="2090"/>
        <n v="5012"/>
        <n v="12364"/>
        <n v="9508"/>
        <n v="183102"/>
        <n v="22124"/>
        <n v="17537"/>
        <n v="26428"/>
        <n v="47416"/>
        <n v="21094"/>
        <n v="28954"/>
        <n v="709086"/>
        <n v="8050"/>
        <n v="460667"/>
        <n v="120547"/>
        <n v="83065"/>
        <n v="14681"/>
        <n v="87720"/>
        <n v="79460"/>
        <n v="110869"/>
        <n v="61888"/>
        <n v="113489"/>
        <n v="25211"/>
        <n v="12904"/>
        <n v="18108"/>
        <n v="86104"/>
        <n v="27721"/>
        <n v="129894"/>
        <n v="3058"/>
        <n v="11851"/>
        <n v="88614"/>
        <n v="286183"/>
        <n v="21574"/>
        <n v="6450"/>
        <n v="15999"/>
        <n v="3822"/>
        <n v="920630"/>
        <n v="79000"/>
        <n v="55978"/>
        <n v="540018"/>
        <n v="11149"/>
        <n v="342799"/>
        <n v="10947"/>
        <n v="19968"/>
        <n v="21241"/>
        <n v="195239"/>
        <n v="3846"/>
        <n v="53531"/>
        <n v="17778"/>
        <n v="17696"/>
        <n v="66529"/>
        <n v="4200"/>
        <n v="20569"/>
        <n v="350765"/>
        <n v="84121"/>
        <n v="38257"/>
        <n v="430596"/>
        <n v="10556"/>
        <n v="9066"/>
        <n v="3996"/>
        <n v="9790"/>
        <n v="173391"/>
        <n v="31682"/>
        <n v="2270"/>
        <n v="49079"/>
        <n v="11437"/>
        <n v="235191"/>
        <n v="37271"/>
        <n v="244535"/>
        <n v="99077"/>
        <n v="6440"/>
        <n v="301479"/>
        <n v="22014"/>
        <n v="17344"/>
        <n v="61607"/>
        <n v="48177"/>
        <n v="18658"/>
        <n v="251294"/>
        <n v="107333"/>
        <n v="5045"/>
        <n v="18762"/>
        <n v="8082"/>
        <n v="2548"/>
        <n v="43466"/>
        <n v="15947"/>
        <n v="11400"/>
        <n v="367950"/>
        <n v="322718"/>
        <n v="19739"/>
        <n v="20781"/>
        <n v="70718"/>
        <n v="21228"/>
        <n v="350240"/>
        <n v="26027"/>
        <n v="72042"/>
        <n v="7200"/>
        <n v="26740"/>
        <n v="461705"/>
        <n v="35806"/>
        <n v="10524"/>
        <n v="852"/>
        <n v="9632"/>
        <n v="3674"/>
        <n v="290581"/>
        <n v="93289"/>
        <n v="356912"/>
        <n v="715916"/>
        <n v="1760"/>
        <n v="18203"/>
        <n v="13804"/>
        <n v="16550"/>
        <n v="14038"/>
        <n v="15734"/>
        <n v="73075"/>
        <n v="4916"/>
        <n v="170086"/>
        <n v="282317"/>
        <n v="41221"/>
        <n v="13682"/>
        <n v="11583"/>
        <n v="2344"/>
        <n v="29334"/>
        <n v="263"/>
        <n v="2666"/>
        <n v="435238"/>
        <n v="619504"/>
        <n v="236410"/>
        <n v="675644"/>
        <n v="83340"/>
        <n v="6510"/>
        <n v="126367"/>
        <n v="74415"/>
        <n v="2958"/>
        <n v="10361"/>
        <n v="214044"/>
        <n v="3257"/>
        <n v="4415"/>
        <n v="12949"/>
        <n v="232405"/>
        <n v="4644"/>
        <n v="9904"/>
        <n v="9202"/>
        <n v="143532"/>
        <n v="24643"/>
        <n v="37282"/>
        <n v="187117"/>
        <n v="6217"/>
        <n v="44882"/>
        <n v="87733"/>
        <n v="49060"/>
        <n v="3298"/>
        <n v="11385"/>
        <n v="27264"/>
        <n v="17967"/>
        <n v="92324"/>
        <n v="27696"/>
        <n v="718774"/>
        <n v="91429"/>
        <n v="2890"/>
        <n v="392937"/>
        <n v="67338"/>
        <n v="349343"/>
        <n v="35411"/>
        <n v="29533"/>
        <n v="314357"/>
        <n v="570641"/>
        <n v="8285"/>
        <n v="26309"/>
        <n v="51469"/>
        <n v="36658"/>
        <n v="3230"/>
        <n v="226715"/>
        <n v="36764"/>
        <n v="38398"/>
        <n v="5033"/>
        <n v="146414"/>
        <n v="46436"/>
        <n v="1211"/>
        <n v="61156"/>
        <n v="8054"/>
        <n v="196"/>
        <n v="162455"/>
        <n v="224149"/>
        <n v="42126"/>
        <n v="55634"/>
        <n v="468"/>
        <n v="9518"/>
        <n v="19717"/>
        <n v="306375"/>
        <n v="37757"/>
        <n v="36773"/>
        <n v="23400"/>
        <n v="414"/>
        <n v="69590"/>
        <n v="10530"/>
        <n v="1008"/>
        <n v="132625"/>
        <n v="9240"/>
        <n v="44936"/>
        <n v="17745"/>
        <n v="32893"/>
        <n v="345764"/>
        <n v="27220"/>
        <n v="29733"/>
        <n v="341291"/>
        <n v="140143"/>
        <n v="2516"/>
        <n v="42671"/>
        <n v="55053"/>
        <n v="92092"/>
        <n v="13790"/>
        <n v="4740"/>
        <n v="139248"/>
        <n v="88923"/>
        <n v="124655"/>
        <n v="65"/>
        <n v="7911"/>
        <n v="139931"/>
        <n v="25507"/>
        <n v="69151"/>
        <n v="9835"/>
        <n v="316857"/>
        <n v="107458"/>
        <n v="15019"/>
        <n v="270927"/>
        <n v="67377"/>
        <n v="21017"/>
        <n v="6646"/>
        <n v="9725"/>
        <n v="42101"/>
        <n v="201530"/>
        <n v="2363"/>
        <n v="146644"/>
        <n v="453213"/>
        <n v="133829"/>
        <n v="19845"/>
        <n v="323180"/>
        <n v="6221"/>
        <n v="16332"/>
        <n v="3890"/>
        <n v="9222"/>
        <n v="75622"/>
        <n v="11040"/>
        <n v="4630"/>
        <n v="6508"/>
        <n v="16928"/>
        <n v="102856"/>
        <n v="176144"/>
        <n v="8008"/>
        <n v="154751"/>
        <n v="8010"/>
        <n v="134352"/>
        <n v="11304"/>
        <n v="16076"/>
        <n v="8561"/>
        <n v="306232"/>
        <n v="65786"/>
        <n v="37382"/>
        <n v="12262"/>
        <n v="4256"/>
        <n v="6872"/>
        <n v="25376"/>
        <n v="14047"/>
        <n v="68123"/>
        <n v="15688"/>
        <n v="125746"/>
        <n v="1681"/>
        <n v="18949"/>
        <n v="25962"/>
        <n v="57404"/>
        <n v="20621"/>
        <n v="16030"/>
        <n v="12730"/>
        <n v="4594"/>
        <n v="26577"/>
        <n v="324805"/>
        <n v="37457"/>
        <n v="6970"/>
        <n v="19750"/>
        <n v="149467"/>
        <n v="21426"/>
        <n v="80854"/>
        <n v="106978"/>
        <n v="2962"/>
        <n v="21682"/>
        <n v="93277"/>
        <n v="46315"/>
        <n v="55998"/>
        <n v="92816"/>
        <n v="39743"/>
        <n v="2546"/>
        <n v="124358"/>
        <n v="3580"/>
        <n v="9656"/>
        <n v="52250"/>
        <n v="6331"/>
        <n v="2772"/>
        <n v="41188"/>
        <n v="75385"/>
        <n v="1510"/>
        <n v="36124"/>
        <n v="17418"/>
        <n v="16359"/>
        <n v="18612"/>
        <n v="1049"/>
        <n v="125760"/>
        <n v="27775"/>
        <n v="380227"/>
        <n v="3713"/>
        <n v="53273"/>
        <n v="27369"/>
        <n v="121453"/>
        <n v="12473"/>
        <n v="4360"/>
        <n v="131335"/>
        <n v="22087"/>
        <n v="74160"/>
        <n v="8853"/>
        <n v="10749"/>
        <n v="5424"/>
        <n v="7132"/>
        <n v="36901"/>
        <n v="14216"/>
        <n v="74380"/>
        <n v="31072"/>
        <n v="31581"/>
        <n v="47498"/>
        <n v="79948"/>
        <n v="32825"/>
        <n v="63696"/>
        <n v="2171"/>
        <n v="7053"/>
        <n v="4480"/>
        <n v="281664"/>
        <n v="22864"/>
        <n v="85415"/>
        <n v="3241"/>
        <n v="2107"/>
        <n v="23742"/>
        <n v="36469"/>
        <n v="40238"/>
        <n v="45668"/>
        <n v="137404"/>
        <n v="59249"/>
        <n v="229286"/>
        <n v="112010"/>
        <n v="24113"/>
        <n v="15525"/>
        <n v="27997"/>
        <n v="61539"/>
        <n v="35305"/>
        <n v="511250"/>
        <n v="5136"/>
        <n v="22798"/>
        <n v="43898"/>
        <n v="15443"/>
        <n v="25289"/>
        <n v="7808"/>
        <n v="18839"/>
        <n v="194285"/>
        <n v="37828"/>
        <n v="4690"/>
        <n v="137971"/>
        <n v="10032"/>
        <n v="583120"/>
        <n v="21173"/>
        <n v="197527"/>
        <n v="301839"/>
        <n v="82386"/>
        <n v="12434"/>
        <n v="2634"/>
        <n v="7525"/>
        <n v="20448"/>
        <n v="54965"/>
        <n v="8194"/>
        <n v="47825"/>
        <n v="75894"/>
        <n v="8251"/>
        <n v="78985"/>
        <n v="1250"/>
        <n v="32056"/>
        <n v="526"/>
        <n v="192699"/>
        <n v="112299"/>
        <n v="19715"/>
        <n v="1915"/>
        <n v="111088"/>
        <n v="10683"/>
        <n v="8586"/>
        <n v="5793"/>
        <n v="9286"/>
        <n v="30061"/>
        <n v="6204"/>
        <n v="144258"/>
        <n v="123186"/>
        <n v="38738"/>
        <n v="5856"/>
        <n v="31037"/>
        <n v="178069"/>
        <n v="21436"/>
        <n v="27210"/>
        <n v="204190"/>
        <n v="26053"/>
        <n v="30086"/>
        <n v="5241"/>
        <n v="192948"/>
        <n v="41430"/>
        <n v="3752"/>
        <n v="134299"/>
        <n v="3124"/>
        <n v="114333"/>
        <n v="18682"/>
        <n v="13112"/>
        <n v="1383"/>
        <n v="48362"/>
        <n v="4568"/>
        <n v="210413"/>
        <n v="2883"/>
        <n v="57826"/>
        <n v="29986"/>
        <n v="19180"/>
        <n v="1775"/>
        <n v="26788"/>
        <n v="75205"/>
        <n v="39701"/>
        <n v="19267"/>
        <n v="59681"/>
        <n v="30300"/>
        <n v="6270"/>
        <n v="10760"/>
        <n v="3837"/>
        <n v="15128"/>
        <n v="3812"/>
        <n v="41264"/>
        <n v="20946"/>
        <n v="50090"/>
        <n v="200500"/>
        <n v="5688"/>
        <n v="22438"/>
        <n v="8920"/>
        <n v="236558"/>
        <n v="840498"/>
        <n v="17138"/>
        <n v="172116"/>
        <n v="40786"/>
        <n v="76423"/>
        <n v="9913"/>
        <n v="15562"/>
        <n v="1756"/>
        <n v="3136"/>
        <n v="54931"/>
        <n v="360409"/>
        <n v="17332"/>
        <n v="6494"/>
        <n v="16797"/>
        <n v="98256"/>
        <n v="66126"/>
        <n v="37247"/>
        <n v="2333"/>
        <n v="88216"/>
        <n v="113085"/>
        <n v="131248"/>
        <n v="86912"/>
        <n v="84380"/>
        <n v="151111"/>
        <n v="514912"/>
        <n v="5247"/>
        <n v="173269"/>
        <n v="64651"/>
        <n v="12206"/>
        <n v="12284"/>
        <n v="28942"/>
        <n v="18620"/>
        <n v="8875"/>
        <n v="31022"/>
        <n v="103074"/>
        <n v="56403"/>
        <n v="15215"/>
        <n v="9948"/>
        <n v="136540"/>
        <n v="18756"/>
        <n v="37790"/>
        <n v="16202"/>
        <n v="24022"/>
        <n v="32919"/>
        <n v="7914"/>
        <n v="294876"/>
        <n v="46588"/>
        <n v="3"/>
        <n v="34743"/>
        <n v="27219"/>
        <n v="60408"/>
        <n v="18717"/>
        <n v="15600"/>
        <n v="5302"/>
        <n v="48697"/>
        <n v="2583"/>
        <n v="22295"/>
        <n v="312517"/>
        <n v="8514"/>
        <n v="963"/>
        <n v="62376"/>
        <n v="83796"/>
        <n v="19526"/>
        <n v="98920"/>
        <n v="335488"/>
        <n v="106257"/>
        <n v="124744"/>
        <n v="605459"/>
        <n v="165520"/>
        <n v="670435"/>
        <n v="55245"/>
        <n v="3018"/>
        <n v="207689"/>
        <n v="6936"/>
        <n v="13524"/>
        <n v="121370"/>
        <n v="17290"/>
        <n v="3575"/>
        <n v="10527"/>
        <n v="6273"/>
        <n v="7103"/>
        <n v="80487"/>
        <n v="23230"/>
        <n v="90124"/>
        <n v="44032"/>
        <n v="60679"/>
        <n v="129728"/>
        <n v="167601"/>
        <n v="4611"/>
        <n v="100516"/>
        <n v="211505"/>
        <n v="7947"/>
        <n v="8957"/>
        <n v="43012"/>
        <n v="287315"/>
        <n v="45301"/>
        <n v="165029"/>
        <n v="209087"/>
        <n v="12690"/>
        <n v="30027"/>
        <n v="601"/>
        <n v="16953"/>
        <n v="47749"/>
        <n v="25749"/>
        <n v="70827"/>
        <n v="48553"/>
        <n v="64825"/>
        <n v="229318"/>
        <n v="221920"/>
        <n v="95750"/>
        <n v="39225"/>
        <n v="123415"/>
        <n v="20226"/>
        <n v="19413"/>
        <n v="922"/>
        <n v="26705"/>
        <n v="21738"/>
        <n v="460167"/>
        <n v="508570"/>
        <n v="449037"/>
        <n v="22427"/>
        <n v="12589"/>
        <n v="64863"/>
        <n v="76428"/>
        <n v="44276"/>
        <n v="42899"/>
        <n v="20379"/>
        <n v="34094"/>
        <n v="10761"/>
        <n v="672698"/>
        <n v="95268"/>
        <n v="129125"/>
        <n v="64831"/>
        <n v="31306"/>
        <n v="12431"/>
        <n v="18187"/>
        <n v="3847"/>
        <n v="86833"/>
        <n v="22495"/>
        <n v="176746"/>
        <n v="21308"/>
        <n v="65830"/>
        <n v="3121"/>
        <n v="222394"/>
        <n v="223966"/>
        <n v="26745"/>
        <n v="72684"/>
        <n v="27175"/>
        <n v="24222"/>
        <n v="69300"/>
        <n v="365141"/>
        <n v="3460"/>
        <n v="113071"/>
        <n v="57827"/>
        <n v="57999"/>
        <n v="76642"/>
        <n v="13932"/>
        <n v="147207"/>
        <n v="21756"/>
        <n v="84011"/>
        <n v="141644"/>
        <n v="133477"/>
        <n v="11831"/>
        <n v="115024"/>
        <n v="73222"/>
        <n v="440509"/>
        <n v="197355"/>
        <n v="338734"/>
        <n v="317180"/>
        <n v="933046"/>
        <n v="408089"/>
        <n v="27699"/>
        <n v="213934"/>
        <n v="42436"/>
        <n v="8943"/>
        <n v="6635"/>
        <n v="195905"/>
        <n v="9868"/>
        <n v="9018"/>
        <n v="5829"/>
        <n v="9748"/>
        <n v="71777"/>
        <n v="2576"/>
        <n v="55734"/>
        <n v="33880"/>
        <n v="15244"/>
        <n v="29395"/>
        <n v="6020"/>
        <n v="119965"/>
        <n v="43169"/>
        <n v="18903"/>
        <n v="18137"/>
        <n v="331069"/>
        <n v="21925"/>
        <n v="153728"/>
        <n v="31801"/>
        <n v="79550"/>
        <n v="33624"/>
        <n v="4111"/>
        <n v="678048"/>
        <n v="1843"/>
        <n v="181750"/>
        <n v="36289"/>
        <n v="9431"/>
        <n v="108850"/>
        <n v="20239"/>
        <n v="133846"/>
        <n v="176078"/>
        <n v="11704"/>
        <n v="7372"/>
        <n v="32920"/>
        <n v="4990"/>
        <n v="22505"/>
        <n v="88900"/>
        <n v="29290"/>
        <n v="4602"/>
        <n v="41995"/>
        <n v="154703"/>
        <n v="46096"/>
        <n v="195574"/>
        <n v="9364"/>
        <n v="4283"/>
        <n v="20031"/>
        <n v="23548"/>
        <n v="9077"/>
        <n v="9406"/>
        <n v="57894"/>
        <n v="1421"/>
        <n v="9610"/>
        <n v="81871"/>
        <n v="14690"/>
        <n v="36357"/>
        <n v="106888"/>
        <n v="87260"/>
        <n v="13869"/>
        <n v="119257"/>
        <n v="61078"/>
        <n v="16275"/>
        <n v="29355"/>
        <n v="22070"/>
        <n v="130204"/>
        <n v="8585"/>
        <n v="34690"/>
        <n v="2507"/>
        <n v="1989"/>
        <n v="155675"/>
        <n v="88095"/>
        <n v="50948"/>
        <n v="2635"/>
        <n v="35145"/>
        <n v="50852"/>
        <n v="6070"/>
        <n v="6777"/>
        <n v="136690"/>
        <n v="38980"/>
        <n v="62166"/>
        <n v="39670"/>
        <n v="277585"/>
        <n v="22303"/>
        <n v="7922"/>
        <n v="26018"/>
        <n v="19766"/>
        <n v="47069"/>
        <n v="255044"/>
        <n v="226114"/>
        <n v="36138"/>
        <n v="504287"/>
        <n v="10634"/>
        <n v="198115"/>
        <n v="37761"/>
        <n v="160369"/>
        <n v="57092"/>
        <n v="8849"/>
        <n v="9082"/>
        <n v="16094"/>
        <n v="25145"/>
        <n v="178676"/>
        <n v="1769"/>
        <n v="125739"/>
        <n v="2531"/>
        <n v="15526"/>
        <n v="105579"/>
        <n v="15909"/>
        <n v="21762"/>
        <n v="126147"/>
        <n v="6651"/>
        <n v="117895"/>
        <n v="16702"/>
        <n v="7551"/>
        <n v="27101"/>
        <n v="3923"/>
        <n v="2326"/>
        <n v="30144"/>
        <n v="29646"/>
        <n v="16402"/>
        <n v="2300"/>
        <n v="24008"/>
        <n v="80248"/>
        <n v="18861"/>
        <n v="9261"/>
        <n v="16617"/>
        <n v="585361"/>
        <n v="14907"/>
        <n v="20041"/>
        <n v="51807"/>
        <n v="3219"/>
        <n v="12728"/>
        <n v="34929"/>
        <n v="36241"/>
        <n v="3396"/>
        <n v="2369"/>
        <n v="105697"/>
        <n v="137600"/>
        <n v="4510"/>
        <n v="151107"/>
        <n v="202706"/>
        <n v="2025"/>
        <n v="8783"/>
        <n v="9616"/>
        <n v="2665"/>
        <n v="4327"/>
        <n v="458620"/>
        <n v="364529"/>
        <n v="4789"/>
        <n v="33160"/>
        <n v="397985"/>
        <n v="9744"/>
        <n v="325125"/>
        <n v="4251"/>
        <n v="21985"/>
        <n v="11666"/>
        <n v="1788"/>
        <n v="36729"/>
        <n v="6444"/>
        <n v="147618"/>
        <n v="252536"/>
        <n v="27333"/>
        <n v="248774"/>
        <n v="20772"/>
        <n v="115229"/>
        <n v="9817"/>
        <n v="23735"/>
        <n v="38103"/>
        <n v="169"/>
        <n v="10750"/>
        <n v="6893"/>
        <n v="257244"/>
        <n v="569"/>
        <n v="34368"/>
        <n v="43200"/>
        <n v="4832"/>
        <n v="3620"/>
        <n v="16082"/>
        <n v="8955"/>
        <n v="7020"/>
        <n v="108098"/>
        <n v="17058"/>
        <n v="265804"/>
        <n v="10685"/>
        <n v="312303"/>
        <n v="176765"/>
        <n v="12857"/>
        <n v="47740"/>
        <n v="33964"/>
        <n v="301062"/>
        <n v="68515"/>
        <n v="585822"/>
        <n v="167445"/>
        <n v="30819"/>
        <n v="117322"/>
        <n v="1008825"/>
        <n v="19041"/>
        <n v="4491"/>
        <n v="97734"/>
        <n v="37878"/>
        <n v="79072"/>
        <n v="2152"/>
        <n v="51324"/>
        <n v="44214"/>
        <n v="467444"/>
        <n v="81864"/>
        <n v="351207"/>
        <n v="4399"/>
        <n v="32197"/>
        <n v="48965"/>
        <n v="10238"/>
        <n v="116616"/>
        <n v="4574"/>
        <n v="93283"/>
        <n v="9123"/>
        <n v="62998"/>
        <n v="38380"/>
        <n v="36109"/>
        <n v="9203"/>
        <n v="10648"/>
        <n v="308619"/>
        <n v="11699"/>
        <n v="3461"/>
        <n v="158429"/>
        <n v="18085"/>
        <n v="7125"/>
        <n v="5932"/>
        <n v="60627"/>
        <n v="284645"/>
        <n v="4885"/>
        <n v="20831"/>
        <n v="5515"/>
        <n v="145841"/>
        <n v="414730"/>
        <n v="7202"/>
        <n v="27550"/>
        <n v="233794"/>
        <n v="28106"/>
        <n v="335803"/>
        <n v="2902"/>
        <n v="1320"/>
        <n v="733343"/>
        <n v="26605"/>
        <n v="94680"/>
        <n v="81103"/>
        <n v="53751"/>
        <n v="249621"/>
        <n v="957"/>
        <n v="1475"/>
        <n v="33815"/>
        <n v="20909"/>
        <n v="6186"/>
        <n v="7159"/>
        <n v="14550"/>
        <n v="49890"/>
        <n v="216517"/>
        <n v="106569"/>
        <n v="28320"/>
        <n v="368219"/>
        <n v="330455"/>
        <n v="22405"/>
        <n v="39198"/>
        <n v="10498"/>
        <n v="14829"/>
        <n v="62973"/>
        <n v="50979"/>
        <n v="243979"/>
        <n v="118294"/>
        <n v="16015"/>
        <n v="2765"/>
        <n v="122967"/>
        <n v="3767"/>
        <n v="108406"/>
        <n v="14686"/>
        <n v="5316"/>
        <n v="1476525"/>
        <n v="187712"/>
        <n v="9688"/>
        <n v="286360"/>
        <n v="34399"/>
        <n v="19517"/>
        <n v="47309"/>
        <n v="24381"/>
        <n v="4215"/>
        <n v="2407"/>
        <n v="1548"/>
        <n v="325"/>
        <n v="333"/>
        <n v="18887"/>
        <n v="7087"/>
        <n v="12269"/>
        <n v="5537"/>
        <n v="17561"/>
        <n v="932"/>
        <n v="12914"/>
        <n v="35172"/>
        <n v="24547"/>
        <n v="24375"/>
        <n v="21469"/>
        <n v="31410"/>
        <n v="114068"/>
        <n v="3166"/>
        <n v="4580"/>
        <n v="79253"/>
        <n v="1265"/>
        <n v="81599"/>
        <n v="159908"/>
        <n v="216455"/>
        <n v="6415"/>
        <n v="2876"/>
        <n v="50620"/>
        <n v="88585"/>
        <n v="72116"/>
        <n v="31578"/>
        <n v="107532"/>
        <n v="10392"/>
        <n v="131469"/>
        <n v="427859"/>
        <n v="10652"/>
        <n v="18811"/>
        <n v="29686"/>
        <n v="11093"/>
        <n v="26090"/>
        <n v="6067"/>
        <n v="3468"/>
        <n v="252093"/>
        <n v="17101"/>
        <n v="12768"/>
        <n v="74149"/>
        <n v="48420"/>
        <n v="4745"/>
        <n v="14141"/>
        <n v="22242"/>
        <n v="115622"/>
        <n v="56604"/>
        <n v="337317"/>
        <n v="37802"/>
        <n v="30918"/>
        <n v="43238"/>
        <n v="8021"/>
        <n v="14814"/>
        <n v="84807"/>
        <n v="64154"/>
        <n v="24212"/>
        <n v="21855"/>
        <n v="54994"/>
        <n v="6116"/>
        <n v="6671"/>
        <n v="38254"/>
        <n v="12673"/>
        <n v="93037"/>
        <n v="853303"/>
        <n v="13360"/>
        <n v="171553"/>
        <n v="232356"/>
        <n v="45304"/>
        <n v="85488"/>
        <n v="666593"/>
        <n v="184413"/>
        <n v="31612"/>
        <n v="90966"/>
        <n v="5508"/>
        <n v="8498"/>
        <n v="71267"/>
        <n v="91353"/>
        <n v="15851"/>
        <n v="7837"/>
        <n v="189535"/>
        <n v="58176"/>
        <n v="143620"/>
        <n v="14320"/>
        <n v="2602"/>
        <n v="24174"/>
        <n v="353705"/>
        <n v="277324"/>
        <n v="159140"/>
        <n v="19370"/>
        <n v="30764"/>
        <n v="22003"/>
        <n v="20510"/>
        <n v="313824"/>
        <n v="7440"/>
        <n v="20979"/>
        <n v="3955"/>
        <n v="98047"/>
        <n v="5779"/>
        <n v="874"/>
        <n v="1790"/>
        <n v="56564"/>
        <n v="11729"/>
        <n v="2752"/>
        <n v="76350"/>
        <n v="29667"/>
        <n v="137939"/>
        <n v="15003"/>
        <n v="118777"/>
        <n v="5318"/>
        <n v="358095"/>
        <n v="226865"/>
        <n v="24034"/>
        <n v="19245"/>
        <n v="99045"/>
        <n v="30205"/>
        <n v="69243"/>
        <n v="20692"/>
        <n v="13801"/>
        <n v="36128"/>
        <n v="28231"/>
        <n v="11263"/>
        <n v="28753"/>
        <n v="10654"/>
        <n v="31325"/>
        <n v="219729"/>
        <n v="15381"/>
        <n v="54916"/>
        <n v="2620"/>
        <n v="116099"/>
        <n v="148850"/>
        <n v="369605"/>
        <n v="5224"/>
        <n v="14188"/>
        <n v="349413"/>
        <n v="205644"/>
        <n v="9758"/>
        <n v="28537"/>
        <n v="46367"/>
        <n v="12613"/>
        <n v="96164"/>
        <n v="22116"/>
        <n v="24619"/>
        <n v="322521"/>
        <n v="209756"/>
        <n v="118227"/>
        <n v="69072"/>
        <n v="66980"/>
        <n v="230125"/>
        <n v="46557"/>
        <n v="8163"/>
        <n v="37976"/>
        <n v="45013"/>
        <n v="29058"/>
        <n v="116702"/>
        <n v="7033"/>
        <n v="18069"/>
        <n v="13506"/>
        <n v="107536"/>
        <n v="42940"/>
        <n v="37649"/>
        <n v="2003"/>
        <n v="24383"/>
        <n v="20159"/>
        <n v="16869"/>
        <n v="382002"/>
        <n v="319993"/>
        <n v="145240"/>
        <n v="3457"/>
        <n v="41963"/>
        <n v="37510"/>
        <n v="15393"/>
        <n v="27237"/>
        <n v="33358"/>
        <n v="26585"/>
        <n v="27673"/>
        <n v="69135"/>
        <n v="197287"/>
        <n v="18191"/>
        <n v="7505"/>
        <n v="34234"/>
        <n v="378957"/>
        <n v="113147"/>
        <n v="40704"/>
        <n v="80380"/>
        <n v="11306"/>
        <n v="185049"/>
        <n v="16779"/>
        <n v="21554"/>
        <n v="16224"/>
        <n v="18123"/>
        <n v="3963"/>
        <n v="28520"/>
        <n v="65299"/>
        <n v="41141"/>
        <n v="300904"/>
        <n v="50529"/>
        <n v="9451"/>
        <n v="3046"/>
        <n v="416294"/>
        <n v="19066"/>
        <n v="3368"/>
        <n v="103461"/>
        <n v="156141"/>
        <n v="27187"/>
        <n v="42170"/>
        <n v="8546"/>
        <n v="288939"/>
        <n v="73198"/>
        <n v="67477"/>
        <n v="2652"/>
        <n v="164156"/>
        <n v="230367"/>
        <n v="312597"/>
        <n v="31345"/>
        <n v="109647"/>
        <n v="2454"/>
        <n v="128195"/>
        <n v="14039"/>
        <n v="171235"/>
        <n v="9039"/>
        <n v="460238"/>
        <n v="474339"/>
        <n v="967522"/>
        <n v="735609"/>
        <n v="914922"/>
        <n v="1198769"/>
        <n v="923125"/>
        <n v="1168374"/>
        <n v="1133654"/>
        <n v="1303603"/>
        <n v="274020"/>
        <n v="1584"/>
        <n v="119978"/>
        <n v="1888"/>
        <n v="5101"/>
        <n v="2837"/>
        <n v="45042"/>
        <n v="64192"/>
        <n v="8365"/>
        <n v="231361"/>
        <n v="2086"/>
        <n v="14172"/>
        <n v="136281"/>
        <n v="66367"/>
        <n v="120632"/>
        <n v="31476"/>
        <n v="373447"/>
        <n v="29075"/>
        <n v="16790"/>
        <n v="4514"/>
        <n v="56301"/>
        <n v="47055"/>
        <n v="37989"/>
        <n v="34635"/>
        <n v="6167"/>
        <n v="12996"/>
        <n v="40660"/>
        <n v="13866"/>
        <n v="196694"/>
        <n v="506902"/>
        <n v="92147"/>
        <n v="36168"/>
        <n v="476398"/>
        <n v="78041"/>
        <n v="9947"/>
        <n v="8151"/>
        <n v="179116"/>
        <n v="81656"/>
        <n v="30785"/>
        <n v="29566"/>
        <n v="15541"/>
        <n v="240210"/>
        <n v="60959"/>
        <n v="10420"/>
        <n v="463993"/>
        <n v="55201"/>
        <n v="14042"/>
        <n v="25449"/>
        <n v="381544"/>
        <n v="13955"/>
        <n v="65292"/>
        <n v="9955"/>
        <n v="7494"/>
        <n v="8619"/>
        <n v="6704"/>
        <n v="466231"/>
        <n v="42292"/>
        <n v="23814"/>
        <n v="18506"/>
        <n v="59562"/>
        <n v="1766"/>
        <n v="34886"/>
        <n v="11050"/>
        <n v="9365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2">
  <r>
    <n v="10314"/>
    <x v="0"/>
    <s v="BKJ0"/>
    <s v="Agder Bedriftsidrettskrets"/>
    <n v="462188"/>
    <n v="462188"/>
  </r>
  <r>
    <n v="10306"/>
    <x v="0"/>
    <s v="BKB0"/>
    <s v="Akershus Bedriftsidrettskrets"/>
    <n v="281535"/>
    <n v="281535"/>
  </r>
  <r>
    <n v="10310"/>
    <x v="0"/>
    <s v="BKF0"/>
    <s v="Buskerud Bedriftsidrettskrets"/>
    <n v="153544"/>
    <n v="153544"/>
  </r>
  <r>
    <n v="10308"/>
    <x v="0"/>
    <s v="BKD0"/>
    <s v="Hedmark og Oppland bedriftsidrettskrets"/>
    <n v="220397"/>
    <n v="220397"/>
  </r>
  <r>
    <n v="10316"/>
    <x v="0"/>
    <s v="BKL0"/>
    <s v="Hordaland Bedriftsidrettskrets"/>
    <n v="346725"/>
    <n v="346725"/>
  </r>
  <r>
    <n v="10319"/>
    <x v="0"/>
    <s v="BKP0"/>
    <s v="Midt Norge Sør Bedriftsidrettskrets"/>
    <n v="604869"/>
    <n v="604869"/>
  </r>
  <r>
    <n v="10325"/>
    <x v="0"/>
    <s v="BKS0"/>
    <s v="Nordland Bedriftsidrettskrets"/>
    <n v="150099"/>
    <n v="150099"/>
  </r>
  <r>
    <n v="10320"/>
    <x v="0"/>
    <s v="BKQ0"/>
    <s v="Nord-Trøndelag bedriftsidrettskrets"/>
    <n v="189193"/>
    <n v="189193"/>
  </r>
  <r>
    <n v="10307"/>
    <x v="0"/>
    <s v="BKC0"/>
    <s v="Oslo Bedriftsidrettskrets"/>
    <n v="745164"/>
    <n v="745164"/>
  </r>
  <r>
    <n v="10315"/>
    <x v="0"/>
    <s v="BKK0"/>
    <s v="Rogaland bedriftsidrettskrets"/>
    <n v="328828"/>
    <n v="328828"/>
  </r>
  <r>
    <n v="10312"/>
    <x v="0"/>
    <s v="BKH0"/>
    <s v="Telemark bedriftsidrettskrets"/>
    <n v="121337"/>
    <n v="121337"/>
  </r>
  <r>
    <n v="10322"/>
    <x v="0"/>
    <s v="BKU0"/>
    <s v="Troms og Finnmark Bedriftsidrettskrets"/>
    <n v="307543"/>
    <n v="307543"/>
  </r>
  <r>
    <n v="10311"/>
    <x v="0"/>
    <s v="BKG0"/>
    <s v="Vestfold Bedriftsidrettskrets"/>
    <n v="77959"/>
    <n v="77959"/>
  </r>
  <r>
    <n v="10305"/>
    <x v="0"/>
    <s v="BKA0"/>
    <s v="Østfold bedriftsidrettskrets"/>
    <n v="126123"/>
    <n v="126123"/>
  </r>
  <r>
    <n v="12074"/>
    <x v="1"/>
    <s v="BL03015039C0"/>
    <s v="ABB B.I.L. Oslo"/>
    <n v="27328"/>
    <n v="27328"/>
  </r>
  <r>
    <n v="16783"/>
    <x v="1"/>
    <s v="BL12015212L2"/>
    <s v="Abb Bergen B.i.l."/>
    <n v="17821"/>
    <n v="17821"/>
  </r>
  <r>
    <n v="551260"/>
    <x v="1"/>
    <s v="BL12215423L0"/>
    <s v="Abb Stord Bil"/>
    <n v="3131"/>
    <n v="3131"/>
  </r>
  <r>
    <n v="687688"/>
    <x v="1"/>
    <s v="BL18045792S1"/>
    <s v="Activa Elit"/>
    <n v="269"/>
    <n v="269"/>
  </r>
  <r>
    <n v="836757"/>
    <x v="1"/>
    <s v="BL02137167B1"/>
    <s v="Advokatfirmaet Økland Bedriftsidrettslag"/>
    <n v="3446"/>
    <n v="3446"/>
  </r>
  <r>
    <n v="11482"/>
    <x v="1"/>
    <s v="BL02195949B2"/>
    <s v="Aibel Velferdsklubb Asker B.I.L"/>
    <n v="40224"/>
    <n v="40224"/>
  </r>
  <r>
    <n v="18628"/>
    <x v="1"/>
    <s v="BL18135001R4"/>
    <s v="Ajour B.i.l"/>
    <n v="1768"/>
    <n v="1768"/>
  </r>
  <r>
    <n v="16627"/>
    <x v="1"/>
    <s v="BL12015056L2"/>
    <s v="Aker Bergen B.I.L"/>
    <n v="0"/>
    <n v="0"/>
  </r>
  <r>
    <n v="16634"/>
    <x v="1"/>
    <s v="BL12015063L2"/>
    <s v="Allier Gruppen B.i.l"/>
    <n v="8227"/>
    <n v="8227"/>
  </r>
  <r>
    <n v="17115"/>
    <x v="1"/>
    <s v="BL12475002L2"/>
    <s v="Askøy Kommunale Bedriftsidrettslag"/>
    <n v="4968"/>
    <n v="4968"/>
  </r>
  <r>
    <n v="16520"/>
    <x v="1"/>
    <s v="BL11245324K2"/>
    <s v="Avinor B.I.L. Sola"/>
    <n v="7337"/>
    <n v="7337"/>
  </r>
  <r>
    <n v="780907"/>
    <x v="1"/>
    <s v="BL03017545"/>
    <s v="AxFlow B.I.L."/>
    <n v="0"/>
    <n v="0"/>
  </r>
  <r>
    <n v="13272"/>
    <x v="1"/>
    <s v="BL03016631C0"/>
    <s v="Bane Nors Bedriftsidrettslag I Oslo"/>
    <n v="25278"/>
    <n v="25278"/>
  </r>
  <r>
    <n v="14764"/>
    <x v="1"/>
    <s v="BL07045220G0"/>
    <s v="Bedriftidrettslaget Tine Sem"/>
    <n v="5500"/>
    <n v="5500"/>
  </r>
  <r>
    <n v="12469"/>
    <x v="1"/>
    <s v="BL03015434C0"/>
    <s v="Bedriftsidrettslaget Meteorologen"/>
    <n v="4684"/>
    <n v="4684"/>
  </r>
  <r>
    <n v="13165"/>
    <x v="1"/>
    <s v="BL03016453C0"/>
    <s v="Bedriftsidrettslaget Til Kommunal Landspensjonskasse (KLP)"/>
    <n v="48035"/>
    <n v="48035"/>
  </r>
  <r>
    <n v="12318"/>
    <x v="1"/>
    <s v="BL03015283C0"/>
    <s v="Bedriftsidrettslaget Til Krefforeningen I Oslo"/>
    <n v="6203"/>
    <n v="6203"/>
  </r>
  <r>
    <n v="17077"/>
    <x v="1"/>
    <s v="BL12285003L1"/>
    <s v="Bedriftsidrettslaget Tity"/>
    <n v="0"/>
    <n v="0"/>
  </r>
  <r>
    <n v="15876"/>
    <x v="1"/>
    <s v="BL10295056J3"/>
    <s v="Bedriftsidrettslaget V/ge Healthcare Lindesnes"/>
    <n v="12140"/>
    <n v="12140"/>
  </r>
  <r>
    <n v="11273"/>
    <x v="1"/>
    <s v="BL02145037B3"/>
    <s v="Bedriftsidrettslaget Ved Norges Miljø- Og Biovitenskapelige Universitet (nmbu-bil)"/>
    <n v="5974"/>
    <n v="5974"/>
  </r>
  <r>
    <n v="17895"/>
    <x v="1"/>
    <s v="BL16015251P3"/>
    <s v="BEDRIFTSIDRETTSLAGET VED NORGES TEKNISK-NATURVITENSKAPELIGE UNIVERSITET"/>
    <n v="26149"/>
    <n v="26149"/>
  </r>
  <r>
    <n v="16259"/>
    <x v="1"/>
    <s v="BL11035317K2"/>
    <s v="BEDRIFTSIDRETTSLAGET VEGSPRETTEN"/>
    <n v="0"/>
    <n v="0"/>
  </r>
  <r>
    <n v="16677"/>
    <x v="1"/>
    <s v="BL12015106L2"/>
    <s v="Bergen Fengsel Bedriftsidrettslag"/>
    <n v="0"/>
    <n v="0"/>
  </r>
  <r>
    <n v="17000"/>
    <x v="1"/>
    <s v="BL12015435L2"/>
    <s v="Bergen Kommune B.i.l"/>
    <n v="46824"/>
    <n v="46824"/>
  </r>
  <r>
    <n v="16615"/>
    <x v="1"/>
    <s v="BL12015044L2"/>
    <s v="Bergen Politi Idrettslag"/>
    <n v="23374"/>
    <n v="23374"/>
  </r>
  <r>
    <n v="16623"/>
    <x v="1"/>
    <s v="BL12015052L2"/>
    <s v="Bergenslærerne B.I.L."/>
    <n v="1468"/>
    <n v="1468"/>
  </r>
  <r>
    <n v="11803"/>
    <x v="1"/>
    <s v="BL02305060B1"/>
    <s v="Bertel O. Steen Bedriftsidrettslag (bos B.i.l.) Oslo Og Akershus Krets"/>
    <n v="15731"/>
    <n v="15731"/>
  </r>
  <r>
    <n v="174838"/>
    <x v="1"/>
    <s v="BL12015594L2"/>
    <s v="BKK B.I.L."/>
    <n v="46593"/>
    <n v="46593"/>
  </r>
  <r>
    <n v="18516"/>
    <x v="1"/>
    <s v="BL18045513S1"/>
    <s v="Bodø Politiidrettslag B.I.L."/>
    <n v="32868"/>
    <n v="32868"/>
  </r>
  <r>
    <n v="806546"/>
    <x v="1"/>
    <s v="BL17025295Q3"/>
    <s v="Brannvesenet Midt IKS"/>
    <n v="1131"/>
    <n v="1131"/>
  </r>
  <r>
    <n v="13992"/>
    <x v="1"/>
    <s v="BL06025031F1"/>
    <s v="Buskerud vegvesen b.i.l."/>
    <n v="1950"/>
    <n v="1950"/>
  </r>
  <r>
    <n v="17021"/>
    <x v="1"/>
    <s v="BL12015456L2"/>
    <s v="Caverion Bergen B.I.L."/>
    <n v="2010"/>
    <n v="2010"/>
  </r>
  <r>
    <n v="12353"/>
    <x v="1"/>
    <s v="BL03015318C0"/>
    <s v="Ciber B.I.L."/>
    <n v="21592"/>
    <n v="21592"/>
  </r>
  <r>
    <n v="15535"/>
    <x v="1"/>
    <s v="BL10015008J4"/>
    <s v="Color Lines Sportsklubb"/>
    <n v="1031"/>
    <n v="1031"/>
  </r>
  <r>
    <n v="16497"/>
    <x v="1"/>
    <s v="BL11245014K2"/>
    <s v="Conocophillips Bil"/>
    <n v="62861"/>
    <n v="62861"/>
  </r>
  <r>
    <n v="16695"/>
    <x v="1"/>
    <s v="BL12015124L2"/>
    <s v="Convel"/>
    <n v="0"/>
    <n v="0"/>
  </r>
  <r>
    <n v="16607"/>
    <x v="1"/>
    <s v="BL12015036L2"/>
    <s v="Dnb-klubben Bergen"/>
    <n v="57429"/>
    <n v="57429"/>
  </r>
  <r>
    <n v="16569"/>
    <x v="1"/>
    <s v="BL11495053K1"/>
    <s v="DuPont Bedriftsidrettslag Vormedal"/>
    <n v="0"/>
    <n v="0"/>
  </r>
  <r>
    <n v="164111"/>
    <x v="1"/>
    <s v="BL03019157C0"/>
    <s v="Dxc Bil Oslo"/>
    <n v="9141"/>
    <n v="9141"/>
  </r>
  <r>
    <n v="189902"/>
    <x v="1"/>
    <s v="BL03019243C0"/>
    <s v="Eika Bedriftsidrettslag"/>
    <n v="32519"/>
    <n v="32519"/>
  </r>
  <r>
    <n v="12200"/>
    <x v="1"/>
    <s v="BL03015165C0"/>
    <s v="Eksportfinans B.I.L."/>
    <n v="6591"/>
    <n v="6591"/>
  </r>
  <r>
    <n v="12204"/>
    <x v="1"/>
    <s v="BL03015169C0"/>
    <s v="Elkem Bedriftidrettslag"/>
    <n v="14826"/>
    <n v="14826"/>
  </r>
  <r>
    <n v="205690"/>
    <x v="1"/>
    <s v="BL16015673P0"/>
    <s v="Entro Energi B.I.L."/>
    <n v="0"/>
    <n v="0"/>
  </r>
  <r>
    <n v="16260"/>
    <x v="1"/>
    <s v="BL11035318K2"/>
    <s v="Equinor Bedriftsidrettslag Stavanger"/>
    <n v="324841"/>
    <n v="324841"/>
  </r>
  <r>
    <n v="17025"/>
    <x v="1"/>
    <s v="BL12015460L2"/>
    <s v="Equinor Bil Bergen"/>
    <n v="138055"/>
    <n v="138055"/>
  </r>
  <r>
    <n v="17133"/>
    <x v="1"/>
    <s v="BL12635222L2"/>
    <s v="Equinor Bil Mongstad"/>
    <n v="61641"/>
    <n v="61641"/>
  </r>
  <r>
    <n v="11525"/>
    <x v="1"/>
    <s v="BL02196055B2"/>
    <s v="EQUINOR BIL OSLO"/>
    <n v="0"/>
    <n v="0"/>
  </r>
  <r>
    <n v="139507"/>
    <x v="1"/>
    <s v="BL17145029Q4"/>
    <s v="EQUINOR HALTENBANKEN BEDRIFTSIDRETTSLAG"/>
    <n v="28118"/>
    <n v="28118"/>
  </r>
  <r>
    <n v="18966"/>
    <x v="1"/>
    <s v="BL19035234U4"/>
    <s v="Equinor Harstad B.I.L."/>
    <n v="7331"/>
    <n v="7331"/>
  </r>
  <r>
    <n v="18349"/>
    <x v="1"/>
    <s v="BL17145018Q4"/>
    <s v="Equinor Stjørdal Bedriftsidrettslag"/>
    <n v="27200"/>
    <n v="27200"/>
  </r>
  <r>
    <n v="17957"/>
    <x v="1"/>
    <s v="BL16015313P3"/>
    <s v="Equinor Trondheim B.I.L."/>
    <n v="34715"/>
    <n v="34715"/>
  </r>
  <r>
    <n v="12217"/>
    <x v="1"/>
    <s v="BL03015182C0"/>
    <s v="Esso Klubben Oslo"/>
    <n v="10312"/>
    <n v="10312"/>
  </r>
  <r>
    <n v="14725"/>
    <x v="1"/>
    <s v="BL07045156G0"/>
    <s v="Essoraff Sport B.i.l."/>
    <n v="67827"/>
    <n v="67827"/>
  </r>
  <r>
    <n v="16659"/>
    <x v="1"/>
    <s v="BL12015088L2"/>
    <s v="Fana Sparebank B.I.L."/>
    <n v="0"/>
    <n v="0"/>
  </r>
  <r>
    <n v="11894"/>
    <x v="1"/>
    <s v="BL02315081B1"/>
    <s v="Ffi Bedriftsidrettslag"/>
    <n v="12131"/>
    <n v="12131"/>
  </r>
  <r>
    <n v="12470"/>
    <x v="1"/>
    <s v="BL03015435C0"/>
    <s v="Finanstilsynets Idrettsforening"/>
    <n v="15555"/>
    <n v="15555"/>
  </r>
  <r>
    <n v="12661"/>
    <x v="1"/>
    <s v="BL03015653C0"/>
    <s v="Folkehelseinstituttet Bedriftsidrettslag"/>
    <n v="38642"/>
    <n v="38642"/>
  </r>
  <r>
    <n v="17774"/>
    <x v="1"/>
    <s v="BL16015130P3"/>
    <s v="Foreningen Aktivum"/>
    <n v="95878"/>
    <n v="95878"/>
  </r>
  <r>
    <n v="13617"/>
    <x v="1"/>
    <s v="BL04265282D5"/>
    <s v="Forestia Bil"/>
    <n v="2897"/>
    <n v="2897"/>
  </r>
  <r>
    <n v="12994"/>
    <x v="1"/>
    <s v="BL03016282C0"/>
    <s v="Forsvarsdepartementets Idrettslag"/>
    <n v="3183"/>
    <n v="3183"/>
  </r>
  <r>
    <n v="575175"/>
    <x v="1"/>
    <s v="BL16015942P0"/>
    <s v="Fosenborg B.I.L"/>
    <n v="0"/>
    <n v="0"/>
  </r>
  <r>
    <n v="826066"/>
    <x v="1"/>
    <s v="BL03017590"/>
    <s v="Franzefoss Gjenvinning Region Øst B.i.l."/>
    <n v="655"/>
    <n v="655"/>
  </r>
  <r>
    <n v="12562"/>
    <x v="1"/>
    <s v="BL03015528C0"/>
    <s v="Fred. Olsen &amp; Co's Sportsklubb"/>
    <n v="34841"/>
    <n v="34841"/>
  </r>
  <r>
    <n v="10817"/>
    <x v="1"/>
    <s v="BL01065005A1"/>
    <s v="Fredrikstad Tollernes Bedriftsidrettslag (ftbil)"/>
    <n v="6225"/>
    <n v="6225"/>
  </r>
  <r>
    <n v="164132"/>
    <x v="1"/>
    <s v="BL03019166C0"/>
    <s v="Fremskrittspartiet B.I.L."/>
    <n v="2029"/>
    <n v="2029"/>
  </r>
  <r>
    <n v="10467"/>
    <x v="1"/>
    <s v="BL01015539A2"/>
    <s v="Fresenius Kabi Bedriftsidrettslag"/>
    <n v="9182"/>
    <n v="9182"/>
  </r>
  <r>
    <n v="16194"/>
    <x v="1"/>
    <s v="BL11035160K2"/>
    <s v="Fylkeshusets Bedriftsidrettslag"/>
    <n v="9446"/>
    <n v="9446"/>
  </r>
  <r>
    <n v="13720"/>
    <x v="1"/>
    <s v="BL05015105E3"/>
    <s v="Fylkeskameratene B.I.L"/>
    <n v="3367"/>
    <n v="3367"/>
  </r>
  <r>
    <n v="17197"/>
    <x v="1"/>
    <s v="BL14325039M2"/>
    <s v="Førde Sentralsjukehus B.i.l."/>
    <n v="2774"/>
    <n v="2774"/>
  </r>
  <r>
    <n v="760787"/>
    <x v="1"/>
    <s v="BL01055703A5"/>
    <s v="Geomatikk"/>
    <n v="0"/>
    <n v="0"/>
  </r>
  <r>
    <n v="605067"/>
    <x v="1"/>
    <s v="BL01055679A5"/>
    <s v="Gjensidige Sport Øst"/>
    <n v="23693"/>
    <n v="23693"/>
  </r>
  <r>
    <n v="164048"/>
    <x v="1"/>
    <s v="BL06045554F3"/>
    <s v="Gkn Aerospace Norway Bedriftsidrettslag"/>
    <n v="16088"/>
    <n v="16088"/>
  </r>
  <r>
    <n v="17266"/>
    <x v="1"/>
    <s v="BL15025564O2"/>
    <s v="Glamox Bedrifts Idrettslag"/>
    <n v="8391"/>
    <n v="8391"/>
  </r>
  <r>
    <n v="10750"/>
    <x v="1"/>
    <s v="BL01055350A5"/>
    <s v="Glomma Papp Bedriftsidrettslag"/>
    <n v="6484"/>
    <n v="6484"/>
  </r>
  <r>
    <n v="609844"/>
    <x v="1"/>
    <s v="BL11025654N"/>
    <s v="Gulfmark B.i.l"/>
    <n v="1000"/>
    <n v="1000"/>
  </r>
  <r>
    <n v="16513"/>
    <x v="1"/>
    <s v="BL11245179K2"/>
    <s v="Halliclub Norway"/>
    <n v="57210"/>
    <n v="57210"/>
  </r>
  <r>
    <n v="13907"/>
    <x v="1"/>
    <s v="BL05345001E1"/>
    <s v="Hapro B.I.L."/>
    <n v="8504"/>
    <n v="8504"/>
  </r>
  <r>
    <n v="695154"/>
    <x v="1"/>
    <s v="BL12285416L0"/>
    <s v="Hardanger Politiidrettslag B.i.l."/>
    <n v="2184"/>
    <n v="2184"/>
  </r>
  <r>
    <n v="16375"/>
    <x v="1"/>
    <s v="BL11065006K1"/>
    <s v="Haugaland Kraft Bedriftsidrettslag"/>
    <n v="12585"/>
    <n v="12585"/>
  </r>
  <r>
    <n v="16883"/>
    <x v="1"/>
    <s v="BL12015315L2"/>
    <s v="Haukeland Sykehus Idrettslag"/>
    <n v="29967"/>
    <n v="29967"/>
  </r>
  <r>
    <n v="607437"/>
    <x v="1"/>
    <s v="BL11025648N"/>
    <s v="Hellevik Vvs B.i.l"/>
    <n v="1138"/>
    <n v="1138"/>
  </r>
  <r>
    <n v="15081"/>
    <x v="1"/>
    <s v="BL08055071H0"/>
    <s v="Herøya Industripark Bedriftsidrettslag"/>
    <n v="40277"/>
    <n v="40277"/>
  </r>
  <r>
    <n v="697429"/>
    <x v="1"/>
    <s v="BL18045808S1"/>
    <s v="Hi-Fi Klubben"/>
    <n v="0"/>
    <n v="0"/>
  </r>
  <r>
    <n v="13725"/>
    <x v="1"/>
    <s v="BL05015114E3"/>
    <s v="Hovedarsenalet BIL"/>
    <n v="1302"/>
    <n v="1302"/>
  </r>
  <r>
    <n v="577607"/>
    <x v="1"/>
    <s v="BL16015952P0"/>
    <s v="Hveita United B.I.L"/>
    <n v="0"/>
    <n v="0"/>
  </r>
  <r>
    <n v="12539"/>
    <x v="1"/>
    <s v="BL03015504C0"/>
    <s v="Hydro Oslo Bedriftsidrettslag"/>
    <n v="54748"/>
    <n v="54748"/>
  </r>
  <r>
    <n v="16885"/>
    <x v="1"/>
    <s v="BL12015317L2"/>
    <s v="Høgskulen På Vestlandet Bedriftsidrettslag, Nærregion Bergen"/>
    <n v="6122"/>
    <n v="6122"/>
  </r>
  <r>
    <n v="12860"/>
    <x v="1"/>
    <s v="BL03016148C0"/>
    <s v="Høyskolen Kristiania Bil"/>
    <n v="15918"/>
    <n v="15918"/>
  </r>
  <r>
    <n v="455416"/>
    <x v="1"/>
    <s v="BL02197220B2"/>
    <s v="Hårek AG"/>
    <n v="0"/>
    <n v="0"/>
  </r>
  <r>
    <n v="203639"/>
    <x v="1"/>
    <s v="BL03019363C0"/>
    <s v="Idrettens Hus B.I.L. Oslo"/>
    <n v="11912"/>
    <n v="11912"/>
  </r>
  <r>
    <n v="143560"/>
    <x v="1"/>
    <s v="BL18045062S1"/>
    <s v="Idrettens Hus BIL Bodø"/>
    <n v="1197"/>
    <n v="1197"/>
  </r>
  <r>
    <n v="15253"/>
    <x v="1"/>
    <s v="BL08065217H0"/>
    <s v="Idrettens Hus Telemark B.I.L"/>
    <n v="669"/>
    <n v="669"/>
  </r>
  <r>
    <n v="12739"/>
    <x v="1"/>
    <s v="BL03015814C0"/>
    <s v="Idrettsansattes Bedriftsidrettslag (iabil)"/>
    <n v="6445"/>
    <n v="6445"/>
  </r>
  <r>
    <n v="783605"/>
    <x v="1"/>
    <s v="BL03017552"/>
    <s v="If Bedriftsidrettslag"/>
    <n v="65339"/>
    <n v="65339"/>
  </r>
  <r>
    <n v="15314"/>
    <x v="1"/>
    <s v="BL08145079H0"/>
    <s v="Ineos Bamble Bedriftsidrettslag"/>
    <n v="0"/>
    <n v="0"/>
  </r>
  <r>
    <n v="14079"/>
    <x v="1"/>
    <s v="BL06025118F1"/>
    <s v="Jernbanens Idrettslag Drammen"/>
    <n v="1800"/>
    <n v="1800"/>
  </r>
  <r>
    <n v="12364"/>
    <x v="1"/>
    <s v="BL03015329C0"/>
    <s v="Jernbanens Idrettslag Grorud"/>
    <n v="76911"/>
    <n v="76911"/>
  </r>
  <r>
    <n v="12366"/>
    <x v="1"/>
    <s v="BL03015331C0"/>
    <s v="Jernbanens Idrettslag Oslo"/>
    <n v="7660"/>
    <n v="7660"/>
  </r>
  <r>
    <n v="14436"/>
    <x v="1"/>
    <s v="BL06055282F2"/>
    <s v="Jernbanens Velferds- og Idrettslag"/>
    <n v="3271"/>
    <n v="3271"/>
  </r>
  <r>
    <n v="16224"/>
    <x v="1"/>
    <s v="BL11035192K2"/>
    <s v="Jernbanepersonalets Sparebank"/>
    <n v="1561"/>
    <n v="1561"/>
  </r>
  <r>
    <n v="14440"/>
    <x v="1"/>
    <s v="BL06055290F2"/>
    <s v="Kartverket Bedriftsidrettslag (Bil)"/>
    <n v="19460"/>
    <n v="19460"/>
  </r>
  <r>
    <n v="768725"/>
    <x v="1"/>
    <s v="BL08055353H0"/>
    <s v="Kelda Vikings"/>
    <n v="5773"/>
    <n v="5773"/>
  </r>
  <r>
    <n v="17049"/>
    <x v="1"/>
    <s v="BL12015486L2"/>
    <s v="KLP Bergen B.I.L."/>
    <n v="10489"/>
    <n v="10489"/>
  </r>
  <r>
    <n v="871573"/>
    <x v="1"/>
    <s v="BL11036099"/>
    <s v="Kolumbus B.I.L"/>
    <n v="2495"/>
    <n v="2495"/>
  </r>
  <r>
    <n v="14350"/>
    <x v="1"/>
    <s v="BL06045324F3"/>
    <s v="Kongsberg Næringspark Bedr Idr Lag"/>
    <n v="26352"/>
    <n v="26352"/>
  </r>
  <r>
    <n v="527694"/>
    <x v="1"/>
    <s v="BL19025409U0"/>
    <s v="Kongsberg Satellite Services Bedriftsidrettslag"/>
    <n v="17279"/>
    <n v="17279"/>
  </r>
  <r>
    <n v="518815"/>
    <x v="1"/>
    <s v="BL12015794L0"/>
    <s v="Konkurransetilsynet B.I.L."/>
    <n v="4036"/>
    <n v="4036"/>
  </r>
  <r>
    <n v="15658"/>
    <x v="1"/>
    <s v="BL10015131J4"/>
    <s v="Kristiansand Politiidrettslag"/>
    <n v="28876"/>
    <n v="28876"/>
  </r>
  <r>
    <n v="17331"/>
    <x v="1"/>
    <s v="BL15035523O1"/>
    <s v="Kristiansund Politiidrettslag"/>
    <n v="5269"/>
    <n v="5269"/>
  </r>
  <r>
    <n v="15659"/>
    <x v="1"/>
    <s v="BL10015132J4"/>
    <s v="Kruse Smith B.I.L."/>
    <n v="2514"/>
    <n v="2514"/>
  </r>
  <r>
    <n v="12669"/>
    <x v="1"/>
    <s v="BL03015675C0"/>
    <s v="Kuben Yrkesarena Bil"/>
    <n v="3998"/>
    <n v="3998"/>
  </r>
  <r>
    <n v="16467"/>
    <x v="1"/>
    <s v="BL11215201K2"/>
    <s v="Kverneland B.I.L."/>
    <n v="8629"/>
    <n v="8629"/>
  </r>
  <r>
    <n v="18525"/>
    <x v="1"/>
    <s v="BL18045530S1"/>
    <s v="Lærerne AG"/>
    <n v="0"/>
    <n v="0"/>
  </r>
  <r>
    <n v="16227"/>
    <x v="1"/>
    <s v="BL11035203K2"/>
    <s v="Lærerne Bil"/>
    <n v="4778"/>
    <n v="4778"/>
  </r>
  <r>
    <n v="12021"/>
    <x v="1"/>
    <s v="BL02375008B1"/>
    <s v="Løpsklubben 1814 Bedriftsidrettslag"/>
    <n v="4252"/>
    <n v="4252"/>
  </r>
  <r>
    <n v="599476"/>
    <x v="1"/>
    <s v="BL11035912N"/>
    <s v="M. P. M. B.I.L"/>
    <n v="3514"/>
    <n v="3514"/>
  </r>
  <r>
    <n v="570203"/>
    <x v="1"/>
    <s v="BL11065613N"/>
    <s v="MARITRIM BIL"/>
    <n v="5008"/>
    <n v="5008"/>
  </r>
  <r>
    <n v="452498"/>
    <x v="1"/>
    <s v="BL05025433E1"/>
    <s v="Meca Norway B.I.L."/>
    <n v="3305"/>
    <n v="3305"/>
  </r>
  <r>
    <n v="554299"/>
    <x v="1"/>
    <s v="BL12015841L0"/>
    <s v="Meteorologiske Bergen Bedriftsidrettslag"/>
    <n v="589"/>
    <n v="589"/>
  </r>
  <r>
    <n v="15670"/>
    <x v="1"/>
    <s v="BL10015143J4"/>
    <s v="Mhwirth Bil"/>
    <n v="43176"/>
    <n v="43176"/>
  </r>
  <r>
    <n v="12682"/>
    <x v="1"/>
    <s v="BL03015695C0"/>
    <s v="Miljødirektoratet Bedriftsidrettslag"/>
    <n v="16818"/>
    <n v="16818"/>
  </r>
  <r>
    <n v="183014"/>
    <x v="1"/>
    <s v="BL04125371D2"/>
    <s v="Moelven Bedriftsidrettslag"/>
    <n v="13758"/>
    <n v="13758"/>
  </r>
  <r>
    <n v="12269"/>
    <x v="1"/>
    <s v="BL03015234C0"/>
    <s v="Mondelez Bedriftslag"/>
    <n v="0"/>
    <n v="0"/>
  </r>
  <r>
    <n v="769877"/>
    <x v="1"/>
    <s v="BL10015833J4"/>
    <s v="Murerfirma Yngvar Knutsen &amp; Sønner B.I.L."/>
    <n v="554"/>
    <n v="554"/>
  </r>
  <r>
    <n v="449687"/>
    <x v="1"/>
    <s v="BL05295360E1"/>
    <s v="Nammo Bedriftsidrettslag"/>
    <n v="11803"/>
    <n v="11803"/>
  </r>
  <r>
    <n v="720172"/>
    <x v="1"/>
    <s v="BL07095406G0"/>
    <s v="NASTA AS BIL"/>
    <n v="4913"/>
    <n v="4913"/>
  </r>
  <r>
    <n v="527766"/>
    <x v="1"/>
    <s v="BL04035438D2"/>
    <s v="Nav I Innlandet Bil"/>
    <n v="7014"/>
    <n v="7014"/>
  </r>
  <r>
    <n v="17918"/>
    <x v="1"/>
    <s v="BL16015274P3"/>
    <s v="NCC Trondheim B.I.L "/>
    <n v="0"/>
    <n v="0"/>
  </r>
  <r>
    <n v="18000"/>
    <x v="1"/>
    <s v="BL16015356P3"/>
    <s v="Nettbuss Trøndelags Bedriftsidrettslag"/>
    <n v="4007"/>
    <n v="4007"/>
  </r>
  <r>
    <n v="10450"/>
    <x v="1"/>
    <s v="BL01015183A2"/>
    <s v="Nexans Bedrifts Idrettslag"/>
    <n v="41306"/>
    <n v="41306"/>
  </r>
  <r>
    <n v="11904"/>
    <x v="1"/>
    <s v="BL02315108B1"/>
    <s v="NILU B.I.L."/>
    <n v="0"/>
    <n v="0"/>
  </r>
  <r>
    <n v="11464"/>
    <x v="1"/>
    <s v="BL02195917B2"/>
    <s v="Norconsult Bedriftsidrettslag I Sandvika"/>
    <n v="101536"/>
    <n v="101536"/>
  </r>
  <r>
    <n v="448838"/>
    <x v="1"/>
    <s v="BL18045673S1"/>
    <s v="Nord universitet B.I.L."/>
    <n v="31313"/>
    <n v="31313"/>
  </r>
  <r>
    <n v="12401"/>
    <x v="1"/>
    <s v="BL03015366C0"/>
    <s v="Nordea Idrettslag Oslo Og Akershus"/>
    <n v="101333"/>
    <n v="101333"/>
  </r>
  <r>
    <n v="18532"/>
    <x v="1"/>
    <s v="BL18045540S1"/>
    <s v="Nordlandssykehuset Bedriftidrettslag"/>
    <n v="3628"/>
    <n v="3628"/>
  </r>
  <r>
    <n v="12524"/>
    <x v="1"/>
    <s v="BL03015489C0"/>
    <s v="Norges Banks Idrettslag"/>
    <n v="49655"/>
    <n v="49655"/>
  </r>
  <r>
    <n v="17885"/>
    <x v="1"/>
    <s v="BL16015241P3"/>
    <s v="Norges Geologiske Undersøkelse Bil"/>
    <n v="14887"/>
    <n v="14887"/>
  </r>
  <r>
    <n v="838009"/>
    <x v="1"/>
    <s v="BL08145267"/>
    <s v="Norner BIL"/>
    <n v="5988"/>
    <n v="5988"/>
  </r>
  <r>
    <n v="533177"/>
    <x v="1"/>
    <s v="BL02207173B2"/>
    <s v="Norrøna Sport B.I.L."/>
    <n v="0"/>
    <n v="0"/>
  </r>
  <r>
    <n v="16514"/>
    <x v="1"/>
    <s v="BL11245236K2"/>
    <s v="Norsea Bedriftsidrettslag"/>
    <n v="11209"/>
    <n v="11209"/>
  </r>
  <r>
    <n v="18404"/>
    <x v="1"/>
    <s v="BL17195019Q1"/>
    <s v="Norske Skog Skogn Bedriftsidrettslag"/>
    <n v="10228"/>
    <n v="10228"/>
  </r>
  <r>
    <n v="595260"/>
    <x v="1"/>
    <s v="BL03017055C0"/>
    <s v="Nortura BA B.I.L."/>
    <n v="10645"/>
    <n v="10645"/>
  </r>
  <r>
    <n v="523463"/>
    <x v="1"/>
    <s v="BL02197254B2"/>
    <s v="Norwegian B.I.L."/>
    <n v="58787"/>
    <n v="58787"/>
  </r>
  <r>
    <n v="12404"/>
    <x v="1"/>
    <s v="BL03015369C0"/>
    <s v="Nrk B.I.L"/>
    <n v="43509"/>
    <n v="43509"/>
  </r>
  <r>
    <n v="18257"/>
    <x v="1"/>
    <s v="BL17025092Q3"/>
    <s v="Nte Bil"/>
    <n v="23478"/>
    <n v="23478"/>
  </r>
  <r>
    <n v="12531"/>
    <x v="1"/>
    <s v="BL03015496C0"/>
    <s v="NVE B.I.L."/>
    <n v="5235"/>
    <n v="5235"/>
  </r>
  <r>
    <n v="16991"/>
    <x v="1"/>
    <s v="BL12015426L2"/>
    <s v="OBOS B.I.L Bergen"/>
    <n v="1471"/>
    <n v="1471"/>
  </r>
  <r>
    <n v="12704"/>
    <x v="1"/>
    <s v="BL03015746C0"/>
    <s v="Olav Thon Bedriftsidrettslag"/>
    <n v="16687"/>
    <n v="16687"/>
  </r>
  <r>
    <n v="12645"/>
    <x v="1"/>
    <s v="BL03015620C0"/>
    <s v="Oslo Kommunes Bedriftsidrettslag"/>
    <n v="25687"/>
    <n v="25687"/>
  </r>
  <r>
    <n v="12580"/>
    <x v="1"/>
    <s v="BL03015546C0"/>
    <s v="Oslo Politis B.I.L."/>
    <n v="41514"/>
    <n v="41514"/>
  </r>
  <r>
    <n v="12637"/>
    <x v="1"/>
    <s v="BL03015603C0"/>
    <s v="Oslo Universitetssykehus Hf Bedriftsidrettslag (OUS Bil)"/>
    <n v="84851"/>
    <n v="84851"/>
  </r>
  <r>
    <n v="12800"/>
    <x v="1"/>
    <s v="BL03015963C0"/>
    <s v="Patentstyrets Bedriftsidrettslag"/>
    <n v="7627"/>
    <n v="7627"/>
  </r>
  <r>
    <n v="16235"/>
    <x v="1"/>
    <s v="BL11035256K2"/>
    <s v="PetrOl B.I.L."/>
    <n v="13132"/>
    <n v="13132"/>
  </r>
  <r>
    <n v="19416"/>
    <x v="1"/>
    <s v="BL20305123V6"/>
    <s v="Politiet BIL"/>
    <n v="1979"/>
    <n v="1979"/>
  </r>
  <r>
    <n v="17902"/>
    <x v="1"/>
    <s v="BL16015258P3"/>
    <s v="Politiets Idrettslag Trøndelag BIL"/>
    <n v="49646"/>
    <n v="49646"/>
  </r>
  <r>
    <n v="16976"/>
    <x v="1"/>
    <s v="BL12015411L2"/>
    <s v="Posten Bedriftsidrettslag Bergen"/>
    <n v="6718"/>
    <n v="6718"/>
  </r>
  <r>
    <n v="15678"/>
    <x v="1"/>
    <s v="BL10015151J4"/>
    <s v="Posten Og Bring Idrettslag Kristiansand"/>
    <n v="9028"/>
    <n v="9028"/>
  </r>
  <r>
    <n v="711369"/>
    <x v="1"/>
    <s v="BL06025723F0"/>
    <s v="Preben Rodian Fysioterapi b.i.l."/>
    <n v="1171"/>
    <n v="1171"/>
  </r>
  <r>
    <n v="442494"/>
    <x v="1"/>
    <s v="BL03019548C0"/>
    <s v="Primulator B.I.L."/>
    <n v="4082"/>
    <n v="4082"/>
  </r>
  <r>
    <n v="679355"/>
    <x v="1"/>
    <s v="BL10015699J4"/>
    <s v="ProFundo BIL"/>
    <n v="1126"/>
    <n v="1126"/>
  </r>
  <r>
    <n v="568539"/>
    <x v="1"/>
    <s v="BL12015856L0"/>
    <s v="Psykiatrialliansen B.I.L."/>
    <n v="112138"/>
    <n v="112138"/>
  </r>
  <r>
    <n v="861518"/>
    <x v="1"/>
    <s v="BL18335155R1"/>
    <s v="Rana Gruber AS"/>
    <n v="2237"/>
    <n v="2237"/>
  </r>
  <r>
    <n v="12631"/>
    <x v="1"/>
    <s v="BL03015597C0"/>
    <s v="Renovasjonsetatens Bedriftsidrettslag"/>
    <n v="3698"/>
    <n v="3698"/>
  </r>
  <r>
    <n v="16878"/>
    <x v="1"/>
    <s v="BL12015310L2"/>
    <s v="Rolls-Royce Bergen B.I.L."/>
    <n v="15204"/>
    <n v="15204"/>
  </r>
  <r>
    <n v="11913"/>
    <x v="1"/>
    <s v="BL02315134B1"/>
    <s v="Romerike Politiidrettslag"/>
    <n v="16093"/>
    <n v="16093"/>
  </r>
  <r>
    <n v="14863"/>
    <x v="1"/>
    <s v="BL07065140G0"/>
    <s v="Sandefjord Kommune Bedriftsidrettslag"/>
    <n v="31623"/>
    <n v="31623"/>
  </r>
  <r>
    <n v="14862"/>
    <x v="1"/>
    <s v="BL07065138G0"/>
    <s v="Sandefjord Politi b.i.l."/>
    <n v="4485"/>
    <n v="4485"/>
  </r>
  <r>
    <n v="113708"/>
    <x v="1"/>
    <s v="BL16015445P3"/>
    <s v="Saplov B.I.L."/>
    <n v="755"/>
    <n v="755"/>
  </r>
  <r>
    <n v="14656"/>
    <x v="1"/>
    <s v="BL07015028G0"/>
    <s v="SEN BIL"/>
    <n v="7047"/>
    <n v="7047"/>
  </r>
  <r>
    <n v="16518"/>
    <x v="1"/>
    <s v="BL11245307K2"/>
    <s v="Shell-klubben"/>
    <n v="38809"/>
    <n v="38809"/>
  </r>
  <r>
    <n v="13727"/>
    <x v="1"/>
    <s v="BL05015116E3"/>
    <s v="Si Aktiv Lillehammer"/>
    <n v="54734"/>
    <n v="54734"/>
  </r>
  <r>
    <n v="763629"/>
    <x v="1"/>
    <s v="BL11036067N"/>
    <s v="Siemenslaget NORGE"/>
    <n v="109672"/>
    <n v="109672"/>
  </r>
  <r>
    <n v="12660"/>
    <x v="1"/>
    <s v="BL03015652C0"/>
    <s v="Siemenslaget Oslo B.I.L"/>
    <n v="0"/>
    <n v="0"/>
  </r>
  <r>
    <n v="12664"/>
    <x v="1"/>
    <s v="BL03015660C0"/>
    <s v="Skatt Helsfyr B.i.l"/>
    <n v="9958"/>
    <n v="9958"/>
  </r>
  <r>
    <n v="18122"/>
    <x v="1"/>
    <s v="BL16015514P3"/>
    <s v="Skatteetatens Bedriftsidrettslag"/>
    <n v="2429"/>
    <n v="2429"/>
  </r>
  <r>
    <n v="16121"/>
    <x v="1"/>
    <s v="BL11035087K2"/>
    <s v="Skattesport"/>
    <n v="10302"/>
    <n v="10302"/>
  </r>
  <r>
    <n v="16136"/>
    <x v="1"/>
    <s v="BL11035102K2"/>
    <s v="Skbil - Stavanger"/>
    <n v="5205"/>
    <n v="5205"/>
  </r>
  <r>
    <n v="11917"/>
    <x v="1"/>
    <s v="BL02315143B1"/>
    <s v="Skedsmo Kommune B.I.L."/>
    <n v="23860"/>
    <n v="23860"/>
  </r>
  <r>
    <n v="11233"/>
    <x v="1"/>
    <s v="BL02135047B3"/>
    <s v="Ski Kommune Bedriftsidrettslag"/>
    <n v="2688"/>
    <n v="2688"/>
  </r>
  <r>
    <n v="904144"/>
    <x v="1"/>
    <s v="BL50270001"/>
    <s v="Solvinge B.I.L"/>
    <n v="1952"/>
    <n v="1952"/>
  </r>
  <r>
    <n v="15856"/>
    <x v="1"/>
    <s v="BL10175001J4"/>
    <s v="Songdalen Kommunes Bedriftsidrettslag"/>
    <n v="600"/>
    <n v="600"/>
  </r>
  <r>
    <n v="674904"/>
    <x v="1"/>
    <s v="BL16016097P0"/>
    <s v="Spanskrøret Idrett"/>
    <n v="3239"/>
    <n v="3239"/>
  </r>
  <r>
    <n v="12419"/>
    <x v="1"/>
    <s v="BL03015384C0"/>
    <s v="SpareBank 1 B.I.L. Oslo"/>
    <n v="29795"/>
    <n v="29795"/>
  </r>
  <r>
    <n v="17951"/>
    <x v="1"/>
    <s v="BL16015307P3"/>
    <s v="Sparebank1 Smn B.I.L"/>
    <n v="29839"/>
    <n v="29839"/>
  </r>
  <r>
    <n v="193991"/>
    <x v="1"/>
    <s v="BL15045253N6"/>
    <s v="Sparebanken Møre Bil"/>
    <n v="31290"/>
    <n v="31290"/>
  </r>
  <r>
    <n v="15850"/>
    <x v="1"/>
    <s v="BL10145171J4"/>
    <s v="Sparebanken Sør B.I.L."/>
    <n v="25737"/>
    <n v="25737"/>
  </r>
  <r>
    <n v="15251"/>
    <x v="1"/>
    <s v="BL08065213H0"/>
    <s v="Sportsklubben Vinmonopolet B.I.L"/>
    <n v="0"/>
    <n v="0"/>
  </r>
  <r>
    <n v="12583"/>
    <x v="1"/>
    <s v="BL03015549C0"/>
    <s v="Sporveien Bedriftsidrettslag"/>
    <n v="22044"/>
    <n v="22044"/>
  </r>
  <r>
    <n v="17914"/>
    <x v="1"/>
    <s v="BL16015270P3"/>
    <s v="St.Olavs Hospital B.I.L."/>
    <n v="32836"/>
    <n v="32836"/>
  </r>
  <r>
    <n v="19095"/>
    <x v="1"/>
    <s v="BL19025137U2"/>
    <s v="Statens Vegvesen Bil Tromsø"/>
    <n v="2028"/>
    <n v="2028"/>
  </r>
  <r>
    <n v="12477"/>
    <x v="1"/>
    <s v="BL03015442C0"/>
    <s v="Statens Vegvesen Oslo Akershus  B.I.L."/>
    <n v="9679"/>
    <n v="9679"/>
  </r>
  <r>
    <n v="13338"/>
    <x v="1"/>
    <s v="BL04025251D3"/>
    <s v="Statistisk Sentralbyrås Bedriftsidrettslag, Avd. Kongsvinger"/>
    <n v="13191"/>
    <n v="13191"/>
  </r>
  <r>
    <n v="11390"/>
    <x v="1"/>
    <s v="BL03017607"/>
    <s v="Statkraft Bedriftidrettslag"/>
    <n v="104947"/>
    <n v="104947"/>
  </r>
  <r>
    <n v="17751"/>
    <x v="1"/>
    <s v="BL16015107P3"/>
    <s v="Statkraft Trondheim BIL"/>
    <n v="14559"/>
    <n v="14559"/>
  </r>
  <r>
    <n v="12434"/>
    <x v="1"/>
    <s v="BL03015399C0"/>
    <s v="Statnett Bedriftsidrettslag Oslo"/>
    <n v="29786"/>
    <n v="29786"/>
  </r>
  <r>
    <n v="16555"/>
    <x v="1"/>
    <s v="BL11465063K1"/>
    <s v="Statoil Bil Nord-Rogaland"/>
    <n v="0"/>
    <n v="0"/>
  </r>
  <r>
    <n v="12691"/>
    <x v="1"/>
    <s v="BL02197372"/>
    <s v="Storebrand Sport"/>
    <n v="83554"/>
    <n v="83554"/>
  </r>
  <r>
    <n v="576425"/>
    <x v="1"/>
    <s v="BL11245577N"/>
    <s v="Subsea7 &quot;Sportsclub7&quot; B.I.L"/>
    <n v="33796"/>
    <n v="33796"/>
  </r>
  <r>
    <n v="17062"/>
    <x v="1"/>
    <s v="BL12215006L3"/>
    <s v="Sunnhordland Kraftlag Bedriftsidrettslag"/>
    <n v="9104"/>
    <n v="9104"/>
  </r>
  <r>
    <n v="483641"/>
    <x v="1"/>
    <s v="BL12015762L0"/>
    <s v="Sweco B.I.L. Bergen"/>
    <n v="14411"/>
    <n v="14411"/>
  </r>
  <r>
    <n v="749108"/>
    <x v="1"/>
    <s v="BL17025290Q3"/>
    <s v="Sweco Norge AS"/>
    <n v="4931"/>
    <n v="4931"/>
  </r>
  <r>
    <n v="11617"/>
    <x v="1"/>
    <s v="BL03017609CO"/>
    <s v="Sweco Oslo"/>
    <n v="22950"/>
    <n v="22950"/>
  </r>
  <r>
    <n v="792236"/>
    <x v="1"/>
    <s v="BL03017569"/>
    <s v="Swedbank B.I.L."/>
    <n v="26498"/>
    <n v="26498"/>
  </r>
  <r>
    <n v="18310"/>
    <x v="1"/>
    <s v="BL17035051Q2"/>
    <s v="Sykehuset Namsos Bedriftsidrettslag"/>
    <n v="103748"/>
    <n v="103748"/>
  </r>
  <r>
    <n v="782097"/>
    <x v="1"/>
    <s v="BL06025739"/>
    <s v="Sykehuspartner Bedriftsidrettslag"/>
    <n v="13889"/>
    <n v="13889"/>
  </r>
  <r>
    <n v="15450"/>
    <x v="1"/>
    <s v="BL09065066I0"/>
    <s v="Sørlandet Sykehus Arendal Bedriftsidrettslag"/>
    <n v="16722"/>
    <n v="16722"/>
  </r>
  <r>
    <n v="15617"/>
    <x v="1"/>
    <s v="BL10015090J4"/>
    <s v="Sørlandet Sykehus Hf Bedrifts- Idrettslag Kristiansand"/>
    <n v="16272"/>
    <n v="16272"/>
  </r>
  <r>
    <n v="193994"/>
    <x v="1"/>
    <s v="BL15045254N6"/>
    <s v="Tafjord B.I.L."/>
    <n v="8348"/>
    <n v="8348"/>
  </r>
  <r>
    <n v="487693"/>
    <x v="1"/>
    <s v="BL10015475J4"/>
    <s v="Team Mosjon BIL"/>
    <n v="5002"/>
    <n v="5002"/>
  </r>
  <r>
    <n v="667781"/>
    <x v="1"/>
    <s v="BL18045775S0"/>
    <s v="TEAM PØBEL"/>
    <n v="14418"/>
    <n v="14418"/>
  </r>
  <r>
    <n v="18104"/>
    <x v="1"/>
    <s v="BL16015495P3"/>
    <s v="Teeness B.i.l."/>
    <n v="5303"/>
    <n v="5303"/>
  </r>
  <r>
    <n v="14359"/>
    <x v="1"/>
    <s v="BL06045340F3"/>
    <s v="Tele B.I.L. Kongsberg"/>
    <n v="2456"/>
    <n v="2456"/>
  </r>
  <r>
    <n v="15093"/>
    <x v="1"/>
    <s v="BL08055107H0"/>
    <s v="Telemark Politiidrettslag"/>
    <n v="22815"/>
    <n v="22815"/>
  </r>
  <r>
    <n v="12702"/>
    <x v="1"/>
    <s v="BL03015742C0"/>
    <s v="Telenor Bedriftsidrettslag Oslo"/>
    <n v="77706"/>
    <n v="77706"/>
  </r>
  <r>
    <n v="17978"/>
    <x v="1"/>
    <s v="BL16015334P3"/>
    <s v="Telenor Bedriftsidrettslag Trondheim"/>
    <n v="26943"/>
    <n v="26943"/>
  </r>
  <r>
    <n v="15218"/>
    <x v="1"/>
    <s v="BL08065104H0"/>
    <s v="Telenor Skien B.I.L."/>
    <n v="9965"/>
    <n v="9965"/>
  </r>
  <r>
    <n v="16838"/>
    <x v="1"/>
    <s v="BL12015267L2"/>
    <s v="Telesport Bergen B.I.L"/>
    <n v="17296"/>
    <n v="17296"/>
  </r>
  <r>
    <n v="16279"/>
    <x v="1"/>
    <s v="BL11035344K2"/>
    <s v="Telesport Stavanger"/>
    <n v="4232"/>
    <n v="4232"/>
  </r>
  <r>
    <n v="12545"/>
    <x v="1"/>
    <s v="BL03015511C0"/>
    <s v="Telia Bil"/>
    <n v="0"/>
    <n v="0"/>
  </r>
  <r>
    <n v="552753"/>
    <x v="1"/>
    <s v="BL03016824C0"/>
    <s v="Thales Group Bedriftsidrettslag"/>
    <n v="4358"/>
    <n v="4358"/>
  </r>
  <r>
    <n v="475237"/>
    <x v="1"/>
    <s v="BL17025233Q3"/>
    <s v="Tirsdagsklubben BIL"/>
    <n v="567"/>
    <n v="567"/>
  </r>
  <r>
    <n v="12709"/>
    <x v="1"/>
    <s v="BL03015754C0"/>
    <s v="Tollernes Idrettslag"/>
    <n v="23704"/>
    <n v="23704"/>
  </r>
  <r>
    <n v="18958"/>
    <x v="1"/>
    <s v="BL19035197U4"/>
    <s v="Trafo Bedriftsidrettslag"/>
    <n v="5750"/>
    <n v="5750"/>
  </r>
  <r>
    <n v="19425"/>
    <x v="1"/>
    <s v="BL23115001H0"/>
    <s v="Troll Oseberg Bedriftsidrettslag"/>
    <n v="0"/>
    <n v="0"/>
  </r>
  <r>
    <n v="19078"/>
    <x v="1"/>
    <s v="BL19025112U2"/>
    <s v="Tromsø Tele Bedriftsidrettslag"/>
    <n v="8453"/>
    <n v="8453"/>
  </r>
  <r>
    <n v="19064"/>
    <x v="1"/>
    <s v="BL19025092U2"/>
    <s v="Tromsøpost B.i.l."/>
    <n v="4446"/>
    <n v="4446"/>
  </r>
  <r>
    <n v="17039"/>
    <x v="1"/>
    <s v="BL12015475L2"/>
    <s v="Tryg Bedriftsidrettslag"/>
    <n v="47723"/>
    <n v="47723"/>
  </r>
  <r>
    <n v="841298"/>
    <x v="1"/>
    <s v="BL19035393"/>
    <s v="UiT Harstad BIL"/>
    <n v="0"/>
    <n v="0"/>
  </r>
  <r>
    <n v="195716"/>
    <x v="1"/>
    <s v="BL11035651K2"/>
    <s v="UNIVERSITETET I STAVANGER BEDRIFTSIDRETTSLAG (UIS BIL)"/>
    <n v="4307"/>
    <n v="4307"/>
  </r>
  <r>
    <n v="12719"/>
    <x v="1"/>
    <s v="BL03015772C0"/>
    <s v="Universitetets Bedriftsidrettslag"/>
    <n v="40999"/>
    <n v="40999"/>
  </r>
  <r>
    <n v="16846"/>
    <x v="1"/>
    <s v="BL12015275L2"/>
    <s v="Universitetets Bedriftsidrettslag - Bergen"/>
    <n v="7428"/>
    <n v="7428"/>
  </r>
  <r>
    <n v="19067"/>
    <x v="1"/>
    <s v="BL19025095U2"/>
    <s v="UNN Tromsø B.I.L."/>
    <n v="10348"/>
    <n v="10348"/>
  </r>
  <r>
    <n v="11481"/>
    <x v="1"/>
    <s v="BL02195947B2"/>
    <s v="VBIL "/>
    <n v="116590"/>
    <n v="116590"/>
  </r>
  <r>
    <n v="16162"/>
    <x v="1"/>
    <s v="BL11035128K2"/>
    <s v="Veritas Bedriftsidrettslag Stavanger"/>
    <n v="12089"/>
    <n v="12089"/>
  </r>
  <r>
    <n v="15712"/>
    <x v="1"/>
    <s v="BL10015185J4"/>
    <s v="Vest-agder Fylkeskommunes Bedriftsidrettslag"/>
    <n v="16555"/>
    <n v="16555"/>
  </r>
  <r>
    <n v="15765"/>
    <x v="1"/>
    <s v="BL10015277J4"/>
    <s v="Vest-Agder Vegvesen Bedriftsidrettslag"/>
    <n v="3972"/>
    <n v="3972"/>
  </r>
  <r>
    <n v="677982"/>
    <x v="1"/>
    <s v="BL11035969N"/>
    <s v="Vinmonopolet B.i.l"/>
    <n v="2575"/>
    <n v="2575"/>
  </r>
  <r>
    <n v="17091"/>
    <x v="1"/>
    <s v="BL12355006L4"/>
    <s v="Voss Sparebank B.I.L."/>
    <n v="5500"/>
    <n v="5500"/>
  </r>
  <r>
    <n v="730953"/>
    <x v="1"/>
    <s v="BL12016035L0"/>
    <s v="Weatherford Sports- og Sosialklubb"/>
    <n v="37139"/>
    <n v="37139"/>
  </r>
  <r>
    <n v="18548"/>
    <x v="1"/>
    <s v="BL18045567S1"/>
    <s v="Widerøe Bedriftsidrettslag"/>
    <n v="6471"/>
    <n v="6471"/>
  </r>
  <r>
    <n v="567046"/>
    <x v="1"/>
    <s v="BL11035872N"/>
    <s v="Wintershall B.I.L"/>
    <n v="29281"/>
    <n v="29281"/>
  </r>
  <r>
    <n v="13619"/>
    <x v="1"/>
    <s v="BL04275002D1"/>
    <s v="Østerdal Politiidrettslag"/>
    <n v="3578"/>
    <n v="3578"/>
  </r>
  <r>
    <n v="116"/>
    <x v="2"/>
    <s v="IR0906"/>
    <s v="Arendal Idrettsråd"/>
    <n v="0"/>
    <n v="0"/>
  </r>
  <r>
    <n v="324"/>
    <x v="2"/>
    <s v="IR0220"/>
    <s v="Asker Idrettsråd"/>
    <n v="219734"/>
    <n v="219734"/>
  </r>
  <r>
    <n v="90699"/>
    <x v="2"/>
    <s v="IR1247"/>
    <s v="Askøy Idrettsråd"/>
    <n v="13204"/>
    <n v="13204"/>
  </r>
  <r>
    <n v="237"/>
    <x v="2"/>
    <s v="IR1804"/>
    <s v="Bodø Idrettsråd"/>
    <n v="78932"/>
    <n v="78932"/>
  </r>
  <r>
    <n v="323"/>
    <x v="2"/>
    <s v="IR0219"/>
    <s v="Bærum Idrettsråd"/>
    <n v="221226"/>
    <n v="221226"/>
  </r>
  <r>
    <n v="61"/>
    <x v="2"/>
    <s v="IR0602"/>
    <s v="Drammen Idrettsråd"/>
    <n v="129102"/>
    <n v="129102"/>
  </r>
  <r>
    <n v="102"/>
    <x v="2"/>
    <s v="IR0817"/>
    <s v="Drangedal Idrettsråd"/>
    <n v="0"/>
    <n v="0"/>
  </r>
  <r>
    <n v="24"/>
    <x v="2"/>
    <s v="IR0427"/>
    <s v="Elverum Idrettsråd"/>
    <n v="56074"/>
    <n v="56074"/>
  </r>
  <r>
    <n v="90781"/>
    <x v="2"/>
    <s v="IR0106"/>
    <s v="Fredrikstad Idrettsråd"/>
    <n v="271338"/>
    <n v="271338"/>
  </r>
  <r>
    <n v="341"/>
    <x v="2"/>
    <s v="IR0403"/>
    <s v="Hamar Idrettsråd"/>
    <n v="1302"/>
    <n v="1302"/>
  </r>
  <r>
    <n v="271"/>
    <x v="2"/>
    <s v="IR1903"/>
    <s v="Harstad Idrettsråd"/>
    <n v="32618"/>
    <n v="32618"/>
  </r>
  <r>
    <n v="148"/>
    <x v="2"/>
    <s v="IR1106"/>
    <s v="Haugesund Idrettsråd"/>
    <n v="0"/>
    <n v="0"/>
  </r>
  <r>
    <n v="199"/>
    <x v="2"/>
    <s v="IR1617"/>
    <s v="Hitra Idrettsråd"/>
    <n v="2939"/>
    <n v="2939"/>
  </r>
  <r>
    <n v="77"/>
    <x v="2"/>
    <s v="IR0628"/>
    <s v="Hurum Idrettsråd"/>
    <n v="4461"/>
    <n v="4461"/>
  </r>
  <r>
    <n v="90698"/>
    <x v="2"/>
    <s v="IR1201"/>
    <s v="Idrettsrådet i Bergen"/>
    <n v="132627"/>
    <n v="132627"/>
  </r>
  <r>
    <n v="130"/>
    <x v="2"/>
    <s v="IR1001"/>
    <s v="Idrettsrådet I Kristiansand S"/>
    <n v="94662"/>
    <n v="94662"/>
  </r>
  <r>
    <n v="146"/>
    <x v="2"/>
    <s v="IR1102"/>
    <s v="Idrettsrådet I Sandnes"/>
    <n v="0"/>
    <n v="0"/>
  </r>
  <r>
    <n v="196"/>
    <x v="2"/>
    <s v="IR1601"/>
    <s v="Idrettsrådet i Trondheim"/>
    <n v="320368"/>
    <n v="320368"/>
  </r>
  <r>
    <n v="147"/>
    <x v="2"/>
    <s v="IR1103"/>
    <s v="Idrettsrådet Stavanger"/>
    <n v="229132"/>
    <n v="229132"/>
  </r>
  <r>
    <n v="85"/>
    <x v="2"/>
    <s v="IR0712"/>
    <s v="Larvik idrettsråd"/>
    <n v="27249"/>
    <n v="27249"/>
  </r>
  <r>
    <n v="287"/>
    <x v="2"/>
    <s v="IR1931"/>
    <s v="Lenvik Idrettsråd"/>
    <n v="29951"/>
    <n v="29951"/>
  </r>
  <r>
    <n v="35"/>
    <x v="2"/>
    <s v="IR0501"/>
    <s v="Lillehammer Idrettsråd"/>
    <n v="6383"/>
    <n v="6383"/>
  </r>
  <r>
    <n v="214"/>
    <x v="2"/>
    <s v="IR1653"/>
    <s v="Melhus Idrettsråd"/>
    <n v="3345"/>
    <n v="3345"/>
  </r>
  <r>
    <n v="90797"/>
    <x v="2"/>
    <s v="IR1502"/>
    <s v="Molde Idrettsråd"/>
    <n v="1515"/>
    <n v="1515"/>
  </r>
  <r>
    <n v="74"/>
    <x v="2"/>
    <s v="IR0625"/>
    <s v="Nedre Eiker Idrettsråd"/>
    <n v="4348"/>
    <n v="4348"/>
  </r>
  <r>
    <n v="63"/>
    <x v="2"/>
    <s v="IR0605"/>
    <s v="Ringerike Idrettsråd"/>
    <n v="13657"/>
    <n v="13657"/>
  </r>
  <r>
    <n v="342"/>
    <x v="2"/>
    <s v="IR0412"/>
    <s v="Ringsaker Idrettsråd"/>
    <n v="1445"/>
    <n v="1445"/>
  </r>
  <r>
    <n v="855393"/>
    <x v="2"/>
    <s v="IR0710"/>
    <s v="Sandefjord idrettsråd"/>
    <n v="7190"/>
    <n v="7190"/>
  </r>
  <r>
    <n v="218"/>
    <x v="2"/>
    <s v="IR1664"/>
    <s v="Selbu Idrettsråd"/>
    <n v="986"/>
    <n v="986"/>
  </r>
  <r>
    <n v="190"/>
    <x v="2"/>
    <s v="IR1441"/>
    <s v="Selje Idrettsråd"/>
    <n v="92951"/>
    <n v="92951"/>
  </r>
  <r>
    <n v="97"/>
    <x v="2"/>
    <s v="IR0806"/>
    <s v="Skien Idrettsråd"/>
    <n v="3220"/>
    <n v="3220"/>
  </r>
  <r>
    <n v="220"/>
    <x v="2"/>
    <s v="IR1702"/>
    <s v="Steinkjer Idrettsråd"/>
    <n v="833"/>
    <n v="833"/>
  </r>
  <r>
    <n v="107"/>
    <x v="2"/>
    <s v="IR0826"/>
    <s v="Tinn Idrettsråd"/>
    <n v="1995"/>
    <n v="1995"/>
  </r>
  <r>
    <n v="272"/>
    <x v="2"/>
    <s v="IR1902"/>
    <s v="Tromsø Idrettsråd"/>
    <n v="271972"/>
    <n v="271972"/>
  </r>
  <r>
    <n v="83"/>
    <x v="2"/>
    <s v="IR0704"/>
    <s v="Tønsberg idrettsråd"/>
    <n v="6619"/>
    <n v="6619"/>
  </r>
  <r>
    <n v="334"/>
    <x v="2"/>
    <s v="IR0235"/>
    <s v="Ullensaker Idrettsråd"/>
    <n v="0"/>
    <n v="0"/>
  </r>
  <r>
    <n v="90830"/>
    <x v="2"/>
    <s v="IR1511"/>
    <s v="Vanylven Idrettsråd"/>
    <n v="112"/>
    <n v="112"/>
  </r>
  <r>
    <n v="227"/>
    <x v="2"/>
    <s v="IR1721"/>
    <s v="Verdal Idrettsråd"/>
    <n v="46619"/>
    <n v="46619"/>
  </r>
  <r>
    <n v="265"/>
    <x v="2"/>
    <s v="IR1860"/>
    <s v="Vestvågøy Idrettsråd"/>
    <n v="5075"/>
    <n v="5075"/>
  </r>
  <r>
    <n v="90834"/>
    <x v="2"/>
    <s v="IR1520"/>
    <s v="Ørsta idrettsråd"/>
    <n v="1604"/>
    <n v="1604"/>
  </r>
  <r>
    <n v="25941"/>
    <x v="3"/>
    <s v="KL15040022"/>
    <s v="Aalesunds Fotballklubb"/>
    <n v="341656"/>
    <n v="341656"/>
  </r>
  <r>
    <n v="25942"/>
    <x v="3"/>
    <s v="KL15040023"/>
    <s v="Aalesunds Roklub"/>
    <n v="99691"/>
    <n v="99691"/>
  </r>
  <r>
    <n v="25966"/>
    <x v="3"/>
    <s v="KL15040050"/>
    <s v="Aalesunds Svømme Og Livredningsklubb"/>
    <n v="295477"/>
    <n v="295477"/>
  </r>
  <r>
    <n v="25943"/>
    <x v="3"/>
    <s v="KL15040024"/>
    <s v="Aalesunds Turnforening"/>
    <n v="247215"/>
    <n v="247215"/>
  </r>
  <r>
    <n v="21794"/>
    <x v="3"/>
    <s v="KL04250001"/>
    <s v="Aasa Miniatyrskytterlag"/>
    <n v="0"/>
    <n v="0"/>
  </r>
  <r>
    <n v="27287"/>
    <x v="3"/>
    <s v="KL17510001"/>
    <s v="Abelvær Idrettslag"/>
    <n v="3252"/>
    <n v="3252"/>
  </r>
  <r>
    <n v="20686"/>
    <x v="3"/>
    <s v="KL03010002"/>
    <s v="Abildsø I.L."/>
    <n v="107526"/>
    <n v="107526"/>
  </r>
  <r>
    <n v="20687"/>
    <x v="3"/>
    <s v="KL03010003"/>
    <s v="Abildsø Tennisklubb"/>
    <n v="27970"/>
    <n v="27970"/>
  </r>
  <r>
    <n v="214063"/>
    <x v="3"/>
    <s v="KL02311054"/>
    <s v="Aerobatic Club of Norway"/>
    <n v="19508"/>
    <n v="19508"/>
  </r>
  <r>
    <n v="588698"/>
    <x v="3"/>
    <s v="KL03011328"/>
    <s v="Afrobrasiliansk Kultur og Capoeira Klubb"/>
    <n v="7976"/>
    <n v="7976"/>
  </r>
  <r>
    <n v="838378"/>
    <x v="3"/>
    <s v="KL16220010"/>
    <s v="Agdenes Klatreklubb"/>
    <n v="1635"/>
    <n v="1635"/>
  </r>
  <r>
    <n v="26733"/>
    <x v="3"/>
    <s v="KL16220004"/>
    <s v="Agdenes Pistolklubb"/>
    <n v="2668"/>
    <n v="2668"/>
  </r>
  <r>
    <n v="588136"/>
    <x v="3"/>
    <s v="KL10010202"/>
    <s v="Agder Modellflyklubb"/>
    <n v="4313"/>
    <n v="4313"/>
  </r>
  <r>
    <n v="23772"/>
    <x v="3"/>
    <s v="KL10010002"/>
    <s v="Aik Lund"/>
    <n v="25803"/>
    <n v="25803"/>
  </r>
  <r>
    <n v="21238"/>
    <x v="3"/>
    <s v="KL03010635"/>
    <s v="Aikikan Oslo"/>
    <n v="14808"/>
    <n v="14808"/>
  </r>
  <r>
    <n v="20450"/>
    <x v="3"/>
    <s v="KL02310032"/>
    <s v="AIL Skjetten Sportsklubb"/>
    <n v="94704"/>
    <n v="94704"/>
  </r>
  <r>
    <n v="21628"/>
    <x v="3"/>
    <s v="KL04030065"/>
    <s v="Ajer Innebandyklubb"/>
    <n v="44403"/>
    <n v="44403"/>
  </r>
  <r>
    <n v="20689"/>
    <x v="3"/>
    <s v="KL03010006"/>
    <s v="Akademisk Skytterlag"/>
    <n v="20734"/>
    <n v="20734"/>
  </r>
  <r>
    <n v="21345"/>
    <x v="3"/>
    <s v="KL03010742"/>
    <s v="Aker Ishockeyklubb"/>
    <n v="4142"/>
    <n v="4142"/>
  </r>
  <r>
    <n v="816162"/>
    <x v="3"/>
    <s v="KL03011596"/>
    <s v="Aker Topphåndball"/>
    <n v="164893"/>
    <n v="164893"/>
  </r>
  <r>
    <n v="20691"/>
    <x v="3"/>
    <s v="KL03010008"/>
    <s v="Akkaren Sportsdykkerklubb"/>
    <n v="19571"/>
    <n v="19571"/>
  </r>
  <r>
    <n v="23466"/>
    <x v="3"/>
    <s v="KL08220001"/>
    <s v="Akkerhaugen Bueskytterklubb"/>
    <n v="5007"/>
    <n v="5007"/>
  </r>
  <r>
    <n v="25944"/>
    <x v="3"/>
    <s v="KL15040025"/>
    <s v="Aksla IL"/>
    <n v="327898"/>
    <n v="327898"/>
  </r>
  <r>
    <n v="222516"/>
    <x v="3"/>
    <s v="KL03011067"/>
    <s v="Aktiv Skøyteklubb"/>
    <n v="40717"/>
    <n v="40717"/>
  </r>
  <r>
    <n v="208313"/>
    <x v="3"/>
    <s v="KL12010547"/>
    <s v="Allianse Idrettslaget Arna-Bjørnar"/>
    <n v="470322"/>
    <n v="470322"/>
  </r>
  <r>
    <n v="23854"/>
    <x v="3"/>
    <s v="KL10010084"/>
    <s v="Allianseidrettslaget Ik Våg"/>
    <n v="314185"/>
    <n v="314185"/>
  </r>
  <r>
    <n v="25753"/>
    <x v="3"/>
    <s v="KL14390008"/>
    <s v="Almenning Il"/>
    <n v="2694"/>
    <n v="2694"/>
  </r>
  <r>
    <n v="27479"/>
    <x v="3"/>
    <s v="KL18200002"/>
    <s v="Alstahaug Idrettslag"/>
    <n v="5262"/>
    <n v="5262"/>
  </r>
  <r>
    <n v="27899"/>
    <x v="3"/>
    <s v="KL18680001"/>
    <s v="Alsvåg Idrettslag"/>
    <n v="15832"/>
    <n v="15832"/>
  </r>
  <r>
    <n v="789564"/>
    <x v="3"/>
    <s v="KL20120090"/>
    <s v="Alta Alpin &amp; Snowboardklubb"/>
    <n v="4767"/>
    <n v="4767"/>
  </r>
  <r>
    <n v="28455"/>
    <x v="3"/>
    <s v="KL20120002"/>
    <s v="Alta Atletklubb"/>
    <n v="6998"/>
    <n v="6998"/>
  </r>
  <r>
    <n v="28454"/>
    <x v="3"/>
    <s v="KL20120001"/>
    <s v="Alta Bokseklubb"/>
    <n v="1770"/>
    <n v="1770"/>
  </r>
  <r>
    <n v="28474"/>
    <x v="3"/>
    <s v="KL20120023"/>
    <s v="Alta Dykkerklubb"/>
    <n v="5270"/>
    <n v="5270"/>
  </r>
  <r>
    <n v="534171"/>
    <x v="3"/>
    <s v="KL20120080"/>
    <s v="Alta Golfklubb"/>
    <n v="181291"/>
    <n v="181291"/>
  </r>
  <r>
    <n v="28483"/>
    <x v="3"/>
    <s v="KL20120033"/>
    <s v="Alta Helsesportlag"/>
    <n v="13127"/>
    <n v="13127"/>
  </r>
  <r>
    <n v="28457"/>
    <x v="3"/>
    <s v="KL20120004"/>
    <s v="Alta Idrettsforening"/>
    <n v="736775"/>
    <n v="736775"/>
  </r>
  <r>
    <n v="28492"/>
    <x v="3"/>
    <s v="KL20120042"/>
    <s v="Alta Kajakklubb"/>
    <n v="5610"/>
    <n v="5610"/>
  </r>
  <r>
    <n v="28485"/>
    <x v="3"/>
    <s v="KL20120035"/>
    <s v="Alta Karateklubb"/>
    <n v="26981"/>
    <n v="26981"/>
  </r>
  <r>
    <n v="678444"/>
    <x v="3"/>
    <s v="KL20120083"/>
    <s v="ALTA KLATREKLUBB"/>
    <n v="5949"/>
    <n v="5949"/>
  </r>
  <r>
    <n v="28481"/>
    <x v="3"/>
    <s v="KL20120031"/>
    <s v="Alta Motorsportklubb"/>
    <n v="54446"/>
    <n v="54446"/>
  </r>
  <r>
    <n v="28456"/>
    <x v="3"/>
    <s v="KL20120003"/>
    <s v="Alta Ntn Taekwon-Do Klubb"/>
    <n v="49645"/>
    <n v="49645"/>
  </r>
  <r>
    <n v="28458"/>
    <x v="3"/>
    <s v="KL20120005"/>
    <s v="Alta Orienteringslag"/>
    <n v="13342"/>
    <n v="13342"/>
  </r>
  <r>
    <n v="220160"/>
    <x v="3"/>
    <s v="KL20120067"/>
    <s v="Alta Skiskytterlag"/>
    <n v="120250"/>
    <n v="120250"/>
  </r>
  <r>
    <n v="28460"/>
    <x v="3"/>
    <s v="KL20120008"/>
    <s v="Alta Svømmeklubb"/>
    <n v="86682"/>
    <n v="86682"/>
  </r>
  <r>
    <n v="28484"/>
    <x v="3"/>
    <s v="KL20120034"/>
    <s v="Alta Trekkhundklubb"/>
    <n v="15060"/>
    <n v="15060"/>
  </r>
  <r>
    <n v="28477"/>
    <x v="3"/>
    <s v="KL20120026"/>
    <s v="Alta Turnforening"/>
    <n v="77592"/>
    <n v="77592"/>
  </r>
  <r>
    <n v="21982"/>
    <x v="3"/>
    <s v="KL04380001"/>
    <s v="Alvdal Idrettslag"/>
    <n v="298173"/>
    <n v="298173"/>
  </r>
  <r>
    <n v="823659"/>
    <x v="3"/>
    <s v="KL12630053"/>
    <s v="Alver Klatreklubb"/>
    <n v="6391"/>
    <n v="6391"/>
  </r>
  <r>
    <n v="24767"/>
    <x v="3"/>
    <s v="KL12010003"/>
    <s v="Alvøen Rideklubb"/>
    <n v="253726"/>
    <n v="253726"/>
  </r>
  <r>
    <n v="608652"/>
    <x v="3"/>
    <s v="KL02200109"/>
    <s v="Amasone Fotballklubb"/>
    <n v="19321"/>
    <n v="19321"/>
  </r>
  <r>
    <n v="193636"/>
    <x v="3"/>
    <s v="KL09040048"/>
    <s v="Amazon Grimstad FK"/>
    <n v="119401"/>
    <n v="119401"/>
  </r>
  <r>
    <n v="204300"/>
    <x v="3"/>
    <s v="KL03011021"/>
    <s v="Ammerud Basket"/>
    <n v="87868"/>
    <n v="87868"/>
  </r>
  <r>
    <n v="204297"/>
    <x v="3"/>
    <s v="KL03011020"/>
    <s v="Ammerud Håndball"/>
    <n v="59692"/>
    <n v="59692"/>
  </r>
  <r>
    <n v="188271"/>
    <x v="3"/>
    <s v="KL06190017"/>
    <s v="Andebarkji Tsk"/>
    <n v="21357"/>
    <n v="21357"/>
  </r>
  <r>
    <n v="23192"/>
    <x v="3"/>
    <s v="KL07190001"/>
    <s v="Andebu Idrettslag"/>
    <n v="144478"/>
    <n v="144478"/>
  </r>
  <r>
    <n v="23195"/>
    <x v="3"/>
    <s v="KL07190005"/>
    <s v="Andebu Pistollag"/>
    <n v="5090"/>
    <n v="5090"/>
  </r>
  <r>
    <n v="27949"/>
    <x v="3"/>
    <s v="KL18710001"/>
    <s v="Andenes Idrettslag"/>
    <n v="104065"/>
    <n v="104065"/>
  </r>
  <r>
    <n v="27951"/>
    <x v="3"/>
    <s v="KL18710003"/>
    <s v="Andenes Turnforening"/>
    <n v="13042"/>
    <n v="13042"/>
  </r>
  <r>
    <n v="709223"/>
    <x v="3"/>
    <s v="KL19170014"/>
    <s v="Andørja Sportsklubb"/>
    <n v="65797"/>
    <n v="65797"/>
  </r>
  <r>
    <n v="782330"/>
    <x v="3"/>
    <s v="KL18710033"/>
    <s v="Andøy Klatreklubb"/>
    <n v="5275"/>
    <n v="5275"/>
  </r>
  <r>
    <n v="811163"/>
    <x v="3"/>
    <s v="KL18710035"/>
    <s v="Andøya Modellflyklubb"/>
    <n v="99"/>
    <n v="99"/>
  </r>
  <r>
    <n v="795556"/>
    <x v="3"/>
    <s v="KL18710034"/>
    <s v="Andøya Pistolklubb"/>
    <n v="3842"/>
    <n v="3842"/>
  </r>
  <r>
    <n v="828752"/>
    <x v="3"/>
    <s v="KL18710036"/>
    <s v="Andøya Roller Derby"/>
    <n v="1763"/>
    <n v="1763"/>
  </r>
  <r>
    <n v="27957"/>
    <x v="3"/>
    <s v="KL18710009"/>
    <s v="Andøya Svømme og Livredningsklubb"/>
    <n v="9929"/>
    <n v="9929"/>
  </r>
  <r>
    <n v="25712"/>
    <x v="3"/>
    <s v="KL14320001"/>
    <s v="Anga Fotballklubb"/>
    <n v="11337"/>
    <n v="11337"/>
  </r>
  <r>
    <n v="26309"/>
    <x v="3"/>
    <s v="KL15570001"/>
    <s v="Angvik Idrettslag"/>
    <n v="1053"/>
    <n v="1053"/>
  </r>
  <r>
    <n v="27381"/>
    <x v="3"/>
    <s v="KL18050001"/>
    <s v="Ankenes Alpinklubb"/>
    <n v="77901"/>
    <n v="77901"/>
  </r>
  <r>
    <n v="27399"/>
    <x v="3"/>
    <s v="KL18050019"/>
    <s v="Ankenes Håndballklubb"/>
    <n v="52155"/>
    <n v="52155"/>
  </r>
  <r>
    <n v="27422"/>
    <x v="3"/>
    <s v="KL18050042"/>
    <s v="Ankenes Skiklubb"/>
    <n v="21374"/>
    <n v="21374"/>
  </r>
  <r>
    <n v="20696"/>
    <x v="3"/>
    <s v="KL03010014"/>
    <s v="Arbeidernes Roklubb"/>
    <n v="0"/>
    <n v="0"/>
  </r>
  <r>
    <n v="26401"/>
    <x v="3"/>
    <s v="KL16010003"/>
    <s v="Arbeidernes Turn- og Idrettsforening"/>
    <n v="26576"/>
    <n v="26576"/>
  </r>
  <r>
    <n v="485502"/>
    <x v="3"/>
    <s v="KL18330079"/>
    <s v="Arctic Circle Motorsportklubb"/>
    <n v="36251"/>
    <n v="36251"/>
  </r>
  <r>
    <n v="698805"/>
    <x v="3"/>
    <s v="KL19020239"/>
    <s v="Arctic Roller Derby klubb"/>
    <n v="2279"/>
    <n v="2279"/>
  </r>
  <r>
    <n v="28104"/>
    <x v="3"/>
    <s v="KL19020088"/>
    <s v="Arctic Strike Bowlingklubb"/>
    <n v="27093"/>
    <n v="27093"/>
  </r>
  <r>
    <n v="878538"/>
    <x v="3"/>
    <s v="KL19020267"/>
    <s v="Arctic Taekwon-Do Klubb"/>
    <n v="1024"/>
    <n v="1024"/>
  </r>
  <r>
    <n v="19767"/>
    <x v="3"/>
    <s v="KL01180001"/>
    <s v="Aremark Idrettsforening"/>
    <n v="52565"/>
    <n v="52565"/>
  </r>
  <r>
    <n v="162844"/>
    <x v="3"/>
    <s v="KL01180007"/>
    <s v="Aremark Pistolklubb"/>
    <n v="3467"/>
    <n v="3467"/>
  </r>
  <r>
    <n v="23710"/>
    <x v="3"/>
    <s v="KL09140041"/>
    <s v="Arendal &amp; Omegn Golfklubb"/>
    <n v="435630"/>
    <n v="435630"/>
  </r>
  <r>
    <n v="23623"/>
    <x v="3"/>
    <s v="KL09060026"/>
    <s v="Arendal Bokseklubb"/>
    <n v="20299"/>
    <n v="20299"/>
  </r>
  <r>
    <n v="23632"/>
    <x v="3"/>
    <s v="KL09060037"/>
    <s v="Arendal Bowlingklubb"/>
    <n v="8434"/>
    <n v="8434"/>
  </r>
  <r>
    <n v="23663"/>
    <x v="3"/>
    <s v="KL09060068"/>
    <s v="Arendal Båtsportklubb"/>
    <n v="11290"/>
    <n v="11290"/>
  </r>
  <r>
    <n v="23602"/>
    <x v="3"/>
    <s v="KL09060003"/>
    <s v="Arendal Cykleclub"/>
    <n v="22774"/>
    <n v="22774"/>
  </r>
  <r>
    <n v="683395"/>
    <x v="3"/>
    <s v="KL09060148"/>
    <s v="Arendal Fotball"/>
    <n v="714612"/>
    <n v="714612"/>
  </r>
  <r>
    <n v="131319"/>
    <x v="3"/>
    <s v="KL09060087"/>
    <s v="Arendal IBK"/>
    <n v="17846"/>
    <n v="17846"/>
  </r>
  <r>
    <n v="23674"/>
    <x v="3"/>
    <s v="KL09060079"/>
    <s v="Arendal Jiu Jitsu Klubb"/>
    <n v="18889"/>
    <n v="18889"/>
  </r>
  <r>
    <n v="23603"/>
    <x v="3"/>
    <s v="KL09060004"/>
    <s v="Arendal Kajakklubb"/>
    <n v="26641"/>
    <n v="26641"/>
  </r>
  <r>
    <n v="23679"/>
    <x v="3"/>
    <s v="KL09060084"/>
    <s v="Arendal NTN Taekwon-Do-klubb"/>
    <n v="7096"/>
    <n v="7096"/>
  </r>
  <r>
    <n v="23587"/>
    <x v="3"/>
    <s v="KL09040023"/>
    <s v="Arendal og Grimstad Rideklubb"/>
    <n v="559653"/>
    <n v="559653"/>
  </r>
  <r>
    <n v="23605"/>
    <x v="3"/>
    <s v="KL09060006"/>
    <s v="Arendal Pistolklubb"/>
    <n v="18789"/>
    <n v="18789"/>
  </r>
  <r>
    <n v="23606"/>
    <x v="3"/>
    <s v="KL09060007"/>
    <s v="Arendal Skøiteklub"/>
    <n v="36741"/>
    <n v="36741"/>
  </r>
  <r>
    <n v="23607"/>
    <x v="3"/>
    <s v="KL09060008"/>
    <s v="Arendal Slalåmklubb"/>
    <n v="32245"/>
    <n v="32245"/>
  </r>
  <r>
    <n v="752195"/>
    <x v="3"/>
    <s v="KL09060155"/>
    <s v="Arendal Styrke og Vektløfterklubb"/>
    <n v="368"/>
    <n v="368"/>
  </r>
  <r>
    <n v="23608"/>
    <x v="3"/>
    <s v="KL09060009"/>
    <s v="ARENDAL SVØMME OG LIVREDNINGSKLUBB"/>
    <n v="0"/>
    <n v="0"/>
  </r>
  <r>
    <n v="23609"/>
    <x v="3"/>
    <s v="KL09060010"/>
    <s v="Arendal Tennisklubb"/>
    <n v="98601"/>
    <n v="98601"/>
  </r>
  <r>
    <n v="445595"/>
    <x v="3"/>
    <s v="KL09060117"/>
    <s v="Arendal Titans"/>
    <n v="51032"/>
    <n v="51032"/>
  </r>
  <r>
    <n v="577022"/>
    <x v="3"/>
    <s v="KL09060133"/>
    <s v="Arendal Triathlon"/>
    <n v="13997"/>
    <n v="13997"/>
  </r>
  <r>
    <n v="23610"/>
    <x v="3"/>
    <s v="KL09060011"/>
    <s v="Arendal Undervannsklubb"/>
    <n v="18915"/>
    <n v="18915"/>
  </r>
  <r>
    <n v="523059"/>
    <x v="3"/>
    <s v="KL09060130"/>
    <s v="Arendal Wakeboardklubb"/>
    <n v="31085"/>
    <n v="31085"/>
  </r>
  <r>
    <n v="23613"/>
    <x v="3"/>
    <s v="KL09060015"/>
    <s v="Arendals Roklub"/>
    <n v="2940"/>
    <n v="2940"/>
  </r>
  <r>
    <n v="23614"/>
    <x v="3"/>
    <s v="KL09060016"/>
    <s v="Arendals Seilforening"/>
    <n v="66847"/>
    <n v="66847"/>
  </r>
  <r>
    <n v="23615"/>
    <x v="3"/>
    <s v="KL09060017"/>
    <s v="Arendals Turnforening"/>
    <n v="248804"/>
    <n v="248804"/>
  </r>
  <r>
    <n v="25091"/>
    <x v="3"/>
    <s v="KL12010360"/>
    <s v="Arna Karateklubb"/>
    <n v="38036"/>
    <n v="38036"/>
  </r>
  <r>
    <n v="24770"/>
    <x v="3"/>
    <s v="KL12010006"/>
    <s v="Arna Svømme Og Livredningsklubb"/>
    <n v="181174"/>
    <n v="181174"/>
  </r>
  <r>
    <n v="24771"/>
    <x v="3"/>
    <s v="KL12010007"/>
    <s v="Arna Turn &amp; Idrettslag"/>
    <n v="23600"/>
    <n v="23600"/>
  </r>
  <r>
    <n v="23196"/>
    <x v="3"/>
    <s v="KL07200001"/>
    <s v="Arnadal Idrettslag"/>
    <n v="42312"/>
    <n v="42312"/>
  </r>
  <r>
    <n v="22535"/>
    <x v="3"/>
    <s v="KL06020059"/>
    <s v="Aron Skytterklubb, Drammen"/>
    <n v="45559"/>
    <n v="45559"/>
  </r>
  <r>
    <n v="22569"/>
    <x v="3"/>
    <s v="KL06020093"/>
    <s v="Aron Sportsklubb"/>
    <n v="198798"/>
    <n v="198798"/>
  </r>
  <r>
    <n v="711726"/>
    <x v="3"/>
    <s v="KL07280012"/>
    <s v="Arvakur Vestfold Islandshestforening"/>
    <n v="12240"/>
    <n v="12240"/>
  </r>
  <r>
    <n v="683504"/>
    <x v="3"/>
    <s v="KL02340015"/>
    <s v="Ask Billiard Club"/>
    <n v="21060"/>
    <n v="21060"/>
  </r>
  <r>
    <n v="113901"/>
    <x v="3"/>
    <s v="KL12470036"/>
    <s v="Ask Fotball"/>
    <n v="57428"/>
    <n v="57428"/>
  </r>
  <r>
    <n v="113902"/>
    <x v="3"/>
    <s v="KL12470037"/>
    <s v="Ask Friidrett"/>
    <n v="60682"/>
    <n v="60682"/>
  </r>
  <r>
    <n v="456421"/>
    <x v="3"/>
    <s v="KL02200092"/>
    <s v="Asker Azad Sports &amp; Culture Club"/>
    <n v="5969"/>
    <n v="5969"/>
  </r>
  <r>
    <n v="20199"/>
    <x v="3"/>
    <s v="KL02200001"/>
    <s v="Asker Badmintonklubb"/>
    <n v="23938"/>
    <n v="23938"/>
  </r>
  <r>
    <n v="20200"/>
    <x v="3"/>
    <s v="KL02200002"/>
    <s v="Asker Basketball Club"/>
    <n v="140198"/>
    <n v="140198"/>
  </r>
  <r>
    <n v="704893"/>
    <x v="3"/>
    <s v="KL02200115"/>
    <s v="Asker Cricket Klubb"/>
    <n v="2277"/>
    <n v="2277"/>
  </r>
  <r>
    <n v="20203"/>
    <x v="3"/>
    <s v="KL02200005"/>
    <s v="Asker Cykleklubb"/>
    <n v="60867"/>
    <n v="60867"/>
  </r>
  <r>
    <n v="210164"/>
    <x v="3"/>
    <s v="KL02200081"/>
    <s v="Asker Fotball"/>
    <n v="601797"/>
    <n v="601797"/>
  </r>
  <r>
    <n v="20255"/>
    <x v="3"/>
    <s v="KL02200057"/>
    <s v="Asker Golfklubb"/>
    <n v="589371"/>
    <n v="589371"/>
  </r>
  <r>
    <n v="20204"/>
    <x v="3"/>
    <s v="KL02200006"/>
    <s v="Asker Helsesportlag"/>
    <n v="11151"/>
    <n v="11151"/>
  </r>
  <r>
    <n v="20249"/>
    <x v="3"/>
    <s v="KL02200051"/>
    <s v="Asker Innebandyklubb"/>
    <n v="62417"/>
    <n v="62417"/>
  </r>
  <r>
    <n v="20205"/>
    <x v="3"/>
    <s v="KL02200007"/>
    <s v="Asker Judoklubb"/>
    <n v="25089"/>
    <n v="25089"/>
  </r>
  <r>
    <n v="469983"/>
    <x v="3"/>
    <s v="KL02200094"/>
    <s v="Asker Karateklubb"/>
    <n v="37195"/>
    <n v="37195"/>
  </r>
  <r>
    <n v="20207"/>
    <x v="3"/>
    <s v="KL02200009"/>
    <s v="Asker Kunstløp Klubb Akk"/>
    <n v="130982"/>
    <n v="130982"/>
  </r>
  <r>
    <n v="599820"/>
    <x v="3"/>
    <s v="KL02200108"/>
    <s v="Asker Modellklubb"/>
    <n v="4608"/>
    <n v="4608"/>
  </r>
  <r>
    <n v="181472"/>
    <x v="3"/>
    <s v="KL02200076"/>
    <s v="Asker Motorsportklubb"/>
    <n v="6852"/>
    <n v="6852"/>
  </r>
  <r>
    <n v="20128"/>
    <x v="3"/>
    <s v="KL02190081"/>
    <s v="Asker og Bærum Vannskiklubb"/>
    <n v="7330"/>
    <n v="7330"/>
  </r>
  <r>
    <n v="20208"/>
    <x v="3"/>
    <s v="KL02200010"/>
    <s v="Asker Rideklubb"/>
    <n v="33365"/>
    <n v="33365"/>
  </r>
  <r>
    <n v="20210"/>
    <x v="3"/>
    <s v="KL02200012"/>
    <s v="Asker Seilforening"/>
    <n v="212466"/>
    <n v="212466"/>
  </r>
  <r>
    <n v="20211"/>
    <x v="3"/>
    <s v="KL02200013"/>
    <s v="Asker Skiklubb"/>
    <n v="968586"/>
    <n v="968586"/>
  </r>
  <r>
    <n v="20212"/>
    <x v="3"/>
    <s v="KL02200014"/>
    <s v="Asker Skyteklubb"/>
    <n v="29187"/>
    <n v="29187"/>
  </r>
  <r>
    <n v="20213"/>
    <x v="3"/>
    <s v="KL02200015"/>
    <s v="Asker Skøyteklubb"/>
    <n v="115006"/>
    <n v="115006"/>
  </r>
  <r>
    <n v="20215"/>
    <x v="3"/>
    <s v="KL02200017"/>
    <s v="Asker Svømmeklubb"/>
    <n v="612773"/>
    <n v="612773"/>
  </r>
  <r>
    <n v="20206"/>
    <x v="3"/>
    <s v="KL02200008"/>
    <s v="Asker Taekwon-Do Klubb"/>
    <n v="34791"/>
    <n v="34791"/>
  </r>
  <r>
    <n v="20216"/>
    <x v="3"/>
    <s v="KL02200018"/>
    <s v="Asker Tennisklubb"/>
    <n v="461460"/>
    <n v="461460"/>
  </r>
  <r>
    <n v="704489"/>
    <x v="3"/>
    <s v="KL02200114"/>
    <s v="Asker Triathlon Klubb"/>
    <n v="0"/>
    <n v="0"/>
  </r>
  <r>
    <n v="20218"/>
    <x v="3"/>
    <s v="KL02200020"/>
    <s v="Asker Turnforening"/>
    <n v="480852"/>
    <n v="480852"/>
  </r>
  <r>
    <n v="696236"/>
    <x v="3"/>
    <s v="KL02200112"/>
    <s v="Askerbøringene IL"/>
    <n v="7257"/>
    <n v="7257"/>
  </r>
  <r>
    <n v="19802"/>
    <x v="3"/>
    <s v="KL01240001"/>
    <s v="Askim Badminton Club"/>
    <n v="3277"/>
    <n v="3277"/>
  </r>
  <r>
    <n v="711881"/>
    <x v="3"/>
    <s v="KL01240044"/>
    <s v="Askim Bordtennisklubb"/>
    <n v="5998"/>
    <n v="5998"/>
  </r>
  <r>
    <n v="768748"/>
    <x v="3"/>
    <s v="KL01240046"/>
    <s v="Askim Bueskytterklubb"/>
    <n v="11320"/>
    <n v="11320"/>
  </r>
  <r>
    <n v="19803"/>
    <x v="3"/>
    <s v="KL01240002"/>
    <s v="Askim Fotballklubb"/>
    <n v="128499"/>
    <n v="128499"/>
  </r>
  <r>
    <n v="131239"/>
    <x v="3"/>
    <s v="KL01240026"/>
    <s v="Askim Golfklubb"/>
    <n v="99200"/>
    <n v="99200"/>
  </r>
  <r>
    <n v="19805"/>
    <x v="3"/>
    <s v="KL01240004"/>
    <s v="Askim Idrettsforening"/>
    <n v="228812"/>
    <n v="228812"/>
  </r>
  <r>
    <n v="92798"/>
    <x v="3"/>
    <s v="KL01240025"/>
    <s v="Askim Karateklubb"/>
    <n v="4241"/>
    <n v="4241"/>
  </r>
  <r>
    <n v="19808"/>
    <x v="3"/>
    <s v="KL01240007"/>
    <s v="Askim og Omegn Helsesportlag"/>
    <n v="10456"/>
    <n v="10456"/>
  </r>
  <r>
    <n v="19810"/>
    <x v="3"/>
    <s v="KL01240009"/>
    <s v="Askim Pistolklubb"/>
    <n v="12950"/>
    <n v="12950"/>
  </r>
  <r>
    <n v="19811"/>
    <x v="3"/>
    <s v="KL01240010"/>
    <s v="Askim Rideklubb"/>
    <n v="187503"/>
    <n v="187503"/>
  </r>
  <r>
    <n v="19812"/>
    <x v="3"/>
    <s v="KL01240011"/>
    <s v="Askim Styrkeløft Klubb"/>
    <n v="38372"/>
    <n v="38372"/>
  </r>
  <r>
    <n v="19813"/>
    <x v="3"/>
    <s v="KL01240012"/>
    <s v="Askim Tennisklubb"/>
    <n v="3969"/>
    <n v="3969"/>
  </r>
  <r>
    <n v="19814"/>
    <x v="3"/>
    <s v="KL01240013"/>
    <s v="Askim Turnforening"/>
    <n v="25123"/>
    <n v="25123"/>
  </r>
  <r>
    <n v="19815"/>
    <x v="3"/>
    <s v="KL01240014"/>
    <s v="Askim Volleyballklubb"/>
    <n v="42027"/>
    <n v="42027"/>
  </r>
  <r>
    <n v="676825"/>
    <x v="3"/>
    <s v="KL14280015"/>
    <s v="Askvoll Leirdueklubb"/>
    <n v="2000"/>
    <n v="2000"/>
  </r>
  <r>
    <n v="25688"/>
    <x v="3"/>
    <s v="KL14280001"/>
    <s v="Askvoll og Holmedal Idrettslag"/>
    <n v="69855"/>
    <n v="69855"/>
  </r>
  <r>
    <n v="25689"/>
    <x v="3"/>
    <s v="KL14280002"/>
    <s v="Askvoll Pistolklubb"/>
    <n v="2167"/>
    <n v="2167"/>
  </r>
  <r>
    <n v="25476"/>
    <x v="3"/>
    <s v="KL12470003"/>
    <s v="Askøy Badmintonklubb"/>
    <n v="29615"/>
    <n v="29615"/>
  </r>
  <r>
    <n v="25500"/>
    <x v="3"/>
    <s v="KL12470028"/>
    <s v="Askøy Basketball Klubb"/>
    <n v="15898"/>
    <n v="15898"/>
  </r>
  <r>
    <n v="208524"/>
    <x v="3"/>
    <s v="KL12470042"/>
    <s v="Askøy Bowlingklubb"/>
    <n v="0"/>
    <n v="0"/>
  </r>
  <r>
    <n v="712903"/>
    <x v="3"/>
    <s v="KL12470064"/>
    <s v="Askøy Diskgolfklubb"/>
    <n v="1259"/>
    <n v="1259"/>
  </r>
  <r>
    <n v="191668"/>
    <x v="3"/>
    <s v="KL12470038"/>
    <s v="Askøy Fotballklubb"/>
    <n v="296402"/>
    <n v="296402"/>
  </r>
  <r>
    <n v="25478"/>
    <x v="3"/>
    <s v="KL12470005"/>
    <s v="Askøy Håndballklubb"/>
    <n v="144048"/>
    <n v="144048"/>
  </r>
  <r>
    <n v="749344"/>
    <x v="3"/>
    <s v="KL12470069"/>
    <s v="Askøy Kajakklubb"/>
    <n v="8177"/>
    <n v="8177"/>
  </r>
  <r>
    <n v="723540"/>
    <x v="3"/>
    <s v="KL12470066"/>
    <s v="Askøy klatreklubb"/>
    <n v="6625"/>
    <n v="6625"/>
  </r>
  <r>
    <n v="25479"/>
    <x v="3"/>
    <s v="KL12470007"/>
    <s v="Askøy Orienteringslag"/>
    <n v="8976"/>
    <n v="8976"/>
  </r>
  <r>
    <n v="25481"/>
    <x v="3"/>
    <s v="KL12470009"/>
    <s v="Askøy Seilforening"/>
    <n v="118482"/>
    <n v="118482"/>
  </r>
  <r>
    <n v="25483"/>
    <x v="3"/>
    <s v="KL12470011"/>
    <s v="Askøy Sportsdykkerklubb"/>
    <n v="7011"/>
    <n v="7011"/>
  </r>
  <r>
    <n v="724608"/>
    <x v="3"/>
    <s v="KL12470067"/>
    <s v="Askøy Sportsklubb"/>
    <n v="50167"/>
    <n v="50167"/>
  </r>
  <r>
    <n v="600032"/>
    <x v="3"/>
    <s v="KL12470058"/>
    <s v="Askøy Sykkel- og Triathlonklubb"/>
    <n v="9661"/>
    <n v="9661"/>
  </r>
  <r>
    <n v="25494"/>
    <x v="3"/>
    <s v="KL12470022"/>
    <s v="Askøy Taekwon-Do Klubb"/>
    <n v="39619"/>
    <n v="39619"/>
  </r>
  <r>
    <n v="25503"/>
    <x v="3"/>
    <s v="KL12470031"/>
    <s v="Askøy Turn og Sportsdrillklubb"/>
    <n v="72416"/>
    <n v="72416"/>
  </r>
  <r>
    <n v="569457"/>
    <x v="3"/>
    <s v="KL11020122"/>
    <s v="Aspervika Trim og Turn"/>
    <n v="32623"/>
    <n v="32623"/>
  </r>
  <r>
    <n v="26602"/>
    <x v="3"/>
    <s v="KL16010237"/>
    <s v="Astor Fotballklubb"/>
    <n v="313278"/>
    <n v="313278"/>
  </r>
  <r>
    <n v="26603"/>
    <x v="3"/>
    <s v="KL16010238"/>
    <s v="Astor Ishockeyklubb"/>
    <n v="164984"/>
    <n v="164984"/>
  </r>
  <r>
    <n v="714272"/>
    <x v="3"/>
    <s v="KL12010768"/>
    <s v="Atlas Styrkeløft Klubb"/>
    <n v="1496"/>
    <n v="1496"/>
  </r>
  <r>
    <n v="24817"/>
    <x v="3"/>
    <s v="KL12010059"/>
    <s v="Atlet Klub Bjørgvin"/>
    <n v="19566"/>
    <n v="19566"/>
  </r>
  <r>
    <n v="28392"/>
    <x v="3"/>
    <s v="KL20020001"/>
    <s v="Atletklubben 1954"/>
    <n v="22766"/>
    <n v="22766"/>
  </r>
  <r>
    <n v="23773"/>
    <x v="3"/>
    <s v="KL10010003"/>
    <s v="Atletklubben Av 1928 Ak-28"/>
    <n v="193330"/>
    <n v="193330"/>
  </r>
  <r>
    <n v="470937"/>
    <x v="3"/>
    <s v="KL04170028"/>
    <s v="Atlungstad Golfklubb"/>
    <n v="65392"/>
    <n v="65392"/>
  </r>
  <r>
    <n v="25690"/>
    <x v="3"/>
    <s v="KL14280003"/>
    <s v="Atløy Idrettslag"/>
    <n v="14858"/>
    <n v="14858"/>
  </r>
  <r>
    <n v="21921"/>
    <x v="3"/>
    <s v="KL04300001"/>
    <s v="Atna Idrettslag"/>
    <n v="5416"/>
    <n v="5416"/>
  </r>
  <r>
    <n v="137447"/>
    <x v="3"/>
    <s v="KL05420035"/>
    <s v="Aurdal If"/>
    <n v="1835"/>
    <n v="1835"/>
  </r>
  <r>
    <n v="137457"/>
    <x v="3"/>
    <s v="KL05420033"/>
    <s v="Aurdal IF Alpin"/>
    <n v="8902"/>
    <n v="8902"/>
  </r>
  <r>
    <n v="137450"/>
    <x v="3"/>
    <s v="KL05420036"/>
    <s v="Aurdal If Gym Og Turn"/>
    <n v="13663"/>
    <n v="13663"/>
  </r>
  <r>
    <n v="26383"/>
    <x v="3"/>
    <s v="KL15690002"/>
    <s v="Aure Idrettslag"/>
    <n v="142093"/>
    <n v="142093"/>
  </r>
  <r>
    <n v="25657"/>
    <x v="3"/>
    <s v="KL14210001"/>
    <s v="Aurland Idrettslag"/>
    <n v="44229"/>
    <n v="44229"/>
  </r>
  <r>
    <n v="597374"/>
    <x v="3"/>
    <s v="KL02210076"/>
    <s v="Aurskog - Høland Modellflyklubb"/>
    <n v="3874"/>
    <n v="3874"/>
  </r>
  <r>
    <n v="20264"/>
    <x v="3"/>
    <s v="KL02210004"/>
    <s v="Aurskog Høland Alpinklubb"/>
    <n v="25682"/>
    <n v="25682"/>
  </r>
  <r>
    <n v="20279"/>
    <x v="3"/>
    <s v="KL02210019"/>
    <s v="Aurskog/Finstadbru Sportsklubb"/>
    <n v="325558"/>
    <n v="325558"/>
  </r>
  <r>
    <n v="711750"/>
    <x v="3"/>
    <s v="KL02210079"/>
    <s v="Aurskog-Høland Fotballklubb "/>
    <n v="59843"/>
    <n v="59843"/>
  </r>
  <r>
    <n v="20263"/>
    <x v="3"/>
    <s v="KL02210003"/>
    <s v="Aurskog-Høland Friidrettslag"/>
    <n v="45429"/>
    <n v="45429"/>
  </r>
  <r>
    <n v="568636"/>
    <x v="3"/>
    <s v="KL06020159"/>
    <s v="Austad Fotball Klubb"/>
    <n v="13309"/>
    <n v="13309"/>
  </r>
  <r>
    <n v="824697"/>
    <x v="3"/>
    <s v="KL16270028"/>
    <s v="Austerli-Bjugn Hestesportsklubb"/>
    <n v="1301"/>
    <n v="1301"/>
  </r>
  <r>
    <n v="28594"/>
    <x v="3"/>
    <s v="KL20250001"/>
    <s v="Austertana Idretslag"/>
    <n v="1148"/>
    <n v="1148"/>
  </r>
  <r>
    <n v="25436"/>
    <x v="3"/>
    <s v="KL12440003"/>
    <s v="Austevoll Idrettsklubb"/>
    <n v="315320"/>
    <n v="315320"/>
  </r>
  <r>
    <n v="551890"/>
    <x v="3"/>
    <s v="KL12440012"/>
    <s v="Austevoll Rideklubb"/>
    <n v="15220"/>
    <n v="15220"/>
  </r>
  <r>
    <n v="25435"/>
    <x v="3"/>
    <s v="KL12440002"/>
    <s v="Austevoll Seilforening"/>
    <n v="4688"/>
    <n v="4688"/>
  </r>
  <r>
    <n v="21512"/>
    <x v="3"/>
    <s v="KL04020001"/>
    <s v="Austmarka Idrettslag"/>
    <n v="13349"/>
    <n v="13349"/>
  </r>
  <r>
    <n v="23647"/>
    <x v="3"/>
    <s v="KL09060052"/>
    <s v="Austre Moland Idrettslag"/>
    <n v="14500"/>
    <n v="14500"/>
  </r>
  <r>
    <n v="25577"/>
    <x v="3"/>
    <s v="KL12640001"/>
    <s v="Austrheim Idrettslag"/>
    <n v="65699"/>
    <n v="65699"/>
  </r>
  <r>
    <n v="601759"/>
    <x v="3"/>
    <s v="KL12640009"/>
    <s v="Austrheim motorsport club"/>
    <n v="1907"/>
    <n v="1907"/>
  </r>
  <r>
    <n v="680186"/>
    <x v="3"/>
    <s v="KL12640010"/>
    <s v="Austrheim Svømmeklubb"/>
    <n v="10413"/>
    <n v="10413"/>
  </r>
  <r>
    <n v="504761"/>
    <x v="3"/>
    <s v="KL16210021"/>
    <s v="Austrått Golfklubb"/>
    <n v="24598"/>
    <n v="24598"/>
  </r>
  <r>
    <n v="24133"/>
    <x v="3"/>
    <s v="KL11020002"/>
    <s v="Austrått Idrettslag"/>
    <n v="206956"/>
    <n v="206956"/>
  </r>
  <r>
    <n v="24705"/>
    <x v="3"/>
    <s v="KL11490001"/>
    <s v="Avaldsnes Idrettslag"/>
    <n v="657678"/>
    <n v="657678"/>
  </r>
  <r>
    <n v="26299"/>
    <x v="3"/>
    <s v="KL15540016"/>
    <s v="Averøy Håndballklubb"/>
    <n v="34260"/>
    <n v="34260"/>
  </r>
  <r>
    <n v="131139"/>
    <x v="3"/>
    <s v="KL15540018"/>
    <s v="Averøy Motorsportklubb"/>
    <n v="4940"/>
    <n v="4940"/>
  </r>
  <r>
    <n v="515481"/>
    <x v="3"/>
    <s v="KL15540025"/>
    <s v="Averøy Svømmeklubb"/>
    <n v="17978"/>
    <n v="17978"/>
  </r>
  <r>
    <n v="27366"/>
    <x v="3"/>
    <s v="KL18040063"/>
    <s v="B&amp;OI Orientering"/>
    <n v="27900"/>
    <n v="27900"/>
  </r>
  <r>
    <n v="27350"/>
    <x v="3"/>
    <s v="KL18040047"/>
    <s v="B&amp;oi Turn"/>
    <n v="317029"/>
    <n v="317029"/>
  </r>
  <r>
    <n v="22407"/>
    <x v="3"/>
    <s v="KL05400001"/>
    <s v="Bagn Idrettslag"/>
    <n v="84574"/>
    <n v="84574"/>
  </r>
  <r>
    <n v="22415"/>
    <x v="3"/>
    <s v="KL05400010"/>
    <s v="Bagn Sportsskytterklubb"/>
    <n v="5881"/>
    <n v="5881"/>
  </r>
  <r>
    <n v="23965"/>
    <x v="3"/>
    <s v="KL10040001"/>
    <s v="Bakke Idrettsforening"/>
    <n v="133300"/>
    <n v="133300"/>
  </r>
  <r>
    <n v="22765"/>
    <x v="3"/>
    <s v="KL06240001"/>
    <s v="Bakke IF"/>
    <n v="21709"/>
    <n v="21709"/>
  </r>
  <r>
    <n v="25633"/>
    <x v="3"/>
    <s v="KL14180001"/>
    <s v="Balestrand Idrettslag"/>
    <n v="50396"/>
    <n v="50396"/>
  </r>
  <r>
    <n v="606962"/>
    <x v="3"/>
    <s v="KL18540014"/>
    <s v="Ballangen Flyklubb"/>
    <n v="108"/>
    <n v="108"/>
  </r>
  <r>
    <n v="27809"/>
    <x v="3"/>
    <s v="KL18540009"/>
    <s v="Ballangen Fotballklubb"/>
    <n v="51565"/>
    <n v="51565"/>
  </r>
  <r>
    <n v="27807"/>
    <x v="3"/>
    <s v="KL18540007"/>
    <s v="Ballangen Ski"/>
    <n v="17727"/>
    <n v="17727"/>
  </r>
  <r>
    <n v="27803"/>
    <x v="3"/>
    <s v="KL18540003"/>
    <s v="Ballangen Turnforening"/>
    <n v="33630"/>
    <n v="33630"/>
  </r>
  <r>
    <n v="20144"/>
    <x v="3"/>
    <s v="KL02190097"/>
    <s v="Ballerud Golfklubb"/>
    <n v="243466"/>
    <n v="243466"/>
  </r>
  <r>
    <n v="28034"/>
    <x v="3"/>
    <s v="KL19020003"/>
    <s v="Ballklubb Tromsø"/>
    <n v="121824"/>
    <n v="121824"/>
  </r>
  <r>
    <n v="454862"/>
    <x v="3"/>
    <s v="KL18600031"/>
    <s v="Ballstad Gym Og Turn"/>
    <n v="40949"/>
    <n v="40949"/>
  </r>
  <r>
    <n v="27817"/>
    <x v="3"/>
    <s v="KL18600001"/>
    <s v="Ballstad Ungdoms- Og Idrettslag"/>
    <n v="155773"/>
    <n v="155773"/>
  </r>
  <r>
    <n v="163441"/>
    <x v="3"/>
    <s v="KL08140015"/>
    <s v="Bamble Golfklubb"/>
    <n v="103141"/>
    <n v="103141"/>
  </r>
  <r>
    <n v="199373"/>
    <x v="3"/>
    <s v="KL08140019"/>
    <s v="Bamble Handballklubb"/>
    <n v="47559"/>
    <n v="47559"/>
  </r>
  <r>
    <n v="23398"/>
    <x v="3"/>
    <s v="KL08140001"/>
    <s v="Bamble Idrettsforening"/>
    <n v="91296"/>
    <n v="91296"/>
  </r>
  <r>
    <n v="555405"/>
    <x v="3"/>
    <s v="KL08140023"/>
    <s v="Bamble Modellflyklubb"/>
    <n v="1177"/>
    <n v="1177"/>
  </r>
  <r>
    <n v="27025"/>
    <x v="3"/>
    <s v="KL17030001"/>
    <s v="Bangsund Idrettslag"/>
    <n v="28043"/>
    <n v="28043"/>
  </r>
  <r>
    <n v="28182"/>
    <x v="3"/>
    <s v="KL19220001"/>
    <s v="Bardu Alpinklubb"/>
    <n v="94313"/>
    <n v="94313"/>
  </r>
  <r>
    <n v="28183"/>
    <x v="3"/>
    <s v="KL19220002"/>
    <s v="Bardu Idrettslag"/>
    <n v="156050"/>
    <n v="156050"/>
  </r>
  <r>
    <n v="212601"/>
    <x v="3"/>
    <s v="KL19240046"/>
    <s v="Bardufoss Flyklubb"/>
    <n v="63350"/>
    <n v="63350"/>
  </r>
  <r>
    <n v="28225"/>
    <x v="3"/>
    <s v="KL19240034"/>
    <s v="Bardufoss Gymnastikk og Turnforening"/>
    <n v="57196"/>
    <n v="57196"/>
  </r>
  <r>
    <n v="28203"/>
    <x v="3"/>
    <s v="KL19240004"/>
    <s v="Bardufoss og Omegn Idrettsforening"/>
    <n v="271648"/>
    <n v="271648"/>
  </r>
  <r>
    <n v="28204"/>
    <x v="3"/>
    <s v="KL19240006"/>
    <s v="Bardufoss Svømmeklubb"/>
    <n v="5265"/>
    <n v="5265"/>
  </r>
  <r>
    <n v="22997"/>
    <x v="3"/>
    <s v="KL07040032"/>
    <s v="BARKÅKER IDRETTSFORENING"/>
    <n v="82923"/>
    <n v="82923"/>
  </r>
  <r>
    <n v="113825"/>
    <x v="3"/>
    <s v="KL02110021"/>
    <s v="Barneaktiviteten I Son"/>
    <n v="6869"/>
    <n v="6869"/>
  </r>
  <r>
    <n v="26311"/>
    <x v="3"/>
    <s v="KL15570003"/>
    <s v="Batnfjord Idrettslag"/>
    <n v="124123"/>
    <n v="124123"/>
  </r>
  <r>
    <n v="19697"/>
    <x v="3"/>
    <s v="KL01060063"/>
    <s v="Begby Idrettslag"/>
    <n v="156631"/>
    <n v="156631"/>
  </r>
  <r>
    <n v="22408"/>
    <x v="3"/>
    <s v="KL05400003"/>
    <s v="Begna Idrettslag"/>
    <n v="9721"/>
    <n v="9721"/>
  </r>
  <r>
    <n v="22410"/>
    <x v="3"/>
    <s v="KL05400005"/>
    <s v="Begnadalen Idrettslag"/>
    <n v="8942"/>
    <n v="8942"/>
  </r>
  <r>
    <n v="27383"/>
    <x v="3"/>
    <s v="KL18050003"/>
    <s v="Beisfjord Idrettslag"/>
    <n v="139382"/>
    <n v="139382"/>
  </r>
  <r>
    <n v="27021"/>
    <x v="3"/>
    <s v="KL17020057"/>
    <s v="Beitstad Fotballklubb"/>
    <n v="32247"/>
    <n v="32247"/>
  </r>
  <r>
    <n v="26965"/>
    <x v="3"/>
    <s v="KL17020001"/>
    <s v="Beitstad Idrettslag"/>
    <n v="128604"/>
    <n v="128604"/>
  </r>
  <r>
    <n v="442573"/>
    <x v="3"/>
    <s v="KL17020083"/>
    <s v="Beitstadfjorden Seilforening"/>
    <n v="748"/>
    <n v="748"/>
  </r>
  <r>
    <n v="21721"/>
    <x v="3"/>
    <s v="KL04170012"/>
    <s v="Bekkelaget Bowlingklubb"/>
    <n v="13812"/>
    <n v="13812"/>
  </r>
  <r>
    <n v="20701"/>
    <x v="3"/>
    <s v="KL03010019"/>
    <s v="Bekkelagshøgda Tennisklubb"/>
    <n v="26826"/>
    <n v="26826"/>
  </r>
  <r>
    <n v="19428"/>
    <x v="3"/>
    <s v="KL01010003"/>
    <s v="Berg Idrettslag"/>
    <n v="95963"/>
    <n v="95963"/>
  </r>
  <r>
    <n v="20703"/>
    <x v="3"/>
    <s v="KL03010021"/>
    <s v="Berg Tennisklubb"/>
    <n v="16717"/>
    <n v="16717"/>
  </r>
  <r>
    <n v="27135"/>
    <x v="3"/>
    <s v="KL17180004"/>
    <s v="Berg Ugla Grendelag"/>
    <n v="14101"/>
    <n v="14101"/>
  </r>
  <r>
    <n v="25015"/>
    <x v="3"/>
    <s v="KL12010284"/>
    <s v="Bergen Aero Klubb"/>
    <n v="153090"/>
    <n v="153090"/>
  </r>
  <r>
    <n v="699259"/>
    <x v="3"/>
    <s v="KL12010757"/>
    <s v="Bergen Aikidoklubb"/>
    <n v="13562"/>
    <n v="13562"/>
  </r>
  <r>
    <n v="24774"/>
    <x v="3"/>
    <s v="KL12010010"/>
    <s v="Bergen Badmintonklubb"/>
    <n v="98103"/>
    <n v="98103"/>
  </r>
  <r>
    <n v="747323"/>
    <x v="3"/>
    <s v="KL12010781"/>
    <s v="Bergen Ballklubb"/>
    <n v="61918"/>
    <n v="61918"/>
  </r>
  <r>
    <n v="24996"/>
    <x v="3"/>
    <s v="KL12010262"/>
    <s v="Bergen Bandyklubb"/>
    <n v="7146"/>
    <n v="7146"/>
  </r>
  <r>
    <n v="25529"/>
    <x v="3"/>
    <s v="KL12010762"/>
    <s v="Bergen Baseballklubb"/>
    <n v="2801"/>
    <n v="2801"/>
  </r>
  <r>
    <n v="25087"/>
    <x v="3"/>
    <s v="KL12010356"/>
    <s v="Bergen Bowling Club"/>
    <n v="3853"/>
    <n v="3853"/>
  </r>
  <r>
    <n v="560895"/>
    <x v="3"/>
    <s v="KL12010670"/>
    <s v="Bergen Capoeira Klubb"/>
    <n v="4750"/>
    <n v="4750"/>
  </r>
  <r>
    <n v="24778"/>
    <x v="3"/>
    <s v="KL12010015"/>
    <s v="Bergen Cykleklubb"/>
    <n v="312769"/>
    <n v="312769"/>
  </r>
  <r>
    <n v="544586"/>
    <x v="3"/>
    <s v="KL12010655"/>
    <s v="Bergen Dykkeklubb Idrettslag"/>
    <n v="11096"/>
    <n v="11096"/>
  </r>
  <r>
    <n v="24829"/>
    <x v="3"/>
    <s v="KL12010073"/>
    <s v="Bergen Døves Idrettsklubb"/>
    <n v="8177"/>
    <n v="8177"/>
  </r>
  <r>
    <n v="24779"/>
    <x v="3"/>
    <s v="KL12010016"/>
    <s v="Bergen Fallskjermklubb"/>
    <n v="23070"/>
    <n v="23070"/>
  </r>
  <r>
    <n v="24974"/>
    <x v="3"/>
    <s v="KL12010239"/>
    <s v="Bergen Freestyleklubb"/>
    <n v="13603"/>
    <n v="13603"/>
  </r>
  <r>
    <n v="24780"/>
    <x v="3"/>
    <s v="KL12010017"/>
    <s v="Bergen Golfklubb"/>
    <n v="295833"/>
    <n v="295833"/>
  </r>
  <r>
    <n v="25012"/>
    <x v="3"/>
    <s v="KL12010281"/>
    <s v="Bergen Handicapidrettslag"/>
    <n v="36847"/>
    <n v="36847"/>
  </r>
  <r>
    <n v="24781"/>
    <x v="3"/>
    <s v="KL12010018"/>
    <s v="Bergen Hanggliding Og Paragliding Klubb"/>
    <n v="29419"/>
    <n v="29419"/>
  </r>
  <r>
    <n v="24782"/>
    <x v="3"/>
    <s v="KL12010019"/>
    <s v="Bergen Helsesportslag"/>
    <n v="30271"/>
    <n v="30271"/>
  </r>
  <r>
    <n v="24783"/>
    <x v="3"/>
    <s v="KL12010020"/>
    <s v="Bergen Håndballklubb"/>
    <n v="119500"/>
    <n v="119500"/>
  </r>
  <r>
    <n v="163467"/>
    <x v="3"/>
    <s v="KL12010476"/>
    <s v="Bergen Ishockeyklubb"/>
    <n v="130679"/>
    <n v="130679"/>
  </r>
  <r>
    <n v="24785"/>
    <x v="3"/>
    <s v="KL12010022"/>
    <s v="Bergen Judo Klubb"/>
    <n v="8827"/>
    <n v="8827"/>
  </r>
  <r>
    <n v="25001"/>
    <x v="3"/>
    <s v="KL12010268"/>
    <s v="Bergen Karate Kampsport Klubb"/>
    <n v="19998"/>
    <n v="19998"/>
  </r>
  <r>
    <n v="24786"/>
    <x v="3"/>
    <s v="KL12010023"/>
    <s v="Bergen Karate Klubb"/>
    <n v="42429"/>
    <n v="42429"/>
  </r>
  <r>
    <n v="25095"/>
    <x v="3"/>
    <s v="KL12010364"/>
    <s v="Bergen Kickboxing Klubb"/>
    <n v="152914"/>
    <n v="152914"/>
  </r>
  <r>
    <n v="204844"/>
    <x v="3"/>
    <s v="KL12010527"/>
    <s v="Bergen Kjelkehockey Klubb"/>
    <n v="7315"/>
    <n v="7315"/>
  </r>
  <r>
    <n v="25051"/>
    <x v="3"/>
    <s v="KL12010320"/>
    <s v="Bergen Klatreklubb"/>
    <n v="241664"/>
    <n v="241664"/>
  </r>
  <r>
    <n v="24787"/>
    <x v="3"/>
    <s v="KL12010024"/>
    <s v="Bergen Kunstløpklubb"/>
    <n v="149382"/>
    <n v="149382"/>
  </r>
  <r>
    <n v="609161"/>
    <x v="3"/>
    <s v="KL12010723"/>
    <s v="Bergen Medisinske Roklubb"/>
    <n v="4615"/>
    <n v="4615"/>
  </r>
  <r>
    <n v="720300"/>
    <x v="3"/>
    <s v="KL12010770"/>
    <s v="Bergen og omegn innebandyklubb"/>
    <n v="1034"/>
    <n v="1034"/>
  </r>
  <r>
    <n v="451879"/>
    <x v="3"/>
    <s v="KL12010598"/>
    <s v="Bergen og Omegn Masters"/>
    <n v="3582"/>
    <n v="3582"/>
  </r>
  <r>
    <n v="556258"/>
    <x v="3"/>
    <s v="KL12010667"/>
    <s v="Bergen og Omegn Modellbilklubb"/>
    <n v="18036"/>
    <n v="18036"/>
  </r>
  <r>
    <n v="678485"/>
    <x v="3"/>
    <s v="KL12010734"/>
    <s v="Bergen Petanque Klubb"/>
    <n v="1347"/>
    <n v="1347"/>
  </r>
  <r>
    <n v="24801"/>
    <x v="3"/>
    <s v="KL12010042"/>
    <s v="Bergen Pistolklubb"/>
    <n v="55040"/>
    <n v="55040"/>
  </r>
  <r>
    <n v="24790"/>
    <x v="3"/>
    <s v="KL12010027"/>
    <s v="Bergen Rideklubb"/>
    <n v="242522"/>
    <n v="242522"/>
  </r>
  <r>
    <n v="188220"/>
    <x v="3"/>
    <s v="KL12010505"/>
    <s v="Bergen Rugbyklubb"/>
    <n v="12357"/>
    <n v="12357"/>
  </r>
  <r>
    <n v="25142"/>
    <x v="3"/>
    <s v="KL12010411"/>
    <s v="Bergen Skøyteklubb"/>
    <n v="15367"/>
    <n v="15367"/>
  </r>
  <r>
    <n v="429753"/>
    <x v="3"/>
    <s v="KL12010580"/>
    <s v="Bergen Snowboardklubb"/>
    <n v="0"/>
    <n v="0"/>
  </r>
  <r>
    <n v="24794"/>
    <x v="3"/>
    <s v="KL12010032"/>
    <s v="Bergen Squash Klubb"/>
    <n v="16231"/>
    <n v="16231"/>
  </r>
  <r>
    <n v="24795"/>
    <x v="3"/>
    <s v="KL12010033"/>
    <s v="Bergen Stupeklubb"/>
    <n v="216785"/>
    <n v="216785"/>
  </r>
  <r>
    <n v="193936"/>
    <x v="3"/>
    <s v="KL12010516"/>
    <s v="Bergen Styrkeløftklubb"/>
    <n v="36665"/>
    <n v="36665"/>
  </r>
  <r>
    <n v="867221"/>
    <x v="3"/>
    <s v="KL12010803"/>
    <s v="Bergen Swingforening"/>
    <n v="12058"/>
    <n v="12058"/>
  </r>
  <r>
    <n v="24981"/>
    <x v="3"/>
    <s v="KL12010246"/>
    <s v="Bergen Taekwon-Do Klubb"/>
    <n v="200744"/>
    <n v="200744"/>
  </r>
  <r>
    <n v="25126"/>
    <x v="3"/>
    <s v="KL12010395"/>
    <s v="Bergen Trekkhundklubb"/>
    <n v="1046"/>
    <n v="1046"/>
  </r>
  <r>
    <n v="25036"/>
    <x v="3"/>
    <s v="KL12010305"/>
    <s v="Bergen Trial Team"/>
    <n v="3839"/>
    <n v="3839"/>
  </r>
  <r>
    <n v="25137"/>
    <x v="3"/>
    <s v="KL12010406"/>
    <s v="Bergen Triathlon Club"/>
    <n v="33500"/>
    <n v="33500"/>
  </r>
  <r>
    <n v="556016"/>
    <x v="3"/>
    <s v="KL12010666"/>
    <s v="Bergen Vest Danseklubb"/>
    <n v="73810"/>
    <n v="73810"/>
  </r>
  <r>
    <n v="195082"/>
    <x v="3"/>
    <s v="KL12010517"/>
    <s v="Bergen Vest Kampsportklubb"/>
    <n v="8330"/>
    <n v="8330"/>
  </r>
  <r>
    <n v="209402"/>
    <x v="3"/>
    <s v="KL12010549"/>
    <s v="Bergen Wheelers Rullestolbasketlag"/>
    <n v="2573"/>
    <n v="2573"/>
  </r>
  <r>
    <n v="24777"/>
    <x v="3"/>
    <s v="KL12010014"/>
    <s v="Bergenbueskyttere"/>
    <n v="13013"/>
    <n v="13013"/>
  </r>
  <r>
    <n v="24799"/>
    <x v="3"/>
    <s v="KL12010039"/>
    <s v="Bergens Atletklub"/>
    <n v="3644"/>
    <n v="3644"/>
  </r>
  <r>
    <n v="24984"/>
    <x v="3"/>
    <s v="KL12010249"/>
    <s v="Bergens Fekteklubb"/>
    <n v="79228"/>
    <n v="79228"/>
  </r>
  <r>
    <n v="24802"/>
    <x v="3"/>
    <s v="KL12010043"/>
    <s v="Bergens Roklub"/>
    <n v="85389"/>
    <n v="85389"/>
  </r>
  <r>
    <n v="24803"/>
    <x v="3"/>
    <s v="KL12010044"/>
    <s v="Bergens Seilforening"/>
    <n v="301160"/>
    <n v="301160"/>
  </r>
  <r>
    <n v="24805"/>
    <x v="3"/>
    <s v="KL12010046"/>
    <s v="Bergens Skilag"/>
    <n v="195"/>
    <n v="195"/>
  </r>
  <r>
    <n v="24808"/>
    <x v="3"/>
    <s v="KL12010049"/>
    <s v="Bergens Svømme &amp; Livredningsklub"/>
    <n v="414187"/>
    <n v="414187"/>
  </r>
  <r>
    <n v="24809"/>
    <x v="3"/>
    <s v="KL12010050"/>
    <s v="Bergens Svømme Club"/>
    <n v="337263"/>
    <n v="337263"/>
  </r>
  <r>
    <n v="24810"/>
    <x v="3"/>
    <s v="KL12010052"/>
    <s v="Bergens Tennisklubb"/>
    <n v="156236"/>
    <n v="156236"/>
  </r>
  <r>
    <n v="24811"/>
    <x v="3"/>
    <s v="KL12010053"/>
    <s v="Bergens Turnforening"/>
    <n v="439198"/>
    <n v="439198"/>
  </r>
  <r>
    <n v="25083"/>
    <x v="3"/>
    <s v="KL12010352"/>
    <s v="Bergensvømmerne"/>
    <n v="174799"/>
    <n v="174799"/>
  </r>
  <r>
    <n v="23150"/>
    <x v="3"/>
    <s v="KL07110002"/>
    <s v="Berger Idrettslag"/>
    <n v="44386"/>
    <n v="44386"/>
  </r>
  <r>
    <n v="21829"/>
    <x v="3"/>
    <s v="KL04270001"/>
    <s v="Bergheim Idrettslag og Velforening"/>
    <n v="20322"/>
    <n v="20322"/>
  </r>
  <r>
    <n v="22599"/>
    <x v="3"/>
    <s v="KL06040030"/>
    <s v="Bergkameratene Basket (bk Basket)"/>
    <n v="242519"/>
    <n v="242519"/>
  </r>
  <r>
    <n v="22600"/>
    <x v="3"/>
    <s v="KL06040031"/>
    <s v="Bergkameratene Ski"/>
    <n v="15153"/>
    <n v="15153"/>
  </r>
  <r>
    <n v="712167"/>
    <x v="3"/>
    <s v="KL12010766"/>
    <s v="Bergkrystall Fotballklubb"/>
    <n v="4323"/>
    <n v="4323"/>
  </r>
  <r>
    <n v="28501"/>
    <x v="3"/>
    <s v="KL20140005"/>
    <s v="Bergsfjord Ungdoms- og Idrettslag"/>
    <n v="1330"/>
    <n v="1330"/>
  </r>
  <r>
    <n v="26012"/>
    <x v="3"/>
    <s v="KL15150001"/>
    <s v="Bergsøy Idrettslag"/>
    <n v="399276"/>
    <n v="399276"/>
  </r>
  <r>
    <n v="28591"/>
    <x v="3"/>
    <s v="KL20240002"/>
    <s v="Berlevåg Fotballklubb"/>
    <n v="9792"/>
    <n v="9792"/>
  </r>
  <r>
    <n v="28590"/>
    <x v="3"/>
    <s v="KL20240001"/>
    <s v="Berlevåg Turn og Idrettsforening"/>
    <n v="32536"/>
    <n v="32536"/>
  </r>
  <r>
    <n v="605559"/>
    <x v="3"/>
    <s v="KL19020222"/>
    <s v="Berserk Futsalklubb"/>
    <n v="8123"/>
    <n v="8123"/>
  </r>
  <r>
    <n v="20909"/>
    <x v="3"/>
    <s v="KL03010255"/>
    <s v="Bestumkilen Roklubb"/>
    <n v="14346"/>
    <n v="14346"/>
  </r>
  <r>
    <n v="26388"/>
    <x v="3"/>
    <s v="KL15710001"/>
    <s v="Betna Idretslag"/>
    <n v="7391"/>
    <n v="7391"/>
  </r>
  <r>
    <n v="21421"/>
    <x v="3"/>
    <s v="KL03010818"/>
    <s v="Bex Biljardklubb"/>
    <n v="7768"/>
    <n v="7768"/>
  </r>
  <r>
    <n v="25010"/>
    <x v="3"/>
    <s v="KL12010277"/>
    <s v="BFG Bergen Løpeklubb"/>
    <n v="89742"/>
    <n v="89742"/>
  </r>
  <r>
    <n v="21179"/>
    <x v="3"/>
    <s v="KL03010574"/>
    <s v="BI Athletics"/>
    <n v="150650"/>
    <n v="150650"/>
  </r>
  <r>
    <n v="809087"/>
    <x v="3"/>
    <s v="KL16010558"/>
    <s v="Biljard1 Trondheim"/>
    <n v="13295"/>
    <n v="13295"/>
  </r>
  <r>
    <n v="28545"/>
    <x v="3"/>
    <s v="KL20200001"/>
    <s v="Billefjord Idrettslag"/>
    <n v="69679"/>
    <n v="69679"/>
  </r>
  <r>
    <n v="142106"/>
    <x v="3"/>
    <s v="KL02200071"/>
    <s v="Billingstad Idrettsforening"/>
    <n v="15983"/>
    <n v="15983"/>
  </r>
  <r>
    <n v="27445"/>
    <x v="3"/>
    <s v="KL18110009"/>
    <s v="Bindal Fotball"/>
    <n v="6835"/>
    <n v="6835"/>
  </r>
  <r>
    <n v="22742"/>
    <x v="3"/>
    <s v="KL06230001"/>
    <s v="Bingen Ballklubb"/>
    <n v="12852"/>
    <n v="12852"/>
  </r>
  <r>
    <n v="741107"/>
    <x v="3"/>
    <s v="KL02260032"/>
    <s v="Bingsfoss Sportsklubb "/>
    <n v="5979"/>
    <n v="5979"/>
  </r>
  <r>
    <n v="20291"/>
    <x v="3"/>
    <s v="KL02260001"/>
    <s v="Bingsfoss Sykkelklubb"/>
    <n v="10996"/>
    <n v="10996"/>
  </r>
  <r>
    <n v="743724"/>
    <x v="3"/>
    <s v="KL05020124"/>
    <s v="Biri Hestesportklubb"/>
    <n v="25856"/>
    <n v="25856"/>
  </r>
  <r>
    <n v="22062"/>
    <x v="3"/>
    <s v="KL05020001"/>
    <s v="Biri Idrettslag"/>
    <n v="200035"/>
    <n v="200035"/>
  </r>
  <r>
    <n v="22063"/>
    <x v="3"/>
    <s v="KL05020002"/>
    <s v="Biri Jeger Og Fiskeforening"/>
    <n v="0"/>
    <n v="0"/>
  </r>
  <r>
    <n v="23738"/>
    <x v="3"/>
    <s v="KL09280004"/>
    <s v="Birkenes &amp; Lillesand Sportsskytterlag"/>
    <n v="26131"/>
    <n v="26131"/>
  </r>
  <r>
    <n v="23735"/>
    <x v="3"/>
    <s v="KL09280001"/>
    <s v="Birkenes Idrettslag"/>
    <n v="279998"/>
    <n v="279998"/>
  </r>
  <r>
    <n v="711000"/>
    <x v="3"/>
    <s v="KL16010531"/>
    <s v="BISI Trondheim"/>
    <n v="0"/>
    <n v="0"/>
  </r>
  <r>
    <n v="21370"/>
    <x v="3"/>
    <s v="KL03010767"/>
    <s v="Bislet Basketballklubb"/>
    <n v="63631"/>
    <n v="63631"/>
  </r>
  <r>
    <n v="608355"/>
    <x v="3"/>
    <s v="KL03011386"/>
    <s v="Bislett Ducks Cricketklubb"/>
    <n v="1916"/>
    <n v="1916"/>
  </r>
  <r>
    <n v="595012"/>
    <x v="3"/>
    <s v="KL03011341"/>
    <s v="Bislett Fotball Klubb"/>
    <n v="9188"/>
    <n v="9188"/>
  </r>
  <r>
    <n v="20848"/>
    <x v="3"/>
    <s v="KL03010189"/>
    <s v="Bislett Volley"/>
    <n v="15056"/>
    <n v="15056"/>
  </r>
  <r>
    <n v="470960"/>
    <x v="3"/>
    <s v="KL10010176"/>
    <s v="Bjaavann Golfklubb - Kristiansand"/>
    <n v="332546"/>
    <n v="332546"/>
  </r>
  <r>
    <n v="24039"/>
    <x v="3"/>
    <s v="KL10210001"/>
    <s v="Bjelland Idrettslag"/>
    <n v="19849"/>
    <n v="19849"/>
  </r>
  <r>
    <n v="24042"/>
    <x v="3"/>
    <s v="KL10210004"/>
    <s v="Bjelland og Audnedal Pistolklubb"/>
    <n v="2322"/>
    <n v="2322"/>
  </r>
  <r>
    <n v="27569"/>
    <x v="3"/>
    <s v="KL18320001"/>
    <s v="Bjerka Idrettslag"/>
    <n v="17099"/>
    <n v="17099"/>
  </r>
  <r>
    <n v="555307"/>
    <x v="3"/>
    <s v="KL02380024"/>
    <s v="Bjerke Idrettslag Fotball"/>
    <n v="269869"/>
    <n v="269869"/>
  </r>
  <r>
    <n v="556047"/>
    <x v="3"/>
    <s v="KL02380025"/>
    <s v="Bjerke Idrettslag Ski"/>
    <n v="81664"/>
    <n v="81664"/>
  </r>
  <r>
    <n v="884220"/>
    <x v="3"/>
    <s v="KL03011625"/>
    <s v="Bjerke Kyeongdang Kampsportklubb"/>
    <n v="380"/>
    <n v="380"/>
  </r>
  <r>
    <n v="601213"/>
    <x v="3"/>
    <s v="KL03011354"/>
    <s v="Bjerke Taekwondo Klubb"/>
    <n v="44505"/>
    <n v="44505"/>
  </r>
  <r>
    <n v="24481"/>
    <x v="3"/>
    <s v="KL11140001"/>
    <s v="Bjerkreim Idrettslag"/>
    <n v="115431"/>
    <n v="115431"/>
  </r>
  <r>
    <n v="27384"/>
    <x v="3"/>
    <s v="KL18050004"/>
    <s v="Bjerkvik Idrettsforening"/>
    <n v="123248"/>
    <n v="123248"/>
  </r>
  <r>
    <n v="27387"/>
    <x v="3"/>
    <s v="KL18050007"/>
    <s v="Bjerkvik Svømmeklubb"/>
    <n v="23657"/>
    <n v="23657"/>
  </r>
  <r>
    <n v="25177"/>
    <x v="3"/>
    <s v="KL11590001"/>
    <s v="Bjoa Idrettslag"/>
    <n v="10428"/>
    <n v="10428"/>
  </r>
  <r>
    <n v="22349"/>
    <x v="3"/>
    <s v="KL05340002"/>
    <s v="Bjoneroa Idrettslag"/>
    <n v="13472"/>
    <n v="13472"/>
  </r>
  <r>
    <n v="25618"/>
    <x v="3"/>
    <s v="KL14160001"/>
    <s v="Bjordal/Søreide Idrettslag"/>
    <n v="4629"/>
    <n v="4629"/>
  </r>
  <r>
    <n v="25450"/>
    <x v="3"/>
    <s v="KL12460001"/>
    <s v="Bjorøy Idrettslag"/>
    <n v="665"/>
    <n v="665"/>
  </r>
  <r>
    <n v="836530"/>
    <x v="3"/>
    <s v="KL16270029"/>
    <s v="Bjugn HK"/>
    <n v="14337"/>
    <n v="14337"/>
  </r>
  <r>
    <n v="26750"/>
    <x v="3"/>
    <s v="KL16270002"/>
    <s v="Bjugn il"/>
    <n v="126739"/>
    <n v="126739"/>
  </r>
  <r>
    <n v="26755"/>
    <x v="3"/>
    <s v="KL16270010"/>
    <s v="Bjugn/Ørland Skøyteklubb"/>
    <n v="39273"/>
    <n v="39273"/>
  </r>
  <r>
    <n v="577806"/>
    <x v="3"/>
    <s v="KL03011309"/>
    <s v="Bjølsen Innebandyklubb"/>
    <n v="2042"/>
    <n v="2042"/>
  </r>
  <r>
    <n v="25328"/>
    <x v="3"/>
    <s v="KL12350001"/>
    <s v="Bjørgum Idrottslag"/>
    <n v="7860"/>
    <n v="7860"/>
  </r>
  <r>
    <n v="188535"/>
    <x v="3"/>
    <s v="KL12010506"/>
    <s v="Bjørgvin Dressurklubb"/>
    <n v="65004"/>
    <n v="65004"/>
  </r>
  <r>
    <n v="24816"/>
    <x v="3"/>
    <s v="KL12010058"/>
    <s v="Bjørgvin Karateklubb"/>
    <n v="111698"/>
    <n v="111698"/>
  </r>
  <r>
    <n v="220018"/>
    <x v="3"/>
    <s v="KL12010553"/>
    <s v="Bjørgvin Styrkeløft Klubb"/>
    <n v="18460"/>
    <n v="18460"/>
  </r>
  <r>
    <n v="26065"/>
    <x v="3"/>
    <s v="KL15200001"/>
    <s v="Bjørke Idrettslag"/>
    <n v="2748"/>
    <n v="2748"/>
  </r>
  <r>
    <n v="19768"/>
    <x v="3"/>
    <s v="KL01180002"/>
    <s v="Bjørkebekk Idrettsforening"/>
    <n v="3500"/>
    <n v="3500"/>
  </r>
  <r>
    <n v="20277"/>
    <x v="3"/>
    <s v="KL02210017"/>
    <s v="Bjørkelangen Pistolklubb"/>
    <n v="10164"/>
    <n v="10164"/>
  </r>
  <r>
    <n v="20267"/>
    <x v="3"/>
    <s v="KL02210007"/>
    <s v="Bjørkelangen Sportsforening"/>
    <n v="361581"/>
    <n v="361581"/>
  </r>
  <r>
    <n v="21481"/>
    <x v="3"/>
    <s v="KL03010878"/>
    <s v="Bjørndal Idrettsforening"/>
    <n v="337988"/>
    <n v="337988"/>
  </r>
  <r>
    <n v="25431"/>
    <x v="3"/>
    <s v="KL12430031"/>
    <s v="Bjørnefjorden Golfklubb"/>
    <n v="286229"/>
    <n v="286229"/>
  </r>
  <r>
    <n v="28621"/>
    <x v="3"/>
    <s v="KL20300001"/>
    <s v="Bjørnevatn Idrettslag"/>
    <n v="279071"/>
    <n v="279071"/>
  </r>
  <r>
    <n v="25869"/>
    <x v="3"/>
    <s v="KL15020058"/>
    <s v="Bjørset Fotballklubb"/>
    <n v="6441"/>
    <n v="6441"/>
  </r>
  <r>
    <n v="22598"/>
    <x v="3"/>
    <s v="KL06040029"/>
    <s v="BK - Judo"/>
    <n v="17071"/>
    <n v="17071"/>
  </r>
  <r>
    <n v="23851"/>
    <x v="3"/>
    <s v="KL10010081"/>
    <s v="Bk Vepsa"/>
    <n v="12380"/>
    <n v="12380"/>
  </r>
  <r>
    <n v="22596"/>
    <x v="3"/>
    <s v="KL06040027"/>
    <s v="Bk-Svømming"/>
    <n v="196543"/>
    <n v="196543"/>
  </r>
  <r>
    <n v="20293"/>
    <x v="3"/>
    <s v="KL02260003"/>
    <s v="Blaker IL"/>
    <n v="68632"/>
    <n v="68632"/>
  </r>
  <r>
    <n v="458077"/>
    <x v="3"/>
    <s v="KL17140060"/>
    <s v="Blakstad Hestesportsklubb - Stjørda"/>
    <n v="10355"/>
    <n v="10355"/>
  </r>
  <r>
    <n v="27570"/>
    <x v="3"/>
    <s v="KL18320002"/>
    <s v="Bleikvassli Idrettslag"/>
    <n v="36340"/>
    <n v="36340"/>
  </r>
  <r>
    <n v="27818"/>
    <x v="3"/>
    <s v="KL18600002"/>
    <s v="Blest IL - Hovedlag"/>
    <n v="180741"/>
    <n v="180741"/>
  </r>
  <r>
    <n v="684269"/>
    <x v="3"/>
    <s v="KL03011440"/>
    <s v="Blindern Rugbyklubb"/>
    <n v="8019"/>
    <n v="8019"/>
  </r>
  <r>
    <n v="25946"/>
    <x v="3"/>
    <s v="KL15040027"/>
    <s v="Blindheim Idrettslag"/>
    <n v="451631"/>
    <n v="451631"/>
  </r>
  <r>
    <n v="619562"/>
    <x v="3"/>
    <s v="KL09260025"/>
    <s v="BLINDLEIA CYKLEKLUBB"/>
    <n v="21013"/>
    <n v="21013"/>
  </r>
  <r>
    <n v="20710"/>
    <x v="3"/>
    <s v="KL03010030"/>
    <s v="Blinken Miniatyr &amp; Pistol Lag"/>
    <n v="2106"/>
    <n v="2106"/>
  </r>
  <r>
    <n v="20053"/>
    <x v="3"/>
    <s v="KL02190006"/>
    <s v="Blommenholm og Sandvika Tennisklubb"/>
    <n v="192245"/>
    <n v="192245"/>
  </r>
  <r>
    <n v="220062"/>
    <x v="3"/>
    <s v="KL18700038"/>
    <s v="Blue Strike Bowlingklubb Sortland"/>
    <n v="25247"/>
    <n v="25247"/>
  </r>
  <r>
    <n v="26499"/>
    <x v="3"/>
    <s v="KL16010115"/>
    <s v="Blussuvoll Volleyballklubb"/>
    <n v="6740"/>
    <n v="6740"/>
  </r>
  <r>
    <n v="684670"/>
    <x v="3"/>
    <s v="KL18040142"/>
    <s v="Bodin Taekwon-Do Klubb"/>
    <n v="3660"/>
    <n v="3660"/>
  </r>
  <r>
    <n v="20587"/>
    <x v="3"/>
    <s v="KL02360001"/>
    <s v="Bodung Pistolklubb"/>
    <n v="9117"/>
    <n v="9117"/>
  </r>
  <r>
    <n v="27304"/>
    <x v="3"/>
    <s v="KL18040001"/>
    <s v="Bodø &amp; Omegn Idrettsforening"/>
    <n v="10814"/>
    <n v="10814"/>
  </r>
  <r>
    <n v="607492"/>
    <x v="3"/>
    <s v="KL18040134"/>
    <s v="Bodø Atletklubb"/>
    <n v="8161"/>
    <n v="8161"/>
  </r>
  <r>
    <n v="27372"/>
    <x v="3"/>
    <s v="KL18040069"/>
    <s v="Bodø Bokseklubb"/>
    <n v="28238"/>
    <n v="28238"/>
  </r>
  <r>
    <n v="27309"/>
    <x v="3"/>
    <s v="KL18040006"/>
    <s v="Bodø Bordtennisklubb"/>
    <n v="30252"/>
    <n v="30252"/>
  </r>
  <r>
    <n v="27306"/>
    <x v="3"/>
    <s v="KL18040003"/>
    <s v="Bodø Bryteklubb"/>
    <n v="58625"/>
    <n v="58625"/>
  </r>
  <r>
    <n v="27310"/>
    <x v="3"/>
    <s v="KL18040007"/>
    <s v="Bodø Bueskytterforening"/>
    <n v="6755"/>
    <n v="6755"/>
  </r>
  <r>
    <n v="27311"/>
    <x v="3"/>
    <s v="KL18040008"/>
    <s v="Bodø Cykleklubb"/>
    <n v="68180"/>
    <n v="68180"/>
  </r>
  <r>
    <n v="27312"/>
    <x v="3"/>
    <s v="KL18040009"/>
    <s v="Bodø Fallskjermklubb"/>
    <n v="18015"/>
    <n v="18015"/>
  </r>
  <r>
    <n v="208136"/>
    <x v="3"/>
    <s v="KL18040092"/>
    <s v="Bodø Flyklubb"/>
    <n v="55578"/>
    <n v="55578"/>
  </r>
  <r>
    <n v="27313"/>
    <x v="3"/>
    <s v="KL18040010"/>
    <s v="Bodø Friidrettsklubb"/>
    <n v="34126"/>
    <n v="34126"/>
  </r>
  <r>
    <n v="522652"/>
    <x v="3"/>
    <s v="KL18040122"/>
    <s v="Bodø Golfklubb"/>
    <n v="55582"/>
    <n v="55582"/>
  </r>
  <r>
    <n v="604749"/>
    <x v="3"/>
    <s v="KL18040133"/>
    <s v="Bodø Gym og Turnforening"/>
    <n v="73188"/>
    <n v="73188"/>
  </r>
  <r>
    <n v="27314"/>
    <x v="3"/>
    <s v="KL18040011"/>
    <s v="Bodø Hang og Paragliderklubb"/>
    <n v="11150"/>
    <n v="11150"/>
  </r>
  <r>
    <n v="27316"/>
    <x v="3"/>
    <s v="KL18040013"/>
    <s v="Bodø Håndballklubb"/>
    <n v="280133"/>
    <n v="280133"/>
  </r>
  <r>
    <n v="448486"/>
    <x v="3"/>
    <s v="KL18040109"/>
    <s v="Bodø Innebandy Klubb"/>
    <n v="30871"/>
    <n v="30871"/>
  </r>
  <r>
    <n v="27317"/>
    <x v="3"/>
    <s v="KL18040014"/>
    <s v="BODØ JUDO CLUB"/>
    <n v="23820"/>
    <n v="23820"/>
  </r>
  <r>
    <n v="27318"/>
    <x v="3"/>
    <s v="KL18040015"/>
    <s v="Bodø Kajakklubb"/>
    <n v="8806"/>
    <n v="8806"/>
  </r>
  <r>
    <n v="27319"/>
    <x v="3"/>
    <s v="KL18040016"/>
    <s v="Bodø Karateklubb"/>
    <n v="13026"/>
    <n v="13026"/>
  </r>
  <r>
    <n v="27355"/>
    <x v="3"/>
    <s v="KL18040052"/>
    <s v="Bodø Klatreklubb"/>
    <n v="49865"/>
    <n v="49865"/>
  </r>
  <r>
    <n v="208141"/>
    <x v="3"/>
    <s v="KL18040093"/>
    <s v="Bodø Modellflyklubb"/>
    <n v="6744"/>
    <n v="6744"/>
  </r>
  <r>
    <n v="27368"/>
    <x v="3"/>
    <s v="KL18040065"/>
    <s v="Bodø Motorsportklubb"/>
    <n v="5797"/>
    <n v="5797"/>
  </r>
  <r>
    <n v="700418"/>
    <x v="3"/>
    <s v="KL18040146"/>
    <s v="Bodø Roller Derby"/>
    <n v="2870"/>
    <n v="2870"/>
  </r>
  <r>
    <n v="27324"/>
    <x v="3"/>
    <s v="KL18040021"/>
    <s v="Bodø Seilforening"/>
    <n v="40471"/>
    <n v="40471"/>
  </r>
  <r>
    <n v="688527"/>
    <x v="3"/>
    <s v="KL18040143"/>
    <s v="Bodø Skiklubb Alpinor"/>
    <n v="2265"/>
    <n v="2265"/>
  </r>
  <r>
    <n v="27325"/>
    <x v="3"/>
    <s v="KL18040022"/>
    <s v="Bodø Sportsdykkerklubb"/>
    <n v="12688"/>
    <n v="12688"/>
  </r>
  <r>
    <n v="194385"/>
    <x v="3"/>
    <s v="KL18040091"/>
    <s v="Bodø Sportsskytterklubb"/>
    <n v="22150"/>
    <n v="22150"/>
  </r>
  <r>
    <n v="475287"/>
    <x v="3"/>
    <s v="KL18040115"/>
    <s v="Bodø Squashklubb"/>
    <n v="2089"/>
    <n v="2089"/>
  </r>
  <r>
    <n v="27326"/>
    <x v="3"/>
    <s v="KL18040023"/>
    <s v="Bodø Svømmeklubb"/>
    <n v="143551"/>
    <n v="143551"/>
  </r>
  <r>
    <n v="27327"/>
    <x v="3"/>
    <s v="KL18040024"/>
    <s v="Bodø Tennisklubb"/>
    <n v="99328"/>
    <n v="99328"/>
  </r>
  <r>
    <n v="585823"/>
    <x v="3"/>
    <s v="KL18040132"/>
    <s v="Bodø Volley"/>
    <n v="22831"/>
    <n v="22831"/>
  </r>
  <r>
    <n v="443216"/>
    <x v="3"/>
    <s v="KL11020111"/>
    <s v="Bogafjell Idrettslag"/>
    <n v="216539"/>
    <n v="216539"/>
  </r>
  <r>
    <n v="813845"/>
    <x v="3"/>
    <s v="KL11020144"/>
    <s v="Bogafjell innebandyklubb"/>
    <n v="6095"/>
    <n v="6095"/>
  </r>
  <r>
    <n v="681783"/>
    <x v="3"/>
    <s v="KL11020127"/>
    <s v="Bogafjell Sykleklubb"/>
    <n v="13739"/>
    <n v="13739"/>
  </r>
  <r>
    <n v="891614"/>
    <x v="3"/>
    <s v="KL01040092"/>
    <s v="Bojeon Taekwondoklubb Kambo"/>
    <n v="2364"/>
    <n v="2364"/>
  </r>
  <r>
    <n v="24688"/>
    <x v="3"/>
    <s v="KL11450001"/>
    <s v="Bokn Idrettslag"/>
    <n v="42432"/>
    <n v="42432"/>
  </r>
  <r>
    <n v="763556"/>
    <x v="3"/>
    <s v="KL11450004"/>
    <s v="Bokn Sykkelklubb"/>
    <n v="22143"/>
    <n v="22143"/>
  </r>
  <r>
    <n v="26403"/>
    <x v="3"/>
    <s v="KL16010005"/>
    <s v="Bokseklubben Av 1930"/>
    <n v="62061"/>
    <n v="62061"/>
  </r>
  <r>
    <n v="25815"/>
    <x v="3"/>
    <s v="KL15020002"/>
    <s v="Bolsøya Idrettslag"/>
    <n v="17987"/>
    <n v="17987"/>
  </r>
  <r>
    <n v="20363"/>
    <x v="3"/>
    <s v="KL02300001"/>
    <s v="Bordtennisklubben B-72"/>
    <n v="107825"/>
    <n v="107825"/>
  </r>
  <r>
    <n v="834675"/>
    <x v="3"/>
    <s v="KL01051041"/>
    <s v="Borg Ishockeyklubb"/>
    <n v="13363"/>
    <n v="13363"/>
  </r>
  <r>
    <n v="19608"/>
    <x v="3"/>
    <s v="KL01050073"/>
    <s v="Borg Mc Klubb"/>
    <n v="104487"/>
    <n v="104487"/>
  </r>
  <r>
    <n v="699086"/>
    <x v="3"/>
    <s v="KL01061007"/>
    <s v="Borge Rideklubb"/>
    <n v="81791"/>
    <n v="81791"/>
  </r>
  <r>
    <n v="19700"/>
    <x v="3"/>
    <s v="KL01060066"/>
    <s v="Borge Turnforening"/>
    <n v="53297"/>
    <n v="53297"/>
  </r>
  <r>
    <n v="20546"/>
    <x v="3"/>
    <s v="KL02350001"/>
    <s v="Borgen I L"/>
    <n v="244309"/>
    <n v="244309"/>
  </r>
  <r>
    <n v="19586"/>
    <x v="3"/>
    <s v="KL01050051"/>
    <s v="Borgen Idrettslag"/>
    <n v="304264"/>
    <n v="304264"/>
  </r>
  <r>
    <n v="19587"/>
    <x v="3"/>
    <s v="KL01050052"/>
    <s v="Borgen Miniatyrskytterlag"/>
    <n v="7728"/>
    <n v="7728"/>
  </r>
  <r>
    <n v="22938"/>
    <x v="3"/>
    <s v="KL07010036"/>
    <s v="Borre Golfklubb"/>
    <n v="286640"/>
    <n v="286640"/>
  </r>
  <r>
    <n v="22931"/>
    <x v="3"/>
    <s v="KL07010029"/>
    <s v="Borre Idrettsforening"/>
    <n v="227047"/>
    <n v="227047"/>
  </r>
  <r>
    <n v="19540"/>
    <x v="3"/>
    <s v="KL01050005"/>
    <s v="Borregaard Golfklubb"/>
    <n v="222011"/>
    <n v="222011"/>
  </r>
  <r>
    <n v="28461"/>
    <x v="3"/>
    <s v="KL20120009"/>
    <s v="Bossekop Ungdomslag"/>
    <n v="358604"/>
    <n v="358604"/>
  </r>
  <r>
    <n v="27581"/>
    <x v="3"/>
    <s v="KL18330001"/>
    <s v="Bossmo &amp; Ytteren IL"/>
    <n v="351438"/>
    <n v="351438"/>
  </r>
  <r>
    <n v="23430"/>
    <x v="3"/>
    <s v="KL08170001"/>
    <s v="Bostrak Idrettslag"/>
    <n v="5577"/>
    <n v="5577"/>
  </r>
  <r>
    <n v="27028"/>
    <x v="3"/>
    <s v="KL17030004"/>
    <s v="Botnan Idrettslag"/>
    <n v="10621"/>
    <n v="10621"/>
  </r>
  <r>
    <n v="22945"/>
    <x v="3"/>
    <s v="KL07020001"/>
    <s v="Botne Skiklubb"/>
    <n v="255687"/>
    <n v="255687"/>
  </r>
  <r>
    <n v="28267"/>
    <x v="3"/>
    <s v="KL19310003"/>
    <s v="Botnhamn Ungdoms og Idrettslag"/>
    <n v="45452"/>
    <n v="45452"/>
  </r>
  <r>
    <n v="24884"/>
    <x v="3"/>
    <s v="KL12010137"/>
    <s v="Bowlingklubben Mascot"/>
    <n v="27474"/>
    <n v="27474"/>
  </r>
  <r>
    <n v="608718"/>
    <x v="3"/>
    <s v="KL08050124"/>
    <s v="BPS Carambole Club"/>
    <n v="1122"/>
    <n v="1122"/>
  </r>
  <r>
    <n v="22553"/>
    <x v="3"/>
    <s v="KL06020077"/>
    <s v="Brage Bowlingklubb"/>
    <n v="9980"/>
    <n v="9980"/>
  </r>
  <r>
    <n v="22350"/>
    <x v="3"/>
    <s v="KL05340003"/>
    <s v="Brandbu Idretsforening"/>
    <n v="149027"/>
    <n v="149027"/>
  </r>
  <r>
    <n v="21513"/>
    <x v="3"/>
    <s v="KL04020002"/>
    <s v="Brandval Idrettslag"/>
    <n v="57441"/>
    <n v="57441"/>
  </r>
  <r>
    <n v="21563"/>
    <x v="3"/>
    <s v="KL04020053"/>
    <s v="Brandval/Konsvinger Orienteringsklubb"/>
    <n v="23958"/>
    <n v="23958"/>
  </r>
  <r>
    <n v="21818"/>
    <x v="3"/>
    <s v="KL04260002"/>
    <s v="Braskereidfoss Idrettslag"/>
    <n v="45745"/>
    <n v="45745"/>
  </r>
  <r>
    <n v="26405"/>
    <x v="3"/>
    <s v="KL16010008"/>
    <s v="Bratsberg Idrettslag"/>
    <n v="93250"/>
    <n v="93250"/>
  </r>
  <r>
    <n v="24320"/>
    <x v="3"/>
    <s v="KL11030101"/>
    <s v="Bratte Rogalands Venner"/>
    <n v="57008"/>
    <n v="57008"/>
  </r>
  <r>
    <n v="26163"/>
    <x v="3"/>
    <s v="KL15340001"/>
    <s v="Brattvåg Idrettslag"/>
    <n v="668062"/>
    <n v="668062"/>
  </r>
  <r>
    <n v="26164"/>
    <x v="3"/>
    <s v="KL15340002"/>
    <s v="Brattvåg Svømmeklubb"/>
    <n v="52983"/>
    <n v="52983"/>
  </r>
  <r>
    <n v="28109"/>
    <x v="3"/>
    <s v="KL19020094"/>
    <s v="Bravo Håndballklubb"/>
    <n v="168041"/>
    <n v="168041"/>
  </r>
  <r>
    <n v="720899"/>
    <x v="3"/>
    <s v="KL07060100"/>
    <s v="Breidablikk Idrettslag"/>
    <n v="17231"/>
    <n v="17231"/>
  </r>
  <r>
    <n v="25789"/>
    <x v="3"/>
    <s v="KL14450008"/>
    <s v="Breimsbygda IL"/>
    <n v="202996"/>
    <n v="202996"/>
  </r>
  <r>
    <n v="28036"/>
    <x v="3"/>
    <s v="KL19020007"/>
    <s v="Breivik IL"/>
    <n v="8665"/>
    <n v="8665"/>
  </r>
  <r>
    <n v="28505"/>
    <x v="3"/>
    <s v="KL20150001"/>
    <s v="Breivikbotn Grende- Og Idrettslag"/>
    <n v="14537"/>
    <n v="14537"/>
  </r>
  <r>
    <n v="619690"/>
    <x v="3"/>
    <s v="KL09060141"/>
    <s v="Brekka Rideklubb"/>
    <n v="8524"/>
    <n v="8524"/>
  </r>
  <r>
    <n v="25603"/>
    <x v="3"/>
    <s v="KL14110001"/>
    <s v="Brekke Idrettslag"/>
    <n v="23128"/>
    <n v="23128"/>
  </r>
  <r>
    <n v="856275"/>
    <x v="3"/>
    <s v="KL14110012"/>
    <s v="Brekke Sportsskyttarklubb"/>
    <n v="1647"/>
    <n v="1647"/>
  </r>
  <r>
    <n v="26845"/>
    <x v="3"/>
    <s v="KL16400001"/>
    <s v="Brekken Idrettslag"/>
    <n v="122988"/>
    <n v="122988"/>
  </r>
  <r>
    <n v="25736"/>
    <x v="3"/>
    <s v="KL14380002"/>
    <s v="Bremanger Idrettslag"/>
    <n v="112028"/>
    <n v="112028"/>
  </r>
  <r>
    <n v="25190"/>
    <x v="3"/>
    <s v="KL12190001"/>
    <s v="Bremnes Idrettslag"/>
    <n v="324965"/>
    <n v="324965"/>
  </r>
  <r>
    <n v="25191"/>
    <x v="3"/>
    <s v="KL12190002"/>
    <s v="Bremnes Pistolklubb"/>
    <n v="13534"/>
    <n v="13534"/>
  </r>
  <r>
    <n v="23230"/>
    <x v="3"/>
    <s v="KL08050001"/>
    <s v="Brevik Idrettslag"/>
    <n v="78533"/>
    <n v="78533"/>
  </r>
  <r>
    <n v="23232"/>
    <x v="3"/>
    <s v="KL08050003"/>
    <s v="Brevik Seilforening"/>
    <n v="76045"/>
    <n v="76045"/>
  </r>
  <r>
    <n v="21598"/>
    <x v="3"/>
    <s v="KL04030034"/>
    <s v="Briskebyen Bowlingklubb"/>
    <n v="12036"/>
    <n v="12036"/>
  </r>
  <r>
    <n v="681605"/>
    <x v="3"/>
    <s v="KL11030290"/>
    <s v="Brodd Badmintonklubb"/>
    <n v="13031"/>
    <n v="13031"/>
  </r>
  <r>
    <n v="24220"/>
    <x v="3"/>
    <s v="KL11030001"/>
    <s v="Brodd Fotballklubb Stavanger"/>
    <n v="349716"/>
    <n v="349716"/>
  </r>
  <r>
    <n v="681610"/>
    <x v="3"/>
    <s v="KL11030291"/>
    <s v="Brodd Håndballklubb"/>
    <n v="41495"/>
    <n v="41495"/>
  </r>
  <r>
    <n v="681615"/>
    <x v="3"/>
    <s v="KL11030292"/>
    <s v="Brodd Innebandyklubb"/>
    <n v="35881"/>
    <n v="35881"/>
  </r>
  <r>
    <n v="22679"/>
    <x v="3"/>
    <s v="KL06160001"/>
    <s v="Bromma Idrettslag"/>
    <n v="22093"/>
    <n v="22093"/>
  </r>
  <r>
    <n v="21640"/>
    <x v="3"/>
    <s v="KL04120005"/>
    <s v="Brumunddal Allianseidrettslag"/>
    <n v="46428"/>
    <n v="46428"/>
  </r>
  <r>
    <n v="462179"/>
    <x v="3"/>
    <s v="KL04120085"/>
    <s v="Brumunddal Alpin"/>
    <n v="43183"/>
    <n v="43183"/>
  </r>
  <r>
    <n v="21638"/>
    <x v="3"/>
    <s v="KL04120003"/>
    <s v="Brumunddal Atletklubb"/>
    <n v="22854"/>
    <n v="22854"/>
  </r>
  <r>
    <n v="462177"/>
    <x v="3"/>
    <s v="KL04120084"/>
    <s v="Brumunddal Fotball"/>
    <n v="319302"/>
    <n v="319302"/>
  </r>
  <r>
    <n v="528081"/>
    <x v="3"/>
    <s v="KL04120088"/>
    <s v="Brumunddal Innebandyklubb"/>
    <n v="40063"/>
    <n v="40063"/>
  </r>
  <r>
    <n v="21641"/>
    <x v="3"/>
    <s v="KL04120006"/>
    <s v="Brumunddal Pistolklubb"/>
    <n v="22679"/>
    <n v="22679"/>
  </r>
  <r>
    <n v="472350"/>
    <x v="3"/>
    <s v="KL04120087"/>
    <s v="Brumunddal Skøyter"/>
    <n v="878"/>
    <n v="878"/>
  </r>
  <r>
    <n v="21643"/>
    <x v="3"/>
    <s v="KL04120009"/>
    <s v="Brumunddal Sykleklubb"/>
    <n v="47187"/>
    <n v="47187"/>
  </r>
  <r>
    <n v="21668"/>
    <x v="3"/>
    <s v="KL04120037"/>
    <s v="Brumunddal Taekwondoklubb"/>
    <n v="6408"/>
    <n v="6408"/>
  </r>
  <r>
    <n v="21673"/>
    <x v="3"/>
    <s v="KL04120042"/>
    <s v="Brumunddal Tennisklubb"/>
    <n v="9985"/>
    <n v="9985"/>
  </r>
  <r>
    <n v="752050"/>
    <x v="3"/>
    <s v="KL04120097"/>
    <s v="Brumunddal Turnforening"/>
    <n v="26395"/>
    <n v="26395"/>
  </r>
  <r>
    <n v="609975"/>
    <x v="3"/>
    <s v="KL16010494"/>
    <s v="Brundalen Ishockeyklubb"/>
    <n v="5569"/>
    <n v="5569"/>
  </r>
  <r>
    <n v="23116"/>
    <x v="3"/>
    <s v="KL07090033"/>
    <s v="Brunlanes Idrettslag"/>
    <n v="24992"/>
    <n v="24992"/>
  </r>
  <r>
    <n v="23118"/>
    <x v="3"/>
    <s v="KL07090035"/>
    <s v="Brunlanes og Stavern Rideklubb"/>
    <n v="2286"/>
    <n v="2286"/>
  </r>
  <r>
    <n v="23117"/>
    <x v="3"/>
    <s v="KL07090034"/>
    <s v="Brunlanes Sportsskyttere"/>
    <n v="5312"/>
    <n v="5312"/>
  </r>
  <r>
    <n v="209025"/>
    <x v="3"/>
    <s v="KL16010369"/>
    <s v="Bruråk Hestesportsklubb"/>
    <n v="71692"/>
    <n v="71692"/>
  </r>
  <r>
    <n v="24485"/>
    <x v="3"/>
    <s v="KL11190001"/>
    <s v="Brusand Idrettslag"/>
    <n v="286868"/>
    <n v="286868"/>
  </r>
  <r>
    <n v="24486"/>
    <x v="3"/>
    <s v="KL11190002"/>
    <s v="Brusand Turnforening"/>
    <n v="50745"/>
    <n v="50745"/>
  </r>
  <r>
    <n v="25524"/>
    <x v="3"/>
    <s v="KL12530008"/>
    <s v="Bruvik Idrettslag"/>
    <n v="9041"/>
    <n v="9041"/>
  </r>
  <r>
    <n v="25011"/>
    <x v="3"/>
    <s v="KL12010279"/>
    <s v="Bryggen Ballklubb"/>
    <n v="1676"/>
    <n v="1676"/>
  </r>
  <r>
    <n v="25746"/>
    <x v="3"/>
    <s v="KL14390001"/>
    <s v="Bryggja Idrettslag"/>
    <n v="0"/>
    <n v="0"/>
  </r>
  <r>
    <n v="24547"/>
    <x v="3"/>
    <s v="KL11210023"/>
    <s v="Bryne Cykleklubb"/>
    <n v="64610"/>
    <n v="64610"/>
  </r>
  <r>
    <n v="24540"/>
    <x v="3"/>
    <s v="KL11210016"/>
    <s v="Bryne Fotballklubb"/>
    <n v="756961"/>
    <n v="756961"/>
  </r>
  <r>
    <n v="481034"/>
    <x v="3"/>
    <s v="KL11200030"/>
    <s v="Bryne Hestesportsklubb"/>
    <n v="1774"/>
    <n v="1774"/>
  </r>
  <r>
    <n v="24537"/>
    <x v="3"/>
    <s v="KL11210013"/>
    <s v="Bryne Håndballklubb"/>
    <n v="124295"/>
    <n v="124295"/>
  </r>
  <r>
    <n v="24529"/>
    <x v="3"/>
    <s v="KL11210005"/>
    <s v="Bryne Karate Klubb"/>
    <n v="23824"/>
    <n v="23824"/>
  </r>
  <r>
    <n v="24541"/>
    <x v="3"/>
    <s v="KL11210017"/>
    <s v="Bryne Symjeklubb"/>
    <n v="132313"/>
    <n v="132313"/>
  </r>
  <r>
    <n v="602027"/>
    <x v="3"/>
    <s v="KL11210036"/>
    <s v="Bryne Taekwon-Do Klubb"/>
    <n v="14575"/>
    <n v="14575"/>
  </r>
  <r>
    <n v="24542"/>
    <x v="3"/>
    <s v="KL11210018"/>
    <s v="Bryne Tennisklubb"/>
    <n v="95464"/>
    <n v="95464"/>
  </r>
  <r>
    <n v="752953"/>
    <x v="3"/>
    <s v="KL11210038"/>
    <s v="BRYNE TRIATLONKLUBB"/>
    <n v="23301"/>
    <n v="23301"/>
  </r>
  <r>
    <n v="24543"/>
    <x v="3"/>
    <s v="KL11210019"/>
    <s v="Bryne Turnlag"/>
    <n v="37953"/>
    <n v="37953"/>
  </r>
  <r>
    <n v="696203"/>
    <x v="3"/>
    <s v="KL20250023"/>
    <s v="Bryteklubben Tana"/>
    <n v="43830"/>
    <n v="43830"/>
  </r>
  <r>
    <n v="472395"/>
    <x v="3"/>
    <s v="KL18130022"/>
    <s v="Brønnøy og Sømna Motorsportklubb"/>
    <n v="1222"/>
    <n v="1222"/>
  </r>
  <r>
    <n v="705374"/>
    <x v="3"/>
    <s v="KL18130028"/>
    <s v="Brønnøy Sjøsportklubb"/>
    <n v="9908"/>
    <n v="9908"/>
  </r>
  <r>
    <n v="601994"/>
    <x v="3"/>
    <s v="KL18130026"/>
    <s v="Brønnøy Sykkelklubb"/>
    <n v="834"/>
    <n v="834"/>
  </r>
  <r>
    <n v="851083"/>
    <x v="3"/>
    <s v="KL18130030"/>
    <s v="Brønnøysund Dykkerklubb"/>
    <n v="2006"/>
    <n v="2006"/>
  </r>
  <r>
    <n v="27453"/>
    <x v="3"/>
    <s v="KL18130006"/>
    <s v="Brønnøysund Idrettslag"/>
    <n v="244175"/>
    <n v="244175"/>
  </r>
  <r>
    <n v="28242"/>
    <x v="3"/>
    <s v="KL19260001"/>
    <s v="Brøstadbotn Idrettslag"/>
    <n v="17043"/>
    <n v="17043"/>
  </r>
  <r>
    <n v="21644"/>
    <x v="3"/>
    <s v="KL04120010"/>
    <s v="Brøttum Idrettslag"/>
    <n v="125987"/>
    <n v="125987"/>
  </r>
  <r>
    <n v="24812"/>
    <x v="3"/>
    <s v="KL12010054"/>
    <s v="Bsi - Bergen Studentidrettslag"/>
    <n v="50383"/>
    <n v="50383"/>
  </r>
  <r>
    <n v="186865"/>
    <x v="3"/>
    <s v="KL12010496"/>
    <s v="BSI - Seiling"/>
    <n v="20119"/>
    <n v="20119"/>
  </r>
  <r>
    <n v="186782"/>
    <x v="3"/>
    <s v="KL12010495"/>
    <s v="BSI - Volleyball"/>
    <n v="23031"/>
    <n v="23031"/>
  </r>
  <r>
    <n v="158874"/>
    <x v="3"/>
    <s v="KL12010472"/>
    <s v="Bsi Dans"/>
    <n v="37016"/>
    <n v="37016"/>
  </r>
  <r>
    <n v="158873"/>
    <x v="3"/>
    <s v="KL12010471"/>
    <s v="Bsi Friluft"/>
    <n v="19483"/>
    <n v="19483"/>
  </r>
  <r>
    <n v="187759"/>
    <x v="3"/>
    <s v="KL12010501"/>
    <s v="Bsi Judo"/>
    <n v="1880"/>
    <n v="1880"/>
  </r>
  <r>
    <n v="158871"/>
    <x v="3"/>
    <s v="KL12010469"/>
    <s v="Bsi Karate"/>
    <n v="1532"/>
    <n v="1532"/>
  </r>
  <r>
    <n v="187741"/>
    <x v="3"/>
    <s v="KL12010499"/>
    <s v="BSI Padling"/>
    <n v="29316"/>
    <n v="29316"/>
  </r>
  <r>
    <n v="456716"/>
    <x v="3"/>
    <s v="KL12010605"/>
    <s v="Bsi Rugby"/>
    <n v="5847"/>
    <n v="5847"/>
  </r>
  <r>
    <n v="26254"/>
    <x v="3"/>
    <s v="KL15480003"/>
    <s v="Bud Idrettslag"/>
    <n v="88543"/>
    <n v="88543"/>
  </r>
  <r>
    <n v="26870"/>
    <x v="3"/>
    <s v="KL16480001"/>
    <s v="Budal Idrettslag"/>
    <n v="35465"/>
    <n v="35465"/>
  </r>
  <r>
    <n v="23774"/>
    <x v="3"/>
    <s v="KL10010004"/>
    <s v="Budosør"/>
    <n v="3909"/>
    <n v="3909"/>
  </r>
  <r>
    <n v="25691"/>
    <x v="3"/>
    <s v="KL14280004"/>
    <s v="Bulandet Idrettslag"/>
    <n v="5008"/>
    <n v="5008"/>
  </r>
  <r>
    <n v="25330"/>
    <x v="3"/>
    <s v="KL12350003"/>
    <s v="Bulken Idrettslag"/>
    <n v="62956"/>
    <n v="62956"/>
  </r>
  <r>
    <n v="20717"/>
    <x v="3"/>
    <s v="KL03010037"/>
    <s v="Bundefjorden Seilforening"/>
    <n v="103046"/>
    <n v="103046"/>
  </r>
  <r>
    <n v="28385"/>
    <x v="3"/>
    <s v="KL19430003"/>
    <s v="Burfjord Idrettslag"/>
    <n v="97308"/>
    <n v="97308"/>
  </r>
  <r>
    <n v="26915"/>
    <x v="3"/>
    <s v="KL16570001"/>
    <s v="Buvik Idrettslag"/>
    <n v="192445"/>
    <n v="192445"/>
  </r>
  <r>
    <n v="24221"/>
    <x v="3"/>
    <s v="KL11030002"/>
    <s v="Buøy Idrettslag"/>
    <n v="57386"/>
    <n v="57386"/>
  </r>
  <r>
    <n v="26406"/>
    <x v="3"/>
    <s v="KL16010010"/>
    <s v="Byaasen Skiklub"/>
    <n v="91038"/>
    <n v="91038"/>
  </r>
  <r>
    <n v="26967"/>
    <x v="3"/>
    <s v="KL17020003"/>
    <s v="Byafossen Idrettslag"/>
    <n v="52786"/>
    <n v="52786"/>
  </r>
  <r>
    <n v="193924"/>
    <x v="3"/>
    <s v="KL11240050"/>
    <s v="Bybergsanden Motocross Klubb"/>
    <n v="31757"/>
    <n v="31757"/>
  </r>
  <r>
    <n v="20881"/>
    <x v="3"/>
    <s v="KL03010226"/>
    <s v="Bygdø Badmintonklubb"/>
    <n v="40252"/>
    <n v="40252"/>
  </r>
  <r>
    <n v="20722"/>
    <x v="3"/>
    <s v="KL03010042"/>
    <s v="Bygdø Fekteklubb"/>
    <n v="73385"/>
    <n v="73385"/>
  </r>
  <r>
    <n v="20724"/>
    <x v="3"/>
    <s v="KL03010044"/>
    <s v="Bygdø Idrettslag"/>
    <n v="30194"/>
    <n v="30194"/>
  </r>
  <r>
    <n v="20721"/>
    <x v="3"/>
    <s v="KL03010041"/>
    <s v="Bygdø Monolitten Idrettslag"/>
    <n v="367215"/>
    <n v="367215"/>
  </r>
  <r>
    <n v="20726"/>
    <x v="3"/>
    <s v="KL03010046"/>
    <s v="Bygdø Tennisklubb"/>
    <n v="317622"/>
    <n v="317622"/>
  </r>
  <r>
    <n v="163061"/>
    <x v="3"/>
    <s v="KL03010939"/>
    <s v="Bygdøy Basketballklubb"/>
    <n v="38711"/>
    <n v="38711"/>
  </r>
  <r>
    <n v="20725"/>
    <x v="3"/>
    <s v="KL03010045"/>
    <s v="Bygdøy Curling Club"/>
    <n v="40144"/>
    <n v="40144"/>
  </r>
  <r>
    <n v="23757"/>
    <x v="3"/>
    <s v="KL09380001"/>
    <s v="Bygland Idrettslag"/>
    <n v="27513"/>
    <n v="27513"/>
  </r>
  <r>
    <n v="840639"/>
    <x v="3"/>
    <s v="KL09380008"/>
    <s v="Bygland Luftsportklubb"/>
    <n v="22286"/>
    <n v="22286"/>
  </r>
  <r>
    <n v="23767"/>
    <x v="3"/>
    <s v="KL09410001"/>
    <s v="Bykle Idrettslag"/>
    <n v="20006"/>
    <n v="20006"/>
  </r>
  <r>
    <n v="26645"/>
    <x v="3"/>
    <s v="KL16010280"/>
    <s v="Byneset Golfklubb"/>
    <n v="184896"/>
    <n v="184896"/>
  </r>
  <r>
    <n v="26407"/>
    <x v="3"/>
    <s v="KL16010011"/>
    <s v="Byneset IL Hovedlaget"/>
    <n v="202895"/>
    <n v="202895"/>
  </r>
  <r>
    <n v="606357"/>
    <x v="3"/>
    <s v="KL16010482"/>
    <s v="Byneset Ntn Taekwon-Do Klubb"/>
    <n v="10664"/>
    <n v="10664"/>
  </r>
  <r>
    <n v="92878"/>
    <x v="3"/>
    <s v="KL16010297"/>
    <s v="Byneset Rytmisk Gymnastikk"/>
    <n v="28286"/>
    <n v="28286"/>
  </r>
  <r>
    <n v="23525"/>
    <x v="3"/>
    <s v="KL08330001"/>
    <s v="BYRTE IL"/>
    <n v="6552"/>
    <n v="6552"/>
  </r>
  <r>
    <n v="205276"/>
    <x v="3"/>
    <s v="KL16010361"/>
    <s v="Byåsen Håndball Elite"/>
    <n v="522967"/>
    <n v="522967"/>
  </r>
  <r>
    <n v="26408"/>
    <x v="3"/>
    <s v="KL16010013"/>
    <s v="Byåsen Idrettslag"/>
    <n v="730862"/>
    <n v="730862"/>
  </r>
  <r>
    <n v="456651"/>
    <x v="3"/>
    <s v="KL16010404"/>
    <s v="Byåsen Kvinnefotball"/>
    <n v="98212"/>
    <n v="98212"/>
  </r>
  <r>
    <n v="26409"/>
    <x v="3"/>
    <s v="KL16010014"/>
    <s v="Byåsen Skiskytterlag"/>
    <n v="61100"/>
    <n v="61100"/>
  </r>
  <r>
    <n v="194404"/>
    <x v="3"/>
    <s v="KL16010355"/>
    <s v="Byåsen Toppfotball"/>
    <n v="145775"/>
    <n v="145775"/>
  </r>
  <r>
    <n v="20727"/>
    <x v="3"/>
    <s v="KL03010047"/>
    <s v="Bækkelagets Sportsklub"/>
    <n v="3644755"/>
    <n v="3644755"/>
  </r>
  <r>
    <n v="720943"/>
    <x v="3"/>
    <s v="KL03011542"/>
    <s v="Bækkelagets Sportsklub Håndball Elite"/>
    <n v="253129"/>
    <n v="253129"/>
  </r>
  <r>
    <n v="619663"/>
    <x v="3"/>
    <s v="KL02190272"/>
    <s v="Bærum Basket"/>
    <n v="81920"/>
    <n v="81920"/>
  </r>
  <r>
    <n v="475030"/>
    <x v="3"/>
    <s v="KL02190237"/>
    <s v="Bærum Cricket Klubb"/>
    <n v="5238"/>
    <n v="5238"/>
  </r>
  <r>
    <n v="20062"/>
    <x v="3"/>
    <s v="KL02190015"/>
    <s v="Bærum Golfklubb"/>
    <n v="540893"/>
    <n v="540893"/>
  </r>
  <r>
    <n v="20076"/>
    <x v="3"/>
    <s v="KL02190029"/>
    <s v="Bærum Hundekjørerklubb"/>
    <n v="15986"/>
    <n v="15986"/>
  </r>
  <r>
    <n v="20065"/>
    <x v="3"/>
    <s v="KL02190018"/>
    <s v="Bærum Kajakklubb"/>
    <n v="130623"/>
    <n v="130623"/>
  </r>
  <r>
    <n v="708145"/>
    <x v="3"/>
    <s v="KL02190298"/>
    <s v="Bærum Kampsport"/>
    <n v="24933"/>
    <n v="24933"/>
  </r>
  <r>
    <n v="204451"/>
    <x v="3"/>
    <s v="KL02190189"/>
    <s v="Bærum Modellfly Klubb"/>
    <n v="4667"/>
    <n v="4667"/>
  </r>
  <r>
    <n v="20067"/>
    <x v="3"/>
    <s v="KL02190020"/>
    <s v="Bærum og Omegn Cykleklubb"/>
    <n v="110016"/>
    <n v="110016"/>
  </r>
  <r>
    <n v="20146"/>
    <x v="3"/>
    <s v="KL02190099"/>
    <s v="Bærum Pistolklubb"/>
    <n v="56928"/>
    <n v="56928"/>
  </r>
  <r>
    <n v="20068"/>
    <x v="3"/>
    <s v="KL02190021"/>
    <s v="Bærum Rideklubb"/>
    <n v="28274"/>
    <n v="28274"/>
  </r>
  <r>
    <n v="20070"/>
    <x v="3"/>
    <s v="KL02190023"/>
    <s v="Bærum Roklubb"/>
    <n v="72398"/>
    <n v="72398"/>
  </r>
  <r>
    <n v="20071"/>
    <x v="3"/>
    <s v="KL02190024"/>
    <s v="Bærum Seilforening"/>
    <n v="202653"/>
    <n v="202653"/>
  </r>
  <r>
    <n v="782328"/>
    <x v="3"/>
    <s v="KL02190306"/>
    <s v="Bærum Shotokan Karateklubb"/>
    <n v="53251"/>
    <n v="53251"/>
  </r>
  <r>
    <n v="20072"/>
    <x v="3"/>
    <s v="KL02190025"/>
    <s v="Bærum Skøyteklubb"/>
    <n v="44709"/>
    <n v="44709"/>
  </r>
  <r>
    <n v="20074"/>
    <x v="3"/>
    <s v="KL02190027"/>
    <s v="Bærum Sportsklubb"/>
    <n v="549509"/>
    <n v="549509"/>
  </r>
  <r>
    <n v="20075"/>
    <x v="3"/>
    <s v="KL02190028"/>
    <s v="Bærum Squashklubb"/>
    <n v="21950"/>
    <n v="21950"/>
  </r>
  <r>
    <n v="20153"/>
    <x v="3"/>
    <s v="KL02190106"/>
    <s v="Bærum Stupklubb"/>
    <n v="31154"/>
    <n v="31154"/>
  </r>
  <r>
    <n v="20156"/>
    <x v="3"/>
    <s v="KL02190109"/>
    <s v="Bærum Taekwon-Do Klubb"/>
    <n v="54543"/>
    <n v="54543"/>
  </r>
  <r>
    <n v="92837"/>
    <x v="3"/>
    <s v="KL02190151"/>
    <s v="Bærum Turnforening"/>
    <n v="60982"/>
    <n v="60982"/>
  </r>
  <r>
    <n v="20079"/>
    <x v="3"/>
    <s v="KL02190032"/>
    <s v="Bærums Skiklub"/>
    <n v="602677"/>
    <n v="602677"/>
  </r>
  <r>
    <n v="20082"/>
    <x v="3"/>
    <s v="KL02190035"/>
    <s v="Bærums Verk Hauger Idrettsforening"/>
    <n v="746492"/>
    <n v="746492"/>
  </r>
  <r>
    <n v="20083"/>
    <x v="3"/>
    <s v="KL02190036"/>
    <s v="Bærumsvømmerne"/>
    <n v="904134"/>
    <n v="904134"/>
  </r>
  <r>
    <n v="26360"/>
    <x v="3"/>
    <s v="KL15660002"/>
    <s v="Bæverfjord Idrettslag"/>
    <n v="9214"/>
    <n v="9214"/>
  </r>
  <r>
    <n v="27890"/>
    <x v="3"/>
    <s v="KL18670002"/>
    <s v="Bø Idrettslag"/>
    <n v="13143"/>
    <n v="13143"/>
  </r>
  <r>
    <n v="541162"/>
    <x v="3"/>
    <s v="KL08210015"/>
    <s v="Bø Ju Jitsu Klubb"/>
    <n v="2412"/>
    <n v="2412"/>
  </r>
  <r>
    <n v="862972"/>
    <x v="3"/>
    <s v="KL08210025"/>
    <s v="Bø Mx-klubb"/>
    <n v="6088"/>
    <n v="6088"/>
  </r>
  <r>
    <n v="23457"/>
    <x v="3"/>
    <s v="KL08210003"/>
    <s v="Bø Orienteringslag"/>
    <n v="14450"/>
    <n v="14450"/>
  </r>
  <r>
    <n v="23461"/>
    <x v="3"/>
    <s v="KL08210007"/>
    <s v="Bø Skiskyttarlag"/>
    <n v="17923"/>
    <n v="17923"/>
  </r>
  <r>
    <n v="22843"/>
    <x v="3"/>
    <s v="KL06270001"/>
    <s v="Bødalen Idrettsforening"/>
    <n v="103481"/>
    <n v="103481"/>
  </r>
  <r>
    <n v="26361"/>
    <x v="3"/>
    <s v="KL15660003"/>
    <s v="Bøfjord Idrettslag"/>
    <n v="11856"/>
    <n v="11856"/>
  </r>
  <r>
    <n v="113577"/>
    <x v="3"/>
    <s v="KL03010893"/>
    <s v="Bøler Basket"/>
    <n v="102315"/>
    <n v="102315"/>
  </r>
  <r>
    <n v="20729"/>
    <x v="3"/>
    <s v="KL03010049"/>
    <s v="Bøler Idrettsforening"/>
    <n v="349601"/>
    <n v="349601"/>
  </r>
  <r>
    <n v="193616"/>
    <x v="3"/>
    <s v="KL12190014"/>
    <s v="Bømlo Hestesportsklubb"/>
    <n v="1651"/>
    <n v="1651"/>
  </r>
  <r>
    <n v="25192"/>
    <x v="3"/>
    <s v="KL12190003"/>
    <s v="Bømlo Idrettslag"/>
    <n v="50805"/>
    <n v="50805"/>
  </r>
  <r>
    <n v="567788"/>
    <x v="3"/>
    <s v="KL12190020"/>
    <s v="Bømlo Karateklubb"/>
    <n v="0"/>
    <n v="0"/>
  </r>
  <r>
    <n v="428365"/>
    <x v="3"/>
    <s v="KL12190015"/>
    <s v="Bømlo Motorsportklubb"/>
    <n v="17568"/>
    <n v="17568"/>
  </r>
  <r>
    <n v="25197"/>
    <x v="3"/>
    <s v="KL12190008"/>
    <s v="Bømlo Sportsdykkere"/>
    <n v="19332"/>
    <n v="19332"/>
  </r>
  <r>
    <n v="20625"/>
    <x v="3"/>
    <s v="KL02370001"/>
    <s v="Bøn Fotballklubb"/>
    <n v="132984"/>
    <n v="132984"/>
  </r>
  <r>
    <n v="25110"/>
    <x v="3"/>
    <s v="KL12010379"/>
    <s v="Bønes basketballklubb"/>
    <n v="24096"/>
    <n v="24096"/>
  </r>
  <r>
    <n v="25141"/>
    <x v="3"/>
    <s v="KL12010410"/>
    <s v="Bønes Idrettslag"/>
    <n v="309286"/>
    <n v="309286"/>
  </r>
  <r>
    <n v="26916"/>
    <x v="3"/>
    <s v="KL16570002"/>
    <s v="Børsa Idrettslag"/>
    <n v="40629"/>
    <n v="40629"/>
  </r>
  <r>
    <n v="22304"/>
    <x v="3"/>
    <s v="KL05290001"/>
    <s v="Bøverbru Idrettslag"/>
    <n v="42291"/>
    <n v="42291"/>
  </r>
  <r>
    <n v="22164"/>
    <x v="3"/>
    <s v="KL05140001"/>
    <s v="Bøverdalen Idrettslag"/>
    <n v="12231"/>
    <n v="12231"/>
  </r>
  <r>
    <n v="19783"/>
    <x v="3"/>
    <s v="KL01220001"/>
    <s v="Båstad Idrettslag"/>
    <n v="0"/>
    <n v="0"/>
  </r>
  <r>
    <n v="444892"/>
    <x v="3"/>
    <s v="KL01220023"/>
    <s v="Båstad Idrettslag Skøyter"/>
    <n v="63069"/>
    <n v="63069"/>
  </r>
  <r>
    <n v="444895"/>
    <x v="3"/>
    <s v="KL01220024"/>
    <s v="Båstad IL Ski"/>
    <n v="5358"/>
    <n v="5358"/>
  </r>
  <r>
    <n v="444888"/>
    <x v="3"/>
    <s v="KL01220022"/>
    <s v="Båstad IL, Orientering"/>
    <n v="0"/>
    <n v="0"/>
  </r>
  <r>
    <n v="25246"/>
    <x v="3"/>
    <s v="KL12230003"/>
    <s v="Båtlaget Njord/Tysnes"/>
    <n v="8038"/>
    <n v="8038"/>
  </r>
  <r>
    <n v="441936"/>
    <x v="3"/>
    <s v="KL20280015"/>
    <s v="Båtsfjord NTN Taekwon-Do klubb"/>
    <n v="5707"/>
    <n v="5707"/>
  </r>
  <r>
    <n v="28613"/>
    <x v="3"/>
    <s v="KL20280003"/>
    <s v="Båtsfjord Sportsklubb"/>
    <n v="100412"/>
    <n v="100412"/>
  </r>
  <r>
    <n v="23732"/>
    <x v="3"/>
    <s v="KL09260011"/>
    <s v="Båtsportklubben Sør"/>
    <n v="5613"/>
    <n v="5613"/>
  </r>
  <r>
    <n v="767562"/>
    <x v="3"/>
    <s v="KL03011578"/>
    <s v="Carl Berner Rugbyklubb"/>
    <n v="2596"/>
    <n v="2596"/>
  </r>
  <r>
    <n v="24980"/>
    <x v="3"/>
    <s v="KL12010245"/>
    <s v="Centrum Taekwondo"/>
    <n v="12938"/>
    <n v="12938"/>
  </r>
  <r>
    <n v="191601"/>
    <x v="3"/>
    <s v="KL03010977"/>
    <s v="Centrum Tigers"/>
    <n v="94433"/>
    <n v="94433"/>
  </r>
  <r>
    <n v="26412"/>
    <x v="3"/>
    <s v="KL16010018"/>
    <s v="Charlottenlund Sportsklubb"/>
    <n v="942731"/>
    <n v="942731"/>
  </r>
  <r>
    <n v="26413"/>
    <x v="3"/>
    <s v="KL16010019"/>
    <s v="Charlottenlund Tennisklubb"/>
    <n v="2390"/>
    <n v="2390"/>
  </r>
  <r>
    <n v="781138"/>
    <x v="3"/>
    <s v="KL03011582"/>
    <s v="Christiania Atletklubb"/>
    <n v="9424"/>
    <n v="9424"/>
  </r>
  <r>
    <n v="685046"/>
    <x v="3"/>
    <s v="KL03011446"/>
    <s v="Christiania Ballklubb"/>
    <n v="10563"/>
    <n v="10563"/>
  </r>
  <r>
    <n v="717453"/>
    <x v="3"/>
    <s v="KL03011536"/>
    <s v="Christiania Cricket Club"/>
    <n v="11464"/>
    <n v="11464"/>
  </r>
  <r>
    <n v="847179"/>
    <x v="3"/>
    <s v="KL03011609"/>
    <s v="Christiania Lacrosse"/>
    <n v="3698"/>
    <n v="3698"/>
  </r>
  <r>
    <n v="21338"/>
    <x v="3"/>
    <s v="KL03010735"/>
    <s v="Christiania Minigolf Club"/>
    <n v="96519"/>
    <n v="96519"/>
  </r>
  <r>
    <n v="20734"/>
    <x v="3"/>
    <s v="KL03010054"/>
    <s v="Christiania Roklub"/>
    <n v="237324"/>
    <n v="237324"/>
  </r>
  <r>
    <n v="590365"/>
    <x v="3"/>
    <s v="KL03011331"/>
    <s v="Christiania Svømmeklubb"/>
    <n v="3820"/>
    <n v="3820"/>
  </r>
  <r>
    <n v="21459"/>
    <x v="3"/>
    <s v="KL03010856"/>
    <s v="Christiania Taekwon-Do Klubb"/>
    <n v="146599"/>
    <n v="146599"/>
  </r>
  <r>
    <n v="457373"/>
    <x v="3"/>
    <s v="KL01060144"/>
    <s v="Christianslund Taekwon Do Klubb"/>
    <n v="41720"/>
    <n v="41720"/>
  </r>
  <r>
    <n v="23898"/>
    <x v="3"/>
    <s v="KL10010128"/>
    <s v="Christianssand Klatreklubb"/>
    <n v="11433"/>
    <n v="11433"/>
  </r>
  <r>
    <n v="23775"/>
    <x v="3"/>
    <s v="KL10010005"/>
    <s v="Christianssands Seilforening"/>
    <n v="83690"/>
    <n v="83690"/>
  </r>
  <r>
    <n v="208544"/>
    <x v="3"/>
    <s v="KL03011034"/>
    <s v="Cirrus RC Flyklubb"/>
    <n v="7499"/>
    <n v="7499"/>
  </r>
  <r>
    <n v="207503"/>
    <x v="3"/>
    <s v="KL04270048"/>
    <s v="CK Elverum"/>
    <n v="19208"/>
    <n v="19208"/>
  </r>
  <r>
    <n v="555560"/>
    <x v="3"/>
    <s v="KL05280054"/>
    <s v="CK Toten-Tråkk"/>
    <n v="10029"/>
    <n v="10029"/>
  </r>
  <r>
    <n v="22440"/>
    <x v="3"/>
    <s v="KL05420019"/>
    <s v="Ck Valdres"/>
    <n v="74223"/>
    <n v="74223"/>
  </r>
  <r>
    <n v="26924"/>
    <x v="3"/>
    <s v="KL16570011"/>
    <s v="CK Victoria"/>
    <n v="31569"/>
    <n v="31569"/>
  </r>
  <r>
    <n v="25886"/>
    <x v="3"/>
    <s v="KL15050004"/>
    <s v="Clausenengen Fotballklubb"/>
    <n v="235954"/>
    <n v="235954"/>
  </r>
  <r>
    <n v="24292"/>
    <x v="3"/>
    <s v="KL11030073"/>
    <s v="Cross Bowlingklubb"/>
    <n v="23060"/>
    <n v="23060"/>
  </r>
  <r>
    <n v="461528"/>
    <x v="3"/>
    <s v="KL11190033"/>
    <s v="Cross RC klubb"/>
    <n v="0"/>
    <n v="0"/>
  </r>
  <r>
    <n v="687132"/>
    <x v="3"/>
    <s v="KL11460027"/>
    <s v="Cykleklubben Haugaland"/>
    <n v="25772"/>
    <n v="25772"/>
  </r>
  <r>
    <n v="25429"/>
    <x v="3"/>
    <s v="KL12430029"/>
    <s v="Cykle-Klubben Henie"/>
    <n v="4554"/>
    <n v="4554"/>
  </r>
  <r>
    <n v="20536"/>
    <x v="3"/>
    <s v="KL02330026"/>
    <s v="Cykleklubben Nittedal"/>
    <n v="56563"/>
    <n v="56563"/>
  </r>
  <r>
    <n v="25451"/>
    <x v="3"/>
    <s v="KL12460002"/>
    <s v="Cykleklubben Sotra"/>
    <n v="41368"/>
    <n v="41368"/>
  </r>
  <r>
    <n v="25887"/>
    <x v="3"/>
    <s v="KL15050005"/>
    <s v="Dahle Idrettslag"/>
    <n v="251312"/>
    <n v="251312"/>
  </r>
  <r>
    <n v="20626"/>
    <x v="3"/>
    <s v="KL02370002"/>
    <s v="Dal Idrettslag"/>
    <n v="213174"/>
    <n v="213174"/>
  </r>
  <r>
    <n v="206239"/>
    <x v="3"/>
    <s v="KL11110009"/>
    <s v="Dalane Golfklubb"/>
    <n v="7702"/>
    <n v="7702"/>
  </r>
  <r>
    <n v="24118"/>
    <x v="3"/>
    <s v="KL11010018"/>
    <s v="Dalane Sykleklubb"/>
    <n v="77191"/>
    <n v="77191"/>
  </r>
  <r>
    <n v="25698"/>
    <x v="3"/>
    <s v="KL14290001"/>
    <s v="Dale Idrettslag"/>
    <n v="162916"/>
    <n v="162916"/>
  </r>
  <r>
    <n v="25509"/>
    <x v="3"/>
    <s v="KL12510002"/>
    <s v="Dale Idrettslag"/>
    <n v="64177"/>
    <n v="64177"/>
  </r>
  <r>
    <n v="20309"/>
    <x v="3"/>
    <s v="KL02270001"/>
    <s v="Dalen Idrettslag"/>
    <n v="60548"/>
    <n v="60548"/>
  </r>
  <r>
    <n v="27584"/>
    <x v="3"/>
    <s v="KL18330004"/>
    <s v="Dalselv Idrettslag"/>
    <n v="15631"/>
    <n v="15631"/>
  </r>
  <r>
    <n v="25605"/>
    <x v="3"/>
    <s v="KL14110003"/>
    <s v="Dalsøyra Idrettslag"/>
    <n v="1581"/>
    <n v="1581"/>
  </r>
  <r>
    <n v="845162"/>
    <x v="3"/>
    <s v="KL19020262"/>
    <s v="Dancelab danseklubb"/>
    <n v="90898"/>
    <n v="90898"/>
  </r>
  <r>
    <n v="515233"/>
    <x v="3"/>
    <s v="KL07060084"/>
    <s v="Dans Aktiv"/>
    <n v="8134"/>
    <n v="8134"/>
  </r>
  <r>
    <n v="460694"/>
    <x v="3"/>
    <s v="KL18410038"/>
    <s v="Dans Fauske"/>
    <n v="57037"/>
    <n v="57037"/>
  </r>
  <r>
    <n v="519671"/>
    <x v="3"/>
    <s v="KL19240051"/>
    <s v="Dans Målselv"/>
    <n v="0"/>
    <n v="0"/>
  </r>
  <r>
    <n v="561316"/>
    <x v="3"/>
    <s v="KL16010450"/>
    <s v="Dans Trondheim Il"/>
    <n v="11659"/>
    <n v="11659"/>
  </r>
  <r>
    <n v="22040"/>
    <x v="3"/>
    <s v="KL05010056"/>
    <s v="Dansehuset Lillehammer"/>
    <n v="36262"/>
    <n v="36262"/>
  </r>
  <r>
    <n v="484673"/>
    <x v="3"/>
    <s v="KL06020145"/>
    <s v="Danseklubb Drammen"/>
    <n v="47113"/>
    <n v="47113"/>
  </r>
  <r>
    <n v="725988"/>
    <x v="3"/>
    <s v="KL02310144"/>
    <s v="Danseklubben 2Dance "/>
    <n v="259996"/>
    <n v="259996"/>
  </r>
  <r>
    <n v="698904"/>
    <x v="3"/>
    <s v="KL02130067"/>
    <s v="Danseklubben Move On"/>
    <n v="107302"/>
    <n v="107302"/>
  </r>
  <r>
    <n v="838357"/>
    <x v="3"/>
    <s v="KL03011605"/>
    <s v="Danseklubben Salsakompaniet"/>
    <n v="184192"/>
    <n v="184192"/>
  </r>
  <r>
    <n v="456954"/>
    <x v="3"/>
    <s v="KL02300069"/>
    <s v="Danseklubben Studio 1"/>
    <n v="300163"/>
    <n v="300163"/>
  </r>
  <r>
    <n v="609534"/>
    <x v="3"/>
    <s v="KL16010493"/>
    <s v="Danseriet 4step"/>
    <n v="36802"/>
    <n v="36802"/>
  </r>
  <r>
    <n v="28030"/>
    <x v="3"/>
    <s v="KL19030061"/>
    <s v="Dansharstad"/>
    <n v="8825"/>
    <n v="8825"/>
  </r>
  <r>
    <n v="750394"/>
    <x v="3"/>
    <s v="KL03011568"/>
    <s v="De glade froskers dykkeklubb"/>
    <n v="9023"/>
    <n v="9023"/>
  </r>
  <r>
    <n v="602076"/>
    <x v="3"/>
    <s v="KL02380026"/>
    <s v="De Norske Officerers Rideklub"/>
    <n v="1968"/>
    <n v="1968"/>
  </r>
  <r>
    <n v="19845"/>
    <x v="3"/>
    <s v="KL01280001"/>
    <s v="Degernes Idrettslag"/>
    <n v="76666"/>
    <n v="76666"/>
  </r>
  <r>
    <n v="862543"/>
    <x v="3"/>
    <s v="KL02260033"/>
    <s v="Diamond Dance Sportsdanseklubb Sørum"/>
    <n v="15129"/>
    <n v="15129"/>
  </r>
  <r>
    <n v="20223"/>
    <x v="3"/>
    <s v="KL02200025"/>
    <s v="Dikemark Idrettsforening"/>
    <n v="83027"/>
    <n v="83027"/>
  </r>
  <r>
    <n v="20222"/>
    <x v="3"/>
    <s v="KL02200024"/>
    <s v="Dikemark Rideklubb"/>
    <n v="268432"/>
    <n v="268432"/>
  </r>
  <r>
    <n v="26020"/>
    <x v="3"/>
    <s v="KL15160001"/>
    <s v="Dimna IL"/>
    <n v="142103"/>
    <n v="142103"/>
  </r>
  <r>
    <n v="24551"/>
    <x v="3"/>
    <s v="KL11220001"/>
    <s v="Dirdal Idrettslag"/>
    <n v="83755"/>
    <n v="83755"/>
  </r>
  <r>
    <n v="21744"/>
    <x v="3"/>
    <s v="KL04190002"/>
    <s v="Disenå Idrettslag"/>
    <n v="19195"/>
    <n v="19195"/>
  </r>
  <r>
    <n v="22390"/>
    <x v="3"/>
    <s v="KL05380003"/>
    <s v="Dokka Sportsklubb"/>
    <n v="21561"/>
    <n v="21561"/>
  </r>
  <r>
    <n v="26691"/>
    <x v="3"/>
    <s v="KL16170001"/>
    <s v="Dolmøy Idrettslag"/>
    <n v="18234"/>
    <n v="18234"/>
  </r>
  <r>
    <n v="22136"/>
    <x v="3"/>
    <s v="KL05110003"/>
    <s v="Dombås Idrettslag"/>
    <n v="155379"/>
    <n v="155379"/>
  </r>
  <r>
    <n v="26503"/>
    <x v="3"/>
    <s v="KL16010121"/>
    <s v="Dora Bowlingklubb"/>
    <n v="24986"/>
    <n v="24986"/>
  </r>
  <r>
    <n v="22138"/>
    <x v="3"/>
    <s v="KL05110005"/>
    <s v="Dovre Idrettslag"/>
    <n v="8772"/>
    <n v="8772"/>
  </r>
  <r>
    <n v="22134"/>
    <x v="3"/>
    <s v="KL05110001"/>
    <s v="Dovreskogen Idrettslag"/>
    <n v="4502"/>
    <n v="4502"/>
  </r>
  <r>
    <n v="27776"/>
    <x v="3"/>
    <s v="KL18500001"/>
    <s v="Drag Idrettslag"/>
    <n v="18597"/>
    <n v="18597"/>
  </r>
  <r>
    <n v="27783"/>
    <x v="3"/>
    <s v="KL18500008"/>
    <s v="Drag Svømmeklubb"/>
    <n v="16235"/>
    <n v="16235"/>
  </r>
  <r>
    <n v="694040"/>
    <x v="3"/>
    <s v="KL06020173"/>
    <s v="Drammen Amerikansk Fotballklubb"/>
    <n v="12637"/>
    <n v="12637"/>
  </r>
  <r>
    <n v="157155"/>
    <x v="3"/>
    <s v="KL06020106"/>
    <s v="Drammen Bandy"/>
    <n v="107119"/>
    <n v="107119"/>
  </r>
  <r>
    <n v="22490"/>
    <x v="3"/>
    <s v="KL06020010"/>
    <s v="Drammen Basketballklubb"/>
    <n v="25554"/>
    <n v="25554"/>
  </r>
  <r>
    <n v="461603"/>
    <x v="3"/>
    <s v="KL06020141"/>
    <s v="Drammen Bokseklubb"/>
    <n v="97828"/>
    <n v="97828"/>
  </r>
  <r>
    <n v="22560"/>
    <x v="3"/>
    <s v="KL06020084"/>
    <s v="Drammen Bordtennisklubb"/>
    <n v="9927"/>
    <n v="9927"/>
  </r>
  <r>
    <n v="22492"/>
    <x v="3"/>
    <s v="KL06020012"/>
    <s v="Drammen Bueskyttere"/>
    <n v="12587"/>
    <n v="12587"/>
  </r>
  <r>
    <n v="22570"/>
    <x v="3"/>
    <s v="KL06020094"/>
    <s v="Drammen Cricket Klubb"/>
    <n v="16616"/>
    <n v="16616"/>
  </r>
  <r>
    <n v="22494"/>
    <x v="3"/>
    <s v="KL06020014"/>
    <s v="Drammen Cykleklubb"/>
    <n v="22581"/>
    <n v="22581"/>
  </r>
  <r>
    <n v="22496"/>
    <x v="3"/>
    <s v="KL06020016"/>
    <s v="Drammen Flyklubb"/>
    <n v="149808"/>
    <n v="149808"/>
  </r>
  <r>
    <n v="22541"/>
    <x v="3"/>
    <s v="KL06020065"/>
    <s v="Drammen Golfklubb"/>
    <n v="284978"/>
    <n v="284978"/>
  </r>
  <r>
    <n v="22552"/>
    <x v="3"/>
    <s v="KL06020076"/>
    <s v="Drammen Håndballklubb"/>
    <n v="501730"/>
    <n v="501730"/>
  </r>
  <r>
    <n v="113572"/>
    <x v="3"/>
    <s v="KL06020096"/>
    <s v="Drammen Innebandy Forening"/>
    <n v="7051"/>
    <n v="7051"/>
  </r>
  <r>
    <n v="22568"/>
    <x v="3"/>
    <s v="KL06020092"/>
    <s v="Drammen Ishockeyklubb"/>
    <n v="8133"/>
    <n v="8133"/>
  </r>
  <r>
    <n v="22499"/>
    <x v="3"/>
    <s v="KL06020019"/>
    <s v="Drammen Judo Club"/>
    <n v="4185"/>
    <n v="4185"/>
  </r>
  <r>
    <n v="22565"/>
    <x v="3"/>
    <s v="KL06020089"/>
    <s v="Drammen Kickboxing Klubb"/>
    <n v="27319"/>
    <n v="27319"/>
  </r>
  <r>
    <n v="22561"/>
    <x v="3"/>
    <s v="KL06020085"/>
    <s v="Drammen Klatreklubb"/>
    <n v="32289"/>
    <n v="32289"/>
  </r>
  <r>
    <n v="781091"/>
    <x v="3"/>
    <s v="KL06020184"/>
    <s v="Drammen Loggers Baseballklubb"/>
    <n v="1932"/>
    <n v="1932"/>
  </r>
  <r>
    <n v="496298"/>
    <x v="3"/>
    <s v="KL06020149"/>
    <s v="Drammen Modellflyklubb"/>
    <n v="3904"/>
    <n v="3904"/>
  </r>
  <r>
    <n v="457244"/>
    <x v="3"/>
    <s v="KL06020140"/>
    <s v="Drammen Ntn Taekwon-Do Klubb"/>
    <n v="58566"/>
    <n v="58566"/>
  </r>
  <r>
    <n v="556262"/>
    <x v="3"/>
    <s v="KL06020158"/>
    <s v="Drammen og Omegn Paraglider Klubb"/>
    <n v="2307"/>
    <n v="2307"/>
  </r>
  <r>
    <n v="22811"/>
    <x v="3"/>
    <s v="KL06260001"/>
    <s v="Drammen Og Omegn Rideklubb"/>
    <n v="772927"/>
    <n v="772927"/>
  </r>
  <r>
    <n v="888309"/>
    <x v="3"/>
    <s v="KL06270043"/>
    <s v="Drammen og Røyken Kampsportklubb (DRK)"/>
    <n v="6575"/>
    <n v="6575"/>
  </r>
  <r>
    <n v="22511"/>
    <x v="3"/>
    <s v="KL06020034"/>
    <s v="Drammen Roklubb"/>
    <n v="76449"/>
    <n v="76449"/>
  </r>
  <r>
    <n v="840242"/>
    <x v="3"/>
    <s v="KL06020186"/>
    <s v="Drammen Ryttersportsklubb"/>
    <n v="44438"/>
    <n v="44438"/>
  </r>
  <r>
    <n v="732423"/>
    <x v="3"/>
    <s v="KL06020180"/>
    <s v="Drammen Shotokan Karateklubb"/>
    <n v="7789"/>
    <n v="7789"/>
  </r>
  <r>
    <n v="22501"/>
    <x v="3"/>
    <s v="KL06020022"/>
    <s v="Drammen Slalåmklubb"/>
    <n v="49886"/>
    <n v="49886"/>
  </r>
  <r>
    <n v="22562"/>
    <x v="3"/>
    <s v="KL06020086"/>
    <s v="Drammen Sportsbåt Team"/>
    <n v="5818"/>
    <n v="5818"/>
  </r>
  <r>
    <n v="22503"/>
    <x v="3"/>
    <s v="KL06020024"/>
    <s v="Drammen Sportsdanseklubb"/>
    <n v="25503"/>
    <n v="25503"/>
  </r>
  <r>
    <n v="22502"/>
    <x v="3"/>
    <s v="KL06020023"/>
    <s v="Drammen Sportsdykkere"/>
    <n v="6243"/>
    <n v="6243"/>
  </r>
  <r>
    <n v="22510"/>
    <x v="3"/>
    <s v="KL06020032"/>
    <s v="Drammen Strong"/>
    <n v="23623"/>
    <n v="23623"/>
  </r>
  <r>
    <n v="22506"/>
    <x v="3"/>
    <s v="KL06020027"/>
    <s v="Drammen Styrkeidrettslag"/>
    <n v="25070"/>
    <n v="25070"/>
  </r>
  <r>
    <n v="22507"/>
    <x v="3"/>
    <s v="KL06020028"/>
    <s v="Drammen Svømmeklubb"/>
    <n v="284660"/>
    <n v="284660"/>
  </r>
  <r>
    <n v="136603"/>
    <x v="3"/>
    <s v="KL06020101"/>
    <s v="Drammen Tamil Sportsklubb"/>
    <n v="5381"/>
    <n v="5381"/>
  </r>
  <r>
    <n v="22508"/>
    <x v="3"/>
    <s v="KL06020029"/>
    <s v="Drammen Tennisklubb"/>
    <n v="79191"/>
    <n v="79191"/>
  </r>
  <r>
    <n v="131263"/>
    <x v="3"/>
    <s v="KL06020099"/>
    <s v="Drammen Tigers Bowlingklubb"/>
    <n v="11712"/>
    <n v="11712"/>
  </r>
  <r>
    <n v="22509"/>
    <x v="3"/>
    <s v="KL06020030"/>
    <s v="Drammen Trekkhundklubb"/>
    <n v="3981"/>
    <n v="3981"/>
  </r>
  <r>
    <n v="22487"/>
    <x v="3"/>
    <s v="KL06020007"/>
    <s v="Drammens Atletklubb"/>
    <n v="15226"/>
    <n v="15226"/>
  </r>
  <r>
    <n v="22489"/>
    <x v="3"/>
    <s v="KL06020009"/>
    <s v="Drammens Ballklubb"/>
    <n v="484937"/>
    <n v="484937"/>
  </r>
  <r>
    <n v="22512"/>
    <x v="3"/>
    <s v="KL06020035"/>
    <s v="Drammens Seilforening"/>
    <n v="68095"/>
    <n v="68095"/>
  </r>
  <r>
    <n v="22513"/>
    <x v="3"/>
    <s v="KL06020036"/>
    <s v="Drammens Skøiteklub"/>
    <n v="27056"/>
    <n v="27056"/>
  </r>
  <r>
    <n v="22514"/>
    <x v="3"/>
    <s v="KL06020037"/>
    <s v="Drammens Sportsfiskeres, Cast"/>
    <n v="0"/>
    <n v="0"/>
  </r>
  <r>
    <n v="22515"/>
    <x v="3"/>
    <s v="KL06020038"/>
    <s v="Drammens Turnforening"/>
    <n v="392777"/>
    <n v="392777"/>
  </r>
  <r>
    <n v="23431"/>
    <x v="3"/>
    <s v="KL08170002"/>
    <s v="Drangedal Idrettslag"/>
    <n v="212184"/>
    <n v="212184"/>
  </r>
  <r>
    <n v="23432"/>
    <x v="3"/>
    <s v="KL08170003"/>
    <s v="Drangedal OL"/>
    <n v="5517"/>
    <n v="5517"/>
  </r>
  <r>
    <n v="26414"/>
    <x v="3"/>
    <s v="KL16010020"/>
    <s v="Draugen Froskemannsklubb"/>
    <n v="35015"/>
    <n v="35015"/>
  </r>
  <r>
    <n v="20359"/>
    <x v="3"/>
    <s v="KL02290100"/>
    <s v="Driv Idrettslag"/>
    <n v="242585"/>
    <n v="242585"/>
  </r>
  <r>
    <n v="26334"/>
    <x v="3"/>
    <s v="KL15630001"/>
    <s v="Driva IL"/>
    <n v="14697"/>
    <n v="14697"/>
  </r>
  <r>
    <n v="26779"/>
    <x v="3"/>
    <s v="KL16340001"/>
    <s v="Drivdalen Idrettslag"/>
    <n v="14574"/>
    <n v="14574"/>
  </r>
  <r>
    <n v="19974"/>
    <x v="3"/>
    <s v="KL02150002"/>
    <s v="Drøbak Bokseklubb"/>
    <n v="17468"/>
    <n v="17468"/>
  </r>
  <r>
    <n v="19987"/>
    <x v="3"/>
    <s v="KL02150015"/>
    <s v="Drøbak Golfklubb"/>
    <n v="622831"/>
    <n v="622831"/>
  </r>
  <r>
    <n v="581446"/>
    <x v="3"/>
    <s v="KL02150028"/>
    <s v="Drøbak Kajakklubb"/>
    <n v="14045"/>
    <n v="14045"/>
  </r>
  <r>
    <n v="19986"/>
    <x v="3"/>
    <s v="KL02150014"/>
    <s v="Drøbak Rideklubb"/>
    <n v="5530"/>
    <n v="5530"/>
  </r>
  <r>
    <n v="19976"/>
    <x v="3"/>
    <s v="KL02150004"/>
    <s v="Drøbak Tennisklubb"/>
    <n v="53599"/>
    <n v="53599"/>
  </r>
  <r>
    <n v="19978"/>
    <x v="3"/>
    <s v="KL02150006"/>
    <s v="Drøbak Undervannsklubb"/>
    <n v="49194"/>
    <n v="49194"/>
  </r>
  <r>
    <n v="19979"/>
    <x v="3"/>
    <s v="KL02150007"/>
    <s v="Drøbak-Frogn Idrettslag"/>
    <n v="899477"/>
    <n v="899477"/>
  </r>
  <r>
    <n v="19981"/>
    <x v="3"/>
    <s v="KL02150009"/>
    <s v="Drøbaksund Seilforening"/>
    <n v="64674"/>
    <n v="64674"/>
  </r>
  <r>
    <n v="27959"/>
    <x v="3"/>
    <s v="KL18710011"/>
    <s v="Dverberg Idrettslag"/>
    <n v="29116"/>
    <n v="29116"/>
  </r>
  <r>
    <n v="556364"/>
    <x v="3"/>
    <s v="KL07200011"/>
    <s v="Dynga Racing"/>
    <n v="6441"/>
    <n v="6441"/>
  </r>
  <r>
    <n v="23691"/>
    <x v="3"/>
    <s v="KL09140001"/>
    <s v="Dypvåg Idrettsforening"/>
    <n v="1457"/>
    <n v="1457"/>
  </r>
  <r>
    <n v="23742"/>
    <x v="3"/>
    <s v="KL09290002"/>
    <s v="Dølemo Idrettslag"/>
    <n v="21417"/>
    <n v="21417"/>
  </r>
  <r>
    <n v="27558"/>
    <x v="3"/>
    <s v="KL18270001"/>
    <s v="Dønna Idrettslag"/>
    <n v="44148"/>
    <n v="44148"/>
  </r>
  <r>
    <n v="721860"/>
    <x v="3"/>
    <s v="KL18270011"/>
    <s v="Dønna Innebandyklubb"/>
    <n v="13724"/>
    <n v="13724"/>
  </r>
  <r>
    <n v="711997"/>
    <x v="3"/>
    <s v="KL18270010"/>
    <s v="Dønna Klatreforening"/>
    <n v="1176"/>
    <n v="1176"/>
  </r>
  <r>
    <n v="27561"/>
    <x v="3"/>
    <s v="KL18270004"/>
    <s v="Dønna Turnforening"/>
    <n v="0"/>
    <n v="0"/>
  </r>
  <r>
    <n v="22573"/>
    <x v="3"/>
    <s v="KL06040003"/>
    <s v="Efteløt Idrettslag"/>
    <n v="82698"/>
    <n v="82698"/>
  </r>
  <r>
    <n v="222535"/>
    <x v="3"/>
    <s v="KL11010041"/>
    <s v="Egersund Golfklubb"/>
    <n v="103681"/>
    <n v="103681"/>
  </r>
  <r>
    <n v="24101"/>
    <x v="3"/>
    <s v="KL11010001"/>
    <s v="Egersund Karate Kyokushinkai"/>
    <n v="1805"/>
    <n v="1805"/>
  </r>
  <r>
    <n v="24131"/>
    <x v="3"/>
    <s v="KL11010031"/>
    <s v="Egersund Klatre- og Tindeklubb"/>
    <n v="5047"/>
    <n v="5047"/>
  </r>
  <r>
    <n v="760863"/>
    <x v="3"/>
    <s v="KL11010053"/>
    <s v="Egersund Kyokushin Karate Klubb"/>
    <n v="18240"/>
    <n v="18240"/>
  </r>
  <r>
    <n v="24106"/>
    <x v="3"/>
    <s v="KL11010006"/>
    <s v="Egersund Og Dalane Rideklubb"/>
    <n v="73737"/>
    <n v="73737"/>
  </r>
  <r>
    <n v="24105"/>
    <x v="3"/>
    <s v="KL11010005"/>
    <s v="Egersund Orienteringsklubb"/>
    <n v="14200"/>
    <n v="14200"/>
  </r>
  <r>
    <n v="197214"/>
    <x v="3"/>
    <s v="KL11010034"/>
    <s v="Egersund Padleklubb"/>
    <n v="2314"/>
    <n v="2314"/>
  </r>
  <r>
    <n v="24107"/>
    <x v="3"/>
    <s v="KL11010007"/>
    <s v="Egersund Pistolklubb"/>
    <n v="22643"/>
    <n v="22643"/>
  </r>
  <r>
    <n v="24110"/>
    <x v="3"/>
    <s v="KL11010010"/>
    <s v="Egersund Racketklubb"/>
    <n v="98880"/>
    <n v="98880"/>
  </r>
  <r>
    <n v="513932"/>
    <x v="3"/>
    <s v="KL11010043"/>
    <s v="Egersund Seilforening"/>
    <n v="54503"/>
    <n v="54503"/>
  </r>
  <r>
    <n v="24108"/>
    <x v="3"/>
    <s v="KL11010008"/>
    <s v="Egersund Skiforening"/>
    <n v="16912"/>
    <n v="16912"/>
  </r>
  <r>
    <n v="24109"/>
    <x v="3"/>
    <s v="KL11010009"/>
    <s v="Egersund Svømmeklubb"/>
    <n v="47757"/>
    <n v="47757"/>
  </r>
  <r>
    <n v="24103"/>
    <x v="3"/>
    <s v="KL11010003"/>
    <s v="Egersund Undervannsklubb"/>
    <n v="44294"/>
    <n v="44294"/>
  </r>
  <r>
    <n v="24111"/>
    <x v="3"/>
    <s v="KL11010011"/>
    <s v="Egersund Volleyballklubb"/>
    <n v="4901"/>
    <n v="4901"/>
  </r>
  <r>
    <n v="24104"/>
    <x v="3"/>
    <s v="KL11010004"/>
    <s v="Egersunds Idrettsklubb"/>
    <n v="702110"/>
    <n v="702110"/>
  </r>
  <r>
    <n v="24112"/>
    <x v="3"/>
    <s v="KL11010012"/>
    <s v="Egersunds Turnforening"/>
    <n v="43416"/>
    <n v="43416"/>
  </r>
  <r>
    <n v="26968"/>
    <x v="3"/>
    <s v="KL17020004"/>
    <s v="Egge IL"/>
    <n v="189249"/>
    <n v="189249"/>
  </r>
  <r>
    <n v="22725"/>
    <x v="3"/>
    <s v="KL06210001"/>
    <s v="Eggedal Idrettslag"/>
    <n v="46349"/>
    <n v="46349"/>
  </r>
  <r>
    <n v="26201"/>
    <x v="3"/>
    <s v="KL15390001"/>
    <s v="Eid Idrettslag"/>
    <n v="7651"/>
    <n v="7651"/>
  </r>
  <r>
    <n v="25766"/>
    <x v="3"/>
    <s v="KL14430001"/>
    <s v="Eid Idrettslag"/>
    <n v="147360"/>
    <n v="147360"/>
  </r>
  <r>
    <n v="25774"/>
    <x v="3"/>
    <s v="KL14430009"/>
    <s v="Eid Ride og Køyreklubb"/>
    <n v="8654"/>
    <n v="8654"/>
  </r>
  <r>
    <n v="25768"/>
    <x v="3"/>
    <s v="KL14430003"/>
    <s v="Eid Symjeklubb"/>
    <n v="46209"/>
    <n v="46209"/>
  </r>
  <r>
    <n v="23233"/>
    <x v="3"/>
    <s v="KL08050004"/>
    <s v="Eidanger Idrettslag"/>
    <n v="232392"/>
    <n v="232392"/>
  </r>
  <r>
    <n v="26278"/>
    <x v="3"/>
    <s v="KL15510001"/>
    <s v="Eide Idrettslag"/>
    <n v="27178"/>
    <n v="27178"/>
  </r>
  <r>
    <n v="180861"/>
    <x v="3"/>
    <s v="KL15510011"/>
    <s v="Eide Innebandy Klubb"/>
    <n v="4031"/>
    <n v="4031"/>
  </r>
  <r>
    <n v="26283"/>
    <x v="3"/>
    <s v="KL15510009"/>
    <s v="Eide og Omegn Fotballklubb"/>
    <n v="155218"/>
    <n v="155218"/>
  </r>
  <r>
    <n v="28462"/>
    <x v="3"/>
    <s v="KL20120010"/>
    <s v="Eidebakken Idrettslag"/>
    <n v="9331"/>
    <n v="9331"/>
  </r>
  <r>
    <n v="25321"/>
    <x v="3"/>
    <s v="KL12320001"/>
    <s v="Eidfjord Idrettslag"/>
    <n v="97466"/>
    <n v="97466"/>
  </r>
  <r>
    <n v="19827"/>
    <x v="3"/>
    <s v="KL01250002"/>
    <s v="Eidsberg Idrettslag"/>
    <n v="52890"/>
    <n v="52890"/>
  </r>
  <r>
    <n v="529701"/>
    <x v="3"/>
    <s v="KL01250022"/>
    <s v="Eidsberg Karateklubb"/>
    <n v="8425"/>
    <n v="8425"/>
  </r>
  <r>
    <n v="563246"/>
    <x v="3"/>
    <s v="KL01250024"/>
    <s v="Eidsberg Rideklubb"/>
    <n v="7511"/>
    <n v="7511"/>
  </r>
  <r>
    <n v="26094"/>
    <x v="3"/>
    <s v="KL15240001"/>
    <s v="Eidsdal Idrottslag"/>
    <n v="26206"/>
    <n v="26206"/>
  </r>
  <r>
    <n v="21781"/>
    <x v="3"/>
    <s v="KL04200018"/>
    <s v="Eidskog Fotball"/>
    <n v="119743"/>
    <n v="119743"/>
  </r>
  <r>
    <n v="21764"/>
    <x v="3"/>
    <s v="KL04200001"/>
    <s v="Eidskog Gym og Turnforening"/>
    <n v="18445"/>
    <n v="18445"/>
  </r>
  <r>
    <n v="220992"/>
    <x v="3"/>
    <s v="KL04200023"/>
    <s v="Eidskog Håndballklubb"/>
    <n v="8538"/>
    <n v="8538"/>
  </r>
  <r>
    <n v="21765"/>
    <x v="3"/>
    <s v="KL04200002"/>
    <s v="Eidskog Mx"/>
    <n v="18742"/>
    <n v="18742"/>
  </r>
  <r>
    <n v="21766"/>
    <x v="3"/>
    <s v="KL04200003"/>
    <s v="Eidskog Orienteringslag"/>
    <n v="11839"/>
    <n v="11839"/>
  </r>
  <r>
    <n v="580840"/>
    <x v="3"/>
    <s v="KL04200031"/>
    <s v="Eidskog Ride og Kjøreklubb"/>
    <n v="5390"/>
    <n v="5390"/>
  </r>
  <r>
    <n v="21776"/>
    <x v="3"/>
    <s v="KL04200013"/>
    <s v="Eidskog Sportsskyttere"/>
    <n v="16185"/>
    <n v="16185"/>
  </r>
  <r>
    <n v="20627"/>
    <x v="3"/>
    <s v="KL02370003"/>
    <s v="Eidsvold Idrætsforening"/>
    <n v="317227"/>
    <n v="317227"/>
  </r>
  <r>
    <n v="20628"/>
    <x v="3"/>
    <s v="KL02370004"/>
    <s v="Eidsvold Turnforening"/>
    <n v="22509"/>
    <n v="22509"/>
  </r>
  <r>
    <n v="445157"/>
    <x v="3"/>
    <s v="KL02370039"/>
    <s v="Eidsvold Turnforening Fotball"/>
    <n v="459003"/>
    <n v="459003"/>
  </r>
  <r>
    <n v="445696"/>
    <x v="3"/>
    <s v="KL02370042"/>
    <s v="Eidsvold Turnforening Gymnastikk og Turn"/>
    <n v="20323"/>
    <n v="20323"/>
  </r>
  <r>
    <n v="445172"/>
    <x v="3"/>
    <s v="KL02370041"/>
    <s v="Eidsvold Turnforening Håndball"/>
    <n v="72063"/>
    <n v="72063"/>
  </r>
  <r>
    <n v="445699"/>
    <x v="3"/>
    <s v="KL02370043"/>
    <s v="Eidsvold Turnforening Skøyter"/>
    <n v="23377"/>
    <n v="23377"/>
  </r>
  <r>
    <n v="20629"/>
    <x v="3"/>
    <s v="KL02370005"/>
    <s v="Eidsvold Værks Skiklub"/>
    <n v="119172"/>
    <n v="119172"/>
  </r>
  <r>
    <n v="20657"/>
    <x v="3"/>
    <s v="KL02370033"/>
    <s v="Eidsvoll 1814s"/>
    <n v="107677"/>
    <n v="107677"/>
  </r>
  <r>
    <n v="20656"/>
    <x v="3"/>
    <s v="KL02370032"/>
    <s v="Eidsvoll Basketball Klubb"/>
    <n v="17636"/>
    <n v="17636"/>
  </r>
  <r>
    <n v="884974"/>
    <x v="3"/>
    <s v="KL02370055"/>
    <s v="Eidsvoll Bueskyttere"/>
    <n v="4784"/>
    <n v="4784"/>
  </r>
  <r>
    <n v="740478"/>
    <x v="3"/>
    <s v="KL02370053"/>
    <s v="Eidsvoll Fristil Taekwondoklubb"/>
    <n v="6733"/>
    <n v="6733"/>
  </r>
  <r>
    <n v="579199"/>
    <x v="3"/>
    <s v="KL02370045"/>
    <s v="Eidsvoll Hestesportsklubb"/>
    <n v="6104"/>
    <n v="6104"/>
  </r>
  <r>
    <n v="20638"/>
    <x v="3"/>
    <s v="KL02370014"/>
    <s v="Eidsvoll Orienteringslag"/>
    <n v="15391"/>
    <n v="15391"/>
  </r>
  <r>
    <n v="20640"/>
    <x v="3"/>
    <s v="KL02370016"/>
    <s v="Eidsvoll Svømmeklubb"/>
    <n v="76943"/>
    <n v="76943"/>
  </r>
  <r>
    <n v="20641"/>
    <x v="3"/>
    <s v="KL02370017"/>
    <s v="Eidsvoll Sykkelklubb"/>
    <n v="39813"/>
    <n v="39813"/>
  </r>
  <r>
    <n v="24831"/>
    <x v="3"/>
    <s v="KL12010075"/>
    <s v="Eidsvåg Idrettslag"/>
    <n v="95065"/>
    <n v="95065"/>
  </r>
  <r>
    <n v="26227"/>
    <x v="3"/>
    <s v="KL15430001"/>
    <s v="Eidsvåg Idrettslag"/>
    <n v="84104"/>
    <n v="84104"/>
  </r>
  <r>
    <n v="26228"/>
    <x v="3"/>
    <s v="KL15430002"/>
    <s v="Eidsøra IL"/>
    <n v="10156"/>
    <n v="10156"/>
  </r>
  <r>
    <n v="24113"/>
    <x v="3"/>
    <s v="KL11010013"/>
    <s v="Eiger Fotballklubb"/>
    <n v="311275"/>
    <n v="311275"/>
  </r>
  <r>
    <n v="22999"/>
    <x v="3"/>
    <s v="KL07040034"/>
    <s v="Eik IF Tønsberg"/>
    <n v="329209"/>
    <n v="329209"/>
  </r>
  <r>
    <n v="113600"/>
    <x v="3"/>
    <s v="KL01040054"/>
    <s v="Eika Krapfoss Fotballklubb"/>
    <n v="34421"/>
    <n v="34421"/>
  </r>
  <r>
    <n v="25558"/>
    <x v="3"/>
    <s v="KL12630002"/>
    <s v="Eikanger Idrettslag"/>
    <n v="46444"/>
    <n v="46444"/>
  </r>
  <r>
    <n v="25586"/>
    <x v="3"/>
    <s v="KL14010002"/>
    <s v="Eikefjord Idrettslag"/>
    <n v="110963"/>
    <n v="110963"/>
  </r>
  <r>
    <n v="25396"/>
    <x v="3"/>
    <s v="KL12410002"/>
    <s v="Eikelandsfjorden Idrettslag"/>
    <n v="37651"/>
    <n v="37651"/>
  </r>
  <r>
    <n v="20057"/>
    <x v="3"/>
    <s v="KL02190010"/>
    <s v="Eikeli Bærum Basketballklubb 1985 - Eb-85"/>
    <n v="69645"/>
    <n v="69645"/>
  </r>
  <r>
    <n v="24072"/>
    <x v="3"/>
    <s v="KL10340002"/>
    <s v="Eiken Idrettslag"/>
    <n v="23302"/>
    <n v="23302"/>
  </r>
  <r>
    <n v="22771"/>
    <x v="3"/>
    <s v="KL06240007"/>
    <s v="Eiker Bordtennisklubb"/>
    <n v="26733"/>
    <n v="26733"/>
  </r>
  <r>
    <n v="538281"/>
    <x v="3"/>
    <s v="KL06250029"/>
    <s v="Eiker Cheer Team"/>
    <n v="230474"/>
    <n v="230474"/>
  </r>
  <r>
    <n v="22789"/>
    <x v="3"/>
    <s v="KL06250002"/>
    <s v="Eiker Cykleklubb"/>
    <n v="23459"/>
    <n v="23459"/>
  </r>
  <r>
    <n v="202248"/>
    <x v="3"/>
    <s v="KL06250023"/>
    <s v="Eiker Golfklubb"/>
    <n v="98229"/>
    <n v="98229"/>
  </r>
  <r>
    <n v="22768"/>
    <x v="3"/>
    <s v="KL06240004"/>
    <s v="Eiker Orienteringslag Eg"/>
    <n v="58376"/>
    <n v="58376"/>
  </r>
  <r>
    <n v="22773"/>
    <x v="3"/>
    <s v="KL06240009"/>
    <s v="Eiker Padleklubb"/>
    <n v="10150"/>
    <n v="10150"/>
  </r>
  <r>
    <n v="869700"/>
    <x v="3"/>
    <s v="KL06240043"/>
    <s v="Eiker Skiklubb"/>
    <n v="25817"/>
    <n v="25817"/>
  </r>
  <r>
    <n v="22767"/>
    <x v="3"/>
    <s v="KL06240003"/>
    <s v="Eikeren Brettseilerklubb"/>
    <n v="1297"/>
    <n v="1297"/>
  </r>
  <r>
    <n v="20143"/>
    <x v="3"/>
    <s v="KL02190096"/>
    <s v="Eiksmarka Tennisklubb"/>
    <n v="289119"/>
    <n v="289119"/>
  </r>
  <r>
    <n v="569540"/>
    <x v="3"/>
    <s v="KL05290052"/>
    <s v="Eina Sportsklubb"/>
    <n v="112542"/>
    <n v="112542"/>
  </r>
  <r>
    <n v="25606"/>
    <x v="3"/>
    <s v="KL14110004"/>
    <s v="Eivindvik Idrettslag"/>
    <n v="9433"/>
    <n v="9433"/>
  </r>
  <r>
    <n v="20740"/>
    <x v="3"/>
    <s v="KL03010063"/>
    <s v="Ekeberg Rideklubb"/>
    <n v="9153"/>
    <n v="9153"/>
  </r>
  <r>
    <n v="19869"/>
    <x v="3"/>
    <s v="KL01360001"/>
    <s v="Ekholt Ballklubb"/>
    <n v="121929"/>
    <n v="121929"/>
  </r>
  <r>
    <n v="535369"/>
    <x v="3"/>
    <s v="KL01360027"/>
    <s v="Ekholtbruket Golfklubb"/>
    <n v="24259"/>
    <n v="24259"/>
  </r>
  <r>
    <n v="26255"/>
    <x v="3"/>
    <s v="KL15480004"/>
    <s v="Ekko/Aureosen IL"/>
    <n v="128845"/>
    <n v="128845"/>
  </r>
  <r>
    <n v="27140"/>
    <x v="3"/>
    <s v="KL17190001"/>
    <s v="Ekne Idrettslag"/>
    <n v="22042"/>
    <n v="22042"/>
  </r>
  <r>
    <n v="25510"/>
    <x v="3"/>
    <s v="KL12510003"/>
    <s v="Eksingedalen Idrettslag"/>
    <n v="6839"/>
    <n v="6839"/>
  </r>
  <r>
    <n v="25331"/>
    <x v="3"/>
    <s v="KL12350004"/>
    <s v="ELDAR IL"/>
    <n v="52194"/>
    <n v="52194"/>
  </r>
  <r>
    <n v="24506"/>
    <x v="3"/>
    <s v="KL11190027"/>
    <s v="Elgane Motorsykkelklubb"/>
    <n v="65357"/>
    <n v="65357"/>
  </r>
  <r>
    <n v="21945"/>
    <x v="3"/>
    <s v="KL04340002"/>
    <s v="Elgå Idrettslag"/>
    <n v="2036"/>
    <n v="2036"/>
  </r>
  <r>
    <n v="696826"/>
    <x v="3"/>
    <s v="KL01061006"/>
    <s v="Elite Dance Fredrikstad Danseklubb"/>
    <n v="74593"/>
    <n v="74593"/>
  </r>
  <r>
    <n v="599062"/>
    <x v="3"/>
    <s v="KL03011345"/>
    <s v="Elleve Stjerner Idrettslag"/>
    <n v="7385"/>
    <n v="7385"/>
  </r>
  <r>
    <n v="20742"/>
    <x v="3"/>
    <s v="KL03010066"/>
    <s v="Ellingsrud Idrettslag"/>
    <n v="229971"/>
    <n v="229971"/>
  </r>
  <r>
    <n v="20743"/>
    <x v="3"/>
    <s v="KL03010067"/>
    <s v="Ellingsrud Rytterklubb"/>
    <n v="12526"/>
    <n v="12526"/>
  </r>
  <r>
    <n v="25968"/>
    <x v="3"/>
    <s v="KL15040052"/>
    <s v="Ellingsøy Idrettslag"/>
    <n v="141876"/>
    <n v="141876"/>
  </r>
  <r>
    <n v="26256"/>
    <x v="3"/>
    <s v="KL15480005"/>
    <s v="Elnesvågen og Omegn Idrettslag"/>
    <n v="124278"/>
    <n v="124278"/>
  </r>
  <r>
    <n v="26272"/>
    <x v="3"/>
    <s v="KL15480022"/>
    <s v="Elnesvågen Omegn Idrettslag Håndballgruppen"/>
    <n v="69166"/>
    <n v="69166"/>
  </r>
  <r>
    <n v="26257"/>
    <x v="3"/>
    <s v="KL15480006"/>
    <s v="Elnesvågen Turnforening"/>
    <n v="85434"/>
    <n v="85434"/>
  </r>
  <r>
    <n v="27248"/>
    <x v="3"/>
    <s v="KL17400002"/>
    <s v="Elva/Namsskogan I.L"/>
    <n v="11883"/>
    <n v="11883"/>
  </r>
  <r>
    <n v="909951"/>
    <x v="3"/>
    <s v="KL06020197"/>
    <s v="Elvebyen Håndballklubb"/>
    <n v="6223"/>
    <n v="6223"/>
  </r>
  <r>
    <n v="680621"/>
    <x v="3"/>
    <s v="KL06020169"/>
    <s v="Elvebyen Sportsdanseklubb"/>
    <n v="45038"/>
    <n v="45038"/>
  </r>
  <r>
    <n v="739045"/>
    <x v="3"/>
    <s v="KL06020181"/>
    <s v="Elvebyen Taekwondoklubb"/>
    <n v="68352"/>
    <n v="68352"/>
  </r>
  <r>
    <n v="844395"/>
    <x v="3"/>
    <s v="KL03011607"/>
    <s v="Elveli Kjøre- og Rideklubb"/>
    <n v="123"/>
    <n v="123"/>
  </r>
  <r>
    <n v="450287"/>
    <x v="3"/>
    <s v="KL04270054"/>
    <s v="Elverum Bowlingklubb"/>
    <n v="12688"/>
    <n v="12688"/>
  </r>
  <r>
    <n v="21830"/>
    <x v="3"/>
    <s v="KL04270002"/>
    <s v="Elverum Bueskyttere"/>
    <n v="1784"/>
    <n v="1784"/>
  </r>
  <r>
    <n v="21831"/>
    <x v="3"/>
    <s v="KL04270003"/>
    <s v="Elverum Flyklubb"/>
    <n v="49453"/>
    <n v="49453"/>
  </r>
  <r>
    <n v="92869"/>
    <x v="3"/>
    <s v="KL04270037"/>
    <s v="Elverum Fotball"/>
    <n v="500649"/>
    <n v="500649"/>
  </r>
  <r>
    <n v="785313"/>
    <x v="3"/>
    <s v="KL04270063"/>
    <s v="ELVERUM FRISBEE KLUBB"/>
    <n v="4756"/>
    <n v="4756"/>
  </r>
  <r>
    <n v="21859"/>
    <x v="3"/>
    <s v="KL04270031"/>
    <s v="Elverum Golfklubb"/>
    <n v="272412"/>
    <n v="272412"/>
  </r>
  <r>
    <n v="21832"/>
    <x v="3"/>
    <s v="KL04270004"/>
    <s v="Elverum Helsesportlag"/>
    <n v="15354"/>
    <n v="15354"/>
  </r>
  <r>
    <n v="187797"/>
    <x v="3"/>
    <s v="KL04270041"/>
    <s v="Elverum Hopp"/>
    <n v="12840"/>
    <n v="12840"/>
  </r>
  <r>
    <n v="139624"/>
    <x v="3"/>
    <s v="KL04270038"/>
    <s v="Elverum Håndball "/>
    <n v="872625"/>
    <n v="872625"/>
  </r>
  <r>
    <n v="21857"/>
    <x v="3"/>
    <s v="KL04270029"/>
    <s v="Elverum Innebandyklubb"/>
    <n v="17158"/>
    <n v="17158"/>
  </r>
  <r>
    <n v="21836"/>
    <x v="3"/>
    <s v="KL04270008"/>
    <s v="Elverum Orienteringsklubb"/>
    <n v="13319"/>
    <n v="13319"/>
  </r>
  <r>
    <n v="21837"/>
    <x v="3"/>
    <s v="KL04270009"/>
    <s v="Elverum Pistolklubb"/>
    <n v="7627"/>
    <n v="7627"/>
  </r>
  <r>
    <n v="21850"/>
    <x v="3"/>
    <s v="KL04270022"/>
    <s v="Elverum Rideklubb"/>
    <n v="51465"/>
    <n v="51465"/>
  </r>
  <r>
    <n v="21838"/>
    <x v="3"/>
    <s v="KL04270010"/>
    <s v="Elverum Rifleklubb"/>
    <n v="34354"/>
    <n v="34354"/>
  </r>
  <r>
    <n v="193726"/>
    <x v="3"/>
    <s v="KL04270045"/>
    <s v="Elverum Svømming"/>
    <n v="74913"/>
    <n v="74913"/>
  </r>
  <r>
    <n v="21854"/>
    <x v="3"/>
    <s v="KL04270026"/>
    <s v="Elverum Taekwondo Klubb"/>
    <n v="20434"/>
    <n v="20434"/>
  </r>
  <r>
    <n v="184736"/>
    <x v="3"/>
    <s v="KL04270040"/>
    <s v="Elverum Turn"/>
    <n v="169413"/>
    <n v="169413"/>
  </r>
  <r>
    <n v="27079"/>
    <x v="3"/>
    <s v="KL17140003"/>
    <s v="Elvran Idrettslag"/>
    <n v="7483"/>
    <n v="7483"/>
  </r>
  <r>
    <n v="25947"/>
    <x v="3"/>
    <s v="KL15040028"/>
    <s v="Emblem Idrettslag"/>
    <n v="289713"/>
    <n v="289713"/>
  </r>
  <r>
    <n v="607671"/>
    <x v="3"/>
    <s v="KL02290111"/>
    <s v="Enebakk Klatreklubb"/>
    <n v="5974"/>
    <n v="5974"/>
  </r>
  <r>
    <n v="214810"/>
    <x v="3"/>
    <s v="KL02290108"/>
    <s v="Enebakk Motorsportklubb"/>
    <n v="31017"/>
    <n v="31017"/>
  </r>
  <r>
    <n v="20353"/>
    <x v="3"/>
    <s v="KL02290002"/>
    <s v="Enebakk Pistol Klubb"/>
    <n v="9347"/>
    <n v="9347"/>
  </r>
  <r>
    <n v="20360"/>
    <x v="3"/>
    <s v="KL02290101"/>
    <s v="Enebakk Vannskiklubb"/>
    <n v="35566"/>
    <n v="35566"/>
  </r>
  <r>
    <n v="21946"/>
    <x v="3"/>
    <s v="KL04340003"/>
    <s v="Engerdal Sportsklubb"/>
    <n v="117407"/>
    <n v="117407"/>
  </r>
  <r>
    <n v="609244"/>
    <x v="3"/>
    <s v="KL04340012"/>
    <s v="Engerdal Sykkelklubb"/>
    <n v="4309"/>
    <n v="4309"/>
  </r>
  <r>
    <n v="26128"/>
    <x v="3"/>
    <s v="KL15290002"/>
    <s v="Engesetdal Idrettslag"/>
    <n v="4767"/>
    <n v="4767"/>
  </r>
  <r>
    <n v="543635"/>
    <x v="3"/>
    <s v="KL02310126"/>
    <s v="Enjoy Danseklubb Strømmen"/>
    <n v="68207"/>
    <n v="68207"/>
  </r>
  <r>
    <n v="24917"/>
    <x v="3"/>
    <s v="KL12010175"/>
    <s v="Epona Rideklubb"/>
    <n v="128266"/>
    <n v="128266"/>
  </r>
  <r>
    <n v="25485"/>
    <x v="3"/>
    <s v="KL12470013"/>
    <s v="Erdal Idrettslag"/>
    <n v="62390"/>
    <n v="62390"/>
  </r>
  <r>
    <n v="26234"/>
    <x v="3"/>
    <s v="KL15430008"/>
    <s v="Eresfjord Idrettslag"/>
    <n v="6669"/>
    <n v="6669"/>
  </r>
  <r>
    <n v="26232"/>
    <x v="3"/>
    <s v="KL15430006"/>
    <s v="Eresfjord og Vistdal Fotballklubb"/>
    <n v="5991"/>
    <n v="5991"/>
  </r>
  <r>
    <n v="24652"/>
    <x v="3"/>
    <s v="KL11340005"/>
    <s v="Erfjord Idrettslag"/>
    <n v="19485"/>
    <n v="19485"/>
  </r>
  <r>
    <n v="26384"/>
    <x v="3"/>
    <s v="KL15690003"/>
    <s v="Ertvågsøya Idrettslag"/>
    <n v="11434"/>
    <n v="11434"/>
  </r>
  <r>
    <n v="749398"/>
    <x v="3"/>
    <s v="KL04170037"/>
    <s v="Esbc (european Senior Bowling Committee) Norge"/>
    <n v="56420"/>
    <n v="56420"/>
  </r>
  <r>
    <n v="25170"/>
    <x v="3"/>
    <s v="KL12110001"/>
    <s v="Etne Idrettslag"/>
    <n v="237942"/>
    <n v="237942"/>
  </r>
  <r>
    <n v="712218"/>
    <x v="3"/>
    <s v="KL12110020"/>
    <s v="Etne klatreklubb"/>
    <n v="0"/>
    <n v="0"/>
  </r>
  <r>
    <n v="566391"/>
    <x v="3"/>
    <s v="KL12110015"/>
    <s v="Etne Kyokushin Karateklubb"/>
    <n v="47807"/>
    <n v="47807"/>
  </r>
  <r>
    <n v="22424"/>
    <x v="3"/>
    <s v="KL05410006"/>
    <s v="Etnedal Fotballklubb"/>
    <n v="42060"/>
    <n v="42060"/>
  </r>
  <r>
    <n v="22420"/>
    <x v="3"/>
    <s v="KL05410002"/>
    <s v="Etnedal Idrettslag"/>
    <n v="23819"/>
    <n v="23819"/>
  </r>
  <r>
    <n v="22421"/>
    <x v="3"/>
    <s v="KL05410003"/>
    <s v="Etnedal Skilag"/>
    <n v="15144"/>
    <n v="15144"/>
  </r>
  <r>
    <n v="696759"/>
    <x v="3"/>
    <s v="KL19130016"/>
    <s v="Evenskjer Klatreklubb"/>
    <n v="18105"/>
    <n v="18105"/>
  </r>
  <r>
    <n v="223619"/>
    <x v="3"/>
    <s v="KL03011073"/>
    <s v="Everest Sports Klubb"/>
    <n v="0"/>
    <n v="0"/>
  </r>
  <r>
    <n v="23750"/>
    <x v="3"/>
    <s v="KL09370002"/>
    <s v="Evje Pistolklubb"/>
    <n v="7901"/>
    <n v="7901"/>
  </r>
  <r>
    <n v="113932"/>
    <x v="3"/>
    <s v="KL09370011"/>
    <s v="Evje Taekwondo Klubb"/>
    <n v="4567"/>
    <n v="4567"/>
  </r>
  <r>
    <n v="27861"/>
    <x v="3"/>
    <s v="KL18650024"/>
    <s v="F K Lofoten"/>
    <n v="37849"/>
    <n v="37849"/>
  </r>
  <r>
    <n v="21457"/>
    <x v="3"/>
    <s v="KL03010854"/>
    <s v="F.c. Dania"/>
    <n v="7569"/>
    <n v="7569"/>
  </r>
  <r>
    <n v="457633"/>
    <x v="3"/>
    <s v="KL15280025"/>
    <s v="F.K. Sykkylven"/>
    <n v="132549"/>
    <n v="132549"/>
  </r>
  <r>
    <n v="578351"/>
    <x v="3"/>
    <s v="KL18270008"/>
    <s v="F/K Herøy/Dønna"/>
    <n v="10355"/>
    <n v="10355"/>
  </r>
  <r>
    <n v="22054"/>
    <x v="3"/>
    <s v="KL05010070"/>
    <s v="Faaberg Fotball"/>
    <n v="242316"/>
    <n v="242316"/>
  </r>
  <r>
    <n v="21994"/>
    <x v="3"/>
    <s v="KL05010002"/>
    <s v="Faaberg Idrettslag"/>
    <n v="105567"/>
    <n v="105567"/>
  </r>
  <r>
    <n v="892128"/>
    <x v="3"/>
    <s v="KL03011630"/>
    <s v="Fagen-1926 Bokseklubb"/>
    <n v="61"/>
    <n v="61"/>
  </r>
  <r>
    <n v="20746"/>
    <x v="3"/>
    <s v="KL03010071"/>
    <s v="Fagerborg Ballklub"/>
    <n v="12167"/>
    <n v="12167"/>
  </r>
  <r>
    <n v="20747"/>
    <x v="3"/>
    <s v="KL03010072"/>
    <s v="Fagerheimen Tennisklubb"/>
    <n v="41455"/>
    <n v="41455"/>
  </r>
  <r>
    <n v="22426"/>
    <x v="3"/>
    <s v="KL05420002"/>
    <s v="Fagernes Idrettslag"/>
    <n v="132764"/>
    <n v="132764"/>
  </r>
  <r>
    <n v="20003"/>
    <x v="3"/>
    <s v="KL02160012"/>
    <s v="Fagerstrand Idrettsforening"/>
    <n v="109807"/>
    <n v="109807"/>
  </r>
  <r>
    <n v="23313"/>
    <x v="3"/>
    <s v="KL08060031"/>
    <s v="Fakur Islandshestforening"/>
    <n v="5790"/>
    <n v="5790"/>
  </r>
  <r>
    <n v="24689"/>
    <x v="3"/>
    <s v="KL11460001"/>
    <s v="Falkeid idrettslag"/>
    <n v="178589"/>
    <n v="178589"/>
  </r>
  <r>
    <n v="697161"/>
    <x v="3"/>
    <s v="KL03011457"/>
    <s v="Falken Cricket Klubb"/>
    <n v="43468"/>
    <n v="43468"/>
  </r>
  <r>
    <n v="671733"/>
    <x v="3"/>
    <s v="KL16010502"/>
    <s v="Falken Danseklubb"/>
    <n v="17012"/>
    <n v="17012"/>
  </r>
  <r>
    <n v="783227"/>
    <x v="3"/>
    <s v="KL12010791"/>
    <s v="Fana Bueskytterklubb"/>
    <n v="17535"/>
    <n v="17535"/>
  </r>
  <r>
    <n v="25023"/>
    <x v="3"/>
    <s v="KL12010292"/>
    <s v="Fana Golfklubb"/>
    <n v="536289"/>
    <n v="536289"/>
  </r>
  <r>
    <n v="24834"/>
    <x v="3"/>
    <s v="KL12010079"/>
    <s v="Fana Idrettslag"/>
    <n v="1109079"/>
    <n v="1109079"/>
  </r>
  <r>
    <n v="92940"/>
    <x v="3"/>
    <s v="KL12010441"/>
    <s v="Fana Il Fotball"/>
    <n v="679829"/>
    <n v="679829"/>
  </r>
  <r>
    <n v="24835"/>
    <x v="3"/>
    <s v="KL12010080"/>
    <s v="Fana Kajakklubb"/>
    <n v="88506"/>
    <n v="88506"/>
  </r>
  <r>
    <n v="25102"/>
    <x v="3"/>
    <s v="KL12010371"/>
    <s v="Fana Karate Klubb"/>
    <n v="9723"/>
    <n v="9723"/>
  </r>
  <r>
    <n v="456792"/>
    <x v="3"/>
    <s v="KL12010606"/>
    <s v="Fana Kickboxing Klubb"/>
    <n v="29438"/>
    <n v="29438"/>
  </r>
  <r>
    <n v="25024"/>
    <x v="3"/>
    <s v="KL12010293"/>
    <s v="Fana NTN Taekwon-do klubb"/>
    <n v="18221"/>
    <n v="18221"/>
  </r>
  <r>
    <n v="24836"/>
    <x v="3"/>
    <s v="KL12010081"/>
    <s v="Fana Roklubb"/>
    <n v="67063"/>
    <n v="67063"/>
  </r>
  <r>
    <n v="861701"/>
    <x v="3"/>
    <s v="KL12010800"/>
    <s v="Fana Squashklubb"/>
    <n v="12379"/>
    <n v="12379"/>
  </r>
  <r>
    <n v="24839"/>
    <x v="3"/>
    <s v="KL12010084"/>
    <s v="Fana Tennisklubb"/>
    <n v="11571"/>
    <n v="11571"/>
  </r>
  <r>
    <n v="731632"/>
    <x v="3"/>
    <s v="KL12010778"/>
    <s v="Fana Wado-Ryu Karateklubb"/>
    <n v="8704"/>
    <n v="8704"/>
  </r>
  <r>
    <n v="25816"/>
    <x v="3"/>
    <s v="KL15020003"/>
    <s v="Fannefjord Pistolklubb"/>
    <n v="7197"/>
    <n v="7197"/>
  </r>
  <r>
    <n v="680421"/>
    <x v="3"/>
    <s v="KL15020093"/>
    <s v="Fannefjord Sykkelklubb"/>
    <n v="2449"/>
    <n v="2449"/>
  </r>
  <r>
    <n v="23096"/>
    <x v="3"/>
    <s v="KL07090013"/>
    <s v="Farris Sportsskyttere - Larvik"/>
    <n v="69153"/>
    <n v="69153"/>
  </r>
  <r>
    <n v="23123"/>
    <x v="3"/>
    <s v="KL07090040"/>
    <s v="Farrisbygda Idrettsforening"/>
    <n v="5360"/>
    <n v="5360"/>
  </r>
  <r>
    <n v="23942"/>
    <x v="3"/>
    <s v="KL10030004"/>
    <s v="Farsund Idrettslag"/>
    <n v="276839"/>
    <n v="276839"/>
  </r>
  <r>
    <n v="23943"/>
    <x v="3"/>
    <s v="KL10030005"/>
    <s v="Farsund Kajakklubb"/>
    <n v="1779"/>
    <n v="1779"/>
  </r>
  <r>
    <n v="23944"/>
    <x v="3"/>
    <s v="KL10030006"/>
    <s v="Farsund Pistolklubb"/>
    <n v="7599"/>
    <n v="7599"/>
  </r>
  <r>
    <n v="23956"/>
    <x v="3"/>
    <s v="KL10030018"/>
    <s v="Farsund Seilforening"/>
    <n v="5764"/>
    <n v="5764"/>
  </r>
  <r>
    <n v="23945"/>
    <x v="3"/>
    <s v="KL10030007"/>
    <s v="Farsund Svømmeklubb"/>
    <n v="44855"/>
    <n v="44855"/>
  </r>
  <r>
    <n v="791455"/>
    <x v="3"/>
    <s v="KL10030035"/>
    <s v="Farsund Sykleklubb"/>
    <n v="24069"/>
    <n v="24069"/>
  </r>
  <r>
    <n v="23946"/>
    <x v="3"/>
    <s v="KL10030008"/>
    <s v="Farsund Tennisklubb"/>
    <n v="3809"/>
    <n v="3809"/>
  </r>
  <r>
    <n v="23947"/>
    <x v="3"/>
    <s v="KL10030009"/>
    <s v="Farsund Turnforening"/>
    <n v="32953"/>
    <n v="32953"/>
  </r>
  <r>
    <n v="23948"/>
    <x v="3"/>
    <s v="KL10030010"/>
    <s v="Farsund Undervannsklubb"/>
    <n v="12780"/>
    <n v="12780"/>
  </r>
  <r>
    <n v="27711"/>
    <x v="3"/>
    <s v="KL18410001"/>
    <s v="Fauske Atletklubb"/>
    <n v="38327"/>
    <n v="38327"/>
  </r>
  <r>
    <n v="27714"/>
    <x v="3"/>
    <s v="KL18410004"/>
    <s v="Fauske Helsesportslag"/>
    <n v="12037"/>
    <n v="12037"/>
  </r>
  <r>
    <n v="598616"/>
    <x v="3"/>
    <s v="KL18410045"/>
    <s v="Fauske Idrettslag/Ski/Langrenn"/>
    <n v="30414"/>
    <n v="30414"/>
  </r>
  <r>
    <n v="607026"/>
    <x v="3"/>
    <s v="KL18410046"/>
    <s v="Fauske IL Sykkel"/>
    <n v="4888"/>
    <n v="4888"/>
  </r>
  <r>
    <n v="696281"/>
    <x v="3"/>
    <s v="KL18410048"/>
    <s v="Fauske Klatreklubb"/>
    <n v="6557"/>
    <n v="6557"/>
  </r>
  <r>
    <n v="27717"/>
    <x v="3"/>
    <s v="KL18410007"/>
    <s v="Fauske Svømmeklubb"/>
    <n v="98069"/>
    <n v="98069"/>
  </r>
  <r>
    <n v="27719"/>
    <x v="3"/>
    <s v="KL18410009"/>
    <s v="Fauskeeidet Idrettslag"/>
    <n v="10220"/>
    <n v="10220"/>
  </r>
  <r>
    <n v="27718"/>
    <x v="3"/>
    <s v="KL18410008"/>
    <s v="Fauske-Sprint F K"/>
    <n v="198366"/>
    <n v="198366"/>
  </r>
  <r>
    <n v="24693"/>
    <x v="3"/>
    <s v="KL11460005"/>
    <s v="Faxi Islandshestforening"/>
    <n v="18835"/>
    <n v="18835"/>
  </r>
  <r>
    <n v="674765"/>
    <x v="3"/>
    <s v="KL18500012"/>
    <s v="Fc Hulløy Bodø"/>
    <n v="51885"/>
    <n v="51885"/>
  </r>
  <r>
    <n v="24075"/>
    <x v="3"/>
    <s v="KL10370001"/>
    <s v="Feda Idrettslag"/>
    <n v="51731"/>
    <n v="51731"/>
  </r>
  <r>
    <n v="25580"/>
    <x v="3"/>
    <s v="KL12650001"/>
    <s v="Fedje Idrettslag"/>
    <n v="23164"/>
    <n v="23164"/>
  </r>
  <r>
    <n v="25629"/>
    <x v="3"/>
    <s v="KL14170004"/>
    <s v="Feios Idrettslag"/>
    <n v="6808"/>
    <n v="6808"/>
  </r>
  <r>
    <n v="20643"/>
    <x v="3"/>
    <s v="KL02370019"/>
    <s v="Feiring Idrettslag"/>
    <n v="81147"/>
    <n v="81147"/>
  </r>
  <r>
    <n v="475698"/>
    <x v="3"/>
    <s v="KL11200029"/>
    <s v="Feistein Dykkerklubb"/>
    <n v="0"/>
    <n v="0"/>
  </r>
  <r>
    <n v="23520"/>
    <x v="3"/>
    <s v="KL08300004"/>
    <s v="Felle Idrettslag"/>
    <n v="32564"/>
    <n v="32564"/>
  </r>
  <r>
    <n v="442136"/>
    <x v="3"/>
    <s v="KL16400030"/>
    <s v="Femund Trekkhundklubb"/>
    <n v="4439"/>
    <n v="4439"/>
  </r>
  <r>
    <n v="22223"/>
    <x v="3"/>
    <s v="KL05170017"/>
    <s v="Fengur Islandshestforening"/>
    <n v="8055"/>
    <n v="8055"/>
  </r>
  <r>
    <n v="20588"/>
    <x v="3"/>
    <s v="KL02360002"/>
    <s v="Fenstad Fotballklubb"/>
    <n v="18326"/>
    <n v="18326"/>
  </r>
  <r>
    <n v="20591"/>
    <x v="3"/>
    <s v="KL02360005"/>
    <s v="Fenstad Sportsklubb"/>
    <n v="14389"/>
    <n v="14389"/>
  </r>
  <r>
    <n v="24706"/>
    <x v="3"/>
    <s v="KL11490002"/>
    <s v="Ferkingstad Idrettslag"/>
    <n v="98369"/>
    <n v="98369"/>
  </r>
  <r>
    <n v="20313"/>
    <x v="3"/>
    <s v="KL02270005"/>
    <s v="Fet Friidrettsklubb"/>
    <n v="3775"/>
    <n v="3775"/>
  </r>
  <r>
    <n v="208081"/>
    <x v="3"/>
    <s v="KL02270019"/>
    <s v="Fet Golfklubb"/>
    <n v="64119"/>
    <n v="64119"/>
  </r>
  <r>
    <n v="20315"/>
    <x v="3"/>
    <s v="KL02270007"/>
    <s v="Fet Idrettslag Hovedstyret"/>
    <n v="475836"/>
    <n v="475836"/>
  </r>
  <r>
    <n v="20316"/>
    <x v="3"/>
    <s v="KL02270008"/>
    <s v="Fet Orienteringslag"/>
    <n v="16803"/>
    <n v="16803"/>
  </r>
  <r>
    <n v="20317"/>
    <x v="3"/>
    <s v="KL02270009"/>
    <s v="Fet Skiklubb"/>
    <n v="74589"/>
    <n v="74589"/>
  </r>
  <r>
    <n v="20319"/>
    <x v="3"/>
    <s v="KL02270011"/>
    <s v="Fet Svømmeklubb"/>
    <n v="146917"/>
    <n v="146917"/>
  </r>
  <r>
    <n v="23025"/>
    <x v="3"/>
    <s v="KL07060001"/>
    <s v="Fevang FK"/>
    <n v="68636"/>
    <n v="68636"/>
  </r>
  <r>
    <n v="574147"/>
    <x v="3"/>
    <s v="KL09040066"/>
    <s v="Fevik &amp; Omegn Cycle Club"/>
    <n v="5421"/>
    <n v="5421"/>
  </r>
  <r>
    <n v="26735"/>
    <x v="3"/>
    <s v="KL16240001"/>
    <s v="Fevåg Idrettslag"/>
    <n v="10940"/>
    <n v="10940"/>
  </r>
  <r>
    <n v="24173"/>
    <x v="3"/>
    <s v="KL11020042"/>
    <s v="Figgjo Idrettslag"/>
    <n v="180223"/>
    <n v="180223"/>
  </r>
  <r>
    <n v="21455"/>
    <x v="3"/>
    <s v="KL03010852"/>
    <s v="Fighter Kickboxingklubb"/>
    <n v="265639"/>
    <n v="265639"/>
  </r>
  <r>
    <n v="26179"/>
    <x v="3"/>
    <s v="KL15350001"/>
    <s v="Fiksdal/Rekdal Ballklubb"/>
    <n v="14543"/>
    <n v="14543"/>
  </r>
  <r>
    <n v="25559"/>
    <x v="3"/>
    <s v="KL12630003"/>
    <s v="FIL AKS-77"/>
    <n v="204858"/>
    <n v="204858"/>
  </r>
  <r>
    <n v="498276"/>
    <x v="3"/>
    <s v="KL08140022"/>
    <s v="Findal Kjøre og Rideklubb"/>
    <n v="3727"/>
    <n v="3727"/>
  </r>
  <r>
    <n v="27720"/>
    <x v="3"/>
    <s v="KL18410010"/>
    <s v="Finneid Idrettslag"/>
    <n v="28074"/>
    <n v="28074"/>
  </r>
  <r>
    <n v="27571"/>
    <x v="3"/>
    <s v="KL18320003"/>
    <s v="Finneidfjord Idrettslag"/>
    <n v="15654"/>
    <n v="15654"/>
  </r>
  <r>
    <n v="20645"/>
    <x v="3"/>
    <s v="KL02370021"/>
    <s v="Finnkollen Idrettslag"/>
    <n v="4474"/>
    <n v="4474"/>
  </r>
  <r>
    <n v="28269"/>
    <x v="3"/>
    <s v="KL19310005"/>
    <s v="Finnsnes IL Allianse"/>
    <n v="39867"/>
    <n v="39867"/>
  </r>
  <r>
    <n v="28298"/>
    <x v="3"/>
    <s v="KL19310036"/>
    <s v="Finnsnes Il Fotball"/>
    <n v="229702"/>
    <n v="229702"/>
  </r>
  <r>
    <n v="28297"/>
    <x v="3"/>
    <s v="KL19310035"/>
    <s v="Finnsnes IL Turn"/>
    <n v="72881"/>
    <n v="72881"/>
  </r>
  <r>
    <n v="28287"/>
    <x v="3"/>
    <s v="KL19310024"/>
    <s v="Finnsnes Karateklubb"/>
    <n v="10279"/>
    <n v="10279"/>
  </r>
  <r>
    <n v="28270"/>
    <x v="3"/>
    <s v="KL19310006"/>
    <s v="Finnsnes Pistolklubb"/>
    <n v="20483"/>
    <n v="20483"/>
  </r>
  <r>
    <n v="28271"/>
    <x v="3"/>
    <s v="KL19310007"/>
    <s v="Finnsnes Skiklubb"/>
    <n v="76715"/>
    <n v="76715"/>
  </r>
  <r>
    <n v="788496"/>
    <x v="3"/>
    <s v="KL19310065"/>
    <s v="Finnsnes Svømmeklubb"/>
    <n v="24908"/>
    <n v="24908"/>
  </r>
  <r>
    <n v="24673"/>
    <x v="3"/>
    <s v="KL11410001"/>
    <s v="Finnøy Idrettslag"/>
    <n v="74105"/>
    <n v="74105"/>
  </r>
  <r>
    <n v="25193"/>
    <x v="3"/>
    <s v="KL12190004"/>
    <s v="Finnås Sportsklubb"/>
    <n v="39070"/>
    <n v="39070"/>
  </r>
  <r>
    <n v="459352"/>
    <x v="3"/>
    <s v="KL10170009"/>
    <s v="Finsland Cross Klubb"/>
    <n v="5895"/>
    <n v="5895"/>
  </r>
  <r>
    <n v="21768"/>
    <x v="3"/>
    <s v="KL04200005"/>
    <s v="Finsrud Idrettslag"/>
    <n v="10028"/>
    <n v="10028"/>
  </r>
  <r>
    <n v="20646"/>
    <x v="3"/>
    <s v="KL02370022"/>
    <s v="Finstad Sportsklubb"/>
    <n v="40794"/>
    <n v="40794"/>
  </r>
  <r>
    <n v="677031"/>
    <x v="3"/>
    <s v="KL02210077"/>
    <s v="Finstadbru Bueskyttere"/>
    <n v="8027"/>
    <n v="8027"/>
  </r>
  <r>
    <n v="27544"/>
    <x v="3"/>
    <s v="KL18250001"/>
    <s v="Fiplingdal Idrettslag"/>
    <n v="6972"/>
    <n v="6972"/>
  </r>
  <r>
    <n v="844260"/>
    <x v="3"/>
    <s v="KL01010995"/>
    <s v="Fiskeklev Landeveisclub"/>
    <n v="26755"/>
    <n v="26755"/>
  </r>
  <r>
    <n v="26142"/>
    <x v="3"/>
    <s v="KL15310006"/>
    <s v="Fiskerstrand Idrettslag"/>
    <n v="59881"/>
    <n v="59881"/>
  </r>
  <r>
    <n v="22770"/>
    <x v="3"/>
    <s v="KL06240006"/>
    <s v="Fiskum Idrettslag"/>
    <n v="63357"/>
    <n v="63357"/>
  </r>
  <r>
    <n v="25240"/>
    <x v="3"/>
    <s v="KL12220001"/>
    <s v="Fitjar Idrettslag"/>
    <n v="226790"/>
    <n v="226790"/>
  </r>
  <r>
    <n v="590281"/>
    <x v="3"/>
    <s v="KL14290010"/>
    <s v="Fjaler og Omegn Motorsportklubb"/>
    <n v="5659"/>
    <n v="5659"/>
  </r>
  <r>
    <n v="712046"/>
    <x v="3"/>
    <s v="KL14290011"/>
    <s v="Fjaler Symjeklubb"/>
    <n v="7653"/>
    <n v="7653"/>
  </r>
  <r>
    <n v="25473"/>
    <x v="3"/>
    <s v="KL12460026"/>
    <s v="Fjell Barneidrettslag"/>
    <n v="3364"/>
    <n v="3364"/>
  </r>
  <r>
    <n v="591121"/>
    <x v="3"/>
    <s v="KL12460056"/>
    <s v="Fjell Karateklubb"/>
    <n v="53471"/>
    <n v="53471"/>
  </r>
  <r>
    <n v="28159"/>
    <x v="3"/>
    <s v="KL19130003"/>
    <s v="Fjell Skilag"/>
    <n v="46558"/>
    <n v="46558"/>
  </r>
  <r>
    <n v="22533"/>
    <x v="3"/>
    <s v="KL06020057"/>
    <s v="Fjell Sportsklubb"/>
    <n v="18240"/>
    <n v="18240"/>
  </r>
  <r>
    <n v="27790"/>
    <x v="3"/>
    <s v="KL18520002"/>
    <s v="Fjelldal Idrettslag"/>
    <n v="8758"/>
    <n v="8758"/>
  </r>
  <r>
    <n v="22699"/>
    <x v="3"/>
    <s v="KL06190001"/>
    <s v="Fjellet IL"/>
    <n v="10550"/>
    <n v="10550"/>
  </r>
  <r>
    <n v="530951"/>
    <x v="3"/>
    <s v="KL02360047"/>
    <s v="Fjellfoten Sykkelklubb"/>
    <n v="16773"/>
    <n v="16773"/>
  </r>
  <r>
    <n v="23478"/>
    <x v="3"/>
    <s v="KL08260004"/>
    <s v="Fjellguten Skilag"/>
    <n v="17178"/>
    <n v="17178"/>
  </r>
  <r>
    <n v="20367"/>
    <x v="3"/>
    <s v="KL02300005"/>
    <s v="Fjellhamar Fotballklubb"/>
    <n v="379522"/>
    <n v="379522"/>
  </r>
  <r>
    <n v="20365"/>
    <x v="3"/>
    <s v="KL02300003"/>
    <s v="Fjellhammer Idrettslag  "/>
    <n v="473962"/>
    <n v="473962"/>
  </r>
  <r>
    <n v="25786"/>
    <x v="3"/>
    <s v="KL14450005"/>
    <s v="Fjellhug/Vereide IL"/>
    <n v="43967"/>
    <n v="43967"/>
  </r>
  <r>
    <n v="26741"/>
    <x v="3"/>
    <s v="KL16240007"/>
    <s v="Fjell-Liv Miniatyrskytterlag"/>
    <n v="5137"/>
    <n v="5137"/>
  </r>
  <r>
    <n v="594735"/>
    <x v="3"/>
    <s v="KL12010698"/>
    <s v="Fjellsiden Karateklubb"/>
    <n v="32967"/>
    <n v="32967"/>
  </r>
  <r>
    <n v="21745"/>
    <x v="3"/>
    <s v="KL04190003"/>
    <s v="Fjelltun IL"/>
    <n v="44987"/>
    <n v="44987"/>
  </r>
  <r>
    <n v="26692"/>
    <x v="3"/>
    <s v="KL16170002"/>
    <s v="Fjellværøy IL"/>
    <n v="21736"/>
    <n v="21736"/>
  </r>
  <r>
    <n v="20348"/>
    <x v="3"/>
    <s v="KL02280023"/>
    <s v="Fjerdingby Innebandyklubb"/>
    <n v="14642"/>
    <n v="14642"/>
  </r>
  <r>
    <n v="582299"/>
    <x v="3"/>
    <s v="KL03011318"/>
    <s v="Fjord Cricket Club"/>
    <n v="8036"/>
    <n v="8036"/>
  </r>
  <r>
    <n v="207700"/>
    <x v="3"/>
    <s v="KL14320024"/>
    <s v="Fjordane Flyklubb"/>
    <n v="28230"/>
    <n v="28230"/>
  </r>
  <r>
    <n v="25715"/>
    <x v="3"/>
    <s v="KL14320004"/>
    <s v="Fjordane Luftsportsklubb"/>
    <n v="12389"/>
    <n v="12389"/>
  </r>
  <r>
    <n v="25172"/>
    <x v="3"/>
    <s v="KL12110003"/>
    <s v="Fjæra Og Rullestad IL"/>
    <n v="6528"/>
    <n v="6528"/>
  </r>
  <r>
    <n v="25634"/>
    <x v="3"/>
    <s v="KL14200018"/>
    <s v="Fjærland Idrettslag"/>
    <n v="1473"/>
    <n v="1473"/>
  </r>
  <r>
    <n v="25644"/>
    <x v="3"/>
    <s v="KL14200002"/>
    <s v="Fjøra Fotballklubb"/>
    <n v="58132"/>
    <n v="58132"/>
  </r>
  <r>
    <n v="26165"/>
    <x v="3"/>
    <s v="KL15340003"/>
    <s v="Fjørtoft Turn Og Idrottslag"/>
    <n v="48866"/>
    <n v="48866"/>
  </r>
  <r>
    <n v="23507"/>
    <x v="3"/>
    <s v="KL08290002"/>
    <s v="Fjågesund Idrettslag"/>
    <n v="2874"/>
    <n v="2874"/>
  </r>
  <r>
    <n v="27331"/>
    <x v="3"/>
    <s v="KL18040028"/>
    <s v="FK Bodø/Glimt"/>
    <n v="180098"/>
    <n v="180098"/>
  </r>
  <r>
    <n v="28006"/>
    <x v="3"/>
    <s v="KL19030034"/>
    <s v="Fk Brage Trondenes"/>
    <n v="40328"/>
    <n v="40328"/>
  </r>
  <r>
    <n v="685589"/>
    <x v="3"/>
    <s v="KL03011448"/>
    <s v="Fk Fortuna Oslo"/>
    <n v="22935"/>
    <n v="22935"/>
  </r>
  <r>
    <n v="698483"/>
    <x v="3"/>
    <s v="KL12010754"/>
    <s v="FK Fyllingsdalen"/>
    <n v="540382"/>
    <n v="540382"/>
  </r>
  <r>
    <n v="27335"/>
    <x v="3"/>
    <s v="KL18040032"/>
    <s v="Fk Gevir Bodø"/>
    <n v="0"/>
    <n v="0"/>
  </r>
  <r>
    <n v="22092"/>
    <x v="3"/>
    <s v="KL05020035"/>
    <s v="FK Gjøvik-Lyn"/>
    <n v="352617"/>
    <n v="352617"/>
  </r>
  <r>
    <n v="23576"/>
    <x v="3"/>
    <s v="KL09040011"/>
    <s v="Fk Jerv"/>
    <n v="214745"/>
    <n v="214745"/>
  </r>
  <r>
    <n v="27892"/>
    <x v="3"/>
    <s v="KL18670004"/>
    <s v="FK Luna"/>
    <n v="63327"/>
    <n v="63327"/>
  </r>
  <r>
    <n v="28292"/>
    <x v="3"/>
    <s v="KL19310030"/>
    <s v="FK Senja/Silsand"/>
    <n v="269976"/>
    <n v="269976"/>
  </r>
  <r>
    <n v="23838"/>
    <x v="3"/>
    <s v="KL10010068"/>
    <s v="Fk Solbygg"/>
    <n v="9107"/>
    <n v="9107"/>
  </r>
  <r>
    <n v="19569"/>
    <x v="3"/>
    <s v="KL01050034"/>
    <s v="FK Sparta Sarpsborg"/>
    <n v="88334"/>
    <n v="88334"/>
  </r>
  <r>
    <n v="28509"/>
    <x v="3"/>
    <s v="KL20150005"/>
    <s v="Fk Sørøy Glimt"/>
    <n v="77455"/>
    <n v="77455"/>
  </r>
  <r>
    <n v="428388"/>
    <x v="3"/>
    <s v="KL07040077"/>
    <s v="FK Tønsberg"/>
    <n v="212945"/>
    <n v="212945"/>
  </r>
  <r>
    <n v="22481"/>
    <x v="3"/>
    <s v="KL05450010"/>
    <s v="FK Vang"/>
    <n v="34302"/>
    <n v="34302"/>
  </r>
  <r>
    <n v="25122"/>
    <x v="3"/>
    <s v="KL12010391"/>
    <s v="Flaktveit Idrettsklubb"/>
    <n v="353773"/>
    <n v="353773"/>
  </r>
  <r>
    <n v="27274"/>
    <x v="3"/>
    <s v="KL17490001"/>
    <s v="Flatanger Dykkerklubb"/>
    <n v="644"/>
    <n v="644"/>
  </r>
  <r>
    <n v="27275"/>
    <x v="3"/>
    <s v="KL17490002"/>
    <s v="Flatanger Idrettslag"/>
    <n v="22322"/>
    <n v="22322"/>
  </r>
  <r>
    <n v="23499"/>
    <x v="3"/>
    <s v="KL08280001"/>
    <s v="Flatdal IL"/>
    <n v="17314"/>
    <n v="17314"/>
  </r>
  <r>
    <n v="25758"/>
    <x v="3"/>
    <s v="KL14410001"/>
    <s v="Flatraket Idrettslag"/>
    <n v="46076"/>
    <n v="46076"/>
  </r>
  <r>
    <n v="26504"/>
    <x v="3"/>
    <s v="KL16010122"/>
    <s v="Flatås Idrettslag"/>
    <n v="313265"/>
    <n v="313265"/>
  </r>
  <r>
    <n v="23984"/>
    <x v="3"/>
    <s v="KL10040020"/>
    <s v="Flekkefjord Atletklubb (fak)"/>
    <n v="7377"/>
    <n v="7377"/>
  </r>
  <r>
    <n v="23967"/>
    <x v="3"/>
    <s v="KL10040003"/>
    <s v="Flekkefjord Fotballklubb"/>
    <n v="245647"/>
    <n v="245647"/>
  </r>
  <r>
    <n v="23982"/>
    <x v="3"/>
    <s v="KL10040018"/>
    <s v="Flekkefjord Håndballklubb"/>
    <n v="57090"/>
    <n v="57090"/>
  </r>
  <r>
    <n v="23970"/>
    <x v="3"/>
    <s v="KL10040006"/>
    <s v="Flekkefjord Kajakklubb"/>
    <n v="47182"/>
    <n v="47182"/>
  </r>
  <r>
    <n v="23971"/>
    <x v="3"/>
    <s v="KL10040007"/>
    <s v="Flekkefjord Karateklubb"/>
    <n v="2869"/>
    <n v="2869"/>
  </r>
  <r>
    <n v="23973"/>
    <x v="3"/>
    <s v="KL10040009"/>
    <s v="Flekkefjord Svømmeklubb"/>
    <n v="44871"/>
    <n v="44871"/>
  </r>
  <r>
    <n v="23974"/>
    <x v="3"/>
    <s v="KL10040010"/>
    <s v="Flekkefjord Tennisklubb"/>
    <n v="6515"/>
    <n v="6515"/>
  </r>
  <r>
    <n v="873057"/>
    <x v="3"/>
    <s v="KL10040043"/>
    <s v="Flekkefjord Trialklubb"/>
    <n v="5293"/>
    <n v="5293"/>
  </r>
  <r>
    <n v="23975"/>
    <x v="3"/>
    <s v="KL10040011"/>
    <s v="Flekkefjord Turnforening"/>
    <n v="108518"/>
    <n v="108518"/>
  </r>
  <r>
    <n v="23779"/>
    <x v="3"/>
    <s v="KL10010009"/>
    <s v="Flekkerøy Idrettslag"/>
    <n v="204081"/>
    <n v="204081"/>
  </r>
  <r>
    <n v="782203"/>
    <x v="3"/>
    <s v="KL10010226"/>
    <s v="Flekkerøy Innebandyklubb"/>
    <n v="3408"/>
    <n v="3408"/>
  </r>
  <r>
    <n v="568265"/>
    <x v="3"/>
    <s v="KL10010198"/>
    <s v="Flekkerøy Kampsport Klubb"/>
    <n v="0"/>
    <n v="0"/>
  </r>
  <r>
    <n v="175630"/>
    <x v="3"/>
    <s v="KL10010141"/>
    <s v="Flekkerøy Padleklubb"/>
    <n v="2927"/>
    <n v="2927"/>
  </r>
  <r>
    <n v="26312"/>
    <x v="3"/>
    <s v="KL15570004"/>
    <s v="Flemma Idrettslag"/>
    <n v="24647"/>
    <n v="24647"/>
  </r>
  <r>
    <n v="22885"/>
    <x v="3"/>
    <s v="KL06310001"/>
    <s v="Flesberg Idrettslag"/>
    <n v="6616"/>
    <n v="6616"/>
  </r>
  <r>
    <n v="870667"/>
    <x v="3"/>
    <s v="KL12010805"/>
    <s v="Flesland Flystasjon Flyklubb"/>
    <n v="1052"/>
    <n v="1052"/>
  </r>
  <r>
    <n v="23001"/>
    <x v="3"/>
    <s v="KL07040036"/>
    <s v="Flint Tønsberg AIL"/>
    <n v="443475"/>
    <n v="443475"/>
  </r>
  <r>
    <n v="708564"/>
    <x v="3"/>
    <s v="KL07040099"/>
    <s v="Flint Tønsberg Håndball AL"/>
    <n v="228689"/>
    <n v="228689"/>
  </r>
  <r>
    <n v="21796"/>
    <x v="3"/>
    <s v="KL04250003"/>
    <s v="Flisa Allianseidrettslag"/>
    <n v="318188"/>
    <n v="318188"/>
  </r>
  <r>
    <n v="607861"/>
    <x v="3"/>
    <s v="KL04250037"/>
    <s v="Flisa Fotball"/>
    <n v="44006"/>
    <n v="44006"/>
  </r>
  <r>
    <n v="20426"/>
    <x v="3"/>
    <s v="KL02310008"/>
    <s v="Flisbyen Ballklubb"/>
    <n v="43817"/>
    <n v="43817"/>
  </r>
  <r>
    <n v="485055"/>
    <x v="3"/>
    <s v="KL08060106"/>
    <s v="Flittig Motocross Atv"/>
    <n v="10906"/>
    <n v="10906"/>
  </r>
  <r>
    <n v="25587"/>
    <x v="3"/>
    <s v="KL14010003"/>
    <s v="Flora Cykleklubb"/>
    <n v="15115"/>
    <n v="15115"/>
  </r>
  <r>
    <n v="25601"/>
    <x v="3"/>
    <s v="KL14010017"/>
    <s v="Flora Hestesportklubb"/>
    <n v="76644"/>
    <n v="76644"/>
  </r>
  <r>
    <n v="27081"/>
    <x v="3"/>
    <s v="KL17140005"/>
    <s v="Flora Idrettslag"/>
    <n v="2637"/>
    <n v="2637"/>
  </r>
  <r>
    <n v="25590"/>
    <x v="3"/>
    <s v="KL14010006"/>
    <s v="Florø Froskemannsklubb"/>
    <n v="35717"/>
    <n v="35717"/>
  </r>
  <r>
    <n v="580561"/>
    <x v="3"/>
    <s v="KL14010024"/>
    <s v="Florø Golfklubb"/>
    <n v="26734"/>
    <n v="26734"/>
  </r>
  <r>
    <n v="203181"/>
    <x v="3"/>
    <s v="KL14010019"/>
    <s v="Florø Innebandyklubb"/>
    <n v="3844"/>
    <n v="3844"/>
  </r>
  <r>
    <n v="543460"/>
    <x v="3"/>
    <s v="KL14010023"/>
    <s v="Florø Motorsport Klubb"/>
    <n v="4039"/>
    <n v="4039"/>
  </r>
  <r>
    <n v="25591"/>
    <x v="3"/>
    <s v="KL14010007"/>
    <s v="Florø Pistolklubb"/>
    <n v="1511"/>
    <n v="1511"/>
  </r>
  <r>
    <n v="25592"/>
    <x v="3"/>
    <s v="KL14010008"/>
    <s v="Florø Seilforening"/>
    <n v="31541"/>
    <n v="31541"/>
  </r>
  <r>
    <n v="25594"/>
    <x v="3"/>
    <s v="KL14010010"/>
    <s v="Florø Sportsklubb"/>
    <n v="776227"/>
    <n v="776227"/>
  </r>
  <r>
    <n v="695330"/>
    <x v="3"/>
    <s v="KL14010026"/>
    <s v="Florø Taekwondo klubb"/>
    <n v="16092"/>
    <n v="16092"/>
  </r>
  <r>
    <n v="25599"/>
    <x v="3"/>
    <s v="KL14010015"/>
    <s v="Florø Tennisklubb"/>
    <n v="1616"/>
    <n v="1616"/>
  </r>
  <r>
    <n v="25595"/>
    <x v="3"/>
    <s v="KL14010011"/>
    <s v="Florø Turn og Idrettsforening"/>
    <n v="165517"/>
    <n v="165517"/>
  </r>
  <r>
    <n v="23645"/>
    <x v="3"/>
    <s v="KL09060050"/>
    <s v="Flosta Idrettslag"/>
    <n v="9554"/>
    <n v="9554"/>
  </r>
  <r>
    <n v="167062"/>
    <x v="3"/>
    <s v="KL09060070"/>
    <s v="Flosta Motorbåtforening"/>
    <n v="18665"/>
    <n v="18665"/>
  </r>
  <r>
    <n v="23641"/>
    <x v="3"/>
    <s v="KL09060046"/>
    <s v="Flosta Pistolklubb"/>
    <n v="3184"/>
    <n v="3184"/>
  </r>
  <r>
    <n v="23649"/>
    <x v="3"/>
    <s v="KL09060054"/>
    <s v="Flosta Trialklubb"/>
    <n v="2011"/>
    <n v="2011"/>
  </r>
  <r>
    <n v="553714"/>
    <x v="3"/>
    <s v="KL05360026"/>
    <s v="Fluberg Fotballklubb"/>
    <n v="5965"/>
    <n v="5965"/>
  </r>
  <r>
    <n v="553705"/>
    <x v="3"/>
    <s v="KL05360025"/>
    <s v="Fluberg Skiklubb"/>
    <n v="9477"/>
    <n v="9477"/>
  </r>
  <r>
    <n v="441381"/>
    <x v="3"/>
    <s v="KL01280020"/>
    <s v="Flyklubben Øst"/>
    <n v="40242"/>
    <n v="40242"/>
  </r>
  <r>
    <n v="26883"/>
    <x v="3"/>
    <s v="KL16530001"/>
    <s v="Flå Idrettslag"/>
    <n v="83296"/>
    <n v="83296"/>
  </r>
  <r>
    <n v="714488"/>
    <x v="3"/>
    <s v="KL05140011"/>
    <s v="Flåklypa Sendeplatelag"/>
    <n v="143"/>
    <n v="143"/>
  </r>
  <r>
    <n v="441590"/>
    <x v="3"/>
    <s v="KL02200090"/>
    <s v="Fn/nato Veteranenes Feltskytterklub"/>
    <n v="204"/>
    <n v="204"/>
  </r>
  <r>
    <n v="24677"/>
    <x v="3"/>
    <s v="KL11410005"/>
    <s v="Fogn Idrettslag"/>
    <n v="10736"/>
    <n v="10736"/>
  </r>
  <r>
    <n v="20749"/>
    <x v="3"/>
    <s v="KL03010079"/>
    <s v="Fokus Bordtennisklubb"/>
    <n v="171016"/>
    <n v="171016"/>
  </r>
  <r>
    <n v="27288"/>
    <x v="3"/>
    <s v="KL17510002"/>
    <s v="Foldereid Idrettslag"/>
    <n v="12843"/>
    <n v="12843"/>
  </r>
  <r>
    <n v="26046"/>
    <x v="3"/>
    <s v="KL15190007"/>
    <s v="Folkestad Idrettslag"/>
    <n v="9940"/>
    <n v="9940"/>
  </r>
  <r>
    <n v="700624"/>
    <x v="3"/>
    <s v="KL08050127"/>
    <s v="Folkets Klubb Grenland"/>
    <n v="13706"/>
    <n v="13706"/>
  </r>
  <r>
    <n v="27213"/>
    <x v="3"/>
    <s v="KL17240002"/>
    <s v="Follafoss Idrettslag"/>
    <n v="30907"/>
    <n v="30907"/>
  </r>
  <r>
    <n v="705861"/>
    <x v="3"/>
    <s v="KL04390008"/>
    <s v="Folldal Friskliv"/>
    <n v="15659"/>
    <n v="15659"/>
  </r>
  <r>
    <n v="21984"/>
    <x v="3"/>
    <s v="KL04390001"/>
    <s v="Folldal Idrettsforening"/>
    <n v="93813"/>
    <n v="93813"/>
  </r>
  <r>
    <n v="21985"/>
    <x v="3"/>
    <s v="KL04390002"/>
    <s v="Folldal Pistolklubb "/>
    <n v="960"/>
    <n v="960"/>
  </r>
  <r>
    <n v="21987"/>
    <x v="3"/>
    <s v="KL04390004"/>
    <s v="Folldal Trekkhundklubb"/>
    <n v="4054"/>
    <n v="4054"/>
  </r>
  <r>
    <n v="22257"/>
    <x v="3"/>
    <s v="KL05220002"/>
    <s v="Follebu Fotballag"/>
    <n v="66609"/>
    <n v="66609"/>
  </r>
  <r>
    <n v="22256"/>
    <x v="3"/>
    <s v="KL05220001"/>
    <s v="Follebu Skiklubb"/>
    <n v="29458"/>
    <n v="29458"/>
  </r>
  <r>
    <n v="25487"/>
    <x v="3"/>
    <s v="KL12470015"/>
    <s v="Follese Fotballklubb"/>
    <n v="132941"/>
    <n v="132941"/>
  </r>
  <r>
    <n v="207165"/>
    <x v="3"/>
    <s v="KL02130049"/>
    <s v="Follo Flyklubb"/>
    <n v="10923"/>
    <n v="10923"/>
  </r>
  <r>
    <n v="207709"/>
    <x v="3"/>
    <s v="KL02130050"/>
    <s v="Follo Fotballklubb"/>
    <n v="176310"/>
    <n v="176310"/>
  </r>
  <r>
    <n v="19935"/>
    <x v="3"/>
    <s v="KL02130016"/>
    <s v="Follo Hestesportklubb"/>
    <n v="8538"/>
    <n v="8538"/>
  </r>
  <r>
    <n v="459791"/>
    <x v="3"/>
    <s v="KL02130056"/>
    <s v="Follo Håndballklubb"/>
    <n v="239335"/>
    <n v="239335"/>
  </r>
  <r>
    <n v="578752"/>
    <x v="3"/>
    <s v="KL02130061"/>
    <s v="Follo Håndballklubb Damer"/>
    <n v="151744"/>
    <n v="151744"/>
  </r>
  <r>
    <n v="705036"/>
    <x v="3"/>
    <s v="KL02170051"/>
    <s v="Follo Kampsport"/>
    <n v="4792"/>
    <n v="4792"/>
  </r>
  <r>
    <n v="142100"/>
    <x v="3"/>
    <s v="KL02130046"/>
    <s v="Follo Sykkelklubb"/>
    <n v="27703"/>
    <n v="27703"/>
  </r>
  <r>
    <n v="665910"/>
    <x v="3"/>
    <s v="KL03011409"/>
    <s v="Foreningen Capoeira Angola Oslo"/>
    <n v="4504"/>
    <n v="4504"/>
  </r>
  <r>
    <n v="602115"/>
    <x v="3"/>
    <s v="KL02190269"/>
    <s v="Fornebu Bordtennisklubb"/>
    <n v="58323"/>
    <n v="58323"/>
  </r>
  <r>
    <n v="711053"/>
    <x v="3"/>
    <s v="KL02190299"/>
    <s v="Fornebu Fotballklubb "/>
    <n v="66918"/>
    <n v="66918"/>
  </r>
  <r>
    <n v="27083"/>
    <x v="3"/>
    <s v="KL17140007"/>
    <s v="Forra Idrettslag"/>
    <n v="15680"/>
    <n v="15680"/>
  </r>
  <r>
    <n v="24627"/>
    <x v="3"/>
    <s v="KL11290001"/>
    <s v="Forsand Idrettslag"/>
    <n v="32576"/>
    <n v="32576"/>
  </r>
  <r>
    <n v="205679"/>
    <x v="3"/>
    <s v="KL02290107"/>
    <s v="Fortuna Rideklubb"/>
    <n v="112687"/>
    <n v="112687"/>
  </r>
  <r>
    <n v="24298"/>
    <x v="3"/>
    <s v="KL11030079"/>
    <s v="Forus og Gausel Idrettslag"/>
    <n v="386988"/>
    <n v="386988"/>
  </r>
  <r>
    <n v="213415"/>
    <x v="3"/>
    <s v="KL11200023"/>
    <s v="Forus RC Klubb"/>
    <n v="7796"/>
    <n v="7796"/>
  </r>
  <r>
    <n v="24402"/>
    <x v="3"/>
    <s v="KL11030183"/>
    <s v="Forus/Sandnes Ishockeyklubb"/>
    <n v="8205"/>
    <n v="8205"/>
  </r>
  <r>
    <n v="468552"/>
    <x v="3"/>
    <s v="KL16240017"/>
    <s v="Fosen Motorklubb"/>
    <n v="58288"/>
    <n v="58288"/>
  </r>
  <r>
    <n v="26746"/>
    <x v="3"/>
    <s v="KL16240012"/>
    <s v="Fosen NTN Taekwon-do klubb"/>
    <n v="15380"/>
    <n v="15380"/>
  </r>
  <r>
    <n v="26757"/>
    <x v="3"/>
    <s v="KL16270012"/>
    <s v="Fosen Volleyballklubb"/>
    <n v="1034"/>
    <n v="1034"/>
  </r>
  <r>
    <n v="163331"/>
    <x v="3"/>
    <s v="KL06050071"/>
    <s v="Fossekallen IL"/>
    <n v="8102"/>
    <n v="8102"/>
  </r>
  <r>
    <n v="667651"/>
    <x v="3"/>
    <s v="KL03011413"/>
    <s v="Fossum Cricket Klubb"/>
    <n v="0"/>
    <n v="0"/>
  </r>
  <r>
    <n v="683870"/>
    <x v="3"/>
    <s v="KL06270038"/>
    <s v="Fossum Hestesportklubb"/>
    <n v="1897"/>
    <n v="1897"/>
  </r>
  <r>
    <n v="20147"/>
    <x v="3"/>
    <s v="KL02190100"/>
    <s v="Fossum Idrettsforening"/>
    <n v="829286"/>
    <n v="829286"/>
  </r>
  <r>
    <n v="23284"/>
    <x v="3"/>
    <s v="KL08060002"/>
    <s v="Fossum Idrettsforening"/>
    <n v="123026"/>
    <n v="123026"/>
  </r>
  <r>
    <n v="21606"/>
    <x v="3"/>
    <s v="KL04030043"/>
    <s v="Fotballaget Fart"/>
    <n v="268906"/>
    <n v="268906"/>
  </r>
  <r>
    <n v="166173"/>
    <x v="3"/>
    <s v="KL12010486"/>
    <s v="Fotballklubben Bergen Nord"/>
    <n v="296214"/>
    <n v="296214"/>
  </r>
  <r>
    <n v="23776"/>
    <x v="3"/>
    <s v="KL10010006"/>
    <s v="Fotballklubben Donn"/>
    <n v="272743"/>
    <n v="272743"/>
  </r>
  <r>
    <n v="25983"/>
    <x v="3"/>
    <s v="KL15040067"/>
    <s v="Fotballklubben Fortuna Ålesund"/>
    <n v="135150"/>
    <n v="135150"/>
  </r>
  <r>
    <n v="26758"/>
    <x v="3"/>
    <s v="KL16270013"/>
    <s v="Fotballklubben Fosen"/>
    <n v="80413"/>
    <n v="80413"/>
  </r>
  <r>
    <n v="23784"/>
    <x v="3"/>
    <s v="KL10010014"/>
    <s v="Fotballklubben Grim"/>
    <n v="0"/>
    <n v="0"/>
  </r>
  <r>
    <n v="26429"/>
    <x v="3"/>
    <s v="KL16010037"/>
    <s v="Fotballklubben Kvik"/>
    <n v="65085"/>
    <n v="65085"/>
  </r>
  <r>
    <n v="131296"/>
    <x v="3"/>
    <s v="KL19030067"/>
    <s v="Fotballklubben Landsås"/>
    <n v="128307"/>
    <n v="128307"/>
  </r>
  <r>
    <n v="149894"/>
    <x v="3"/>
    <s v="KL18050059"/>
    <s v="Fotballklubben Mjølner"/>
    <n v="498727"/>
    <n v="498727"/>
  </r>
  <r>
    <n v="27703"/>
    <x v="3"/>
    <s v="KL18400007"/>
    <s v="Fotballklubben Saltdalkameratene"/>
    <n v="124762"/>
    <n v="124762"/>
  </r>
  <r>
    <n v="25598"/>
    <x v="3"/>
    <s v="KL14010014"/>
    <s v="Fotballklubben Tempo"/>
    <n v="12396"/>
    <n v="12396"/>
  </r>
  <r>
    <n v="22302"/>
    <x v="3"/>
    <s v="KL05280032"/>
    <s v="Fotballklubben Toten"/>
    <n v="132867"/>
    <n v="132867"/>
  </r>
  <r>
    <n v="207825"/>
    <x v="3"/>
    <s v="KL19020163"/>
    <s v="Fotballklubben Tromsøysund"/>
    <n v="10150"/>
    <n v="10150"/>
  </r>
  <r>
    <n v="753765"/>
    <x v="3"/>
    <s v="KL18700054"/>
    <s v="Fotballklubben Varg"/>
    <n v="20303"/>
    <n v="20303"/>
  </r>
  <r>
    <n v="24285"/>
    <x v="3"/>
    <s v="KL11030066"/>
    <s v="Fotballklubben Vidar"/>
    <n v="452539"/>
    <n v="452539"/>
  </r>
  <r>
    <n v="27351"/>
    <x v="3"/>
    <s v="KL18040048"/>
    <s v="Fotballklubben Vinkelen"/>
    <n v="23945"/>
    <n v="23945"/>
  </r>
  <r>
    <n v="25339"/>
    <x v="3"/>
    <s v="KL12350013"/>
    <s v="Fotballklubben Voss"/>
    <n v="527025"/>
    <n v="527025"/>
  </r>
  <r>
    <n v="22928"/>
    <x v="3"/>
    <s v="KL07010026"/>
    <s v="Fotballklubben Ørn Horten"/>
    <n v="381854"/>
    <n v="381854"/>
  </r>
  <r>
    <n v="25517"/>
    <x v="3"/>
    <s v="KL12530001"/>
    <s v="Fotlandsvåg Idrettslag"/>
    <n v="43071"/>
    <n v="43071"/>
  </r>
  <r>
    <n v="27208"/>
    <x v="3"/>
    <s v="KL17230001"/>
    <s v="Framverran Idrettslag"/>
    <n v="4645"/>
    <n v="4645"/>
  </r>
  <r>
    <n v="722508"/>
    <x v="3"/>
    <s v="KL01010077"/>
    <s v="Fredrikshald Prishtina Fotballklubb"/>
    <n v="18453"/>
    <n v="18453"/>
  </r>
  <r>
    <n v="19430"/>
    <x v="3"/>
    <s v="KL01010005"/>
    <s v="Fredrikshalds Turnforening"/>
    <n v="104873"/>
    <n v="104873"/>
  </r>
  <r>
    <n v="19641"/>
    <x v="3"/>
    <s v="KL01060007"/>
    <s v="Fredriksstad Roklub"/>
    <n v="29815"/>
    <n v="29815"/>
  </r>
  <r>
    <n v="721286"/>
    <x v="3"/>
    <s v="KL01061012"/>
    <s v="Fredrikstad Amerikansk Fotballklubb"/>
    <n v="9306"/>
    <n v="9306"/>
  </r>
  <r>
    <n v="19635"/>
    <x v="3"/>
    <s v="KL01060001"/>
    <s v="Fredrikstad B K Atlas"/>
    <n v="65476"/>
    <n v="65476"/>
  </r>
  <r>
    <n v="222452"/>
    <x v="3"/>
    <s v="KL01060135"/>
    <s v="Fredrikstad Ballklubb Avd Kvinnehåndball"/>
    <n v="324081"/>
    <n v="324081"/>
  </r>
  <r>
    <n v="113898"/>
    <x v="3"/>
    <s v="KL01060124"/>
    <s v="Fredrikstad Basketballklubb"/>
    <n v="42402"/>
    <n v="42402"/>
  </r>
  <r>
    <n v="19718"/>
    <x v="3"/>
    <s v="KL01060084"/>
    <s v="Fredrikstad Bokseklubb"/>
    <n v="4554"/>
    <n v="4554"/>
  </r>
  <r>
    <n v="19645"/>
    <x v="3"/>
    <s v="KL01060011"/>
    <s v="Fredrikstad Bowlingklubb"/>
    <n v="16468"/>
    <n v="16468"/>
  </r>
  <r>
    <n v="19646"/>
    <x v="3"/>
    <s v="KL01060012"/>
    <s v="Fredrikstad Bueskyttere"/>
    <n v="37494"/>
    <n v="37494"/>
  </r>
  <r>
    <n v="515824"/>
    <x v="3"/>
    <s v="KL01060152"/>
    <s v="Fredrikstad Fekteklubb"/>
    <n v="5011"/>
    <n v="5011"/>
  </r>
  <r>
    <n v="19647"/>
    <x v="3"/>
    <s v="KL01060013"/>
    <s v="Fredrikstad Fotballklubb"/>
    <n v="477102"/>
    <n v="477102"/>
  </r>
  <r>
    <n v="19640"/>
    <x v="3"/>
    <s v="KL01060006"/>
    <s v="Fredrikstad Helsesportslag"/>
    <n v="20736"/>
    <n v="20736"/>
  </r>
  <r>
    <n v="19649"/>
    <x v="3"/>
    <s v="KL01060015"/>
    <s v="Fredrikstad Idrettsforening"/>
    <n v="121730"/>
    <n v="121730"/>
  </r>
  <r>
    <n v="19652"/>
    <x v="3"/>
    <s v="KL01060018"/>
    <s v="Fredrikstad Innebandyklubb"/>
    <n v="58815"/>
    <n v="58815"/>
  </r>
  <r>
    <n v="557464"/>
    <x v="3"/>
    <s v="KL01060159"/>
    <s v="Fredrikstad Kampsportklubb"/>
    <n v="49930"/>
    <n v="49930"/>
  </r>
  <r>
    <n v="19752"/>
    <x v="3"/>
    <s v="KL01060118"/>
    <s v="Fredrikstad Klatreklubb"/>
    <n v="117749"/>
    <n v="117749"/>
  </r>
  <r>
    <n v="19653"/>
    <x v="3"/>
    <s v="KL01060019"/>
    <s v="Fredrikstad Kunstløpklubb"/>
    <n v="50436"/>
    <n v="50436"/>
  </r>
  <r>
    <n v="19654"/>
    <x v="3"/>
    <s v="KL01060020"/>
    <s v="Fredrikstad Miniatyrskytterlag"/>
    <n v="17831"/>
    <n v="17831"/>
  </r>
  <r>
    <n v="205331"/>
    <x v="3"/>
    <s v="KL01060129"/>
    <s v="Fredrikstad Og Sarpsborg Kajakklubb"/>
    <n v="14575"/>
    <n v="14575"/>
  </r>
  <r>
    <n v="19657"/>
    <x v="3"/>
    <s v="KL01060023"/>
    <s v="Fredrikstad Rideklubb"/>
    <n v="140118"/>
    <n v="140118"/>
  </r>
  <r>
    <n v="19736"/>
    <x v="3"/>
    <s v="KL01060102"/>
    <s v="Fredrikstad Seilforening"/>
    <n v="50323"/>
    <n v="50323"/>
  </r>
  <r>
    <n v="19658"/>
    <x v="3"/>
    <s v="KL01060024"/>
    <s v="Fredrikstad Skiklubb"/>
    <n v="164772"/>
    <n v="164772"/>
  </r>
  <r>
    <n v="19664"/>
    <x v="3"/>
    <s v="KL01060030"/>
    <s v="Fredrikstad Sportsdykkere"/>
    <n v="7861"/>
    <n v="7861"/>
  </r>
  <r>
    <n v="19659"/>
    <x v="3"/>
    <s v="KL01060025"/>
    <s v="Fredrikstad Sportsskyttere"/>
    <n v="24981"/>
    <n v="24981"/>
  </r>
  <r>
    <n v="19747"/>
    <x v="3"/>
    <s v="KL01060113"/>
    <s v="Fredrikstad Sykkelklubb"/>
    <n v="19383"/>
    <n v="19383"/>
  </r>
  <r>
    <n v="19660"/>
    <x v="3"/>
    <s v="KL01060026"/>
    <s v="Fredrikstad Tennisklubb"/>
    <n v="19541"/>
    <n v="19541"/>
  </r>
  <r>
    <n v="680275"/>
    <x v="3"/>
    <s v="KL01068009"/>
    <s v="Fredrikstad Triatlonklubb"/>
    <n v="0"/>
    <n v="0"/>
  </r>
  <r>
    <n v="19661"/>
    <x v="3"/>
    <s v="KL01060027"/>
    <s v="Fredrikstad Turnforening"/>
    <n v="253740"/>
    <n v="253740"/>
  </r>
  <r>
    <n v="493831"/>
    <x v="3"/>
    <s v="KL03011231"/>
    <s v="Freestyle Idrettslag"/>
    <n v="28035"/>
    <n v="28035"/>
  </r>
  <r>
    <n v="26302"/>
    <x v="3"/>
    <s v="KL15050058"/>
    <s v="Frei Fotballklubb"/>
    <n v="121353"/>
    <n v="121353"/>
  </r>
  <r>
    <n v="26417"/>
    <x v="3"/>
    <s v="KL16010023"/>
    <s v="Freidig Sportsklubben"/>
    <n v="753434"/>
    <n v="753434"/>
  </r>
  <r>
    <n v="850908"/>
    <x v="3"/>
    <s v="KL12560020"/>
    <s v="Frekhaug Diskgolfklubb"/>
    <n v="3564"/>
    <n v="3564"/>
  </r>
  <r>
    <n v="442115"/>
    <x v="3"/>
    <s v="KL03011120"/>
    <s v="Frelsesarmeen Oslo Idrettslag"/>
    <n v="0"/>
    <n v="0"/>
  </r>
  <r>
    <n v="20676"/>
    <x v="3"/>
    <s v="KL02390001"/>
    <s v="Fremad-Hurdal"/>
    <n v="35996"/>
    <n v="35996"/>
  </r>
  <r>
    <n v="20753"/>
    <x v="3"/>
    <s v="KL03010083"/>
    <s v="Frigg Oslo Fotballklubb"/>
    <n v="541694"/>
    <n v="541694"/>
  </r>
  <r>
    <n v="556227"/>
    <x v="3"/>
    <s v="KL11020121"/>
    <s v="Friheten Rideklubb Sandnes"/>
    <n v="14996"/>
    <n v="14996"/>
  </r>
  <r>
    <n v="21858"/>
    <x v="3"/>
    <s v="KL04270030"/>
    <s v="Friidretsklubben Orion"/>
    <n v="69760"/>
    <n v="69760"/>
  </r>
  <r>
    <n v="21948"/>
    <x v="3"/>
    <s v="KL04340007"/>
    <s v="Friidrettsklubben Ren-Eng"/>
    <n v="9711"/>
    <n v="9711"/>
  </r>
  <r>
    <n v="19826"/>
    <x v="3"/>
    <s v="KL01250001"/>
    <s v="Friidrettslaget Bamse"/>
    <n v="4246"/>
    <n v="4246"/>
  </r>
  <r>
    <n v="159027"/>
    <x v="3"/>
    <s v="KL01051001"/>
    <s v="Friidrettslaget Borg"/>
    <n v="3522"/>
    <n v="3522"/>
  </r>
  <r>
    <n v="24224"/>
    <x v="3"/>
    <s v="KL11030005"/>
    <s v="Frisinn Sportsklubb"/>
    <n v="128648"/>
    <n v="128648"/>
  </r>
  <r>
    <n v="24751"/>
    <x v="3"/>
    <s v="KL11490047"/>
    <s v="Frisk Rideklubb"/>
    <n v="6459"/>
    <n v="6459"/>
  </r>
  <r>
    <n v="590354"/>
    <x v="3"/>
    <s v="KL09060136"/>
    <s v="Friskis &amp; Svettis Arendal"/>
    <n v="45568"/>
    <n v="45568"/>
  </r>
  <r>
    <n v="599524"/>
    <x v="3"/>
    <s v="KL12010701"/>
    <s v="Friskis &amp; Svettis Bergen"/>
    <n v="16626"/>
    <n v="16626"/>
  </r>
  <r>
    <n v="597757"/>
    <x v="3"/>
    <s v="KL08210021"/>
    <s v="Friskis &amp; Svettis Bø"/>
    <n v="7926"/>
    <n v="7926"/>
  </r>
  <r>
    <n v="578542"/>
    <x v="3"/>
    <s v="KL06020162"/>
    <s v="Friskis &amp; Svettis Drammen"/>
    <n v="11655"/>
    <n v="11655"/>
  </r>
  <r>
    <n v="671918"/>
    <x v="3"/>
    <s v="KL04200033"/>
    <s v="Friskis &amp; Svettis Eidskog"/>
    <n v="8411"/>
    <n v="8411"/>
  </r>
  <r>
    <n v="592783"/>
    <x v="3"/>
    <s v="KL04270060"/>
    <s v="Friskis &amp; Svettis Elverum"/>
    <n v="13929"/>
    <n v="13929"/>
  </r>
  <r>
    <n v="596935"/>
    <x v="3"/>
    <s v="KL14010025"/>
    <s v="Friskis &amp; Svettis Florø"/>
    <n v="8278"/>
    <n v="8278"/>
  </r>
  <r>
    <n v="590708"/>
    <x v="3"/>
    <s v="KL01060166"/>
    <s v="Friskis &amp; Svettis Fredrikstad"/>
    <n v="0"/>
    <n v="0"/>
  </r>
  <r>
    <n v="596372"/>
    <x v="3"/>
    <s v="KL14320035"/>
    <s v="Friskis &amp; Svettis Førde"/>
    <n v="10954"/>
    <n v="10954"/>
  </r>
  <r>
    <n v="591712"/>
    <x v="3"/>
    <s v="KL05020115"/>
    <s v="Friskis &amp; Svettis Gjøvik"/>
    <n v="11221"/>
    <n v="11221"/>
  </r>
  <r>
    <n v="600866"/>
    <x v="3"/>
    <s v="KL08050123"/>
    <s v="Friskis &amp; Svettis Grenland"/>
    <n v="33979"/>
    <n v="33979"/>
  </r>
  <r>
    <n v="590351"/>
    <x v="3"/>
    <s v="KL09040069"/>
    <s v="Friskis &amp; Svettis Grimstad"/>
    <n v="28183"/>
    <n v="28183"/>
  </r>
  <r>
    <n v="592780"/>
    <x v="3"/>
    <s v="KL04030104"/>
    <s v="Friskis &amp; Svettis Hamar"/>
    <n v="22826"/>
    <n v="22826"/>
  </r>
  <r>
    <n v="597612"/>
    <x v="3"/>
    <s v="KL20040053"/>
    <s v="Friskis &amp; Svettis Hammerfest"/>
    <n v="6281"/>
    <n v="6281"/>
  </r>
  <r>
    <n v="602106"/>
    <x v="3"/>
    <s v="KL16170029"/>
    <s v="Friskis &amp; Svettis Hitra"/>
    <n v="4477"/>
    <n v="4477"/>
  </r>
  <r>
    <n v="596374"/>
    <x v="3"/>
    <s v="KL14130006"/>
    <s v="Friskis &amp; Svettis Hyllestad"/>
    <n v="3214"/>
    <n v="3214"/>
  </r>
  <r>
    <n v="452212"/>
    <x v="3"/>
    <s v="KL10010168"/>
    <s v="Friskis &amp; Svettis Kristiansand"/>
    <n v="43109"/>
    <n v="43109"/>
  </r>
  <r>
    <n v="598189"/>
    <x v="3"/>
    <s v="KL06260055"/>
    <s v="Friskis &amp; Svettis Lier"/>
    <n v="27090"/>
    <n v="27090"/>
  </r>
  <r>
    <n v="591724"/>
    <x v="3"/>
    <s v="KL05010109"/>
    <s v="Friskis &amp; Svettis Lillehammer"/>
    <n v="103544"/>
    <n v="103544"/>
  </r>
  <r>
    <n v="596989"/>
    <x v="3"/>
    <s v="KL06230035"/>
    <s v="Friskis &amp; Svettis Modum"/>
    <n v="19540"/>
    <n v="19540"/>
  </r>
  <r>
    <n v="591130"/>
    <x v="3"/>
    <s v="KL02170047"/>
    <s v="Friskis &amp; Svettis Oppegård"/>
    <n v="74865"/>
    <n v="74865"/>
  </r>
  <r>
    <n v="590355"/>
    <x v="3"/>
    <s v="KL03011330"/>
    <s v="Friskis &amp; Svettis Oslo"/>
    <n v="0"/>
    <n v="0"/>
  </r>
  <r>
    <n v="899345"/>
    <x v="3"/>
    <s v="KL09010036"/>
    <s v="Friskis &amp; Svettis Risør"/>
    <n v="5742"/>
    <n v="5742"/>
  </r>
  <r>
    <n v="590706"/>
    <x v="3"/>
    <s v="KL01051026"/>
    <s v="Friskis &amp; Svettis Sarpsborg"/>
    <n v="21131"/>
    <n v="21131"/>
  </r>
  <r>
    <n v="591125"/>
    <x v="3"/>
    <s v="KL02130063"/>
    <s v="Friskis &amp; Svettis Ski"/>
    <n v="14413"/>
    <n v="14413"/>
  </r>
  <r>
    <n v="598736"/>
    <x v="3"/>
    <s v="KL11030273"/>
    <s v="Friskis &amp; Svettis Stavanger-Sandnes"/>
    <n v="98760"/>
    <n v="98760"/>
  </r>
  <r>
    <n v="23494"/>
    <x v="3"/>
    <s v="KL08260020"/>
    <s v="Friskis &amp; Svettis Tinn"/>
    <n v="12634"/>
    <n v="12634"/>
  </r>
  <r>
    <n v="591123"/>
    <x v="3"/>
    <s v="KL02110036"/>
    <s v="Friskis &amp; Svettis Vestby"/>
    <n v="8820"/>
    <n v="8820"/>
  </r>
  <r>
    <n v="598762"/>
    <x v="3"/>
    <s v="KL11460026"/>
    <s v="Friskis og Svettis Tysvær"/>
    <n v="13493"/>
    <n v="13493"/>
  </r>
  <r>
    <n v="789742"/>
    <x v="3"/>
    <s v="KL05320027"/>
    <s v="Friskis&amp;Svettis Jevnaker"/>
    <n v="28442"/>
    <n v="28442"/>
  </r>
  <r>
    <n v="597813"/>
    <x v="3"/>
    <s v="KL06040063"/>
    <s v="Friskis&amp;Svettis Kongsberg"/>
    <n v="8293"/>
    <n v="8293"/>
  </r>
  <r>
    <n v="593045"/>
    <x v="3"/>
    <s v="KL15020091"/>
    <s v="Friskis&amp;Svettis Molde"/>
    <n v="27541"/>
    <n v="27541"/>
  </r>
  <r>
    <n v="591124"/>
    <x v="3"/>
    <s v="KL02300079"/>
    <s v="Friskis&amp;Svettis Nedre Romerike"/>
    <n v="34337"/>
    <n v="34337"/>
  </r>
  <r>
    <n v="834540"/>
    <x v="3"/>
    <s v="KL12010797"/>
    <s v="Friskis&amp;Svettis Nordnes-Åsane"/>
    <n v="4500"/>
    <n v="4500"/>
  </r>
  <r>
    <n v="591129"/>
    <x v="3"/>
    <s v="KL19020217"/>
    <s v="Friskis&amp;Svettis Tromsø"/>
    <n v="11633"/>
    <n v="11633"/>
  </r>
  <r>
    <n v="607585"/>
    <x v="3"/>
    <s v="KL07040094"/>
    <s v="Friskis&amp;svettis Tønsberg"/>
    <n v="36844"/>
    <n v="36844"/>
  </r>
  <r>
    <n v="610397"/>
    <x v="3"/>
    <s v="KL05420050"/>
    <s v="Friskis&amp;Svettis Valdres"/>
    <n v="7629"/>
    <n v="7629"/>
  </r>
  <r>
    <n v="482667"/>
    <x v="3"/>
    <s v="KL05280049"/>
    <s v="Friskus IL"/>
    <n v="19567"/>
    <n v="19567"/>
  </r>
  <r>
    <n v="454652"/>
    <x v="3"/>
    <s v="KL02150026"/>
    <s v="Frogn Jeger- Og Fiskerforening"/>
    <n v="0"/>
    <n v="0"/>
  </r>
  <r>
    <n v="20758"/>
    <x v="3"/>
    <s v="KL03010088"/>
    <s v="Frogner Bowlingklubb"/>
    <n v="5955"/>
    <n v="5955"/>
  </r>
  <r>
    <n v="20295"/>
    <x v="3"/>
    <s v="KL02260005"/>
    <s v="Frogner Idrettslag"/>
    <n v="538059"/>
    <n v="538059"/>
  </r>
  <r>
    <n v="898369"/>
    <x v="3"/>
    <s v="KL02260034"/>
    <s v="Frogner Taekwondo klubb"/>
    <n v="4225"/>
    <n v="4225"/>
  </r>
  <r>
    <n v="856243"/>
    <x v="3"/>
    <s v="KL03011611"/>
    <s v="Frognerparken Idrettslag"/>
    <n v="8761"/>
    <n v="8761"/>
  </r>
  <r>
    <n v="27141"/>
    <x v="3"/>
    <s v="KL17190002"/>
    <s v="Frol Idrettslag"/>
    <n v="195780"/>
    <n v="195780"/>
  </r>
  <r>
    <n v="23714"/>
    <x v="3"/>
    <s v="KL09190001"/>
    <s v="Froland Idrettslag"/>
    <n v="230945"/>
    <n v="230945"/>
  </r>
  <r>
    <n v="92914"/>
    <x v="3"/>
    <s v="KL09190009"/>
    <s v="Froland Motocross Klubb"/>
    <n v="16871"/>
    <n v="16871"/>
  </r>
  <r>
    <n v="472167"/>
    <x v="3"/>
    <s v="KL09190013"/>
    <s v="Froland Rideklubb"/>
    <n v="4151"/>
    <n v="4151"/>
  </r>
  <r>
    <n v="755086"/>
    <x v="3"/>
    <s v="KL05160038"/>
    <s v="Fron Fotball 2010"/>
    <n v="31970"/>
    <n v="31970"/>
  </r>
  <r>
    <n v="494682"/>
    <x v="3"/>
    <s v="KL05160037"/>
    <s v="Fron Håndballklubb"/>
    <n v="9861"/>
    <n v="9861"/>
  </r>
  <r>
    <n v="461307"/>
    <x v="3"/>
    <s v="KL05160034"/>
    <s v="Fron Ride- og kjøreklubb"/>
    <n v="7380"/>
    <n v="7380"/>
  </r>
  <r>
    <n v="680532"/>
    <x v="3"/>
    <s v="KL05190011"/>
    <s v="Fron Svømmeklubb"/>
    <n v="13254"/>
    <n v="13254"/>
  </r>
  <r>
    <n v="27127"/>
    <x v="3"/>
    <s v="KL17170001"/>
    <s v="Frosta Froskemannsklubb"/>
    <n v="3695"/>
    <n v="3695"/>
  </r>
  <r>
    <n v="213598"/>
    <x v="3"/>
    <s v="KL17170009"/>
    <s v="Frosta Golfklubb"/>
    <n v="21454"/>
    <n v="21454"/>
  </r>
  <r>
    <n v="27128"/>
    <x v="3"/>
    <s v="KL17170002"/>
    <s v="Frosta Idrettslag"/>
    <n v="43355"/>
    <n v="43355"/>
  </r>
  <r>
    <n v="581151"/>
    <x v="3"/>
    <s v="KL17170011"/>
    <s v="Frosta Motorcross Klubb"/>
    <n v="6834"/>
    <n v="6834"/>
  </r>
  <r>
    <n v="27129"/>
    <x v="3"/>
    <s v="KL17170003"/>
    <s v="Frosta Salongskytterlag"/>
    <n v="5070"/>
    <n v="5070"/>
  </r>
  <r>
    <n v="26275"/>
    <x v="3"/>
    <s v="KL15480025"/>
    <s v="Fræna Atletklubb"/>
    <n v="14978"/>
    <n v="14978"/>
  </r>
  <r>
    <n v="26261"/>
    <x v="3"/>
    <s v="KL15480010"/>
    <s v="Fræna Rideklubb"/>
    <n v="34256"/>
    <n v="34256"/>
  </r>
  <r>
    <n v="26262"/>
    <x v="3"/>
    <s v="KL15480011"/>
    <s v="Fræna ski og orienteringsklubb"/>
    <n v="669"/>
    <n v="669"/>
  </r>
  <r>
    <n v="598725"/>
    <x v="3"/>
    <s v="KL15480035"/>
    <s v="Fræna Sykkelklubb"/>
    <n v="4300"/>
    <n v="4300"/>
  </r>
  <r>
    <n v="26263"/>
    <x v="3"/>
    <s v="KL15480012"/>
    <s v="Fræna Volleyballklubb"/>
    <n v="12638"/>
    <n v="12638"/>
  </r>
  <r>
    <n v="24843"/>
    <x v="3"/>
    <s v="KL12010090"/>
    <s v="Frøya Allianseidrettslag"/>
    <n v="161473"/>
    <n v="161473"/>
  </r>
  <r>
    <n v="446927"/>
    <x v="3"/>
    <s v="KL12010591"/>
    <s v="Frøya Basket"/>
    <n v="104986"/>
    <n v="104986"/>
  </r>
  <r>
    <n v="509320"/>
    <x v="3"/>
    <s v="KL12010636"/>
    <s v="Frøya Fotball"/>
    <n v="45497"/>
    <n v="45497"/>
  </r>
  <r>
    <n v="709474"/>
    <x v="3"/>
    <s v="KL16200022"/>
    <s v="Frøya Golfklubb"/>
    <n v="16852"/>
    <n v="16852"/>
  </r>
  <r>
    <n v="26708"/>
    <x v="3"/>
    <s v="KL16200001"/>
    <s v="Frøya Idrettslag"/>
    <n v="143689"/>
    <n v="143689"/>
  </r>
  <r>
    <n v="828432"/>
    <x v="3"/>
    <s v="KL16200025"/>
    <s v="Frøya Klatreklubb"/>
    <n v="12421"/>
    <n v="12421"/>
  </r>
  <r>
    <n v="26709"/>
    <x v="3"/>
    <s v="KL16200002"/>
    <s v="Frøya Sportsdykkerklubb"/>
    <n v="6513"/>
    <n v="6513"/>
  </r>
  <r>
    <n v="24525"/>
    <x v="3"/>
    <s v="KL11210001"/>
    <s v="Frøyland Idrettslag"/>
    <n v="314498"/>
    <n v="314498"/>
  </r>
  <r>
    <n v="759456"/>
    <x v="3"/>
    <s v="KL03011576"/>
    <s v="FTT Oslo Sykkelklubb"/>
    <n v="4037"/>
    <n v="4037"/>
  </r>
  <r>
    <n v="741780"/>
    <x v="3"/>
    <s v="KL04170036"/>
    <s v="Funkis IL Hedmark"/>
    <n v="18375"/>
    <n v="18375"/>
  </r>
  <r>
    <n v="708356"/>
    <x v="3"/>
    <s v="KL03011486"/>
    <s v="Funkis Snowboardklubb"/>
    <n v="8299"/>
    <n v="8299"/>
  </r>
  <r>
    <n v="20592"/>
    <x v="3"/>
    <s v="KL02360006"/>
    <s v="Funnefoss Vormsund Idrettslag"/>
    <n v="234575"/>
    <n v="234575"/>
  </r>
  <r>
    <n v="25703"/>
    <x v="3"/>
    <s v="KL14290007"/>
    <s v="Fure Idrettslag"/>
    <n v="56824"/>
    <n v="56824"/>
  </r>
  <r>
    <n v="21692"/>
    <x v="3"/>
    <s v="KL04120061"/>
    <s v="Furnes Fotball"/>
    <n v="201992"/>
    <n v="201992"/>
  </r>
  <r>
    <n v="21695"/>
    <x v="3"/>
    <s v="KL04120064"/>
    <s v="Furnes Håndball"/>
    <n v="81592"/>
    <n v="81592"/>
  </r>
  <r>
    <n v="21693"/>
    <x v="3"/>
    <s v="KL04120062"/>
    <s v="Furnes Skiløperforening"/>
    <n v="13643"/>
    <n v="13643"/>
  </r>
  <r>
    <n v="28336"/>
    <x v="3"/>
    <s v="KL19380001"/>
    <s v="Furuflaten Idrettslag"/>
    <n v="46710"/>
    <n v="46710"/>
  </r>
  <r>
    <n v="475500"/>
    <x v="3"/>
    <s v="KL06230028"/>
    <s v="Furumo Curling Klubb"/>
    <n v="7310"/>
    <n v="7310"/>
  </r>
  <r>
    <n v="475049"/>
    <x v="3"/>
    <s v="KL03011199"/>
    <s v="Furuset Allidrett IF"/>
    <n v="285541"/>
    <n v="285541"/>
  </r>
  <r>
    <n v="699359"/>
    <x v="3"/>
    <s v="KL03011470"/>
    <s v="Furuset Cricket Klubb"/>
    <n v="2277"/>
    <n v="2277"/>
  </r>
  <r>
    <n v="21400"/>
    <x v="3"/>
    <s v="KL03010797"/>
    <s v="Furuset Fotball Idrettsforening"/>
    <n v="124275"/>
    <n v="124275"/>
  </r>
  <r>
    <n v="21385"/>
    <x v="3"/>
    <s v="KL03010782"/>
    <s v="Furuset Håndball IF"/>
    <n v="46956"/>
    <n v="46956"/>
  </r>
  <r>
    <n v="20763"/>
    <x v="3"/>
    <s v="KL03010094"/>
    <s v="Furuset Idrettsforening"/>
    <n v="358740"/>
    <n v="358740"/>
  </r>
  <r>
    <n v="21388"/>
    <x v="3"/>
    <s v="KL03010785"/>
    <s v="Furuset Ishockey IF"/>
    <n v="259278"/>
    <n v="259278"/>
  </r>
  <r>
    <n v="600836"/>
    <x v="3"/>
    <s v="KL03011353"/>
    <s v="Furuset Landhockeyklubb"/>
    <n v="13436"/>
    <n v="13436"/>
  </r>
  <r>
    <n v="21399"/>
    <x v="3"/>
    <s v="KL03010796"/>
    <s v="Furuset Tennis IF"/>
    <n v="123237"/>
    <n v="123237"/>
  </r>
  <r>
    <n v="460617"/>
    <x v="3"/>
    <s v="KL12410012"/>
    <s v="Fusa Hestesportlag"/>
    <n v="28617"/>
    <n v="28617"/>
  </r>
  <r>
    <n v="211209"/>
    <x v="3"/>
    <s v="KL12410010"/>
    <s v="Fusa Karateklubb"/>
    <n v="22849"/>
    <n v="22849"/>
  </r>
  <r>
    <n v="28435"/>
    <x v="3"/>
    <s v="KL20040019"/>
    <s v="FUTT Helsesportlag"/>
    <n v="5753"/>
    <n v="5753"/>
  </r>
  <r>
    <n v="25040"/>
    <x v="3"/>
    <s v="KL12010309"/>
    <s v="Fyllingen Bbk"/>
    <n v="103542"/>
    <n v="103542"/>
  </r>
  <r>
    <n v="24766"/>
    <x v="3"/>
    <s v="KL12010002"/>
    <s v="Fyllingen Bowling Club"/>
    <n v="29930"/>
    <n v="29930"/>
  </r>
  <r>
    <n v="25131"/>
    <x v="3"/>
    <s v="KL12010400"/>
    <s v="Fyllingen Håndball"/>
    <n v="163570"/>
    <n v="163570"/>
  </r>
  <r>
    <n v="681572"/>
    <x v="3"/>
    <s v="KL12010740"/>
    <s v="Fyllingen Håndball Elite"/>
    <n v="478461"/>
    <n v="478461"/>
  </r>
  <r>
    <n v="24844"/>
    <x v="3"/>
    <s v="KL12010091"/>
    <s v="Fyllingen Idrettslag"/>
    <n v="8990"/>
    <n v="8990"/>
  </r>
  <r>
    <n v="439815"/>
    <x v="3"/>
    <s v="KL12010581"/>
    <s v="Fyllingen Karate Klubb"/>
    <n v="12635"/>
    <n v="12635"/>
  </r>
  <r>
    <n v="493582"/>
    <x v="3"/>
    <s v="KL12010627"/>
    <s v="Fyllingen Kickboxing Klubb"/>
    <n v="2445"/>
    <n v="2445"/>
  </r>
  <r>
    <n v="23522"/>
    <x v="3"/>
    <s v="KL08310001"/>
    <s v="Fyresdal Idrettslag"/>
    <n v="54585"/>
    <n v="54585"/>
  </r>
  <r>
    <n v="202050"/>
    <x v="3"/>
    <s v="KL08310004"/>
    <s v="Fyresdal Motorsport klubb"/>
    <n v="64716"/>
    <n v="64716"/>
  </r>
  <r>
    <n v="23523"/>
    <x v="3"/>
    <s v="KL08310002"/>
    <s v="Fyresdal Skiskyttarlag"/>
    <n v="41920"/>
    <n v="41920"/>
  </r>
  <r>
    <n v="23223"/>
    <x v="3"/>
    <s v="KL07230009"/>
    <s v="Færder Karateklubb"/>
    <n v="11934"/>
    <n v="11934"/>
  </r>
  <r>
    <n v="23215"/>
    <x v="3"/>
    <s v="KL07230001"/>
    <s v="Færder Seilforening"/>
    <n v="8518"/>
    <n v="8518"/>
  </r>
  <r>
    <n v="26971"/>
    <x v="3"/>
    <s v="KL17020007"/>
    <s v="Følling Idrettslag"/>
    <n v="39019"/>
    <n v="39019"/>
  </r>
  <r>
    <n v="25871"/>
    <x v="3"/>
    <s v="KL15020060"/>
    <s v="Føniks Fallskjermklubb"/>
    <n v="44201"/>
    <n v="44201"/>
  </r>
  <r>
    <n v="25713"/>
    <x v="3"/>
    <s v="KL14320002"/>
    <s v="Førde Badmintonklubb"/>
    <n v="1253"/>
    <n v="1253"/>
  </r>
  <r>
    <n v="25714"/>
    <x v="3"/>
    <s v="KL14320003"/>
    <s v="Førde Bogeskyttarklubb"/>
    <n v="10774"/>
    <n v="10774"/>
  </r>
  <r>
    <n v="25716"/>
    <x v="3"/>
    <s v="KL14320005"/>
    <s v="Førde Idrettslag"/>
    <n v="741383"/>
    <n v="741383"/>
  </r>
  <r>
    <n v="25723"/>
    <x v="3"/>
    <s v="KL14320012"/>
    <s v="Førde Køyre- og Rideklubb"/>
    <n v="12521"/>
    <n v="12521"/>
  </r>
  <r>
    <n v="25719"/>
    <x v="3"/>
    <s v="KL14320008"/>
    <s v="Førde Pistol Klubb"/>
    <n v="14352"/>
    <n v="14352"/>
  </r>
  <r>
    <n v="25720"/>
    <x v="3"/>
    <s v="KL14320009"/>
    <s v="Førde Volleyballklubb"/>
    <n v="230493"/>
    <n v="230493"/>
  </r>
  <r>
    <n v="24690"/>
    <x v="3"/>
    <s v="KL11460002"/>
    <s v="Førland Idrettslag"/>
    <n v="4828"/>
    <n v="4828"/>
  </r>
  <r>
    <n v="25317"/>
    <x v="3"/>
    <s v="KL12310009"/>
    <s v="Føyk Idrettslag"/>
    <n v="14167"/>
    <n v="14167"/>
  </r>
  <r>
    <n v="21959"/>
    <x v="3"/>
    <s v="KL04370002"/>
    <s v="Fåset Idrettslag"/>
    <n v="12033"/>
    <n v="12033"/>
  </r>
  <r>
    <n v="21746"/>
    <x v="3"/>
    <s v="KL04190004"/>
    <s v="Galterud Idrettsforening"/>
    <n v="38694"/>
    <n v="38694"/>
  </r>
  <r>
    <n v="207210"/>
    <x v="3"/>
    <s v="KL01060130"/>
    <s v="Gamle Fredrikstad Golfklubb"/>
    <n v="186693"/>
    <n v="186693"/>
  </r>
  <r>
    <n v="758944"/>
    <x v="3"/>
    <s v="KL01061015"/>
    <s v="Gamle Fredrikstad Håndballklubb"/>
    <n v="50554"/>
    <n v="50554"/>
  </r>
  <r>
    <n v="719570"/>
    <x v="3"/>
    <s v="KL03011539"/>
    <s v="Gamle Oslo Håndball Klubb"/>
    <n v="12746"/>
    <n v="12746"/>
  </r>
  <r>
    <n v="891864"/>
    <x v="3"/>
    <s v="KL03011629"/>
    <s v="Gamle Oslo IF"/>
    <n v="0"/>
    <n v="0"/>
  </r>
  <r>
    <n v="21324"/>
    <x v="3"/>
    <s v="KL03010721"/>
    <s v="Gamle Oslo Ishockeyklubb"/>
    <n v="3990"/>
    <n v="3990"/>
  </r>
  <r>
    <n v="192404"/>
    <x v="3"/>
    <s v="KL11020097"/>
    <s v="Ganddal Atletklubb"/>
    <n v="0"/>
    <n v="0"/>
  </r>
  <r>
    <n v="24135"/>
    <x v="3"/>
    <s v="KL11020004"/>
    <s v="Ganddal Idrettslag"/>
    <n v="314664"/>
    <n v="314664"/>
  </r>
  <r>
    <n v="24209"/>
    <x v="3"/>
    <s v="KL11020078"/>
    <s v="Gandsfjord Karateklubb"/>
    <n v="20106"/>
    <n v="20106"/>
  </r>
  <r>
    <n v="24299"/>
    <x v="3"/>
    <s v="KL11030080"/>
    <s v="Gandsfjord Seilforening"/>
    <n v="11185"/>
    <n v="11185"/>
  </r>
  <r>
    <n v="21295"/>
    <x v="3"/>
    <s v="KL03010692"/>
    <s v="Gandur Islandshestforening"/>
    <n v="31262"/>
    <n v="31262"/>
  </r>
  <r>
    <n v="207284"/>
    <x v="3"/>
    <s v="KL02380019"/>
    <s v="Gardermoen Flyklubb"/>
    <n v="91277"/>
    <n v="91277"/>
  </r>
  <r>
    <n v="20547"/>
    <x v="3"/>
    <s v="KL02350002"/>
    <s v="Gardermoen Seilflyklubb"/>
    <n v="42123"/>
    <n v="42123"/>
  </r>
  <r>
    <n v="22165"/>
    <x v="3"/>
    <s v="KL05140002"/>
    <s v="Garmo Idrettslag"/>
    <n v="11100"/>
    <n v="11100"/>
  </r>
  <r>
    <n v="25704"/>
    <x v="3"/>
    <s v="KL14300001"/>
    <s v="Gaular Idrettslag"/>
    <n v="114541"/>
    <n v="114541"/>
  </r>
  <r>
    <n v="790523"/>
    <x v="3"/>
    <s v="KL16530090"/>
    <s v="Gauldal Fotballklubb"/>
    <n v="134278"/>
    <n v="134278"/>
  </r>
  <r>
    <n v="26911"/>
    <x v="3"/>
    <s v="KL16530030"/>
    <s v="Gauldal Seilflyklubb"/>
    <n v="13095"/>
    <n v="13095"/>
  </r>
  <r>
    <n v="26884"/>
    <x v="3"/>
    <s v="KL16530002"/>
    <s v="Gauldal Sykleklubb"/>
    <n v="31419"/>
    <n v="31419"/>
  </r>
  <r>
    <n v="727977"/>
    <x v="3"/>
    <s v="KL16480027"/>
    <s v="Gauldal Taekwon-Do Klubb"/>
    <n v="5889"/>
    <n v="5889"/>
  </r>
  <r>
    <n v="22262"/>
    <x v="3"/>
    <s v="KL05220007"/>
    <s v="Gausdal Fotballklubb"/>
    <n v="47154"/>
    <n v="47154"/>
  </r>
  <r>
    <n v="22269"/>
    <x v="3"/>
    <s v="KL05220014"/>
    <s v="Gausdal Friidrettsklubb"/>
    <n v="11983"/>
    <n v="11983"/>
  </r>
  <r>
    <n v="22265"/>
    <x v="3"/>
    <s v="KL05220010"/>
    <s v="Gausdal Håndballklubb"/>
    <n v="58149"/>
    <n v="58149"/>
  </r>
  <r>
    <n v="22259"/>
    <x v="3"/>
    <s v="KL05220004"/>
    <s v="Gausdal Idrettslag"/>
    <n v="21882"/>
    <n v="21882"/>
  </r>
  <r>
    <n v="22270"/>
    <x v="3"/>
    <s v="KL05220015"/>
    <s v="Gausdal Skilag"/>
    <n v="35045"/>
    <n v="35045"/>
  </r>
  <r>
    <n v="22261"/>
    <x v="3"/>
    <s v="KL05220006"/>
    <s v="Gausdal Trekkhundklubb"/>
    <n v="25241"/>
    <n v="25241"/>
  </r>
  <r>
    <n v="22268"/>
    <x v="3"/>
    <s v="KL05220013"/>
    <s v="Gausdal Turnforening"/>
    <n v="18055"/>
    <n v="18055"/>
  </r>
  <r>
    <n v="717460"/>
    <x v="3"/>
    <s v="KL11030306"/>
    <s v="Gausel Judoklubb"/>
    <n v="9504"/>
    <n v="9504"/>
  </r>
  <r>
    <n v="22714"/>
    <x v="3"/>
    <s v="KL06200004"/>
    <s v="Geilo Idrettslag"/>
    <n v="911215"/>
    <n v="911215"/>
  </r>
  <r>
    <n v="554877"/>
    <x v="3"/>
    <s v="KL06200021"/>
    <s v="Geilo Klatreklubb"/>
    <n v="6033"/>
    <n v="6033"/>
  </r>
  <r>
    <n v="22722"/>
    <x v="3"/>
    <s v="KL06200012"/>
    <s v="Geilo Ride Og Kjøreklubb"/>
    <n v="50161"/>
    <n v="50161"/>
  </r>
  <r>
    <n v="26100"/>
    <x v="3"/>
    <s v="KL15250002"/>
    <s v="Geiranger Idrettslag"/>
    <n v="18427"/>
    <n v="18427"/>
  </r>
  <r>
    <n v="26818"/>
    <x v="3"/>
    <s v="KL16380002"/>
    <s v="Geitastrand Idrettslag"/>
    <n v="7600"/>
    <n v="7600"/>
  </r>
  <r>
    <n v="22744"/>
    <x v="3"/>
    <s v="KL06230003"/>
    <s v="Geithus Idrettslag"/>
    <n v="215216"/>
    <n v="215216"/>
  </r>
  <r>
    <n v="22745"/>
    <x v="3"/>
    <s v="KL06230004"/>
    <s v="Geithus Turnforening"/>
    <n v="10544"/>
    <n v="10544"/>
  </r>
  <r>
    <n v="479738"/>
    <x v="3"/>
    <s v="KL06240032"/>
    <s v="Gevelt Ryttersportsklubb"/>
    <n v="5941"/>
    <n v="5941"/>
  </r>
  <r>
    <n v="28274"/>
    <x v="3"/>
    <s v="KL19310010"/>
    <s v="Gibostad Idrettsforening"/>
    <n v="42747"/>
    <n v="42747"/>
  </r>
  <r>
    <n v="24847"/>
    <x v="3"/>
    <s v="KL12010094"/>
    <s v="Gimle Basketballklubb"/>
    <n v="215494"/>
    <n v="215494"/>
  </r>
  <r>
    <n v="19431"/>
    <x v="3"/>
    <s v="KL01010006"/>
    <s v="Gimle Idrettsforening"/>
    <n v="21822"/>
    <n v="21822"/>
  </r>
  <r>
    <n v="26885"/>
    <x v="3"/>
    <s v="KL16530003"/>
    <s v="Gimse Idrettslag"/>
    <n v="177959"/>
    <n v="177959"/>
  </r>
  <r>
    <n v="213795"/>
    <x v="3"/>
    <s v="KL15320016"/>
    <s v="Giske Golfklubb"/>
    <n v="28434"/>
    <n v="28434"/>
  </r>
  <r>
    <n v="193540"/>
    <x v="3"/>
    <s v="KL15320012"/>
    <s v="Giske Hestesportsklubb"/>
    <n v="10202"/>
    <n v="10202"/>
  </r>
  <r>
    <n v="26153"/>
    <x v="3"/>
    <s v="KL15320001"/>
    <s v="Giske Idrettslag"/>
    <n v="84866"/>
    <n v="84866"/>
  </r>
  <r>
    <n v="524099"/>
    <x v="3"/>
    <s v="KL15320018"/>
    <s v="Giske Motorsportklubb"/>
    <n v="10042"/>
    <n v="10042"/>
  </r>
  <r>
    <n v="716066"/>
    <x v="3"/>
    <s v="KL15040110"/>
    <s v="Giske Taekwon-Do klubb"/>
    <n v="26112"/>
    <n v="26112"/>
  </r>
  <r>
    <n v="23026"/>
    <x v="3"/>
    <s v="KL07060002"/>
    <s v="Gjekstad Og Østerøya Idrettsforening"/>
    <n v="136563"/>
    <n v="136563"/>
  </r>
  <r>
    <n v="20512"/>
    <x v="3"/>
    <s v="KL02330002"/>
    <s v="Gjelleråsen Idrettsforening"/>
    <n v="773776"/>
    <n v="773776"/>
  </r>
  <r>
    <n v="607688"/>
    <x v="3"/>
    <s v="KL15570014"/>
    <s v="Gjemnes Sykkelklubb"/>
    <n v="4307"/>
    <n v="4307"/>
  </r>
  <r>
    <n v="20539"/>
    <x v="3"/>
    <s v="KL02340001"/>
    <s v="Gjerdrum Atletklubb"/>
    <n v="5208"/>
    <n v="5208"/>
  </r>
  <r>
    <n v="869023"/>
    <x v="3"/>
    <s v="KL02340016"/>
    <s v="Gjerdrum Danseklubb"/>
    <n v="6767"/>
    <n v="6767"/>
  </r>
  <r>
    <n v="455928"/>
    <x v="3"/>
    <s v="KL02340010"/>
    <s v="Gjerdrum Golfklubb"/>
    <n v="200281"/>
    <n v="200281"/>
  </r>
  <r>
    <n v="20540"/>
    <x v="3"/>
    <s v="KL02340002"/>
    <s v="Gjerdrum Idrettslag"/>
    <n v="391714"/>
    <n v="391714"/>
  </r>
  <r>
    <n v="20545"/>
    <x v="3"/>
    <s v="KL02340007"/>
    <s v="Gjerdrum Motocross"/>
    <n v="12394"/>
    <n v="12394"/>
  </r>
  <r>
    <n v="20542"/>
    <x v="3"/>
    <s v="KL02340004"/>
    <s v="Gjerdrum Og Omegn Helsesportlag"/>
    <n v="8415"/>
    <n v="8415"/>
  </r>
  <r>
    <n v="20541"/>
    <x v="3"/>
    <s v="KL02340003"/>
    <s v="Gjerdrum Orienteringslag"/>
    <n v="12576"/>
    <n v="12576"/>
  </r>
  <r>
    <n v="20543"/>
    <x v="3"/>
    <s v="KL02340005"/>
    <s v="Gjerdrum Pistolklubb"/>
    <n v="8594"/>
    <n v="8594"/>
  </r>
  <r>
    <n v="26006"/>
    <x v="3"/>
    <s v="KL15140001"/>
    <s v="Gjerdsvika IL"/>
    <n v="30557"/>
    <n v="30557"/>
  </r>
  <r>
    <n v="113808"/>
    <x v="3"/>
    <s v="KL08060081"/>
    <s v="Gjerpen Håndball"/>
    <n v="353461"/>
    <n v="353461"/>
  </r>
  <r>
    <n v="23286"/>
    <x v="3"/>
    <s v="KL08060004"/>
    <s v="Gjerpen Idrettsforening"/>
    <n v="162754"/>
    <n v="162754"/>
  </r>
  <r>
    <n v="683104"/>
    <x v="3"/>
    <s v="KL06020170"/>
    <s v="Gjerpenkollen Hoppklubb"/>
    <n v="3395"/>
    <n v="3395"/>
  </r>
  <r>
    <n v="23681"/>
    <x v="3"/>
    <s v="KL09110001"/>
    <s v="Gjerstad Idrettslag"/>
    <n v="61153"/>
    <n v="61153"/>
  </r>
  <r>
    <n v="23683"/>
    <x v="3"/>
    <s v="KL09110004"/>
    <s v="Gjerstad Trialklubb"/>
    <n v="11925"/>
    <n v="11925"/>
  </r>
  <r>
    <n v="726139"/>
    <x v="3"/>
    <s v="KL11220033"/>
    <s v="Gjesdal Dykkeklubb"/>
    <n v="11581"/>
    <n v="11581"/>
  </r>
  <r>
    <n v="716368"/>
    <x v="3"/>
    <s v="KL11220030"/>
    <s v="Gjesdal Fotballklubb"/>
    <n v="8934"/>
    <n v="8934"/>
  </r>
  <r>
    <n v="24552"/>
    <x v="3"/>
    <s v="KL11220002"/>
    <s v="Gjesdal Idrettslag"/>
    <n v="95743"/>
    <n v="95743"/>
  </r>
  <r>
    <n v="493106"/>
    <x v="3"/>
    <s v="KL11220026"/>
    <s v="Gjesdal Skiskytterlag"/>
    <n v="3874"/>
    <n v="3874"/>
  </r>
  <r>
    <n v="164345"/>
    <x v="3"/>
    <s v="KL11220021"/>
    <s v="Gjesdalbuane"/>
    <n v="1279"/>
    <n v="1279"/>
  </r>
  <r>
    <n v="23692"/>
    <x v="3"/>
    <s v="KL09140002"/>
    <s v="Gjeving Idrettslag"/>
    <n v="10141"/>
    <n v="10141"/>
  </r>
  <r>
    <n v="22067"/>
    <x v="3"/>
    <s v="KL05020006"/>
    <s v="Gjø-Vard Orienteringslag"/>
    <n v="58871"/>
    <n v="58871"/>
  </r>
  <r>
    <n v="137473"/>
    <x v="3"/>
    <s v="KL05290020"/>
    <s v="Gjøvik &amp; Toten Golfklubb"/>
    <n v="113942"/>
    <n v="113942"/>
  </r>
  <r>
    <n v="22068"/>
    <x v="3"/>
    <s v="KL05020007"/>
    <s v="Gjøvik Atletklubb"/>
    <n v="13960"/>
    <n v="13960"/>
  </r>
  <r>
    <n v="163876"/>
    <x v="3"/>
    <s v="KL05020089"/>
    <s v="Gjøvik Bowlingklubb"/>
    <n v="9382"/>
    <n v="9382"/>
  </r>
  <r>
    <n v="793772"/>
    <x v="3"/>
    <s v="KL05020129"/>
    <s v="Gjøvik Brettklubb"/>
    <n v="28944"/>
    <n v="28944"/>
  </r>
  <r>
    <n v="787719"/>
    <x v="3"/>
    <s v="KL05020128"/>
    <s v="Gjøvik Fekteklubb"/>
    <n v="469"/>
    <n v="469"/>
  </r>
  <r>
    <n v="22072"/>
    <x v="3"/>
    <s v="KL05020013"/>
    <s v="Gjøvik Friidrettsklubb"/>
    <n v="24074"/>
    <n v="24074"/>
  </r>
  <r>
    <n v="761653"/>
    <x v="3"/>
    <s v="KL05020126"/>
    <s v="Gjøvik Frisbeeklubb"/>
    <n v="13757"/>
    <n v="13757"/>
  </r>
  <r>
    <n v="22073"/>
    <x v="3"/>
    <s v="KL05020014"/>
    <s v="Gjøvik Froskemannsklubb"/>
    <n v="5243"/>
    <n v="5243"/>
  </r>
  <r>
    <n v="22074"/>
    <x v="3"/>
    <s v="KL05020015"/>
    <s v="Gjøvik Gym og Turnforening"/>
    <n v="56448"/>
    <n v="56448"/>
  </r>
  <r>
    <n v="22075"/>
    <x v="3"/>
    <s v="KL05020016"/>
    <s v="Gjøvik Handicapidrettslag"/>
    <n v="9110"/>
    <n v="9110"/>
  </r>
  <r>
    <n v="22116"/>
    <x v="3"/>
    <s v="KL05020063"/>
    <s v="Gjøvik Hockey"/>
    <n v="258801"/>
    <n v="258801"/>
  </r>
  <r>
    <n v="22132"/>
    <x v="3"/>
    <s v="KL05020079"/>
    <s v="Gjøvik Håndballklubb"/>
    <n v="287473"/>
    <n v="287473"/>
  </r>
  <r>
    <n v="140971"/>
    <x v="3"/>
    <s v="KL05020084"/>
    <s v="Gjøvik Innebandyklubb"/>
    <n v="14344"/>
    <n v="14344"/>
  </r>
  <r>
    <n v="494686"/>
    <x v="3"/>
    <s v="KL05020107"/>
    <s v="Gjøvik Klatreklubb"/>
    <n v="10022"/>
    <n v="10022"/>
  </r>
  <r>
    <n v="441933"/>
    <x v="3"/>
    <s v="KL05020103"/>
    <s v="Gjøvik Kunstløpklubb"/>
    <n v="32210"/>
    <n v="32210"/>
  </r>
  <r>
    <n v="207499"/>
    <x v="3"/>
    <s v="KL05020097"/>
    <s v="Gjøvik og Omegn Modellflyklubb"/>
    <n v="2999"/>
    <n v="2999"/>
  </r>
  <r>
    <n v="443231"/>
    <x v="3"/>
    <s v="KL05290044"/>
    <s v="Gjøvik Og Toten Flyklubb"/>
    <n v="52526"/>
    <n v="52526"/>
  </r>
  <r>
    <n v="529261"/>
    <x v="3"/>
    <s v="KL05280052"/>
    <s v="Gjøvik og Toten Kajakklubb"/>
    <n v="2184"/>
    <n v="2184"/>
  </r>
  <r>
    <n v="22122"/>
    <x v="3"/>
    <s v="KL05020069"/>
    <s v="Gjøvik Rideklubb"/>
    <n v="28109"/>
    <n v="28109"/>
  </r>
  <r>
    <n v="22084"/>
    <x v="3"/>
    <s v="KL05020026"/>
    <s v="Gjøvik Seilforening"/>
    <n v="17963"/>
    <n v="17963"/>
  </r>
  <r>
    <n v="853753"/>
    <x v="3"/>
    <s v="KL05020130"/>
    <s v="Gjøvik Senior Bowling"/>
    <n v="11764"/>
    <n v="11764"/>
  </r>
  <r>
    <n v="22085"/>
    <x v="3"/>
    <s v="KL05020027"/>
    <s v="Gjøvik Skiklubb"/>
    <n v="148313"/>
    <n v="148313"/>
  </r>
  <r>
    <n v="22088"/>
    <x v="3"/>
    <s v="KL05020030"/>
    <s v="Gjøvik Svømmeklubb"/>
    <n v="66059"/>
    <n v="66059"/>
  </r>
  <r>
    <n v="22090"/>
    <x v="3"/>
    <s v="KL05020032"/>
    <s v="Gjøvik Tennisklubb"/>
    <n v="23773"/>
    <n v="23773"/>
  </r>
  <r>
    <n v="205672"/>
    <x v="3"/>
    <s v="KL10010147"/>
    <s v="Gladiators Amerikansk Fotballklubb"/>
    <n v="47606"/>
    <n v="47606"/>
  </r>
  <r>
    <n v="24034"/>
    <x v="3"/>
    <s v="KL10180016"/>
    <s v="Gladur Islandshestlag"/>
    <n v="120691"/>
    <n v="120691"/>
  </r>
  <r>
    <n v="22518"/>
    <x v="3"/>
    <s v="KL06020041"/>
    <s v="Glassverket Idrettsforening"/>
    <n v="527408"/>
    <n v="527408"/>
  </r>
  <r>
    <n v="27665"/>
    <x v="3"/>
    <s v="KL18370004"/>
    <s v="Glomfjord Il"/>
    <n v="46999"/>
    <n v="46999"/>
  </r>
  <r>
    <n v="26130"/>
    <x v="3"/>
    <s v="KL15290004"/>
    <s v="Glomset Idrettslag"/>
    <n v="5232"/>
    <n v="5232"/>
  </r>
  <r>
    <n v="25797"/>
    <x v="3"/>
    <s v="KL14450016"/>
    <s v="Gloppen Friidrettslag"/>
    <n v="59868"/>
    <n v="59868"/>
  </r>
  <r>
    <n v="25787"/>
    <x v="3"/>
    <s v="KL14450006"/>
    <s v="Gloppen Handballklubb"/>
    <n v="63236"/>
    <n v="63236"/>
  </r>
  <r>
    <n v="580835"/>
    <x v="3"/>
    <s v="KL14450027"/>
    <s v="Gloppen Padleklubb"/>
    <n v="4007"/>
    <n v="4007"/>
  </r>
  <r>
    <n v="451646"/>
    <x v="3"/>
    <s v="KL04020070"/>
    <s v="Glåmdal Bowlingklubb"/>
    <n v="30738"/>
    <n v="30738"/>
  </r>
  <r>
    <n v="21519"/>
    <x v="3"/>
    <s v="KL04020008"/>
    <s v="Glåmdal Sykleklubb"/>
    <n v="55295"/>
    <n v="55295"/>
  </r>
  <r>
    <n v="26849"/>
    <x v="3"/>
    <s v="KL16400006"/>
    <s v="Glåmos I.L"/>
    <n v="28514"/>
    <n v="28514"/>
  </r>
  <r>
    <n v="546375"/>
    <x v="3"/>
    <s v="KL03011277"/>
    <s v="Go Dai Judo Club"/>
    <n v="13349"/>
    <n v="13349"/>
  </r>
  <r>
    <n v="26154"/>
    <x v="3"/>
    <s v="KL15320002"/>
    <s v="Godøy Idrettslag"/>
    <n v="129794"/>
    <n v="129794"/>
  </r>
  <r>
    <n v="711687"/>
    <x v="3"/>
    <s v="KL16570016"/>
    <s v="Gofot'n Danseklubb"/>
    <n v="31418"/>
    <n v="31418"/>
  </r>
  <r>
    <n v="22684"/>
    <x v="3"/>
    <s v="KL06170001"/>
    <s v="Gol Idrettslag"/>
    <n v="396821"/>
    <n v="396821"/>
  </r>
  <r>
    <n v="20769"/>
    <x v="3"/>
    <s v="KL03010101"/>
    <s v="Golia Tennisklubb"/>
    <n v="87695"/>
    <n v="87695"/>
  </r>
  <r>
    <n v="26249"/>
    <x v="3"/>
    <s v="KL15470003"/>
    <s v="Gossen Idrettslag"/>
    <n v="239012"/>
    <n v="239012"/>
  </r>
  <r>
    <n v="22366"/>
    <x v="3"/>
    <s v="KL05340021"/>
    <s v="Gran Håndballklubb"/>
    <n v="41123"/>
    <n v="41123"/>
  </r>
  <r>
    <n v="22351"/>
    <x v="3"/>
    <s v="KL05340005"/>
    <s v="Gran Idrettslag"/>
    <n v="404866"/>
    <n v="404866"/>
  </r>
  <r>
    <n v="27545"/>
    <x v="3"/>
    <s v="KL18250002"/>
    <s v="Grane Idrettslag"/>
    <n v="28749"/>
    <n v="28749"/>
  </r>
  <r>
    <n v="27692"/>
    <x v="3"/>
    <s v="KL18390003"/>
    <s v="Granli Idrettslag"/>
    <n v="9060"/>
    <n v="9060"/>
  </r>
  <r>
    <n v="21520"/>
    <x v="3"/>
    <s v="KL04020009"/>
    <s v="Granli IL"/>
    <n v="11541"/>
    <n v="11541"/>
  </r>
  <r>
    <n v="23362"/>
    <x v="3"/>
    <s v="KL08070002"/>
    <s v="Gransherad IL"/>
    <n v="18821"/>
    <n v="18821"/>
  </r>
  <r>
    <n v="25327"/>
    <x v="3"/>
    <s v="KL12340001"/>
    <s v="Granvin Idrettslag"/>
    <n v="17835"/>
    <n v="17835"/>
  </r>
  <r>
    <n v="28176"/>
    <x v="3"/>
    <s v="KL19190001"/>
    <s v="Gratangen Idrettslag"/>
    <n v="75628"/>
    <n v="75628"/>
  </r>
  <r>
    <n v="27819"/>
    <x v="3"/>
    <s v="KL18600003"/>
    <s v="Gravdal UIL Fotball"/>
    <n v="21736"/>
    <n v="21736"/>
  </r>
  <r>
    <n v="20772"/>
    <x v="3"/>
    <s v="KL03010104"/>
    <s v="Grefsen Tennisklubb"/>
    <n v="203006"/>
    <n v="203006"/>
  </r>
  <r>
    <n v="569417"/>
    <x v="3"/>
    <s v="KL03011301"/>
    <s v="Grei Kvinner Elite FK"/>
    <n v="44656"/>
    <n v="44656"/>
  </r>
  <r>
    <n v="24012"/>
    <x v="3"/>
    <s v="KL10170002"/>
    <s v="Greipstad Idrettslag"/>
    <n v="181099"/>
    <n v="181099"/>
  </r>
  <r>
    <n v="24013"/>
    <x v="3"/>
    <s v="KL10170003"/>
    <s v="Greipstad Pistolklubb"/>
    <n v="8418"/>
    <n v="8418"/>
  </r>
  <r>
    <n v="131302"/>
    <x v="3"/>
    <s v="KL08050055"/>
    <s v="Grenland Atletklubb"/>
    <n v="70"/>
    <n v="70"/>
  </r>
  <r>
    <n v="794618"/>
    <x v="3"/>
    <s v="KL08050131"/>
    <s v="Grenland Biljardklubb"/>
    <n v="24973"/>
    <n v="24973"/>
  </r>
  <r>
    <n v="131191"/>
    <x v="3"/>
    <s v="KL08060082"/>
    <s v="Grenland bowlingklubb"/>
    <n v="17724"/>
    <n v="17724"/>
  </r>
  <r>
    <n v="23410"/>
    <x v="3"/>
    <s v="KL08140013"/>
    <s v="Grenland Dykkeklubb"/>
    <n v="13811"/>
    <n v="13811"/>
  </r>
  <r>
    <n v="23288"/>
    <x v="3"/>
    <s v="KL08060006"/>
    <s v="Grenland Fallskjermklubb"/>
    <n v="109403"/>
    <n v="109403"/>
  </r>
  <r>
    <n v="205845"/>
    <x v="3"/>
    <s v="KL08060091"/>
    <s v="Grenland Flyklubb"/>
    <n v="150347"/>
    <n v="150347"/>
  </r>
  <r>
    <n v="743566"/>
    <x v="3"/>
    <s v="KL08060128"/>
    <s v="Grenland Ju Jitsu"/>
    <n v="13735"/>
    <n v="13735"/>
  </r>
  <r>
    <n v="23239"/>
    <x v="3"/>
    <s v="KL08050010"/>
    <s v="Grenland Klatreklubb"/>
    <n v="41961"/>
    <n v="41961"/>
  </r>
  <r>
    <n v="461670"/>
    <x v="3"/>
    <s v="KL08060104"/>
    <s v="Grenland Modellbilklubb"/>
    <n v="3975"/>
    <n v="3975"/>
  </r>
  <r>
    <n v="726797"/>
    <x v="3"/>
    <s v="KL08060125"/>
    <s v="Grenland og Omegn Golfklubb"/>
    <n v="299175"/>
    <n v="299175"/>
  </r>
  <r>
    <n v="23330"/>
    <x v="3"/>
    <s v="KL08060048"/>
    <s v="Grenland Pistolklubb"/>
    <n v="26070"/>
    <n v="26070"/>
  </r>
  <r>
    <n v="23278"/>
    <x v="3"/>
    <s v="KL08050049"/>
    <s v="Grenland Racerbåt Klubb"/>
    <n v="1573"/>
    <n v="1573"/>
  </r>
  <r>
    <n v="193238"/>
    <x v="3"/>
    <s v="KL08050111"/>
    <s v="Grenland Rock &amp; Swing Klubb"/>
    <n v="19355"/>
    <n v="19355"/>
  </r>
  <r>
    <n v="23240"/>
    <x v="3"/>
    <s v="KL08050011"/>
    <s v="Grenland Ryttersportsklubb"/>
    <n v="256456"/>
    <n v="256456"/>
  </r>
  <r>
    <n v="441041"/>
    <x v="3"/>
    <s v="KL08060097"/>
    <s v="Grenland Speedway og Motorsykkelklubb"/>
    <n v="38454"/>
    <n v="38454"/>
  </r>
  <r>
    <n v="23292"/>
    <x v="3"/>
    <s v="KL08060010"/>
    <s v="Grenland Sykleklubb"/>
    <n v="94637"/>
    <n v="94637"/>
  </r>
  <r>
    <n v="19738"/>
    <x v="3"/>
    <s v="KL01060104"/>
    <s v="Gressvik Bmx-Klubb"/>
    <n v="35171"/>
    <n v="35171"/>
  </r>
  <r>
    <n v="19730"/>
    <x v="3"/>
    <s v="KL01060096"/>
    <s v="Gresvik IF"/>
    <n v="277031"/>
    <n v="277031"/>
  </r>
  <r>
    <n v="19609"/>
    <x v="3"/>
    <s v="KL01050074"/>
    <s v="Greåker Idrettsforening"/>
    <n v="93081"/>
    <n v="93081"/>
  </r>
  <r>
    <n v="19629"/>
    <x v="3"/>
    <s v="KL01050094"/>
    <s v="Greåker Innebandyklubb"/>
    <n v="136803"/>
    <n v="136803"/>
  </r>
  <r>
    <n v="684255"/>
    <x v="3"/>
    <s v="KL19030092"/>
    <s v="GRIFFEN Basketballklubb"/>
    <n v="13429"/>
    <n v="13429"/>
  </r>
  <r>
    <n v="23598"/>
    <x v="3"/>
    <s v="KL09040042"/>
    <s v="Grimstad Arendal Klatreklubb"/>
    <n v="14464"/>
    <n v="14464"/>
  </r>
  <r>
    <n v="23569"/>
    <x v="3"/>
    <s v="KL09040004"/>
    <s v="Grimstad Badmintonklubb"/>
    <n v="16337"/>
    <n v="16337"/>
  </r>
  <r>
    <n v="23581"/>
    <x v="3"/>
    <s v="KL09040016"/>
    <s v="Grimstad Bokseklubb"/>
    <n v="22178"/>
    <n v="22178"/>
  </r>
  <r>
    <n v="193680"/>
    <x v="3"/>
    <s v="KL09040049"/>
    <s v="Grimstad Golfklubb"/>
    <n v="169031"/>
    <n v="169031"/>
  </r>
  <r>
    <n v="23570"/>
    <x v="3"/>
    <s v="KL09040005"/>
    <s v="Grimstad Helsesportslag"/>
    <n v="7003"/>
    <n v="7003"/>
  </r>
  <r>
    <n v="527360"/>
    <x v="3"/>
    <s v="KL09040062"/>
    <s v="Grimstad Karateklubb"/>
    <n v="8712"/>
    <n v="8712"/>
  </r>
  <r>
    <n v="23597"/>
    <x v="3"/>
    <s v="KL09040041"/>
    <s v="Grimstad Kickboxingklubb"/>
    <n v="22733"/>
    <n v="22733"/>
  </r>
  <r>
    <n v="23571"/>
    <x v="3"/>
    <s v="KL09040006"/>
    <s v="Grimstad Seilforening"/>
    <n v="17302"/>
    <n v="17302"/>
  </r>
  <r>
    <n v="23583"/>
    <x v="3"/>
    <s v="KL09040018"/>
    <s v="Grimstad Sportskyttere"/>
    <n v="35500"/>
    <n v="35500"/>
  </r>
  <r>
    <n v="23586"/>
    <x v="3"/>
    <s v="KL09040022"/>
    <s v="Grimstad Studentidrettslag"/>
    <n v="30883"/>
    <n v="30883"/>
  </r>
  <r>
    <n v="23572"/>
    <x v="3"/>
    <s v="KL09040007"/>
    <s v="Grimstad Svømmeklubb"/>
    <n v="75200"/>
    <n v="75200"/>
  </r>
  <r>
    <n v="23584"/>
    <x v="3"/>
    <s v="KL09040019"/>
    <s v="Grimstad Sykleklubb"/>
    <n v="51820"/>
    <n v="51820"/>
  </r>
  <r>
    <n v="23585"/>
    <x v="3"/>
    <s v="KL09040020"/>
    <s v="Grimstad Tennisklubb"/>
    <n v="7878"/>
    <n v="7878"/>
  </r>
  <r>
    <n v="192187"/>
    <x v="3"/>
    <s v="KL09040047"/>
    <s v="Grimstad Trialklubb "/>
    <n v="41663"/>
    <n v="41663"/>
  </r>
  <r>
    <n v="709219"/>
    <x v="3"/>
    <s v="KL09040075"/>
    <s v="Grimstad Triathlon"/>
    <n v="3165"/>
    <n v="3165"/>
  </r>
  <r>
    <n v="23573"/>
    <x v="3"/>
    <s v="KL09040008"/>
    <s v="Grimstad Turn og Idrettsforening"/>
    <n v="226147"/>
    <n v="226147"/>
  </r>
  <r>
    <n v="23574"/>
    <x v="3"/>
    <s v="KL09040009"/>
    <s v="Grimstad Volleyballklubb"/>
    <n v="4576"/>
    <n v="4576"/>
  </r>
  <r>
    <n v="21785"/>
    <x v="3"/>
    <s v="KL04230001"/>
    <s v="Grinder Idrettslag"/>
    <n v="14164"/>
    <n v="14164"/>
  </r>
  <r>
    <n v="24047"/>
    <x v="3"/>
    <s v="KL10270001"/>
    <s v="Grindheim Idrettslag"/>
    <n v="61717"/>
    <n v="61717"/>
  </r>
  <r>
    <n v="22332"/>
    <x v="3"/>
    <s v="KL05330001"/>
    <s v="Grindvoll Idrettslag"/>
    <n v="19719"/>
    <n v="19719"/>
  </r>
  <r>
    <n v="20173"/>
    <x v="3"/>
    <s v="KL02190126"/>
    <s v="Grini Golfklubb"/>
    <n v="248560"/>
    <n v="248560"/>
  </r>
  <r>
    <n v="27260"/>
    <x v="3"/>
    <s v="KL17420007"/>
    <s v="Grong Badmintonklubb"/>
    <n v="28251"/>
    <n v="28251"/>
  </r>
  <r>
    <n v="27254"/>
    <x v="3"/>
    <s v="KL17420001"/>
    <s v="Grong Idrettslag"/>
    <n v="61913"/>
    <n v="61913"/>
  </r>
  <r>
    <n v="20775"/>
    <x v="3"/>
    <s v="KL03010107"/>
    <s v="Grorud Idrettslag"/>
    <n v="433960"/>
    <n v="433960"/>
  </r>
  <r>
    <n v="21120"/>
    <x v="3"/>
    <s v="KL03010503"/>
    <s v="Grorud Taekwondoklubb"/>
    <n v="56630"/>
    <n v="56630"/>
  </r>
  <r>
    <n v="869019"/>
    <x v="3"/>
    <s v="KL03011621"/>
    <s v="Groruddalen Friidrettsklubb"/>
    <n v="27357"/>
    <n v="27357"/>
  </r>
  <r>
    <n v="21201"/>
    <x v="3"/>
    <s v="KL03010597"/>
    <s v="Groruddalen Golfklubb"/>
    <n v="229693"/>
    <n v="229693"/>
  </r>
  <r>
    <n v="28160"/>
    <x v="3"/>
    <s v="KL19130004"/>
    <s v="Grovfjord Idrettslag"/>
    <n v="44773"/>
    <n v="44773"/>
  </r>
  <r>
    <n v="22333"/>
    <x v="3"/>
    <s v="KL05330002"/>
    <s v="Grua Ungdoms Og Idrettslag"/>
    <n v="65396"/>
    <n v="65396"/>
  </r>
  <r>
    <n v="27586"/>
    <x v="3"/>
    <s v="KL18330006"/>
    <s v="Gruben IL"/>
    <n v="87667"/>
    <n v="87667"/>
  </r>
  <r>
    <n v="21786"/>
    <x v="3"/>
    <s v="KL04230002"/>
    <s v="Grue Finnskog Idrettslag"/>
    <n v="4275"/>
    <n v="4275"/>
  </r>
  <r>
    <n v="460523"/>
    <x v="3"/>
    <s v="KL04230013"/>
    <s v="Grue Finnskog Skytterlag Sportsskyttergruppa "/>
    <n v="1295"/>
    <n v="1295"/>
  </r>
  <r>
    <n v="21787"/>
    <x v="3"/>
    <s v="KL04230003"/>
    <s v="Grue Idrettslag"/>
    <n v="358238"/>
    <n v="358238"/>
  </r>
  <r>
    <n v="681950"/>
    <x v="3"/>
    <s v="KL02380028"/>
    <s v="Gruvelia SK"/>
    <n v="8379"/>
    <n v="8379"/>
  </r>
  <r>
    <n v="599898"/>
    <x v="3"/>
    <s v="KL03011347"/>
    <s v="Grüner Fotball IL"/>
    <n v="174900"/>
    <n v="174900"/>
  </r>
  <r>
    <n v="599902"/>
    <x v="3"/>
    <s v="KL03011349"/>
    <s v="Grüner Ishockey"/>
    <n v="335617"/>
    <n v="335617"/>
  </r>
  <r>
    <n v="27872"/>
    <x v="3"/>
    <s v="KL18660001"/>
    <s v="Grytting Idrettslag"/>
    <n v="14368"/>
    <n v="14368"/>
  </r>
  <r>
    <n v="27977"/>
    <x v="3"/>
    <s v="KL19030002"/>
    <s v="Grytøy Idrettslag"/>
    <n v="29108"/>
    <n v="29108"/>
  </r>
  <r>
    <n v="26962"/>
    <x v="3"/>
    <s v="KL16650001"/>
    <s v="Græsli Idrettslag"/>
    <n v="4598"/>
    <n v="4598"/>
  </r>
  <r>
    <n v="21447"/>
    <x v="3"/>
    <s v="KL03010844"/>
    <s v="Grønmo Golfklubb"/>
    <n v="577748"/>
    <n v="577748"/>
  </r>
  <r>
    <n v="508172"/>
    <x v="3"/>
    <s v="KL18040120"/>
    <s v="Grønnåsen Idrettslag"/>
    <n v="33585"/>
    <n v="33585"/>
  </r>
  <r>
    <n v="27290"/>
    <x v="3"/>
    <s v="KL17510004"/>
    <s v="Gråmarka Idrettslag"/>
    <n v="20487"/>
    <n v="20487"/>
  </r>
  <r>
    <n v="24259"/>
    <x v="3"/>
    <s v="KL11030040"/>
    <s v="GTI Friidrettsklubb"/>
    <n v="160608"/>
    <n v="160608"/>
  </r>
  <r>
    <n v="25948"/>
    <x v="3"/>
    <s v="KL15040029"/>
    <s v="Guard Sportsklubben"/>
    <n v="132631"/>
    <n v="132631"/>
  </r>
  <r>
    <n v="208227"/>
    <x v="3"/>
    <s v="KL05200023"/>
    <s v="Gudbrandsdal Flyklubb"/>
    <n v="20296"/>
    <n v="20296"/>
  </r>
  <r>
    <n v="445718"/>
    <x v="3"/>
    <s v="KL05160031"/>
    <s v="Gudbrandsdal Sportsskyttere"/>
    <n v="2379"/>
    <n v="2379"/>
  </r>
  <r>
    <n v="25609"/>
    <x v="3"/>
    <s v="KL14110007"/>
    <s v="Gulen Fotballklubb"/>
    <n v="4851"/>
    <n v="4851"/>
  </r>
  <r>
    <n v="22946"/>
    <x v="3"/>
    <s v="KL07020002"/>
    <s v="Gullhaug Idrettslag"/>
    <n v="77757"/>
    <n v="77757"/>
  </r>
  <r>
    <n v="462469"/>
    <x v="3"/>
    <s v="KL09190012"/>
    <s v="Gullknapp Modellflyklubb"/>
    <n v="14418"/>
    <n v="14418"/>
  </r>
  <r>
    <n v="27030"/>
    <x v="3"/>
    <s v="KL17030006"/>
    <s v="Gullvikmoen Idrettslag"/>
    <n v="55606"/>
    <n v="55606"/>
  </r>
  <r>
    <n v="23294"/>
    <x v="3"/>
    <s v="KL08060012"/>
    <s v="Gulset Idrettsforening"/>
    <n v="248868"/>
    <n v="248868"/>
  </r>
  <r>
    <n v="872941"/>
    <x v="3"/>
    <s v="KL05340042"/>
    <s v="Gulsjøen Sykkelklubb"/>
    <n v="1013"/>
    <n v="1013"/>
  </r>
  <r>
    <n v="882326"/>
    <x v="3"/>
    <s v="KL06020193"/>
    <s v="Gulskogen sportsdanseklubb"/>
    <n v="9608"/>
    <n v="9608"/>
  </r>
  <r>
    <n v="26013"/>
    <x v="3"/>
    <s v="KL15150003"/>
    <s v="Gurskøy Idrettslag"/>
    <n v="34871"/>
    <n v="34871"/>
  </r>
  <r>
    <n v="429547"/>
    <x v="3"/>
    <s v="KL12010579"/>
    <s v="Gustur Islandshestlag"/>
    <n v="9369"/>
    <n v="9369"/>
  </r>
  <r>
    <n v="197530"/>
    <x v="3"/>
    <s v="KL10040027"/>
    <s v="Gyland Hestesportlags Ridegruppe"/>
    <n v="4021"/>
    <n v="4021"/>
  </r>
  <r>
    <n v="23976"/>
    <x v="3"/>
    <s v="KL10040012"/>
    <s v="Gyland Idrettslag"/>
    <n v="33626"/>
    <n v="33626"/>
  </r>
  <r>
    <n v="20705"/>
    <x v="3"/>
    <s v="KL03010024"/>
    <s v="Gymnastikk- og Turnforeningen Bjart"/>
    <n v="38036"/>
    <n v="38036"/>
  </r>
  <r>
    <n v="187802"/>
    <x v="3"/>
    <s v="KL03010974"/>
    <s v="Gøy Håndballklubb"/>
    <n v="22660"/>
    <n v="22660"/>
  </r>
  <r>
    <n v="520936"/>
    <x v="3"/>
    <s v="KL07200008"/>
    <s v="Gåsøkalven Seilselskab"/>
    <n v="2011"/>
    <n v="2011"/>
  </r>
  <r>
    <n v="26846"/>
    <x v="3"/>
    <s v="KL16400002"/>
    <s v="H.E.G. Idrettslag"/>
    <n v="32752"/>
    <n v="32752"/>
  </r>
  <r>
    <n v="22334"/>
    <x v="3"/>
    <s v="KL05330003"/>
    <s v="Hadeland Cykleklubb"/>
    <n v="55682"/>
    <n v="55682"/>
  </r>
  <r>
    <n v="22372"/>
    <x v="3"/>
    <s v="KL05340027"/>
    <s v="Hadeland Kvinnefotballklubb"/>
    <n v="62504"/>
    <n v="62504"/>
  </r>
  <r>
    <n v="22354"/>
    <x v="3"/>
    <s v="KL05340008"/>
    <s v="Hadeland Orienteringslag"/>
    <n v="65339"/>
    <n v="65339"/>
  </r>
  <r>
    <n v="22336"/>
    <x v="3"/>
    <s v="KL05330005"/>
    <s v="Hadeland Ride- og Kjøreklubb"/>
    <n v="15180"/>
    <n v="15180"/>
  </r>
  <r>
    <n v="22355"/>
    <x v="3"/>
    <s v="KL05340009"/>
    <s v="Hadeland Sportsskyttere"/>
    <n v="14130"/>
    <n v="14130"/>
  </r>
  <r>
    <n v="22338"/>
    <x v="3"/>
    <s v="KL05330007"/>
    <s v="Hadeland Trekkhundklubb"/>
    <n v="1858"/>
    <n v="1858"/>
  </r>
  <r>
    <n v="27887"/>
    <x v="3"/>
    <s v="KL18660017"/>
    <s v="Hadsel Miniatyrskyteklubb"/>
    <n v="1243"/>
    <n v="1243"/>
  </r>
  <r>
    <n v="619487"/>
    <x v="3"/>
    <s v="KL18660029"/>
    <s v="Hadsel Taekwon-do klubb"/>
    <n v="19271"/>
    <n v="19271"/>
  </r>
  <r>
    <n v="27874"/>
    <x v="3"/>
    <s v="KL18660003"/>
    <s v="Hadsel Undervannsklubb"/>
    <n v="9064"/>
    <n v="9064"/>
  </r>
  <r>
    <n v="470750"/>
    <x v="3"/>
    <s v="KL05210009"/>
    <s v="Hafjell Freeride klubb"/>
    <n v="592"/>
    <n v="592"/>
  </r>
  <r>
    <n v="222702"/>
    <x v="3"/>
    <s v="KL05210006"/>
    <s v="Hafjell Golfklubb"/>
    <n v="21971"/>
    <n v="21971"/>
  </r>
  <r>
    <n v="665841"/>
    <x v="3"/>
    <s v="KL05210013"/>
    <s v="Hafjell Veteranskiklubb"/>
    <n v="207"/>
    <n v="207"/>
  </r>
  <r>
    <n v="24347"/>
    <x v="3"/>
    <s v="KL11030128"/>
    <s v="Hafrsfjord Pistolklubb"/>
    <n v="68258"/>
    <n v="68258"/>
  </r>
  <r>
    <n v="24578"/>
    <x v="3"/>
    <s v="KL11240009"/>
    <s v="Hafrsfjord Squash Klubb"/>
    <n v="8446"/>
    <n v="8446"/>
  </r>
  <r>
    <n v="155433"/>
    <x v="3"/>
    <s v="KL11030199"/>
    <s v="Hafrsfjord Sykkelklubb"/>
    <n v="12988"/>
    <n v="12988"/>
  </r>
  <r>
    <n v="25678"/>
    <x v="3"/>
    <s v="KL14260003"/>
    <s v="Hafslo Idrettslag"/>
    <n v="96148"/>
    <n v="96148"/>
  </r>
  <r>
    <n v="19611"/>
    <x v="3"/>
    <s v="KL01050076"/>
    <s v="Hafslund Idrettsforening"/>
    <n v="61036"/>
    <n v="61036"/>
  </r>
  <r>
    <n v="457226"/>
    <x v="3"/>
    <s v="KL02190203"/>
    <s v="Haga Golfklubb"/>
    <n v="1018939"/>
    <n v="1018939"/>
  </r>
  <r>
    <n v="20593"/>
    <x v="3"/>
    <s v="KL02360007"/>
    <s v="Haga Idrettsforening "/>
    <n v="89254"/>
    <n v="89254"/>
  </r>
  <r>
    <n v="20241"/>
    <x v="3"/>
    <s v="KL02200043"/>
    <s v="Hagahogget Låmlag"/>
    <n v="9004"/>
    <n v="9004"/>
  </r>
  <r>
    <n v="23699"/>
    <x v="3"/>
    <s v="KL09140011"/>
    <s v="Hagefjorden Idrettslag"/>
    <n v="2101"/>
    <n v="2101"/>
  </r>
  <r>
    <n v="21603"/>
    <x v="3"/>
    <s v="KL04030040"/>
    <s v="HaGL Fallskjermklubb"/>
    <n v="46125"/>
    <n v="46125"/>
  </r>
  <r>
    <n v="427600"/>
    <x v="3"/>
    <s v="KL02330038"/>
    <s v="Hakadal Golfklubb"/>
    <n v="77424"/>
    <n v="77424"/>
  </r>
  <r>
    <n v="20513"/>
    <x v="3"/>
    <s v="KL02330003"/>
    <s v="Hakadal Idrettslag"/>
    <n v="371245"/>
    <n v="371245"/>
  </r>
  <r>
    <n v="20533"/>
    <x v="3"/>
    <s v="KL02330023"/>
    <s v="Hakadal Sledehundklubb"/>
    <n v="19341"/>
    <n v="19341"/>
  </r>
  <r>
    <n v="19432"/>
    <x v="3"/>
    <s v="KL01010007"/>
    <s v="Halden Atletklubb"/>
    <n v="44637"/>
    <n v="44637"/>
  </r>
  <r>
    <n v="19434"/>
    <x v="3"/>
    <s v="KL01010009"/>
    <s v="Halden Basketballklubb"/>
    <n v="8005"/>
    <n v="8005"/>
  </r>
  <r>
    <n v="19473"/>
    <x v="3"/>
    <s v="KL01010048"/>
    <s v="Halden Curling Club"/>
    <n v="29909"/>
    <n v="29909"/>
  </r>
  <r>
    <n v="19437"/>
    <x v="3"/>
    <s v="KL01010012"/>
    <s v="Halden Cykleklub"/>
    <n v="54317"/>
    <n v="54317"/>
  </r>
  <r>
    <n v="19435"/>
    <x v="3"/>
    <s v="KL01010010"/>
    <s v="Halden Golfklubb"/>
    <n v="103001"/>
    <n v="103001"/>
  </r>
  <r>
    <n v="851586"/>
    <x v="3"/>
    <s v="KL01010996"/>
    <s v="Halden håndballforening"/>
    <n v="72548"/>
    <n v="72548"/>
  </r>
  <r>
    <n v="19442"/>
    <x v="3"/>
    <s v="KL01010017"/>
    <s v="Halden Idrettslag"/>
    <n v="56689"/>
    <n v="56689"/>
  </r>
  <r>
    <n v="162871"/>
    <x v="3"/>
    <s v="KL01010057"/>
    <s v="Halden Innebandyklubb"/>
    <n v="12394"/>
    <n v="12394"/>
  </r>
  <r>
    <n v="19443"/>
    <x v="3"/>
    <s v="KL01010018"/>
    <s v="Halden Karateklubb"/>
    <n v="7865"/>
    <n v="7865"/>
  </r>
  <r>
    <n v="749915"/>
    <x v="3"/>
    <s v="KL01010080"/>
    <s v="Halden Klatreklubb"/>
    <n v="2022"/>
    <n v="2022"/>
  </r>
  <r>
    <n v="19470"/>
    <x v="3"/>
    <s v="KL01010045"/>
    <s v="Halden Mc Klubb"/>
    <n v="11919"/>
    <n v="11919"/>
  </r>
  <r>
    <n v="19446"/>
    <x v="3"/>
    <s v="KL01010021"/>
    <s v="Halden Padleklubb"/>
    <n v="8134"/>
    <n v="8134"/>
  </r>
  <r>
    <n v="19447"/>
    <x v="3"/>
    <s v="KL01010022"/>
    <s v="Halden Pistolklubb"/>
    <n v="15001"/>
    <n v="15001"/>
  </r>
  <r>
    <n v="19449"/>
    <x v="3"/>
    <s v="KL01010024"/>
    <s v="Halden Skiklubb"/>
    <n v="133810"/>
    <n v="133810"/>
  </r>
  <r>
    <n v="811369"/>
    <x v="3"/>
    <s v="KL01010081"/>
    <s v="Halden Sportsdykkere/hsd"/>
    <n v="4340"/>
    <n v="4340"/>
  </r>
  <r>
    <n v="19452"/>
    <x v="3"/>
    <s v="KL01010027"/>
    <s v="Halden Styrkeidrettslag"/>
    <n v="18478"/>
    <n v="18478"/>
  </r>
  <r>
    <n v="19453"/>
    <x v="3"/>
    <s v="KL01010028"/>
    <s v="Halden Tennisklubb"/>
    <n v="54022"/>
    <n v="54022"/>
  </r>
  <r>
    <n v="19454"/>
    <x v="3"/>
    <s v="KL01010029"/>
    <s v="Halden Volleyballklubb"/>
    <n v="18407"/>
    <n v="18407"/>
  </r>
  <r>
    <n v="19455"/>
    <x v="3"/>
    <s v="KL01010030"/>
    <s v="Haldens Roklub"/>
    <n v="22157"/>
    <n v="22157"/>
  </r>
  <r>
    <n v="19456"/>
    <x v="3"/>
    <s v="KL01010031"/>
    <s v="Haldens Svømmeklub"/>
    <n v="142632"/>
    <n v="142632"/>
  </r>
  <r>
    <n v="22686"/>
    <x v="3"/>
    <s v="KL06170004"/>
    <s v="Hallingdal Flyklubb"/>
    <n v="129886"/>
    <n v="129886"/>
  </r>
  <r>
    <n v="22683"/>
    <x v="3"/>
    <s v="KL06160005"/>
    <s v="Hallingdal Fotballklubb"/>
    <n v="248925"/>
    <n v="248925"/>
  </r>
  <r>
    <n v="22695"/>
    <x v="3"/>
    <s v="KL06170013"/>
    <s v="Hallingdal Golfklubb"/>
    <n v="14267"/>
    <n v="14267"/>
  </r>
  <r>
    <n v="22697"/>
    <x v="3"/>
    <s v="KL06180002"/>
    <s v="Hallingdal Karateklubb"/>
    <n v="7370"/>
    <n v="7370"/>
  </r>
  <r>
    <n v="547009"/>
    <x v="3"/>
    <s v="KL06190021"/>
    <s v="Hallingdal Motocrossklubb"/>
    <n v="8858"/>
    <n v="8858"/>
  </r>
  <r>
    <n v="172687"/>
    <x v="3"/>
    <s v="KL06190016"/>
    <s v="Hallingen Hestesportsklubb"/>
    <n v="12377"/>
    <n v="12377"/>
  </r>
  <r>
    <n v="22685"/>
    <x v="3"/>
    <s v="KL06170002"/>
    <s v="Hallingkast Bowlingklubb"/>
    <n v="64715"/>
    <n v="64715"/>
  </r>
  <r>
    <n v="20595"/>
    <x v="3"/>
    <s v="KL02360009"/>
    <s v="Halmsås &amp; Omegn Skilag"/>
    <n v="17780"/>
    <n v="17780"/>
  </r>
  <r>
    <n v="26393"/>
    <x v="3"/>
    <s v="KL15710006"/>
    <s v="Halsa Ballklubb"/>
    <n v="5712"/>
    <n v="5712"/>
  </r>
  <r>
    <n v="26389"/>
    <x v="3"/>
    <s v="KL15710002"/>
    <s v="Halsa Idrettslag"/>
    <n v="22774"/>
    <n v="22774"/>
  </r>
  <r>
    <n v="23112"/>
    <x v="3"/>
    <s v="KL07090029"/>
    <s v="Halsen Idrettsforening"/>
    <n v="414597"/>
    <n v="414597"/>
  </r>
  <r>
    <n v="25255"/>
    <x v="3"/>
    <s v="KL12240002"/>
    <s v="Halsnøy Idrettslag"/>
    <n v="57715"/>
    <n v="57715"/>
  </r>
  <r>
    <n v="27509"/>
    <x v="3"/>
    <s v="KL18240007"/>
    <s v="Halsøy IL"/>
    <n v="134578"/>
    <n v="134578"/>
  </r>
  <r>
    <n v="26864"/>
    <x v="3"/>
    <s v="KL16440001"/>
    <s v="Haltdalen Idrettslag"/>
    <n v="37633"/>
    <n v="37633"/>
  </r>
  <r>
    <n v="21572"/>
    <x v="3"/>
    <s v="KL04030006"/>
    <s v="Hamar Badmintonklubb"/>
    <n v="12079"/>
    <n v="12079"/>
  </r>
  <r>
    <n v="21575"/>
    <x v="3"/>
    <s v="KL04030009"/>
    <s v="Hamar Døves IL"/>
    <n v="4670"/>
    <n v="4670"/>
  </r>
  <r>
    <n v="21576"/>
    <x v="3"/>
    <s v="KL04030010"/>
    <s v="Hamar Idrettslag Hovedlaget"/>
    <n v="741265"/>
    <n v="741265"/>
  </r>
  <r>
    <n v="21577"/>
    <x v="3"/>
    <s v="KL04030011"/>
    <s v="Hamar Judoklubb"/>
    <n v="5143"/>
    <n v="5143"/>
  </r>
  <r>
    <n v="747958"/>
    <x v="3"/>
    <s v="KL04030113"/>
    <s v="Hamar Kickboxing Klubb"/>
    <n v="31362"/>
    <n v="31362"/>
  </r>
  <r>
    <n v="21579"/>
    <x v="3"/>
    <s v="KL04030013"/>
    <s v="Hamar og Omegn Bueskyttere"/>
    <n v="3987"/>
    <n v="3987"/>
  </r>
  <r>
    <n v="21581"/>
    <x v="3"/>
    <s v="KL04030016"/>
    <s v="Hamar Ok"/>
    <n v="29951"/>
    <n v="29951"/>
  </r>
  <r>
    <n v="555990"/>
    <x v="3"/>
    <s v="KL04030097"/>
    <s v="Hamar Roklub 1881"/>
    <n v="22208"/>
    <n v="22208"/>
  </r>
  <r>
    <n v="21583"/>
    <x v="3"/>
    <s v="KL04030018"/>
    <s v="Hamar Seilforening"/>
    <n v="24027"/>
    <n v="24027"/>
  </r>
  <r>
    <n v="21591"/>
    <x v="3"/>
    <s v="KL04030027"/>
    <s v="Hamar Shotokan Karateklubb"/>
    <n v="3056"/>
    <n v="3056"/>
  </r>
  <r>
    <n v="21584"/>
    <x v="3"/>
    <s v="KL04030019"/>
    <s v="Hamar Skiklubb"/>
    <n v="53260"/>
    <n v="53260"/>
  </r>
  <r>
    <n v="866741"/>
    <x v="3"/>
    <s v="KL04030117"/>
    <s v="Hamar Sportsskytterklubb (hsk)"/>
    <n v="19351"/>
    <n v="19351"/>
  </r>
  <r>
    <n v="21595"/>
    <x v="3"/>
    <s v="KL04030031"/>
    <s v="Hamar Taekwondoklubb"/>
    <n v="38694"/>
    <n v="38694"/>
  </r>
  <r>
    <n v="21585"/>
    <x v="3"/>
    <s v="KL04030020"/>
    <s v="Hamar Trekkhundklubb"/>
    <n v="37279"/>
    <n v="37279"/>
  </r>
  <r>
    <n v="21605"/>
    <x v="3"/>
    <s v="KL04030042"/>
    <s v="Hamar Volleyballklubb"/>
    <n v="12216"/>
    <n v="12216"/>
  </r>
  <r>
    <n v="21586"/>
    <x v="3"/>
    <s v="KL04030022"/>
    <s v="Hamarkameratene"/>
    <n v="679300"/>
    <n v="679300"/>
  </r>
  <r>
    <n v="27766"/>
    <x v="3"/>
    <s v="KL18490001"/>
    <s v="Hamarøy Idrettslag"/>
    <n v="78201"/>
    <n v="78201"/>
  </r>
  <r>
    <n v="21629"/>
    <x v="3"/>
    <s v="KL04030066"/>
    <s v="Hamkam Fotball"/>
    <n v="146076"/>
    <n v="146076"/>
  </r>
  <r>
    <n v="20368"/>
    <x v="3"/>
    <s v="KL02300006"/>
    <s v="Hammer Turn"/>
    <n v="408323"/>
    <n v="408323"/>
  </r>
  <r>
    <n v="449905"/>
    <x v="3"/>
    <s v="KL20040048"/>
    <s v="Hammerfest &amp; Forsøl Innebandy"/>
    <n v="4451"/>
    <n v="4451"/>
  </r>
  <r>
    <n v="139705"/>
    <x v="3"/>
    <s v="KL20040035"/>
    <s v="Hammerfest Badmintonklubb"/>
    <n v="15007"/>
    <n v="15007"/>
  </r>
  <r>
    <n v="782056"/>
    <x v="3"/>
    <s v="KL20040060"/>
    <s v="Hammerfest Frisbeeklubb"/>
    <n v="1456"/>
    <n v="1456"/>
  </r>
  <r>
    <n v="137636"/>
    <x v="3"/>
    <s v="KL20040033"/>
    <s v="Hammerfest Klatreklubb"/>
    <n v="8823"/>
    <n v="8823"/>
  </r>
  <r>
    <n v="201529"/>
    <x v="3"/>
    <s v="KL20170009"/>
    <s v="Hammerfest og Kvalsund Golfklubb"/>
    <n v="55543"/>
    <n v="55543"/>
  </r>
  <r>
    <n v="198119"/>
    <x v="3"/>
    <s v="KL20040040"/>
    <s v="Hammerfest Racing Club"/>
    <n v="19072"/>
    <n v="19072"/>
  </r>
  <r>
    <n v="28431"/>
    <x v="3"/>
    <s v="KL20040015"/>
    <s v="Hammerfest Rideklubb"/>
    <n v="41191"/>
    <n v="41191"/>
  </r>
  <r>
    <n v="28421"/>
    <x v="3"/>
    <s v="KL20040005"/>
    <s v="Hammerfest Skiklubb"/>
    <n v="52399"/>
    <n v="52399"/>
  </r>
  <r>
    <n v="28423"/>
    <x v="3"/>
    <s v="KL20040007"/>
    <s v="Hammerfest Svømme- og Livredningsklubb"/>
    <n v="48020"/>
    <n v="48020"/>
  </r>
  <r>
    <n v="692855"/>
    <x v="3"/>
    <s v="KL20040056"/>
    <s v="Hammerfest Sykkelklubb"/>
    <n v="115992"/>
    <n v="115992"/>
  </r>
  <r>
    <n v="139657"/>
    <x v="3"/>
    <s v="KL20040034"/>
    <s v="Hammerfest Volleyballklubb"/>
    <n v="3025"/>
    <n v="3025"/>
  </r>
  <r>
    <n v="131188"/>
    <x v="3"/>
    <s v="KL19020135"/>
    <s v="Hamna Advanced Taekwondo Klubb"/>
    <n v="7846"/>
    <n v="7846"/>
  </r>
  <r>
    <n v="113665"/>
    <x v="3"/>
    <s v="KL19020134"/>
    <s v="Hamna Idrettslag"/>
    <n v="164699"/>
    <n v="164699"/>
  </r>
  <r>
    <n v="24137"/>
    <x v="3"/>
    <s v="KL11020006"/>
    <s v="Hana Idrettslag"/>
    <n v="313569"/>
    <n v="313569"/>
  </r>
  <r>
    <n v="26418"/>
    <x v="3"/>
    <s v="KL16010025"/>
    <s v="Hangersletta Miniatyrskytterlag"/>
    <n v="2287"/>
    <n v="2287"/>
  </r>
  <r>
    <n v="689813"/>
    <x v="3"/>
    <s v="KL15340027"/>
    <s v="Haram Bowlingklubb"/>
    <n v="1586"/>
    <n v="1586"/>
  </r>
  <r>
    <n v="26176"/>
    <x v="3"/>
    <s v="KL15340018"/>
    <s v="Haram Handballklubb"/>
    <n v="33070"/>
    <n v="33070"/>
  </r>
  <r>
    <n v="113576"/>
    <x v="3"/>
    <s v="KL15340021"/>
    <s v="Haram Taekwon-Do Klubb"/>
    <n v="11665"/>
    <n v="11665"/>
  </r>
  <r>
    <n v="26166"/>
    <x v="3"/>
    <s v="KL15340005"/>
    <s v="Haramsøy Idrottslag"/>
    <n v="13066"/>
    <n v="13066"/>
  </r>
  <r>
    <n v="26175"/>
    <x v="3"/>
    <s v="KL15340017"/>
    <s v="Haramsøy Nordøy Fotballklubb"/>
    <n v="97707"/>
    <n v="97707"/>
  </r>
  <r>
    <n v="715815"/>
    <x v="3"/>
    <s v="KL12330007"/>
    <s v="Hardanger Bogeskyttarklubb"/>
    <n v="3764"/>
    <n v="3764"/>
  </r>
  <r>
    <n v="526501"/>
    <x v="3"/>
    <s v="KL12380040"/>
    <s v="Hardanger Bordtennisklubb"/>
    <n v="9983"/>
    <n v="9983"/>
  </r>
  <r>
    <n v="602773"/>
    <x v="3"/>
    <s v="KL12310016"/>
    <s v="Hardanger Cross &amp; Trial Klubb"/>
    <n v="17562"/>
    <n v="17562"/>
  </r>
  <r>
    <n v="728036"/>
    <x v="3"/>
    <s v="KL12280035"/>
    <s v="Hardanger Fjellklyvarlag"/>
    <n v="19379"/>
    <n v="19379"/>
  </r>
  <r>
    <n v="444999"/>
    <x v="3"/>
    <s v="KL12380037"/>
    <s v="Hardanger Golfklubb"/>
    <n v="42846"/>
    <n v="42846"/>
  </r>
  <r>
    <n v="25391"/>
    <x v="3"/>
    <s v="KL12380022"/>
    <s v="Hardanger Skøyteklubb"/>
    <n v="0"/>
    <n v="0"/>
  </r>
  <r>
    <n v="684860"/>
    <x v="3"/>
    <s v="KL12380050"/>
    <s v="Hardanger Sykkelklubb"/>
    <n v="0"/>
    <n v="0"/>
  </r>
  <r>
    <n v="575681"/>
    <x v="3"/>
    <s v="KL12320005"/>
    <s v="Hardangervidda Triatlon Klubb"/>
    <n v="225513"/>
    <n v="225513"/>
  </r>
  <r>
    <n v="25800"/>
    <x v="3"/>
    <s v="KL14490001"/>
    <s v="Hardbagg Idrettslag"/>
    <n v="22346"/>
    <n v="22346"/>
  </r>
  <r>
    <n v="25318"/>
    <x v="3"/>
    <s v="KL12310010"/>
    <s v="Harding IL"/>
    <n v="40405"/>
    <n v="40405"/>
  </r>
  <r>
    <n v="26036"/>
    <x v="3"/>
    <s v="KL15170002"/>
    <s v="Hareid Idrettslag"/>
    <n v="251839"/>
    <n v="251839"/>
  </r>
  <r>
    <n v="22337"/>
    <x v="3"/>
    <s v="KL05330006"/>
    <s v="Harestua Idrettslag"/>
    <n v="201258"/>
    <n v="201258"/>
  </r>
  <r>
    <n v="23926"/>
    <x v="3"/>
    <s v="KL10020022"/>
    <s v="Harkmark Idrettslag"/>
    <n v="2409"/>
    <n v="2409"/>
  </r>
  <r>
    <n v="22225"/>
    <x v="3"/>
    <s v="KL05190001"/>
    <s v="Harpefoss I L"/>
    <n v="32387"/>
    <n v="32387"/>
  </r>
  <r>
    <n v="27256"/>
    <x v="3"/>
    <s v="KL17420003"/>
    <s v="Harran Idrettslag"/>
    <n v="5199"/>
    <n v="5199"/>
  </r>
  <r>
    <n v="28013"/>
    <x v="3"/>
    <s v="KL19030044"/>
    <s v="Harstad Alpinklubb"/>
    <n v="64282"/>
    <n v="64282"/>
  </r>
  <r>
    <n v="27984"/>
    <x v="3"/>
    <s v="KL19030010"/>
    <s v="Harstad Bueskyttere"/>
    <n v="18065"/>
    <n v="18065"/>
  </r>
  <r>
    <n v="493790"/>
    <x v="3"/>
    <s v="KL19030084"/>
    <s v="Harstad Cykleklubb (Hck)"/>
    <n v="22609"/>
    <n v="22609"/>
  </r>
  <r>
    <n v="212569"/>
    <x v="3"/>
    <s v="KL19030075"/>
    <s v="Harstad Flyklubb"/>
    <n v="11390"/>
    <n v="11390"/>
  </r>
  <r>
    <n v="28017"/>
    <x v="3"/>
    <s v="KL19030048"/>
    <s v="Harstad Golfklubb"/>
    <n v="42917"/>
    <n v="42917"/>
  </r>
  <r>
    <n v="27998"/>
    <x v="3"/>
    <s v="KL19030025"/>
    <s v="Harstad Hundeklubb"/>
    <n v="25098"/>
    <n v="25098"/>
  </r>
  <r>
    <n v="27989"/>
    <x v="3"/>
    <s v="KL19030015"/>
    <s v="Harstad Håndballklubb"/>
    <n v="84684"/>
    <n v="84684"/>
  </r>
  <r>
    <n v="27990"/>
    <x v="3"/>
    <s v="KL19030016"/>
    <s v="Harstad Idrettslag"/>
    <n v="236617"/>
    <n v="236617"/>
  </r>
  <r>
    <n v="28031"/>
    <x v="3"/>
    <s v="KL19030062"/>
    <s v="Harstad Innebandyklubb"/>
    <n v="54896"/>
    <n v="54896"/>
  </r>
  <r>
    <n v="869852"/>
    <x v="3"/>
    <s v="KL19030107"/>
    <s v="Harstad ishockeyklubb"/>
    <n v="2648"/>
    <n v="2648"/>
  </r>
  <r>
    <n v="707502"/>
    <x v="3"/>
    <s v="KL19030098"/>
    <s v="Harstad Karateklubb"/>
    <n v="1441"/>
    <n v="1441"/>
  </r>
  <r>
    <n v="192856"/>
    <x v="3"/>
    <s v="KL19030071"/>
    <s v="Harstad Klatreklubb"/>
    <n v="15442"/>
    <n v="15442"/>
  </r>
  <r>
    <n v="579968"/>
    <x v="3"/>
    <s v="KL19030086"/>
    <s v="Harstad Modellflyklubb"/>
    <n v="1337"/>
    <n v="1337"/>
  </r>
  <r>
    <n v="27992"/>
    <x v="3"/>
    <s v="KL19030018"/>
    <s v="Harstad Orienteringslag"/>
    <n v="9025"/>
    <n v="9025"/>
  </r>
  <r>
    <n v="28155"/>
    <x v="3"/>
    <s v="KL19110008"/>
    <s v="Harstad Padleklubb (Hpk)"/>
    <n v="21294"/>
    <n v="21294"/>
  </r>
  <r>
    <n v="872089"/>
    <x v="3"/>
    <s v="KL19030108"/>
    <s v="Harstad Ride og Kjøreklubb"/>
    <n v="12211"/>
    <n v="12211"/>
  </r>
  <r>
    <n v="28016"/>
    <x v="3"/>
    <s v="KL19030047"/>
    <s v="Harstad Skiklubb"/>
    <n v="5379"/>
    <n v="5379"/>
  </r>
  <r>
    <n v="27995"/>
    <x v="3"/>
    <s v="KL19030021"/>
    <s v="Harstad Skøyteklubb"/>
    <n v="49561"/>
    <n v="49561"/>
  </r>
  <r>
    <n v="27996"/>
    <x v="3"/>
    <s v="KL19030022"/>
    <s v="Harstad Sportsdykkerklubb"/>
    <n v="7299"/>
    <n v="7299"/>
  </r>
  <r>
    <n v="27997"/>
    <x v="3"/>
    <s v="KL19030023"/>
    <s v="Harstad Svømmeklubb"/>
    <n v="35231"/>
    <n v="35231"/>
  </r>
  <r>
    <n v="679492"/>
    <x v="3"/>
    <s v="KL19030090"/>
    <s v="Harstad Taekwon-do Skole"/>
    <n v="22385"/>
    <n v="22385"/>
  </r>
  <r>
    <n v="27999"/>
    <x v="3"/>
    <s v="KL19030026"/>
    <s v="Harstad Turnforening"/>
    <n v="31956"/>
    <n v="31956"/>
  </r>
  <r>
    <n v="612016"/>
    <x v="3"/>
    <s v="KL15460005"/>
    <s v="Harøy Bogeskytarlag"/>
    <n v="5144"/>
    <n v="5144"/>
  </r>
  <r>
    <n v="26244"/>
    <x v="3"/>
    <s v="KL15460002"/>
    <s v="Harøy Idrettslag"/>
    <n v="125512"/>
    <n v="125512"/>
  </r>
  <r>
    <n v="829658"/>
    <x v="3"/>
    <s v="KL15460006"/>
    <s v="Harøy Taekwon-do Klubb"/>
    <n v="2352"/>
    <n v="2352"/>
  </r>
  <r>
    <n v="137613"/>
    <x v="3"/>
    <s v="KL01050099"/>
    <s v="Hasle/Ise Salongskytterlag"/>
    <n v="14506"/>
    <n v="14506"/>
  </r>
  <r>
    <n v="20782"/>
    <x v="3"/>
    <s v="KL03010116"/>
    <s v="Hasle-Løren Idrettslag"/>
    <n v="564860"/>
    <n v="564860"/>
  </r>
  <r>
    <n v="818491"/>
    <x v="3"/>
    <s v="KL03011598"/>
    <s v="Hasle-løren Ishockey Elite"/>
    <n v="78268"/>
    <n v="78268"/>
  </r>
  <r>
    <n v="189794"/>
    <x v="3"/>
    <s v="KL02190188"/>
    <s v="Haslum Håndballklubb"/>
    <n v="347666"/>
    <n v="347666"/>
  </r>
  <r>
    <n v="20087"/>
    <x v="3"/>
    <s v="KL02190040"/>
    <s v="Haslum Idrettslag"/>
    <n v="978752"/>
    <n v="978752"/>
  </r>
  <r>
    <n v="26737"/>
    <x v="3"/>
    <s v="KL16240003"/>
    <s v="Hasselvika I.L."/>
    <n v="8727"/>
    <n v="8727"/>
  </r>
  <r>
    <n v="26023"/>
    <x v="3"/>
    <s v="KL15160004"/>
    <s v="Hasundgot IL"/>
    <n v="130882"/>
    <n v="130882"/>
  </r>
  <r>
    <n v="28507"/>
    <x v="3"/>
    <s v="KL20150003"/>
    <s v="Hasvik Idrettslag"/>
    <n v="37872"/>
    <n v="37872"/>
  </r>
  <r>
    <n v="212745"/>
    <x v="3"/>
    <s v="KL18260010"/>
    <s v="Hattfjelldal Flyklubb"/>
    <n v="79448"/>
    <n v="79448"/>
  </r>
  <r>
    <n v="27550"/>
    <x v="3"/>
    <s v="KL18260002"/>
    <s v="Hattfjelldal Idrettslag"/>
    <n v="27660"/>
    <n v="27660"/>
  </r>
  <r>
    <n v="92885"/>
    <x v="3"/>
    <s v="KL18260001"/>
    <s v="Hattfjelldal Snøskuterforening"/>
    <n v="9295"/>
    <n v="9295"/>
  </r>
  <r>
    <n v="20551"/>
    <x v="3"/>
    <s v="KL02350006"/>
    <s v="Hauerseter Sportsklubb Nordkisa"/>
    <n v="104105"/>
    <n v="104105"/>
  </r>
  <r>
    <n v="827954"/>
    <x v="3"/>
    <s v="KL11060110"/>
    <s v="Haugaland Flyklubb"/>
    <n v="34"/>
    <n v="34"/>
  </r>
  <r>
    <n v="606588"/>
    <x v="3"/>
    <s v="KL11490074"/>
    <s v="Haugaland Fotballklubb"/>
    <n v="5543"/>
    <n v="5543"/>
  </r>
  <r>
    <n v="199380"/>
    <x v="3"/>
    <s v="KL11060062"/>
    <s v="Haugaland Golfklubb"/>
    <n v="38480"/>
    <n v="38480"/>
  </r>
  <r>
    <n v="199336"/>
    <x v="3"/>
    <s v="KL11490057"/>
    <s v="Haugaland Håndballklubb"/>
    <n v="131915"/>
    <n v="131915"/>
  </r>
  <r>
    <n v="24429"/>
    <x v="3"/>
    <s v="KL11060021"/>
    <s v="Haugaland Karateklubb"/>
    <n v="5144"/>
    <n v="5144"/>
  </r>
  <r>
    <n v="164096"/>
    <x v="3"/>
    <s v="KL11060059"/>
    <s v="Haugaland Kickboxing Klubb"/>
    <n v="0"/>
    <n v="0"/>
  </r>
  <r>
    <n v="24702"/>
    <x v="3"/>
    <s v="KL11060102"/>
    <s v="Haugaland Klatrelag"/>
    <n v="139063"/>
    <n v="139063"/>
  </r>
  <r>
    <n v="494012"/>
    <x v="3"/>
    <s v="KL11060080"/>
    <s v="Haugaland Modellklubb"/>
    <n v="5673"/>
    <n v="5673"/>
  </r>
  <r>
    <n v="24411"/>
    <x v="3"/>
    <s v="KL11060003"/>
    <s v="Haugaland Seilflyklubb"/>
    <n v="16363"/>
    <n v="16363"/>
  </r>
  <r>
    <n v="25769"/>
    <x v="3"/>
    <s v="KL14430004"/>
    <s v="Haugen Idrettslag"/>
    <n v="111399"/>
    <n v="111399"/>
  </r>
  <r>
    <n v="607298"/>
    <x v="3"/>
    <s v="KL03011377"/>
    <s v="Haugenstua 08 Cricket Club"/>
    <n v="7694"/>
    <n v="7694"/>
  </r>
  <r>
    <n v="20154"/>
    <x v="3"/>
    <s v="KL02190107"/>
    <s v="Hauger Bandy"/>
    <n v="39230"/>
    <n v="39230"/>
  </r>
  <r>
    <n v="20537"/>
    <x v="3"/>
    <s v="KL02330027"/>
    <s v="Hauger Golfklubb"/>
    <n v="636124"/>
    <n v="636124"/>
  </r>
  <r>
    <n v="20783"/>
    <x v="3"/>
    <s v="KL03010117"/>
    <s v="Haugerud Idrettsforening"/>
    <n v="321504"/>
    <n v="321504"/>
  </r>
  <r>
    <n v="727930"/>
    <x v="3"/>
    <s v="KL11060104"/>
    <s v="Haugesund Amerikanske fotballklubb"/>
    <n v="19881"/>
    <n v="19881"/>
  </r>
  <r>
    <n v="584755"/>
    <x v="3"/>
    <s v="KL11060087"/>
    <s v="Haugesund Badmintonklubb"/>
    <n v="12297"/>
    <n v="12297"/>
  </r>
  <r>
    <n v="534126"/>
    <x v="3"/>
    <s v="KL11060081"/>
    <s v="Haugesund Basketballklubb"/>
    <n v="19305"/>
    <n v="19305"/>
  </r>
  <r>
    <n v="24440"/>
    <x v="3"/>
    <s v="KL11060032"/>
    <s v="Haugesund Bowlingklubb"/>
    <n v="24959"/>
    <n v="24959"/>
  </r>
  <r>
    <n v="708247"/>
    <x v="3"/>
    <s v="KL11060101"/>
    <s v="Haugesund Curling Klubb"/>
    <n v="3734"/>
    <n v="3734"/>
  </r>
  <r>
    <n v="164098"/>
    <x v="3"/>
    <s v="KL11060060"/>
    <s v="Haugesund Golfklubb"/>
    <n v="27403"/>
    <n v="27403"/>
  </r>
  <r>
    <n v="24416"/>
    <x v="3"/>
    <s v="KL11060008"/>
    <s v="Haugesund Idrettslag Allianseidretsslag"/>
    <n v="54202"/>
    <n v="54202"/>
  </r>
  <r>
    <n v="694810"/>
    <x v="3"/>
    <s v="KL11060097"/>
    <s v="Haugesund Idrettslag Friidrett"/>
    <n v="254535"/>
    <n v="254535"/>
  </r>
  <r>
    <n v="694833"/>
    <x v="3"/>
    <s v="KL11060098"/>
    <s v="Haugesund Idrettslag Orientering"/>
    <n v="56819"/>
    <n v="56819"/>
  </r>
  <r>
    <n v="607722"/>
    <x v="3"/>
    <s v="KL11060095"/>
    <s v="Haugesund Ishockeyklubb"/>
    <n v="120320"/>
    <n v="120320"/>
  </r>
  <r>
    <n v="24417"/>
    <x v="3"/>
    <s v="KL11060009"/>
    <s v="Haugesund Kajakklubb"/>
    <n v="24471"/>
    <n v="24471"/>
  </r>
  <r>
    <n v="24419"/>
    <x v="3"/>
    <s v="KL11060011"/>
    <s v="Haugesund Pistolklubb"/>
    <n v="33392"/>
    <n v="33392"/>
  </r>
  <r>
    <n v="24434"/>
    <x v="3"/>
    <s v="KL11060026"/>
    <s v="Haugesund Rideklubb"/>
    <n v="305653"/>
    <n v="305653"/>
  </r>
  <r>
    <n v="24420"/>
    <x v="3"/>
    <s v="KL11060012"/>
    <s v="Haugesund Seilforening"/>
    <n v="22699"/>
    <n v="22699"/>
  </r>
  <r>
    <n v="24430"/>
    <x v="3"/>
    <s v="KL11060022"/>
    <s v="Haugesund Sportsdanseklubb Haf"/>
    <n v="10209"/>
    <n v="10209"/>
  </r>
  <r>
    <n v="24421"/>
    <x v="3"/>
    <s v="KL11060013"/>
    <s v="Haugesund Sportsdykkere"/>
    <n v="3608"/>
    <n v="3608"/>
  </r>
  <r>
    <n v="24423"/>
    <x v="3"/>
    <s v="KL11060015"/>
    <s v="Haugesund Svømmeklubb"/>
    <n v="238934"/>
    <n v="238934"/>
  </r>
  <r>
    <n v="553857"/>
    <x v="3"/>
    <s v="KL11060082"/>
    <s v="Haugesund Taekwon-Do Klubb"/>
    <n v="10689"/>
    <n v="10689"/>
  </r>
  <r>
    <n v="708200"/>
    <x v="3"/>
    <s v="KL11060100"/>
    <s v="Haugesund Triathlon Klubb"/>
    <n v="49584"/>
    <n v="49584"/>
  </r>
  <r>
    <n v="24422"/>
    <x v="3"/>
    <s v="KL11060014"/>
    <s v="Haugesund Turnforening"/>
    <n v="289588"/>
    <n v="289588"/>
  </r>
  <r>
    <n v="24444"/>
    <x v="3"/>
    <s v="KL11060036"/>
    <s v="Haugesund Vektløfter Klubb"/>
    <n v="4033"/>
    <n v="4033"/>
  </r>
  <r>
    <n v="24441"/>
    <x v="3"/>
    <s v="KL11060033"/>
    <s v="HAUGESUND VOLLEYBALLKLUBB KFUK-KFUM"/>
    <n v="18278"/>
    <n v="18278"/>
  </r>
  <r>
    <n v="22746"/>
    <x v="3"/>
    <s v="KL06230005"/>
    <s v="Haugfoss Idrettsforening"/>
    <n v="42211"/>
    <n v="42211"/>
  </r>
  <r>
    <n v="22613"/>
    <x v="3"/>
    <s v="KL06050004"/>
    <s v="Haugsbygd Idrettsforening"/>
    <n v="77443"/>
    <n v="77443"/>
  </r>
  <r>
    <n v="20785"/>
    <x v="3"/>
    <s v="KL03010119"/>
    <s v="Hauketo Idrettsforening"/>
    <n v="135621"/>
    <n v="135621"/>
  </r>
  <r>
    <n v="25518"/>
    <x v="3"/>
    <s v="KL12530002"/>
    <s v="Hausvik Fotballklubb"/>
    <n v="40096"/>
    <n v="40096"/>
  </r>
  <r>
    <n v="24571"/>
    <x v="3"/>
    <s v="KL11240002"/>
    <s v="Havhesten Undervanns Klubb"/>
    <n v="24752"/>
    <n v="24752"/>
  </r>
  <r>
    <n v="580366"/>
    <x v="3"/>
    <s v="KL07040093"/>
    <s v="Havpadlerne Færder"/>
    <n v="24883"/>
    <n v="24883"/>
  </r>
  <r>
    <n v="557245"/>
    <x v="3"/>
    <s v="KL12440013"/>
    <s v="Havstril Padleklubb"/>
    <n v="8479"/>
    <n v="8479"/>
  </r>
  <r>
    <n v="24572"/>
    <x v="3"/>
    <s v="KL11240003"/>
    <s v="Havørn Allianseidrettslag"/>
    <n v="89026"/>
    <n v="89026"/>
  </r>
  <r>
    <n v="547546"/>
    <x v="3"/>
    <s v="KL11240069"/>
    <s v="Havørn allianseidrettslag fotball"/>
    <n v="154140"/>
    <n v="154140"/>
  </r>
  <r>
    <n v="547553"/>
    <x v="3"/>
    <s v="KL11240070"/>
    <s v="Havørn allianseidrettslag gymnastikk og turn"/>
    <n v="0"/>
    <n v="0"/>
  </r>
  <r>
    <n v="28519"/>
    <x v="3"/>
    <s v="KL20180002"/>
    <s v="Havøysund Idrettslag"/>
    <n v="31147"/>
    <n v="31147"/>
  </r>
  <r>
    <n v="28520"/>
    <x v="3"/>
    <s v="KL20180003"/>
    <s v="Havøysund Skiklubb"/>
    <n v="20853"/>
    <n v="20853"/>
  </r>
  <r>
    <n v="22411"/>
    <x v="3"/>
    <s v="KL05400006"/>
    <s v="Hedalen Idrettslag"/>
    <n v="23870"/>
    <n v="23870"/>
  </r>
  <r>
    <n v="22412"/>
    <x v="3"/>
    <s v="KL05400007"/>
    <s v="Hedalen Skytterlags Miniatyrgruppe"/>
    <n v="268"/>
    <n v="268"/>
  </r>
  <r>
    <n v="23363"/>
    <x v="3"/>
    <s v="KL08070003"/>
    <s v="Heddal Idrettslag"/>
    <n v="202506"/>
    <n v="202506"/>
  </r>
  <r>
    <n v="21634"/>
    <x v="3"/>
    <s v="KL04030071"/>
    <s v="Hedemarken Klatreklubb"/>
    <n v="37275"/>
    <n v="37275"/>
  </r>
  <r>
    <n v="21587"/>
    <x v="3"/>
    <s v="KL04030023"/>
    <s v="Hedemarken Rideklubb"/>
    <n v="15663"/>
    <n v="15663"/>
  </r>
  <r>
    <n v="590259"/>
    <x v="3"/>
    <s v="KL04030103"/>
    <s v="HEDMARKEN CURLINGKLUBB"/>
    <n v="126082"/>
    <n v="126082"/>
  </r>
  <r>
    <n v="23124"/>
    <x v="3"/>
    <s v="KL07090041"/>
    <s v="Hedrum Idrettslag"/>
    <n v="18603"/>
    <n v="18603"/>
  </r>
  <r>
    <n v="23125"/>
    <x v="3"/>
    <s v="KL07090042"/>
    <s v="Hedrum Orienteringslag"/>
    <n v="43329"/>
    <n v="43329"/>
  </r>
  <r>
    <n v="193209"/>
    <x v="3"/>
    <s v="KL02200079"/>
    <s v="Heggedal Friidrettsklubb"/>
    <n v="548"/>
    <n v="548"/>
  </r>
  <r>
    <n v="20226"/>
    <x v="3"/>
    <s v="KL02200028"/>
    <s v="Heggedal Idrettslag"/>
    <n v="329830"/>
    <n v="329830"/>
  </r>
  <r>
    <n v="27085"/>
    <x v="3"/>
    <s v="KL17140009"/>
    <s v="Hegra Idrettslag"/>
    <n v="184315"/>
    <n v="184315"/>
  </r>
  <r>
    <n v="25771"/>
    <x v="3"/>
    <s v="KL14430006"/>
    <s v="Heia Idrettslag"/>
    <n v="8627"/>
    <n v="8627"/>
  </r>
  <r>
    <n v="723622"/>
    <x v="3"/>
    <s v="KL12210269"/>
    <s v="Heiane Bokseklubb"/>
    <n v="5325"/>
    <n v="5325"/>
  </r>
  <r>
    <n v="22210"/>
    <x v="3"/>
    <s v="KL05170002"/>
    <s v="Heidal Idrettslag"/>
    <n v="102893"/>
    <n v="102893"/>
  </r>
  <r>
    <n v="452572"/>
    <x v="3"/>
    <s v="KL16010399"/>
    <s v="Heimdal Bowling Klubb"/>
    <n v="2313"/>
    <n v="2313"/>
  </r>
  <r>
    <n v="163521"/>
    <x v="3"/>
    <s v="KL16010329"/>
    <s v="Heimdal Fotball"/>
    <n v="233349"/>
    <n v="233349"/>
  </r>
  <r>
    <n v="163523"/>
    <x v="3"/>
    <s v="KL16010331"/>
    <s v="Heimdal Håndball"/>
    <n v="72233"/>
    <n v="72233"/>
  </r>
  <r>
    <n v="26419"/>
    <x v="3"/>
    <s v="KL16010027"/>
    <s v="Heimdal Idrettsforening"/>
    <n v="238201"/>
    <n v="238201"/>
  </r>
  <r>
    <n v="811972"/>
    <x v="3"/>
    <s v="KL16010560"/>
    <s v="Heimdal Taekwondo klubb"/>
    <n v="23736"/>
    <n v="23736"/>
  </r>
  <r>
    <n v="163525"/>
    <x v="3"/>
    <s v="KL16010333"/>
    <s v="Heimdal-Ski"/>
    <n v="27085"/>
    <n v="27085"/>
  </r>
  <r>
    <n v="23267"/>
    <x v="3"/>
    <s v="KL08050038"/>
    <s v="Heistad Trialklubb"/>
    <n v="2643"/>
    <n v="2643"/>
  </r>
  <r>
    <n v="139676"/>
    <x v="3"/>
    <s v="KL18240042"/>
    <s v="Helgeland Golfklubb"/>
    <n v="32598"/>
    <n v="32598"/>
  </r>
  <r>
    <n v="23443"/>
    <x v="3"/>
    <s v="KL08190001"/>
    <s v="Helgen Idrettslag"/>
    <n v="47978"/>
    <n v="47978"/>
  </r>
  <r>
    <n v="686116"/>
    <x v="3"/>
    <s v="KL07090108"/>
    <s v="Helgeroa Sykkelklubb"/>
    <n v="2266"/>
    <n v="2266"/>
  </r>
  <r>
    <n v="23027"/>
    <x v="3"/>
    <s v="KL07060003"/>
    <s v="Helgerød Idrettslag"/>
    <n v="134130"/>
    <n v="134130"/>
  </r>
  <r>
    <n v="27177"/>
    <x v="3"/>
    <s v="KL17210001"/>
    <s v="Helgådal Idrettslag"/>
    <n v="33429"/>
    <n v="33429"/>
  </r>
  <r>
    <n v="20089"/>
    <x v="3"/>
    <s v="KL02190042"/>
    <s v="Helios Idrettsforening"/>
    <n v="24711"/>
    <n v="24711"/>
  </r>
  <r>
    <n v="887754"/>
    <x v="3"/>
    <s v="KL50350001"/>
    <s v="Hell Ultraløperklubb"/>
    <n v="692"/>
    <n v="692"/>
  </r>
  <r>
    <n v="23411"/>
    <x v="3"/>
    <s v="KL08150001"/>
    <s v="Helle Idrettsforening"/>
    <n v="33096"/>
    <n v="33096"/>
  </r>
  <r>
    <n v="24116"/>
    <x v="3"/>
    <s v="KL11010016"/>
    <s v="Helleland Idrettslag"/>
    <n v="44224"/>
    <n v="44224"/>
  </r>
  <r>
    <n v="24117"/>
    <x v="3"/>
    <s v="KL11010017"/>
    <s v="Hellvik Idrettslag"/>
    <n v="47785"/>
    <n v="47785"/>
  </r>
  <r>
    <n v="20788"/>
    <x v="3"/>
    <s v="KL03010123"/>
    <s v="Heming Idrettslaget"/>
    <n v="2599110"/>
    <n v="2599110"/>
  </r>
  <r>
    <n v="21362"/>
    <x v="3"/>
    <s v="KL03010759"/>
    <s v="Heming Orientering"/>
    <n v="66511"/>
    <n v="66511"/>
  </r>
  <r>
    <n v="852096"/>
    <x v="3"/>
    <s v="KL16120030"/>
    <s v="Hemne Dykkerklubb"/>
    <n v="4411"/>
    <n v="4411"/>
  </r>
  <r>
    <n v="859236"/>
    <x v="3"/>
    <s v="KL16120031"/>
    <s v="Hemne Motorklubb"/>
    <n v="5675"/>
    <n v="5675"/>
  </r>
  <r>
    <n v="527848"/>
    <x v="3"/>
    <s v="KL16120025"/>
    <s v="Hemne RC Klubb"/>
    <n v="3053"/>
    <n v="3053"/>
  </r>
  <r>
    <n v="722373"/>
    <x v="3"/>
    <s v="KL16120029"/>
    <s v="Hemne Turnforening"/>
    <n v="11873"/>
    <n v="11873"/>
  </r>
  <r>
    <n v="27575"/>
    <x v="3"/>
    <s v="KL18320007"/>
    <s v="Hemnes Idrettslag"/>
    <n v="57789"/>
    <n v="57789"/>
  </r>
  <r>
    <n v="530660"/>
    <x v="3"/>
    <s v="KL18320015"/>
    <s v="Hemnes Motorsport Klubb"/>
    <n v="32881"/>
    <n v="32881"/>
  </r>
  <r>
    <n v="27576"/>
    <x v="3"/>
    <s v="KL18320008"/>
    <s v="Hemnes Pistolklubb"/>
    <n v="619"/>
    <n v="619"/>
  </r>
  <r>
    <n v="22698"/>
    <x v="3"/>
    <s v="KL06180003"/>
    <s v="Hemsedal Golfklubb"/>
    <n v="50766"/>
    <n v="50766"/>
  </r>
  <r>
    <n v="22696"/>
    <x v="3"/>
    <s v="KL06180001"/>
    <s v="Hemsedal Idrettslag"/>
    <n v="354768"/>
    <n v="354768"/>
  </r>
  <r>
    <n v="26972"/>
    <x v="3"/>
    <s v="KL17020008"/>
    <s v="Henning I L"/>
    <n v="28151"/>
    <n v="28151"/>
  </r>
  <r>
    <n v="163032"/>
    <x v="3"/>
    <s v="KL17020063"/>
    <s v="Henning Skilag"/>
    <n v="49386"/>
    <n v="49386"/>
  </r>
  <r>
    <n v="27847"/>
    <x v="3"/>
    <s v="KL18650010"/>
    <s v="Henningsvær Idrettslag"/>
    <n v="6050"/>
    <n v="6050"/>
  </r>
  <r>
    <n v="146599"/>
    <x v="3"/>
    <s v="KL08170014"/>
    <s v="Henseid Idrettslag"/>
    <n v="4858"/>
    <n v="4858"/>
  </r>
  <r>
    <n v="780414"/>
    <x v="3"/>
    <s v="KL06050107"/>
    <s v="Heradsbygda Håndballklubb"/>
    <n v="58173"/>
    <n v="58173"/>
  </r>
  <r>
    <n v="22614"/>
    <x v="3"/>
    <s v="KL06050005"/>
    <s v="Heradsbygda IL"/>
    <n v="79658"/>
    <n v="79658"/>
  </r>
  <r>
    <n v="221790"/>
    <x v="3"/>
    <s v="KL12470045"/>
    <s v="Herdla Golfklubb"/>
    <n v="85447"/>
    <n v="85447"/>
  </r>
  <r>
    <n v="23737"/>
    <x v="3"/>
    <s v="KL09280003"/>
    <s v="Herefoss Idrettslag"/>
    <n v="58628"/>
    <n v="58628"/>
  </r>
  <r>
    <n v="869849"/>
    <x v="3"/>
    <s v="KL18530009"/>
    <s v="Herjangsfjellet Tur og Løypelag"/>
    <n v="65005"/>
    <n v="65005"/>
  </r>
  <r>
    <n v="23354"/>
    <x v="3"/>
    <s v="KL08060072"/>
    <s v="Herkules Fotball"/>
    <n v="180223"/>
    <n v="180223"/>
  </r>
  <r>
    <n v="23353"/>
    <x v="3"/>
    <s v="KL08060071"/>
    <s v="Herkules Friidrett"/>
    <n v="23164"/>
    <n v="23164"/>
  </r>
  <r>
    <n v="23358"/>
    <x v="3"/>
    <s v="KL08060076"/>
    <s v="Herkules IF Håndball"/>
    <n v="114693"/>
    <n v="114693"/>
  </r>
  <r>
    <n v="23356"/>
    <x v="3"/>
    <s v="KL08060074"/>
    <s v="Herkules Ski"/>
    <n v="13492"/>
    <n v="13492"/>
  </r>
  <r>
    <n v="23355"/>
    <x v="3"/>
    <s v="KL08060073"/>
    <s v="Herkules Skøyter"/>
    <n v="11974"/>
    <n v="11974"/>
  </r>
  <r>
    <n v="827748"/>
    <x v="3"/>
    <s v="KL08060131"/>
    <s v="Herkules Sykkel"/>
    <n v="21458"/>
    <n v="21458"/>
  </r>
  <r>
    <n v="23357"/>
    <x v="3"/>
    <s v="KL08060075"/>
    <s v="Herkules Turn"/>
    <n v="53473"/>
    <n v="53473"/>
  </r>
  <r>
    <n v="21840"/>
    <x v="3"/>
    <s v="KL04270012"/>
    <s v="Hernes Idrettslag"/>
    <n v="93189"/>
    <n v="93189"/>
  </r>
  <r>
    <n v="21841"/>
    <x v="3"/>
    <s v="KL04270013"/>
    <s v="Hernes Salongskytterlag"/>
    <n v="5011"/>
    <n v="5011"/>
  </r>
  <r>
    <n v="23399"/>
    <x v="3"/>
    <s v="KL08140002"/>
    <s v="Herre Idrettsforening"/>
    <n v="39951"/>
    <n v="39951"/>
  </r>
  <r>
    <n v="27511"/>
    <x v="3"/>
    <s v="KL18240009"/>
    <s v="Herringen Idrettslag"/>
    <n v="15340"/>
    <n v="15340"/>
  </r>
  <r>
    <n v="26019"/>
    <x v="3"/>
    <s v="KL15150010"/>
    <s v="Herøy Biljardklubb"/>
    <n v="18010"/>
    <n v="18010"/>
  </r>
  <r>
    <n v="26014"/>
    <x v="3"/>
    <s v="KL15150005"/>
    <s v="Herøy Dykkerklubb"/>
    <n v="9468"/>
    <n v="9468"/>
  </r>
  <r>
    <n v="27472"/>
    <x v="3"/>
    <s v="KL18180001"/>
    <s v="Herøy Idrettslag"/>
    <n v="32215"/>
    <n v="32215"/>
  </r>
  <r>
    <n v="604780"/>
    <x v="3"/>
    <s v="KL15150013"/>
    <s v="Herøy Kajakklubb"/>
    <n v="11607"/>
    <n v="11607"/>
  </r>
  <r>
    <n v="23244"/>
    <x v="3"/>
    <s v="KL08050015"/>
    <s v="Herøya Idrettsforening"/>
    <n v="120362"/>
    <n v="120362"/>
  </r>
  <r>
    <n v="24473"/>
    <x v="3"/>
    <s v="KL11120001"/>
    <s v="Heskestad Idrettslag"/>
    <n v="28818"/>
    <n v="28818"/>
  </r>
  <r>
    <n v="26866"/>
    <x v="3"/>
    <s v="KL16440003"/>
    <s v="Hessdalen Idrettslag"/>
    <n v="18824"/>
    <n v="18824"/>
  </r>
  <r>
    <n v="163587"/>
    <x v="3"/>
    <s v="KL20300045"/>
    <s v="Hesseng Idrettslag"/>
    <n v="54349"/>
    <n v="54349"/>
  </r>
  <r>
    <n v="25488"/>
    <x v="3"/>
    <s v="KL12470016"/>
    <s v="Hetlevik Idrettslag"/>
    <n v="76495"/>
    <n v="76495"/>
  </r>
  <r>
    <n v="666080"/>
    <x v="3"/>
    <s v="KL07060094"/>
    <s v="HG Gokstad Håndballklubb"/>
    <n v="113453"/>
    <n v="113453"/>
  </r>
  <r>
    <n v="23977"/>
    <x v="3"/>
    <s v="KL10040013"/>
    <s v="Hidra Fotballklubb"/>
    <n v="17294"/>
    <n v="17294"/>
  </r>
  <r>
    <n v="24856"/>
    <x v="3"/>
    <s v="KL12010105"/>
    <s v="Hill Sportsdansere"/>
    <n v="52898"/>
    <n v="52898"/>
  </r>
  <r>
    <n v="27455"/>
    <x v="3"/>
    <s v="KL18130008"/>
    <s v="Hilstad IL"/>
    <n v="85614"/>
    <n v="85614"/>
  </r>
  <r>
    <n v="27132"/>
    <x v="3"/>
    <s v="KL17180001"/>
    <s v="Hindrum Skilag"/>
    <n v="33770"/>
    <n v="33770"/>
  </r>
  <r>
    <n v="24397"/>
    <x v="3"/>
    <s v="KL11030178"/>
    <s v="Hinna Fotball"/>
    <n v="404924"/>
    <n v="404924"/>
  </r>
  <r>
    <n v="24399"/>
    <x v="3"/>
    <s v="KL11030180"/>
    <s v="Hinna Friidrett"/>
    <n v="10649"/>
    <n v="10649"/>
  </r>
  <r>
    <n v="24398"/>
    <x v="3"/>
    <s v="KL11030179"/>
    <s v="Hinna Håndball"/>
    <n v="200167"/>
    <n v="200167"/>
  </r>
  <r>
    <n v="524436"/>
    <x v="3"/>
    <s v="KL11030255"/>
    <s v="Hinna Innebandy"/>
    <n v="2215"/>
    <n v="2215"/>
  </r>
  <r>
    <n v="458665"/>
    <x v="3"/>
    <s v="KL11030243"/>
    <s v="Hinna Volleyball"/>
    <n v="8528"/>
    <n v="8528"/>
  </r>
  <r>
    <n v="699629"/>
    <x v="3"/>
    <s v="KL19030096"/>
    <s v="Hinnøy Golfklubb"/>
    <n v="6262"/>
    <n v="6262"/>
  </r>
  <r>
    <n v="579158"/>
    <x v="3"/>
    <s v="KL16010457"/>
    <s v="Hippos Hockey"/>
    <n v="1626"/>
    <n v="1626"/>
  </r>
  <r>
    <n v="23660"/>
    <x v="3"/>
    <s v="KL09060065"/>
    <s v="Hisøy Idrettslag"/>
    <n v="209723"/>
    <n v="209723"/>
  </r>
  <r>
    <n v="23661"/>
    <x v="3"/>
    <s v="KL09060066"/>
    <s v="Hisøy Orienteringsklubb"/>
    <n v="19317"/>
    <n v="19317"/>
  </r>
  <r>
    <n v="26703"/>
    <x v="3"/>
    <s v="KL16170015"/>
    <s v="Hitra Fotballklubb"/>
    <n v="71967"/>
    <n v="71967"/>
  </r>
  <r>
    <n v="26700"/>
    <x v="3"/>
    <s v="KL16170011"/>
    <s v="Hitra Friidrettsklubb"/>
    <n v="3423"/>
    <n v="3423"/>
  </r>
  <r>
    <n v="221022"/>
    <x v="3"/>
    <s v="KL16170022"/>
    <s v="Hitra Golfklubb"/>
    <n v="18558"/>
    <n v="18558"/>
  </r>
  <r>
    <n v="26693"/>
    <x v="3"/>
    <s v="KL16170003"/>
    <s v="Hitra Idrettslag"/>
    <n v="120767"/>
    <n v="120767"/>
  </r>
  <r>
    <n v="26698"/>
    <x v="3"/>
    <s v="KL16170008"/>
    <s v="Hitra Pistolklubb"/>
    <n v="3302"/>
    <n v="3302"/>
  </r>
  <r>
    <n v="26694"/>
    <x v="3"/>
    <s v="KL16170004"/>
    <s v="Hitra Vektløfterklubb"/>
    <n v="21274"/>
    <n v="21274"/>
  </r>
  <r>
    <n v="26847"/>
    <x v="3"/>
    <s v="KL16400003"/>
    <s v="Hitterdal og Feragen Idrettslag"/>
    <n v="11775"/>
    <n v="11775"/>
  </r>
  <r>
    <n v="23497"/>
    <x v="3"/>
    <s v="KL08270004"/>
    <s v="Hjartdal Idrettslag"/>
    <n v="49764"/>
    <n v="49764"/>
  </r>
  <r>
    <n v="163917"/>
    <x v="3"/>
    <s v="KL12010483"/>
    <s v="Hjellestad Jet Ski Klubb"/>
    <n v="48771"/>
    <n v="48771"/>
  </r>
  <r>
    <n v="24857"/>
    <x v="3"/>
    <s v="KL12010106"/>
    <s v="Hjellestad Seilforening"/>
    <n v="39125"/>
    <n v="39125"/>
  </r>
  <r>
    <n v="25522"/>
    <x v="3"/>
    <s v="KL12530006"/>
    <s v="Hjellvik Idrettslag"/>
    <n v="931"/>
    <n v="931"/>
  </r>
  <r>
    <n v="24643"/>
    <x v="3"/>
    <s v="KL11330002"/>
    <s v="Hjelmeland Idrettslag"/>
    <n v="124356"/>
    <n v="124356"/>
  </r>
  <r>
    <n v="25881"/>
    <x v="3"/>
    <s v="KL15020070"/>
    <s v="Hjelset-Kleive Fotball"/>
    <n v="45181"/>
    <n v="45181"/>
  </r>
  <r>
    <n v="186751"/>
    <x v="3"/>
    <s v="KL09060100"/>
    <s v="Hjertetrimmen i Arendal"/>
    <n v="8430"/>
    <n v="8430"/>
  </r>
  <r>
    <n v="459156"/>
    <x v="3"/>
    <s v="KL10010172"/>
    <s v="Hjertetrimmen i Kristiansand"/>
    <n v="13008"/>
    <n v="13008"/>
  </r>
  <r>
    <n v="26038"/>
    <x v="3"/>
    <s v="KL15170005"/>
    <s v="Hjørungavåg Idrettslag"/>
    <n v="11160"/>
    <n v="11160"/>
  </r>
  <r>
    <n v="26037"/>
    <x v="3"/>
    <s v="KL15170004"/>
    <s v="Hjørungavåg Pistolklubb"/>
    <n v="10367"/>
    <n v="10367"/>
  </r>
  <r>
    <n v="23165"/>
    <x v="3"/>
    <s v="KL07130001"/>
    <s v="HK - 72 Sande"/>
    <n v="109324"/>
    <n v="109324"/>
  </r>
  <r>
    <n v="707189"/>
    <x v="3"/>
    <s v="KL01250026"/>
    <s v="HK Eidsberg"/>
    <n v="92203"/>
    <n v="92203"/>
  </r>
  <r>
    <n v="19485"/>
    <x v="3"/>
    <s v="KL01040002"/>
    <s v="Hk Herulf Moss"/>
    <n v="303950"/>
    <n v="303950"/>
  </r>
  <r>
    <n v="131356"/>
    <x v="3"/>
    <s v="KL01220013"/>
    <s v="HK Trøgstad 97"/>
    <n v="69250"/>
    <n v="69250"/>
  </r>
  <r>
    <n v="709112"/>
    <x v="3"/>
    <s v="KL05290056"/>
    <s v="HK Vestre Toten"/>
    <n v="45900"/>
    <n v="45900"/>
  </r>
  <r>
    <n v="19897"/>
    <x v="3"/>
    <s v="KL01380005"/>
    <s v="Hobøl Idrettslag"/>
    <n v="134486"/>
    <n v="134486"/>
  </r>
  <r>
    <n v="19893"/>
    <x v="3"/>
    <s v="KL01380001"/>
    <s v="Hobøl Miniatyrskytterlag"/>
    <n v="3542"/>
    <n v="3542"/>
  </r>
  <r>
    <n v="19899"/>
    <x v="3"/>
    <s v="KL01380007"/>
    <s v="Hobøl Motorklubb"/>
    <n v="34063"/>
    <n v="34063"/>
  </r>
  <r>
    <n v="743467"/>
    <x v="3"/>
    <s v="KL19020254"/>
    <s v="Hockeyklubb Tromsø Stars"/>
    <n v="6828"/>
    <n v="6828"/>
  </r>
  <r>
    <n v="21951"/>
    <x v="3"/>
    <s v="KL04360001"/>
    <s v="Hodalen Idrettslag"/>
    <n v="1976"/>
    <n v="1976"/>
  </r>
  <r>
    <n v="20792"/>
    <x v="3"/>
    <s v="KL03010127"/>
    <s v="Hodr Idrettslag For Synshemmede"/>
    <n v="46271"/>
    <n v="46271"/>
  </r>
  <r>
    <n v="23181"/>
    <x v="3"/>
    <s v="KL07140004"/>
    <s v="Hof Golfklubb"/>
    <n v="32895"/>
    <n v="32895"/>
  </r>
  <r>
    <n v="23178"/>
    <x v="3"/>
    <s v="KL07140001"/>
    <s v="Hof Idrettslag"/>
    <n v="127211"/>
    <n v="127211"/>
  </r>
  <r>
    <n v="21798"/>
    <x v="3"/>
    <s v="KL04250005"/>
    <s v="Hof Idrettslag"/>
    <n v="92615"/>
    <n v="92615"/>
  </r>
  <r>
    <n v="462276"/>
    <x v="3"/>
    <s v="KL07140007"/>
    <s v="Hof Modellbil Klubb"/>
    <n v="786"/>
    <n v="786"/>
  </r>
  <r>
    <n v="23179"/>
    <x v="3"/>
    <s v="KL07140002"/>
    <s v="Hof Rideklubb"/>
    <n v="10745"/>
    <n v="10745"/>
  </r>
  <r>
    <n v="24544"/>
    <x v="3"/>
    <s v="KL11210020"/>
    <s v="Hognestad Idrettslag"/>
    <n v="85098"/>
    <n v="85098"/>
  </r>
  <r>
    <n v="22772"/>
    <x v="3"/>
    <s v="KL06240008"/>
    <s v="Hokksund Idrettslag"/>
    <n v="233596"/>
    <n v="233596"/>
  </r>
  <r>
    <n v="22784"/>
    <x v="3"/>
    <s v="KL06240021"/>
    <s v="Hokksund Pistolklubb"/>
    <n v="34717"/>
    <n v="34717"/>
  </r>
  <r>
    <n v="22775"/>
    <x v="3"/>
    <s v="KL06240011"/>
    <s v="Hokksund Turnforening"/>
    <n v="154581"/>
    <n v="154581"/>
  </r>
  <r>
    <n v="22718"/>
    <x v="3"/>
    <s v="KL06200008"/>
    <s v="Hol Idrettslag"/>
    <n v="44115"/>
    <n v="44115"/>
  </r>
  <r>
    <n v="699581"/>
    <x v="3"/>
    <s v="KL18040145"/>
    <s v="Holand Hestesportsklubb"/>
    <n v="14858"/>
    <n v="14858"/>
  </r>
  <r>
    <n v="26203"/>
    <x v="3"/>
    <s v="KL15390003"/>
    <s v="Holmemstranda Idrettslag"/>
    <n v="9291"/>
    <n v="9291"/>
  </r>
  <r>
    <n v="186455"/>
    <x v="3"/>
    <s v="KL02200077"/>
    <s v="Holmen Hockey"/>
    <n v="102098"/>
    <n v="102098"/>
  </r>
  <r>
    <n v="20227"/>
    <x v="3"/>
    <s v="KL02200029"/>
    <s v="Holmen Idrettsforening"/>
    <n v="544682"/>
    <n v="544682"/>
  </r>
  <r>
    <n v="163827"/>
    <x v="3"/>
    <s v="KL02200074"/>
    <s v="Holmen Tennisklubb"/>
    <n v="140284"/>
    <n v="140284"/>
  </r>
  <r>
    <n v="557620"/>
    <x v="3"/>
    <s v="KL02200103"/>
    <s v="Holmen Tropp og Turnforening"/>
    <n v="559513"/>
    <n v="559513"/>
  </r>
  <r>
    <n v="872466"/>
    <x v="3"/>
    <s v="KL03011622"/>
    <s v="Holmenkollen Skiskytterklubb"/>
    <n v="116260"/>
    <n v="116260"/>
  </r>
  <r>
    <n v="20794"/>
    <x v="3"/>
    <s v="KL03010129"/>
    <s v="Holmenkollen Tennisklubb"/>
    <n v="437531"/>
    <n v="437531"/>
  </r>
  <r>
    <n v="172087"/>
    <x v="3"/>
    <s v="KL07020022"/>
    <s v="Holmestrand Dykkerklubb"/>
    <n v="4777"/>
    <n v="4777"/>
  </r>
  <r>
    <n v="22952"/>
    <x v="3"/>
    <s v="KL07020008"/>
    <s v="Holmestrand Idrettsforening"/>
    <n v="273739"/>
    <n v="273739"/>
  </r>
  <r>
    <n v="709575"/>
    <x v="3"/>
    <s v="KL07020031"/>
    <s v="Holmestrand innebandyklubb"/>
    <n v="1364"/>
    <n v="1364"/>
  </r>
  <r>
    <n v="22947"/>
    <x v="3"/>
    <s v="KL07020003"/>
    <s v="Holmestrand Og Botne Skøyteklubb"/>
    <n v="27524"/>
    <n v="27524"/>
  </r>
  <r>
    <n v="22955"/>
    <x v="3"/>
    <s v="KL07020011"/>
    <s v="Holmestrand Og Omegn Rideklubb"/>
    <n v="20866"/>
    <n v="20866"/>
  </r>
  <r>
    <n v="589761"/>
    <x v="3"/>
    <s v="KL07020030"/>
    <s v="Holmestrand Petanque Klubb"/>
    <n v="11712"/>
    <n v="11712"/>
  </r>
  <r>
    <n v="22961"/>
    <x v="3"/>
    <s v="KL07020017"/>
    <s v="Holmestrand Pistolklubb"/>
    <n v="6832"/>
    <n v="6832"/>
  </r>
  <r>
    <n v="22957"/>
    <x v="3"/>
    <s v="KL07020013"/>
    <s v="Holmestrand Seilforening"/>
    <n v="42201"/>
    <n v="42201"/>
  </r>
  <r>
    <n v="470157"/>
    <x v="3"/>
    <s v="KL07020026"/>
    <s v="Holmestrand Sykkelklubb"/>
    <n v="7420"/>
    <n v="7420"/>
  </r>
  <r>
    <n v="22958"/>
    <x v="3"/>
    <s v="KL07020014"/>
    <s v="Holmestrand Tennisklubb"/>
    <n v="14359"/>
    <n v="14359"/>
  </r>
  <r>
    <n v="223608"/>
    <x v="3"/>
    <s v="KL03011072"/>
    <s v="Holmlia Cricket Club"/>
    <n v="0"/>
    <n v="0"/>
  </r>
  <r>
    <n v="21079"/>
    <x v="3"/>
    <s v="KL03010450"/>
    <s v="Holmlia Sportsklubb"/>
    <n v="313566"/>
    <n v="313566"/>
  </r>
  <r>
    <n v="22870"/>
    <x v="3"/>
    <s v="KL06280004"/>
    <s v="Holmsbu Idrettsforening"/>
    <n v="16835"/>
    <n v="16835"/>
  </r>
  <r>
    <n v="19969"/>
    <x v="3"/>
    <s v="KL02140014"/>
    <s v="Holstad Idrettslag"/>
    <n v="17939"/>
    <n v="17939"/>
  </r>
  <r>
    <n v="23693"/>
    <x v="3"/>
    <s v="KL09140003"/>
    <s v="Holt Idrettsforening"/>
    <n v="15497"/>
    <n v="15497"/>
  </r>
  <r>
    <n v="20660"/>
    <x v="3"/>
    <s v="KL02380002"/>
    <s v="Holter Idrettsforening"/>
    <n v="110964"/>
    <n v="110964"/>
  </r>
  <r>
    <n v="472213"/>
    <x v="3"/>
    <s v="KL06260047"/>
    <s v="Holtsmark Golfklubb"/>
    <n v="62011"/>
    <n v="62011"/>
  </r>
  <r>
    <n v="23907"/>
    <x v="3"/>
    <s v="KL10020003"/>
    <s v="Holum Idrettslag"/>
    <n v="70199"/>
    <n v="70199"/>
  </r>
  <r>
    <n v="544399"/>
    <x v="3"/>
    <s v="KL10020041"/>
    <s v="Holum Trialklubb"/>
    <n v="7517"/>
    <n v="7517"/>
  </r>
  <r>
    <n v="26933"/>
    <x v="3"/>
    <s v="KL16630002"/>
    <s v="Hommelvik Idrettslag"/>
    <n v="482731"/>
    <n v="482731"/>
  </r>
  <r>
    <n v="26935"/>
    <x v="3"/>
    <s v="KL16630004"/>
    <s v="Hommelvik Turnforening"/>
    <n v="9781"/>
    <n v="9781"/>
  </r>
  <r>
    <n v="139665"/>
    <x v="3"/>
    <s v="KL11020093"/>
    <s v="Hommersåk Innebandyklubb"/>
    <n v="36574"/>
    <n v="36574"/>
  </r>
  <r>
    <n v="28528"/>
    <x v="3"/>
    <s v="KL20190001"/>
    <s v="Honningsvåg Turn &amp; Idrettsforening"/>
    <n v="313341"/>
    <n v="313341"/>
  </r>
  <r>
    <n v="24858"/>
    <x v="3"/>
    <s v="KL12010107"/>
    <s v="Hop Basketballklubb"/>
    <n v="61419"/>
    <n v="61419"/>
  </r>
  <r>
    <n v="23546"/>
    <x v="3"/>
    <s v="KL09010001"/>
    <s v="Hope Idrettslag"/>
    <n v="6493"/>
    <n v="6493"/>
  </r>
  <r>
    <n v="581579"/>
    <x v="3"/>
    <s v="KL02350064"/>
    <s v="Hoppensprett Turn Jessheim "/>
    <n v="278664"/>
    <n v="278664"/>
  </r>
  <r>
    <n v="25547"/>
    <x v="3"/>
    <s v="KL12600001"/>
    <s v="Hordabø Idrettslag"/>
    <n v="141975"/>
    <n v="141975"/>
  </r>
  <r>
    <n v="25105"/>
    <x v="3"/>
    <s v="KL12010374"/>
    <s v="Hordvik Ballklubb"/>
    <n v="2457"/>
    <n v="2457"/>
  </r>
  <r>
    <n v="25782"/>
    <x v="3"/>
    <s v="KL14440001"/>
    <s v="Hornindal Idrettslag"/>
    <n v="176117"/>
    <n v="176117"/>
  </r>
  <r>
    <n v="22905"/>
    <x v="3"/>
    <s v="KL07010003"/>
    <s v="Horten Badmintonklubb"/>
    <n v="3288"/>
    <n v="3288"/>
  </r>
  <r>
    <n v="700349"/>
    <x v="3"/>
    <s v="KL07010063"/>
    <s v="Horten Biljardklubb"/>
    <n v="17009"/>
    <n v="17009"/>
  </r>
  <r>
    <n v="849926"/>
    <x v="3"/>
    <s v="KL07010065"/>
    <s v="Horten Bokseklubb"/>
    <n v="9168"/>
    <n v="9168"/>
  </r>
  <r>
    <n v="22909"/>
    <x v="3"/>
    <s v="KL07010007"/>
    <s v="Horten Friidrettsklubb"/>
    <n v="8390"/>
    <n v="8390"/>
  </r>
  <r>
    <n v="22930"/>
    <x v="3"/>
    <s v="KL07010028"/>
    <s v="Horten Karateklubb"/>
    <n v="14412"/>
    <n v="14412"/>
  </r>
  <r>
    <n v="452647"/>
    <x v="3"/>
    <s v="KL07010050"/>
    <s v="Horten Kurvballforening"/>
    <n v="0"/>
    <n v="0"/>
  </r>
  <r>
    <n v="22913"/>
    <x v="3"/>
    <s v="KL07010011"/>
    <s v="Horten og Omegn Cykleklubb"/>
    <n v="109933"/>
    <n v="109933"/>
  </r>
  <r>
    <n v="22914"/>
    <x v="3"/>
    <s v="KL07010012"/>
    <s v="Horten og Omegn Pistolklubb"/>
    <n v="13000"/>
    <n v="13000"/>
  </r>
  <r>
    <n v="22912"/>
    <x v="3"/>
    <s v="KL07010010"/>
    <s v="Horten og Omegn Tennisklubb"/>
    <n v="22955"/>
    <n v="22955"/>
  </r>
  <r>
    <n v="22917"/>
    <x v="3"/>
    <s v="KL07010015"/>
    <s v="Horten Roklubb"/>
    <n v="49335"/>
    <n v="49335"/>
  </r>
  <r>
    <n v="22940"/>
    <x v="3"/>
    <s v="KL07010038"/>
    <s v="Horten Rugby Klubb"/>
    <n v="10352"/>
    <n v="10352"/>
  </r>
  <r>
    <n v="22918"/>
    <x v="3"/>
    <s v="KL07010016"/>
    <s v="Horten Seilforening"/>
    <n v="37339"/>
    <n v="37339"/>
  </r>
  <r>
    <n v="22919"/>
    <x v="3"/>
    <s v="KL07010017"/>
    <s v="Horten Skiklubb"/>
    <n v="10030"/>
    <n v="10030"/>
  </r>
  <r>
    <n v="22921"/>
    <x v="3"/>
    <s v="KL07010019"/>
    <s v="Horten Sportsklubb"/>
    <n v="24194"/>
    <n v="24194"/>
  </r>
  <r>
    <n v="22922"/>
    <x v="3"/>
    <s v="KL07010020"/>
    <s v="Horten Svømmeklubb"/>
    <n v="67084"/>
    <n v="67084"/>
  </r>
  <r>
    <n v="22923"/>
    <x v="3"/>
    <s v="KL07010021"/>
    <s v="Horten Undervannsklubb"/>
    <n v="1208"/>
    <n v="1208"/>
  </r>
  <r>
    <n v="22924"/>
    <x v="3"/>
    <s v="KL07010022"/>
    <s v="Horten Volleyball Klubb"/>
    <n v="5486"/>
    <n v="5486"/>
  </r>
  <r>
    <n v="22926"/>
    <x v="3"/>
    <s v="KL07010024"/>
    <s v="Hortens Turnforening"/>
    <n v="107271"/>
    <n v="107271"/>
  </r>
  <r>
    <n v="26068"/>
    <x v="3"/>
    <s v="KL15200004"/>
    <s v="Hovdebygda Idrettslag"/>
    <n v="100983"/>
    <n v="100983"/>
  </r>
  <r>
    <n v="213062"/>
    <x v="3"/>
    <s v="KL09410007"/>
    <s v="Hovden Golfklubb"/>
    <n v="47434"/>
    <n v="47434"/>
  </r>
  <r>
    <n v="23769"/>
    <x v="3"/>
    <s v="KL09410003"/>
    <s v="Hovden Pistol Klubb"/>
    <n v="1115"/>
    <n v="1115"/>
  </r>
  <r>
    <n v="23768"/>
    <x v="3"/>
    <s v="KL09410002"/>
    <s v="Hovden Sportsklubb"/>
    <n v="46192"/>
    <n v="46192"/>
  </r>
  <r>
    <n v="26887"/>
    <x v="3"/>
    <s v="KL16530005"/>
    <s v="Hovin Idrettslag"/>
    <n v="32224"/>
    <n v="32224"/>
  </r>
  <r>
    <n v="24479"/>
    <x v="3"/>
    <s v="KL11120007"/>
    <s v="Hovsherad Idrettslag"/>
    <n v="40241"/>
    <n v="40241"/>
  </r>
  <r>
    <n v="186747"/>
    <x v="3"/>
    <s v="KL09040046"/>
    <s v="Hrani Islandshestforening"/>
    <n v="43560"/>
    <n v="43560"/>
  </r>
  <r>
    <n v="23559"/>
    <x v="3"/>
    <s v="KL09010017"/>
    <s v="Hrimfaxi Hesteklubb"/>
    <n v="8327"/>
    <n v="8327"/>
  </r>
  <r>
    <n v="22554"/>
    <x v="3"/>
    <s v="KL06020078"/>
    <s v="Hrimnir Islandshestforening"/>
    <n v="39568"/>
    <n v="39568"/>
  </r>
  <r>
    <n v="23460"/>
    <x v="3"/>
    <s v="KL08210006"/>
    <s v="Hsn Il Bø"/>
    <n v="1626"/>
    <n v="1626"/>
  </r>
  <r>
    <n v="680383"/>
    <x v="3"/>
    <s v="KL02110040"/>
    <s v="HSV Fotball"/>
    <n v="286222"/>
    <n v="286222"/>
  </r>
  <r>
    <n v="23524"/>
    <x v="3"/>
    <s v="KL08310003"/>
    <s v="Hugljufur Islandshestforening"/>
    <n v="5548"/>
    <n v="5548"/>
  </r>
  <r>
    <n v="21077"/>
    <x v="3"/>
    <s v="KL03010447"/>
    <s v="Huk-ladegaardsøen Fotballklubb"/>
    <n v="126182"/>
    <n v="126182"/>
  </r>
  <r>
    <n v="26111"/>
    <x v="3"/>
    <s v="KL15280001"/>
    <s v="Hundeidvik Idrettslag"/>
    <n v="111302"/>
    <n v="111302"/>
  </r>
  <r>
    <n v="587489"/>
    <x v="3"/>
    <s v="KL11030271"/>
    <s v="Hundvåg Håndball"/>
    <n v="186439"/>
    <n v="186439"/>
  </r>
  <r>
    <n v="534141"/>
    <x v="3"/>
    <s v="KL11030259"/>
    <s v="Hundvåg Idrettslag"/>
    <n v="246421"/>
    <n v="246421"/>
  </r>
  <r>
    <n v="683694"/>
    <x v="3"/>
    <s v="KL12010741"/>
    <s v="Hung Kuen Kung Fu Klubb"/>
    <n v="7690"/>
    <n v="7690"/>
  </r>
  <r>
    <n v="27356"/>
    <x v="3"/>
    <s v="KL18040053"/>
    <s v="Hunstad Fotballklubb"/>
    <n v="178477"/>
    <n v="178477"/>
  </r>
  <r>
    <n v="20677"/>
    <x v="3"/>
    <s v="KL02390002"/>
    <s v="Hurdal Idrettslag"/>
    <n v="133191"/>
    <n v="133191"/>
  </r>
  <r>
    <n v="20683"/>
    <x v="3"/>
    <s v="KL02390009"/>
    <s v="Hurdal Rideklubb"/>
    <n v="1969"/>
    <n v="1969"/>
  </r>
  <r>
    <n v="22871"/>
    <x v="3"/>
    <s v="KL06280005"/>
    <s v="Huringen IF"/>
    <n v="99575"/>
    <n v="99575"/>
  </r>
  <r>
    <n v="188037"/>
    <x v="3"/>
    <s v="KL06280020"/>
    <s v="Hurum Golfklubb"/>
    <n v="59473"/>
    <n v="59473"/>
  </r>
  <r>
    <n v="22873"/>
    <x v="3"/>
    <s v="KL06280007"/>
    <s v="Hurum Orienteringslag"/>
    <n v="1820"/>
    <n v="1820"/>
  </r>
  <r>
    <n v="22878"/>
    <x v="3"/>
    <s v="KL06280012"/>
    <s v="Hurum Rideklubb"/>
    <n v="27470"/>
    <n v="27470"/>
  </r>
  <r>
    <n v="22875"/>
    <x v="3"/>
    <s v="KL06280009"/>
    <s v="Hurum Seilforening"/>
    <n v="10404"/>
    <n v="10404"/>
  </r>
  <r>
    <n v="22874"/>
    <x v="3"/>
    <s v="KL06280008"/>
    <s v="Hurum Sportsskytterklubb"/>
    <n v="10900"/>
    <n v="10900"/>
  </r>
  <r>
    <n v="470294"/>
    <x v="3"/>
    <s v="KL01060146"/>
    <s v="Huseby &amp; Hankø Golfklubb"/>
    <n v="89534"/>
    <n v="89534"/>
  </r>
  <r>
    <n v="564347"/>
    <x v="3"/>
    <s v="KL15480033"/>
    <s v="Hustadvika Padleklubb"/>
    <n v="2295"/>
    <n v="2295"/>
  </r>
  <r>
    <n v="23002"/>
    <x v="3"/>
    <s v="KL07040037"/>
    <s v="Husøy og Foynland Idrettsforening"/>
    <n v="118225"/>
    <n v="118225"/>
  </r>
  <r>
    <n v="454454"/>
    <x v="3"/>
    <s v="KL01110014"/>
    <s v="Hvaler Golfklubb"/>
    <n v="29030"/>
    <n v="29030"/>
  </r>
  <r>
    <n v="19763"/>
    <x v="3"/>
    <s v="KL01110004"/>
    <s v="Hvaler Idrettslag"/>
    <n v="72185"/>
    <n v="72185"/>
  </r>
  <r>
    <n v="205041"/>
    <x v="3"/>
    <s v="KL01110011"/>
    <s v="Hvaler Sportsskyttere"/>
    <n v="3879"/>
    <n v="3879"/>
  </r>
  <r>
    <n v="505584"/>
    <x v="3"/>
    <s v="KL02200098"/>
    <s v="Hvalstad Idrettslag"/>
    <n v="6000"/>
    <n v="6000"/>
  </r>
  <r>
    <n v="452209"/>
    <x v="3"/>
    <s v="KL02360042"/>
    <s v="Hvam Golfklubb"/>
    <n v="40770"/>
    <n v="40770"/>
  </r>
  <r>
    <n v="20596"/>
    <x v="3"/>
    <s v="KL02360010"/>
    <s v="Hvam Idrettslag"/>
    <n v="374626"/>
    <n v="374626"/>
  </r>
  <r>
    <n v="23127"/>
    <x v="3"/>
    <s v="KL07090044"/>
    <s v="Hvarnes IL"/>
    <n v="29968"/>
    <n v="29968"/>
  </r>
  <r>
    <n v="781700"/>
    <x v="3"/>
    <s v="KL02110047"/>
    <s v="Hvitsten Seilforening"/>
    <n v="18114"/>
    <n v="18114"/>
  </r>
  <r>
    <n v="164148"/>
    <x v="3"/>
    <s v="KL06040042"/>
    <s v="Hvittingfoss Alpinklubb"/>
    <n v="60754"/>
    <n v="60754"/>
  </r>
  <r>
    <n v="22574"/>
    <x v="3"/>
    <s v="KL06040004"/>
    <s v="Hvittingfoss Idrettslag"/>
    <n v="53785"/>
    <n v="53785"/>
  </r>
  <r>
    <n v="22605"/>
    <x v="3"/>
    <s v="KL06040036"/>
    <s v="Hvittingfoss Luftsportklubb"/>
    <n v="26999"/>
    <n v="26999"/>
  </r>
  <r>
    <n v="577668"/>
    <x v="3"/>
    <s v="KL06020161"/>
    <s v="Hwa Rang Team Drammen"/>
    <n v="10411"/>
    <n v="10411"/>
  </r>
  <r>
    <n v="25788"/>
    <x v="3"/>
    <s v="KL14450007"/>
    <s v="Hyen Idrettslag"/>
    <n v="21013"/>
    <n v="21013"/>
  </r>
  <r>
    <n v="22844"/>
    <x v="3"/>
    <s v="KL06270002"/>
    <s v="Hyggen Idrettsforening"/>
    <n v="39874"/>
    <n v="39874"/>
  </r>
  <r>
    <n v="23764"/>
    <x v="3"/>
    <s v="KL09400003"/>
    <s v="Hylestad Pistolklubb"/>
    <n v="4260"/>
    <n v="4260"/>
  </r>
  <r>
    <n v="25616"/>
    <x v="3"/>
    <s v="KL14130003"/>
    <s v="Hyllestad Idrettslag"/>
    <n v="55867"/>
    <n v="55867"/>
  </r>
  <r>
    <n v="24658"/>
    <x v="3"/>
    <s v="KL11340011"/>
    <s v="Hylsfjorden Idrettslag"/>
    <n v="11650"/>
    <n v="11650"/>
  </r>
  <r>
    <n v="24073"/>
    <x v="3"/>
    <s v="KL10340003"/>
    <s v="Hægebostad Idrettslag"/>
    <n v="36559"/>
    <n v="36559"/>
  </r>
  <r>
    <n v="19830"/>
    <x v="3"/>
    <s v="KL01250005"/>
    <s v="Hærland Idrettslag"/>
    <n v="93633"/>
    <n v="93633"/>
  </r>
  <r>
    <n v="20269"/>
    <x v="3"/>
    <s v="KL02210009"/>
    <s v="Høland Idretts og ungdomslag "/>
    <n v="380265"/>
    <n v="380265"/>
  </r>
  <r>
    <n v="24174"/>
    <x v="3"/>
    <s v="KL11020043"/>
    <s v="Høle Idrettslag"/>
    <n v="40442"/>
    <n v="40442"/>
  </r>
  <r>
    <n v="19900"/>
    <x v="3"/>
    <s v="KL02110001"/>
    <s v="Hølen Idrettsklubb"/>
    <n v="3037"/>
    <n v="3037"/>
  </r>
  <r>
    <n v="22422"/>
    <x v="3"/>
    <s v="KL05410004"/>
    <s v="Høljarast Idrettslag"/>
    <n v="13409"/>
    <n v="13409"/>
  </r>
  <r>
    <n v="163371"/>
    <x v="3"/>
    <s v="KL06050073"/>
    <s v="Hønefoss Ballklubb"/>
    <n v="433573"/>
    <n v="433573"/>
  </r>
  <r>
    <n v="22657"/>
    <x v="3"/>
    <s v="KL06050052"/>
    <s v="Hønefoss Basketballklubb"/>
    <n v="30564"/>
    <n v="30564"/>
  </r>
  <r>
    <n v="163648"/>
    <x v="3"/>
    <s v="KL06050074"/>
    <s v="Hønefoss Discsport Klubb"/>
    <n v="2319"/>
    <n v="2319"/>
  </r>
  <r>
    <n v="472163"/>
    <x v="3"/>
    <s v="KL06050089"/>
    <s v="Hønefoss Mikroflyklubb"/>
    <n v="1091"/>
    <n v="1091"/>
  </r>
  <r>
    <n v="22618"/>
    <x v="3"/>
    <s v="KL06050009"/>
    <s v="Hønefoss og Ringerike Rideklubb"/>
    <n v="155723"/>
    <n v="155723"/>
  </r>
  <r>
    <n v="721842"/>
    <x v="3"/>
    <s v="KL06050103"/>
    <s v="Hønefoss Rc-Klubb"/>
    <n v="14205"/>
    <n v="14205"/>
  </r>
  <r>
    <n v="22650"/>
    <x v="3"/>
    <s v="KL06050043"/>
    <s v="Hønefoss Skiskytterklubb"/>
    <n v="30778"/>
    <n v="30778"/>
  </r>
  <r>
    <n v="22644"/>
    <x v="3"/>
    <s v="KL06050036"/>
    <s v="Hønefoss Sportsklubb"/>
    <n v="178044"/>
    <n v="178044"/>
  </r>
  <r>
    <n v="22619"/>
    <x v="3"/>
    <s v="KL06050010"/>
    <s v="Hønefoss Tennisklubb"/>
    <n v="37952"/>
    <n v="37952"/>
  </r>
  <r>
    <n v="22617"/>
    <x v="3"/>
    <s v="KL06050008"/>
    <s v="Hønefoss Volleyballklubb"/>
    <n v="6679"/>
    <n v="6679"/>
  </r>
  <r>
    <n v="23452"/>
    <x v="3"/>
    <s v="KL08190010"/>
    <s v="Hørdur, Midt-Telemark Islandshestlag"/>
    <n v="7141"/>
    <n v="7141"/>
  </r>
  <r>
    <n v="23469"/>
    <x v="3"/>
    <s v="KL08220004"/>
    <s v="Hørte Idrettslag"/>
    <n v="15267"/>
    <n v="15267"/>
  </r>
  <r>
    <n v="23722"/>
    <x v="3"/>
    <s v="KL09260001"/>
    <s v="Høvdingen I L"/>
    <n v="60808"/>
    <n v="60808"/>
  </r>
  <r>
    <n v="20091"/>
    <x v="3"/>
    <s v="KL02190044"/>
    <s v="Høvik Idrettsforening"/>
    <n v="550870"/>
    <n v="550870"/>
  </r>
  <r>
    <n v="494795"/>
    <x v="3"/>
    <s v="KL09260021"/>
    <s v="Høvåg Fridykkerklubb"/>
    <n v="823"/>
    <n v="823"/>
  </r>
  <r>
    <n v="20797"/>
    <x v="3"/>
    <s v="KL03010134"/>
    <s v="Høybråten Basketballklubb"/>
    <n v="85389"/>
    <n v="85389"/>
  </r>
  <r>
    <n v="20798"/>
    <x v="3"/>
    <s v="KL03010135"/>
    <s v="Høybråten Dameturnforening"/>
    <n v="20883"/>
    <n v="20883"/>
  </r>
  <r>
    <n v="20799"/>
    <x v="3"/>
    <s v="KL03010136"/>
    <s v="Høybråten og Stovner IL"/>
    <n v="547771"/>
    <n v="547771"/>
  </r>
  <r>
    <n v="23526"/>
    <x v="3"/>
    <s v="KL08330002"/>
    <s v="Høydalsmo Idrottslag"/>
    <n v="61346"/>
    <n v="61346"/>
  </r>
  <r>
    <n v="460418"/>
    <x v="3"/>
    <s v="KL04020074"/>
    <s v="Høydeskrekk Kongsvinger Klatreklubb"/>
    <n v="3581"/>
    <n v="3581"/>
  </r>
  <r>
    <n v="21076"/>
    <x v="3"/>
    <s v="KL03010446"/>
    <s v="Høyenhall Gymnastikkforening"/>
    <n v="39966"/>
    <n v="39966"/>
  </r>
  <r>
    <n v="23193"/>
    <x v="3"/>
    <s v="KL07190002"/>
    <s v="Høyjord Idrettslag"/>
    <n v="21734"/>
    <n v="21734"/>
  </r>
  <r>
    <n v="725273"/>
    <x v="3"/>
    <s v="KL17430008"/>
    <s v="Høylandet Motorklubb"/>
    <n v="1325"/>
    <n v="1325"/>
  </r>
  <r>
    <n v="606585"/>
    <x v="3"/>
    <s v="KL11190036"/>
    <s v="Hå Karateklubb"/>
    <n v="26448"/>
    <n v="26448"/>
  </r>
  <r>
    <n v="24492"/>
    <x v="3"/>
    <s v="KL11190009"/>
    <s v="Hå Pistolklubb"/>
    <n v="25000"/>
    <n v="25000"/>
  </r>
  <r>
    <n v="27390"/>
    <x v="3"/>
    <s v="KL18050010"/>
    <s v="Håkvik Idrettslag"/>
    <n v="40802"/>
    <n v="40802"/>
  </r>
  <r>
    <n v="25397"/>
    <x v="3"/>
    <s v="KL12410003"/>
    <s v="Hålandsdal Idrettslag"/>
    <n v="48978"/>
    <n v="48978"/>
  </r>
  <r>
    <n v="24573"/>
    <x v="3"/>
    <s v="KL11240004"/>
    <s v="Hålandslaget"/>
    <n v="0"/>
    <n v="0"/>
  </r>
  <r>
    <n v="27175"/>
    <x v="3"/>
    <s v="KL17190036"/>
    <s v="Håmmår'n Fjellsportklubb"/>
    <n v="4213"/>
    <n v="4213"/>
  </r>
  <r>
    <n v="131295"/>
    <x v="3"/>
    <s v="KL19030066"/>
    <s v="Håndballklubben Landsås"/>
    <n v="176565"/>
    <n v="176565"/>
  </r>
  <r>
    <n v="28018"/>
    <x v="3"/>
    <s v="KL19030049"/>
    <s v="Håndballklubben Lia-Brage"/>
    <n v="18755"/>
    <n v="18755"/>
  </r>
  <r>
    <n v="158344"/>
    <x v="3"/>
    <s v="KL01360019"/>
    <s v="Håndballklubben Rygge"/>
    <n v="180184"/>
    <n v="180184"/>
  </r>
  <r>
    <n v="23788"/>
    <x v="3"/>
    <s v="KL10010018"/>
    <s v="Hånes Idretsforening"/>
    <n v="104847"/>
    <n v="104847"/>
  </r>
  <r>
    <n v="26069"/>
    <x v="3"/>
    <s v="KL15200005"/>
    <s v="Håvoll IL"/>
    <n v="2979"/>
    <n v="2979"/>
  </r>
  <r>
    <n v="23296"/>
    <x v="3"/>
    <s v="KL08060014"/>
    <s v="I F Herkules Allianseidrettslag"/>
    <n v="44582"/>
    <n v="44582"/>
  </r>
  <r>
    <n v="23265"/>
    <x v="3"/>
    <s v="KL08050036"/>
    <s v="I F Urædd Allianseidrettslag"/>
    <n v="43425"/>
    <n v="43425"/>
  </r>
  <r>
    <n v="21165"/>
    <x v="3"/>
    <s v="KL03010559"/>
    <s v="I K Akerselva"/>
    <n v="55468"/>
    <n v="55468"/>
  </r>
  <r>
    <n v="23782"/>
    <x v="3"/>
    <s v="KL10010012"/>
    <s v="I K Gimletroll"/>
    <n v="563254"/>
    <n v="563254"/>
  </r>
  <r>
    <n v="25677"/>
    <x v="3"/>
    <s v="KL14260002"/>
    <s v="I L Fanaråk"/>
    <n v="6147"/>
    <n v="6147"/>
  </r>
  <r>
    <n v="26024"/>
    <x v="3"/>
    <s v="KL15160005"/>
    <s v="I L Hødd"/>
    <n v="669105"/>
    <n v="669105"/>
  </r>
  <r>
    <n v="22753"/>
    <x v="3"/>
    <s v="KL06230012"/>
    <s v="I L Moingen"/>
    <n v="40517"/>
    <n v="40517"/>
  </r>
  <r>
    <n v="28402"/>
    <x v="3"/>
    <s v="KL20030002"/>
    <s v="I L Norild"/>
    <n v="77695"/>
    <n v="77695"/>
  </r>
  <r>
    <n v="21052"/>
    <x v="3"/>
    <s v="KL03010413"/>
    <s v="I L Varg"/>
    <n v="61051"/>
    <n v="61051"/>
  </r>
  <r>
    <n v="27667"/>
    <x v="3"/>
    <s v="KL18370006"/>
    <s v="I. L. Halsakameratene"/>
    <n v="65208"/>
    <n v="65208"/>
  </r>
  <r>
    <n v="26736"/>
    <x v="3"/>
    <s v="KL16240002"/>
    <s v="I.l Fjellørnen"/>
    <n v="40845"/>
    <n v="40845"/>
  </r>
  <r>
    <n v="25173"/>
    <x v="3"/>
    <s v="KL12110004"/>
    <s v="I.l Gro"/>
    <n v="12898"/>
    <n v="12898"/>
  </r>
  <r>
    <n v="26286"/>
    <x v="3"/>
    <s v="KL15540003"/>
    <s v="I.L. Averøykameratene"/>
    <n v="129285"/>
    <n v="129285"/>
  </r>
  <r>
    <n v="24011"/>
    <x v="3"/>
    <s v="KL10170001"/>
    <s v="I.L. Framsteg"/>
    <n v="34257"/>
    <n v="34257"/>
  </r>
  <r>
    <n v="24051"/>
    <x v="3"/>
    <s v="KL10290001"/>
    <s v="I.L. Giv Akt"/>
    <n v="116114"/>
    <n v="116114"/>
  </r>
  <r>
    <n v="24904"/>
    <x v="3"/>
    <s v="KL12010159"/>
    <s v="I.L. Norna Salhus"/>
    <n v="187268"/>
    <n v="187268"/>
  </r>
  <r>
    <n v="27090"/>
    <x v="3"/>
    <s v="KL17140014"/>
    <s v="I.L. Nybrott"/>
    <n v="21087"/>
    <n v="21087"/>
  </r>
  <r>
    <n v="25316"/>
    <x v="3"/>
    <s v="KL12310008"/>
    <s v="I.L. Solnut"/>
    <n v="38426"/>
    <n v="38426"/>
  </r>
  <r>
    <n v="27884"/>
    <x v="3"/>
    <s v="KL18660014"/>
    <s v="I.L. Stålbrott"/>
    <n v="37534"/>
    <n v="37534"/>
  </r>
  <r>
    <n v="27464"/>
    <x v="3"/>
    <s v="KL18150001"/>
    <s v="I.L. Vega"/>
    <n v="44756"/>
    <n v="44756"/>
  </r>
  <r>
    <n v="19426"/>
    <x v="3"/>
    <s v="KL01010001"/>
    <s v="Idd Sportsklubb"/>
    <n v="111290"/>
    <n v="111290"/>
  </r>
  <r>
    <n v="834269"/>
    <x v="3"/>
    <s v="KL10010233"/>
    <s v="Idda Ishockeyklubb"/>
    <n v="9489"/>
    <n v="9489"/>
  </r>
  <r>
    <n v="22788"/>
    <x v="3"/>
    <s v="KL06250001"/>
    <s v="Idrettsforeningen Birkebeineren"/>
    <n v="284578"/>
    <n v="284578"/>
  </r>
  <r>
    <n v="23283"/>
    <x v="3"/>
    <s v="KL08060001"/>
    <s v="Idrettsforeningen Borg"/>
    <n v="96562"/>
    <n v="96562"/>
  </r>
  <r>
    <n v="28038"/>
    <x v="3"/>
    <s v="KL19020009"/>
    <s v="Idrettsforeningen Fløya"/>
    <n v="299423"/>
    <n v="299423"/>
  </r>
  <r>
    <n v="23086"/>
    <x v="3"/>
    <s v="KL07090003"/>
    <s v="Idrettsforeningen Fram"/>
    <n v="471116"/>
    <n v="471116"/>
  </r>
  <r>
    <n v="22519"/>
    <x v="3"/>
    <s v="KL06020042"/>
    <s v="Idrettsforeningen Hellas"/>
    <n v="34922"/>
    <n v="34922"/>
  </r>
  <r>
    <n v="23248"/>
    <x v="3"/>
    <s v="KL08050019"/>
    <s v="Idrettsforeningen Pors"/>
    <n v="214416"/>
    <n v="214416"/>
  </r>
  <r>
    <n v="28052"/>
    <x v="3"/>
    <s v="KL19020029"/>
    <s v="Idrettsforeningen Skarp"/>
    <n v="142718"/>
    <n v="142718"/>
  </r>
  <r>
    <n v="22531"/>
    <x v="3"/>
    <s v="KL06020055"/>
    <s v="Idrettsforeningen Sturla"/>
    <n v="151478"/>
    <n v="151478"/>
  </r>
  <r>
    <n v="22645"/>
    <x v="3"/>
    <s v="KL06050037"/>
    <s v="Idrettsforeningen Tyristubben"/>
    <n v="61983"/>
    <n v="61983"/>
  </r>
  <r>
    <n v="23325"/>
    <x v="3"/>
    <s v="KL08060043"/>
    <s v="Idrettsforeningen Ørn"/>
    <n v="74814"/>
    <n v="74814"/>
  </r>
  <r>
    <n v="23939"/>
    <x v="3"/>
    <s v="KL10030001"/>
    <s v="Idrettsklubben Borhaug"/>
    <n v="83933"/>
    <n v="83933"/>
  </r>
  <r>
    <n v="27336"/>
    <x v="3"/>
    <s v="KL18040033"/>
    <s v="Idrettsklubben Grand Bodø"/>
    <n v="545308"/>
    <n v="545308"/>
  </r>
  <r>
    <n v="20791"/>
    <x v="3"/>
    <s v="KL03010126"/>
    <s v="Idrettsklubben Hero"/>
    <n v="59319"/>
    <n v="59319"/>
  </r>
  <r>
    <n v="23839"/>
    <x v="3"/>
    <s v="KL10010069"/>
    <s v="Idrettsklubben Start"/>
    <n v="117330"/>
    <n v="117330"/>
  </r>
  <r>
    <n v="25474"/>
    <x v="3"/>
    <s v="KL12470001"/>
    <s v="Idrettslaget Apollo"/>
    <n v="31587"/>
    <n v="31587"/>
  </r>
  <r>
    <n v="26421"/>
    <x v="3"/>
    <s v="KL16010029"/>
    <s v="Idrettslaget Astor"/>
    <n v="391"/>
    <n v="391"/>
  </r>
  <r>
    <n v="28577"/>
    <x v="3"/>
    <s v="KL20210012"/>
    <s v="Idrettslaget Ávju"/>
    <n v="6906"/>
    <n v="6906"/>
  </r>
  <r>
    <n v="24814"/>
    <x v="3"/>
    <s v="KL12010056"/>
    <s v="Idrettslaget Bjarg"/>
    <n v="474858"/>
    <n v="474858"/>
  </r>
  <r>
    <n v="25676"/>
    <x v="3"/>
    <s v="KL14260001"/>
    <s v="Idrettslaget Bjørn"/>
    <n v="157770"/>
    <n v="157770"/>
  </r>
  <r>
    <n v="24818"/>
    <x v="3"/>
    <s v="KL12010061"/>
    <s v="Idrettslaget Bjørnar"/>
    <n v="286199"/>
    <n v="286199"/>
  </r>
  <r>
    <n v="25885"/>
    <x v="3"/>
    <s v="KL15050003"/>
    <s v="Idrettslaget Braatt"/>
    <n v="96220"/>
    <n v="96220"/>
  </r>
  <r>
    <n v="26253"/>
    <x v="3"/>
    <s v="KL15480002"/>
    <s v="Idrettslaget Bryn"/>
    <n v="76324"/>
    <n v="76324"/>
  </r>
  <r>
    <n v="28584"/>
    <x v="3"/>
    <s v="KL20230001"/>
    <s v="Idrettslaget Daggry"/>
    <n v="3739"/>
    <n v="3739"/>
  </r>
  <r>
    <n v="27078"/>
    <x v="3"/>
    <s v="KL17140002"/>
    <s v="Idrettslaget Dalebrand"/>
    <n v="9287"/>
    <n v="9287"/>
  </r>
  <r>
    <n v="23741"/>
    <x v="3"/>
    <s v="KL09290001"/>
    <s v="Idrettslaget Dristug"/>
    <n v="12145"/>
    <n v="12145"/>
  </r>
  <r>
    <n v="23531"/>
    <x v="3"/>
    <s v="KL08340001"/>
    <s v="Idrettslaget Dyre Vaa"/>
    <n v="160439"/>
    <n v="160439"/>
  </r>
  <r>
    <n v="23567"/>
    <x v="3"/>
    <s v="KL09040002"/>
    <s v="Idrettslaget Eidekameratene"/>
    <n v="39398"/>
    <n v="39398"/>
  </r>
  <r>
    <n v="23568"/>
    <x v="3"/>
    <s v="KL09040003"/>
    <s v="Idrettslaget Express"/>
    <n v="345180"/>
    <n v="345180"/>
  </r>
  <r>
    <n v="28602"/>
    <x v="3"/>
    <s v="KL20250010"/>
    <s v="Idrettslaget Forsøk"/>
    <n v="22101"/>
    <n v="22101"/>
  </r>
  <r>
    <n v="28260"/>
    <x v="3"/>
    <s v="KL19290001"/>
    <s v="Idrettslaget Foss"/>
    <n v="5437"/>
    <n v="5437"/>
  </r>
  <r>
    <n v="28464"/>
    <x v="3"/>
    <s v="KL20120012"/>
    <s v="Idrettslaget Frea"/>
    <n v="63227"/>
    <n v="63227"/>
  </r>
  <r>
    <n v="24863"/>
    <x v="3"/>
    <s v="KL12010113"/>
    <s v="Idrettslaget Fri"/>
    <n v="119422"/>
    <n v="119422"/>
  </r>
  <r>
    <n v="25738"/>
    <x v="3"/>
    <s v="KL14380004"/>
    <s v="Idrettslaget Frøy"/>
    <n v="15861"/>
    <n v="15861"/>
  </r>
  <r>
    <n v="24848"/>
    <x v="3"/>
    <s v="KL12010096"/>
    <s v="Idrettslaget Gneist"/>
    <n v="998903"/>
    <n v="998903"/>
  </r>
  <r>
    <n v="21960"/>
    <x v="3"/>
    <s v="KL04370003"/>
    <s v="Idrettslaget Gå-På Telneset"/>
    <n v="9107"/>
    <n v="9107"/>
  </r>
  <r>
    <n v="695183"/>
    <x v="3"/>
    <s v="KL01010073"/>
    <s v="Idrettslaget Halden Topphåndball"/>
    <n v="321312"/>
    <n v="321312"/>
  </r>
  <r>
    <n v="24653"/>
    <x v="3"/>
    <s v="KL11340006"/>
    <s v="Idrettslaget Haugil"/>
    <n v="6922"/>
    <n v="6922"/>
  </r>
  <r>
    <n v="24570"/>
    <x v="3"/>
    <s v="KL11240001"/>
    <s v="Idrettslaget Havdur"/>
    <n v="149280"/>
    <n v="149280"/>
  </r>
  <r>
    <n v="23243"/>
    <x v="3"/>
    <s v="KL08050014"/>
    <s v="Idrettslaget Hei"/>
    <n v="349098"/>
    <n v="349098"/>
  </r>
  <r>
    <n v="28424"/>
    <x v="3"/>
    <s v="KL20040008"/>
    <s v="Idrettslaget Hif-Stein"/>
    <n v="351650"/>
    <n v="351650"/>
  </r>
  <r>
    <n v="22670"/>
    <x v="3"/>
    <s v="KL06120001"/>
    <s v="Idrettslaget Holeværingen"/>
    <n v="315467"/>
    <n v="315467"/>
  </r>
  <r>
    <n v="25619"/>
    <x v="3"/>
    <s v="KL14160002"/>
    <s v="Idrettslaget Høyang"/>
    <n v="203427"/>
    <n v="203427"/>
  </r>
  <r>
    <n v="28037"/>
    <x v="3"/>
    <s v="KL19020008"/>
    <s v="Idrettslaget I Bondeungdomslaget I Tromsø"/>
    <n v="53238"/>
    <n v="53238"/>
  </r>
  <r>
    <n v="23575"/>
    <x v="3"/>
    <s v="KL09040010"/>
    <s v="Idrettslaget Imås"/>
    <n v="210450"/>
    <n v="210450"/>
  </r>
  <r>
    <n v="23183"/>
    <x v="3"/>
    <s v="KL07160002"/>
    <s v="Idrettslaget Ivrig"/>
    <n v="276889"/>
    <n v="276889"/>
  </r>
  <r>
    <n v="20096"/>
    <x v="3"/>
    <s v="KL02190049"/>
    <s v="Idrettslaget Jardar"/>
    <n v="467417"/>
    <n v="467417"/>
  </r>
  <r>
    <n v="20097"/>
    <x v="3"/>
    <s v="KL02190050"/>
    <s v="Idrettslaget Jutul"/>
    <n v="419922"/>
    <n v="419922"/>
  </r>
  <r>
    <n v="20424"/>
    <x v="3"/>
    <s v="KL02310006"/>
    <s v="Idrettslaget Kraftsport"/>
    <n v="18474"/>
    <n v="18474"/>
  </r>
  <r>
    <n v="26888"/>
    <x v="3"/>
    <s v="KL16530006"/>
    <s v="Idrettslaget Leik"/>
    <n v="198120"/>
    <n v="198120"/>
  </r>
  <r>
    <n v="162860"/>
    <x v="3"/>
    <s v="KL03010934"/>
    <s v="Idrettslaget Manglerud Star Ishockey, Bredde"/>
    <n v="330064"/>
    <n v="330064"/>
  </r>
  <r>
    <n v="25631"/>
    <x v="3"/>
    <s v="KL14170006"/>
    <s v="Idrettslaget Modig"/>
    <n v="12812"/>
    <n v="12812"/>
  </r>
  <r>
    <n v="21988"/>
    <x v="3"/>
    <s v="KL04410001"/>
    <s v="Idrettslaget Nansen"/>
    <n v="128920"/>
    <n v="128920"/>
  </r>
  <r>
    <n v="28568"/>
    <x v="3"/>
    <s v="KL20210003"/>
    <s v="Idrettslaget Nordlys"/>
    <n v="99825"/>
    <n v="99825"/>
  </r>
  <r>
    <n v="24661"/>
    <x v="3"/>
    <s v="KL11350001"/>
    <s v="Idrettslaget Ny Von "/>
    <n v="51812"/>
    <n v="51812"/>
  </r>
  <r>
    <n v="28637"/>
    <x v="3"/>
    <s v="KL20300019"/>
    <s v="Idrettslaget Pasvik Hauk"/>
    <n v="27094"/>
    <n v="27094"/>
  </r>
  <r>
    <n v="26172"/>
    <x v="3"/>
    <s v="KL15340012"/>
    <s v="Idrettslaget Ravn"/>
    <n v="82892"/>
    <n v="82892"/>
  </r>
  <r>
    <n v="23534"/>
    <x v="3"/>
    <s v="KL08340004"/>
    <s v="Idrettslaget Rein"/>
    <n v="134409"/>
    <n v="134409"/>
  </r>
  <r>
    <n v="24439"/>
    <x v="3"/>
    <s v="KL11060031"/>
    <s v="Idrettslaget Rival"/>
    <n v="54587"/>
    <n v="54587"/>
  </r>
  <r>
    <n v="22847"/>
    <x v="3"/>
    <s v="KL06270005"/>
    <s v="Idrettslaget Ros"/>
    <n v="633529"/>
    <n v="633529"/>
  </r>
  <r>
    <n v="23031"/>
    <x v="3"/>
    <s v="KL07060007"/>
    <s v="Idrettslaget Runar"/>
    <n v="611766"/>
    <n v="611766"/>
  </r>
  <r>
    <n v="24656"/>
    <x v="3"/>
    <s v="KL11340009"/>
    <s v="Idrettslaget Sand"/>
    <n v="26336"/>
    <n v="26336"/>
  </r>
  <r>
    <n v="24921"/>
    <x v="3"/>
    <s v="KL12010179"/>
    <s v="Idrettslaget Sandviken"/>
    <n v="584813"/>
    <n v="584813"/>
  </r>
  <r>
    <n v="23170"/>
    <x v="3"/>
    <s v="KL07130006"/>
    <s v="Idrettslaget Sandvin"/>
    <n v="54382"/>
    <n v="54382"/>
  </r>
  <r>
    <n v="23447"/>
    <x v="3"/>
    <s v="KL08190005"/>
    <s v="Idrettslaget Skade"/>
    <n v="182093"/>
    <n v="182093"/>
  </r>
  <r>
    <n v="24242"/>
    <x v="3"/>
    <s v="KL11030023"/>
    <s v="Idrettslaget Skjalg"/>
    <n v="150199"/>
    <n v="150199"/>
  </r>
  <r>
    <n v="26788"/>
    <x v="3"/>
    <s v="KL16340010"/>
    <s v="Idrettslaget Snøhetta"/>
    <n v="16610"/>
    <n v="16610"/>
  </r>
  <r>
    <n v="25206"/>
    <x v="3"/>
    <s v="KL12210006"/>
    <s v="Idrettslaget Solid"/>
    <n v="211132"/>
    <n v="211132"/>
  </r>
  <r>
    <n v="28561"/>
    <x v="3"/>
    <s v="KL20200017"/>
    <s v="Idrettslaget Stil"/>
    <n v="29597"/>
    <n v="29597"/>
  </r>
  <r>
    <n v="23473"/>
    <x v="3"/>
    <s v="KL08220008"/>
    <s v="Idrettslaget Ståle"/>
    <n v="10696"/>
    <n v="10696"/>
  </r>
  <r>
    <n v="27160"/>
    <x v="3"/>
    <s v="KL17190021"/>
    <s v="Idrettslaget Sverre"/>
    <n v="219103"/>
    <n v="219103"/>
  </r>
  <r>
    <n v="25641"/>
    <x v="3"/>
    <s v="KL14190006"/>
    <s v="Idrettslaget Syril"/>
    <n v="157291"/>
    <n v="157291"/>
  </r>
  <r>
    <n v="23642"/>
    <x v="3"/>
    <s v="KL09060047"/>
    <s v="Idrettslaget Sørfjell"/>
    <n v="192036"/>
    <n v="192036"/>
  </r>
  <r>
    <n v="26368"/>
    <x v="3"/>
    <s v="KL15660010"/>
    <s v="Idrettslaget Søya"/>
    <n v="37936"/>
    <n v="37936"/>
  </r>
  <r>
    <n v="25261"/>
    <x v="3"/>
    <s v="KL12240009"/>
    <s v="Idrettslaget Ternen"/>
    <n v="20981"/>
    <n v="20981"/>
  </r>
  <r>
    <n v="23527"/>
    <x v="3"/>
    <s v="KL08330003"/>
    <s v="Idrettslaget Tokke"/>
    <n v="6765"/>
    <n v="6765"/>
  </r>
  <r>
    <n v="26465"/>
    <x v="3"/>
    <s v="KL16010078"/>
    <s v="Idrettslaget Trond"/>
    <n v="158061"/>
    <n v="158061"/>
  </r>
  <r>
    <n v="25217"/>
    <x v="3"/>
    <s v="KL12210019"/>
    <s v="Idrettslaget Trott"/>
    <n v="112848"/>
    <n v="112848"/>
  </r>
  <r>
    <n v="21036"/>
    <x v="3"/>
    <s v="KL03010393"/>
    <s v="Idrettslaget Try"/>
    <n v="191492"/>
    <n v="191492"/>
  </r>
  <r>
    <n v="164167"/>
    <x v="3"/>
    <s v="KL04280032"/>
    <s v="Idrettslaget Trysilgutten"/>
    <n v="175030"/>
    <n v="175030"/>
  </r>
  <r>
    <n v="23436"/>
    <x v="3"/>
    <s v="KL08170007"/>
    <s v="Idrettslaget Tørn"/>
    <n v="12026"/>
    <n v="12026"/>
  </r>
  <r>
    <n v="28091"/>
    <x v="3"/>
    <s v="KL19020073"/>
    <s v="Idrettslaget Ulfstind"/>
    <n v="88222"/>
    <n v="88222"/>
  </r>
  <r>
    <n v="25810"/>
    <x v="3"/>
    <s v="KL14490011"/>
    <s v="Idrettslaget Veten"/>
    <n v="67793"/>
    <n v="67793"/>
  </r>
  <r>
    <n v="24864"/>
    <x v="3"/>
    <s v="KL12010114"/>
    <s v="Idrottslaget Gular Bygdeungdomen I Bergen"/>
    <n v="142058"/>
    <n v="142058"/>
  </r>
  <r>
    <n v="25667"/>
    <x v="3"/>
    <s v="KL14240001"/>
    <s v="Idrottslaget Jotun"/>
    <n v="252375"/>
    <n v="252375"/>
  </r>
  <r>
    <n v="23547"/>
    <x v="3"/>
    <s v="KL09010002"/>
    <s v="Idun Idrettslag"/>
    <n v="9276"/>
    <n v="9276"/>
  </r>
  <r>
    <n v="22769"/>
    <x v="3"/>
    <s v="KL06240005"/>
    <s v="If Eiker Kvikk"/>
    <n v="226850"/>
    <n v="226850"/>
  </r>
  <r>
    <n v="20224"/>
    <x v="3"/>
    <s v="KL02200026"/>
    <s v="If Frisk Asker Ail"/>
    <n v="451251"/>
    <n v="451251"/>
  </r>
  <r>
    <n v="20762"/>
    <x v="3"/>
    <s v="KL03010093"/>
    <s v="If Frøy"/>
    <n v="118521"/>
    <n v="118521"/>
  </r>
  <r>
    <n v="23182"/>
    <x v="3"/>
    <s v="KL07160001"/>
    <s v="IF HAUK"/>
    <n v="4973"/>
    <n v="4973"/>
  </r>
  <r>
    <n v="28003"/>
    <x v="3"/>
    <s v="KL19030031"/>
    <s v="If Kilkameratene"/>
    <n v="129611"/>
    <n v="129611"/>
  </r>
  <r>
    <n v="25174"/>
    <x v="3"/>
    <s v="KL12110005"/>
    <s v="If Klypetussen"/>
    <n v="18619"/>
    <n v="18619"/>
  </r>
  <r>
    <n v="23305"/>
    <x v="3"/>
    <s v="KL08060023"/>
    <s v="If Skidar"/>
    <n v="97919"/>
    <n v="97919"/>
  </r>
  <r>
    <n v="23319"/>
    <x v="3"/>
    <s v="KL08060037"/>
    <s v="If Skiens-Grane Hovedforening"/>
    <n v="49597"/>
    <n v="49597"/>
  </r>
  <r>
    <n v="23321"/>
    <x v="3"/>
    <s v="KL08060039"/>
    <s v="If Storm"/>
    <n v="256251"/>
    <n v="256251"/>
  </r>
  <r>
    <n v="22989"/>
    <x v="3"/>
    <s v="KL07040024"/>
    <s v="If Tønsberg-Kameratene"/>
    <n v="80881"/>
    <n v="80881"/>
  </r>
  <r>
    <n v="22307"/>
    <x v="3"/>
    <s v="KL05290004"/>
    <s v="Ihle Idrettslag"/>
    <n v="14243"/>
    <n v="14243"/>
  </r>
  <r>
    <n v="23617"/>
    <x v="3"/>
    <s v="KL09060019"/>
    <s v="IK Grane Arendal Allianse"/>
    <n v="63936"/>
    <n v="63936"/>
  </r>
  <r>
    <n v="682089"/>
    <x v="3"/>
    <s v="KL09060143"/>
    <s v="IK Grane Arendal Fotball"/>
    <n v="109787"/>
    <n v="109787"/>
  </r>
  <r>
    <n v="683309"/>
    <x v="3"/>
    <s v="KL09060147"/>
    <s v="Ik Grane Arendal Friidrett"/>
    <n v="22433"/>
    <n v="22433"/>
  </r>
  <r>
    <n v="683198"/>
    <x v="3"/>
    <s v="KL09060146"/>
    <s v="IK Grane Arendal Håndball"/>
    <n v="244885"/>
    <n v="244885"/>
  </r>
  <r>
    <n v="682107"/>
    <x v="3"/>
    <s v="KL09060144"/>
    <s v="IK Grane Arendal Orientering"/>
    <n v="80339"/>
    <n v="80339"/>
  </r>
  <r>
    <n v="28001"/>
    <x v="3"/>
    <s v="KL19030028"/>
    <s v="IK Hind"/>
    <n v="33309"/>
    <n v="33309"/>
  </r>
  <r>
    <n v="26112"/>
    <x v="3"/>
    <s v="KL15280002"/>
    <s v="Ikornnes Idrettslag"/>
    <n v="19980"/>
    <n v="19980"/>
  </r>
  <r>
    <n v="27163"/>
    <x v="3"/>
    <s v="KL17190024"/>
    <s v="IL Aasguten"/>
    <n v="234497"/>
    <n v="234497"/>
  </r>
  <r>
    <n v="25557"/>
    <x v="3"/>
    <s v="KL12630001"/>
    <s v="IL Alvidra"/>
    <n v="50480"/>
    <n v="50480"/>
  </r>
  <r>
    <n v="22571"/>
    <x v="3"/>
    <s v="KL06040001"/>
    <s v="IL Bergkameratene"/>
    <n v="19360"/>
    <n v="19360"/>
  </r>
  <r>
    <n v="713893"/>
    <x v="3"/>
    <s v="KL06040068"/>
    <s v="Il Bergkameratene Triathlon"/>
    <n v="3832"/>
    <n v="3832"/>
  </r>
  <r>
    <n v="22597"/>
    <x v="3"/>
    <s v="KL06040028"/>
    <s v="Il Bergkameratene Volleyball"/>
    <n v="10618"/>
    <n v="10618"/>
  </r>
  <r>
    <n v="22572"/>
    <x v="3"/>
    <s v="KL06040002"/>
    <s v="IL Bever`n"/>
    <n v="47861"/>
    <n v="47861"/>
  </r>
  <r>
    <n v="25581"/>
    <x v="3"/>
    <s v="KL12660001"/>
    <s v="IL Bjørn West"/>
    <n v="17461"/>
    <n v="17461"/>
  </r>
  <r>
    <n v="28035"/>
    <x v="3"/>
    <s v="KL19020006"/>
    <s v="IL Blåmann"/>
    <n v="88306"/>
    <n v="88306"/>
  </r>
  <r>
    <n v="19698"/>
    <x v="3"/>
    <s v="KL01060064"/>
    <s v="IL Borgar"/>
    <n v="47688"/>
    <n v="47688"/>
  </r>
  <r>
    <n v="21516"/>
    <x v="3"/>
    <s v="KL04020005"/>
    <s v="IL Brane"/>
    <n v="34727"/>
    <n v="34727"/>
  </r>
  <r>
    <n v="25784"/>
    <x v="3"/>
    <s v="KL14450003"/>
    <s v="IL Brodd"/>
    <n v="8728"/>
    <n v="8728"/>
  </r>
  <r>
    <n v="28622"/>
    <x v="3"/>
    <s v="KL20300002"/>
    <s v="IL BØLGEN"/>
    <n v="4567"/>
    <n v="4567"/>
  </r>
  <r>
    <n v="26808"/>
    <x v="3"/>
    <s v="KL16360001"/>
    <s v="IL Dalguten"/>
    <n v="22390"/>
    <n v="22390"/>
  </r>
  <r>
    <n v="22493"/>
    <x v="3"/>
    <s v="KL06020013"/>
    <s v="Il Drammen Bul"/>
    <n v="23229"/>
    <n v="23229"/>
  </r>
  <r>
    <n v="24841"/>
    <x v="3"/>
    <s v="KL12010087"/>
    <s v="IL Fjellkameraterne"/>
    <n v="80039"/>
    <n v="80039"/>
  </r>
  <r>
    <n v="26817"/>
    <x v="3"/>
    <s v="KL16380001"/>
    <s v="Il Fjellmann"/>
    <n v="11985"/>
    <n v="11985"/>
  </r>
  <r>
    <n v="26688"/>
    <x v="3"/>
    <s v="KL16130003"/>
    <s v="IL Fjordglimt"/>
    <n v="3005"/>
    <n v="3005"/>
  </r>
  <r>
    <n v="22676"/>
    <x v="3"/>
    <s v="KL06150001"/>
    <s v="IL Flåværingen"/>
    <n v="110966"/>
    <n v="110966"/>
  </r>
  <r>
    <n v="27084"/>
    <x v="3"/>
    <s v="KL17140008"/>
    <s v="IL Fram"/>
    <n v="188771"/>
    <n v="188771"/>
  </r>
  <r>
    <n v="28277"/>
    <x v="3"/>
    <s v="KL19310013"/>
    <s v="Il Framsyn"/>
    <n v="14954"/>
    <n v="14954"/>
  </r>
  <r>
    <n v="20765"/>
    <x v="3"/>
    <s v="KL03010097"/>
    <s v="IL Geoform"/>
    <n v="5548"/>
    <n v="5548"/>
  </r>
  <r>
    <n v="23736"/>
    <x v="3"/>
    <s v="KL09280002"/>
    <s v="IL Gry"/>
    <n v="68528"/>
    <n v="68528"/>
  </r>
  <r>
    <n v="26288"/>
    <x v="3"/>
    <s v="KL15540005"/>
    <s v="IL Grykameratene"/>
    <n v="27942"/>
    <n v="27942"/>
  </r>
  <r>
    <n v="23242"/>
    <x v="3"/>
    <s v="KL08050013"/>
    <s v="IL Hauken"/>
    <n v="14580"/>
    <n v="14580"/>
  </r>
  <r>
    <n v="26289"/>
    <x v="3"/>
    <s v="KL15540006"/>
    <s v="Il Havørn / Averøy"/>
    <n v="28843"/>
    <n v="28843"/>
  </r>
  <r>
    <n v="25817"/>
    <x v="3"/>
    <s v="KL15020005"/>
    <s v="IL Hjelset-Fram"/>
    <n v="56951"/>
    <n v="56951"/>
  </r>
  <r>
    <n v="27917"/>
    <x v="3"/>
    <s v="KL18700003"/>
    <s v="IL Holmgang"/>
    <n v="4897"/>
    <n v="4897"/>
  </r>
  <r>
    <n v="27265"/>
    <x v="3"/>
    <s v="KL17430003"/>
    <s v="IL Hållingen"/>
    <n v="60368"/>
    <n v="60368"/>
  </r>
  <r>
    <n v="28184"/>
    <x v="3"/>
    <s v="KL19220004"/>
    <s v="IL Kampen"/>
    <n v="21750"/>
    <n v="21750"/>
  </r>
  <r>
    <n v="27791"/>
    <x v="3"/>
    <s v="KL18520003"/>
    <s v="IL King"/>
    <n v="1252"/>
    <n v="1252"/>
  </r>
  <r>
    <n v="23470"/>
    <x v="3"/>
    <s v="KL08220005"/>
    <s v="IL Kjapp"/>
    <n v="38647"/>
    <n v="38647"/>
  </r>
  <r>
    <n v="27749"/>
    <x v="3"/>
    <s v="KL18450002"/>
    <s v="Il Knubben"/>
    <n v="12448"/>
    <n v="12448"/>
  </r>
  <r>
    <n v="25289"/>
    <x v="3"/>
    <s v="KL12280003"/>
    <s v="Il Korlevoll-odda"/>
    <n v="38320"/>
    <n v="38320"/>
  </r>
  <r>
    <n v="25534"/>
    <x v="3"/>
    <s v="KL12560004"/>
    <s v="IL Kvernbit"/>
    <n v="201197"/>
    <n v="201197"/>
  </r>
  <r>
    <n v="27759"/>
    <x v="3"/>
    <s v="KL18480003"/>
    <s v="IL Løken"/>
    <n v="4377"/>
    <n v="4377"/>
  </r>
  <r>
    <n v="27723"/>
    <x v="3"/>
    <s v="KL18410013"/>
    <s v="IL Malm"/>
    <n v="19447"/>
    <n v="19447"/>
  </r>
  <r>
    <n v="26812"/>
    <x v="3"/>
    <s v="KL16360006"/>
    <s v="IL Nor"/>
    <n v="35586"/>
    <n v="35586"/>
  </r>
  <r>
    <n v="26170"/>
    <x v="3"/>
    <s v="KL15340010"/>
    <s v="IL Norborg"/>
    <n v="77789"/>
    <n v="77789"/>
  </r>
  <r>
    <n v="25904"/>
    <x v="3"/>
    <s v="KL15050023"/>
    <s v="IL Nordlandet"/>
    <n v="211214"/>
    <n v="211214"/>
  </r>
  <r>
    <n v="28636"/>
    <x v="3"/>
    <s v="KL20300018"/>
    <s v="IL Nordlyset"/>
    <n v="14340"/>
    <n v="14340"/>
  </r>
  <r>
    <n v="22896"/>
    <x v="3"/>
    <s v="KL06330002"/>
    <s v="IL Noringen"/>
    <n v="20666"/>
    <n v="20666"/>
  </r>
  <r>
    <n v="25905"/>
    <x v="3"/>
    <s v="KL15050024"/>
    <s v="IL Norodd"/>
    <n v="81490"/>
    <n v="81490"/>
  </r>
  <r>
    <n v="27697"/>
    <x v="3"/>
    <s v="KL18400001"/>
    <s v="IL Og UL  Heimhug"/>
    <n v="26889"/>
    <n v="26889"/>
  </r>
  <r>
    <n v="28048"/>
    <x v="3"/>
    <s v="KL19020024"/>
    <s v="Il Pilbuen"/>
    <n v="7666"/>
    <n v="7666"/>
  </r>
  <r>
    <n v="28283"/>
    <x v="3"/>
    <s v="KL19310019"/>
    <s v="IL Pioner Fotball"/>
    <n v="25297"/>
    <n v="25297"/>
  </r>
  <r>
    <n v="456701"/>
    <x v="3"/>
    <s v="KL19310049"/>
    <s v="IL Pioner Friidrett"/>
    <n v="23482"/>
    <n v="23482"/>
  </r>
  <r>
    <n v="456699"/>
    <x v="3"/>
    <s v="KL19310048"/>
    <s v="IL Pioner Ski"/>
    <n v="23858"/>
    <n v="23858"/>
  </r>
  <r>
    <n v="28403"/>
    <x v="3"/>
    <s v="KL20030003"/>
    <s v="IL Polarstjernen"/>
    <n v="111620"/>
    <n v="111620"/>
  </r>
  <r>
    <n v="579835"/>
    <x v="3"/>
    <s v="KL12010683"/>
    <s v="Il Raballder Bergen"/>
    <n v="5345"/>
    <n v="5345"/>
  </r>
  <r>
    <n v="22777"/>
    <x v="3"/>
    <s v="KL06240014"/>
    <s v="IL Ramm-Eiker"/>
    <n v="22584"/>
    <n v="22584"/>
  </r>
  <r>
    <n v="26185"/>
    <x v="3"/>
    <s v="KL15350007"/>
    <s v="IL Samhald"/>
    <n v="2995"/>
    <n v="2995"/>
  </r>
  <r>
    <n v="28161"/>
    <x v="3"/>
    <s v="KL19130005"/>
    <s v="IL Santor"/>
    <n v="14567"/>
    <n v="14567"/>
  </r>
  <r>
    <n v="27752"/>
    <x v="3"/>
    <s v="KL18450005"/>
    <s v="IL Siso"/>
    <n v="15507"/>
    <n v="15507"/>
  </r>
  <r>
    <n v="25542"/>
    <x v="3"/>
    <s v="KL12590002"/>
    <s v="IL Skjergard"/>
    <n v="172034"/>
    <n v="172034"/>
  </r>
  <r>
    <n v="22586"/>
    <x v="3"/>
    <s v="KL06040016"/>
    <s v="IL Skrim"/>
    <n v="387471"/>
    <n v="387471"/>
  </r>
  <r>
    <n v="708513"/>
    <x v="3"/>
    <s v="KL06040067"/>
    <s v="IL Skrim Handball Elite"/>
    <n v="208501"/>
    <n v="208501"/>
  </r>
  <r>
    <n v="19627"/>
    <x v="3"/>
    <s v="KL01050092"/>
    <s v="IL Sparta"/>
    <n v="22812"/>
    <n v="22812"/>
  </r>
  <r>
    <n v="27695"/>
    <x v="3"/>
    <s v="KL18390006"/>
    <s v="IL Stormfjell"/>
    <n v="24099"/>
    <n v="24099"/>
  </r>
  <r>
    <n v="25267"/>
    <x v="3"/>
    <s v="KL12240017"/>
    <s v="IL Strand-Ulv"/>
    <n v="48545"/>
    <n v="48545"/>
  </r>
  <r>
    <n v="27614"/>
    <x v="3"/>
    <s v="KL18330034"/>
    <s v="IL Stålkameratene"/>
    <n v="254637"/>
    <n v="254637"/>
  </r>
  <r>
    <n v="27770"/>
    <x v="3"/>
    <s v="KL18490005"/>
    <s v="IL Sørulf"/>
    <n v="24901"/>
    <n v="24901"/>
  </r>
  <r>
    <n v="27072"/>
    <x v="3"/>
    <s v="KL17110006"/>
    <s v="IL Tambar"/>
    <n v="7796"/>
    <n v="7796"/>
  </r>
  <r>
    <n v="27457"/>
    <x v="3"/>
    <s v="KL18130010"/>
    <s v="IL Tjalg"/>
    <n v="155883"/>
    <n v="155883"/>
  </r>
  <r>
    <n v="26328"/>
    <x v="3"/>
    <s v="KL15600011"/>
    <s v="IL Triumf"/>
    <n v="11061"/>
    <n v="11061"/>
  </r>
  <r>
    <n v="26347"/>
    <x v="3"/>
    <s v="KL15630017"/>
    <s v="Il Ulvungen"/>
    <n v="21604"/>
    <n v="21604"/>
  </r>
  <r>
    <n v="26156"/>
    <x v="3"/>
    <s v="KL15320004"/>
    <s v="IL Valder"/>
    <n v="247804"/>
    <n v="247804"/>
  </r>
  <r>
    <n v="27073"/>
    <x v="3"/>
    <s v="KL17110007"/>
    <s v="IL Varden Meråker"/>
    <n v="315221"/>
    <n v="315221"/>
  </r>
  <r>
    <n v="23999"/>
    <x v="3"/>
    <s v="KL10140011"/>
    <s v="Il Vindbjart"/>
    <n v="112106"/>
    <n v="112106"/>
  </r>
  <r>
    <n v="27704"/>
    <x v="3"/>
    <s v="KL18400008"/>
    <s v="IL Vinger"/>
    <n v="37943"/>
    <n v="37943"/>
  </r>
  <r>
    <n v="26721"/>
    <x v="3"/>
    <s v="KL16210003"/>
    <s v="Il Yrjar"/>
    <n v="15736"/>
    <n v="15736"/>
  </r>
  <r>
    <n v="25349"/>
    <x v="3"/>
    <s v="KL12350025"/>
    <s v="IL Ørnar"/>
    <n v="66335"/>
    <n v="66335"/>
  </r>
  <r>
    <n v="25420"/>
    <x v="3"/>
    <s v="KL12430018"/>
    <s v="IL Øyglimt"/>
    <n v="32465"/>
    <n v="32465"/>
  </r>
  <r>
    <n v="21711"/>
    <x v="3"/>
    <s v="KL04170002"/>
    <s v="Ilseng Idrettslag"/>
    <n v="33492"/>
    <n v="33492"/>
  </r>
  <r>
    <n v="27225"/>
    <x v="3"/>
    <s v="KL17290001"/>
    <s v="Inderøy Idrettslag"/>
    <n v="193135"/>
    <n v="193135"/>
  </r>
  <r>
    <n v="495341"/>
    <x v="3"/>
    <s v="KL17290011"/>
    <s v="Inderøy Motorklubb"/>
    <n v="4597"/>
    <n v="4597"/>
  </r>
  <r>
    <n v="28316"/>
    <x v="3"/>
    <s v="KL19330017"/>
    <s v="Indre Balsfjord Skiskytterlag"/>
    <n v="744"/>
    <n v="744"/>
  </r>
  <r>
    <n v="534134"/>
    <x v="3"/>
    <s v="KL11460022"/>
    <s v="Indre Haugaland ryttersportklubb"/>
    <n v="52728"/>
    <n v="52728"/>
  </r>
  <r>
    <n v="28354"/>
    <x v="3"/>
    <s v="KL19400002"/>
    <s v="Indre Kåfjord Idrettslag"/>
    <n v="65785"/>
    <n v="65785"/>
  </r>
  <r>
    <n v="739575"/>
    <x v="3"/>
    <s v="KL18410049"/>
    <s v="Indre Salten Paragliderklubb"/>
    <n v="7517"/>
    <n v="7517"/>
  </r>
  <r>
    <n v="770543"/>
    <x v="3"/>
    <s v="KL01380011"/>
    <s v="Indre Østfold Drillklubb"/>
    <n v="0"/>
    <n v="0"/>
  </r>
  <r>
    <n v="711803"/>
    <x v="3"/>
    <s v="KL01240043"/>
    <s v="Indre Østfold Fotballklubb"/>
    <n v="18210"/>
    <n v="18210"/>
  </r>
  <r>
    <n v="19807"/>
    <x v="3"/>
    <s v="KL01240006"/>
    <s v="Indre Østfold OK"/>
    <n v="25208"/>
    <n v="25208"/>
  </r>
  <r>
    <n v="21467"/>
    <x v="3"/>
    <s v="KL03010864"/>
    <s v="Indre Østham FK"/>
    <n v="6562"/>
    <n v="6562"/>
  </r>
  <r>
    <n v="28433"/>
    <x v="3"/>
    <s v="KL20040017"/>
    <s v="Indrefjord Idrettslag"/>
    <n v="52226"/>
    <n v="52226"/>
  </r>
  <r>
    <n v="26731"/>
    <x v="3"/>
    <s v="KL16220001"/>
    <s v="Ingdalen Idrettslag"/>
    <n v="1544"/>
    <n v="1544"/>
  </r>
  <r>
    <n v="21209"/>
    <x v="3"/>
    <s v="KL03010605"/>
    <s v="Ingierkollen Rustad Slalomklubb"/>
    <n v="120855"/>
    <n v="120855"/>
  </r>
  <r>
    <n v="600357"/>
    <x v="3"/>
    <s v="KL17190068"/>
    <s v="Innherred Basketballklubb (Ibbk)"/>
    <n v="7838"/>
    <n v="7838"/>
  </r>
  <r>
    <n v="681803"/>
    <x v="3"/>
    <s v="KL17020092"/>
    <s v="Innherred Fotballklubb"/>
    <n v="12976"/>
    <n v="12976"/>
  </r>
  <r>
    <n v="837773"/>
    <x v="3"/>
    <s v="KL17190073"/>
    <s v="Innherred Judo- Og Bjj-klubb"/>
    <n v="20407"/>
    <n v="20407"/>
  </r>
  <r>
    <n v="680488"/>
    <x v="3"/>
    <s v="KL17290016"/>
    <s v="Innherred Kajakklubb"/>
    <n v="9405"/>
    <n v="9405"/>
  </r>
  <r>
    <n v="483757"/>
    <x v="3"/>
    <s v="KL17190065"/>
    <s v="Innherred Motorsport Klubb"/>
    <n v="9164"/>
    <n v="9164"/>
  </r>
  <r>
    <n v="709630"/>
    <x v="3"/>
    <s v="KL17190072"/>
    <s v="Innherred RC Klubb"/>
    <n v="14267"/>
    <n v="14267"/>
  </r>
  <r>
    <n v="27179"/>
    <x v="3"/>
    <s v="KL17210003"/>
    <s v="Innherred Trekkhundklubb"/>
    <n v="4089"/>
    <n v="4089"/>
  </r>
  <r>
    <n v="21588"/>
    <x v="3"/>
    <s v="KL04030024"/>
    <s v="Innlandet Flyklubb og Flyskole"/>
    <n v="62644"/>
    <n v="62644"/>
  </r>
  <r>
    <n v="26802"/>
    <x v="3"/>
    <s v="KL16350001"/>
    <s v="Innset Idrettslag"/>
    <n v="7765"/>
    <n v="7765"/>
  </r>
  <r>
    <n v="27338"/>
    <x v="3"/>
    <s v="KL18040035"/>
    <s v="Innstranda IL"/>
    <n v="644393"/>
    <n v="644393"/>
  </r>
  <r>
    <n v="480050"/>
    <x v="3"/>
    <s v="KL03011202"/>
    <s v="Inter Oslo Cricket klubb"/>
    <n v="5447"/>
    <n v="5447"/>
  </r>
  <r>
    <n v="20093"/>
    <x v="3"/>
    <s v="KL02190046"/>
    <s v="Ippon Judoklubb"/>
    <n v="191532"/>
    <n v="191532"/>
  </r>
  <r>
    <n v="19590"/>
    <x v="3"/>
    <s v="KL01050055"/>
    <s v="Ise Sportsklubb"/>
    <n v="38329"/>
    <n v="38329"/>
  </r>
  <r>
    <n v="26205"/>
    <x v="3"/>
    <s v="KL15390005"/>
    <s v="Isfjorden Idrettslag"/>
    <n v="113632"/>
    <n v="113632"/>
  </r>
  <r>
    <n v="26206"/>
    <x v="3"/>
    <s v="KL15390006"/>
    <s v="Isfjorden Og Åndalsnes Miniatyr Skyttergruppe"/>
    <n v="2927"/>
    <n v="2927"/>
  </r>
  <r>
    <n v="28132"/>
    <x v="3"/>
    <s v="KL19020119"/>
    <s v="Ishavsbyen Atn Taekwondo Klubb"/>
    <n v="9383"/>
    <n v="9383"/>
  </r>
  <r>
    <n v="605846"/>
    <x v="3"/>
    <s v="KL19020225"/>
    <s v="Ishavsbyen Dykkerklubb"/>
    <n v="12025"/>
    <n v="12025"/>
  </r>
  <r>
    <n v="28133"/>
    <x v="3"/>
    <s v="KL19020120"/>
    <s v="Ishavsbyen Fotballklubb"/>
    <n v="5614"/>
    <n v="5614"/>
  </r>
  <r>
    <n v="743464"/>
    <x v="3"/>
    <s v="KL19020253"/>
    <s v="Ishavsbyen kunstløpklubb"/>
    <n v="35233"/>
    <n v="35233"/>
  </r>
  <r>
    <n v="702002"/>
    <x v="3"/>
    <s v="KL19020242"/>
    <s v="Ishavsbyen Sykkel"/>
    <n v="1659"/>
    <n v="1659"/>
  </r>
  <r>
    <n v="619776"/>
    <x v="3"/>
    <s v="KL01018003"/>
    <s v="Ishockeyklubben Comet Halden"/>
    <n v="169370"/>
    <n v="169370"/>
  </r>
  <r>
    <n v="681929"/>
    <x v="3"/>
    <s v="KL01018005"/>
    <s v="Ishockeyklubben Comet Halden Elite"/>
    <n v="267099"/>
    <n v="267099"/>
  </r>
  <r>
    <n v="19580"/>
    <x v="3"/>
    <s v="KL01050045"/>
    <s v="Ishockeyklubben Sparta Sarpsborg"/>
    <n v="515519"/>
    <n v="515519"/>
  </r>
  <r>
    <n v="24362"/>
    <x v="3"/>
    <s v="KL11030143"/>
    <s v="Ishockeyklubben Stavanger"/>
    <n v="600463"/>
    <n v="600463"/>
  </r>
  <r>
    <n v="20531"/>
    <x v="3"/>
    <s v="KL02330021"/>
    <s v="Islandshestforeningen Hekla"/>
    <n v="31098"/>
    <n v="31098"/>
  </r>
  <r>
    <n v="601917"/>
    <x v="3"/>
    <s v="KL19020219"/>
    <s v="Islandshestklubben Vikingur"/>
    <n v="8545"/>
    <n v="8545"/>
  </r>
  <r>
    <n v="25818"/>
    <x v="3"/>
    <s v="KL15020006"/>
    <s v="Istad IL"/>
    <n v="9710"/>
    <n v="9710"/>
  </r>
  <r>
    <n v="785928"/>
    <x v="3"/>
    <s v="KL06050109"/>
    <s v="ITF Hønefoss Taekwon-Do"/>
    <n v="2691"/>
    <n v="2691"/>
  </r>
  <r>
    <n v="533512"/>
    <x v="3"/>
    <s v="KL18050081"/>
    <s v="Itf Ofoten Taekwon-do Klubb"/>
    <n v="486"/>
    <n v="486"/>
  </r>
  <r>
    <n v="714819"/>
    <x v="3"/>
    <s v="KL19020245"/>
    <s v="Itf Tromsdalen Taekwon-do"/>
    <n v="9000"/>
    <n v="9000"/>
  </r>
  <r>
    <n v="896503"/>
    <x v="3"/>
    <s v="KL15190039"/>
    <s v="ITF Volda Taekwon-Do klubb"/>
    <n v="12338"/>
    <n v="12338"/>
  </r>
  <r>
    <n v="23748"/>
    <x v="3"/>
    <s v="KL09350001"/>
    <s v="Iveland Idrettslag"/>
    <n v="31137"/>
    <n v="31137"/>
  </r>
  <r>
    <n v="25408"/>
    <x v="3"/>
    <s v="KL12430002"/>
    <s v="Jadakameratene IL"/>
    <n v="15712"/>
    <n v="15712"/>
  </r>
  <r>
    <n v="20094"/>
    <x v="3"/>
    <s v="KL02190047"/>
    <s v="Jar Idrettslag"/>
    <n v="406769"/>
    <n v="406769"/>
  </r>
  <r>
    <n v="23012"/>
    <x v="3"/>
    <s v="KL07040047"/>
    <s v="Jarlsberg Badmintonklubb"/>
    <n v="3055"/>
    <n v="3055"/>
  </r>
  <r>
    <n v="22969"/>
    <x v="3"/>
    <s v="KL07040004"/>
    <s v="Jarlsberg Konkurranseskyttere"/>
    <n v="0"/>
    <n v="0"/>
  </r>
  <r>
    <n v="208302"/>
    <x v="3"/>
    <s v="KL07160004"/>
    <s v="Jarlsberg Mikroflyklubb"/>
    <n v="0"/>
    <n v="0"/>
  </r>
  <r>
    <n v="23004"/>
    <x v="3"/>
    <s v="KL07040039"/>
    <s v="Jarlsberg og Melsom Rideklubb"/>
    <n v="87962"/>
    <n v="87962"/>
  </r>
  <r>
    <n v="24648"/>
    <x v="3"/>
    <s v="KL11340001"/>
    <s v="Jelsa Idrettslag"/>
    <n v="14790"/>
    <n v="14790"/>
  </r>
  <r>
    <n v="19486"/>
    <x v="3"/>
    <s v="KL01040003"/>
    <s v="Jeløy Seil- Og Mikroflyklubb"/>
    <n v="4450"/>
    <n v="4450"/>
  </r>
  <r>
    <n v="20559"/>
    <x v="3"/>
    <s v="KL02350014"/>
    <s v="Jessheim Rideklubb"/>
    <n v="2310"/>
    <n v="2310"/>
  </r>
  <r>
    <n v="888825"/>
    <x v="3"/>
    <s v="KL02350081"/>
    <s v="Jessheim Sandvolleyballklubb"/>
    <n v="7"/>
    <n v="7"/>
  </r>
  <r>
    <n v="22324"/>
    <x v="3"/>
    <s v="KL05320002"/>
    <s v="Jevnaker Bordtennisklubb"/>
    <n v="25283"/>
    <n v="25283"/>
  </r>
  <r>
    <n v="684524"/>
    <x v="3"/>
    <s v="KL05320026"/>
    <s v="Jevnaker IF Fotball"/>
    <n v="159118"/>
    <n v="159118"/>
  </r>
  <r>
    <n v="682039"/>
    <x v="3"/>
    <s v="KL05320025"/>
    <s v="Jevnaker IF Håndball"/>
    <n v="34225"/>
    <n v="34225"/>
  </r>
  <r>
    <n v="566871"/>
    <x v="3"/>
    <s v="KL05320019"/>
    <s v="Jevnaker IF Ski"/>
    <n v="132512"/>
    <n v="132512"/>
  </r>
  <r>
    <n v="680554"/>
    <x v="3"/>
    <s v="KL05320024"/>
    <s v="Jevnaker IF Skøyter"/>
    <n v="53265"/>
    <n v="53265"/>
  </r>
  <r>
    <n v="454589"/>
    <x v="3"/>
    <s v="KL05320015"/>
    <s v="Jevnaker Motorklubb"/>
    <n v="34680"/>
    <n v="34680"/>
  </r>
  <r>
    <n v="25287"/>
    <x v="3"/>
    <s v="KL12270002"/>
    <s v="Jondal Idrettslag"/>
    <n v="31319"/>
    <n v="31319"/>
  </r>
  <r>
    <n v="22575"/>
    <x v="3"/>
    <s v="KL06040005"/>
    <s v="Jondalen Idrettslag"/>
    <n v="20114"/>
    <n v="20114"/>
  </r>
  <r>
    <n v="26423"/>
    <x v="3"/>
    <s v="KL16010031"/>
    <s v="Jonsvatnet Idrettslag"/>
    <n v="26204"/>
    <n v="26204"/>
  </r>
  <r>
    <n v="21269"/>
    <x v="3"/>
    <s v="KL03010666"/>
    <s v="Jordal Ishockey Klubb"/>
    <n v="0"/>
    <n v="0"/>
  </r>
  <r>
    <n v="28302"/>
    <x v="3"/>
    <s v="KL19330002"/>
    <s v="Josefvatn Idrettslag"/>
    <n v="7568"/>
    <n v="7568"/>
  </r>
  <r>
    <n v="22181"/>
    <x v="3"/>
    <s v="KL05150012"/>
    <s v="Jotunheimen Fjellsportklubb"/>
    <n v="5601"/>
    <n v="5601"/>
  </r>
  <r>
    <n v="602869"/>
    <x v="3"/>
    <s v="KL05140010"/>
    <s v="Jotunheimen Hestelag"/>
    <n v="960"/>
    <n v="960"/>
  </r>
  <r>
    <n v="22177"/>
    <x v="3"/>
    <s v="KL05150008"/>
    <s v="Jotunheimen Hundekjørarlag"/>
    <n v="7079"/>
    <n v="7079"/>
  </r>
  <r>
    <n v="22172"/>
    <x v="3"/>
    <s v="KL05150003"/>
    <s v="Jotunheimen Mx-Klubb"/>
    <n v="11682"/>
    <n v="11682"/>
  </r>
  <r>
    <n v="25203"/>
    <x v="3"/>
    <s v="KL12210003"/>
    <s v="Judo Klubb Stord"/>
    <n v="13244"/>
    <n v="13244"/>
  </r>
  <r>
    <n v="24142"/>
    <x v="3"/>
    <s v="KL11020011"/>
    <s v="Julebygda idrettslag"/>
    <n v="7865"/>
    <n v="7865"/>
  </r>
  <r>
    <n v="27339"/>
    <x v="3"/>
    <s v="KL18040036"/>
    <s v="Junkeren IK"/>
    <n v="382777"/>
    <n v="382777"/>
  </r>
  <r>
    <n v="23791"/>
    <x v="3"/>
    <s v="KL10010021"/>
    <s v="Just IL"/>
    <n v="78791"/>
    <n v="78791"/>
  </r>
  <r>
    <n v="28337"/>
    <x v="3"/>
    <s v="KL19380002"/>
    <s v="Jægervatnet Idrettslag"/>
    <n v="20481"/>
    <n v="20481"/>
  </r>
  <r>
    <n v="24530"/>
    <x v="3"/>
    <s v="KL11210006"/>
    <s v="Jæren Alpinklubb"/>
    <n v="57955"/>
    <n v="57955"/>
  </r>
  <r>
    <n v="24550"/>
    <x v="3"/>
    <s v="KL11210026"/>
    <s v="Jæren Golfklubb"/>
    <n v="302840"/>
    <n v="302840"/>
  </r>
  <r>
    <n v="24305"/>
    <x v="3"/>
    <s v="KL11030086"/>
    <s v="Jæren Hang- og Paragliderklubb"/>
    <n v="11137"/>
    <n v="11137"/>
  </r>
  <r>
    <n v="456896"/>
    <x v="3"/>
    <s v="KL11200025"/>
    <s v="Jæren Kajakklubb"/>
    <n v="2967"/>
    <n v="2967"/>
  </r>
  <r>
    <n v="25708"/>
    <x v="3"/>
    <s v="KL14310001"/>
    <s v="Jølster Idrettslag"/>
    <n v="140469"/>
    <n v="140469"/>
  </r>
  <r>
    <n v="207505"/>
    <x v="3"/>
    <s v="KL04270049"/>
    <s v="Jømna Heradsbygd Fotball"/>
    <n v="22309"/>
    <n v="22309"/>
  </r>
  <r>
    <n v="21843"/>
    <x v="3"/>
    <s v="KL04270015"/>
    <s v="Jømna og Heradsbygd Langrenn"/>
    <n v="8435"/>
    <n v="8435"/>
  </r>
  <r>
    <n v="693379"/>
    <x v="3"/>
    <s v="KL11300023"/>
    <s v="Jørpeland Klatreklubb"/>
    <n v="0"/>
    <n v="0"/>
  </r>
  <r>
    <n v="24629"/>
    <x v="3"/>
    <s v="KL11300002"/>
    <s v="Jørpeland Svømmeklubb"/>
    <n v="33024"/>
    <n v="33024"/>
  </r>
  <r>
    <n v="22607"/>
    <x v="3"/>
    <s v="KL06040038"/>
    <s v="K3-kongsberg Klatreklubb"/>
    <n v="8976"/>
    <n v="8976"/>
  </r>
  <r>
    <n v="27840"/>
    <x v="3"/>
    <s v="KL18650003"/>
    <s v="Kabelvåg Idrettslag"/>
    <n v="187306"/>
    <n v="187306"/>
  </r>
  <r>
    <n v="28490"/>
    <x v="3"/>
    <s v="KL20120040"/>
    <s v="Kaiskuru Idrettslag"/>
    <n v="21979"/>
    <n v="21979"/>
  </r>
  <r>
    <n v="24867"/>
    <x v="3"/>
    <s v="KL12010117"/>
    <s v="Kalandseidet Idrettslag"/>
    <n v="188614"/>
    <n v="188614"/>
  </r>
  <r>
    <n v="755179"/>
    <x v="3"/>
    <s v="KL03011573"/>
    <s v="Kalbakken Cricket klubb"/>
    <n v="1876"/>
    <n v="1876"/>
  </r>
  <r>
    <n v="619580"/>
    <x v="3"/>
    <s v="KL19020228"/>
    <s v="Kalotten Miniatyrskytterlag"/>
    <n v="459"/>
    <n v="459"/>
  </r>
  <r>
    <n v="19487"/>
    <x v="3"/>
    <s v="KL01040004"/>
    <s v="Kambo Idrettslag"/>
    <n v="71600"/>
    <n v="71600"/>
  </r>
  <r>
    <n v="786645"/>
    <x v="3"/>
    <s v="KL11030314"/>
    <s v="Kampen innebandyklubb"/>
    <n v="36950"/>
    <n v="36950"/>
  </r>
  <r>
    <n v="579027"/>
    <x v="3"/>
    <s v="KL19030085"/>
    <s v="Kanebogen Bordtennisklubb"/>
    <n v="8403"/>
    <n v="8403"/>
  </r>
  <r>
    <n v="22274"/>
    <x v="3"/>
    <s v="KL05280002"/>
    <s v="Kapp IF - Fotballgruppa"/>
    <n v="65843"/>
    <n v="65843"/>
  </r>
  <r>
    <n v="448405"/>
    <x v="3"/>
    <s v="KL20210022"/>
    <s v="Karasjoga Golfsearvi Karasjok Golfklubb"/>
    <n v="83848"/>
    <n v="83848"/>
  </r>
  <r>
    <n v="191153"/>
    <x v="3"/>
    <s v="KL20210013"/>
    <s v="Karasjok Innebandyklubb"/>
    <n v="3489"/>
    <n v="3489"/>
  </r>
  <r>
    <n v="28572"/>
    <x v="3"/>
    <s v="KL20210007"/>
    <s v="Karasjok Motorklubb"/>
    <n v="14618"/>
    <n v="14618"/>
  </r>
  <r>
    <n v="28567"/>
    <x v="3"/>
    <s v="KL20210002"/>
    <s v="Karasjok Svømmeklubb"/>
    <n v="57136"/>
    <n v="57136"/>
  </r>
  <r>
    <n v="608508"/>
    <x v="3"/>
    <s v="KL20210026"/>
    <s v="Karasjok Sykkelklubb"/>
    <n v="4639"/>
    <n v="4639"/>
  </r>
  <r>
    <n v="448055"/>
    <x v="3"/>
    <s v="KL10180023"/>
    <s v="Karateklubben Sør"/>
    <n v="13056"/>
    <n v="13056"/>
  </r>
  <r>
    <n v="92809"/>
    <x v="3"/>
    <s v="KL11490051"/>
    <s v="Karmøy Badmintonklubb"/>
    <n v="27577"/>
    <n v="27577"/>
  </r>
  <r>
    <n v="872007"/>
    <x v="3"/>
    <s v="KL11490082"/>
    <s v="Karmøy Budokan Klubb"/>
    <n v="7984"/>
    <n v="7984"/>
  </r>
  <r>
    <n v="673583"/>
    <x v="3"/>
    <s v="KL11490076"/>
    <s v="Karmøy Freestyleklubb"/>
    <n v="0"/>
    <n v="0"/>
  </r>
  <r>
    <n v="24740"/>
    <x v="3"/>
    <s v="KL11490036"/>
    <s v="Karmøy Golfklubb"/>
    <n v="38090"/>
    <n v="38090"/>
  </r>
  <r>
    <n v="687399"/>
    <x v="3"/>
    <s v="KL11490077"/>
    <s v="Karmøy Innebandyklubb"/>
    <n v="7416"/>
    <n v="7416"/>
  </r>
  <r>
    <n v="187467"/>
    <x v="3"/>
    <s v="KL11490056"/>
    <s v="Karmøy Motocrossklubb"/>
    <n v="15944"/>
    <n v="15944"/>
  </r>
  <r>
    <n v="24734"/>
    <x v="3"/>
    <s v="KL11490030"/>
    <s v="Karmøy Rideklubb"/>
    <n v="71140"/>
    <n v="71140"/>
  </r>
  <r>
    <n v="24726"/>
    <x v="3"/>
    <s v="KL11490022"/>
    <s v="Karmøy Seilforening"/>
    <n v="14464"/>
    <n v="14464"/>
  </r>
  <r>
    <n v="738722"/>
    <x v="3"/>
    <s v="KL11490078"/>
    <s v="Karmøy Shotokan Karateklubb"/>
    <n v="11575"/>
    <n v="11575"/>
  </r>
  <r>
    <n v="24707"/>
    <x v="3"/>
    <s v="KL11490003"/>
    <s v="Karmøy Sportsdykkerklubb"/>
    <n v="7654"/>
    <n v="7654"/>
  </r>
  <r>
    <n v="892524"/>
    <x v="3"/>
    <s v="KL11490083"/>
    <s v="Karmøy Styrkeløftklubb"/>
    <n v="547"/>
    <n v="547"/>
  </r>
  <r>
    <n v="24708"/>
    <x v="3"/>
    <s v="KL11490004"/>
    <s v="Karmøy Svømmeklubb"/>
    <n v="138296"/>
    <n v="138296"/>
  </r>
  <r>
    <n v="454826"/>
    <x v="3"/>
    <s v="KL11490068"/>
    <s v="Karmøy Trial Klubb"/>
    <n v="13439"/>
    <n v="13439"/>
  </r>
  <r>
    <n v="22094"/>
    <x v="3"/>
    <s v="KL05020037"/>
    <s v="Kastad Idrettslag"/>
    <n v="9959"/>
    <n v="9959"/>
  </r>
  <r>
    <n v="712234"/>
    <x v="3"/>
    <s v="KL16010537"/>
    <s v="Kattem IL Fotballklubb"/>
    <n v="184515"/>
    <n v="184515"/>
  </r>
  <r>
    <n v="679775"/>
    <x v="3"/>
    <s v="KL16010507"/>
    <s v="Kattem IL Håndballklubb"/>
    <n v="57585"/>
    <n v="57585"/>
  </r>
  <r>
    <n v="28040"/>
    <x v="3"/>
    <s v="KL19020014"/>
    <s v="Kattfjord Sportsklubb"/>
    <n v="4572"/>
    <n v="4572"/>
  </r>
  <r>
    <n v="25645"/>
    <x v="3"/>
    <s v="KL14200003"/>
    <s v="Kaupanger Idrettslag"/>
    <n v="213658"/>
    <n v="213658"/>
  </r>
  <r>
    <n v="28446"/>
    <x v="3"/>
    <s v="KL20110001"/>
    <s v="Kautokeino Idrettslag"/>
    <n v="73346"/>
    <n v="73346"/>
  </r>
  <r>
    <n v="528862"/>
    <x v="3"/>
    <s v="KL20110011"/>
    <s v="Kautokeino Pistolklubb"/>
    <n v="635"/>
    <n v="635"/>
  </r>
  <r>
    <n v="444416"/>
    <x v="3"/>
    <s v="KL03011124"/>
    <s v="Keum Gang Taekwondo - St.hanshaugen"/>
    <n v="31567"/>
    <n v="31567"/>
  </r>
  <r>
    <n v="553038"/>
    <x v="3"/>
    <s v="KL11030262"/>
    <s v="KFUM Håndball Stavanger"/>
    <n v="191445"/>
    <n v="191445"/>
  </r>
  <r>
    <n v="24235"/>
    <x v="3"/>
    <s v="KL11030016"/>
    <s v="KFUM Stavanger Fotball"/>
    <n v="4110"/>
    <n v="4110"/>
  </r>
  <r>
    <n v="581753"/>
    <x v="3"/>
    <s v="KL11030268"/>
    <s v="KFUM Stavanger Volleyball"/>
    <n v="81432"/>
    <n v="81432"/>
  </r>
  <r>
    <n v="26047"/>
    <x v="3"/>
    <s v="KL15190008"/>
    <s v="Kfum Volda Volleyball"/>
    <n v="50445"/>
    <n v="50445"/>
  </r>
  <r>
    <n v="20809"/>
    <x v="3"/>
    <s v="KL03010147"/>
    <s v="Kfum-kameratene Oslo"/>
    <n v="1150722"/>
    <n v="1150722"/>
  </r>
  <r>
    <n v="23796"/>
    <x v="3"/>
    <s v="KL10010026"/>
    <s v="Kif Håndball"/>
    <n v="264721"/>
    <n v="264721"/>
  </r>
  <r>
    <n v="214789"/>
    <x v="3"/>
    <s v="KL16120022"/>
    <s v="KIL/Hemne Fotball"/>
    <n v="235663"/>
    <n v="235663"/>
  </r>
  <r>
    <n v="23298"/>
    <x v="3"/>
    <s v="KL08060016"/>
    <s v="Kilebygda Idrettslag"/>
    <n v="14984"/>
    <n v="14984"/>
  </r>
  <r>
    <n v="442182"/>
    <x v="3"/>
    <s v="KL02190199"/>
    <s v="Kilen Sjøflyklubb"/>
    <n v="104024"/>
    <n v="104024"/>
  </r>
  <r>
    <n v="205513"/>
    <x v="3"/>
    <s v="KL02370034"/>
    <s v="Kinsa Judoklubb"/>
    <n v="9411"/>
    <n v="9411"/>
  </r>
  <r>
    <n v="28626"/>
    <x v="3"/>
    <s v="KL20300006"/>
    <s v="Kirkenes Atletklubb"/>
    <n v="16453"/>
    <n v="16453"/>
  </r>
  <r>
    <n v="28658"/>
    <x v="3"/>
    <s v="KL20300040"/>
    <s v="KIRKENES DANSEKLUBB"/>
    <n v="13155"/>
    <n v="13155"/>
  </r>
  <r>
    <n v="28628"/>
    <x v="3"/>
    <s v="KL20300009"/>
    <s v="Kirkenes Idrettsforening"/>
    <n v="235046"/>
    <n v="235046"/>
  </r>
  <r>
    <n v="202055"/>
    <x v="3"/>
    <s v="KL20300046"/>
    <s v="Kirkenes Klatreklubb"/>
    <n v="481"/>
    <n v="481"/>
  </r>
  <r>
    <n v="477396"/>
    <x v="3"/>
    <s v="KL20300055"/>
    <s v="Kirkenes Motorklubb"/>
    <n v="5248"/>
    <n v="5248"/>
  </r>
  <r>
    <n v="28652"/>
    <x v="3"/>
    <s v="KL20300034"/>
    <s v="Kirkenes Ntn Taekwon-do Klubb"/>
    <n v="28314"/>
    <n v="28314"/>
  </r>
  <r>
    <n v="28647"/>
    <x v="3"/>
    <s v="KL20300029"/>
    <s v="Kirkenes og Omegn Skiklubb (Kos)"/>
    <n v="28278"/>
    <n v="28278"/>
  </r>
  <r>
    <n v="439664"/>
    <x v="3"/>
    <s v="KL20300052"/>
    <s v="Kirkenes Puckers"/>
    <n v="11771"/>
    <n v="11771"/>
  </r>
  <r>
    <n v="28631"/>
    <x v="3"/>
    <s v="KL20300012"/>
    <s v="Kirkenes Svømmeklubb"/>
    <n v="108648"/>
    <n v="108648"/>
  </r>
  <r>
    <n v="28632"/>
    <x v="3"/>
    <s v="KL20300013"/>
    <s v="Kirkenes Turnforening"/>
    <n v="17097"/>
    <n v="17097"/>
  </r>
  <r>
    <n v="25085"/>
    <x v="3"/>
    <s v="KL12010354"/>
    <s v="Kirkevoll Basketballklubb"/>
    <n v="24027"/>
    <n v="24027"/>
  </r>
  <r>
    <n v="20578"/>
    <x v="3"/>
    <s v="KL02350033"/>
    <s v="Kisen Miniatyrskytterlag"/>
    <n v="62277"/>
    <n v="62277"/>
  </r>
  <r>
    <n v="28547"/>
    <x v="3"/>
    <s v="KL20200003"/>
    <s v="Kistrand Idretts- Og Bygdelag"/>
    <n v="5672"/>
    <n v="5672"/>
  </r>
  <r>
    <n v="611776"/>
    <x v="3"/>
    <s v="KL03011396"/>
    <s v="Kjekkas Idrettsforening"/>
    <n v="6676"/>
    <n v="6676"/>
  </r>
  <r>
    <n v="22845"/>
    <x v="3"/>
    <s v="KL06270003"/>
    <s v="Kjekstad Golfklubb"/>
    <n v="495557"/>
    <n v="495557"/>
  </r>
  <r>
    <n v="27804"/>
    <x v="3"/>
    <s v="KL18540004"/>
    <s v="Kjeldebotn Idrettslag"/>
    <n v="4677"/>
    <n v="4677"/>
  </r>
  <r>
    <n v="27437"/>
    <x v="3"/>
    <s v="KL18110001"/>
    <s v="Kjella Idrettslag"/>
    <n v="9070"/>
    <n v="9070"/>
  </r>
  <r>
    <n v="20423"/>
    <x v="3"/>
    <s v="KL02310005"/>
    <s v="Kjeller Skyteklubb"/>
    <n v="13282"/>
    <n v="13282"/>
  </r>
  <r>
    <n v="685061"/>
    <x v="3"/>
    <s v="KL02310137"/>
    <s v="Kjeller Sportsflyklubb"/>
    <n v="39860"/>
    <n v="39860"/>
  </r>
  <r>
    <n v="21799"/>
    <x v="3"/>
    <s v="KL04250006"/>
    <s v="Kjellmyra Idrettslag"/>
    <n v="112722"/>
    <n v="112722"/>
  </r>
  <r>
    <n v="20812"/>
    <x v="3"/>
    <s v="KL03010150"/>
    <s v="Kjelsås Bordtennisklubb"/>
    <n v="42222"/>
    <n v="42222"/>
  </r>
  <r>
    <n v="20813"/>
    <x v="3"/>
    <s v="KL03010151"/>
    <s v="Kjelsås Idrettslag"/>
    <n v="1541372"/>
    <n v="1541372"/>
  </r>
  <r>
    <n v="24651"/>
    <x v="3"/>
    <s v="KL11340004"/>
    <s v="Kjetilstadlio Skiklubb"/>
    <n v="1746"/>
    <n v="1746"/>
  </r>
  <r>
    <n v="23794"/>
    <x v="3"/>
    <s v="KL10010024"/>
    <s v="Kjevik Fallskjermklubb "/>
    <n v="61244"/>
    <n v="61244"/>
  </r>
  <r>
    <n v="207368"/>
    <x v="3"/>
    <s v="KL10010149"/>
    <s v="Kjevik Flyklubb"/>
    <n v="59044"/>
    <n v="59044"/>
  </r>
  <r>
    <n v="23119"/>
    <x v="3"/>
    <s v="KL07090036"/>
    <s v="Kjose Idrettslag"/>
    <n v="46304"/>
    <n v="46304"/>
  </r>
  <r>
    <n v="23434"/>
    <x v="3"/>
    <s v="KL08170005"/>
    <s v="Kjosen Idrettslag"/>
    <n v="17173"/>
    <n v="17173"/>
  </r>
  <r>
    <n v="27512"/>
    <x v="3"/>
    <s v="KL18240010"/>
    <s v="Kjærstad Idrettslag"/>
    <n v="70667"/>
    <n v="70667"/>
  </r>
  <r>
    <n v="24870"/>
    <x v="3"/>
    <s v="KL12010120"/>
    <s v="Kjøkkelvik Idrettslag"/>
    <n v="255306"/>
    <n v="255306"/>
  </r>
  <r>
    <n v="28579"/>
    <x v="3"/>
    <s v="KL20220002"/>
    <s v="Kjøllefjord Svømmeklubb"/>
    <n v="15559"/>
    <n v="15559"/>
  </r>
  <r>
    <n v="25778"/>
    <x v="3"/>
    <s v="KL14430013"/>
    <s v="Kjølsdalen Idrettslag"/>
    <n v="426"/>
    <n v="426"/>
  </r>
  <r>
    <n v="137230"/>
    <x v="3"/>
    <s v="KL19130012"/>
    <s v="Kjønna IL"/>
    <n v="2896"/>
    <n v="2896"/>
  </r>
  <r>
    <n v="27777"/>
    <x v="3"/>
    <s v="KL18500002"/>
    <s v="Kjøpsnes Idrettslag"/>
    <n v="18164"/>
    <n v="18164"/>
  </r>
  <r>
    <n v="21614"/>
    <x v="3"/>
    <s v="KL04030051"/>
    <s v="Kjøre- og Rideklubben Sleipnir"/>
    <n v="31210"/>
    <n v="31210"/>
  </r>
  <r>
    <n v="179429"/>
    <x v="3"/>
    <s v="KL15040082"/>
    <s v="Klatreklubben Ålesund"/>
    <n v="48767"/>
    <n v="48767"/>
  </r>
  <r>
    <n v="24512"/>
    <x v="3"/>
    <s v="KL11200006"/>
    <s v="Klebe S.k."/>
    <n v="45496"/>
    <n v="45496"/>
  </r>
  <r>
    <n v="25820"/>
    <x v="3"/>
    <s v="KL15020008"/>
    <s v="Kleive IL"/>
    <n v="40292"/>
    <n v="40292"/>
  </r>
  <r>
    <n v="25863"/>
    <x v="3"/>
    <s v="KL15020052"/>
    <s v="Kleive KFUM Trial"/>
    <n v="20531"/>
    <n v="20531"/>
  </r>
  <r>
    <n v="20814"/>
    <x v="3"/>
    <s v="KL03010152"/>
    <s v="Klemetsrud Idrettslag"/>
    <n v="253760"/>
    <n v="253760"/>
  </r>
  <r>
    <n v="24516"/>
    <x v="3"/>
    <s v="KL11200010"/>
    <s v="Klepp BMX"/>
    <n v="16564"/>
    <n v="16564"/>
  </r>
  <r>
    <n v="24509"/>
    <x v="3"/>
    <s v="KL11200003"/>
    <s v="Klepp Bueskyttere"/>
    <n v="11314"/>
    <n v="11314"/>
  </r>
  <r>
    <n v="678323"/>
    <x v="3"/>
    <s v="KL11200031"/>
    <s v="Klepp Cykle Club"/>
    <n v="13612"/>
    <n v="13612"/>
  </r>
  <r>
    <n v="24507"/>
    <x v="3"/>
    <s v="KL11200001"/>
    <s v="Klepp Idrettslag"/>
    <n v="573520"/>
    <n v="573520"/>
  </r>
  <r>
    <n v="24521"/>
    <x v="3"/>
    <s v="KL11200015"/>
    <s v="Klepp Innebandy klubb"/>
    <n v="4940"/>
    <n v="4940"/>
  </r>
  <r>
    <n v="741860"/>
    <x v="3"/>
    <s v="KL11200034"/>
    <s v="Klepp Ishockeyklubb"/>
    <n v="5065"/>
    <n v="5065"/>
  </r>
  <r>
    <n v="792917"/>
    <x v="3"/>
    <s v="KL11200036"/>
    <s v="Klepp Karate Klubb"/>
    <n v="21214"/>
    <n v="21214"/>
  </r>
  <r>
    <n v="461754"/>
    <x v="3"/>
    <s v="KL11200026"/>
    <s v="Klepp RC Klubb"/>
    <n v="17495"/>
    <n v="17495"/>
  </r>
  <r>
    <n v="24511"/>
    <x v="3"/>
    <s v="KL11200005"/>
    <s v="Klepp Svømme og Stupeklubb"/>
    <n v="110637"/>
    <n v="110637"/>
  </r>
  <r>
    <n v="24508"/>
    <x v="3"/>
    <s v="KL11200002"/>
    <s v="Klepp Volleyball-lag"/>
    <n v="1795"/>
    <n v="1795"/>
  </r>
  <r>
    <n v="600566"/>
    <x v="3"/>
    <s v="KL12470059"/>
    <s v="Kleppestø Sportsklubb"/>
    <n v="3203"/>
    <n v="3203"/>
  </r>
  <r>
    <n v="863179"/>
    <x v="3"/>
    <s v="KL15160036"/>
    <s v="Klivrelaget"/>
    <n v="13249"/>
    <n v="13249"/>
  </r>
  <r>
    <n v="585911"/>
    <x v="3"/>
    <s v="KL17030062"/>
    <s v="Klompen Fotballklubb"/>
    <n v="6816"/>
    <n v="6816"/>
  </r>
  <r>
    <n v="22345"/>
    <x v="3"/>
    <s v="KL05330016"/>
    <s v="Kloppa Offroad Klubb"/>
    <n v="12514"/>
    <n v="12514"/>
  </r>
  <r>
    <n v="23299"/>
    <x v="3"/>
    <s v="KL08060017"/>
    <s v="Klyve Idrettslag"/>
    <n v="51963"/>
    <n v="51963"/>
  </r>
  <r>
    <n v="26926"/>
    <x v="3"/>
    <s v="KL16620001"/>
    <s v="Klæbu Bryteklubb"/>
    <n v="4252"/>
    <n v="4252"/>
  </r>
  <r>
    <n v="449367"/>
    <x v="3"/>
    <s v="KL16620009"/>
    <s v="Klæbu Golfklubb"/>
    <n v="43369"/>
    <n v="43369"/>
  </r>
  <r>
    <n v="26927"/>
    <x v="3"/>
    <s v="KL16620002"/>
    <s v="Klæbu Idrettslag"/>
    <n v="372643"/>
    <n v="372643"/>
  </r>
  <r>
    <n v="707455"/>
    <x v="3"/>
    <s v="KL16620013"/>
    <s v="Klæbu Innebandyklubb"/>
    <n v="18366"/>
    <n v="18366"/>
  </r>
  <r>
    <n v="26930"/>
    <x v="3"/>
    <s v="KL16620006"/>
    <s v="Klæbu Løpeklubb"/>
    <n v="3930"/>
    <n v="3930"/>
  </r>
  <r>
    <n v="606911"/>
    <x v="3"/>
    <s v="KL16620010"/>
    <s v="Klæbu Taekwon - Do Klubb"/>
    <n v="11744"/>
    <n v="11744"/>
  </r>
  <r>
    <n v="20558"/>
    <x v="3"/>
    <s v="KL02350013"/>
    <s v="Kløfta Idrettslag"/>
    <n v="302844"/>
    <n v="302844"/>
  </r>
  <r>
    <n v="24077"/>
    <x v="3"/>
    <s v="KL10370003"/>
    <s v="Knaben Og Fjotland Il"/>
    <n v="57721"/>
    <n v="57721"/>
  </r>
  <r>
    <n v="25560"/>
    <x v="3"/>
    <s v="KL12630004"/>
    <s v="Knarvik Idrettslag"/>
    <n v="55519"/>
    <n v="55519"/>
  </r>
  <r>
    <n v="27857"/>
    <x v="3"/>
    <s v="KL18650020"/>
    <s v="Knausen Fotballklubb"/>
    <n v="6223"/>
    <n v="6223"/>
  </r>
  <r>
    <n v="21536"/>
    <x v="3"/>
    <s v="KL04020025"/>
    <s v="Kobra Bordtennisklubb"/>
    <n v="38063"/>
    <n v="38063"/>
  </r>
  <r>
    <n v="844311"/>
    <x v="3"/>
    <s v="KL07190013"/>
    <s v="Kodal Bueskyttere"/>
    <n v="5183"/>
    <n v="5183"/>
  </r>
  <r>
    <n v="23194"/>
    <x v="3"/>
    <s v="KL07190003"/>
    <s v="Kodal Idrettslag"/>
    <n v="34917"/>
    <n v="34917"/>
  </r>
  <r>
    <n v="19732"/>
    <x v="3"/>
    <s v="KL01060098"/>
    <s v="Kolberg Volleyballklubb"/>
    <n v="15086"/>
    <n v="15086"/>
  </r>
  <r>
    <n v="20045"/>
    <x v="3"/>
    <s v="KL02170030"/>
    <s v="Kolbotn &amp; Skimt Orienteringslag"/>
    <n v="48174"/>
    <n v="48174"/>
  </r>
  <r>
    <n v="136768"/>
    <x v="3"/>
    <s v="KL02170032"/>
    <s v="Kolbotn Bokseklubb"/>
    <n v="2072"/>
    <n v="2072"/>
  </r>
  <r>
    <n v="20021"/>
    <x v="3"/>
    <s v="KL02170006"/>
    <s v="Kolbotn Idrettslag"/>
    <n v="1442403"/>
    <n v="1442403"/>
  </r>
  <r>
    <n v="20044"/>
    <x v="3"/>
    <s v="KL02170029"/>
    <s v="Kolbotn Klatreklubb Oppturen"/>
    <n v="1941"/>
    <n v="1941"/>
  </r>
  <r>
    <n v="696637"/>
    <x v="3"/>
    <s v="KL02170049"/>
    <s v="Kolbotn Sykkelklubb"/>
    <n v="18867"/>
    <n v="18867"/>
  </r>
  <r>
    <n v="20022"/>
    <x v="3"/>
    <s v="KL02170007"/>
    <s v="Kolbotn Tennisklubb"/>
    <n v="91761"/>
    <n v="91761"/>
  </r>
  <r>
    <n v="22308"/>
    <x v="3"/>
    <s v="KL05290005"/>
    <s v="Kolbu Idrettslag"/>
    <n v="36660"/>
    <n v="36660"/>
  </r>
  <r>
    <n v="22299"/>
    <x v="3"/>
    <s v="KL05280029"/>
    <s v="Kolbu/KK Fotball"/>
    <n v="34961"/>
    <n v="34961"/>
  </r>
  <r>
    <n v="22275"/>
    <x v="3"/>
    <s v="KL05280003"/>
    <s v="Kolbukameratene I L"/>
    <n v="101852"/>
    <n v="101852"/>
  </r>
  <r>
    <n v="20815"/>
    <x v="3"/>
    <s v="KL03010153"/>
    <s v="Koll, Idrettslaget"/>
    <n v="369063"/>
    <n v="369063"/>
  </r>
  <r>
    <n v="474637"/>
    <x v="3"/>
    <s v="KL03011198"/>
    <s v="Kollenhopp"/>
    <n v="357368"/>
    <n v="357368"/>
  </r>
  <r>
    <n v="24728"/>
    <x v="3"/>
    <s v="KL11490024"/>
    <s v="Kolnes Idrettslag"/>
    <n v="117360"/>
    <n v="117360"/>
  </r>
  <r>
    <n v="26427"/>
    <x v="3"/>
    <s v="KL16010035"/>
    <s v="Kolstad Fotball"/>
    <n v="330603"/>
    <n v="330603"/>
  </r>
  <r>
    <n v="26657"/>
    <x v="3"/>
    <s v="KL16010292"/>
    <s v="Kolstad Håndball"/>
    <n v="630585"/>
    <n v="630585"/>
  </r>
  <r>
    <n v="21395"/>
    <x v="3"/>
    <s v="KL03010792"/>
    <s v="Kolsås Klatreklubb"/>
    <n v="318131"/>
    <n v="318131"/>
  </r>
  <r>
    <n v="27292"/>
    <x v="3"/>
    <s v="KL17510006"/>
    <s v="Kolvereid Idrettslag"/>
    <n v="142503"/>
    <n v="142503"/>
  </r>
  <r>
    <n v="20817"/>
    <x v="3"/>
    <s v="KL03010155"/>
    <s v="Kongelig Norsk Seilforening"/>
    <n v="1364344"/>
    <n v="1364344"/>
  </r>
  <r>
    <n v="586375"/>
    <x v="3"/>
    <s v="KL02200106"/>
    <s v="Konglungen Rideklubb"/>
    <n v="13183"/>
    <n v="13183"/>
  </r>
  <r>
    <n v="22609"/>
    <x v="3"/>
    <s v="KL06040040"/>
    <s v="Kongsberg Biljardklubb"/>
    <n v="12265"/>
    <n v="12265"/>
  </r>
  <r>
    <n v="22577"/>
    <x v="3"/>
    <s v="KL06040007"/>
    <s v="Kongsberg Dykkerklubb"/>
    <n v="15093"/>
    <n v="15093"/>
  </r>
  <r>
    <n v="22587"/>
    <x v="3"/>
    <s v="KL06040017"/>
    <s v="Kongsberg Freestyleklubb"/>
    <n v="28101"/>
    <n v="28101"/>
  </r>
  <r>
    <n v="22606"/>
    <x v="3"/>
    <s v="KL06040037"/>
    <s v="Kongsberg Golfklubb"/>
    <n v="210779"/>
    <n v="210779"/>
  </r>
  <r>
    <n v="22581"/>
    <x v="3"/>
    <s v="KL06040011"/>
    <s v="Kongsberg Idrettsforening"/>
    <n v="614906"/>
    <n v="614906"/>
  </r>
  <r>
    <n v="469643"/>
    <x v="3"/>
    <s v="KL06040055"/>
    <s v="Kongsberg Kampsport Senter"/>
    <n v="22736"/>
    <n v="22736"/>
  </r>
  <r>
    <n v="208209"/>
    <x v="3"/>
    <s v="KL06040051"/>
    <s v="Kongsberg Modellflyklubb"/>
    <n v="1939"/>
    <n v="1939"/>
  </r>
  <r>
    <n v="22582"/>
    <x v="3"/>
    <s v="KL06040012"/>
    <s v="Kongsberg og Omegn Rideklubb"/>
    <n v="7456"/>
    <n v="7456"/>
  </r>
  <r>
    <n v="22588"/>
    <x v="3"/>
    <s v="KL06040018"/>
    <s v="Kongsberg Orienteringslag"/>
    <n v="144890"/>
    <n v="144890"/>
  </r>
  <r>
    <n v="561096"/>
    <x v="3"/>
    <s v="KL06040059"/>
    <s v="Kongsberg Padleklubb"/>
    <n v="6458"/>
    <n v="6458"/>
  </r>
  <r>
    <n v="22583"/>
    <x v="3"/>
    <s v="KL06040013"/>
    <s v="Kongsberg Pistolklubb"/>
    <n v="14973"/>
    <n v="14973"/>
  </r>
  <r>
    <n v="22604"/>
    <x v="3"/>
    <s v="KL06040035"/>
    <s v="Kongsberg Shotokan Karateklubb"/>
    <n v="7916"/>
    <n v="7916"/>
  </r>
  <r>
    <n v="22584"/>
    <x v="3"/>
    <s v="KL06040014"/>
    <s v="Kongsberg Tennisklubb"/>
    <n v="28543"/>
    <n v="28543"/>
  </r>
  <r>
    <n v="19665"/>
    <x v="3"/>
    <s v="KL01060031"/>
    <s v="Kongsten Idrettsforening"/>
    <n v="19531"/>
    <n v="19531"/>
  </r>
  <r>
    <n v="19666"/>
    <x v="3"/>
    <s v="KL01060032"/>
    <s v="Kongstensvømmerne"/>
    <n v="301800"/>
    <n v="301800"/>
  </r>
  <r>
    <n v="719409"/>
    <x v="3"/>
    <s v="KL03011537"/>
    <s v="Kongsveien CK"/>
    <n v="1887"/>
    <n v="1887"/>
  </r>
  <r>
    <n v="680550"/>
    <x v="3"/>
    <s v="KL04020084"/>
    <s v="Kongsvinger Danseklubb - Victory Dance"/>
    <n v="134005"/>
    <n v="134005"/>
  </r>
  <r>
    <n v="21528"/>
    <x v="3"/>
    <s v="KL04020017"/>
    <s v="Kongsvinger Idrettslag"/>
    <n v="43675"/>
    <n v="43675"/>
  </r>
  <r>
    <n v="21556"/>
    <x v="3"/>
    <s v="KL04020046"/>
    <s v="Kongsvinger IL Fotball"/>
    <n v="268711"/>
    <n v="268711"/>
  </r>
  <r>
    <n v="21565"/>
    <x v="3"/>
    <s v="KL04020055"/>
    <s v="Kongsvinger IL Friidrett"/>
    <n v="13716"/>
    <n v="13716"/>
  </r>
  <r>
    <n v="21554"/>
    <x v="3"/>
    <s v="KL04020044"/>
    <s v="Kongsvinger Il Håndball"/>
    <n v="123222"/>
    <n v="123222"/>
  </r>
  <r>
    <n v="21561"/>
    <x v="3"/>
    <s v="KL04020051"/>
    <s v="Kongsvinger IL Ishockey"/>
    <n v="135151"/>
    <n v="135151"/>
  </r>
  <r>
    <n v="21552"/>
    <x v="3"/>
    <s v="KL04020042"/>
    <s v="Kongsvinger IL Ski"/>
    <n v="20669"/>
    <n v="20669"/>
  </r>
  <r>
    <n v="21557"/>
    <x v="3"/>
    <s v="KL04020047"/>
    <s v="Kongsvinger IL Toppfotball"/>
    <n v="110663"/>
    <n v="110663"/>
  </r>
  <r>
    <n v="21562"/>
    <x v="3"/>
    <s v="KL04020052"/>
    <s v="Kongsvinger IL Turn"/>
    <n v="43052"/>
    <n v="43052"/>
  </r>
  <r>
    <n v="734758"/>
    <x v="3"/>
    <s v="KL04020087"/>
    <s v="Kongsvinger Kunstløp"/>
    <n v="18190"/>
    <n v="18190"/>
  </r>
  <r>
    <n v="21531"/>
    <x v="3"/>
    <s v="KL04020020"/>
    <s v="Kongsvinger og Omegn Rideklubb"/>
    <n v="119068"/>
    <n v="119068"/>
  </r>
  <r>
    <n v="21532"/>
    <x v="3"/>
    <s v="KL04020021"/>
    <s v="Kongsvinger Roklubb"/>
    <n v="8148"/>
    <n v="8148"/>
  </r>
  <r>
    <n v="21560"/>
    <x v="3"/>
    <s v="KL04020050"/>
    <s v="Kongsvinger Skøyteklubb"/>
    <n v="29559"/>
    <n v="29559"/>
  </r>
  <r>
    <n v="21534"/>
    <x v="3"/>
    <s v="KL04020023"/>
    <s v="Kongsvinger Sportsskyttere"/>
    <n v="8975"/>
    <n v="8975"/>
  </r>
  <r>
    <n v="21548"/>
    <x v="3"/>
    <s v="KL04020038"/>
    <s v="Kongsvinger Svømmeklubb"/>
    <n v="92519"/>
    <n v="92519"/>
  </r>
  <r>
    <n v="21543"/>
    <x v="3"/>
    <s v="KL04020033"/>
    <s v="Kongsvinger Taekwon-Do Klubb"/>
    <n v="16400"/>
    <n v="16400"/>
  </r>
  <r>
    <n v="21535"/>
    <x v="3"/>
    <s v="KL04020024"/>
    <s v="Kongsvinger Tennisklubb"/>
    <n v="23569"/>
    <n v="23569"/>
  </r>
  <r>
    <n v="699640"/>
    <x v="3"/>
    <s v="KL04020085"/>
    <s v="Kongsvingers Golfklubb"/>
    <n v="281492"/>
    <n v="281492"/>
  </r>
  <r>
    <n v="22522"/>
    <x v="3"/>
    <s v="KL06020045"/>
    <s v="Konnerud Idrettslag"/>
    <n v="1003309"/>
    <n v="1003309"/>
  </r>
  <r>
    <n v="24048"/>
    <x v="3"/>
    <s v="KL10270002"/>
    <s v="Konsmo Idrettslag"/>
    <n v="53055"/>
    <n v="53055"/>
  </r>
  <r>
    <n v="27643"/>
    <x v="3"/>
    <s v="KL18340003"/>
    <s v="Konsvik Idrettslag"/>
    <n v="6702"/>
    <n v="6702"/>
  </r>
  <r>
    <n v="24711"/>
    <x v="3"/>
    <s v="KL11490007"/>
    <s v="Kopervik Idrettslag"/>
    <n v="275632"/>
    <n v="275632"/>
  </r>
  <r>
    <n v="24712"/>
    <x v="3"/>
    <s v="KL11490008"/>
    <s v="Kopervik Pistolklubb"/>
    <n v="6851"/>
    <n v="6851"/>
  </r>
  <r>
    <n v="24729"/>
    <x v="3"/>
    <s v="KL11490025"/>
    <s v="Kopervik Volleyballklubb"/>
    <n v="3790"/>
    <n v="3790"/>
  </r>
  <r>
    <n v="21931"/>
    <x v="3"/>
    <s v="KL04300011"/>
    <s v="Koppang Fotballklubb"/>
    <n v="46373"/>
    <n v="46373"/>
  </r>
  <r>
    <n v="797363"/>
    <x v="3"/>
    <s v="KL04300018"/>
    <s v="Koppang Håndballklubb"/>
    <n v="8215"/>
    <n v="8215"/>
  </r>
  <r>
    <n v="27070"/>
    <x v="3"/>
    <s v="KL17110003"/>
    <s v="Kopperå Idrettslag"/>
    <n v="17181"/>
    <n v="17181"/>
  </r>
  <r>
    <n v="27578"/>
    <x v="3"/>
    <s v="KL18320010"/>
    <s v="Korgen Idrettslag"/>
    <n v="57342"/>
    <n v="57342"/>
  </r>
  <r>
    <n v="19818"/>
    <x v="3"/>
    <s v="KL01240017"/>
    <s v="Korsgård If"/>
    <n v="59484"/>
    <n v="59484"/>
  </r>
  <r>
    <n v="854818"/>
    <x v="3"/>
    <s v="KL14290012"/>
    <s v="KORSSUND DYKKEKLUBB"/>
    <n v="233"/>
    <n v="233"/>
  </r>
  <r>
    <n v="20820"/>
    <x v="3"/>
    <s v="KL03010158"/>
    <s v="Korsvoll Idrettslag"/>
    <n v="423842"/>
    <n v="423842"/>
  </r>
  <r>
    <n v="582511"/>
    <x v="3"/>
    <s v="KL12010688"/>
    <s v="Krabbetor Fotballklubb"/>
    <n v="8452"/>
    <n v="8452"/>
  </r>
  <r>
    <n v="675803"/>
    <x v="3"/>
    <s v="KL05020120"/>
    <s v="Krabyskogen Motorsport"/>
    <n v="34858"/>
    <n v="34858"/>
  </r>
  <r>
    <n v="26428"/>
    <x v="3"/>
    <s v="KL16010036"/>
    <s v="Kraftsportklubben Av 1967"/>
    <n v="20037"/>
    <n v="20037"/>
  </r>
  <r>
    <n v="23427"/>
    <x v="3"/>
    <s v="KL08150017"/>
    <s v="Kragerø Basketballklubb"/>
    <n v="0"/>
    <n v="0"/>
  </r>
  <r>
    <n v="23414"/>
    <x v="3"/>
    <s v="KL08150004"/>
    <s v="Kragerø Dykkeklubb"/>
    <n v="2669"/>
    <n v="2669"/>
  </r>
  <r>
    <n v="166265"/>
    <x v="3"/>
    <s v="KL08150025"/>
    <s v="Kragerø Golfklubb"/>
    <n v="540579"/>
    <n v="540579"/>
  </r>
  <r>
    <n v="23415"/>
    <x v="3"/>
    <s v="KL08150005"/>
    <s v="Kragerø Helsesportlag"/>
    <n v="44125"/>
    <n v="44125"/>
  </r>
  <r>
    <n v="113839"/>
    <x v="3"/>
    <s v="KL08150024"/>
    <s v="Kragerø Idrettsforening"/>
    <n v="7151"/>
    <n v="7151"/>
  </r>
  <r>
    <n v="23416"/>
    <x v="3"/>
    <s v="KL08150006"/>
    <s v="Kragerø Idrettsforening"/>
    <n v="44373"/>
    <n v="44373"/>
  </r>
  <r>
    <n v="113836"/>
    <x v="3"/>
    <s v="KL08150021"/>
    <s v="Kragerø IF Fotball"/>
    <n v="149090"/>
    <n v="149090"/>
  </r>
  <r>
    <n v="113835"/>
    <x v="3"/>
    <s v="KL08150020"/>
    <s v="Kragerø IF Friidrett"/>
    <n v="24596"/>
    <n v="24596"/>
  </r>
  <r>
    <n v="113838"/>
    <x v="3"/>
    <s v="KL08150023"/>
    <s v="Kragerø IF Håndballgruppe"/>
    <n v="196393"/>
    <n v="196393"/>
  </r>
  <r>
    <n v="113837"/>
    <x v="3"/>
    <s v="KL08150022"/>
    <s v="Kragerø IF Turn"/>
    <n v="24070"/>
    <n v="24070"/>
  </r>
  <r>
    <n v="23417"/>
    <x v="3"/>
    <s v="KL08150007"/>
    <s v="Kragerø Judoklubb"/>
    <n v="1986"/>
    <n v="1986"/>
  </r>
  <r>
    <n v="23418"/>
    <x v="3"/>
    <s v="KL08150008"/>
    <s v="Kragerø Kickboxing Klubb"/>
    <n v="2472"/>
    <n v="2472"/>
  </r>
  <r>
    <n v="23412"/>
    <x v="3"/>
    <s v="KL08150002"/>
    <s v="Kragerø Klatreklubb"/>
    <n v="2487"/>
    <n v="2487"/>
  </r>
  <r>
    <n v="23419"/>
    <x v="3"/>
    <s v="KL08150009"/>
    <s v="Kragerø og Drangedal Pistolklubb"/>
    <n v="15968"/>
    <n v="15968"/>
  </r>
  <r>
    <n v="23422"/>
    <x v="3"/>
    <s v="KL08150012"/>
    <s v="Kragerø Og Omegn Sykkelklubb"/>
    <n v="12896"/>
    <n v="12896"/>
  </r>
  <r>
    <n v="23420"/>
    <x v="3"/>
    <s v="KL08150010"/>
    <s v="Kragerø Seilforening"/>
    <n v="64960"/>
    <n v="64960"/>
  </r>
  <r>
    <n v="698982"/>
    <x v="3"/>
    <s v="KL08150036"/>
    <s v="Kragerø volleyballklubb"/>
    <n v="885"/>
    <n v="885"/>
  </r>
  <r>
    <n v="19489"/>
    <x v="3"/>
    <s v="KL01040006"/>
    <s v="Krapfoss Sportskytterlag"/>
    <n v="37049"/>
    <n v="37049"/>
  </r>
  <r>
    <n v="25144"/>
    <x v="3"/>
    <s v="KL12010413"/>
    <s v="Kringlebotn Idrettslag"/>
    <n v="63012"/>
    <n v="63012"/>
  </r>
  <r>
    <n v="23805"/>
    <x v="3"/>
    <s v="KL10010035"/>
    <s v="Kristiansand Badminton klubb"/>
    <n v="128812"/>
    <n v="128812"/>
  </r>
  <r>
    <n v="567236"/>
    <x v="3"/>
    <s v="KL10010196"/>
    <s v="Kristiansand Baseballklubb Suns"/>
    <n v="17547"/>
    <n v="17547"/>
  </r>
  <r>
    <n v="131124"/>
    <x v="3"/>
    <s v="KL10010137"/>
    <s v="Kristiansand Basket"/>
    <n v="82062"/>
    <n v="82062"/>
  </r>
  <r>
    <n v="769982"/>
    <x v="3"/>
    <s v="KL10010225"/>
    <s v="Kristiansand Brettseilerklubb"/>
    <n v="859"/>
    <n v="859"/>
  </r>
  <r>
    <n v="793367"/>
    <x v="3"/>
    <s v="KL10010229"/>
    <s v="Kristiansand Bryteklubb"/>
    <n v="4444"/>
    <n v="4444"/>
  </r>
  <r>
    <n v="23808"/>
    <x v="3"/>
    <s v="KL10010038"/>
    <s v="Kristiansand Bueskyttere"/>
    <n v="9591"/>
    <n v="9591"/>
  </r>
  <r>
    <n v="23864"/>
    <x v="3"/>
    <s v="KL10010094"/>
    <s v="Kristiansand Danseklubb Kdk"/>
    <n v="52948"/>
    <n v="52948"/>
  </r>
  <r>
    <n v="23809"/>
    <x v="3"/>
    <s v="KL10010039"/>
    <s v="Kristiansand Dykkerklubb"/>
    <n v="30195"/>
    <n v="30195"/>
  </r>
  <r>
    <n v="23827"/>
    <x v="3"/>
    <s v="KL10010057"/>
    <s v="Kristiansand Enduro"/>
    <n v="7328"/>
    <n v="7328"/>
  </r>
  <r>
    <n v="608637"/>
    <x v="3"/>
    <s v="KL10010209"/>
    <s v="Kristiansand Fekteklubb"/>
    <n v="5982"/>
    <n v="5982"/>
  </r>
  <r>
    <n v="136428"/>
    <x v="3"/>
    <s v="KL10010139"/>
    <s v="Kristiansand Frisbeegolfklubb"/>
    <n v="10948"/>
    <n v="10948"/>
  </r>
  <r>
    <n v="23798"/>
    <x v="3"/>
    <s v="KL10010028"/>
    <s v="Kristiansand Garnisons Pistolklubb"/>
    <n v="19059"/>
    <n v="19059"/>
  </r>
  <r>
    <n v="470697"/>
    <x v="3"/>
    <s v="KL10010175"/>
    <s v="Kristiansand Golfklubb"/>
    <n v="256733"/>
    <n v="256733"/>
  </r>
  <r>
    <n v="23812"/>
    <x v="3"/>
    <s v="KL10010042"/>
    <s v="Kristiansand Helsesportslag"/>
    <n v="15963"/>
    <n v="15963"/>
  </r>
  <r>
    <n v="743364"/>
    <x v="3"/>
    <s v="KL10010221"/>
    <s v="Kristiansand Ichuan&amp;Tai Chi Klubb"/>
    <n v="7477"/>
    <n v="7477"/>
  </r>
  <r>
    <n v="23868"/>
    <x v="3"/>
    <s v="KL10010098"/>
    <s v="Kristiansand Ishockeyklubb"/>
    <n v="86945"/>
    <n v="86945"/>
  </r>
  <r>
    <n v="23890"/>
    <x v="3"/>
    <s v="KL10010120"/>
    <s v="Kristiansand Ju Jitsu klubb"/>
    <n v="18316"/>
    <n v="18316"/>
  </r>
  <r>
    <n v="812121"/>
    <x v="3"/>
    <s v="KL10010232"/>
    <s v="Kristiansand Judo"/>
    <n v="8396"/>
    <n v="8396"/>
  </r>
  <r>
    <n v="23814"/>
    <x v="3"/>
    <s v="KL10010044"/>
    <s v="Kristiansand Kajakklubb"/>
    <n v="62804"/>
    <n v="62804"/>
  </r>
  <r>
    <n v="23799"/>
    <x v="3"/>
    <s v="KL10010029"/>
    <s v="Kristiansand Karate Club"/>
    <n v="2846"/>
    <n v="2846"/>
  </r>
  <r>
    <n v="536841"/>
    <x v="3"/>
    <s v="KL10010190"/>
    <s v="Kristiansand Kendo Klubb"/>
    <n v="10194"/>
    <n v="10194"/>
  </r>
  <r>
    <n v="810161"/>
    <x v="3"/>
    <s v="KL10010231"/>
    <s v="Kristiansand Kunstløpklubb"/>
    <n v="2203"/>
    <n v="2203"/>
  </r>
  <r>
    <n v="726205"/>
    <x v="3"/>
    <s v="KL10010219"/>
    <s v="Kristiansand Løpeklubb"/>
    <n v="46337"/>
    <n v="46337"/>
  </r>
  <r>
    <n v="580465"/>
    <x v="3"/>
    <s v="KL10010199"/>
    <s v="Kristiansand Motocross Klubb"/>
    <n v="8589"/>
    <n v="8589"/>
  </r>
  <r>
    <n v="23815"/>
    <x v="3"/>
    <s v="KL10010045"/>
    <s v="Kristiansand Orienteringsklubb"/>
    <n v="148411"/>
    <n v="148411"/>
  </r>
  <r>
    <n v="23816"/>
    <x v="3"/>
    <s v="KL10010046"/>
    <s v="Kristiansand Pistolklubb"/>
    <n v="21167"/>
    <n v="21167"/>
  </r>
  <r>
    <n v="23817"/>
    <x v="3"/>
    <s v="KL10010047"/>
    <s v="Kristiansand Roklubb"/>
    <n v="37971"/>
    <n v="37971"/>
  </r>
  <r>
    <n v="530592"/>
    <x v="3"/>
    <s v="KL10010187"/>
    <s v="Kristiansand Sandvolleyballklubb"/>
    <n v="49749"/>
    <n v="49749"/>
  </r>
  <r>
    <n v="23888"/>
    <x v="3"/>
    <s v="KL10010118"/>
    <s v="Kristiansand Studentidrettslag"/>
    <n v="53104"/>
    <n v="53104"/>
  </r>
  <r>
    <n v="23819"/>
    <x v="3"/>
    <s v="KL10010049"/>
    <s v="Kristiansand Stupeklubb"/>
    <n v="75745"/>
    <n v="75745"/>
  </r>
  <r>
    <n v="23797"/>
    <x v="3"/>
    <s v="KL10010027"/>
    <s v="Kristiansand Svømmeallianse"/>
    <n v="233921"/>
    <n v="233921"/>
  </r>
  <r>
    <n v="455871"/>
    <x v="3"/>
    <s v="KL10010170"/>
    <s v="Kristiansand Taekwon-Do Klubb"/>
    <n v="12525"/>
    <n v="12525"/>
  </r>
  <r>
    <n v="580467"/>
    <x v="3"/>
    <s v="KL10010200"/>
    <s v="Kristiansand Trial Klubb"/>
    <n v="13390"/>
    <n v="13390"/>
  </r>
  <r>
    <n v="728312"/>
    <x v="3"/>
    <s v="KL10010220"/>
    <s v="Kristiansand Triathlon"/>
    <n v="22231"/>
    <n v="22231"/>
  </r>
  <r>
    <n v="23792"/>
    <x v="3"/>
    <s v="KL10010022"/>
    <s v="Kristiansand Volleyballklubb"/>
    <n v="680"/>
    <n v="680"/>
  </r>
  <r>
    <n v="23821"/>
    <x v="3"/>
    <s v="KL10010051"/>
    <s v="Kristiansands Cykleklubb"/>
    <n v="301106"/>
    <n v="301106"/>
  </r>
  <r>
    <n v="23806"/>
    <x v="3"/>
    <s v="KL10010036"/>
    <s v="Kristiansands Idrettsforening Friidrett"/>
    <n v="34044"/>
    <n v="34044"/>
  </r>
  <r>
    <n v="23881"/>
    <x v="3"/>
    <s v="KL10010111"/>
    <s v="Kristiansands og Søgne Rideklubb"/>
    <n v="53668"/>
    <n v="53668"/>
  </r>
  <r>
    <n v="23820"/>
    <x v="3"/>
    <s v="KL10010050"/>
    <s v="Kristiansands Tennisklubb"/>
    <n v="176335"/>
    <n v="176335"/>
  </r>
  <r>
    <n v="23823"/>
    <x v="3"/>
    <s v="KL10010053"/>
    <s v="Kristiansands Turnforening"/>
    <n v="335185"/>
    <n v="335185"/>
  </r>
  <r>
    <n v="25890"/>
    <x v="3"/>
    <s v="KL15050009"/>
    <s v="Kristiansund Atletklubb"/>
    <n v="94350"/>
    <n v="94350"/>
  </r>
  <r>
    <n v="474404"/>
    <x v="3"/>
    <s v="KL15050051"/>
    <s v="Kristiansund Ballklubb"/>
    <n v="234969"/>
    <n v="234969"/>
  </r>
  <r>
    <n v="25891"/>
    <x v="3"/>
    <s v="KL15050010"/>
    <s v="Kristiansund Dykkerklubb"/>
    <n v="18088"/>
    <n v="18088"/>
  </r>
  <r>
    <n v="530390"/>
    <x v="3"/>
    <s v="KL15050054"/>
    <s v="Kristiansund Fekteklubb"/>
    <n v="7239"/>
    <n v="7239"/>
  </r>
  <r>
    <n v="25923"/>
    <x v="3"/>
    <s v="KL15050043"/>
    <s v="Kristiansund Fjellklubb"/>
    <n v="9546"/>
    <n v="9546"/>
  </r>
  <r>
    <n v="25892"/>
    <x v="3"/>
    <s v="KL15050011"/>
    <s v="Kristiansund Fotballklubb"/>
    <n v="135698"/>
    <n v="135698"/>
  </r>
  <r>
    <n v="25895"/>
    <x v="3"/>
    <s v="KL15050014"/>
    <s v="Kristiansund Håndballklubb"/>
    <n v="274586"/>
    <n v="274586"/>
  </r>
  <r>
    <n v="25900"/>
    <x v="3"/>
    <s v="KL15050019"/>
    <s v="Kristiansund Idrettsforening"/>
    <n v="8515"/>
    <n v="8515"/>
  </r>
  <r>
    <n v="788528"/>
    <x v="3"/>
    <s v="KL15050069"/>
    <s v="Kristiansund Kraftsportklubb"/>
    <n v="3734"/>
    <n v="3734"/>
  </r>
  <r>
    <n v="451812"/>
    <x v="3"/>
    <s v="KL15050050"/>
    <s v="Kristiansund Motocrossklubb"/>
    <n v="9139"/>
    <n v="9139"/>
  </r>
  <r>
    <n v="26306"/>
    <x v="3"/>
    <s v="KL15050059"/>
    <s v="Kristiansund og Frei Hestesports- Klubb"/>
    <n v="25955"/>
    <n v="25955"/>
  </r>
  <r>
    <n v="25917"/>
    <x v="3"/>
    <s v="KL15050037"/>
    <s v="Kristiansund Og Omegn Golfklubb"/>
    <n v="65829"/>
    <n v="65829"/>
  </r>
  <r>
    <n v="25897"/>
    <x v="3"/>
    <s v="KL15050016"/>
    <s v="Kristiansund Pistolklubb"/>
    <n v="38261"/>
    <n v="38261"/>
  </r>
  <r>
    <n v="871551"/>
    <x v="3"/>
    <s v="KL15050072"/>
    <s v="Kristiansund Seilsportklubb"/>
    <n v="3638"/>
    <n v="3638"/>
  </r>
  <r>
    <n v="699050"/>
    <x v="3"/>
    <s v="KL15050065"/>
    <s v="Kristiansund Shiseikai Karateklubb"/>
    <n v="9986"/>
    <n v="9986"/>
  </r>
  <r>
    <n v="25889"/>
    <x v="3"/>
    <s v="KL15050008"/>
    <s v="Kristiansund Svømmeklubb"/>
    <n v="198440"/>
    <n v="198440"/>
  </r>
  <r>
    <n v="25898"/>
    <x v="3"/>
    <s v="KL15050017"/>
    <s v="Kristiansund Tennisklubb"/>
    <n v="8459"/>
    <n v="8459"/>
  </r>
  <r>
    <n v="25901"/>
    <x v="3"/>
    <s v="KL15050020"/>
    <s v="Kristiansunds Seilforening"/>
    <n v="31103"/>
    <n v="31103"/>
  </r>
  <r>
    <n v="25902"/>
    <x v="3"/>
    <s v="KL15050021"/>
    <s v="Kristiansunds Turnforening"/>
    <n v="144032"/>
    <n v="144032"/>
  </r>
  <r>
    <n v="24872"/>
    <x v="3"/>
    <s v="KL12010122"/>
    <s v="Krokeide IL"/>
    <n v="5126"/>
    <n v="5126"/>
  </r>
  <r>
    <n v="28041"/>
    <x v="3"/>
    <s v="KL19020016"/>
    <s v="Krokelvdalen Idrettslag"/>
    <n v="81059"/>
    <n v="81059"/>
  </r>
  <r>
    <n v="23435"/>
    <x v="3"/>
    <s v="KL08170006"/>
    <s v="Kroken Idrettslag"/>
    <n v="52920"/>
    <n v="52920"/>
  </r>
  <r>
    <n v="23441"/>
    <x v="3"/>
    <s v="KL08170012"/>
    <s v="Kroken Jeger- Og Fiskerforening"/>
    <n v="0"/>
    <n v="0"/>
  </r>
  <r>
    <n v="19954"/>
    <x v="3"/>
    <s v="KL02130035"/>
    <s v="Krokhol Golfklubb"/>
    <n v="43907"/>
    <n v="43907"/>
  </r>
  <r>
    <n v="699427"/>
    <x v="3"/>
    <s v="KL11300024"/>
    <s v="Krokhøl Innebandyklubb"/>
    <n v="3477"/>
    <n v="3477"/>
  </r>
  <r>
    <n v="718388"/>
    <x v="3"/>
    <s v="KL06120010"/>
    <s v="Krokskogen Cykleklubb"/>
    <n v="6287"/>
    <n v="6287"/>
  </r>
  <r>
    <n v="26687"/>
    <x v="3"/>
    <s v="KL16130002"/>
    <s v="Krokstadøra Idrettslag"/>
    <n v="6548"/>
    <n v="6548"/>
  </r>
  <r>
    <n v="22738"/>
    <x v="3"/>
    <s v="KL06220001"/>
    <s v="Krødsherad Idrettslag"/>
    <n v="84518"/>
    <n v="84518"/>
  </r>
  <r>
    <n v="22739"/>
    <x v="3"/>
    <s v="KL06220003"/>
    <s v="Krødsherad Jeger og Fisk"/>
    <n v="36427"/>
    <n v="36427"/>
  </r>
  <r>
    <n v="19521"/>
    <x v="3"/>
    <s v="KL01040038"/>
    <s v="Kråkene Moss"/>
    <n v="188703"/>
    <n v="188703"/>
  </r>
  <r>
    <n v="163845"/>
    <x v="3"/>
    <s v="KL12010479"/>
    <s v="Kråkenes Idrettslag"/>
    <n v="15400"/>
    <n v="15400"/>
  </r>
  <r>
    <n v="19720"/>
    <x v="3"/>
    <s v="KL01060086"/>
    <s v="Kråkerøy Idrettslag"/>
    <n v="453150"/>
    <n v="453150"/>
  </r>
  <r>
    <n v="19726"/>
    <x v="3"/>
    <s v="KL01060092"/>
    <s v="Kråkerøy Trial Club"/>
    <n v="6234"/>
    <n v="6234"/>
  </r>
  <r>
    <n v="19922"/>
    <x v="3"/>
    <s v="KL02130003"/>
    <s v="Kråkstad Idrettslag"/>
    <n v="33090"/>
    <n v="33090"/>
  </r>
  <r>
    <n v="27868"/>
    <x v="3"/>
    <s v="KL18650031"/>
    <s v="KS Ski Lofoten"/>
    <n v="45974"/>
    <n v="45974"/>
  </r>
  <r>
    <n v="27438"/>
    <x v="3"/>
    <s v="KL18110002"/>
    <s v="Kula IL"/>
    <n v="6505"/>
    <n v="6505"/>
  </r>
  <r>
    <n v="21738"/>
    <x v="3"/>
    <s v="KL04180010"/>
    <s v="Kunja Taekwondo Klubb Nord Odal"/>
    <n v="8211"/>
    <n v="8211"/>
  </r>
  <r>
    <n v="20370"/>
    <x v="3"/>
    <s v="KL02300008"/>
    <s v="Kurland Fotballklubb"/>
    <n v="90074"/>
    <n v="90074"/>
  </r>
  <r>
    <n v="28512"/>
    <x v="3"/>
    <s v="KL20170001"/>
    <s v="Kvalsund Idrettslag"/>
    <n v="13696"/>
    <n v="13696"/>
  </r>
  <r>
    <n v="207561"/>
    <x v="3"/>
    <s v="KL19020162"/>
    <s v="Kvaløya &amp; Omegn Hestesportsklubb"/>
    <n v="7492"/>
    <n v="7492"/>
  </r>
  <r>
    <n v="28043"/>
    <x v="3"/>
    <s v="KL19020019"/>
    <s v="Kvaløya Sportsklubb"/>
    <n v="361959"/>
    <n v="361959"/>
  </r>
  <r>
    <n v="28122"/>
    <x v="3"/>
    <s v="KL19020108"/>
    <s v="Kvaløysletta Skilag"/>
    <n v="105512"/>
    <n v="105512"/>
  </r>
  <r>
    <n v="526272"/>
    <x v="3"/>
    <s v="KL12380039"/>
    <s v="Kvam Bowlingklubb"/>
    <n v="28028"/>
    <n v="28028"/>
  </r>
  <r>
    <n v="619696"/>
    <x v="3"/>
    <s v="KL12380049"/>
    <s v="Kvam Gym og Trampettklubb"/>
    <n v="0"/>
    <n v="0"/>
  </r>
  <r>
    <n v="22190"/>
    <x v="3"/>
    <s v="KL05160007"/>
    <s v="Kvam Idrettslag"/>
    <n v="164639"/>
    <n v="164639"/>
  </r>
  <r>
    <n v="26973"/>
    <x v="3"/>
    <s v="KL17020009"/>
    <s v="Kvam IL"/>
    <n v="27697"/>
    <n v="27697"/>
  </r>
  <r>
    <n v="207780"/>
    <x v="3"/>
    <s v="KL12380027"/>
    <s v="Kvam Langrenn- og Skiskyttarklubb"/>
    <n v="123434"/>
    <n v="123434"/>
  </r>
  <r>
    <n v="25373"/>
    <x v="3"/>
    <s v="KL12380003"/>
    <s v="Kvam Pistolklubb"/>
    <n v="4080"/>
    <n v="4080"/>
  </r>
  <r>
    <n v="163548"/>
    <x v="3"/>
    <s v="KL10140023"/>
    <s v="Kvarstein Idrettslag"/>
    <n v="7955"/>
    <n v="7955"/>
  </r>
  <r>
    <n v="27342"/>
    <x v="3"/>
    <s v="KL18040039"/>
    <s v="Kvarven Ungdom og Idrettslag"/>
    <n v="54195"/>
    <n v="54195"/>
  </r>
  <r>
    <n v="26337"/>
    <x v="3"/>
    <s v="KL15630004"/>
    <s v="Kvass/Ulvungen Fk"/>
    <n v="49471"/>
    <n v="49471"/>
  </r>
  <r>
    <n v="23128"/>
    <x v="3"/>
    <s v="KL07090045"/>
    <s v="Kvelde idrettslag"/>
    <n v="87680"/>
    <n v="87680"/>
  </r>
  <r>
    <n v="23129"/>
    <x v="3"/>
    <s v="KL07090046"/>
    <s v="Kvelde Vannskiklubb"/>
    <n v="11538"/>
    <n v="11538"/>
  </r>
  <r>
    <n v="487026"/>
    <x v="3"/>
    <s v="KL11210034"/>
    <s v="Kverneland Ski"/>
    <n v="14003"/>
    <n v="14003"/>
  </r>
  <r>
    <n v="28465"/>
    <x v="3"/>
    <s v="KL20120013"/>
    <s v="Kviby Idrettslag"/>
    <n v="14174"/>
    <n v="14174"/>
  </r>
  <r>
    <n v="19459"/>
    <x v="3"/>
    <s v="KL01010034"/>
    <s v="Kvik Halden Fotballklubb"/>
    <n v="444367"/>
    <n v="444367"/>
  </r>
  <r>
    <n v="21961"/>
    <x v="3"/>
    <s v="KL04370004"/>
    <s v="Kvikne Idrettslag"/>
    <n v="28843"/>
    <n v="28843"/>
  </r>
  <r>
    <n v="22198"/>
    <x v="3"/>
    <s v="KL05160016"/>
    <s v="Kvikne Trimring"/>
    <n v="3891"/>
    <n v="3891"/>
  </r>
  <r>
    <n v="494801"/>
    <x v="3"/>
    <s v="KL10370026"/>
    <s v="Kvinesdal Håndballklubb"/>
    <n v="11407"/>
    <n v="11407"/>
  </r>
  <r>
    <n v="24079"/>
    <x v="3"/>
    <s v="KL10370005"/>
    <s v="Kvinesdal Idrettslag"/>
    <n v="196629"/>
    <n v="196629"/>
  </r>
  <r>
    <n v="24081"/>
    <x v="3"/>
    <s v="KL10370007"/>
    <s v="Kvinesdal Karateklubb"/>
    <n v="15617"/>
    <n v="15617"/>
  </r>
  <r>
    <n v="24082"/>
    <x v="3"/>
    <s v="KL10370008"/>
    <s v="Kvinesdal Pistolklubb"/>
    <n v="10981"/>
    <n v="10981"/>
  </r>
  <r>
    <n v="729361"/>
    <x v="3"/>
    <s v="KL10370030"/>
    <s v="Kvinesdal Rc Klubb"/>
    <n v="9179"/>
    <n v="9179"/>
  </r>
  <r>
    <n v="24083"/>
    <x v="3"/>
    <s v="KL10370009"/>
    <s v="Kvinesdal Rideklubb"/>
    <n v="5792"/>
    <n v="5792"/>
  </r>
  <r>
    <n v="842083"/>
    <x v="3"/>
    <s v="KL10370032"/>
    <s v="Kvinesdal Rock Klatreklubb"/>
    <n v="447"/>
    <n v="447"/>
  </r>
  <r>
    <n v="24084"/>
    <x v="3"/>
    <s v="KL10370010"/>
    <s v="Kvinesdal Svømmeklubb"/>
    <n v="9245"/>
    <n v="9245"/>
  </r>
  <r>
    <n v="24085"/>
    <x v="3"/>
    <s v="KL10370011"/>
    <s v="Kvinesdal Tennisklubb"/>
    <n v="2646"/>
    <n v="2646"/>
  </r>
  <r>
    <n v="24087"/>
    <x v="3"/>
    <s v="KL10370013"/>
    <s v="Kvinesdal Turnforening"/>
    <n v="7611"/>
    <n v="7611"/>
  </r>
  <r>
    <n v="24089"/>
    <x v="3"/>
    <s v="KL10370015"/>
    <s v="Kvinesdal Viltmålklubb"/>
    <n v="5352"/>
    <n v="5352"/>
  </r>
  <r>
    <n v="713327"/>
    <x v="3"/>
    <s v="KL12240049"/>
    <s v="Kvinnherad Badmintonklubb"/>
    <n v="639"/>
    <n v="639"/>
  </r>
  <r>
    <n v="192923"/>
    <x v="3"/>
    <s v="KL12240038"/>
    <s v="Kvinnherad Golfklubb"/>
    <n v="52638"/>
    <n v="52638"/>
  </r>
  <r>
    <n v="25278"/>
    <x v="3"/>
    <s v="KL12240028"/>
    <s v="Kvinnherad Handballklubb"/>
    <n v="44712"/>
    <n v="44712"/>
  </r>
  <r>
    <n v="193411"/>
    <x v="3"/>
    <s v="KL12240039"/>
    <s v="Kvinnherad Motorsportklubb"/>
    <n v="18047"/>
    <n v="18047"/>
  </r>
  <r>
    <n v="25274"/>
    <x v="3"/>
    <s v="KL12240024"/>
    <s v="Kvinnherad Roklubb"/>
    <n v="18197"/>
    <n v="18197"/>
  </r>
  <r>
    <n v="23508"/>
    <x v="3"/>
    <s v="KL08290003"/>
    <s v="Kviteseid Idrettslag"/>
    <n v="43663"/>
    <n v="43663"/>
  </r>
  <r>
    <n v="694344"/>
    <x v="3"/>
    <s v="KL05200030"/>
    <s v="Kvitfjell Veteran"/>
    <n v="3247"/>
    <n v="3247"/>
  </r>
  <r>
    <n v="24687"/>
    <x v="3"/>
    <s v="KL11440001"/>
    <s v="Kvitsøy Idrettslag"/>
    <n v="83859"/>
    <n v="83859"/>
  </r>
  <r>
    <n v="566531"/>
    <x v="3"/>
    <s v="KL10320020"/>
    <s v="KVS Klatreklubb"/>
    <n v="749"/>
    <n v="749"/>
  </r>
  <r>
    <n v="28148"/>
    <x v="3"/>
    <s v="KL19110001"/>
    <s v="Kvæfjord Idrettslag"/>
    <n v="0"/>
    <n v="0"/>
  </r>
  <r>
    <n v="671180"/>
    <x v="3"/>
    <s v="KL19110011"/>
    <s v="Kvæfjord IL Fotball"/>
    <n v="35963"/>
    <n v="35963"/>
  </r>
  <r>
    <n v="28149"/>
    <x v="3"/>
    <s v="KL19110002"/>
    <s v="Kvæfjord Svømmeklubb"/>
    <n v="14559"/>
    <n v="14559"/>
  </r>
  <r>
    <n v="684238"/>
    <x v="3"/>
    <s v="KL19020234"/>
    <s v="Kvæsma Fotballklubb"/>
    <n v="4213"/>
    <n v="4213"/>
  </r>
  <r>
    <n v="24059"/>
    <x v="3"/>
    <s v="KL10320001"/>
    <s v="Kvås Idrettslag"/>
    <n v="3067"/>
    <n v="3067"/>
  </r>
  <r>
    <n v="25622"/>
    <x v="3"/>
    <s v="KL14160005"/>
    <s v="Kyrkjebø Idrettslag"/>
    <n v="7038"/>
    <n v="7038"/>
  </r>
  <r>
    <n v="26669"/>
    <x v="3"/>
    <s v="KL16120004"/>
    <s v="Kyrksæterøra Idrettslag Kil"/>
    <n v="111008"/>
    <n v="111008"/>
  </r>
  <r>
    <n v="28278"/>
    <x v="3"/>
    <s v="KL19310014"/>
    <s v="Kårvikhamn Idrettslag"/>
    <n v="18143"/>
    <n v="18143"/>
  </r>
  <r>
    <n v="26300"/>
    <x v="3"/>
    <s v="KL15540017"/>
    <s v="Kårvåg/Havørn Fotball"/>
    <n v="62914"/>
    <n v="62914"/>
  </r>
  <r>
    <n v="24514"/>
    <x v="3"/>
    <s v="KL11200008"/>
    <s v="Kåsen Idrettslag"/>
    <n v="320010"/>
    <n v="320010"/>
  </r>
  <r>
    <n v="23696"/>
    <x v="3"/>
    <s v="KL09140006"/>
    <s v="Laget IL"/>
    <n v="11973"/>
    <n v="11973"/>
  </r>
  <r>
    <n v="28580"/>
    <x v="3"/>
    <s v="KL20220003"/>
    <s v="Laksefjord IL"/>
    <n v="19740"/>
    <n v="19740"/>
  </r>
  <r>
    <n v="28556"/>
    <x v="3"/>
    <s v="KL20200012"/>
    <s v="Lakselv Motorklubb"/>
    <n v="13321"/>
    <n v="13321"/>
  </r>
  <r>
    <n v="28549"/>
    <x v="3"/>
    <s v="KL20200005"/>
    <s v="Lakselv Svømmeklubb"/>
    <n v="28169"/>
    <n v="28169"/>
  </r>
  <r>
    <n v="28303"/>
    <x v="3"/>
    <s v="KL19330003"/>
    <s v="Lakselvdal Sprint"/>
    <n v="4994"/>
    <n v="4994"/>
  </r>
  <r>
    <n v="24873"/>
    <x v="3"/>
    <s v="KL12010124"/>
    <s v="Laksevåg Bordtennisklubb"/>
    <n v="61467"/>
    <n v="61467"/>
  </r>
  <r>
    <n v="24874"/>
    <x v="3"/>
    <s v="KL12010126"/>
    <s v="Laksevåg Kajakklubb"/>
    <n v="48574"/>
    <n v="48574"/>
  </r>
  <r>
    <n v="24876"/>
    <x v="3"/>
    <s v="KL12010128"/>
    <s v="Laksevåg Turn og Idrettslag"/>
    <n v="295019"/>
    <n v="295019"/>
  </r>
  <r>
    <n v="28304"/>
    <x v="3"/>
    <s v="KL19330004"/>
    <s v="Laksvatn Idrettslag"/>
    <n v="19434"/>
    <n v="19434"/>
  </r>
  <r>
    <n v="28315"/>
    <x v="3"/>
    <s v="KL19330015"/>
    <s v="Laksvatn Skiskytterlag"/>
    <n v="8726"/>
    <n v="8726"/>
  </r>
  <r>
    <n v="22173"/>
    <x v="3"/>
    <s v="KL05150004"/>
    <s v="Lalm Idrettslag"/>
    <n v="9106"/>
    <n v="9106"/>
  </r>
  <r>
    <n v="708320"/>
    <x v="3"/>
    <s v="KL05150022"/>
    <s v="Lalm Ishockeyklubb"/>
    <n v="11642"/>
    <n v="11642"/>
  </r>
  <r>
    <n v="20824"/>
    <x v="3"/>
    <s v="KL03010164"/>
    <s v="Lambertseter Bryteklubb"/>
    <n v="56923"/>
    <n v="56923"/>
  </r>
  <r>
    <n v="20826"/>
    <x v="3"/>
    <s v="KL03010166"/>
    <s v="Lambertseter Idrettsforening"/>
    <n v="193880"/>
    <n v="193880"/>
  </r>
  <r>
    <n v="20828"/>
    <x v="3"/>
    <s v="KL03010168"/>
    <s v="Lambertseter Svømmeklubb"/>
    <n v="1098721"/>
    <n v="1098721"/>
  </r>
  <r>
    <n v="871754"/>
    <x v="3"/>
    <s v="KL05360031"/>
    <s v="Land bueskytterklubb"/>
    <n v="2903"/>
    <n v="2903"/>
  </r>
  <r>
    <n v="208243"/>
    <x v="3"/>
    <s v="KL05380024"/>
    <s v="Land Flyklubb"/>
    <n v="7333"/>
    <n v="7333"/>
  </r>
  <r>
    <n v="678638"/>
    <x v="3"/>
    <s v="KL05360029"/>
    <s v="Land Golfklubb"/>
    <n v="49171"/>
    <n v="49171"/>
  </r>
  <r>
    <n v="19613"/>
    <x v="3"/>
    <s v="KL01050078"/>
    <s v="Lande Idrettsforening"/>
    <n v="13835"/>
    <n v="13835"/>
  </r>
  <r>
    <n v="521369"/>
    <x v="3"/>
    <s v="KL05360024"/>
    <s v="Landingen Rc-klubb"/>
    <n v="814"/>
    <n v="814"/>
  </r>
  <r>
    <n v="24967"/>
    <x v="3"/>
    <s v="KL12010231"/>
    <s v="Landås Basketballklubb"/>
    <n v="1817"/>
    <n v="1817"/>
  </r>
  <r>
    <n v="23245"/>
    <x v="3"/>
    <s v="KL08050016"/>
    <s v="Langangen Idrettslag"/>
    <n v="45813"/>
    <n v="45813"/>
  </r>
  <r>
    <n v="23400"/>
    <x v="3"/>
    <s v="KL08140003"/>
    <s v="Langesund Idrettsforening"/>
    <n v="265440"/>
    <n v="265440"/>
  </r>
  <r>
    <n v="492942"/>
    <x v="3"/>
    <s v="KL08140021"/>
    <s v="Langesund Sykle- og triathlonklubb"/>
    <n v="3489"/>
    <n v="3489"/>
  </r>
  <r>
    <n v="26143"/>
    <x v="3"/>
    <s v="KL15310007"/>
    <s v="Langevåg Idrettslag"/>
    <n v="324401"/>
    <n v="324401"/>
  </r>
  <r>
    <n v="26207"/>
    <x v="3"/>
    <s v="KL15390007"/>
    <s v="Langfjorden Fotballklubb"/>
    <n v="42202"/>
    <n v="42202"/>
  </r>
  <r>
    <n v="19924"/>
    <x v="3"/>
    <s v="KL02130005"/>
    <s v="Langhus AIL "/>
    <n v="165748"/>
    <n v="165748"/>
  </r>
  <r>
    <n v="683392"/>
    <x v="3"/>
    <s v="KL02130064"/>
    <s v="Langhus IL Fotball"/>
    <n v="224284"/>
    <n v="224284"/>
  </r>
  <r>
    <n v="685409"/>
    <x v="3"/>
    <s v="KL02130065"/>
    <s v="Langhus IL Håndball"/>
    <n v="267422"/>
    <n v="267422"/>
  </r>
  <r>
    <n v="27087"/>
    <x v="3"/>
    <s v="KL17140011"/>
    <s v="Langstein Sportskytterlag"/>
    <n v="16888"/>
    <n v="16888"/>
  </r>
  <r>
    <n v="505667"/>
    <x v="3"/>
    <s v="KL18660025"/>
    <s v="Langøya Rideklubb"/>
    <n v="15631"/>
    <n v="15631"/>
  </r>
  <r>
    <n v="602006"/>
    <x v="3"/>
    <s v="KL07280011"/>
    <s v="Lardal Hesteforening"/>
    <n v="5010"/>
    <n v="5010"/>
  </r>
  <r>
    <n v="23226"/>
    <x v="3"/>
    <s v="KL07280004"/>
    <s v="Lardal Orienteringslag"/>
    <n v="14289"/>
    <n v="14289"/>
  </r>
  <r>
    <n v="23229"/>
    <x v="3"/>
    <s v="KL07280007"/>
    <s v="Lardal Revolver Og Pistolklubb"/>
    <n v="5023"/>
    <n v="5023"/>
  </r>
  <r>
    <n v="19872"/>
    <x v="3"/>
    <s v="KL01360004"/>
    <s v="Larkollen Idrettslag"/>
    <n v="57684"/>
    <n v="57684"/>
  </r>
  <r>
    <n v="19873"/>
    <x v="3"/>
    <s v="KL01360005"/>
    <s v="Larkollen Tennisklubb"/>
    <n v="6367"/>
    <n v="6367"/>
  </r>
  <r>
    <n v="26009"/>
    <x v="3"/>
    <s v="KL15140004"/>
    <s v="Larsnes Idrettslag"/>
    <n v="63888"/>
    <n v="63888"/>
  </r>
  <r>
    <n v="686576"/>
    <x v="3"/>
    <s v="KL15140008"/>
    <s v="Larsnes/ Gursken Fk"/>
    <n v="32631"/>
    <n v="32631"/>
  </r>
  <r>
    <n v="23087"/>
    <x v="3"/>
    <s v="KL07090004"/>
    <s v="Larvik Atletklubb"/>
    <n v="27799"/>
    <n v="27799"/>
  </r>
  <r>
    <n v="23146"/>
    <x v="3"/>
    <s v="KL07090063"/>
    <s v="Larvik Basket Klubb"/>
    <n v="3285"/>
    <n v="3285"/>
  </r>
  <r>
    <n v="23089"/>
    <x v="3"/>
    <s v="KL07090006"/>
    <s v="Larvik Bordtennisklubb"/>
    <n v="0"/>
    <n v="0"/>
  </r>
  <r>
    <n v="23111"/>
    <x v="3"/>
    <s v="KL07090028"/>
    <s v="Larvik Bowlingklubb"/>
    <n v="29348"/>
    <n v="29348"/>
  </r>
  <r>
    <n v="23090"/>
    <x v="3"/>
    <s v="KL07090007"/>
    <s v="Larvik Bueskyttere"/>
    <n v="71913"/>
    <n v="71913"/>
  </r>
  <r>
    <n v="23091"/>
    <x v="3"/>
    <s v="KL07090008"/>
    <s v="Larvik Dykkeklubb"/>
    <n v="23067"/>
    <n v="23067"/>
  </r>
  <r>
    <n v="23094"/>
    <x v="3"/>
    <s v="KL07090011"/>
    <s v="Larvik Golfklubb"/>
    <n v="530120"/>
    <n v="530120"/>
  </r>
  <r>
    <n v="23104"/>
    <x v="3"/>
    <s v="KL07090021"/>
    <s v="Larvik Handicap Idrettslag"/>
    <n v="8823"/>
    <n v="8823"/>
  </r>
  <r>
    <n v="23134"/>
    <x v="3"/>
    <s v="KL07090051"/>
    <s v="Larvik Håndballklubb"/>
    <n v="667811"/>
    <n v="667811"/>
  </r>
  <r>
    <n v="23107"/>
    <x v="3"/>
    <s v="KL07090024"/>
    <s v="Larvik Judoklubb"/>
    <n v="17520"/>
    <n v="17520"/>
  </r>
  <r>
    <n v="23145"/>
    <x v="3"/>
    <s v="KL07090062"/>
    <s v="Larvik Kampsportklubb"/>
    <n v="41405"/>
    <n v="41405"/>
  </r>
  <r>
    <n v="208305"/>
    <x v="3"/>
    <s v="KL07090089"/>
    <s v="Larvik Modellflyklubb"/>
    <n v="4176"/>
    <n v="4176"/>
  </r>
  <r>
    <n v="23033"/>
    <x v="3"/>
    <s v="KL07060009"/>
    <s v="Larvik og Sandefjord Rytterklubb"/>
    <n v="36995"/>
    <n v="36995"/>
  </r>
  <r>
    <n v="23101"/>
    <x v="3"/>
    <s v="KL07090018"/>
    <s v="Larvik og Stavern Tennisklubb"/>
    <n v="117619"/>
    <n v="117619"/>
  </r>
  <r>
    <n v="23106"/>
    <x v="3"/>
    <s v="KL07090023"/>
    <s v="Larvik Orienteringsklubb"/>
    <n v="62339"/>
    <n v="62339"/>
  </r>
  <r>
    <n v="23085"/>
    <x v="3"/>
    <s v="KL07090002"/>
    <s v="Larvik Padleklubb"/>
    <n v="11349"/>
    <n v="11349"/>
  </r>
  <r>
    <n v="23098"/>
    <x v="3"/>
    <s v="KL07090015"/>
    <s v="Larvik Seilforening"/>
    <n v="66375"/>
    <n v="66375"/>
  </r>
  <r>
    <n v="896882"/>
    <x v="3"/>
    <s v="KL07120001"/>
    <s v="Larvik Skateboardklubb"/>
    <n v="19143"/>
    <n v="19143"/>
  </r>
  <r>
    <n v="456238"/>
    <x v="3"/>
    <s v="KL07090098"/>
    <s v="Larvik Ski"/>
    <n v="49661"/>
    <n v="49661"/>
  </r>
  <r>
    <n v="208508"/>
    <x v="3"/>
    <s v="KL07090090"/>
    <s v="Larvik Squash 1"/>
    <n v="10318"/>
    <n v="10318"/>
  </r>
  <r>
    <n v="23099"/>
    <x v="3"/>
    <s v="KL07090016"/>
    <s v="Larvik Svømmeklubb"/>
    <n v="154408"/>
    <n v="154408"/>
  </r>
  <r>
    <n v="139186"/>
    <x v="3"/>
    <s v="KL07090068"/>
    <s v="Larvik Taekwondoklubb"/>
    <n v="8891"/>
    <n v="8891"/>
  </r>
  <r>
    <n v="23102"/>
    <x v="3"/>
    <s v="KL07090019"/>
    <s v="Larvik Turn &amp; Idrettsforening"/>
    <n v="672760"/>
    <n v="672760"/>
  </r>
  <r>
    <n v="23144"/>
    <x v="3"/>
    <s v="KL07090061"/>
    <s v="Larvikmarkas Fluefiskerforening"/>
    <n v="5159"/>
    <n v="5159"/>
  </r>
  <r>
    <n v="769198"/>
    <x v="3"/>
    <s v="KL10010224"/>
    <s v="Lauvåsen Idrettsforening"/>
    <n v="12260"/>
    <n v="12260"/>
  </r>
  <r>
    <n v="28178"/>
    <x v="3"/>
    <s v="KL19200001"/>
    <s v="Lavangen Idrettsforening"/>
    <n v="44638"/>
    <n v="44638"/>
  </r>
  <r>
    <n v="25625"/>
    <x v="3"/>
    <s v="KL14160008"/>
    <s v="Lavik Idrettslag"/>
    <n v="10304"/>
    <n v="10304"/>
  </r>
  <r>
    <n v="845195"/>
    <x v="3"/>
    <s v="KL14160012"/>
    <s v="Lavik Karateklubb"/>
    <n v="3411"/>
    <n v="3411"/>
  </r>
  <r>
    <n v="601290"/>
    <x v="3"/>
    <s v="KL16010474"/>
    <s v="Leangen Ishockeyklubb"/>
    <n v="56241"/>
    <n v="56241"/>
  </r>
  <r>
    <n v="21202"/>
    <x v="3"/>
    <s v="KL03010598"/>
    <s v="Legestudentenes Idrettsklubb Uio"/>
    <n v="5467"/>
    <n v="5467"/>
  </r>
  <r>
    <n v="27758"/>
    <x v="3"/>
    <s v="KL18480002"/>
    <s v="Leines Idrettslag"/>
    <n v="9379"/>
    <n v="9379"/>
  </r>
  <r>
    <n v="26430"/>
    <x v="3"/>
    <s v="KL16010039"/>
    <s v="Leinstrand Idrettslag"/>
    <n v="140164"/>
    <n v="140164"/>
  </r>
  <r>
    <n v="22431"/>
    <x v="3"/>
    <s v="KL05420007"/>
    <s v="Leira Miniatyr Og Pistolklubb"/>
    <n v="1714"/>
    <n v="1714"/>
  </r>
  <r>
    <n v="27499"/>
    <x v="3"/>
    <s v="KL18220005"/>
    <s v="Leirfjord Idrettslag"/>
    <n v="41347"/>
    <n v="41347"/>
  </r>
  <r>
    <n v="27750"/>
    <x v="3"/>
    <s v="KL18450003"/>
    <s v="Leirgutten IL"/>
    <n v="0"/>
    <n v="0"/>
  </r>
  <r>
    <n v="20427"/>
    <x v="3"/>
    <s v="KL02310009"/>
    <s v="Leirsund Idrettslag"/>
    <n v="117941"/>
    <n v="117941"/>
  </r>
  <r>
    <n v="25228"/>
    <x v="3"/>
    <s v="KL12210230"/>
    <s v="Leirvik Bordtennisklubb"/>
    <n v="724"/>
    <n v="724"/>
  </r>
  <r>
    <n v="27180"/>
    <x v="3"/>
    <s v="KL17210004"/>
    <s v="Leirådal Idrettslag"/>
    <n v="11159"/>
    <n v="11159"/>
  </r>
  <r>
    <n v="759236"/>
    <x v="3"/>
    <s v="KL17550003"/>
    <s v="Leka Idrettslag"/>
    <n v="49402"/>
    <n v="49402"/>
  </r>
  <r>
    <n v="27875"/>
    <x v="3"/>
    <s v="KL18660004"/>
    <s v="Lekang Ski Og Bygdelag"/>
    <n v="13646"/>
    <n v="13646"/>
  </r>
  <r>
    <n v="27831"/>
    <x v="3"/>
    <s v="KL18600015"/>
    <s v="Leknes Fotballklubb"/>
    <n v="166129"/>
    <n v="166129"/>
  </r>
  <r>
    <n v="205612"/>
    <x v="3"/>
    <s v="KL18600022"/>
    <s v="Leknes Håndballklubb"/>
    <n v="36797"/>
    <n v="36797"/>
  </r>
  <r>
    <n v="600858"/>
    <x v="3"/>
    <s v="KL18600037"/>
    <s v="Leknes Padleklubb"/>
    <n v="3565"/>
    <n v="3565"/>
  </r>
  <r>
    <n v="697090"/>
    <x v="3"/>
    <s v="KL18600043"/>
    <s v="Leknes Skiklubb"/>
    <n v="132378"/>
    <n v="132378"/>
  </r>
  <r>
    <n v="27181"/>
    <x v="3"/>
    <s v="KL17210005"/>
    <s v="Leksdal Idrettslag"/>
    <n v="46221"/>
    <n v="46221"/>
  </r>
  <r>
    <n v="27139"/>
    <x v="3"/>
    <s v="KL17180008"/>
    <s v="Leksvik Badmintonklubb"/>
    <n v="17669"/>
    <n v="17669"/>
  </r>
  <r>
    <n v="27133"/>
    <x v="3"/>
    <s v="KL17180002"/>
    <s v="Leksvik Idrettslag"/>
    <n v="126672"/>
    <n v="126672"/>
  </r>
  <r>
    <n v="28562"/>
    <x v="3"/>
    <s v="KL20200018"/>
    <s v="Lemmivaara Klatreklubb"/>
    <n v="987"/>
    <n v="987"/>
  </r>
  <r>
    <n v="22278"/>
    <x v="3"/>
    <s v="KL05280006"/>
    <s v="Lena Idrettsforening"/>
    <n v="54068"/>
    <n v="54068"/>
  </r>
  <r>
    <n v="22279"/>
    <x v="3"/>
    <s v="KL05280007"/>
    <s v="Lena Sportsskyttere"/>
    <n v="5825"/>
    <n v="5825"/>
  </r>
  <r>
    <n v="19733"/>
    <x v="3"/>
    <s v="KL01060099"/>
    <s v="Lenja Atletklubb"/>
    <n v="16195"/>
    <n v="16195"/>
  </r>
  <r>
    <n v="22281"/>
    <x v="3"/>
    <s v="KL05280009"/>
    <s v="Lensbygda Sportsklubb"/>
    <n v="87302"/>
    <n v="87302"/>
  </r>
  <r>
    <n v="26732"/>
    <x v="3"/>
    <s v="KL16220002"/>
    <s v="Lensvik Idrettslag"/>
    <n v="113295"/>
    <n v="113295"/>
  </r>
  <r>
    <n v="26169"/>
    <x v="3"/>
    <s v="KL15340009"/>
    <s v="Lepsøy Idrettslag"/>
    <n v="26570"/>
    <n v="26570"/>
  </r>
  <r>
    <n v="19734"/>
    <x v="3"/>
    <s v="KL01060100"/>
    <s v="Lervik Idrettsforening"/>
    <n v="187900"/>
    <n v="187900"/>
  </r>
  <r>
    <n v="22156"/>
    <x v="3"/>
    <s v="KL05120006"/>
    <s v="Lesja Fallskjermklubb"/>
    <n v="88166"/>
    <n v="88166"/>
  </r>
  <r>
    <n v="22151"/>
    <x v="3"/>
    <s v="KL05120001"/>
    <s v="Lesja Idrettslag"/>
    <n v="55010"/>
    <n v="55010"/>
  </r>
  <r>
    <n v="200575"/>
    <x v="3"/>
    <s v="KL05120012"/>
    <s v="Lesja-Dovre Danseteam"/>
    <n v="49396"/>
    <n v="49396"/>
  </r>
  <r>
    <n v="22152"/>
    <x v="3"/>
    <s v="KL05120002"/>
    <s v="Lesjaskog Idrettslag"/>
    <n v="21699"/>
    <n v="21699"/>
  </r>
  <r>
    <n v="27176"/>
    <x v="3"/>
    <s v="KL17190037"/>
    <s v="Levanger Fotballklubb"/>
    <n v="257940"/>
    <n v="257940"/>
  </r>
  <r>
    <n v="27146"/>
    <x v="3"/>
    <s v="KL17190007"/>
    <s v="Levanger Helsesportlag"/>
    <n v="8202"/>
    <n v="8202"/>
  </r>
  <r>
    <n v="27145"/>
    <x v="3"/>
    <s v="KL17190006"/>
    <s v="Levanger Håndballklubb"/>
    <n v="235059"/>
    <n v="235059"/>
  </r>
  <r>
    <n v="27147"/>
    <x v="3"/>
    <s v="KL17190008"/>
    <s v="Levanger Judoklubb"/>
    <n v="65789"/>
    <n v="65789"/>
  </r>
  <r>
    <n v="898212"/>
    <x v="3"/>
    <s v="KL50370001"/>
    <s v="Levanger NTN Taekwon-Do klubb"/>
    <n v="476"/>
    <n v="476"/>
  </r>
  <r>
    <n v="27150"/>
    <x v="3"/>
    <s v="KL17190011"/>
    <s v="Levanger Sportsskytterlag"/>
    <n v="10660"/>
    <n v="10660"/>
  </r>
  <r>
    <n v="27152"/>
    <x v="3"/>
    <s v="KL17190013"/>
    <s v="Levanger Svømme Og Livrednings- Klubb"/>
    <n v="38225"/>
    <n v="38225"/>
  </r>
  <r>
    <n v="27153"/>
    <x v="3"/>
    <s v="KL17190014"/>
    <s v="Levanger Undervannsklubb"/>
    <n v="27371"/>
    <n v="27371"/>
  </r>
  <r>
    <n v="23424"/>
    <x v="3"/>
    <s v="KL08150014"/>
    <s v="Levangsheia Idrettslag"/>
    <n v="34738"/>
    <n v="34738"/>
  </r>
  <r>
    <n v="608815"/>
    <x v="3"/>
    <s v="KL05010112"/>
    <s v="Lfh 09 Lillehammer Faaberg Håndball"/>
    <n v="400818"/>
    <n v="400818"/>
  </r>
  <r>
    <n v="23577"/>
    <x v="3"/>
    <s v="KL09040012"/>
    <s v="Lia Idrettslag"/>
    <n v="70949"/>
    <n v="70949"/>
  </r>
  <r>
    <n v="26101"/>
    <x v="3"/>
    <s v="KL15250003"/>
    <s v="Liabygda Idrettslag"/>
    <n v="18841"/>
    <n v="18841"/>
  </r>
  <r>
    <n v="22814"/>
    <x v="3"/>
    <s v="KL06260004"/>
    <s v="Lier Helsesportslag"/>
    <n v="2032"/>
    <n v="2032"/>
  </r>
  <r>
    <n v="22815"/>
    <x v="3"/>
    <s v="KL06260005"/>
    <s v="Lier Idrettslag"/>
    <n v="268193"/>
    <n v="268193"/>
  </r>
  <r>
    <n v="514428"/>
    <x v="3"/>
    <s v="KL06260049"/>
    <s v="Lier Motorsportklubb"/>
    <n v="58492"/>
    <n v="58492"/>
  </r>
  <r>
    <n v="22837"/>
    <x v="3"/>
    <s v="KL06260029"/>
    <s v="Lier Ntn Taekwon-Do Klubb"/>
    <n v="28594"/>
    <n v="28594"/>
  </r>
  <r>
    <n v="22817"/>
    <x v="3"/>
    <s v="KL06260007"/>
    <s v="Lier Svømmeklubb"/>
    <n v="89595"/>
    <n v="89595"/>
  </r>
  <r>
    <n v="22818"/>
    <x v="3"/>
    <s v="KL06260008"/>
    <s v="Lier Tennisklubb"/>
    <n v="12638"/>
    <n v="12638"/>
  </r>
  <r>
    <n v="22820"/>
    <x v="3"/>
    <s v="KL06260010"/>
    <s v="Lier Volleyballklubb "/>
    <n v="20049"/>
    <n v="20049"/>
  </r>
  <r>
    <n v="22821"/>
    <x v="3"/>
    <s v="KL06260011"/>
    <s v="Lierbygda OL"/>
    <n v="9681"/>
    <n v="9681"/>
  </r>
  <r>
    <n v="470608"/>
    <x v="3"/>
    <s v="KL17380009"/>
    <s v="Lierne Idrettslag"/>
    <n v="114469"/>
    <n v="114469"/>
  </r>
  <r>
    <n v="27797"/>
    <x v="3"/>
    <s v="KL18530003"/>
    <s v="Liland Idrettsforening"/>
    <n v="30070"/>
    <n v="30070"/>
  </r>
  <r>
    <n v="21074"/>
    <x v="3"/>
    <s v="KL03010442"/>
    <s v="Lille Tøyen Fotballklubb"/>
    <n v="38615"/>
    <n v="38615"/>
  </r>
  <r>
    <n v="21116"/>
    <x v="3"/>
    <s v="KL03010498"/>
    <s v="Lilleborg Idrettsklubb"/>
    <n v="6918"/>
    <n v="6918"/>
  </r>
  <r>
    <n v="22039"/>
    <x v="3"/>
    <s v="KL05010055"/>
    <s v="Lillehammer Akeklubb"/>
    <n v="7607"/>
    <n v="7607"/>
  </r>
  <r>
    <n v="680151"/>
    <x v="3"/>
    <s v="KL05010114"/>
    <s v="Lillehammer Bordtennisklubb"/>
    <n v="0"/>
    <n v="0"/>
  </r>
  <r>
    <n v="22058"/>
    <x v="3"/>
    <s v="KL05010074"/>
    <s v="Lillehammer Bueskytterklubb"/>
    <n v="12648"/>
    <n v="12648"/>
  </r>
  <r>
    <n v="22001"/>
    <x v="3"/>
    <s v="KL05010012"/>
    <s v="Lillehammer Curlingklubb"/>
    <n v="93745"/>
    <n v="93745"/>
  </r>
  <r>
    <n v="21998"/>
    <x v="3"/>
    <s v="KL05010008"/>
    <s v="Lillehammer Cykleklubb"/>
    <n v="257790"/>
    <n v="257790"/>
  </r>
  <r>
    <n v="193381"/>
    <x v="3"/>
    <s v="KL05010086"/>
    <s v="Lillehammer Fotballklubb"/>
    <n v="284454"/>
    <n v="284454"/>
  </r>
  <r>
    <n v="714502"/>
    <x v="3"/>
    <s v="KL05010117"/>
    <s v="Lillehammer Frisbee"/>
    <n v="3566"/>
    <n v="3566"/>
  </r>
  <r>
    <n v="22006"/>
    <x v="3"/>
    <s v="KL05010017"/>
    <s v="Lillehammer Idrettsforening"/>
    <n v="82212"/>
    <n v="82212"/>
  </r>
  <r>
    <n v="22059"/>
    <x v="3"/>
    <s v="KL05010075"/>
    <s v="Lillehammer Innebandyklubb"/>
    <n v="17226"/>
    <n v="17226"/>
  </r>
  <r>
    <n v="22007"/>
    <x v="3"/>
    <s v="KL05010018"/>
    <s v="Lillehammer Ishockeyklubb"/>
    <n v="267602"/>
    <n v="267602"/>
  </r>
  <r>
    <n v="840835"/>
    <x v="3"/>
    <s v="KL05010122"/>
    <s v="Lillehammer Ishockeyklubb Elite"/>
    <n v="29600"/>
    <n v="29600"/>
  </r>
  <r>
    <n v="461311"/>
    <x v="3"/>
    <s v="KL05010097"/>
    <s v="Lillehammer Klatreklubb"/>
    <n v="6946"/>
    <n v="6946"/>
  </r>
  <r>
    <n v="22038"/>
    <x v="3"/>
    <s v="KL05010054"/>
    <s v="Lillehammer Kunstløpklubb"/>
    <n v="0"/>
    <n v="0"/>
  </r>
  <r>
    <n v="22034"/>
    <x v="3"/>
    <s v="KL05010050"/>
    <s v="Lillehammer Kvinnefotballklubb Lkfk"/>
    <n v="247514"/>
    <n v="247514"/>
  </r>
  <r>
    <n v="222814"/>
    <x v="3"/>
    <s v="KL05010091"/>
    <s v="Lillehammer Lawn Tennisklubb"/>
    <n v="39843"/>
    <n v="39843"/>
  </r>
  <r>
    <n v="207371"/>
    <x v="3"/>
    <s v="KL05010089"/>
    <s v="Lillehammer Modellflyklubb"/>
    <n v="7892"/>
    <n v="7892"/>
  </r>
  <r>
    <n v="22012"/>
    <x v="3"/>
    <s v="KL05010023"/>
    <s v="Lillehammer Orienteringsklubb"/>
    <n v="42967"/>
    <n v="42967"/>
  </r>
  <r>
    <n v="22013"/>
    <x v="3"/>
    <s v="KL05010024"/>
    <s v="Lillehammer Pistolklubb"/>
    <n v="8031"/>
    <n v="8031"/>
  </r>
  <r>
    <n v="22031"/>
    <x v="3"/>
    <s v="KL05010047"/>
    <s v="Lillehammer Rideklubb"/>
    <n v="39134"/>
    <n v="39134"/>
  </r>
  <r>
    <n v="22014"/>
    <x v="3"/>
    <s v="KL05010025"/>
    <s v="Lillehammer Ro- og Kajakklubb"/>
    <n v="23439"/>
    <n v="23439"/>
  </r>
  <r>
    <n v="137471"/>
    <x v="3"/>
    <s v="KL05010078"/>
    <s v="Lillehammer Skeletonklubb"/>
    <n v="1844"/>
    <n v="1844"/>
  </r>
  <r>
    <n v="22017"/>
    <x v="3"/>
    <s v="KL05010028"/>
    <s v="Lillehammer Skiklub"/>
    <n v="427098"/>
    <n v="427098"/>
  </r>
  <r>
    <n v="22019"/>
    <x v="3"/>
    <s v="KL05010030"/>
    <s v="Lillehammer Svømmeklubb"/>
    <n v="9557"/>
    <n v="9557"/>
  </r>
  <r>
    <n v="203618"/>
    <x v="3"/>
    <s v="KL05010087"/>
    <s v="Lillehammer Swingklubb"/>
    <n v="11859"/>
    <n v="11859"/>
  </r>
  <r>
    <n v="22020"/>
    <x v="3"/>
    <s v="KL05010031"/>
    <s v="Lillehammer Turnforening"/>
    <n v="46447"/>
    <n v="46447"/>
  </r>
  <r>
    <n v="22035"/>
    <x v="3"/>
    <s v="KL05010051"/>
    <s v="Lillehammer Vannskiklubb"/>
    <n v="16923"/>
    <n v="16923"/>
  </r>
  <r>
    <n v="22043"/>
    <x v="3"/>
    <s v="KL05010059"/>
    <s v="Lillehammerstudentenes IL"/>
    <n v="28968"/>
    <n v="28968"/>
  </r>
  <r>
    <n v="23728"/>
    <x v="3"/>
    <s v="KL09260007"/>
    <s v="Lillesand Badmintonklubb"/>
    <n v="5889"/>
    <n v="5889"/>
  </r>
  <r>
    <n v="23723"/>
    <x v="3"/>
    <s v="KL09260002"/>
    <s v="Lillesand Idrettslag"/>
    <n v="234117"/>
    <n v="234117"/>
  </r>
  <r>
    <n v="23724"/>
    <x v="3"/>
    <s v="KL09260003"/>
    <s v="Lillesand og Omegn Helsesportslag"/>
    <n v="9950"/>
    <n v="9950"/>
  </r>
  <r>
    <n v="23730"/>
    <x v="3"/>
    <s v="KL09260009"/>
    <s v="Lillesand Padleklubb"/>
    <n v="8650"/>
    <n v="8650"/>
  </r>
  <r>
    <n v="23725"/>
    <x v="3"/>
    <s v="KL09260004"/>
    <s v="Lillesand Seilforening"/>
    <n v="31405"/>
    <n v="31405"/>
  </r>
  <r>
    <n v="800930"/>
    <x v="3"/>
    <s v="KL09260029"/>
    <s v="Lillesand Snorkle og Dykkeklubb"/>
    <n v="12054"/>
    <n v="12054"/>
  </r>
  <r>
    <n v="186753"/>
    <x v="3"/>
    <s v="KL09260016"/>
    <s v="Lillesand Taekwondo Klubb"/>
    <n v="11111"/>
    <n v="11111"/>
  </r>
  <r>
    <n v="681954"/>
    <x v="3"/>
    <s v="KL02310135"/>
    <s v="Lillestrøm Amerikansk Fotball Klubb"/>
    <n v="38646"/>
    <n v="38646"/>
  </r>
  <r>
    <n v="20470"/>
    <x v="3"/>
    <s v="KL02310052"/>
    <s v="Lillestrøm Bowlingklubb"/>
    <n v="8567"/>
    <n v="8567"/>
  </r>
  <r>
    <n v="725331"/>
    <x v="3"/>
    <s v="KL02310143"/>
    <s v="Lillestrøm Cricket Klubb"/>
    <n v="9010"/>
    <n v="9010"/>
  </r>
  <r>
    <n v="721741"/>
    <x v="3"/>
    <s v="KL02310142"/>
    <s v="Lillestrøm El-Innebandyklubb"/>
    <n v="10944"/>
    <n v="10944"/>
  </r>
  <r>
    <n v="186619"/>
    <x v="3"/>
    <s v="KL02310095"/>
    <s v="Lillestrøm Golfklubb Lilgk"/>
    <n v="116635"/>
    <n v="116635"/>
  </r>
  <r>
    <n v="20482"/>
    <x v="3"/>
    <s v="KL02310064"/>
    <s v="Lillestrøm Håndballklubb "/>
    <n v="187939"/>
    <n v="187939"/>
  </r>
  <r>
    <n v="516270"/>
    <x v="3"/>
    <s v="KL02310123"/>
    <s v="Lillestrøm Innebandyklubb"/>
    <n v="24120"/>
    <n v="24120"/>
  </r>
  <r>
    <n v="474360"/>
    <x v="3"/>
    <s v="KL02310118"/>
    <s v="Lillestrøm Kajakklubb"/>
    <n v="12926"/>
    <n v="12926"/>
  </r>
  <r>
    <n v="20430"/>
    <x v="3"/>
    <s v="KL02310012"/>
    <s v="Lillestrøm og Omegn Bueskyttere"/>
    <n v="27269"/>
    <n v="27269"/>
  </r>
  <r>
    <n v="665432"/>
    <x v="3"/>
    <s v="KL02310134"/>
    <s v="Lillestrøm Rugby League Klubb"/>
    <n v="9831"/>
    <n v="9831"/>
  </r>
  <r>
    <n v="696487"/>
    <x v="3"/>
    <s v="KL02310138"/>
    <s v="Lillestrøm Sportsdansklubb"/>
    <n v="65905"/>
    <n v="65905"/>
  </r>
  <r>
    <n v="20435"/>
    <x v="3"/>
    <s v="KL02310017"/>
    <s v="Lillestrøm Sportsklubb"/>
    <n v="17562"/>
    <n v="17562"/>
  </r>
  <r>
    <n v="20436"/>
    <x v="3"/>
    <s v="KL02310018"/>
    <s v="Lillestrøm Tennisklubb"/>
    <n v="56576"/>
    <n v="56576"/>
  </r>
  <r>
    <n v="554793"/>
    <x v="3"/>
    <s v="KL02310128"/>
    <s v="Lillestrøm Topphåndball "/>
    <n v="114990"/>
    <n v="114990"/>
  </r>
  <r>
    <n v="21142"/>
    <x v="3"/>
    <s v="KL03010529"/>
    <s v="Lillomarka Orienteringslag"/>
    <n v="125038"/>
    <n v="125038"/>
  </r>
  <r>
    <n v="580070"/>
    <x v="3"/>
    <s v="KL03011312"/>
    <s v="Lillomarka SkiKlubb"/>
    <n v="50280"/>
    <n v="50280"/>
  </r>
  <r>
    <n v="715871"/>
    <x v="3"/>
    <s v="KL03011533"/>
    <s v="Lindeberg Cricket Klubb"/>
    <n v="10818"/>
    <n v="10818"/>
  </r>
  <r>
    <n v="21089"/>
    <x v="3"/>
    <s v="KL03010463"/>
    <s v="Lindeberg Sportsklubb Fotball"/>
    <n v="26094"/>
    <n v="26094"/>
  </r>
  <r>
    <n v="459636"/>
    <x v="3"/>
    <s v="KL03011161"/>
    <s v="Lindeberg Sportsklubb Ski"/>
    <n v="48868"/>
    <n v="48868"/>
  </r>
  <r>
    <n v="20830"/>
    <x v="3"/>
    <s v="KL03010170"/>
    <s v="Linderud IL"/>
    <n v="193406"/>
    <n v="193406"/>
  </r>
  <r>
    <n v="456823"/>
    <x v="3"/>
    <s v="KL10290013"/>
    <s v="Lindesnes Golfklubb"/>
    <n v="6947"/>
    <n v="6947"/>
  </r>
  <r>
    <n v="24052"/>
    <x v="3"/>
    <s v="KL10290002"/>
    <s v="Lindesnes Pistolklubb"/>
    <n v="6089"/>
    <n v="6089"/>
  </r>
  <r>
    <n v="25563"/>
    <x v="3"/>
    <s v="KL12630007"/>
    <s v="Lindås Idrettslag"/>
    <n v="113680"/>
    <n v="113680"/>
  </r>
  <r>
    <n v="19667"/>
    <x v="3"/>
    <s v="KL01060033"/>
    <s v="Lisleby Fotballklubb"/>
    <n v="285108"/>
    <n v="285108"/>
  </r>
  <r>
    <n v="23365"/>
    <x v="3"/>
    <s v="KL08070005"/>
    <s v="Lisleherad Idrettslag"/>
    <n v="7652"/>
    <n v="7652"/>
  </r>
  <r>
    <n v="21649"/>
    <x v="3"/>
    <s v="KL04120016"/>
    <s v="Lismarka Skilag"/>
    <n v="5697"/>
    <n v="5697"/>
  </r>
  <r>
    <n v="21650"/>
    <x v="3"/>
    <s v="KL04120017"/>
    <s v="Lismarken Miniatyrskytterlag"/>
    <n v="4802"/>
    <n v="4802"/>
  </r>
  <r>
    <n v="21672"/>
    <x v="3"/>
    <s v="KL04120041"/>
    <s v="Lismarken Pistolklubb"/>
    <n v="2244"/>
    <n v="2244"/>
  </r>
  <r>
    <n v="685679"/>
    <x v="3"/>
    <s v="KL10030032"/>
    <s v="Lista Flyklubb"/>
    <n v="11309"/>
    <n v="11309"/>
  </r>
  <r>
    <n v="23954"/>
    <x v="3"/>
    <s v="KL10030016"/>
    <s v="Lista Idrettslag"/>
    <n v="39857"/>
    <n v="39857"/>
  </r>
  <r>
    <n v="23950"/>
    <x v="3"/>
    <s v="KL10030012"/>
    <s v="Lista Karateklubb"/>
    <n v="26783"/>
    <n v="26783"/>
  </r>
  <r>
    <n v="23952"/>
    <x v="3"/>
    <s v="KL10030014"/>
    <s v="Lista Trialklubb"/>
    <n v="8689"/>
    <n v="8689"/>
  </r>
  <r>
    <n v="690160"/>
    <x v="3"/>
    <s v="KL10320023"/>
    <s v="Lister Hest og Ponni Klubb"/>
    <n v="6215"/>
    <n v="6215"/>
  </r>
  <r>
    <n v="708684"/>
    <x v="3"/>
    <s v="KL10320025"/>
    <s v="Lister Volleyball Klubb"/>
    <n v="0"/>
    <n v="0"/>
  </r>
  <r>
    <n v="725496"/>
    <x v="3"/>
    <s v="KL03011553"/>
    <s v="Ljan Alpinklubb"/>
    <n v="39480"/>
    <n v="39480"/>
  </r>
  <r>
    <n v="698831"/>
    <x v="3"/>
    <s v="KL03011463"/>
    <s v="Ljan Fotballklubb"/>
    <n v="17767"/>
    <n v="17767"/>
  </r>
  <r>
    <n v="20832"/>
    <x v="3"/>
    <s v="KL03010172"/>
    <s v="Ljan Tennisklubb"/>
    <n v="86797"/>
    <n v="86797"/>
  </r>
  <r>
    <n v="24878"/>
    <x v="3"/>
    <s v="KL12010130"/>
    <s v="Loddefjord IL"/>
    <n v="386899"/>
    <n v="386899"/>
  </r>
  <r>
    <n v="25801"/>
    <x v="3"/>
    <s v="KL14490002"/>
    <s v="Loen Idrettslag"/>
    <n v="30052"/>
    <n v="30052"/>
  </r>
  <r>
    <n v="784378"/>
    <x v="3"/>
    <s v="KL14490027"/>
    <s v="Loen Karateklubb"/>
    <n v="5919"/>
    <n v="5919"/>
  </r>
  <r>
    <n v="533510"/>
    <x v="3"/>
    <s v="KL18600034"/>
    <s v="Lofoten Ekstremsportklubb"/>
    <n v="5627"/>
    <n v="5627"/>
  </r>
  <r>
    <n v="214762"/>
    <x v="3"/>
    <s v="KL18600024"/>
    <s v="Lofoten Flyklubb"/>
    <n v="1654"/>
    <n v="1654"/>
  </r>
  <r>
    <n v="27853"/>
    <x v="3"/>
    <s v="KL18650016"/>
    <s v="Lofoten Golfklubb"/>
    <n v="15698"/>
    <n v="15698"/>
  </r>
  <r>
    <n v="27830"/>
    <x v="3"/>
    <s v="KL18600014"/>
    <s v="Lofoten Hestesportsklubb"/>
    <n v="7088"/>
    <n v="7088"/>
  </r>
  <r>
    <n v="481702"/>
    <x v="3"/>
    <s v="KL18600033"/>
    <s v="Lofoten Motorsportklubb"/>
    <n v="48623"/>
    <n v="48623"/>
  </r>
  <r>
    <n v="27835"/>
    <x v="3"/>
    <s v="KL18600019"/>
    <s v="Lofoten Sykkelklubb"/>
    <n v="2332"/>
    <n v="2332"/>
  </r>
  <r>
    <n v="27832"/>
    <x v="3"/>
    <s v="KL18600016"/>
    <s v="Lofoten Taekwondoklubb"/>
    <n v="5502"/>
    <n v="5502"/>
  </r>
  <r>
    <n v="113721"/>
    <x v="3"/>
    <s v="KL18650034"/>
    <s v="Lofoten Tindeklubb"/>
    <n v="10309"/>
    <n v="10309"/>
  </r>
  <r>
    <n v="852477"/>
    <x v="3"/>
    <s v="KL18600046"/>
    <s v="LofotVolley"/>
    <n v="6337"/>
    <n v="6337"/>
  </r>
  <r>
    <n v="806785"/>
    <x v="3"/>
    <s v="KL18600045"/>
    <s v="Lokomotiv Lofoten Futsal"/>
    <n v="650"/>
    <n v="650"/>
  </r>
  <r>
    <n v="164158"/>
    <x v="3"/>
    <s v="KL03010955"/>
    <s v="Lokomotiv Oslo"/>
    <n v="44560"/>
    <n v="44560"/>
  </r>
  <r>
    <n v="22166"/>
    <x v="3"/>
    <s v="KL05140003"/>
    <s v="Lom Idrettslag"/>
    <n v="139488"/>
    <n v="139488"/>
  </r>
  <r>
    <n v="585015"/>
    <x v="3"/>
    <s v="KL05140009"/>
    <s v="Lom Innebandy Klubb"/>
    <n v="458"/>
    <n v="458"/>
  </r>
  <r>
    <n v="20105"/>
    <x v="3"/>
    <s v="KL02190058"/>
    <s v="Lommedalen Kjøre- og Rideklubb"/>
    <n v="52293"/>
    <n v="52293"/>
  </r>
  <r>
    <n v="20106"/>
    <x v="3"/>
    <s v="KL02190059"/>
    <s v="Lommedalen Tennisklubb"/>
    <n v="3233"/>
    <n v="3233"/>
  </r>
  <r>
    <n v="20107"/>
    <x v="3"/>
    <s v="KL02190060"/>
    <s v="Lommedalens Idrettslag"/>
    <n v="709056"/>
    <n v="709056"/>
  </r>
  <r>
    <n v="780763"/>
    <x v="3"/>
    <s v="KL05120017"/>
    <s v="Lora Sportsskyttere"/>
    <n v="12674"/>
    <n v="12674"/>
  </r>
  <r>
    <n v="20409"/>
    <x v="3"/>
    <s v="KL02300047"/>
    <s v="Losby Golfklubb"/>
    <n v="1087887"/>
    <n v="1087887"/>
  </r>
  <r>
    <n v="20411"/>
    <x v="3"/>
    <s v="KL02300049"/>
    <s v="Losby Viltmål- og Pistolklubb"/>
    <n v="7152"/>
    <n v="7152"/>
  </r>
  <r>
    <n v="575916"/>
    <x v="3"/>
    <s v="KL18340016"/>
    <s v="Lovund Squashklubb"/>
    <n v="8504"/>
    <n v="8504"/>
  </r>
  <r>
    <n v="552643"/>
    <x v="3"/>
    <s v="KL18340015"/>
    <s v="Lovund Ungdoms- og Idrettslag"/>
    <n v="47414"/>
    <n v="47414"/>
  </r>
  <r>
    <n v="208519"/>
    <x v="3"/>
    <s v="KL02310098"/>
    <s v="Lsk Kvinner Fk"/>
    <n v="335330"/>
    <n v="335330"/>
  </r>
  <r>
    <n v="607808"/>
    <x v="3"/>
    <s v="KL10010207"/>
    <s v="Lund Cykleklubb"/>
    <n v="0"/>
    <n v="0"/>
  </r>
  <r>
    <n v="881247"/>
    <x v="3"/>
    <s v="KL10010240"/>
    <s v="Lund Håndballklubb"/>
    <n v="46796"/>
    <n v="46796"/>
  </r>
  <r>
    <n v="27294"/>
    <x v="3"/>
    <s v="KL17510008"/>
    <s v="Lund Idrettslag"/>
    <n v="2568"/>
    <n v="2568"/>
  </r>
  <r>
    <n v="673585"/>
    <x v="3"/>
    <s v="KL11120013"/>
    <s v="Lund Karateklubb"/>
    <n v="7886"/>
    <n v="7886"/>
  </r>
  <r>
    <n v="441413"/>
    <x v="3"/>
    <s v="KL11120011"/>
    <s v="Lund Kjøre- og Rideklubb"/>
    <n v="4984"/>
    <n v="4984"/>
  </r>
  <r>
    <n v="24474"/>
    <x v="3"/>
    <s v="KL11120002"/>
    <s v="Lund Svømmeklubb"/>
    <n v="8105"/>
    <n v="8105"/>
  </r>
  <r>
    <n v="26889"/>
    <x v="3"/>
    <s v="KL16530007"/>
    <s v="Lundamo Idrettslag"/>
    <n v="28693"/>
    <n v="28693"/>
  </r>
  <r>
    <n v="26890"/>
    <x v="3"/>
    <s v="KL16530008"/>
    <s v="Lundamo Miniatyrskytterlag"/>
    <n v="1892"/>
    <n v="1892"/>
  </r>
  <r>
    <n v="21537"/>
    <x v="3"/>
    <s v="KL04020026"/>
    <s v="Lundersæter Idrettslag"/>
    <n v="18532"/>
    <n v="18532"/>
  </r>
  <r>
    <n v="562401"/>
    <x v="3"/>
    <s v="KL05330025"/>
    <s v="Lunner Fotballklubb"/>
    <n v="103650"/>
    <n v="103650"/>
  </r>
  <r>
    <n v="22339"/>
    <x v="3"/>
    <s v="KL05330008"/>
    <s v="Lunner Håndballklubb"/>
    <n v="48175"/>
    <n v="48175"/>
  </r>
  <r>
    <n v="22344"/>
    <x v="3"/>
    <s v="KL05330015"/>
    <s v="Lunner Motorsport"/>
    <n v="82332"/>
    <n v="82332"/>
  </r>
  <r>
    <n v="24139"/>
    <x v="3"/>
    <s v="KL11020008"/>
    <s v="Lura Idrettslag"/>
    <n v="218687"/>
    <n v="218687"/>
  </r>
  <r>
    <n v="24203"/>
    <x v="3"/>
    <s v="KL11020072"/>
    <s v="Lura Karateklubb -Seishin Dojo"/>
    <n v="94146"/>
    <n v="94146"/>
  </r>
  <r>
    <n v="542941"/>
    <x v="3"/>
    <s v="KL18340014"/>
    <s v="Lurøy Fotballklubb"/>
    <n v="14965"/>
    <n v="14965"/>
  </r>
  <r>
    <n v="25680"/>
    <x v="3"/>
    <s v="KL14260005"/>
    <s v="Luster Idrettslag"/>
    <n v="19210"/>
    <n v="19210"/>
  </r>
  <r>
    <n v="460499"/>
    <x v="3"/>
    <s v="KL12010611"/>
    <s v="Lyderhorn Ishockeyklubb"/>
    <n v="30941"/>
    <n v="30941"/>
  </r>
  <r>
    <n v="25031"/>
    <x v="3"/>
    <s v="KL12010300"/>
    <s v="Lyderhorn Karateklubb"/>
    <n v="73977"/>
    <n v="73977"/>
  </r>
  <r>
    <n v="25112"/>
    <x v="3"/>
    <s v="KL12010381"/>
    <s v="Lyderhorn Volleyball Klubb"/>
    <n v="8584"/>
    <n v="8584"/>
  </r>
  <r>
    <n v="24534"/>
    <x v="3"/>
    <s v="KL11210010"/>
    <s v="Lye Idrettslag"/>
    <n v="77161"/>
    <n v="77161"/>
  </r>
  <r>
    <n v="723411"/>
    <x v="3"/>
    <s v="KL03011548"/>
    <s v="Lyn 1896 Fotballklubb"/>
    <n v="311004"/>
    <n v="311004"/>
  </r>
  <r>
    <n v="480745"/>
    <x v="3"/>
    <s v="KL03011207"/>
    <s v="Lyn Fotball"/>
    <n v="976041"/>
    <n v="976041"/>
  </r>
  <r>
    <n v="480742"/>
    <x v="3"/>
    <s v="KL03011206"/>
    <s v="Lyn Ski"/>
    <n v="551319"/>
    <n v="551319"/>
  </r>
  <r>
    <n v="24880"/>
    <x v="3"/>
    <s v="KL12010132"/>
    <s v="Lyngbø Sportsklubb"/>
    <n v="224482"/>
    <n v="224482"/>
  </r>
  <r>
    <n v="610008"/>
    <x v="3"/>
    <s v="KL10320021"/>
    <s v="Lyngdal Dykkeklubb"/>
    <n v="1705"/>
    <n v="1705"/>
  </r>
  <r>
    <n v="22887"/>
    <x v="3"/>
    <s v="KL06310003"/>
    <s v="Lyngdal Idrettslag"/>
    <n v="7410"/>
    <n v="7410"/>
  </r>
  <r>
    <n v="24061"/>
    <x v="3"/>
    <s v="KL10320003"/>
    <s v="Lyngdal Idrettslag"/>
    <n v="497584"/>
    <n v="497584"/>
  </r>
  <r>
    <n v="28346"/>
    <x v="3"/>
    <s v="KL19380012"/>
    <s v="Lyngen Alpinklubb"/>
    <n v="16180"/>
    <n v="16180"/>
  </r>
  <r>
    <n v="28347"/>
    <x v="3"/>
    <s v="KL19380013"/>
    <s v="Lyngen Hesteforening"/>
    <n v="1284"/>
    <n v="1284"/>
  </r>
  <r>
    <n v="28345"/>
    <x v="3"/>
    <s v="KL19380011"/>
    <s v="Lyngen/ Karnes Il"/>
    <n v="86569"/>
    <n v="86569"/>
  </r>
  <r>
    <n v="28341"/>
    <x v="3"/>
    <s v="KL19380006"/>
    <s v="Lyngsalpene Pistolklubb"/>
    <n v="21419"/>
    <n v="21419"/>
  </r>
  <r>
    <n v="28342"/>
    <x v="3"/>
    <s v="KL19380007"/>
    <s v="Lyngstuva Sportsklubb"/>
    <n v="24097"/>
    <n v="24097"/>
  </r>
  <r>
    <n v="20836"/>
    <x v="3"/>
    <s v="KL03010176"/>
    <s v="Lynild Bordtennisklubb"/>
    <n v="1831"/>
    <n v="1831"/>
  </r>
  <r>
    <n v="20169"/>
    <x v="3"/>
    <s v="KL02190122"/>
    <s v="Lysaker Squashklubb"/>
    <n v="777"/>
    <n v="777"/>
  </r>
  <r>
    <n v="20142"/>
    <x v="3"/>
    <s v="KL02190095"/>
    <s v="Lysakerfjorden Brettseilerklubb"/>
    <n v="81770"/>
    <n v="81770"/>
  </r>
  <r>
    <n v="25433"/>
    <x v="3"/>
    <s v="KL12430033"/>
    <s v="Lysefjorden Rideklubb"/>
    <n v="17742"/>
    <n v="17742"/>
  </r>
  <r>
    <n v="25409"/>
    <x v="3"/>
    <s v="KL12430004"/>
    <s v="Lysekloster Idrettslag"/>
    <n v="345270"/>
    <n v="345270"/>
  </r>
  <r>
    <n v="26752"/>
    <x v="3"/>
    <s v="KL16270005"/>
    <s v="Lysøysund Idrettslag"/>
    <n v="14027"/>
    <n v="14027"/>
  </r>
  <r>
    <n v="212950"/>
    <x v="3"/>
    <s v="KL14220006"/>
    <s v="Lærdal Golfklubb"/>
    <n v="41194"/>
    <n v="41194"/>
  </r>
  <r>
    <n v="25663"/>
    <x v="3"/>
    <s v="KL14220002"/>
    <s v="Lærdal Idrettslag"/>
    <n v="89712"/>
    <n v="89712"/>
  </r>
  <r>
    <n v="553602"/>
    <x v="3"/>
    <s v="KL14220008"/>
    <s v="Lærdal Ride og Køyreklubb"/>
    <n v="934"/>
    <n v="934"/>
  </r>
  <r>
    <n v="27784"/>
    <x v="3"/>
    <s v="KL18510001"/>
    <s v="Lødingen Idrettslag"/>
    <n v="139999"/>
    <n v="139999"/>
  </r>
  <r>
    <n v="27788"/>
    <x v="3"/>
    <s v="KL18510006"/>
    <s v="Lødingen Pistolklubb"/>
    <n v="2365"/>
    <n v="2365"/>
  </r>
  <r>
    <n v="592776"/>
    <x v="3"/>
    <s v="KL18510008"/>
    <s v="Lødingen Sykkelklubb"/>
    <n v="36894"/>
    <n v="36894"/>
  </r>
  <r>
    <n v="26781"/>
    <x v="3"/>
    <s v="KL16340003"/>
    <s v="Lønset Idrettslag"/>
    <n v="16865"/>
    <n v="16865"/>
  </r>
  <r>
    <n v="21884"/>
    <x v="3"/>
    <s v="KL04280019"/>
    <s v="Lørdalen Sportsklubb"/>
    <n v="9463"/>
    <n v="9463"/>
  </r>
  <r>
    <n v="20373"/>
    <x v="3"/>
    <s v="KL02300011"/>
    <s v="Lørenskog Atletklubb"/>
    <n v="1589"/>
    <n v="1589"/>
  </r>
  <r>
    <n v="20375"/>
    <x v="3"/>
    <s v="KL02300013"/>
    <s v="Lørenskog Bryteklubb"/>
    <n v="33379"/>
    <n v="33379"/>
  </r>
  <r>
    <n v="20376"/>
    <x v="3"/>
    <s v="KL02300014"/>
    <s v="Lørenskog Cykleklubb"/>
    <n v="43489"/>
    <n v="43489"/>
  </r>
  <r>
    <n v="20377"/>
    <x v="3"/>
    <s v="KL02300015"/>
    <s v="Lørenskog Friidrettslag"/>
    <n v="67857"/>
    <n v="67857"/>
  </r>
  <r>
    <n v="180133"/>
    <x v="3"/>
    <s v="KL02300060"/>
    <s v="Lørenskog Frisbee Klubb"/>
    <n v="11433"/>
    <n v="11433"/>
  </r>
  <r>
    <n v="20371"/>
    <x v="3"/>
    <s v="KL02300009"/>
    <s v="Lørenskog Håndballklubb"/>
    <n v="90261"/>
    <n v="90261"/>
  </r>
  <r>
    <n v="20379"/>
    <x v="3"/>
    <s v="KL02300017"/>
    <s v="Lørenskog Idrettsforening"/>
    <n v="778876"/>
    <n v="778876"/>
  </r>
  <r>
    <n v="20404"/>
    <x v="3"/>
    <s v="KL02300042"/>
    <s v="Lørenskog Innebandyklubb"/>
    <n v="19537"/>
    <n v="19537"/>
  </r>
  <r>
    <n v="20380"/>
    <x v="3"/>
    <s v="KL02300018"/>
    <s v="Lørenskog Ishockeyklubb Ail"/>
    <n v="416541"/>
    <n v="416541"/>
  </r>
  <r>
    <n v="20381"/>
    <x v="3"/>
    <s v="KL02300019"/>
    <s v="Lørenskog Karate Klubb"/>
    <n v="23543"/>
    <n v="23543"/>
  </r>
  <r>
    <n v="131379"/>
    <x v="3"/>
    <s v="KL02300054"/>
    <s v="Lørenskog Klatreklubb"/>
    <n v="2050"/>
    <n v="2050"/>
  </r>
  <r>
    <n v="457982"/>
    <x v="3"/>
    <s v="KL02300071"/>
    <s v="Lørenskog Modellbilklubb"/>
    <n v="8594"/>
    <n v="8594"/>
  </r>
  <r>
    <n v="20384"/>
    <x v="3"/>
    <s v="KL02300022"/>
    <s v="Lørenskog Skiklubb"/>
    <n v="222561"/>
    <n v="222561"/>
  </r>
  <r>
    <n v="20385"/>
    <x v="3"/>
    <s v="KL02300023"/>
    <s v="Lørenskog Tennisklubb"/>
    <n v="90131"/>
    <n v="90131"/>
  </r>
  <r>
    <n v="20386"/>
    <x v="3"/>
    <s v="KL02300024"/>
    <s v="Lørenskog-Rælingen Kappsvømmingsklubb"/>
    <n v="281180"/>
    <n v="281180"/>
  </r>
  <r>
    <n v="21697"/>
    <x v="3"/>
    <s v="KL04150001"/>
    <s v="Løten Fotballklubb"/>
    <n v="182359"/>
    <n v="182359"/>
  </r>
  <r>
    <n v="21707"/>
    <x v="3"/>
    <s v="KL04150011"/>
    <s v="Løten Friidrett"/>
    <n v="9786"/>
    <n v="9786"/>
  </r>
  <r>
    <n v="21699"/>
    <x v="3"/>
    <s v="KL04150003"/>
    <s v="Løten Orienteringslag"/>
    <n v="34724"/>
    <n v="34724"/>
  </r>
  <r>
    <n v="21702"/>
    <x v="3"/>
    <s v="KL04150006"/>
    <s v="Løten Tennisklubb"/>
    <n v="260"/>
    <n v="260"/>
  </r>
  <r>
    <n v="21708"/>
    <x v="3"/>
    <s v="KL04150012"/>
    <s v="Løten Turn"/>
    <n v="94803"/>
    <n v="94803"/>
  </r>
  <r>
    <n v="20326"/>
    <x v="3"/>
    <s v="KL02280001"/>
    <s v="Løvenstad Fotball Klubb"/>
    <n v="134396"/>
    <n v="134396"/>
  </r>
  <r>
    <n v="187732"/>
    <x v="3"/>
    <s v="KL12010497"/>
    <s v="Løv-Ham Håndball"/>
    <n v="30278"/>
    <n v="30278"/>
  </r>
  <r>
    <n v="24883"/>
    <x v="3"/>
    <s v="KL12010136"/>
    <s v="Løv-Ham IL"/>
    <n v="23291"/>
    <n v="23291"/>
  </r>
  <r>
    <n v="22188"/>
    <x v="3"/>
    <s v="KL05160005"/>
    <s v="Lågen Cykleklubb"/>
    <n v="7307"/>
    <n v="7307"/>
  </r>
  <r>
    <n v="27088"/>
    <x v="3"/>
    <s v="KL17140012"/>
    <s v="Lånke Idrettslag"/>
    <n v="174160"/>
    <n v="174160"/>
  </r>
  <r>
    <n v="24344"/>
    <x v="3"/>
    <s v="KL11030125"/>
    <s v="Madla Idrettslag Fotball"/>
    <n v="351973"/>
    <n v="351973"/>
  </r>
  <r>
    <n v="21769"/>
    <x v="3"/>
    <s v="KL04200006"/>
    <s v="Magnor Ungdomslag"/>
    <n v="86699"/>
    <n v="86699"/>
  </r>
  <r>
    <n v="22610"/>
    <x v="3"/>
    <s v="KL06040041"/>
    <s v="Majorplassen Ryttersportsklubb"/>
    <n v="9191"/>
    <n v="9191"/>
  </r>
  <r>
    <n v="683211"/>
    <x v="3"/>
    <s v="KL03011431"/>
    <s v="Majorstuen FK"/>
    <n v="8811"/>
    <n v="8811"/>
  </r>
  <r>
    <n v="28318"/>
    <x v="3"/>
    <s v="KL19330019"/>
    <s v="Malangseidet Bygde- og Idrettslag"/>
    <n v="11055"/>
    <n v="11055"/>
  </r>
  <r>
    <n v="27214"/>
    <x v="3"/>
    <s v="KL17240003"/>
    <s v="Malm IL"/>
    <n v="38508"/>
    <n v="38508"/>
  </r>
  <r>
    <n v="26264"/>
    <x v="3"/>
    <s v="KL15480013"/>
    <s v="Malmefjorden Idrettslag"/>
    <n v="60214"/>
    <n v="60214"/>
  </r>
  <r>
    <n v="26940"/>
    <x v="3"/>
    <s v="KL16630009"/>
    <s v="Malvik Helsesportslag"/>
    <n v="0"/>
    <n v="0"/>
  </r>
  <r>
    <n v="26938"/>
    <x v="3"/>
    <s v="KL16630007"/>
    <s v="Malvik Idrettslag"/>
    <n v="527891"/>
    <n v="527891"/>
  </r>
  <r>
    <n v="683829"/>
    <x v="3"/>
    <s v="KL16630027"/>
    <s v="Malvik Ju Jitsu Klubb"/>
    <n v="7926"/>
    <n v="7926"/>
  </r>
  <r>
    <n v="26942"/>
    <x v="3"/>
    <s v="KL16630011"/>
    <s v="Malvik Ntn Taekwon-do Klubb"/>
    <n v="23201"/>
    <n v="23201"/>
  </r>
  <r>
    <n v="696259"/>
    <x v="3"/>
    <s v="KL17140070"/>
    <s v="Malvik og Stjørdal Seilforening"/>
    <n v="10034"/>
    <n v="10034"/>
  </r>
  <r>
    <n v="580289"/>
    <x v="3"/>
    <s v="KL16630026"/>
    <s v="Malvik Rideklubb"/>
    <n v="5080"/>
    <n v="5080"/>
  </r>
  <r>
    <n v="26941"/>
    <x v="3"/>
    <s v="KL16630010"/>
    <s v="Malvik Turn og RG"/>
    <n v="172310"/>
    <n v="172310"/>
  </r>
  <r>
    <n v="92932"/>
    <x v="3"/>
    <s v="KL10020036"/>
    <s v="Mandal &amp; Halse I.l."/>
    <n v="19290"/>
    <n v="19290"/>
  </r>
  <r>
    <n v="23908"/>
    <x v="3"/>
    <s v="KL10020004"/>
    <s v="Mandal Badmintonklubb"/>
    <n v="9630"/>
    <n v="9630"/>
  </r>
  <r>
    <n v="581570"/>
    <x v="3"/>
    <s v="KL10020042"/>
    <s v="Mandal Cykleklubb"/>
    <n v="4958"/>
    <n v="4958"/>
  </r>
  <r>
    <n v="23909"/>
    <x v="3"/>
    <s v="KL10020005"/>
    <s v="Mandal Dykkerklubb"/>
    <n v="13853"/>
    <n v="13853"/>
  </r>
  <r>
    <n v="23933"/>
    <x v="3"/>
    <s v="KL10020029"/>
    <s v="Mandal Golfklubb"/>
    <n v="136230"/>
    <n v="136230"/>
  </r>
  <r>
    <n v="728154"/>
    <x v="3"/>
    <s v="KL10020044"/>
    <s v="Mandal Innebandyklubb"/>
    <n v="5218"/>
    <n v="5218"/>
  </r>
  <r>
    <n v="23912"/>
    <x v="3"/>
    <s v="KL10020008"/>
    <s v="Mandal Karateklubb"/>
    <n v="18967"/>
    <n v="18967"/>
  </r>
  <r>
    <n v="456278"/>
    <x v="3"/>
    <s v="KL10020039"/>
    <s v="Mandal og Lindesnes Klatreklubb"/>
    <n v="3070"/>
    <n v="3070"/>
  </r>
  <r>
    <n v="23914"/>
    <x v="3"/>
    <s v="KL10020010"/>
    <s v="Mandal Seilforening"/>
    <n v="4130"/>
    <n v="4130"/>
  </r>
  <r>
    <n v="23916"/>
    <x v="3"/>
    <s v="KL10020012"/>
    <s v="Mandal Svømmeklubb"/>
    <n v="138337"/>
    <n v="138337"/>
  </r>
  <r>
    <n v="23919"/>
    <x v="3"/>
    <s v="KL10020015"/>
    <s v="Mandal Volleyballklubb"/>
    <n v="8787"/>
    <n v="8787"/>
  </r>
  <r>
    <n v="28356"/>
    <x v="3"/>
    <s v="KL19400005"/>
    <s v="Mandalen Ungdoms Og Idrettslag"/>
    <n v="125088"/>
    <n v="125088"/>
  </r>
  <r>
    <n v="23920"/>
    <x v="3"/>
    <s v="KL10020016"/>
    <s v="Mandals Turnforening"/>
    <n v="275451"/>
    <n v="275451"/>
  </r>
  <r>
    <n v="23921"/>
    <x v="3"/>
    <s v="KL10020017"/>
    <s v="Mandalskameratene F K"/>
    <n v="321015"/>
    <n v="321015"/>
  </r>
  <r>
    <n v="751864"/>
    <x v="3"/>
    <s v="KL02210081"/>
    <s v="Mangenfjellet Turlag "/>
    <n v="59106"/>
    <n v="59106"/>
  </r>
  <r>
    <n v="25548"/>
    <x v="3"/>
    <s v="KL12600002"/>
    <s v="Manger Idrettslag"/>
    <n v="21708"/>
    <n v="21708"/>
  </r>
  <r>
    <n v="162887"/>
    <x v="3"/>
    <s v="KL03010935"/>
    <s v="Manglerud Star Fotball, IL"/>
    <n v="212544"/>
    <n v="212544"/>
  </r>
  <r>
    <n v="165313"/>
    <x v="3"/>
    <s v="KL12010485"/>
    <s v="Mann, SK"/>
    <n v="3632"/>
    <n v="3632"/>
  </r>
  <r>
    <n v="758040"/>
    <x v="3"/>
    <s v="KL06020183"/>
    <s v="Marienlyst Cricket Klubb"/>
    <n v="4503"/>
    <n v="4503"/>
  </r>
  <r>
    <n v="207415"/>
    <x v="3"/>
    <s v="KL06020118"/>
    <s v="Marienlyst Karateklubb"/>
    <n v="20074"/>
    <n v="20074"/>
  </r>
  <r>
    <n v="607040"/>
    <x v="3"/>
    <s v="KL16010488"/>
    <s v="Marin fotballklubb Tyholt"/>
    <n v="828"/>
    <n v="828"/>
  </r>
  <r>
    <n v="27154"/>
    <x v="3"/>
    <s v="KL17190015"/>
    <s v="Markabygda Idrettslag"/>
    <n v="31858"/>
    <n v="31858"/>
  </r>
  <r>
    <n v="25802"/>
    <x v="3"/>
    <s v="KL14490003"/>
    <s v="Markane Idrettslag"/>
    <n v="114223"/>
    <n v="114223"/>
  </r>
  <r>
    <n v="752036"/>
    <x v="3"/>
    <s v="KL12010783"/>
    <s v="Marken Idrettslag"/>
    <n v="1685"/>
    <n v="1685"/>
  </r>
  <r>
    <n v="19773"/>
    <x v="3"/>
    <s v="KL01190001"/>
    <s v="Marker Orienteringslag"/>
    <n v="20542"/>
    <n v="20542"/>
  </r>
  <r>
    <n v="23922"/>
    <x v="3"/>
    <s v="KL10020018"/>
    <s v="Marnar Pistollag"/>
    <n v="9989"/>
    <n v="9989"/>
  </r>
  <r>
    <n v="24041"/>
    <x v="3"/>
    <s v="KL10210003"/>
    <s v="Marnardal Idrettslag"/>
    <n v="40840"/>
    <n v="40840"/>
  </r>
  <r>
    <n v="205217"/>
    <x v="3"/>
    <s v="KL10210010"/>
    <s v="Marnardal Kjøre- Og Rideklubb"/>
    <n v="3381"/>
    <n v="3381"/>
  </r>
  <r>
    <n v="25582"/>
    <x v="3"/>
    <s v="KL12660002"/>
    <s v="Masfjord Fotballag"/>
    <n v="45535"/>
    <n v="45535"/>
  </r>
  <r>
    <n v="24381"/>
    <x v="3"/>
    <s v="KL11030162"/>
    <s v="Master Team Svømmeklubb"/>
    <n v="4074"/>
    <n v="4074"/>
  </r>
  <r>
    <n v="481447"/>
    <x v="3"/>
    <s v="KL11420009"/>
    <s v="Mastra Hestesportklubb"/>
    <n v="58660"/>
    <n v="58660"/>
  </r>
  <r>
    <n v="24682"/>
    <x v="3"/>
    <s v="KL11420001"/>
    <s v="Mastra Idrettslag"/>
    <n v="198837"/>
    <n v="198837"/>
  </r>
  <r>
    <n v="24885"/>
    <x v="3"/>
    <s v="KL12010138"/>
    <s v="Mathopen Idrettslag"/>
    <n v="165859"/>
    <n v="165859"/>
  </r>
  <r>
    <n v="550528"/>
    <x v="3"/>
    <s v="KL11190035"/>
    <s v="Matningsdal Idrettslag"/>
    <n v="12521"/>
    <n v="12521"/>
  </r>
  <r>
    <n v="21770"/>
    <x v="3"/>
    <s v="KL04200007"/>
    <s v="Matrand Idrettslag"/>
    <n v="75413"/>
    <n v="75413"/>
  </r>
  <r>
    <n v="26144"/>
    <x v="3"/>
    <s v="KL15310008"/>
    <s v="Mauseidvåg og Solevåg Idrettslag"/>
    <n v="147757"/>
    <n v="147757"/>
  </r>
  <r>
    <n v="26710"/>
    <x v="3"/>
    <s v="KL16200003"/>
    <s v="Mausund Idrettslag"/>
    <n v="124002"/>
    <n v="124002"/>
  </r>
  <r>
    <n v="27962"/>
    <x v="3"/>
    <s v="KL18710014"/>
    <s v="Medby Idrettslag"/>
    <n v="17294"/>
    <n v="17294"/>
  </r>
  <r>
    <n v="28007"/>
    <x v="3"/>
    <s v="KL19030036"/>
    <s v="Medkila Idrettslag"/>
    <n v="224479"/>
    <n v="224479"/>
  </r>
  <r>
    <n v="28008"/>
    <x v="3"/>
    <s v="KL19030037"/>
    <s v="Medkila Skilag"/>
    <n v="47904"/>
    <n v="47904"/>
  </r>
  <r>
    <n v="854545"/>
    <x v="3"/>
    <s v="KL20230012"/>
    <s v="Mehamn bryteklubb"/>
    <n v="18939"/>
    <n v="18939"/>
  </r>
  <r>
    <n v="28586"/>
    <x v="3"/>
    <s v="KL20230003"/>
    <s v="Mehamn IL"/>
    <n v="5256"/>
    <n v="5256"/>
  </r>
  <r>
    <n v="25540"/>
    <x v="3"/>
    <s v="KL12560010"/>
    <s v="Meland Golfklubb"/>
    <n v="559285"/>
    <n v="559285"/>
  </r>
  <r>
    <n v="577106"/>
    <x v="3"/>
    <s v="KL12560017"/>
    <s v="Meland Motorsport Klubb"/>
    <n v="11449"/>
    <n v="11449"/>
  </r>
  <r>
    <n v="27876"/>
    <x v="3"/>
    <s v="KL18660005"/>
    <s v="Melbo Idrettslag"/>
    <n v="146232"/>
    <n v="146232"/>
  </r>
  <r>
    <n v="27877"/>
    <x v="3"/>
    <s v="KL18660006"/>
    <s v="Melbo Turnforening"/>
    <n v="36209"/>
    <n v="36209"/>
  </r>
  <r>
    <n v="455648"/>
    <x v="3"/>
    <s v="KL16360020"/>
    <s v="Meldal Fotballklubb"/>
    <n v="65933"/>
    <n v="65933"/>
  </r>
  <r>
    <n v="26814"/>
    <x v="3"/>
    <s v="KL16360008"/>
    <s v="Meldal Håndballklubb"/>
    <n v="55247"/>
    <n v="55247"/>
  </r>
  <r>
    <n v="26810"/>
    <x v="3"/>
    <s v="KL16360004"/>
    <s v="Meldal Idrettslag"/>
    <n v="53541"/>
    <n v="53541"/>
  </r>
  <r>
    <n v="26811"/>
    <x v="3"/>
    <s v="KL16360005"/>
    <s v="Meldal Pistolklubb"/>
    <n v="3135"/>
    <n v="3135"/>
  </r>
  <r>
    <n v="26891"/>
    <x v="3"/>
    <s v="KL16530009"/>
    <s v="Melhus Idrettslag"/>
    <n v="505020"/>
    <n v="505020"/>
  </r>
  <r>
    <n v="156650"/>
    <x v="3"/>
    <s v="KL16530033"/>
    <s v="Melhus NTN Taekwon-do klubb"/>
    <n v="15300"/>
    <n v="15300"/>
  </r>
  <r>
    <n v="26892"/>
    <x v="3"/>
    <s v="KL16530011"/>
    <s v="Melhus Pistolklubb"/>
    <n v="4980"/>
    <n v="4980"/>
  </r>
  <r>
    <n v="23302"/>
    <x v="3"/>
    <s v="KL08060020"/>
    <s v="Melum Idrettslag"/>
    <n v="17851"/>
    <n v="17851"/>
  </r>
  <r>
    <n v="27664"/>
    <x v="3"/>
    <s v="KL18370003"/>
    <s v="Meløy Fotballklubb"/>
    <n v="3105"/>
    <n v="3105"/>
  </r>
  <r>
    <n v="27679"/>
    <x v="3"/>
    <s v="KL18370018"/>
    <s v="Meløy Hestesportslag"/>
    <n v="14743"/>
    <n v="14743"/>
  </r>
  <r>
    <n v="598550"/>
    <x v="3"/>
    <s v="KL18370027"/>
    <s v="Meløy Orienteringsklubb"/>
    <n v="0"/>
    <n v="0"/>
  </r>
  <r>
    <n v="27680"/>
    <x v="3"/>
    <s v="KL18370019"/>
    <s v="Meløy Ski- &amp; Sykkelklubb"/>
    <n v="10623"/>
    <n v="10623"/>
  </r>
  <r>
    <n v="701755"/>
    <x v="3"/>
    <s v="KL18370029"/>
    <s v="Meløy Svømmeklubb"/>
    <n v="12423"/>
    <n v="12423"/>
  </r>
  <r>
    <n v="20845"/>
    <x v="3"/>
    <s v="KL03010186"/>
    <s v="Mercantile Ski- Og Fotballklubb"/>
    <n v="6615"/>
    <n v="6615"/>
  </r>
  <r>
    <n v="193033"/>
    <x v="3"/>
    <s v="KL17110011"/>
    <s v="MERÅKER MOTORSPORTKLUBB"/>
    <n v="3371"/>
    <n v="3371"/>
  </r>
  <r>
    <n v="27075"/>
    <x v="3"/>
    <s v="KL17110009"/>
    <s v="Meråker Pistolklubb"/>
    <n v="4699"/>
    <n v="4699"/>
  </r>
  <r>
    <n v="27074"/>
    <x v="3"/>
    <s v="KL17110008"/>
    <s v="Meråker Skiskytterklubb"/>
    <n v="23288"/>
    <n v="23288"/>
  </r>
  <r>
    <n v="21651"/>
    <x v="3"/>
    <s v="KL04120018"/>
    <s v="Mesnali Skilag"/>
    <n v="8719"/>
    <n v="8719"/>
  </r>
  <r>
    <n v="28305"/>
    <x v="3"/>
    <s v="KL19330005"/>
    <s v="Mestervik Bygde- og Idrettslag"/>
    <n v="47827"/>
    <n v="47827"/>
  </r>
  <r>
    <n v="92931"/>
    <x v="3"/>
    <s v="KL10020035"/>
    <s v="MHI Håndball"/>
    <n v="79844"/>
    <n v="79844"/>
  </r>
  <r>
    <n v="26240"/>
    <x v="3"/>
    <s v="KL15450001"/>
    <s v="Midsund Idrettslag"/>
    <n v="221289"/>
    <n v="221289"/>
  </r>
  <r>
    <n v="22191"/>
    <x v="3"/>
    <s v="KL05160008"/>
    <s v="Midt Gudbrandsdalen Ride-Og Kjøreklubb"/>
    <n v="21156"/>
    <n v="21156"/>
  </r>
  <r>
    <n v="839376"/>
    <x v="3"/>
    <s v="KL19310066"/>
    <s v="Midt Troms Isklubb"/>
    <n v="1528"/>
    <n v="1528"/>
  </r>
  <r>
    <n v="24631"/>
    <x v="3"/>
    <s v="KL11300004"/>
    <s v="Midtbygdens Idrettslag"/>
    <n v="107625"/>
    <n v="107625"/>
  </r>
  <r>
    <n v="22357"/>
    <x v="3"/>
    <s v="KL05340011"/>
    <s v="Midtre Brandbu Ungdoms og Idrettslag"/>
    <n v="9698"/>
    <n v="9698"/>
  </r>
  <r>
    <n v="28222"/>
    <x v="3"/>
    <s v="KL19240031"/>
    <s v="Midt-Troms og omegn hestesportsklubb"/>
    <n v="4306"/>
    <n v="4306"/>
  </r>
  <r>
    <n v="203202"/>
    <x v="3"/>
    <s v="KL02350045"/>
    <s v="Miklagard Golfklubb"/>
    <n v="908932"/>
    <n v="908932"/>
  </r>
  <r>
    <n v="206017"/>
    <x v="3"/>
    <s v="KL01220016"/>
    <s v="Mikroflyklubben Øst"/>
    <n v="9576"/>
    <n v="9576"/>
  </r>
  <r>
    <n v="24887"/>
    <x v="3"/>
    <s v="KL12010140"/>
    <s v="Milde Båtlag"/>
    <n v="55318"/>
    <n v="55318"/>
  </r>
  <r>
    <n v="24890"/>
    <x v="3"/>
    <s v="KL12010143"/>
    <s v="Minde Idrettslag"/>
    <n v="131735"/>
    <n v="131735"/>
  </r>
  <r>
    <n v="528642"/>
    <x v="3"/>
    <s v="KL18040126"/>
    <s v="Misvær Idrettslag"/>
    <n v="182436"/>
    <n v="182436"/>
  </r>
  <r>
    <n v="26208"/>
    <x v="3"/>
    <s v="KL15390008"/>
    <s v="Mittet IL"/>
    <n v="456"/>
    <n v="456"/>
  </r>
  <r>
    <n v="20109"/>
    <x v="3"/>
    <s v="KL02190062"/>
    <s v="Mizuchi Karateklubb"/>
    <n v="71711"/>
    <n v="71711"/>
  </r>
  <r>
    <n v="515122"/>
    <x v="3"/>
    <s v="KL12350065"/>
    <s v="Mjølfjell Skilag"/>
    <n v="7577"/>
    <n v="7577"/>
  </r>
  <r>
    <n v="739215"/>
    <x v="3"/>
    <s v="KL01220031"/>
    <s v="Mjølkerampa Sykkelbklubb - Trøgstad"/>
    <n v="3186"/>
    <n v="3186"/>
  </r>
  <r>
    <n v="22793"/>
    <x v="3"/>
    <s v="KL06250006"/>
    <s v="Mjøndalen Idrettsforening"/>
    <n v="802893"/>
    <n v="802893"/>
  </r>
  <r>
    <n v="22794"/>
    <x v="3"/>
    <s v="KL06250007"/>
    <s v="Mjøndalen Tennisklubb"/>
    <n v="13729"/>
    <n v="13729"/>
  </r>
  <r>
    <n v="780775"/>
    <x v="3"/>
    <s v="KL05020127"/>
    <s v="Mjøsa Modellflyklubb"/>
    <n v="5814"/>
    <n v="5814"/>
  </r>
  <r>
    <n v="451704"/>
    <x v="3"/>
    <s v="KL04120082"/>
    <s v="Mjøsa Speedwayklubb"/>
    <n v="31377"/>
    <n v="31377"/>
  </r>
  <r>
    <n v="21674"/>
    <x v="3"/>
    <s v="KL04120043"/>
    <s v="Mjøs-Cross MXK"/>
    <n v="29655"/>
    <n v="29655"/>
  </r>
  <r>
    <n v="25519"/>
    <x v="3"/>
    <s v="KL12530003"/>
    <s v="Mjøsdalen I.l"/>
    <n v="6942"/>
    <n v="6942"/>
  </r>
  <r>
    <n v="21589"/>
    <x v="3"/>
    <s v="KL04030025"/>
    <s v="Mjøsen Dykkerklubb"/>
    <n v="5782"/>
    <n v="5782"/>
  </r>
  <r>
    <n v="21678"/>
    <x v="3"/>
    <s v="KL04120047"/>
    <s v="Mjøsen Golfklubb"/>
    <n v="232652"/>
    <n v="232652"/>
  </r>
  <r>
    <n v="683789"/>
    <x v="3"/>
    <s v="KL04120095"/>
    <s v="MjøsSki"/>
    <n v="162357"/>
    <n v="162357"/>
  </r>
  <r>
    <n v="26436"/>
    <x v="3"/>
    <s v="KL16010048"/>
    <s v="Mk Trondhjem Racing"/>
    <n v="32647"/>
    <n v="32647"/>
  </r>
  <r>
    <n v="27590"/>
    <x v="3"/>
    <s v="KL18330010"/>
    <s v="Mo Flyklubb"/>
    <n v="9600"/>
    <n v="9600"/>
  </r>
  <r>
    <n v="27591"/>
    <x v="3"/>
    <s v="KL18330011"/>
    <s v="Mo Idrettslag"/>
    <n v="96282"/>
    <n v="96282"/>
  </r>
  <r>
    <n v="27592"/>
    <x v="3"/>
    <s v="KL18330012"/>
    <s v="Mo Orienteringsklubb"/>
    <n v="14423"/>
    <n v="14423"/>
  </r>
  <r>
    <n v="27593"/>
    <x v="3"/>
    <s v="KL18330013"/>
    <s v="Mo Pistolklubb"/>
    <n v="19178"/>
    <n v="19178"/>
  </r>
  <r>
    <n v="694451"/>
    <x v="3"/>
    <s v="KL12520003"/>
    <s v="Modalen Idrettslag"/>
    <n v="7617"/>
    <n v="7617"/>
  </r>
  <r>
    <n v="22761"/>
    <x v="3"/>
    <s v="KL06230020"/>
    <s v="Modum Bordtennisklubb"/>
    <n v="18958"/>
    <n v="18958"/>
  </r>
  <r>
    <n v="22763"/>
    <x v="3"/>
    <s v="KL06230022"/>
    <s v="Modum Cykleklubb"/>
    <n v="2265"/>
    <n v="2265"/>
  </r>
  <r>
    <n v="581308"/>
    <x v="3"/>
    <s v="KL06230033"/>
    <s v="Modum Fotballklubb"/>
    <n v="136696"/>
    <n v="136696"/>
  </r>
  <r>
    <n v="22747"/>
    <x v="3"/>
    <s v="KL06230006"/>
    <s v="Modum Friidrettsklubb"/>
    <n v="56389"/>
    <n v="56389"/>
  </r>
  <r>
    <n v="829424"/>
    <x v="3"/>
    <s v="KL06230037"/>
    <s v="Modum Karateklubb Og Brasiliansk Jiu Jitsu"/>
    <n v="20161"/>
    <n v="20161"/>
  </r>
  <r>
    <n v="533854"/>
    <x v="3"/>
    <s v="KL06230031"/>
    <s v="Modum Motorsportklubb"/>
    <n v="692"/>
    <n v="692"/>
  </r>
  <r>
    <n v="22750"/>
    <x v="3"/>
    <s v="KL06230009"/>
    <s v="Modum Orienteringslag"/>
    <n v="29411"/>
    <n v="29411"/>
  </r>
  <r>
    <n v="22751"/>
    <x v="3"/>
    <s v="KL06230010"/>
    <s v="Modum Pistolklubb"/>
    <n v="9764"/>
    <n v="9764"/>
  </r>
  <r>
    <n v="22752"/>
    <x v="3"/>
    <s v="KL06230011"/>
    <s v="Modum Svømmeklubb"/>
    <n v="62611"/>
    <n v="62611"/>
  </r>
  <r>
    <n v="21652"/>
    <x v="3"/>
    <s v="KL04120020"/>
    <s v="Moelv Vannskiklubb"/>
    <n v="9311"/>
    <n v="9311"/>
  </r>
  <r>
    <n v="21653"/>
    <x v="3"/>
    <s v="KL04120021"/>
    <s v="Moelven Idrettslag"/>
    <n v="288048"/>
    <n v="288048"/>
  </r>
  <r>
    <n v="22358"/>
    <x v="3"/>
    <s v="KL05340012"/>
    <s v="Moen Sportsklubb"/>
    <n v="49351"/>
    <n v="49351"/>
  </r>
  <r>
    <n v="789310"/>
    <x v="3"/>
    <s v="KL16010553"/>
    <s v="Moholt Cricket Klub"/>
    <n v="13494"/>
    <n v="13494"/>
  </r>
  <r>
    <n v="24476"/>
    <x v="3"/>
    <s v="KL11120004"/>
    <s v="Moi Idrettslag"/>
    <n v="174830"/>
    <n v="174830"/>
  </r>
  <r>
    <n v="207919"/>
    <x v="3"/>
    <s v="KL15020077"/>
    <s v="Molde Aero klubb"/>
    <n v="2855"/>
    <n v="2855"/>
  </r>
  <r>
    <n v="25821"/>
    <x v="3"/>
    <s v="KL15020009"/>
    <s v="Molde Atletklubb"/>
    <n v="18864"/>
    <n v="18864"/>
  </r>
  <r>
    <n v="25822"/>
    <x v="3"/>
    <s v="KL15020010"/>
    <s v="Molde Badmintonklubb"/>
    <n v="1476"/>
    <n v="1476"/>
  </r>
  <r>
    <n v="25866"/>
    <x v="3"/>
    <s v="KL15020055"/>
    <s v="Molde Bordtennisklubb"/>
    <n v="4224"/>
    <n v="4224"/>
  </r>
  <r>
    <n v="193522"/>
    <x v="3"/>
    <s v="KL15020073"/>
    <s v="Molde Bowlingklubb"/>
    <n v="25171"/>
    <n v="25171"/>
  </r>
  <r>
    <n v="209770"/>
    <x v="3"/>
    <s v="KL15020078"/>
    <s v="Molde Bueskytterklubb"/>
    <n v="2252"/>
    <n v="2252"/>
  </r>
  <r>
    <n v="580898"/>
    <x v="3"/>
    <s v="KL15020089"/>
    <s v="Molde Cykleklubb"/>
    <n v="27698"/>
    <n v="27698"/>
  </r>
  <r>
    <n v="866625"/>
    <x v="3"/>
    <s v="KL15020102"/>
    <s v="Molde drillklubb"/>
    <n v="27095"/>
    <n v="27095"/>
  </r>
  <r>
    <n v="214643"/>
    <x v="3"/>
    <s v="KL15020079"/>
    <s v="Molde Fekteklubb"/>
    <n v="9278"/>
    <n v="9278"/>
  </r>
  <r>
    <n v="25824"/>
    <x v="3"/>
    <s v="KL15020012"/>
    <s v="Molde Fotballklubb"/>
    <n v="387027"/>
    <n v="387027"/>
  </r>
  <r>
    <n v="25867"/>
    <x v="3"/>
    <s v="KL15020056"/>
    <s v="Molde Golfklubb"/>
    <n v="273425"/>
    <n v="273425"/>
  </r>
  <r>
    <n v="25861"/>
    <x v="3"/>
    <s v="KL15020050"/>
    <s v="Molde Hestesportsklubb"/>
    <n v="125845"/>
    <n v="125845"/>
  </r>
  <r>
    <n v="768491"/>
    <x v="3"/>
    <s v="KL15020101"/>
    <s v="Molde Hk Elite"/>
    <n v="542348"/>
    <n v="542348"/>
  </r>
  <r>
    <n v="25826"/>
    <x v="3"/>
    <s v="KL15020014"/>
    <s v="Molde Håndballklubb"/>
    <n v="139581"/>
    <n v="139581"/>
  </r>
  <r>
    <n v="707918"/>
    <x v="3"/>
    <s v="KL15020097"/>
    <s v="Molde Innebandyklubb"/>
    <n v="2332"/>
    <n v="2332"/>
  </r>
  <r>
    <n v="25828"/>
    <x v="3"/>
    <s v="KL15020016"/>
    <s v="Molde Kajakklubb"/>
    <n v="10497"/>
    <n v="10497"/>
  </r>
  <r>
    <n v="25829"/>
    <x v="3"/>
    <s v="KL15020017"/>
    <s v="Molde og Omegn Idrettsforening"/>
    <n v="269704"/>
    <n v="269704"/>
  </r>
  <r>
    <n v="25839"/>
    <x v="3"/>
    <s v="KL15020027"/>
    <s v="Molde Olymp"/>
    <n v="5489"/>
    <n v="5489"/>
  </r>
  <r>
    <n v="25830"/>
    <x v="3"/>
    <s v="KL15020018"/>
    <s v="Molde Pistolklubb"/>
    <n v="8950"/>
    <n v="8950"/>
  </r>
  <r>
    <n v="25831"/>
    <x v="3"/>
    <s v="KL15020019"/>
    <s v="Molde Rytterklubb"/>
    <n v="110344"/>
    <n v="110344"/>
  </r>
  <r>
    <n v="25832"/>
    <x v="3"/>
    <s v="KL15020020"/>
    <s v="Molde Seilforening"/>
    <n v="70277"/>
    <n v="70277"/>
  </r>
  <r>
    <n v="25841"/>
    <x v="3"/>
    <s v="KL15020029"/>
    <s v="Molde Studentenes Idrettslag"/>
    <n v="5661"/>
    <n v="5661"/>
  </r>
  <r>
    <n v="25834"/>
    <x v="3"/>
    <s v="KL15020022"/>
    <s v="Molde Svømme- og Livredningsklubb"/>
    <n v="56729"/>
    <n v="56729"/>
  </r>
  <r>
    <n v="25882"/>
    <x v="3"/>
    <s v="KL15020071"/>
    <s v="Molde Swing og Rockeklubb"/>
    <n v="29840"/>
    <n v="29840"/>
  </r>
  <r>
    <n v="25859"/>
    <x v="3"/>
    <s v="KL15020048"/>
    <s v="Molde Taekwon-Do klubb"/>
    <n v="96069"/>
    <n v="96069"/>
  </r>
  <r>
    <n v="25837"/>
    <x v="3"/>
    <s v="KL15020025"/>
    <s v="Molde Turnforening"/>
    <n v="233666"/>
    <n v="233666"/>
  </r>
  <r>
    <n v="25862"/>
    <x v="3"/>
    <s v="KL15020051"/>
    <s v="Molde Undervannsklubb"/>
    <n v="9143"/>
    <n v="9143"/>
  </r>
  <r>
    <n v="25838"/>
    <x v="3"/>
    <s v="KL15020026"/>
    <s v="Molde Volleyballklubb"/>
    <n v="25129"/>
    <n v="25129"/>
  </r>
  <r>
    <n v="25424"/>
    <x v="3"/>
    <s v="KL12430024"/>
    <s v="Moldegaard Ryttersportsklubb"/>
    <n v="27814"/>
    <n v="27814"/>
  </r>
  <r>
    <n v="25860"/>
    <x v="3"/>
    <s v="KL15020049"/>
    <s v="Moldekameratene Bokseklubb"/>
    <n v="28264"/>
    <n v="28264"/>
  </r>
  <r>
    <n v="26016"/>
    <x v="3"/>
    <s v="KL15150007"/>
    <s v="Moltustranda Idrettslag"/>
    <n v="39491"/>
    <n v="39491"/>
  </r>
  <r>
    <n v="23510"/>
    <x v="3"/>
    <s v="KL08290005"/>
    <s v="Morgedal Idrottslag"/>
    <n v="88177"/>
    <n v="88177"/>
  </r>
  <r>
    <n v="27901"/>
    <x v="3"/>
    <s v="KL18680003"/>
    <s v="Morild I L"/>
    <n v="87221"/>
    <n v="87221"/>
  </r>
  <r>
    <n v="26049"/>
    <x v="3"/>
    <s v="KL15190010"/>
    <s v="Mork Idrettslag"/>
    <n v="17432"/>
    <n v="17432"/>
  </r>
  <r>
    <n v="831798"/>
    <x v="3"/>
    <s v="KL12460068"/>
    <s v="Morland Sandvolleyballklubb"/>
    <n v="403"/>
    <n v="403"/>
  </r>
  <r>
    <n v="20974"/>
    <x v="3"/>
    <s v="KL03010329"/>
    <s v="Mortensrud-Aker Sports klubb"/>
    <n v="56344"/>
    <n v="56344"/>
  </r>
  <r>
    <n v="24892"/>
    <x v="3"/>
    <s v="KL12010147"/>
    <s v="Morvik IL"/>
    <n v="1207"/>
    <n v="1207"/>
  </r>
  <r>
    <n v="677562"/>
    <x v="3"/>
    <s v="KL18240058"/>
    <s v="Mosjøen Bowlingklubb"/>
    <n v="5572"/>
    <n v="5572"/>
  </r>
  <r>
    <n v="27515"/>
    <x v="3"/>
    <s v="KL18240013"/>
    <s v="Mosjøen Håndballklubb"/>
    <n v="33603"/>
    <n v="33603"/>
  </r>
  <r>
    <n v="27516"/>
    <x v="3"/>
    <s v="KL18240014"/>
    <s v="Mosjøen IL"/>
    <n v="401703"/>
    <n v="401703"/>
  </r>
  <r>
    <n v="780698"/>
    <x v="3"/>
    <s v="KL18240064"/>
    <s v="Mosjøen Judoklubb"/>
    <n v="3128"/>
    <n v="3128"/>
  </r>
  <r>
    <n v="205611"/>
    <x v="3"/>
    <s v="KL18240046"/>
    <s v="Mosjøen Kjøre og Rideklubb"/>
    <n v="13369"/>
    <n v="13369"/>
  </r>
  <r>
    <n v="443794"/>
    <x v="3"/>
    <s v="KL18240051"/>
    <s v="Mosjøen Motorsport Klubb"/>
    <n v="16153"/>
    <n v="16153"/>
  </r>
  <r>
    <n v="487999"/>
    <x v="3"/>
    <s v="KL18240054"/>
    <s v="Mosjøen og Omegn Cycleklubb"/>
    <n v="16591"/>
    <n v="16591"/>
  </r>
  <r>
    <n v="27518"/>
    <x v="3"/>
    <s v="KL18240016"/>
    <s v="Mosjøen Pistolklubb"/>
    <n v="1768"/>
    <n v="1768"/>
  </r>
  <r>
    <n v="27521"/>
    <x v="3"/>
    <s v="KL18240019"/>
    <s v="Mosjøen Slalåmklubb"/>
    <n v="73261"/>
    <n v="73261"/>
  </r>
  <r>
    <n v="769272"/>
    <x v="3"/>
    <s v="KL18240063"/>
    <s v="Mosjøen Squashklubb"/>
    <n v="3733"/>
    <n v="3733"/>
  </r>
  <r>
    <n v="27523"/>
    <x v="3"/>
    <s v="KL18240021"/>
    <s v="Mosjøen Svømmeklubb"/>
    <n v="18102"/>
    <n v="18102"/>
  </r>
  <r>
    <n v="451409"/>
    <x v="3"/>
    <s v="KL18240053"/>
    <s v="Mosjøen Tennisklubb"/>
    <n v="235"/>
    <n v="235"/>
  </r>
  <r>
    <n v="492227"/>
    <x v="3"/>
    <s v="KL01360025"/>
    <s v="Moss &amp; Rygge Golfklubb"/>
    <n v="428544"/>
    <n v="428544"/>
  </r>
  <r>
    <n v="19490"/>
    <x v="3"/>
    <s v="KL01040007"/>
    <s v="Moss Atletklubb"/>
    <n v="10918"/>
    <n v="10918"/>
  </r>
  <r>
    <n v="19499"/>
    <x v="3"/>
    <s v="KL01040016"/>
    <s v="Moss Badmintonklubb"/>
    <n v="77444"/>
    <n v="77444"/>
  </r>
  <r>
    <n v="19484"/>
    <x v="3"/>
    <s v="KL01040001"/>
    <s v="Moss Bmx Club"/>
    <n v="19710"/>
    <n v="19710"/>
  </r>
  <r>
    <n v="19491"/>
    <x v="3"/>
    <s v="KL01040008"/>
    <s v="Moss Bokseklubb"/>
    <n v="29126"/>
    <n v="29126"/>
  </r>
  <r>
    <n v="19492"/>
    <x v="3"/>
    <s v="KL01040009"/>
    <s v="Moss Bueskyttere"/>
    <n v="24756"/>
    <n v="24756"/>
  </r>
  <r>
    <n v="113919"/>
    <x v="3"/>
    <s v="KL01040055"/>
    <s v="Moss Cykle Klubb"/>
    <n v="18966"/>
    <n v="18966"/>
  </r>
  <r>
    <n v="19493"/>
    <x v="3"/>
    <s v="KL01040010"/>
    <s v="Moss Fotballklubb"/>
    <n v="368879"/>
    <n v="368879"/>
  </r>
  <r>
    <n v="19495"/>
    <x v="3"/>
    <s v="KL01040012"/>
    <s v="Moss Idrettslag"/>
    <n v="52779"/>
    <n v="52779"/>
  </r>
  <r>
    <n v="19497"/>
    <x v="3"/>
    <s v="KL01040014"/>
    <s v="Moss Kajakklubb"/>
    <n v="21509"/>
    <n v="21509"/>
  </r>
  <r>
    <n v="19523"/>
    <x v="3"/>
    <s v="KL01040040"/>
    <s v="Moss Kunstløpklubb"/>
    <n v="30680"/>
    <n v="30680"/>
  </r>
  <r>
    <n v="208202"/>
    <x v="3"/>
    <s v="KL01040063"/>
    <s v="MOSS MODELLFLYKLUBB"/>
    <n v="478"/>
    <n v="478"/>
  </r>
  <r>
    <n v="866310"/>
    <x v="3"/>
    <s v="KL01040090"/>
    <s v="Moss National Tae Kwon-Do klubb"/>
    <n v="11639"/>
    <n v="11639"/>
  </r>
  <r>
    <n v="19500"/>
    <x v="3"/>
    <s v="KL01040017"/>
    <s v="Moss og omegn Boccia og Teppecurling Klubb"/>
    <n v="31664"/>
    <n v="31664"/>
  </r>
  <r>
    <n v="831623"/>
    <x v="3"/>
    <s v="KL01040089"/>
    <s v="Moss og Omegn Hestesportklubb"/>
    <n v="27278"/>
    <n v="27278"/>
  </r>
  <r>
    <n v="19528"/>
    <x v="3"/>
    <s v="KL01040045"/>
    <s v="Moss Og Omegn Jeger -og Fiskerforening"/>
    <n v="0"/>
    <n v="0"/>
  </r>
  <r>
    <n v="733793"/>
    <x v="3"/>
    <s v="KL01360030"/>
    <s v="Moss og Rygge Danseklubb"/>
    <n v="109583"/>
    <n v="109583"/>
  </r>
  <r>
    <n v="19501"/>
    <x v="3"/>
    <s v="KL01040018"/>
    <s v="Moss Pistolklubb"/>
    <n v="39210"/>
    <n v="39210"/>
  </r>
  <r>
    <n v="666150"/>
    <x v="3"/>
    <s v="KL01040079"/>
    <s v="Moss Rc-Bil Klubb"/>
    <n v="12166"/>
    <n v="12166"/>
  </r>
  <r>
    <n v="19503"/>
    <x v="3"/>
    <s v="KL01040020"/>
    <s v="Moss Roklubb"/>
    <n v="59890"/>
    <n v="59890"/>
  </r>
  <r>
    <n v="19504"/>
    <x v="3"/>
    <s v="KL01040021"/>
    <s v="Moss Seilforening"/>
    <n v="180813"/>
    <n v="180813"/>
  </r>
  <r>
    <n v="19505"/>
    <x v="3"/>
    <s v="KL01040022"/>
    <s v="Moss Skiklubb"/>
    <n v="80584"/>
    <n v="80584"/>
  </r>
  <r>
    <n v="19507"/>
    <x v="3"/>
    <s v="KL01040024"/>
    <s v="Moss Styrkeidrettsklubb"/>
    <n v="10040"/>
    <n v="10040"/>
  </r>
  <r>
    <n v="19508"/>
    <x v="3"/>
    <s v="KL01040025"/>
    <s v="Moss Svømmeklubb"/>
    <n v="200888"/>
    <n v="200888"/>
  </r>
  <r>
    <n v="202821"/>
    <x v="3"/>
    <s v="KL01040062"/>
    <s v="Moss taekwondo klubb"/>
    <n v="55170"/>
    <n v="55170"/>
  </r>
  <r>
    <n v="19509"/>
    <x v="3"/>
    <s v="KL01040026"/>
    <s v="Moss Tennisklubb"/>
    <n v="58789"/>
    <n v="58789"/>
  </r>
  <r>
    <n v="19511"/>
    <x v="3"/>
    <s v="KL01040028"/>
    <s v="Moss Turnforening"/>
    <n v="137011"/>
    <n v="137011"/>
  </r>
  <r>
    <n v="19512"/>
    <x v="3"/>
    <s v="KL01040029"/>
    <s v="Moss Undervannsklubb"/>
    <n v="14786"/>
    <n v="14786"/>
  </r>
  <r>
    <n v="680754"/>
    <x v="3"/>
    <s v="KL01040080"/>
    <s v="Moss-Swingclub"/>
    <n v="16108"/>
    <n v="16108"/>
  </r>
  <r>
    <n v="25195"/>
    <x v="3"/>
    <s v="KL12190006"/>
    <s v="Moster Idrettslag"/>
    <n v="36512"/>
    <n v="36512"/>
  </r>
  <r>
    <n v="27209"/>
    <x v="3"/>
    <s v="KL17230002"/>
    <s v="Mosvik Idrettslag"/>
    <n v="36070"/>
    <n v="36070"/>
  </r>
  <r>
    <n v="27668"/>
    <x v="3"/>
    <s v="KL18370007"/>
    <s v="MUIL, Meløy Ungdoms- og Idrettslag"/>
    <n v="20366"/>
    <n v="20366"/>
  </r>
  <r>
    <n v="26432"/>
    <x v="3"/>
    <s v="KL16010042"/>
    <s v="Munken Bowlingklubb"/>
    <n v="44922"/>
    <n v="44922"/>
  </r>
  <r>
    <n v="749401"/>
    <x v="3"/>
    <s v="KL04030114"/>
    <s v="Munkenes Ballklubb Domkirkeodden"/>
    <n v="8258"/>
    <n v="8258"/>
  </r>
  <r>
    <n v="207307"/>
    <x v="3"/>
    <s v="KL11020101"/>
    <s v="Muskel Fk"/>
    <n v="2624"/>
    <n v="2624"/>
  </r>
  <r>
    <n v="23715"/>
    <x v="3"/>
    <s v="KL09190002"/>
    <s v="Mykland IL"/>
    <n v="1728"/>
    <n v="1728"/>
  </r>
  <r>
    <n v="23648"/>
    <x v="3"/>
    <s v="KL09060053"/>
    <s v="Myra Ungdoms Og Idrettslag"/>
    <n v="62782"/>
    <n v="62782"/>
  </r>
  <r>
    <n v="27905"/>
    <x v="3"/>
    <s v="KL18680007"/>
    <s v="Myre Turnforening"/>
    <n v="49585"/>
    <n v="49585"/>
  </r>
  <r>
    <n v="19832"/>
    <x v="3"/>
    <s v="KL01250007"/>
    <s v="Mysen Idrettsforening"/>
    <n v="143655"/>
    <n v="143655"/>
  </r>
  <r>
    <n v="19833"/>
    <x v="3"/>
    <s v="KL01250008"/>
    <s v="Mysen Pistollag"/>
    <n v="31390"/>
    <n v="31390"/>
  </r>
  <r>
    <n v="19834"/>
    <x v="3"/>
    <s v="KL01250009"/>
    <s v="Mysen Svømmeklubb"/>
    <n v="46386"/>
    <n v="46386"/>
  </r>
  <r>
    <n v="19840"/>
    <x v="3"/>
    <s v="KL01250015"/>
    <s v="Mysen Tennisklubb"/>
    <n v="9174"/>
    <n v="9174"/>
  </r>
  <r>
    <n v="579511"/>
    <x v="3"/>
    <s v="KL12010682"/>
    <s v="Møhlenpris Idrettslag"/>
    <n v="64215"/>
    <n v="64215"/>
  </r>
  <r>
    <n v="447229"/>
    <x v="3"/>
    <s v="KL15050049"/>
    <s v="Møre Flyklubb"/>
    <n v="3463"/>
    <n v="3463"/>
  </r>
  <r>
    <n v="26070"/>
    <x v="3"/>
    <s v="KL15200006"/>
    <s v="Møredykk - Volda og Ørsta Sportsdykkerklubb"/>
    <n v="1609"/>
    <n v="1609"/>
  </r>
  <r>
    <n v="19801"/>
    <x v="3"/>
    <s v="KL01230007"/>
    <s v="Mørk Golfklubb"/>
    <n v="277905"/>
    <n v="277905"/>
  </r>
  <r>
    <n v="836911"/>
    <x v="3"/>
    <s v="KL18040156"/>
    <s v="Mørkved Sportsklubb"/>
    <n v="15533"/>
    <n v="15533"/>
  </r>
  <r>
    <n v="27885"/>
    <x v="3"/>
    <s v="KL18660015"/>
    <s v="Møysalen IL"/>
    <n v="7876"/>
    <n v="7876"/>
  </r>
  <r>
    <n v="28211"/>
    <x v="3"/>
    <s v="KL19240014"/>
    <s v="Målselv Idrettslag"/>
    <n v="81251"/>
    <n v="81251"/>
  </r>
  <r>
    <n v="732303"/>
    <x v="3"/>
    <s v="KL19240061"/>
    <s v="Målselv Swingklubb"/>
    <n v="7904"/>
    <n v="7904"/>
  </r>
  <r>
    <n v="28224"/>
    <x v="3"/>
    <s v="KL19240033"/>
    <s v="Målselv Taekwon-Do Klubb"/>
    <n v="9505"/>
    <n v="9505"/>
  </r>
  <r>
    <n v="28216"/>
    <x v="3"/>
    <s v="KL19240023"/>
    <s v="Målselvs Skiskyttere"/>
    <n v="24532"/>
    <n v="24532"/>
  </r>
  <r>
    <n v="25748"/>
    <x v="3"/>
    <s v="KL14390003"/>
    <s v="Måløy Idrettslag Hovedstyre"/>
    <n v="54102"/>
    <n v="54102"/>
  </r>
  <r>
    <n v="25752"/>
    <x v="3"/>
    <s v="KL14390007"/>
    <s v="Måløy Seilforening"/>
    <n v="6426"/>
    <n v="6426"/>
  </r>
  <r>
    <n v="26209"/>
    <x v="3"/>
    <s v="KL15390009"/>
    <s v="Måndalen Idrettslag"/>
    <n v="96547"/>
    <n v="96547"/>
  </r>
  <r>
    <n v="28212"/>
    <x v="3"/>
    <s v="KL19240015"/>
    <s v="Mårfjell IL"/>
    <n v="9012"/>
    <n v="9012"/>
  </r>
  <r>
    <n v="26711"/>
    <x v="3"/>
    <s v="KL16200004"/>
    <s v="Nabeita IL"/>
    <n v="34422"/>
    <n v="34422"/>
  </r>
  <r>
    <n v="209451"/>
    <x v="3"/>
    <s v="KL17030053"/>
    <s v="Namdal Flyklubb"/>
    <n v="112687"/>
    <n v="112687"/>
  </r>
  <r>
    <n v="202620"/>
    <x v="3"/>
    <s v="KL17440008"/>
    <s v="Namdal Golfklubb"/>
    <n v="21353"/>
    <n v="21353"/>
  </r>
  <r>
    <n v="711277"/>
    <x v="3"/>
    <s v="KL17030064"/>
    <s v="Namdal Kajakklubb"/>
    <n v="3519"/>
    <n v="3519"/>
  </r>
  <r>
    <n v="516436"/>
    <x v="3"/>
    <s v="KL17030059"/>
    <s v="Namdal løpeklubb"/>
    <n v="29466"/>
    <n v="29466"/>
  </r>
  <r>
    <n v="745522"/>
    <x v="3"/>
    <s v="KL17440015"/>
    <s v="Namdal Motorsportklubb"/>
    <n v="6033"/>
    <n v="6033"/>
  </r>
  <r>
    <n v="27035"/>
    <x v="3"/>
    <s v="KL17030011"/>
    <s v="Namdal Sykkelklubb"/>
    <n v="16100"/>
    <n v="16100"/>
  </r>
  <r>
    <n v="27222"/>
    <x v="3"/>
    <s v="KL17250002"/>
    <s v="Namdalseid Idrettslag"/>
    <n v="54063"/>
    <n v="54063"/>
  </r>
  <r>
    <n v="21788"/>
    <x v="3"/>
    <s v="KL04230004"/>
    <s v="Namnå IL"/>
    <n v="15958"/>
    <n v="15958"/>
  </r>
  <r>
    <n v="21789"/>
    <x v="3"/>
    <s v="KL04230005"/>
    <s v="Namnå Pistolklubb"/>
    <n v="19310"/>
    <n v="19310"/>
  </r>
  <r>
    <n v="27037"/>
    <x v="3"/>
    <s v="KL17030013"/>
    <s v="Namsen Fif"/>
    <n v="36720"/>
    <n v="36720"/>
  </r>
  <r>
    <n v="27062"/>
    <x v="3"/>
    <s v="KL17030038"/>
    <s v="Namsos Freeski Bråten IL"/>
    <n v="26438"/>
    <n v="26438"/>
  </r>
  <r>
    <n v="193357"/>
    <x v="3"/>
    <s v="KL17030049"/>
    <s v="Namsos Golfklubb"/>
    <n v="33651"/>
    <n v="33651"/>
  </r>
  <r>
    <n v="27053"/>
    <x v="3"/>
    <s v="KL17030029"/>
    <s v="Namsos Håndballklubb"/>
    <n v="58495"/>
    <n v="58495"/>
  </r>
  <r>
    <n v="27065"/>
    <x v="3"/>
    <s v="KL17030041"/>
    <s v="Namsos IL Fotball"/>
    <n v="218265"/>
    <n v="218265"/>
  </r>
  <r>
    <n v="198689"/>
    <x v="3"/>
    <s v="KL17030052"/>
    <s v="Namsos Judo club"/>
    <n v="12791"/>
    <n v="12791"/>
  </r>
  <r>
    <n v="27060"/>
    <x v="3"/>
    <s v="KL17030036"/>
    <s v="Namsos Kjøre og Rideklubb"/>
    <n v="17552"/>
    <n v="17552"/>
  </r>
  <r>
    <n v="27036"/>
    <x v="3"/>
    <s v="KL17030012"/>
    <s v="Namsos Orienteringsklubb"/>
    <n v="11983"/>
    <n v="11983"/>
  </r>
  <r>
    <n v="27067"/>
    <x v="3"/>
    <s v="KL17030043"/>
    <s v="Namsos Svømmeklubb"/>
    <n v="67458"/>
    <n v="67458"/>
  </r>
  <r>
    <n v="27032"/>
    <x v="3"/>
    <s v="KL17030008"/>
    <s v="Namsos Tae Kwon Do Klubb"/>
    <n v="17797"/>
    <n v="17797"/>
  </r>
  <r>
    <n v="27045"/>
    <x v="3"/>
    <s v="KL17030021"/>
    <s v="Namsos Turnforening"/>
    <n v="23810"/>
    <n v="23810"/>
  </r>
  <r>
    <n v="146605"/>
    <x v="3"/>
    <s v="KL17030046"/>
    <s v="Namsos Vannpoloklubb"/>
    <n v="29327"/>
    <n v="29327"/>
  </r>
  <r>
    <n v="27046"/>
    <x v="3"/>
    <s v="KL17030022"/>
    <s v="Namsos Vektløfterklubb"/>
    <n v="1819"/>
    <n v="1819"/>
  </r>
  <r>
    <n v="27061"/>
    <x v="3"/>
    <s v="KL17030037"/>
    <s v="Namsos Volleyballklubb"/>
    <n v="9751"/>
    <n v="9751"/>
  </r>
  <r>
    <n v="20665"/>
    <x v="3"/>
    <s v="KL02380007"/>
    <s v="Nannestad Idrettslag"/>
    <n v="133497"/>
    <n v="133497"/>
  </r>
  <r>
    <n v="23131"/>
    <x v="3"/>
    <s v="KL07090048"/>
    <s v="Nanset Idrettsforening"/>
    <n v="311908"/>
    <n v="311908"/>
  </r>
  <r>
    <n v="26529"/>
    <x v="3"/>
    <s v="KL16010157"/>
    <s v="Nardo Fotballklubb"/>
    <n v="329761"/>
    <n v="329761"/>
  </r>
  <r>
    <n v="27392"/>
    <x v="3"/>
    <s v="KL18050012"/>
    <s v="Narvik Atletklubb"/>
    <n v="22182"/>
    <n v="22182"/>
  </r>
  <r>
    <n v="209154"/>
    <x v="3"/>
    <s v="KL18050066"/>
    <s v="Narvik Cykleklubb"/>
    <n v="8215"/>
    <n v="8215"/>
  </r>
  <r>
    <n v="191574"/>
    <x v="3"/>
    <s v="KL18050062"/>
    <s v="Narvik Danseklubb"/>
    <n v="5077"/>
    <n v="5077"/>
  </r>
  <r>
    <n v="27433"/>
    <x v="3"/>
    <s v="KL18050053"/>
    <s v="Narvik Golfklubb"/>
    <n v="283860"/>
    <n v="283860"/>
  </r>
  <r>
    <n v="27402"/>
    <x v="3"/>
    <s v="KL18050022"/>
    <s v="Narvik Idrettslag"/>
    <n v="27111"/>
    <n v="27111"/>
  </r>
  <r>
    <n v="513721"/>
    <x v="3"/>
    <s v="KL18050077"/>
    <s v="Narvik Innebandyklubb"/>
    <n v="24254"/>
    <n v="24254"/>
  </r>
  <r>
    <n v="27416"/>
    <x v="3"/>
    <s v="KL18050036"/>
    <s v="Narvik Ishockeyklubb"/>
    <n v="303393"/>
    <n v="303393"/>
  </r>
  <r>
    <n v="27405"/>
    <x v="3"/>
    <s v="KL18050025"/>
    <s v="Narvik Pistolklubb"/>
    <n v="18477"/>
    <n v="18477"/>
  </r>
  <r>
    <n v="27407"/>
    <x v="3"/>
    <s v="KL18050027"/>
    <s v="Narvik Skiklubb"/>
    <n v="35710"/>
    <n v="35710"/>
  </r>
  <r>
    <n v="27409"/>
    <x v="3"/>
    <s v="KL18050029"/>
    <s v="Narvik Slalåmklubb"/>
    <n v="65475"/>
    <n v="65475"/>
  </r>
  <r>
    <n v="27410"/>
    <x v="3"/>
    <s v="KL18050030"/>
    <s v="Narvik Sportsdykkerklubb"/>
    <n v="3926"/>
    <n v="3926"/>
  </r>
  <r>
    <n v="27411"/>
    <x v="3"/>
    <s v="KL18050031"/>
    <s v="Narvik Svømmeklubb"/>
    <n v="7434"/>
    <n v="7434"/>
  </r>
  <r>
    <n v="27414"/>
    <x v="3"/>
    <s v="KL18050034"/>
    <s v="Narvik Turnforening"/>
    <n v="78949"/>
    <n v="78949"/>
  </r>
  <r>
    <n v="725484"/>
    <x v="3"/>
    <s v="KL03011552"/>
    <s v="Natthauken IL"/>
    <n v="35447"/>
    <n v="35447"/>
  </r>
  <r>
    <n v="204517"/>
    <x v="3"/>
    <s v="KL14330004"/>
    <s v="Naustdal Køyre- og Rideklubb"/>
    <n v="2356"/>
    <n v="2356"/>
  </r>
  <r>
    <n v="19591"/>
    <x v="3"/>
    <s v="KL01050056"/>
    <s v="Navestad Idrettsforening"/>
    <n v="134067"/>
    <n v="134067"/>
  </r>
  <r>
    <n v="27694"/>
    <x v="3"/>
    <s v="KL18390005"/>
    <s v="Nedre Beiarn Idrettslag"/>
    <n v="16060"/>
    <n v="16060"/>
  </r>
  <r>
    <n v="22804"/>
    <x v="3"/>
    <s v="KL06250018"/>
    <s v="Nedre Eiker Pistolklubb"/>
    <n v="24128"/>
    <n v="24128"/>
  </r>
  <r>
    <n v="22795"/>
    <x v="3"/>
    <s v="KL06250008"/>
    <s v="Nedre Eiker Svømmeklubb"/>
    <n v="78343"/>
    <n v="78343"/>
  </r>
  <r>
    <n v="113803"/>
    <x v="3"/>
    <s v="KL03010901"/>
    <s v="Nedre Furuset Innebandyklubb"/>
    <n v="5969"/>
    <n v="5969"/>
  </r>
  <r>
    <n v="770538"/>
    <x v="3"/>
    <s v="KL01061016"/>
    <s v="Nedre Glomma Bowls og Curling Club"/>
    <n v="1299"/>
    <n v="1299"/>
  </r>
  <r>
    <n v="19868"/>
    <x v="3"/>
    <s v="KL01350008"/>
    <s v="Nedre Glomma Sportskytterklubb"/>
    <n v="7067"/>
    <n v="7067"/>
  </r>
  <r>
    <n v="518582"/>
    <x v="3"/>
    <s v="KL01060153"/>
    <s v="Nedre Glomma Turnforening"/>
    <n v="507458"/>
    <n v="507458"/>
  </r>
  <r>
    <n v="20495"/>
    <x v="3"/>
    <s v="KL02310077"/>
    <s v="Nedre Romerike Alpinklubb"/>
    <n v="106902"/>
    <n v="106902"/>
  </r>
  <r>
    <n v="446599"/>
    <x v="3"/>
    <s v="KL02300067"/>
    <s v="Nedre Romerike Cheerleaders"/>
    <n v="251382"/>
    <n v="251382"/>
  </r>
  <r>
    <n v="207404"/>
    <x v="3"/>
    <s v="KL02310097"/>
    <s v="Nedre Romerike Flyklubb"/>
    <n v="254142"/>
    <n v="254142"/>
  </r>
  <r>
    <n v="720673"/>
    <x v="3"/>
    <s v="KL02310141"/>
    <s v="Nedre Romerike Flyklubb Veteranflygruppa"/>
    <n v="70991"/>
    <n v="70991"/>
  </r>
  <r>
    <n v="20419"/>
    <x v="3"/>
    <s v="KL02310001"/>
    <s v="Nedre Romerike Handicapidrettslag"/>
    <n v="43712"/>
    <n v="43712"/>
  </r>
  <r>
    <n v="23753"/>
    <x v="3"/>
    <s v="KL09370007"/>
    <s v="Nedre Setesdal Rideklubb"/>
    <n v="6618"/>
    <n v="6618"/>
  </r>
  <r>
    <n v="22727"/>
    <x v="3"/>
    <s v="KL06210003"/>
    <s v="Nedre Sigdal Idrettsforening"/>
    <n v="111805"/>
    <n v="111805"/>
  </r>
  <r>
    <n v="24692"/>
    <x v="3"/>
    <s v="KL11460004"/>
    <s v="Nedstrand Idrettslag"/>
    <n v="143782"/>
    <n v="143782"/>
  </r>
  <r>
    <n v="92871"/>
    <x v="3"/>
    <s v="KL02280027"/>
    <s v="NeRo Sportsdansere"/>
    <n v="7136"/>
    <n v="7136"/>
  </r>
  <r>
    <n v="28495"/>
    <x v="3"/>
    <s v="KL20120045"/>
    <s v="Nerskogen Idrettslag"/>
    <n v="62294"/>
    <n v="62294"/>
  </r>
  <r>
    <n v="665933"/>
    <x v="3"/>
    <s v="KL02360054"/>
    <s v="Nes Golfklubb 09"/>
    <n v="54189"/>
    <n v="54189"/>
  </r>
  <r>
    <n v="20623"/>
    <x v="3"/>
    <s v="KL02360037"/>
    <s v="Nes Innebandyklubb"/>
    <n v="15592"/>
    <n v="15592"/>
  </r>
  <r>
    <n v="20599"/>
    <x v="3"/>
    <s v="KL02360013"/>
    <s v="Nes Ishockeyklubb AIL"/>
    <n v="101276"/>
    <n v="101276"/>
  </r>
  <r>
    <n v="572246"/>
    <x v="3"/>
    <s v="KL02360052"/>
    <s v="Nes Klatreklubb"/>
    <n v="3489"/>
    <n v="3489"/>
  </r>
  <r>
    <n v="20600"/>
    <x v="3"/>
    <s v="KL02360014"/>
    <s v="Nes Orienteringslag"/>
    <n v="1216"/>
    <n v="1216"/>
  </r>
  <r>
    <n v="20615"/>
    <x v="3"/>
    <s v="KL02360029"/>
    <s v="Nes Rideklubb"/>
    <n v="169691"/>
    <n v="169691"/>
  </r>
  <r>
    <n v="20597"/>
    <x v="3"/>
    <s v="KL02360011"/>
    <s v="Nes Ski"/>
    <n v="68654"/>
    <n v="68654"/>
  </r>
  <r>
    <n v="21655"/>
    <x v="3"/>
    <s v="KL04120023"/>
    <s v="Nes Sportsklubb"/>
    <n v="212985"/>
    <n v="212985"/>
  </r>
  <r>
    <n v="722396"/>
    <x v="3"/>
    <s v="KL02360055"/>
    <s v="Nes Svømmeklubb"/>
    <n v="39706"/>
    <n v="39706"/>
  </r>
  <r>
    <n v="20614"/>
    <x v="3"/>
    <s v="KL02360028"/>
    <s v="Nes Sykkelklubb"/>
    <n v="14653"/>
    <n v="14653"/>
  </r>
  <r>
    <n v="20619"/>
    <x v="3"/>
    <s v="KL02360033"/>
    <s v="Nes Tae Kwon-do Klubb"/>
    <n v="11817"/>
    <n v="11817"/>
  </r>
  <r>
    <n v="20603"/>
    <x v="3"/>
    <s v="KL02360017"/>
    <s v="Nes Turnforening"/>
    <n v="55971"/>
    <n v="55971"/>
  </r>
  <r>
    <n v="457032"/>
    <x v="3"/>
    <s v="KL06160009"/>
    <s v="Nesbyen Golfklubb"/>
    <n v="24875"/>
    <n v="24875"/>
  </r>
  <r>
    <n v="22680"/>
    <x v="3"/>
    <s v="KL06160002"/>
    <s v="Nesbyen Idrettslag"/>
    <n v="249069"/>
    <n v="249069"/>
  </r>
  <r>
    <n v="22681"/>
    <x v="3"/>
    <s v="KL06160003"/>
    <s v="Nesbyen Pistolklubb"/>
    <n v="6310"/>
    <n v="6310"/>
  </r>
  <r>
    <n v="23152"/>
    <x v="3"/>
    <s v="KL07110004"/>
    <s v="Nesbygda Idrettsforening"/>
    <n v="6140"/>
    <n v="6140"/>
  </r>
  <r>
    <n v="27130"/>
    <x v="3"/>
    <s v="KL17170004"/>
    <s v="Neset Fotballklubb"/>
    <n v="107616"/>
    <n v="107616"/>
  </r>
  <r>
    <n v="24649"/>
    <x v="3"/>
    <s v="KL11340002"/>
    <s v="Nesflaten Idrettslag"/>
    <n v="13029"/>
    <n v="13029"/>
  </r>
  <r>
    <n v="23120"/>
    <x v="3"/>
    <s v="KL07090037"/>
    <s v="Nesjar Idrettsforening"/>
    <n v="254364"/>
    <n v="254364"/>
  </r>
  <r>
    <n v="560412"/>
    <x v="3"/>
    <s v="KL02360051"/>
    <s v="Neskollen Karateklubb"/>
    <n v="11036"/>
    <n v="11036"/>
  </r>
  <r>
    <n v="27562"/>
    <x v="3"/>
    <s v="KL18280001"/>
    <s v="Nesna Idrettslag"/>
    <n v="58646"/>
    <n v="58646"/>
  </r>
  <r>
    <n v="720116"/>
    <x v="3"/>
    <s v="KL18280014"/>
    <s v="Nesna Styrkeløftklubb"/>
    <n v="3280"/>
    <n v="3280"/>
  </r>
  <r>
    <n v="20008"/>
    <x v="3"/>
    <s v="KL02160017"/>
    <s v="Nesodden Håndballklubb"/>
    <n v="49639"/>
    <n v="49639"/>
  </r>
  <r>
    <n v="19995"/>
    <x v="3"/>
    <s v="KL02160004"/>
    <s v="Nesodden IF"/>
    <n v="587301"/>
    <n v="587301"/>
  </r>
  <r>
    <n v="19997"/>
    <x v="3"/>
    <s v="KL02160006"/>
    <s v="Nesodden Judoklubb"/>
    <n v="10919"/>
    <n v="10919"/>
  </r>
  <r>
    <n v="515441"/>
    <x v="3"/>
    <s v="KL02160032"/>
    <s v="Nesodden kajakklubb"/>
    <n v="0"/>
    <n v="0"/>
  </r>
  <r>
    <n v="19994"/>
    <x v="3"/>
    <s v="KL02160003"/>
    <s v="Nesodden Karateklubb"/>
    <n v="18986"/>
    <n v="18986"/>
  </r>
  <r>
    <n v="19999"/>
    <x v="3"/>
    <s v="KL02160008"/>
    <s v="Nesodden Seilforening"/>
    <n v="94808"/>
    <n v="94808"/>
  </r>
  <r>
    <n v="462041"/>
    <x v="3"/>
    <s v="KL02160030"/>
    <s v="Nesodden Sykkelklubb"/>
    <n v="8877"/>
    <n v="8877"/>
  </r>
  <r>
    <n v="20006"/>
    <x v="3"/>
    <s v="KL02160015"/>
    <s v="Nesodden Taekwondo Klubb"/>
    <n v="34148"/>
    <n v="34148"/>
  </r>
  <r>
    <n v="20001"/>
    <x v="3"/>
    <s v="KL02160010"/>
    <s v="Nesodden Tennisklubb"/>
    <n v="189674"/>
    <n v="189674"/>
  </r>
  <r>
    <n v="20002"/>
    <x v="3"/>
    <s v="KL02160011"/>
    <s v="Nesodden Volleyballklubb"/>
    <n v="8181"/>
    <n v="8181"/>
  </r>
  <r>
    <n v="27182"/>
    <x v="3"/>
    <s v="KL17210006"/>
    <s v="Ness Idrettslag"/>
    <n v="15096"/>
    <n v="15096"/>
  </r>
  <r>
    <n v="28607"/>
    <x v="3"/>
    <s v="KL20270001"/>
    <s v="Nesseby Idrettsforening"/>
    <n v="21651"/>
    <n v="21651"/>
  </r>
  <r>
    <n v="21601"/>
    <x v="3"/>
    <s v="KL04030038"/>
    <s v="Nestor Pensjonistbowlere Hamar"/>
    <n v="32553"/>
    <n v="32553"/>
  </r>
  <r>
    <n v="470149"/>
    <x v="3"/>
    <s v="KL12460046"/>
    <s v="Nest-Sotra Fotball"/>
    <n v="77883"/>
    <n v="77883"/>
  </r>
  <r>
    <n v="20230"/>
    <x v="3"/>
    <s v="KL02200032"/>
    <s v="Nesøya Idrettslag"/>
    <n v="465991"/>
    <n v="465991"/>
  </r>
  <r>
    <n v="27669"/>
    <x v="3"/>
    <s v="KL18370008"/>
    <s v="Neverdal Ungdoms og Idrettslag"/>
    <n v="27179"/>
    <n v="27179"/>
  </r>
  <r>
    <n v="28513"/>
    <x v="3"/>
    <s v="KL20170002"/>
    <s v="Neverfjord Idrettslag"/>
    <n v="7432"/>
    <n v="7432"/>
  </r>
  <r>
    <n v="26512"/>
    <x v="3"/>
    <s v="KL16010134"/>
    <s v="Nidaros Bordtennisklubb"/>
    <n v="5586"/>
    <n v="5586"/>
  </r>
  <r>
    <n v="703488"/>
    <x v="3"/>
    <s v="KL16010527"/>
    <s v="Nidaros Danseklubb"/>
    <n v="37926"/>
    <n v="37926"/>
  </r>
  <r>
    <n v="26618"/>
    <x v="3"/>
    <s v="KL16010253"/>
    <s v="Nidaros Innebandyklubb"/>
    <n v="5902"/>
    <n v="5902"/>
  </r>
  <r>
    <n v="747154"/>
    <x v="3"/>
    <s v="KL16010545"/>
    <s v="Nidaros Ishockeyklubb"/>
    <n v="186863"/>
    <n v="186863"/>
  </r>
  <r>
    <n v="828971"/>
    <x v="3"/>
    <s v="KL16010562"/>
    <s v="Nidaros Ishockeyklubb Junior Elite"/>
    <n v="185148"/>
    <n v="185148"/>
  </r>
  <r>
    <n v="747443"/>
    <x v="3"/>
    <s v="KL16010546"/>
    <s v="Nidaros Jets Basketballklubb"/>
    <n v="29896"/>
    <n v="29896"/>
  </r>
  <r>
    <n v="26656"/>
    <x v="3"/>
    <s v="KL16010291"/>
    <s v="Nidaros Judoklubb"/>
    <n v="10115"/>
    <n v="10115"/>
  </r>
  <r>
    <n v="26607"/>
    <x v="3"/>
    <s v="KL16010242"/>
    <s v="Nidaros Kyokushinkai karateklubb"/>
    <n v="3263"/>
    <n v="3263"/>
  </r>
  <r>
    <n v="26571"/>
    <x v="3"/>
    <s v="KL16010206"/>
    <s v="Nidaros Luftsportklubb"/>
    <n v="11378"/>
    <n v="11378"/>
  </r>
  <r>
    <n v="695255"/>
    <x v="3"/>
    <s v="KL16010514"/>
    <s v="Nidaros Roller Derby"/>
    <n v="10767"/>
    <n v="10767"/>
  </r>
  <r>
    <n v="26534"/>
    <x v="3"/>
    <s v="KL16010165"/>
    <s v="Nidarøst Orienteringsklubb"/>
    <n v="16660"/>
    <n v="16660"/>
  </r>
  <r>
    <n v="23628"/>
    <x v="3"/>
    <s v="KL09060033"/>
    <s v="NIDARÅ TREKKHUNDKLUBB"/>
    <n v="18998"/>
    <n v="18998"/>
  </r>
  <r>
    <n v="26435"/>
    <x v="3"/>
    <s v="KL16010047"/>
    <s v="Nidelv Idrettslag"/>
    <n v="381857"/>
    <n v="381857"/>
  </r>
  <r>
    <n v="496030"/>
    <x v="3"/>
    <s v="KL01360026"/>
    <s v="Nimbus Fallskjermklubb"/>
    <n v="39533"/>
    <n v="39533"/>
  </r>
  <r>
    <n v="22523"/>
    <x v="3"/>
    <s v="KL06020046"/>
    <s v="Nippon Karateklubb"/>
    <n v="24769"/>
    <n v="24769"/>
  </r>
  <r>
    <n v="23517"/>
    <x v="3"/>
    <s v="KL08300001"/>
    <s v="Nissedal Idrettslag"/>
    <n v="17881"/>
    <n v="17881"/>
  </r>
  <r>
    <n v="757436"/>
    <x v="3"/>
    <s v="KL02311601"/>
    <s v="Nitelva CK"/>
    <n v="2559"/>
    <n v="2559"/>
  </r>
  <r>
    <n v="20517"/>
    <x v="3"/>
    <s v="KL02330007"/>
    <s v="NIT-HAK håndballklubb"/>
    <n v="201931"/>
    <n v="201931"/>
  </r>
  <r>
    <n v="864151"/>
    <x v="3"/>
    <s v="KL02330054"/>
    <s v="Nittedal Atletenes Gym og Kraftsportklubb"/>
    <n v="1570"/>
    <n v="1570"/>
  </r>
  <r>
    <n v="20515"/>
    <x v="3"/>
    <s v="KL02330005"/>
    <s v="Nittedal Hundekjørerklubb"/>
    <n v="12153"/>
    <n v="12153"/>
  </r>
  <r>
    <n v="20516"/>
    <x v="3"/>
    <s v="KL02330006"/>
    <s v="Nittedal Idrettslag"/>
    <n v="547586"/>
    <n v="547586"/>
  </r>
  <r>
    <n v="20518"/>
    <x v="3"/>
    <s v="KL02330008"/>
    <s v="Nittedal Orienteringslag"/>
    <n v="10301"/>
    <n v="10301"/>
  </r>
  <r>
    <n v="20534"/>
    <x v="3"/>
    <s v="KL02330024"/>
    <s v="Nittedal Rideklubb"/>
    <n v="18309"/>
    <n v="18309"/>
  </r>
  <r>
    <n v="20524"/>
    <x v="3"/>
    <s v="KL02330014"/>
    <s v="Nittedal Skiskytterlag"/>
    <n v="31631"/>
    <n v="31631"/>
  </r>
  <r>
    <n v="20519"/>
    <x v="3"/>
    <s v="KL02330009"/>
    <s v="Nittedal Sportsskyttergruppe"/>
    <n v="2342"/>
    <n v="2342"/>
  </r>
  <r>
    <n v="20523"/>
    <x v="3"/>
    <s v="KL02330013"/>
    <s v="Nittedal Taekwondoklubb"/>
    <n v="15199"/>
    <n v="15199"/>
  </r>
  <r>
    <n v="724636"/>
    <x v="3"/>
    <s v="KL16010539"/>
    <s v="Nixies Cheerteam Trondheim"/>
    <n v="164001"/>
    <n v="164001"/>
  </r>
  <r>
    <n v="25245"/>
    <x v="3"/>
    <s v="KL12230002"/>
    <s v="Njardar/Tysnes"/>
    <n v="44340"/>
    <n v="44340"/>
  </r>
  <r>
    <n v="24898"/>
    <x v="3"/>
    <s v="KL12010153"/>
    <s v="Njørd Ro og Kajakklubb"/>
    <n v="67893"/>
    <n v="67893"/>
  </r>
  <r>
    <n v="20851"/>
    <x v="3"/>
    <s v="KL03010192"/>
    <s v="Njård"/>
    <n v="1390235"/>
    <n v="1390235"/>
  </r>
  <r>
    <n v="20271"/>
    <x v="3"/>
    <s v="KL02210011"/>
    <s v="NMK Aurskog Høland"/>
    <n v="119169"/>
    <n v="119169"/>
  </r>
  <r>
    <n v="24119"/>
    <x v="3"/>
    <s v="KL11010019"/>
    <s v="NMK Egersund "/>
    <n v="62627"/>
    <n v="62627"/>
  </r>
  <r>
    <n v="21844"/>
    <x v="3"/>
    <s v="KL04270016"/>
    <s v="NMK Elverum"/>
    <n v="83115"/>
    <n v="83115"/>
  </r>
  <r>
    <n v="22381"/>
    <x v="3"/>
    <s v="KL05360008"/>
    <s v="NMK Fluberg"/>
    <n v="26743"/>
    <n v="26743"/>
  </r>
  <r>
    <n v="563267"/>
    <x v="3"/>
    <s v="KL16200015"/>
    <s v="NMK Frøya"/>
    <n v="55561"/>
    <n v="55561"/>
  </r>
  <r>
    <n v="525094"/>
    <x v="3"/>
    <s v="KL02350059"/>
    <s v="NMK Gardermoen"/>
    <n v="175810"/>
    <n v="175810"/>
  </r>
  <r>
    <n v="208491"/>
    <x v="3"/>
    <s v="KL16440007"/>
    <s v="NMK Gaula Motorsport"/>
    <n v="4725"/>
    <n v="4725"/>
  </r>
  <r>
    <n v="22687"/>
    <x v="3"/>
    <s v="KL06170005"/>
    <s v="Nmk Gol"/>
    <n v="127674"/>
    <n v="127674"/>
  </r>
  <r>
    <n v="487906"/>
    <x v="3"/>
    <s v="KL15710007"/>
    <s v="NMK Halsa"/>
    <n v="21213"/>
    <n v="21213"/>
  </r>
  <r>
    <n v="21590"/>
    <x v="3"/>
    <s v="KL04030026"/>
    <s v="Nmk Hamar - Vendkvern Motorbane"/>
    <n v="142505"/>
    <n v="142505"/>
  </r>
  <r>
    <n v="24447"/>
    <x v="3"/>
    <s v="KL11060039"/>
    <s v="NMK Haugaland"/>
    <n v="22561"/>
    <n v="22561"/>
  </r>
  <r>
    <n v="23766"/>
    <x v="3"/>
    <s v="KL09400005"/>
    <s v="NMK Hylestad Snøscooterklubb"/>
    <n v="4837"/>
    <n v="4837"/>
  </r>
  <r>
    <n v="22585"/>
    <x v="3"/>
    <s v="KL06040015"/>
    <s v="Nmk Kongsberg"/>
    <n v="123432"/>
    <n v="123432"/>
  </r>
  <r>
    <n v="24086"/>
    <x v="3"/>
    <s v="KL10370012"/>
    <s v="NMK Kvinesdal"/>
    <n v="35319"/>
    <n v="35319"/>
  </r>
  <r>
    <n v="23105"/>
    <x v="3"/>
    <s v="KL07090022"/>
    <s v="NMK Larvik"/>
    <n v="2413"/>
    <n v="2413"/>
  </r>
  <r>
    <n v="26899"/>
    <x v="3"/>
    <s v="KL16530018"/>
    <s v="NMK Melhus"/>
    <n v="41309"/>
    <n v="41309"/>
  </r>
  <r>
    <n v="450019"/>
    <x v="3"/>
    <s v="KL05190009"/>
    <s v="NMK Midt-Gudbrandsdal"/>
    <n v="42105"/>
    <n v="42105"/>
  </r>
  <r>
    <n v="25842"/>
    <x v="3"/>
    <s v="KL15020030"/>
    <s v="NMK Molde"/>
    <n v="95824"/>
    <n v="95824"/>
  </r>
  <r>
    <n v="205574"/>
    <x v="3"/>
    <s v="KL17440013"/>
    <s v="NMK Namdal"/>
    <n v="21272"/>
    <n v="21272"/>
  </r>
  <r>
    <n v="22901"/>
    <x v="3"/>
    <s v="KL06330007"/>
    <s v="Nmk Nore Og Uvdal"/>
    <n v="83437"/>
    <n v="83437"/>
  </r>
  <r>
    <n v="23366"/>
    <x v="3"/>
    <s v="KL08070006"/>
    <s v="NMK Notodden"/>
    <n v="14259"/>
    <n v="14259"/>
  </r>
  <r>
    <n v="27596"/>
    <x v="3"/>
    <s v="KL18330016"/>
    <s v="NMK Rana"/>
    <n v="42921"/>
    <n v="42921"/>
  </r>
  <r>
    <n v="23030"/>
    <x v="3"/>
    <s v="KL07060006"/>
    <s v="NMK Sandefjord"/>
    <n v="0"/>
    <n v="0"/>
  </r>
  <r>
    <n v="19542"/>
    <x v="3"/>
    <s v="KL01050007"/>
    <s v="Nmk Sarpsborg-rudskogen"/>
    <n v="25298"/>
    <n v="25298"/>
  </r>
  <r>
    <n v="25730"/>
    <x v="3"/>
    <s v="KL14320019"/>
    <s v="NMK Sunnfjord"/>
    <n v="30034"/>
    <n v="30034"/>
  </r>
  <r>
    <n v="26378"/>
    <x v="3"/>
    <s v="KL15670005"/>
    <s v="Nmk Surnadal/rindal (s/r)"/>
    <n v="3181"/>
    <n v="3181"/>
  </r>
  <r>
    <n v="22022"/>
    <x v="3"/>
    <s v="KL05010034"/>
    <s v="NMK Sør-Gudbrandsdal"/>
    <n v="23318"/>
    <n v="23318"/>
  </r>
  <r>
    <n v="21869"/>
    <x v="3"/>
    <s v="KL04280004"/>
    <s v="NMK Trysil"/>
    <n v="86839"/>
    <n v="86839"/>
  </r>
  <r>
    <n v="19790"/>
    <x v="3"/>
    <s v="KL01220008"/>
    <s v="NMK Trøgstad"/>
    <n v="164952"/>
    <n v="164952"/>
  </r>
  <r>
    <n v="22439"/>
    <x v="3"/>
    <s v="KL05420018"/>
    <s v="NMK Valdres"/>
    <n v="20918"/>
    <n v="20918"/>
  </r>
  <r>
    <n v="824720"/>
    <x v="3"/>
    <s v="KL17210049"/>
    <s v="NMK Verdal/Levanger"/>
    <n v="147352"/>
    <n v="147352"/>
  </r>
  <r>
    <n v="24761"/>
    <x v="3"/>
    <s v="KL11540006"/>
    <s v="NMK Vikedal"/>
    <n v="79839"/>
    <n v="79839"/>
  </r>
  <r>
    <n v="460531"/>
    <x v="3"/>
    <s v="KL06210019"/>
    <s v="Nmk-Modum og Sigdal"/>
    <n v="122304"/>
    <n v="122304"/>
  </r>
  <r>
    <n v="783618"/>
    <x v="3"/>
    <s v="KL03011585"/>
    <s v="Nofødra kampsportsklubb Oslo"/>
    <n v="9990"/>
    <n v="9990"/>
  </r>
  <r>
    <n v="23444"/>
    <x v="3"/>
    <s v="KL08190002"/>
    <s v="Nome Flyklubb"/>
    <n v="12874"/>
    <n v="12874"/>
  </r>
  <r>
    <n v="792379"/>
    <x v="3"/>
    <s v="KL08190017"/>
    <s v="Nome Pistolklubb"/>
    <n v="11789"/>
    <n v="11789"/>
  </r>
  <r>
    <n v="451797"/>
    <x v="3"/>
    <s v="KL08190014"/>
    <s v="Nome Rideklubb"/>
    <n v="8876"/>
    <n v="8876"/>
  </r>
  <r>
    <n v="25370"/>
    <x v="3"/>
    <s v="KL12350050"/>
    <s v="Nop - Voss"/>
    <n v="7613"/>
    <n v="7613"/>
  </r>
  <r>
    <n v="24145"/>
    <x v="3"/>
    <s v="KL11020014"/>
    <s v="Nop Vatne Pistolklubb"/>
    <n v="7046"/>
    <n v="7046"/>
  </r>
  <r>
    <n v="22806"/>
    <x v="3"/>
    <s v="KL06250020"/>
    <s v="NOR 92 Innebandyklubb"/>
    <n v="178113"/>
    <n v="178113"/>
  </r>
  <r>
    <n v="25650"/>
    <x v="3"/>
    <s v="KL14200008"/>
    <s v="Norane Idrettslag"/>
    <n v="25854"/>
    <n v="25854"/>
  </r>
  <r>
    <n v="21340"/>
    <x v="3"/>
    <s v="KL03010737"/>
    <s v="Nord Cricket Klubb"/>
    <n v="19953"/>
    <n v="19953"/>
  </r>
  <r>
    <n v="20853"/>
    <x v="3"/>
    <s v="KL03010194"/>
    <s v="Nord Kano Og Kajakk klubb"/>
    <n v="12272"/>
    <n v="12272"/>
  </r>
  <r>
    <n v="27921"/>
    <x v="3"/>
    <s v="KL18700007"/>
    <s v="Nord/Sprint IL"/>
    <n v="18708"/>
    <n v="18708"/>
  </r>
  <r>
    <n v="20854"/>
    <x v="3"/>
    <s v="KL03010196"/>
    <s v="Nordberg Tennisklubb"/>
    <n v="202089"/>
    <n v="202089"/>
  </r>
  <r>
    <n v="19958"/>
    <x v="3"/>
    <s v="KL02140003"/>
    <s v="Nordby Idrettslag"/>
    <n v="218430"/>
    <n v="218430"/>
  </r>
  <r>
    <n v="21709"/>
    <x v="3"/>
    <s v="KL04150013"/>
    <s v="Nordbygda / Løten Ski"/>
    <n v="48540"/>
    <n v="48540"/>
  </r>
  <r>
    <n v="21705"/>
    <x v="3"/>
    <s v="KL04150009"/>
    <s v="Nordbygda Håndball"/>
    <n v="66088"/>
    <n v="66088"/>
  </r>
  <r>
    <n v="26095"/>
    <x v="3"/>
    <s v="KL15240002"/>
    <s v="Norddal Idrettslag"/>
    <n v="11276"/>
    <n v="11276"/>
  </r>
  <r>
    <n v="26098"/>
    <x v="3"/>
    <s v="KL15240005"/>
    <s v="Norddal/eidsdal/geiranger Fotballklubb"/>
    <n v="3465"/>
    <n v="3465"/>
  </r>
  <r>
    <n v="25597"/>
    <x v="3"/>
    <s v="KL14010013"/>
    <s v="Norddalsfjord Idrettslag"/>
    <n v="5119"/>
    <n v="5119"/>
  </r>
  <r>
    <n v="22623"/>
    <x v="3"/>
    <s v="KL06050014"/>
    <s v="Norderhov Ungdoms og Idrettslag"/>
    <n v="16514"/>
    <n v="16514"/>
  </r>
  <r>
    <n v="191610"/>
    <x v="3"/>
    <s v="KL14430017"/>
    <s v="Nordfjord Golfklubb"/>
    <n v="41047"/>
    <n v="41047"/>
  </r>
  <r>
    <n v="203172"/>
    <x v="3"/>
    <s v="KL14430022"/>
    <s v="Nordfjord Sportskyttarlag"/>
    <n v="3001"/>
    <n v="3001"/>
  </r>
  <r>
    <n v="27683"/>
    <x v="3"/>
    <s v="KL18380002"/>
    <s v="Nordfjorden Idrettslag"/>
    <n v="10281"/>
    <n v="10281"/>
  </r>
  <r>
    <n v="27760"/>
    <x v="3"/>
    <s v="KL18480004"/>
    <s v="Nordfold Idrettsforening"/>
    <n v="27287"/>
    <n v="27287"/>
  </r>
  <r>
    <n v="683964"/>
    <x v="3"/>
    <s v="KL02190274"/>
    <s v="Nordhaug Golfklubb"/>
    <n v="25232"/>
    <n v="25232"/>
  </r>
  <r>
    <n v="25564"/>
    <x v="3"/>
    <s v="KL12630008"/>
    <s v="Nordhordland Ballklubb"/>
    <n v="316476"/>
    <n v="316476"/>
  </r>
  <r>
    <n v="747315"/>
    <x v="3"/>
    <s v="KL12630052"/>
    <s v="Nordhordland Bokseklubb"/>
    <n v="3426"/>
    <n v="3426"/>
  </r>
  <r>
    <n v="25570"/>
    <x v="3"/>
    <s v="KL12630014"/>
    <s v="NORDHORDLAND DYKKERKLUBB"/>
    <n v="6535"/>
    <n v="6535"/>
  </r>
  <r>
    <n v="709156"/>
    <x v="3"/>
    <s v="KL12630051"/>
    <s v="Nordhordland Flyklubb"/>
    <n v="12559"/>
    <n v="12559"/>
  </r>
  <r>
    <n v="205427"/>
    <x v="3"/>
    <s v="KL12630039"/>
    <s v="Nordhordland Hestesportklubb"/>
    <n v="1337"/>
    <n v="1337"/>
  </r>
  <r>
    <n v="25573"/>
    <x v="3"/>
    <s v="KL12630017"/>
    <s v="Nordhordland Karateklubb"/>
    <n v="19027"/>
    <n v="19027"/>
  </r>
  <r>
    <n v="490695"/>
    <x v="3"/>
    <s v="KL12560014"/>
    <s v="Nordhordland padleklubb"/>
    <n v="28958"/>
    <n v="28958"/>
  </r>
  <r>
    <n v="684208"/>
    <x v="3"/>
    <s v="KL12600016"/>
    <s v="Nordhordland Pistolklubb"/>
    <n v="5935"/>
    <n v="5935"/>
  </r>
  <r>
    <n v="25537"/>
    <x v="3"/>
    <s v="KL12560007"/>
    <s v="Nordhordland Seilforening"/>
    <n v="545"/>
    <n v="545"/>
  </r>
  <r>
    <n v="25569"/>
    <x v="3"/>
    <s v="KL12630013"/>
    <s v="Nordhordland Skiklubb"/>
    <n v="11537"/>
    <n v="11537"/>
  </r>
  <r>
    <n v="580065"/>
    <x v="3"/>
    <s v="KL12630048"/>
    <s v="Nordhordland Sykkelklubb"/>
    <n v="13343"/>
    <n v="13343"/>
  </r>
  <r>
    <n v="24382"/>
    <x v="3"/>
    <s v="KL11030163"/>
    <s v="Nord-Jæren Sportsdanseklubb"/>
    <n v="66738"/>
    <n v="66738"/>
  </r>
  <r>
    <n v="28535"/>
    <x v="3"/>
    <s v="KL20190008"/>
    <s v="Nordkapp Svømmeklubb"/>
    <n v="6639"/>
    <n v="6639"/>
  </r>
  <r>
    <n v="447270"/>
    <x v="3"/>
    <s v="KL11490067"/>
    <s v="Nord-Karmøy Rideklubb"/>
    <n v="28081"/>
    <n v="28081"/>
  </r>
  <r>
    <n v="688130"/>
    <x v="3"/>
    <s v="KL19020235"/>
    <s v="Nordlys Karateklubb"/>
    <n v="4291"/>
    <n v="4291"/>
  </r>
  <r>
    <n v="699550"/>
    <x v="3"/>
    <s v="KL20120085"/>
    <s v="Nordlysbyen Aeroklubb"/>
    <n v="5261"/>
    <n v="5261"/>
  </r>
  <r>
    <n v="791824"/>
    <x v="3"/>
    <s v="KL20120091"/>
    <s v="Nordlysbyen Svømme- og Triatlonklubb"/>
    <n v="79051"/>
    <n v="79051"/>
  </r>
  <r>
    <n v="544187"/>
    <x v="3"/>
    <s v="KL20120081"/>
    <s v="Nordlysbyen Sykkel"/>
    <n v="8881"/>
    <n v="8881"/>
  </r>
  <r>
    <n v="24902"/>
    <x v="3"/>
    <s v="KL12010157"/>
    <s v="Nordnes Idrettslag"/>
    <n v="43154"/>
    <n v="43154"/>
  </r>
  <r>
    <n v="21734"/>
    <x v="3"/>
    <s v="KL04180006"/>
    <s v="Nord-Odal idrettslag"/>
    <n v="114669"/>
    <n v="114669"/>
  </r>
  <r>
    <n v="544878"/>
    <x v="3"/>
    <s v="KL04180017"/>
    <s v="Nord-Odal MX Klubb"/>
    <n v="26947"/>
    <n v="26947"/>
  </r>
  <r>
    <n v="21735"/>
    <x v="3"/>
    <s v="KL04180007"/>
    <s v="Nord-Odal Sportsskyttere"/>
    <n v="6997"/>
    <n v="6997"/>
  </r>
  <r>
    <n v="840967"/>
    <x v="3"/>
    <s v="KL02200124"/>
    <s v="Nordpolen Cricket Klubb Asker"/>
    <n v="3250"/>
    <n v="3250"/>
  </r>
  <r>
    <n v="605565"/>
    <x v="3"/>
    <s v="KL19020223"/>
    <s v="Nordpolen Futsal Forening"/>
    <n v="14801"/>
    <n v="14801"/>
  </r>
  <r>
    <n v="20649"/>
    <x v="3"/>
    <s v="KL02370025"/>
    <s v="Nordre Eidsvoll Idrettslag"/>
    <n v="50063"/>
    <n v="50063"/>
  </r>
  <r>
    <n v="25453"/>
    <x v="3"/>
    <s v="KL12460005"/>
    <s v="Nordre Fjell Allianse IL"/>
    <n v="3883"/>
    <n v="3883"/>
  </r>
  <r>
    <n v="222899"/>
    <x v="3"/>
    <s v="KL12460034"/>
    <s v="Nordre Fjell Fotball"/>
    <n v="127603"/>
    <n v="127603"/>
  </r>
  <r>
    <n v="469979"/>
    <x v="3"/>
    <s v="KL12460045"/>
    <s v="Nordre Fjell Friidrett"/>
    <n v="13708"/>
    <n v="13708"/>
  </r>
  <r>
    <n v="222900"/>
    <x v="3"/>
    <s v="KL12460037"/>
    <s v="Nordre Fjell Håndball"/>
    <n v="51714"/>
    <n v="51714"/>
  </r>
  <r>
    <n v="20024"/>
    <x v="3"/>
    <s v="KL02170009"/>
    <s v="Nordre Follo Fk"/>
    <n v="2422"/>
    <n v="2422"/>
  </r>
  <r>
    <n v="25536"/>
    <x v="3"/>
    <s v="KL12560006"/>
    <s v="Nordre Holsnøy Idrettslag"/>
    <n v="78321"/>
    <n v="78321"/>
  </r>
  <r>
    <n v="22391"/>
    <x v="3"/>
    <s v="KL05380006"/>
    <s v="Nordre Land Idrettslag"/>
    <n v="209518"/>
    <n v="209518"/>
  </r>
  <r>
    <n v="806043"/>
    <x v="3"/>
    <s v="KL05380034"/>
    <s v="Nordre Land Jaktskytterklubb"/>
    <n v="5103"/>
    <n v="5103"/>
  </r>
  <r>
    <n v="22341"/>
    <x v="3"/>
    <s v="KL05330010"/>
    <s v="Nordre Oppdalen Idrettslag"/>
    <n v="44969"/>
    <n v="44969"/>
  </r>
  <r>
    <n v="23166"/>
    <x v="3"/>
    <s v="KL07130002"/>
    <s v="Nordre Sande Idrettslag"/>
    <n v="112495"/>
    <n v="112495"/>
  </r>
  <r>
    <n v="21870"/>
    <x v="3"/>
    <s v="KL04280005"/>
    <s v="Nordre Trysil IL"/>
    <n v="95245"/>
    <n v="95245"/>
  </r>
  <r>
    <n v="28371"/>
    <x v="3"/>
    <s v="KL19420008"/>
    <s v="Nordreisa Idrettslag"/>
    <n v="179548"/>
    <n v="179548"/>
  </r>
  <r>
    <n v="28379"/>
    <x v="3"/>
    <s v="KL19420018"/>
    <s v="Nordreisa Mk"/>
    <n v="4392"/>
    <n v="4392"/>
  </r>
  <r>
    <n v="28372"/>
    <x v="3"/>
    <s v="KL19420010"/>
    <s v="Nordreisa Rideklubb"/>
    <n v="72300"/>
    <n v="72300"/>
  </r>
  <r>
    <n v="25504"/>
    <x v="3"/>
    <s v="KL12470032"/>
    <s v="Nordsiden IL Askøy"/>
    <n v="76842"/>
    <n v="76842"/>
  </r>
  <r>
    <n v="22393"/>
    <x v="3"/>
    <s v="KL05380008"/>
    <s v="Nordsinni Sportsklubb"/>
    <n v="10165"/>
    <n v="10165"/>
  </r>
  <r>
    <n v="791462"/>
    <x v="3"/>
    <s v="KL03011592"/>
    <s v="Nordstrand Aktivitetspark Idrettslag"/>
    <n v="499"/>
    <n v="499"/>
  </r>
  <r>
    <n v="20860"/>
    <x v="3"/>
    <s v="KL03010202"/>
    <s v="Nordstrand Basketball Club"/>
    <n v="14622"/>
    <n v="14622"/>
  </r>
  <r>
    <n v="20861"/>
    <x v="3"/>
    <s v="KL03010203"/>
    <s v="Nordstrand Idrettsforening"/>
    <n v="923878"/>
    <n v="923878"/>
  </r>
  <r>
    <n v="20862"/>
    <x v="3"/>
    <s v="KL03010204"/>
    <s v="Nordstrand Sportsskyttere"/>
    <n v="22743"/>
    <n v="22743"/>
  </r>
  <r>
    <n v="20863"/>
    <x v="3"/>
    <s v="KL03010205"/>
    <s v="Nordstrand Tennisklubb"/>
    <n v="403296"/>
    <n v="403296"/>
  </r>
  <r>
    <n v="21078"/>
    <x v="3"/>
    <s v="KL03010449"/>
    <s v="Nordstrand Turnforening"/>
    <n v="419564"/>
    <n v="419564"/>
  </r>
  <r>
    <n v="27345"/>
    <x v="3"/>
    <s v="KL18040042"/>
    <s v="Nordstranda Idrettslag"/>
    <n v="65289"/>
    <n v="65289"/>
  </r>
  <r>
    <n v="28369"/>
    <x v="3"/>
    <s v="KL19420005"/>
    <s v="Nord-Troms Dykkerklubb"/>
    <n v="2480"/>
    <n v="2480"/>
  </r>
  <r>
    <n v="768645"/>
    <x v="3"/>
    <s v="KL03011580"/>
    <s v="Nordtvet Rideklubb"/>
    <n v="3106"/>
    <n v="3106"/>
  </r>
  <r>
    <n v="471070"/>
    <x v="3"/>
    <s v="KL11490069"/>
    <s v="Nordvegen Golfklubb"/>
    <n v="32772"/>
    <n v="32772"/>
  </r>
  <r>
    <n v="563995"/>
    <x v="3"/>
    <s v="KL15040106"/>
    <s v="Nordvest Hestesportklubb"/>
    <n v="23856"/>
    <n v="23856"/>
  </r>
  <r>
    <n v="26357"/>
    <x v="3"/>
    <s v="KL15630029"/>
    <s v="Nordvesten Klyvarlag"/>
    <n v="450"/>
    <n v="450"/>
  </r>
  <r>
    <n v="21983"/>
    <x v="3"/>
    <s v="KL04380002"/>
    <s v="Nord-Østerdal Hestesportsklubb"/>
    <n v="14076"/>
    <n v="14076"/>
  </r>
  <r>
    <n v="26171"/>
    <x v="3"/>
    <s v="KL15340011"/>
    <s v="Nordøy Idrettslag"/>
    <n v="18992"/>
    <n v="18992"/>
  </r>
  <r>
    <n v="25103"/>
    <x v="3"/>
    <s v="KL12010372"/>
    <s v="Nordås Karateklubb"/>
    <n v="79379"/>
    <n v="79379"/>
  </r>
  <r>
    <n v="25410"/>
    <x v="3"/>
    <s v="KL12430005"/>
    <s v="Nore Neset Idrettslag"/>
    <n v="274013"/>
    <n v="274013"/>
  </r>
  <r>
    <n v="493011"/>
    <x v="3"/>
    <s v="KL06220007"/>
    <s v="Norefjell Cykleklubb"/>
    <n v="1498"/>
    <n v="1498"/>
  </r>
  <r>
    <n v="22741"/>
    <x v="3"/>
    <s v="KL06220005"/>
    <s v="Norefjell Golfklubb"/>
    <n v="106307"/>
    <n v="106307"/>
  </r>
  <r>
    <n v="22319"/>
    <x v="3"/>
    <s v="KL05290016"/>
    <s v="Norges Handikapforbund Toten"/>
    <n v="0"/>
    <n v="0"/>
  </r>
  <r>
    <n v="25375"/>
    <x v="3"/>
    <s v="KL12380005"/>
    <s v="Norheimsund Fotballklubb"/>
    <n v="97745"/>
    <n v="97745"/>
  </r>
  <r>
    <n v="551976"/>
    <x v="3"/>
    <s v="KL18330082"/>
    <s v="Normal Snow Klubb"/>
    <n v="8969"/>
    <n v="8969"/>
  </r>
  <r>
    <n v="24906"/>
    <x v="3"/>
    <s v="KL12010161"/>
    <s v="Norrøna IL"/>
    <n v="25015"/>
    <n v="25015"/>
  </r>
  <r>
    <n v="578013"/>
    <x v="3"/>
    <s v="KL08190015"/>
    <s v="Norsjø Golfklubb"/>
    <n v="226092"/>
    <n v="226092"/>
  </r>
  <r>
    <n v="720626"/>
    <x v="3"/>
    <s v="KL08220013"/>
    <s v="Norsjø Padleklubb"/>
    <n v="4010"/>
    <n v="4010"/>
  </r>
  <r>
    <n v="197000"/>
    <x v="3"/>
    <s v="KL02350044"/>
    <s v="Norsk Dragracing Gardermoen"/>
    <n v="235194"/>
    <n v="235194"/>
  </r>
  <r>
    <n v="20869"/>
    <x v="3"/>
    <s v="KL03010212"/>
    <s v="Norsk Judo og Jiu-jitsu Klubb"/>
    <n v="79925"/>
    <n v="79925"/>
  </r>
  <r>
    <n v="28191"/>
    <x v="3"/>
    <s v="KL19220011"/>
    <s v="Norsk Motor Klubb Avd Bardu"/>
    <n v="58491"/>
    <n v="58491"/>
  </r>
  <r>
    <n v="24899"/>
    <x v="3"/>
    <s v="KL12010154"/>
    <s v="Norsk Motor Klubb Bergen"/>
    <n v="141656"/>
    <n v="141656"/>
  </r>
  <r>
    <n v="22524"/>
    <x v="3"/>
    <s v="KL06020047"/>
    <s v="Norsk Motor Klubb Drammen"/>
    <n v="1254"/>
    <n v="1254"/>
  </r>
  <r>
    <n v="28026"/>
    <x v="3"/>
    <s v="KL19030057"/>
    <s v="Norsk Motor Klubb Harstad"/>
    <n v="26352"/>
    <n v="26352"/>
  </r>
  <r>
    <n v="22219"/>
    <x v="3"/>
    <s v="KL05170013"/>
    <s v="Norsk Motor Klubb Nord Gudbrandsdal"/>
    <n v="75342"/>
    <n v="75342"/>
  </r>
  <r>
    <n v="28247"/>
    <x v="3"/>
    <s v="KL19260006"/>
    <s v="Norsk Motorklubb Avdeling Dyrøy"/>
    <n v="16882"/>
    <n v="16882"/>
  </r>
  <r>
    <n v="23303"/>
    <x v="3"/>
    <s v="KL08060021"/>
    <s v="Norsk Motorklubb Grenland"/>
    <n v="109133"/>
    <n v="109133"/>
  </r>
  <r>
    <n v="23829"/>
    <x v="3"/>
    <s v="KL10010059"/>
    <s v="Norsk Motorklubb Kristiansand"/>
    <n v="17080"/>
    <n v="17080"/>
  </r>
  <r>
    <n v="28413"/>
    <x v="3"/>
    <s v="KL20030013"/>
    <s v="Norsk Motorklubb Vadsø"/>
    <n v="5390"/>
    <n v="5390"/>
  </r>
  <r>
    <n v="20871"/>
    <x v="3"/>
    <s v="KL03010214"/>
    <s v="Norsk Trekkhundklubb"/>
    <n v="22376"/>
    <n v="22376"/>
  </r>
  <r>
    <n v="20872"/>
    <x v="3"/>
    <s v="KL03010215"/>
    <s v="Norske Officerers Pistolklub"/>
    <n v="15539"/>
    <n v="15539"/>
  </r>
  <r>
    <n v="24900"/>
    <x v="3"/>
    <s v="KL12010155"/>
    <s v="Norske Officerers Pistolklubb Haakonsvern"/>
    <n v="7901"/>
    <n v="7901"/>
  </r>
  <r>
    <n v="20873"/>
    <x v="3"/>
    <s v="KL03010216"/>
    <s v="Norske Studenters Roklub"/>
    <n v="140295"/>
    <n v="140295"/>
  </r>
  <r>
    <n v="137655"/>
    <x v="3"/>
    <s v="KL20200024"/>
    <s v="North Cape Golf Club"/>
    <n v="15360"/>
    <n v="15360"/>
  </r>
  <r>
    <n v="887569"/>
    <x v="3"/>
    <s v="KL19020268"/>
    <s v="Northern Runners"/>
    <n v="10297"/>
    <n v="10297"/>
  </r>
  <r>
    <n v="695466"/>
    <x v="3"/>
    <s v="KL08070053"/>
    <s v="Notodden Bordtennisklubb"/>
    <n v="28444"/>
    <n v="28444"/>
  </r>
  <r>
    <n v="584568"/>
    <x v="3"/>
    <s v="KL08070048"/>
    <s v="Notodden Crossklubb"/>
    <n v="1054"/>
    <n v="1054"/>
  </r>
  <r>
    <n v="23369"/>
    <x v="3"/>
    <s v="KL08070009"/>
    <s v="Notodden Dykkeklubb"/>
    <n v="4853"/>
    <n v="4853"/>
  </r>
  <r>
    <n v="194017"/>
    <x v="3"/>
    <s v="KL08070036"/>
    <s v="Notodden Fotballklubb"/>
    <n v="343728"/>
    <n v="343728"/>
  </r>
  <r>
    <n v="23371"/>
    <x v="3"/>
    <s v="KL08070011"/>
    <s v="Notodden Håndballag"/>
    <n v="64574"/>
    <n v="64574"/>
  </r>
  <r>
    <n v="214100"/>
    <x v="3"/>
    <s v="KL08070038"/>
    <s v="Notodden og Kongsberg Flyklubb"/>
    <n v="37528"/>
    <n v="37528"/>
  </r>
  <r>
    <n v="23372"/>
    <x v="3"/>
    <s v="KL08070012"/>
    <s v="Notodden Orienteringslag"/>
    <n v="35438"/>
    <n v="35438"/>
  </r>
  <r>
    <n v="23375"/>
    <x v="3"/>
    <s v="KL08070015"/>
    <s v="Notodden Pistolklubb"/>
    <n v="7674"/>
    <n v="7674"/>
  </r>
  <r>
    <n v="23379"/>
    <x v="3"/>
    <s v="KL08070019"/>
    <s v="Notodden Ryttersportsklubb"/>
    <n v="11764"/>
    <n v="11764"/>
  </r>
  <r>
    <n v="26439"/>
    <x v="3"/>
    <s v="KL16010051"/>
    <s v="NTNU Fallskjermklubb"/>
    <n v="140585"/>
    <n v="140585"/>
  </r>
  <r>
    <n v="26437"/>
    <x v="3"/>
    <s v="KL16010049"/>
    <s v="NTNU Flyklubb"/>
    <n v="32257"/>
    <n v="32257"/>
  </r>
  <r>
    <n v="157956"/>
    <x v="3"/>
    <s v="KL16010316"/>
    <s v="NTNUI - Norges Teknisk-Naturvitenskapelige Universitets Idrettsforening"/>
    <n v="828904"/>
    <n v="828904"/>
  </r>
  <r>
    <n v="747239"/>
    <x v="3"/>
    <s v="KL15040111"/>
    <s v="Ntnui-ålesund - Norges Teknisk-naturvitenskapelige Universitets Idrett"/>
    <n v="3776"/>
    <n v="3776"/>
  </r>
  <r>
    <n v="701976"/>
    <x v="3"/>
    <s v="KL06310010"/>
    <s v="Numedal Sportsskyttere"/>
    <n v="15781"/>
    <n v="15781"/>
  </r>
  <r>
    <n v="21871"/>
    <x v="3"/>
    <s v="KL04280006"/>
    <s v="Nybergsund Idrettslag - Trysil"/>
    <n v="458397"/>
    <n v="458397"/>
  </r>
  <r>
    <n v="495548"/>
    <x v="3"/>
    <s v="KL16010427"/>
    <s v="Nyborg Idrettslag"/>
    <n v="50304"/>
    <n v="50304"/>
  </r>
  <r>
    <n v="22525"/>
    <x v="3"/>
    <s v="KL06020048"/>
    <s v="Nybyen Ballklubb"/>
    <n v="5491"/>
    <n v="5491"/>
  </r>
  <r>
    <n v="21656"/>
    <x v="3"/>
    <s v="KL04120024"/>
    <s v="Nybygda Idrettslag"/>
    <n v="51906"/>
    <n v="51906"/>
  </r>
  <r>
    <n v="708678"/>
    <x v="3"/>
    <s v="KL03011491"/>
    <s v="Nydalen Alpinklubb"/>
    <n v="124521"/>
    <n v="124521"/>
  </r>
  <r>
    <n v="20874"/>
    <x v="3"/>
    <s v="KL03010217"/>
    <s v="Nydalens Skiklub"/>
    <n v="217378"/>
    <n v="217378"/>
  </r>
  <r>
    <n v="25013"/>
    <x v="3"/>
    <s v="KL12010282"/>
    <s v="Nygård Bowling Club"/>
    <n v="11105"/>
    <n v="11105"/>
  </r>
  <r>
    <n v="22933"/>
    <x v="3"/>
    <s v="KL07010031"/>
    <s v="Nykirke Idrettsforening"/>
    <n v="109732"/>
    <n v="109732"/>
  </r>
  <r>
    <n v="24907"/>
    <x v="3"/>
    <s v="KL12010162"/>
    <s v="Ny-Krohnborg I.L"/>
    <n v="77000"/>
    <n v="77000"/>
  </r>
  <r>
    <n v="19711"/>
    <x v="3"/>
    <s v="KL01060077"/>
    <s v="Nylende Idrettsforening"/>
    <n v="29834"/>
    <n v="29834"/>
  </r>
  <r>
    <n v="24910"/>
    <x v="3"/>
    <s v="KL12010165"/>
    <s v="Nymark Idrettslag"/>
    <n v="182555"/>
    <n v="182555"/>
  </r>
  <r>
    <n v="24493"/>
    <x v="3"/>
    <s v="KL11190011"/>
    <s v="Nærbø Idrettslag"/>
    <n v="817770"/>
    <n v="817770"/>
  </r>
  <r>
    <n v="24491"/>
    <x v="3"/>
    <s v="KL11190007"/>
    <s v="Nærbø Rideklubb"/>
    <n v="5620"/>
    <n v="5620"/>
  </r>
  <r>
    <n v="24500"/>
    <x v="3"/>
    <s v="KL11190021"/>
    <s v="Nærbø Sykle Klubb"/>
    <n v="54292"/>
    <n v="54292"/>
  </r>
  <r>
    <n v="24501"/>
    <x v="3"/>
    <s v="KL11190022"/>
    <s v="Nærbø Symjeklubb"/>
    <n v="21995"/>
    <n v="21995"/>
  </r>
  <r>
    <n v="24495"/>
    <x v="3"/>
    <s v="KL11190013"/>
    <s v="Nærbø Turnforening"/>
    <n v="40411"/>
    <n v="40411"/>
  </r>
  <r>
    <n v="21657"/>
    <x v="3"/>
    <s v="KL04120025"/>
    <s v="Næroset Idrettslag"/>
    <n v="43322"/>
    <n v="43322"/>
  </r>
  <r>
    <n v="22846"/>
    <x v="3"/>
    <s v="KL06270004"/>
    <s v="Nærsnes og Åros Idrettsforening"/>
    <n v="59289"/>
    <n v="59289"/>
  </r>
  <r>
    <n v="27295"/>
    <x v="3"/>
    <s v="KL17510009"/>
    <s v="Nærøy Idrettslag"/>
    <n v="23655"/>
    <n v="23655"/>
  </r>
  <r>
    <n v="21175"/>
    <x v="3"/>
    <s v="KL03010569"/>
    <s v="Nøklevann Ro- og Padleklubb"/>
    <n v="113132"/>
    <n v="113132"/>
  </r>
  <r>
    <n v="23205"/>
    <x v="3"/>
    <s v="KL07220004"/>
    <s v="Nøtterø Skytterlag Avd. Nsf"/>
    <n v="2965"/>
    <n v="2965"/>
  </r>
  <r>
    <n v="23203"/>
    <x v="3"/>
    <s v="KL07220002"/>
    <s v="Nøtterøy Badmintonklubb"/>
    <n v="14321"/>
    <n v="14321"/>
  </r>
  <r>
    <n v="23210"/>
    <x v="3"/>
    <s v="KL07220009"/>
    <s v="Nøtterøy Fekteklubb"/>
    <n v="9041"/>
    <n v="9041"/>
  </r>
  <r>
    <n v="205390"/>
    <x v="3"/>
    <s v="KL07220014"/>
    <s v="Nøtterøy Golfklubb"/>
    <n v="515091"/>
    <n v="515091"/>
  </r>
  <r>
    <n v="708539"/>
    <x v="3"/>
    <s v="KL07220022"/>
    <s v="Nøtterøy Håndball Allianseidrettsforening"/>
    <n v="319941"/>
    <n v="319941"/>
  </r>
  <r>
    <n v="23204"/>
    <x v="3"/>
    <s v="KL07220003"/>
    <s v="Nøtterøy Idrettsforening"/>
    <n v="155955"/>
    <n v="155955"/>
  </r>
  <r>
    <n v="552466"/>
    <x v="3"/>
    <s v="KL07220017"/>
    <s v="Nøtterøy Motorsportklubb"/>
    <n v="14607"/>
    <n v="14607"/>
  </r>
  <r>
    <n v="599727"/>
    <x v="3"/>
    <s v="KL07220019"/>
    <s v="Nøtterøy Og Tønsberg Danseklubb"/>
    <n v="6128"/>
    <n v="6128"/>
  </r>
  <r>
    <n v="722125"/>
    <x v="3"/>
    <s v="KL07220025"/>
    <s v="Nøtterøy Ski"/>
    <n v="1116"/>
    <n v="1116"/>
  </r>
  <r>
    <n v="722119"/>
    <x v="3"/>
    <s v="KL07220024"/>
    <s v="Nøtterøy Turn"/>
    <n v="251656"/>
    <n v="251656"/>
  </r>
  <r>
    <n v="19786"/>
    <x v="3"/>
    <s v="KL01220004"/>
    <s v="O Laget Pan"/>
    <n v="2188"/>
    <n v="2188"/>
  </r>
  <r>
    <n v="899019"/>
    <x v="3"/>
    <s v="KL12010809"/>
    <s v="Octopus Dykkerklubb"/>
    <n v="7755"/>
    <n v="7755"/>
  </r>
  <r>
    <n v="21758"/>
    <x v="3"/>
    <s v="KL04190016"/>
    <s v="Odal Orienteringslag"/>
    <n v="15485"/>
    <n v="15485"/>
  </r>
  <r>
    <n v="674515"/>
    <x v="3"/>
    <s v="KL04190029"/>
    <s v="Odal Sykleklubb"/>
    <n v="2105"/>
    <n v="2105"/>
  </r>
  <r>
    <n v="25306"/>
    <x v="3"/>
    <s v="KL12280021"/>
    <s v="Odda Fotball Klubb"/>
    <n v="222466"/>
    <n v="222466"/>
  </r>
  <r>
    <n v="113698"/>
    <x v="3"/>
    <s v="KL12280025"/>
    <s v="Odda Golfklubb"/>
    <n v="11613"/>
    <n v="11613"/>
  </r>
  <r>
    <n v="25293"/>
    <x v="3"/>
    <s v="KL12280007"/>
    <s v="Odda Idrettslag"/>
    <n v="104809"/>
    <n v="104809"/>
  </r>
  <r>
    <n v="208325"/>
    <x v="3"/>
    <s v="KL12280027"/>
    <s v="Odda Orienteringslag"/>
    <n v="19070"/>
    <n v="19070"/>
  </r>
  <r>
    <n v="25294"/>
    <x v="3"/>
    <s v="KL12280008"/>
    <s v="Odda Pistolklubb"/>
    <n v="4244"/>
    <n v="4244"/>
  </r>
  <r>
    <n v="23345"/>
    <x v="3"/>
    <s v="KL08060063"/>
    <s v="Odds Ballklubb"/>
    <n v="583361"/>
    <n v="583361"/>
  </r>
  <r>
    <n v="23344"/>
    <x v="3"/>
    <s v="KL08060062"/>
    <s v="Odds Turnforening"/>
    <n v="36178"/>
    <n v="36178"/>
  </r>
  <r>
    <n v="25094"/>
    <x v="3"/>
    <s v="KL12010363"/>
    <s v="Odin Styrkeløftklubb"/>
    <n v="35709"/>
    <n v="35709"/>
  </r>
  <r>
    <n v="449672"/>
    <x v="3"/>
    <s v="KL11190032"/>
    <s v="Ogna Golfklubb"/>
    <n v="163317"/>
    <n v="163317"/>
  </r>
  <r>
    <n v="26975"/>
    <x v="3"/>
    <s v="KL17020011"/>
    <s v="Ogndal Idrettslag Hovedlaget"/>
    <n v="48274"/>
    <n v="48274"/>
  </r>
  <r>
    <n v="26868"/>
    <x v="3"/>
    <s v="KL16440005"/>
    <s v="Ok Fjell"/>
    <n v="9788"/>
    <n v="9788"/>
  </r>
  <r>
    <n v="23406"/>
    <x v="3"/>
    <s v="KL08140009"/>
    <s v="OK Skeidi"/>
    <n v="27034"/>
    <n v="27034"/>
  </r>
  <r>
    <n v="27156"/>
    <x v="3"/>
    <s v="KL17190017"/>
    <s v="Ok Skøynar"/>
    <n v="14677"/>
    <n v="14677"/>
  </r>
  <r>
    <n v="20286"/>
    <x v="3"/>
    <s v="KL02210070"/>
    <s v="Ok Øst"/>
    <n v="8386"/>
    <n v="8386"/>
  </r>
  <r>
    <n v="23703"/>
    <x v="3"/>
    <s v="KL09140034"/>
    <s v="Oksefjorden Tennisklubb"/>
    <n v="2618"/>
    <n v="2618"/>
  </r>
  <r>
    <n v="19829"/>
    <x v="3"/>
    <s v="KL01250004"/>
    <s v="Ol Flaggtreff"/>
    <n v="38230"/>
    <n v="38230"/>
  </r>
  <r>
    <n v="22287"/>
    <x v="3"/>
    <s v="KL05280016"/>
    <s v="Ol Toten-Troll"/>
    <n v="33764"/>
    <n v="33764"/>
  </r>
  <r>
    <n v="23189"/>
    <x v="3"/>
    <s v="KL07180005"/>
    <s v="Ol Trollo"/>
    <n v="1136"/>
    <n v="1136"/>
  </r>
  <r>
    <n v="25803"/>
    <x v="3"/>
    <s v="KL14490004"/>
    <s v="Olden Idrettslag"/>
    <n v="12497"/>
    <n v="12497"/>
  </r>
  <r>
    <n v="193431"/>
    <x v="3"/>
    <s v="KL03010997"/>
    <s v="Oldenborg Idrættsselskab"/>
    <n v="20211"/>
    <n v="20211"/>
  </r>
  <r>
    <n v="28357"/>
    <x v="3"/>
    <s v="KL19400006"/>
    <s v="Olderdalen Idrettsklubb"/>
    <n v="11578"/>
    <n v="11578"/>
  </r>
  <r>
    <n v="28550"/>
    <x v="3"/>
    <s v="KL20200006"/>
    <s v="Olderfjord Idretts og Bygdelag"/>
    <n v="13480"/>
    <n v="13480"/>
  </r>
  <r>
    <n v="27525"/>
    <x v="3"/>
    <s v="KL18240023"/>
    <s v="Olderskog Idrettslag"/>
    <n v="61430"/>
    <n v="61430"/>
  </r>
  <r>
    <n v="202145"/>
    <x v="3"/>
    <s v="KL12010523"/>
    <s v="Olsvik Idrettslag"/>
    <n v="121750"/>
    <n v="121750"/>
  </r>
  <r>
    <n v="24554"/>
    <x v="3"/>
    <s v="KL11220004"/>
    <s v="Oltedal Fotballklubb"/>
    <n v="34096"/>
    <n v="34096"/>
  </r>
  <r>
    <n v="25265"/>
    <x v="3"/>
    <s v="KL12240014"/>
    <s v="Omvikdalen Idrettslag"/>
    <n v="16458"/>
    <n v="16458"/>
  </r>
  <r>
    <n v="19739"/>
    <x v="3"/>
    <s v="KL01060105"/>
    <s v="Onsøy Golfklubb"/>
    <n v="179514"/>
    <n v="179514"/>
  </r>
  <r>
    <n v="841032"/>
    <x v="3"/>
    <s v="KL16340038"/>
    <s v="Oppdal Alpin Klubb"/>
    <n v="79398"/>
    <n v="79398"/>
  </r>
  <r>
    <n v="449374"/>
    <x v="3"/>
    <s v="KL16340030"/>
    <s v="Oppdal Bowlingklubb"/>
    <n v="23878"/>
    <n v="23878"/>
  </r>
  <r>
    <n v="26783"/>
    <x v="3"/>
    <s v="KL16340005"/>
    <s v="Oppdal Curlingklubb"/>
    <n v="144629"/>
    <n v="144629"/>
  </r>
  <r>
    <n v="220486"/>
    <x v="3"/>
    <s v="KL16340028"/>
    <s v="Oppdal Flyklubb"/>
    <n v="13817"/>
    <n v="13817"/>
  </r>
  <r>
    <n v="26800"/>
    <x v="3"/>
    <s v="KL16340023"/>
    <s v="Oppdal Golfklubb"/>
    <n v="32520"/>
    <n v="32520"/>
  </r>
  <r>
    <n v="26793"/>
    <x v="3"/>
    <s v="KL16340015"/>
    <s v="Oppdal Hestesportsklubb"/>
    <n v="42699"/>
    <n v="42699"/>
  </r>
  <r>
    <n v="26785"/>
    <x v="3"/>
    <s v="KL16340007"/>
    <s v="Oppdal IL Hovedlaget"/>
    <n v="291212"/>
    <n v="291212"/>
  </r>
  <r>
    <n v="482126"/>
    <x v="3"/>
    <s v="KL16340031"/>
    <s v="OPPDAL KLATRE- OG FJELLSPORTKLUBB"/>
    <n v="8660"/>
    <n v="8660"/>
  </r>
  <r>
    <n v="26794"/>
    <x v="3"/>
    <s v="KL16340016"/>
    <s v="Oppdal Pistolklubb"/>
    <n v="19204"/>
    <n v="19204"/>
  </r>
  <r>
    <n v="20036"/>
    <x v="3"/>
    <s v="KL02170021"/>
    <s v="Oppegård Golfklubb"/>
    <n v="501454"/>
    <n v="501454"/>
  </r>
  <r>
    <n v="20025"/>
    <x v="3"/>
    <s v="KL02170010"/>
    <s v="Oppegård Idrettslag"/>
    <n v="699340"/>
    <n v="699340"/>
  </r>
  <r>
    <n v="20026"/>
    <x v="3"/>
    <s v="KL02170011"/>
    <s v="Oppegård Skytterlag"/>
    <n v="51386"/>
    <n v="51386"/>
  </r>
  <r>
    <n v="582004"/>
    <x v="3"/>
    <s v="KL03011317"/>
    <s v="Oppsal Basket"/>
    <n v="79531"/>
    <n v="79531"/>
  </r>
  <r>
    <n v="20876"/>
    <x v="3"/>
    <s v="KL03010221"/>
    <s v="Oppsal Idrettsforening"/>
    <n v="2821"/>
    <n v="2821"/>
  </r>
  <r>
    <n v="547136"/>
    <x v="3"/>
    <s v="KL03011280"/>
    <s v="Oppsal IF Fotball"/>
    <n v="542714"/>
    <n v="542714"/>
  </r>
  <r>
    <n v="547134"/>
    <x v="3"/>
    <s v="KL03011279"/>
    <s v="Oppsal IF Håndball"/>
    <n v="517334"/>
    <n v="517334"/>
  </r>
  <r>
    <n v="587971"/>
    <x v="3"/>
    <s v="KL03011324"/>
    <s v="Oppsal IF Ski"/>
    <n v="11017"/>
    <n v="11017"/>
  </r>
  <r>
    <n v="547132"/>
    <x v="3"/>
    <s v="KL03011278"/>
    <s v="Oppsal Orientering"/>
    <n v="23820"/>
    <n v="23820"/>
  </r>
  <r>
    <n v="491109"/>
    <x v="3"/>
    <s v="KL03011223"/>
    <s v="Oppsal Taekwondo Klubb"/>
    <n v="7123"/>
    <n v="7123"/>
  </r>
  <r>
    <n v="21749"/>
    <x v="3"/>
    <s v="KL04190007"/>
    <s v="Oppstad Idrettslag"/>
    <n v="24577"/>
    <n v="24577"/>
  </r>
  <r>
    <n v="26441"/>
    <x v="3"/>
    <s v="KL16010053"/>
    <s v="Oppstrinda Salongskytterlag"/>
    <n v="2167"/>
    <n v="2167"/>
  </r>
  <r>
    <n v="25804"/>
    <x v="3"/>
    <s v="KL14490005"/>
    <s v="Oppstryn Idrettslag"/>
    <n v="14125"/>
    <n v="14125"/>
  </r>
  <r>
    <n v="22929"/>
    <x v="3"/>
    <s v="KL07010027"/>
    <s v="Orienteringsklubben Horten"/>
    <n v="1254"/>
    <n v="1254"/>
  </r>
  <r>
    <n v="19514"/>
    <x v="3"/>
    <s v="KL01040031"/>
    <s v="Orienteringsklubben Moss"/>
    <n v="74034"/>
    <n v="74034"/>
  </r>
  <r>
    <n v="23832"/>
    <x v="3"/>
    <s v="KL10010062"/>
    <s v="Orienteringsklubben Sør"/>
    <n v="14588"/>
    <n v="14588"/>
  </r>
  <r>
    <n v="26440"/>
    <x v="3"/>
    <s v="KL16010052"/>
    <s v="ORIENTERINGSLAGET Trollelg"/>
    <n v="27803"/>
    <n v="27803"/>
  </r>
  <r>
    <n v="22981"/>
    <x v="3"/>
    <s v="KL07040016"/>
    <s v="Orienteringslaget Tønsberg og Omegn - Oto"/>
    <n v="84947"/>
    <n v="84947"/>
  </r>
  <r>
    <n v="21719"/>
    <x v="3"/>
    <s v="KL04170010"/>
    <s v="Orienteringslaget Vallset/Stange"/>
    <n v="5534"/>
    <n v="5534"/>
  </r>
  <r>
    <n v="26821"/>
    <x v="3"/>
    <s v="KL16380005"/>
    <s v="Orkanger Idrettsforening"/>
    <n v="624767"/>
    <n v="624767"/>
  </r>
  <r>
    <n v="26823"/>
    <x v="3"/>
    <s v="KL16380007"/>
    <s v="Orkdal Idrettslag"/>
    <n v="268389"/>
    <n v="268389"/>
  </r>
  <r>
    <n v="181292"/>
    <x v="3"/>
    <s v="KL16380035"/>
    <s v="Orkdal Ntn Taekwon-Do Klubb"/>
    <n v="14330"/>
    <n v="14330"/>
  </r>
  <r>
    <n v="190960"/>
    <x v="3"/>
    <s v="KL16380036"/>
    <s v="Orkla Bowlingklubb"/>
    <n v="11452"/>
    <n v="11452"/>
  </r>
  <r>
    <n v="520402"/>
    <x v="3"/>
    <s v="KL16380040"/>
    <s v="Orkla Fjellsportklubb"/>
    <n v="126695"/>
    <n v="126695"/>
  </r>
  <r>
    <n v="163902"/>
    <x v="3"/>
    <s v="KL16380032"/>
    <s v="Orkla Fotballklubb"/>
    <n v="283904"/>
    <n v="283904"/>
  </r>
  <r>
    <n v="20878"/>
    <x v="3"/>
    <s v="KL03010223"/>
    <s v="Ormsund Roklub"/>
    <n v="95435"/>
    <n v="95435"/>
  </r>
  <r>
    <n v="20879"/>
    <x v="3"/>
    <s v="KL03010224"/>
    <s v="Ormøya Tennisklubb"/>
    <n v="12594"/>
    <n v="12594"/>
  </r>
  <r>
    <n v="24515"/>
    <x v="3"/>
    <s v="KL11200009"/>
    <s v="Orre Idrettslag"/>
    <n v="155498"/>
    <n v="155498"/>
  </r>
  <r>
    <n v="24517"/>
    <x v="3"/>
    <s v="KL11200011"/>
    <s v="Orstad Bmx Klubb"/>
    <n v="16622"/>
    <n v="16622"/>
  </r>
  <r>
    <n v="24513"/>
    <x v="3"/>
    <s v="KL11200007"/>
    <s v="Orstad Idrettslag"/>
    <n v="83423"/>
    <n v="83423"/>
  </r>
  <r>
    <n v="25412"/>
    <x v="3"/>
    <s v="KL12430007"/>
    <s v="Os Aero Klubb"/>
    <n v="62645"/>
    <n v="62645"/>
  </r>
  <r>
    <n v="25427"/>
    <x v="3"/>
    <s v="KL12430027"/>
    <s v="Os Basketballklubb"/>
    <n v="1161"/>
    <n v="1161"/>
  </r>
  <r>
    <n v="25430"/>
    <x v="3"/>
    <s v="KL12430030"/>
    <s v="Os Biljard og Snookerklubb"/>
    <n v="23360"/>
    <n v="23360"/>
  </r>
  <r>
    <n v="25413"/>
    <x v="3"/>
    <s v="KL12430008"/>
    <s v="Os Dykkeklubb"/>
    <n v="15100"/>
    <n v="15100"/>
  </r>
  <r>
    <n v="21989"/>
    <x v="3"/>
    <s v="KL04410002"/>
    <s v="Os Idrettslag"/>
    <n v="107198"/>
    <n v="107198"/>
  </r>
  <r>
    <n v="25423"/>
    <x v="3"/>
    <s v="KL12430023"/>
    <s v="Os Kobudokan Karateklubb"/>
    <n v="21580"/>
    <n v="21580"/>
  </r>
  <r>
    <n v="25426"/>
    <x v="3"/>
    <s v="KL12430026"/>
    <s v="Os Mc &amp; Mx Klubb"/>
    <n v="19982"/>
    <n v="19982"/>
  </r>
  <r>
    <n v="752976"/>
    <x v="3"/>
    <s v="KL12430048"/>
    <s v="Os Orienteringsklubb"/>
    <n v="3681"/>
    <n v="3681"/>
  </r>
  <r>
    <n v="25414"/>
    <x v="3"/>
    <s v="KL12430010"/>
    <s v="Os Roklubb"/>
    <n v="51551"/>
    <n v="51551"/>
  </r>
  <r>
    <n v="25415"/>
    <x v="3"/>
    <s v="KL12430011"/>
    <s v="Os Seilforening"/>
    <n v="47250"/>
    <n v="47250"/>
  </r>
  <r>
    <n v="580581"/>
    <x v="3"/>
    <s v="KL12430046"/>
    <s v="Os Svømmeklubb"/>
    <n v="34133"/>
    <n v="34133"/>
  </r>
  <r>
    <n v="25428"/>
    <x v="3"/>
    <s v="KL12430028"/>
    <s v="Os Taekwon-do Klubb"/>
    <n v="17536"/>
    <n v="17536"/>
  </r>
  <r>
    <n v="25416"/>
    <x v="3"/>
    <s v="KL12430013"/>
    <s v="Os Turnforening"/>
    <n v="487841"/>
    <n v="487841"/>
  </r>
  <r>
    <n v="19982"/>
    <x v="3"/>
    <s v="KL02150010"/>
    <s v="Oscarsborg Pistolklubb"/>
    <n v="6420"/>
    <n v="6420"/>
  </r>
  <r>
    <n v="23006"/>
    <x v="3"/>
    <s v="KL07040041"/>
    <s v="Oseberg Skilag"/>
    <n v="46912"/>
    <n v="46912"/>
  </r>
  <r>
    <n v="21904"/>
    <x v="3"/>
    <s v="KL04290005"/>
    <s v="Osen Idrettslag"/>
    <n v="3081"/>
    <n v="3081"/>
  </r>
  <r>
    <n v="26775"/>
    <x v="3"/>
    <s v="KL16330001"/>
    <s v="Osen/steinsdalen I.l."/>
    <n v="42747"/>
    <n v="42747"/>
  </r>
  <r>
    <n v="19847"/>
    <x v="3"/>
    <s v="KL01280003"/>
    <s v="Oshaug Idrettslag"/>
    <n v="39351"/>
    <n v="39351"/>
  </r>
  <r>
    <n v="731391"/>
    <x v="3"/>
    <s v="KL03011559"/>
    <s v="Oslo Aikido Klubb"/>
    <n v="23518"/>
    <n v="23518"/>
  </r>
  <r>
    <n v="213454"/>
    <x v="3"/>
    <s v="KL03011047"/>
    <s v="Oslo Aliens Cricket Club"/>
    <n v="3008"/>
    <n v="3008"/>
  </r>
  <r>
    <n v="21312"/>
    <x v="3"/>
    <s v="KL03010709"/>
    <s v="Oslo Alligators Soft- og Baseballklubb"/>
    <n v="13594"/>
    <n v="13594"/>
  </r>
  <r>
    <n v="21461"/>
    <x v="3"/>
    <s v="KL03010858"/>
    <s v="Oslo Biljardklubb"/>
    <n v="171378"/>
    <n v="171378"/>
  </r>
  <r>
    <n v="21188"/>
    <x v="3"/>
    <s v="KL03010583"/>
    <s v="Oslo Bokseklubb"/>
    <n v="76060"/>
    <n v="76060"/>
  </r>
  <r>
    <n v="753139"/>
    <x v="3"/>
    <s v="KL03011571"/>
    <s v="Oslo Bordtennisklubb"/>
    <n v="72628"/>
    <n v="72628"/>
  </r>
  <r>
    <n v="20885"/>
    <x v="3"/>
    <s v="KL03010231"/>
    <s v="Oslo Bryteklubb"/>
    <n v="19357"/>
    <n v="19357"/>
  </r>
  <r>
    <n v="20887"/>
    <x v="3"/>
    <s v="KL03010233"/>
    <s v="Oslo Bueskyttere"/>
    <n v="21799"/>
    <n v="21799"/>
  </r>
  <r>
    <n v="606345"/>
    <x v="3"/>
    <s v="KL03011370"/>
    <s v="Oslo Cheer klubb galaxy"/>
    <n v="259605"/>
    <n v="259605"/>
  </r>
  <r>
    <n v="21237"/>
    <x v="3"/>
    <s v="KL03010634"/>
    <s v="Oslo City F.c."/>
    <n v="17337"/>
    <n v="17337"/>
  </r>
  <r>
    <n v="20888"/>
    <x v="3"/>
    <s v="KL03010234"/>
    <s v="Oslo Curling Klubb"/>
    <n v="14704"/>
    <n v="14704"/>
  </r>
  <r>
    <n v="829294"/>
    <x v="3"/>
    <s v="KL03011601"/>
    <s v="Oslo Drillklubb"/>
    <n v="0"/>
    <n v="0"/>
  </r>
  <r>
    <n v="20890"/>
    <x v="3"/>
    <s v="KL03010236"/>
    <s v="Oslo Døves Sportsklubb"/>
    <n v="35175"/>
    <n v="35175"/>
  </r>
  <r>
    <n v="20892"/>
    <x v="3"/>
    <s v="KL03010238"/>
    <s v="Oslo Fallskjermklubb"/>
    <n v="460375"/>
    <n v="460375"/>
  </r>
  <r>
    <n v="20893"/>
    <x v="3"/>
    <s v="KL03010239"/>
    <s v="Oslo Fekteklub"/>
    <n v="23988"/>
    <n v="23988"/>
  </r>
  <r>
    <n v="20795"/>
    <x v="3"/>
    <s v="KL03010131"/>
    <s v="Oslo Feltskyttere"/>
    <n v="7076"/>
    <n v="7076"/>
  </r>
  <r>
    <n v="213391"/>
    <x v="3"/>
    <s v="KL03011044"/>
    <s v="Oslo Flyveklubb"/>
    <n v="113524"/>
    <n v="113524"/>
  </r>
  <r>
    <n v="469731"/>
    <x v="3"/>
    <s v="KL03011187"/>
    <s v="Oslo Fridykkerklubb"/>
    <n v="3447"/>
    <n v="3447"/>
  </r>
  <r>
    <n v="220997"/>
    <x v="3"/>
    <s v="KL03011065"/>
    <s v="Oslo Garnisons Pistolklubb"/>
    <n v="1840"/>
    <n v="1840"/>
  </r>
  <r>
    <n v="20897"/>
    <x v="3"/>
    <s v="KL03010243"/>
    <s v="Oslo Golfklubb"/>
    <n v="1741522"/>
    <n v="1741522"/>
  </r>
  <r>
    <n v="895294"/>
    <x v="3"/>
    <s v="KL03011633"/>
    <s v="Oslo Guc Capoeira Klubb"/>
    <n v="7422"/>
    <n v="7422"/>
  </r>
  <r>
    <n v="722335"/>
    <x v="3"/>
    <s v="KL03011545"/>
    <s v="Oslo Gælisk Rugby Klubb"/>
    <n v="2708"/>
    <n v="2708"/>
  </r>
  <r>
    <n v="20898"/>
    <x v="3"/>
    <s v="KL03010244"/>
    <s v="Oslo Handicapidrettslag"/>
    <n v="11947"/>
    <n v="11947"/>
  </r>
  <r>
    <n v="20902"/>
    <x v="3"/>
    <s v="KL03010248"/>
    <s v="Oslo Idrettslag"/>
    <n v="11659"/>
    <n v="11659"/>
  </r>
  <r>
    <n v="683279"/>
    <x v="3"/>
    <s v="KL03011433"/>
    <s v="Oslo Idrettslag Skøyter"/>
    <n v="106250"/>
    <n v="106250"/>
  </r>
  <r>
    <n v="683284"/>
    <x v="3"/>
    <s v="KL03011434"/>
    <s v="Oslo Idrettslag Svømming"/>
    <n v="784534"/>
    <n v="784534"/>
  </r>
  <r>
    <n v="21339"/>
    <x v="3"/>
    <s v="KL03010736"/>
    <s v="Oslo Ju Jitsuklubb"/>
    <n v="1591"/>
    <n v="1591"/>
  </r>
  <r>
    <n v="21091"/>
    <x v="3"/>
    <s v="KL03010467"/>
    <s v="Oslo Judo Klubb"/>
    <n v="40421"/>
    <n v="40421"/>
  </r>
  <r>
    <n v="20903"/>
    <x v="3"/>
    <s v="KL03010249"/>
    <s v="Oslo Kajakklubb"/>
    <n v="327032"/>
    <n v="327032"/>
  </r>
  <r>
    <n v="470056"/>
    <x v="3"/>
    <s v="KL03011191"/>
    <s v="Oslo Kali Sikaran Klubb"/>
    <n v="6998"/>
    <n v="6998"/>
  </r>
  <r>
    <n v="717078"/>
    <x v="3"/>
    <s v="KL03011535"/>
    <s v="Oslo Kampsportklubb"/>
    <n v="8375"/>
    <n v="8375"/>
  </r>
  <r>
    <n v="20906"/>
    <x v="3"/>
    <s v="KL03010252"/>
    <s v="Oslo Karateklubb"/>
    <n v="36996"/>
    <n v="36996"/>
  </r>
  <r>
    <n v="610528"/>
    <x v="3"/>
    <s v="KL03011393"/>
    <s v="Oslo Kendo Klubb"/>
    <n v="4750"/>
    <n v="4750"/>
  </r>
  <r>
    <n v="554160"/>
    <x v="3"/>
    <s v="KL03011284"/>
    <s v="Oslo Klatreklubb"/>
    <n v="34072"/>
    <n v="34072"/>
  </r>
  <r>
    <n v="20907"/>
    <x v="3"/>
    <s v="KL03010253"/>
    <s v="Oslo Kommunale Tjenestemenns Skytterlag"/>
    <n v="87272"/>
    <n v="87272"/>
  </r>
  <r>
    <n v="21486"/>
    <x v="3"/>
    <s v="KL03010883"/>
    <s v="Oslo Kungfu Klubb"/>
    <n v="15754"/>
    <n v="15754"/>
  </r>
  <r>
    <n v="459655"/>
    <x v="3"/>
    <s v="KL03011162"/>
    <s v="Oslo Modellbilklubb"/>
    <n v="10536"/>
    <n v="10536"/>
  </r>
  <r>
    <n v="20852"/>
    <x v="3"/>
    <s v="KL03010193"/>
    <s v="Oslo Motorsportklubb"/>
    <n v="78544"/>
    <n v="78544"/>
  </r>
  <r>
    <n v="482909"/>
    <x v="3"/>
    <s v="KL03011214"/>
    <s v="Oslo Nord Taekwondo klubb"/>
    <n v="40945"/>
    <n v="40945"/>
  </r>
  <r>
    <n v="21318"/>
    <x v="3"/>
    <s v="KL03010715"/>
    <s v="Oslo og Akershus Fjordhestlag"/>
    <n v="5638"/>
    <n v="5638"/>
  </r>
  <r>
    <n v="22813"/>
    <x v="3"/>
    <s v="KL06260003"/>
    <s v="Oslo Og Lier Hanggliderklubb"/>
    <n v="3216"/>
    <n v="3216"/>
  </r>
  <r>
    <n v="21168"/>
    <x v="3"/>
    <s v="KL03010562"/>
    <s v="Oslo Paragliderklubb"/>
    <n v="52296"/>
    <n v="52296"/>
  </r>
  <r>
    <n v="592224"/>
    <x v="3"/>
    <s v="KL03011335"/>
    <s v="Oslo Petanque Club"/>
    <n v="1717"/>
    <n v="1717"/>
  </r>
  <r>
    <n v="20912"/>
    <x v="3"/>
    <s v="KL03010258"/>
    <s v="Oslo Pistolklubb"/>
    <n v="57321"/>
    <n v="57321"/>
  </r>
  <r>
    <n v="21394"/>
    <x v="3"/>
    <s v="KL03010791"/>
    <s v="Oslo Pretenders Sportsklubb"/>
    <n v="10098"/>
    <n v="10098"/>
  </r>
  <r>
    <n v="20915"/>
    <x v="3"/>
    <s v="KL03010261"/>
    <s v="Oslo Roklubb"/>
    <n v="6684"/>
    <n v="6684"/>
  </r>
  <r>
    <n v="699091"/>
    <x v="3"/>
    <s v="KL03011469"/>
    <s v="Oslo Roller Derby Klubb"/>
    <n v="15760"/>
    <n v="15760"/>
  </r>
  <r>
    <n v="200502"/>
    <x v="3"/>
    <s v="KL03011013"/>
    <s v="Oslo Rugbyklubb"/>
    <n v="554"/>
    <n v="554"/>
  </r>
  <r>
    <n v="131243"/>
    <x v="3"/>
    <s v="KL03010910"/>
    <s v="Oslo Rullestolrugbyklubb"/>
    <n v="24071"/>
    <n v="24071"/>
  </r>
  <r>
    <n v="163795"/>
    <x v="3"/>
    <s v="KL03010944"/>
    <s v="Oslo Rullestoltennis Klubb"/>
    <n v="17446"/>
    <n v="17446"/>
  </r>
  <r>
    <n v="20917"/>
    <x v="3"/>
    <s v="KL03010263"/>
    <s v="Oslo Ryttersportsklubb"/>
    <n v="10323"/>
    <n v="10323"/>
  </r>
  <r>
    <n v="207588"/>
    <x v="3"/>
    <s v="KL03011030"/>
    <s v="Oslo Sandvolleyballklubb"/>
    <n v="97477"/>
    <n v="97477"/>
  </r>
  <r>
    <n v="20918"/>
    <x v="3"/>
    <s v="KL03010264"/>
    <s v="Oslo Seilforening"/>
    <n v="300920"/>
    <n v="300920"/>
  </r>
  <r>
    <n v="682073"/>
    <x v="3"/>
    <s v="KL03011428"/>
    <s v="Oslo Sidelengs Brettklubb"/>
    <n v="3936"/>
    <n v="3936"/>
  </r>
  <r>
    <n v="21128"/>
    <x v="3"/>
    <s v="KL03010513"/>
    <s v="Oslo Skiskytterlag"/>
    <n v="43018"/>
    <n v="43018"/>
  </r>
  <r>
    <n v="20919"/>
    <x v="3"/>
    <s v="KL03010266"/>
    <s v="Oslo Skøiteklub"/>
    <n v="161468"/>
    <n v="161468"/>
  </r>
  <r>
    <n v="697157"/>
    <x v="3"/>
    <s v="KL03011455"/>
    <s v="Oslo Snooker"/>
    <n v="3907"/>
    <n v="3907"/>
  </r>
  <r>
    <n v="709526"/>
    <x v="3"/>
    <s v="KL03011517"/>
    <s v="Oslo Speedskaters Rulleskøyteklubb"/>
    <n v="453"/>
    <n v="453"/>
  </r>
  <r>
    <n v="20920"/>
    <x v="3"/>
    <s v="KL03010267"/>
    <s v="Oslo Sportsskyttere"/>
    <n v="117142"/>
    <n v="117142"/>
  </r>
  <r>
    <n v="214471"/>
    <x v="3"/>
    <s v="KL03011057"/>
    <s v="Oslo Squash Klubb"/>
    <n v="24244"/>
    <n v="24244"/>
  </r>
  <r>
    <n v="21191"/>
    <x v="3"/>
    <s v="KL03010586"/>
    <s v="Oslo Stupeklubb"/>
    <n v="16529"/>
    <n v="16529"/>
  </r>
  <r>
    <n v="170424"/>
    <x v="3"/>
    <s v="KL03010273X"/>
    <s v="Oslo Styrkeløftklubb"/>
    <n v="37480"/>
    <n v="37480"/>
  </r>
  <r>
    <n v="21117"/>
    <x v="3"/>
    <s v="KL03010499"/>
    <s v="Oslo Taekwondo Klubb"/>
    <n v="42398"/>
    <n v="42398"/>
  </r>
  <r>
    <n v="20927"/>
    <x v="3"/>
    <s v="KL03010274"/>
    <s v="Oslo Tennisklubb"/>
    <n v="494988"/>
    <n v="494988"/>
  </r>
  <r>
    <n v="20928"/>
    <x v="3"/>
    <s v="KL03010275"/>
    <s v="Oslo Turnforening"/>
    <n v="2055870"/>
    <n v="2055870"/>
  </r>
  <r>
    <n v="790594"/>
    <x v="3"/>
    <s v="KL03011591"/>
    <s v="Oslo Urbane Idrettsforening"/>
    <n v="34276"/>
    <n v="34276"/>
  </r>
  <r>
    <n v="21197"/>
    <x v="3"/>
    <s v="KL03010593"/>
    <s v="Oslo Vikings Amerikansk Fotballklub"/>
    <n v="108308"/>
    <n v="108308"/>
  </r>
  <r>
    <n v="192914"/>
    <x v="3"/>
    <s v="KL03010992"/>
    <s v="Oslo Volley"/>
    <n v="117164"/>
    <n v="117164"/>
  </r>
  <r>
    <n v="682032"/>
    <x v="3"/>
    <s v="KL03011427"/>
    <s v="Oslo Wu-Tan Guoshu Klubb"/>
    <n v="6428"/>
    <n v="6428"/>
  </r>
  <r>
    <n v="481947"/>
    <x v="3"/>
    <s v="KL03011212"/>
    <s v="Oslo Øst Taekwon-Do klubb"/>
    <n v="33004"/>
    <n v="33004"/>
  </r>
  <r>
    <n v="20932"/>
    <x v="3"/>
    <s v="KL03010281"/>
    <s v="Oslo Østre Sportsskyttere"/>
    <n v="4642"/>
    <n v="4642"/>
  </r>
  <r>
    <n v="473585"/>
    <x v="3"/>
    <s v="KL03011196"/>
    <s v="Oslofjord triatlon"/>
    <n v="3506"/>
    <n v="3506"/>
  </r>
  <r>
    <n v="838412"/>
    <x v="3"/>
    <s v="KL03011606"/>
    <s v="Oslofjord Undervannsjakt Klubb"/>
    <n v="5843"/>
    <n v="5843"/>
  </r>
  <r>
    <n v="20938"/>
    <x v="3"/>
    <s v="KL03010287"/>
    <s v="Oslomarka Trekkhundklubb"/>
    <n v="33284"/>
    <n v="33284"/>
  </r>
  <r>
    <n v="21008"/>
    <x v="3"/>
    <s v="KL03010363"/>
    <s v="OsloMet Il"/>
    <n v="17892"/>
    <n v="17892"/>
  </r>
  <r>
    <n v="21229"/>
    <x v="3"/>
    <s v="KL03010626"/>
    <s v="Osloområdets Viltmålklubb"/>
    <n v="6692"/>
    <n v="6692"/>
  </r>
  <r>
    <n v="20935"/>
    <x v="3"/>
    <s v="KL03010284"/>
    <s v="Oslostudentenes Idrettsklubb"/>
    <n v="383182"/>
    <n v="383182"/>
  </r>
  <r>
    <n v="20930"/>
    <x v="3"/>
    <s v="KL03010277"/>
    <s v="Osloungdommens Motorsenter Trial-Klubb"/>
    <n v="22209"/>
    <n v="22209"/>
  </r>
  <r>
    <n v="709656"/>
    <x v="3"/>
    <s v="KL15570015"/>
    <s v="Osmarka Hestesport Klubb"/>
    <n v="5978"/>
    <n v="5978"/>
  </r>
  <r>
    <n v="26313"/>
    <x v="3"/>
    <s v="KL15570006"/>
    <s v="Osmarka Idrettslag"/>
    <n v="14785"/>
    <n v="14785"/>
  </r>
  <r>
    <n v="447802"/>
    <x v="3"/>
    <s v="KL12530019"/>
    <s v="Osterøy Fjordhestlag"/>
    <n v="13666"/>
    <n v="13666"/>
  </r>
  <r>
    <n v="25520"/>
    <x v="3"/>
    <s v="KL12530004"/>
    <s v="Osterøy Idrottslag"/>
    <n v="296204"/>
    <n v="296204"/>
  </r>
  <r>
    <n v="576265"/>
    <x v="3"/>
    <s v="KL12530020"/>
    <s v="Osterøy Motorsportklubb"/>
    <n v="5739"/>
    <n v="5739"/>
  </r>
  <r>
    <n v="749276"/>
    <x v="3"/>
    <s v="KL12530021"/>
    <s v="Osterøy Taekwondoklubb"/>
    <n v="8727"/>
    <n v="8727"/>
  </r>
  <r>
    <n v="26443"/>
    <x v="3"/>
    <s v="KL16010055"/>
    <s v="Othilienborg I L"/>
    <n v="64456"/>
    <n v="64456"/>
  </r>
  <r>
    <n v="23751"/>
    <x v="3"/>
    <s v="KL09370003"/>
    <s v="Otra IL"/>
    <n v="279293"/>
    <n v="279293"/>
  </r>
  <r>
    <n v="22212"/>
    <x v="3"/>
    <s v="KL05170004"/>
    <s v="Otta Idrettslag"/>
    <n v="225557"/>
    <n v="225557"/>
  </r>
  <r>
    <n v="22170"/>
    <x v="3"/>
    <s v="KL05140007"/>
    <s v="Ottadalen Sykkelklubb"/>
    <n v="4839"/>
    <n v="4839"/>
  </r>
  <r>
    <n v="27048"/>
    <x v="3"/>
    <s v="KL17030024"/>
    <s v="Otterøy Idrettslag"/>
    <n v="7480"/>
    <n v="7480"/>
  </r>
  <r>
    <n v="21713"/>
    <x v="3"/>
    <s v="KL04170004"/>
    <s v="Ottestad Idrettslag"/>
    <n v="231775"/>
    <n v="231775"/>
  </r>
  <r>
    <n v="27268"/>
    <x v="3"/>
    <s v="KL17440001"/>
    <s v="Overhalla Idrettslag"/>
    <n v="272306"/>
    <n v="272306"/>
  </r>
  <r>
    <n v="810156"/>
    <x v="3"/>
    <s v="KL10010230"/>
    <s v="Padda Dykkerklubb"/>
    <n v="1554"/>
    <n v="1554"/>
  </r>
  <r>
    <n v="698970"/>
    <x v="3"/>
    <s v="KL11030298"/>
    <s v="Paradis Fotballklubb"/>
    <n v="7642"/>
    <n v="7642"/>
  </r>
  <r>
    <n v="712029"/>
    <x v="3"/>
    <s v="KL12010765"/>
    <s v="Paradis Idrettslag"/>
    <n v="3383"/>
    <n v="3383"/>
  </r>
  <r>
    <n v="189576"/>
    <x v="3"/>
    <s v="KL12010507"/>
    <s v="Paradis Tennisklubb"/>
    <n v="433229"/>
    <n v="433229"/>
  </r>
  <r>
    <n v="739298"/>
    <x v="3"/>
    <s v="KL08140025"/>
    <s v="Paragrafrytterne Sykkelklubb Bamble"/>
    <n v="4606"/>
    <n v="4606"/>
  </r>
  <r>
    <n v="22204"/>
    <x v="3"/>
    <s v="KL05160022"/>
    <s v="Peer Gynt Alpinklubb"/>
    <n v="4318"/>
    <n v="4318"/>
  </r>
  <r>
    <n v="710980"/>
    <x v="3"/>
    <s v="KL12240048"/>
    <s v="Perlo kajakklubb"/>
    <n v="5477"/>
    <n v="5477"/>
  </r>
  <r>
    <n v="20943"/>
    <x v="3"/>
    <s v="KL03010292"/>
    <s v="Persbråten Basketballklubb"/>
    <n v="50385"/>
    <n v="50385"/>
  </r>
  <r>
    <n v="526624"/>
    <x v="3"/>
    <s v="KL02260026"/>
    <s v="Phoenix RC Club"/>
    <n v="1423"/>
    <n v="1423"/>
  </r>
  <r>
    <n v="22220"/>
    <x v="3"/>
    <s v="KL05170014"/>
    <s v="Pillarguri Badmintonklubb"/>
    <n v="7479"/>
    <n v="7479"/>
  </r>
  <r>
    <n v="26474"/>
    <x v="3"/>
    <s v="KL16010087"/>
    <s v="Pingvin Sportsdykkerklubb"/>
    <n v="3030"/>
    <n v="3030"/>
  </r>
  <r>
    <n v="24608"/>
    <x v="3"/>
    <s v="KL11240039"/>
    <s v="Pingvin Stupklubb"/>
    <n v="0"/>
    <n v="0"/>
  </r>
  <r>
    <n v="24436"/>
    <x v="3"/>
    <s v="KL11060028"/>
    <s v="Plogen Skiklubb"/>
    <n v="65891"/>
    <n v="65891"/>
  </r>
  <r>
    <n v="24238"/>
    <x v="3"/>
    <s v="KL11030019"/>
    <s v="Pol Idrettslag"/>
    <n v="34026"/>
    <n v="34026"/>
  </r>
  <r>
    <n v="28143"/>
    <x v="3"/>
    <s v="KL19020130"/>
    <s v="Polar Taekwon-do Klubb"/>
    <n v="13545"/>
    <n v="13545"/>
  </r>
  <r>
    <n v="163337"/>
    <x v="3"/>
    <s v="KL18040085"/>
    <s v="Polar Team Bowlingklubb"/>
    <n v="6613"/>
    <n v="6613"/>
  </r>
  <r>
    <n v="853209"/>
    <x v="3"/>
    <s v="KL18330095"/>
    <s v="Polarsirkelen Casting og Fluefiskeforening"/>
    <n v="2230"/>
    <n v="2230"/>
  </r>
  <r>
    <n v="187025"/>
    <x v="3"/>
    <s v="KL18330066"/>
    <s v="Polarsirkelen Golf"/>
    <n v="80071"/>
    <n v="80071"/>
  </r>
  <r>
    <n v="27601"/>
    <x v="3"/>
    <s v="KL18330021"/>
    <s v="Polarsirkelen Hang-Og Paragliderklubb"/>
    <n v="5277"/>
    <n v="5277"/>
  </r>
  <r>
    <n v="467690"/>
    <x v="3"/>
    <s v="KL18330078"/>
    <s v="Polarsirkelen Hestesportklubb"/>
    <n v="20000"/>
    <n v="20000"/>
  </r>
  <r>
    <n v="794641"/>
    <x v="3"/>
    <s v="KL18330092"/>
    <s v="Polarsirkelen Kampsportklubb"/>
    <n v="9034"/>
    <n v="9034"/>
  </r>
  <r>
    <n v="582303"/>
    <x v="3"/>
    <s v="KL03011319"/>
    <s v="Polonia Oslo Volleyball Klubb"/>
    <n v="3584"/>
    <n v="3584"/>
  </r>
  <r>
    <n v="825006"/>
    <x v="3"/>
    <s v="KL08050132"/>
    <s v="Pors Boksing"/>
    <n v="11009"/>
    <n v="11009"/>
  </r>
  <r>
    <n v="524888"/>
    <x v="3"/>
    <s v="KL08050117"/>
    <s v="Pors Fotball"/>
    <n v="345170"/>
    <n v="345170"/>
  </r>
  <r>
    <n v="768803"/>
    <x v="3"/>
    <s v="KL08050130"/>
    <s v="Pors Håndball  "/>
    <n v="100466"/>
    <n v="100466"/>
  </r>
  <r>
    <n v="526015"/>
    <x v="3"/>
    <s v="KL20200042"/>
    <s v="Porsanger Idrettslag"/>
    <n v="243385"/>
    <n v="243385"/>
  </r>
  <r>
    <n v="92862"/>
    <x v="3"/>
    <s v="KL20200022"/>
    <s v="Porsanger Rideklubb"/>
    <n v="4026"/>
    <n v="4026"/>
  </r>
  <r>
    <n v="193149"/>
    <x v="3"/>
    <s v="KL08050110"/>
    <s v="Porsgrunn Badmintonklubb"/>
    <n v="6089"/>
    <n v="6089"/>
  </r>
  <r>
    <n v="849210"/>
    <x v="3"/>
    <s v="KL08050138"/>
    <s v="Porsgrunn Disksport Klubb"/>
    <n v="1899"/>
    <n v="1899"/>
  </r>
  <r>
    <n v="23251"/>
    <x v="3"/>
    <s v="KL08050022"/>
    <s v="Porsgrunn Døves Sport"/>
    <n v="929"/>
    <n v="929"/>
  </r>
  <r>
    <n v="23246"/>
    <x v="3"/>
    <s v="KL08050017"/>
    <s v="Porsgrunn GTF Taekwon-Do klubb"/>
    <n v="30067"/>
    <n v="30067"/>
  </r>
  <r>
    <n v="23252"/>
    <x v="3"/>
    <s v="KL08050023"/>
    <s v="Porsgrunn Handicapidrettslag"/>
    <n v="32984"/>
    <n v="32984"/>
  </r>
  <r>
    <n v="23268"/>
    <x v="3"/>
    <s v="KL08050039"/>
    <s v="Porsgrunn Karateklubb"/>
    <n v="14292"/>
    <n v="14292"/>
  </r>
  <r>
    <n v="23254"/>
    <x v="3"/>
    <s v="KL08050025"/>
    <s v="Porsgrunn Orienteringslag"/>
    <n v="91492"/>
    <n v="91492"/>
  </r>
  <r>
    <n v="23231"/>
    <x v="3"/>
    <s v="KL08050002"/>
    <s v="Porsgrunn Pistolklubb"/>
    <n v="28575"/>
    <n v="28575"/>
  </r>
  <r>
    <n v="23255"/>
    <x v="3"/>
    <s v="KL08050026"/>
    <s v="Porsgrunn Roklubb"/>
    <n v="15859"/>
    <n v="15859"/>
  </r>
  <r>
    <n v="707796"/>
    <x v="3"/>
    <s v="KL08050128"/>
    <s v="Porsgrunn Rugby Klubb"/>
    <n v="0"/>
    <n v="0"/>
  </r>
  <r>
    <n v="23258"/>
    <x v="3"/>
    <s v="KL08050029"/>
    <s v="Porsgrunn Tennisklubb -"/>
    <n v="165325"/>
    <n v="165325"/>
  </r>
  <r>
    <n v="158667"/>
    <x v="3"/>
    <s v="KL11300016"/>
    <s v="Preikestolen Golfklubb"/>
    <n v="226256"/>
    <n v="226256"/>
  </r>
  <r>
    <n v="604438"/>
    <x v="3"/>
    <s v="KL12010710"/>
    <s v="Puddefjorden Kajakklubb"/>
    <n v="19083"/>
    <n v="19083"/>
  </r>
  <r>
    <n v="20950"/>
    <x v="3"/>
    <s v="KL02170299"/>
    <s v="RA Padleklubb"/>
    <n v="5165"/>
    <n v="5165"/>
  </r>
  <r>
    <n v="469871"/>
    <x v="3"/>
    <s v="KL03011189"/>
    <s v="Raballder Håndball"/>
    <n v="10599"/>
    <n v="10599"/>
  </r>
  <r>
    <n v="491892"/>
    <x v="3"/>
    <s v="KL03011226"/>
    <s v="Raballder Volleyball"/>
    <n v="12245"/>
    <n v="12245"/>
  </r>
  <r>
    <n v="444641"/>
    <x v="3"/>
    <s v="KL12600012"/>
    <s v="Radøy Fotballklubb"/>
    <n v="75415"/>
    <n v="75415"/>
  </r>
  <r>
    <n v="25550"/>
    <x v="3"/>
    <s v="KL12600004"/>
    <s v="Radøy Idrettslag"/>
    <n v="27339"/>
    <n v="27339"/>
  </r>
  <r>
    <n v="25552"/>
    <x v="3"/>
    <s v="KL12600006"/>
    <s v="Radøy Symjeklubb"/>
    <n v="18344"/>
    <n v="18344"/>
  </r>
  <r>
    <n v="28468"/>
    <x v="3"/>
    <s v="KL20120016"/>
    <s v="Rafsbotn Il"/>
    <n v="37316"/>
    <n v="37316"/>
  </r>
  <r>
    <n v="589096"/>
    <x v="3"/>
    <s v="KL12010695"/>
    <s v="Ragnarok Fotball Klubb"/>
    <n v="1654"/>
    <n v="1654"/>
  </r>
  <r>
    <n v="19848"/>
    <x v="3"/>
    <s v="KL01280004"/>
    <s v="Rakkestad Idrettsforening"/>
    <n v="187059"/>
    <n v="187059"/>
  </r>
  <r>
    <n v="19851"/>
    <x v="3"/>
    <s v="KL01280007"/>
    <s v="Rakkestad Pistolklubb"/>
    <n v="4234"/>
    <n v="4234"/>
  </r>
  <r>
    <n v="19852"/>
    <x v="3"/>
    <s v="KL01280008"/>
    <s v="Rakkestad Sportsskytterklubb"/>
    <n v="4259"/>
    <n v="4259"/>
  </r>
  <r>
    <n v="834817"/>
    <x v="3"/>
    <s v="KL02370054"/>
    <s v="Rambukk Bokseklubb Eidsvoll"/>
    <n v="2208"/>
    <n v="2208"/>
  </r>
  <r>
    <n v="28050"/>
    <x v="3"/>
    <s v="KL19020026"/>
    <s v="Ramfjord Ungdoms- og Idrettslag"/>
    <n v="37865"/>
    <n v="37865"/>
  </r>
  <r>
    <n v="23186"/>
    <x v="3"/>
    <s v="KL07180002"/>
    <s v="Ramnes Idrettsforening"/>
    <n v="231573"/>
    <n v="231573"/>
  </r>
  <r>
    <n v="23187"/>
    <x v="3"/>
    <s v="KL07180003"/>
    <s v="Ramnes Sportsfiskere"/>
    <n v="4072"/>
    <n v="4072"/>
  </r>
  <r>
    <n v="20114"/>
    <x v="3"/>
    <s v="KL02190067"/>
    <s v="Ramstad Turnforening"/>
    <n v="66950"/>
    <n v="66950"/>
  </r>
  <r>
    <n v="25491"/>
    <x v="3"/>
    <s v="KL12470019"/>
    <s v="Ramsøy Idretslag"/>
    <n v="27674"/>
    <n v="27674"/>
  </r>
  <r>
    <n v="25471"/>
    <x v="3"/>
    <s v="KL12460024"/>
    <s v="Ran Seilforening"/>
    <n v="106438"/>
    <n v="106438"/>
  </r>
  <r>
    <n v="27631"/>
    <x v="3"/>
    <s v="KL18330051"/>
    <s v="Rana Bordtennisklubb"/>
    <n v="14897"/>
    <n v="14897"/>
  </r>
  <r>
    <n v="176915"/>
    <x v="3"/>
    <s v="KL18330064"/>
    <s v="Rana Bowlingklubb"/>
    <n v="30869"/>
    <n v="30869"/>
  </r>
  <r>
    <n v="788771"/>
    <x v="3"/>
    <s v="KL18330091"/>
    <s v="Rana Bueskytterklubb"/>
    <n v="2842"/>
    <n v="2842"/>
  </r>
  <r>
    <n v="871579"/>
    <x v="3"/>
    <s v="KL18330096"/>
    <s v="Rana Fotballklubb"/>
    <n v="151625"/>
    <n v="151625"/>
  </r>
  <r>
    <n v="27599"/>
    <x v="3"/>
    <s v="KL18330019"/>
    <s v="Rana Friidrettsklubb"/>
    <n v="6441"/>
    <n v="6441"/>
  </r>
  <r>
    <n v="205015"/>
    <x v="3"/>
    <s v="KL18330067"/>
    <s v="Rana Handballklubb"/>
    <n v="14455"/>
    <n v="14455"/>
  </r>
  <r>
    <n v="27621"/>
    <x v="3"/>
    <s v="KL18330041"/>
    <s v="Rana Karateklubb"/>
    <n v="43356"/>
    <n v="43356"/>
  </r>
  <r>
    <n v="27602"/>
    <x v="3"/>
    <s v="KL18330022"/>
    <s v="Rana Kraftsportsklubb"/>
    <n v="11551"/>
    <n v="11551"/>
  </r>
  <r>
    <n v="27603"/>
    <x v="3"/>
    <s v="KL18330023"/>
    <s v="Rana Slalåmklubb"/>
    <n v="16007"/>
    <n v="16007"/>
  </r>
  <r>
    <n v="27605"/>
    <x v="3"/>
    <s v="KL18330025"/>
    <s v="Rana Svømmeklubb"/>
    <n v="85183"/>
    <n v="85183"/>
  </r>
  <r>
    <n v="27617"/>
    <x v="3"/>
    <s v="KL18330037"/>
    <s v="Rana Sykkelklubb"/>
    <n v="8481"/>
    <n v="8481"/>
  </r>
  <r>
    <n v="27607"/>
    <x v="3"/>
    <s v="KL18330027"/>
    <s v="Rana Turnforening"/>
    <n v="98635"/>
    <n v="98635"/>
  </r>
  <r>
    <n v="681592"/>
    <x v="3"/>
    <s v="KL11270026"/>
    <s v="Randaberg Allianse Idrettslag Turn"/>
    <n v="41739"/>
    <n v="41739"/>
  </r>
  <r>
    <n v="681590"/>
    <x v="3"/>
    <s v="KL11270025"/>
    <s v="Randaberg Allianse-idrettslag Fotballgruppe "/>
    <n v="519371"/>
    <n v="519371"/>
  </r>
  <r>
    <n v="681596"/>
    <x v="3"/>
    <s v="KL11270028"/>
    <s v="Randaberg Allianse-idrettslag Volleyball"/>
    <n v="116784"/>
    <n v="116784"/>
  </r>
  <r>
    <n v="720546"/>
    <x v="3"/>
    <s v="KL11270031"/>
    <s v="Randaberg Bordtennisklubb"/>
    <n v="3213"/>
    <n v="3213"/>
  </r>
  <r>
    <n v="158668"/>
    <x v="3"/>
    <s v="KL11270013"/>
    <s v="Randaberg Golfklubb"/>
    <n v="114565"/>
    <n v="114565"/>
  </r>
  <r>
    <n v="195623"/>
    <x v="3"/>
    <s v="KL11270021"/>
    <s v="Randaberg Helsesportsklubb"/>
    <n v="5960"/>
    <n v="5960"/>
  </r>
  <r>
    <n v="194397"/>
    <x v="3"/>
    <s v="KL11270020"/>
    <s v="Randaberg Håndballklubb"/>
    <n v="53591"/>
    <n v="53591"/>
  </r>
  <r>
    <n v="681594"/>
    <x v="3"/>
    <s v="KL11270027"/>
    <s v="Randaberg Il Svømming"/>
    <n v="96464"/>
    <n v="96464"/>
  </r>
  <r>
    <n v="24625"/>
    <x v="3"/>
    <s v="KL11270011"/>
    <s v="Randaberg Karateklubb"/>
    <n v="20364"/>
    <n v="20364"/>
  </r>
  <r>
    <n v="24623"/>
    <x v="3"/>
    <s v="KL11270009"/>
    <s v="Randaberg Motorsykkelklubb"/>
    <n v="7296"/>
    <n v="7296"/>
  </r>
  <r>
    <n v="24622"/>
    <x v="3"/>
    <s v="KL11270008"/>
    <s v="Randaberg Ryttersportsklubb"/>
    <n v="5791"/>
    <n v="5791"/>
  </r>
  <r>
    <n v="195629"/>
    <x v="3"/>
    <s v="KL11270022"/>
    <s v="Randaberg Sykkelklubb"/>
    <n v="9313"/>
    <n v="9313"/>
  </r>
  <r>
    <n v="24617"/>
    <x v="3"/>
    <s v="KL11270003"/>
    <s v="Randaberg Tennisklubb"/>
    <n v="29009"/>
    <n v="29009"/>
  </r>
  <r>
    <n v="194395"/>
    <x v="3"/>
    <s v="KL11270019"/>
    <s v="Randabergstuperne"/>
    <n v="15827"/>
    <n v="15827"/>
  </r>
  <r>
    <n v="839443"/>
    <x v="3"/>
    <s v="KL10010234"/>
    <s v="Randesund Hockey"/>
    <n v="1222"/>
    <n v="1222"/>
  </r>
  <r>
    <n v="23834"/>
    <x v="3"/>
    <s v="KL10010064"/>
    <s v="Randesund Idrettslag"/>
    <n v="971693"/>
    <n v="971693"/>
  </r>
  <r>
    <n v="22329"/>
    <x v="3"/>
    <s v="KL05320008"/>
    <s v="Randsfjorden Seilforening"/>
    <n v="10754"/>
    <n v="10754"/>
  </r>
  <r>
    <n v="26446"/>
    <x v="3"/>
    <s v="KL16010058"/>
    <s v="Ranheim Idrettslag"/>
    <n v="778597"/>
    <n v="778597"/>
  </r>
  <r>
    <n v="681640"/>
    <x v="3"/>
    <s v="KL16010509"/>
    <s v="Ranheim IL Fotball Topp"/>
    <n v="189620"/>
    <n v="189620"/>
  </r>
  <r>
    <n v="666023"/>
    <x v="3"/>
    <s v="KL16010500"/>
    <s v="Ranheim Innebandyklubb"/>
    <n v="0"/>
    <n v="0"/>
  </r>
  <r>
    <n v="26576"/>
    <x v="3"/>
    <s v="KL16010211"/>
    <s v="Ranheim Skiklubb"/>
    <n v="41903"/>
    <n v="41903"/>
  </r>
  <r>
    <n v="19515"/>
    <x v="3"/>
    <s v="KL01040032"/>
    <s v="Rapid Athene"/>
    <n v="43833"/>
    <n v="43833"/>
  </r>
  <r>
    <n v="22311"/>
    <x v="3"/>
    <s v="KL05290008"/>
    <s v="Raufoss Idrettslag"/>
    <n v="8124"/>
    <n v="8124"/>
  </r>
  <r>
    <n v="162997"/>
    <x v="3"/>
    <s v="KL05290021"/>
    <s v="Raufoss IL Fotball"/>
    <n v="693799"/>
    <n v="693799"/>
  </r>
  <r>
    <n v="163011"/>
    <x v="3"/>
    <s v="KL05290039"/>
    <s v="Raufoss IL Friidrett"/>
    <n v="17228"/>
    <n v="17228"/>
  </r>
  <r>
    <n v="163007"/>
    <x v="3"/>
    <s v="KL05290035"/>
    <s v="Raufoss IL Hopp"/>
    <n v="21959"/>
    <n v="21959"/>
  </r>
  <r>
    <n v="163008"/>
    <x v="3"/>
    <s v="KL05290036"/>
    <s v="Raufoss IL Langrenn"/>
    <n v="39684"/>
    <n v="39684"/>
  </r>
  <r>
    <n v="163012"/>
    <x v="3"/>
    <s v="KL05290040"/>
    <s v="Raufoss IL Orientering"/>
    <n v="8133"/>
    <n v="8133"/>
  </r>
  <r>
    <n v="163010"/>
    <x v="3"/>
    <s v="KL05290038"/>
    <s v="Raufoss Il Svømming"/>
    <n v="29914"/>
    <n v="29914"/>
  </r>
  <r>
    <n v="576094"/>
    <x v="3"/>
    <s v="KL05290053"/>
    <s v="Raufoss Og Gjøvik Sykkelklubb"/>
    <n v="26035"/>
    <n v="26035"/>
  </r>
  <r>
    <n v="696941"/>
    <x v="3"/>
    <s v="KL15390038"/>
    <s v="Rauma Alpin"/>
    <n v="21630"/>
    <n v="21630"/>
  </r>
  <r>
    <n v="163100"/>
    <x v="3"/>
    <s v="KL15390028"/>
    <s v="Rauma Golfklubb"/>
    <n v="25090"/>
    <n v="25090"/>
  </r>
  <r>
    <n v="184008"/>
    <x v="3"/>
    <s v="KL15390029"/>
    <s v="Rauma Hestesportsklubb"/>
    <n v="1222"/>
    <n v="1222"/>
  </r>
  <r>
    <n v="26210"/>
    <x v="3"/>
    <s v="KL15390010"/>
    <s v="Rauma Sykkelklubb"/>
    <n v="9342"/>
    <n v="9342"/>
  </r>
  <r>
    <n v="20556"/>
    <x v="3"/>
    <s v="KL02350011"/>
    <s v="Raumar Orientering"/>
    <n v="42553"/>
    <n v="42553"/>
  </r>
  <r>
    <n v="20606"/>
    <x v="3"/>
    <s v="KL02360020"/>
    <s v="Raumnes &amp; Årnes Idrettslag"/>
    <n v="265518"/>
    <n v="265518"/>
  </r>
  <r>
    <n v="606172"/>
    <x v="3"/>
    <s v="KL07160008"/>
    <s v="Re Fotballklubb"/>
    <n v="77017"/>
    <n v="77017"/>
  </r>
  <r>
    <n v="741182"/>
    <x v="3"/>
    <s v="KL07160010"/>
    <s v="Re Friidrettsklubb"/>
    <n v="19518"/>
    <n v="19518"/>
  </r>
  <r>
    <n v="205362"/>
    <x v="3"/>
    <s v="KL07180009"/>
    <s v="Re Golfklubb"/>
    <n v="53348"/>
    <n v="53348"/>
  </r>
  <r>
    <n v="23191"/>
    <x v="3"/>
    <s v="KL07180007"/>
    <s v="Re Motorsport"/>
    <n v="87461"/>
    <n v="87461"/>
  </r>
  <r>
    <n v="491113"/>
    <x v="3"/>
    <s v="KL07160007"/>
    <s v="Re Sykkelklubb"/>
    <n v="20208"/>
    <n v="20208"/>
  </r>
  <r>
    <n v="20951"/>
    <x v="3"/>
    <s v="KL03010300"/>
    <s v="Ready Idrettsforeningen"/>
    <n v="1124039"/>
    <n v="1124039"/>
  </r>
  <r>
    <n v="28334"/>
    <x v="3"/>
    <s v="KL19360005"/>
    <s v="Rebbenesøy Ungdoms Og Idrettslag"/>
    <n v="21218"/>
    <n v="21218"/>
  </r>
  <r>
    <n v="220031"/>
    <x v="3"/>
    <s v="KL02190317"/>
    <s v="Red Crown BK"/>
    <n v="9858"/>
    <n v="9858"/>
  </r>
  <r>
    <n v="22098"/>
    <x v="3"/>
    <s v="KL05020041"/>
    <s v="Redalen Idrettslag"/>
    <n v="54017"/>
    <n v="54017"/>
  </r>
  <r>
    <n v="27975"/>
    <x v="3"/>
    <s v="KL18740001"/>
    <s v="Reine Idrettslag"/>
    <n v="17407"/>
    <n v="17407"/>
  </r>
  <r>
    <n v="451333"/>
    <x v="3"/>
    <s v="KL19020180"/>
    <s v="Reinen Idrettslag"/>
    <n v="101993"/>
    <n v="101993"/>
  </r>
  <r>
    <n v="26314"/>
    <x v="3"/>
    <s v="KL15570007"/>
    <s v="Reinsfjell Fotballklubb"/>
    <n v="9101"/>
    <n v="9101"/>
  </r>
  <r>
    <n v="22314"/>
    <x v="3"/>
    <s v="KL05290011"/>
    <s v="Reinsvoll Idrettsforening"/>
    <n v="137653"/>
    <n v="137653"/>
  </r>
  <r>
    <n v="27671"/>
    <x v="3"/>
    <s v="KL18370010"/>
    <s v="Reipå Idrettslag"/>
    <n v="114184"/>
    <n v="114184"/>
  </r>
  <r>
    <n v="710844"/>
    <x v="3"/>
    <s v="KL19420033"/>
    <s v="Reisa Biljardklubb"/>
    <n v="17007"/>
    <n v="17007"/>
  </r>
  <r>
    <n v="22823"/>
    <x v="3"/>
    <s v="KL06260013"/>
    <s v="Reistad idrettslag"/>
    <n v="158387"/>
    <n v="158387"/>
  </r>
  <r>
    <n v="26183"/>
    <x v="3"/>
    <s v="KL15350005"/>
    <s v="Rekdal Idrettslag"/>
    <n v="4411"/>
    <n v="4411"/>
  </r>
  <r>
    <n v="25251"/>
    <x v="3"/>
    <s v="KL12230008"/>
    <s v="Reksteren Idrettslag"/>
    <n v="24967"/>
    <n v="24967"/>
  </r>
  <r>
    <n v="27091"/>
    <x v="3"/>
    <s v="KL17140015"/>
    <s v="Remyra I L"/>
    <n v="94560"/>
    <n v="94560"/>
  </r>
  <r>
    <n v="21918"/>
    <x v="3"/>
    <s v="KL04290019"/>
    <s v="Rena Alpinklubb"/>
    <n v="10104"/>
    <n v="10104"/>
  </r>
  <r>
    <n v="21906"/>
    <x v="3"/>
    <s v="KL04290007"/>
    <s v="Rena Idrettslag"/>
    <n v="397230"/>
    <n v="397230"/>
  </r>
  <r>
    <n v="783706"/>
    <x v="3"/>
    <s v="KL04290026"/>
    <s v="Rena Rc Flyklubb"/>
    <n v="403"/>
    <n v="403"/>
  </r>
  <r>
    <n v="21935"/>
    <x v="3"/>
    <s v="KL04320001"/>
    <s v="Rendalen Idrettslag"/>
    <n v="43277"/>
    <n v="43277"/>
  </r>
  <r>
    <n v="26803"/>
    <x v="3"/>
    <s v="KL16350003"/>
    <s v="Rennebu Idrettslag"/>
    <n v="174041"/>
    <n v="174041"/>
  </r>
  <r>
    <n v="748182"/>
    <x v="3"/>
    <s v="KL11420012"/>
    <s v="Rennesøy Fotballklubb"/>
    <n v="48198"/>
    <n v="48198"/>
  </r>
  <r>
    <n v="696610"/>
    <x v="3"/>
    <s v="KL07010062"/>
    <s v="Renshin Aikido Dojo Horten"/>
    <n v="4169"/>
    <n v="4169"/>
  </r>
  <r>
    <n v="21607"/>
    <x v="3"/>
    <s v="KL04030044"/>
    <s v="Ridabu Idrettslag"/>
    <n v="84508"/>
    <n v="84508"/>
  </r>
  <r>
    <n v="21235"/>
    <x v="3"/>
    <s v="KL03010632"/>
    <s v="Rilindja IL"/>
    <n v="77028"/>
    <n v="77028"/>
  </r>
  <r>
    <n v="26377"/>
    <x v="3"/>
    <s v="KL15670003"/>
    <s v="Rindal Idrettslag"/>
    <n v="219468"/>
    <n v="219468"/>
  </r>
  <r>
    <n v="26376"/>
    <x v="3"/>
    <s v="KL15670002"/>
    <s v="Rindal Sportsskyttere"/>
    <n v="6406"/>
    <n v="6406"/>
  </r>
  <r>
    <n v="21658"/>
    <x v="3"/>
    <s v="KL04120026"/>
    <s v="Ring Il"/>
    <n v="24396"/>
    <n v="24396"/>
  </r>
  <r>
    <n v="22250"/>
    <x v="3"/>
    <s v="KL05200020"/>
    <s v="Ringebu-Fåvang Fotballklubb"/>
    <n v="36284"/>
    <n v="36284"/>
  </r>
  <r>
    <n v="22249"/>
    <x v="3"/>
    <s v="KL05200019"/>
    <s v="Ringebu-Fåvang Håndballklubb"/>
    <n v="33458"/>
    <n v="33458"/>
  </r>
  <r>
    <n v="22245"/>
    <x v="3"/>
    <s v="KL05200015"/>
    <s v="Ringebu-Fåvang Idrettslag"/>
    <n v="16686"/>
    <n v="16686"/>
  </r>
  <r>
    <n v="22246"/>
    <x v="3"/>
    <s v="KL05200016"/>
    <s v="Ringebu-Fåvang Skiklubb"/>
    <n v="31151"/>
    <n v="31151"/>
  </r>
  <r>
    <n v="22247"/>
    <x v="3"/>
    <s v="KL05200017"/>
    <s v="Ringebu-Fåvang Tur- Og Trim Klubb"/>
    <n v="10891"/>
    <n v="10891"/>
  </r>
  <r>
    <n v="22376"/>
    <x v="3"/>
    <s v="KL05360003"/>
    <s v="Ringelia Idrettslag"/>
    <n v="623"/>
    <n v="623"/>
  </r>
  <r>
    <n v="22654"/>
    <x v="3"/>
    <s v="KL06050047"/>
    <s v="Ringerike Bowlingklubb"/>
    <n v="32013"/>
    <n v="32013"/>
  </r>
  <r>
    <n v="22626"/>
    <x v="3"/>
    <s v="KL06050018"/>
    <s v="Ringerike Friidrettsklubb"/>
    <n v="35725"/>
    <n v="35725"/>
  </r>
  <r>
    <n v="221006"/>
    <x v="3"/>
    <s v="KL06050083"/>
    <s v="Ringerike Golfklubb"/>
    <n v="47036"/>
    <n v="47036"/>
  </r>
  <r>
    <n v="22628"/>
    <x v="3"/>
    <s v="KL06050020"/>
    <s v="Ringerike Helsesportlag"/>
    <n v="9516"/>
    <n v="9516"/>
  </r>
  <r>
    <n v="22629"/>
    <x v="3"/>
    <s v="KL06050021"/>
    <s v="Ringerike Ishockeyklubb"/>
    <n v="193234"/>
    <n v="193234"/>
  </r>
  <r>
    <n v="22630"/>
    <x v="3"/>
    <s v="KL06050022"/>
    <s v="Ringerike Judoklubb"/>
    <n v="327"/>
    <n v="327"/>
  </r>
  <r>
    <n v="725689"/>
    <x v="3"/>
    <s v="KL06050105"/>
    <s v="Ringerike Klatreklubb"/>
    <n v="15890"/>
    <n v="15890"/>
  </r>
  <r>
    <n v="578545"/>
    <x v="3"/>
    <s v="KL06050094"/>
    <s v="Ringerike Modellfly Klubb"/>
    <n v="1555"/>
    <n v="1555"/>
  </r>
  <r>
    <n v="429744"/>
    <x v="3"/>
    <s v="KL06050088"/>
    <s v="Ringerike Og Toten Sportsflyklubb"/>
    <n v="4263"/>
    <n v="4263"/>
  </r>
  <r>
    <n v="22631"/>
    <x v="3"/>
    <s v="KL06050023"/>
    <s v="Ringerike Orienteringslag"/>
    <n v="43716"/>
    <n v="43716"/>
  </r>
  <r>
    <n v="22632"/>
    <x v="3"/>
    <s v="KL06050024"/>
    <s v="Ringerike Pistolklubb"/>
    <n v="16781"/>
    <n v="16781"/>
  </r>
  <r>
    <n v="113573"/>
    <x v="3"/>
    <s v="KL06050063"/>
    <s v="Ringerike Sandvolleyballklubb"/>
    <n v="780"/>
    <n v="780"/>
  </r>
  <r>
    <n v="22635"/>
    <x v="3"/>
    <s v="KL06050027"/>
    <s v="Ringerike Svømmeklubb"/>
    <n v="26282"/>
    <n v="26282"/>
  </r>
  <r>
    <n v="22636"/>
    <x v="3"/>
    <s v="KL06050028"/>
    <s v="Ringerike Sykkelklubb"/>
    <n v="142247"/>
    <n v="142247"/>
  </r>
  <r>
    <n v="22651"/>
    <x v="3"/>
    <s v="KL06050044"/>
    <s v="Ringerike Taekwondo Klubb"/>
    <n v="14834"/>
    <n v="14834"/>
  </r>
  <r>
    <n v="22638"/>
    <x v="3"/>
    <s v="KL06050030"/>
    <s v="Ringerike Turnforening"/>
    <n v="53802"/>
    <n v="53802"/>
  </r>
  <r>
    <n v="208399"/>
    <x v="3"/>
    <s v="KL06050078"/>
    <s v="Ringerikes Motorflyklubb"/>
    <n v="64900"/>
    <n v="64900"/>
  </r>
  <r>
    <n v="22667"/>
    <x v="3"/>
    <s v="KL06050062"/>
    <s v="Ringerikes Seilflyklubb"/>
    <n v="2187"/>
    <n v="2187"/>
  </r>
  <r>
    <n v="220048"/>
    <x v="3"/>
    <s v="KL06050080"/>
    <s v="Ringkollen Skiklubb"/>
    <n v="23015"/>
    <n v="23015"/>
  </r>
  <r>
    <n v="619612"/>
    <x v="3"/>
    <s v="KL04120092"/>
    <s v="Ringsaker Danseklubb"/>
    <n v="38363"/>
    <n v="38363"/>
  </r>
  <r>
    <n v="21659"/>
    <x v="3"/>
    <s v="KL04120027"/>
    <s v="Ringsaker Idrettsforening"/>
    <n v="97331"/>
    <n v="97331"/>
  </r>
  <r>
    <n v="21660"/>
    <x v="3"/>
    <s v="KL04120028"/>
    <s v="Ringsaker Orienteringsklubb"/>
    <n v="28961"/>
    <n v="28961"/>
  </r>
  <r>
    <n v="28330"/>
    <x v="3"/>
    <s v="KL19360001"/>
    <s v="Ringvassøy Idrettslag"/>
    <n v="56258"/>
    <n v="56258"/>
  </r>
  <r>
    <n v="22023"/>
    <x v="3"/>
    <s v="KL05010037"/>
    <s v="Rinna Idrettslag"/>
    <n v="11312"/>
    <n v="11312"/>
  </r>
  <r>
    <n v="21822"/>
    <x v="3"/>
    <s v="KL04260007"/>
    <s v="Risberget Idrettslag"/>
    <n v="7158"/>
    <n v="7158"/>
  </r>
  <r>
    <n v="24146"/>
    <x v="3"/>
    <s v="KL11020015"/>
    <s v="Riska Fotballklubb"/>
    <n v="222933"/>
    <n v="222933"/>
  </r>
  <r>
    <n v="24199"/>
    <x v="3"/>
    <s v="KL11020068"/>
    <s v="Riska Håndballklubb"/>
    <n v="30120"/>
    <n v="30120"/>
  </r>
  <r>
    <n v="24202"/>
    <x v="3"/>
    <s v="KL11020071"/>
    <s v="Riska Idrettskole"/>
    <n v="2688"/>
    <n v="2688"/>
  </r>
  <r>
    <n v="24183"/>
    <x v="3"/>
    <s v="KL11020052"/>
    <s v="Riska Motorsykkelklubb"/>
    <n v="25111"/>
    <n v="25111"/>
  </r>
  <r>
    <n v="24198"/>
    <x v="3"/>
    <s v="KL11020067"/>
    <s v="Riska Orienteringsklubb"/>
    <n v="698"/>
    <n v="698"/>
  </r>
  <r>
    <n v="429749"/>
    <x v="3"/>
    <s v="KL11020110"/>
    <s v="Riska Rideklubb"/>
    <n v="11448"/>
    <n v="11448"/>
  </r>
  <r>
    <n v="24180"/>
    <x v="3"/>
    <s v="KL11020049"/>
    <s v="Riska Svømmeklubb"/>
    <n v="25517"/>
    <n v="25517"/>
  </r>
  <r>
    <n v="25583"/>
    <x v="3"/>
    <s v="KL12660003"/>
    <s v="Risnes IL"/>
    <n v="15370"/>
    <n v="15370"/>
  </r>
  <r>
    <n v="26738"/>
    <x v="3"/>
    <s v="KL16240004"/>
    <s v="Rissa Idrettslag"/>
    <n v="129455"/>
    <n v="129455"/>
  </r>
  <r>
    <n v="26742"/>
    <x v="3"/>
    <s v="KL16240008"/>
    <s v="Rissa Pistolklubb"/>
    <n v="6334"/>
    <n v="6334"/>
  </r>
  <r>
    <n v="606276"/>
    <x v="3"/>
    <s v="KL16240023"/>
    <s v="Rissa Seilforening"/>
    <n v="1557"/>
    <n v="1557"/>
  </r>
  <r>
    <n v="510899"/>
    <x v="3"/>
    <s v="KL09010030"/>
    <s v="Risør Cykleklubb"/>
    <n v="391"/>
    <n v="391"/>
  </r>
  <r>
    <n v="23549"/>
    <x v="3"/>
    <s v="KL09010004"/>
    <s v="Risør Fotballklubb"/>
    <n v="86061"/>
    <n v="86061"/>
  </r>
  <r>
    <n v="159844"/>
    <x v="3"/>
    <s v="KL09010025"/>
    <s v="Risør Håndballklubb"/>
    <n v="24751"/>
    <n v="24751"/>
  </r>
  <r>
    <n v="679713"/>
    <x v="3"/>
    <s v="KL09010032"/>
    <s v="Risør Idrettslag"/>
    <n v="13596"/>
    <n v="13596"/>
  </r>
  <r>
    <n v="163494"/>
    <x v="3"/>
    <s v="KL09010026"/>
    <s v="Risør Innebandy Klubb"/>
    <n v="3307"/>
    <n v="3307"/>
  </r>
  <r>
    <n v="751068"/>
    <x v="3"/>
    <s v="KL09010033"/>
    <s v="Risør klatreklubb"/>
    <n v="1471"/>
    <n v="1471"/>
  </r>
  <r>
    <n v="23552"/>
    <x v="3"/>
    <s v="KL09010007"/>
    <s v="Risør Ro- og Padleklubb"/>
    <n v="5226"/>
    <n v="5226"/>
  </r>
  <r>
    <n v="23553"/>
    <x v="3"/>
    <s v="KL09010008"/>
    <s v="Risør Seilforening"/>
    <n v="87675"/>
    <n v="87675"/>
  </r>
  <r>
    <n v="23560"/>
    <x v="3"/>
    <s v="KL09010018"/>
    <s v="Risør Tennisklubb"/>
    <n v="0"/>
    <n v="0"/>
  </r>
  <r>
    <n v="808715"/>
    <x v="3"/>
    <s v="KL09010034"/>
    <s v="Risør Undervannsklubb"/>
    <n v="1134"/>
    <n v="1134"/>
  </r>
  <r>
    <n v="23555"/>
    <x v="3"/>
    <s v="KL09010010"/>
    <s v="Risør-Varden Svømmeklubb"/>
    <n v="13093"/>
    <n v="13093"/>
  </r>
  <r>
    <n v="23490"/>
    <x v="3"/>
    <s v="KL08260016"/>
    <s v="Rjukan Fjellsportgruppe"/>
    <n v="8228"/>
    <n v="8228"/>
  </r>
  <r>
    <n v="207634"/>
    <x v="3"/>
    <s v="KL08260021"/>
    <s v="Rjukan Golfklubb"/>
    <n v="18623"/>
    <n v="18623"/>
  </r>
  <r>
    <n v="23481"/>
    <x v="3"/>
    <s v="KL08260007"/>
    <s v="Rjukan Idrettslag"/>
    <n v="195527"/>
    <n v="195527"/>
  </r>
  <r>
    <n v="23488"/>
    <x v="3"/>
    <s v="KL08260014"/>
    <s v="Rjukan og Omegn Rideklubb"/>
    <n v="19494"/>
    <n v="19494"/>
  </r>
  <r>
    <n v="26774"/>
    <x v="3"/>
    <s v="KL16320002"/>
    <s v="Roan Idrettslag"/>
    <n v="22417"/>
    <n v="22417"/>
  </r>
  <r>
    <n v="24239"/>
    <x v="3"/>
    <s v="KL11030020"/>
    <s v="Rogaland Rideklubb"/>
    <n v="325177"/>
    <n v="325177"/>
  </r>
  <r>
    <n v="27699"/>
    <x v="3"/>
    <s v="KL18400003"/>
    <s v="Rognan IL"/>
    <n v="59087"/>
    <n v="59087"/>
  </r>
  <r>
    <n v="22463"/>
    <x v="3"/>
    <s v="KL05440002"/>
    <s v="Rogne Idrettslag"/>
    <n v="46647"/>
    <n v="46647"/>
  </r>
  <r>
    <n v="26877"/>
    <x v="3"/>
    <s v="KL16480010"/>
    <s v="Rognes Idrettslag"/>
    <n v="0"/>
    <n v="0"/>
  </r>
  <r>
    <n v="24278"/>
    <x v="3"/>
    <s v="KL11030059"/>
    <s v="Roklubben Terje Viken"/>
    <n v="0"/>
    <n v="0"/>
  </r>
  <r>
    <n v="22892"/>
    <x v="3"/>
    <s v="KL06320002"/>
    <s v="Rollag og Veggli Idrettslag"/>
    <n v="42825"/>
    <n v="42825"/>
  </r>
  <r>
    <n v="19714"/>
    <x v="3"/>
    <s v="KL01060080"/>
    <s v="Rolvsøy Bowlingklubb"/>
    <n v="7890"/>
    <n v="7890"/>
  </r>
  <r>
    <n v="19712"/>
    <x v="3"/>
    <s v="KL01060078"/>
    <s v="Rolvsøy Idrettsforening"/>
    <n v="261329"/>
    <n v="261329"/>
  </r>
  <r>
    <n v="21714"/>
    <x v="3"/>
    <s v="KL04170005"/>
    <s v="Romedal Idrettslag"/>
    <n v="34866"/>
    <n v="34866"/>
  </r>
  <r>
    <n v="893734"/>
    <x v="3"/>
    <s v="KL02350082"/>
    <s v="Romerike Danseklubb"/>
    <n v="53172"/>
    <n v="53172"/>
  </r>
  <r>
    <n v="727164"/>
    <x v="3"/>
    <s v="KL02310145"/>
    <s v="Romerike Friidrett"/>
    <n v="51586"/>
    <n v="51586"/>
  </r>
  <r>
    <n v="872063"/>
    <x v="3"/>
    <s v="KL02210084"/>
    <s v="Romerike Golfklubb"/>
    <n v="231364"/>
    <n v="231364"/>
  </r>
  <r>
    <n v="20443"/>
    <x v="3"/>
    <s v="KL02310025"/>
    <s v="Romerike Judoklubb"/>
    <n v="6168"/>
    <n v="6168"/>
  </r>
  <r>
    <n v="20493"/>
    <x v="3"/>
    <s v="KL02310075"/>
    <s v="Romerike Jujutsu klubb"/>
    <n v="21607"/>
    <n v="21607"/>
  </r>
  <r>
    <n v="163406"/>
    <x v="3"/>
    <s v="KL02310089"/>
    <s v="Romerike Kunstløpklubb"/>
    <n v="35229"/>
    <n v="35229"/>
  </r>
  <r>
    <n v="862537"/>
    <x v="3"/>
    <s v="KL02300085"/>
    <s v="Romerike Kyokushin Karateklubb"/>
    <n v="9606"/>
    <n v="9606"/>
  </r>
  <r>
    <n v="20321"/>
    <x v="3"/>
    <s v="KL02270013"/>
    <s v="Romerike Sportsskytter Klubb"/>
    <n v="8722"/>
    <n v="8722"/>
  </r>
  <r>
    <n v="608116"/>
    <x v="3"/>
    <s v="KL02360053"/>
    <s v="Romerike Ultraløperklubb"/>
    <n v="29948"/>
    <n v="29948"/>
  </r>
  <r>
    <n v="518457"/>
    <x v="3"/>
    <s v="KL02340012"/>
    <s v="Romeriksåsen Sykkelklubb"/>
    <n v="5039"/>
    <n v="5039"/>
  </r>
  <r>
    <n v="163802"/>
    <x v="3"/>
    <s v="KL03010947"/>
    <s v="Rommen Sportsklubb"/>
    <n v="80478"/>
    <n v="80478"/>
  </r>
  <r>
    <n v="26411"/>
    <x v="3"/>
    <s v="KL16010016"/>
    <s v="Romolslia Sportsklubb"/>
    <n v="28518"/>
    <n v="28518"/>
  </r>
  <r>
    <n v="703716"/>
    <x v="3"/>
    <s v="KL15020096"/>
    <s v="Romsdal Randoneklubb"/>
    <n v="9542"/>
    <n v="9542"/>
  </r>
  <r>
    <n v="25875"/>
    <x v="3"/>
    <s v="KL15020064"/>
    <s v="Romsdal Tindegruppe"/>
    <n v="152557"/>
    <n v="152557"/>
  </r>
  <r>
    <n v="449071"/>
    <x v="3"/>
    <s v="KL15390025X"/>
    <s v="Romsdalstindene Paragliderklubb"/>
    <n v="3130"/>
    <n v="3130"/>
  </r>
  <r>
    <n v="20958"/>
    <x v="3"/>
    <s v="KL03010309"/>
    <s v="Romsås Idrettslag"/>
    <n v="186391"/>
    <n v="186391"/>
  </r>
  <r>
    <n v="22377"/>
    <x v="3"/>
    <s v="KL05360004"/>
    <s v="Rond Orienteringslag"/>
    <n v="4441"/>
    <n v="4441"/>
  </r>
  <r>
    <n v="25541"/>
    <x v="3"/>
    <s v="KL12590001"/>
    <s v="Rong Idrettslag"/>
    <n v="4765"/>
    <n v="4765"/>
  </r>
  <r>
    <n v="27157"/>
    <x v="3"/>
    <s v="KL17190018"/>
    <s v="Ronglan IL"/>
    <n v="20893"/>
    <n v="20893"/>
  </r>
  <r>
    <n v="26448"/>
    <x v="3"/>
    <s v="KL16010060"/>
    <s v="Rosenborg Ballklub"/>
    <n v="618020"/>
    <n v="618020"/>
  </r>
  <r>
    <n v="26600"/>
    <x v="3"/>
    <s v="KL16010235"/>
    <s v="Rosenborg Ishockeyklubb"/>
    <n v="84714"/>
    <n v="84714"/>
  </r>
  <r>
    <n v="571939"/>
    <x v="3"/>
    <s v="KL12240045"/>
    <s v="Rosendal Rideklubb"/>
    <n v="25329"/>
    <n v="25329"/>
  </r>
  <r>
    <n v="25266"/>
    <x v="3"/>
    <s v="KL12240016"/>
    <s v="Rosendal Turnlag"/>
    <n v="162220"/>
    <n v="162220"/>
  </r>
  <r>
    <n v="24532"/>
    <x v="3"/>
    <s v="KL11210008"/>
    <s v="Rosseland Ballklubb"/>
    <n v="123631"/>
    <n v="123631"/>
  </r>
  <r>
    <n v="566533"/>
    <x v="3"/>
    <s v="KL10170011"/>
    <s v="Rosseland Ryttersportsklubb"/>
    <n v="4248"/>
    <n v="4248"/>
  </r>
  <r>
    <n v="25380"/>
    <x v="3"/>
    <s v="KL12380010"/>
    <s v="Rossvoll Volleyballklubb"/>
    <n v="39041"/>
    <n v="39041"/>
  </r>
  <r>
    <n v="22024"/>
    <x v="3"/>
    <s v="KL05010038"/>
    <s v="Roterud IL"/>
    <n v="96139"/>
    <n v="96139"/>
  </r>
  <r>
    <n v="28375"/>
    <x v="3"/>
    <s v="KL19420013"/>
    <s v="Rotsundelv Idrettslag"/>
    <n v="14429"/>
    <n v="14429"/>
  </r>
  <r>
    <n v="202833"/>
    <x v="3"/>
    <s v="KL03011015"/>
    <s v="Royal Sport"/>
    <n v="0"/>
    <n v="0"/>
  </r>
  <r>
    <n v="25196"/>
    <x v="3"/>
    <s v="KL12190007"/>
    <s v="Rubbestadneset Idrettslag"/>
    <n v="177701"/>
    <n v="177701"/>
  </r>
  <r>
    <n v="22026"/>
    <x v="3"/>
    <s v="KL05010040"/>
    <s v="Rudsbygd Idrettslag"/>
    <n v="11421"/>
    <n v="11421"/>
  </r>
  <r>
    <n v="20754"/>
    <x v="3"/>
    <s v="KL03010084"/>
    <s v="Rullestoldanseklubben Fristil"/>
    <n v="4540"/>
    <n v="4540"/>
  </r>
  <r>
    <n v="20961"/>
    <x v="3"/>
    <s v="KL03010312"/>
    <s v="Rustad Idrettslag"/>
    <n v="429864"/>
    <n v="429864"/>
  </r>
  <r>
    <n v="22185"/>
    <x v="3"/>
    <s v="KL05160001"/>
    <s v="Ruste Idrettslag"/>
    <n v="9804"/>
    <n v="9804"/>
  </r>
  <r>
    <n v="28051"/>
    <x v="3"/>
    <s v="KL19020027"/>
    <s v="Rya Idrettslag"/>
    <n v="2717"/>
    <n v="2717"/>
  </r>
  <r>
    <n v="607716"/>
    <x v="3"/>
    <s v="KL11330013"/>
    <s v="Ryfylke Sykkelklubb"/>
    <n v="19305"/>
    <n v="19305"/>
  </r>
  <r>
    <n v="23651"/>
    <x v="3"/>
    <s v="KL09060056"/>
    <s v="Rygene Idrettslag"/>
    <n v="60212"/>
    <n v="60212"/>
  </r>
  <r>
    <n v="26976"/>
    <x v="3"/>
    <s v="KL17020012"/>
    <s v="Rygg Idrettslag"/>
    <n v="6659"/>
    <n v="6659"/>
  </r>
  <r>
    <n v="205786"/>
    <x v="3"/>
    <s v="KL01360021"/>
    <s v="Rygge Flyklubb"/>
    <n v="83539"/>
    <n v="83539"/>
  </r>
  <r>
    <n v="467662"/>
    <x v="3"/>
    <s v="KL01360024"/>
    <s v="Rygge Flystasjon Golf Club"/>
    <n v="12076"/>
    <n v="12076"/>
  </r>
  <r>
    <n v="19877"/>
    <x v="3"/>
    <s v="KL01360009"/>
    <s v="Rygge Idrettslag"/>
    <n v="172314"/>
    <n v="172314"/>
  </r>
  <r>
    <n v="19870"/>
    <x v="3"/>
    <s v="KL01360002"/>
    <s v="Rygge Pistolklubb"/>
    <n v="16662"/>
    <n v="16662"/>
  </r>
  <r>
    <n v="214107"/>
    <x v="3"/>
    <s v="KL19420027"/>
    <s v="Ryttersportsklubben Nor"/>
    <n v="14276"/>
    <n v="14276"/>
  </r>
  <r>
    <n v="20329"/>
    <x v="3"/>
    <s v="KL02280004"/>
    <s v="Rælingen Fotballklubb"/>
    <n v="431093"/>
    <n v="431093"/>
  </r>
  <r>
    <n v="20330"/>
    <x v="3"/>
    <s v="KL02280005"/>
    <s v="Rælingen Håndballklubb"/>
    <n v="253717"/>
    <n v="253717"/>
  </r>
  <r>
    <n v="592205"/>
    <x v="3"/>
    <s v="KL02280038"/>
    <s v="Rælingen Klatreklubb"/>
    <n v="2827"/>
    <n v="2827"/>
  </r>
  <r>
    <n v="20334"/>
    <x v="3"/>
    <s v="KL02280009"/>
    <s v="Rælingen Skiklubb"/>
    <n v="43134"/>
    <n v="43134"/>
  </r>
  <r>
    <n v="20963"/>
    <x v="3"/>
    <s v="KL03010315"/>
    <s v="Røa Allianseidrettslag"/>
    <n v="833545"/>
    <n v="833545"/>
  </r>
  <r>
    <n v="683204"/>
    <x v="3"/>
    <s v="KL03011430"/>
    <s v="Røa Fotball Elite"/>
    <n v="304582"/>
    <n v="304582"/>
  </r>
  <r>
    <n v="22897"/>
    <x v="3"/>
    <s v="KL06330003"/>
    <s v="Rødberg Idrettsforening"/>
    <n v="54449"/>
    <n v="54449"/>
  </r>
  <r>
    <n v="19774"/>
    <x v="3"/>
    <s v="KL01190002"/>
    <s v="Rødenes Idrettslag"/>
    <n v="14169"/>
    <n v="14169"/>
  </r>
  <r>
    <n v="25296"/>
    <x v="3"/>
    <s v="KL12280010"/>
    <s v="Røldal Idrettslag"/>
    <n v="29099"/>
    <n v="29099"/>
  </r>
  <r>
    <n v="19782"/>
    <x v="3"/>
    <s v="KL01210002"/>
    <s v="Rømskog Idrettslag"/>
    <n v="57662"/>
    <n v="57662"/>
  </r>
  <r>
    <n v="726778"/>
    <x v="3"/>
    <s v="KL03011555"/>
    <s v="Rønningen Sportsklubb"/>
    <n v="124260"/>
    <n v="124260"/>
  </r>
  <r>
    <n v="27226"/>
    <x v="3"/>
    <s v="KL17290002"/>
    <s v="Røra Idrettslag"/>
    <n v="28922"/>
    <n v="28922"/>
  </r>
  <r>
    <n v="27231"/>
    <x v="3"/>
    <s v="KL17290007"/>
    <s v="Røra Pistolklubb"/>
    <n v="1611"/>
    <n v="1611"/>
  </r>
  <r>
    <n v="220339"/>
    <x v="3"/>
    <s v="KL16400026"/>
    <s v="Røros Flyklubb"/>
    <n v="44955"/>
    <n v="44955"/>
  </r>
  <r>
    <n v="26861"/>
    <x v="3"/>
    <s v="KL16400020"/>
    <s v="Røros Golfklubb"/>
    <n v="39465"/>
    <n v="39465"/>
  </r>
  <r>
    <n v="26848"/>
    <x v="3"/>
    <s v="KL16400005"/>
    <s v="Røros Idrettslag"/>
    <n v="402028"/>
    <n v="402028"/>
  </r>
  <r>
    <n v="681505"/>
    <x v="3"/>
    <s v="KL16400037"/>
    <s v="Røros Klatreklubb"/>
    <n v="5469"/>
    <n v="5469"/>
  </r>
  <r>
    <n v="26862"/>
    <x v="3"/>
    <s v="KL16400021"/>
    <s v="Røros Pistolklubb"/>
    <n v="8927"/>
    <n v="8927"/>
  </r>
  <r>
    <n v="27283"/>
    <x v="3"/>
    <s v="KL17500002"/>
    <s v="Rørvik Idrettslag"/>
    <n v="246680"/>
    <n v="246680"/>
  </r>
  <r>
    <n v="27284"/>
    <x v="3"/>
    <s v="KL17500003"/>
    <s v="Rørvik Pistolklubb"/>
    <n v="5571"/>
    <n v="5571"/>
  </r>
  <r>
    <n v="27285"/>
    <x v="3"/>
    <s v="KL17500004"/>
    <s v="Rørvik Svømme og Livredningsklubb"/>
    <n v="37814"/>
    <n v="37814"/>
  </r>
  <r>
    <n v="22849"/>
    <x v="3"/>
    <s v="KL06270008"/>
    <s v="Røyken Handicapidrettslag"/>
    <n v="11015"/>
    <n v="11015"/>
  </r>
  <r>
    <n v="833660"/>
    <x v="3"/>
    <s v="KL06270042"/>
    <s v="Røyken og Hurum Klatreklubb"/>
    <n v="4495"/>
    <n v="4495"/>
  </r>
  <r>
    <n v="470606"/>
    <x v="3"/>
    <s v="KL06280024"/>
    <s v="Røyken og Hurum Modellflyklubb"/>
    <n v="1032"/>
    <n v="1032"/>
  </r>
  <r>
    <n v="22862"/>
    <x v="3"/>
    <s v="KL06270021"/>
    <s v="Røyken Orienteringslag"/>
    <n v="33346"/>
    <n v="33346"/>
  </r>
  <r>
    <n v="22851"/>
    <x v="3"/>
    <s v="KL06270010"/>
    <s v="Røyken Seilforening"/>
    <n v="21285"/>
    <n v="21285"/>
  </r>
  <r>
    <n v="22853"/>
    <x v="3"/>
    <s v="KL06270012"/>
    <s v="Røyken Sportsdykkerklubb"/>
    <n v="6111"/>
    <n v="6111"/>
  </r>
  <r>
    <n v="22863"/>
    <x v="3"/>
    <s v="KL06270022"/>
    <s v="Røyken Taekwon-Do Klubb"/>
    <n v="4949"/>
    <n v="4949"/>
  </r>
  <r>
    <n v="28309"/>
    <x v="3"/>
    <s v="KL19330009"/>
    <s v="Røyken UIL"/>
    <n v="46434"/>
    <n v="46434"/>
  </r>
  <r>
    <n v="22864"/>
    <x v="3"/>
    <s v="KL06270023"/>
    <s v="Røykenhopp"/>
    <n v="3551"/>
    <n v="3551"/>
  </r>
  <r>
    <n v="27243"/>
    <x v="3"/>
    <s v="KL17390001"/>
    <s v="Røyrvik Idrettsforening"/>
    <n v="27164"/>
    <n v="27164"/>
  </r>
  <r>
    <n v="19867"/>
    <x v="3"/>
    <s v="KL01350007"/>
    <s v="Råde BMX Klubb"/>
    <n v="25269"/>
    <n v="25269"/>
  </r>
  <r>
    <n v="19861"/>
    <x v="3"/>
    <s v="KL01350001"/>
    <s v="Råde Idrettslag"/>
    <n v="319145"/>
    <n v="319145"/>
  </r>
  <r>
    <n v="19866"/>
    <x v="3"/>
    <s v="KL01350006"/>
    <s v="Råde og Onsøy Rideklubb"/>
    <n v="30161"/>
    <n v="30161"/>
  </r>
  <r>
    <n v="19864"/>
    <x v="3"/>
    <s v="KL01350004"/>
    <s v="Råde Pistollag"/>
    <n v="8444"/>
    <n v="8444"/>
  </r>
  <r>
    <n v="20272"/>
    <x v="3"/>
    <s v="KL02210012"/>
    <s v="S. Høland Idretts- Og Ungdomslag (shiul)"/>
    <n v="304223"/>
    <n v="304223"/>
  </r>
  <r>
    <n v="891544"/>
    <x v="3"/>
    <s v="KL10290016"/>
    <s v="SAGA ISLANDSHESTLAG"/>
    <n v="2755"/>
    <n v="2755"/>
  </r>
  <r>
    <n v="20966"/>
    <x v="3"/>
    <s v="KL03010319"/>
    <s v="Sagene Idrettsforening"/>
    <n v="464074"/>
    <n v="464074"/>
  </r>
  <r>
    <n v="214469"/>
    <x v="3"/>
    <s v="KL03011055"/>
    <s v="Sakura Karate klubb"/>
    <n v="27551"/>
    <n v="27551"/>
  </r>
  <r>
    <n v="131146"/>
    <x v="3"/>
    <s v="KL19230013"/>
    <s v="Salangen IF Fotball"/>
    <n v="109280"/>
    <n v="109280"/>
  </r>
  <r>
    <n v="131144"/>
    <x v="3"/>
    <s v="KL19230011"/>
    <s v="Salangen IF Ski"/>
    <n v="35049"/>
    <n v="35049"/>
  </r>
  <r>
    <n v="131143"/>
    <x v="3"/>
    <s v="KL19230010"/>
    <s v="Salangen IF Trim"/>
    <n v="2237"/>
    <n v="2237"/>
  </r>
  <r>
    <n v="131145"/>
    <x v="3"/>
    <s v="KL19230012"/>
    <s v="Salangen IF Turn"/>
    <n v="30807"/>
    <n v="30807"/>
  </r>
  <r>
    <n v="578314"/>
    <x v="3"/>
    <s v="KL19230019"/>
    <s v="Salangen Seilflyklubb"/>
    <n v="5030"/>
    <n v="5030"/>
  </r>
  <r>
    <n v="24919"/>
    <x v="3"/>
    <s v="KL12010177"/>
    <s v="Salhus Turn &amp; Idrettslag"/>
    <n v="100844"/>
    <n v="100844"/>
  </r>
  <r>
    <n v="769565"/>
    <x v="3"/>
    <s v="KL18400027"/>
    <s v="Saltdal Styrkeløftklubb"/>
    <n v="8839"/>
    <n v="8839"/>
  </r>
  <r>
    <n v="29149"/>
    <x v="3"/>
    <s v="KL18040077"/>
    <s v="Salten Golfklubb"/>
    <n v="222344"/>
    <n v="222344"/>
  </r>
  <r>
    <n v="609529"/>
    <x v="3"/>
    <s v="KL18040137"/>
    <s v="Salten Mikroflyklubb"/>
    <n v="10127"/>
    <n v="10127"/>
  </r>
  <r>
    <n v="572666"/>
    <x v="3"/>
    <s v="KL18410043"/>
    <s v="Salten Motorsport"/>
    <n v="12976"/>
    <n v="12976"/>
  </r>
  <r>
    <n v="113893"/>
    <x v="3"/>
    <s v="KL18040079"/>
    <s v="Salten Taekwon-do Klubb"/>
    <n v="75418"/>
    <n v="75418"/>
  </r>
  <r>
    <n v="709083"/>
    <x v="3"/>
    <s v="KL01350012"/>
    <s v="Saltnes Sportsklubb"/>
    <n v="28525"/>
    <n v="28525"/>
  </r>
  <r>
    <n v="27369"/>
    <x v="3"/>
    <s v="KL18040066"/>
    <s v="Saltstraumen Idrettslag"/>
    <n v="14110"/>
    <n v="14110"/>
  </r>
  <r>
    <n v="22701"/>
    <x v="3"/>
    <s v="KL06190003"/>
    <s v="Samklam Turn"/>
    <n v="0"/>
    <n v="0"/>
  </r>
  <r>
    <n v="25404"/>
    <x v="3"/>
    <s v="KL12420001"/>
    <s v="Samnanger Idrettslag"/>
    <n v="140425"/>
    <n v="140425"/>
  </r>
  <r>
    <n v="25406"/>
    <x v="3"/>
    <s v="KL12420003"/>
    <s v="Samnanger Sportskytterlag"/>
    <n v="0"/>
    <n v="0"/>
  </r>
  <r>
    <n v="20562"/>
    <x v="3"/>
    <s v="KL02350017"/>
    <s v="Sand Idrettslag"/>
    <n v="153921"/>
    <n v="153921"/>
  </r>
  <r>
    <n v="442518"/>
    <x v="3"/>
    <s v="KL14450002"/>
    <s v="Sandane Flyklubb"/>
    <n v="11257"/>
    <n v="11257"/>
  </r>
  <r>
    <n v="191944"/>
    <x v="3"/>
    <s v="KL14450019"/>
    <s v="Sandane Golfklubb"/>
    <n v="36977"/>
    <n v="36977"/>
  </r>
  <r>
    <n v="25792"/>
    <x v="3"/>
    <s v="KL14450011"/>
    <s v="Sandane Pistolklubb"/>
    <n v="2927"/>
    <n v="2927"/>
  </r>
  <r>
    <n v="577892"/>
    <x v="3"/>
    <s v="KL14450026"/>
    <s v="Sandane Sykkelklubb"/>
    <n v="18594"/>
    <n v="18594"/>
  </r>
  <r>
    <n v="25793"/>
    <x v="3"/>
    <s v="KL14450012"/>
    <s v="Sandane Turn og Idrettslag"/>
    <n v="201449"/>
    <n v="201449"/>
  </r>
  <r>
    <n v="23032"/>
    <x v="3"/>
    <s v="KL07060008"/>
    <s v="Sandar Idrettslag"/>
    <n v="540965"/>
    <n v="540965"/>
  </r>
  <r>
    <n v="167893"/>
    <x v="3"/>
    <s v="KL07130020"/>
    <s v="Sande Golfklubb"/>
    <n v="91494"/>
    <n v="91494"/>
  </r>
  <r>
    <n v="23168"/>
    <x v="3"/>
    <s v="KL07130004"/>
    <s v="Sande Kraftsportklubb"/>
    <n v="39659"/>
    <n v="39659"/>
  </r>
  <r>
    <n v="23172"/>
    <x v="3"/>
    <s v="KL07130008"/>
    <s v="Sande Sportsklubb"/>
    <n v="234914"/>
    <n v="234914"/>
  </r>
  <r>
    <n v="23039"/>
    <x v="3"/>
    <s v="KL07060015"/>
    <s v="Sandefjord Badmintonklubb"/>
    <n v="101309"/>
    <n v="101309"/>
  </r>
  <r>
    <n v="23040"/>
    <x v="3"/>
    <s v="KL07060016"/>
    <s v="Sandefjord Ballklubb"/>
    <n v="184525"/>
    <n v="184525"/>
  </r>
  <r>
    <n v="23072"/>
    <x v="3"/>
    <s v="KL07060048"/>
    <s v="Sandefjord Brettseilerklubb"/>
    <n v="30805"/>
    <n v="30805"/>
  </r>
  <r>
    <n v="23043"/>
    <x v="3"/>
    <s v="KL07060019"/>
    <s v="Sandefjord Bueskyttere"/>
    <n v="32646"/>
    <n v="32646"/>
  </r>
  <r>
    <n v="710990"/>
    <x v="3"/>
    <s v="KL07060098"/>
    <s v="Sandefjord Cricketklubb"/>
    <n v="8816"/>
    <n v="8816"/>
  </r>
  <r>
    <n v="23044"/>
    <x v="3"/>
    <s v="KL07060020"/>
    <s v="Sandefjord Dykkerklubb"/>
    <n v="28629"/>
    <n v="28629"/>
  </r>
  <r>
    <n v="462262"/>
    <x v="3"/>
    <s v="KL07060080"/>
    <s v="Sandefjord Døves sportsklubb"/>
    <n v="4406"/>
    <n v="4406"/>
  </r>
  <r>
    <n v="720526"/>
    <x v="3"/>
    <s v="KL07060099"/>
    <s v="Sandefjord Fekteklubb"/>
    <n v="4384"/>
    <n v="4384"/>
  </r>
  <r>
    <n v="207354"/>
    <x v="3"/>
    <s v="KL07060074"/>
    <s v="Sandefjord Flyklubb"/>
    <n v="49719"/>
    <n v="49719"/>
  </r>
  <r>
    <n v="163783"/>
    <x v="3"/>
    <s v="KL07060064"/>
    <s v="Sandefjord Fotball"/>
    <n v="283240"/>
    <n v="283240"/>
  </r>
  <r>
    <n v="705154"/>
    <x v="3"/>
    <s v="KL07060097"/>
    <s v="Sandefjord Frisbeeklubb"/>
    <n v="13966"/>
    <n v="13966"/>
  </r>
  <r>
    <n v="600591"/>
    <x v="3"/>
    <s v="KL07060092"/>
    <s v="Sandefjord Futsal"/>
    <n v="20638"/>
    <n v="20638"/>
  </r>
  <r>
    <n v="23080"/>
    <x v="3"/>
    <s v="KL07060056"/>
    <s v="Sandefjord Golfklubb"/>
    <n v="485815"/>
    <n v="485815"/>
  </r>
  <r>
    <n v="581781"/>
    <x v="3"/>
    <s v="KL07060091"/>
    <s v="Sandefjord Handikapidrettslag"/>
    <n v="5727"/>
    <n v="5727"/>
  </r>
  <r>
    <n v="695419"/>
    <x v="3"/>
    <s v="KL07060096"/>
    <s v="Sandefjord Håndball"/>
    <n v="319267"/>
    <n v="319267"/>
  </r>
  <r>
    <n v="23047"/>
    <x v="3"/>
    <s v="KL07060023"/>
    <s v="Sandefjord Judoklubb"/>
    <n v="21503"/>
    <n v="21503"/>
  </r>
  <r>
    <n v="23060"/>
    <x v="3"/>
    <s v="KL07060036"/>
    <s v="Sandefjord Nanbudoklubb"/>
    <n v="13005"/>
    <n v="13005"/>
  </r>
  <r>
    <n v="23064"/>
    <x v="3"/>
    <s v="KL07060040"/>
    <s v="Sandefjord Orienteringsklubb"/>
    <n v="83743"/>
    <n v="83743"/>
  </r>
  <r>
    <n v="23048"/>
    <x v="3"/>
    <s v="KL07060024"/>
    <s v="Sandefjord Pistolklubb"/>
    <n v="31576"/>
    <n v="31576"/>
  </r>
  <r>
    <n v="23049"/>
    <x v="3"/>
    <s v="KL07060025"/>
    <s v="Sandefjord Roklubb"/>
    <n v="29512"/>
    <n v="29512"/>
  </r>
  <r>
    <n v="23045"/>
    <x v="3"/>
    <s v="KL07060021"/>
    <s v="Sandefjord Seilflyklubb / Notodden Seilflysenter"/>
    <n v="23585"/>
    <n v="23585"/>
  </r>
  <r>
    <n v="23050"/>
    <x v="3"/>
    <s v="KL07060026"/>
    <s v="Sandefjord Seilforening"/>
    <n v="104115"/>
    <n v="104115"/>
  </r>
  <r>
    <n v="23051"/>
    <x v="3"/>
    <s v="KL07060027"/>
    <s v="Sandefjord Skøiteklub"/>
    <n v="50864"/>
    <n v="50864"/>
  </r>
  <r>
    <n v="23052"/>
    <x v="3"/>
    <s v="KL07060028"/>
    <s v="Sandefjord Svømmeklubb"/>
    <n v="200282"/>
    <n v="200282"/>
  </r>
  <r>
    <n v="538237"/>
    <x v="3"/>
    <s v="KL07060085"/>
    <s v="Sandefjord Swingklubb"/>
    <n v="5055"/>
    <n v="5055"/>
  </r>
  <r>
    <n v="23053"/>
    <x v="3"/>
    <s v="KL07060029"/>
    <s v="Sandefjord Sykleklubb"/>
    <n v="52954"/>
    <n v="52954"/>
  </r>
  <r>
    <n v="601049"/>
    <x v="3"/>
    <s v="KL07060093"/>
    <s v="Sandefjord Taekwon-Do klubb"/>
    <n v="29824"/>
    <n v="29824"/>
  </r>
  <r>
    <n v="23054"/>
    <x v="3"/>
    <s v="KL07060030"/>
    <s v="Sandefjord Tennisklubb"/>
    <n v="186854"/>
    <n v="186854"/>
  </r>
  <r>
    <n v="555985"/>
    <x v="3"/>
    <s v="KL07060087"/>
    <s v="Sandefjord Tradisjonelle Karateklubb"/>
    <n v="19294"/>
    <n v="19294"/>
  </r>
  <r>
    <n v="23055"/>
    <x v="3"/>
    <s v="KL07060031"/>
    <s v="SANDEFJORD TURN &amp; IDRETTSFORENING"/>
    <n v="316838"/>
    <n v="316838"/>
  </r>
  <r>
    <n v="161996"/>
    <x v="3"/>
    <s v="KL07060063"/>
    <s v="Sandefjord Vikings Baseballklubb"/>
    <n v="6008"/>
    <n v="6008"/>
  </r>
  <r>
    <n v="21750"/>
    <x v="3"/>
    <s v="KL04190008"/>
    <s v="SANDER IL"/>
    <n v="102299"/>
    <n v="102299"/>
  </r>
  <r>
    <n v="24148"/>
    <x v="3"/>
    <s v="KL11020017"/>
    <s v="Sandnes &amp; Gjesdal Handicapidrettslag"/>
    <n v="7916"/>
    <n v="7916"/>
  </r>
  <r>
    <n v="24166"/>
    <x v="3"/>
    <s v="KL11020035"/>
    <s v="Sandnes Atletklubb"/>
    <n v="13543"/>
    <n v="13543"/>
  </r>
  <r>
    <n v="24170"/>
    <x v="3"/>
    <s v="KL11020039"/>
    <s v="Sandnes BMX"/>
    <n v="22865"/>
    <n v="22865"/>
  </r>
  <r>
    <n v="24188"/>
    <x v="3"/>
    <s v="KL11020057"/>
    <s v="Sandnes Bowlingklubb"/>
    <n v="7192"/>
    <n v="7192"/>
  </r>
  <r>
    <n v="807659"/>
    <x v="3"/>
    <s v="KL11020143"/>
    <s v="Sandnes Disc Golf Klubb"/>
    <n v="6301"/>
    <n v="6301"/>
  </r>
  <r>
    <n v="526532"/>
    <x v="3"/>
    <s v="KL11020117"/>
    <s v="Sandnes Golfklubb"/>
    <n v="54075"/>
    <n v="54075"/>
  </r>
  <r>
    <n v="24149"/>
    <x v="3"/>
    <s v="KL11020018"/>
    <s v="Sandnes Håndballklubb"/>
    <n v="338382"/>
    <n v="338382"/>
  </r>
  <r>
    <n v="24150"/>
    <x v="3"/>
    <s v="KL11020019"/>
    <s v="Sandnes Idrettslag"/>
    <n v="310134"/>
    <n v="310134"/>
  </r>
  <r>
    <n v="28638"/>
    <x v="3"/>
    <s v="KL20300020"/>
    <s v="Sandnes Idrettslag"/>
    <n v="66697"/>
    <n v="66697"/>
  </r>
  <r>
    <n v="24205"/>
    <x v="3"/>
    <s v="KL11020074"/>
    <s v="Sandnes innebandy klubb"/>
    <n v="68094"/>
    <n v="68094"/>
  </r>
  <r>
    <n v="24168"/>
    <x v="3"/>
    <s v="KL11020037"/>
    <s v="Sandnes Judoklubb"/>
    <n v="46966"/>
    <n v="46966"/>
  </r>
  <r>
    <n v="516457"/>
    <x v="3"/>
    <s v="KL11020115"/>
    <s v="Sandnes Karateklubb"/>
    <n v="19483"/>
    <n v="19483"/>
  </r>
  <r>
    <n v="24153"/>
    <x v="3"/>
    <s v="KL11020022"/>
    <s v="Sandnes og Jæren Dykkerklubb"/>
    <n v="20110"/>
    <n v="20110"/>
  </r>
  <r>
    <n v="24152"/>
    <x v="3"/>
    <s v="KL11020021"/>
    <s v="Sandnes og Jæren Rideklubb"/>
    <n v="349066"/>
    <n v="349066"/>
  </r>
  <r>
    <n v="24178"/>
    <x v="3"/>
    <s v="KL11020047"/>
    <s v="Sandnes Pistolklubb"/>
    <n v="46101"/>
    <n v="46101"/>
  </r>
  <r>
    <n v="446379"/>
    <x v="3"/>
    <s v="KL11020112"/>
    <s v="Sandnes Qwan Ki Do Klubb"/>
    <n v="14559"/>
    <n v="14559"/>
  </r>
  <r>
    <n v="24179"/>
    <x v="3"/>
    <s v="KL11020048"/>
    <s v="Sandnes Skiskytterlag"/>
    <n v="30038"/>
    <n v="30038"/>
  </r>
  <r>
    <n v="600892"/>
    <x v="3"/>
    <s v="KL11020125"/>
    <s v="Sandnes Sportsdrillklubb"/>
    <n v="18943"/>
    <n v="18943"/>
  </r>
  <r>
    <n v="24154"/>
    <x v="3"/>
    <s v="KL11020023"/>
    <s v="Sandnes Svømme- og Livredningsklubb"/>
    <n v="367845"/>
    <n v="367845"/>
  </r>
  <r>
    <n v="24155"/>
    <x v="3"/>
    <s v="KL11020024"/>
    <s v="Sandnes Sykleklubb"/>
    <n v="208678"/>
    <n v="208678"/>
  </r>
  <r>
    <n v="24213"/>
    <x v="3"/>
    <s v="KL11020082"/>
    <s v="Sandnes Taekwon-Do Klubb"/>
    <n v="24998"/>
    <n v="24998"/>
  </r>
  <r>
    <n v="24156"/>
    <x v="3"/>
    <s v="KL11020025"/>
    <s v="Sandnes Tennisklubb"/>
    <n v="7530"/>
    <n v="7530"/>
  </r>
  <r>
    <n v="24157"/>
    <x v="3"/>
    <s v="KL11020026"/>
    <s v="Sandnes Turnforening"/>
    <n v="225142"/>
    <n v="225142"/>
  </r>
  <r>
    <n v="24162"/>
    <x v="3"/>
    <s v="KL11020031"/>
    <s v="Sandnes Ulf"/>
    <n v="593908"/>
    <n v="593908"/>
  </r>
  <r>
    <n v="24158"/>
    <x v="3"/>
    <s v="KL11020027"/>
    <s v="Sandnes Volleyballklubb"/>
    <n v="43735"/>
    <n v="43735"/>
  </r>
  <r>
    <n v="27483"/>
    <x v="3"/>
    <s v="KL18200006"/>
    <s v="Sandnessjøen Idrettslag"/>
    <n v="395803"/>
    <n v="395803"/>
  </r>
  <r>
    <n v="543865"/>
    <x v="3"/>
    <s v="KL18200033"/>
    <s v="Sandnessjøen Innebandyklubb"/>
    <n v="28656"/>
    <n v="28656"/>
  </r>
  <r>
    <n v="27489"/>
    <x v="3"/>
    <s v="KL18200012"/>
    <s v="Sandnessjøen og Omegn Cykleklubb"/>
    <n v="21408"/>
    <n v="21408"/>
  </r>
  <r>
    <n v="27484"/>
    <x v="3"/>
    <s v="KL18200007"/>
    <s v="Sandnessjøen Pistolklubb"/>
    <n v="4045"/>
    <n v="4045"/>
  </r>
  <r>
    <n v="26695"/>
    <x v="3"/>
    <s v="KL16170005"/>
    <s v="Sandstad IL"/>
    <n v="26346"/>
    <n v="26346"/>
  </r>
  <r>
    <n v="694972"/>
    <x v="3"/>
    <s v="KL06040066"/>
    <s v="Sandsvær Ryttersportsklubb"/>
    <n v="5613"/>
    <n v="5613"/>
  </r>
  <r>
    <n v="26010"/>
    <x v="3"/>
    <s v="KL15140005"/>
    <s v="Sandsøy Idrettslag"/>
    <n v="9183"/>
    <n v="9183"/>
  </r>
  <r>
    <n v="28009"/>
    <x v="3"/>
    <s v="KL19030038"/>
    <s v="Sandtorg Ungdoms- og Idrettslag"/>
    <n v="13690"/>
    <n v="13690"/>
  </r>
  <r>
    <n v="24171"/>
    <x v="3"/>
    <s v="KL11020040"/>
    <s v="Sandved Idrettslag"/>
    <n v="111140"/>
    <n v="111140"/>
  </r>
  <r>
    <n v="24159"/>
    <x v="3"/>
    <s v="KL11020028"/>
    <s v="Sandved Turn"/>
    <n v="70591"/>
    <n v="70591"/>
  </r>
  <r>
    <n v="20118"/>
    <x v="3"/>
    <s v="KL02190071"/>
    <s v="Sandvika Basketballklubb"/>
    <n v="188881"/>
    <n v="188881"/>
  </r>
  <r>
    <n v="830266"/>
    <x v="3"/>
    <s v="KL02190311"/>
    <s v="Sandvika Turnforening"/>
    <n v="41862"/>
    <n v="41862"/>
  </r>
  <r>
    <n v="718158"/>
    <x v="3"/>
    <s v="KL12010769"/>
    <s v="Sandviken Rugby Klubb"/>
    <n v="2881"/>
    <n v="2881"/>
  </r>
  <r>
    <n v="27227"/>
    <x v="3"/>
    <s v="KL17290003"/>
    <s v="Sandvollan Idrettslag"/>
    <n v="38873"/>
    <n v="38873"/>
  </r>
  <r>
    <n v="23236"/>
    <x v="3"/>
    <s v="KL08050007"/>
    <s v="Sandøya Idrettslag"/>
    <n v="446"/>
    <n v="446"/>
  </r>
  <r>
    <n v="742111"/>
    <x v="3"/>
    <s v="KL02310146"/>
    <s v="Sangrok Kwan Romerike"/>
    <n v="14801"/>
    <n v="14801"/>
  </r>
  <r>
    <n v="23425"/>
    <x v="3"/>
    <s v="KL08150015"/>
    <s v="Sannidal Idrettslag"/>
    <n v="55228"/>
    <n v="55228"/>
  </r>
  <r>
    <n v="484956"/>
    <x v="3"/>
    <s v="KL01051015"/>
    <s v="Sarpsborg 08 Fotballforening"/>
    <n v="193003"/>
    <n v="193003"/>
  </r>
  <r>
    <n v="19548"/>
    <x v="3"/>
    <s v="KL01050013"/>
    <s v="Sarpsborg Allianseidrettslag"/>
    <n v="314169"/>
    <n v="314169"/>
  </r>
  <r>
    <n v="19563"/>
    <x v="3"/>
    <s v="KL01050028"/>
    <s v="Sarpsborg Bandyklubb"/>
    <n v="75260"/>
    <n v="75260"/>
  </r>
  <r>
    <n v="19553"/>
    <x v="3"/>
    <s v="KL01050018"/>
    <s v="Sarpsborg Boccia- og Teppecurlingklubb"/>
    <n v="24145"/>
    <n v="24145"/>
  </r>
  <r>
    <n v="19544"/>
    <x v="3"/>
    <s v="KL01050009"/>
    <s v="Sarpsborg Bordtennisklubb"/>
    <n v="494"/>
    <n v="494"/>
  </r>
  <r>
    <n v="19537"/>
    <x v="3"/>
    <s v="KL01050002"/>
    <s v="Sarpsborg Bowlingklubb"/>
    <n v="2252"/>
    <n v="2252"/>
  </r>
  <r>
    <n v="19604"/>
    <x v="3"/>
    <s v="KL01050069"/>
    <s v="Sarpsborg Bueskyttere"/>
    <n v="5541"/>
    <n v="5541"/>
  </r>
  <r>
    <n v="563948"/>
    <x v="3"/>
    <s v="KL01051024"/>
    <s v="Sarpsborg Chi Kickboxing"/>
    <n v="38195"/>
    <n v="38195"/>
  </r>
  <r>
    <n v="481602"/>
    <x v="3"/>
    <s v="KL01051013"/>
    <s v="Sarpsborg Danseklubb"/>
    <n v="81094"/>
    <n v="81094"/>
  </r>
  <r>
    <n v="19546"/>
    <x v="3"/>
    <s v="KL01050011"/>
    <s v="Sarpsborg Dykkerklubb"/>
    <n v="2586"/>
    <n v="2586"/>
  </r>
  <r>
    <n v="19547"/>
    <x v="3"/>
    <s v="KL01050012"/>
    <s v="Sarpsborg Fotballklubb"/>
    <n v="314168"/>
    <n v="314168"/>
  </r>
  <r>
    <n v="680056"/>
    <x v="3"/>
    <s v="KL01051031"/>
    <s v="Sarpsborg Idrettslag Håndball"/>
    <n v="305097"/>
    <n v="305097"/>
  </r>
  <r>
    <n v="19628"/>
    <x v="3"/>
    <s v="KL01050093"/>
    <s v="Sarpsborg Innebandyklubb"/>
    <n v="133310"/>
    <n v="133310"/>
  </r>
  <r>
    <n v="19550"/>
    <x v="3"/>
    <s v="KL01050015"/>
    <s v="Sarpsborg Karateklubb"/>
    <n v="75313"/>
    <n v="75313"/>
  </r>
  <r>
    <n v="791868"/>
    <x v="3"/>
    <s v="KL01051040"/>
    <s v="Sarpsborg Modellflyklubb"/>
    <n v="5945"/>
    <n v="5945"/>
  </r>
  <r>
    <n v="19552"/>
    <x v="3"/>
    <s v="KL01050017"/>
    <s v="Sarpsborg og Omegn Rideklubb"/>
    <n v="17974"/>
    <n v="17974"/>
  </r>
  <r>
    <n v="19551"/>
    <x v="3"/>
    <s v="KL01050016"/>
    <s v="Sarpsborg Orienteringslag"/>
    <n v="46489"/>
    <n v="46489"/>
  </r>
  <r>
    <n v="441353"/>
    <x v="3"/>
    <s v="KL18280012"/>
    <s v="Sarpsborg Paragliderklubb"/>
    <n v="3785"/>
    <n v="3785"/>
  </r>
  <r>
    <n v="19555"/>
    <x v="3"/>
    <s v="KL01050020"/>
    <s v="Sarpsborg Pistolklubb"/>
    <n v="29726"/>
    <n v="29726"/>
  </r>
  <r>
    <n v="19556"/>
    <x v="3"/>
    <s v="KL01050021"/>
    <s v="Sarpsborg Roklubb"/>
    <n v="57220"/>
    <n v="57220"/>
  </r>
  <r>
    <n v="19557"/>
    <x v="3"/>
    <s v="KL01050022"/>
    <s v="Sarpsborg Seilforening"/>
    <n v="43278"/>
    <n v="43278"/>
  </r>
  <r>
    <n v="560814"/>
    <x v="3"/>
    <s v="KL01051023"/>
    <s v="Sarpsborg Skøyteklubb"/>
    <n v="57746"/>
    <n v="57746"/>
  </r>
  <r>
    <n v="594726"/>
    <x v="3"/>
    <s v="KL01051027"/>
    <s v="Sarpsborg Snookerklubb"/>
    <n v="9823"/>
    <n v="9823"/>
  </r>
  <r>
    <n v="19558"/>
    <x v="3"/>
    <s v="KL01050023"/>
    <s v="Sarpsborg Sykleklubb"/>
    <n v="17853"/>
    <n v="17853"/>
  </r>
  <r>
    <n v="19559"/>
    <x v="3"/>
    <s v="KL01050024"/>
    <s v="Sarpsborg Tennisklubb"/>
    <n v="21555"/>
    <n v="21555"/>
  </r>
  <r>
    <n v="19560"/>
    <x v="3"/>
    <s v="KL01050025"/>
    <s v="Sarpsborg Turnforening"/>
    <n v="68115"/>
    <n v="68115"/>
  </r>
  <r>
    <n v="19561"/>
    <x v="3"/>
    <s v="KL01050026"/>
    <s v="Sarpsborg Volleyballklubb"/>
    <n v="17137"/>
    <n v="17137"/>
  </r>
  <r>
    <n v="25455"/>
    <x v="3"/>
    <s v="KL12460007"/>
    <s v="Sartor Sportsskytterlag"/>
    <n v="30020"/>
    <n v="30020"/>
  </r>
  <r>
    <n v="442206"/>
    <x v="3"/>
    <s v="KL11350016"/>
    <s v="Sauda Golfklubb"/>
    <n v="52009"/>
    <n v="52009"/>
  </r>
  <r>
    <n v="24663"/>
    <x v="3"/>
    <s v="KL11350003"/>
    <s v="Sauda Idrettslag"/>
    <n v="368367"/>
    <n v="368367"/>
  </r>
  <r>
    <n v="441977"/>
    <x v="3"/>
    <s v="KL11350015"/>
    <s v="Sauda Motorsportklubb"/>
    <n v="4519"/>
    <n v="4519"/>
  </r>
  <r>
    <n v="24664"/>
    <x v="3"/>
    <s v="KL11350004"/>
    <s v="Sauda Orienteringsklubb"/>
    <n v="16085"/>
    <n v="16085"/>
  </r>
  <r>
    <n v="24665"/>
    <x v="3"/>
    <s v="KL11350005"/>
    <s v="Sauda Pistolklubb"/>
    <n v="2545"/>
    <n v="2545"/>
  </r>
  <r>
    <n v="24671"/>
    <x v="3"/>
    <s v="KL11350012"/>
    <s v="Sauda Sykkelklubb"/>
    <n v="8515"/>
    <n v="8515"/>
  </r>
  <r>
    <n v="24666"/>
    <x v="3"/>
    <s v="KL11350006"/>
    <s v="Sauda Turnforening"/>
    <n v="31056"/>
    <n v="31056"/>
  </r>
  <r>
    <n v="23468"/>
    <x v="3"/>
    <s v="KL08220003"/>
    <s v="Sauherad Idrettslag"/>
    <n v="75901"/>
    <n v="75901"/>
  </r>
  <r>
    <n v="23495"/>
    <x v="3"/>
    <s v="KL08270002"/>
    <s v="Sauland Idrettslag"/>
    <n v="56642"/>
    <n v="56642"/>
  </r>
  <r>
    <n v="24318"/>
    <x v="3"/>
    <s v="KL11030099"/>
    <s v="Seiken Karateklubb"/>
    <n v="1957"/>
    <n v="1957"/>
  </r>
  <r>
    <n v="24329"/>
    <x v="3"/>
    <s v="KL11030110"/>
    <s v="Seilforeningen 1928"/>
    <n v="25023"/>
    <n v="25023"/>
  </r>
  <r>
    <n v="25857"/>
    <x v="3"/>
    <s v="KL15020046"/>
    <s v="Sekken Idrettslag"/>
    <n v="1940"/>
    <n v="1940"/>
  </r>
  <r>
    <n v="22218"/>
    <x v="3"/>
    <s v="KL05170010"/>
    <s v="Sel Idrettslag"/>
    <n v="34552"/>
    <n v="34552"/>
  </r>
  <r>
    <n v="19701"/>
    <x v="3"/>
    <s v="KL01060067"/>
    <s v="Selbak Turn-Og Idrettsforening"/>
    <n v="88613"/>
    <n v="88613"/>
  </r>
  <r>
    <n v="25438"/>
    <x v="3"/>
    <s v="KL12440005"/>
    <s v="Selbjørn Idrettslag"/>
    <n v="61226"/>
    <n v="61226"/>
  </r>
  <r>
    <n v="26946"/>
    <x v="3"/>
    <s v="KL16640003"/>
    <s v="Selbu Ballklubb"/>
    <n v="123118"/>
    <n v="123118"/>
  </r>
  <r>
    <n v="203839"/>
    <x v="3"/>
    <s v="KL16640021"/>
    <s v="Selbu Golfklubb"/>
    <n v="3833"/>
    <n v="3833"/>
  </r>
  <r>
    <n v="611966"/>
    <x v="3"/>
    <s v="KL16640027"/>
    <s v="Selbu Hestesportsklubb"/>
    <n v="5690"/>
    <n v="5690"/>
  </r>
  <r>
    <n v="26947"/>
    <x v="3"/>
    <s v="KL16640004"/>
    <s v="Selbu IL"/>
    <n v="69951"/>
    <n v="69951"/>
  </r>
  <r>
    <n v="619499"/>
    <x v="3"/>
    <s v="KL16640028"/>
    <s v="Selbu IL Håndball"/>
    <n v="0"/>
    <n v="0"/>
  </r>
  <r>
    <n v="872127"/>
    <x v="3"/>
    <s v="KL16640030"/>
    <s v="Selbu Innebandyklubb"/>
    <n v="1423"/>
    <n v="1423"/>
  </r>
  <r>
    <n v="26948"/>
    <x v="3"/>
    <s v="KL16640005"/>
    <s v="Selbu Orienteringsklubb"/>
    <n v="12328"/>
    <n v="12328"/>
  </r>
  <r>
    <n v="602642"/>
    <x v="3"/>
    <s v="KL16640025"/>
    <s v="Selbu Taekwon-Do klubb"/>
    <n v="17654"/>
    <n v="17654"/>
  </r>
  <r>
    <n v="26950"/>
    <x v="3"/>
    <s v="KL16640007"/>
    <s v="Selbustrand Idrettslag"/>
    <n v="15908"/>
    <n v="15908"/>
  </r>
  <r>
    <n v="27611"/>
    <x v="3"/>
    <s v="KL18330031"/>
    <s v="Selfors Ungdomslag"/>
    <n v="94717"/>
    <n v="94717"/>
  </r>
  <r>
    <n v="142235"/>
    <x v="3"/>
    <s v="KL14410010"/>
    <s v="Selje Golfklubb"/>
    <n v="16615"/>
    <n v="16615"/>
  </r>
  <r>
    <n v="25759"/>
    <x v="3"/>
    <s v="KL14410002"/>
    <s v="Selje Idrettslag"/>
    <n v="102497"/>
    <n v="102497"/>
  </r>
  <r>
    <n v="28193"/>
    <x v="3"/>
    <s v="KL19230001"/>
    <s v="Seljeskog Idrettslag"/>
    <n v="7792"/>
    <n v="7792"/>
  </r>
  <r>
    <n v="23501"/>
    <x v="3"/>
    <s v="KL08280003"/>
    <s v="Seljord Idrettslag"/>
    <n v="220609"/>
    <n v="220609"/>
  </r>
  <r>
    <n v="26451"/>
    <x v="3"/>
    <s v="KL16010063"/>
    <s v="Selsbakk Idrettsforening"/>
    <n v="43508"/>
    <n v="43508"/>
  </r>
  <r>
    <n v="23007"/>
    <x v="3"/>
    <s v="KL07040042"/>
    <s v="Sem Idrettsforening"/>
    <n v="131571"/>
    <n v="131571"/>
  </r>
  <r>
    <n v="571721"/>
    <x v="3"/>
    <s v="KL03011302"/>
    <s v="Sengkathir sportsklubb"/>
    <n v="7827"/>
    <n v="7827"/>
  </r>
  <r>
    <n v="578319"/>
    <x v="3"/>
    <s v="KL19310057"/>
    <s v="Senja Cykleklubb"/>
    <n v="4901"/>
    <n v="4901"/>
  </r>
  <r>
    <n v="743332"/>
    <x v="3"/>
    <s v="KL19310063"/>
    <s v="Senja Håndballklubb"/>
    <n v="15072"/>
    <n v="15072"/>
  </r>
  <r>
    <n v="495516"/>
    <x v="3"/>
    <s v="KL19310053"/>
    <s v="Senja Innebandyklubb"/>
    <n v="11482"/>
    <n v="11482"/>
  </r>
  <r>
    <n v="878535"/>
    <x v="3"/>
    <s v="KL19310068"/>
    <s v="Senja Klatreklubb"/>
    <n v="5047"/>
    <n v="5047"/>
  </r>
  <r>
    <n v="28295"/>
    <x v="3"/>
    <s v="KL19310033"/>
    <s v="Senja Ski"/>
    <n v="36220"/>
    <n v="36220"/>
  </r>
  <r>
    <n v="742562"/>
    <x v="3"/>
    <s v="KL19280006"/>
    <s v="Senja Sportsklubb"/>
    <n v="4323"/>
    <n v="4323"/>
  </r>
  <r>
    <n v="28294"/>
    <x v="3"/>
    <s v="KL19310032"/>
    <s v="Senja Turn"/>
    <n v="54457"/>
    <n v="54457"/>
  </r>
  <r>
    <n v="25093"/>
    <x v="3"/>
    <s v="KL12010362"/>
    <s v="Sentrum Ju Jitsu Klubb"/>
    <n v="60369"/>
    <n v="60369"/>
  </r>
  <r>
    <n v="493451"/>
    <x v="3"/>
    <s v="KL01051016"/>
    <s v="Sentrum Kampsport Senter"/>
    <n v="103278"/>
    <n v="103278"/>
  </r>
  <r>
    <n v="427950"/>
    <x v="3"/>
    <s v="KL11060065"/>
    <s v="Sentrum Karateklubb"/>
    <n v="35644"/>
    <n v="35644"/>
  </r>
  <r>
    <n v="25135"/>
    <x v="3"/>
    <s v="KL12010404"/>
    <s v="Sentrum Kobu Do Kan Karateklubb"/>
    <n v="2746"/>
    <n v="2746"/>
  </r>
  <r>
    <n v="21093"/>
    <x v="3"/>
    <s v="KL03010470"/>
    <s v="Sentrum S Cricket klubb"/>
    <n v="24459"/>
    <n v="24459"/>
  </r>
  <r>
    <n v="186752"/>
    <x v="3"/>
    <s v="KL19220013"/>
    <s v="Setermoen Ntn Taekwondo Klubb"/>
    <n v="9942"/>
    <n v="9942"/>
  </r>
  <r>
    <n v="28187"/>
    <x v="3"/>
    <s v="KL19220007"/>
    <s v="Setermoen Svømmeklubb"/>
    <n v="18219"/>
    <n v="18219"/>
  </r>
  <r>
    <n v="20276"/>
    <x v="3"/>
    <s v="KL02210016"/>
    <s v="Setskog Idrettsforening"/>
    <n v="79198"/>
    <n v="79198"/>
  </r>
  <r>
    <n v="27915"/>
    <x v="3"/>
    <s v="KL18700001"/>
    <s v="Sfk Ajaks"/>
    <n v="13273"/>
    <n v="13273"/>
  </r>
  <r>
    <n v="19670"/>
    <x v="3"/>
    <s v="KL01060036"/>
    <s v="Shotokan Karateklubb Fr.stad"/>
    <n v="10169"/>
    <n v="10169"/>
  </r>
  <r>
    <n v="549816"/>
    <x v="3"/>
    <s v="KL11030261"/>
    <s v="Siddis Sportsklubb"/>
    <n v="21789"/>
    <n v="21789"/>
  </r>
  <r>
    <n v="534107"/>
    <x v="3"/>
    <s v="KL11030257"/>
    <s v="Siddis Trim og Turnforening"/>
    <n v="98021"/>
    <n v="98021"/>
  </r>
  <r>
    <n v="25950"/>
    <x v="3"/>
    <s v="KL15040031"/>
    <s v="SIF/Hessa IL"/>
    <n v="382083"/>
    <n v="382083"/>
  </r>
  <r>
    <n v="22728"/>
    <x v="3"/>
    <s v="KL06210004"/>
    <s v="Sigdal Friidrettsklubb"/>
    <n v="6796"/>
    <n v="6796"/>
  </r>
  <r>
    <n v="22736"/>
    <x v="3"/>
    <s v="KL06210012"/>
    <s v="Sigdal og Rosthaug Hestesportslag"/>
    <n v="20096"/>
    <n v="20096"/>
  </r>
  <r>
    <n v="22730"/>
    <x v="3"/>
    <s v="KL06210006"/>
    <s v="Sigdals Skiklub"/>
    <n v="9457"/>
    <n v="9457"/>
  </r>
  <r>
    <n v="27922"/>
    <x v="3"/>
    <s v="KL18700008"/>
    <s v="Sigerfjord Idrettslag"/>
    <n v="7824"/>
    <n v="7824"/>
  </r>
  <r>
    <n v="19926"/>
    <x v="3"/>
    <s v="KL02130007"/>
    <s v="Siggerud Idrettslag"/>
    <n v="99803"/>
    <n v="99803"/>
  </r>
  <r>
    <n v="456849"/>
    <x v="3"/>
    <s v="KL02130054"/>
    <s v="Siggerud Klatreklubb"/>
    <n v="3829"/>
    <n v="3829"/>
  </r>
  <r>
    <n v="23395"/>
    <x v="3"/>
    <s v="KL08110001"/>
    <s v="Siljan Idrettslag"/>
    <n v="105870"/>
    <n v="105870"/>
  </r>
  <r>
    <n v="23397"/>
    <x v="3"/>
    <s v="KL08110003"/>
    <s v="Siljan Mc Clubb"/>
    <n v="30021"/>
    <n v="30021"/>
  </r>
  <r>
    <n v="21846"/>
    <x v="3"/>
    <s v="KL04270018"/>
    <s v="Siljuberget Skilag"/>
    <n v="6425"/>
    <n v="6425"/>
  </r>
  <r>
    <n v="20975"/>
    <x v="3"/>
    <s v="KL03010330"/>
    <s v="Simensbråten Idrettslag"/>
    <n v="6559"/>
    <n v="6559"/>
  </r>
  <r>
    <n v="22756"/>
    <x v="3"/>
    <s v="KL06230015"/>
    <s v="Simostranda IL"/>
    <n v="124586"/>
    <n v="124586"/>
  </r>
  <r>
    <n v="26452"/>
    <x v="3"/>
    <s v="KL16010064"/>
    <s v="Singsaker Basketballklubb"/>
    <n v="20317"/>
    <n v="20317"/>
  </r>
  <r>
    <n v="26871"/>
    <x v="3"/>
    <s v="KL16480003"/>
    <s v="Singsås Idrettslag"/>
    <n v="65043"/>
    <n v="65043"/>
  </r>
  <r>
    <n v="26882"/>
    <x v="3"/>
    <s v="KL16480016"/>
    <s v="Singsås Motorklubb"/>
    <n v="4254"/>
    <n v="4254"/>
  </r>
  <r>
    <n v="21147"/>
    <x v="3"/>
    <s v="KL03010536"/>
    <s v="Sinsen Cricket Club"/>
    <n v="24652"/>
    <n v="24652"/>
  </r>
  <r>
    <n v="20977"/>
    <x v="3"/>
    <s v="KL03010332"/>
    <s v="Sinsen Gymnastikk Og Turnforening"/>
    <n v="7387"/>
    <n v="7387"/>
  </r>
  <r>
    <n v="20801"/>
    <x v="3"/>
    <s v="KL03010138"/>
    <s v="Sinsen Tennisklubb"/>
    <n v="7710"/>
    <n v="7710"/>
  </r>
  <r>
    <n v="721718"/>
    <x v="3"/>
    <s v="KL03011543"/>
    <s v="Sinsen-Refstad Idrettslag"/>
    <n v="47582"/>
    <n v="47582"/>
  </r>
  <r>
    <n v="496241"/>
    <x v="3"/>
    <s v="KL10460008"/>
    <s v="Sirdal Fjellgolfklubb"/>
    <n v="48784"/>
    <n v="48784"/>
  </r>
  <r>
    <n v="24095"/>
    <x v="3"/>
    <s v="KL10460001"/>
    <s v="Sirdal Skilag"/>
    <n v="21666"/>
    <n v="21666"/>
  </r>
  <r>
    <n v="470153"/>
    <x v="3"/>
    <s v="KL06020143"/>
    <s v="Sirens Cheerdanceklubb"/>
    <n v="133631"/>
    <n v="133631"/>
  </r>
  <r>
    <n v="24502"/>
    <x v="3"/>
    <s v="KL11190023"/>
    <s v="Sirevåg Dykkerklubb"/>
    <n v="6719"/>
    <n v="6719"/>
  </r>
  <r>
    <n v="28597"/>
    <x v="3"/>
    <s v="KL20250004"/>
    <s v="Sirma Il"/>
    <n v="52748"/>
    <n v="52748"/>
  </r>
  <r>
    <n v="27277"/>
    <x v="3"/>
    <s v="KL17490004"/>
    <s v="Sitter Idrettslag Pistolklubb"/>
    <n v="6172"/>
    <n v="6172"/>
  </r>
  <r>
    <n v="20979"/>
    <x v="3"/>
    <s v="KL03010334"/>
    <s v="Siv Gymnastikkforening"/>
    <n v="54399"/>
    <n v="54399"/>
  </r>
  <r>
    <n v="611871"/>
    <x v="3"/>
    <s v="KL19020227"/>
    <s v="Sjarmtrollan Idrettslag"/>
    <n v="26917"/>
    <n v="26917"/>
  </r>
  <r>
    <n v="26453"/>
    <x v="3"/>
    <s v="KL16010065"/>
    <s v="Sjetne Idrettslag"/>
    <n v="321521"/>
    <n v="321521"/>
  </r>
  <r>
    <n v="20980"/>
    <x v="3"/>
    <s v="KL03010335"/>
    <s v="Sjøløwen Dykkerklubb"/>
    <n v="2261"/>
    <n v="2261"/>
  </r>
  <r>
    <n v="763852"/>
    <x v="3"/>
    <s v="KL14200024"/>
    <s v="Sjøspretten"/>
    <n v="12750"/>
    <n v="12750"/>
  </r>
  <r>
    <n v="20015"/>
    <x v="3"/>
    <s v="KL02160024"/>
    <s v="Sjøstjerna Svømme- og Livredningsklubb"/>
    <n v="0"/>
    <n v="0"/>
  </r>
  <r>
    <n v="22174"/>
    <x v="3"/>
    <s v="KL05150005"/>
    <s v="Sjårdalen Idrettslag"/>
    <n v="11199"/>
    <n v="11199"/>
  </r>
  <r>
    <n v="22824"/>
    <x v="3"/>
    <s v="KL06260015"/>
    <s v="Sjåstad/ Vestre Lier Il"/>
    <n v="23414"/>
    <n v="23414"/>
  </r>
  <r>
    <n v="26480"/>
    <x v="3"/>
    <s v="KL16010094"/>
    <s v="Sk Trondheims-Ørn"/>
    <n v="414061"/>
    <n v="414061"/>
  </r>
  <r>
    <n v="24720"/>
    <x v="3"/>
    <s v="KL11490016"/>
    <s v="Sk Vedavåg Karmøy"/>
    <n v="231906"/>
    <n v="231906"/>
  </r>
  <r>
    <n v="479595"/>
    <x v="3"/>
    <s v="KL08330009"/>
    <s v="Skafså Motorsportklubb"/>
    <n v="7105"/>
    <n v="7105"/>
  </r>
  <r>
    <n v="527709"/>
    <x v="3"/>
    <s v="KL09060131"/>
    <s v="Skagerrak Dykkerklubb"/>
    <n v="4387"/>
    <n v="4387"/>
  </r>
  <r>
    <n v="28119"/>
    <x v="3"/>
    <s v="KL19020105"/>
    <s v="Skansen Bowlingklubb"/>
    <n v="21118"/>
    <n v="21118"/>
  </r>
  <r>
    <n v="25955"/>
    <x v="3"/>
    <s v="KL15040037"/>
    <s v="Skarbøvik Idrettsforening Breddeklubb"/>
    <n v="12591"/>
    <n v="12591"/>
  </r>
  <r>
    <n v="25298"/>
    <x v="3"/>
    <s v="KL12280012"/>
    <s v="Skare Idrettslag"/>
    <n v="8728"/>
    <n v="8728"/>
  </r>
  <r>
    <n v="680701"/>
    <x v="3"/>
    <s v="KL15020094"/>
    <s v="Skaret Skiforening"/>
    <n v="5736"/>
    <n v="5736"/>
  </r>
  <r>
    <n v="21761"/>
    <x v="3"/>
    <s v="KL04190019"/>
    <s v="Skarnes Håndball"/>
    <n v="41850"/>
    <n v="41850"/>
  </r>
  <r>
    <n v="21752"/>
    <x v="3"/>
    <s v="KL04190010"/>
    <s v="Skarnes IL"/>
    <n v="61647"/>
    <n v="61647"/>
  </r>
  <r>
    <n v="23459"/>
    <x v="3"/>
    <s v="KL08210005"/>
    <s v="Skarphedin IL"/>
    <n v="646931"/>
    <n v="646931"/>
  </r>
  <r>
    <n v="28053"/>
    <x v="3"/>
    <s v="KL19020030"/>
    <s v="Skarven Idrettslag"/>
    <n v="8843"/>
    <n v="8843"/>
  </r>
  <r>
    <n v="27093"/>
    <x v="3"/>
    <s v="KL17140017"/>
    <s v="Skatval Skilag"/>
    <n v="47938"/>
    <n v="47938"/>
  </r>
  <r>
    <n v="19984"/>
    <x v="3"/>
    <s v="KL02150012"/>
    <s v="Skaubygda Il"/>
    <n v="37302"/>
    <n v="37302"/>
  </r>
  <r>
    <n v="19853"/>
    <x v="3"/>
    <s v="KL01280009"/>
    <s v="Skaukameratene Orienteringslag"/>
    <n v="18356"/>
    <n v="18356"/>
  </r>
  <r>
    <n v="26920"/>
    <x v="3"/>
    <s v="KL16570006"/>
    <s v="Skaun Ballklubb"/>
    <n v="146120"/>
    <n v="146120"/>
  </r>
  <r>
    <n v="26923"/>
    <x v="3"/>
    <s v="KL16570010"/>
    <s v="Skaun Handballklubb"/>
    <n v="54406"/>
    <n v="54406"/>
  </r>
  <r>
    <n v="26918"/>
    <x v="3"/>
    <s v="KL16570004"/>
    <s v="Skaun Idrettslag"/>
    <n v="54459"/>
    <n v="54459"/>
  </r>
  <r>
    <n v="900270"/>
    <x v="3"/>
    <s v="KL50290001"/>
    <s v="SKAUN KAJAKKLUBB"/>
    <n v="858"/>
    <n v="858"/>
  </r>
  <r>
    <n v="25749"/>
    <x v="3"/>
    <s v="KL14390004"/>
    <s v="Skavøypoll Idrettslag"/>
    <n v="146429"/>
    <n v="146429"/>
  </r>
  <r>
    <n v="20463"/>
    <x v="3"/>
    <s v="KL02310045"/>
    <s v="Skedsmo Bryteklubb"/>
    <n v="23974"/>
    <n v="23974"/>
  </r>
  <r>
    <n v="20445"/>
    <x v="3"/>
    <s v="KL02310027"/>
    <s v="Skedsmo Fotballklubb"/>
    <n v="550914"/>
    <n v="550914"/>
  </r>
  <r>
    <n v="20474"/>
    <x v="3"/>
    <s v="KL02310056"/>
    <s v="Skedsmo Håndballklubb"/>
    <n v="139470"/>
    <n v="139470"/>
  </r>
  <r>
    <n v="20476"/>
    <x v="3"/>
    <s v="KL02310058"/>
    <s v="Skedsmo Ishockeyklubb"/>
    <n v="186961"/>
    <n v="186961"/>
  </r>
  <r>
    <n v="20462"/>
    <x v="3"/>
    <s v="KL02310044"/>
    <s v="Skedsmo Karateklubb"/>
    <n v="57117"/>
    <n v="57117"/>
  </r>
  <r>
    <n v="20447"/>
    <x v="3"/>
    <s v="KL02310029"/>
    <s v="Skedsmo Rideklubb"/>
    <n v="49698"/>
    <n v="49698"/>
  </r>
  <r>
    <n v="20448"/>
    <x v="3"/>
    <s v="KL02310030"/>
    <s v="Skedsmo Skiklubb"/>
    <n v="59479"/>
    <n v="59479"/>
  </r>
  <r>
    <n v="20449"/>
    <x v="3"/>
    <s v="KL02310031"/>
    <s v="Skedsmo Svømmeklubb"/>
    <n v="61622"/>
    <n v="61622"/>
  </r>
  <r>
    <n v="831947"/>
    <x v="3"/>
    <s v="KL02311607"/>
    <s v="Skedsmo Tan Gun Taekwondo IL"/>
    <n v="66581"/>
    <n v="66581"/>
  </r>
  <r>
    <n v="20469"/>
    <x v="3"/>
    <s v="KL02310051"/>
    <s v="Skedsmo Tennisklubb"/>
    <n v="9649"/>
    <n v="9649"/>
  </r>
  <r>
    <n v="22272"/>
    <x v="3"/>
    <s v="KL05220017"/>
    <s v="Skei Golfklubb"/>
    <n v="184116"/>
    <n v="184116"/>
  </r>
  <r>
    <n v="20982"/>
    <x v="3"/>
    <s v="KL03010337"/>
    <s v="Skeid"/>
    <n v="775029"/>
    <n v="775029"/>
  </r>
  <r>
    <n v="610172"/>
    <x v="3"/>
    <s v="KL05110026"/>
    <s v="Skeivoll Ride- og Kjøreklubb"/>
    <n v="1095"/>
    <n v="1095"/>
  </r>
  <r>
    <n v="19936"/>
    <x v="3"/>
    <s v="KL02130017"/>
    <s v="Ski Aktivitetslag For Funskjonshemmede"/>
    <n v="4053"/>
    <n v="4053"/>
  </r>
  <r>
    <n v="721552"/>
    <x v="3"/>
    <s v="KL02130069"/>
    <s v="Ski Bryteklubb"/>
    <n v="13313"/>
    <n v="13313"/>
  </r>
  <r>
    <n v="19948"/>
    <x v="3"/>
    <s v="KL02130029"/>
    <s v="Ski Golfklubb"/>
    <n v="131024"/>
    <n v="131024"/>
  </r>
  <r>
    <n v="19928"/>
    <x v="3"/>
    <s v="KL02130009"/>
    <s v="Ski IL Alliansen "/>
    <n v="55282"/>
    <n v="55282"/>
  </r>
  <r>
    <n v="92755"/>
    <x v="3"/>
    <s v="KL02130040"/>
    <s v="Ski IL Fotball"/>
    <n v="430070"/>
    <n v="430070"/>
  </r>
  <r>
    <n v="92753"/>
    <x v="3"/>
    <s v="KL02130038"/>
    <s v="Ski IL Håndball"/>
    <n v="325618"/>
    <n v="325618"/>
  </r>
  <r>
    <n v="194286"/>
    <x v="3"/>
    <s v="KL02130047"/>
    <s v="Ski IL Innebandy"/>
    <n v="25357"/>
    <n v="25357"/>
  </r>
  <r>
    <n v="92751"/>
    <x v="3"/>
    <s v="KL02130036"/>
    <s v="Ski IL Ishockey"/>
    <n v="230885"/>
    <n v="230885"/>
  </r>
  <r>
    <n v="92752"/>
    <x v="3"/>
    <s v="KL02130037"/>
    <s v="Ski IL Tennis"/>
    <n v="11575"/>
    <n v="11575"/>
  </r>
  <r>
    <n v="92754"/>
    <x v="3"/>
    <s v="KL02130039"/>
    <s v="Ski IL Turn"/>
    <n v="106080"/>
    <n v="106080"/>
  </r>
  <r>
    <n v="498148"/>
    <x v="3"/>
    <s v="KL02130059"/>
    <s v="Ski Klatreklubb"/>
    <n v="12204"/>
    <n v="12204"/>
  </r>
  <r>
    <n v="22486"/>
    <x v="3"/>
    <s v="KL06020006"/>
    <s v="SKI- OG BALLKLUBBEN DRAFN"/>
    <n v="59157"/>
    <n v="59157"/>
  </r>
  <r>
    <n v="22527"/>
    <x v="3"/>
    <s v="KL06020050"/>
    <s v="Ski og ballklubben Skiold"/>
    <n v="322642"/>
    <n v="322642"/>
  </r>
  <r>
    <n v="20835"/>
    <x v="3"/>
    <s v="KL03010175"/>
    <s v="Ski- Og Fotballklubben Lyn"/>
    <n v="212007"/>
    <n v="212007"/>
  </r>
  <r>
    <n v="23831"/>
    <x v="3"/>
    <s v="KL10010061"/>
    <s v="Ski Og Skøiteklubben Oddersjaa"/>
    <n v="73875"/>
    <n v="73875"/>
  </r>
  <r>
    <n v="19932"/>
    <x v="3"/>
    <s v="KL02130013"/>
    <s v="Ski Svømmeklubb"/>
    <n v="144193"/>
    <n v="144193"/>
  </r>
  <r>
    <n v="19938"/>
    <x v="3"/>
    <s v="KL02130019"/>
    <s v="Ski Taekwondo Klubb"/>
    <n v="57508"/>
    <n v="57508"/>
  </r>
  <r>
    <n v="28349"/>
    <x v="3"/>
    <s v="KL19390002"/>
    <s v="Skibotn Idrettslag"/>
    <n v="38621"/>
    <n v="38621"/>
  </r>
  <r>
    <n v="23295"/>
    <x v="3"/>
    <s v="KL08060013"/>
    <s v="Skien Alpinklubb"/>
    <n v="832"/>
    <n v="832"/>
  </r>
  <r>
    <n v="838562"/>
    <x v="3"/>
    <s v="KL08060134"/>
    <s v="Skien Atletklubb"/>
    <n v="8412"/>
    <n v="8412"/>
  </r>
  <r>
    <n v="23328"/>
    <x v="3"/>
    <s v="KL08060046"/>
    <s v="Skien Badmintonklubb"/>
    <n v="1150"/>
    <n v="1150"/>
  </r>
  <r>
    <n v="23306"/>
    <x v="3"/>
    <s v="KL08060024"/>
    <s v="Skien Basketballklubb"/>
    <n v="51586"/>
    <n v="51586"/>
  </r>
  <r>
    <n v="722493"/>
    <x v="3"/>
    <s v="KL08060124"/>
    <s v="Skien Bokseklubb"/>
    <n v="0"/>
    <n v="0"/>
  </r>
  <r>
    <n v="23347"/>
    <x v="3"/>
    <s v="KL08060065"/>
    <s v="Skien Bordtennisklubb"/>
    <n v="7938"/>
    <n v="7938"/>
  </r>
  <r>
    <n v="23308"/>
    <x v="3"/>
    <s v="KL08060026"/>
    <s v="Skien Ishockeyklubb"/>
    <n v="212506"/>
    <n v="212506"/>
  </r>
  <r>
    <n v="738249"/>
    <x v="3"/>
    <s v="KL08060127"/>
    <s v="Skien Kjelkehockey Klubb"/>
    <n v="7986"/>
    <n v="7986"/>
  </r>
  <r>
    <n v="23310"/>
    <x v="3"/>
    <s v="KL08060028"/>
    <s v="Skien Nanbudo Klubb"/>
    <n v="36963"/>
    <n v="36963"/>
  </r>
  <r>
    <n v="23311"/>
    <x v="3"/>
    <s v="KL08060029"/>
    <s v="Skien Orienteringsklubb"/>
    <n v="32166"/>
    <n v="32166"/>
  </r>
  <r>
    <n v="606598"/>
    <x v="3"/>
    <s v="KL08060116"/>
    <s v="Skien Rideklubb"/>
    <n v="5927"/>
    <n v="5927"/>
  </r>
  <r>
    <n v="23314"/>
    <x v="3"/>
    <s v="KL08060032"/>
    <s v="Skien Svømmeklubb"/>
    <n v="30894"/>
    <n v="30894"/>
  </r>
  <r>
    <n v="770092"/>
    <x v="3"/>
    <s v="KL08060129"/>
    <s v="Skien Taekwon-Do Klubb"/>
    <n v="24051"/>
    <n v="24051"/>
  </r>
  <r>
    <n v="23327"/>
    <x v="3"/>
    <s v="KL08060045"/>
    <s v="Skien Tennisklubb"/>
    <n v="3764"/>
    <n v="3764"/>
  </r>
  <r>
    <n v="23318"/>
    <x v="3"/>
    <s v="KL08060036"/>
    <s v="Skiens Ballklubbs Hovedforening"/>
    <n v="23530"/>
    <n v="23530"/>
  </r>
  <r>
    <n v="20750"/>
    <x v="3"/>
    <s v="KL03010080"/>
    <s v="Skiforeningen - Foreningen Til Ski-idrettens Fremme"/>
    <n v="2757644"/>
    <n v="2757644"/>
  </r>
  <r>
    <n v="24267"/>
    <x v="3"/>
    <s v="KL11030048"/>
    <s v="Skiforeningen i Stavanger"/>
    <n v="27239"/>
    <n v="27239"/>
  </r>
  <r>
    <n v="20774"/>
    <x v="3"/>
    <s v="KL03010106"/>
    <s v="Skiklubben Grenaderen"/>
    <n v="50004"/>
    <n v="50004"/>
  </r>
  <r>
    <n v="19933"/>
    <x v="3"/>
    <s v="KL02130014"/>
    <s v="Skimt Ski &amp; Orientering"/>
    <n v="24350"/>
    <n v="24350"/>
  </r>
  <r>
    <n v="24289"/>
    <x v="3"/>
    <s v="KL11030070"/>
    <s v="Skipper Worse Sport"/>
    <n v="9608"/>
    <n v="9608"/>
  </r>
  <r>
    <n v="800699"/>
    <x v="3"/>
    <s v="KL12190023"/>
    <s v="Skippervik Frisbeegolfklubb"/>
    <n v="712"/>
    <n v="712"/>
  </r>
  <r>
    <n v="19843"/>
    <x v="3"/>
    <s v="KL01270001"/>
    <s v="Skiptvet IL"/>
    <n v="174930"/>
    <n v="174930"/>
  </r>
  <r>
    <n v="205187"/>
    <x v="3"/>
    <s v="KL01270006"/>
    <s v="Skiptvet Motoraktivitetsklubb"/>
    <n v="21417"/>
    <n v="21417"/>
  </r>
  <r>
    <n v="495195"/>
    <x v="3"/>
    <s v="KL01270007"/>
    <s v="Skiptvet Svømme og Livredningsklubb"/>
    <n v="0"/>
    <n v="0"/>
  </r>
  <r>
    <n v="19844"/>
    <x v="3"/>
    <s v="KL01270002"/>
    <s v="Skiptvet Turnforening"/>
    <n v="19776"/>
    <n v="19776"/>
  </r>
  <r>
    <n v="681900"/>
    <x v="3"/>
    <s v="KL01051033"/>
    <s v="Skjeberg Cykleklub"/>
    <n v="15704"/>
    <n v="15704"/>
  </r>
  <r>
    <n v="19603"/>
    <x v="3"/>
    <s v="KL01050068"/>
    <s v="Skjeberg Golfklubb"/>
    <n v="277292"/>
    <n v="277292"/>
  </r>
  <r>
    <n v="19595"/>
    <x v="3"/>
    <s v="KL01050060"/>
    <s v="Skjeberg Sportsklubb"/>
    <n v="100276"/>
    <n v="100276"/>
  </r>
  <r>
    <n v="19596"/>
    <x v="3"/>
    <s v="KL01050061"/>
    <s v="Skjeberg Turnforening"/>
    <n v="169930"/>
    <n v="169930"/>
  </r>
  <r>
    <n v="19597"/>
    <x v="3"/>
    <s v="KL01050062"/>
    <s v="Skjeberg Volleyballklubb"/>
    <n v="27796"/>
    <n v="27796"/>
  </r>
  <r>
    <n v="27094"/>
    <x v="3"/>
    <s v="KL17140018"/>
    <s v="Skjelstadmark Idrettslag"/>
    <n v="49785"/>
    <n v="49785"/>
  </r>
  <r>
    <n v="528645"/>
    <x v="3"/>
    <s v="KL18040128"/>
    <s v="Skjerstad Idrettslag"/>
    <n v="21609"/>
    <n v="21609"/>
  </r>
  <r>
    <n v="28363"/>
    <x v="3"/>
    <s v="KL19410004"/>
    <s v="Skjervøy Idrettsklubb"/>
    <n v="163720"/>
    <n v="163720"/>
  </r>
  <r>
    <n v="28364"/>
    <x v="3"/>
    <s v="KL19410005"/>
    <s v="Skjervøy Skøyte- Og Ishockeyklubb"/>
    <n v="19545"/>
    <n v="19545"/>
  </r>
  <r>
    <n v="211223"/>
    <x v="3"/>
    <s v="KL02310099"/>
    <s v="Skjetten Fotball"/>
    <n v="276896"/>
    <n v="276896"/>
  </r>
  <r>
    <n v="24696"/>
    <x v="3"/>
    <s v="KL11460008"/>
    <s v="SKJOLD IDRETTSLAG"/>
    <n v="242056"/>
    <n v="242056"/>
  </r>
  <r>
    <n v="24757"/>
    <x v="3"/>
    <s v="KL11540002"/>
    <s v="Skjoldar Il"/>
    <n v="79662"/>
    <n v="79662"/>
  </r>
  <r>
    <n v="27419"/>
    <x v="3"/>
    <s v="KL18050039"/>
    <s v="Skjomen Idrettslag"/>
    <n v="21699"/>
    <n v="21699"/>
  </r>
  <r>
    <n v="806040"/>
    <x v="3"/>
    <s v="KL08140026"/>
    <s v="Skjærgården Klatreklubb"/>
    <n v="4409"/>
    <n v="4409"/>
  </r>
  <r>
    <n v="449450"/>
    <x v="3"/>
    <s v="KL05130005"/>
    <s v="Skjåk Hestlag"/>
    <n v="24822"/>
    <n v="24822"/>
  </r>
  <r>
    <n v="22161"/>
    <x v="3"/>
    <s v="KL05130001"/>
    <s v="Skjåk IL"/>
    <n v="109355"/>
    <n v="109355"/>
  </r>
  <r>
    <n v="22162"/>
    <x v="3"/>
    <s v="KL05130002"/>
    <s v="Skjåk Pistolklubb"/>
    <n v="30634"/>
    <n v="30634"/>
  </r>
  <r>
    <n v="26131"/>
    <x v="3"/>
    <s v="KL15290005"/>
    <s v="Skodje Idrettslag"/>
    <n v="154096"/>
    <n v="154096"/>
  </r>
  <r>
    <n v="26135"/>
    <x v="3"/>
    <s v="KL15290009"/>
    <s v="Skodje Trial Klubb"/>
    <n v="39562"/>
    <n v="39562"/>
  </r>
  <r>
    <n v="20609"/>
    <x v="3"/>
    <s v="KL02360023"/>
    <s v="Skogbygda Idrettsforening"/>
    <n v="13720"/>
    <n v="13720"/>
  </r>
  <r>
    <n v="20684"/>
    <x v="3"/>
    <s v="KL02390011"/>
    <s v="Skogdjerv Idrettslag"/>
    <n v="4281"/>
    <n v="4281"/>
  </r>
  <r>
    <n v="742458"/>
    <x v="3"/>
    <s v="KL06020182"/>
    <s v="Skoger &amp; Fjell Karate Klubb"/>
    <n v="10122"/>
    <n v="10122"/>
  </r>
  <r>
    <n v="22528"/>
    <x v="3"/>
    <s v="KL06020051"/>
    <s v="Skoger Idrettslag"/>
    <n v="26667"/>
    <n v="26667"/>
  </r>
  <r>
    <n v="22529"/>
    <x v="3"/>
    <s v="KL06020052"/>
    <s v="Skoger Turn"/>
    <n v="37322"/>
    <n v="37322"/>
  </r>
  <r>
    <n v="27159"/>
    <x v="3"/>
    <s v="KL17190020"/>
    <s v="Skogn Idrettslag"/>
    <n v="310851"/>
    <n v="310851"/>
  </r>
  <r>
    <n v="28054"/>
    <x v="3"/>
    <s v="KL19020031"/>
    <s v="Skognes Omegn IL"/>
    <n v="16514"/>
    <n v="16514"/>
  </r>
  <r>
    <n v="19671"/>
    <x v="3"/>
    <s v="KL01060037"/>
    <s v="Skogstrand Idrettslag"/>
    <n v="205789"/>
    <n v="205789"/>
  </r>
  <r>
    <n v="25442"/>
    <x v="3"/>
    <s v="KL12450002"/>
    <s v="Skogsvåg Idrettslag"/>
    <n v="51734"/>
    <n v="51734"/>
  </r>
  <r>
    <n v="27612"/>
    <x v="3"/>
    <s v="KL18330032"/>
    <s v="Skonseng Ungdomslag"/>
    <n v="59744"/>
    <n v="59744"/>
  </r>
  <r>
    <n v="22934"/>
    <x v="3"/>
    <s v="KL07010032"/>
    <s v="Skoppum Idrettslag"/>
    <n v="75684"/>
    <n v="75684"/>
  </r>
  <r>
    <n v="23320"/>
    <x v="3"/>
    <s v="KL08060038"/>
    <s v="Skotfoss Turn Og Idrettsforening Hovedforeningen"/>
    <n v="103851"/>
    <n v="103851"/>
  </r>
  <r>
    <n v="860592"/>
    <x v="3"/>
    <s v="KL06240042"/>
    <s v="Skotselv Volleyballklubb"/>
    <n v="1874"/>
    <n v="1874"/>
  </r>
  <r>
    <n v="21771"/>
    <x v="3"/>
    <s v="KL04200008"/>
    <s v="Skotterud Idrettslag"/>
    <n v="39446"/>
    <n v="39446"/>
  </r>
  <r>
    <n v="22432"/>
    <x v="3"/>
    <s v="KL05420009"/>
    <s v="Skrautvål Idrettslag"/>
    <n v="81182"/>
    <n v="81182"/>
  </r>
  <r>
    <n v="22282"/>
    <x v="3"/>
    <s v="KL05280010"/>
    <s v="Skreia Idrettslag"/>
    <n v="295147"/>
    <n v="295147"/>
  </r>
  <r>
    <n v="22284"/>
    <x v="3"/>
    <s v="KL05280012"/>
    <s v="Skreia Skøyteklubb Toten"/>
    <n v="22001"/>
    <n v="22001"/>
  </r>
  <r>
    <n v="24713"/>
    <x v="3"/>
    <s v="KL11490009"/>
    <s v="Skudenes Pistolklubb"/>
    <n v="6321"/>
    <n v="6321"/>
  </r>
  <r>
    <n v="208504"/>
    <x v="3"/>
    <s v="KL11490058"/>
    <s v="Skudenes Rytterklubb"/>
    <n v="28883"/>
    <n v="28883"/>
  </r>
  <r>
    <n v="24714"/>
    <x v="3"/>
    <s v="KL11490010"/>
    <s v="Skudenes Turnforening"/>
    <n v="15717"/>
    <n v="15717"/>
  </r>
  <r>
    <n v="24715"/>
    <x v="3"/>
    <s v="KL11490011"/>
    <s v="Skudenes Ungdoms- &amp; Idrettslag"/>
    <n v="133525"/>
    <n v="133525"/>
  </r>
  <r>
    <n v="763588"/>
    <x v="3"/>
    <s v="KL11490079"/>
    <s v="Skudeneshavn Kajakklubb"/>
    <n v="4346"/>
    <n v="4346"/>
  </r>
  <r>
    <n v="22719"/>
    <x v="3"/>
    <s v="KL06200009"/>
    <s v="Skurdalen IL"/>
    <n v="0"/>
    <n v="0"/>
  </r>
  <r>
    <n v="840312"/>
    <x v="3"/>
    <s v="KL02160036"/>
    <s v="Skuterud Rideklubb"/>
    <n v="4271"/>
    <n v="4271"/>
  </r>
  <r>
    <n v="28230"/>
    <x v="3"/>
    <s v="KL19250002"/>
    <s v="Skøelv Idretts- og Grendelag"/>
    <n v="19676"/>
    <n v="19676"/>
  </r>
  <r>
    <n v="833625"/>
    <x v="3"/>
    <s v="KL02300083"/>
    <s v="Skøyteklubben Lørenskog"/>
    <n v="2616"/>
    <n v="2616"/>
  </r>
  <r>
    <n v="22196"/>
    <x v="3"/>
    <s v="KL05160014"/>
    <s v="Skåbu Tverrbygda Espedalen Il"/>
    <n v="24427"/>
    <n v="24427"/>
  </r>
  <r>
    <n v="25846"/>
    <x v="3"/>
    <s v="KL15020034"/>
    <s v="Skåla Idrettslag"/>
    <n v="95677"/>
    <n v="95677"/>
  </r>
  <r>
    <n v="25175"/>
    <x v="3"/>
    <s v="KL12110006"/>
    <s v="Skånevik Idrettslag"/>
    <n v="29602"/>
    <n v="29602"/>
  </r>
  <r>
    <n v="28162"/>
    <x v="3"/>
    <s v="KL19130006"/>
    <s v="Skånland Og Omegn Idrettsforening"/>
    <n v="140468"/>
    <n v="140468"/>
  </r>
  <r>
    <n v="139667"/>
    <x v="3"/>
    <s v="KL19130013"/>
    <s v="Skånland Sportsklubb"/>
    <n v="17199"/>
    <n v="17199"/>
  </r>
  <r>
    <n v="28163"/>
    <x v="3"/>
    <s v="KL19130008"/>
    <s v="Skånland Stall og Rideklubb"/>
    <n v="126875"/>
    <n v="126875"/>
  </r>
  <r>
    <n v="598195"/>
    <x v="3"/>
    <s v="KL11010047"/>
    <s v="Skåra Rideklubb"/>
    <n v="1539"/>
    <n v="1539"/>
  </r>
  <r>
    <n v="20396"/>
    <x v="3"/>
    <s v="KL02300034"/>
    <s v="Skårer Ballklubb"/>
    <n v="21713"/>
    <n v="21713"/>
  </r>
  <r>
    <n v="20414"/>
    <x v="3"/>
    <s v="KL02300052"/>
    <s v="Skårer Hockeyklubb"/>
    <n v="655"/>
    <n v="655"/>
  </r>
  <r>
    <n v="23010"/>
    <x v="3"/>
    <s v="KL07040045"/>
    <s v="Slagen Badmintonklubb"/>
    <n v="14806"/>
    <n v="14806"/>
  </r>
  <r>
    <n v="23011"/>
    <x v="3"/>
    <s v="KL07040046"/>
    <s v="Slagen Idrettsforening"/>
    <n v="36468"/>
    <n v="36468"/>
  </r>
  <r>
    <n v="23333"/>
    <x v="3"/>
    <s v="KL08060051"/>
    <s v="Sledehundklubben Mush"/>
    <n v="8005"/>
    <n v="8005"/>
  </r>
  <r>
    <n v="21423"/>
    <x v="3"/>
    <s v="KL03010820"/>
    <s v="Slemdal Judoklubb"/>
    <n v="10784"/>
    <n v="10784"/>
  </r>
  <r>
    <n v="22857"/>
    <x v="3"/>
    <s v="KL06270016"/>
    <s v="Slemmestad Idrettsforening"/>
    <n v="219373"/>
    <n v="219373"/>
  </r>
  <r>
    <n v="579071"/>
    <x v="3"/>
    <s v="KL06270036"/>
    <s v="Slemmestad og Omegn Turnforening"/>
    <n v="184474"/>
    <n v="184474"/>
  </r>
  <r>
    <n v="869075"/>
    <x v="3"/>
    <s v="KL18340018"/>
    <s v="Sleneset Golfklubb"/>
    <n v="1702"/>
    <n v="1702"/>
  </r>
  <r>
    <n v="28310"/>
    <x v="3"/>
    <s v="KL19330010"/>
    <s v="Sletta UIL"/>
    <n v="11435"/>
    <n v="11435"/>
  </r>
  <r>
    <n v="769962"/>
    <x v="3"/>
    <s v="KL11060108"/>
    <s v="Slettaa Dykkerklubb"/>
    <n v="28057"/>
    <n v="28057"/>
  </r>
  <r>
    <n v="27639"/>
    <x v="3"/>
    <s v="KL18330059"/>
    <s v="Sletten Kjøre- og Rideklubb"/>
    <n v="28938"/>
    <n v="28938"/>
  </r>
  <r>
    <n v="21872"/>
    <x v="3"/>
    <s v="KL04280007"/>
    <s v="Slettås Idrettslag"/>
    <n v="18100"/>
    <n v="18100"/>
  </r>
  <r>
    <n v="610315"/>
    <x v="3"/>
    <s v="KL01068003"/>
    <s v="Slevik Idrettslag"/>
    <n v="96016"/>
    <n v="96016"/>
  </r>
  <r>
    <n v="19728"/>
    <x v="3"/>
    <s v="KL01060094"/>
    <s v="Slevik Innebandyklubb"/>
    <n v="198037"/>
    <n v="198037"/>
  </r>
  <r>
    <n v="22458"/>
    <x v="3"/>
    <s v="KL05430006"/>
    <s v="Slidre/Røn Fotball Klubb"/>
    <n v="32608"/>
    <n v="32608"/>
  </r>
  <r>
    <n v="19836"/>
    <x v="3"/>
    <s v="KL01250011"/>
    <s v="Slitu I F"/>
    <n v="47868"/>
    <n v="47868"/>
  </r>
  <r>
    <n v="21753"/>
    <x v="3"/>
    <s v="KL04190011"/>
    <s v="Slåstad Idrettslag"/>
    <n v="66916"/>
    <n v="66916"/>
  </r>
  <r>
    <n v="21754"/>
    <x v="3"/>
    <s v="KL04190012"/>
    <s v="Slåstad Vannskiklubb"/>
    <n v="57960"/>
    <n v="57960"/>
  </r>
  <r>
    <n v="851866"/>
    <x v="3"/>
    <s v="KL01230012"/>
    <s v="Smaalenene Padelklubb"/>
    <n v="6641"/>
    <n v="6641"/>
  </r>
  <r>
    <n v="19819"/>
    <x v="3"/>
    <s v="KL01240018"/>
    <s v="Smaalenene Sykkelklubb"/>
    <n v="13515"/>
    <n v="13515"/>
  </r>
  <r>
    <n v="220597"/>
    <x v="3"/>
    <s v="KL15730007"/>
    <s v="Smøla Golfklubb"/>
    <n v="9061"/>
    <n v="9061"/>
  </r>
  <r>
    <n v="26396"/>
    <x v="3"/>
    <s v="KL15730002"/>
    <s v="Smøla Idrettslag"/>
    <n v="48108"/>
    <n v="48108"/>
  </r>
  <r>
    <n v="891289"/>
    <x v="3"/>
    <s v="KL15730012"/>
    <s v="Smøla Tae Kwon Do Klubb"/>
    <n v="4471"/>
    <n v="4471"/>
  </r>
  <r>
    <n v="24928"/>
    <x v="3"/>
    <s v="KL12010188"/>
    <s v="Smørås Idrettslag"/>
    <n v="308010"/>
    <n v="308010"/>
  </r>
  <r>
    <n v="702754"/>
    <x v="3"/>
    <s v="KL02190297"/>
    <s v="Snarøya Gymnastikk- og Turnforening"/>
    <n v="153167"/>
    <n v="153167"/>
  </r>
  <r>
    <n v="20132"/>
    <x v="3"/>
    <s v="KL02190085"/>
    <s v="Snarøya Sportsklubb"/>
    <n v="594038"/>
    <n v="594038"/>
  </r>
  <r>
    <n v="20133"/>
    <x v="3"/>
    <s v="KL02190086"/>
    <s v="Snarøya Tennisklubb"/>
    <n v="187000"/>
    <n v="187000"/>
  </r>
  <r>
    <n v="22099"/>
    <x v="3"/>
    <s v="KL05020042"/>
    <s v="Snertingdal Idrettsforening"/>
    <n v="7633"/>
    <n v="7633"/>
  </r>
  <r>
    <n v="22118"/>
    <x v="3"/>
    <s v="KL05020065"/>
    <s v="Snertingdal IF Fotball"/>
    <n v="0"/>
    <n v="0"/>
  </r>
  <r>
    <n v="22119"/>
    <x v="3"/>
    <s v="KL05020066"/>
    <s v="Snertingdal IF Håndball"/>
    <n v="15755"/>
    <n v="15755"/>
  </r>
  <r>
    <n v="22120"/>
    <x v="3"/>
    <s v="KL05020067"/>
    <s v="Snertingdal IF Orientering"/>
    <n v="7835"/>
    <n v="7835"/>
  </r>
  <r>
    <n v="22117"/>
    <x v="3"/>
    <s v="KL05020064"/>
    <s v="Snertingdal IF Ski"/>
    <n v="14788"/>
    <n v="14788"/>
  </r>
  <r>
    <n v="525902"/>
    <x v="3"/>
    <s v="KL16130006"/>
    <s v="Snillfjord Motorklubb"/>
    <n v="37034"/>
    <n v="37034"/>
  </r>
  <r>
    <n v="877720"/>
    <x v="3"/>
    <s v="KL19020266"/>
    <s v="Snø judoklubb"/>
    <n v="380"/>
    <n v="380"/>
  </r>
  <r>
    <n v="23391"/>
    <x v="3"/>
    <s v="KL08070031"/>
    <s v="Snøgg Bryting"/>
    <n v="97527"/>
    <n v="97527"/>
  </r>
  <r>
    <n v="23386"/>
    <x v="3"/>
    <s v="KL08070026"/>
    <s v="Snøgg Fotball"/>
    <n v="132759"/>
    <n v="132759"/>
  </r>
  <r>
    <n v="23388"/>
    <x v="3"/>
    <s v="KL08070028"/>
    <s v="Snøgg Friidrett"/>
    <n v="30978"/>
    <n v="30978"/>
  </r>
  <r>
    <n v="23389"/>
    <x v="3"/>
    <s v="KL08070029"/>
    <s v="Snøgg Skøyter"/>
    <n v="14472"/>
    <n v="14472"/>
  </r>
  <r>
    <n v="23392"/>
    <x v="3"/>
    <s v="KL08070032"/>
    <s v="Snøgg Svømmeklubb"/>
    <n v="1916"/>
    <n v="1916"/>
  </r>
  <r>
    <n v="23387"/>
    <x v="3"/>
    <s v="KL08070027"/>
    <s v="Snøgg Turn"/>
    <n v="36020"/>
    <n v="36020"/>
  </r>
  <r>
    <n v="600889"/>
    <x v="3"/>
    <s v="KL17360016"/>
    <s v="Snåsa Flyklubb"/>
    <n v="1818"/>
    <n v="1818"/>
  </r>
  <r>
    <n v="27233"/>
    <x v="3"/>
    <s v="KL17360002"/>
    <s v="Snåsa Idrettslag"/>
    <n v="90677"/>
    <n v="90677"/>
  </r>
  <r>
    <n v="27235"/>
    <x v="3"/>
    <s v="KL17360004"/>
    <s v="Snåsa Skiskytterlag"/>
    <n v="20981"/>
    <n v="20981"/>
  </r>
  <r>
    <n v="20031"/>
    <x v="3"/>
    <s v="KL02170016"/>
    <s v="Sofiemyr Bowlingklubb"/>
    <n v="24527"/>
    <n v="24527"/>
  </r>
  <r>
    <n v="25686"/>
    <x v="3"/>
    <s v="KL14260011"/>
    <s v="SOGN CYKLEKLUBB"/>
    <n v="86354"/>
    <n v="86354"/>
  </r>
  <r>
    <n v="784374"/>
    <x v="3"/>
    <s v="KL14200025"/>
    <s v="Sogn fridykkarklubb"/>
    <n v="9686"/>
    <n v="9686"/>
  </r>
  <r>
    <n v="25646"/>
    <x v="3"/>
    <s v="KL14200004"/>
    <s v="Sogndal Idrettslag"/>
    <n v="163571"/>
    <n v="163571"/>
  </r>
  <r>
    <n v="175298"/>
    <x v="3"/>
    <s v="KL14200016"/>
    <s v="SOGNDAL IDRETTSLAG FOTBALL"/>
    <n v="596429"/>
    <n v="596429"/>
  </r>
  <r>
    <n v="25651"/>
    <x v="3"/>
    <s v="KL14200009"/>
    <s v="Sogndal Køyre og Rideklubb"/>
    <n v="1139"/>
    <n v="1139"/>
  </r>
  <r>
    <n v="26872"/>
    <x v="3"/>
    <s v="KL16480005"/>
    <s v="Sokna Idrettslag"/>
    <n v="124268"/>
    <n v="124268"/>
  </r>
  <r>
    <n v="609576"/>
    <x v="3"/>
    <s v="KL06050097"/>
    <s v="Sokna Leirdueklubb"/>
    <n v="12621"/>
    <n v="12621"/>
  </r>
  <r>
    <n v="24471"/>
    <x v="3"/>
    <s v="KL11110007"/>
    <s v="Sokndal Atletklubb"/>
    <n v="8179"/>
    <n v="8179"/>
  </r>
  <r>
    <n v="24466"/>
    <x v="3"/>
    <s v="KL11110002"/>
    <s v="Sokndal Idrettsklubb"/>
    <n v="80593"/>
    <n v="80593"/>
  </r>
  <r>
    <n v="24467"/>
    <x v="3"/>
    <s v="KL11110003"/>
    <s v="Sokndal Turnforening"/>
    <n v="8552"/>
    <n v="8552"/>
  </r>
  <r>
    <n v="22646"/>
    <x v="3"/>
    <s v="KL06050038"/>
    <s v="Soknedalen Idrettslag"/>
    <n v="39614"/>
    <n v="39614"/>
  </r>
  <r>
    <n v="24592"/>
    <x v="3"/>
    <s v="KL11240023"/>
    <s v="Sola Badmintonklubb"/>
    <n v="9447"/>
    <n v="9447"/>
  </r>
  <r>
    <n v="720792"/>
    <x v="3"/>
    <s v="KL11240076"/>
    <s v="Sola Baseball Klubb"/>
    <n v="8767"/>
    <n v="8767"/>
  </r>
  <r>
    <n v="507741"/>
    <x v="3"/>
    <s v="KL11240065"/>
    <s v="Sola BMX"/>
    <n v="20951"/>
    <n v="20951"/>
  </r>
  <r>
    <n v="24589"/>
    <x v="3"/>
    <s v="KL11240020"/>
    <s v="Sola Brettseilerforening"/>
    <n v="15553"/>
    <n v="15553"/>
  </r>
  <r>
    <n v="24597"/>
    <x v="3"/>
    <s v="KL11240028"/>
    <s v="Sola Cykleklubb"/>
    <n v="26201"/>
    <n v="26201"/>
  </r>
  <r>
    <n v="209353"/>
    <x v="3"/>
    <s v="KL11240053"/>
    <s v="Sola Flyklubb"/>
    <n v="178848"/>
    <n v="178848"/>
  </r>
  <r>
    <n v="209465"/>
    <x v="3"/>
    <s v="KL11240054"/>
    <s v="Sola Flystasjon Flyklubb"/>
    <n v="59078"/>
    <n v="59078"/>
  </r>
  <r>
    <n v="24613"/>
    <x v="3"/>
    <s v="KL11240044"/>
    <s v="Sola Fotballklubb"/>
    <n v="258087"/>
    <n v="258087"/>
  </r>
  <r>
    <n v="24612"/>
    <x v="3"/>
    <s v="KL11240043"/>
    <s v="Sola Friidrett"/>
    <n v="6700"/>
    <n v="6700"/>
  </r>
  <r>
    <n v="24606"/>
    <x v="3"/>
    <s v="KL11240037"/>
    <s v="Sola Golfklubb"/>
    <n v="913365"/>
    <n v="913365"/>
  </r>
  <r>
    <n v="24614"/>
    <x v="3"/>
    <s v="KL11240045"/>
    <s v="Sola Håndballklubb"/>
    <n v="331873"/>
    <n v="331873"/>
  </r>
  <r>
    <n v="24586"/>
    <x v="3"/>
    <s v="KL11240017"/>
    <s v="Sola Innebandyklubb"/>
    <n v="13675"/>
    <n v="13675"/>
  </r>
  <r>
    <n v="738424"/>
    <x v="3"/>
    <s v="KL11240077"/>
    <s v="Sola Judoklubb"/>
    <n v="42789"/>
    <n v="42789"/>
  </r>
  <r>
    <n v="24588"/>
    <x v="3"/>
    <s v="KL11240019"/>
    <s v="Sola Karateklubb - Seishin Dojo"/>
    <n v="12381"/>
    <n v="12381"/>
  </r>
  <r>
    <n v="428360"/>
    <x v="3"/>
    <s v="KL11240061"/>
    <s v="Sola Mikroflyklubb"/>
    <n v="8463"/>
    <n v="8463"/>
  </r>
  <r>
    <n v="24575"/>
    <x v="3"/>
    <s v="KL11240006"/>
    <s v="Sola Pistolklubb"/>
    <n v="99972"/>
    <n v="99972"/>
  </r>
  <r>
    <n v="882343"/>
    <x v="3"/>
    <s v="KL11240082"/>
    <s v="Sola Skateklubb"/>
    <n v="6758"/>
    <n v="6758"/>
  </r>
  <r>
    <n v="24576"/>
    <x v="3"/>
    <s v="KL11240007"/>
    <s v="Sola Svømmeklubb"/>
    <n v="71281"/>
    <n v="71281"/>
  </r>
  <r>
    <n v="24590"/>
    <x v="3"/>
    <s v="KL11240021"/>
    <s v="Sola Taekwon-Do Klubb"/>
    <n v="30678"/>
    <n v="30678"/>
  </r>
  <r>
    <n v="24611"/>
    <x v="3"/>
    <s v="KL11240042"/>
    <s v="Sola Turn"/>
    <n v="307045"/>
    <n v="307045"/>
  </r>
  <r>
    <n v="788071"/>
    <x v="3"/>
    <s v="KL11240079"/>
    <s v="Sola Undervannsjakt Og Fridykkerklubb"/>
    <n v="4461"/>
    <n v="4461"/>
  </r>
  <r>
    <n v="179569"/>
    <x v="3"/>
    <s v="KL01220014"/>
    <s v="Solberg Rytterklubb"/>
    <n v="2014"/>
    <n v="2014"/>
  </r>
  <r>
    <n v="22797"/>
    <x v="3"/>
    <s v="KL06250010"/>
    <s v="Solberg Sportsklubb"/>
    <n v="310656"/>
    <n v="310656"/>
  </r>
  <r>
    <n v="25848"/>
    <x v="3"/>
    <s v="KL15020036"/>
    <s v="Solemdal Idrettslag"/>
    <n v="15020"/>
    <n v="15020"/>
  </r>
  <r>
    <n v="21100"/>
    <x v="3"/>
    <s v="KL03010477"/>
    <s v="Solli Bowlingklubb"/>
    <n v="41580"/>
    <n v="41580"/>
  </r>
  <r>
    <n v="20134"/>
    <x v="3"/>
    <s v="KL02190087"/>
    <s v="Sollihøgda Ski og Salongskytterlag"/>
    <n v="31920"/>
    <n v="31920"/>
  </r>
  <r>
    <n v="470155"/>
    <x v="3"/>
    <s v="KL07020025"/>
    <s v="Solum Golfklubb"/>
    <n v="200317"/>
    <n v="200317"/>
  </r>
  <r>
    <n v="470247"/>
    <x v="3"/>
    <s v="KL08060105"/>
    <s v="Solum Terrengsykleklubb"/>
    <n v="22045"/>
    <n v="22045"/>
  </r>
  <r>
    <n v="25612"/>
    <x v="3"/>
    <s v="KL14120001"/>
    <s v="Solund IL"/>
    <n v="94476"/>
    <n v="94476"/>
  </r>
  <r>
    <n v="22315"/>
    <x v="3"/>
    <s v="KL05290012"/>
    <s v="Solvoll Idrettslag"/>
    <n v="4003"/>
    <n v="4003"/>
  </r>
  <r>
    <n v="27645"/>
    <x v="3"/>
    <s v="KL18340005"/>
    <s v="Solværøyan UIL"/>
    <n v="39545"/>
    <n v="39545"/>
  </r>
  <r>
    <n v="493534"/>
    <x v="3"/>
    <s v="KL04250028"/>
    <s v="Solør Bowlingklubb"/>
    <n v="33864"/>
    <n v="33864"/>
  </r>
  <r>
    <n v="581923"/>
    <x v="3"/>
    <s v="KL04250033"/>
    <s v="Solør Cykleklubb"/>
    <n v="6236"/>
    <n v="6236"/>
  </r>
  <r>
    <n v="601513"/>
    <x v="3"/>
    <s v="KL04250035"/>
    <s v="Solør Futsal"/>
    <n v="2570"/>
    <n v="2570"/>
  </r>
  <r>
    <n v="21801"/>
    <x v="3"/>
    <s v="KL04250008"/>
    <s v="Solør Helsesportlag"/>
    <n v="3868"/>
    <n v="3868"/>
  </r>
  <r>
    <n v="21812"/>
    <x v="3"/>
    <s v="KL04250019"/>
    <s v="Solør Motorcykkelklubb"/>
    <n v="108194"/>
    <n v="108194"/>
  </r>
  <r>
    <n v="21802"/>
    <x v="3"/>
    <s v="KL04250009"/>
    <s v="Solør Rideklubb"/>
    <n v="14649"/>
    <n v="14649"/>
  </r>
  <r>
    <n v="21809"/>
    <x v="3"/>
    <s v="KL04250016"/>
    <s v="Solør Svømmeklubb"/>
    <n v="12866"/>
    <n v="12866"/>
  </r>
  <r>
    <n v="21811"/>
    <x v="3"/>
    <s v="KL04250018"/>
    <s v="Solør Taekwondo Klubb"/>
    <n v="9151"/>
    <n v="9151"/>
  </r>
  <r>
    <n v="495904"/>
    <x v="3"/>
    <s v="KL02110033"/>
    <s v="Son Håndballklubb"/>
    <n v="167972"/>
    <n v="167972"/>
  </r>
  <r>
    <n v="19901"/>
    <x v="3"/>
    <s v="KL02110002"/>
    <s v="Son Slalomklubb"/>
    <n v="76323"/>
    <n v="76323"/>
  </r>
  <r>
    <n v="24016"/>
    <x v="3"/>
    <s v="KL10170006"/>
    <s v="Songdalen Trialklubb"/>
    <n v="6980"/>
    <n v="6980"/>
  </r>
  <r>
    <n v="23708"/>
    <x v="3"/>
    <s v="KL09140039"/>
    <s v="Songe Motorbåtforening"/>
    <n v="4653"/>
    <n v="4653"/>
  </r>
  <r>
    <n v="23694"/>
    <x v="3"/>
    <s v="KL09140004"/>
    <s v="Songe Skiklubb"/>
    <n v="6214"/>
    <n v="6214"/>
  </r>
  <r>
    <n v="790422"/>
    <x v="3"/>
    <s v="KL02110048"/>
    <s v="Soon Cheerleading"/>
    <n v="68965"/>
    <n v="68965"/>
  </r>
  <r>
    <n v="563529"/>
    <x v="3"/>
    <s v="KL02110035"/>
    <s v="Soon Cykleklubb"/>
    <n v="39660"/>
    <n v="39660"/>
  </r>
  <r>
    <n v="163335"/>
    <x v="3"/>
    <s v="KL02110023"/>
    <s v="Soon Golfklubb"/>
    <n v="75102"/>
    <n v="75102"/>
  </r>
  <r>
    <n v="19904"/>
    <x v="3"/>
    <s v="KL02110005"/>
    <s v="Soon Seilforening"/>
    <n v="106120"/>
    <n v="106120"/>
  </r>
  <r>
    <n v="19902"/>
    <x v="3"/>
    <s v="KL02110003"/>
    <s v="Soon Tennisklubb"/>
    <n v="41307"/>
    <n v="41307"/>
  </r>
  <r>
    <n v="742519"/>
    <x v="3"/>
    <s v="KL02110045"/>
    <s v="Soon Triathlonklubb"/>
    <n v="16463"/>
    <n v="16463"/>
  </r>
  <r>
    <n v="21915"/>
    <x v="3"/>
    <s v="KL04290016"/>
    <s v="Sorknes Golfklubb"/>
    <n v="194419"/>
    <n v="194419"/>
  </r>
  <r>
    <n v="865038"/>
    <x v="3"/>
    <s v="KL03011620"/>
    <s v="Sorte Drage Kampsport klubb"/>
    <n v="1562"/>
    <n v="1562"/>
  </r>
  <r>
    <n v="27940"/>
    <x v="3"/>
    <s v="KL18700026"/>
    <s v="Sortland &amp; Omegn Skiklubb"/>
    <n v="25120"/>
    <n v="25120"/>
  </r>
  <r>
    <n v="27939"/>
    <x v="3"/>
    <s v="KL18700025"/>
    <s v="Sortland Alpinklubb"/>
    <n v="73087"/>
    <n v="73087"/>
  </r>
  <r>
    <n v="27934"/>
    <x v="3"/>
    <s v="KL18700020"/>
    <s v="Sortland Friidrettsklubb"/>
    <n v="28645"/>
    <n v="28645"/>
  </r>
  <r>
    <n v="606142"/>
    <x v="3"/>
    <s v="KL18700049"/>
    <s v="Sortland Håndballklubb"/>
    <n v="17886"/>
    <n v="17886"/>
  </r>
  <r>
    <n v="27925"/>
    <x v="3"/>
    <s v="KL18700011"/>
    <s v="Sortland Idrettslag"/>
    <n v="234803"/>
    <n v="234803"/>
  </r>
  <r>
    <n v="27927"/>
    <x v="3"/>
    <s v="KL18700013"/>
    <s v="Sortland Judoklubb"/>
    <n v="380"/>
    <n v="380"/>
  </r>
  <r>
    <n v="27928"/>
    <x v="3"/>
    <s v="KL18700014"/>
    <s v="Sortland Orienteringslag"/>
    <n v="1431"/>
    <n v="1431"/>
  </r>
  <r>
    <n v="27929"/>
    <x v="3"/>
    <s v="KL18700015"/>
    <s v="Sortland Pistolklubb"/>
    <n v="5458"/>
    <n v="5458"/>
  </r>
  <r>
    <n v="27930"/>
    <x v="3"/>
    <s v="KL18700016"/>
    <s v="Sortland Svømme og Livredningsklubb"/>
    <n v="101139"/>
    <n v="101139"/>
  </r>
  <r>
    <n v="576091"/>
    <x v="3"/>
    <s v="KL18700046"/>
    <s v="Sortland Taekwon-Do Klubb"/>
    <n v="62890"/>
    <n v="62890"/>
  </r>
  <r>
    <n v="27931"/>
    <x v="3"/>
    <s v="KL18700017"/>
    <s v="Sortland Turnforening"/>
    <n v="33705"/>
    <n v="33705"/>
  </r>
  <r>
    <n v="27937"/>
    <x v="3"/>
    <s v="KL18700023"/>
    <s v="Sortland Volleyballklubb"/>
    <n v="58732"/>
    <n v="58732"/>
  </r>
  <r>
    <n v="25460"/>
    <x v="3"/>
    <s v="KL12460013"/>
    <s v="Sotra Badminton Club"/>
    <n v="57830"/>
    <n v="57830"/>
  </r>
  <r>
    <n v="205578"/>
    <x v="3"/>
    <s v="KL12460031"/>
    <s v="Sotra Golfklubb"/>
    <n v="207545"/>
    <n v="207545"/>
  </r>
  <r>
    <n v="554233"/>
    <x v="3"/>
    <s v="KL12450014"/>
    <s v="Sotra Kampsportklubb"/>
    <n v="4273"/>
    <n v="4273"/>
  </r>
  <r>
    <n v="724055"/>
    <x v="3"/>
    <s v="KL12460064"/>
    <s v="Sotra Maratonklubb"/>
    <n v="163"/>
    <n v="163"/>
  </r>
  <r>
    <n v="25449"/>
    <x v="3"/>
    <s v="KL12450011"/>
    <s v="Sotra Motocross Klubb"/>
    <n v="18234"/>
    <n v="18234"/>
  </r>
  <r>
    <n v="25458"/>
    <x v="3"/>
    <s v="KL12460010"/>
    <s v="Sotra Sportsdykkerklubb"/>
    <n v="13811"/>
    <n v="13811"/>
  </r>
  <r>
    <n v="25459"/>
    <x v="3"/>
    <s v="KL12460011"/>
    <s v="Sotra Sportsklubb"/>
    <n v="974136"/>
    <n v="974136"/>
  </r>
  <r>
    <n v="25463"/>
    <x v="3"/>
    <s v="KL12460016"/>
    <s v="Sotra Taekwon-Do Klubb"/>
    <n v="46764"/>
    <n v="46764"/>
  </r>
  <r>
    <n v="25454"/>
    <x v="3"/>
    <s v="KL12460006"/>
    <s v="Sotra Volleyballklubb"/>
    <n v="16971"/>
    <n v="16971"/>
  </r>
  <r>
    <n v="24053"/>
    <x v="3"/>
    <s v="KL10290003"/>
    <s v="Spangereid Idrettslag"/>
    <n v="68662"/>
    <n v="68662"/>
  </r>
  <r>
    <n v="26979"/>
    <x v="3"/>
    <s v="KL17020015"/>
    <s v="Sparbu Idrettslag"/>
    <n v="90125"/>
    <n v="90125"/>
  </r>
  <r>
    <n v="22825"/>
    <x v="3"/>
    <s v="KL06260016"/>
    <s v="Sparta/bragerøen Idrettslaget"/>
    <n v="86337"/>
    <n v="86337"/>
  </r>
  <r>
    <n v="769482"/>
    <x v="3"/>
    <s v="KL16010552"/>
    <s v="Spektra Cricket Klub"/>
    <n v="67164"/>
    <n v="67164"/>
  </r>
  <r>
    <n v="27049"/>
    <x v="3"/>
    <s v="KL17030025"/>
    <s v="Spillum Idrettslag"/>
    <n v="87098"/>
    <n v="87098"/>
  </r>
  <r>
    <n v="23953"/>
    <x v="3"/>
    <s v="KL10030015"/>
    <s v="Spind Idrettsforening"/>
    <n v="28449"/>
    <n v="28449"/>
  </r>
  <r>
    <n v="20391"/>
    <x v="3"/>
    <s v="KL02300029"/>
    <s v="Spirit Lørenskog Volleyballklubb"/>
    <n v="18459"/>
    <n v="18459"/>
  </r>
  <r>
    <n v="748142"/>
    <x v="3"/>
    <s v="KL15040112"/>
    <s v="Spjelkavik Drillklubb"/>
    <n v="102794"/>
    <n v="102794"/>
  </r>
  <r>
    <n v="25956"/>
    <x v="3"/>
    <s v="KL15040039"/>
    <s v="Spjelkavik Idrettslag"/>
    <n v="372344"/>
    <n v="372344"/>
  </r>
  <r>
    <n v="27458"/>
    <x v="3"/>
    <s v="KL18130011"/>
    <s v="Sport Torghatten I.L."/>
    <n v="38096"/>
    <n v="38096"/>
  </r>
  <r>
    <n v="781394"/>
    <x v="3"/>
    <s v="KL05010119"/>
    <s v="Sportsen IL"/>
    <n v="4986"/>
    <n v="4986"/>
  </r>
  <r>
    <n v="20773"/>
    <x v="3"/>
    <s v="KL03010105"/>
    <s v="Sportsforeningen Grei"/>
    <n v="314543"/>
    <n v="314543"/>
  </r>
  <r>
    <n v="20084"/>
    <x v="3"/>
    <s v="KL02190037"/>
    <s v="Sportsklubb Frem-31"/>
    <n v="24531"/>
    <n v="24531"/>
  </r>
  <r>
    <n v="20997"/>
    <x v="3"/>
    <s v="KL03010352"/>
    <s v="Sportsklubben Av 1909"/>
    <n v="67092"/>
    <n v="67092"/>
  </r>
  <r>
    <n v="24772"/>
    <x v="3"/>
    <s v="KL12010008"/>
    <s v="Sportsklubben Baune"/>
    <n v="82283"/>
    <n v="82283"/>
  </r>
  <r>
    <n v="24807"/>
    <x v="3"/>
    <s v="KL12010048"/>
    <s v="Sportsklubben Bergen Sparta"/>
    <n v="29687"/>
    <n v="29687"/>
  </r>
  <r>
    <n v="24822"/>
    <x v="3"/>
    <s v="KL12010066"/>
    <s v="Sportsklubben Brann"/>
    <n v="571290"/>
    <n v="571290"/>
  </r>
  <r>
    <n v="20420"/>
    <x v="3"/>
    <s v="KL02310002"/>
    <s v="Sportsklubben Ceres"/>
    <n v="10797"/>
    <n v="10797"/>
  </r>
  <r>
    <n v="24827"/>
    <x v="3"/>
    <s v="KL12010071"/>
    <s v="Sportsklubben Djerv"/>
    <n v="83342"/>
    <n v="83342"/>
  </r>
  <r>
    <n v="24410"/>
    <x v="3"/>
    <s v="KL11060002"/>
    <s v="Sportsklubben Djerv 1919"/>
    <n v="376248"/>
    <n v="376248"/>
  </r>
  <r>
    <n v="22903"/>
    <x v="3"/>
    <s v="KL07010001"/>
    <s v="Sportsklubben Falk"/>
    <n v="517157"/>
    <n v="517157"/>
  </r>
  <r>
    <n v="26415"/>
    <x v="3"/>
    <s v="KL16010021"/>
    <s v="Sportsklubben Falken"/>
    <n v="23501"/>
    <n v="23501"/>
  </r>
  <r>
    <n v="791883"/>
    <x v="3"/>
    <s v="KL17240013"/>
    <s v="Sportsklubben Fjell"/>
    <n v="3934"/>
    <n v="3934"/>
  </r>
  <r>
    <n v="20751"/>
    <x v="3"/>
    <s v="KL03010081"/>
    <s v="Sportsklubben Forward"/>
    <n v="11589"/>
    <n v="11589"/>
  </r>
  <r>
    <n v="27389"/>
    <x v="3"/>
    <s v="KL18050009"/>
    <s v="Sportsklubben Hardhaus"/>
    <n v="89363"/>
    <n v="89363"/>
  </r>
  <r>
    <n v="24412"/>
    <x v="3"/>
    <s v="KL11060004"/>
    <s v="Sportsklubben Haugar"/>
    <n v="367602"/>
    <n v="367602"/>
  </r>
  <r>
    <n v="25949"/>
    <x v="3"/>
    <s v="KL15040030"/>
    <s v="Sportsklubben Herd"/>
    <n v="359594"/>
    <n v="359594"/>
  </r>
  <r>
    <n v="24855"/>
    <x v="3"/>
    <s v="KL12010104"/>
    <s v="Sportsklubben Heros"/>
    <n v="33858"/>
    <n v="33858"/>
  </r>
  <r>
    <n v="27961"/>
    <x v="3"/>
    <s v="KL18710013"/>
    <s v="Sportsklubben Høken"/>
    <n v="177971"/>
    <n v="177971"/>
  </r>
  <r>
    <n v="24234"/>
    <x v="3"/>
    <s v="KL11030015"/>
    <s v="Sportsklubben Jarl"/>
    <n v="83933"/>
    <n v="83933"/>
  </r>
  <r>
    <n v="26433"/>
    <x v="3"/>
    <s v="KL16010043"/>
    <s v="Sportsklubben National Kameratene"/>
    <n v="235893"/>
    <n v="235893"/>
  </r>
  <r>
    <n v="27155"/>
    <x v="3"/>
    <s v="KL17190016"/>
    <s v="Sportsklubben Nessegutten"/>
    <n v="184966"/>
    <n v="184966"/>
  </r>
  <r>
    <n v="24736"/>
    <x v="3"/>
    <s v="KL11490032"/>
    <s v="Sportsklubben Nord"/>
    <n v="319486"/>
    <n v="319486"/>
  </r>
  <r>
    <n v="26447"/>
    <x v="3"/>
    <s v="KL16010059"/>
    <s v="Sportsklubben Rapp"/>
    <n v="101312"/>
    <n v="101312"/>
  </r>
  <r>
    <n v="25844"/>
    <x v="3"/>
    <s v="KL15020032"/>
    <s v="Sportsklubben Rival"/>
    <n v="162971"/>
    <n v="162971"/>
  </r>
  <r>
    <n v="25954"/>
    <x v="3"/>
    <s v="KL15040036"/>
    <s v="Sportsklubben Rollon"/>
    <n v="244517"/>
    <n v="244517"/>
  </r>
  <r>
    <n v="20962"/>
    <x v="3"/>
    <s v="KL03010314"/>
    <s v="Sportsklubben Rye"/>
    <n v="312638"/>
    <n v="312638"/>
  </r>
  <r>
    <n v="28251"/>
    <x v="3"/>
    <s v="KL19270004"/>
    <s v="Sportsklubben Saga"/>
    <n v="682"/>
    <n v="682"/>
  </r>
  <r>
    <n v="21000"/>
    <x v="3"/>
    <s v="KL03010355"/>
    <s v="Sportsklubben Speed"/>
    <n v="658522"/>
    <n v="658522"/>
  </r>
  <r>
    <n v="19517"/>
    <x v="3"/>
    <s v="KL01040034"/>
    <s v="Sportsklubben Sprint-Jeløy"/>
    <n v="323773"/>
    <n v="323773"/>
  </r>
  <r>
    <n v="23121"/>
    <x v="3"/>
    <s v="KL07090038"/>
    <s v="Sportsklubben Stag"/>
    <n v="376734"/>
    <n v="376734"/>
  </r>
  <r>
    <n v="21010"/>
    <x v="3"/>
    <s v="KL03010365"/>
    <s v="Sportsklubben Sterling"/>
    <n v="95084"/>
    <n v="95084"/>
  </r>
  <r>
    <n v="26764"/>
    <x v="3"/>
    <s v="KL16300001"/>
    <s v="Sportsklubben Stoksund"/>
    <n v="62523"/>
    <n v="62523"/>
  </r>
  <r>
    <n v="24934"/>
    <x v="3"/>
    <s v="KL12010196"/>
    <s v="Sportsklubben Trane"/>
    <n v="149899"/>
    <n v="149899"/>
  </r>
  <r>
    <n v="26454"/>
    <x v="3"/>
    <s v="KL16010066"/>
    <s v="Sportsklubben Trygg Lade"/>
    <n v="262571"/>
    <n v="262571"/>
  </r>
  <r>
    <n v="25849"/>
    <x v="3"/>
    <s v="KL15020037"/>
    <s v="Sportsklubben Træff"/>
    <n v="309109"/>
    <n v="309109"/>
  </r>
  <r>
    <n v="26493"/>
    <x v="3"/>
    <s v="KL16010109"/>
    <s v="Sportsklubben Ulf-An"/>
    <n v="17239"/>
    <n v="17239"/>
  </r>
  <r>
    <n v="24425"/>
    <x v="3"/>
    <s v="KL11060017"/>
    <s v="Sportsklubben Vard Haugesund"/>
    <n v="450474"/>
    <n v="450474"/>
  </r>
  <r>
    <n v="24764"/>
    <x v="3"/>
    <s v="KL11540009"/>
    <s v="Sportsklubben Vats 94"/>
    <n v="41622"/>
    <n v="41622"/>
  </r>
  <r>
    <n v="20936"/>
    <x v="3"/>
    <s v="KL03010285"/>
    <s v="Sportsklubben Vidar"/>
    <n v="256769"/>
    <n v="256769"/>
  </r>
  <r>
    <n v="24944"/>
    <x v="3"/>
    <s v="KL12010207"/>
    <s v="Sportsklubben Viggo"/>
    <n v="36915"/>
    <n v="36915"/>
  </r>
  <r>
    <n v="22027"/>
    <x v="3"/>
    <s v="KL05010041"/>
    <s v="Sportwing Hang Og Paragliderklubb"/>
    <n v="7857"/>
    <n v="7857"/>
  </r>
  <r>
    <n v="23132"/>
    <x v="3"/>
    <s v="KL07090049"/>
    <s v="Sporty I L"/>
    <n v="54297"/>
    <n v="54297"/>
  </r>
  <r>
    <n v="22856"/>
    <x v="3"/>
    <s v="KL06270015"/>
    <s v="SPUVI"/>
    <n v="25980"/>
    <n v="25980"/>
  </r>
  <r>
    <n v="580669"/>
    <x v="3"/>
    <s v="KL01230011"/>
    <s v="Spydeberg Atletene"/>
    <n v="10531"/>
    <n v="10531"/>
  </r>
  <r>
    <n v="19795"/>
    <x v="3"/>
    <s v="KL01230001"/>
    <s v="Spydeberg IL"/>
    <n v="142177"/>
    <n v="142177"/>
  </r>
  <r>
    <n v="19797"/>
    <x v="3"/>
    <s v="KL01230003"/>
    <s v="Spydeberg Rideklubb"/>
    <n v="68340"/>
    <n v="68340"/>
  </r>
  <r>
    <n v="19798"/>
    <x v="3"/>
    <s v="KL01230004"/>
    <s v="Spydeberg Turnforening"/>
    <n v="40103"/>
    <n v="40103"/>
  </r>
  <r>
    <n v="211420"/>
    <x v="3"/>
    <s v="KL02310101"/>
    <s v="SSK Skjetten Basketball"/>
    <n v="122772"/>
    <n v="122772"/>
  </r>
  <r>
    <n v="211475"/>
    <x v="3"/>
    <s v="KL02310104"/>
    <s v="SSK Skjetten Håndball"/>
    <n v="45602"/>
    <n v="45602"/>
  </r>
  <r>
    <n v="211425"/>
    <x v="3"/>
    <s v="KL02310102"/>
    <s v="SSK Skjetten Svømming"/>
    <n v="695944"/>
    <n v="695944"/>
  </r>
  <r>
    <n v="211439"/>
    <x v="3"/>
    <s v="KL02310103"/>
    <s v="SSK Skjetten Volleyball"/>
    <n v="19519"/>
    <n v="19519"/>
  </r>
  <r>
    <n v="19754"/>
    <x v="3"/>
    <s v="KL01060120"/>
    <s v="St Croix Innebandyklubb"/>
    <n v="56638"/>
    <n v="56638"/>
  </r>
  <r>
    <n v="595083"/>
    <x v="3"/>
    <s v="KL06260053"/>
    <s v="St. Hallvard Håndballklubb"/>
    <n v="229124"/>
    <n v="229124"/>
  </r>
  <r>
    <n v="24632"/>
    <x v="3"/>
    <s v="KL11300005"/>
    <s v="Staal Jørpeland IL"/>
    <n v="328049"/>
    <n v="328049"/>
  </r>
  <r>
    <n v="553851"/>
    <x v="3"/>
    <s v="KL02190262"/>
    <s v="Stabekk Cricket Klubb"/>
    <n v="14793"/>
    <n v="14793"/>
  </r>
  <r>
    <n v="20136"/>
    <x v="3"/>
    <s v="KL02190089"/>
    <s v="Stabekk Curlingklubb"/>
    <n v="1329"/>
    <n v="1329"/>
  </r>
  <r>
    <n v="20137"/>
    <x v="3"/>
    <s v="KL02190090"/>
    <s v="Stabekk Tennisklubb"/>
    <n v="516645"/>
    <n v="516645"/>
  </r>
  <r>
    <n v="581779"/>
    <x v="3"/>
    <s v="KL02190266"/>
    <s v="Stabekk Turnforening"/>
    <n v="161395"/>
    <n v="161395"/>
  </r>
  <r>
    <n v="113533"/>
    <x v="3"/>
    <s v="KL02190153"/>
    <s v="Stabæk Fotball"/>
    <n v="863109"/>
    <n v="863109"/>
  </r>
  <r>
    <n v="187835"/>
    <x v="3"/>
    <s v="KL02190182"/>
    <s v="Stabæk Håndball"/>
    <n v="208757"/>
    <n v="208757"/>
  </r>
  <r>
    <n v="20138"/>
    <x v="3"/>
    <s v="KL02190091"/>
    <s v="Stabæk IF Hovedstyret"/>
    <n v="382857"/>
    <n v="382857"/>
  </r>
  <r>
    <n v="25761"/>
    <x v="3"/>
    <s v="KL14410005"/>
    <s v="Stadlandet Idrettslag"/>
    <n v="81292"/>
    <n v="81292"/>
  </r>
  <r>
    <n v="26743"/>
    <x v="3"/>
    <s v="KL16240009"/>
    <s v="Stadsbygd IL"/>
    <n v="38282"/>
    <n v="38282"/>
  </r>
  <r>
    <n v="28055"/>
    <x v="3"/>
    <s v="KL19020033"/>
    <s v="Stakkevollan Idrettsforening"/>
    <n v="135356"/>
    <n v="135356"/>
  </r>
  <r>
    <n v="28331"/>
    <x v="3"/>
    <s v="KL19360002"/>
    <s v="Stakkvik Idrettslag"/>
    <n v="39958"/>
    <n v="39958"/>
  </r>
  <r>
    <n v="27822"/>
    <x v="3"/>
    <s v="KL18600006"/>
    <s v="Stamsund Idrettslag"/>
    <n v="23678"/>
    <n v="23678"/>
  </r>
  <r>
    <n v="568478"/>
    <x v="3"/>
    <s v="KL04170032"/>
    <s v="Stange Karateklubb"/>
    <n v="24788"/>
    <n v="24788"/>
  </r>
  <r>
    <n v="21716"/>
    <x v="3"/>
    <s v="KL04170007"/>
    <s v="Stange Sportsklubb"/>
    <n v="182999"/>
    <n v="182999"/>
  </r>
  <r>
    <n v="215075"/>
    <x v="3"/>
    <s v="KL04170022"/>
    <s v="Stange Sportsskyttere"/>
    <n v="33007"/>
    <n v="33007"/>
  </r>
  <r>
    <n v="25513"/>
    <x v="3"/>
    <s v="KL12510006"/>
    <s v="Stanghelle IL"/>
    <n v="19232"/>
    <n v="19232"/>
  </r>
  <r>
    <n v="113686"/>
    <x v="3"/>
    <s v="KL03010897"/>
    <s v="Star Cricket club"/>
    <n v="5249"/>
    <n v="5249"/>
  </r>
  <r>
    <n v="166091"/>
    <x v="3"/>
    <s v="KL05020090"/>
    <s v="Starum Hestesportsklubb"/>
    <n v="46332"/>
    <n v="46332"/>
  </r>
  <r>
    <n v="23403"/>
    <x v="3"/>
    <s v="KL08140006"/>
    <s v="Stathelle og Omegn Idrettslag"/>
    <n v="189340"/>
    <n v="189340"/>
  </r>
  <r>
    <n v="556892"/>
    <x v="3"/>
    <s v="KL05210010"/>
    <s v="Stav Kjøre og Rideklubb "/>
    <n v="17057"/>
    <n v="17057"/>
  </r>
  <r>
    <n v="24249"/>
    <x v="3"/>
    <s v="KL11030030"/>
    <s v="Stavanger Badminton Klubb"/>
    <n v="33448"/>
    <n v="33448"/>
  </r>
  <r>
    <n v="702687"/>
    <x v="3"/>
    <s v="KL11030299"/>
    <s v="Stavanger bokseklubb"/>
    <n v="4520"/>
    <n v="4520"/>
  </r>
  <r>
    <n v="24250"/>
    <x v="3"/>
    <s v="KL11030031"/>
    <s v="Stavanger Bordtennisklubb"/>
    <n v="2090"/>
    <n v="2090"/>
  </r>
  <r>
    <n v="567624"/>
    <x v="3"/>
    <s v="KL11030266"/>
    <s v="Stavanger Bryteklubb"/>
    <n v="5012"/>
    <n v="5012"/>
  </r>
  <r>
    <n v="24252"/>
    <x v="3"/>
    <s v="KL11030033"/>
    <s v="Stavanger Bueskyttere"/>
    <n v="12364"/>
    <n v="12364"/>
  </r>
  <r>
    <n v="454882"/>
    <x v="3"/>
    <s v="KL11030240"/>
    <s v="Stavanger Capoeira Klubb"/>
    <n v="9508"/>
    <n v="9508"/>
  </r>
  <r>
    <n v="683428"/>
    <x v="3"/>
    <s v="KL11030293"/>
    <s v="Stavanger Cheersport Klubb"/>
    <n v="183102"/>
    <n v="183102"/>
  </r>
  <r>
    <n v="24349"/>
    <x v="3"/>
    <s v="KL11030130"/>
    <s v="Stavanger Dykkerklubb"/>
    <n v="22124"/>
    <n v="22124"/>
  </r>
  <r>
    <n v="24253"/>
    <x v="3"/>
    <s v="KL11030034"/>
    <s v="Stavanger Døve-Idrettsforening"/>
    <n v="17537"/>
    <n v="17537"/>
  </r>
  <r>
    <n v="24254"/>
    <x v="3"/>
    <s v="KL11030035"/>
    <s v="Stavanger Fallskjermklubb"/>
    <n v="26428"/>
    <n v="26428"/>
  </r>
  <r>
    <n v="24348"/>
    <x v="3"/>
    <s v="KL11030129"/>
    <s v="Stavanger Fekteklubb"/>
    <n v="47416"/>
    <n v="47416"/>
  </r>
  <r>
    <n v="862729"/>
    <x v="3"/>
    <s v="KL11030321"/>
    <s v="Stavanger freestyledisco klubb"/>
    <n v="21094"/>
    <n v="21094"/>
  </r>
  <r>
    <n v="711962"/>
    <x v="3"/>
    <s v="KL11030305"/>
    <s v="Stavanger Friidrettsklubb"/>
    <n v="28954"/>
    <n v="28954"/>
  </r>
  <r>
    <n v="24255"/>
    <x v="3"/>
    <s v="KL11030036"/>
    <s v="Stavanger Golfklubb"/>
    <n v="709086"/>
    <n v="709086"/>
  </r>
  <r>
    <n v="24256"/>
    <x v="3"/>
    <s v="KL11030037"/>
    <s v="Stavanger Helsesportlag"/>
    <n v="8050"/>
    <n v="8050"/>
  </r>
  <r>
    <n v="159717"/>
    <x v="3"/>
    <s v="KL11030200"/>
    <s v="Stavanger I F Håndballavdeling"/>
    <n v="460667"/>
    <n v="460667"/>
  </r>
  <r>
    <n v="159720"/>
    <x v="3"/>
    <s v="KL11030204"/>
    <s v="Stavanger If Fotball"/>
    <n v="120547"/>
    <n v="120547"/>
  </r>
  <r>
    <n v="665972"/>
    <x v="3"/>
    <s v="KL11030284"/>
    <s v="Stavanger Innebandyklubb"/>
    <n v="83065"/>
    <n v="83065"/>
  </r>
  <r>
    <n v="207884"/>
    <x v="3"/>
    <s v="KL11030217"/>
    <s v="Stavanger Ishockeyklubb"/>
    <n v="0"/>
    <n v="0"/>
  </r>
  <r>
    <n v="24380"/>
    <x v="3"/>
    <s v="KL11030161"/>
    <s v="Stavanger Ju Jitsu klubb"/>
    <n v="14681"/>
    <n v="14681"/>
  </r>
  <r>
    <n v="24258"/>
    <x v="3"/>
    <s v="KL11030039"/>
    <s v="Stavanger Judoklubb"/>
    <n v="87720"/>
    <n v="87720"/>
  </r>
  <r>
    <n v="607703"/>
    <x v="3"/>
    <s v="KL11030278"/>
    <s v="Stavanger JuShinkan Aikido"/>
    <n v="79460"/>
    <n v="79460"/>
  </r>
  <r>
    <n v="24346"/>
    <x v="3"/>
    <s v="KL11030127"/>
    <s v="Stavanger Kajakklubb"/>
    <n v="110869"/>
    <n v="110869"/>
  </r>
  <r>
    <n v="24355"/>
    <x v="3"/>
    <s v="KL11030136"/>
    <s v="Stavanger Karateklubb"/>
    <n v="61888"/>
    <n v="61888"/>
  </r>
  <r>
    <n v="24260"/>
    <x v="3"/>
    <s v="KL11030041"/>
    <s v="Stavanger Kunstløpklubb"/>
    <n v="113489"/>
    <n v="113489"/>
  </r>
  <r>
    <n v="708391"/>
    <x v="3"/>
    <s v="KL11030302"/>
    <s v="Stavanger Modellbil Klubb"/>
    <n v="25211"/>
    <n v="25211"/>
  </r>
  <r>
    <n v="24317"/>
    <x v="3"/>
    <s v="KL11220098"/>
    <s v="Stavanger og Sandnes Vannskiklubb"/>
    <n v="12904"/>
    <n v="12904"/>
  </r>
  <r>
    <n v="445362"/>
    <x v="3"/>
    <s v="KL11240063"/>
    <s v="Stavanger Og Sola Rytterklubb"/>
    <n v="18108"/>
    <n v="18108"/>
  </r>
  <r>
    <n v="24262"/>
    <x v="3"/>
    <s v="KL11030043"/>
    <s v="Stavanger Orienteringsklubb"/>
    <n v="86104"/>
    <n v="86104"/>
  </r>
  <r>
    <n v="24263"/>
    <x v="3"/>
    <s v="KL11030044"/>
    <s v="Stavanger Pistolklubb"/>
    <n v="27721"/>
    <n v="27721"/>
  </r>
  <r>
    <n v="24265"/>
    <x v="3"/>
    <s v="KL11030046"/>
    <s v="Stavanger Roklub"/>
    <n v="129894"/>
    <n v="129894"/>
  </r>
  <r>
    <n v="710888"/>
    <x v="3"/>
    <s v="KL11030303"/>
    <s v="Stavanger Roller Derby klubb"/>
    <n v="3058"/>
    <n v="3058"/>
  </r>
  <r>
    <n v="92791"/>
    <x v="3"/>
    <s v="KL11030190"/>
    <s v="Stavanger Rugbyklubb"/>
    <n v="11851"/>
    <n v="11851"/>
  </r>
  <r>
    <n v="24268"/>
    <x v="3"/>
    <s v="KL11030049"/>
    <s v="Stavanger Sandnes Skøyteklubb"/>
    <n v="88614"/>
    <n v="88614"/>
  </r>
  <r>
    <n v="24266"/>
    <x v="3"/>
    <s v="KL11030047"/>
    <s v="Stavanger Seilforening"/>
    <n v="286183"/>
    <n v="286183"/>
  </r>
  <r>
    <n v="901166"/>
    <x v="3"/>
    <s v="KL11030327"/>
    <s v="Stavanger Skateklubb"/>
    <n v="21574"/>
    <n v="21574"/>
  </r>
  <r>
    <n v="720333"/>
    <x v="3"/>
    <s v="KL11030307"/>
    <s v="Stavanger Skiklubb"/>
    <n v="6450"/>
    <n v="6450"/>
  </r>
  <r>
    <n v="131266"/>
    <x v="3"/>
    <s v="KL11030193"/>
    <s v="Stavanger Stupe Club"/>
    <n v="15999"/>
    <n v="15999"/>
  </r>
  <r>
    <n v="24325"/>
    <x v="3"/>
    <s v="KL11030106"/>
    <s v="Stavanger Styrkeløft Klubb"/>
    <n v="3822"/>
    <n v="3822"/>
  </r>
  <r>
    <n v="24269"/>
    <x v="3"/>
    <s v="KL11030050"/>
    <s v="Stavanger Svømmeklubb"/>
    <n v="920630"/>
    <n v="920630"/>
  </r>
  <r>
    <n v="24270"/>
    <x v="3"/>
    <s v="KL11030051"/>
    <s v="Stavanger Sykle Klubb"/>
    <n v="79000"/>
    <n v="79000"/>
  </r>
  <r>
    <n v="208506"/>
    <x v="3"/>
    <s v="KL11030218"/>
    <s v="Stavanger Taekwon-do Klubb"/>
    <n v="55978"/>
    <n v="55978"/>
  </r>
  <r>
    <n v="24271"/>
    <x v="3"/>
    <s v="KL11030052"/>
    <s v="Stavanger Tennisklubb"/>
    <n v="540018"/>
    <n v="540018"/>
  </r>
  <r>
    <n v="24230"/>
    <x v="3"/>
    <s v="KL11030011"/>
    <s v="Stavanger Triathlonklubb"/>
    <n v="11149"/>
    <n v="11149"/>
  </r>
  <r>
    <n v="24272"/>
    <x v="3"/>
    <s v="KL11030053"/>
    <s v="Stavanger Turnforening"/>
    <n v="342799"/>
    <n v="342799"/>
  </r>
  <r>
    <n v="24273"/>
    <x v="3"/>
    <s v="KL11030054"/>
    <s v="Stavanger Vannpoloklubb"/>
    <n v="10947"/>
    <n v="10947"/>
  </r>
  <r>
    <n v="24274"/>
    <x v="3"/>
    <s v="KL11030055"/>
    <s v="Stavanger Vektløfterklubb"/>
    <n v="19968"/>
    <n v="19968"/>
  </r>
  <r>
    <n v="721653"/>
    <x v="3"/>
    <s v="KL07090110"/>
    <s v="Stavern Klatre- og Buldreklubb"/>
    <n v="21241"/>
    <n v="21241"/>
  </r>
  <r>
    <n v="24695"/>
    <x v="3"/>
    <s v="KL11460007"/>
    <s v="Stegaberg Idrettslag"/>
    <n v="195239"/>
    <n v="195239"/>
  </r>
  <r>
    <n v="27761"/>
    <x v="3"/>
    <s v="KL18480005"/>
    <s v="Steig IL"/>
    <n v="3846"/>
    <n v="3846"/>
  </r>
  <r>
    <n v="27757"/>
    <x v="3"/>
    <s v="KL18480001"/>
    <s v="Steigen Sportsklubb"/>
    <n v="53531"/>
    <n v="53531"/>
  </r>
  <r>
    <n v="136760"/>
    <x v="3"/>
    <s v="KL20040032"/>
    <s v="Stein Friidrettsklubb"/>
    <n v="17778"/>
    <n v="17778"/>
  </r>
  <r>
    <n v="756934"/>
    <x v="3"/>
    <s v="KL20040059"/>
    <s v="Stein Håndball"/>
    <n v="17696"/>
    <n v="17696"/>
  </r>
  <r>
    <n v="22798"/>
    <x v="3"/>
    <s v="KL06250011"/>
    <s v="Steinberg Idrettsforening"/>
    <n v="66529"/>
    <n v="66529"/>
  </r>
  <r>
    <n v="708817"/>
    <x v="3"/>
    <s v="KL17020095"/>
    <s v="Steinkjer Cykleklubb"/>
    <n v="4200"/>
    <n v="4200"/>
  </r>
  <r>
    <n v="743336"/>
    <x v="3"/>
    <s v="KL17020096"/>
    <s v="Steinkjer Danseklubb"/>
    <n v="20569"/>
    <n v="20569"/>
  </r>
  <r>
    <n v="27013"/>
    <x v="3"/>
    <s v="KL17020049"/>
    <s v="Steinkjer Fotballklubb"/>
    <n v="350765"/>
    <n v="350765"/>
  </r>
  <r>
    <n v="27011"/>
    <x v="3"/>
    <s v="KL17020047"/>
    <s v="Steinkjer Friidrettsklubb"/>
    <n v="84121"/>
    <n v="84121"/>
  </r>
  <r>
    <n v="207622"/>
    <x v="3"/>
    <s v="KL17020072"/>
    <s v="Steinkjer Golfklubb"/>
    <n v="38257"/>
    <n v="38257"/>
  </r>
  <r>
    <n v="27014"/>
    <x v="3"/>
    <s v="KL17020050"/>
    <s v="Steinkjer Håndballklubb"/>
    <n v="430596"/>
    <n v="430596"/>
  </r>
  <r>
    <n v="699404"/>
    <x v="3"/>
    <s v="KL17020094"/>
    <s v="Steinkjer Klatreklubb"/>
    <n v="10556"/>
    <n v="10556"/>
  </r>
  <r>
    <n v="27010"/>
    <x v="3"/>
    <s v="KL17020046"/>
    <s v="Steinkjer Orienteringsklubb"/>
    <n v="9066"/>
    <n v="9066"/>
  </r>
  <r>
    <n v="26987"/>
    <x v="3"/>
    <s v="KL17020023"/>
    <s v="Steinkjer Pistolklubb"/>
    <n v="3996"/>
    <n v="3996"/>
  </r>
  <r>
    <n v="26988"/>
    <x v="3"/>
    <s v="KL17020024"/>
    <s v="Steinkjer Rideklubb"/>
    <n v="9790"/>
    <n v="9790"/>
  </r>
  <r>
    <n v="26989"/>
    <x v="3"/>
    <s v="KL17020025"/>
    <s v="Steinkjer Skiklubb"/>
    <n v="173391"/>
    <n v="173391"/>
  </r>
  <r>
    <n v="26991"/>
    <x v="3"/>
    <s v="KL17020027"/>
    <s v="Steinkjer Sportsdykkere"/>
    <n v="31682"/>
    <n v="31682"/>
  </r>
  <r>
    <n v="27000"/>
    <x v="3"/>
    <s v="KL17020036"/>
    <s v="Steinkjer Styrkeløftklubb"/>
    <n v="2270"/>
    <n v="2270"/>
  </r>
  <r>
    <n v="455551"/>
    <x v="3"/>
    <s v="KL17020085"/>
    <s v="Steinkjer Svømme og Livredningsklubb"/>
    <n v="0"/>
    <n v="0"/>
  </r>
  <r>
    <n v="26993"/>
    <x v="3"/>
    <s v="KL17020029"/>
    <s v="Steinkjer Turnforening"/>
    <n v="49079"/>
    <n v="49079"/>
  </r>
  <r>
    <n v="113922"/>
    <x v="3"/>
    <s v="KL17020061"/>
    <s v="Steinkjer Volleyballklubb"/>
    <n v="11437"/>
    <n v="11437"/>
  </r>
  <r>
    <n v="665621"/>
    <x v="3"/>
    <s v="KL03011408"/>
    <s v="Step Up Danseklubb"/>
    <n v="235191"/>
    <n v="235191"/>
  </r>
  <r>
    <n v="703064"/>
    <x v="3"/>
    <s v="KL16010526"/>
    <s v="Stiftstaden Sykkelklubb"/>
    <n v="37271"/>
    <n v="37271"/>
  </r>
  <r>
    <n v="27189"/>
    <x v="3"/>
    <s v="KL17210013"/>
    <s v="Stiklestad Golfklubb"/>
    <n v="244535"/>
    <n v="244535"/>
  </r>
  <r>
    <n v="27184"/>
    <x v="3"/>
    <s v="KL17210008"/>
    <s v="Stiklestad Idrettslag"/>
    <n v="99077"/>
    <n v="99077"/>
  </r>
  <r>
    <n v="22732"/>
    <x v="3"/>
    <s v="KL06210008"/>
    <s v="Stjerna Idrettslag"/>
    <n v="6440"/>
    <n v="6440"/>
  </r>
  <r>
    <n v="19746"/>
    <x v="3"/>
    <s v="KL01060112"/>
    <s v="Stjernen Hockey Fredrikstad"/>
    <n v="301479"/>
    <n v="301479"/>
  </r>
  <r>
    <n v="708388"/>
    <x v="3"/>
    <s v="KL17140072"/>
    <s v="Stjørdal Atletklubb"/>
    <n v="22014"/>
    <n v="22014"/>
  </r>
  <r>
    <n v="27108"/>
    <x v="3"/>
    <s v="KL17140032"/>
    <s v="Stjørdal Basketballklubb"/>
    <n v="17344"/>
    <n v="17344"/>
  </r>
  <r>
    <n v="896177"/>
    <x v="3"/>
    <s v="KL50350002"/>
    <s v="Stjørdal drillklubb"/>
    <n v="61607"/>
    <n v="61607"/>
  </r>
  <r>
    <n v="27122"/>
    <x v="3"/>
    <s v="KL17140046"/>
    <s v="Stjørdal Fridrettsklubb"/>
    <n v="48177"/>
    <n v="48177"/>
  </r>
  <r>
    <n v="27110"/>
    <x v="3"/>
    <s v="KL17140034"/>
    <s v="Stjørdal Froskemannsklubb"/>
    <n v="18658"/>
    <n v="18658"/>
  </r>
  <r>
    <n v="27124"/>
    <x v="3"/>
    <s v="KL17140048"/>
    <s v="Stjørdal Golfklubb"/>
    <n v="251294"/>
    <n v="251294"/>
  </r>
  <r>
    <n v="204058"/>
    <x v="3"/>
    <s v="KL17140055"/>
    <s v="Stjørdal Håndballklubb"/>
    <n v="107333"/>
    <n v="107333"/>
  </r>
  <r>
    <n v="561484"/>
    <x v="3"/>
    <s v="KL17140066"/>
    <s v="Stjørdal Kajakklubb"/>
    <n v="5045"/>
    <n v="5045"/>
  </r>
  <r>
    <n v="483363"/>
    <x v="3"/>
    <s v="KL17140061"/>
    <s v="Stjørdal Kickboxing Klubb"/>
    <n v="18762"/>
    <n v="18762"/>
  </r>
  <r>
    <n v="684736"/>
    <x v="3"/>
    <s v="KL17140069"/>
    <s v="Stjørdal Klatreklubb"/>
    <n v="8082"/>
    <n v="8082"/>
  </r>
  <r>
    <n v="492235"/>
    <x v="3"/>
    <s v="KL17140062"/>
    <s v="Stjørdal Modellflyklubb"/>
    <n v="2548"/>
    <n v="2548"/>
  </r>
  <r>
    <n v="27097"/>
    <x v="3"/>
    <s v="KL17140021"/>
    <s v="Stjørdal Paraidrettslag"/>
    <n v="43466"/>
    <n v="43466"/>
  </r>
  <r>
    <n v="27101"/>
    <x v="3"/>
    <s v="KL17140025"/>
    <s v="Stjørdal Pistolklubb"/>
    <n v="15947"/>
    <n v="15947"/>
  </r>
  <r>
    <n v="27117"/>
    <x v="3"/>
    <s v="KL17140041"/>
    <s v="Stjørdal Taekwondoklubb"/>
    <n v="11400"/>
    <n v="11400"/>
  </r>
  <r>
    <n v="131181"/>
    <x v="3"/>
    <s v="KL17140052"/>
    <s v="Stjørdals-Blink Fotball"/>
    <n v="367950"/>
    <n v="367950"/>
  </r>
  <r>
    <n v="27104"/>
    <x v="3"/>
    <s v="KL17140028"/>
    <s v="Stjørdals-Blink IL"/>
    <n v="322718"/>
    <n v="322718"/>
  </r>
  <r>
    <n v="131205"/>
    <x v="3"/>
    <s v="KL17140053"/>
    <s v="Stjørdals-Blink Orientering"/>
    <n v="19739"/>
    <n v="19739"/>
  </r>
  <r>
    <n v="26740"/>
    <x v="3"/>
    <s v="KL16240006"/>
    <s v="Stjørna Idrettslag"/>
    <n v="20781"/>
    <n v="20781"/>
  </r>
  <r>
    <n v="26995"/>
    <x v="3"/>
    <s v="KL17020031"/>
    <s v="Stod Idrettslag"/>
    <n v="70718"/>
    <n v="70718"/>
  </r>
  <r>
    <n v="26518"/>
    <x v="3"/>
    <s v="KL16010144"/>
    <s v="Stokkan Alpinklubb"/>
    <n v="21228"/>
    <n v="21228"/>
  </r>
  <r>
    <n v="23197"/>
    <x v="3"/>
    <s v="KL07200002"/>
    <s v="Stokke Idrettslag"/>
    <n v="350240"/>
    <n v="350240"/>
  </r>
  <r>
    <n v="27880"/>
    <x v="3"/>
    <s v="KL18660009"/>
    <s v="Stokmarknes Håndballklubb"/>
    <n v="26027"/>
    <n v="26027"/>
  </r>
  <r>
    <n v="27881"/>
    <x v="3"/>
    <s v="KL18660010"/>
    <s v="Stokmarknes Idrettslag"/>
    <n v="72042"/>
    <n v="72042"/>
  </r>
  <r>
    <n v="666513"/>
    <x v="3"/>
    <s v="KL18660030"/>
    <s v="Stokmarknes Orienteringslag"/>
    <n v="7200"/>
    <n v="7200"/>
  </r>
  <r>
    <n v="605687"/>
    <x v="3"/>
    <s v="KL16010480"/>
    <s v="Stoppball Nidaros Biljardklubb"/>
    <n v="26740"/>
    <n v="26740"/>
  </r>
  <r>
    <n v="710868"/>
    <x v="3"/>
    <s v="KL06260058"/>
    <s v="Stoppen Sportsklubb"/>
    <n v="461705"/>
    <n v="461705"/>
  </r>
  <r>
    <n v="25209"/>
    <x v="3"/>
    <s v="KL12210009"/>
    <s v="Stord Bordtennisklubb"/>
    <n v="35806"/>
    <n v="35806"/>
  </r>
  <r>
    <n v="557185"/>
    <x v="3"/>
    <s v="KL12210260"/>
    <s v="Stord Bowling Klubb"/>
    <n v="10524"/>
    <n v="10524"/>
  </r>
  <r>
    <n v="25218"/>
    <x v="3"/>
    <s v="KL12210020"/>
    <s v="Stord Bueskyttere"/>
    <n v="852"/>
    <n v="852"/>
  </r>
  <r>
    <n v="870158"/>
    <x v="3"/>
    <s v="KL12210272"/>
    <s v="Stord Cricket Klubb"/>
    <n v="9632"/>
    <n v="9632"/>
  </r>
  <r>
    <n v="214628"/>
    <x v="3"/>
    <s v="KL12210248"/>
    <s v="Stord Flyklubb"/>
    <n v="3674"/>
    <n v="3674"/>
  </r>
  <r>
    <n v="673890"/>
    <x v="3"/>
    <s v="KL12210263"/>
    <s v="Stord Fotball"/>
    <n v="290581"/>
    <n v="290581"/>
  </r>
  <r>
    <n v="25237"/>
    <x v="3"/>
    <s v="KL12210239"/>
    <s v="Stord Golfklubb"/>
    <n v="93289"/>
    <n v="93289"/>
  </r>
  <r>
    <n v="202040"/>
    <x v="3"/>
    <s v="KL12210245"/>
    <s v="Stord Hestesportlag"/>
    <n v="356912"/>
    <n v="356912"/>
  </r>
  <r>
    <n v="25214"/>
    <x v="3"/>
    <s v="KL12210016"/>
    <s v="Stord Idrettslag"/>
    <n v="715916"/>
    <n v="715916"/>
  </r>
  <r>
    <n v="890447"/>
    <x v="3"/>
    <s v="KL12210273"/>
    <s v="Stord Jujutsu Klubb"/>
    <n v="1760"/>
    <n v="1760"/>
  </r>
  <r>
    <n v="25211"/>
    <x v="3"/>
    <s v="KL12210011"/>
    <s v="Stord Karateklubb"/>
    <n v="18203"/>
    <n v="18203"/>
  </r>
  <r>
    <n v="25232"/>
    <x v="3"/>
    <s v="KL12210234"/>
    <s v="Stord Motorsportklubb"/>
    <n v="13804"/>
    <n v="13804"/>
  </r>
  <r>
    <n v="681475"/>
    <x v="3"/>
    <s v="KL12210264"/>
    <s v="Stord Orientering"/>
    <n v="16468"/>
    <n v="16468"/>
  </r>
  <r>
    <n v="729876"/>
    <x v="3"/>
    <s v="KL12210270"/>
    <s v="Stord Petanqueklubb"/>
    <n v="16550"/>
    <n v="16550"/>
  </r>
  <r>
    <n v="25212"/>
    <x v="3"/>
    <s v="KL12210012"/>
    <s v="Stord Pistolklubb"/>
    <n v="14038"/>
    <n v="14038"/>
  </r>
  <r>
    <n v="721118"/>
    <x v="3"/>
    <s v="KL12210268"/>
    <s v="Stord Snookerklubb"/>
    <n v="15734"/>
    <n v="15734"/>
  </r>
  <r>
    <n v="687870"/>
    <x v="3"/>
    <s v="KL12210266"/>
    <s v="Stord Symjing"/>
    <n v="73075"/>
    <n v="73075"/>
  </r>
  <r>
    <n v="25215"/>
    <x v="3"/>
    <s v="KL12210017"/>
    <s v="Stord Undervannsklubb"/>
    <n v="4916"/>
    <n v="4916"/>
  </r>
  <r>
    <n v="26109"/>
    <x v="3"/>
    <s v="KL15260001"/>
    <s v="Stordal Idrottslag"/>
    <n v="170086"/>
    <n v="170086"/>
  </r>
  <r>
    <n v="23059"/>
    <x v="3"/>
    <s v="KL07060035"/>
    <s v="Store Bergan Idrettslag"/>
    <n v="282317"/>
    <n v="282317"/>
  </r>
  <r>
    <n v="183143"/>
    <x v="3"/>
    <s v="KL19020156"/>
    <s v="Storelva Allidrettslag"/>
    <n v="41221"/>
    <n v="41221"/>
  </r>
  <r>
    <n v="21926"/>
    <x v="3"/>
    <s v="KL04300006"/>
    <s v="Stor-elvdal Skiklubb"/>
    <n v="31541"/>
    <n v="31541"/>
  </r>
  <r>
    <n v="28351"/>
    <x v="3"/>
    <s v="KL19390004"/>
    <s v="Storfjord idrettslag"/>
    <n v="13682"/>
    <n v="13682"/>
  </r>
  <r>
    <n v="763183"/>
    <x v="3"/>
    <s v="KL15240010"/>
    <s v="Storfjord Ntn Taekwon-do Klubb"/>
    <n v="11583"/>
    <n v="11583"/>
  </r>
  <r>
    <n v="752992"/>
    <x v="3"/>
    <s v="KL15230007"/>
    <s v="Storfjorden sportsskytterlag"/>
    <n v="2344"/>
    <n v="2344"/>
  </r>
  <r>
    <n v="27613"/>
    <x v="3"/>
    <s v="KL18330033"/>
    <s v="Storforshei If"/>
    <n v="29334"/>
    <n v="29334"/>
  </r>
  <r>
    <n v="585686"/>
    <x v="3"/>
    <s v="KL16210026"/>
    <s v="Storfosna modellflyklubb"/>
    <n v="263"/>
    <n v="263"/>
  </r>
  <r>
    <n v="21592"/>
    <x v="3"/>
    <s v="KL04030028"/>
    <s v="Storhamar  Allianseidrettslag"/>
    <n v="2666"/>
    <n v="2666"/>
  </r>
  <r>
    <n v="443921"/>
    <x v="3"/>
    <s v="KL04030089"/>
    <s v="Storhamar Fotball"/>
    <n v="435238"/>
    <n v="435238"/>
  </r>
  <r>
    <n v="221883"/>
    <x v="3"/>
    <s v="KL04030079"/>
    <s v="STORHAMAR HÅNDBALL"/>
    <n v="619504"/>
    <n v="619504"/>
  </r>
  <r>
    <n v="743887"/>
    <x v="3"/>
    <s v="KL04030112"/>
    <s v="Storhamar Håndball Elite"/>
    <n v="236410"/>
    <n v="236410"/>
  </r>
  <r>
    <n v="222143"/>
    <x v="3"/>
    <s v="KL04030080"/>
    <s v="Storhamar IL ishockey yngres "/>
    <n v="675644"/>
    <n v="675644"/>
  </r>
  <r>
    <n v="608009"/>
    <x v="3"/>
    <s v="KL04030108"/>
    <s v="Storhamar Kunstløp"/>
    <n v="83340"/>
    <n v="83340"/>
  </r>
  <r>
    <n v="24328"/>
    <x v="3"/>
    <s v="KL11030109"/>
    <s v="Storhaug Fk"/>
    <n v="6510"/>
    <n v="6510"/>
  </r>
  <r>
    <n v="665769"/>
    <x v="3"/>
    <s v="KL11030281"/>
    <s v="Storhaug Rideklubb"/>
    <n v="126367"/>
    <n v="126367"/>
  </r>
  <r>
    <n v="27778"/>
    <x v="3"/>
    <s v="KL18500003"/>
    <s v="Storjord &amp; Omegn Idrettslag"/>
    <n v="6702"/>
    <n v="6702"/>
  </r>
  <r>
    <n v="829067"/>
    <x v="3"/>
    <s v="KL12010796"/>
    <s v="Storm Bergen Cheerleading Klubb"/>
    <n v="74415"/>
    <n v="74415"/>
  </r>
  <r>
    <n v="26928"/>
    <x v="3"/>
    <s v="KL16620004"/>
    <s v="Storm Sportsskyttere"/>
    <n v="2958"/>
    <n v="2958"/>
  </r>
  <r>
    <n v="191473"/>
    <x v="3"/>
    <s v="KL12010509"/>
    <s v="Stormkast - Bergen Frisbeeklubb"/>
    <n v="2286"/>
    <n v="2286"/>
  </r>
  <r>
    <n v="905127"/>
    <x v="3"/>
    <s v="KL07040108"/>
    <s v="Stormur Islandshestforening"/>
    <n v="567"/>
    <n v="567"/>
  </r>
  <r>
    <n v="21012"/>
    <x v="3"/>
    <s v="KL03010367"/>
    <s v="Stor-Oslo Helsesportlag"/>
    <n v="10361"/>
    <n v="10361"/>
  </r>
  <r>
    <n v="28311"/>
    <x v="3"/>
    <s v="KL19330011"/>
    <s v="Storsteinnes Idrettslag"/>
    <n v="214044"/>
    <n v="214044"/>
  </r>
  <r>
    <n v="672978"/>
    <x v="3"/>
    <s v="KL03011417"/>
    <s v="Stovner Bokseklubb"/>
    <n v="3257"/>
    <n v="3257"/>
  </r>
  <r>
    <n v="610182"/>
    <x v="3"/>
    <s v="KL03011392"/>
    <s v="Stovner Doce Pares Klubb"/>
    <n v="4415"/>
    <n v="4415"/>
  </r>
  <r>
    <n v="21015"/>
    <x v="3"/>
    <s v="KL03010370"/>
    <s v="Stovnerkameratene"/>
    <n v="12949"/>
    <n v="12949"/>
  </r>
  <r>
    <n v="721779"/>
    <x v="3"/>
    <s v="KL11030308"/>
    <s v="Straen Gymnastikk- og Turnforening"/>
    <n v="232405"/>
    <n v="232405"/>
  </r>
  <r>
    <n v="610583"/>
    <x v="3"/>
    <s v="KL11030280"/>
    <s v="Straen Volleyballklubb"/>
    <n v="4644"/>
    <n v="4644"/>
  </r>
  <r>
    <n v="529198"/>
    <x v="3"/>
    <s v="KL11300020"/>
    <s v="Strand Hestesportklubb"/>
    <n v="9904"/>
    <n v="9904"/>
  </r>
  <r>
    <n v="883560"/>
    <x v="3"/>
    <s v="KL11300025"/>
    <s v="Strand Judoklubb"/>
    <n v="9202"/>
    <n v="9202"/>
  </r>
  <r>
    <n v="20139"/>
    <x v="3"/>
    <s v="KL02190092"/>
    <s v="Strand Kajakk-Klubb"/>
    <n v="143532"/>
    <n v="143532"/>
  </r>
  <r>
    <n v="534136"/>
    <x v="3"/>
    <s v="KL11300021"/>
    <s v="Strand Karateklubb"/>
    <n v="24643"/>
    <n v="24643"/>
  </r>
  <r>
    <n v="20140"/>
    <x v="3"/>
    <s v="KL02190093"/>
    <s v="Strand Tennisklubb"/>
    <n v="0"/>
    <n v="0"/>
  </r>
  <r>
    <n v="26106"/>
    <x v="3"/>
    <s v="KL15250009"/>
    <s v="Stranda Golfklubb"/>
    <n v="37282"/>
    <n v="37282"/>
  </r>
  <r>
    <n v="26102"/>
    <x v="3"/>
    <s v="KL15250004"/>
    <s v="Stranda Idrottslag"/>
    <n v="187117"/>
    <n v="187117"/>
  </r>
  <r>
    <n v="528801"/>
    <x v="3"/>
    <s v="KL15250014"/>
    <s v="Stranda Motorsportklubb"/>
    <n v="6217"/>
    <n v="6217"/>
  </r>
  <r>
    <n v="21847"/>
    <x v="3"/>
    <s v="KL04270019"/>
    <s v="Strandbygda Idrettslag"/>
    <n v="44882"/>
    <n v="44882"/>
  </r>
  <r>
    <n v="25377"/>
    <x v="3"/>
    <s v="KL12380007"/>
    <s v="Strandebarm Idrettslag"/>
    <n v="87733"/>
    <n v="87733"/>
  </r>
  <r>
    <n v="25398"/>
    <x v="3"/>
    <s v="KL12410004"/>
    <s v="Strandvik Idrettslag"/>
    <n v="49060"/>
    <n v="49060"/>
  </r>
  <r>
    <n v="27895"/>
    <x v="3"/>
    <s v="KL18670007"/>
    <s v="Straume Idrettslag"/>
    <n v="3298"/>
    <n v="3298"/>
  </r>
  <r>
    <n v="690098"/>
    <x v="3"/>
    <s v="KL12460061"/>
    <s v="Straume Karateklubb"/>
    <n v="11385"/>
    <n v="11385"/>
  </r>
  <r>
    <n v="26322"/>
    <x v="3"/>
    <s v="KL15600005"/>
    <s v="Straumsnes Idrettslag"/>
    <n v="27264"/>
    <n v="27264"/>
  </r>
  <r>
    <n v="23644"/>
    <x v="3"/>
    <s v="KL09060049"/>
    <s v="Strengereid Idrettslag Og Velforening"/>
    <n v="17967"/>
    <n v="17967"/>
  </r>
  <r>
    <n v="23262"/>
    <x v="3"/>
    <s v="KL08050033"/>
    <s v="Stridsklev Idrettslag"/>
    <n v="92324"/>
    <n v="92324"/>
  </r>
  <r>
    <n v="679555"/>
    <x v="3"/>
    <s v="KL16010506"/>
    <s v="Strindheim Håndball Elite Idrettslag"/>
    <n v="27696"/>
    <n v="27696"/>
  </r>
  <r>
    <n v="26456"/>
    <x v="3"/>
    <s v="KL16010069"/>
    <s v="Strindheim Idrettslag"/>
    <n v="718774"/>
    <n v="718774"/>
  </r>
  <r>
    <n v="608475"/>
    <x v="3"/>
    <s v="KL16010489"/>
    <s v="Strindheim IL Toppfotball"/>
    <n v="91429"/>
    <n v="91429"/>
  </r>
  <r>
    <n v="207178"/>
    <x v="3"/>
    <s v="KL14490019"/>
    <s v="Stryn Luftsportsklubb"/>
    <n v="1818"/>
    <n v="1818"/>
  </r>
  <r>
    <n v="494621"/>
    <x v="3"/>
    <s v="KL14490026"/>
    <s v="Stryn Motorsportklubb"/>
    <n v="2890"/>
    <n v="2890"/>
  </r>
  <r>
    <n v="25807"/>
    <x v="3"/>
    <s v="KL14490008"/>
    <s v="Stryn Turn og Idrettslag"/>
    <n v="392937"/>
    <n v="392937"/>
  </r>
  <r>
    <n v="23153"/>
    <x v="3"/>
    <s v="KL07110005"/>
    <s v="Strømm Idrettslag"/>
    <n v="67338"/>
    <n v="67338"/>
  </r>
  <r>
    <n v="836439"/>
    <x v="3"/>
    <s v="KL02311608"/>
    <s v="Strømmen Badmintonklubb"/>
    <n v="0"/>
    <n v="0"/>
  </r>
  <r>
    <n v="23652"/>
    <x v="3"/>
    <s v="KL09060057"/>
    <s v="Strømmen Glimt Il"/>
    <n v="0"/>
    <n v="0"/>
  </r>
  <r>
    <n v="20455"/>
    <x v="3"/>
    <s v="KL02310037"/>
    <s v="Strømmen Idrettsforening"/>
    <n v="349343"/>
    <n v="349343"/>
  </r>
  <r>
    <n v="20483"/>
    <x v="3"/>
    <s v="KL02310065"/>
    <s v="Strømmen Innebandyklubb"/>
    <n v="35411"/>
    <n v="35411"/>
  </r>
  <r>
    <n v="20452"/>
    <x v="3"/>
    <s v="KL02310034"/>
    <s v="Strømmen og Lillestrøm Skiklubb"/>
    <n v="29533"/>
    <n v="29533"/>
  </r>
  <r>
    <n v="22530"/>
    <x v="3"/>
    <s v="KL06020053"/>
    <s v="Strømsgodset Idrettsforening"/>
    <n v="314357"/>
    <n v="314357"/>
  </r>
  <r>
    <n v="451501"/>
    <x v="3"/>
    <s v="KL06020138"/>
    <s v="Strømsgodset Toppfotball"/>
    <n v="570641"/>
    <n v="570641"/>
  </r>
  <r>
    <n v="533910"/>
    <x v="3"/>
    <s v="KL06020156"/>
    <s v="Strømsø Cricket Klubb"/>
    <n v="8285"/>
    <n v="8285"/>
  </r>
  <r>
    <n v="187761"/>
    <x v="3"/>
    <s v="KL12010502"/>
    <s v="Studentenes Undervannsklubb Bergen - Bergenstudentenes Allianseidrettslag"/>
    <n v="26309"/>
    <n v="26309"/>
  </r>
  <r>
    <n v="25647"/>
    <x v="3"/>
    <s v="KL14200005"/>
    <s v="Studentspretten Sogndal"/>
    <n v="51469"/>
    <n v="51469"/>
  </r>
  <r>
    <n v="857901"/>
    <x v="3"/>
    <s v="KL03011613"/>
    <s v="Studentunionen Idrettslag"/>
    <n v="0"/>
    <n v="0"/>
  </r>
  <r>
    <n v="22970"/>
    <x v="3"/>
    <s v="KL07040005"/>
    <s v="Stupklubben Spinn"/>
    <n v="36658"/>
    <n v="36658"/>
  </r>
  <r>
    <n v="600367"/>
    <x v="3"/>
    <s v="KL16480026"/>
    <s v="Støren Cykleklubb"/>
    <n v="3230"/>
    <n v="3230"/>
  </r>
  <r>
    <n v="26875"/>
    <x v="3"/>
    <s v="KL16480008"/>
    <s v="Støren Sportsklubb"/>
    <n v="226715"/>
    <n v="226715"/>
  </r>
  <r>
    <n v="26874"/>
    <x v="3"/>
    <s v="KL16480007"/>
    <s v="Støren Sportsskytterklubb"/>
    <n v="36764"/>
    <n v="36764"/>
  </r>
  <r>
    <n v="25772"/>
    <x v="3"/>
    <s v="KL14430007"/>
    <s v="Stårheim Idrettslag"/>
    <n v="38398"/>
    <n v="38398"/>
  </r>
  <r>
    <n v="719756"/>
    <x v="3"/>
    <s v="KL10010216"/>
    <s v="Sukkevann Frisbeeklubb"/>
    <n v="5033"/>
    <n v="5033"/>
  </r>
  <r>
    <n v="142171"/>
    <x v="3"/>
    <s v="KL15310017"/>
    <s v="Sula Idrettslag"/>
    <n v="146414"/>
    <n v="146414"/>
  </r>
  <r>
    <n v="26145"/>
    <x v="3"/>
    <s v="KL15310009"/>
    <s v="Sula Rideklubb"/>
    <n v="46436"/>
    <n v="46436"/>
  </r>
  <r>
    <n v="865192"/>
    <x v="3"/>
    <s v="KL15310021"/>
    <s v="Sula Sportsskytterklubb"/>
    <n v="1211"/>
    <n v="1211"/>
  </r>
  <r>
    <n v="24650"/>
    <x v="3"/>
    <s v="KL11340003"/>
    <s v="Suldal Idrettslag"/>
    <n v="61156"/>
    <n v="61156"/>
  </r>
  <r>
    <n v="24655"/>
    <x v="3"/>
    <s v="KL11340008"/>
    <s v="SULDAL ORIENTERINGSLAG"/>
    <n v="8054"/>
    <n v="8054"/>
  </r>
  <r>
    <n v="681956"/>
    <x v="3"/>
    <s v="KL11340020"/>
    <s v="Suldal Sykkelklubb"/>
    <n v="196"/>
    <n v="196"/>
  </r>
  <r>
    <n v="25441"/>
    <x v="3"/>
    <s v="KL12450001"/>
    <s v="Sund Sportsklubb"/>
    <n v="162455"/>
    <n v="162455"/>
  </r>
  <r>
    <n v="24275"/>
    <x v="3"/>
    <s v="KL11030056"/>
    <s v="Sunde Idrettslag"/>
    <n v="224149"/>
    <n v="224149"/>
  </r>
  <r>
    <n v="24379"/>
    <x v="3"/>
    <s v="KL11030160"/>
    <s v="Sunde Innebandyklubb"/>
    <n v="42126"/>
    <n v="42126"/>
  </r>
  <r>
    <n v="23263"/>
    <x v="3"/>
    <s v="KL08050034"/>
    <s v="Sundjordets Idrettsforening"/>
    <n v="55634"/>
    <n v="55634"/>
  </r>
  <r>
    <n v="695082"/>
    <x v="3"/>
    <s v="KL17020093"/>
    <s v="Sunnan Cykle Klubb"/>
    <n v="468"/>
    <n v="468"/>
  </r>
  <r>
    <n v="207899"/>
    <x v="3"/>
    <s v="KL15630034"/>
    <s v="Sunndal Flyklubb"/>
    <n v="9518"/>
    <n v="9518"/>
  </r>
  <r>
    <n v="187727"/>
    <x v="3"/>
    <s v="KL15630033"/>
    <s v="Sunndal Golfklubb"/>
    <n v="19717"/>
    <n v="19717"/>
  </r>
  <r>
    <n v="26353"/>
    <x v="3"/>
    <s v="KL15630025"/>
    <s v="Sunndal IL Fotball"/>
    <n v="306375"/>
    <n v="306375"/>
  </r>
  <r>
    <n v="26354"/>
    <x v="3"/>
    <s v="KL15630026"/>
    <s v="Sunndal IL Friidrett"/>
    <n v="4684"/>
    <n v="4684"/>
  </r>
  <r>
    <n v="26355"/>
    <x v="3"/>
    <s v="KL15630027"/>
    <s v="Sunndal Il Håndball"/>
    <n v="27085"/>
    <n v="27085"/>
  </r>
  <r>
    <n v="26342"/>
    <x v="3"/>
    <s v="KL15630011"/>
    <s v="Sunndal Pistolklubb"/>
    <n v="37757"/>
    <n v="37757"/>
  </r>
  <r>
    <n v="26350"/>
    <x v="3"/>
    <s v="KL15630022"/>
    <s v="Sunndal Rideklubb"/>
    <n v="36773"/>
    <n v="36773"/>
  </r>
  <r>
    <n v="26344"/>
    <x v="3"/>
    <s v="KL15630013"/>
    <s v="Sunndal Svømme- og Livredningsklubb"/>
    <n v="23400"/>
    <n v="23400"/>
  </r>
  <r>
    <n v="26345"/>
    <x v="3"/>
    <s v="KL15630014"/>
    <s v="Sunndal Turnforening"/>
    <n v="15731"/>
    <n v="15731"/>
  </r>
  <r>
    <n v="26343"/>
    <x v="3"/>
    <s v="KL15630012"/>
    <s v="Sunndal Undervannsrugbyklubb"/>
    <n v="414"/>
    <n v="414"/>
  </r>
  <r>
    <n v="467606"/>
    <x v="3"/>
    <s v="KL14310006"/>
    <s v="Sunnfjord Golfklubb"/>
    <n v="69590"/>
    <n v="69590"/>
  </r>
  <r>
    <n v="743475"/>
    <x v="3"/>
    <s v="KL14320036"/>
    <s v="Sunnfjord Idrettslag"/>
    <n v="10530"/>
    <n v="10530"/>
  </r>
  <r>
    <n v="199072"/>
    <x v="3"/>
    <s v="KL14320023"/>
    <s v="Sunnfjord Kajakklubb"/>
    <n v="4224"/>
    <n v="4224"/>
  </r>
  <r>
    <n v="25731"/>
    <x v="3"/>
    <s v="KL14320020"/>
    <s v="Sunnfjord Tae Kwon Do"/>
    <n v="1008"/>
    <n v="1008"/>
  </r>
  <r>
    <n v="162157"/>
    <x v="3"/>
    <s v="KL15170019"/>
    <s v="Sunnmøre Golfklubb"/>
    <n v="132625"/>
    <n v="132625"/>
  </r>
  <r>
    <n v="26087"/>
    <x v="3"/>
    <s v="KL15200023"/>
    <s v="Sunnmørsk Klatreklubb"/>
    <n v="9240"/>
    <n v="9240"/>
  </r>
  <r>
    <n v="26104"/>
    <x v="3"/>
    <s v="KL15250007"/>
    <s v="Sunnylven Idrottslag"/>
    <n v="44936"/>
    <n v="44936"/>
  </r>
  <r>
    <n v="707871"/>
    <x v="3"/>
    <s v="KL02200116"/>
    <s v="Sunyata Aikido Dojo"/>
    <n v="17745"/>
    <n v="17745"/>
  </r>
  <r>
    <n v="490094"/>
    <x v="3"/>
    <s v="KL15660022"/>
    <s v="Surnadal Golfklubb"/>
    <n v="32893"/>
    <n v="32893"/>
  </r>
  <r>
    <n v="26366"/>
    <x v="3"/>
    <s v="KL15660008"/>
    <s v="Surnadal Idrettslag"/>
    <n v="345764"/>
    <n v="345764"/>
  </r>
  <r>
    <n v="448796"/>
    <x v="3"/>
    <s v="KL15660020"/>
    <s v="Surnadal Motocrossklubb"/>
    <n v="27220"/>
    <n v="27220"/>
  </r>
  <r>
    <n v="26371"/>
    <x v="3"/>
    <s v="KL15660014"/>
    <s v="Surnadal Tae Kwon-Do Klubb"/>
    <n v="29733"/>
    <n v="29733"/>
  </r>
  <r>
    <n v="28662"/>
    <x v="3"/>
    <s v="KL21000004"/>
    <s v="Svalbard Turn Idrettslag"/>
    <n v="341291"/>
    <n v="341291"/>
  </r>
  <r>
    <n v="23225"/>
    <x v="3"/>
    <s v="KL07280003"/>
    <s v="Svarstad Idrettslag"/>
    <n v="140143"/>
    <n v="140143"/>
  </r>
  <r>
    <n v="20029"/>
    <x v="3"/>
    <s v="KL02170014"/>
    <s v="Svartskog Idrettsforening"/>
    <n v="2516"/>
    <n v="2516"/>
  </r>
  <r>
    <n v="22342"/>
    <x v="3"/>
    <s v="KL05330011"/>
    <s v="Svea Skilag"/>
    <n v="42671"/>
    <n v="42671"/>
  </r>
  <r>
    <n v="749729"/>
    <x v="3"/>
    <s v="KL16630030"/>
    <s v="Sveberg Idrettslag"/>
    <n v="2277"/>
    <n v="2277"/>
  </r>
  <r>
    <n v="696869"/>
    <x v="3"/>
    <s v="KL16630029"/>
    <s v="Sveberg Swingklubb"/>
    <n v="55053"/>
    <n v="55053"/>
  </r>
  <r>
    <n v="25185"/>
    <x v="3"/>
    <s v="KL12160002"/>
    <s v="Sveio Idrettslag"/>
    <n v="92092"/>
    <n v="92092"/>
  </r>
  <r>
    <n v="610735"/>
    <x v="3"/>
    <s v="KL12160014"/>
    <s v="Sveio Karateklubb"/>
    <n v="13790"/>
    <n v="13790"/>
  </r>
  <r>
    <n v="25189"/>
    <x v="3"/>
    <s v="KL12160006"/>
    <s v="Sveio Orienteringslag"/>
    <n v="4740"/>
    <n v="4740"/>
  </r>
  <r>
    <n v="21390"/>
    <x v="3"/>
    <s v="KL03010787"/>
    <s v="Sveiva Innebandyklubb"/>
    <n v="139248"/>
    <n v="139248"/>
  </r>
  <r>
    <n v="25741"/>
    <x v="3"/>
    <s v="KL14380007"/>
    <s v="Svelgen Turn og Idrettsforening"/>
    <n v="88923"/>
    <n v="88923"/>
  </r>
  <r>
    <n v="23154"/>
    <x v="3"/>
    <s v="KL07110006"/>
    <s v="Svelvik Idrettsforening"/>
    <n v="124655"/>
    <n v="124655"/>
  </r>
  <r>
    <n v="23160"/>
    <x v="3"/>
    <s v="KL07110012"/>
    <s v="Svelvik Svømmeklubb"/>
    <n v="65"/>
    <n v="65"/>
  </r>
  <r>
    <n v="23161"/>
    <x v="3"/>
    <s v="KL07110013"/>
    <s v="Svelvik Sykleklubb"/>
    <n v="7911"/>
    <n v="7911"/>
  </r>
  <r>
    <n v="23158"/>
    <x v="3"/>
    <s v="KL07110010"/>
    <s v="Svelvik Tennisklubb"/>
    <n v="139931"/>
    <n v="139931"/>
  </r>
  <r>
    <n v="23159"/>
    <x v="3"/>
    <s v="KL07110011"/>
    <s v="Svelvik Turnforening"/>
    <n v="25507"/>
    <n v="25507"/>
  </r>
  <r>
    <n v="22889"/>
    <x v="3"/>
    <s v="KL06310005"/>
    <s v="Svene IL"/>
    <n v="69151"/>
    <n v="69151"/>
  </r>
  <r>
    <n v="26457"/>
    <x v="3"/>
    <s v="KL16010070"/>
    <s v="Sverresborg Bueskyttere"/>
    <n v="9835"/>
    <n v="9835"/>
  </r>
  <r>
    <n v="204936"/>
    <x v="3"/>
    <s v="KL16010358"/>
    <s v="Sverresborg Fotball"/>
    <n v="316857"/>
    <n v="316857"/>
  </r>
  <r>
    <n v="676309"/>
    <x v="3"/>
    <s v="KL16010504"/>
    <s v="Sverresborg Hoops Basket"/>
    <n v="107458"/>
    <n v="107458"/>
  </r>
  <r>
    <n v="711042"/>
    <x v="3"/>
    <s v="KL16010532"/>
    <s v="Sverresborg Hoops Basket Elite"/>
    <n v="0"/>
    <n v="0"/>
  </r>
  <r>
    <n v="26458"/>
    <x v="3"/>
    <s v="KL16010071"/>
    <s v="Sverresborg Idrettsforening"/>
    <n v="15019"/>
    <n v="15019"/>
  </r>
  <r>
    <n v="609167"/>
    <x v="3"/>
    <s v="KL16010490"/>
    <s v="Sverresborg Idrettsforening Håndball"/>
    <n v="270927"/>
    <n v="270927"/>
  </r>
  <r>
    <n v="24184"/>
    <x v="3"/>
    <s v="KL11020053"/>
    <s v="Sviland Bmx"/>
    <n v="67377"/>
    <n v="67377"/>
  </r>
  <r>
    <n v="24160"/>
    <x v="3"/>
    <s v="KL11020029"/>
    <s v="Sviland Idrettslag"/>
    <n v="21017"/>
    <n v="21017"/>
  </r>
  <r>
    <n v="19891"/>
    <x v="3"/>
    <s v="KL01370006"/>
    <s v="Svinndal Jeger Og Fiskeforening"/>
    <n v="0"/>
    <n v="0"/>
  </r>
  <r>
    <n v="19889"/>
    <x v="3"/>
    <s v="KL01370004"/>
    <s v="Svinndal Motocrossklubb"/>
    <n v="0"/>
    <n v="0"/>
  </r>
  <r>
    <n v="25701"/>
    <x v="3"/>
    <s v="KL14290005"/>
    <s v="Svint IL"/>
    <n v="6646"/>
    <n v="6646"/>
  </r>
  <r>
    <n v="222715"/>
    <x v="3"/>
    <s v="KL11030227"/>
    <s v="Svithun Biljardklubb"/>
    <n v="9725"/>
    <n v="9725"/>
  </r>
  <r>
    <n v="27849"/>
    <x v="3"/>
    <s v="KL18650012"/>
    <s v="Svolvær Alpinklubb"/>
    <n v="42101"/>
    <n v="42101"/>
  </r>
  <r>
    <n v="27846"/>
    <x v="3"/>
    <s v="KL18650009"/>
    <s v="Svolvær Idrettslag"/>
    <n v="201530"/>
    <n v="201530"/>
  </r>
  <r>
    <n v="27848"/>
    <x v="3"/>
    <s v="KL18650011"/>
    <s v="Svolvær Pistolklubb"/>
    <n v="2363"/>
    <n v="2363"/>
  </r>
  <r>
    <n v="26826"/>
    <x v="3"/>
    <s v="KL16380010"/>
    <s v="SVORKMO N.O.I."/>
    <n v="146644"/>
    <n v="146644"/>
  </r>
  <r>
    <n v="24826"/>
    <x v="3"/>
    <s v="KL12010070"/>
    <s v="Svømmeklubben Delfana"/>
    <n v="453213"/>
    <n v="453213"/>
  </r>
  <r>
    <n v="23260"/>
    <x v="3"/>
    <s v="KL08050031"/>
    <s v="Svømmeklubben Poseidon Porsgrunn"/>
    <n v="133829"/>
    <n v="133829"/>
  </r>
  <r>
    <n v="792108"/>
    <x v="3"/>
    <s v="KL10010227"/>
    <s v="Svømmeklubben Team Sør"/>
    <n v="19845"/>
    <n v="19845"/>
  </r>
  <r>
    <n v="585451"/>
    <x v="3"/>
    <s v="KL11030270"/>
    <s v="Swingcats Danseklubb"/>
    <n v="5791"/>
    <n v="5791"/>
  </r>
  <r>
    <n v="26114"/>
    <x v="3"/>
    <s v="KL15280004"/>
    <s v="Sykkylven Idrottslag"/>
    <n v="323180"/>
    <n v="323180"/>
  </r>
  <r>
    <n v="747311"/>
    <x v="3"/>
    <s v="KL15280032"/>
    <s v="Sykkylven Innebandyklubb"/>
    <n v="6221"/>
    <n v="6221"/>
  </r>
  <r>
    <n v="495771"/>
    <x v="3"/>
    <s v="KL15280029"/>
    <s v="Sykkylven Motocross Klubb"/>
    <n v="16332"/>
    <n v="16332"/>
  </r>
  <r>
    <n v="26121"/>
    <x v="3"/>
    <s v="KL15280011"/>
    <s v="Sykkylven Pistolklubb"/>
    <n v="3890"/>
    <n v="3890"/>
  </r>
  <r>
    <n v="26115"/>
    <x v="3"/>
    <s v="KL15280005"/>
    <s v="Sykkylven Rideklubb"/>
    <n v="5248"/>
    <n v="5248"/>
  </r>
  <r>
    <n v="680336"/>
    <x v="3"/>
    <s v="KL10320022"/>
    <s v="Sykleklubben Lyngdal &amp; Omegn"/>
    <n v="9222"/>
    <n v="9222"/>
  </r>
  <r>
    <n v="22827"/>
    <x v="3"/>
    <s v="KL06260018"/>
    <s v="Sylling Idrettsforening"/>
    <n v="75622"/>
    <n v="75622"/>
  </r>
  <r>
    <n v="22838"/>
    <x v="3"/>
    <s v="KL06260030"/>
    <s v="Sylling Rideklubb"/>
    <n v="11040"/>
    <n v="11040"/>
  </r>
  <r>
    <n v="189433"/>
    <x v="3"/>
    <s v="KL18240044"/>
    <s v="Syv Søstre Bowlingklubb"/>
    <n v="4630"/>
    <n v="4630"/>
  </r>
  <r>
    <n v="602851"/>
    <x v="3"/>
    <s v="KL18200036"/>
    <s v="Syv Søstre Hestesportsklubb"/>
    <n v="6508"/>
    <n v="6508"/>
  </r>
  <r>
    <n v="25997"/>
    <x v="3"/>
    <s v="KL15110003"/>
    <s v="Syvde Idrettslag"/>
    <n v="16928"/>
    <n v="16928"/>
  </r>
  <r>
    <n v="26072"/>
    <x v="3"/>
    <s v="KL15200008"/>
    <s v="Sæbø Idrettslag"/>
    <n v="102856"/>
    <n v="102856"/>
  </r>
  <r>
    <n v="560883"/>
    <x v="3"/>
    <s v="KL12010669"/>
    <s v="Sædalen Idrettslag"/>
    <n v="176144"/>
    <n v="176144"/>
  </r>
  <r>
    <n v="608419"/>
    <x v="3"/>
    <s v="KL12010720"/>
    <s v="Sædalen Taekwondoklubb"/>
    <n v="8008"/>
    <n v="8008"/>
  </r>
  <r>
    <n v="22869"/>
    <x v="3"/>
    <s v="KL06280003"/>
    <s v="Sætre Idrætsforening Graabein"/>
    <n v="154751"/>
    <n v="154751"/>
  </r>
  <r>
    <n v="457071"/>
    <x v="3"/>
    <s v="KL12010609"/>
    <s v="Sætregården Hestesportsklubb"/>
    <n v="8010"/>
    <n v="8010"/>
  </r>
  <r>
    <n v="25418"/>
    <x v="3"/>
    <s v="KL12430016"/>
    <s v="Søfteland Turn &amp; Idrettslag"/>
    <n v="134352"/>
    <n v="134352"/>
  </r>
  <r>
    <n v="24037"/>
    <x v="3"/>
    <s v="KL10180019"/>
    <s v="Søgne &amp; Mandal Basketballklubb"/>
    <n v="11304"/>
    <n v="11304"/>
  </r>
  <r>
    <n v="711922"/>
    <x v="3"/>
    <s v="KL10180029"/>
    <s v="Søgne Cykleklubb"/>
    <n v="16076"/>
    <n v="16076"/>
  </r>
  <r>
    <n v="884775"/>
    <x v="3"/>
    <s v="KL10180032"/>
    <s v="Søgne Danseklubb "/>
    <n v="8561"/>
    <n v="8561"/>
  </r>
  <r>
    <n v="455147"/>
    <x v="3"/>
    <s v="KL10180024"/>
    <s v="Søgne Dykkerklubb"/>
    <n v="23820"/>
    <n v="23820"/>
  </r>
  <r>
    <n v="24031"/>
    <x v="3"/>
    <s v="KL10180013"/>
    <s v="Søgne Fotballklubb"/>
    <n v="306232"/>
    <n v="306232"/>
  </r>
  <r>
    <n v="24030"/>
    <x v="3"/>
    <s v="KL10180012"/>
    <s v="Søgne Håndballklubb"/>
    <n v="65786"/>
    <n v="65786"/>
  </r>
  <r>
    <n v="24022"/>
    <x v="3"/>
    <s v="KL10180004"/>
    <s v="Søgne Idrettslag"/>
    <n v="37382"/>
    <n v="37382"/>
  </r>
  <r>
    <n v="24023"/>
    <x v="3"/>
    <s v="KL10180005"/>
    <s v="Søgne Kajakklubb"/>
    <n v="12262"/>
    <n v="12262"/>
  </r>
  <r>
    <n v="782123"/>
    <x v="3"/>
    <s v="KL10180030"/>
    <s v="søgne klatreklubb"/>
    <n v="4256"/>
    <n v="4256"/>
  </r>
  <r>
    <n v="24032"/>
    <x v="3"/>
    <s v="KL10180014"/>
    <s v="Søgne og Songdalen Orienteringsklubb (Ssok)"/>
    <n v="11712"/>
    <n v="11712"/>
  </r>
  <r>
    <n v="24024"/>
    <x v="3"/>
    <s v="KL10180006"/>
    <s v="Søgne Seilforening"/>
    <n v="6872"/>
    <n v="6872"/>
  </r>
  <r>
    <n v="24025"/>
    <x v="3"/>
    <s v="KL10180007"/>
    <s v="Søgne Skiklubb"/>
    <n v="25376"/>
    <n v="25376"/>
  </r>
  <r>
    <n v="24038"/>
    <x v="3"/>
    <s v="KL10180020"/>
    <s v="Søgne Trialklubb"/>
    <n v="14047"/>
    <n v="14047"/>
  </r>
  <r>
    <n v="24027"/>
    <x v="3"/>
    <s v="KL10180009"/>
    <s v="Søgne Turnforening"/>
    <n v="68123"/>
    <n v="68123"/>
  </r>
  <r>
    <n v="184267"/>
    <x v="3"/>
    <s v="KL06040044"/>
    <s v="Sølvkula Bowlingklubb"/>
    <n v="15688"/>
    <n v="15688"/>
  </r>
  <r>
    <n v="27446"/>
    <x v="3"/>
    <s v="KL18120001"/>
    <s v="Sømna Idrettslag"/>
    <n v="125746"/>
    <n v="125746"/>
  </r>
  <r>
    <n v="580657"/>
    <x v="3"/>
    <s v="KL18120004"/>
    <s v="Sømna Sykkelklubb"/>
    <n v="1681"/>
    <n v="1681"/>
  </r>
  <r>
    <n v="578813"/>
    <x v="3"/>
    <s v="KL03011310"/>
    <s v="Søndre Aas Gård Kjøre-Og Rideklubb"/>
    <n v="18949"/>
    <n v="18949"/>
  </r>
  <r>
    <n v="22378"/>
    <x v="3"/>
    <s v="KL05360005"/>
    <s v="Søndre Land Gym Og Turnforening"/>
    <n v="5927"/>
    <n v="5927"/>
  </r>
  <r>
    <n v="22379"/>
    <x v="3"/>
    <s v="KL05360006"/>
    <s v="Søndre Land Idrettslag Allianse"/>
    <n v="25962"/>
    <n v="25962"/>
  </r>
  <r>
    <n v="458088"/>
    <x v="3"/>
    <s v="KL05360022"/>
    <s v="Søndre Land Il Fotball"/>
    <n v="57404"/>
    <n v="57404"/>
  </r>
  <r>
    <n v="458461"/>
    <x v="3"/>
    <s v="KL05360023"/>
    <s v="Søndre Land Il Fotball Senior"/>
    <n v="20621"/>
    <n v="20621"/>
  </r>
  <r>
    <n v="455846"/>
    <x v="3"/>
    <s v="KL05360020"/>
    <s v="Søndre Land IL Friidrett"/>
    <n v="16030"/>
    <n v="16030"/>
  </r>
  <r>
    <n v="455865"/>
    <x v="3"/>
    <s v="KL05360021"/>
    <s v="Søndre Land Il Håndball"/>
    <n v="12730"/>
    <n v="12730"/>
  </r>
  <r>
    <n v="752971"/>
    <x v="3"/>
    <s v="KL05360030"/>
    <s v="Søndre Land IL Ski"/>
    <n v="4594"/>
    <n v="4594"/>
  </r>
  <r>
    <n v="27663"/>
    <x v="3"/>
    <s v="KL18370002"/>
    <s v="Søndre Meløy Idrettslag Engavågen"/>
    <n v="26577"/>
    <n v="26577"/>
  </r>
  <r>
    <n v="21284"/>
    <x v="3"/>
    <s v="KL03010681"/>
    <s v="Søndre Nordstrand Rideklubb"/>
    <n v="324805"/>
    <n v="324805"/>
  </r>
  <r>
    <n v="22362"/>
    <x v="3"/>
    <s v="KL05340016"/>
    <s v="Søndre Ål Sportsklubb"/>
    <n v="37457"/>
    <n v="37457"/>
  </r>
  <r>
    <n v="26997"/>
    <x v="3"/>
    <s v="KL17020033"/>
    <s v="Sør-Beitstad IL"/>
    <n v="6970"/>
    <n v="6970"/>
  </r>
  <r>
    <n v="21019"/>
    <x v="3"/>
    <s v="KL03010374"/>
    <s v="Sørbråten Idrettslag"/>
    <n v="19750"/>
    <n v="19750"/>
  </r>
  <r>
    <n v="214679"/>
    <x v="3"/>
    <s v="KL12410011"/>
    <s v="Søre Fusa Idrettslag"/>
    <n v="3184"/>
    <n v="3184"/>
  </r>
  <r>
    <n v="25419"/>
    <x v="3"/>
    <s v="KL12430017"/>
    <s v="Søre Neset Idrettslag"/>
    <n v="149467"/>
    <n v="149467"/>
  </r>
  <r>
    <n v="21873"/>
    <x v="3"/>
    <s v="KL04280008"/>
    <s v="Søre Osen Idrettslag"/>
    <n v="21426"/>
    <n v="21426"/>
  </r>
  <r>
    <n v="22028"/>
    <x v="3"/>
    <s v="KL05010042"/>
    <s v="Søre Ål Idrettslag"/>
    <n v="80854"/>
    <n v="80854"/>
  </r>
  <r>
    <n v="578011"/>
    <x v="3"/>
    <s v="KL12010681"/>
    <s v="Søreide Idrettslag"/>
    <n v="106978"/>
    <n v="106978"/>
  </r>
  <r>
    <n v="727410"/>
    <x v="3"/>
    <s v="KL18450014"/>
    <s v="Sørfold Bueklubb"/>
    <n v="2962"/>
    <n v="2962"/>
  </r>
  <r>
    <n v="27755"/>
    <x v="3"/>
    <s v="KL18450009"/>
    <s v="Sørfold Fotballklubb"/>
    <n v="21682"/>
    <n v="21682"/>
  </r>
  <r>
    <n v="22227"/>
    <x v="3"/>
    <s v="KL05190003"/>
    <s v="Sør-Fron Idrettslag"/>
    <n v="93277"/>
    <n v="93277"/>
  </r>
  <r>
    <n v="23589"/>
    <x v="3"/>
    <s v="KL09040033"/>
    <s v="Sørild Fridrettsklubb"/>
    <n v="46315"/>
    <n v="46315"/>
  </r>
  <r>
    <n v="21180"/>
    <x v="3"/>
    <s v="KL03010575"/>
    <s v="Sørkedalen Rideklubb"/>
    <n v="55998"/>
    <n v="55998"/>
  </r>
  <r>
    <n v="21020"/>
    <x v="3"/>
    <s v="KL03010375"/>
    <s v="Sørkedalens Idrettsforening"/>
    <n v="92816"/>
    <n v="92816"/>
  </r>
  <r>
    <n v="28059"/>
    <x v="3"/>
    <s v="KL19020037"/>
    <s v="Sør-Kvaløya IL Skigruppa"/>
    <n v="39743"/>
    <n v="39743"/>
  </r>
  <r>
    <n v="209358"/>
    <x v="3"/>
    <s v="KL10010151"/>
    <s v="Sørlandets Rc Modellflyklubb"/>
    <n v="2546"/>
    <n v="2546"/>
  </r>
  <r>
    <n v="475841"/>
    <x v="3"/>
    <s v="KL10010177"/>
    <s v="Sørlandsparken Rideklubb"/>
    <n v="124358"/>
    <n v="124358"/>
  </r>
  <r>
    <n v="136426"/>
    <x v="3"/>
    <s v="KL10010138"/>
    <s v="Sørlands-Strike Bowlingklubb"/>
    <n v="3580"/>
    <n v="3580"/>
  </r>
  <r>
    <n v="27239"/>
    <x v="3"/>
    <s v="KL17380002"/>
    <s v="Sørli Idrettslag"/>
    <n v="9656"/>
    <n v="9656"/>
  </r>
  <r>
    <n v="26998"/>
    <x v="3"/>
    <s v="KL17020034"/>
    <s v="Sørlia Idrettslag"/>
    <n v="52250"/>
    <n v="52250"/>
  </r>
  <r>
    <n v="750237"/>
    <x v="3"/>
    <s v="KL11030312"/>
    <s v="Sørmarkå Fotballklubb"/>
    <n v="6331"/>
    <n v="6331"/>
  </r>
  <r>
    <n v="131250"/>
    <x v="3"/>
    <s v="KL04190022"/>
    <s v="Sør-Odal Pistolklubb"/>
    <n v="2772"/>
    <n v="2772"/>
  </r>
  <r>
    <n v="684069"/>
    <x v="3"/>
    <s v="KL19250022"/>
    <s v="Sørreisa IL Fotball"/>
    <n v="41188"/>
    <n v="41188"/>
  </r>
  <r>
    <n v="694890"/>
    <x v="3"/>
    <s v="KL19250023"/>
    <s v="Sørreisa IL Handball"/>
    <n v="75385"/>
    <n v="75385"/>
  </r>
  <r>
    <n v="28231"/>
    <x v="3"/>
    <s v="KL19250003"/>
    <s v="Sørreisa O-lag"/>
    <n v="1496"/>
    <n v="1496"/>
  </r>
  <r>
    <n v="28233"/>
    <x v="3"/>
    <s v="KL19250007"/>
    <s v="Sørreisa Skilag"/>
    <n v="1510"/>
    <n v="1510"/>
  </r>
  <r>
    <n v="28234"/>
    <x v="3"/>
    <s v="KL19250008"/>
    <s v="Sørreisa Svømmeklubb"/>
    <n v="36124"/>
    <n v="36124"/>
  </r>
  <r>
    <n v="28238"/>
    <x v="3"/>
    <s v="KL19250012"/>
    <s v="Sørreisa Turn"/>
    <n v="17418"/>
    <n v="17418"/>
  </r>
  <r>
    <n v="26555"/>
    <x v="3"/>
    <s v="KL16010189"/>
    <s v="Sørsia Basketballklubb Trondheim"/>
    <n v="16359"/>
    <n v="16359"/>
  </r>
  <r>
    <n v="21848"/>
    <x v="3"/>
    <s v="KL04270020"/>
    <s v="Sørskogbygda Idrettslag"/>
    <n v="18612"/>
    <n v="18612"/>
  </r>
  <r>
    <n v="20300"/>
    <x v="3"/>
    <s v="KL02260010"/>
    <s v="Sørum Hestesportsklubb"/>
    <n v="1049"/>
    <n v="1049"/>
  </r>
  <r>
    <n v="20297"/>
    <x v="3"/>
    <s v="KL02260007"/>
    <s v="Sørum Idrettslag"/>
    <n v="125760"/>
    <n v="125760"/>
  </r>
  <r>
    <n v="449211"/>
    <x v="3"/>
    <s v="KL02260023"/>
    <s v="Sørumsand Gymnastikkforening"/>
    <n v="27775"/>
    <n v="27775"/>
  </r>
  <r>
    <n v="20299"/>
    <x v="3"/>
    <s v="KL02260009"/>
    <s v="Sørumsand Idrettsforening"/>
    <n v="380227"/>
    <n v="380227"/>
  </r>
  <r>
    <n v="490124"/>
    <x v="3"/>
    <s v="KL20300056"/>
    <s v="Sør-Varanger Kyokushinkai Karateklubb"/>
    <n v="3713"/>
    <n v="3713"/>
  </r>
  <r>
    <n v="598044"/>
    <x v="3"/>
    <s v="KL20300058"/>
    <s v="Sør-Varanger Rideforening"/>
    <n v="53273"/>
    <n v="53273"/>
  </r>
  <r>
    <n v="28010"/>
    <x v="3"/>
    <s v="KL19030039"/>
    <s v="Sørvikmark Idrettslag"/>
    <n v="27369"/>
    <n v="27369"/>
  </r>
  <r>
    <n v="27976"/>
    <x v="3"/>
    <s v="KL18740002"/>
    <s v="Sørvågen &amp; Omegn Idrettslag"/>
    <n v="12730"/>
    <n v="12730"/>
  </r>
  <r>
    <n v="24860"/>
    <x v="3"/>
    <s v="KL12010110"/>
    <s v="T I L Hovding"/>
    <n v="121453"/>
    <n v="121453"/>
  </r>
  <r>
    <n v="28480"/>
    <x v="3"/>
    <s v="KL20120030"/>
    <s v="Talvik Idrettslag"/>
    <n v="12473"/>
    <n v="12473"/>
  </r>
  <r>
    <n v="495407"/>
    <x v="3"/>
    <s v="KL20120079"/>
    <s v="Talvik Judo"/>
    <n v="4360"/>
    <n v="4360"/>
  </r>
  <r>
    <n v="25732"/>
    <x v="3"/>
    <s v="KL14330001"/>
    <s v="Tambarskjelvar Idrettslag"/>
    <n v="131335"/>
    <n v="131335"/>
  </r>
  <r>
    <n v="21448"/>
    <x v="3"/>
    <s v="KL03010845"/>
    <s v="Tamil Sangam IL"/>
    <n v="22322"/>
    <n v="22322"/>
  </r>
  <r>
    <n v="202173"/>
    <x v="3"/>
    <s v="KL03011014"/>
    <s v="Tamilsk barn og ungdom idrettsklubb"/>
    <n v="22087"/>
    <n v="22087"/>
  </r>
  <r>
    <n v="28601"/>
    <x v="3"/>
    <s v="KL20250009"/>
    <s v="Tana Ballklubb"/>
    <n v="74160"/>
    <n v="74160"/>
  </r>
  <r>
    <n v="28605"/>
    <x v="3"/>
    <s v="KL20250013"/>
    <s v="Tana Hestesportsklubb"/>
    <n v="8853"/>
    <n v="8853"/>
  </r>
  <r>
    <n v="28598"/>
    <x v="3"/>
    <s v="KL20250005"/>
    <s v="Tana Idrettsforening"/>
    <n v="10749"/>
    <n v="10749"/>
  </r>
  <r>
    <n v="28599"/>
    <x v="3"/>
    <s v="KL20250006"/>
    <s v="Tana Motorklubb"/>
    <n v="11578"/>
    <n v="11578"/>
  </r>
  <r>
    <n v="211321"/>
    <x v="3"/>
    <s v="KL20270005"/>
    <s v="Tana og Nesseby Pistolklubb"/>
    <n v="5424"/>
    <n v="5424"/>
  </r>
  <r>
    <n v="28603"/>
    <x v="3"/>
    <s v="KL20250011"/>
    <s v="Tana Skiskytterlag"/>
    <n v="7132"/>
    <n v="7132"/>
  </r>
  <r>
    <n v="21717"/>
    <x v="3"/>
    <s v="KL04170008"/>
    <s v="Tangen Idrettslag Hovedlaget"/>
    <n v="36901"/>
    <n v="36901"/>
  </r>
  <r>
    <n v="25668"/>
    <x v="3"/>
    <s v="KL14240002"/>
    <s v="Tangen Kjøre Og Rideklubb"/>
    <n v="14216"/>
    <n v="14216"/>
  </r>
  <r>
    <n v="27105"/>
    <x v="3"/>
    <s v="KL17140029"/>
    <s v="Tangmoen IL"/>
    <n v="74380"/>
    <n v="74380"/>
  </r>
  <r>
    <n v="142110"/>
    <x v="3"/>
    <s v="KL02190174"/>
    <s v="Tanum Rideklubb"/>
    <n v="31072"/>
    <n v="31072"/>
  </r>
  <r>
    <n v="698922"/>
    <x v="3"/>
    <s v="KL11030297"/>
    <s v="Tasta &amp; omegn sykkelklubb"/>
    <n v="31581"/>
    <n v="31581"/>
  </r>
  <r>
    <n v="24246"/>
    <x v="3"/>
    <s v="KL11030027"/>
    <s v="Tasta Håndballklubb"/>
    <n v="47498"/>
    <n v="47498"/>
  </r>
  <r>
    <n v="24277"/>
    <x v="3"/>
    <s v="KL11030058"/>
    <s v="Tasta Idrettslag"/>
    <n v="79948"/>
    <n v="79948"/>
  </r>
  <r>
    <n v="24371"/>
    <x v="3"/>
    <s v="KL11030152"/>
    <s v="Tasta Turn"/>
    <n v="32825"/>
    <n v="32825"/>
  </r>
  <r>
    <n v="24389"/>
    <x v="3"/>
    <s v="KL11030170"/>
    <s v="Tastavarden Håndballklubb"/>
    <n v="63696"/>
    <n v="63696"/>
  </r>
  <r>
    <n v="24633"/>
    <x v="3"/>
    <s v="KL11300006"/>
    <s v="Tau Turn"/>
    <n v="2171"/>
    <n v="2171"/>
  </r>
  <r>
    <n v="739504"/>
    <x v="3"/>
    <s v="KL02150033"/>
    <s v="Team Drøbak Multisport"/>
    <n v="7053"/>
    <n v="7053"/>
  </r>
  <r>
    <n v="533153"/>
    <x v="3"/>
    <s v="KL14320034"/>
    <s v="Tefre Ryttarklubb"/>
    <n v="4480"/>
    <n v="4480"/>
  </r>
  <r>
    <n v="23207"/>
    <x v="3"/>
    <s v="KL07220006"/>
    <s v="Teie Idrettsforening"/>
    <n v="281664"/>
    <n v="281664"/>
  </r>
  <r>
    <n v="21024"/>
    <x v="3"/>
    <s v="KL03010379"/>
    <s v="Teisen Idrettsforening"/>
    <n v="22864"/>
    <n v="22864"/>
  </r>
  <r>
    <n v="25444"/>
    <x v="3"/>
    <s v="KL12450004"/>
    <s v="Telavåg Idrettslag"/>
    <n v="85415"/>
    <n v="85415"/>
  </r>
  <r>
    <n v="594149"/>
    <x v="3"/>
    <s v="KL08190016"/>
    <s v="Telemark Fjordhestlag"/>
    <n v="3241"/>
    <n v="3241"/>
  </r>
  <r>
    <n v="825641"/>
    <x v="3"/>
    <s v="KL16010561"/>
    <s v="Tempe Cricket Klubb"/>
    <n v="2107"/>
    <n v="2107"/>
  </r>
  <r>
    <n v="607724"/>
    <x v="3"/>
    <s v="KL03011380"/>
    <s v="Tendo Karateklubb Oppsal"/>
    <n v="23742"/>
    <n v="23742"/>
  </r>
  <r>
    <n v="27439"/>
    <x v="3"/>
    <s v="KL18110003"/>
    <s v="Terråk Idrettslag"/>
    <n v="36469"/>
    <n v="36469"/>
  </r>
  <r>
    <n v="193099"/>
    <x v="3"/>
    <s v="KL12010514"/>
    <s v="Tertnes Alpin"/>
    <n v="40238"/>
    <n v="40238"/>
  </r>
  <r>
    <n v="193074"/>
    <x v="3"/>
    <s v="KL12010512"/>
    <s v="Tertnes Fotball Damer"/>
    <n v="45668"/>
    <n v="45668"/>
  </r>
  <r>
    <n v="193073"/>
    <x v="3"/>
    <s v="KL12010511"/>
    <s v="Tertnes Fotball Herrer"/>
    <n v="137404"/>
    <n v="137404"/>
  </r>
  <r>
    <n v="205272"/>
    <x v="3"/>
    <s v="KL12010535"/>
    <s v="Tertnes Håndball"/>
    <n v="59249"/>
    <n v="59249"/>
  </r>
  <r>
    <n v="205270"/>
    <x v="3"/>
    <s v="KL12010534"/>
    <s v="Tertnes Håndball Elite"/>
    <n v="229286"/>
    <n v="229286"/>
  </r>
  <r>
    <n v="24932"/>
    <x v="3"/>
    <s v="KL12010194"/>
    <s v="Tertnes Idrettslag Allianse"/>
    <n v="112010"/>
    <n v="112010"/>
  </r>
  <r>
    <n v="567728"/>
    <x v="3"/>
    <s v="KL12010674"/>
    <s v="Tertnes Idrettsskole"/>
    <n v="24113"/>
    <n v="24113"/>
  </r>
  <r>
    <n v="193075"/>
    <x v="3"/>
    <s v="KL12010513"/>
    <s v="Tertnes Turn"/>
    <n v="15525"/>
    <n v="15525"/>
  </r>
  <r>
    <n v="22175"/>
    <x v="3"/>
    <s v="KL05150006"/>
    <s v="Tessand Idrettslag"/>
    <n v="27997"/>
    <n v="27997"/>
  </r>
  <r>
    <n v="21027"/>
    <x v="3"/>
    <s v="KL03010384"/>
    <s v="Tiger Karate Klubb"/>
    <n v="61539"/>
    <n v="61539"/>
  </r>
  <r>
    <n v="23894"/>
    <x v="3"/>
    <s v="KL10010124"/>
    <s v="Tigerberget Fotball Klubb"/>
    <n v="35305"/>
    <n v="35305"/>
  </r>
  <r>
    <n v="26461"/>
    <x v="3"/>
    <s v="KL16010074"/>
    <s v="Tiller Idrettslag"/>
    <n v="511250"/>
    <n v="511250"/>
  </r>
  <r>
    <n v="686120"/>
    <x v="3"/>
    <s v="KL16010511"/>
    <s v="Tiller Tinkerbells Ibk"/>
    <n v="5136"/>
    <n v="5136"/>
  </r>
  <r>
    <n v="24546"/>
    <x v="3"/>
    <s v="KL11210022"/>
    <s v="Time Pistolklubb"/>
    <n v="22798"/>
    <n v="22798"/>
  </r>
  <r>
    <n v="28166"/>
    <x v="3"/>
    <s v="KL19130011"/>
    <s v="Tinden Bueskytterklubb"/>
    <n v="14808"/>
    <n v="14808"/>
  </r>
  <r>
    <n v="19616"/>
    <x v="3"/>
    <s v="KL01050081"/>
    <s v="Tindlund I F"/>
    <n v="43898"/>
    <n v="43898"/>
  </r>
  <r>
    <n v="22363"/>
    <x v="3"/>
    <s v="KL05340017"/>
    <s v="Tingelstad Idrettsforening"/>
    <n v="15443"/>
    <n v="15443"/>
  </r>
  <r>
    <n v="22364"/>
    <x v="3"/>
    <s v="KL05340018"/>
    <s v="Tingelstad Skiskytterklubb"/>
    <n v="25289"/>
    <n v="25289"/>
  </r>
  <r>
    <n v="697399"/>
    <x v="3"/>
    <s v="KL15600020"/>
    <s v="Tingvoll Bordtennisklubb"/>
    <n v="7808"/>
    <n v="7808"/>
  </r>
  <r>
    <n v="561171"/>
    <x v="3"/>
    <s v="KL15600019"/>
    <s v="Tingvoll Golfklubb"/>
    <n v="18839"/>
    <n v="18839"/>
  </r>
  <r>
    <n v="26323"/>
    <x v="3"/>
    <s v="KL15600006"/>
    <s v="Tingvoll Idrettslag"/>
    <n v="194285"/>
    <n v="194285"/>
  </r>
  <r>
    <n v="23487"/>
    <x v="3"/>
    <s v="KL08260013"/>
    <s v="Tinn Idrettslag"/>
    <n v="37828"/>
    <n v="37828"/>
  </r>
  <r>
    <n v="482500"/>
    <x v="3"/>
    <s v="KL08260023"/>
    <s v="Tinn Motorsport"/>
    <n v="4690"/>
    <n v="4690"/>
  </r>
  <r>
    <n v="793706"/>
    <x v="3"/>
    <s v="KL08260027"/>
    <s v="Tinn Skiskytterlag"/>
    <n v="27403"/>
    <n v="27403"/>
  </r>
  <r>
    <n v="19465"/>
    <x v="3"/>
    <s v="KL01010040"/>
    <s v="Tistedalen Friluftslag"/>
    <n v="137971"/>
    <n v="137971"/>
  </r>
  <r>
    <n v="890138"/>
    <x v="3"/>
    <s v="KL03011628"/>
    <s v="Titan Fekteklubb"/>
    <n v="10032"/>
    <n v="10032"/>
  </r>
  <r>
    <n v="21028"/>
    <x v="3"/>
    <s v="KL03010385"/>
    <s v="Tjalve Idrettsklubben"/>
    <n v="583120"/>
    <n v="583120"/>
  </r>
  <r>
    <n v="27792"/>
    <x v="3"/>
    <s v="KL18520004"/>
    <s v="Tjeldsund Idrettslag"/>
    <n v="21173"/>
    <n v="21173"/>
  </r>
  <r>
    <n v="24327"/>
    <x v="3"/>
    <s v="KL11030108"/>
    <s v="Tjensvoll Fk"/>
    <n v="197527"/>
    <n v="197527"/>
  </r>
  <r>
    <n v="27656"/>
    <x v="3"/>
    <s v="KL18360004"/>
    <s v="Tjongsfjord Idrettslag"/>
    <n v="34724"/>
    <n v="34724"/>
  </r>
  <r>
    <n v="23114"/>
    <x v="3"/>
    <s v="KL07090031"/>
    <s v="Tjølling Idrettsforening"/>
    <n v="301839"/>
    <n v="301839"/>
  </r>
  <r>
    <n v="460090"/>
    <x v="3"/>
    <s v="KL07230010"/>
    <s v="Tjøme Golfklubb"/>
    <n v="320368"/>
    <n v="320368"/>
  </r>
  <r>
    <n v="23216"/>
    <x v="3"/>
    <s v="KL07230002"/>
    <s v="Tjøme Idrettslag"/>
    <n v="82386"/>
    <n v="82386"/>
  </r>
  <r>
    <n v="780562"/>
    <x v="3"/>
    <s v="KL07230014"/>
    <s v="Tjøme Løpeklubb"/>
    <n v="12434"/>
    <n v="12434"/>
  </r>
  <r>
    <n v="556142"/>
    <x v="3"/>
    <s v="KL07230011"/>
    <s v="Tjøme MotoCrossKlubb"/>
    <n v="2634"/>
    <n v="2634"/>
  </r>
  <r>
    <n v="23218"/>
    <x v="3"/>
    <s v="KL07230004"/>
    <s v="Tjøme Tennisklubb"/>
    <n v="7525"/>
    <n v="7525"/>
  </r>
  <r>
    <n v="23219"/>
    <x v="3"/>
    <s v="KL07230005"/>
    <s v="Tjøme Turnforening"/>
    <n v="20448"/>
    <n v="20448"/>
  </r>
  <r>
    <n v="26017"/>
    <x v="3"/>
    <s v="KL15150008"/>
    <s v="Tjørvåg Idrettslag"/>
    <n v="54965"/>
    <n v="54965"/>
  </r>
  <r>
    <n v="27486"/>
    <x v="3"/>
    <s v="KL18200009"/>
    <s v="Tjøtta Idrettslag"/>
    <n v="28968"/>
    <n v="28968"/>
  </r>
  <r>
    <n v="23896"/>
    <x v="3"/>
    <s v="KL10010126"/>
    <s v="Tobienborg Fotballklubb"/>
    <n v="8194"/>
    <n v="8194"/>
  </r>
  <r>
    <n v="26369"/>
    <x v="3"/>
    <s v="KL15660011"/>
    <s v="Todalen Idrettslag"/>
    <n v="47825"/>
    <n v="47825"/>
  </r>
  <r>
    <n v="22868"/>
    <x v="3"/>
    <s v="KL06280002"/>
    <s v="Tofte Fremad Idrettsforening"/>
    <n v="75894"/>
    <n v="75894"/>
  </r>
  <r>
    <n v="448427"/>
    <x v="3"/>
    <s v="KL05110024"/>
    <s v="Toftemoswingen Danseklubb"/>
    <n v="8251"/>
    <n v="8251"/>
  </r>
  <r>
    <n v="507880"/>
    <x v="3"/>
    <s v="KL03011241"/>
    <s v="Tojang Kampsportklubb"/>
    <n v="78985"/>
    <n v="78985"/>
  </r>
  <r>
    <n v="23529"/>
    <x v="3"/>
    <s v="KL08330005"/>
    <s v="Tokke Pistolklubb"/>
    <n v="1250"/>
    <n v="1250"/>
  </r>
  <r>
    <n v="21952"/>
    <x v="3"/>
    <s v="KL04360002"/>
    <s v="Tolga Idrettslag"/>
    <n v="87302"/>
    <n v="87302"/>
  </r>
  <r>
    <n v="568929"/>
    <x v="3"/>
    <s v="KL04360010"/>
    <s v="Tolga-Vingelen Fotballklubb"/>
    <n v="32056"/>
    <n v="32056"/>
  </r>
  <r>
    <n v="23323"/>
    <x v="3"/>
    <s v="KL08060041"/>
    <s v="Tollnes Ballklubb Allianse"/>
    <n v="526"/>
    <n v="526"/>
  </r>
  <r>
    <n v="447099"/>
    <x v="3"/>
    <s v="KL08060099"/>
    <s v="Tollnes Fotball"/>
    <n v="192699"/>
    <n v="192699"/>
  </r>
  <r>
    <n v="26186"/>
    <x v="3"/>
    <s v="KL15350008"/>
    <s v="Tomrefjord Idrettslag"/>
    <n v="112299"/>
    <n v="112299"/>
  </r>
  <r>
    <n v="472315"/>
    <x v="3"/>
    <s v="KL01380010"/>
    <s v="Tomter Rideklubb"/>
    <n v="19715"/>
    <n v="19715"/>
  </r>
  <r>
    <n v="21030"/>
    <x v="3"/>
    <s v="KL03010387"/>
    <s v="Tonsen Tennisklubb"/>
    <n v="1915"/>
    <n v="1915"/>
  </r>
  <r>
    <n v="24096"/>
    <x v="3"/>
    <s v="KL10460002"/>
    <s v="Tonstad Idrettslag"/>
    <n v="111088"/>
    <n v="111088"/>
  </r>
  <r>
    <n v="22286"/>
    <x v="3"/>
    <s v="KL05280015"/>
    <s v="Toppen I.L"/>
    <n v="10683"/>
    <n v="10683"/>
  </r>
  <r>
    <n v="23633"/>
    <x v="3"/>
    <s v="KL09060038"/>
    <s v="Toppen Idrettslag"/>
    <n v="8586"/>
    <n v="8586"/>
  </r>
  <r>
    <n v="849325"/>
    <x v="3"/>
    <s v="KL10010236"/>
    <s v="Torden IL"/>
    <n v="5793"/>
    <n v="5793"/>
  </r>
  <r>
    <n v="428443"/>
    <x v="3"/>
    <s v="KL16010384"/>
    <s v="Tordenskiold Trondheim Fekteklubb"/>
    <n v="9286"/>
    <n v="9286"/>
  </r>
  <r>
    <n v="22192"/>
    <x v="3"/>
    <s v="KL05160009"/>
    <s v="Tormod Skilag"/>
    <n v="30061"/>
    <n v="30061"/>
  </r>
  <r>
    <n v="574271"/>
    <x v="3"/>
    <s v="KL12010680"/>
    <s v="Tornado Bergen Fotballklubb"/>
    <n v="6204"/>
    <n v="6204"/>
  </r>
  <r>
    <n v="25750"/>
    <x v="3"/>
    <s v="KL14390005"/>
    <s v="Tornado Måløy Fk"/>
    <n v="144258"/>
    <n v="144258"/>
  </r>
  <r>
    <n v="19702"/>
    <x v="3"/>
    <s v="KL01060068"/>
    <s v="Torp Idrætsforening"/>
    <n v="123186"/>
    <n v="123186"/>
  </r>
  <r>
    <n v="22394"/>
    <x v="3"/>
    <s v="KL05380009"/>
    <s v="Torpa Idrettslag"/>
    <n v="38738"/>
    <n v="38738"/>
  </r>
  <r>
    <n v="504982"/>
    <x v="3"/>
    <s v="KL05380028"/>
    <s v="Torpa Ski"/>
    <n v="5856"/>
    <n v="5856"/>
  </r>
  <r>
    <n v="22702"/>
    <x v="3"/>
    <s v="KL06190004"/>
    <s v="Torpo Idrettslag"/>
    <n v="31037"/>
    <n v="31037"/>
  </r>
  <r>
    <n v="23845"/>
    <x v="3"/>
    <s v="KL10010075"/>
    <s v="Torridal Idrettslag"/>
    <n v="178069"/>
    <n v="178069"/>
  </r>
  <r>
    <n v="156198"/>
    <x v="3"/>
    <s v="KL03010932"/>
    <s v="Torshov Bob Team"/>
    <n v="21436"/>
    <n v="21436"/>
  </r>
  <r>
    <n v="19704"/>
    <x v="3"/>
    <s v="KL01060070"/>
    <s v="Torsnes Idrettslag"/>
    <n v="27210"/>
    <n v="27210"/>
  </r>
  <r>
    <n v="24717"/>
    <x v="3"/>
    <s v="KL11490013"/>
    <s v="Torvastad Idrettslag"/>
    <n v="204190"/>
    <n v="204190"/>
  </r>
  <r>
    <n v="26316"/>
    <x v="3"/>
    <s v="KL15570009"/>
    <s v="Torvikbukt Idrettslag"/>
    <n v="26053"/>
    <n v="26053"/>
  </r>
  <r>
    <n v="23208"/>
    <x v="3"/>
    <s v="KL07220007"/>
    <s v="Torød og Hårkollen Idrettsforening"/>
    <n v="30086"/>
    <n v="30086"/>
  </r>
  <r>
    <n v="896673"/>
    <x v="3"/>
    <s v="KL05280059"/>
    <s v="Toten Frisbeeklubb"/>
    <n v="5241"/>
    <n v="5241"/>
  </r>
  <r>
    <n v="22295"/>
    <x v="3"/>
    <s v="KL05280025"/>
    <s v="Toten Håndballklubb"/>
    <n v="192948"/>
    <n v="192948"/>
  </r>
  <r>
    <n v="743732"/>
    <x v="3"/>
    <s v="KL05280058"/>
    <s v="Toten Svømmeklubb"/>
    <n v="41430"/>
    <n v="41430"/>
  </r>
  <r>
    <n v="22655"/>
    <x v="3"/>
    <s v="KL06050049"/>
    <s v="Tranby IL"/>
    <n v="3752"/>
    <n v="3752"/>
  </r>
  <r>
    <n v="22828"/>
    <x v="3"/>
    <s v="KL06260019"/>
    <s v="Tranby Turn"/>
    <n v="134299"/>
    <n v="134299"/>
  </r>
  <r>
    <n v="28256"/>
    <x v="3"/>
    <s v="KL19270010"/>
    <s v="Tranøy Ballklubb"/>
    <n v="3124"/>
    <n v="3124"/>
  </r>
  <r>
    <n v="23656"/>
    <x v="3"/>
    <s v="KL09060061"/>
    <s v="Trauma I F"/>
    <n v="114333"/>
    <n v="114333"/>
  </r>
  <r>
    <n v="26187"/>
    <x v="3"/>
    <s v="KL15350009"/>
    <s v="Tresfjord Idrettslag"/>
    <n v="18682"/>
    <n v="18682"/>
  </r>
  <r>
    <n v="26195"/>
    <x v="3"/>
    <s v="KL15350019"/>
    <s v="Tresfjord Karateklubb"/>
    <n v="13112"/>
    <n v="13112"/>
  </r>
  <r>
    <n v="22253"/>
    <x v="3"/>
    <s v="KL05210004"/>
    <s v="Tretten Skiskytterlag"/>
    <n v="1383"/>
    <n v="1383"/>
  </r>
  <r>
    <n v="23519"/>
    <x v="3"/>
    <s v="KL08300003"/>
    <s v="Treungen Idrettslag"/>
    <n v="48362"/>
    <n v="48362"/>
  </r>
  <r>
    <n v="22380"/>
    <x v="3"/>
    <s v="KL05360007"/>
    <s v="Trevann Idrettslag"/>
    <n v="4568"/>
    <n v="4568"/>
  </r>
  <r>
    <n v="25269"/>
    <x v="3"/>
    <s v="KL12240019"/>
    <s v="Trio idrettslag"/>
    <n v="210413"/>
    <n v="210413"/>
  </r>
  <r>
    <n v="575715"/>
    <x v="3"/>
    <s v="KL05010105"/>
    <s v="Troll Bobteam Hunderfossen"/>
    <n v="2883"/>
    <n v="2883"/>
  </r>
  <r>
    <n v="176150"/>
    <x v="3"/>
    <s v="KL12590007"/>
    <s v="Troll GTF Taekwon-Do Klubb"/>
    <n v="0"/>
    <n v="0"/>
  </r>
  <r>
    <n v="163861"/>
    <x v="3"/>
    <s v="KL03010038X"/>
    <s v="Troll Karateklubb Bushido"/>
    <n v="57826"/>
    <n v="57826"/>
  </r>
  <r>
    <n v="26464"/>
    <x v="3"/>
    <s v="KL16010077"/>
    <s v="Trolla Idrettslag"/>
    <n v="29986"/>
    <n v="29986"/>
  </r>
  <r>
    <n v="19725"/>
    <x v="3"/>
    <s v="KL01060091"/>
    <s v="Trolldalen Idrettsforening"/>
    <n v="19180"/>
    <n v="19180"/>
  </r>
  <r>
    <n v="26379"/>
    <x v="3"/>
    <s v="KL15670006"/>
    <s v="Trollheimen Klivarlag"/>
    <n v="1775"/>
    <n v="1775"/>
  </r>
  <r>
    <n v="26374"/>
    <x v="3"/>
    <s v="KL15660017"/>
    <s v="Trollheimen Ride og Kjørelag"/>
    <n v="26788"/>
    <n v="26788"/>
  </r>
  <r>
    <n v="831875"/>
    <x v="3"/>
    <s v="KL15250018"/>
    <s v="Trollstigen og Geirangerfjord Golfklubb"/>
    <n v="2208"/>
    <n v="2208"/>
  </r>
  <r>
    <n v="28214"/>
    <x v="3"/>
    <s v="KL19240020"/>
    <s v="Troms fallskjermklubb"/>
    <n v="75205"/>
    <n v="75205"/>
  </r>
  <r>
    <n v="28060"/>
    <x v="3"/>
    <s v="KL19020039"/>
    <s v="Tromsdalen Kappsvømmingsklubb"/>
    <n v="39701"/>
    <n v="39701"/>
  </r>
  <r>
    <n v="28123"/>
    <x v="3"/>
    <s v="KL19020109"/>
    <s v="Tromsdalen Rideklubb"/>
    <n v="19267"/>
    <n v="19267"/>
  </r>
  <r>
    <n v="28084"/>
    <x v="3"/>
    <s v="KL19020064"/>
    <s v="Tromsø Alpinklubb"/>
    <n v="59681"/>
    <n v="59681"/>
  </r>
  <r>
    <n v="28062"/>
    <x v="3"/>
    <s v="KL19020041"/>
    <s v="Tromsø Badmintonklubb"/>
    <n v="30300"/>
    <n v="30300"/>
  </r>
  <r>
    <n v="28064"/>
    <x v="3"/>
    <s v="KL19020043"/>
    <s v="Tromsø Bordtennisklubb"/>
    <n v="6270"/>
    <n v="6270"/>
  </r>
  <r>
    <n v="28065"/>
    <x v="3"/>
    <s v="KL19020044"/>
    <s v="Tromsø Bowlingklubb"/>
    <n v="10760"/>
    <n v="10760"/>
  </r>
  <r>
    <n v="28111"/>
    <x v="3"/>
    <s v="KL19020096"/>
    <s v="Tromsø Brettseilerklubb"/>
    <n v="3837"/>
    <n v="3837"/>
  </r>
  <r>
    <n v="28099"/>
    <x v="3"/>
    <s v="KL19020082"/>
    <s v="Tromsø Bryteklubb"/>
    <n v="15128"/>
    <n v="15128"/>
  </r>
  <r>
    <n v="507297"/>
    <x v="3"/>
    <s v="KL19020195"/>
    <s v="Tromsø Casting &amp; Fluefiske Forening"/>
    <n v="3812"/>
    <n v="3812"/>
  </r>
  <r>
    <n v="28067"/>
    <x v="3"/>
    <s v="KL19020046"/>
    <s v="Tromsø Cykleklubb"/>
    <n v="41264"/>
    <n v="41264"/>
  </r>
  <r>
    <n v="28068"/>
    <x v="3"/>
    <s v="KL19020047"/>
    <s v="Tromsø Fallskjermklubb"/>
    <n v="20946"/>
    <n v="20946"/>
  </r>
  <r>
    <n v="207286"/>
    <x v="3"/>
    <s v="KL19020160"/>
    <s v="Tromsø Flyklubb"/>
    <n v="50090"/>
    <n v="50090"/>
  </r>
  <r>
    <n v="28146"/>
    <x v="3"/>
    <s v="KL19020133"/>
    <s v="Tromsø Golfklubb"/>
    <n v="200500"/>
    <n v="200500"/>
  </r>
  <r>
    <n v="28102"/>
    <x v="3"/>
    <s v="KL19020085"/>
    <s v="Tromsø Gymnastikklag"/>
    <n v="5688"/>
    <n v="5688"/>
  </r>
  <r>
    <n v="863513"/>
    <x v="3"/>
    <s v="KL19020264"/>
    <s v="Tromsø Havpadleklubb"/>
    <n v="22438"/>
    <n v="22438"/>
  </r>
  <r>
    <n v="28071"/>
    <x v="3"/>
    <s v="KL19020051"/>
    <s v="Tromsø Helsesportlag"/>
    <n v="8920"/>
    <n v="8920"/>
  </r>
  <r>
    <n v="28125"/>
    <x v="3"/>
    <s v="KL19020111"/>
    <s v="Tromsø Håndballklubb"/>
    <n v="236558"/>
    <n v="236558"/>
  </r>
  <r>
    <n v="28074"/>
    <x v="3"/>
    <s v="KL19020054"/>
    <s v="Tromsø Idrettslag"/>
    <n v="840498"/>
    <n v="840498"/>
  </r>
  <r>
    <n v="138406"/>
    <x v="3"/>
    <s v="KL19020138"/>
    <s v="Tromsø Innebandyklubb"/>
    <n v="17138"/>
    <n v="17138"/>
  </r>
  <r>
    <n v="492229"/>
    <x v="3"/>
    <s v="KL19020191"/>
    <s v="Tromsø Ishockeyklubb"/>
    <n v="172116"/>
    <n v="172116"/>
  </r>
  <r>
    <n v="28135"/>
    <x v="3"/>
    <s v="KL19020122"/>
    <s v="Tromsø Kampsportklubb"/>
    <n v="4360"/>
    <n v="4360"/>
  </r>
  <r>
    <n v="28076"/>
    <x v="3"/>
    <s v="KL19020056"/>
    <s v="Tromsø Karateklubb"/>
    <n v="40786"/>
    <n v="40786"/>
  </r>
  <r>
    <n v="28145"/>
    <x v="3"/>
    <s v="KL19020132"/>
    <s v="Tromsø Klatreklubb"/>
    <n v="76423"/>
    <n v="76423"/>
  </r>
  <r>
    <n v="585182"/>
    <x v="3"/>
    <s v="KL19020215"/>
    <s v="Tromsø Løpeklubb"/>
    <n v="9913"/>
    <n v="9913"/>
  </r>
  <r>
    <n v="441592"/>
    <x v="3"/>
    <s v="KL19020174"/>
    <s v="Tromsø Mikroflyklubb"/>
    <n v="15562"/>
    <n v="15562"/>
  </r>
  <r>
    <n v="524196"/>
    <x v="3"/>
    <s v="KL19020198"/>
    <s v="Tromsø Modellbilklubb"/>
    <n v="1756"/>
    <n v="1756"/>
  </r>
  <r>
    <n v="441595"/>
    <x v="3"/>
    <s v="KL19020175"/>
    <s v="Tromsø Modellflyklubb"/>
    <n v="3136"/>
    <n v="3136"/>
  </r>
  <r>
    <n v="601942"/>
    <x v="3"/>
    <s v="KL19020220"/>
    <s v="Tromsø Motorsportsklubb"/>
    <n v="1819"/>
    <n v="1819"/>
  </r>
  <r>
    <n v="28078"/>
    <x v="3"/>
    <s v="KL19020058"/>
    <s v="Tromsø Pistolklubb"/>
    <n v="54931"/>
    <n v="54931"/>
  </r>
  <r>
    <n v="28080"/>
    <x v="3"/>
    <s v="KL19020060"/>
    <s v="Tromsø Ryttersportsklubb"/>
    <n v="360409"/>
    <n v="360409"/>
  </r>
  <r>
    <n v="581679"/>
    <x v="3"/>
    <s v="KL19020213"/>
    <s v="Tromsø Salsa Klubb"/>
    <n v="17332"/>
    <n v="17332"/>
  </r>
  <r>
    <n v="28081"/>
    <x v="3"/>
    <s v="KL19020061"/>
    <s v="Tromsø Seilforening"/>
    <n v="6494"/>
    <n v="6494"/>
  </r>
  <r>
    <n v="28082"/>
    <x v="3"/>
    <s v="KL19020062"/>
    <s v="Tromsø Skiklub"/>
    <n v="16797"/>
    <n v="16797"/>
  </r>
  <r>
    <n v="498185"/>
    <x v="3"/>
    <s v="KL19020193"/>
    <s v="Tromsø Skiklubb Langrenn"/>
    <n v="98256"/>
    <n v="98256"/>
  </r>
  <r>
    <n v="28100"/>
    <x v="3"/>
    <s v="KL19020083"/>
    <s v="Tromsø Skiskytterlag"/>
    <n v="66126"/>
    <n v="66126"/>
  </r>
  <r>
    <n v="28083"/>
    <x v="3"/>
    <s v="KL19020063"/>
    <s v="Tromsø Skøyteklubb"/>
    <n v="37247"/>
    <n v="37247"/>
  </r>
  <r>
    <n v="28114"/>
    <x v="3"/>
    <s v="KL19020100"/>
    <s v="Tromsø Squashklubb"/>
    <n v="2333"/>
    <n v="2333"/>
  </r>
  <r>
    <n v="220005"/>
    <x v="3"/>
    <s v="KL19020168"/>
    <s v="Tromsø Storm"/>
    <n v="88216"/>
    <n v="88216"/>
  </r>
  <r>
    <n v="215019"/>
    <x v="3"/>
    <s v="KL19020166"/>
    <s v="Tromsø Storm Ungdom"/>
    <n v="113085"/>
    <n v="113085"/>
  </r>
  <r>
    <n v="28085"/>
    <x v="3"/>
    <s v="KL19020065"/>
    <s v="Tromsø Svømmeklubb"/>
    <n v="131248"/>
    <n v="131248"/>
  </r>
  <r>
    <n v="139501"/>
    <x v="3"/>
    <s v="KL19020141"/>
    <s v="Tromsø Svømmeskole"/>
    <n v="86912"/>
    <n v="86912"/>
  </r>
  <r>
    <n v="28033"/>
    <x v="3"/>
    <s v="KL19020001"/>
    <s v="Tromsø Taekwon-Do Klubb"/>
    <n v="84380"/>
    <n v="84380"/>
  </r>
  <r>
    <n v="28086"/>
    <x v="3"/>
    <s v="KL19020066"/>
    <s v="Tromsø Tennisklubb"/>
    <n v="151111"/>
    <n v="151111"/>
  </r>
  <r>
    <n v="768792"/>
    <x v="3"/>
    <s v="KL19020257"/>
    <s v="Tromsø Triathlonklubb"/>
    <n v="3239"/>
    <n v="3239"/>
  </r>
  <r>
    <n v="28087"/>
    <x v="3"/>
    <s v="KL19020067"/>
    <s v="Tromsø Turnforening"/>
    <n v="514912"/>
    <n v="514912"/>
  </r>
  <r>
    <n v="28088"/>
    <x v="3"/>
    <s v="KL19020068"/>
    <s v="Tromsø Undervannsklubb"/>
    <n v="5247"/>
    <n v="5247"/>
  </r>
  <r>
    <n v="28089"/>
    <x v="3"/>
    <s v="KL19020071"/>
    <s v="Tromsøstudentenes Idrettslag"/>
    <n v="173269"/>
    <n v="173269"/>
  </r>
  <r>
    <n v="23655"/>
    <x v="3"/>
    <s v="KL09060060"/>
    <s v="Tromøy Idrettslag"/>
    <n v="64651"/>
    <n v="64651"/>
  </r>
  <r>
    <n v="578015"/>
    <x v="3"/>
    <s v="KL16010456"/>
    <s v="Trondheim Aikidoklubb"/>
    <n v="12206"/>
    <n v="12206"/>
  </r>
  <r>
    <n v="468553"/>
    <x v="3"/>
    <s v="KL16010408"/>
    <s v="Trondheim amerikanske fotballklubb"/>
    <n v="12284"/>
    <n v="12284"/>
  </r>
  <r>
    <n v="26467"/>
    <x v="3"/>
    <s v="KL16010080"/>
    <s v="Trondheim Atletklubb"/>
    <n v="28942"/>
    <n v="28942"/>
  </r>
  <r>
    <n v="26468"/>
    <x v="3"/>
    <s v="KL16010081"/>
    <s v="Trondheim Badmintonklubb"/>
    <n v="18620"/>
    <n v="18620"/>
  </r>
  <r>
    <n v="724849"/>
    <x v="3"/>
    <s v="KL16010540"/>
    <s v="Trondheim Baseballklubb"/>
    <n v="8875"/>
    <n v="8875"/>
  </r>
  <r>
    <n v="26542"/>
    <x v="3"/>
    <s v="KL16010176"/>
    <s v="Trondheim Basketballklubb"/>
    <n v="2772"/>
    <n v="2772"/>
  </r>
  <r>
    <n v="163453"/>
    <x v="3"/>
    <s v="KL16010327"/>
    <s v="Trondheim Biljardklubb"/>
    <n v="31022"/>
    <n v="31022"/>
  </r>
  <r>
    <n v="211535"/>
    <x v="3"/>
    <s v="KL16010371"/>
    <s v="Trondheim Bordtennisklubb"/>
    <n v="103074"/>
    <n v="103074"/>
  </r>
  <r>
    <n v="26470"/>
    <x v="3"/>
    <s v="KL16010083"/>
    <s v="Trondheim Bowlingklubb"/>
    <n v="56403"/>
    <n v="56403"/>
  </r>
  <r>
    <n v="26528"/>
    <x v="3"/>
    <s v="KL16010156"/>
    <s v="Trondheim Bryteklubb"/>
    <n v="15215"/>
    <n v="15215"/>
  </r>
  <r>
    <n v="718988"/>
    <x v="3"/>
    <s v="KL16010538"/>
    <s v="Trondheim Cricket Klubb (tck)"/>
    <n v="9948"/>
    <n v="9948"/>
  </r>
  <r>
    <n v="26472"/>
    <x v="3"/>
    <s v="KL16010085"/>
    <s v="Trondheim Curling Klubb"/>
    <n v="136540"/>
    <n v="136540"/>
  </r>
  <r>
    <n v="26591"/>
    <x v="3"/>
    <s v="KL16010226"/>
    <s v="Trondheim Danseklubb"/>
    <n v="18756"/>
    <n v="18756"/>
  </r>
  <r>
    <n v="26473"/>
    <x v="3"/>
    <s v="KL16010086"/>
    <s v="Trondheim Døves Idrettslag"/>
    <n v="37790"/>
    <n v="37790"/>
  </r>
  <r>
    <n v="164116"/>
    <x v="3"/>
    <s v="KL16010340"/>
    <s v="Trondheim Flyklubb"/>
    <n v="16202"/>
    <n v="16202"/>
  </r>
  <r>
    <n v="794870"/>
    <x v="3"/>
    <s v="KL16010556"/>
    <s v="Trondheim fridykkerklubb"/>
    <n v="24022"/>
    <n v="24022"/>
  </r>
  <r>
    <n v="164500"/>
    <x v="3"/>
    <s v="KL16010343"/>
    <s v="Trondheim Friidrett"/>
    <n v="32919"/>
    <n v="32919"/>
  </r>
  <r>
    <n v="26631"/>
    <x v="3"/>
    <s v="KL16010266"/>
    <s v="Trondheim Funksjonshemmedes Idrettslag"/>
    <n v="7914"/>
    <n v="7914"/>
  </r>
  <r>
    <n v="26476"/>
    <x v="3"/>
    <s v="KL16010089"/>
    <s v="Trondheim Golfklubb"/>
    <n v="294876"/>
    <n v="294876"/>
  </r>
  <r>
    <n v="26477"/>
    <x v="3"/>
    <s v="KL16010090"/>
    <s v="Trondheim Handicapidrettslag"/>
    <n v="46588"/>
    <n v="46588"/>
  </r>
  <r>
    <n v="594704"/>
    <x v="3"/>
    <s v="KL16010469"/>
    <s v="Trondheim Internasjonal Fotballklubb"/>
    <n v="3"/>
    <n v="3"/>
  </r>
  <r>
    <n v="26610"/>
    <x v="3"/>
    <s v="KL16010245"/>
    <s v="Trondheim Ju Jitsu klubb"/>
    <n v="34743"/>
    <n v="34743"/>
  </r>
  <r>
    <n v="26478"/>
    <x v="3"/>
    <s v="KL16010092"/>
    <s v="Trondheim Judokwai"/>
    <n v="27219"/>
    <n v="27219"/>
  </r>
  <r>
    <n v="26524"/>
    <x v="3"/>
    <s v="KL16010151"/>
    <s v="Trondheim Karateklubb"/>
    <n v="60408"/>
    <n v="60408"/>
  </r>
  <r>
    <n v="445944"/>
    <x v="3"/>
    <s v="KL16010395"/>
    <s v="Trondheim Klatreklubb"/>
    <n v="18717"/>
    <n v="18717"/>
  </r>
  <r>
    <n v="680496"/>
    <x v="3"/>
    <s v="KL16010508"/>
    <s v="Trondheim Kortbaneklubb"/>
    <n v="15600"/>
    <n v="15600"/>
  </r>
  <r>
    <n v="209407"/>
    <x v="3"/>
    <s v="KL16010370"/>
    <s v="Trondheim Modellflyklubb"/>
    <n v="5302"/>
    <n v="5302"/>
  </r>
  <r>
    <n v="26622"/>
    <x v="3"/>
    <s v="KL16010257"/>
    <s v="Trondheim Rideklubb"/>
    <n v="48697"/>
    <n v="48697"/>
  </r>
  <r>
    <n v="162174"/>
    <x v="3"/>
    <s v="KL16010321"/>
    <s v="Trondheim Sandvolleyballklubb"/>
    <n v="0"/>
    <n v="0"/>
  </r>
  <r>
    <n v="692557"/>
    <x v="3"/>
    <s v="KL16010513"/>
    <s v="Trondheim Skating lag"/>
    <n v="2583"/>
    <n v="2583"/>
  </r>
  <r>
    <n v="709586"/>
    <x v="3"/>
    <s v="KL16010529"/>
    <s v="Trondheim Snooker"/>
    <n v="22295"/>
    <n v="22295"/>
  </r>
  <r>
    <n v="26577"/>
    <x v="3"/>
    <s v="KL16010212"/>
    <s v="Trondheim Taekwon-Do Klubb"/>
    <n v="312517"/>
    <n v="312517"/>
  </r>
  <r>
    <n v="26463"/>
    <x v="3"/>
    <s v="KL16010076"/>
    <s v="Trondheim Trekk-og Brukshundklubb"/>
    <n v="8514"/>
    <n v="8514"/>
  </r>
  <r>
    <n v="26595"/>
    <x v="3"/>
    <s v="KL16010230"/>
    <s v="Trondhjem Alpinliga"/>
    <n v="963"/>
    <n v="963"/>
  </r>
  <r>
    <n v="26548"/>
    <x v="3"/>
    <s v="KL16010182"/>
    <s v="Trondhjems Kajakklubb"/>
    <n v="62376"/>
    <n v="62376"/>
  </r>
  <r>
    <n v="26483"/>
    <x v="3"/>
    <s v="KL16010098"/>
    <s v="Trondhjems Pistolklubb Tpk"/>
    <n v="83796"/>
    <n v="83796"/>
  </r>
  <r>
    <n v="26484"/>
    <x v="3"/>
    <s v="KL16010099"/>
    <s v="Trondhjems Roklub"/>
    <n v="19526"/>
    <n v="19526"/>
  </r>
  <r>
    <n v="26485"/>
    <x v="3"/>
    <s v="KL16010100"/>
    <s v="Trondhjems Seilforening"/>
    <n v="98920"/>
    <n v="98920"/>
  </r>
  <r>
    <n v="26486"/>
    <x v="3"/>
    <s v="KL16010101"/>
    <s v="Trondhjems Skiklub"/>
    <n v="335488"/>
    <n v="335488"/>
  </r>
  <r>
    <n v="26532"/>
    <x v="3"/>
    <s v="KL16010161"/>
    <s v="Trondhjems Skiskyttere"/>
    <n v="106257"/>
    <n v="106257"/>
  </r>
  <r>
    <n v="26487"/>
    <x v="3"/>
    <s v="KL16010102"/>
    <s v="Trondhjems Skøiteklub Hovedlaget"/>
    <n v="124744"/>
    <n v="124744"/>
  </r>
  <r>
    <n v="26481"/>
    <x v="3"/>
    <s v="KL16010095"/>
    <s v="Trondhjems Svømme &amp; Livredningsklub"/>
    <n v="605459"/>
    <n v="605459"/>
  </r>
  <r>
    <n v="26488"/>
    <x v="3"/>
    <s v="KL16010103"/>
    <s v="Trondhjems Tennisklubb"/>
    <n v="165520"/>
    <n v="165520"/>
  </r>
  <r>
    <n v="26489"/>
    <x v="3"/>
    <s v="KL16010104"/>
    <s v="Trondhjems Turnforening"/>
    <n v="670435"/>
    <n v="670435"/>
  </r>
  <r>
    <n v="26490"/>
    <x v="3"/>
    <s v="KL16010105"/>
    <s v="Trondhjems Velocipedklub"/>
    <n v="55245"/>
    <n v="55245"/>
  </r>
  <r>
    <n v="27251"/>
    <x v="3"/>
    <s v="KL17400005"/>
    <s v="Trones IL"/>
    <n v="3018"/>
    <n v="3018"/>
  </r>
  <r>
    <n v="19676"/>
    <x v="3"/>
    <s v="KL01060042"/>
    <s v="Trosvik Idrettsforening"/>
    <n v="207689"/>
    <n v="207689"/>
  </r>
  <r>
    <n v="26491"/>
    <x v="3"/>
    <s v="KL16010106"/>
    <s v="Trym Idrettslag"/>
    <n v="6936"/>
    <n v="6936"/>
  </r>
  <r>
    <n v="205571"/>
    <x v="3"/>
    <s v="KL04280041"/>
    <s v="Trysil Flyklubb"/>
    <n v="13524"/>
    <n v="13524"/>
  </r>
  <r>
    <n v="21886"/>
    <x v="3"/>
    <s v="KL04280021"/>
    <s v="Trysil Fotballklubb"/>
    <n v="121370"/>
    <n v="121370"/>
  </r>
  <r>
    <n v="21889"/>
    <x v="3"/>
    <s v="KL04280024"/>
    <s v="Trysil Golfklubb"/>
    <n v="17290"/>
    <n v="17290"/>
  </r>
  <r>
    <n v="92821"/>
    <x v="3"/>
    <s v="KL04280033"/>
    <s v="Trysil Sykkelklubb"/>
    <n v="3575"/>
    <n v="3575"/>
  </r>
  <r>
    <n v="756252"/>
    <x v="3"/>
    <s v="KL03011575"/>
    <s v="Tryvann Cykleklubb"/>
    <n v="10527"/>
    <n v="10527"/>
  </r>
  <r>
    <n v="428037"/>
    <x v="3"/>
    <s v="KL07040076"/>
    <s v="Træleborg Atn Taekwondo Klubb"/>
    <n v="6273"/>
    <n v="6273"/>
  </r>
  <r>
    <n v="27651"/>
    <x v="3"/>
    <s v="KL18350002"/>
    <s v="Træna Ungdoms- og Idrettslag"/>
    <n v="7103"/>
    <n v="7103"/>
  </r>
  <r>
    <n v="427723"/>
    <x v="3"/>
    <s v="KL01220020"/>
    <s v="Trøgstad Båstad Fotballklubb"/>
    <n v="80487"/>
    <n v="80487"/>
  </r>
  <r>
    <n v="427719"/>
    <x v="3"/>
    <s v="KL01220019"/>
    <s v="Trøgstad Skiklubb"/>
    <n v="23230"/>
    <n v="23230"/>
  </r>
  <r>
    <n v="427710"/>
    <x v="3"/>
    <s v="KL01220018"/>
    <s v="Trøgstad Turnforening"/>
    <n v="90124"/>
    <n v="90124"/>
  </r>
  <r>
    <n v="19837"/>
    <x v="3"/>
    <s v="KL01250012"/>
    <s v="Trømborg Idrettslag"/>
    <n v="44032"/>
    <n v="44032"/>
  </r>
  <r>
    <n v="193363"/>
    <x v="3"/>
    <s v="KL16530078"/>
    <s v="Trøndelag Hestesportsklubb"/>
    <n v="60679"/>
    <n v="60679"/>
  </r>
  <r>
    <n v="26554"/>
    <x v="3"/>
    <s v="KL16010188"/>
    <s v="Trønderhopp"/>
    <n v="129728"/>
    <n v="129728"/>
  </r>
  <r>
    <n v="26893"/>
    <x v="3"/>
    <s v="KL16530012"/>
    <s v="Trønder-Lyn Idrettslag"/>
    <n v="167601"/>
    <n v="167601"/>
  </r>
  <r>
    <n v="26402"/>
    <x v="3"/>
    <s v="KL16010004"/>
    <s v="Trønderstrike Bowlingklubb"/>
    <n v="4611"/>
    <n v="4611"/>
  </r>
  <r>
    <n v="19617"/>
    <x v="3"/>
    <s v="KL01050082"/>
    <s v="Trøsken Idrettslag"/>
    <n v="100516"/>
    <n v="100516"/>
  </r>
  <r>
    <n v="19466"/>
    <x v="3"/>
    <s v="KL01010041"/>
    <s v="Ttif Hovedstyret"/>
    <n v="211505"/>
    <n v="211505"/>
  </r>
  <r>
    <n v="767528"/>
    <x v="3"/>
    <s v="KL11200035"/>
    <s v="TUBAKKEN SYKKELKLUBB"/>
    <n v="7947"/>
    <n v="7947"/>
  </r>
  <r>
    <n v="23496"/>
    <x v="3"/>
    <s v="KL08270003"/>
    <s v="Tuddal Idrettslag"/>
    <n v="13112"/>
    <n v="13112"/>
  </r>
  <r>
    <n v="21990"/>
    <x v="3"/>
    <s v="KL04410003"/>
    <s v="Tufsingdal IL"/>
    <n v="8957"/>
    <n v="8957"/>
  </r>
  <r>
    <n v="572736"/>
    <x v="3"/>
    <s v="KL19020210"/>
    <s v="TUIL Ski Tromsdalen"/>
    <n v="43012"/>
    <n v="43012"/>
  </r>
  <r>
    <n v="572733"/>
    <x v="3"/>
    <s v="KL19020207"/>
    <s v="TUIL Tromsdalen Fotball"/>
    <n v="287315"/>
    <n v="287315"/>
  </r>
  <r>
    <n v="572734"/>
    <x v="3"/>
    <s v="KL19020208"/>
    <s v="TUIL Tromsdalen Friidrett"/>
    <n v="0"/>
    <n v="0"/>
  </r>
  <r>
    <n v="572735"/>
    <x v="3"/>
    <s v="KL19020209"/>
    <s v="TUIL Tromsdalen Turn"/>
    <n v="45301"/>
    <n v="45301"/>
  </r>
  <r>
    <n v="19619"/>
    <x v="3"/>
    <s v="KL01050084"/>
    <s v="Tune Idrettslag"/>
    <n v="165029"/>
    <n v="165029"/>
  </r>
  <r>
    <n v="21277"/>
    <x v="3"/>
    <s v="KL03010674"/>
    <s v="Tunet Innebandyklubb"/>
    <n v="209087"/>
    <n v="209087"/>
  </r>
  <r>
    <n v="22898"/>
    <x v="3"/>
    <s v="KL06330004"/>
    <s v="Tunhovd Idrettslag"/>
    <n v="12690"/>
    <n v="12690"/>
  </r>
  <r>
    <n v="27241"/>
    <x v="3"/>
    <s v="KL17380004"/>
    <s v="Tunnsjø IL"/>
    <n v="9989"/>
    <n v="9989"/>
  </r>
  <r>
    <n v="19541"/>
    <x v="3"/>
    <s v="KL01050006"/>
    <s v="Turn og Idrettslaget National"/>
    <n v="30027"/>
    <n v="30027"/>
  </r>
  <r>
    <n v="24947"/>
    <x v="3"/>
    <s v="KL12010211"/>
    <s v="TURN- OG IDRETTSLAGET YNGVE KFUM"/>
    <n v="601"/>
    <n v="601"/>
  </r>
  <r>
    <n v="26394"/>
    <x v="3"/>
    <s v="KL15720003"/>
    <s v="Tustna Idrettslag"/>
    <n v="16953"/>
    <n v="16953"/>
  </r>
  <r>
    <n v="23706"/>
    <x v="3"/>
    <s v="KL09140037"/>
    <s v="Tvedestrand Fotballklubb"/>
    <n v="47749"/>
    <n v="47749"/>
  </r>
  <r>
    <n v="23709"/>
    <x v="3"/>
    <s v="KL09140040"/>
    <s v="Tvedestrand Racingklubb"/>
    <n v="25749"/>
    <n v="25749"/>
  </r>
  <r>
    <n v="23695"/>
    <x v="3"/>
    <s v="KL09140005"/>
    <s v="Tvedestrand Turn &amp; Idrettsforening"/>
    <n v="70827"/>
    <n v="70827"/>
  </r>
  <r>
    <n v="23848"/>
    <x v="3"/>
    <s v="KL10010078"/>
    <s v="Tveit Idrettslag"/>
    <n v="48553"/>
    <n v="48553"/>
  </r>
  <r>
    <n v="749700"/>
    <x v="3"/>
    <s v="KL03011567"/>
    <s v="Tveita Taekwondoklubb"/>
    <n v="64825"/>
    <n v="64825"/>
  </r>
  <r>
    <n v="27349"/>
    <x v="3"/>
    <s v="KL18040046"/>
    <s v="Tverlandet Idrettslag"/>
    <n v="229318"/>
    <n v="229318"/>
  </r>
  <r>
    <n v="28470"/>
    <x v="3"/>
    <s v="KL20120018"/>
    <s v="Tverrelvdalen Idrettslag"/>
    <n v="221920"/>
    <n v="221920"/>
  </r>
  <r>
    <n v="19598"/>
    <x v="3"/>
    <s v="KL01050063"/>
    <s v="Tveter Håndballklubb"/>
    <n v="95750"/>
    <n v="95750"/>
  </r>
  <r>
    <n v="19599"/>
    <x v="3"/>
    <s v="KL01050064"/>
    <s v="Tveter Idrettslag"/>
    <n v="39225"/>
    <n v="39225"/>
  </r>
  <r>
    <n v="26963"/>
    <x v="3"/>
    <s v="KL16650002"/>
    <s v="Tydal il"/>
    <n v="123415"/>
    <n v="123415"/>
  </r>
  <r>
    <n v="26964"/>
    <x v="3"/>
    <s v="KL16650003"/>
    <s v="Tydal Motorsykkelklubb"/>
    <n v="20226"/>
    <n v="20226"/>
  </r>
  <r>
    <n v="454384"/>
    <x v="3"/>
    <s v="KL09060122"/>
    <s v="Tyholmen Karateklubb"/>
    <n v="19413"/>
    <n v="19413"/>
  </r>
  <r>
    <n v="739796"/>
    <x v="3"/>
    <s v="KL05450014"/>
    <s v="Tyin-Filefjell Orienteringsklubb"/>
    <n v="922"/>
    <n v="922"/>
  </r>
  <r>
    <n v="21965"/>
    <x v="3"/>
    <s v="KL04370008"/>
    <s v="Tylldal IL Hovedlaget"/>
    <n v="26705"/>
    <n v="26705"/>
  </r>
  <r>
    <n v="207172"/>
    <x v="3"/>
    <s v="KL04370027"/>
    <s v="Tynset Flyklubb"/>
    <n v="21738"/>
    <n v="21738"/>
  </r>
  <r>
    <n v="21967"/>
    <x v="3"/>
    <s v="KL04370010"/>
    <s v="Tynset Idrettsforening"/>
    <n v="460167"/>
    <n v="460167"/>
  </r>
  <r>
    <n v="589851"/>
    <x v="3"/>
    <s v="KL06120008"/>
    <s v="Tyrifjord Golfklubb"/>
    <n v="508570"/>
    <n v="508570"/>
  </r>
  <r>
    <n v="20141"/>
    <x v="3"/>
    <s v="KL02190094"/>
    <s v="Tyrving Idrettslag"/>
    <n v="449037"/>
    <n v="449037"/>
  </r>
  <r>
    <n v="25248"/>
    <x v="3"/>
    <s v="KL12230005"/>
    <s v="Tysnes Idrettslag"/>
    <n v="22427"/>
    <n v="22427"/>
  </r>
  <r>
    <n v="25252"/>
    <x v="3"/>
    <s v="KL12230009"/>
    <s v="Tysnes Sports Skytterklubb"/>
    <n v="12589"/>
    <n v="12589"/>
  </r>
  <r>
    <n v="25299"/>
    <x v="3"/>
    <s v="KL12280013"/>
    <s v="Tyssedal Turn Og Idrettslag"/>
    <n v="64863"/>
    <n v="64863"/>
  </r>
  <r>
    <n v="24697"/>
    <x v="3"/>
    <s v="KL11460009"/>
    <s v="Tysvær Kano- Og Kajakklubb"/>
    <n v="76428"/>
    <n v="76428"/>
  </r>
  <r>
    <n v="553661"/>
    <x v="3"/>
    <s v="KL11460023"/>
    <s v="Tysvær Vektløfterklubb"/>
    <n v="44276"/>
    <n v="44276"/>
  </r>
  <r>
    <n v="23209"/>
    <x v="3"/>
    <s v="KL07220008"/>
    <s v="Tømmerholt Idrettslag"/>
    <n v="42899"/>
    <n v="42899"/>
  </r>
  <r>
    <n v="696267"/>
    <x v="3"/>
    <s v="KL07040098"/>
    <s v="Tønsberg amerikanske idretters Forening"/>
    <n v="20379"/>
    <n v="20379"/>
  </r>
  <r>
    <n v="23019"/>
    <x v="3"/>
    <s v="KL07040054"/>
    <s v="Tønsberg Brettseilerklubb"/>
    <n v="2827"/>
    <n v="2827"/>
  </r>
  <r>
    <n v="22975"/>
    <x v="3"/>
    <s v="KL07040010"/>
    <s v="Tønsberg Cykkelklubb Tck"/>
    <n v="34094"/>
    <n v="34094"/>
  </r>
  <r>
    <n v="22967"/>
    <x v="3"/>
    <s v="KL07040002"/>
    <s v="Tønsberg Dykkeklubb"/>
    <n v="10761"/>
    <n v="10761"/>
  </r>
  <r>
    <n v="22976"/>
    <x v="3"/>
    <s v="KL07040011"/>
    <s v="Tønsberg Fallskjermklubb"/>
    <n v="672698"/>
    <n v="672698"/>
  </r>
  <r>
    <n v="207361"/>
    <x v="3"/>
    <s v="KL07040071"/>
    <s v="Tønsberg Flyveklubb"/>
    <n v="95268"/>
    <n v="95268"/>
  </r>
  <r>
    <n v="22993"/>
    <x v="3"/>
    <s v="KL07040028"/>
    <s v="Tønsberg Fotballklubb"/>
    <n v="129125"/>
    <n v="129125"/>
  </r>
  <r>
    <n v="22979"/>
    <x v="3"/>
    <s v="KL07040014"/>
    <s v="Tønsberg Friidrettsklubb"/>
    <n v="64831"/>
    <n v="64831"/>
  </r>
  <r>
    <n v="22971"/>
    <x v="3"/>
    <s v="KL07040006"/>
    <s v="Tønsberg Funksjonshemmedes Idrettslag"/>
    <n v="31306"/>
    <n v="31306"/>
  </r>
  <r>
    <n v="567642"/>
    <x v="3"/>
    <s v="KL07040091"/>
    <s v="Tønsberg Innebandyklubb"/>
    <n v="12431"/>
    <n v="12431"/>
  </r>
  <r>
    <n v="22980"/>
    <x v="3"/>
    <s v="KL07040015"/>
    <s v="Tønsberg Kajakk Klubb"/>
    <n v="18187"/>
    <n v="18187"/>
  </r>
  <r>
    <n v="207357"/>
    <x v="3"/>
    <s v="KL07040070"/>
    <s v="Tønsberg Modellflyklubb"/>
    <n v="3847"/>
    <n v="3847"/>
  </r>
  <r>
    <n v="205384"/>
    <x v="3"/>
    <s v="KL07040064"/>
    <s v="Tønsberg Nøtterøy Tjøme Basket Klubb"/>
    <n v="86833"/>
    <n v="86833"/>
  </r>
  <r>
    <n v="22982"/>
    <x v="3"/>
    <s v="KL07040017"/>
    <s v="Tønsberg og Omegn Bueskyttere"/>
    <n v="22495"/>
    <n v="22495"/>
  </r>
  <r>
    <n v="22983"/>
    <x v="3"/>
    <s v="KL07040018"/>
    <s v="Tønsberg Og Omegn Ishockeyklubb Bredde"/>
    <n v="176746"/>
    <n v="176746"/>
  </r>
  <r>
    <n v="22972"/>
    <x v="3"/>
    <s v="KL07040007"/>
    <s v="Tønsberg og Omegn Pistolklubb"/>
    <n v="21308"/>
    <n v="21308"/>
  </r>
  <r>
    <n v="22984"/>
    <x v="3"/>
    <s v="KL07040019"/>
    <s v="Tønsberg Roklub"/>
    <n v="65830"/>
    <n v="65830"/>
  </r>
  <r>
    <n v="557033"/>
    <x v="3"/>
    <s v="KL07040088"/>
    <s v="Tønsberg Salsaklubb"/>
    <n v="3121"/>
    <n v="3121"/>
  </r>
  <r>
    <n v="23213"/>
    <x v="3"/>
    <s v="KL07220012"/>
    <s v="Tønsberg Seilforening"/>
    <n v="222394"/>
    <n v="222394"/>
  </r>
  <r>
    <n v="22987"/>
    <x v="3"/>
    <s v="KL07040022"/>
    <s v="Tønsberg Svømmeklubb"/>
    <n v="223966"/>
    <n v="223966"/>
  </r>
  <r>
    <n v="23022"/>
    <x v="3"/>
    <s v="KL07040057"/>
    <s v="Tønsberg Taekwon-Do Klubb"/>
    <n v="26745"/>
    <n v="26745"/>
  </r>
  <r>
    <n v="22988"/>
    <x v="3"/>
    <s v="KL07040023"/>
    <s v="Tønsberg Tennisklubb"/>
    <n v="72684"/>
    <n v="72684"/>
  </r>
  <r>
    <n v="528235"/>
    <x v="3"/>
    <s v="KL07040087"/>
    <s v="Tønsberg Triathlonklubb"/>
    <n v="27175"/>
    <n v="27175"/>
  </r>
  <r>
    <n v="695683"/>
    <x v="3"/>
    <s v="KL07040097"/>
    <s v="Tønsberg Vannski- og Wakeboardklubb"/>
    <n v="24222"/>
    <n v="24222"/>
  </r>
  <r>
    <n v="743297"/>
    <x v="3"/>
    <s v="KL07040104"/>
    <s v="Tønsberg Volleyballklubb"/>
    <n v="69300"/>
    <n v="69300"/>
  </r>
  <r>
    <n v="22990"/>
    <x v="3"/>
    <s v="KL07040025"/>
    <s v="Tønsbergs Turnforening"/>
    <n v="365141"/>
    <n v="365141"/>
  </r>
  <r>
    <n v="25378"/>
    <x v="3"/>
    <s v="KL12380008"/>
    <s v="Tørvikbygd Idrettslag"/>
    <n v="3460"/>
    <n v="3460"/>
  </r>
  <r>
    <n v="786013"/>
    <x v="3"/>
    <s v="KL03011589"/>
    <s v="Tøyen Sportsklubb"/>
    <n v="113071"/>
    <n v="113071"/>
  </r>
  <r>
    <n v="21121"/>
    <x v="3"/>
    <s v="KL03010504"/>
    <s v="Tøyen Taekwondo Klubb"/>
    <n v="57827"/>
    <n v="57827"/>
  </r>
  <r>
    <n v="21041"/>
    <x v="3"/>
    <s v="KL03010400"/>
    <s v="Tåsen IL"/>
    <n v="57999"/>
    <n v="57999"/>
  </r>
  <r>
    <n v="26819"/>
    <x v="3"/>
    <s v="KL16380003"/>
    <s v="U &amp; IL Glimt"/>
    <n v="76642"/>
    <n v="76642"/>
  </r>
  <r>
    <n v="666304"/>
    <x v="3"/>
    <s v="KL10010211"/>
    <s v="UIA Lacrosse"/>
    <n v="13932"/>
    <n v="13932"/>
  </r>
  <r>
    <n v="23451"/>
    <x v="3"/>
    <s v="KL08190009"/>
    <s v="Ulefoss Sportsforening"/>
    <n v="147207"/>
    <n v="147207"/>
  </r>
  <r>
    <n v="20555"/>
    <x v="3"/>
    <s v="KL02350010"/>
    <s v="Ullensaker Bueskytterklubb"/>
    <n v="21756"/>
    <n v="21756"/>
  </r>
  <r>
    <n v="449686"/>
    <x v="3"/>
    <s v="KL02350051"/>
    <s v="Ullensaker Golfklubb"/>
    <n v="84011"/>
    <n v="84011"/>
  </r>
  <r>
    <n v="20557"/>
    <x v="3"/>
    <s v="KL02350012"/>
    <s v="Ullensaker Gym Og Turn"/>
    <n v="141644"/>
    <n v="141644"/>
  </r>
  <r>
    <n v="545379"/>
    <x v="3"/>
    <s v="KL02350060"/>
    <s v="Ullensaker Issportklubb"/>
    <n v="133477"/>
    <n v="133477"/>
  </r>
  <r>
    <n v="20565"/>
    <x v="3"/>
    <s v="KL02350020"/>
    <s v="Ullensaker Orienteringslag"/>
    <n v="9948"/>
    <n v="9948"/>
  </r>
  <r>
    <n v="556855"/>
    <x v="3"/>
    <s v="KL02350062"/>
    <s v="Ullensaker Rideklubb"/>
    <n v="11831"/>
    <n v="11831"/>
  </r>
  <r>
    <n v="20568"/>
    <x v="3"/>
    <s v="KL02350023"/>
    <s v="Ullensaker Skiklubb"/>
    <n v="115024"/>
    <n v="115024"/>
  </r>
  <r>
    <n v="20570"/>
    <x v="3"/>
    <s v="KL02350025"/>
    <s v="Ullensaker/Kisa IL"/>
    <n v="73222"/>
    <n v="73222"/>
  </r>
  <r>
    <n v="710866"/>
    <x v="3"/>
    <s v="KL02350076"/>
    <s v="Ullensaker/Kisa IL Fotball "/>
    <n v="440509"/>
    <n v="440509"/>
  </r>
  <r>
    <n v="696966"/>
    <x v="3"/>
    <s v="KL02350074"/>
    <s v="Ullensaker/Kisa IL Friidrett"/>
    <n v="197355"/>
    <n v="197355"/>
  </r>
  <r>
    <n v="696962"/>
    <x v="3"/>
    <s v="KL02350073"/>
    <s v="Ullensaker/Kisa IL Håndball"/>
    <n v="338734"/>
    <n v="338734"/>
  </r>
  <r>
    <n v="20554"/>
    <x v="3"/>
    <s v="KL02350009"/>
    <s v="UllensakerSvømmerne"/>
    <n v="317180"/>
    <n v="317180"/>
  </r>
  <r>
    <n v="21043"/>
    <x v="3"/>
    <s v="KL03010402"/>
    <s v="Ullern Idrettsforening"/>
    <n v="933046"/>
    <n v="933046"/>
  </r>
  <r>
    <n v="21314"/>
    <x v="3"/>
    <s v="KL03010711"/>
    <s v="Ullern Tennisklubb"/>
    <n v="408089"/>
    <n v="408089"/>
  </r>
  <r>
    <n v="19600"/>
    <x v="3"/>
    <s v="KL01050065"/>
    <s v="Ullerøy Idrettslag"/>
    <n v="27699"/>
    <n v="27699"/>
  </r>
  <r>
    <n v="21044"/>
    <x v="3"/>
    <s v="KL03010403"/>
    <s v="Ullevål IL"/>
    <n v="213934"/>
    <n v="213934"/>
  </r>
  <r>
    <n v="21308"/>
    <x v="3"/>
    <s v="KL03010705"/>
    <s v="Ullevål tennisklubb"/>
    <n v="42436"/>
    <n v="42436"/>
  </r>
  <r>
    <n v="753137"/>
    <x v="3"/>
    <s v="KL03011570"/>
    <s v="Ullr Skiklubb"/>
    <n v="0"/>
    <n v="0"/>
  </r>
  <r>
    <n v="28092"/>
    <x v="3"/>
    <s v="KL19020074"/>
    <s v="Ullsfjord Sportsklubb"/>
    <n v="8943"/>
    <n v="8943"/>
  </r>
  <r>
    <n v="22433"/>
    <x v="3"/>
    <s v="KL05420010"/>
    <s v="Ulnes Idrettslag"/>
    <n v="6635"/>
    <n v="6635"/>
  </r>
  <r>
    <n v="205670"/>
    <x v="3"/>
    <s v="KL12010536"/>
    <s v="ULRIKEN UNG"/>
    <n v="195905"/>
    <n v="195905"/>
  </r>
  <r>
    <n v="768433"/>
    <x v="3"/>
    <s v="KL12010787"/>
    <s v="Ulriken Velocipedklubb"/>
    <n v="9868"/>
    <n v="9868"/>
  </r>
  <r>
    <n v="25072"/>
    <x v="3"/>
    <s v="KL12010341"/>
    <s v="Ulset Basketball Klubb"/>
    <n v="9018"/>
    <n v="9018"/>
  </r>
  <r>
    <n v="598755"/>
    <x v="3"/>
    <s v="KL15160031"/>
    <s v="Ulstein og Omegn Sykkelklubb"/>
    <n v="5829"/>
    <n v="5829"/>
  </r>
  <r>
    <n v="26027"/>
    <x v="3"/>
    <s v="KL15160008"/>
    <s v="Ulstein Seilforening"/>
    <n v="9748"/>
    <n v="9748"/>
  </r>
  <r>
    <n v="25323"/>
    <x v="3"/>
    <s v="KL12330001"/>
    <s v="Ulvik Idrottslag"/>
    <n v="71777"/>
    <n v="71777"/>
  </r>
  <r>
    <n v="812579"/>
    <x v="3"/>
    <s v="KL12330009"/>
    <s v="Ulvik karateklubb"/>
    <n v="2576"/>
    <n v="2576"/>
  </r>
  <r>
    <n v="24527"/>
    <x v="3"/>
    <s v="KL11210003"/>
    <s v="Undheim Idrettslag"/>
    <n v="55734"/>
    <n v="55734"/>
  </r>
  <r>
    <n v="26773"/>
    <x v="3"/>
    <s v="KL16320001"/>
    <s v="Ungdoms- og Idrettsforeningen Bjørgan"/>
    <n v="33880"/>
    <n v="33880"/>
  </r>
  <r>
    <n v="28551"/>
    <x v="3"/>
    <s v="KL20200007"/>
    <s v="Ungdoms og Idrettslaget Silfar"/>
    <n v="15244"/>
    <n v="15244"/>
  </r>
  <r>
    <n v="28237"/>
    <x v="3"/>
    <s v="KL19250011"/>
    <s v="Unglyn"/>
    <n v="29395"/>
    <n v="29395"/>
  </r>
  <r>
    <n v="21429"/>
    <x v="3"/>
    <s v="KL03010826"/>
    <s v="Unique Biljardklubb"/>
    <n v="6020"/>
    <n v="6020"/>
  </r>
  <r>
    <n v="456907"/>
    <x v="3"/>
    <s v="KL02310115"/>
    <s v="Unique Danseklubb Lillestrøm"/>
    <n v="119965"/>
    <n v="119965"/>
  </r>
  <r>
    <n v="21049"/>
    <x v="3"/>
    <s v="KL03010408"/>
    <s v="Uranienborg Turnforening"/>
    <n v="43169"/>
    <n v="43169"/>
  </r>
  <r>
    <n v="606650"/>
    <x v="3"/>
    <s v="KL11030276"/>
    <s v="Urbuhedleren Fjellsportlag"/>
    <n v="18903"/>
    <n v="18903"/>
  </r>
  <r>
    <n v="23275"/>
    <x v="3"/>
    <s v="KL08050046"/>
    <s v="Urædd Bryteklubb"/>
    <n v="18137"/>
    <n v="18137"/>
  </r>
  <r>
    <n v="23273"/>
    <x v="3"/>
    <s v="KL08050044"/>
    <s v="Urædd Fotballklubb"/>
    <n v="331069"/>
    <n v="331069"/>
  </r>
  <r>
    <n v="23272"/>
    <x v="3"/>
    <s v="KL08050043"/>
    <s v="Urædd Friidrett"/>
    <n v="21925"/>
    <n v="21925"/>
  </r>
  <r>
    <n v="23274"/>
    <x v="3"/>
    <s v="KL08050045"/>
    <s v="Urædd Håndballgruppe"/>
    <n v="153728"/>
    <n v="153728"/>
  </r>
  <r>
    <n v="23256"/>
    <x v="3"/>
    <s v="KL08050027"/>
    <s v="Urædd Turnforening"/>
    <n v="31801"/>
    <n v="31801"/>
  </r>
  <r>
    <n v="25270"/>
    <x v="3"/>
    <s v="KL12240020"/>
    <s v="Uskedal Idrettslag"/>
    <n v="79550"/>
    <n v="79550"/>
  </r>
  <r>
    <n v="26720"/>
    <x v="3"/>
    <s v="KL16210002"/>
    <s v="Uthaug Turn og Gymnastikklag"/>
    <n v="33624"/>
    <n v="33624"/>
  </r>
  <r>
    <n v="26699"/>
    <x v="3"/>
    <s v="KL16170009"/>
    <s v="Ut-Hitra Sportsklubb"/>
    <n v="4111"/>
    <n v="4111"/>
  </r>
  <r>
    <n v="26494"/>
    <x v="3"/>
    <s v="KL16010110"/>
    <s v="Utleira Idrettslag"/>
    <n v="678048"/>
    <n v="678048"/>
  </r>
  <r>
    <n v="26062"/>
    <x v="3"/>
    <s v="KL15190023"/>
    <s v="Utrøna Seglarlag"/>
    <n v="1843"/>
    <n v="1843"/>
  </r>
  <r>
    <n v="24093"/>
    <x v="3"/>
    <s v="KL10370019"/>
    <s v="Utsikten Golfklubb"/>
    <n v="181750"/>
    <n v="181750"/>
  </r>
  <r>
    <n v="27615"/>
    <x v="3"/>
    <s v="KL18330035"/>
    <s v="Utskarpen Idrettslag"/>
    <n v="16687"/>
    <n v="16687"/>
  </r>
  <r>
    <n v="22899"/>
    <x v="3"/>
    <s v="KL06330005"/>
    <s v="Uvdal Idrettslag"/>
    <n v="36289"/>
    <n v="36289"/>
  </r>
  <r>
    <n v="26557"/>
    <x v="3"/>
    <s v="KL16010191"/>
    <s v="Vaadan Hestesportsklubb"/>
    <n v="9431"/>
    <n v="9431"/>
  </r>
  <r>
    <n v="21823"/>
    <x v="3"/>
    <s v="KL04260008"/>
    <s v="Vaaler Idrettsforening"/>
    <n v="108850"/>
    <n v="108850"/>
  </r>
  <r>
    <n v="25624"/>
    <x v="3"/>
    <s v="KL14160007"/>
    <s v="Vadheim IL"/>
    <n v="20239"/>
    <n v="20239"/>
  </r>
  <r>
    <n v="24940"/>
    <x v="3"/>
    <s v="KL12010202"/>
    <s v="Vadmyra Idrettslag"/>
    <n v="133846"/>
    <n v="133846"/>
  </r>
  <r>
    <n v="610811"/>
    <x v="3"/>
    <s v="KL20030034"/>
    <s v="Vadsø Atletklubb"/>
    <n v="176078"/>
    <n v="176078"/>
  </r>
  <r>
    <n v="441385"/>
    <x v="3"/>
    <s v="KL20030020"/>
    <s v="Vadsø Hestesportsklubb"/>
    <n v="11704"/>
    <n v="11704"/>
  </r>
  <r>
    <n v="450399"/>
    <x v="3"/>
    <s v="KL20030024"/>
    <s v="Vadsø Klatreklubb"/>
    <n v="7372"/>
    <n v="7372"/>
  </r>
  <r>
    <n v="28404"/>
    <x v="3"/>
    <s v="KL20030004"/>
    <s v="Vadsø Skiklubb"/>
    <n v="32920"/>
    <n v="32920"/>
  </r>
  <r>
    <n v="727791"/>
    <x v="3"/>
    <s v="KL20030037"/>
    <s v="Vadsø sportskytterklubb"/>
    <n v="4990"/>
    <n v="4990"/>
  </r>
  <r>
    <n v="28406"/>
    <x v="3"/>
    <s v="KL20030006"/>
    <s v="Vadsø Svømmeklubb"/>
    <n v="22505"/>
    <n v="22505"/>
  </r>
  <r>
    <n v="28407"/>
    <x v="3"/>
    <s v="KL20030007"/>
    <s v="Vadsø Turnforening (Vtf)"/>
    <n v="88900"/>
    <n v="88900"/>
  </r>
  <r>
    <n v="25514"/>
    <x v="3"/>
    <s v="KL12510007"/>
    <s v="Vaksdal Idrettslag"/>
    <n v="29290"/>
    <n v="29290"/>
  </r>
  <r>
    <n v="25515"/>
    <x v="3"/>
    <s v="KL12510008"/>
    <s v="Vaksdal Sportsskytterklubb"/>
    <n v="4602"/>
    <n v="4602"/>
  </r>
  <r>
    <n v="26133"/>
    <x v="3"/>
    <s v="KL15290007"/>
    <s v="Valde Idretts- Og Grendalag"/>
    <n v="41995"/>
    <n v="41995"/>
  </r>
  <r>
    <n v="743734"/>
    <x v="3"/>
    <s v="KL05440019"/>
    <s v="Valdres Cheerleading Klubb Wildcats"/>
    <n v="31262"/>
    <n v="31262"/>
  </r>
  <r>
    <n v="445613"/>
    <x v="3"/>
    <s v="KL05420043"/>
    <s v="Valdres FK"/>
    <n v="154703"/>
    <n v="154703"/>
  </r>
  <r>
    <n v="22437"/>
    <x v="3"/>
    <s v="KL05420015"/>
    <s v="Valdres Flyklubb"/>
    <n v="46096"/>
    <n v="46096"/>
  </r>
  <r>
    <n v="200572"/>
    <x v="3"/>
    <s v="KL05420037"/>
    <s v="Valdres Golfklubb"/>
    <n v="195574"/>
    <n v="195574"/>
  </r>
  <r>
    <n v="702070"/>
    <x v="3"/>
    <s v="KL05420054"/>
    <s v="Valdres Klatreklubb"/>
    <n v="9364"/>
    <n v="9364"/>
  </r>
  <r>
    <n v="469558"/>
    <x v="3"/>
    <s v="KL05440017"/>
    <s v="Valdres Modellbilklubb"/>
    <n v="4283"/>
    <n v="4283"/>
  </r>
  <r>
    <n v="469762"/>
    <x v="3"/>
    <s v="KL05430012"/>
    <s v="Valdres Motorsportklubb"/>
    <n v="20031"/>
    <n v="20031"/>
  </r>
  <r>
    <n v="22450"/>
    <x v="3"/>
    <s v="KL05420029"/>
    <s v="Valdres Ride- og Kjøreklubb"/>
    <n v="23548"/>
    <n v="23548"/>
  </r>
  <r>
    <n v="579437"/>
    <x v="3"/>
    <s v="KL05420048"/>
    <s v="Valdres Swingklubb"/>
    <n v="9077"/>
    <n v="9077"/>
  </r>
  <r>
    <n v="22443"/>
    <x v="3"/>
    <s v="KL05420022"/>
    <s v="Valdres Tennisklubb"/>
    <n v="0"/>
    <n v="0"/>
  </r>
  <r>
    <n v="23324"/>
    <x v="3"/>
    <s v="KL08060042"/>
    <s v="Valebø Bygdelag"/>
    <n v="9406"/>
    <n v="9406"/>
  </r>
  <r>
    <n v="25521"/>
    <x v="3"/>
    <s v="KL12530005"/>
    <s v="Valestrand Hjellvik Fotball Klubb"/>
    <n v="57894"/>
    <n v="57894"/>
  </r>
  <r>
    <n v="25186"/>
    <x v="3"/>
    <s v="KL12160003"/>
    <s v="Valestrand Idrettslag"/>
    <n v="1421"/>
    <n v="1421"/>
  </r>
  <r>
    <n v="585065"/>
    <x v="3"/>
    <s v="KL19020214"/>
    <s v="Valhall Fotballklubb"/>
    <n v="9610"/>
    <n v="9610"/>
  </r>
  <r>
    <n v="26097"/>
    <x v="3"/>
    <s v="KL15240004"/>
    <s v="Valldal Idrettslag"/>
    <n v="81871"/>
    <n v="81871"/>
  </r>
  <r>
    <n v="207883"/>
    <x v="3"/>
    <s v="KL15240007"/>
    <s v="Valldal Trial"/>
    <n v="14690"/>
    <n v="14690"/>
  </r>
  <r>
    <n v="23763"/>
    <x v="3"/>
    <s v="KL09400002"/>
    <s v="Valle Idrottslag"/>
    <n v="36357"/>
    <n v="36357"/>
  </r>
  <r>
    <n v="23765"/>
    <x v="3"/>
    <s v="KL09400004"/>
    <s v="Valle Rideklubb"/>
    <n v="0"/>
    <n v="0"/>
  </r>
  <r>
    <n v="21718"/>
    <x v="3"/>
    <s v="KL04170009"/>
    <s v="Vallset I L"/>
    <n v="106888"/>
    <n v="106888"/>
  </r>
  <r>
    <n v="27725"/>
    <x v="3"/>
    <s v="KL18410015"/>
    <s v="Valnesfjord Idrettslag"/>
    <n v="87260"/>
    <n v="87260"/>
  </r>
  <r>
    <n v="26391"/>
    <x v="3"/>
    <s v="KL15710004"/>
    <s v="Valsøyfjord Idrettslag"/>
    <n v="13869"/>
    <n v="13869"/>
  </r>
  <r>
    <n v="21608"/>
    <x v="3"/>
    <s v="KL04030045"/>
    <s v="Vang Fotballag"/>
    <n v="119257"/>
    <n v="119257"/>
  </r>
  <r>
    <n v="21609"/>
    <x v="3"/>
    <s v="KL04030046"/>
    <s v="VANG HÅNDBALL"/>
    <n v="61078"/>
    <n v="61078"/>
  </r>
  <r>
    <n v="22477"/>
    <x v="3"/>
    <s v="KL05450006"/>
    <s v="Vang IL"/>
    <n v="16275"/>
    <n v="16275"/>
  </r>
  <r>
    <n v="839358"/>
    <x v="3"/>
    <s v="KL05450015"/>
    <s v="Vang Klatreklubb"/>
    <n v="29355"/>
    <n v="29355"/>
  </r>
  <r>
    <n v="21611"/>
    <x v="3"/>
    <s v="KL04030048"/>
    <s v="Vang Orienteringslag"/>
    <n v="22070"/>
    <n v="22070"/>
  </r>
  <r>
    <n v="21612"/>
    <x v="3"/>
    <s v="KL04030049"/>
    <s v="Vang Skiløperforening"/>
    <n v="130204"/>
    <n v="130204"/>
  </r>
  <r>
    <n v="158180"/>
    <x v="3"/>
    <s v="KL01360018"/>
    <s v="Vang Skoleidrettslag"/>
    <n v="8585"/>
    <n v="8585"/>
  </r>
  <r>
    <n v="793325"/>
    <x v="3"/>
    <s v="KL16340037"/>
    <s v="Vangslia Alpinklubb"/>
    <n v="34690"/>
    <n v="34690"/>
  </r>
  <r>
    <n v="28253"/>
    <x v="3"/>
    <s v="KL19270006"/>
    <s v="Vangsvik Idrettslag"/>
    <n v="2507"/>
    <n v="2507"/>
  </r>
  <r>
    <n v="28333"/>
    <x v="3"/>
    <s v="KL19360004"/>
    <s v="Vannøy Sportsklubb"/>
    <n v="1989"/>
    <n v="1989"/>
  </r>
  <r>
    <n v="19887"/>
    <x v="3"/>
    <s v="KL01370002"/>
    <s v="Vansjø/Svinndal I.L."/>
    <n v="155675"/>
    <n v="155675"/>
  </r>
  <r>
    <n v="27134"/>
    <x v="3"/>
    <s v="KL17180003"/>
    <s v="Vanvik Idrettslag"/>
    <n v="88095"/>
    <n v="88095"/>
  </r>
  <r>
    <n v="142172"/>
    <x v="3"/>
    <s v="KL15110013"/>
    <s v="Vanylven Fotballklubb"/>
    <n v="50948"/>
    <n v="50948"/>
  </r>
  <r>
    <n v="178569"/>
    <x v="3"/>
    <s v="KL15110015"/>
    <s v="Vanylven Golfklubb"/>
    <n v="18316"/>
    <n v="18316"/>
  </r>
  <r>
    <n v="601936"/>
    <x v="3"/>
    <s v="KL15110020"/>
    <s v="Vanylven klatre- og padleklubb"/>
    <n v="11983"/>
    <n v="11983"/>
  </r>
  <r>
    <n v="25998"/>
    <x v="3"/>
    <s v="KL15110004"/>
    <s v="Vanylven Sportsskyttarlag"/>
    <n v="2635"/>
    <n v="2635"/>
  </r>
  <r>
    <n v="28610"/>
    <x v="3"/>
    <s v="KL20270004"/>
    <s v="Varanger Ballklubb"/>
    <n v="35145"/>
    <n v="35145"/>
  </r>
  <r>
    <n v="452605"/>
    <x v="3"/>
    <s v="KL20030025"/>
    <s v="Varanger Golfklubb"/>
    <n v="50852"/>
    <n v="50852"/>
  </r>
  <r>
    <n v="671911"/>
    <x v="3"/>
    <s v="KL20030035"/>
    <s v="Varanger Rideklubb"/>
    <n v="5847"/>
    <n v="5847"/>
  </r>
  <r>
    <n v="602182"/>
    <x v="3"/>
    <s v="KL20030033"/>
    <s v="Varanger Sportsklubb"/>
    <n v="6070"/>
    <n v="6070"/>
  </r>
  <r>
    <n v="28648"/>
    <x v="3"/>
    <s v="KL20300030"/>
    <s v="Varanger Trekkhundklubb"/>
    <n v="6777"/>
    <n v="6777"/>
  </r>
  <r>
    <n v="22103"/>
    <x v="3"/>
    <s v="KL05020047"/>
    <s v="Vardal I F Hovedstyret"/>
    <n v="136690"/>
    <n v="136690"/>
  </r>
  <r>
    <n v="22104"/>
    <x v="3"/>
    <s v="KL05020048"/>
    <s v="Vardal Turnforening"/>
    <n v="38980"/>
    <n v="38980"/>
  </r>
  <r>
    <n v="22105"/>
    <x v="3"/>
    <s v="KL05020049"/>
    <s v="Varde IL"/>
    <n v="62166"/>
    <n v="62166"/>
  </r>
  <r>
    <n v="839926"/>
    <x v="3"/>
    <s v="KL19310067"/>
    <s v="Varden FK"/>
    <n v="39670"/>
    <n v="39670"/>
  </r>
  <r>
    <n v="24290"/>
    <x v="3"/>
    <s v="KL11030071"/>
    <s v="Vardeneset Ballklubb"/>
    <n v="277585"/>
    <n v="277585"/>
  </r>
  <r>
    <n v="24280"/>
    <x v="3"/>
    <s v="KL11030061"/>
    <s v="Vardeneset Idrettsforening"/>
    <n v="22303"/>
    <n v="22303"/>
  </r>
  <r>
    <n v="23745"/>
    <x v="3"/>
    <s v="KL09290005"/>
    <s v="Vardild IL"/>
    <n v="0"/>
    <n v="0"/>
  </r>
  <r>
    <n v="543493"/>
    <x v="3"/>
    <s v="KL20020015"/>
    <s v="Vardø Crossklubb"/>
    <n v="7922"/>
    <n v="7922"/>
  </r>
  <r>
    <n v="28394"/>
    <x v="3"/>
    <s v="KL20020003"/>
    <s v="Vardø Idrettslag"/>
    <n v="26018"/>
    <n v="26018"/>
  </r>
  <r>
    <n v="441546"/>
    <x v="3"/>
    <s v="KL20020014"/>
    <s v="Vardø Ntn Taekwon-Do Klubb"/>
    <n v="19766"/>
    <n v="19766"/>
  </r>
  <r>
    <n v="24941"/>
    <x v="3"/>
    <s v="KL12010203"/>
    <s v="Varegg Allianse-Idrettslag"/>
    <n v="47069"/>
    <n v="47069"/>
  </r>
  <r>
    <n v="553256"/>
    <x v="3"/>
    <s v="KL12010663"/>
    <s v="Varegg Fleridrett"/>
    <n v="255044"/>
    <n v="255044"/>
  </r>
  <r>
    <n v="553254"/>
    <x v="3"/>
    <s v="KL12010662"/>
    <s v="Varegg Fotball"/>
    <n v="226114"/>
    <n v="226114"/>
  </r>
  <r>
    <n v="25335"/>
    <x v="3"/>
    <s v="KL12350008"/>
    <s v="Vargar Idrettslag"/>
    <n v="36138"/>
    <n v="36138"/>
  </r>
  <r>
    <n v="24505"/>
    <x v="3"/>
    <s v="KL11190026"/>
    <s v="Varhaug Idrettslag"/>
    <n v="504287"/>
    <n v="504287"/>
  </r>
  <r>
    <n v="548988"/>
    <x v="3"/>
    <s v="KL02330047"/>
    <s v="Varingskollen Snowboardklubb"/>
    <n v="10634"/>
    <n v="10634"/>
  </r>
  <r>
    <n v="23849"/>
    <x v="3"/>
    <s v="KL10010079"/>
    <s v="Varodd Svømmeklubb"/>
    <n v="198115"/>
    <n v="198115"/>
  </r>
  <r>
    <n v="20521"/>
    <x v="3"/>
    <s v="KL02330011"/>
    <s v="Varpe Ballklubb"/>
    <n v="37761"/>
    <n v="37761"/>
  </r>
  <r>
    <n v="26075"/>
    <x v="3"/>
    <s v="KL15200011"/>
    <s v="Vartdal Turn og Idrettslag"/>
    <n v="160369"/>
    <n v="160369"/>
  </r>
  <r>
    <n v="19582"/>
    <x v="3"/>
    <s v="KL01050047"/>
    <s v="Varteig Idrettslag"/>
    <n v="57092"/>
    <n v="57092"/>
  </r>
  <r>
    <n v="19585"/>
    <x v="3"/>
    <s v="KL01050050"/>
    <s v="Varteig Ishockeyklubb"/>
    <n v="8849"/>
    <n v="8849"/>
  </r>
  <r>
    <n v="19584"/>
    <x v="3"/>
    <s v="KL01050049"/>
    <s v="Varteig Orienteringslag"/>
    <n v="9082"/>
    <n v="9082"/>
  </r>
  <r>
    <n v="24282"/>
    <x v="3"/>
    <s v="KL11030063"/>
    <s v="Vassøy Idrettslag"/>
    <n v="16094"/>
    <n v="16094"/>
  </r>
  <r>
    <n v="24640"/>
    <x v="3"/>
    <s v="KL11300013"/>
    <s v="Vaulali Trial Klubb"/>
    <n v="25145"/>
    <n v="25145"/>
  </r>
  <r>
    <n v="24283"/>
    <x v="3"/>
    <s v="KL11030064"/>
    <s v="Vaulen Idrettslag"/>
    <n v="178676"/>
    <n v="178676"/>
  </r>
  <r>
    <n v="898790"/>
    <x v="3"/>
    <s v="KL11030325"/>
    <s v="Vaulen Innebandyklubb"/>
    <n v="1769"/>
    <n v="1769"/>
  </r>
  <r>
    <n v="23198"/>
    <x v="3"/>
    <s v="KL07040003"/>
    <s v="Vear Idrettsforening"/>
    <n v="125739"/>
    <n v="125739"/>
  </r>
  <r>
    <n v="196258"/>
    <x v="3"/>
    <s v="KL18240045"/>
    <s v="Vefsn Pistolklubb"/>
    <n v="2531"/>
    <n v="2531"/>
  </r>
  <r>
    <n v="600728"/>
    <x v="3"/>
    <s v="KL18150009"/>
    <s v="Vegakameratene"/>
    <n v="15526"/>
    <n v="15526"/>
  </r>
  <r>
    <n v="23687"/>
    <x v="3"/>
    <s v="KL09120002"/>
    <s v="Vegårshei Idrettslag"/>
    <n v="105579"/>
    <n v="105579"/>
  </r>
  <r>
    <n v="601442"/>
    <x v="3"/>
    <s v="KL07220020"/>
    <s v="Veierland Golfklubb"/>
    <n v="5011"/>
    <n v="5011"/>
  </r>
  <r>
    <n v="25681"/>
    <x v="3"/>
    <s v="KL14260006"/>
    <s v="Veitastrond Idrettslag"/>
    <n v="15909"/>
    <n v="15909"/>
  </r>
  <r>
    <n v="21164"/>
    <x v="3"/>
    <s v="KL03010558"/>
    <s v="Veitvet Seniorbowling"/>
    <n v="21762"/>
    <n v="21762"/>
  </r>
  <r>
    <n v="20952"/>
    <x v="3"/>
    <s v="KL03010301"/>
    <s v="Veitvet Sportsklubb"/>
    <n v="126147"/>
    <n v="126147"/>
  </r>
  <r>
    <n v="21685"/>
    <x v="3"/>
    <s v="KL04120054"/>
    <s v="Veldre Friidrett"/>
    <n v="6651"/>
    <n v="6651"/>
  </r>
  <r>
    <n v="21686"/>
    <x v="3"/>
    <s v="KL04120055"/>
    <s v="Veldre Håndball"/>
    <n v="117895"/>
    <n v="117895"/>
  </r>
  <r>
    <n v="26118"/>
    <x v="3"/>
    <s v="KL15280008"/>
    <s v="Velledalen Idrettslag"/>
    <n v="16702"/>
    <n v="16702"/>
  </r>
  <r>
    <n v="26119"/>
    <x v="3"/>
    <s v="KL15280009"/>
    <s v="Velledalen og Ringen F L"/>
    <n v="7551"/>
    <n v="7551"/>
  </r>
  <r>
    <n v="785500"/>
    <x v="3"/>
    <s v="KL06050108"/>
    <s v="Veme Sportsklubb"/>
    <n v="27101"/>
    <n v="27101"/>
  </r>
  <r>
    <n v="27050"/>
    <x v="3"/>
    <s v="KL17030026"/>
    <s v="Vemundvik Idrettslag"/>
    <n v="3923"/>
    <n v="3923"/>
  </r>
  <r>
    <n v="215091"/>
    <x v="3"/>
    <s v="KL10140031"/>
    <s v="Vennesla Bowlingklubb"/>
    <n v="2326"/>
    <n v="2326"/>
  </r>
  <r>
    <n v="23991"/>
    <x v="3"/>
    <s v="KL10140003"/>
    <s v="Vennesla Helsesportlag"/>
    <n v="30144"/>
    <n v="30144"/>
  </r>
  <r>
    <n v="196219"/>
    <x v="3"/>
    <s v="KL10140025"/>
    <s v="Vennesla Motorsportklubb"/>
    <n v="29646"/>
    <n v="29646"/>
  </r>
  <r>
    <n v="23995"/>
    <x v="3"/>
    <s v="KL10140007"/>
    <s v="Vennesla Pistolklubb"/>
    <n v="16402"/>
    <n v="16402"/>
  </r>
  <r>
    <n v="208502"/>
    <x v="3"/>
    <s v="KL10140030"/>
    <s v="Vennesla Rytterforening"/>
    <n v="2300"/>
    <n v="2300"/>
  </r>
  <r>
    <n v="24002"/>
    <x v="3"/>
    <s v="KL10140014"/>
    <s v="Vennesla Svømmeklubb"/>
    <n v="24008"/>
    <n v="24008"/>
  </r>
  <r>
    <n v="23997"/>
    <x v="3"/>
    <s v="KL10140009"/>
    <s v="Vennesla Turnforening"/>
    <n v="80248"/>
    <n v="80248"/>
  </r>
  <r>
    <n v="189894"/>
    <x v="3"/>
    <s v="KL17210035"/>
    <s v="Verdal Bowlingklubb"/>
    <n v="18861"/>
    <n v="18861"/>
  </r>
  <r>
    <n v="27200"/>
    <x v="3"/>
    <s v="KL17210024"/>
    <s v="Verdal Friidrettsklubb"/>
    <n v="9261"/>
    <n v="9261"/>
  </r>
  <r>
    <n v="27191"/>
    <x v="3"/>
    <s v="KL17210015"/>
    <s v="Verdal Helsesportlag"/>
    <n v="16617"/>
    <n v="16617"/>
  </r>
  <r>
    <n v="27192"/>
    <x v="3"/>
    <s v="KL17210016"/>
    <s v="Verdal Idrettslag"/>
    <n v="585361"/>
    <n v="585361"/>
  </r>
  <r>
    <n v="473939"/>
    <x v="3"/>
    <s v="KL17210039"/>
    <s v="Verdal Kampsportklubb"/>
    <n v="14907"/>
    <n v="14907"/>
  </r>
  <r>
    <n v="27207"/>
    <x v="3"/>
    <s v="KL17210032"/>
    <s v="Verdal Og Omegn Rideklubb"/>
    <n v="20041"/>
    <n v="20041"/>
  </r>
  <r>
    <n v="27193"/>
    <x v="3"/>
    <s v="KL17210017"/>
    <s v="Verdal Orienteringsklubb"/>
    <n v="51807"/>
    <n v="51807"/>
  </r>
  <r>
    <n v="27206"/>
    <x v="3"/>
    <s v="KL17210031"/>
    <s v="Verdal Sportsdykkerklubb"/>
    <n v="3219"/>
    <n v="3219"/>
  </r>
  <r>
    <n v="27194"/>
    <x v="3"/>
    <s v="KL17210018"/>
    <s v="Verdal Sportsskytterlag"/>
    <n v="12728"/>
    <n v="12728"/>
  </r>
  <r>
    <n v="496799"/>
    <x v="3"/>
    <s v="KL17210040"/>
    <s v="Verdal Svømmeklubb"/>
    <n v="34929"/>
    <n v="34929"/>
  </r>
  <r>
    <n v="27196"/>
    <x v="3"/>
    <s v="KL17210020"/>
    <s v="Verdal Turnforening"/>
    <n v="36241"/>
    <n v="36241"/>
  </r>
  <r>
    <n v="27217"/>
    <x v="3"/>
    <s v="KL17240006"/>
    <s v="Verrabotn IL"/>
    <n v="3396"/>
    <n v="3396"/>
  </r>
  <r>
    <n v="719758"/>
    <x v="3"/>
    <s v="KL12590013"/>
    <s v="Vest CK"/>
    <n v="2369"/>
    <n v="2369"/>
  </r>
  <r>
    <n v="19906"/>
    <x v="3"/>
    <s v="KL02110007"/>
    <s v="Vestby Håndballklubb"/>
    <n v="105697"/>
    <n v="105697"/>
  </r>
  <r>
    <n v="19905"/>
    <x v="3"/>
    <s v="KL02110006"/>
    <s v="Vestby Idrettslag"/>
    <n v="137600"/>
    <n v="137600"/>
  </r>
  <r>
    <n v="19907"/>
    <x v="3"/>
    <s v="KL02110008"/>
    <s v="Vestby Pistolklubb"/>
    <n v="4510"/>
    <n v="4510"/>
  </r>
  <r>
    <n v="19917"/>
    <x v="3"/>
    <s v="KL02110018"/>
    <s v="Vestby Svømme og Livredningsklubb"/>
    <n v="0"/>
    <n v="0"/>
  </r>
  <r>
    <n v="26495"/>
    <x v="3"/>
    <s v="KL16010111"/>
    <s v="Vestbyen IL"/>
    <n v="151107"/>
    <n v="151107"/>
  </r>
  <r>
    <n v="695619"/>
    <x v="3"/>
    <s v="KL16010515"/>
    <s v="Vestbyen IL Svømming"/>
    <n v="202706"/>
    <n v="202706"/>
  </r>
  <r>
    <n v="28254"/>
    <x v="3"/>
    <s v="KL19270007"/>
    <s v="Vesterfjell og Omegn Idrettslag"/>
    <n v="2025"/>
    <n v="2025"/>
  </r>
  <r>
    <n v="683467"/>
    <x v="3"/>
    <s v="KL19020231"/>
    <s v="Vesterålen Futsal"/>
    <n v="8783"/>
    <n v="8783"/>
  </r>
  <r>
    <n v="189338"/>
    <x v="3"/>
    <s v="KL18700035"/>
    <s v="Vesterålen Golfklubb"/>
    <n v="9616"/>
    <n v="9616"/>
  </r>
  <r>
    <n v="762892"/>
    <x v="3"/>
    <s v="KL18660032"/>
    <s v="Vesterålen Padleklubb"/>
    <n v="2665"/>
    <n v="2665"/>
  </r>
  <r>
    <n v="469745"/>
    <x v="3"/>
    <s v="KL18660022"/>
    <s v="Vesterålen Sykkelklubb"/>
    <n v="4327"/>
    <n v="4327"/>
  </r>
  <r>
    <n v="23199"/>
    <x v="3"/>
    <s v="KL07200004"/>
    <s v="Vestfold Golfklubb"/>
    <n v="458620"/>
    <n v="458620"/>
  </r>
  <r>
    <n v="22778"/>
    <x v="3"/>
    <s v="KL06240015"/>
    <s v="Vestfossen Idrettsforening"/>
    <n v="364529"/>
    <n v="364529"/>
  </r>
  <r>
    <n v="25314"/>
    <x v="3"/>
    <s v="KL12310006"/>
    <s v="Vestglimt IL"/>
    <n v="4789"/>
    <n v="4789"/>
  </r>
  <r>
    <n v="25044"/>
    <x v="3"/>
    <s v="KL12010313"/>
    <s v="Vestkant Trial"/>
    <n v="33160"/>
    <n v="33160"/>
  </r>
  <r>
    <n v="25089"/>
    <x v="3"/>
    <s v="KL12010358"/>
    <s v="Vestkantsvømmerne"/>
    <n v="397985"/>
    <n v="397985"/>
  </r>
  <r>
    <n v="608792"/>
    <x v="3"/>
    <s v="KL03350068"/>
    <s v="Vestli Cricket Klubb"/>
    <n v="9744"/>
    <n v="9744"/>
  </r>
  <r>
    <n v="21054"/>
    <x v="3"/>
    <s v="KL03010416"/>
    <s v="Vestli Il"/>
    <n v="325125"/>
    <n v="325125"/>
  </r>
  <r>
    <n v="602360"/>
    <x v="3"/>
    <s v="KL18600038"/>
    <s v="Vestlofoten Kajakklubb"/>
    <n v="4251"/>
    <n v="4251"/>
  </r>
  <r>
    <n v="708891"/>
    <x v="3"/>
    <s v="KL18600044"/>
    <s v="Vest-Lofoten Klatreklubb"/>
    <n v="21985"/>
    <n v="21985"/>
  </r>
  <r>
    <n v="21773"/>
    <x v="3"/>
    <s v="KL04200010"/>
    <s v="Vestmarka Idrettslag"/>
    <n v="11666"/>
    <n v="11666"/>
  </r>
  <r>
    <n v="26200"/>
    <x v="3"/>
    <s v="KL15350024"/>
    <s v="Vestnes Bueskyttere"/>
    <n v="1788"/>
    <n v="1788"/>
  </r>
  <r>
    <n v="26192"/>
    <x v="3"/>
    <s v="KL15350014"/>
    <s v="Vestnes Islandshestforening"/>
    <n v="36729"/>
    <n v="36729"/>
  </r>
  <r>
    <n v="26191"/>
    <x v="3"/>
    <s v="KL15350013"/>
    <s v="Vestnes Pistolklubb"/>
    <n v="6444"/>
    <n v="6444"/>
  </r>
  <r>
    <n v="26193"/>
    <x v="3"/>
    <s v="KL15350015"/>
    <s v="Vestnes-Varfjell Idrettslag"/>
    <n v="147618"/>
    <n v="147618"/>
  </r>
  <r>
    <n v="21056"/>
    <x v="3"/>
    <s v="KL03010418"/>
    <s v="Vestre Akers Skiklub"/>
    <n v="252536"/>
    <n v="252536"/>
  </r>
  <r>
    <n v="20160"/>
    <x v="3"/>
    <s v="KL02190113"/>
    <s v="Vestre Bærum Idrettsforening "/>
    <n v="0"/>
    <n v="0"/>
  </r>
  <r>
    <n v="694933"/>
    <x v="3"/>
    <s v="KL02190276"/>
    <s v="Vestre Bærum Rideklubb"/>
    <n v="27333"/>
    <n v="27333"/>
  </r>
  <r>
    <n v="20122"/>
    <x v="3"/>
    <s v="KL02190075"/>
    <s v="Vestre Bærum Salongskytterlag"/>
    <n v="18427"/>
    <n v="18427"/>
  </r>
  <r>
    <n v="20117"/>
    <x v="3"/>
    <s v="KL02190070"/>
    <s v="Vestre Bærum Tennisklubb"/>
    <n v="248774"/>
    <n v="248774"/>
  </r>
  <r>
    <n v="22365"/>
    <x v="3"/>
    <s v="KL05340020"/>
    <s v="Vestre Gran Idrettslag"/>
    <n v="20772"/>
    <n v="20772"/>
  </r>
  <r>
    <n v="22456"/>
    <x v="3"/>
    <s v="KL05430004"/>
    <s v="Vestre Slidre Idrettslag"/>
    <n v="115229"/>
    <n v="115229"/>
  </r>
  <r>
    <n v="22757"/>
    <x v="3"/>
    <s v="KL06230016"/>
    <s v="Vestre Spone IF"/>
    <n v="9817"/>
    <n v="9817"/>
  </r>
  <r>
    <n v="21880"/>
    <x v="3"/>
    <s v="KL04280015"/>
    <s v="Vestre Trysil Idrettslag"/>
    <n v="23735"/>
    <n v="23735"/>
  </r>
  <r>
    <n v="22263"/>
    <x v="3"/>
    <s v="KL05220008"/>
    <s v="Vestringen IL"/>
    <n v="38103"/>
    <n v="38103"/>
  </r>
  <r>
    <n v="22435"/>
    <x v="3"/>
    <s v="KL05420013"/>
    <s v="Vestringsbygda Idrettslag"/>
    <n v="169"/>
    <n v="169"/>
  </r>
  <r>
    <n v="22186"/>
    <x v="3"/>
    <s v="KL05160003"/>
    <s v="Vestsida Fotballklubb"/>
    <n v="10750"/>
    <n v="10750"/>
  </r>
  <r>
    <n v="26050"/>
    <x v="3"/>
    <s v="KL15190011"/>
    <s v="Vestsida Idrettslag"/>
    <n v="6893"/>
    <n v="6893"/>
  </r>
  <r>
    <n v="25492"/>
    <x v="3"/>
    <s v="KL12470020"/>
    <s v="Vestsiden-Askøy Idrettslag"/>
    <n v="257244"/>
    <n v="257244"/>
  </r>
  <r>
    <n v="728347"/>
    <x v="3"/>
    <s v="KL08310008"/>
    <s v="Vest-Telen Modellflyklubb"/>
    <n v="569"/>
    <n v="569"/>
  </r>
  <r>
    <n v="22396"/>
    <x v="3"/>
    <s v="KL05380011"/>
    <s v="Vest-torpa Ungdomslag"/>
    <n v="34368"/>
    <n v="34368"/>
  </r>
  <r>
    <n v="21919"/>
    <x v="3"/>
    <s v="KL04290020"/>
    <s v="Veteranenes Fallskjermklubb"/>
    <n v="43200"/>
    <n v="43200"/>
  </r>
  <r>
    <n v="25636"/>
    <x v="3"/>
    <s v="KL14180004"/>
    <s v="Vetlefjorden Idrettslag"/>
    <n v="4832"/>
    <n v="4832"/>
  </r>
  <r>
    <n v="27470"/>
    <x v="3"/>
    <s v="KL18160001"/>
    <s v="Vevelstad Idrettslag"/>
    <n v="3620"/>
    <n v="3620"/>
  </r>
  <r>
    <n v="28496"/>
    <x v="3"/>
    <s v="KL20120046"/>
    <s v="Vidir Islandshestforening"/>
    <n v="16082"/>
    <n v="16082"/>
  </r>
  <r>
    <n v="26919"/>
    <x v="3"/>
    <s v="KL16570005"/>
    <s v="Viggja Idrettslag"/>
    <n v="8955"/>
    <n v="8955"/>
  </r>
  <r>
    <n v="24054"/>
    <x v="3"/>
    <s v="KL10290004"/>
    <s v="Vigmostad Idrettslag"/>
    <n v="7020"/>
    <n v="7020"/>
  </r>
  <r>
    <n v="26157"/>
    <x v="3"/>
    <s v="KL15320005"/>
    <s v="Vigra IL"/>
    <n v="108098"/>
    <n v="108098"/>
  </r>
  <r>
    <n v="26158"/>
    <x v="3"/>
    <s v="KL15320006"/>
    <s v="Vigra og Valderøy Pistolklubb"/>
    <n v="17058"/>
    <n v="17058"/>
  </r>
  <r>
    <n v="24497"/>
    <x v="3"/>
    <s v="KL11190017"/>
    <s v="VIGRESTAD IK"/>
    <n v="265804"/>
    <n v="265804"/>
  </r>
  <r>
    <n v="607016"/>
    <x v="3"/>
    <s v="KL11190037"/>
    <s v="Vigrestad Sykkelklubb"/>
    <n v="10685"/>
    <n v="10685"/>
  </r>
  <r>
    <n v="23852"/>
    <x v="3"/>
    <s v="KL10010082"/>
    <s v="VIGØR FK"/>
    <n v="312303"/>
    <n v="312303"/>
  </r>
  <r>
    <n v="25627"/>
    <x v="3"/>
    <s v="KL14170002"/>
    <s v="Vik Idrettslag"/>
    <n v="176765"/>
    <n v="176765"/>
  </r>
  <r>
    <n v="21057"/>
    <x v="3"/>
    <s v="KL03010419"/>
    <s v="Vika Idrettsforening"/>
    <n v="12857"/>
    <n v="12857"/>
  </r>
  <r>
    <n v="25808"/>
    <x v="3"/>
    <s v="KL14490009"/>
    <s v="Vikane IL"/>
    <n v="47740"/>
    <n v="47740"/>
  </r>
  <r>
    <n v="25179"/>
    <x v="3"/>
    <s v="KL11590003"/>
    <s v="Vikebygd Idrettslag"/>
    <n v="33964"/>
    <n v="33964"/>
  </r>
  <r>
    <n v="22759"/>
    <x v="3"/>
    <s v="KL06230018"/>
    <s v="Vikersund Idrettsforening "/>
    <n v="301062"/>
    <n v="301062"/>
  </r>
  <r>
    <n v="181308"/>
    <x v="3"/>
    <s v="KL16630015"/>
    <s v="Vikhammer Håndballklubb"/>
    <n v="68515"/>
    <n v="68515"/>
  </r>
  <r>
    <n v="24286"/>
    <x v="3"/>
    <s v="KL11030067"/>
    <s v="Viking Fotballklubb"/>
    <n v="585822"/>
    <n v="585822"/>
  </r>
  <r>
    <n v="24364"/>
    <x v="3"/>
    <s v="KL11030145"/>
    <s v="Viking Håndballklubb"/>
    <n v="167445"/>
    <n v="167445"/>
  </r>
  <r>
    <n v="26552"/>
    <x v="3"/>
    <s v="KL16010186"/>
    <s v="Viking Pistol og Rifleklubb"/>
    <n v="30819"/>
    <n v="30819"/>
  </r>
  <r>
    <n v="202837"/>
    <x v="3"/>
    <s v="KL11030213"/>
    <s v="Viking Stavanger Håndballklubb"/>
    <n v="117322"/>
    <n v="117322"/>
  </r>
  <r>
    <n v="24975"/>
    <x v="3"/>
    <s v="KL12010240"/>
    <s v="Viking Turn og Idrettsforening"/>
    <n v="1008825"/>
    <n v="1008825"/>
  </r>
  <r>
    <n v="711373"/>
    <x v="3"/>
    <s v="KL12460063"/>
    <s v="Vikingene Karateklubb"/>
    <n v="19041"/>
    <n v="19041"/>
  </r>
  <r>
    <n v="28096"/>
    <x v="3"/>
    <s v="KL19020078"/>
    <s v="Vikran Idrettslag"/>
    <n v="4491"/>
    <n v="4491"/>
  </r>
  <r>
    <n v="25705"/>
    <x v="3"/>
    <s v="KL14300002"/>
    <s v="Viksdalen Idrettslag"/>
    <n v="97734"/>
    <n v="97734"/>
  </r>
  <r>
    <n v="26953"/>
    <x v="3"/>
    <s v="KL16640010"/>
    <s v="Vikvarvet Idrettslag"/>
    <n v="37878"/>
    <n v="37878"/>
  </r>
  <r>
    <n v="22799"/>
    <x v="3"/>
    <s v="KL06250012"/>
    <s v="Vikåsen Idrettslag"/>
    <n v="79072"/>
    <n v="79072"/>
  </r>
  <r>
    <n v="482124"/>
    <x v="3"/>
    <s v="KL16010418"/>
    <s v="Vikåsen Volley"/>
    <n v="2152"/>
    <n v="2152"/>
  </r>
  <r>
    <n v="25336"/>
    <x v="3"/>
    <s v="KL12350009"/>
    <s v="Viljar"/>
    <n v="51324"/>
    <n v="51324"/>
  </r>
  <r>
    <n v="442476"/>
    <x v="3"/>
    <s v="KL11290003"/>
    <s v="Villingur Islandshest forening"/>
    <n v="44214"/>
    <n v="44214"/>
  </r>
  <r>
    <n v="22106"/>
    <x v="3"/>
    <s v="KL05020050"/>
    <s v="Vind Idrettslag"/>
    <n v="467444"/>
    <n v="467444"/>
  </r>
  <r>
    <n v="24758"/>
    <x v="3"/>
    <s v="KL11540003"/>
    <s v="Vindafjord Idrettslag"/>
    <n v="81864"/>
    <n v="81864"/>
  </r>
  <r>
    <n v="24759"/>
    <x v="3"/>
    <s v="KL11540004"/>
    <s v="Vindafjord Orienteringslag"/>
    <n v="858"/>
    <n v="858"/>
  </r>
  <r>
    <n v="164078"/>
    <x v="3"/>
    <s v="KL10140024"/>
    <s v="Vindbjart Fotballklubb"/>
    <n v="351207"/>
    <n v="351207"/>
  </r>
  <r>
    <n v="517792"/>
    <x v="3"/>
    <s v="KL03011251"/>
    <s v="Vinderen Sportsforening"/>
    <n v="4399"/>
    <n v="4399"/>
  </r>
  <r>
    <n v="22029"/>
    <x v="3"/>
    <s v="KL05010043"/>
    <s v="Vingar Idrettslag"/>
    <n v="32197"/>
    <n v="32197"/>
  </r>
  <r>
    <n v="21953"/>
    <x v="3"/>
    <s v="KL04360003"/>
    <s v="Vingelen Idrettslag"/>
    <n v="48965"/>
    <n v="48965"/>
  </r>
  <r>
    <n v="163951"/>
    <x v="3"/>
    <s v="KL04020063"/>
    <s v="Vinger Fotballklubb"/>
    <n v="10238"/>
    <n v="10238"/>
  </r>
  <r>
    <n v="22030"/>
    <x v="3"/>
    <s v="KL05010045"/>
    <s v="Vingrom IL"/>
    <n v="116616"/>
    <n v="116616"/>
  </r>
  <r>
    <n v="212709"/>
    <x v="3"/>
    <s v="KL03011043"/>
    <s v="Vingtor RC Club"/>
    <n v="4574"/>
    <n v="4574"/>
  </r>
  <r>
    <n v="23535"/>
    <x v="3"/>
    <s v="KL08340005"/>
    <s v="Vinje Idrottslag"/>
    <n v="93283"/>
    <n v="93283"/>
  </r>
  <r>
    <n v="26672"/>
    <x v="3"/>
    <s v="KL16120007"/>
    <s v="Vinjeøra Idrettslag"/>
    <n v="9123"/>
    <n v="9123"/>
  </r>
  <r>
    <n v="27197"/>
    <x v="3"/>
    <s v="KL17210021"/>
    <s v="Vinne IL"/>
    <n v="62998"/>
    <n v="62998"/>
  </r>
  <r>
    <n v="27198"/>
    <x v="3"/>
    <s v="KL17210022"/>
    <s v="Vinne Skilag"/>
    <n v="38380"/>
    <n v="38380"/>
  </r>
  <r>
    <n v="22194"/>
    <x v="3"/>
    <s v="KL05160011"/>
    <s v="Vinstra Idrettslag"/>
    <n v="36109"/>
    <n v="36109"/>
  </r>
  <r>
    <n v="455238"/>
    <x v="3"/>
    <s v="KL05160033"/>
    <s v="Vinstra Innebandyklubb"/>
    <n v="9203"/>
    <n v="9203"/>
  </r>
  <r>
    <n v="21058"/>
    <x v="3"/>
    <s v="KL03010421"/>
    <s v="Vippetangen Dykkerklubb"/>
    <n v="10648"/>
    <n v="10648"/>
  </r>
  <r>
    <n v="429732"/>
    <x v="3"/>
    <s v="KL03011115"/>
    <s v="Viqueens Cheerleaders"/>
    <n v="308619"/>
    <n v="308619"/>
  </r>
  <r>
    <n v="26231"/>
    <x v="3"/>
    <s v="KL15430005"/>
    <s v="Vistdal Idrettslag"/>
    <n v="11699"/>
    <n v="11699"/>
  </r>
  <r>
    <n v="683150"/>
    <x v="3"/>
    <s v="KL06050099"/>
    <s v="Viul Orienteringsklubb"/>
    <n v="0"/>
    <n v="0"/>
  </r>
  <r>
    <n v="23190"/>
    <x v="3"/>
    <s v="KL07180006"/>
    <s v="Vivestad Idrettsforening"/>
    <n v="3461"/>
    <n v="3461"/>
  </r>
  <r>
    <n v="20123"/>
    <x v="3"/>
    <s v="KL02190076"/>
    <s v="Vivil Idrettslag"/>
    <n v="158429"/>
    <n v="158429"/>
  </r>
  <r>
    <n v="23331"/>
    <x v="3"/>
    <s v="KL08060049"/>
    <s v="Vold IF"/>
    <n v="18085"/>
    <n v="18085"/>
  </r>
  <r>
    <n v="26082"/>
    <x v="3"/>
    <s v="KL15200018"/>
    <s v="Volda &amp; Ørsta Himmelseglarlag"/>
    <n v="10736"/>
    <n v="10736"/>
  </r>
  <r>
    <n v="26088"/>
    <x v="3"/>
    <s v="KL15200024"/>
    <s v="Volda &amp; Ørsta Trialklubb"/>
    <n v="7125"/>
    <n v="7125"/>
  </r>
  <r>
    <n v="515511"/>
    <x v="3"/>
    <s v="KL15190033"/>
    <s v="Volda Dykkerklubb"/>
    <n v="5932"/>
    <n v="5932"/>
  </r>
  <r>
    <n v="214637"/>
    <x v="3"/>
    <s v="KL15190031"/>
    <s v="Volda Golfklubb"/>
    <n v="60627"/>
    <n v="60627"/>
  </r>
  <r>
    <n v="528794"/>
    <x v="3"/>
    <s v="KL15190034"/>
    <s v="Volda Handballklubb"/>
    <n v="284645"/>
    <n v="284645"/>
  </r>
  <r>
    <n v="26053"/>
    <x v="3"/>
    <s v="KL15190014"/>
    <s v="Volda Judoklubb"/>
    <n v="4885"/>
    <n v="4885"/>
  </r>
  <r>
    <n v="113574"/>
    <x v="3"/>
    <s v="KL15190026"/>
    <s v="Volda Rideklubb"/>
    <n v="16953"/>
    <n v="16953"/>
  </r>
  <r>
    <n v="26054"/>
    <x v="3"/>
    <s v="KL15190015"/>
    <s v="Volda Studentidrettslag"/>
    <n v="20831"/>
    <n v="20831"/>
  </r>
  <r>
    <n v="26055"/>
    <x v="3"/>
    <s v="KL15190016"/>
    <s v="Volda Tennislag"/>
    <n v="5515"/>
    <n v="5515"/>
  </r>
  <r>
    <n v="26056"/>
    <x v="3"/>
    <s v="KL15190017"/>
    <s v="Volda Turn og Idrettslag - Allidrett"/>
    <n v="145841"/>
    <n v="145841"/>
  </r>
  <r>
    <n v="164334"/>
    <x v="3"/>
    <s v="KL15190028"/>
    <s v="Volda Turn og Idrottslag Fotball"/>
    <n v="414730"/>
    <n v="414730"/>
  </r>
  <r>
    <n v="164338"/>
    <x v="3"/>
    <s v="KL15190029"/>
    <s v="Volda Turn-og Idrottslag Allianseidrettslag"/>
    <n v="7202"/>
    <n v="7202"/>
  </r>
  <r>
    <n v="206878"/>
    <x v="3"/>
    <s v="KL15200027"/>
    <s v="Volda Ørsta Flyklubb"/>
    <n v="27550"/>
    <n v="27550"/>
  </r>
  <r>
    <n v="24510"/>
    <x v="3"/>
    <s v="KL11200004"/>
    <s v="Voll Idrettslag"/>
    <n v="233794"/>
    <n v="233794"/>
  </r>
  <r>
    <n v="26789"/>
    <x v="3"/>
    <s v="KL16340011"/>
    <s v="Vollan Idrettsklubb"/>
    <n v="28106"/>
    <n v="28106"/>
  </r>
  <r>
    <n v="20233"/>
    <x v="3"/>
    <s v="KL02200035"/>
    <s v="Vollen Ungdomslag"/>
    <n v="335803"/>
    <n v="335803"/>
  </r>
  <r>
    <n v="25773"/>
    <x v="3"/>
    <s v="KL14430008"/>
    <s v="Von Idrettslag"/>
    <n v="2902"/>
    <n v="2902"/>
  </r>
  <r>
    <n v="870641"/>
    <x v="3"/>
    <s v="KL12350077"/>
    <s v="Voss Bogeskyttarlaug"/>
    <n v="1320"/>
    <n v="1320"/>
  </r>
  <r>
    <n v="25340"/>
    <x v="3"/>
    <s v="KL12350014"/>
    <s v="Voss Fallskjermklubb"/>
    <n v="733343"/>
    <n v="733343"/>
  </r>
  <r>
    <n v="25350"/>
    <x v="3"/>
    <s v="KL12350026"/>
    <s v="Voss Freestyleklubb"/>
    <n v="26605"/>
    <n v="26605"/>
  </r>
  <r>
    <n v="163360"/>
    <x v="3"/>
    <s v="KL12350054"/>
    <s v="Voss Golfklubb"/>
    <n v="94680"/>
    <n v="94680"/>
  </r>
  <r>
    <n v="25361"/>
    <x v="3"/>
    <s v="KL12350038"/>
    <s v="Voss Handballklubb"/>
    <n v="81103"/>
    <n v="81103"/>
  </r>
  <r>
    <n v="25357"/>
    <x v="3"/>
    <s v="KL12350034"/>
    <s v="Voss Hang og Paraglider Klubb"/>
    <n v="53751"/>
    <n v="53751"/>
  </r>
  <r>
    <n v="25344"/>
    <x v="3"/>
    <s v="KL12350019"/>
    <s v="Voss Idrottslag"/>
    <n v="249621"/>
    <n v="249621"/>
  </r>
  <r>
    <n v="511487"/>
    <x v="3"/>
    <s v="KL12350064"/>
    <s v="Voss Kajakklubb"/>
    <n v="3183"/>
    <n v="3183"/>
  </r>
  <r>
    <n v="450363"/>
    <x v="3"/>
    <s v="KL12350062"/>
    <s v="Voss Motorsport Klubb"/>
    <n v="957"/>
    <n v="957"/>
  </r>
  <r>
    <n v="25346"/>
    <x v="3"/>
    <s v="KL12350022"/>
    <s v="Voss MSL"/>
    <n v="1475"/>
    <n v="1475"/>
  </r>
  <r>
    <n v="25351"/>
    <x v="3"/>
    <s v="KL12350027"/>
    <s v="Voss Skiskytterlag"/>
    <n v="33815"/>
    <n v="33815"/>
  </r>
  <r>
    <n v="25347"/>
    <x v="3"/>
    <s v="KL12350023"/>
    <s v="Voss Sykleklubb"/>
    <n v="20909"/>
    <n v="20909"/>
  </r>
  <r>
    <n v="25368"/>
    <x v="3"/>
    <s v="KL12350045"/>
    <s v="Voss Taekwon-do Klubb"/>
    <n v="23288"/>
    <n v="23288"/>
  </r>
  <r>
    <n v="544719"/>
    <x v="3"/>
    <s v="KL12350069"/>
    <s v="Voss Taijiquan Lag"/>
    <n v="6186"/>
    <n v="6186"/>
  </r>
  <r>
    <n v="526237"/>
    <x v="3"/>
    <s v="KL12350067"/>
    <s v="Vossevangen Cykleklubb"/>
    <n v="7159"/>
    <n v="7159"/>
  </r>
  <r>
    <n v="23516"/>
    <x v="3"/>
    <s v="KL08290011"/>
    <s v="Vrådal Golfklubb"/>
    <n v="14550"/>
    <n v="14550"/>
  </r>
  <r>
    <n v="23513"/>
    <x v="3"/>
    <s v="KL08290008"/>
    <s v="Vrådal I.L"/>
    <n v="49890"/>
    <n v="49890"/>
  </r>
  <r>
    <n v="27199"/>
    <x v="3"/>
    <s v="KL17210023"/>
    <s v="Vuku Idrettslag"/>
    <n v="216517"/>
    <n v="216517"/>
  </r>
  <r>
    <n v="27658"/>
    <x v="3"/>
    <s v="KL18360006"/>
    <s v="Værangfjord Idrettslag"/>
    <n v="3674"/>
    <n v="3674"/>
  </r>
  <r>
    <n v="206013"/>
    <x v="3"/>
    <s v="KL17140056"/>
    <s v="Værnes Flyklubb"/>
    <n v="106569"/>
    <n v="106569"/>
  </r>
  <r>
    <n v="182698"/>
    <x v="3"/>
    <s v="KL17140054"/>
    <s v="Værnes NTN Taekwon-Do Klubb"/>
    <n v="28320"/>
    <n v="28320"/>
  </r>
  <r>
    <n v="505670"/>
    <x v="3"/>
    <s v="KL10010182"/>
    <s v="Våg Fotballklubb"/>
    <n v="368219"/>
    <n v="368219"/>
  </r>
  <r>
    <n v="505671"/>
    <x v="3"/>
    <s v="KL10010183"/>
    <s v="Våg Håndballklubb"/>
    <n v="330455"/>
    <n v="330455"/>
  </r>
  <r>
    <n v="456969"/>
    <x v="3"/>
    <s v="KL18650040"/>
    <s v="Vågan Bowling Klubb"/>
    <n v="22405"/>
    <n v="22405"/>
  </r>
  <r>
    <n v="24581"/>
    <x v="3"/>
    <s v="KL11240012"/>
    <s v="Våganes Fotballklubb"/>
    <n v="39198"/>
    <n v="39198"/>
  </r>
  <r>
    <n v="25113"/>
    <x v="3"/>
    <s v="KL12010382"/>
    <s v="Vågen Taekwondo Klubb"/>
    <n v="10498"/>
    <n v="10498"/>
  </r>
  <r>
    <n v="568087"/>
    <x v="3"/>
    <s v="KL10010197"/>
    <s v="Vågsbygd Innebandyklubb"/>
    <n v="14829"/>
    <n v="14829"/>
  </r>
  <r>
    <n v="23857"/>
    <x v="3"/>
    <s v="KL10010087"/>
    <s v="Vågsbygd Karate Klubb"/>
    <n v="62973"/>
    <n v="62973"/>
  </r>
  <r>
    <n v="23878"/>
    <x v="3"/>
    <s v="KL10010108"/>
    <s v="Vågsbygd Seilforening"/>
    <n v="50979"/>
    <n v="50979"/>
  </r>
  <r>
    <n v="23858"/>
    <x v="3"/>
    <s v="KL10010088"/>
    <s v="Vågsbygd Svømme Og Livredningsklubb"/>
    <n v="243979"/>
    <n v="243979"/>
  </r>
  <r>
    <n v="721376"/>
    <x v="3"/>
    <s v="KL10010218"/>
    <s v="Vågsbygd Turn IL"/>
    <n v="118294"/>
    <n v="118294"/>
  </r>
  <r>
    <n v="26213"/>
    <x v="3"/>
    <s v="KL15390013"/>
    <s v="Vågstranda Idrettslag"/>
    <n v="16015"/>
    <n v="16015"/>
  </r>
  <r>
    <n v="768828"/>
    <x v="3"/>
    <s v="KL14390019"/>
    <s v="Vågsøy Klatreklubb"/>
    <n v="2765"/>
    <n v="2765"/>
  </r>
  <r>
    <n v="22176"/>
    <x v="3"/>
    <s v="KL05150007"/>
    <s v="Vågå Idrettslag"/>
    <n v="122967"/>
    <n v="122967"/>
  </r>
  <r>
    <n v="22182"/>
    <x v="3"/>
    <s v="KL05150013"/>
    <s v="Vågå Pistolklubb"/>
    <n v="3767"/>
    <n v="3767"/>
  </r>
  <r>
    <n v="21184"/>
    <x v="3"/>
    <s v="KL03010579"/>
    <s v="Vålerenga Amerikansk Fotball"/>
    <n v="108406"/>
    <n v="108406"/>
  </r>
  <r>
    <n v="446133"/>
    <x v="3"/>
    <s v="KL03011129"/>
    <s v="Vålerenga Basket"/>
    <n v="14686"/>
    <n v="14686"/>
  </r>
  <r>
    <n v="547855"/>
    <x v="3"/>
    <s v="KL03011281"/>
    <s v="Vålerenga Cricket Klubb"/>
    <n v="5316"/>
    <n v="5316"/>
  </r>
  <r>
    <n v="21228"/>
    <x v="3"/>
    <s v="KL03010625"/>
    <s v="Vålerenga Fotball"/>
    <n v="1476525"/>
    <n v="1476525"/>
  </r>
  <r>
    <n v="21227"/>
    <x v="3"/>
    <s v="KL03010624"/>
    <s v="Vålerenga Håndball"/>
    <n v="187712"/>
    <n v="187712"/>
  </r>
  <r>
    <n v="21363"/>
    <x v="3"/>
    <s v="KL03010760"/>
    <s v="Vålerenga Innebandy klubb"/>
    <n v="9688"/>
    <n v="9688"/>
  </r>
  <r>
    <n v="21226"/>
    <x v="3"/>
    <s v="KL03010623"/>
    <s v="Vålerenga Ishockey"/>
    <n v="286360"/>
    <n v="286360"/>
  </r>
  <r>
    <n v="21060"/>
    <x v="3"/>
    <s v="KL03010423"/>
    <s v="Vålerengens Idrettsforening"/>
    <n v="34399"/>
    <n v="34399"/>
  </r>
  <r>
    <n v="28285"/>
    <x v="3"/>
    <s v="KL19310022"/>
    <s v="Vårsol Idrettslag"/>
    <n v="19517"/>
    <n v="19517"/>
  </r>
  <r>
    <n v="26623"/>
    <x v="3"/>
    <s v="KL16010258"/>
    <s v="Wing Orienteringsklubb"/>
    <n v="47309"/>
    <n v="47309"/>
  </r>
  <r>
    <n v="679710"/>
    <x v="3"/>
    <s v="KL06020168"/>
    <s v="Ypsilon Kickboxing Klubb"/>
    <n v="24381"/>
    <n v="24381"/>
  </r>
  <r>
    <n v="678222"/>
    <x v="3"/>
    <s v="KL16380042"/>
    <s v="Ytre Geitastrand Idrettslag"/>
    <n v="4215"/>
    <n v="4215"/>
  </r>
  <r>
    <n v="25604"/>
    <x v="3"/>
    <s v="KL14110002"/>
    <s v="Ytre Gulen Idrettslag"/>
    <n v="6441"/>
    <n v="6441"/>
  </r>
  <r>
    <n v="28358"/>
    <x v="3"/>
    <s v="KL19400007"/>
    <s v="Ytre Kåfjord Idrettslag"/>
    <n v="2407"/>
    <n v="2407"/>
  </r>
  <r>
    <n v="708784"/>
    <x v="3"/>
    <s v="KL17500008"/>
    <s v="Ytre Namdal Modellflyklubb"/>
    <n v="1548"/>
    <n v="1548"/>
  </r>
  <r>
    <n v="761083"/>
    <x v="3"/>
    <s v="KL14390018"/>
    <s v="Ytre Nordfjord Bueskyttere"/>
    <n v="325"/>
    <n v="325"/>
  </r>
  <r>
    <n v="884744"/>
    <x v="3"/>
    <s v="KL14390020"/>
    <s v="Ytre Nordfjord ride og kjøreklubb"/>
    <n v="333"/>
    <n v="333"/>
  </r>
  <r>
    <n v="20337"/>
    <x v="3"/>
    <s v="KL02280012"/>
    <s v="Ytre Rælingen Ungdom Og Idrettslag"/>
    <n v="18887"/>
    <n v="18887"/>
  </r>
  <r>
    <n v="26689"/>
    <x v="3"/>
    <s v="KL16130004"/>
    <s v="Ytre Snillfjord Il"/>
    <n v="7087"/>
    <n v="7087"/>
  </r>
  <r>
    <n v="843974"/>
    <x v="3"/>
    <s v="KL15150014"/>
    <s v="Ytre Søre Sunnmøre Symjeklubb"/>
    <n v="12269"/>
    <n v="12269"/>
  </r>
  <r>
    <n v="27286"/>
    <x v="3"/>
    <s v="KL17500005"/>
    <s v="Ytre Vikna Idrettslag"/>
    <n v="5537"/>
    <n v="5537"/>
  </r>
  <r>
    <n v="25086"/>
    <x v="3"/>
    <s v="KL12010355"/>
    <s v="Ytrebygda Basketball Klubb"/>
    <n v="17561"/>
    <n v="17561"/>
  </r>
  <r>
    <n v="22800"/>
    <x v="3"/>
    <s v="KL06250013"/>
    <s v="Ytterkollen Idrettslag"/>
    <n v="932"/>
    <n v="932"/>
  </r>
  <r>
    <n v="27161"/>
    <x v="3"/>
    <s v="KL17190022"/>
    <s v="Ytterøy Idrettslag"/>
    <n v="12914"/>
    <n v="12914"/>
  </r>
  <r>
    <n v="19623"/>
    <x v="3"/>
    <s v="KL01050088"/>
    <s v="Yven IF"/>
    <n v="35172"/>
    <n v="35172"/>
  </r>
  <r>
    <n v="21220"/>
    <x v="3"/>
    <s v="KL02190302"/>
    <s v="Zero Pistolklubb"/>
    <n v="24547"/>
    <n v="24547"/>
  </r>
  <r>
    <n v="26348"/>
    <x v="3"/>
    <s v="KL15630018"/>
    <s v="Øksendal Idrettslag"/>
    <n v="24375"/>
    <n v="24375"/>
  </r>
  <r>
    <n v="28503"/>
    <x v="3"/>
    <s v="KL20140007"/>
    <s v="Øksfjord Atletklubb"/>
    <n v="21469"/>
    <n v="21469"/>
  </r>
  <r>
    <n v="28500"/>
    <x v="3"/>
    <s v="KL20140003"/>
    <s v="Øksfjord IL"/>
    <n v="31410"/>
    <n v="31410"/>
  </r>
  <r>
    <n v="27904"/>
    <x v="3"/>
    <s v="KL18680006"/>
    <s v="Øksil"/>
    <n v="114068"/>
    <n v="114068"/>
  </r>
  <r>
    <n v="736629"/>
    <x v="3"/>
    <s v="KL18680021"/>
    <s v="Øksnes Skytterklubb"/>
    <n v="3166"/>
    <n v="3166"/>
  </r>
  <r>
    <n v="27911"/>
    <x v="3"/>
    <s v="KL18680013"/>
    <s v="Øksnes Tennisklubb"/>
    <n v="4580"/>
    <n v="4580"/>
  </r>
  <r>
    <n v="25180"/>
    <x v="3"/>
    <s v="KL11590004"/>
    <s v="Ølen Idrettslag"/>
    <n v="79253"/>
    <n v="79253"/>
  </r>
  <r>
    <n v="824336"/>
    <x v="3"/>
    <s v="KL06270041"/>
    <s v="Ølstad Modellflyklubb"/>
    <n v="1265"/>
    <n v="1265"/>
  </r>
  <r>
    <n v="19879"/>
    <x v="3"/>
    <s v="KL01360011"/>
    <s v="Øreåsen Idrettslag - Innebandy"/>
    <n v="81599"/>
    <n v="81599"/>
  </r>
  <r>
    <n v="19775"/>
    <x v="3"/>
    <s v="KL01190003"/>
    <s v="Ørje Idrettslag"/>
    <n v="159908"/>
    <n v="159908"/>
  </r>
  <r>
    <n v="26728"/>
    <x v="3"/>
    <s v="KL16210012"/>
    <s v="Ørland Ballklubb"/>
    <n v="216455"/>
    <n v="216455"/>
  </r>
  <r>
    <n v="26722"/>
    <x v="3"/>
    <s v="KL16210004"/>
    <s v="Ørland Froskemannsklubb"/>
    <n v="6415"/>
    <n v="6415"/>
  </r>
  <r>
    <n v="26723"/>
    <x v="3"/>
    <s v="KL16210005"/>
    <s v="Ørland Helsesportlag"/>
    <n v="2876"/>
    <n v="2876"/>
  </r>
  <r>
    <n v="222211"/>
    <x v="3"/>
    <s v="KL16210018"/>
    <s v="Ørland Mc Klubb"/>
    <n v="11650"/>
    <n v="11650"/>
  </r>
  <r>
    <n v="26724"/>
    <x v="3"/>
    <s v="KL16210006"/>
    <s v="Ørland Pistolklubb"/>
    <n v="50620"/>
    <n v="50620"/>
  </r>
  <r>
    <n v="693934"/>
    <x v="3"/>
    <s v="KL16210029"/>
    <s v="Ørland Turnforening"/>
    <n v="88585"/>
    <n v="88585"/>
  </r>
  <r>
    <n v="27672"/>
    <x v="3"/>
    <s v="KL18370011"/>
    <s v="Ørnes Idrettslag"/>
    <n v="72116"/>
    <n v="72116"/>
  </r>
  <r>
    <n v="21062"/>
    <x v="3"/>
    <s v="KL03010426"/>
    <s v="Ørnulf, IF"/>
    <n v="31578"/>
    <n v="31578"/>
  </r>
  <r>
    <n v="26090"/>
    <x v="3"/>
    <s v="KL15230002"/>
    <s v="Ørskog Idrottslag"/>
    <n v="107532"/>
    <n v="107532"/>
  </r>
  <r>
    <n v="26093"/>
    <x v="3"/>
    <s v="KL15230005"/>
    <s v="Ørskog Ride og Køyreklubb"/>
    <n v="10392"/>
    <n v="10392"/>
  </r>
  <r>
    <n v="848813"/>
    <x v="3"/>
    <s v="KL15350028"/>
    <s v="Ørskogfjell Skilag"/>
    <n v="131469"/>
    <n v="131469"/>
  </r>
  <r>
    <n v="26077"/>
    <x v="3"/>
    <s v="KL15200013"/>
    <s v="Ørsta Idrettslag"/>
    <n v="427859"/>
    <n v="427859"/>
  </r>
  <r>
    <n v="26079"/>
    <x v="3"/>
    <s v="KL15200015"/>
    <s v="Ørsta Symjeklubb"/>
    <n v="10652"/>
    <n v="10652"/>
  </r>
  <r>
    <n v="26074"/>
    <x v="3"/>
    <s v="KL15200010"/>
    <s v="Ørsta/Volda Pistolklubb"/>
    <n v="18811"/>
    <n v="18811"/>
  </r>
  <r>
    <n v="21881"/>
    <x v="3"/>
    <s v="KL04280016"/>
    <s v="Østby Idrettslag"/>
    <n v="29686"/>
    <n v="29686"/>
  </r>
  <r>
    <n v="19855"/>
    <x v="3"/>
    <s v="KL01280011"/>
    <s v="Østbygda Idrettslag"/>
    <n v="11093"/>
    <n v="11093"/>
  </r>
  <r>
    <n v="21454"/>
    <x v="3"/>
    <s v="KL03010851"/>
    <s v="Østensjø/Dverg Innebandyklubb"/>
    <n v="26090"/>
    <n v="26090"/>
  </r>
  <r>
    <n v="21064"/>
    <x v="3"/>
    <s v="KL03010428"/>
    <s v="Østerdølenes Idrettslag I Oslo"/>
    <n v="6067"/>
    <n v="6067"/>
  </r>
  <r>
    <n v="456296"/>
    <x v="3"/>
    <s v="KL03011151"/>
    <s v="ØSTLANDSKAMERATENE F.C."/>
    <n v="3468"/>
    <n v="3468"/>
  </r>
  <r>
    <n v="452235"/>
    <x v="3"/>
    <s v="KL02290110"/>
    <s v="Østmarka Golfklubb"/>
    <n v="252093"/>
    <n v="252093"/>
  </r>
  <r>
    <n v="20410"/>
    <x v="3"/>
    <s v="KL02300048"/>
    <s v="Østmarka Idrettslag"/>
    <n v="17101"/>
    <n v="17101"/>
  </r>
  <r>
    <n v="21066"/>
    <x v="3"/>
    <s v="KL03010430"/>
    <s v="Østmarka Marsjklubb"/>
    <n v="12768"/>
    <n v="12768"/>
  </r>
  <r>
    <n v="159007"/>
    <x v="3"/>
    <s v="KL02300056"/>
    <s v="Østmarka Orienteringsklubb"/>
    <n v="74149"/>
    <n v="74149"/>
  </r>
  <r>
    <n v="21067"/>
    <x v="3"/>
    <s v="KL03010431"/>
    <s v="Østmarka Rytterklubb"/>
    <n v="48420"/>
    <n v="48420"/>
  </r>
  <r>
    <n v="21068"/>
    <x v="3"/>
    <s v="KL03010432"/>
    <s v="Østre Aker Skiklubb"/>
    <n v="4745"/>
    <n v="4745"/>
  </r>
  <r>
    <n v="22293"/>
    <x v="3"/>
    <s v="KL05280023"/>
    <s v="Østre Toten Gymnastikk- og Turnforening"/>
    <n v="14141"/>
    <n v="14141"/>
  </r>
  <r>
    <n v="22298"/>
    <x v="3"/>
    <s v="KL05280028"/>
    <s v="Østre Toten Helsesportlag"/>
    <n v="22242"/>
    <n v="22242"/>
  </r>
  <r>
    <n v="22289"/>
    <x v="3"/>
    <s v="KL05280018"/>
    <s v="Østre Toten Skilag"/>
    <n v="115622"/>
    <n v="115622"/>
  </r>
  <r>
    <n v="857242"/>
    <x v="3"/>
    <s v="KL12470070"/>
    <s v="Østsiden Askøy FK"/>
    <n v="56604"/>
    <n v="56604"/>
  </r>
  <r>
    <n v="19677"/>
    <x v="3"/>
    <s v="KL01060043"/>
    <s v="Østsiden Idrettslag Fredrikstad"/>
    <n v="337317"/>
    <n v="337317"/>
  </r>
  <r>
    <n v="28215"/>
    <x v="3"/>
    <s v="KL19240021"/>
    <s v="Øverbygd Idrettslag"/>
    <n v="37802"/>
    <n v="37802"/>
  </r>
  <r>
    <n v="28228"/>
    <x v="3"/>
    <s v="KL19240037"/>
    <s v="Øverbygd Kickboxingklubb"/>
    <n v="30918"/>
    <n v="30918"/>
  </r>
  <r>
    <n v="26954"/>
    <x v="3"/>
    <s v="KL16640011"/>
    <s v="Øverbygda Idrettslag"/>
    <n v="43238"/>
    <n v="43238"/>
  </r>
  <r>
    <n v="529764"/>
    <x v="3"/>
    <s v="KL19240054"/>
    <s v="Øverbygdhopp"/>
    <n v="8021"/>
    <n v="8021"/>
  </r>
  <r>
    <n v="21954"/>
    <x v="3"/>
    <s v="KL04360004"/>
    <s v="Øversjødalen Idrettslag"/>
    <n v="0"/>
    <n v="0"/>
  </r>
  <r>
    <n v="735663"/>
    <x v="3"/>
    <s v="KL15350027"/>
    <s v="Øverås Idrettslag"/>
    <n v="14814"/>
    <n v="14814"/>
  </r>
  <r>
    <n v="22779"/>
    <x v="3"/>
    <s v="KL06240016"/>
    <s v="Øvre Eiker Svømmeklubb"/>
    <n v="84807"/>
    <n v="84807"/>
  </r>
  <r>
    <n v="20653"/>
    <x v="3"/>
    <s v="KL02370029"/>
    <s v="Øvre Romerike Budo Senter"/>
    <n v="64154"/>
    <n v="64154"/>
  </r>
  <r>
    <n v="489721"/>
    <x v="3"/>
    <s v="KL02360044"/>
    <s v="Øvre Romerike Cheerleading "/>
    <n v="24212"/>
    <n v="24212"/>
  </r>
  <r>
    <n v="20571"/>
    <x v="3"/>
    <s v="KL02350026"/>
    <s v="Øvre Romerike Handicapidrettslag"/>
    <n v="21855"/>
    <n v="21855"/>
  </r>
  <r>
    <n v="28198"/>
    <x v="3"/>
    <s v="KL19230006"/>
    <s v="Øvre Salangen Idrettslag"/>
    <n v="54994"/>
    <n v="54994"/>
  </r>
  <r>
    <n v="22733"/>
    <x v="3"/>
    <s v="KL06210009"/>
    <s v="Øvre Sigdal idrettslag"/>
    <n v="6116"/>
    <n v="6116"/>
  </r>
  <r>
    <n v="26370"/>
    <x v="3"/>
    <s v="KL15660012"/>
    <s v="Øvre Surnadal Idrettslag"/>
    <n v="6671"/>
    <n v="6671"/>
  </r>
  <r>
    <n v="21633"/>
    <x v="3"/>
    <s v="KL04030070"/>
    <s v="Øvre Vang Kjøre og Rideklubb"/>
    <n v="38254"/>
    <n v="38254"/>
  </r>
  <r>
    <n v="22108"/>
    <x v="3"/>
    <s v="KL05020052"/>
    <s v="Øvre Vardal Sportsklubb"/>
    <n v="12673"/>
    <n v="12673"/>
  </r>
  <r>
    <n v="24000"/>
    <x v="3"/>
    <s v="KL10140012"/>
    <s v="Øvrebø Idrettslag"/>
    <n v="93037"/>
    <n v="93037"/>
  </r>
  <r>
    <n v="20055"/>
    <x v="3"/>
    <s v="KL02190008"/>
    <s v="Øvrevoll Hosle IL"/>
    <n v="853303"/>
    <n v="853303"/>
  </r>
  <r>
    <n v="24287"/>
    <x v="3"/>
    <s v="KL11030068"/>
    <s v="Øyane Idrettslag"/>
    <n v="13360"/>
    <n v="13360"/>
  </r>
  <r>
    <n v="699077"/>
    <x v="3"/>
    <s v="KL12470062"/>
    <s v="Øyane Svømmeklubb"/>
    <n v="171553"/>
    <n v="171553"/>
  </r>
  <r>
    <n v="22252"/>
    <x v="3"/>
    <s v="KL05210002"/>
    <s v="Øyer/Tretten Idrettsforening"/>
    <n v="232356"/>
    <n v="232356"/>
  </r>
  <r>
    <n v="609500"/>
    <x v="3"/>
    <s v="KL09060137"/>
    <s v="Øyestad Idrettsforening Fotball"/>
    <n v="91296"/>
    <n v="91296"/>
  </r>
  <r>
    <n v="23653"/>
    <x v="3"/>
    <s v="KL09060058"/>
    <s v="Øyestad IF allianse"/>
    <n v="45304"/>
    <n v="45304"/>
  </r>
  <r>
    <n v="609824"/>
    <x v="3"/>
    <s v="KL09060140"/>
    <s v="Øyestad IF Håndball"/>
    <n v="85488"/>
    <n v="85488"/>
  </r>
  <r>
    <n v="609823"/>
    <x v="3"/>
    <s v="KL09060139"/>
    <s v="Øyestad IF Håndball Elite"/>
    <n v="666593"/>
    <n v="666593"/>
  </r>
  <r>
    <n v="883487"/>
    <x v="3"/>
    <s v="KL12380055"/>
    <s v="Øystese Fotballklubb"/>
    <n v="184413"/>
    <n v="184413"/>
  </r>
  <r>
    <n v="25381"/>
    <x v="3"/>
    <s v="KL12380011"/>
    <s v="Øystese Idrettslag"/>
    <n v="31612"/>
    <n v="31612"/>
  </r>
  <r>
    <n v="22464"/>
    <x v="3"/>
    <s v="KL05440003"/>
    <s v="Øystre Slidre Idrettslag"/>
    <n v="90966"/>
    <n v="90966"/>
  </r>
  <r>
    <n v="22468"/>
    <x v="3"/>
    <s v="KL05440007"/>
    <s v="Øystre Slidre Skiskyttarlag"/>
    <n v="5508"/>
    <n v="5508"/>
  </r>
  <r>
    <n v="21775"/>
    <x v="3"/>
    <s v="KL04200012"/>
    <s v="Åbogen Idrettslag"/>
    <n v="8498"/>
    <n v="8498"/>
  </r>
  <r>
    <n v="27440"/>
    <x v="3"/>
    <s v="KL18110004"/>
    <s v="Åbygda Idrettslag"/>
    <n v="71267"/>
    <n v="71267"/>
  </r>
  <r>
    <n v="22647"/>
    <x v="3"/>
    <s v="KL06050040"/>
    <s v="Ådal I.L."/>
    <n v="91353"/>
    <n v="91353"/>
  </r>
  <r>
    <n v="21701"/>
    <x v="3"/>
    <s v="KL04150005"/>
    <s v="Ådalsbruk Fotballklubb"/>
    <n v="15851"/>
    <n v="15851"/>
  </r>
  <r>
    <n v="25401"/>
    <x v="3"/>
    <s v="KL12410007"/>
    <s v="Ådlandsfjorden Idrettslag"/>
    <n v="7837"/>
    <n v="7837"/>
  </r>
  <r>
    <n v="26765"/>
    <x v="3"/>
    <s v="KL16300002"/>
    <s v="Åfjord Idrettslag"/>
    <n v="189535"/>
    <n v="189535"/>
  </r>
  <r>
    <n v="23326"/>
    <x v="3"/>
    <s v="KL08060044"/>
    <s v="Åfoss og Omegn Idrettslag"/>
    <n v="58176"/>
    <n v="58176"/>
  </r>
  <r>
    <n v="27616"/>
    <x v="3"/>
    <s v="KL18330036"/>
    <s v="Åga Idrettslag"/>
    <n v="143620"/>
    <n v="143620"/>
  </r>
  <r>
    <n v="519534"/>
    <x v="3"/>
    <s v="KL12460052"/>
    <s v="Ågotnes Karateklubb"/>
    <n v="14320"/>
    <n v="14320"/>
  </r>
  <r>
    <n v="759631"/>
    <x v="3"/>
    <s v="KL12460066"/>
    <s v="Ågotnes Triathlonklubb"/>
    <n v="2602"/>
    <n v="2602"/>
  </r>
  <r>
    <n v="25999"/>
    <x v="3"/>
    <s v="KL15110005"/>
    <s v="Åheim Idrettslag"/>
    <n v="24174"/>
    <n v="24174"/>
  </r>
  <r>
    <n v="24721"/>
    <x v="3"/>
    <s v="KL11490017"/>
    <s v="Åkra Idrettslag"/>
    <n v="353705"/>
    <n v="353705"/>
  </r>
  <r>
    <n v="22703"/>
    <x v="3"/>
    <s v="KL06190005"/>
    <s v="Ål Idrettslag"/>
    <n v="277324"/>
    <n v="277324"/>
  </r>
  <r>
    <n v="22704"/>
    <x v="3"/>
    <s v="KL06190006"/>
    <s v="Ål Skiskytterlag"/>
    <n v="114669"/>
    <n v="114669"/>
  </r>
  <r>
    <n v="26867"/>
    <x v="3"/>
    <s v="KL16440004"/>
    <s v="ÅLEN IDRETTSLAG"/>
    <n v="159140"/>
    <n v="159140"/>
  </r>
  <r>
    <n v="25959"/>
    <x v="3"/>
    <s v="KL15040043"/>
    <s v="Ålesund Badmintonklubb"/>
    <n v="19370"/>
    <n v="19370"/>
  </r>
  <r>
    <n v="25961"/>
    <x v="3"/>
    <s v="KL15040045"/>
    <s v="Ålesund Bryteklubb"/>
    <n v="30764"/>
    <n v="30764"/>
  </r>
  <r>
    <n v="25975"/>
    <x v="3"/>
    <s v="KL15040059"/>
    <s v="Ålesund Døves Aktivitetsklubb"/>
    <n v="22003"/>
    <n v="22003"/>
  </r>
  <r>
    <n v="25938"/>
    <x v="3"/>
    <s v="KL15040019"/>
    <s v="Ålesund Friidrettsklubb"/>
    <n v="20510"/>
    <n v="20510"/>
  </r>
  <r>
    <n v="25979"/>
    <x v="3"/>
    <s v="KL15040063"/>
    <s v="Ålesund Golfklubb"/>
    <n v="313824"/>
    <n v="313824"/>
  </r>
  <r>
    <n v="884047"/>
    <x v="3"/>
    <s v="KL15040116"/>
    <s v="Ålesund Innebandyklubb"/>
    <n v="7440"/>
    <n v="7440"/>
  </r>
  <r>
    <n v="25984"/>
    <x v="3"/>
    <s v="KL15040068"/>
    <s v="Ålesund Ju Jitsu Klubb"/>
    <n v="20979"/>
    <n v="20979"/>
  </r>
  <r>
    <n v="25929"/>
    <x v="3"/>
    <s v="KL15040008"/>
    <s v="Ålesund Judoklubb"/>
    <n v="3955"/>
    <n v="3955"/>
  </r>
  <r>
    <n v="190192"/>
    <x v="3"/>
    <s v="KL15040085"/>
    <s v="Ålesund NTN Taekwon-Do Klubb"/>
    <n v="98047"/>
    <n v="98047"/>
  </r>
  <r>
    <n v="25971"/>
    <x v="3"/>
    <s v="KL15040055"/>
    <s v="Ålesund og Omegn Cykleklubb"/>
    <n v="5779"/>
    <n v="5779"/>
  </r>
  <r>
    <n v="837551"/>
    <x v="3"/>
    <s v="KL15040114"/>
    <s v="Ålesund og Omegn Modellflyklubb"/>
    <n v="874"/>
    <n v="874"/>
  </r>
  <r>
    <n v="25952"/>
    <x v="3"/>
    <s v="KL15040034"/>
    <s v="Ålesund Pistolklubb"/>
    <n v="1790"/>
    <n v="1790"/>
  </r>
  <r>
    <n v="25964"/>
    <x v="3"/>
    <s v="KL15040048"/>
    <s v="Ålesund Rideklubb"/>
    <n v="56564"/>
    <n v="56564"/>
  </r>
  <r>
    <n v="25988"/>
    <x v="3"/>
    <s v="KL15040072"/>
    <s v="Ålesund Sharks Basketballklubb"/>
    <n v="11729"/>
    <n v="11729"/>
  </r>
  <r>
    <n v="25994"/>
    <x v="3"/>
    <s v="KL15040078"/>
    <s v="Ålesund Sportsdans"/>
    <n v="2752"/>
    <n v="2752"/>
  </r>
  <r>
    <n v="25986"/>
    <x v="3"/>
    <s v="KL15040070"/>
    <s v="Ålesund Sportsdrill"/>
    <n v="76350"/>
    <n v="76350"/>
  </r>
  <r>
    <n v="25965"/>
    <x v="3"/>
    <s v="KL15040049"/>
    <s v="Ålesund Sportsdykkerklubb"/>
    <n v="29667"/>
    <n v="29667"/>
  </r>
  <r>
    <n v="25932"/>
    <x v="3"/>
    <s v="KL15040011"/>
    <s v="Ålesund Tennisklubb"/>
    <n v="137939"/>
    <n v="137939"/>
  </r>
  <r>
    <n v="25936"/>
    <x v="3"/>
    <s v="KL15040016"/>
    <s v="Ålesund Volleyballklubb"/>
    <n v="15003"/>
    <n v="15003"/>
  </r>
  <r>
    <n v="25967"/>
    <x v="3"/>
    <s v="KL15040051"/>
    <s v="Ålesunds Seilforening"/>
    <n v="118777"/>
    <n v="118777"/>
  </r>
  <r>
    <n v="25742"/>
    <x v="3"/>
    <s v="KL14380008"/>
    <s v="Ålfoten Idrettslag"/>
    <n v="5318"/>
    <n v="5318"/>
  </r>
  <r>
    <n v="24556"/>
    <x v="3"/>
    <s v="KL11220006"/>
    <s v="Ålgård Fotballklubb"/>
    <n v="358095"/>
    <n v="358095"/>
  </r>
  <r>
    <n v="24563"/>
    <x v="3"/>
    <s v="KL11220013"/>
    <s v="Ålgård Håndballklubb"/>
    <n v="226865"/>
    <n v="226865"/>
  </r>
  <r>
    <n v="524438"/>
    <x v="3"/>
    <s v="KL11220027"/>
    <s v="Ålgård Innebandyklubb"/>
    <n v="24034"/>
    <n v="24034"/>
  </r>
  <r>
    <n v="457097"/>
    <x v="3"/>
    <s v="KL11220024"/>
    <s v="Ålgård Orientering"/>
    <n v="19245"/>
    <n v="19245"/>
  </r>
  <r>
    <n v="24553"/>
    <x v="3"/>
    <s v="KL11220003"/>
    <s v="Ålgård Rideklubb"/>
    <n v="99045"/>
    <n v="99045"/>
  </r>
  <r>
    <n v="24557"/>
    <x v="3"/>
    <s v="KL11220007"/>
    <s v="Ålgård Svømmeklubb"/>
    <n v="30205"/>
    <n v="30205"/>
  </r>
  <r>
    <n v="24558"/>
    <x v="3"/>
    <s v="KL11220008"/>
    <s v="Ålgård Turnforening"/>
    <n v="69243"/>
    <n v="69243"/>
  </r>
  <r>
    <n v="25382"/>
    <x v="3"/>
    <s v="KL12380013"/>
    <s v="Ålvik Idrettslag"/>
    <n v="20692"/>
    <n v="20692"/>
  </r>
  <r>
    <n v="23528"/>
    <x v="3"/>
    <s v="KL08330004"/>
    <s v="Åmdal Idrettslag"/>
    <n v="13801"/>
    <n v="13801"/>
  </r>
  <r>
    <n v="26080"/>
    <x v="3"/>
    <s v="KL15200016"/>
    <s v="Åmdal Idrottslag"/>
    <n v="36128"/>
    <n v="36128"/>
  </r>
  <r>
    <n v="23530"/>
    <x v="3"/>
    <s v="KL08330006"/>
    <s v="Åmdal/Tokke Fotballklubb"/>
    <n v="28231"/>
    <n v="28231"/>
  </r>
  <r>
    <n v="768741"/>
    <x v="3"/>
    <s v="KL09290010"/>
    <s v="Åmli og Nissedal Motorklubb "/>
    <n v="11263"/>
    <n v="11263"/>
  </r>
  <r>
    <n v="22760"/>
    <x v="3"/>
    <s v="KL06230019"/>
    <s v="Åmot Idrettsforening"/>
    <n v="28753"/>
    <n v="28753"/>
  </r>
  <r>
    <n v="23502"/>
    <x v="3"/>
    <s v="KL08280004"/>
    <s v="Åmotsdal Idrettslag"/>
    <n v="10654"/>
    <n v="10654"/>
  </r>
  <r>
    <n v="24470"/>
    <x v="3"/>
    <s v="KL11110006"/>
    <s v="Åna Sira Fotballklubb"/>
    <n v="31325"/>
    <n v="31325"/>
  </r>
  <r>
    <n v="26215"/>
    <x v="3"/>
    <s v="KL15390015"/>
    <s v="Åndalsnes Idrettsforening"/>
    <n v="219729"/>
    <n v="219729"/>
  </r>
  <r>
    <n v="204635"/>
    <x v="3"/>
    <s v="KL15390030"/>
    <s v="Åndalsnes Taekwon-Do-Klubb"/>
    <n v="15381"/>
    <n v="15381"/>
  </r>
  <r>
    <n v="474912"/>
    <x v="3"/>
    <s v="KL14240013"/>
    <s v="Årdal Fotballklubb"/>
    <n v="54916"/>
    <n v="54916"/>
  </r>
  <r>
    <n v="896354"/>
    <x v="3"/>
    <s v="KL14240015"/>
    <s v="Årdal Klatreklubb"/>
    <n v="7"/>
    <n v="7"/>
  </r>
  <r>
    <n v="25669"/>
    <x v="3"/>
    <s v="KL14240003"/>
    <s v="Årdal Sportsskyttarlag"/>
    <n v="2620"/>
    <n v="2620"/>
  </r>
  <r>
    <n v="25671"/>
    <x v="3"/>
    <s v="KL14240005"/>
    <s v="Årdalstangen Idrettslag"/>
    <n v="116099"/>
    <n v="116099"/>
  </r>
  <r>
    <n v="24949"/>
    <x v="3"/>
    <s v="KL12010213"/>
    <s v="Årstad IL"/>
    <n v="148850"/>
    <n v="148850"/>
  </r>
  <r>
    <n v="21069"/>
    <x v="3"/>
    <s v="KL03010433"/>
    <s v="Årvoll Idrettslag"/>
    <n v="369605"/>
    <n v="369605"/>
  </r>
  <r>
    <n v="19962"/>
    <x v="3"/>
    <s v="KL02140007"/>
    <s v="Ås Bueskyttere"/>
    <n v="5224"/>
    <n v="5224"/>
  </r>
  <r>
    <n v="19970"/>
    <x v="3"/>
    <s v="KL02140015"/>
    <s v="Ås Delta Handikap Idrettslag"/>
    <n v="14188"/>
    <n v="14188"/>
  </r>
  <r>
    <n v="19963"/>
    <x v="3"/>
    <s v="KL02140008"/>
    <s v="Ås Idrettslag"/>
    <n v="349413"/>
    <n v="349413"/>
  </r>
  <r>
    <n v="553873"/>
    <x v="3"/>
    <s v="KL02140028"/>
    <s v="Ås IL Fotball"/>
    <n v="205644"/>
    <n v="205644"/>
  </r>
  <r>
    <n v="19967"/>
    <x v="3"/>
    <s v="KL02140012"/>
    <s v="Ås tennisklubb"/>
    <n v="9758"/>
    <n v="9758"/>
  </r>
  <r>
    <n v="19968"/>
    <x v="3"/>
    <s v="KL02140013"/>
    <s v="Ås Turnforening"/>
    <n v="28537"/>
    <n v="28537"/>
  </r>
  <r>
    <n v="21804"/>
    <x v="3"/>
    <s v="KL04250011"/>
    <s v="Åsa Idrettslag"/>
    <n v="46367"/>
    <n v="46367"/>
  </r>
  <r>
    <n v="131192"/>
    <x v="3"/>
    <s v="KL12010445"/>
    <s v="Åsane Allidrett"/>
    <n v="12613"/>
    <n v="12613"/>
  </r>
  <r>
    <n v="158865"/>
    <x v="3"/>
    <s v="KL12010464"/>
    <s v="Åsane Amerikansk Fotball Og Cheerleading Klubb"/>
    <n v="96164"/>
    <n v="96164"/>
  </r>
  <r>
    <n v="451895"/>
    <x v="3"/>
    <s v="KL12010599"/>
    <s v="Åsane Bowlingklubb"/>
    <n v="22116"/>
    <n v="22116"/>
  </r>
  <r>
    <n v="547657"/>
    <x v="3"/>
    <s v="KL12010657"/>
    <s v="Åsane Cykle Klubb"/>
    <n v="24619"/>
    <n v="24619"/>
  </r>
  <r>
    <n v="131195"/>
    <x v="3"/>
    <s v="KL12010448"/>
    <s v="Åsane Fotball"/>
    <n v="322521"/>
    <n v="322521"/>
  </r>
  <r>
    <n v="131197"/>
    <x v="3"/>
    <s v="KL12010450"/>
    <s v="Åsane Fotball Damer"/>
    <n v="209756"/>
    <n v="209756"/>
  </r>
  <r>
    <n v="131194"/>
    <x v="3"/>
    <s v="KL12010447"/>
    <s v="Åsane Håndball"/>
    <n v="118227"/>
    <n v="118227"/>
  </r>
  <r>
    <n v="24951"/>
    <x v="3"/>
    <s v="KL12010215"/>
    <s v="Åsane Il Alliansegruppen"/>
    <n v="69072"/>
    <n v="69072"/>
  </r>
  <r>
    <n v="25162"/>
    <x v="3"/>
    <s v="KL12010431"/>
    <s v="Åsane Pistolklubb"/>
    <n v="66980"/>
    <n v="66980"/>
  </r>
  <r>
    <n v="25081"/>
    <x v="3"/>
    <s v="KL12010350"/>
    <s v="Åsane Rideklubb"/>
    <n v="230125"/>
    <n v="230125"/>
  </r>
  <r>
    <n v="24953"/>
    <x v="3"/>
    <s v="KL12010217"/>
    <s v="Åsane Seilforening"/>
    <n v="46557"/>
    <n v="46557"/>
  </r>
  <r>
    <n v="24952"/>
    <x v="3"/>
    <s v="KL12010216"/>
    <s v="Åsane Sportsskytterlag"/>
    <n v="2101"/>
    <n v="2101"/>
  </r>
  <r>
    <n v="131193"/>
    <x v="3"/>
    <s v="KL12010446"/>
    <s v="Åsane Turn"/>
    <n v="5517"/>
    <n v="5517"/>
  </r>
  <r>
    <n v="24954"/>
    <x v="3"/>
    <s v="KL12010218"/>
    <s v="Åsane Vektløfterklubb"/>
    <n v="8163"/>
    <n v="8163"/>
  </r>
  <r>
    <n v="92763"/>
    <x v="3"/>
    <s v="KL03010885"/>
    <s v="Åsbråten Idrettslag"/>
    <n v="37976"/>
    <n v="37976"/>
  </r>
  <r>
    <n v="21720"/>
    <x v="3"/>
    <s v="KL04170011"/>
    <s v="Åsbygda IL Hovedlaget"/>
    <n v="45013"/>
    <n v="45013"/>
  </r>
  <r>
    <n v="27965"/>
    <x v="3"/>
    <s v="KL18710017"/>
    <s v="Åse Idrettslag"/>
    <n v="29058"/>
    <n v="29058"/>
  </r>
  <r>
    <n v="20664"/>
    <x v="3"/>
    <s v="KL02380006"/>
    <s v="Åsen Idrettslag"/>
    <n v="116702"/>
    <n v="116702"/>
  </r>
  <r>
    <n v="21874"/>
    <x v="3"/>
    <s v="KL04280009"/>
    <s v="Åsene-Søre Trysil Idrettslag"/>
    <n v="7033"/>
    <n v="7033"/>
  </r>
  <r>
    <n v="24046"/>
    <x v="3"/>
    <s v="KL10260001"/>
    <s v="Åseral idrettslag"/>
    <n v="18069"/>
    <n v="18069"/>
  </r>
  <r>
    <n v="442911"/>
    <x v="3"/>
    <s v="KL10260002"/>
    <s v="Åseral Snøscooterklubb"/>
    <n v="13506"/>
    <n v="13506"/>
  </r>
  <r>
    <n v="22935"/>
    <x v="3"/>
    <s v="KL07010033"/>
    <s v="Åsgårdstrand Idrettsforening Hoved"/>
    <n v="107536"/>
    <n v="107536"/>
  </r>
  <r>
    <n v="22936"/>
    <x v="3"/>
    <s v="KL07010034"/>
    <s v="Åsgårdstrand Seilforening"/>
    <n v="42940"/>
    <n v="42940"/>
  </r>
  <r>
    <n v="22555"/>
    <x v="3"/>
    <s v="KL06020079"/>
    <s v="Åskollen Fotballklubb"/>
    <n v="37649"/>
    <n v="37649"/>
  </r>
  <r>
    <n v="608052"/>
    <x v="3"/>
    <s v="KL06020166"/>
    <s v="Åskollen Sykkelklubb"/>
    <n v="2003"/>
    <n v="2003"/>
  </r>
  <r>
    <n v="21910"/>
    <x v="3"/>
    <s v="KL04290011"/>
    <s v="Åslia Skilag"/>
    <n v="24383"/>
    <n v="24383"/>
  </r>
  <r>
    <n v="21807"/>
    <x v="3"/>
    <s v="KL04250014"/>
    <s v="Åsnes Finnskog Idrettslag"/>
    <n v="20159"/>
    <n v="20159"/>
  </r>
  <r>
    <n v="205645"/>
    <x v="3"/>
    <s v="KL02140021"/>
    <s v="Ås-NMBU Orientering"/>
    <n v="16869"/>
    <n v="16869"/>
  </r>
  <r>
    <n v="22534"/>
    <x v="3"/>
    <s v="KL06020058"/>
    <s v="Åssiden Idrettsforening"/>
    <n v="382002"/>
    <n v="382002"/>
  </r>
  <r>
    <n v="24955"/>
    <x v="3"/>
    <s v="KL12010219"/>
    <s v="Åstveit Svømmeklubb"/>
    <n v="319993"/>
    <n v="319993"/>
  </r>
  <r>
    <n v="507800"/>
    <x v="4"/>
    <s v="SF17-VEST"/>
    <s v="Bordtennis - Region Vest"/>
    <n v="0"/>
    <n v="0"/>
  </r>
  <r>
    <n v="684257"/>
    <x v="4"/>
    <s v="RE0848"/>
    <s v="Hordaland Volleyballregion"/>
    <n v="0"/>
    <n v="0"/>
  </r>
  <r>
    <n v="610276"/>
    <x v="4"/>
    <s v="RE1214"/>
    <s v="NBBF Region Vest"/>
    <n v="145240"/>
    <n v="145240"/>
  </r>
  <r>
    <n v="507794"/>
    <x v="4"/>
    <s v="SF17-SØR"/>
    <s v="NBTF Region Sør"/>
    <n v="3457"/>
    <n v="3457"/>
  </r>
  <r>
    <n v="507797"/>
    <x v="4"/>
    <s v="SF0170"/>
    <s v="Nbtf Region Øst"/>
    <n v="41963"/>
    <n v="41963"/>
  </r>
  <r>
    <n v="734863"/>
    <x v="4"/>
    <s v="RE11230"/>
    <s v="NCF Region Sør"/>
    <n v="37510"/>
    <n v="37510"/>
  </r>
  <r>
    <n v="734868"/>
    <x v="4"/>
    <s v="RE07230"/>
    <s v="NCF Region TeVeBu"/>
    <n v="15393"/>
    <n v="15393"/>
  </r>
  <r>
    <n v="734871"/>
    <x v="4"/>
    <s v="RE12230"/>
    <s v="NCF Region Vest"/>
    <n v="27237"/>
    <n v="27237"/>
  </r>
  <r>
    <n v="735019"/>
    <x v="4"/>
    <s v="RE03230"/>
    <s v="NCF Region Øst"/>
    <n v="33358"/>
    <n v="33358"/>
  </r>
  <r>
    <n v="529302"/>
    <x v="4"/>
    <s v="RE0150"/>
    <s v="Norges Motorsportforbund - Region Øst"/>
    <n v="26585"/>
    <n v="26585"/>
  </r>
  <r>
    <n v="684444"/>
    <x v="4"/>
    <s v="RE1348"/>
    <s v="NVBF Region Nord"/>
    <n v="0"/>
    <n v="0"/>
  </r>
  <r>
    <n v="684197"/>
    <x v="4"/>
    <s v="RE0948"/>
    <s v="NVBF Region Sogn og Fjordane"/>
    <n v="27673"/>
    <n v="27673"/>
  </r>
  <r>
    <n v="223309"/>
    <x v="4"/>
    <s v="RE0748"/>
    <s v="NVBF Region Sydvest"/>
    <n v="0"/>
    <n v="0"/>
  </r>
  <r>
    <n v="744738"/>
    <x v="4"/>
    <s v="RE16480"/>
    <s v="NVBF Region Trøndelag"/>
    <n v="69135"/>
    <n v="69135"/>
  </r>
  <r>
    <n v="223305"/>
    <x v="4"/>
    <s v="RE0148"/>
    <s v="NVBF Region Øst"/>
    <n v="197287"/>
    <n v="197287"/>
  </r>
  <r>
    <n v="556139"/>
    <x v="4"/>
    <s v="RE0213"/>
    <s v="Oslo Og Akershus Bandyregion"/>
    <n v="0"/>
    <n v="0"/>
  </r>
  <r>
    <n v="679558"/>
    <x v="4"/>
    <s v="SF55-RE01"/>
    <s v="Styrkeløftregion Øst"/>
    <n v="18191"/>
    <n v="18191"/>
  </r>
  <r>
    <n v="875331"/>
    <x v="4"/>
    <s v="RE11470"/>
    <s v="Sør-Vestlandet vektløfterregion"/>
    <n v="7505"/>
    <n v="7505"/>
  </r>
  <r>
    <n v="610599"/>
    <x v="4"/>
    <s v="RE0246"/>
    <s v="Tennisregion Østland Vest"/>
    <n v="34234"/>
    <n v="34234"/>
  </r>
  <r>
    <n v="575594"/>
    <x v="5"/>
    <s v="SK2142"/>
    <s v="Agder og Rogaland Skikrets"/>
    <n v="378957"/>
    <n v="378957"/>
  </r>
  <r>
    <n v="967"/>
    <x v="5"/>
    <s v="SK0945"/>
    <s v="Agder Svømmekrets"/>
    <n v="0"/>
    <n v="0"/>
  </r>
  <r>
    <n v="539"/>
    <x v="5"/>
    <s v="SK0227"/>
    <s v="Akershus Friidrettskrets"/>
    <n v="113147"/>
    <n v="113147"/>
  </r>
  <r>
    <n v="612"/>
    <x v="5"/>
    <s v="SK0234"/>
    <s v="Akershus Ishockeykrets"/>
    <n v="40704"/>
    <n v="40704"/>
  </r>
  <r>
    <n v="644"/>
    <x v="5"/>
    <s v="SK0238"/>
    <s v="Akershus og Oslo Orienteringskrets"/>
    <n v="80380"/>
    <n v="80380"/>
  </r>
  <r>
    <n v="931"/>
    <x v="5"/>
    <s v="SK0244"/>
    <s v="Akershus og Oslo Skøytekrets"/>
    <n v="11306"/>
    <n v="11306"/>
  </r>
  <r>
    <n v="684"/>
    <x v="5"/>
    <s v="SK0242"/>
    <s v="Akershus Skikrets"/>
    <n v="185049"/>
    <n v="185049"/>
  </r>
  <r>
    <n v="701"/>
    <x v="5"/>
    <s v="SK0243"/>
    <s v="Akershus Skytterkrets"/>
    <n v="0"/>
    <n v="0"/>
  </r>
  <r>
    <n v="546"/>
    <x v="5"/>
    <s v="SK0927"/>
    <s v="Aust-Agder Friidrettskrets"/>
    <n v="0"/>
    <n v="0"/>
  </r>
  <r>
    <n v="912"/>
    <x v="5"/>
    <s v="SK0930"/>
    <s v="Aust-Agder Gymnastikk og Turnkrets"/>
    <n v="16779"/>
    <n v="16779"/>
  </r>
  <r>
    <n v="649"/>
    <x v="5"/>
    <s v="SK0938"/>
    <s v="Aust-Agder Orienteringskrets"/>
    <n v="21554"/>
    <n v="21554"/>
  </r>
  <r>
    <n v="419"/>
    <x v="5"/>
    <s v="SK1212"/>
    <s v="Badmintonkretsen Vest"/>
    <n v="16224"/>
    <n v="16224"/>
  </r>
  <r>
    <n v="855"/>
    <x v="5"/>
    <s v="SK1234"/>
    <s v="Bergen &amp; Hordaland Ishockeykrets"/>
    <n v="18123"/>
    <n v="18123"/>
  </r>
  <r>
    <n v="460"/>
    <x v="5"/>
    <s v="SK1218"/>
    <s v="Bergen Bowlingkrets"/>
    <n v="6337"/>
    <n v="6337"/>
  </r>
  <r>
    <n v="474"/>
    <x v="5"/>
    <s v="SK1120"/>
    <s v="Bueskytterregion Sør-Vest"/>
    <n v="3963"/>
    <n v="3963"/>
  </r>
  <r>
    <n v="543"/>
    <x v="5"/>
    <s v="SK0627"/>
    <s v="Buskerud Friidrettskrets"/>
    <n v="28520"/>
    <n v="28520"/>
  </r>
  <r>
    <n v="571"/>
    <x v="5"/>
    <s v="SK0630"/>
    <s v="Buskerud Gymnastikk- og Turnkrets"/>
    <n v="65299"/>
    <n v="65299"/>
  </r>
  <r>
    <n v="861"/>
    <x v="5"/>
    <s v="SK0638"/>
    <s v="Buskerud Orienteringskrets"/>
    <n v="41141"/>
    <n v="41141"/>
  </r>
  <r>
    <n v="664"/>
    <x v="5"/>
    <s v="SK0640"/>
    <s v="Buskerud Rytterkrets"/>
    <n v="0"/>
    <n v="0"/>
  </r>
  <r>
    <n v="688"/>
    <x v="5"/>
    <s v="SK0642"/>
    <s v="Buskerud Skikrets"/>
    <n v="300904"/>
    <n v="300904"/>
  </r>
  <r>
    <n v="774"/>
    <x v="5"/>
    <s v="SK0649"/>
    <s v="Buskerud Skiskytterkrets"/>
    <n v="50529"/>
    <n v="50529"/>
  </r>
  <r>
    <n v="703"/>
    <x v="5"/>
    <s v="SK0643"/>
    <s v="Buskerud Skytterkrets"/>
    <n v="9451"/>
    <n v="9451"/>
  </r>
  <r>
    <n v="422"/>
    <x v="5"/>
    <s v="SK2012"/>
    <s v="Finnmark Badmintonkrets"/>
    <n v="3046"/>
    <n v="3046"/>
  </r>
  <r>
    <n v="911"/>
    <x v="5"/>
    <s v="SK2019"/>
    <s v="Finnmark Brytekrets"/>
    <n v="1053"/>
    <n v="1053"/>
  </r>
  <r>
    <n v="535"/>
    <x v="5"/>
    <s v="SK2026"/>
    <s v="Finnmark Fotballkrets"/>
    <n v="416294"/>
    <n v="416294"/>
  </r>
  <r>
    <n v="556"/>
    <x v="5"/>
    <s v="SK2027"/>
    <s v="Finnmark Friidrettskrets"/>
    <n v="0"/>
    <n v="0"/>
  </r>
  <r>
    <n v="578"/>
    <x v="5"/>
    <s v="SK2030"/>
    <s v="Finnmark Gymnastikk og Turnkrets"/>
    <n v="19066"/>
    <n v="19066"/>
  </r>
  <r>
    <n v="566523"/>
    <x v="5"/>
    <s v="SK2040"/>
    <s v="Finnmark Rytterkrets"/>
    <n v="3368"/>
    <n v="3368"/>
  </r>
  <r>
    <n v="700"/>
    <x v="5"/>
    <s v="SK2042"/>
    <s v="Finnmark Skikrets"/>
    <n v="103461"/>
    <n v="103461"/>
  </r>
  <r>
    <n v="541"/>
    <x v="5"/>
    <s v="SK0427"/>
    <s v="Hedmark Friidrettskrets"/>
    <n v="156141"/>
    <n v="156141"/>
  </r>
  <r>
    <n v="569"/>
    <x v="5"/>
    <s v="SK0430"/>
    <s v="Hedmark Gymnastikk og Turnkrets"/>
    <n v="27187"/>
    <n v="27187"/>
  </r>
  <r>
    <n v="646"/>
    <x v="5"/>
    <s v="SK0438"/>
    <s v="Hedmark Orienteringskrets"/>
    <n v="42170"/>
    <n v="42170"/>
  </r>
  <r>
    <n v="663"/>
    <x v="5"/>
    <s v="SK0440"/>
    <s v="Hedmark Rytterkrets"/>
    <n v="8546"/>
    <n v="8546"/>
  </r>
  <r>
    <n v="686"/>
    <x v="5"/>
    <s v="SK0442"/>
    <s v="Hedmark Skikrets"/>
    <n v="288939"/>
    <n v="288939"/>
  </r>
  <r>
    <n v="773"/>
    <x v="5"/>
    <s v="SK0449"/>
    <s v="Hedmark Skiskytterkrets"/>
    <n v="73198"/>
    <n v="73198"/>
  </r>
  <r>
    <n v="427"/>
    <x v="5"/>
    <s v="SK1213"/>
    <s v="Hordaland Bandykrets"/>
    <n v="0"/>
    <n v="0"/>
  </r>
  <r>
    <n v="549"/>
    <x v="5"/>
    <s v="SK1227"/>
    <s v="Hordaland Fri-idrettskrets"/>
    <n v="0"/>
    <n v="0"/>
  </r>
  <r>
    <n v="574"/>
    <x v="5"/>
    <s v="SK1230"/>
    <s v="Hordaland Gymnastikk- og Turnkrets"/>
    <n v="67477"/>
    <n v="67477"/>
  </r>
  <r>
    <n v="960"/>
    <x v="5"/>
    <s v="SK1238"/>
    <s v="Hordaland Orienteringskrets"/>
    <n v="0"/>
    <n v="0"/>
  </r>
  <r>
    <n v="696889"/>
    <x v="5"/>
    <s v="SK1272"/>
    <s v="Hordaland Rugbykrets"/>
    <n v="2652"/>
    <n v="2652"/>
  </r>
  <r>
    <n v="670"/>
    <x v="5"/>
    <s v="SK1240"/>
    <s v="Hordaland Rytterkrets"/>
    <n v="0"/>
    <n v="0"/>
  </r>
  <r>
    <n v="694"/>
    <x v="5"/>
    <s v="SK1242"/>
    <s v="Hordaland Skikrets"/>
    <n v="164156"/>
    <n v="164156"/>
  </r>
  <r>
    <n v="889"/>
    <x v="5"/>
    <s v="SK1249"/>
    <s v="Hordaland Skiskyttarkrets"/>
    <n v="0"/>
    <n v="0"/>
  </r>
  <r>
    <n v="730"/>
    <x v="5"/>
    <s v="SK1245"/>
    <s v="Hordaland Svømmekrets"/>
    <n v="230367"/>
    <n v="230367"/>
  </r>
  <r>
    <n v="537"/>
    <x v="5"/>
    <s v="SK2626"/>
    <s v="Hålogaland Fotballkrets"/>
    <n v="312597"/>
    <n v="312597"/>
  </r>
  <r>
    <n v="424"/>
    <x v="5"/>
    <s v="SK0413"/>
    <s v="Innlandet Bandyregion"/>
    <n v="31345"/>
    <n v="31345"/>
  </r>
  <r>
    <n v="903"/>
    <x v="5"/>
    <s v="SK1613"/>
    <s v="Midt-Norge Bandyregion"/>
    <n v="109647"/>
    <n v="109647"/>
  </r>
  <r>
    <n v="901"/>
    <x v="5"/>
    <s v="SK1712"/>
    <s v="Midtnorsk Badmintonkrets Nord"/>
    <n v="2454"/>
    <n v="2454"/>
  </r>
  <r>
    <n v="551"/>
    <x v="5"/>
    <s v="SK1527"/>
    <s v="Møre &amp; Romsdal Friidrettskrets"/>
    <n v="128195"/>
    <n v="128195"/>
  </r>
  <r>
    <n v="575"/>
    <x v="5"/>
    <s v="SK1530"/>
    <s v="Møre Og Romsdal Gymnastikk Og Turnkrets"/>
    <n v="14039"/>
    <n v="14039"/>
  </r>
  <r>
    <n v="696"/>
    <x v="5"/>
    <s v="SK1542"/>
    <s v="Møre og Romsdal Skikrets"/>
    <n v="171235"/>
    <n v="171235"/>
  </r>
  <r>
    <n v="490"/>
    <x v="5"/>
    <s v="SK0423"/>
    <s v="NCF Region Innlandet"/>
    <n v="9039"/>
    <n v="9039"/>
  </r>
  <r>
    <n v="526"/>
    <x v="5"/>
    <s v="SK0926"/>
    <s v="NFF Agder"/>
    <n v="460238"/>
    <n v="460238"/>
  </r>
  <r>
    <n v="520"/>
    <x v="5"/>
    <s v="SK0226"/>
    <s v="NFF Akershus"/>
    <n v="474339"/>
    <n v="474339"/>
  </r>
  <r>
    <n v="523"/>
    <x v="5"/>
    <s v="SK0626"/>
    <s v="NFF Buskerud"/>
    <n v="0"/>
    <n v="0"/>
  </r>
  <r>
    <n v="528"/>
    <x v="5"/>
    <s v="SK1226"/>
    <s v="NFF Hordaland"/>
    <n v="0"/>
    <n v="0"/>
  </r>
  <r>
    <n v="522"/>
    <x v="5"/>
    <s v="SK0426"/>
    <s v="NFF Indre Østland"/>
    <n v="0"/>
    <n v="0"/>
  </r>
  <r>
    <n v="533"/>
    <x v="5"/>
    <s v="SK1826"/>
    <s v="NFF Nordland"/>
    <n v="0"/>
    <n v="0"/>
  </r>
  <r>
    <n v="530"/>
    <x v="5"/>
    <s v="SK1526"/>
    <s v="NFF Nordmøre Og Romsdal"/>
    <n v="0"/>
    <n v="0"/>
  </r>
  <r>
    <n v="521"/>
    <x v="5"/>
    <s v="SK0326"/>
    <s v="NFF Oslo"/>
    <n v="967522"/>
    <n v="967522"/>
  </r>
  <r>
    <n v="527"/>
    <x v="5"/>
    <s v="SK1126"/>
    <s v="NFF Rogaland"/>
    <n v="735609"/>
    <n v="735609"/>
  </r>
  <r>
    <n v="529"/>
    <x v="5"/>
    <s v="SK1426"/>
    <s v="NFF Sogn Og Fjordane"/>
    <n v="0"/>
    <n v="0"/>
  </r>
  <r>
    <n v="525"/>
    <x v="5"/>
    <s v="SK0826"/>
    <s v="NFF Telemark"/>
    <n v="0"/>
    <n v="0"/>
  </r>
  <r>
    <n v="531"/>
    <x v="5"/>
    <s v="SK1626"/>
    <s v="NFF Trøndelag"/>
    <n v="914922"/>
    <n v="914922"/>
  </r>
  <r>
    <n v="524"/>
    <x v="5"/>
    <s v="SK0726"/>
    <s v="NFF Vestfold"/>
    <n v="0"/>
    <n v="0"/>
  </r>
  <r>
    <n v="472394"/>
    <x v="5"/>
    <s v="SK3353"/>
    <s v="NHF Region Innlandet"/>
    <n v="0"/>
    <n v="0"/>
  </r>
  <r>
    <n v="851"/>
    <x v="5"/>
    <s v="SK3350"/>
    <s v="NHF Region Nord (Midt)"/>
    <n v="1198769"/>
    <n v="1198769"/>
  </r>
  <r>
    <n v="455919"/>
    <x v="5"/>
    <s v="SK3352"/>
    <s v="NHF Region Sør"/>
    <n v="923125"/>
    <n v="923125"/>
  </r>
  <r>
    <n v="506503"/>
    <x v="5"/>
    <s v="SK3355"/>
    <s v="NHF Region SørVest"/>
    <n v="1168374"/>
    <n v="1168374"/>
  </r>
  <r>
    <n v="506542"/>
    <x v="5"/>
    <s v="SK3356"/>
    <s v="NHF Region Vest"/>
    <n v="1133654"/>
    <n v="1133654"/>
  </r>
  <r>
    <n v="506519"/>
    <x v="5"/>
    <s v="SK3354"/>
    <s v="NHF Region Øst"/>
    <n v="1303603"/>
    <n v="1303603"/>
  </r>
  <r>
    <n v="698"/>
    <x v="5"/>
    <s v="SK1742"/>
    <s v="Nord Trøndelag Skikrets"/>
    <n v="274020"/>
    <n v="274020"/>
  </r>
  <r>
    <n v="479"/>
    <x v="5"/>
    <s v="SK1820"/>
    <s v="Nordland Bueskytterkrets"/>
    <n v="1584"/>
    <n v="1584"/>
  </r>
  <r>
    <n v="554"/>
    <x v="5"/>
    <s v="SK1827"/>
    <s v="Nordland Friidrettskrets"/>
    <n v="0"/>
    <n v="0"/>
  </r>
  <r>
    <n v="577"/>
    <x v="5"/>
    <s v="SK1830"/>
    <s v="Nordland Gymnastikk og Turnkrets"/>
    <n v="119978"/>
    <n v="119978"/>
  </r>
  <r>
    <n v="711"/>
    <x v="5"/>
    <s v="SK1843"/>
    <s v="Nordland Skytterkrets"/>
    <n v="0"/>
    <n v="0"/>
  </r>
  <r>
    <n v="721"/>
    <x v="5"/>
    <s v="SK1944"/>
    <s v="Nordnorsk Skøytekrets"/>
    <n v="1888"/>
    <n v="1888"/>
  </r>
  <r>
    <n v="553"/>
    <x v="5"/>
    <s v="SK1727"/>
    <s v="Nord-Trøndelag Friidrettskrets"/>
    <n v="0"/>
    <n v="0"/>
  </r>
  <r>
    <n v="576"/>
    <x v="5"/>
    <s v="SK1730"/>
    <s v="Nord-Trøndelag Gymnastikk og Turnkrets"/>
    <n v="0"/>
    <n v="0"/>
  </r>
  <r>
    <n v="753"/>
    <x v="5"/>
    <s v="SK1247"/>
    <s v="Nord-Vestlandet vektløfterregion"/>
    <n v="5101"/>
    <n v="5101"/>
  </r>
  <r>
    <n v="429"/>
    <x v="5"/>
    <s v="SK0314"/>
    <s v="Norges Basketballforbund Region Øst"/>
    <n v="0"/>
    <n v="0"/>
  </r>
  <r>
    <n v="943"/>
    <x v="5"/>
    <s v="SK1151"/>
    <s v="Norges Danseforbund Region Vest"/>
    <n v="2837"/>
    <n v="2837"/>
  </r>
  <r>
    <n v="542"/>
    <x v="5"/>
    <s v="SK0527"/>
    <s v="Oppland Friidrettskrets"/>
    <n v="45042"/>
    <n v="45042"/>
  </r>
  <r>
    <n v="570"/>
    <x v="5"/>
    <s v="SK0530"/>
    <s v="Oppland Gymnastikk- og Turnkrets"/>
    <n v="64192"/>
    <n v="64192"/>
  </r>
  <r>
    <n v="647"/>
    <x v="5"/>
    <s v="SK0538"/>
    <s v="Oppland Orienteringskrets"/>
    <n v="0"/>
    <n v="0"/>
  </r>
  <r>
    <n v="961"/>
    <x v="5"/>
    <s v="SK0540"/>
    <s v="Oppland Rytter Krets"/>
    <n v="8365"/>
    <n v="8365"/>
  </r>
  <r>
    <n v="687"/>
    <x v="5"/>
    <s v="SK0542"/>
    <s v="Oppland Skikrets"/>
    <n v="231361"/>
    <n v="231361"/>
  </r>
  <r>
    <n v="937"/>
    <x v="5"/>
    <s v="SK0549"/>
    <s v="Oppland Skiskytterkrets"/>
    <n v="0"/>
    <n v="0"/>
  </r>
  <r>
    <n v="964"/>
    <x v="5"/>
    <s v="SK0543"/>
    <s v="Oppland Skytterkrets"/>
    <n v="2086"/>
    <n v="2086"/>
  </r>
  <r>
    <n v="830"/>
    <x v="5"/>
    <s v="SK0318"/>
    <s v="Oslo Bowling Krets"/>
    <n v="14172"/>
    <n v="14172"/>
  </r>
  <r>
    <n v="540"/>
    <x v="5"/>
    <s v="SK0327"/>
    <s v="Oslo Friidrettskrets"/>
    <n v="136281"/>
    <n v="136281"/>
  </r>
  <r>
    <n v="919"/>
    <x v="5"/>
    <s v="SK0334"/>
    <s v="Oslo Ishockeykrets"/>
    <n v="66367"/>
    <n v="66367"/>
  </r>
  <r>
    <n v="568"/>
    <x v="5"/>
    <s v="SK0330"/>
    <s v="Oslo og Akershus Gymnastikk og Turnkrets"/>
    <n v="120632"/>
    <n v="120632"/>
  </r>
  <r>
    <n v="866"/>
    <x v="5"/>
    <s v="SK0340"/>
    <s v="Oslo og Akershus Rytterkrets"/>
    <n v="31476"/>
    <n v="31476"/>
  </r>
  <r>
    <n v="685"/>
    <x v="5"/>
    <s v="SK0342"/>
    <s v="Oslo Skikrets"/>
    <n v="373447"/>
    <n v="373447"/>
  </r>
  <r>
    <n v="873"/>
    <x v="5"/>
    <s v="SK0343"/>
    <s v="Oslo Skytterkrets"/>
    <n v="29075"/>
    <n v="29075"/>
  </r>
  <r>
    <n v="410"/>
    <x v="5"/>
    <s v="SK0312"/>
    <s v="Oslofjorden Badmintonkrets"/>
    <n v="16790"/>
    <n v="16790"/>
  </r>
  <r>
    <n v="910"/>
    <x v="5"/>
    <s v="SK1118"/>
    <s v="Rogaland Bowlingkrets"/>
    <n v="4514"/>
    <n v="4514"/>
  </r>
  <r>
    <n v="548"/>
    <x v="5"/>
    <s v="SK1127"/>
    <s v="Rogaland Friidrettskrets"/>
    <n v="56301"/>
    <n v="56301"/>
  </r>
  <r>
    <n v="837"/>
    <x v="5"/>
    <s v="SK1130"/>
    <s v="Rogaland Gymnastikk Og Turnkrets"/>
    <n v="47055"/>
    <n v="47055"/>
  </r>
  <r>
    <n v="615"/>
    <x v="5"/>
    <s v="SK1134"/>
    <s v="Rogaland Ishockeykrets"/>
    <n v="37989"/>
    <n v="37989"/>
  </r>
  <r>
    <n v="650"/>
    <x v="5"/>
    <s v="SK1138"/>
    <s v="Rogaland Orienteringskrets"/>
    <n v="34635"/>
    <n v="34635"/>
  </r>
  <r>
    <n v="669"/>
    <x v="5"/>
    <s v="SK1140"/>
    <s v="Rogaland Rytterkrets"/>
    <n v="6167"/>
    <n v="6167"/>
  </r>
  <r>
    <n v="678"/>
    <x v="5"/>
    <s v="SK1141"/>
    <s v="Rogaland Seilkrets"/>
    <n v="1325"/>
    <n v="1325"/>
  </r>
  <r>
    <n v="708"/>
    <x v="5"/>
    <s v="SK1143"/>
    <s v="Rogaland Skytterkrets"/>
    <n v="12996"/>
    <n v="12996"/>
  </r>
  <r>
    <n v="550"/>
    <x v="5"/>
    <s v="SK1427"/>
    <s v="Sogn og Fjordane Friidrettskrins"/>
    <n v="40660"/>
    <n v="40660"/>
  </r>
  <r>
    <n v="953"/>
    <x v="5"/>
    <s v="SK1430"/>
    <s v="Sogn Og Fjordane Gymnastikk Og Turnkrets"/>
    <n v="17561"/>
    <n v="17561"/>
  </r>
  <r>
    <n v="651"/>
    <x v="5"/>
    <s v="SK1438"/>
    <s v="Sogn og Fjordane Orienteringskrins"/>
    <n v="13866"/>
    <n v="13866"/>
  </r>
  <r>
    <n v="695"/>
    <x v="5"/>
    <s v="SK1442"/>
    <s v="Sogn og Fjordane Skikrins"/>
    <n v="196694"/>
    <n v="196694"/>
  </r>
  <r>
    <n v="777"/>
    <x v="5"/>
    <s v="SK1449"/>
    <s v="Sogn og Fjordane Skiskyttarkrins"/>
    <n v="0"/>
    <n v="0"/>
  </r>
  <r>
    <n v="731"/>
    <x v="5"/>
    <s v="SK1445"/>
    <s v="Sogn og Fjordane Symjekrins"/>
    <n v="0"/>
    <n v="0"/>
  </r>
  <r>
    <n v="536"/>
    <x v="5"/>
    <s v="SK2326"/>
    <s v="Sunnmøre Fotballkrets"/>
    <n v="506902"/>
    <n v="506902"/>
  </r>
  <r>
    <n v="616"/>
    <x v="5"/>
    <s v="SK1634"/>
    <s v="Sør Trøndelag Ishockeykrets"/>
    <n v="92147"/>
    <n v="92147"/>
  </r>
  <r>
    <n v="552"/>
    <x v="5"/>
    <s v="SK1627"/>
    <s v="Sør-Trøndelag Friidrettskrets"/>
    <n v="0"/>
    <n v="0"/>
  </r>
  <r>
    <n v="863"/>
    <x v="5"/>
    <s v="SK1638"/>
    <s v="Sør-trøndelag Orienteringskrets"/>
    <n v="36168"/>
    <n v="36168"/>
  </r>
  <r>
    <n v="697"/>
    <x v="5"/>
    <s v="SK1642"/>
    <s v="Sør-Trøndelag Skikrets"/>
    <n v="476398"/>
    <n v="476398"/>
  </r>
  <r>
    <n v="778"/>
    <x v="5"/>
    <s v="SK1649"/>
    <s v="Sør-Trøndelag Skiskytterkrets"/>
    <n v="78041"/>
    <n v="78041"/>
  </r>
  <r>
    <n v="710"/>
    <x v="5"/>
    <s v="SK1643"/>
    <s v="Sør-Trøndelag Skytterkrets"/>
    <n v="9947"/>
    <n v="9947"/>
  </r>
  <r>
    <n v="966"/>
    <x v="5"/>
    <s v="SK1644"/>
    <s v="Sør-Trøndelag Skøytekrets"/>
    <n v="8151"/>
    <n v="8151"/>
  </r>
  <r>
    <n v="819"/>
    <x v="5"/>
    <s v="SK1113"/>
    <s v="SørVest Bandyregion"/>
    <n v="179116"/>
    <n v="179116"/>
  </r>
  <r>
    <n v="948"/>
    <x v="5"/>
    <s v="SK0113"/>
    <s v="Sørøst Bandyregion"/>
    <n v="81656"/>
    <n v="81656"/>
  </r>
  <r>
    <n v="545"/>
    <x v="5"/>
    <s v="SK0827"/>
    <s v="Telemark Friidrettskrets"/>
    <n v="30785"/>
    <n v="30785"/>
  </r>
  <r>
    <n v="572"/>
    <x v="5"/>
    <s v="SK0830"/>
    <s v="Telemark Gymnastikk- og Turnkrets"/>
    <n v="29566"/>
    <n v="29566"/>
  </r>
  <r>
    <n v="666"/>
    <x v="5"/>
    <s v="SK0840"/>
    <s v="Telemark og Vestfold Rytterregion"/>
    <n v="15541"/>
    <n v="15541"/>
  </r>
  <r>
    <n v="575596"/>
    <x v="5"/>
    <s v="SK2242"/>
    <s v="Telemark og Vestfold Skikrets"/>
    <n v="240210"/>
    <n v="240210"/>
  </r>
  <r>
    <n v="888"/>
    <x v="5"/>
    <s v="SK0849"/>
    <s v="Telemark og Vestfold Skiskytterkrets"/>
    <n v="60959"/>
    <n v="60959"/>
  </r>
  <r>
    <n v="923"/>
    <x v="5"/>
    <s v="SK0838"/>
    <s v="Telemark Orienteringkrets"/>
    <n v="10420"/>
    <n v="10420"/>
  </r>
  <r>
    <n v="534"/>
    <x v="5"/>
    <s v="SK1926"/>
    <s v="Troms Fotballkrets"/>
    <n v="463993"/>
    <n v="463993"/>
  </r>
  <r>
    <n v="555"/>
    <x v="5"/>
    <s v="SK1927"/>
    <s v="Troms Friidrettskrets"/>
    <n v="55201"/>
    <n v="55201"/>
  </r>
  <r>
    <n v="839"/>
    <x v="5"/>
    <s v="SK1930"/>
    <s v="Troms Gymnastikk og Turnkrets"/>
    <n v="14042"/>
    <n v="14042"/>
  </r>
  <r>
    <n v="654"/>
    <x v="5"/>
    <s v="SK1938"/>
    <s v="Troms Orienteringskrets"/>
    <n v="25449"/>
    <n v="25449"/>
  </r>
  <r>
    <n v="872"/>
    <x v="5"/>
    <s v="SK1942"/>
    <s v="Troms Skikrets"/>
    <n v="381544"/>
    <n v="381544"/>
  </r>
  <r>
    <n v="939"/>
    <x v="5"/>
    <s v="SK1949"/>
    <s v="Troms Skiskytterkrets"/>
    <n v="0"/>
    <n v="0"/>
  </r>
  <r>
    <n v="833"/>
    <x v="5"/>
    <s v="SK1618"/>
    <s v="Trøndelag Bowlingkrets"/>
    <n v="13955"/>
    <n v="13955"/>
  </r>
  <r>
    <n v="838"/>
    <x v="5"/>
    <s v="SK1630"/>
    <s v="Trøndelag Gymnastikk og Turnkrets"/>
    <n v="65292"/>
    <n v="65292"/>
  </r>
  <r>
    <n v="547"/>
    <x v="5"/>
    <s v="SK1027"/>
    <s v="Vest-Agder Friidrettskrets"/>
    <n v="0"/>
    <n v="0"/>
  </r>
  <r>
    <n v="573"/>
    <x v="5"/>
    <s v="SK1030"/>
    <s v="Vest-Agder Gymnastikk og Turnkrets"/>
    <n v="9955"/>
    <n v="9955"/>
  </r>
  <r>
    <n v="862"/>
    <x v="5"/>
    <s v="SK1038"/>
    <s v="Vest-Agder Orienteringskrets"/>
    <n v="7494"/>
    <n v="7494"/>
  </r>
  <r>
    <n v="544"/>
    <x v="5"/>
    <s v="SK0727"/>
    <s v="Vestfold Friidrettskrets"/>
    <n v="0"/>
    <n v="0"/>
  </r>
  <r>
    <n v="836"/>
    <x v="5"/>
    <s v="SK0730"/>
    <s v="Vestfold Gymnastikk og Turnkrets"/>
    <n v="8619"/>
    <n v="8619"/>
  </r>
  <r>
    <n v="648"/>
    <x v="5"/>
    <s v="SK0738"/>
    <s v="Vestfold Orienteringskrets"/>
    <n v="6704"/>
    <n v="6704"/>
  </r>
  <r>
    <n v="658"/>
    <x v="5"/>
    <s v="SK0739"/>
    <s v="Vestfold Rokrets"/>
    <n v="0"/>
    <n v="0"/>
  </r>
  <r>
    <n v="472"/>
    <x v="5"/>
    <s v="SK0720"/>
    <s v="Vestviken Bueskytterregion/Særkrets"/>
    <n v="0"/>
    <n v="0"/>
  </r>
  <r>
    <n v="519"/>
    <x v="5"/>
    <s v="SK0126"/>
    <s v="Østfold Fotballkrets"/>
    <n v="466231"/>
    <n v="466231"/>
  </r>
  <r>
    <n v="538"/>
    <x v="5"/>
    <s v="SK0127"/>
    <s v="Østfold Friidrettskrets"/>
    <n v="42292"/>
    <n v="42292"/>
  </r>
  <r>
    <n v="567"/>
    <x v="5"/>
    <s v="SK0130"/>
    <s v="Østfold Gymnastikk- og Turnkrets"/>
    <n v="23814"/>
    <n v="23814"/>
  </r>
  <r>
    <n v="853"/>
    <x v="5"/>
    <s v="SK0134"/>
    <s v="Østfold Ishockeykrets"/>
    <n v="18506"/>
    <n v="18506"/>
  </r>
  <r>
    <n v="643"/>
    <x v="5"/>
    <s v="SK0138"/>
    <s v="Østfold Orienteringskrets"/>
    <n v="59562"/>
    <n v="59562"/>
  </r>
  <r>
    <n v="655"/>
    <x v="5"/>
    <s v="SK0139"/>
    <s v="Østfold Rokrets"/>
    <n v="1766"/>
    <n v="1766"/>
  </r>
  <r>
    <n v="662"/>
    <x v="5"/>
    <s v="SK0140"/>
    <s v="Østfold Rytterkrets"/>
    <n v="0"/>
    <n v="0"/>
  </r>
  <r>
    <n v="683"/>
    <x v="5"/>
    <s v="SK0142"/>
    <s v="Østfold Skikrets"/>
    <n v="34886"/>
    <n v="34886"/>
  </r>
  <r>
    <n v="929"/>
    <x v="5"/>
    <s v="SK0143"/>
    <s v="Østfold Skytterkrets"/>
    <n v="11050"/>
    <n v="11050"/>
  </r>
  <r>
    <n v="748"/>
    <x v="5"/>
    <s v="SK0347"/>
    <s v="Østlandet Vektløfterregion"/>
    <n v="9365"/>
    <n v="9365"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  <r>
    <m/>
    <x v="6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2">
  <r>
    <n v="10314"/>
    <x v="0"/>
    <s v="BKJ0"/>
    <s v="Agder Bedriftsidrettskrets"/>
    <x v="0"/>
  </r>
  <r>
    <n v="10306"/>
    <x v="0"/>
    <s v="BKB0"/>
    <s v="Akershus Bedriftsidrettskrets"/>
    <x v="1"/>
  </r>
  <r>
    <n v="10310"/>
    <x v="0"/>
    <s v="BKF0"/>
    <s v="Buskerud Bedriftsidrettskrets"/>
    <x v="2"/>
  </r>
  <r>
    <n v="10308"/>
    <x v="0"/>
    <s v="BKD0"/>
    <s v="Hedmark og Oppland bedriftsidrettskrets"/>
    <x v="3"/>
  </r>
  <r>
    <n v="10316"/>
    <x v="0"/>
    <s v="BKL0"/>
    <s v="Hordaland Bedriftsidrettskrets"/>
    <x v="4"/>
  </r>
  <r>
    <n v="10319"/>
    <x v="0"/>
    <s v="BKP0"/>
    <s v="Midt Norge Sør Bedriftsidrettskrets"/>
    <x v="5"/>
  </r>
  <r>
    <n v="10325"/>
    <x v="0"/>
    <s v="BKS0"/>
    <s v="Nordland Bedriftsidrettskrets"/>
    <x v="6"/>
  </r>
  <r>
    <n v="10320"/>
    <x v="0"/>
    <s v="BKQ0"/>
    <s v="Nord-Trøndelag bedriftsidrettskrets"/>
    <x v="7"/>
  </r>
  <r>
    <n v="10307"/>
    <x v="0"/>
    <s v="BKC0"/>
    <s v="Oslo Bedriftsidrettskrets"/>
    <x v="8"/>
  </r>
  <r>
    <n v="10315"/>
    <x v="0"/>
    <s v="BKK0"/>
    <s v="Rogaland bedriftsidrettskrets"/>
    <x v="9"/>
  </r>
  <r>
    <n v="10312"/>
    <x v="0"/>
    <s v="BKH0"/>
    <s v="Telemark bedriftsidrettskrets"/>
    <x v="10"/>
  </r>
  <r>
    <n v="10322"/>
    <x v="0"/>
    <s v="BKU0"/>
    <s v="Troms og Finnmark Bedriftsidrettskrets"/>
    <x v="11"/>
  </r>
  <r>
    <n v="10311"/>
    <x v="0"/>
    <s v="BKG0"/>
    <s v="Vestfold Bedriftsidrettskrets"/>
    <x v="12"/>
  </r>
  <r>
    <n v="10305"/>
    <x v="0"/>
    <s v="BKA0"/>
    <s v="Østfold bedriftsidrettskrets"/>
    <x v="13"/>
  </r>
  <r>
    <n v="12074"/>
    <x v="1"/>
    <s v="BL03015039C0"/>
    <s v="ABB B.I.L. Oslo"/>
    <x v="14"/>
  </r>
  <r>
    <n v="16783"/>
    <x v="1"/>
    <s v="BL12015212L2"/>
    <s v="Abb Bergen B.i.l."/>
    <x v="15"/>
  </r>
  <r>
    <n v="551260"/>
    <x v="1"/>
    <s v="BL12215423L0"/>
    <s v="Abb Stord Bil"/>
    <x v="16"/>
  </r>
  <r>
    <n v="687688"/>
    <x v="1"/>
    <s v="BL18045792S1"/>
    <s v="Activa Elit"/>
    <x v="17"/>
  </r>
  <r>
    <n v="836757"/>
    <x v="1"/>
    <s v="BL02137167B1"/>
    <s v="Advokatfirmaet Økland Bedriftsidrettslag"/>
    <x v="18"/>
  </r>
  <r>
    <n v="11482"/>
    <x v="1"/>
    <s v="BL02195949B2"/>
    <s v="Aibel Velferdsklubb Asker B.I.L"/>
    <x v="19"/>
  </r>
  <r>
    <n v="18628"/>
    <x v="1"/>
    <s v="BL18135001R4"/>
    <s v="Ajour B.i.l"/>
    <x v="20"/>
  </r>
  <r>
    <n v="16627"/>
    <x v="1"/>
    <s v="BL12015056L2"/>
    <s v="Aker Bergen B.I.L"/>
    <x v="21"/>
  </r>
  <r>
    <n v="16634"/>
    <x v="1"/>
    <s v="BL12015063L2"/>
    <s v="Allier Gruppen B.i.l"/>
    <x v="22"/>
  </r>
  <r>
    <n v="17115"/>
    <x v="1"/>
    <s v="BL12475002L2"/>
    <s v="Askøy Kommunale Bedriftsidrettslag"/>
    <x v="23"/>
  </r>
  <r>
    <n v="16520"/>
    <x v="1"/>
    <s v="BL11245324K2"/>
    <s v="Avinor B.I.L. Sola"/>
    <x v="24"/>
  </r>
  <r>
    <n v="780907"/>
    <x v="1"/>
    <s v="BL03017545"/>
    <s v="AxFlow B.I.L."/>
    <x v="21"/>
  </r>
  <r>
    <n v="13272"/>
    <x v="1"/>
    <s v="BL03016631C0"/>
    <s v="Bane Nors Bedriftsidrettslag I Oslo"/>
    <x v="25"/>
  </r>
  <r>
    <n v="14764"/>
    <x v="1"/>
    <s v="BL07045220G0"/>
    <s v="Bedriftidrettslaget Tine Sem"/>
    <x v="26"/>
  </r>
  <r>
    <n v="12469"/>
    <x v="1"/>
    <s v="BL03015434C0"/>
    <s v="Bedriftsidrettslaget Meteorologen"/>
    <x v="27"/>
  </r>
  <r>
    <n v="13165"/>
    <x v="1"/>
    <s v="BL03016453C0"/>
    <s v="Bedriftsidrettslaget Til Kommunal Landspensjonskasse (KLP)"/>
    <x v="28"/>
  </r>
  <r>
    <n v="12318"/>
    <x v="1"/>
    <s v="BL03015283C0"/>
    <s v="Bedriftsidrettslaget Til Krefforeningen I Oslo"/>
    <x v="29"/>
  </r>
  <r>
    <n v="17077"/>
    <x v="1"/>
    <s v="BL12285003L1"/>
    <s v="Bedriftsidrettslaget Tity"/>
    <x v="21"/>
  </r>
  <r>
    <n v="15876"/>
    <x v="1"/>
    <s v="BL10295056J3"/>
    <s v="Bedriftsidrettslaget V/ge Healthcare Lindesnes"/>
    <x v="30"/>
  </r>
  <r>
    <n v="11273"/>
    <x v="1"/>
    <s v="BL02145037B3"/>
    <s v="Bedriftsidrettslaget Ved Norges Miljø- Og Biovitenskapelige Universitet (nmbu-bil)"/>
    <x v="31"/>
  </r>
  <r>
    <n v="17895"/>
    <x v="1"/>
    <s v="BL16015251P3"/>
    <s v="BEDRIFTSIDRETTSLAGET VED NORGES TEKNISK-NATURVITENSKAPELIGE UNIVERSITET"/>
    <x v="32"/>
  </r>
  <r>
    <n v="16259"/>
    <x v="1"/>
    <s v="BL11035317K2"/>
    <s v="BEDRIFTSIDRETTSLAGET VEGSPRETTEN"/>
    <x v="21"/>
  </r>
  <r>
    <n v="16677"/>
    <x v="1"/>
    <s v="BL12015106L2"/>
    <s v="Bergen Fengsel Bedriftsidrettslag"/>
    <x v="21"/>
  </r>
  <r>
    <n v="17000"/>
    <x v="1"/>
    <s v="BL12015435L2"/>
    <s v="Bergen Kommune B.i.l"/>
    <x v="33"/>
  </r>
  <r>
    <n v="16615"/>
    <x v="1"/>
    <s v="BL12015044L2"/>
    <s v="Bergen Politi Idrettslag"/>
    <x v="34"/>
  </r>
  <r>
    <n v="16623"/>
    <x v="1"/>
    <s v="BL12015052L2"/>
    <s v="Bergenslærerne B.I.L."/>
    <x v="35"/>
  </r>
  <r>
    <n v="11803"/>
    <x v="1"/>
    <s v="BL02305060B1"/>
    <s v="Bertel O. Steen Bedriftsidrettslag (bos B.i.l.) Oslo Og Akershus Krets"/>
    <x v="36"/>
  </r>
  <r>
    <n v="174838"/>
    <x v="1"/>
    <s v="BL12015594L2"/>
    <s v="BKK B.I.L."/>
    <x v="37"/>
  </r>
  <r>
    <n v="18516"/>
    <x v="1"/>
    <s v="BL18045513S1"/>
    <s v="Bodø Politiidrettslag B.I.L."/>
    <x v="38"/>
  </r>
  <r>
    <n v="806546"/>
    <x v="1"/>
    <s v="BL17025295Q3"/>
    <s v="Brannvesenet Midt IKS"/>
    <x v="39"/>
  </r>
  <r>
    <n v="13992"/>
    <x v="1"/>
    <s v="BL06025031F1"/>
    <s v="Buskerud vegvesen b.i.l."/>
    <x v="40"/>
  </r>
  <r>
    <n v="17021"/>
    <x v="1"/>
    <s v="BL12015456L2"/>
    <s v="Caverion Bergen B.I.L."/>
    <x v="41"/>
  </r>
  <r>
    <n v="12353"/>
    <x v="1"/>
    <s v="BL03015318C0"/>
    <s v="Ciber B.I.L."/>
    <x v="42"/>
  </r>
  <r>
    <n v="15535"/>
    <x v="1"/>
    <s v="BL10015008J4"/>
    <s v="Color Lines Sportsklubb"/>
    <x v="43"/>
  </r>
  <r>
    <n v="16497"/>
    <x v="1"/>
    <s v="BL11245014K2"/>
    <s v="Conocophillips Bil"/>
    <x v="44"/>
  </r>
  <r>
    <n v="16695"/>
    <x v="1"/>
    <s v="BL12015124L2"/>
    <s v="Convel"/>
    <x v="21"/>
  </r>
  <r>
    <n v="16607"/>
    <x v="1"/>
    <s v="BL12015036L2"/>
    <s v="Dnb-klubben Bergen"/>
    <x v="45"/>
  </r>
  <r>
    <n v="16569"/>
    <x v="1"/>
    <s v="BL11495053K1"/>
    <s v="DuPont Bedriftsidrettslag Vormedal"/>
    <x v="21"/>
  </r>
  <r>
    <n v="164111"/>
    <x v="1"/>
    <s v="BL03019157C0"/>
    <s v="Dxc Bil Oslo"/>
    <x v="46"/>
  </r>
  <r>
    <n v="189902"/>
    <x v="1"/>
    <s v="BL03019243C0"/>
    <s v="Eika Bedriftsidrettslag"/>
    <x v="47"/>
  </r>
  <r>
    <n v="12200"/>
    <x v="1"/>
    <s v="BL03015165C0"/>
    <s v="Eksportfinans B.I.L."/>
    <x v="48"/>
  </r>
  <r>
    <n v="12204"/>
    <x v="1"/>
    <s v="BL03015169C0"/>
    <s v="Elkem Bedriftidrettslag"/>
    <x v="49"/>
  </r>
  <r>
    <n v="205690"/>
    <x v="1"/>
    <s v="BL16015673P0"/>
    <s v="Entro Energi B.I.L."/>
    <x v="21"/>
  </r>
  <r>
    <n v="16260"/>
    <x v="1"/>
    <s v="BL11035318K2"/>
    <s v="Equinor Bedriftsidrettslag Stavanger"/>
    <x v="50"/>
  </r>
  <r>
    <n v="17025"/>
    <x v="1"/>
    <s v="BL12015460L2"/>
    <s v="Equinor Bil Bergen"/>
    <x v="51"/>
  </r>
  <r>
    <n v="17133"/>
    <x v="1"/>
    <s v="BL12635222L2"/>
    <s v="Equinor Bil Mongstad"/>
    <x v="52"/>
  </r>
  <r>
    <n v="11525"/>
    <x v="1"/>
    <s v="BL02196055B2"/>
    <s v="EQUINOR BIL OSLO"/>
    <x v="21"/>
  </r>
  <r>
    <n v="139507"/>
    <x v="1"/>
    <s v="BL17145029Q4"/>
    <s v="EQUINOR HALTENBANKEN BEDRIFTSIDRETTSLAG"/>
    <x v="53"/>
  </r>
  <r>
    <n v="18966"/>
    <x v="1"/>
    <s v="BL19035234U4"/>
    <s v="Equinor Harstad B.I.L."/>
    <x v="54"/>
  </r>
  <r>
    <n v="18349"/>
    <x v="1"/>
    <s v="BL17145018Q4"/>
    <s v="Equinor Stjørdal Bedriftsidrettslag"/>
    <x v="55"/>
  </r>
  <r>
    <n v="17957"/>
    <x v="1"/>
    <s v="BL16015313P3"/>
    <s v="Equinor Trondheim B.I.L."/>
    <x v="56"/>
  </r>
  <r>
    <n v="12217"/>
    <x v="1"/>
    <s v="BL03015182C0"/>
    <s v="Esso Klubben Oslo"/>
    <x v="57"/>
  </r>
  <r>
    <n v="14725"/>
    <x v="1"/>
    <s v="BL07045156G0"/>
    <s v="Essoraff Sport B.i.l."/>
    <x v="58"/>
  </r>
  <r>
    <n v="16659"/>
    <x v="1"/>
    <s v="BL12015088L2"/>
    <s v="Fana Sparebank B.I.L."/>
    <x v="21"/>
  </r>
  <r>
    <n v="11894"/>
    <x v="1"/>
    <s v="BL02315081B1"/>
    <s v="Ffi Bedriftsidrettslag"/>
    <x v="59"/>
  </r>
  <r>
    <n v="12470"/>
    <x v="1"/>
    <s v="BL03015435C0"/>
    <s v="Finanstilsynets Idrettsforening"/>
    <x v="60"/>
  </r>
  <r>
    <n v="12661"/>
    <x v="1"/>
    <s v="BL03015653C0"/>
    <s v="Folkehelseinstituttet Bedriftsidrettslag"/>
    <x v="61"/>
  </r>
  <r>
    <n v="17774"/>
    <x v="1"/>
    <s v="BL16015130P3"/>
    <s v="Foreningen Aktivum"/>
    <x v="62"/>
  </r>
  <r>
    <n v="13617"/>
    <x v="1"/>
    <s v="BL04265282D5"/>
    <s v="Forestia Bil"/>
    <x v="63"/>
  </r>
  <r>
    <n v="12994"/>
    <x v="1"/>
    <s v="BL03016282C0"/>
    <s v="Forsvarsdepartementets Idrettslag"/>
    <x v="64"/>
  </r>
  <r>
    <n v="575175"/>
    <x v="1"/>
    <s v="BL16015942P0"/>
    <s v="Fosenborg B.I.L"/>
    <x v="21"/>
  </r>
  <r>
    <n v="826066"/>
    <x v="1"/>
    <s v="BL03017590"/>
    <s v="Franzefoss Gjenvinning Region Øst B.i.l."/>
    <x v="65"/>
  </r>
  <r>
    <n v="12562"/>
    <x v="1"/>
    <s v="BL03015528C0"/>
    <s v="Fred. Olsen &amp; Co's Sportsklubb"/>
    <x v="66"/>
  </r>
  <r>
    <n v="10817"/>
    <x v="1"/>
    <s v="BL01065005A1"/>
    <s v="Fredrikstad Tollernes Bedriftsidrettslag (ftbil)"/>
    <x v="67"/>
  </r>
  <r>
    <n v="164132"/>
    <x v="1"/>
    <s v="BL03019166C0"/>
    <s v="Fremskrittspartiet B.I.L."/>
    <x v="68"/>
  </r>
  <r>
    <n v="10467"/>
    <x v="1"/>
    <s v="BL01015539A2"/>
    <s v="Fresenius Kabi Bedriftsidrettslag"/>
    <x v="69"/>
  </r>
  <r>
    <n v="16194"/>
    <x v="1"/>
    <s v="BL11035160K2"/>
    <s v="Fylkeshusets Bedriftsidrettslag"/>
    <x v="70"/>
  </r>
  <r>
    <n v="13720"/>
    <x v="1"/>
    <s v="BL05015105E3"/>
    <s v="Fylkeskameratene B.I.L"/>
    <x v="71"/>
  </r>
  <r>
    <n v="17197"/>
    <x v="1"/>
    <s v="BL14325039M2"/>
    <s v="Førde Sentralsjukehus B.i.l."/>
    <x v="72"/>
  </r>
  <r>
    <n v="760787"/>
    <x v="1"/>
    <s v="BL01055703A5"/>
    <s v="Geomatikk"/>
    <x v="21"/>
  </r>
  <r>
    <n v="605067"/>
    <x v="1"/>
    <s v="BL01055679A5"/>
    <s v="Gjensidige Sport Øst"/>
    <x v="73"/>
  </r>
  <r>
    <n v="164048"/>
    <x v="1"/>
    <s v="BL06045554F3"/>
    <s v="Gkn Aerospace Norway Bedriftsidrettslag"/>
    <x v="74"/>
  </r>
  <r>
    <n v="17266"/>
    <x v="1"/>
    <s v="BL15025564O2"/>
    <s v="Glamox Bedrifts Idrettslag"/>
    <x v="75"/>
  </r>
  <r>
    <n v="10750"/>
    <x v="1"/>
    <s v="BL01055350A5"/>
    <s v="Glomma Papp Bedriftsidrettslag"/>
    <x v="76"/>
  </r>
  <r>
    <n v="609844"/>
    <x v="1"/>
    <s v="BL11025654N"/>
    <s v="Gulfmark B.i.l"/>
    <x v="77"/>
  </r>
  <r>
    <n v="16513"/>
    <x v="1"/>
    <s v="BL11245179K2"/>
    <s v="Halliclub Norway"/>
    <x v="78"/>
  </r>
  <r>
    <n v="13907"/>
    <x v="1"/>
    <s v="BL05345001E1"/>
    <s v="Hapro B.I.L."/>
    <x v="79"/>
  </r>
  <r>
    <n v="695154"/>
    <x v="1"/>
    <s v="BL12285416L0"/>
    <s v="Hardanger Politiidrettslag B.i.l."/>
    <x v="80"/>
  </r>
  <r>
    <n v="16375"/>
    <x v="1"/>
    <s v="BL11065006K1"/>
    <s v="Haugaland Kraft Bedriftsidrettslag"/>
    <x v="81"/>
  </r>
  <r>
    <n v="16883"/>
    <x v="1"/>
    <s v="BL12015315L2"/>
    <s v="Haukeland Sykehus Idrettslag"/>
    <x v="82"/>
  </r>
  <r>
    <n v="607437"/>
    <x v="1"/>
    <s v="BL11025648N"/>
    <s v="Hellevik Vvs B.i.l"/>
    <x v="83"/>
  </r>
  <r>
    <n v="15081"/>
    <x v="1"/>
    <s v="BL08055071H0"/>
    <s v="Herøya Industripark Bedriftsidrettslag"/>
    <x v="84"/>
  </r>
  <r>
    <n v="697429"/>
    <x v="1"/>
    <s v="BL18045808S1"/>
    <s v="Hi-Fi Klubben"/>
    <x v="21"/>
  </r>
  <r>
    <n v="13725"/>
    <x v="1"/>
    <s v="BL05015114E3"/>
    <s v="Hovedarsenalet BIL"/>
    <x v="85"/>
  </r>
  <r>
    <n v="577607"/>
    <x v="1"/>
    <s v="BL16015952P0"/>
    <s v="Hveita United B.I.L"/>
    <x v="21"/>
  </r>
  <r>
    <n v="12539"/>
    <x v="1"/>
    <s v="BL03015504C0"/>
    <s v="Hydro Oslo Bedriftsidrettslag"/>
    <x v="86"/>
  </r>
  <r>
    <n v="16885"/>
    <x v="1"/>
    <s v="BL12015317L2"/>
    <s v="Høgskulen På Vestlandet Bedriftsidrettslag, Nærregion Bergen"/>
    <x v="87"/>
  </r>
  <r>
    <n v="12860"/>
    <x v="1"/>
    <s v="BL03016148C0"/>
    <s v="Høyskolen Kristiania Bil"/>
    <x v="88"/>
  </r>
  <r>
    <n v="455416"/>
    <x v="1"/>
    <s v="BL02197220B2"/>
    <s v="Hårek AG"/>
    <x v="21"/>
  </r>
  <r>
    <n v="203639"/>
    <x v="1"/>
    <s v="BL03019363C0"/>
    <s v="Idrettens Hus B.I.L. Oslo"/>
    <x v="89"/>
  </r>
  <r>
    <n v="143560"/>
    <x v="1"/>
    <s v="BL18045062S1"/>
    <s v="Idrettens Hus BIL Bodø"/>
    <x v="90"/>
  </r>
  <r>
    <n v="15253"/>
    <x v="1"/>
    <s v="BL08065217H0"/>
    <s v="Idrettens Hus Telemark B.I.L"/>
    <x v="91"/>
  </r>
  <r>
    <n v="12739"/>
    <x v="1"/>
    <s v="BL03015814C0"/>
    <s v="Idrettsansattes Bedriftsidrettslag (iabil)"/>
    <x v="92"/>
  </r>
  <r>
    <n v="783605"/>
    <x v="1"/>
    <s v="BL03017552"/>
    <s v="If Bedriftsidrettslag"/>
    <x v="93"/>
  </r>
  <r>
    <n v="15314"/>
    <x v="1"/>
    <s v="BL08145079H0"/>
    <s v="Ineos Bamble Bedriftsidrettslag"/>
    <x v="21"/>
  </r>
  <r>
    <n v="14079"/>
    <x v="1"/>
    <s v="BL06025118F1"/>
    <s v="Jernbanens Idrettslag Drammen"/>
    <x v="94"/>
  </r>
  <r>
    <n v="12364"/>
    <x v="1"/>
    <s v="BL03015329C0"/>
    <s v="Jernbanens Idrettslag Grorud"/>
    <x v="95"/>
  </r>
  <r>
    <n v="12366"/>
    <x v="1"/>
    <s v="BL03015331C0"/>
    <s v="Jernbanens Idrettslag Oslo"/>
    <x v="96"/>
  </r>
  <r>
    <n v="14436"/>
    <x v="1"/>
    <s v="BL06055282F2"/>
    <s v="Jernbanens Velferds- og Idrettslag"/>
    <x v="97"/>
  </r>
  <r>
    <n v="16224"/>
    <x v="1"/>
    <s v="BL11035192K2"/>
    <s v="Jernbanepersonalets Sparebank"/>
    <x v="98"/>
  </r>
  <r>
    <n v="14440"/>
    <x v="1"/>
    <s v="BL06055290F2"/>
    <s v="Kartverket Bedriftsidrettslag (Bil)"/>
    <x v="99"/>
  </r>
  <r>
    <n v="768725"/>
    <x v="1"/>
    <s v="BL08055353H0"/>
    <s v="Kelda Vikings"/>
    <x v="100"/>
  </r>
  <r>
    <n v="17049"/>
    <x v="1"/>
    <s v="BL12015486L2"/>
    <s v="KLP Bergen B.I.L."/>
    <x v="101"/>
  </r>
  <r>
    <n v="871573"/>
    <x v="1"/>
    <s v="BL11036099"/>
    <s v="Kolumbus B.I.L"/>
    <x v="102"/>
  </r>
  <r>
    <n v="14350"/>
    <x v="1"/>
    <s v="BL06045324F3"/>
    <s v="Kongsberg Næringspark Bedr Idr Lag"/>
    <x v="103"/>
  </r>
  <r>
    <n v="527694"/>
    <x v="1"/>
    <s v="BL19025409U0"/>
    <s v="Kongsberg Satellite Services Bedriftsidrettslag"/>
    <x v="104"/>
  </r>
  <r>
    <n v="518815"/>
    <x v="1"/>
    <s v="BL12015794L0"/>
    <s v="Konkurransetilsynet B.I.L."/>
    <x v="105"/>
  </r>
  <r>
    <n v="15658"/>
    <x v="1"/>
    <s v="BL10015131J4"/>
    <s v="Kristiansand Politiidrettslag"/>
    <x v="106"/>
  </r>
  <r>
    <n v="17331"/>
    <x v="1"/>
    <s v="BL15035523O1"/>
    <s v="Kristiansund Politiidrettslag"/>
    <x v="107"/>
  </r>
  <r>
    <n v="15659"/>
    <x v="1"/>
    <s v="BL10015132J4"/>
    <s v="Kruse Smith B.I.L."/>
    <x v="108"/>
  </r>
  <r>
    <n v="12669"/>
    <x v="1"/>
    <s v="BL03015675C0"/>
    <s v="Kuben Yrkesarena Bil"/>
    <x v="109"/>
  </r>
  <r>
    <n v="16467"/>
    <x v="1"/>
    <s v="BL11215201K2"/>
    <s v="Kverneland B.I.L."/>
    <x v="110"/>
  </r>
  <r>
    <n v="18525"/>
    <x v="1"/>
    <s v="BL18045530S1"/>
    <s v="Lærerne AG"/>
    <x v="21"/>
  </r>
  <r>
    <n v="16227"/>
    <x v="1"/>
    <s v="BL11035203K2"/>
    <s v="Lærerne Bil"/>
    <x v="111"/>
  </r>
  <r>
    <n v="12021"/>
    <x v="1"/>
    <s v="BL02375008B1"/>
    <s v="Løpsklubben 1814 Bedriftsidrettslag"/>
    <x v="112"/>
  </r>
  <r>
    <n v="599476"/>
    <x v="1"/>
    <s v="BL11035912N"/>
    <s v="M. P. M. B.I.L"/>
    <x v="113"/>
  </r>
  <r>
    <n v="570203"/>
    <x v="1"/>
    <s v="BL11065613N"/>
    <s v="MARITRIM BIL"/>
    <x v="114"/>
  </r>
  <r>
    <n v="452498"/>
    <x v="1"/>
    <s v="BL05025433E1"/>
    <s v="Meca Norway B.I.L."/>
    <x v="115"/>
  </r>
  <r>
    <n v="554299"/>
    <x v="1"/>
    <s v="BL12015841L0"/>
    <s v="Meteorologiske Bergen Bedriftsidrettslag"/>
    <x v="116"/>
  </r>
  <r>
    <n v="15670"/>
    <x v="1"/>
    <s v="BL10015143J4"/>
    <s v="Mhwirth Bil"/>
    <x v="117"/>
  </r>
  <r>
    <n v="12682"/>
    <x v="1"/>
    <s v="BL03015695C0"/>
    <s v="Miljødirektoratet Bedriftsidrettslag"/>
    <x v="118"/>
  </r>
  <r>
    <n v="183014"/>
    <x v="1"/>
    <s v="BL04125371D2"/>
    <s v="Moelven Bedriftsidrettslag"/>
    <x v="119"/>
  </r>
  <r>
    <n v="12269"/>
    <x v="1"/>
    <s v="BL03015234C0"/>
    <s v="Mondelez Bedriftslag"/>
    <x v="21"/>
  </r>
  <r>
    <n v="769877"/>
    <x v="1"/>
    <s v="BL10015833J4"/>
    <s v="Murerfirma Yngvar Knutsen &amp; Sønner B.I.L."/>
    <x v="120"/>
  </r>
  <r>
    <n v="449687"/>
    <x v="1"/>
    <s v="BL05295360E1"/>
    <s v="Nammo Bedriftsidrettslag"/>
    <x v="121"/>
  </r>
  <r>
    <n v="720172"/>
    <x v="1"/>
    <s v="BL07095406G0"/>
    <s v="NASTA AS BIL"/>
    <x v="122"/>
  </r>
  <r>
    <n v="527766"/>
    <x v="1"/>
    <s v="BL04035438D2"/>
    <s v="Nav I Innlandet Bil"/>
    <x v="123"/>
  </r>
  <r>
    <n v="17918"/>
    <x v="1"/>
    <s v="BL16015274P3"/>
    <s v="NCC Trondheim B.I.L "/>
    <x v="21"/>
  </r>
  <r>
    <n v="18000"/>
    <x v="1"/>
    <s v="BL16015356P3"/>
    <s v="Nettbuss Trøndelags Bedriftsidrettslag"/>
    <x v="124"/>
  </r>
  <r>
    <n v="10450"/>
    <x v="1"/>
    <s v="BL01015183A2"/>
    <s v="Nexans Bedrifts Idrettslag"/>
    <x v="125"/>
  </r>
  <r>
    <n v="11904"/>
    <x v="1"/>
    <s v="BL02315108B1"/>
    <s v="NILU B.I.L."/>
    <x v="21"/>
  </r>
  <r>
    <n v="11464"/>
    <x v="1"/>
    <s v="BL02195917B2"/>
    <s v="Norconsult Bedriftsidrettslag I Sandvika"/>
    <x v="126"/>
  </r>
  <r>
    <n v="448838"/>
    <x v="1"/>
    <s v="BL18045673S1"/>
    <s v="Nord universitet B.I.L."/>
    <x v="127"/>
  </r>
  <r>
    <n v="12401"/>
    <x v="1"/>
    <s v="BL03015366C0"/>
    <s v="Nordea Idrettslag Oslo Og Akershus"/>
    <x v="128"/>
  </r>
  <r>
    <n v="18532"/>
    <x v="1"/>
    <s v="BL18045540S1"/>
    <s v="Nordlandssykehuset Bedriftidrettslag"/>
    <x v="129"/>
  </r>
  <r>
    <n v="12524"/>
    <x v="1"/>
    <s v="BL03015489C0"/>
    <s v="Norges Banks Idrettslag"/>
    <x v="130"/>
  </r>
  <r>
    <n v="17885"/>
    <x v="1"/>
    <s v="BL16015241P3"/>
    <s v="Norges Geologiske Undersøkelse Bil"/>
    <x v="131"/>
  </r>
  <r>
    <n v="838009"/>
    <x v="1"/>
    <s v="BL08145267"/>
    <s v="Norner BIL"/>
    <x v="132"/>
  </r>
  <r>
    <n v="533177"/>
    <x v="1"/>
    <s v="BL02207173B2"/>
    <s v="Norrøna Sport B.I.L."/>
    <x v="21"/>
  </r>
  <r>
    <n v="16514"/>
    <x v="1"/>
    <s v="BL11245236K2"/>
    <s v="Norsea Bedriftsidrettslag"/>
    <x v="133"/>
  </r>
  <r>
    <n v="18404"/>
    <x v="1"/>
    <s v="BL17195019Q1"/>
    <s v="Norske Skog Skogn Bedriftsidrettslag"/>
    <x v="134"/>
  </r>
  <r>
    <n v="595260"/>
    <x v="1"/>
    <s v="BL03017055C0"/>
    <s v="Nortura BA B.I.L."/>
    <x v="135"/>
  </r>
  <r>
    <n v="523463"/>
    <x v="1"/>
    <s v="BL02197254B2"/>
    <s v="Norwegian B.I.L."/>
    <x v="136"/>
  </r>
  <r>
    <n v="12404"/>
    <x v="1"/>
    <s v="BL03015369C0"/>
    <s v="Nrk B.I.L"/>
    <x v="137"/>
  </r>
  <r>
    <n v="18257"/>
    <x v="1"/>
    <s v="BL17025092Q3"/>
    <s v="Nte Bil"/>
    <x v="138"/>
  </r>
  <r>
    <n v="12531"/>
    <x v="1"/>
    <s v="BL03015496C0"/>
    <s v="NVE B.I.L."/>
    <x v="139"/>
  </r>
  <r>
    <n v="16991"/>
    <x v="1"/>
    <s v="BL12015426L2"/>
    <s v="OBOS B.I.L Bergen"/>
    <x v="140"/>
  </r>
  <r>
    <n v="12704"/>
    <x v="1"/>
    <s v="BL03015746C0"/>
    <s v="Olav Thon Bedriftsidrettslag"/>
    <x v="141"/>
  </r>
  <r>
    <n v="12645"/>
    <x v="1"/>
    <s v="BL03015620C0"/>
    <s v="Oslo Kommunes Bedriftsidrettslag"/>
    <x v="142"/>
  </r>
  <r>
    <n v="12580"/>
    <x v="1"/>
    <s v="BL03015546C0"/>
    <s v="Oslo Politis B.I.L."/>
    <x v="143"/>
  </r>
  <r>
    <n v="12637"/>
    <x v="1"/>
    <s v="BL03015603C0"/>
    <s v="Oslo Universitetssykehus Hf Bedriftsidrettslag (OUS Bil)"/>
    <x v="144"/>
  </r>
  <r>
    <n v="12800"/>
    <x v="1"/>
    <s v="BL03015963C0"/>
    <s v="Patentstyrets Bedriftsidrettslag"/>
    <x v="145"/>
  </r>
  <r>
    <n v="16235"/>
    <x v="1"/>
    <s v="BL11035256K2"/>
    <s v="PetrOl B.I.L."/>
    <x v="146"/>
  </r>
  <r>
    <n v="19416"/>
    <x v="1"/>
    <s v="BL20305123V6"/>
    <s v="Politiet BIL"/>
    <x v="147"/>
  </r>
  <r>
    <n v="17902"/>
    <x v="1"/>
    <s v="BL16015258P3"/>
    <s v="Politiets Idrettslag Trøndelag BIL"/>
    <x v="148"/>
  </r>
  <r>
    <n v="16976"/>
    <x v="1"/>
    <s v="BL12015411L2"/>
    <s v="Posten Bedriftsidrettslag Bergen"/>
    <x v="149"/>
  </r>
  <r>
    <n v="15678"/>
    <x v="1"/>
    <s v="BL10015151J4"/>
    <s v="Posten Og Bring Idrettslag Kristiansand"/>
    <x v="150"/>
  </r>
  <r>
    <n v="711369"/>
    <x v="1"/>
    <s v="BL06025723F0"/>
    <s v="Preben Rodian Fysioterapi b.i.l."/>
    <x v="151"/>
  </r>
  <r>
    <n v="442494"/>
    <x v="1"/>
    <s v="BL03019548C0"/>
    <s v="Primulator B.I.L."/>
    <x v="152"/>
  </r>
  <r>
    <n v="679355"/>
    <x v="1"/>
    <s v="BL10015699J4"/>
    <s v="ProFundo BIL"/>
    <x v="153"/>
  </r>
  <r>
    <n v="568539"/>
    <x v="1"/>
    <s v="BL12015856L0"/>
    <s v="Psykiatrialliansen B.I.L."/>
    <x v="154"/>
  </r>
  <r>
    <n v="861518"/>
    <x v="1"/>
    <s v="BL18335155R1"/>
    <s v="Rana Gruber AS"/>
    <x v="155"/>
  </r>
  <r>
    <n v="12631"/>
    <x v="1"/>
    <s v="BL03015597C0"/>
    <s v="Renovasjonsetatens Bedriftsidrettslag"/>
    <x v="156"/>
  </r>
  <r>
    <n v="16878"/>
    <x v="1"/>
    <s v="BL12015310L2"/>
    <s v="Rolls-Royce Bergen B.I.L."/>
    <x v="157"/>
  </r>
  <r>
    <n v="11913"/>
    <x v="1"/>
    <s v="BL02315134B1"/>
    <s v="Romerike Politiidrettslag"/>
    <x v="158"/>
  </r>
  <r>
    <n v="14863"/>
    <x v="1"/>
    <s v="BL07065140G0"/>
    <s v="Sandefjord Kommune Bedriftsidrettslag"/>
    <x v="159"/>
  </r>
  <r>
    <n v="14862"/>
    <x v="1"/>
    <s v="BL07065138G0"/>
    <s v="Sandefjord Politi b.i.l."/>
    <x v="160"/>
  </r>
  <r>
    <n v="113708"/>
    <x v="1"/>
    <s v="BL16015445P3"/>
    <s v="Saplov B.I.L."/>
    <x v="161"/>
  </r>
  <r>
    <n v="14656"/>
    <x v="1"/>
    <s v="BL07015028G0"/>
    <s v="SEN BIL"/>
    <x v="162"/>
  </r>
  <r>
    <n v="16518"/>
    <x v="1"/>
    <s v="BL11245307K2"/>
    <s v="Shell-klubben"/>
    <x v="163"/>
  </r>
  <r>
    <n v="13727"/>
    <x v="1"/>
    <s v="BL05015116E3"/>
    <s v="Si Aktiv Lillehammer"/>
    <x v="164"/>
  </r>
  <r>
    <n v="763629"/>
    <x v="1"/>
    <s v="BL11036067N"/>
    <s v="Siemenslaget NORGE"/>
    <x v="165"/>
  </r>
  <r>
    <n v="12660"/>
    <x v="1"/>
    <s v="BL03015652C0"/>
    <s v="Siemenslaget Oslo B.I.L"/>
    <x v="21"/>
  </r>
  <r>
    <n v="12664"/>
    <x v="1"/>
    <s v="BL03015660C0"/>
    <s v="Skatt Helsfyr B.i.l"/>
    <x v="166"/>
  </r>
  <r>
    <n v="18122"/>
    <x v="1"/>
    <s v="BL16015514P3"/>
    <s v="Skatteetatens Bedriftsidrettslag"/>
    <x v="167"/>
  </r>
  <r>
    <n v="16121"/>
    <x v="1"/>
    <s v="BL11035087K2"/>
    <s v="Skattesport"/>
    <x v="168"/>
  </r>
  <r>
    <n v="16136"/>
    <x v="1"/>
    <s v="BL11035102K2"/>
    <s v="Skbil - Stavanger"/>
    <x v="169"/>
  </r>
  <r>
    <n v="11917"/>
    <x v="1"/>
    <s v="BL02315143B1"/>
    <s v="Skedsmo Kommune B.I.L."/>
    <x v="170"/>
  </r>
  <r>
    <n v="11233"/>
    <x v="1"/>
    <s v="BL02135047B3"/>
    <s v="Ski Kommune Bedriftsidrettslag"/>
    <x v="171"/>
  </r>
  <r>
    <n v="904144"/>
    <x v="1"/>
    <s v="BL50270001"/>
    <s v="Solvinge B.I.L"/>
    <x v="172"/>
  </r>
  <r>
    <n v="15856"/>
    <x v="1"/>
    <s v="BL10175001J4"/>
    <s v="Songdalen Kommunes Bedriftsidrettslag"/>
    <x v="173"/>
  </r>
  <r>
    <n v="674904"/>
    <x v="1"/>
    <s v="BL16016097P0"/>
    <s v="Spanskrøret Idrett"/>
    <x v="174"/>
  </r>
  <r>
    <n v="12419"/>
    <x v="1"/>
    <s v="BL03015384C0"/>
    <s v="SpareBank 1 B.I.L. Oslo"/>
    <x v="175"/>
  </r>
  <r>
    <n v="17951"/>
    <x v="1"/>
    <s v="BL16015307P3"/>
    <s v="Sparebank1 Smn B.I.L"/>
    <x v="176"/>
  </r>
  <r>
    <n v="193991"/>
    <x v="1"/>
    <s v="BL15045253N6"/>
    <s v="Sparebanken Møre Bil"/>
    <x v="177"/>
  </r>
  <r>
    <n v="15850"/>
    <x v="1"/>
    <s v="BL10145171J4"/>
    <s v="Sparebanken Sør B.I.L."/>
    <x v="178"/>
  </r>
  <r>
    <n v="15251"/>
    <x v="1"/>
    <s v="BL08065213H0"/>
    <s v="Sportsklubben Vinmonopolet B.I.L"/>
    <x v="21"/>
  </r>
  <r>
    <n v="12583"/>
    <x v="1"/>
    <s v="BL03015549C0"/>
    <s v="Sporveien Bedriftsidrettslag"/>
    <x v="179"/>
  </r>
  <r>
    <n v="17914"/>
    <x v="1"/>
    <s v="BL16015270P3"/>
    <s v="St.Olavs Hospital B.I.L."/>
    <x v="180"/>
  </r>
  <r>
    <n v="19095"/>
    <x v="1"/>
    <s v="BL19025137U2"/>
    <s v="Statens Vegvesen Bil Tromsø"/>
    <x v="181"/>
  </r>
  <r>
    <n v="12477"/>
    <x v="1"/>
    <s v="BL03015442C0"/>
    <s v="Statens Vegvesen Oslo Akershus  B.I.L."/>
    <x v="182"/>
  </r>
  <r>
    <n v="13338"/>
    <x v="1"/>
    <s v="BL04025251D3"/>
    <s v="Statistisk Sentralbyrås Bedriftsidrettslag, Avd. Kongsvinger"/>
    <x v="183"/>
  </r>
  <r>
    <n v="11390"/>
    <x v="1"/>
    <s v="BL03017607"/>
    <s v="Statkraft Bedriftidrettslag"/>
    <x v="184"/>
  </r>
  <r>
    <n v="17751"/>
    <x v="1"/>
    <s v="BL16015107P3"/>
    <s v="Statkraft Trondheim BIL"/>
    <x v="185"/>
  </r>
  <r>
    <n v="12434"/>
    <x v="1"/>
    <s v="BL03015399C0"/>
    <s v="Statnett Bedriftsidrettslag Oslo"/>
    <x v="186"/>
  </r>
  <r>
    <n v="16555"/>
    <x v="1"/>
    <s v="BL11465063K1"/>
    <s v="Statoil Bil Nord-Rogaland"/>
    <x v="21"/>
  </r>
  <r>
    <n v="12691"/>
    <x v="1"/>
    <s v="BL02197372"/>
    <s v="Storebrand Sport"/>
    <x v="187"/>
  </r>
  <r>
    <n v="576425"/>
    <x v="1"/>
    <s v="BL11245577N"/>
    <s v="Subsea7 &quot;Sportsclub7&quot; B.I.L"/>
    <x v="188"/>
  </r>
  <r>
    <n v="17062"/>
    <x v="1"/>
    <s v="BL12215006L3"/>
    <s v="Sunnhordland Kraftlag Bedriftsidrettslag"/>
    <x v="189"/>
  </r>
  <r>
    <n v="483641"/>
    <x v="1"/>
    <s v="BL12015762L0"/>
    <s v="Sweco B.I.L. Bergen"/>
    <x v="190"/>
  </r>
  <r>
    <n v="749108"/>
    <x v="1"/>
    <s v="BL17025290Q3"/>
    <s v="Sweco Norge AS"/>
    <x v="191"/>
  </r>
  <r>
    <n v="11617"/>
    <x v="1"/>
    <s v="BL03017609CO"/>
    <s v="Sweco Oslo"/>
    <x v="192"/>
  </r>
  <r>
    <n v="792236"/>
    <x v="1"/>
    <s v="BL03017569"/>
    <s v="Swedbank B.I.L."/>
    <x v="193"/>
  </r>
  <r>
    <n v="18310"/>
    <x v="1"/>
    <s v="BL17035051Q2"/>
    <s v="Sykehuset Namsos Bedriftsidrettslag"/>
    <x v="194"/>
  </r>
  <r>
    <n v="782097"/>
    <x v="1"/>
    <s v="BL06025739"/>
    <s v="Sykehuspartner Bedriftsidrettslag"/>
    <x v="195"/>
  </r>
  <r>
    <n v="15450"/>
    <x v="1"/>
    <s v="BL09065066I0"/>
    <s v="Sørlandet Sykehus Arendal Bedriftsidrettslag"/>
    <x v="196"/>
  </r>
  <r>
    <n v="15617"/>
    <x v="1"/>
    <s v="BL10015090J4"/>
    <s v="Sørlandet Sykehus Hf Bedrifts- Idrettslag Kristiansand"/>
    <x v="197"/>
  </r>
  <r>
    <n v="193994"/>
    <x v="1"/>
    <s v="BL15045254N6"/>
    <s v="Tafjord B.I.L."/>
    <x v="198"/>
  </r>
  <r>
    <n v="487693"/>
    <x v="1"/>
    <s v="BL10015475J4"/>
    <s v="Team Mosjon BIL"/>
    <x v="199"/>
  </r>
  <r>
    <n v="667781"/>
    <x v="1"/>
    <s v="BL18045775S0"/>
    <s v="TEAM PØBEL"/>
    <x v="200"/>
  </r>
  <r>
    <n v="18104"/>
    <x v="1"/>
    <s v="BL16015495P3"/>
    <s v="Teeness B.i.l."/>
    <x v="201"/>
  </r>
  <r>
    <n v="14359"/>
    <x v="1"/>
    <s v="BL06045340F3"/>
    <s v="Tele B.I.L. Kongsberg"/>
    <x v="202"/>
  </r>
  <r>
    <n v="15093"/>
    <x v="1"/>
    <s v="BL08055107H0"/>
    <s v="Telemark Politiidrettslag"/>
    <x v="203"/>
  </r>
  <r>
    <n v="12702"/>
    <x v="1"/>
    <s v="BL03015742C0"/>
    <s v="Telenor Bedriftsidrettslag Oslo"/>
    <x v="204"/>
  </r>
  <r>
    <n v="17978"/>
    <x v="1"/>
    <s v="BL16015334P3"/>
    <s v="Telenor Bedriftsidrettslag Trondheim"/>
    <x v="205"/>
  </r>
  <r>
    <n v="15218"/>
    <x v="1"/>
    <s v="BL08065104H0"/>
    <s v="Telenor Skien B.I.L."/>
    <x v="206"/>
  </r>
  <r>
    <n v="16838"/>
    <x v="1"/>
    <s v="BL12015267L2"/>
    <s v="Telesport Bergen B.I.L"/>
    <x v="207"/>
  </r>
  <r>
    <n v="16279"/>
    <x v="1"/>
    <s v="BL11035344K2"/>
    <s v="Telesport Stavanger"/>
    <x v="208"/>
  </r>
  <r>
    <n v="12545"/>
    <x v="1"/>
    <s v="BL03015511C0"/>
    <s v="Telia Bil"/>
    <x v="21"/>
  </r>
  <r>
    <n v="552753"/>
    <x v="1"/>
    <s v="BL03016824C0"/>
    <s v="Thales Group Bedriftsidrettslag"/>
    <x v="209"/>
  </r>
  <r>
    <n v="475237"/>
    <x v="1"/>
    <s v="BL17025233Q3"/>
    <s v="Tirsdagsklubben BIL"/>
    <x v="210"/>
  </r>
  <r>
    <n v="12709"/>
    <x v="1"/>
    <s v="BL03015754C0"/>
    <s v="Tollernes Idrettslag"/>
    <x v="211"/>
  </r>
  <r>
    <n v="18958"/>
    <x v="1"/>
    <s v="BL19035197U4"/>
    <s v="Trafo Bedriftsidrettslag"/>
    <x v="212"/>
  </r>
  <r>
    <n v="19425"/>
    <x v="1"/>
    <s v="BL23115001H0"/>
    <s v="Troll Oseberg Bedriftsidrettslag"/>
    <x v="21"/>
  </r>
  <r>
    <n v="19078"/>
    <x v="1"/>
    <s v="BL19025112U2"/>
    <s v="Tromsø Tele Bedriftsidrettslag"/>
    <x v="213"/>
  </r>
  <r>
    <n v="19064"/>
    <x v="1"/>
    <s v="BL19025092U2"/>
    <s v="Tromsøpost B.i.l."/>
    <x v="214"/>
  </r>
  <r>
    <n v="17039"/>
    <x v="1"/>
    <s v="BL12015475L2"/>
    <s v="Tryg Bedriftsidrettslag"/>
    <x v="215"/>
  </r>
  <r>
    <n v="841298"/>
    <x v="1"/>
    <s v="BL19035393"/>
    <s v="UiT Harstad BIL"/>
    <x v="21"/>
  </r>
  <r>
    <n v="195716"/>
    <x v="1"/>
    <s v="BL11035651K2"/>
    <s v="UNIVERSITETET I STAVANGER BEDRIFTSIDRETTSLAG (UIS BIL)"/>
    <x v="216"/>
  </r>
  <r>
    <n v="12719"/>
    <x v="1"/>
    <s v="BL03015772C0"/>
    <s v="Universitetets Bedriftsidrettslag"/>
    <x v="217"/>
  </r>
  <r>
    <n v="16846"/>
    <x v="1"/>
    <s v="BL12015275L2"/>
    <s v="Universitetets Bedriftsidrettslag - Bergen"/>
    <x v="218"/>
  </r>
  <r>
    <n v="19067"/>
    <x v="1"/>
    <s v="BL19025095U2"/>
    <s v="UNN Tromsø B.I.L."/>
    <x v="219"/>
  </r>
  <r>
    <n v="11481"/>
    <x v="1"/>
    <s v="BL02195947B2"/>
    <s v="VBIL "/>
    <x v="220"/>
  </r>
  <r>
    <n v="16162"/>
    <x v="1"/>
    <s v="BL11035128K2"/>
    <s v="Veritas Bedriftsidrettslag Stavanger"/>
    <x v="221"/>
  </r>
  <r>
    <n v="15712"/>
    <x v="1"/>
    <s v="BL10015185J4"/>
    <s v="Vest-agder Fylkeskommunes Bedriftsidrettslag"/>
    <x v="222"/>
  </r>
  <r>
    <n v="15765"/>
    <x v="1"/>
    <s v="BL10015277J4"/>
    <s v="Vest-Agder Vegvesen Bedriftsidrettslag"/>
    <x v="223"/>
  </r>
  <r>
    <n v="677982"/>
    <x v="1"/>
    <s v="BL11035969N"/>
    <s v="Vinmonopolet B.i.l"/>
    <x v="224"/>
  </r>
  <r>
    <n v="17091"/>
    <x v="1"/>
    <s v="BL12355006L4"/>
    <s v="Voss Sparebank B.I.L."/>
    <x v="26"/>
  </r>
  <r>
    <n v="730953"/>
    <x v="1"/>
    <s v="BL12016035L0"/>
    <s v="Weatherford Sports- og Sosialklubb"/>
    <x v="225"/>
  </r>
  <r>
    <n v="18548"/>
    <x v="1"/>
    <s v="BL18045567S1"/>
    <s v="Widerøe Bedriftsidrettslag"/>
    <x v="226"/>
  </r>
  <r>
    <n v="567046"/>
    <x v="1"/>
    <s v="BL11035872N"/>
    <s v="Wintershall B.I.L"/>
    <x v="227"/>
  </r>
  <r>
    <n v="13619"/>
    <x v="1"/>
    <s v="BL04275002D1"/>
    <s v="Østerdal Politiidrettslag"/>
    <x v="228"/>
  </r>
  <r>
    <n v="116"/>
    <x v="2"/>
    <s v="IR0906"/>
    <s v="Arendal Idrettsråd"/>
    <x v="21"/>
  </r>
  <r>
    <n v="324"/>
    <x v="2"/>
    <s v="IR0220"/>
    <s v="Asker Idrettsråd"/>
    <x v="229"/>
  </r>
  <r>
    <n v="90699"/>
    <x v="2"/>
    <s v="IR1247"/>
    <s v="Askøy Idrettsråd"/>
    <x v="230"/>
  </r>
  <r>
    <n v="237"/>
    <x v="2"/>
    <s v="IR1804"/>
    <s v="Bodø Idrettsråd"/>
    <x v="231"/>
  </r>
  <r>
    <n v="323"/>
    <x v="2"/>
    <s v="IR0219"/>
    <s v="Bærum Idrettsråd"/>
    <x v="232"/>
  </r>
  <r>
    <n v="61"/>
    <x v="2"/>
    <s v="IR0602"/>
    <s v="Drammen Idrettsråd"/>
    <x v="233"/>
  </r>
  <r>
    <n v="102"/>
    <x v="2"/>
    <s v="IR0817"/>
    <s v="Drangedal Idrettsråd"/>
    <x v="21"/>
  </r>
  <r>
    <n v="24"/>
    <x v="2"/>
    <s v="IR0427"/>
    <s v="Elverum Idrettsråd"/>
    <x v="234"/>
  </r>
  <r>
    <n v="90781"/>
    <x v="2"/>
    <s v="IR0106"/>
    <s v="Fredrikstad Idrettsråd"/>
    <x v="235"/>
  </r>
  <r>
    <n v="341"/>
    <x v="2"/>
    <s v="IR0403"/>
    <s v="Hamar Idrettsråd"/>
    <x v="85"/>
  </r>
  <r>
    <n v="271"/>
    <x v="2"/>
    <s v="IR1903"/>
    <s v="Harstad Idrettsråd"/>
    <x v="236"/>
  </r>
  <r>
    <n v="148"/>
    <x v="2"/>
    <s v="IR1106"/>
    <s v="Haugesund Idrettsråd"/>
    <x v="21"/>
  </r>
  <r>
    <n v="199"/>
    <x v="2"/>
    <s v="IR1617"/>
    <s v="Hitra Idrettsråd"/>
    <x v="237"/>
  </r>
  <r>
    <n v="77"/>
    <x v="2"/>
    <s v="IR0628"/>
    <s v="Hurum Idrettsråd"/>
    <x v="238"/>
  </r>
  <r>
    <n v="90698"/>
    <x v="2"/>
    <s v="IR1201"/>
    <s v="Idrettsrådet i Bergen"/>
    <x v="239"/>
  </r>
  <r>
    <n v="130"/>
    <x v="2"/>
    <s v="IR1001"/>
    <s v="Idrettsrådet I Kristiansand S"/>
    <x v="240"/>
  </r>
  <r>
    <n v="146"/>
    <x v="2"/>
    <s v="IR1102"/>
    <s v="Idrettsrådet I Sandnes"/>
    <x v="21"/>
  </r>
  <r>
    <n v="196"/>
    <x v="2"/>
    <s v="IR1601"/>
    <s v="Idrettsrådet i Trondheim"/>
    <x v="241"/>
  </r>
  <r>
    <n v="147"/>
    <x v="2"/>
    <s v="IR1103"/>
    <s v="Idrettsrådet Stavanger"/>
    <x v="242"/>
  </r>
  <r>
    <n v="85"/>
    <x v="2"/>
    <s v="IR0712"/>
    <s v="Larvik idrettsråd"/>
    <x v="243"/>
  </r>
  <r>
    <n v="287"/>
    <x v="2"/>
    <s v="IR1931"/>
    <s v="Lenvik Idrettsråd"/>
    <x v="244"/>
  </r>
  <r>
    <n v="35"/>
    <x v="2"/>
    <s v="IR0501"/>
    <s v="Lillehammer Idrettsråd"/>
    <x v="245"/>
  </r>
  <r>
    <n v="214"/>
    <x v="2"/>
    <s v="IR1653"/>
    <s v="Melhus Idrettsråd"/>
    <x v="246"/>
  </r>
  <r>
    <n v="90797"/>
    <x v="2"/>
    <s v="IR1502"/>
    <s v="Molde Idrettsråd"/>
    <x v="247"/>
  </r>
  <r>
    <n v="74"/>
    <x v="2"/>
    <s v="IR0625"/>
    <s v="Nedre Eiker Idrettsråd"/>
    <x v="248"/>
  </r>
  <r>
    <n v="63"/>
    <x v="2"/>
    <s v="IR0605"/>
    <s v="Ringerike Idrettsråd"/>
    <x v="249"/>
  </r>
  <r>
    <n v="342"/>
    <x v="2"/>
    <s v="IR0412"/>
    <s v="Ringsaker Idrettsråd"/>
    <x v="250"/>
  </r>
  <r>
    <n v="855393"/>
    <x v="2"/>
    <s v="IR0710"/>
    <s v="Sandefjord idrettsråd"/>
    <x v="251"/>
  </r>
  <r>
    <n v="218"/>
    <x v="2"/>
    <s v="IR1664"/>
    <s v="Selbu Idrettsråd"/>
    <x v="252"/>
  </r>
  <r>
    <n v="190"/>
    <x v="2"/>
    <s v="IR1441"/>
    <s v="Selje Idrettsråd"/>
    <x v="253"/>
  </r>
  <r>
    <n v="97"/>
    <x v="2"/>
    <s v="IR0806"/>
    <s v="Skien Idrettsråd"/>
    <x v="254"/>
  </r>
  <r>
    <n v="220"/>
    <x v="2"/>
    <s v="IR1702"/>
    <s v="Steinkjer Idrettsråd"/>
    <x v="255"/>
  </r>
  <r>
    <n v="107"/>
    <x v="2"/>
    <s v="IR0826"/>
    <s v="Tinn Idrettsråd"/>
    <x v="256"/>
  </r>
  <r>
    <n v="272"/>
    <x v="2"/>
    <s v="IR1902"/>
    <s v="Tromsø Idrettsråd"/>
    <x v="257"/>
  </r>
  <r>
    <n v="83"/>
    <x v="2"/>
    <s v="IR0704"/>
    <s v="Tønsberg idrettsråd"/>
    <x v="258"/>
  </r>
  <r>
    <n v="334"/>
    <x v="2"/>
    <s v="IR0235"/>
    <s v="Ullensaker Idrettsråd"/>
    <x v="21"/>
  </r>
  <r>
    <n v="90830"/>
    <x v="2"/>
    <s v="IR1511"/>
    <s v="Vanylven Idrettsråd"/>
    <x v="259"/>
  </r>
  <r>
    <n v="227"/>
    <x v="2"/>
    <s v="IR1721"/>
    <s v="Verdal Idrettsråd"/>
    <x v="260"/>
  </r>
  <r>
    <n v="265"/>
    <x v="2"/>
    <s v="IR1860"/>
    <s v="Vestvågøy Idrettsråd"/>
    <x v="261"/>
  </r>
  <r>
    <n v="90834"/>
    <x v="2"/>
    <s v="IR1520"/>
    <s v="Ørsta idrettsråd"/>
    <x v="262"/>
  </r>
  <r>
    <n v="25941"/>
    <x v="3"/>
    <s v="KL15040022"/>
    <s v="Aalesunds Fotballklubb"/>
    <x v="263"/>
  </r>
  <r>
    <n v="25942"/>
    <x v="3"/>
    <s v="KL15040023"/>
    <s v="Aalesunds Roklub"/>
    <x v="264"/>
  </r>
  <r>
    <n v="25966"/>
    <x v="3"/>
    <s v="KL15040050"/>
    <s v="Aalesunds Svømme Og Livredningsklubb"/>
    <x v="265"/>
  </r>
  <r>
    <n v="25943"/>
    <x v="3"/>
    <s v="KL15040024"/>
    <s v="Aalesunds Turnforening"/>
    <x v="266"/>
  </r>
  <r>
    <n v="21794"/>
    <x v="3"/>
    <s v="KL04250001"/>
    <s v="Aasa Miniatyrskytterlag"/>
    <x v="21"/>
  </r>
  <r>
    <n v="27287"/>
    <x v="3"/>
    <s v="KL17510001"/>
    <s v="Abelvær Idrettslag"/>
    <x v="267"/>
  </r>
  <r>
    <n v="20686"/>
    <x v="3"/>
    <s v="KL03010002"/>
    <s v="Abildsø I.L."/>
    <x v="268"/>
  </r>
  <r>
    <n v="20687"/>
    <x v="3"/>
    <s v="KL03010003"/>
    <s v="Abildsø Tennisklubb"/>
    <x v="269"/>
  </r>
  <r>
    <n v="214063"/>
    <x v="3"/>
    <s v="KL02311054"/>
    <s v="Aerobatic Club of Norway"/>
    <x v="270"/>
  </r>
  <r>
    <n v="588698"/>
    <x v="3"/>
    <s v="KL03011328"/>
    <s v="Afrobrasiliansk Kultur og Capoeira Klubb"/>
    <x v="271"/>
  </r>
  <r>
    <n v="838378"/>
    <x v="3"/>
    <s v="KL16220010"/>
    <s v="Agdenes Klatreklubb"/>
    <x v="272"/>
  </r>
  <r>
    <n v="26733"/>
    <x v="3"/>
    <s v="KL16220004"/>
    <s v="Agdenes Pistolklubb"/>
    <x v="273"/>
  </r>
  <r>
    <n v="588136"/>
    <x v="3"/>
    <s v="KL10010202"/>
    <s v="Agder Modellflyklubb"/>
    <x v="274"/>
  </r>
  <r>
    <n v="23772"/>
    <x v="3"/>
    <s v="KL10010002"/>
    <s v="Aik Lund"/>
    <x v="275"/>
  </r>
  <r>
    <n v="21238"/>
    <x v="3"/>
    <s v="KL03010635"/>
    <s v="Aikikan Oslo"/>
    <x v="276"/>
  </r>
  <r>
    <n v="20450"/>
    <x v="3"/>
    <s v="KL02310032"/>
    <s v="AIL Skjetten Sportsklubb"/>
    <x v="277"/>
  </r>
  <r>
    <n v="21628"/>
    <x v="3"/>
    <s v="KL04030065"/>
    <s v="Ajer Innebandyklubb"/>
    <x v="278"/>
  </r>
  <r>
    <n v="20689"/>
    <x v="3"/>
    <s v="KL03010006"/>
    <s v="Akademisk Skytterlag"/>
    <x v="279"/>
  </r>
  <r>
    <n v="21345"/>
    <x v="3"/>
    <s v="KL03010742"/>
    <s v="Aker Ishockeyklubb"/>
    <x v="280"/>
  </r>
  <r>
    <n v="816162"/>
    <x v="3"/>
    <s v="KL03011596"/>
    <s v="Aker Topphåndball"/>
    <x v="281"/>
  </r>
  <r>
    <n v="20691"/>
    <x v="3"/>
    <s v="KL03010008"/>
    <s v="Akkaren Sportsdykkerklubb"/>
    <x v="282"/>
  </r>
  <r>
    <n v="23466"/>
    <x v="3"/>
    <s v="KL08220001"/>
    <s v="Akkerhaugen Bueskytterklubb"/>
    <x v="283"/>
  </r>
  <r>
    <n v="25944"/>
    <x v="3"/>
    <s v="KL15040025"/>
    <s v="Aksla IL"/>
    <x v="284"/>
  </r>
  <r>
    <n v="222516"/>
    <x v="3"/>
    <s v="KL03011067"/>
    <s v="Aktiv Skøyteklubb"/>
    <x v="285"/>
  </r>
  <r>
    <n v="208313"/>
    <x v="3"/>
    <s v="KL12010547"/>
    <s v="Allianse Idrettslaget Arna-Bjørnar"/>
    <x v="286"/>
  </r>
  <r>
    <n v="23854"/>
    <x v="3"/>
    <s v="KL10010084"/>
    <s v="Allianseidrettslaget Ik Våg"/>
    <x v="287"/>
  </r>
  <r>
    <n v="25753"/>
    <x v="3"/>
    <s v="KL14390008"/>
    <s v="Almenning Il"/>
    <x v="288"/>
  </r>
  <r>
    <n v="27479"/>
    <x v="3"/>
    <s v="KL18200002"/>
    <s v="Alstahaug Idrettslag"/>
    <x v="289"/>
  </r>
  <r>
    <n v="27899"/>
    <x v="3"/>
    <s v="KL18680001"/>
    <s v="Alsvåg Idrettslag"/>
    <x v="290"/>
  </r>
  <r>
    <n v="789564"/>
    <x v="3"/>
    <s v="KL20120090"/>
    <s v="Alta Alpin &amp; Snowboardklubb"/>
    <x v="291"/>
  </r>
  <r>
    <n v="28455"/>
    <x v="3"/>
    <s v="KL20120002"/>
    <s v="Alta Atletklubb"/>
    <x v="292"/>
  </r>
  <r>
    <n v="28454"/>
    <x v="3"/>
    <s v="KL20120001"/>
    <s v="Alta Bokseklubb"/>
    <x v="293"/>
  </r>
  <r>
    <n v="28474"/>
    <x v="3"/>
    <s v="KL20120023"/>
    <s v="Alta Dykkerklubb"/>
    <x v="294"/>
  </r>
  <r>
    <n v="534171"/>
    <x v="3"/>
    <s v="KL20120080"/>
    <s v="Alta Golfklubb"/>
    <x v="295"/>
  </r>
  <r>
    <n v="28483"/>
    <x v="3"/>
    <s v="KL20120033"/>
    <s v="Alta Helsesportlag"/>
    <x v="296"/>
  </r>
  <r>
    <n v="28457"/>
    <x v="3"/>
    <s v="KL20120004"/>
    <s v="Alta Idrettsforening"/>
    <x v="297"/>
  </r>
  <r>
    <n v="28492"/>
    <x v="3"/>
    <s v="KL20120042"/>
    <s v="Alta Kajakklubb"/>
    <x v="298"/>
  </r>
  <r>
    <n v="28485"/>
    <x v="3"/>
    <s v="KL20120035"/>
    <s v="Alta Karateklubb"/>
    <x v="299"/>
  </r>
  <r>
    <n v="678444"/>
    <x v="3"/>
    <s v="KL20120083"/>
    <s v="ALTA KLATREKLUBB"/>
    <x v="300"/>
  </r>
  <r>
    <n v="28481"/>
    <x v="3"/>
    <s v="KL20120031"/>
    <s v="Alta Motorsportklubb"/>
    <x v="301"/>
  </r>
  <r>
    <n v="28456"/>
    <x v="3"/>
    <s v="KL20120003"/>
    <s v="Alta Ntn Taekwon-Do Klubb"/>
    <x v="302"/>
  </r>
  <r>
    <n v="28458"/>
    <x v="3"/>
    <s v="KL20120005"/>
    <s v="Alta Orienteringslag"/>
    <x v="303"/>
  </r>
  <r>
    <n v="220160"/>
    <x v="3"/>
    <s v="KL20120067"/>
    <s v="Alta Skiskytterlag"/>
    <x v="304"/>
  </r>
  <r>
    <n v="28460"/>
    <x v="3"/>
    <s v="KL20120008"/>
    <s v="Alta Svømmeklubb"/>
    <x v="305"/>
  </r>
  <r>
    <n v="28484"/>
    <x v="3"/>
    <s v="KL20120034"/>
    <s v="Alta Trekkhundklubb"/>
    <x v="306"/>
  </r>
  <r>
    <n v="28477"/>
    <x v="3"/>
    <s v="KL20120026"/>
    <s v="Alta Turnforening"/>
    <x v="307"/>
  </r>
  <r>
    <n v="21982"/>
    <x v="3"/>
    <s v="KL04380001"/>
    <s v="Alvdal Idrettslag"/>
    <x v="308"/>
  </r>
  <r>
    <n v="823659"/>
    <x v="3"/>
    <s v="KL12630053"/>
    <s v="Alver Klatreklubb"/>
    <x v="309"/>
  </r>
  <r>
    <n v="24767"/>
    <x v="3"/>
    <s v="KL12010003"/>
    <s v="Alvøen Rideklubb"/>
    <x v="310"/>
  </r>
  <r>
    <n v="608652"/>
    <x v="3"/>
    <s v="KL02200109"/>
    <s v="Amasone Fotballklubb"/>
    <x v="311"/>
  </r>
  <r>
    <n v="193636"/>
    <x v="3"/>
    <s v="KL09040048"/>
    <s v="Amazon Grimstad FK"/>
    <x v="312"/>
  </r>
  <r>
    <n v="204300"/>
    <x v="3"/>
    <s v="KL03011021"/>
    <s v="Ammerud Basket"/>
    <x v="313"/>
  </r>
  <r>
    <n v="204297"/>
    <x v="3"/>
    <s v="KL03011020"/>
    <s v="Ammerud Håndball"/>
    <x v="314"/>
  </r>
  <r>
    <n v="188271"/>
    <x v="3"/>
    <s v="KL06190017"/>
    <s v="Andebarkji Tsk"/>
    <x v="315"/>
  </r>
  <r>
    <n v="23192"/>
    <x v="3"/>
    <s v="KL07190001"/>
    <s v="Andebu Idrettslag"/>
    <x v="316"/>
  </r>
  <r>
    <n v="23195"/>
    <x v="3"/>
    <s v="KL07190005"/>
    <s v="Andebu Pistollag"/>
    <x v="317"/>
  </r>
  <r>
    <n v="27949"/>
    <x v="3"/>
    <s v="KL18710001"/>
    <s v="Andenes Idrettslag"/>
    <x v="318"/>
  </r>
  <r>
    <n v="27951"/>
    <x v="3"/>
    <s v="KL18710003"/>
    <s v="Andenes Turnforening"/>
    <x v="319"/>
  </r>
  <r>
    <n v="709223"/>
    <x v="3"/>
    <s v="KL19170014"/>
    <s v="Andørja Sportsklubb"/>
    <x v="320"/>
  </r>
  <r>
    <n v="782330"/>
    <x v="3"/>
    <s v="KL18710033"/>
    <s v="Andøy Klatreklubb"/>
    <x v="321"/>
  </r>
  <r>
    <n v="811163"/>
    <x v="3"/>
    <s v="KL18710035"/>
    <s v="Andøya Modellflyklubb"/>
    <x v="322"/>
  </r>
  <r>
    <n v="795556"/>
    <x v="3"/>
    <s v="KL18710034"/>
    <s v="Andøya Pistolklubb"/>
    <x v="323"/>
  </r>
  <r>
    <n v="828752"/>
    <x v="3"/>
    <s v="KL18710036"/>
    <s v="Andøya Roller Derby"/>
    <x v="324"/>
  </r>
  <r>
    <n v="27957"/>
    <x v="3"/>
    <s v="KL18710009"/>
    <s v="Andøya Svømme og Livredningsklubb"/>
    <x v="325"/>
  </r>
  <r>
    <n v="25712"/>
    <x v="3"/>
    <s v="KL14320001"/>
    <s v="Anga Fotballklubb"/>
    <x v="326"/>
  </r>
  <r>
    <n v="26309"/>
    <x v="3"/>
    <s v="KL15570001"/>
    <s v="Angvik Idrettslag"/>
    <x v="327"/>
  </r>
  <r>
    <n v="27381"/>
    <x v="3"/>
    <s v="KL18050001"/>
    <s v="Ankenes Alpinklubb"/>
    <x v="328"/>
  </r>
  <r>
    <n v="27399"/>
    <x v="3"/>
    <s v="KL18050019"/>
    <s v="Ankenes Håndballklubb"/>
    <x v="329"/>
  </r>
  <r>
    <n v="27422"/>
    <x v="3"/>
    <s v="KL18050042"/>
    <s v="Ankenes Skiklubb"/>
    <x v="330"/>
  </r>
  <r>
    <n v="20696"/>
    <x v="3"/>
    <s v="KL03010014"/>
    <s v="Arbeidernes Roklubb"/>
    <x v="21"/>
  </r>
  <r>
    <n v="26401"/>
    <x v="3"/>
    <s v="KL16010003"/>
    <s v="Arbeidernes Turn- og Idrettsforening"/>
    <x v="331"/>
  </r>
  <r>
    <n v="485502"/>
    <x v="3"/>
    <s v="KL18330079"/>
    <s v="Arctic Circle Motorsportklubb"/>
    <x v="332"/>
  </r>
  <r>
    <n v="698805"/>
    <x v="3"/>
    <s v="KL19020239"/>
    <s v="Arctic Roller Derby klubb"/>
    <x v="333"/>
  </r>
  <r>
    <n v="28104"/>
    <x v="3"/>
    <s v="KL19020088"/>
    <s v="Arctic Strike Bowlingklubb"/>
    <x v="334"/>
  </r>
  <r>
    <n v="878538"/>
    <x v="3"/>
    <s v="KL19020267"/>
    <s v="Arctic Taekwon-Do Klubb"/>
    <x v="335"/>
  </r>
  <r>
    <n v="19767"/>
    <x v="3"/>
    <s v="KL01180001"/>
    <s v="Aremark Idrettsforening"/>
    <x v="336"/>
  </r>
  <r>
    <n v="162844"/>
    <x v="3"/>
    <s v="KL01180007"/>
    <s v="Aremark Pistolklubb"/>
    <x v="337"/>
  </r>
  <r>
    <n v="23710"/>
    <x v="3"/>
    <s v="KL09140041"/>
    <s v="Arendal &amp; Omegn Golfklubb"/>
    <x v="338"/>
  </r>
  <r>
    <n v="23623"/>
    <x v="3"/>
    <s v="KL09060026"/>
    <s v="Arendal Bokseklubb"/>
    <x v="339"/>
  </r>
  <r>
    <n v="23632"/>
    <x v="3"/>
    <s v="KL09060037"/>
    <s v="Arendal Bowlingklubb"/>
    <x v="340"/>
  </r>
  <r>
    <n v="23663"/>
    <x v="3"/>
    <s v="KL09060068"/>
    <s v="Arendal Båtsportklubb"/>
    <x v="341"/>
  </r>
  <r>
    <n v="23602"/>
    <x v="3"/>
    <s v="KL09060003"/>
    <s v="Arendal Cykleclub"/>
    <x v="342"/>
  </r>
  <r>
    <n v="683395"/>
    <x v="3"/>
    <s v="KL09060148"/>
    <s v="Arendal Fotball"/>
    <x v="343"/>
  </r>
  <r>
    <n v="131319"/>
    <x v="3"/>
    <s v="KL09060087"/>
    <s v="Arendal IBK"/>
    <x v="344"/>
  </r>
  <r>
    <n v="23674"/>
    <x v="3"/>
    <s v="KL09060079"/>
    <s v="Arendal Jiu Jitsu Klubb"/>
    <x v="345"/>
  </r>
  <r>
    <n v="23603"/>
    <x v="3"/>
    <s v="KL09060004"/>
    <s v="Arendal Kajakklubb"/>
    <x v="346"/>
  </r>
  <r>
    <n v="23679"/>
    <x v="3"/>
    <s v="KL09060084"/>
    <s v="Arendal NTN Taekwon-Do-klubb"/>
    <x v="347"/>
  </r>
  <r>
    <n v="23587"/>
    <x v="3"/>
    <s v="KL09040023"/>
    <s v="Arendal og Grimstad Rideklubb"/>
    <x v="348"/>
  </r>
  <r>
    <n v="23605"/>
    <x v="3"/>
    <s v="KL09060006"/>
    <s v="Arendal Pistolklubb"/>
    <x v="349"/>
  </r>
  <r>
    <n v="23606"/>
    <x v="3"/>
    <s v="KL09060007"/>
    <s v="Arendal Skøiteklub"/>
    <x v="350"/>
  </r>
  <r>
    <n v="23607"/>
    <x v="3"/>
    <s v="KL09060008"/>
    <s v="Arendal Slalåmklubb"/>
    <x v="351"/>
  </r>
  <r>
    <n v="752195"/>
    <x v="3"/>
    <s v="KL09060155"/>
    <s v="Arendal Styrke og Vektløfterklubb"/>
    <x v="352"/>
  </r>
  <r>
    <n v="23608"/>
    <x v="3"/>
    <s v="KL09060009"/>
    <s v="ARENDAL SVØMME OG LIVREDNINGSKLUBB"/>
    <x v="21"/>
  </r>
  <r>
    <n v="23609"/>
    <x v="3"/>
    <s v="KL09060010"/>
    <s v="Arendal Tennisklubb"/>
    <x v="353"/>
  </r>
  <r>
    <n v="445595"/>
    <x v="3"/>
    <s v="KL09060117"/>
    <s v="Arendal Titans"/>
    <x v="354"/>
  </r>
  <r>
    <n v="577022"/>
    <x v="3"/>
    <s v="KL09060133"/>
    <s v="Arendal Triathlon"/>
    <x v="355"/>
  </r>
  <r>
    <n v="23610"/>
    <x v="3"/>
    <s v="KL09060011"/>
    <s v="Arendal Undervannsklubb"/>
    <x v="356"/>
  </r>
  <r>
    <n v="523059"/>
    <x v="3"/>
    <s v="KL09060130"/>
    <s v="Arendal Wakeboardklubb"/>
    <x v="357"/>
  </r>
  <r>
    <n v="23613"/>
    <x v="3"/>
    <s v="KL09060015"/>
    <s v="Arendals Roklub"/>
    <x v="358"/>
  </r>
  <r>
    <n v="23614"/>
    <x v="3"/>
    <s v="KL09060016"/>
    <s v="Arendals Seilforening"/>
    <x v="359"/>
  </r>
  <r>
    <n v="23615"/>
    <x v="3"/>
    <s v="KL09060017"/>
    <s v="Arendals Turnforening"/>
    <x v="360"/>
  </r>
  <r>
    <n v="25091"/>
    <x v="3"/>
    <s v="KL12010360"/>
    <s v="Arna Karateklubb"/>
    <x v="361"/>
  </r>
  <r>
    <n v="24770"/>
    <x v="3"/>
    <s v="KL12010006"/>
    <s v="Arna Svømme Og Livredningsklubb"/>
    <x v="362"/>
  </r>
  <r>
    <n v="24771"/>
    <x v="3"/>
    <s v="KL12010007"/>
    <s v="Arna Turn &amp; Idrettslag"/>
    <x v="363"/>
  </r>
  <r>
    <n v="23196"/>
    <x v="3"/>
    <s v="KL07200001"/>
    <s v="Arnadal Idrettslag"/>
    <x v="364"/>
  </r>
  <r>
    <n v="22535"/>
    <x v="3"/>
    <s v="KL06020059"/>
    <s v="Aron Skytterklubb, Drammen"/>
    <x v="365"/>
  </r>
  <r>
    <n v="22569"/>
    <x v="3"/>
    <s v="KL06020093"/>
    <s v="Aron Sportsklubb"/>
    <x v="366"/>
  </r>
  <r>
    <n v="711726"/>
    <x v="3"/>
    <s v="KL07280012"/>
    <s v="Arvakur Vestfold Islandshestforening"/>
    <x v="367"/>
  </r>
  <r>
    <n v="683504"/>
    <x v="3"/>
    <s v="KL02340015"/>
    <s v="Ask Billiard Club"/>
    <x v="368"/>
  </r>
  <r>
    <n v="113901"/>
    <x v="3"/>
    <s v="KL12470036"/>
    <s v="Ask Fotball"/>
    <x v="369"/>
  </r>
  <r>
    <n v="113902"/>
    <x v="3"/>
    <s v="KL12470037"/>
    <s v="Ask Friidrett"/>
    <x v="370"/>
  </r>
  <r>
    <n v="456421"/>
    <x v="3"/>
    <s v="KL02200092"/>
    <s v="Asker Azad Sports &amp; Culture Club"/>
    <x v="371"/>
  </r>
  <r>
    <n v="20199"/>
    <x v="3"/>
    <s v="KL02200001"/>
    <s v="Asker Badmintonklubb"/>
    <x v="372"/>
  </r>
  <r>
    <n v="20200"/>
    <x v="3"/>
    <s v="KL02200002"/>
    <s v="Asker Basketball Club"/>
    <x v="373"/>
  </r>
  <r>
    <n v="704893"/>
    <x v="3"/>
    <s v="KL02200115"/>
    <s v="Asker Cricket Klubb"/>
    <x v="374"/>
  </r>
  <r>
    <n v="20203"/>
    <x v="3"/>
    <s v="KL02200005"/>
    <s v="Asker Cykleklubb"/>
    <x v="375"/>
  </r>
  <r>
    <n v="210164"/>
    <x v="3"/>
    <s v="KL02200081"/>
    <s v="Asker Fotball"/>
    <x v="376"/>
  </r>
  <r>
    <n v="20255"/>
    <x v="3"/>
    <s v="KL02200057"/>
    <s v="Asker Golfklubb"/>
    <x v="377"/>
  </r>
  <r>
    <n v="20204"/>
    <x v="3"/>
    <s v="KL02200006"/>
    <s v="Asker Helsesportlag"/>
    <x v="378"/>
  </r>
  <r>
    <n v="20249"/>
    <x v="3"/>
    <s v="KL02200051"/>
    <s v="Asker Innebandyklubb"/>
    <x v="379"/>
  </r>
  <r>
    <n v="20205"/>
    <x v="3"/>
    <s v="KL02200007"/>
    <s v="Asker Judoklubb"/>
    <x v="380"/>
  </r>
  <r>
    <n v="469983"/>
    <x v="3"/>
    <s v="KL02200094"/>
    <s v="Asker Karateklubb"/>
    <x v="381"/>
  </r>
  <r>
    <n v="20207"/>
    <x v="3"/>
    <s v="KL02200009"/>
    <s v="Asker Kunstløp Klubb Akk"/>
    <x v="382"/>
  </r>
  <r>
    <n v="599820"/>
    <x v="3"/>
    <s v="KL02200108"/>
    <s v="Asker Modellklubb"/>
    <x v="383"/>
  </r>
  <r>
    <n v="181472"/>
    <x v="3"/>
    <s v="KL02200076"/>
    <s v="Asker Motorsportklubb"/>
    <x v="384"/>
  </r>
  <r>
    <n v="20128"/>
    <x v="3"/>
    <s v="KL02190081"/>
    <s v="Asker og Bærum Vannskiklubb"/>
    <x v="385"/>
  </r>
  <r>
    <n v="20208"/>
    <x v="3"/>
    <s v="KL02200010"/>
    <s v="Asker Rideklubb"/>
    <x v="386"/>
  </r>
  <r>
    <n v="20210"/>
    <x v="3"/>
    <s v="KL02200012"/>
    <s v="Asker Seilforening"/>
    <x v="387"/>
  </r>
  <r>
    <n v="20211"/>
    <x v="3"/>
    <s v="KL02200013"/>
    <s v="Asker Skiklubb"/>
    <x v="388"/>
  </r>
  <r>
    <n v="20212"/>
    <x v="3"/>
    <s v="KL02200014"/>
    <s v="Asker Skyteklubb"/>
    <x v="389"/>
  </r>
  <r>
    <n v="20213"/>
    <x v="3"/>
    <s v="KL02200015"/>
    <s v="Asker Skøyteklubb"/>
    <x v="390"/>
  </r>
  <r>
    <n v="20215"/>
    <x v="3"/>
    <s v="KL02200017"/>
    <s v="Asker Svømmeklubb"/>
    <x v="391"/>
  </r>
  <r>
    <n v="20206"/>
    <x v="3"/>
    <s v="KL02200008"/>
    <s v="Asker Taekwon-Do Klubb"/>
    <x v="392"/>
  </r>
  <r>
    <n v="20216"/>
    <x v="3"/>
    <s v="KL02200018"/>
    <s v="Asker Tennisklubb"/>
    <x v="393"/>
  </r>
  <r>
    <n v="704489"/>
    <x v="3"/>
    <s v="KL02200114"/>
    <s v="Asker Triathlon Klubb"/>
    <x v="21"/>
  </r>
  <r>
    <n v="20218"/>
    <x v="3"/>
    <s v="KL02200020"/>
    <s v="Asker Turnforening"/>
    <x v="394"/>
  </r>
  <r>
    <n v="696236"/>
    <x v="3"/>
    <s v="KL02200112"/>
    <s v="Askerbøringene IL"/>
    <x v="395"/>
  </r>
  <r>
    <n v="19802"/>
    <x v="3"/>
    <s v="KL01240001"/>
    <s v="Askim Badminton Club"/>
    <x v="396"/>
  </r>
  <r>
    <n v="711881"/>
    <x v="3"/>
    <s v="KL01240044"/>
    <s v="Askim Bordtennisklubb"/>
    <x v="397"/>
  </r>
  <r>
    <n v="768748"/>
    <x v="3"/>
    <s v="KL01240046"/>
    <s v="Askim Bueskytterklubb"/>
    <x v="398"/>
  </r>
  <r>
    <n v="19803"/>
    <x v="3"/>
    <s v="KL01240002"/>
    <s v="Askim Fotballklubb"/>
    <x v="399"/>
  </r>
  <r>
    <n v="131239"/>
    <x v="3"/>
    <s v="KL01240026"/>
    <s v="Askim Golfklubb"/>
    <x v="400"/>
  </r>
  <r>
    <n v="19805"/>
    <x v="3"/>
    <s v="KL01240004"/>
    <s v="Askim Idrettsforening"/>
    <x v="401"/>
  </r>
  <r>
    <n v="92798"/>
    <x v="3"/>
    <s v="KL01240025"/>
    <s v="Askim Karateklubb"/>
    <x v="402"/>
  </r>
  <r>
    <n v="19808"/>
    <x v="3"/>
    <s v="KL01240007"/>
    <s v="Askim og Omegn Helsesportlag"/>
    <x v="403"/>
  </r>
  <r>
    <n v="19810"/>
    <x v="3"/>
    <s v="KL01240009"/>
    <s v="Askim Pistolklubb"/>
    <x v="404"/>
  </r>
  <r>
    <n v="19811"/>
    <x v="3"/>
    <s v="KL01240010"/>
    <s v="Askim Rideklubb"/>
    <x v="405"/>
  </r>
  <r>
    <n v="19812"/>
    <x v="3"/>
    <s v="KL01240011"/>
    <s v="Askim Styrkeløft Klubb"/>
    <x v="406"/>
  </r>
  <r>
    <n v="19813"/>
    <x v="3"/>
    <s v="KL01240012"/>
    <s v="Askim Tennisklubb"/>
    <x v="407"/>
  </r>
  <r>
    <n v="19814"/>
    <x v="3"/>
    <s v="KL01240013"/>
    <s v="Askim Turnforening"/>
    <x v="408"/>
  </r>
  <r>
    <n v="19815"/>
    <x v="3"/>
    <s v="KL01240014"/>
    <s v="Askim Volleyballklubb"/>
    <x v="409"/>
  </r>
  <r>
    <n v="676825"/>
    <x v="3"/>
    <s v="KL14280015"/>
    <s v="Askvoll Leirdueklubb"/>
    <x v="410"/>
  </r>
  <r>
    <n v="25688"/>
    <x v="3"/>
    <s v="KL14280001"/>
    <s v="Askvoll og Holmedal Idrettslag"/>
    <x v="411"/>
  </r>
  <r>
    <n v="25689"/>
    <x v="3"/>
    <s v="KL14280002"/>
    <s v="Askvoll Pistolklubb"/>
    <x v="412"/>
  </r>
  <r>
    <n v="25476"/>
    <x v="3"/>
    <s v="KL12470003"/>
    <s v="Askøy Badmintonklubb"/>
    <x v="413"/>
  </r>
  <r>
    <n v="25500"/>
    <x v="3"/>
    <s v="KL12470028"/>
    <s v="Askøy Basketball Klubb"/>
    <x v="414"/>
  </r>
  <r>
    <n v="208524"/>
    <x v="3"/>
    <s v="KL12470042"/>
    <s v="Askøy Bowlingklubb"/>
    <x v="21"/>
  </r>
  <r>
    <n v="712903"/>
    <x v="3"/>
    <s v="KL12470064"/>
    <s v="Askøy Diskgolfklubb"/>
    <x v="415"/>
  </r>
  <r>
    <n v="191668"/>
    <x v="3"/>
    <s v="KL12470038"/>
    <s v="Askøy Fotballklubb"/>
    <x v="416"/>
  </r>
  <r>
    <n v="25478"/>
    <x v="3"/>
    <s v="KL12470005"/>
    <s v="Askøy Håndballklubb"/>
    <x v="417"/>
  </r>
  <r>
    <n v="749344"/>
    <x v="3"/>
    <s v="KL12470069"/>
    <s v="Askøy Kajakklubb"/>
    <x v="418"/>
  </r>
  <r>
    <n v="723540"/>
    <x v="3"/>
    <s v="KL12470066"/>
    <s v="Askøy klatreklubb"/>
    <x v="419"/>
  </r>
  <r>
    <n v="25479"/>
    <x v="3"/>
    <s v="KL12470007"/>
    <s v="Askøy Orienteringslag"/>
    <x v="420"/>
  </r>
  <r>
    <n v="25481"/>
    <x v="3"/>
    <s v="KL12470009"/>
    <s v="Askøy Seilforening"/>
    <x v="421"/>
  </r>
  <r>
    <n v="25483"/>
    <x v="3"/>
    <s v="KL12470011"/>
    <s v="Askøy Sportsdykkerklubb"/>
    <x v="422"/>
  </r>
  <r>
    <n v="724608"/>
    <x v="3"/>
    <s v="KL12470067"/>
    <s v="Askøy Sportsklubb"/>
    <x v="423"/>
  </r>
  <r>
    <n v="600032"/>
    <x v="3"/>
    <s v="KL12470058"/>
    <s v="Askøy Sykkel- og Triathlonklubb"/>
    <x v="424"/>
  </r>
  <r>
    <n v="25494"/>
    <x v="3"/>
    <s v="KL12470022"/>
    <s v="Askøy Taekwon-Do Klubb"/>
    <x v="425"/>
  </r>
  <r>
    <n v="25503"/>
    <x v="3"/>
    <s v="KL12470031"/>
    <s v="Askøy Turn og Sportsdrillklubb"/>
    <x v="426"/>
  </r>
  <r>
    <n v="569457"/>
    <x v="3"/>
    <s v="KL11020122"/>
    <s v="Aspervika Trim og Turn"/>
    <x v="427"/>
  </r>
  <r>
    <n v="26602"/>
    <x v="3"/>
    <s v="KL16010237"/>
    <s v="Astor Fotballklubb"/>
    <x v="428"/>
  </r>
  <r>
    <n v="26603"/>
    <x v="3"/>
    <s v="KL16010238"/>
    <s v="Astor Ishockeyklubb"/>
    <x v="429"/>
  </r>
  <r>
    <n v="714272"/>
    <x v="3"/>
    <s v="KL12010768"/>
    <s v="Atlas Styrkeløft Klubb"/>
    <x v="430"/>
  </r>
  <r>
    <n v="24817"/>
    <x v="3"/>
    <s v="KL12010059"/>
    <s v="Atlet Klub Bjørgvin"/>
    <x v="431"/>
  </r>
  <r>
    <n v="28392"/>
    <x v="3"/>
    <s v="KL20020001"/>
    <s v="Atletklubben 1954"/>
    <x v="432"/>
  </r>
  <r>
    <n v="23773"/>
    <x v="3"/>
    <s v="KL10010003"/>
    <s v="Atletklubben Av 1928 Ak-28"/>
    <x v="433"/>
  </r>
  <r>
    <n v="470937"/>
    <x v="3"/>
    <s v="KL04170028"/>
    <s v="Atlungstad Golfklubb"/>
    <x v="434"/>
  </r>
  <r>
    <n v="25690"/>
    <x v="3"/>
    <s v="KL14280003"/>
    <s v="Atløy Idrettslag"/>
    <x v="435"/>
  </r>
  <r>
    <n v="21921"/>
    <x v="3"/>
    <s v="KL04300001"/>
    <s v="Atna Idrettslag"/>
    <x v="436"/>
  </r>
  <r>
    <n v="137447"/>
    <x v="3"/>
    <s v="KL05420035"/>
    <s v="Aurdal If"/>
    <x v="437"/>
  </r>
  <r>
    <n v="137457"/>
    <x v="3"/>
    <s v="KL05420033"/>
    <s v="Aurdal IF Alpin"/>
    <x v="438"/>
  </r>
  <r>
    <n v="137450"/>
    <x v="3"/>
    <s v="KL05420036"/>
    <s v="Aurdal If Gym Og Turn"/>
    <x v="439"/>
  </r>
  <r>
    <n v="26383"/>
    <x v="3"/>
    <s v="KL15690002"/>
    <s v="Aure Idrettslag"/>
    <x v="440"/>
  </r>
  <r>
    <n v="25657"/>
    <x v="3"/>
    <s v="KL14210001"/>
    <s v="Aurland Idrettslag"/>
    <x v="441"/>
  </r>
  <r>
    <n v="597374"/>
    <x v="3"/>
    <s v="KL02210076"/>
    <s v="Aurskog - Høland Modellflyklubb"/>
    <x v="442"/>
  </r>
  <r>
    <n v="20264"/>
    <x v="3"/>
    <s v="KL02210004"/>
    <s v="Aurskog Høland Alpinklubb"/>
    <x v="443"/>
  </r>
  <r>
    <n v="20279"/>
    <x v="3"/>
    <s v="KL02210019"/>
    <s v="Aurskog/Finstadbru Sportsklubb"/>
    <x v="444"/>
  </r>
  <r>
    <n v="711750"/>
    <x v="3"/>
    <s v="KL02210079"/>
    <s v="Aurskog-Høland Fotballklubb "/>
    <x v="445"/>
  </r>
  <r>
    <n v="20263"/>
    <x v="3"/>
    <s v="KL02210003"/>
    <s v="Aurskog-Høland Friidrettslag"/>
    <x v="446"/>
  </r>
  <r>
    <n v="568636"/>
    <x v="3"/>
    <s v="KL06020159"/>
    <s v="Austad Fotball Klubb"/>
    <x v="447"/>
  </r>
  <r>
    <n v="824697"/>
    <x v="3"/>
    <s v="KL16270028"/>
    <s v="Austerli-Bjugn Hestesportsklubb"/>
    <x v="448"/>
  </r>
  <r>
    <n v="28594"/>
    <x v="3"/>
    <s v="KL20250001"/>
    <s v="Austertana Idretslag"/>
    <x v="449"/>
  </r>
  <r>
    <n v="25436"/>
    <x v="3"/>
    <s v="KL12440003"/>
    <s v="Austevoll Idrettsklubb"/>
    <x v="450"/>
  </r>
  <r>
    <n v="551890"/>
    <x v="3"/>
    <s v="KL12440012"/>
    <s v="Austevoll Rideklubb"/>
    <x v="451"/>
  </r>
  <r>
    <n v="25435"/>
    <x v="3"/>
    <s v="KL12440002"/>
    <s v="Austevoll Seilforening"/>
    <x v="452"/>
  </r>
  <r>
    <n v="21512"/>
    <x v="3"/>
    <s v="KL04020001"/>
    <s v="Austmarka Idrettslag"/>
    <x v="453"/>
  </r>
  <r>
    <n v="23647"/>
    <x v="3"/>
    <s v="KL09060052"/>
    <s v="Austre Moland Idrettslag"/>
    <x v="454"/>
  </r>
  <r>
    <n v="25577"/>
    <x v="3"/>
    <s v="KL12640001"/>
    <s v="Austrheim Idrettslag"/>
    <x v="455"/>
  </r>
  <r>
    <n v="601759"/>
    <x v="3"/>
    <s v="KL12640009"/>
    <s v="Austrheim motorsport club"/>
    <x v="456"/>
  </r>
  <r>
    <n v="680186"/>
    <x v="3"/>
    <s v="KL12640010"/>
    <s v="Austrheim Svømmeklubb"/>
    <x v="457"/>
  </r>
  <r>
    <n v="504761"/>
    <x v="3"/>
    <s v="KL16210021"/>
    <s v="Austrått Golfklubb"/>
    <x v="458"/>
  </r>
  <r>
    <n v="24133"/>
    <x v="3"/>
    <s v="KL11020002"/>
    <s v="Austrått Idrettslag"/>
    <x v="459"/>
  </r>
  <r>
    <n v="24705"/>
    <x v="3"/>
    <s v="KL11490001"/>
    <s v="Avaldsnes Idrettslag"/>
    <x v="460"/>
  </r>
  <r>
    <n v="26299"/>
    <x v="3"/>
    <s v="KL15540016"/>
    <s v="Averøy Håndballklubb"/>
    <x v="461"/>
  </r>
  <r>
    <n v="131139"/>
    <x v="3"/>
    <s v="KL15540018"/>
    <s v="Averøy Motorsportklubb"/>
    <x v="462"/>
  </r>
  <r>
    <n v="515481"/>
    <x v="3"/>
    <s v="KL15540025"/>
    <s v="Averøy Svømmeklubb"/>
    <x v="463"/>
  </r>
  <r>
    <n v="27366"/>
    <x v="3"/>
    <s v="KL18040063"/>
    <s v="B&amp;OI Orientering"/>
    <x v="464"/>
  </r>
  <r>
    <n v="27350"/>
    <x v="3"/>
    <s v="KL18040047"/>
    <s v="B&amp;oi Turn"/>
    <x v="465"/>
  </r>
  <r>
    <n v="22407"/>
    <x v="3"/>
    <s v="KL05400001"/>
    <s v="Bagn Idrettslag"/>
    <x v="466"/>
  </r>
  <r>
    <n v="22415"/>
    <x v="3"/>
    <s v="KL05400010"/>
    <s v="Bagn Sportsskytterklubb"/>
    <x v="467"/>
  </r>
  <r>
    <n v="23965"/>
    <x v="3"/>
    <s v="KL10040001"/>
    <s v="Bakke Idrettsforening"/>
    <x v="468"/>
  </r>
  <r>
    <n v="22765"/>
    <x v="3"/>
    <s v="KL06240001"/>
    <s v="Bakke IF"/>
    <x v="469"/>
  </r>
  <r>
    <n v="25633"/>
    <x v="3"/>
    <s v="KL14180001"/>
    <s v="Balestrand Idrettslag"/>
    <x v="470"/>
  </r>
  <r>
    <n v="606962"/>
    <x v="3"/>
    <s v="KL18540014"/>
    <s v="Ballangen Flyklubb"/>
    <x v="471"/>
  </r>
  <r>
    <n v="27809"/>
    <x v="3"/>
    <s v="KL18540009"/>
    <s v="Ballangen Fotballklubb"/>
    <x v="472"/>
  </r>
  <r>
    <n v="27807"/>
    <x v="3"/>
    <s v="KL18540007"/>
    <s v="Ballangen Ski"/>
    <x v="473"/>
  </r>
  <r>
    <n v="27803"/>
    <x v="3"/>
    <s v="KL18540003"/>
    <s v="Ballangen Turnforening"/>
    <x v="474"/>
  </r>
  <r>
    <n v="20144"/>
    <x v="3"/>
    <s v="KL02190097"/>
    <s v="Ballerud Golfklubb"/>
    <x v="475"/>
  </r>
  <r>
    <n v="28034"/>
    <x v="3"/>
    <s v="KL19020003"/>
    <s v="Ballklubb Tromsø"/>
    <x v="476"/>
  </r>
  <r>
    <n v="454862"/>
    <x v="3"/>
    <s v="KL18600031"/>
    <s v="Ballstad Gym Og Turn"/>
    <x v="477"/>
  </r>
  <r>
    <n v="27817"/>
    <x v="3"/>
    <s v="KL18600001"/>
    <s v="Ballstad Ungdoms- Og Idrettslag"/>
    <x v="478"/>
  </r>
  <r>
    <n v="163441"/>
    <x v="3"/>
    <s v="KL08140015"/>
    <s v="Bamble Golfklubb"/>
    <x v="479"/>
  </r>
  <r>
    <n v="199373"/>
    <x v="3"/>
    <s v="KL08140019"/>
    <s v="Bamble Handballklubb"/>
    <x v="480"/>
  </r>
  <r>
    <n v="23398"/>
    <x v="3"/>
    <s v="KL08140001"/>
    <s v="Bamble Idrettsforening"/>
    <x v="481"/>
  </r>
  <r>
    <n v="555405"/>
    <x v="3"/>
    <s v="KL08140023"/>
    <s v="Bamble Modellflyklubb"/>
    <x v="482"/>
  </r>
  <r>
    <n v="27025"/>
    <x v="3"/>
    <s v="KL17030001"/>
    <s v="Bangsund Idrettslag"/>
    <x v="483"/>
  </r>
  <r>
    <n v="28182"/>
    <x v="3"/>
    <s v="KL19220001"/>
    <s v="Bardu Alpinklubb"/>
    <x v="484"/>
  </r>
  <r>
    <n v="28183"/>
    <x v="3"/>
    <s v="KL19220002"/>
    <s v="Bardu Idrettslag"/>
    <x v="485"/>
  </r>
  <r>
    <n v="212601"/>
    <x v="3"/>
    <s v="KL19240046"/>
    <s v="Bardufoss Flyklubb"/>
    <x v="486"/>
  </r>
  <r>
    <n v="28225"/>
    <x v="3"/>
    <s v="KL19240034"/>
    <s v="Bardufoss Gymnastikk og Turnforening"/>
    <x v="487"/>
  </r>
  <r>
    <n v="28203"/>
    <x v="3"/>
    <s v="KL19240004"/>
    <s v="Bardufoss og Omegn Idrettsforening"/>
    <x v="488"/>
  </r>
  <r>
    <n v="28204"/>
    <x v="3"/>
    <s v="KL19240006"/>
    <s v="Bardufoss Svømmeklubb"/>
    <x v="489"/>
  </r>
  <r>
    <n v="22997"/>
    <x v="3"/>
    <s v="KL07040032"/>
    <s v="BARKÅKER IDRETTSFORENING"/>
    <x v="490"/>
  </r>
  <r>
    <n v="113825"/>
    <x v="3"/>
    <s v="KL02110021"/>
    <s v="Barneaktiviteten I Son"/>
    <x v="491"/>
  </r>
  <r>
    <n v="26311"/>
    <x v="3"/>
    <s v="KL15570003"/>
    <s v="Batnfjord Idrettslag"/>
    <x v="492"/>
  </r>
  <r>
    <n v="19697"/>
    <x v="3"/>
    <s v="KL01060063"/>
    <s v="Begby Idrettslag"/>
    <x v="493"/>
  </r>
  <r>
    <n v="22408"/>
    <x v="3"/>
    <s v="KL05400003"/>
    <s v="Begna Idrettslag"/>
    <x v="494"/>
  </r>
  <r>
    <n v="22410"/>
    <x v="3"/>
    <s v="KL05400005"/>
    <s v="Begnadalen Idrettslag"/>
    <x v="495"/>
  </r>
  <r>
    <n v="27383"/>
    <x v="3"/>
    <s v="KL18050003"/>
    <s v="Beisfjord Idrettslag"/>
    <x v="496"/>
  </r>
  <r>
    <n v="27021"/>
    <x v="3"/>
    <s v="KL17020057"/>
    <s v="Beitstad Fotballklubb"/>
    <x v="497"/>
  </r>
  <r>
    <n v="26965"/>
    <x v="3"/>
    <s v="KL17020001"/>
    <s v="Beitstad Idrettslag"/>
    <x v="498"/>
  </r>
  <r>
    <n v="442573"/>
    <x v="3"/>
    <s v="KL17020083"/>
    <s v="Beitstadfjorden Seilforening"/>
    <x v="499"/>
  </r>
  <r>
    <n v="21721"/>
    <x v="3"/>
    <s v="KL04170012"/>
    <s v="Bekkelaget Bowlingklubb"/>
    <x v="500"/>
  </r>
  <r>
    <n v="20701"/>
    <x v="3"/>
    <s v="KL03010019"/>
    <s v="Bekkelagshøgda Tennisklubb"/>
    <x v="501"/>
  </r>
  <r>
    <n v="19428"/>
    <x v="3"/>
    <s v="KL01010003"/>
    <s v="Berg Idrettslag"/>
    <x v="502"/>
  </r>
  <r>
    <n v="20703"/>
    <x v="3"/>
    <s v="KL03010021"/>
    <s v="Berg Tennisklubb"/>
    <x v="503"/>
  </r>
  <r>
    <n v="27135"/>
    <x v="3"/>
    <s v="KL17180004"/>
    <s v="Berg Ugla Grendelag"/>
    <x v="504"/>
  </r>
  <r>
    <n v="25015"/>
    <x v="3"/>
    <s v="KL12010284"/>
    <s v="Bergen Aero Klubb"/>
    <x v="505"/>
  </r>
  <r>
    <n v="699259"/>
    <x v="3"/>
    <s v="KL12010757"/>
    <s v="Bergen Aikidoklubb"/>
    <x v="506"/>
  </r>
  <r>
    <n v="24774"/>
    <x v="3"/>
    <s v="KL12010010"/>
    <s v="Bergen Badmintonklubb"/>
    <x v="507"/>
  </r>
  <r>
    <n v="747323"/>
    <x v="3"/>
    <s v="KL12010781"/>
    <s v="Bergen Ballklubb"/>
    <x v="508"/>
  </r>
  <r>
    <n v="24996"/>
    <x v="3"/>
    <s v="KL12010262"/>
    <s v="Bergen Bandyklubb"/>
    <x v="509"/>
  </r>
  <r>
    <n v="25529"/>
    <x v="3"/>
    <s v="KL12010762"/>
    <s v="Bergen Baseballklubb"/>
    <x v="510"/>
  </r>
  <r>
    <n v="25087"/>
    <x v="3"/>
    <s v="KL12010356"/>
    <s v="Bergen Bowling Club"/>
    <x v="511"/>
  </r>
  <r>
    <n v="560895"/>
    <x v="3"/>
    <s v="KL12010670"/>
    <s v="Bergen Capoeira Klubb"/>
    <x v="512"/>
  </r>
  <r>
    <n v="24778"/>
    <x v="3"/>
    <s v="KL12010015"/>
    <s v="Bergen Cykleklubb"/>
    <x v="513"/>
  </r>
  <r>
    <n v="544586"/>
    <x v="3"/>
    <s v="KL12010655"/>
    <s v="Bergen Dykkeklubb Idrettslag"/>
    <x v="514"/>
  </r>
  <r>
    <n v="24829"/>
    <x v="3"/>
    <s v="KL12010073"/>
    <s v="Bergen Døves Idrettsklubb"/>
    <x v="418"/>
  </r>
  <r>
    <n v="24779"/>
    <x v="3"/>
    <s v="KL12010016"/>
    <s v="Bergen Fallskjermklubb"/>
    <x v="515"/>
  </r>
  <r>
    <n v="24974"/>
    <x v="3"/>
    <s v="KL12010239"/>
    <s v="Bergen Freestyleklubb"/>
    <x v="516"/>
  </r>
  <r>
    <n v="24780"/>
    <x v="3"/>
    <s v="KL12010017"/>
    <s v="Bergen Golfklubb"/>
    <x v="517"/>
  </r>
  <r>
    <n v="25012"/>
    <x v="3"/>
    <s v="KL12010281"/>
    <s v="Bergen Handicapidrettslag"/>
    <x v="518"/>
  </r>
  <r>
    <n v="24781"/>
    <x v="3"/>
    <s v="KL12010018"/>
    <s v="Bergen Hanggliding Og Paragliding Klubb"/>
    <x v="519"/>
  </r>
  <r>
    <n v="24782"/>
    <x v="3"/>
    <s v="KL12010019"/>
    <s v="Bergen Helsesportslag"/>
    <x v="520"/>
  </r>
  <r>
    <n v="24783"/>
    <x v="3"/>
    <s v="KL12010020"/>
    <s v="Bergen Håndballklubb"/>
    <x v="521"/>
  </r>
  <r>
    <n v="163467"/>
    <x v="3"/>
    <s v="KL12010476"/>
    <s v="Bergen Ishockeyklubb"/>
    <x v="522"/>
  </r>
  <r>
    <n v="24785"/>
    <x v="3"/>
    <s v="KL12010022"/>
    <s v="Bergen Judo Klubb"/>
    <x v="523"/>
  </r>
  <r>
    <n v="25001"/>
    <x v="3"/>
    <s v="KL12010268"/>
    <s v="Bergen Karate Kampsport Klubb"/>
    <x v="524"/>
  </r>
  <r>
    <n v="24786"/>
    <x v="3"/>
    <s v="KL12010023"/>
    <s v="Bergen Karate Klubb"/>
    <x v="525"/>
  </r>
  <r>
    <n v="25095"/>
    <x v="3"/>
    <s v="KL12010364"/>
    <s v="Bergen Kickboxing Klubb"/>
    <x v="526"/>
  </r>
  <r>
    <n v="204844"/>
    <x v="3"/>
    <s v="KL12010527"/>
    <s v="Bergen Kjelkehockey Klubb"/>
    <x v="527"/>
  </r>
  <r>
    <n v="25051"/>
    <x v="3"/>
    <s v="KL12010320"/>
    <s v="Bergen Klatreklubb"/>
    <x v="528"/>
  </r>
  <r>
    <n v="24787"/>
    <x v="3"/>
    <s v="KL12010024"/>
    <s v="Bergen Kunstløpklubb"/>
    <x v="529"/>
  </r>
  <r>
    <n v="609161"/>
    <x v="3"/>
    <s v="KL12010723"/>
    <s v="Bergen Medisinske Roklubb"/>
    <x v="530"/>
  </r>
  <r>
    <n v="720300"/>
    <x v="3"/>
    <s v="KL12010770"/>
    <s v="Bergen og omegn innebandyklubb"/>
    <x v="531"/>
  </r>
  <r>
    <n v="451879"/>
    <x v="3"/>
    <s v="KL12010598"/>
    <s v="Bergen og Omegn Masters"/>
    <x v="532"/>
  </r>
  <r>
    <n v="556258"/>
    <x v="3"/>
    <s v="KL12010667"/>
    <s v="Bergen og Omegn Modellbilklubb"/>
    <x v="533"/>
  </r>
  <r>
    <n v="678485"/>
    <x v="3"/>
    <s v="KL12010734"/>
    <s v="Bergen Petanque Klubb"/>
    <x v="534"/>
  </r>
  <r>
    <n v="24801"/>
    <x v="3"/>
    <s v="KL12010042"/>
    <s v="Bergen Pistolklubb"/>
    <x v="535"/>
  </r>
  <r>
    <n v="24790"/>
    <x v="3"/>
    <s v="KL12010027"/>
    <s v="Bergen Rideklubb"/>
    <x v="536"/>
  </r>
  <r>
    <n v="188220"/>
    <x v="3"/>
    <s v="KL12010505"/>
    <s v="Bergen Rugbyklubb"/>
    <x v="537"/>
  </r>
  <r>
    <n v="25142"/>
    <x v="3"/>
    <s v="KL12010411"/>
    <s v="Bergen Skøyteklubb"/>
    <x v="538"/>
  </r>
  <r>
    <n v="429753"/>
    <x v="3"/>
    <s v="KL12010580"/>
    <s v="Bergen Snowboardklubb"/>
    <x v="21"/>
  </r>
  <r>
    <n v="24794"/>
    <x v="3"/>
    <s v="KL12010032"/>
    <s v="Bergen Squash Klubb"/>
    <x v="539"/>
  </r>
  <r>
    <n v="24795"/>
    <x v="3"/>
    <s v="KL12010033"/>
    <s v="Bergen Stupeklubb"/>
    <x v="540"/>
  </r>
  <r>
    <n v="193936"/>
    <x v="3"/>
    <s v="KL12010516"/>
    <s v="Bergen Styrkeløftklubb"/>
    <x v="541"/>
  </r>
  <r>
    <n v="867221"/>
    <x v="3"/>
    <s v="KL12010803"/>
    <s v="Bergen Swingforening"/>
    <x v="542"/>
  </r>
  <r>
    <n v="24981"/>
    <x v="3"/>
    <s v="KL12010246"/>
    <s v="Bergen Taekwon-Do Klubb"/>
    <x v="543"/>
  </r>
  <r>
    <n v="25126"/>
    <x v="3"/>
    <s v="KL12010395"/>
    <s v="Bergen Trekkhundklubb"/>
    <x v="544"/>
  </r>
  <r>
    <n v="25036"/>
    <x v="3"/>
    <s v="KL12010305"/>
    <s v="Bergen Trial Team"/>
    <x v="545"/>
  </r>
  <r>
    <n v="25137"/>
    <x v="3"/>
    <s v="KL12010406"/>
    <s v="Bergen Triathlon Club"/>
    <x v="546"/>
  </r>
  <r>
    <n v="556016"/>
    <x v="3"/>
    <s v="KL12010666"/>
    <s v="Bergen Vest Danseklubb"/>
    <x v="547"/>
  </r>
  <r>
    <n v="195082"/>
    <x v="3"/>
    <s v="KL12010517"/>
    <s v="Bergen Vest Kampsportklubb"/>
    <x v="548"/>
  </r>
  <r>
    <n v="209402"/>
    <x v="3"/>
    <s v="KL12010549"/>
    <s v="Bergen Wheelers Rullestolbasketlag"/>
    <x v="549"/>
  </r>
  <r>
    <n v="24777"/>
    <x v="3"/>
    <s v="KL12010014"/>
    <s v="Bergenbueskyttere"/>
    <x v="550"/>
  </r>
  <r>
    <n v="24799"/>
    <x v="3"/>
    <s v="KL12010039"/>
    <s v="Bergens Atletklub"/>
    <x v="551"/>
  </r>
  <r>
    <n v="24984"/>
    <x v="3"/>
    <s v="KL12010249"/>
    <s v="Bergens Fekteklubb"/>
    <x v="552"/>
  </r>
  <r>
    <n v="24802"/>
    <x v="3"/>
    <s v="KL12010043"/>
    <s v="Bergens Roklub"/>
    <x v="553"/>
  </r>
  <r>
    <n v="24803"/>
    <x v="3"/>
    <s v="KL12010044"/>
    <s v="Bergens Seilforening"/>
    <x v="554"/>
  </r>
  <r>
    <n v="24805"/>
    <x v="3"/>
    <s v="KL12010046"/>
    <s v="Bergens Skilag"/>
    <x v="555"/>
  </r>
  <r>
    <n v="24808"/>
    <x v="3"/>
    <s v="KL12010049"/>
    <s v="Bergens Svømme &amp; Livredningsklub"/>
    <x v="556"/>
  </r>
  <r>
    <n v="24809"/>
    <x v="3"/>
    <s v="KL12010050"/>
    <s v="Bergens Svømme Club"/>
    <x v="557"/>
  </r>
  <r>
    <n v="24810"/>
    <x v="3"/>
    <s v="KL12010052"/>
    <s v="Bergens Tennisklubb"/>
    <x v="558"/>
  </r>
  <r>
    <n v="24811"/>
    <x v="3"/>
    <s v="KL12010053"/>
    <s v="Bergens Turnforening"/>
    <x v="559"/>
  </r>
  <r>
    <n v="25083"/>
    <x v="3"/>
    <s v="KL12010352"/>
    <s v="Bergensvømmerne"/>
    <x v="560"/>
  </r>
  <r>
    <n v="23150"/>
    <x v="3"/>
    <s v="KL07110002"/>
    <s v="Berger Idrettslag"/>
    <x v="561"/>
  </r>
  <r>
    <n v="21829"/>
    <x v="3"/>
    <s v="KL04270001"/>
    <s v="Bergheim Idrettslag og Velforening"/>
    <x v="562"/>
  </r>
  <r>
    <n v="22599"/>
    <x v="3"/>
    <s v="KL06040030"/>
    <s v="Bergkameratene Basket (bk Basket)"/>
    <x v="563"/>
  </r>
  <r>
    <n v="22600"/>
    <x v="3"/>
    <s v="KL06040031"/>
    <s v="Bergkameratene Ski"/>
    <x v="564"/>
  </r>
  <r>
    <n v="712167"/>
    <x v="3"/>
    <s v="KL12010766"/>
    <s v="Bergkrystall Fotballklubb"/>
    <x v="565"/>
  </r>
  <r>
    <n v="28501"/>
    <x v="3"/>
    <s v="KL20140005"/>
    <s v="Bergsfjord Ungdoms- og Idrettslag"/>
    <x v="566"/>
  </r>
  <r>
    <n v="26012"/>
    <x v="3"/>
    <s v="KL15150001"/>
    <s v="Bergsøy Idrettslag"/>
    <x v="567"/>
  </r>
  <r>
    <n v="28591"/>
    <x v="3"/>
    <s v="KL20240002"/>
    <s v="Berlevåg Fotballklubb"/>
    <x v="568"/>
  </r>
  <r>
    <n v="28590"/>
    <x v="3"/>
    <s v="KL20240001"/>
    <s v="Berlevåg Turn og Idrettsforening"/>
    <x v="569"/>
  </r>
  <r>
    <n v="605559"/>
    <x v="3"/>
    <s v="KL19020222"/>
    <s v="Berserk Futsalklubb"/>
    <x v="570"/>
  </r>
  <r>
    <n v="20909"/>
    <x v="3"/>
    <s v="KL03010255"/>
    <s v="Bestumkilen Roklubb"/>
    <x v="571"/>
  </r>
  <r>
    <n v="26388"/>
    <x v="3"/>
    <s v="KL15710001"/>
    <s v="Betna Idretslag"/>
    <x v="572"/>
  </r>
  <r>
    <n v="21421"/>
    <x v="3"/>
    <s v="KL03010818"/>
    <s v="Bex Biljardklubb"/>
    <x v="573"/>
  </r>
  <r>
    <n v="25010"/>
    <x v="3"/>
    <s v="KL12010277"/>
    <s v="BFG Bergen Løpeklubb"/>
    <x v="574"/>
  </r>
  <r>
    <n v="21179"/>
    <x v="3"/>
    <s v="KL03010574"/>
    <s v="BI Athletics"/>
    <x v="575"/>
  </r>
  <r>
    <n v="809087"/>
    <x v="3"/>
    <s v="KL16010558"/>
    <s v="Biljard1 Trondheim"/>
    <x v="576"/>
  </r>
  <r>
    <n v="28545"/>
    <x v="3"/>
    <s v="KL20200001"/>
    <s v="Billefjord Idrettslag"/>
    <x v="577"/>
  </r>
  <r>
    <n v="142106"/>
    <x v="3"/>
    <s v="KL02200071"/>
    <s v="Billingstad Idrettsforening"/>
    <x v="578"/>
  </r>
  <r>
    <n v="27445"/>
    <x v="3"/>
    <s v="KL18110009"/>
    <s v="Bindal Fotball"/>
    <x v="579"/>
  </r>
  <r>
    <n v="22742"/>
    <x v="3"/>
    <s v="KL06230001"/>
    <s v="Bingen Ballklubb"/>
    <x v="580"/>
  </r>
  <r>
    <n v="741107"/>
    <x v="3"/>
    <s v="KL02260032"/>
    <s v="Bingsfoss Sportsklubb "/>
    <x v="581"/>
  </r>
  <r>
    <n v="20291"/>
    <x v="3"/>
    <s v="KL02260001"/>
    <s v="Bingsfoss Sykkelklubb"/>
    <x v="582"/>
  </r>
  <r>
    <n v="743724"/>
    <x v="3"/>
    <s v="KL05020124"/>
    <s v="Biri Hestesportklubb"/>
    <x v="583"/>
  </r>
  <r>
    <n v="22062"/>
    <x v="3"/>
    <s v="KL05020001"/>
    <s v="Biri Idrettslag"/>
    <x v="584"/>
  </r>
  <r>
    <n v="22063"/>
    <x v="3"/>
    <s v="KL05020002"/>
    <s v="Biri Jeger Og Fiskeforening"/>
    <x v="21"/>
  </r>
  <r>
    <n v="23738"/>
    <x v="3"/>
    <s v="KL09280004"/>
    <s v="Birkenes &amp; Lillesand Sportsskytterlag"/>
    <x v="585"/>
  </r>
  <r>
    <n v="23735"/>
    <x v="3"/>
    <s v="KL09280001"/>
    <s v="Birkenes Idrettslag"/>
    <x v="586"/>
  </r>
  <r>
    <n v="711000"/>
    <x v="3"/>
    <s v="KL16010531"/>
    <s v="BISI Trondheim"/>
    <x v="21"/>
  </r>
  <r>
    <n v="21370"/>
    <x v="3"/>
    <s v="KL03010767"/>
    <s v="Bislet Basketballklubb"/>
    <x v="587"/>
  </r>
  <r>
    <n v="608355"/>
    <x v="3"/>
    <s v="KL03011386"/>
    <s v="Bislett Ducks Cricketklubb"/>
    <x v="588"/>
  </r>
  <r>
    <n v="595012"/>
    <x v="3"/>
    <s v="KL03011341"/>
    <s v="Bislett Fotball Klubb"/>
    <x v="589"/>
  </r>
  <r>
    <n v="20848"/>
    <x v="3"/>
    <s v="KL03010189"/>
    <s v="Bislett Volley"/>
    <x v="590"/>
  </r>
  <r>
    <n v="470960"/>
    <x v="3"/>
    <s v="KL10010176"/>
    <s v="Bjaavann Golfklubb - Kristiansand"/>
    <x v="591"/>
  </r>
  <r>
    <n v="24039"/>
    <x v="3"/>
    <s v="KL10210001"/>
    <s v="Bjelland Idrettslag"/>
    <x v="592"/>
  </r>
  <r>
    <n v="24042"/>
    <x v="3"/>
    <s v="KL10210004"/>
    <s v="Bjelland og Audnedal Pistolklubb"/>
    <x v="593"/>
  </r>
  <r>
    <n v="27569"/>
    <x v="3"/>
    <s v="KL18320001"/>
    <s v="Bjerka Idrettslag"/>
    <x v="594"/>
  </r>
  <r>
    <n v="555307"/>
    <x v="3"/>
    <s v="KL02380024"/>
    <s v="Bjerke Idrettslag Fotball"/>
    <x v="595"/>
  </r>
  <r>
    <n v="556047"/>
    <x v="3"/>
    <s v="KL02380025"/>
    <s v="Bjerke Idrettslag Ski"/>
    <x v="596"/>
  </r>
  <r>
    <n v="884220"/>
    <x v="3"/>
    <s v="KL03011625"/>
    <s v="Bjerke Kyeongdang Kampsportklubb"/>
    <x v="597"/>
  </r>
  <r>
    <n v="601213"/>
    <x v="3"/>
    <s v="KL03011354"/>
    <s v="Bjerke Taekwondo Klubb"/>
    <x v="598"/>
  </r>
  <r>
    <n v="24481"/>
    <x v="3"/>
    <s v="KL11140001"/>
    <s v="Bjerkreim Idrettslag"/>
    <x v="599"/>
  </r>
  <r>
    <n v="27384"/>
    <x v="3"/>
    <s v="KL18050004"/>
    <s v="Bjerkvik Idrettsforening"/>
    <x v="600"/>
  </r>
  <r>
    <n v="27387"/>
    <x v="3"/>
    <s v="KL18050007"/>
    <s v="Bjerkvik Svømmeklubb"/>
    <x v="601"/>
  </r>
  <r>
    <n v="25177"/>
    <x v="3"/>
    <s v="KL11590001"/>
    <s v="Bjoa Idrettslag"/>
    <x v="602"/>
  </r>
  <r>
    <n v="22349"/>
    <x v="3"/>
    <s v="KL05340002"/>
    <s v="Bjoneroa Idrettslag"/>
    <x v="603"/>
  </r>
  <r>
    <n v="25618"/>
    <x v="3"/>
    <s v="KL14160001"/>
    <s v="Bjordal/Søreide Idrettslag"/>
    <x v="604"/>
  </r>
  <r>
    <n v="25450"/>
    <x v="3"/>
    <s v="KL12460001"/>
    <s v="Bjorøy Idrettslag"/>
    <x v="605"/>
  </r>
  <r>
    <n v="836530"/>
    <x v="3"/>
    <s v="KL16270029"/>
    <s v="Bjugn HK"/>
    <x v="606"/>
  </r>
  <r>
    <n v="26750"/>
    <x v="3"/>
    <s v="KL16270002"/>
    <s v="Bjugn il"/>
    <x v="607"/>
  </r>
  <r>
    <n v="26755"/>
    <x v="3"/>
    <s v="KL16270010"/>
    <s v="Bjugn/Ørland Skøyteklubb"/>
    <x v="608"/>
  </r>
  <r>
    <n v="577806"/>
    <x v="3"/>
    <s v="KL03011309"/>
    <s v="Bjølsen Innebandyklubb"/>
    <x v="609"/>
  </r>
  <r>
    <n v="25328"/>
    <x v="3"/>
    <s v="KL12350001"/>
    <s v="Bjørgum Idrottslag"/>
    <x v="610"/>
  </r>
  <r>
    <n v="188535"/>
    <x v="3"/>
    <s v="KL12010506"/>
    <s v="Bjørgvin Dressurklubb"/>
    <x v="611"/>
  </r>
  <r>
    <n v="24816"/>
    <x v="3"/>
    <s v="KL12010058"/>
    <s v="Bjørgvin Karateklubb"/>
    <x v="612"/>
  </r>
  <r>
    <n v="220018"/>
    <x v="3"/>
    <s v="KL12010553"/>
    <s v="Bjørgvin Styrkeløft Klubb"/>
    <x v="613"/>
  </r>
  <r>
    <n v="26065"/>
    <x v="3"/>
    <s v="KL15200001"/>
    <s v="Bjørke Idrettslag"/>
    <x v="614"/>
  </r>
  <r>
    <n v="19768"/>
    <x v="3"/>
    <s v="KL01180002"/>
    <s v="Bjørkebekk Idrettsforening"/>
    <x v="615"/>
  </r>
  <r>
    <n v="20277"/>
    <x v="3"/>
    <s v="KL02210017"/>
    <s v="Bjørkelangen Pistolklubb"/>
    <x v="616"/>
  </r>
  <r>
    <n v="20267"/>
    <x v="3"/>
    <s v="KL02210007"/>
    <s v="Bjørkelangen Sportsforening"/>
    <x v="617"/>
  </r>
  <r>
    <n v="21481"/>
    <x v="3"/>
    <s v="KL03010878"/>
    <s v="Bjørndal Idrettsforening"/>
    <x v="618"/>
  </r>
  <r>
    <n v="25431"/>
    <x v="3"/>
    <s v="KL12430031"/>
    <s v="Bjørnefjorden Golfklubb"/>
    <x v="619"/>
  </r>
  <r>
    <n v="28621"/>
    <x v="3"/>
    <s v="KL20300001"/>
    <s v="Bjørnevatn Idrettslag"/>
    <x v="620"/>
  </r>
  <r>
    <n v="25869"/>
    <x v="3"/>
    <s v="KL15020058"/>
    <s v="Bjørset Fotballklubb"/>
    <x v="621"/>
  </r>
  <r>
    <n v="22598"/>
    <x v="3"/>
    <s v="KL06040029"/>
    <s v="BK - Judo"/>
    <x v="622"/>
  </r>
  <r>
    <n v="23851"/>
    <x v="3"/>
    <s v="KL10010081"/>
    <s v="Bk Vepsa"/>
    <x v="623"/>
  </r>
  <r>
    <n v="22596"/>
    <x v="3"/>
    <s v="KL06040027"/>
    <s v="Bk-Svømming"/>
    <x v="624"/>
  </r>
  <r>
    <n v="20293"/>
    <x v="3"/>
    <s v="KL02260003"/>
    <s v="Blaker IL"/>
    <x v="625"/>
  </r>
  <r>
    <n v="458077"/>
    <x v="3"/>
    <s v="KL17140060"/>
    <s v="Blakstad Hestesportsklubb - Stjørda"/>
    <x v="626"/>
  </r>
  <r>
    <n v="27570"/>
    <x v="3"/>
    <s v="KL18320002"/>
    <s v="Bleikvassli Idrettslag"/>
    <x v="627"/>
  </r>
  <r>
    <n v="27818"/>
    <x v="3"/>
    <s v="KL18600002"/>
    <s v="Blest IL - Hovedlag"/>
    <x v="628"/>
  </r>
  <r>
    <n v="684269"/>
    <x v="3"/>
    <s v="KL03011440"/>
    <s v="Blindern Rugbyklubb"/>
    <x v="629"/>
  </r>
  <r>
    <n v="25946"/>
    <x v="3"/>
    <s v="KL15040027"/>
    <s v="Blindheim Idrettslag"/>
    <x v="630"/>
  </r>
  <r>
    <n v="619562"/>
    <x v="3"/>
    <s v="KL09260025"/>
    <s v="BLINDLEIA CYKLEKLUBB"/>
    <x v="631"/>
  </r>
  <r>
    <n v="20710"/>
    <x v="3"/>
    <s v="KL03010030"/>
    <s v="Blinken Miniatyr &amp; Pistol Lag"/>
    <x v="632"/>
  </r>
  <r>
    <n v="20053"/>
    <x v="3"/>
    <s v="KL02190006"/>
    <s v="Blommenholm og Sandvika Tennisklubb"/>
    <x v="633"/>
  </r>
  <r>
    <n v="220062"/>
    <x v="3"/>
    <s v="KL18700038"/>
    <s v="Blue Strike Bowlingklubb Sortland"/>
    <x v="634"/>
  </r>
  <r>
    <n v="26499"/>
    <x v="3"/>
    <s v="KL16010115"/>
    <s v="Blussuvoll Volleyballklubb"/>
    <x v="635"/>
  </r>
  <r>
    <n v="684670"/>
    <x v="3"/>
    <s v="KL18040142"/>
    <s v="Bodin Taekwon-Do Klubb"/>
    <x v="636"/>
  </r>
  <r>
    <n v="20587"/>
    <x v="3"/>
    <s v="KL02360001"/>
    <s v="Bodung Pistolklubb"/>
    <x v="637"/>
  </r>
  <r>
    <n v="27304"/>
    <x v="3"/>
    <s v="KL18040001"/>
    <s v="Bodø &amp; Omegn Idrettsforening"/>
    <x v="638"/>
  </r>
  <r>
    <n v="607492"/>
    <x v="3"/>
    <s v="KL18040134"/>
    <s v="Bodø Atletklubb"/>
    <x v="639"/>
  </r>
  <r>
    <n v="27372"/>
    <x v="3"/>
    <s v="KL18040069"/>
    <s v="Bodø Bokseklubb"/>
    <x v="640"/>
  </r>
  <r>
    <n v="27309"/>
    <x v="3"/>
    <s v="KL18040006"/>
    <s v="Bodø Bordtennisklubb"/>
    <x v="641"/>
  </r>
  <r>
    <n v="27306"/>
    <x v="3"/>
    <s v="KL18040003"/>
    <s v="Bodø Bryteklubb"/>
    <x v="642"/>
  </r>
  <r>
    <n v="27310"/>
    <x v="3"/>
    <s v="KL18040007"/>
    <s v="Bodø Bueskytterforening"/>
    <x v="643"/>
  </r>
  <r>
    <n v="27311"/>
    <x v="3"/>
    <s v="KL18040008"/>
    <s v="Bodø Cykleklubb"/>
    <x v="644"/>
  </r>
  <r>
    <n v="27312"/>
    <x v="3"/>
    <s v="KL18040009"/>
    <s v="Bodø Fallskjermklubb"/>
    <x v="645"/>
  </r>
  <r>
    <n v="208136"/>
    <x v="3"/>
    <s v="KL18040092"/>
    <s v="Bodø Flyklubb"/>
    <x v="646"/>
  </r>
  <r>
    <n v="27313"/>
    <x v="3"/>
    <s v="KL18040010"/>
    <s v="Bodø Friidrettsklubb"/>
    <x v="647"/>
  </r>
  <r>
    <n v="522652"/>
    <x v="3"/>
    <s v="KL18040122"/>
    <s v="Bodø Golfklubb"/>
    <x v="648"/>
  </r>
  <r>
    <n v="604749"/>
    <x v="3"/>
    <s v="KL18040133"/>
    <s v="Bodø Gym og Turnforening"/>
    <x v="649"/>
  </r>
  <r>
    <n v="27314"/>
    <x v="3"/>
    <s v="KL18040011"/>
    <s v="Bodø Hang og Paragliderklubb"/>
    <x v="650"/>
  </r>
  <r>
    <n v="27316"/>
    <x v="3"/>
    <s v="KL18040013"/>
    <s v="Bodø Håndballklubb"/>
    <x v="651"/>
  </r>
  <r>
    <n v="448486"/>
    <x v="3"/>
    <s v="KL18040109"/>
    <s v="Bodø Innebandy Klubb"/>
    <x v="652"/>
  </r>
  <r>
    <n v="27317"/>
    <x v="3"/>
    <s v="KL18040014"/>
    <s v="BODØ JUDO CLUB"/>
    <x v="653"/>
  </r>
  <r>
    <n v="27318"/>
    <x v="3"/>
    <s v="KL18040015"/>
    <s v="Bodø Kajakklubb"/>
    <x v="654"/>
  </r>
  <r>
    <n v="27319"/>
    <x v="3"/>
    <s v="KL18040016"/>
    <s v="Bodø Karateklubb"/>
    <x v="655"/>
  </r>
  <r>
    <n v="27355"/>
    <x v="3"/>
    <s v="KL18040052"/>
    <s v="Bodø Klatreklubb"/>
    <x v="656"/>
  </r>
  <r>
    <n v="208141"/>
    <x v="3"/>
    <s v="KL18040093"/>
    <s v="Bodø Modellflyklubb"/>
    <x v="657"/>
  </r>
  <r>
    <n v="27368"/>
    <x v="3"/>
    <s v="KL18040065"/>
    <s v="Bodø Motorsportklubb"/>
    <x v="658"/>
  </r>
  <r>
    <n v="700418"/>
    <x v="3"/>
    <s v="KL18040146"/>
    <s v="Bodø Roller Derby"/>
    <x v="659"/>
  </r>
  <r>
    <n v="27324"/>
    <x v="3"/>
    <s v="KL18040021"/>
    <s v="Bodø Seilforening"/>
    <x v="660"/>
  </r>
  <r>
    <n v="688527"/>
    <x v="3"/>
    <s v="KL18040143"/>
    <s v="Bodø Skiklubb Alpinor"/>
    <x v="661"/>
  </r>
  <r>
    <n v="27325"/>
    <x v="3"/>
    <s v="KL18040022"/>
    <s v="Bodø Sportsdykkerklubb"/>
    <x v="662"/>
  </r>
  <r>
    <n v="194385"/>
    <x v="3"/>
    <s v="KL18040091"/>
    <s v="Bodø Sportsskytterklubb"/>
    <x v="663"/>
  </r>
  <r>
    <n v="475287"/>
    <x v="3"/>
    <s v="KL18040115"/>
    <s v="Bodø Squashklubb"/>
    <x v="664"/>
  </r>
  <r>
    <n v="27326"/>
    <x v="3"/>
    <s v="KL18040023"/>
    <s v="Bodø Svømmeklubb"/>
    <x v="665"/>
  </r>
  <r>
    <n v="27327"/>
    <x v="3"/>
    <s v="KL18040024"/>
    <s v="Bodø Tennisklubb"/>
    <x v="666"/>
  </r>
  <r>
    <n v="585823"/>
    <x v="3"/>
    <s v="KL18040132"/>
    <s v="Bodø Volley"/>
    <x v="667"/>
  </r>
  <r>
    <n v="443216"/>
    <x v="3"/>
    <s v="KL11020111"/>
    <s v="Bogafjell Idrettslag"/>
    <x v="668"/>
  </r>
  <r>
    <n v="813845"/>
    <x v="3"/>
    <s v="KL11020144"/>
    <s v="Bogafjell innebandyklubb"/>
    <x v="669"/>
  </r>
  <r>
    <n v="681783"/>
    <x v="3"/>
    <s v="KL11020127"/>
    <s v="Bogafjell Sykleklubb"/>
    <x v="670"/>
  </r>
  <r>
    <n v="891614"/>
    <x v="3"/>
    <s v="KL01040092"/>
    <s v="Bojeon Taekwondoklubb Kambo"/>
    <x v="671"/>
  </r>
  <r>
    <n v="24688"/>
    <x v="3"/>
    <s v="KL11450001"/>
    <s v="Bokn Idrettslag"/>
    <x v="672"/>
  </r>
  <r>
    <n v="763556"/>
    <x v="3"/>
    <s v="KL11450004"/>
    <s v="Bokn Sykkelklubb"/>
    <x v="673"/>
  </r>
  <r>
    <n v="26403"/>
    <x v="3"/>
    <s v="KL16010005"/>
    <s v="Bokseklubben Av 1930"/>
    <x v="674"/>
  </r>
  <r>
    <n v="25815"/>
    <x v="3"/>
    <s v="KL15020002"/>
    <s v="Bolsøya Idrettslag"/>
    <x v="675"/>
  </r>
  <r>
    <n v="20363"/>
    <x v="3"/>
    <s v="KL02300001"/>
    <s v="Bordtennisklubben B-72"/>
    <x v="676"/>
  </r>
  <r>
    <n v="834675"/>
    <x v="3"/>
    <s v="KL01051041"/>
    <s v="Borg Ishockeyklubb"/>
    <x v="677"/>
  </r>
  <r>
    <n v="19608"/>
    <x v="3"/>
    <s v="KL01050073"/>
    <s v="Borg Mc Klubb"/>
    <x v="678"/>
  </r>
  <r>
    <n v="699086"/>
    <x v="3"/>
    <s v="KL01061007"/>
    <s v="Borge Rideklubb"/>
    <x v="679"/>
  </r>
  <r>
    <n v="19700"/>
    <x v="3"/>
    <s v="KL01060066"/>
    <s v="Borge Turnforening"/>
    <x v="680"/>
  </r>
  <r>
    <n v="20546"/>
    <x v="3"/>
    <s v="KL02350001"/>
    <s v="Borgen I L"/>
    <x v="681"/>
  </r>
  <r>
    <n v="19586"/>
    <x v="3"/>
    <s v="KL01050051"/>
    <s v="Borgen Idrettslag"/>
    <x v="682"/>
  </r>
  <r>
    <n v="19587"/>
    <x v="3"/>
    <s v="KL01050052"/>
    <s v="Borgen Miniatyrskytterlag"/>
    <x v="683"/>
  </r>
  <r>
    <n v="22938"/>
    <x v="3"/>
    <s v="KL07010036"/>
    <s v="Borre Golfklubb"/>
    <x v="684"/>
  </r>
  <r>
    <n v="22931"/>
    <x v="3"/>
    <s v="KL07010029"/>
    <s v="Borre Idrettsforening"/>
    <x v="685"/>
  </r>
  <r>
    <n v="19540"/>
    <x v="3"/>
    <s v="KL01050005"/>
    <s v="Borregaard Golfklubb"/>
    <x v="686"/>
  </r>
  <r>
    <n v="28461"/>
    <x v="3"/>
    <s v="KL20120009"/>
    <s v="Bossekop Ungdomslag"/>
    <x v="687"/>
  </r>
  <r>
    <n v="27581"/>
    <x v="3"/>
    <s v="KL18330001"/>
    <s v="Bossmo &amp; Ytteren IL"/>
    <x v="688"/>
  </r>
  <r>
    <n v="23430"/>
    <x v="3"/>
    <s v="KL08170001"/>
    <s v="Bostrak Idrettslag"/>
    <x v="689"/>
  </r>
  <r>
    <n v="27028"/>
    <x v="3"/>
    <s v="KL17030004"/>
    <s v="Botnan Idrettslag"/>
    <x v="690"/>
  </r>
  <r>
    <n v="22945"/>
    <x v="3"/>
    <s v="KL07020001"/>
    <s v="Botne Skiklubb"/>
    <x v="691"/>
  </r>
  <r>
    <n v="28267"/>
    <x v="3"/>
    <s v="KL19310003"/>
    <s v="Botnhamn Ungdoms og Idrettslag"/>
    <x v="692"/>
  </r>
  <r>
    <n v="24884"/>
    <x v="3"/>
    <s v="KL12010137"/>
    <s v="Bowlingklubben Mascot"/>
    <x v="693"/>
  </r>
  <r>
    <n v="608718"/>
    <x v="3"/>
    <s v="KL08050124"/>
    <s v="BPS Carambole Club"/>
    <x v="694"/>
  </r>
  <r>
    <n v="22553"/>
    <x v="3"/>
    <s v="KL06020077"/>
    <s v="Brage Bowlingklubb"/>
    <x v="695"/>
  </r>
  <r>
    <n v="22350"/>
    <x v="3"/>
    <s v="KL05340003"/>
    <s v="Brandbu Idretsforening"/>
    <x v="696"/>
  </r>
  <r>
    <n v="21513"/>
    <x v="3"/>
    <s v="KL04020002"/>
    <s v="Brandval Idrettslag"/>
    <x v="697"/>
  </r>
  <r>
    <n v="21563"/>
    <x v="3"/>
    <s v="KL04020053"/>
    <s v="Brandval/Konsvinger Orienteringsklubb"/>
    <x v="698"/>
  </r>
  <r>
    <n v="21818"/>
    <x v="3"/>
    <s v="KL04260002"/>
    <s v="Braskereidfoss Idrettslag"/>
    <x v="699"/>
  </r>
  <r>
    <n v="26405"/>
    <x v="3"/>
    <s v="KL16010008"/>
    <s v="Bratsberg Idrettslag"/>
    <x v="700"/>
  </r>
  <r>
    <n v="24320"/>
    <x v="3"/>
    <s v="KL11030101"/>
    <s v="Bratte Rogalands Venner"/>
    <x v="701"/>
  </r>
  <r>
    <n v="26163"/>
    <x v="3"/>
    <s v="KL15340001"/>
    <s v="Brattvåg Idrettslag"/>
    <x v="702"/>
  </r>
  <r>
    <n v="26164"/>
    <x v="3"/>
    <s v="KL15340002"/>
    <s v="Brattvåg Svømmeklubb"/>
    <x v="703"/>
  </r>
  <r>
    <n v="28109"/>
    <x v="3"/>
    <s v="KL19020094"/>
    <s v="Bravo Håndballklubb"/>
    <x v="704"/>
  </r>
  <r>
    <n v="720899"/>
    <x v="3"/>
    <s v="KL07060100"/>
    <s v="Breidablikk Idrettslag"/>
    <x v="705"/>
  </r>
  <r>
    <n v="25789"/>
    <x v="3"/>
    <s v="KL14450008"/>
    <s v="Breimsbygda IL"/>
    <x v="706"/>
  </r>
  <r>
    <n v="28036"/>
    <x v="3"/>
    <s v="KL19020007"/>
    <s v="Breivik IL"/>
    <x v="707"/>
  </r>
  <r>
    <n v="28505"/>
    <x v="3"/>
    <s v="KL20150001"/>
    <s v="Breivikbotn Grende- Og Idrettslag"/>
    <x v="708"/>
  </r>
  <r>
    <n v="619690"/>
    <x v="3"/>
    <s v="KL09060141"/>
    <s v="Brekka Rideklubb"/>
    <x v="709"/>
  </r>
  <r>
    <n v="25603"/>
    <x v="3"/>
    <s v="KL14110001"/>
    <s v="Brekke Idrettslag"/>
    <x v="710"/>
  </r>
  <r>
    <n v="856275"/>
    <x v="3"/>
    <s v="KL14110012"/>
    <s v="Brekke Sportsskyttarklubb"/>
    <x v="711"/>
  </r>
  <r>
    <n v="26845"/>
    <x v="3"/>
    <s v="KL16400001"/>
    <s v="Brekken Idrettslag"/>
    <x v="712"/>
  </r>
  <r>
    <n v="25736"/>
    <x v="3"/>
    <s v="KL14380002"/>
    <s v="Bremanger Idrettslag"/>
    <x v="713"/>
  </r>
  <r>
    <n v="25190"/>
    <x v="3"/>
    <s v="KL12190001"/>
    <s v="Bremnes Idrettslag"/>
    <x v="714"/>
  </r>
  <r>
    <n v="25191"/>
    <x v="3"/>
    <s v="KL12190002"/>
    <s v="Bremnes Pistolklubb"/>
    <x v="715"/>
  </r>
  <r>
    <n v="23230"/>
    <x v="3"/>
    <s v="KL08050001"/>
    <s v="Brevik Idrettslag"/>
    <x v="716"/>
  </r>
  <r>
    <n v="23232"/>
    <x v="3"/>
    <s v="KL08050003"/>
    <s v="Brevik Seilforening"/>
    <x v="717"/>
  </r>
  <r>
    <n v="21598"/>
    <x v="3"/>
    <s v="KL04030034"/>
    <s v="Briskebyen Bowlingklubb"/>
    <x v="718"/>
  </r>
  <r>
    <n v="681605"/>
    <x v="3"/>
    <s v="KL11030290"/>
    <s v="Brodd Badmintonklubb"/>
    <x v="719"/>
  </r>
  <r>
    <n v="24220"/>
    <x v="3"/>
    <s v="KL11030001"/>
    <s v="Brodd Fotballklubb Stavanger"/>
    <x v="720"/>
  </r>
  <r>
    <n v="681610"/>
    <x v="3"/>
    <s v="KL11030291"/>
    <s v="Brodd Håndballklubb"/>
    <x v="721"/>
  </r>
  <r>
    <n v="681615"/>
    <x v="3"/>
    <s v="KL11030292"/>
    <s v="Brodd Innebandyklubb"/>
    <x v="722"/>
  </r>
  <r>
    <n v="22679"/>
    <x v="3"/>
    <s v="KL06160001"/>
    <s v="Bromma Idrettslag"/>
    <x v="723"/>
  </r>
  <r>
    <n v="21640"/>
    <x v="3"/>
    <s v="KL04120005"/>
    <s v="Brumunddal Allianseidrettslag"/>
    <x v="724"/>
  </r>
  <r>
    <n v="462179"/>
    <x v="3"/>
    <s v="KL04120085"/>
    <s v="Brumunddal Alpin"/>
    <x v="725"/>
  </r>
  <r>
    <n v="21638"/>
    <x v="3"/>
    <s v="KL04120003"/>
    <s v="Brumunddal Atletklubb"/>
    <x v="726"/>
  </r>
  <r>
    <n v="462177"/>
    <x v="3"/>
    <s v="KL04120084"/>
    <s v="Brumunddal Fotball"/>
    <x v="727"/>
  </r>
  <r>
    <n v="528081"/>
    <x v="3"/>
    <s v="KL04120088"/>
    <s v="Brumunddal Innebandyklubb"/>
    <x v="728"/>
  </r>
  <r>
    <n v="21641"/>
    <x v="3"/>
    <s v="KL04120006"/>
    <s v="Brumunddal Pistolklubb"/>
    <x v="729"/>
  </r>
  <r>
    <n v="472350"/>
    <x v="3"/>
    <s v="KL04120087"/>
    <s v="Brumunddal Skøyter"/>
    <x v="730"/>
  </r>
  <r>
    <n v="21643"/>
    <x v="3"/>
    <s v="KL04120009"/>
    <s v="Brumunddal Sykleklubb"/>
    <x v="731"/>
  </r>
  <r>
    <n v="21668"/>
    <x v="3"/>
    <s v="KL04120037"/>
    <s v="Brumunddal Taekwondoklubb"/>
    <x v="732"/>
  </r>
  <r>
    <n v="21673"/>
    <x v="3"/>
    <s v="KL04120042"/>
    <s v="Brumunddal Tennisklubb"/>
    <x v="733"/>
  </r>
  <r>
    <n v="752050"/>
    <x v="3"/>
    <s v="KL04120097"/>
    <s v="Brumunddal Turnforening"/>
    <x v="734"/>
  </r>
  <r>
    <n v="609975"/>
    <x v="3"/>
    <s v="KL16010494"/>
    <s v="Brundalen Ishockeyklubb"/>
    <x v="735"/>
  </r>
  <r>
    <n v="23116"/>
    <x v="3"/>
    <s v="KL07090033"/>
    <s v="Brunlanes Idrettslag"/>
    <x v="736"/>
  </r>
  <r>
    <n v="23118"/>
    <x v="3"/>
    <s v="KL07090035"/>
    <s v="Brunlanes og Stavern Rideklubb"/>
    <x v="737"/>
  </r>
  <r>
    <n v="23117"/>
    <x v="3"/>
    <s v="KL07090034"/>
    <s v="Brunlanes Sportsskyttere"/>
    <x v="738"/>
  </r>
  <r>
    <n v="209025"/>
    <x v="3"/>
    <s v="KL16010369"/>
    <s v="Bruråk Hestesportsklubb"/>
    <x v="739"/>
  </r>
  <r>
    <n v="24485"/>
    <x v="3"/>
    <s v="KL11190001"/>
    <s v="Brusand Idrettslag"/>
    <x v="740"/>
  </r>
  <r>
    <n v="24486"/>
    <x v="3"/>
    <s v="KL11190002"/>
    <s v="Brusand Turnforening"/>
    <x v="741"/>
  </r>
  <r>
    <n v="25524"/>
    <x v="3"/>
    <s v="KL12530008"/>
    <s v="Bruvik Idrettslag"/>
    <x v="742"/>
  </r>
  <r>
    <n v="25011"/>
    <x v="3"/>
    <s v="KL12010279"/>
    <s v="Bryggen Ballklubb"/>
    <x v="743"/>
  </r>
  <r>
    <n v="25746"/>
    <x v="3"/>
    <s v="KL14390001"/>
    <s v="Bryggja Idrettslag"/>
    <x v="21"/>
  </r>
  <r>
    <n v="24547"/>
    <x v="3"/>
    <s v="KL11210023"/>
    <s v="Bryne Cykleklubb"/>
    <x v="744"/>
  </r>
  <r>
    <n v="24540"/>
    <x v="3"/>
    <s v="KL11210016"/>
    <s v="Bryne Fotballklubb"/>
    <x v="745"/>
  </r>
  <r>
    <n v="481034"/>
    <x v="3"/>
    <s v="KL11200030"/>
    <s v="Bryne Hestesportsklubb"/>
    <x v="746"/>
  </r>
  <r>
    <n v="24537"/>
    <x v="3"/>
    <s v="KL11210013"/>
    <s v="Bryne Håndballklubb"/>
    <x v="747"/>
  </r>
  <r>
    <n v="24529"/>
    <x v="3"/>
    <s v="KL11210005"/>
    <s v="Bryne Karate Klubb"/>
    <x v="748"/>
  </r>
  <r>
    <n v="24541"/>
    <x v="3"/>
    <s v="KL11210017"/>
    <s v="Bryne Symjeklubb"/>
    <x v="749"/>
  </r>
  <r>
    <n v="602027"/>
    <x v="3"/>
    <s v="KL11210036"/>
    <s v="Bryne Taekwon-Do Klubb"/>
    <x v="750"/>
  </r>
  <r>
    <n v="24542"/>
    <x v="3"/>
    <s v="KL11210018"/>
    <s v="Bryne Tennisklubb"/>
    <x v="751"/>
  </r>
  <r>
    <n v="752953"/>
    <x v="3"/>
    <s v="KL11210038"/>
    <s v="BRYNE TRIATLONKLUBB"/>
    <x v="752"/>
  </r>
  <r>
    <n v="24543"/>
    <x v="3"/>
    <s v="KL11210019"/>
    <s v="Bryne Turnlag"/>
    <x v="753"/>
  </r>
  <r>
    <n v="696203"/>
    <x v="3"/>
    <s v="KL20250023"/>
    <s v="Bryteklubben Tana"/>
    <x v="754"/>
  </r>
  <r>
    <n v="472395"/>
    <x v="3"/>
    <s v="KL18130022"/>
    <s v="Brønnøy og Sømna Motorsportklubb"/>
    <x v="755"/>
  </r>
  <r>
    <n v="705374"/>
    <x v="3"/>
    <s v="KL18130028"/>
    <s v="Brønnøy Sjøsportklubb"/>
    <x v="756"/>
  </r>
  <r>
    <n v="601994"/>
    <x v="3"/>
    <s v="KL18130026"/>
    <s v="Brønnøy Sykkelklubb"/>
    <x v="757"/>
  </r>
  <r>
    <n v="851083"/>
    <x v="3"/>
    <s v="KL18130030"/>
    <s v="Brønnøysund Dykkerklubb"/>
    <x v="758"/>
  </r>
  <r>
    <n v="27453"/>
    <x v="3"/>
    <s v="KL18130006"/>
    <s v="Brønnøysund Idrettslag"/>
    <x v="759"/>
  </r>
  <r>
    <n v="28242"/>
    <x v="3"/>
    <s v="KL19260001"/>
    <s v="Brøstadbotn Idrettslag"/>
    <x v="760"/>
  </r>
  <r>
    <n v="21644"/>
    <x v="3"/>
    <s v="KL04120010"/>
    <s v="Brøttum Idrettslag"/>
    <x v="761"/>
  </r>
  <r>
    <n v="24812"/>
    <x v="3"/>
    <s v="KL12010054"/>
    <s v="Bsi - Bergen Studentidrettslag"/>
    <x v="762"/>
  </r>
  <r>
    <n v="186865"/>
    <x v="3"/>
    <s v="KL12010496"/>
    <s v="BSI - Seiling"/>
    <x v="763"/>
  </r>
  <r>
    <n v="186782"/>
    <x v="3"/>
    <s v="KL12010495"/>
    <s v="BSI - Volleyball"/>
    <x v="764"/>
  </r>
  <r>
    <n v="158874"/>
    <x v="3"/>
    <s v="KL12010472"/>
    <s v="Bsi Dans"/>
    <x v="765"/>
  </r>
  <r>
    <n v="158873"/>
    <x v="3"/>
    <s v="KL12010471"/>
    <s v="Bsi Friluft"/>
    <x v="766"/>
  </r>
  <r>
    <n v="187759"/>
    <x v="3"/>
    <s v="KL12010501"/>
    <s v="Bsi Judo"/>
    <x v="767"/>
  </r>
  <r>
    <n v="158871"/>
    <x v="3"/>
    <s v="KL12010469"/>
    <s v="Bsi Karate"/>
    <x v="768"/>
  </r>
  <r>
    <n v="187741"/>
    <x v="3"/>
    <s v="KL12010499"/>
    <s v="BSI Padling"/>
    <x v="769"/>
  </r>
  <r>
    <n v="456716"/>
    <x v="3"/>
    <s v="KL12010605"/>
    <s v="Bsi Rugby"/>
    <x v="770"/>
  </r>
  <r>
    <n v="26254"/>
    <x v="3"/>
    <s v="KL15480003"/>
    <s v="Bud Idrettslag"/>
    <x v="771"/>
  </r>
  <r>
    <n v="26870"/>
    <x v="3"/>
    <s v="KL16480001"/>
    <s v="Budal Idrettslag"/>
    <x v="772"/>
  </r>
  <r>
    <n v="23774"/>
    <x v="3"/>
    <s v="KL10010004"/>
    <s v="Budosør"/>
    <x v="773"/>
  </r>
  <r>
    <n v="25691"/>
    <x v="3"/>
    <s v="KL14280004"/>
    <s v="Bulandet Idrettslag"/>
    <x v="114"/>
  </r>
  <r>
    <n v="25330"/>
    <x v="3"/>
    <s v="KL12350003"/>
    <s v="Bulken Idrettslag"/>
    <x v="774"/>
  </r>
  <r>
    <n v="20717"/>
    <x v="3"/>
    <s v="KL03010037"/>
    <s v="Bundefjorden Seilforening"/>
    <x v="775"/>
  </r>
  <r>
    <n v="28385"/>
    <x v="3"/>
    <s v="KL19430003"/>
    <s v="Burfjord Idrettslag"/>
    <x v="776"/>
  </r>
  <r>
    <n v="26915"/>
    <x v="3"/>
    <s v="KL16570001"/>
    <s v="Buvik Idrettslag"/>
    <x v="777"/>
  </r>
  <r>
    <n v="24221"/>
    <x v="3"/>
    <s v="KL11030002"/>
    <s v="Buøy Idrettslag"/>
    <x v="778"/>
  </r>
  <r>
    <n v="26406"/>
    <x v="3"/>
    <s v="KL16010010"/>
    <s v="Byaasen Skiklub"/>
    <x v="779"/>
  </r>
  <r>
    <n v="26967"/>
    <x v="3"/>
    <s v="KL17020003"/>
    <s v="Byafossen Idrettslag"/>
    <x v="780"/>
  </r>
  <r>
    <n v="193924"/>
    <x v="3"/>
    <s v="KL11240050"/>
    <s v="Bybergsanden Motocross Klubb"/>
    <x v="781"/>
  </r>
  <r>
    <n v="20881"/>
    <x v="3"/>
    <s v="KL03010226"/>
    <s v="Bygdø Badmintonklubb"/>
    <x v="782"/>
  </r>
  <r>
    <n v="20722"/>
    <x v="3"/>
    <s v="KL03010042"/>
    <s v="Bygdø Fekteklubb"/>
    <x v="783"/>
  </r>
  <r>
    <n v="20724"/>
    <x v="3"/>
    <s v="KL03010044"/>
    <s v="Bygdø Idrettslag"/>
    <x v="784"/>
  </r>
  <r>
    <n v="20721"/>
    <x v="3"/>
    <s v="KL03010041"/>
    <s v="Bygdø Monolitten Idrettslag"/>
    <x v="785"/>
  </r>
  <r>
    <n v="20726"/>
    <x v="3"/>
    <s v="KL03010046"/>
    <s v="Bygdø Tennisklubb"/>
    <x v="786"/>
  </r>
  <r>
    <n v="163061"/>
    <x v="3"/>
    <s v="KL03010939"/>
    <s v="Bygdøy Basketballklubb"/>
    <x v="787"/>
  </r>
  <r>
    <n v="20725"/>
    <x v="3"/>
    <s v="KL03010045"/>
    <s v="Bygdøy Curling Club"/>
    <x v="788"/>
  </r>
  <r>
    <n v="23757"/>
    <x v="3"/>
    <s v="KL09380001"/>
    <s v="Bygland Idrettslag"/>
    <x v="789"/>
  </r>
  <r>
    <n v="840639"/>
    <x v="3"/>
    <s v="KL09380008"/>
    <s v="Bygland Luftsportklubb"/>
    <x v="790"/>
  </r>
  <r>
    <n v="23767"/>
    <x v="3"/>
    <s v="KL09410001"/>
    <s v="Bykle Idrettslag"/>
    <x v="791"/>
  </r>
  <r>
    <n v="26645"/>
    <x v="3"/>
    <s v="KL16010280"/>
    <s v="Byneset Golfklubb"/>
    <x v="792"/>
  </r>
  <r>
    <n v="26407"/>
    <x v="3"/>
    <s v="KL16010011"/>
    <s v="Byneset IL Hovedlaget"/>
    <x v="793"/>
  </r>
  <r>
    <n v="606357"/>
    <x v="3"/>
    <s v="KL16010482"/>
    <s v="Byneset Ntn Taekwon-Do Klubb"/>
    <x v="794"/>
  </r>
  <r>
    <n v="92878"/>
    <x v="3"/>
    <s v="KL16010297"/>
    <s v="Byneset Rytmisk Gymnastikk"/>
    <x v="795"/>
  </r>
  <r>
    <n v="23525"/>
    <x v="3"/>
    <s v="KL08330001"/>
    <s v="BYRTE IL"/>
    <x v="796"/>
  </r>
  <r>
    <n v="205276"/>
    <x v="3"/>
    <s v="KL16010361"/>
    <s v="Byåsen Håndball Elite"/>
    <x v="797"/>
  </r>
  <r>
    <n v="26408"/>
    <x v="3"/>
    <s v="KL16010013"/>
    <s v="Byåsen Idrettslag"/>
    <x v="798"/>
  </r>
  <r>
    <n v="456651"/>
    <x v="3"/>
    <s v="KL16010404"/>
    <s v="Byåsen Kvinnefotball"/>
    <x v="799"/>
  </r>
  <r>
    <n v="26409"/>
    <x v="3"/>
    <s v="KL16010014"/>
    <s v="Byåsen Skiskytterlag"/>
    <x v="800"/>
  </r>
  <r>
    <n v="194404"/>
    <x v="3"/>
    <s v="KL16010355"/>
    <s v="Byåsen Toppfotball"/>
    <x v="801"/>
  </r>
  <r>
    <n v="20727"/>
    <x v="3"/>
    <s v="KL03010047"/>
    <s v="Bækkelagets Sportsklub"/>
    <x v="802"/>
  </r>
  <r>
    <n v="720943"/>
    <x v="3"/>
    <s v="KL03011542"/>
    <s v="Bækkelagets Sportsklub Håndball Elite"/>
    <x v="803"/>
  </r>
  <r>
    <n v="619663"/>
    <x v="3"/>
    <s v="KL02190272"/>
    <s v="Bærum Basket"/>
    <x v="804"/>
  </r>
  <r>
    <n v="475030"/>
    <x v="3"/>
    <s v="KL02190237"/>
    <s v="Bærum Cricket Klubb"/>
    <x v="805"/>
  </r>
  <r>
    <n v="20062"/>
    <x v="3"/>
    <s v="KL02190015"/>
    <s v="Bærum Golfklubb"/>
    <x v="806"/>
  </r>
  <r>
    <n v="20076"/>
    <x v="3"/>
    <s v="KL02190029"/>
    <s v="Bærum Hundekjørerklubb"/>
    <x v="807"/>
  </r>
  <r>
    <n v="20065"/>
    <x v="3"/>
    <s v="KL02190018"/>
    <s v="Bærum Kajakklubb"/>
    <x v="808"/>
  </r>
  <r>
    <n v="708145"/>
    <x v="3"/>
    <s v="KL02190298"/>
    <s v="Bærum Kampsport"/>
    <x v="809"/>
  </r>
  <r>
    <n v="204451"/>
    <x v="3"/>
    <s v="KL02190189"/>
    <s v="Bærum Modellfly Klubb"/>
    <x v="810"/>
  </r>
  <r>
    <n v="20067"/>
    <x v="3"/>
    <s v="KL02190020"/>
    <s v="Bærum og Omegn Cykleklubb"/>
    <x v="811"/>
  </r>
  <r>
    <n v="20146"/>
    <x v="3"/>
    <s v="KL02190099"/>
    <s v="Bærum Pistolklubb"/>
    <x v="812"/>
  </r>
  <r>
    <n v="20068"/>
    <x v="3"/>
    <s v="KL02190021"/>
    <s v="Bærum Rideklubb"/>
    <x v="813"/>
  </r>
  <r>
    <n v="20070"/>
    <x v="3"/>
    <s v="KL02190023"/>
    <s v="Bærum Roklubb"/>
    <x v="814"/>
  </r>
  <r>
    <n v="20071"/>
    <x v="3"/>
    <s v="KL02190024"/>
    <s v="Bærum Seilforening"/>
    <x v="815"/>
  </r>
  <r>
    <n v="782328"/>
    <x v="3"/>
    <s v="KL02190306"/>
    <s v="Bærum Shotokan Karateklubb"/>
    <x v="816"/>
  </r>
  <r>
    <n v="20072"/>
    <x v="3"/>
    <s v="KL02190025"/>
    <s v="Bærum Skøyteklubb"/>
    <x v="817"/>
  </r>
  <r>
    <n v="20074"/>
    <x v="3"/>
    <s v="KL02190027"/>
    <s v="Bærum Sportsklubb"/>
    <x v="818"/>
  </r>
  <r>
    <n v="20075"/>
    <x v="3"/>
    <s v="KL02190028"/>
    <s v="Bærum Squashklubb"/>
    <x v="819"/>
  </r>
  <r>
    <n v="20153"/>
    <x v="3"/>
    <s v="KL02190106"/>
    <s v="Bærum Stupklubb"/>
    <x v="820"/>
  </r>
  <r>
    <n v="20156"/>
    <x v="3"/>
    <s v="KL02190109"/>
    <s v="Bærum Taekwon-Do Klubb"/>
    <x v="821"/>
  </r>
  <r>
    <n v="92837"/>
    <x v="3"/>
    <s v="KL02190151"/>
    <s v="Bærum Turnforening"/>
    <x v="822"/>
  </r>
  <r>
    <n v="20079"/>
    <x v="3"/>
    <s v="KL02190032"/>
    <s v="Bærums Skiklub"/>
    <x v="823"/>
  </r>
  <r>
    <n v="20082"/>
    <x v="3"/>
    <s v="KL02190035"/>
    <s v="Bærums Verk Hauger Idrettsforening"/>
    <x v="824"/>
  </r>
  <r>
    <n v="20083"/>
    <x v="3"/>
    <s v="KL02190036"/>
    <s v="Bærumsvømmerne"/>
    <x v="825"/>
  </r>
  <r>
    <n v="26360"/>
    <x v="3"/>
    <s v="KL15660002"/>
    <s v="Bæverfjord Idrettslag"/>
    <x v="826"/>
  </r>
  <r>
    <n v="27890"/>
    <x v="3"/>
    <s v="KL18670002"/>
    <s v="Bø Idrettslag"/>
    <x v="827"/>
  </r>
  <r>
    <n v="541162"/>
    <x v="3"/>
    <s v="KL08210015"/>
    <s v="Bø Ju Jitsu Klubb"/>
    <x v="828"/>
  </r>
  <r>
    <n v="862972"/>
    <x v="3"/>
    <s v="KL08210025"/>
    <s v="Bø Mx-klubb"/>
    <x v="829"/>
  </r>
  <r>
    <n v="23457"/>
    <x v="3"/>
    <s v="KL08210003"/>
    <s v="Bø Orienteringslag"/>
    <x v="830"/>
  </r>
  <r>
    <n v="23461"/>
    <x v="3"/>
    <s v="KL08210007"/>
    <s v="Bø Skiskyttarlag"/>
    <x v="831"/>
  </r>
  <r>
    <n v="22843"/>
    <x v="3"/>
    <s v="KL06270001"/>
    <s v="Bødalen Idrettsforening"/>
    <x v="832"/>
  </r>
  <r>
    <n v="26361"/>
    <x v="3"/>
    <s v="KL15660003"/>
    <s v="Bøfjord Idrettslag"/>
    <x v="833"/>
  </r>
  <r>
    <n v="113577"/>
    <x v="3"/>
    <s v="KL03010893"/>
    <s v="Bøler Basket"/>
    <x v="834"/>
  </r>
  <r>
    <n v="20729"/>
    <x v="3"/>
    <s v="KL03010049"/>
    <s v="Bøler Idrettsforening"/>
    <x v="835"/>
  </r>
  <r>
    <n v="193616"/>
    <x v="3"/>
    <s v="KL12190014"/>
    <s v="Bømlo Hestesportsklubb"/>
    <x v="836"/>
  </r>
  <r>
    <n v="25192"/>
    <x v="3"/>
    <s v="KL12190003"/>
    <s v="Bømlo Idrettslag"/>
    <x v="837"/>
  </r>
  <r>
    <n v="567788"/>
    <x v="3"/>
    <s v="KL12190020"/>
    <s v="Bømlo Karateklubb"/>
    <x v="21"/>
  </r>
  <r>
    <n v="428365"/>
    <x v="3"/>
    <s v="KL12190015"/>
    <s v="Bømlo Motorsportklubb"/>
    <x v="838"/>
  </r>
  <r>
    <n v="25197"/>
    <x v="3"/>
    <s v="KL12190008"/>
    <s v="Bømlo Sportsdykkere"/>
    <x v="839"/>
  </r>
  <r>
    <n v="20625"/>
    <x v="3"/>
    <s v="KL02370001"/>
    <s v="Bøn Fotballklubb"/>
    <x v="840"/>
  </r>
  <r>
    <n v="25110"/>
    <x v="3"/>
    <s v="KL12010379"/>
    <s v="Bønes basketballklubb"/>
    <x v="841"/>
  </r>
  <r>
    <n v="25141"/>
    <x v="3"/>
    <s v="KL12010410"/>
    <s v="Bønes Idrettslag"/>
    <x v="842"/>
  </r>
  <r>
    <n v="26916"/>
    <x v="3"/>
    <s v="KL16570002"/>
    <s v="Børsa Idrettslag"/>
    <x v="843"/>
  </r>
  <r>
    <n v="22304"/>
    <x v="3"/>
    <s v="KL05290001"/>
    <s v="Bøverbru Idrettslag"/>
    <x v="844"/>
  </r>
  <r>
    <n v="22164"/>
    <x v="3"/>
    <s v="KL05140001"/>
    <s v="Bøverdalen Idrettslag"/>
    <x v="845"/>
  </r>
  <r>
    <n v="19783"/>
    <x v="3"/>
    <s v="KL01220001"/>
    <s v="Båstad Idrettslag"/>
    <x v="21"/>
  </r>
  <r>
    <n v="444892"/>
    <x v="3"/>
    <s v="KL01220023"/>
    <s v="Båstad Idrettslag Skøyter"/>
    <x v="846"/>
  </r>
  <r>
    <n v="444895"/>
    <x v="3"/>
    <s v="KL01220024"/>
    <s v="Båstad IL Ski"/>
    <x v="847"/>
  </r>
  <r>
    <n v="444888"/>
    <x v="3"/>
    <s v="KL01220022"/>
    <s v="Båstad IL, Orientering"/>
    <x v="21"/>
  </r>
  <r>
    <n v="25246"/>
    <x v="3"/>
    <s v="KL12230003"/>
    <s v="Båtlaget Njord/Tysnes"/>
    <x v="848"/>
  </r>
  <r>
    <n v="441936"/>
    <x v="3"/>
    <s v="KL20280015"/>
    <s v="Båtsfjord NTN Taekwon-Do klubb"/>
    <x v="849"/>
  </r>
  <r>
    <n v="28613"/>
    <x v="3"/>
    <s v="KL20280003"/>
    <s v="Båtsfjord Sportsklubb"/>
    <x v="850"/>
  </r>
  <r>
    <n v="23732"/>
    <x v="3"/>
    <s v="KL09260011"/>
    <s v="Båtsportklubben Sør"/>
    <x v="851"/>
  </r>
  <r>
    <n v="767562"/>
    <x v="3"/>
    <s v="KL03011578"/>
    <s v="Carl Berner Rugbyklubb"/>
    <x v="852"/>
  </r>
  <r>
    <n v="24980"/>
    <x v="3"/>
    <s v="KL12010245"/>
    <s v="Centrum Taekwondo"/>
    <x v="853"/>
  </r>
  <r>
    <n v="191601"/>
    <x v="3"/>
    <s v="KL03010977"/>
    <s v="Centrum Tigers"/>
    <x v="854"/>
  </r>
  <r>
    <n v="26412"/>
    <x v="3"/>
    <s v="KL16010018"/>
    <s v="Charlottenlund Sportsklubb"/>
    <x v="855"/>
  </r>
  <r>
    <n v="26413"/>
    <x v="3"/>
    <s v="KL16010019"/>
    <s v="Charlottenlund Tennisklubb"/>
    <x v="856"/>
  </r>
  <r>
    <n v="781138"/>
    <x v="3"/>
    <s v="KL03011582"/>
    <s v="Christiania Atletklubb"/>
    <x v="857"/>
  </r>
  <r>
    <n v="685046"/>
    <x v="3"/>
    <s v="KL03011446"/>
    <s v="Christiania Ballklubb"/>
    <x v="858"/>
  </r>
  <r>
    <n v="717453"/>
    <x v="3"/>
    <s v="KL03011536"/>
    <s v="Christiania Cricket Club"/>
    <x v="859"/>
  </r>
  <r>
    <n v="847179"/>
    <x v="3"/>
    <s v="KL03011609"/>
    <s v="Christiania Lacrosse"/>
    <x v="156"/>
  </r>
  <r>
    <n v="21338"/>
    <x v="3"/>
    <s v="KL03010735"/>
    <s v="Christiania Minigolf Club"/>
    <x v="860"/>
  </r>
  <r>
    <n v="20734"/>
    <x v="3"/>
    <s v="KL03010054"/>
    <s v="Christiania Roklub"/>
    <x v="861"/>
  </r>
  <r>
    <n v="590365"/>
    <x v="3"/>
    <s v="KL03011331"/>
    <s v="Christiania Svømmeklubb"/>
    <x v="862"/>
  </r>
  <r>
    <n v="21459"/>
    <x v="3"/>
    <s v="KL03010856"/>
    <s v="Christiania Taekwon-Do Klubb"/>
    <x v="863"/>
  </r>
  <r>
    <n v="457373"/>
    <x v="3"/>
    <s v="KL01060144"/>
    <s v="Christianslund Taekwon Do Klubb"/>
    <x v="864"/>
  </r>
  <r>
    <n v="23898"/>
    <x v="3"/>
    <s v="KL10010128"/>
    <s v="Christianssand Klatreklubb"/>
    <x v="865"/>
  </r>
  <r>
    <n v="23775"/>
    <x v="3"/>
    <s v="KL10010005"/>
    <s v="Christianssands Seilforening"/>
    <x v="866"/>
  </r>
  <r>
    <n v="208544"/>
    <x v="3"/>
    <s v="KL03011034"/>
    <s v="Cirrus RC Flyklubb"/>
    <x v="867"/>
  </r>
  <r>
    <n v="207503"/>
    <x v="3"/>
    <s v="KL04270048"/>
    <s v="CK Elverum"/>
    <x v="868"/>
  </r>
  <r>
    <n v="555560"/>
    <x v="3"/>
    <s v="KL05280054"/>
    <s v="CK Toten-Tråkk"/>
    <x v="869"/>
  </r>
  <r>
    <n v="22440"/>
    <x v="3"/>
    <s v="KL05420019"/>
    <s v="Ck Valdres"/>
    <x v="870"/>
  </r>
  <r>
    <n v="26924"/>
    <x v="3"/>
    <s v="KL16570011"/>
    <s v="CK Victoria"/>
    <x v="871"/>
  </r>
  <r>
    <n v="25886"/>
    <x v="3"/>
    <s v="KL15050004"/>
    <s v="Clausenengen Fotballklubb"/>
    <x v="872"/>
  </r>
  <r>
    <n v="24292"/>
    <x v="3"/>
    <s v="KL11030073"/>
    <s v="Cross Bowlingklubb"/>
    <x v="873"/>
  </r>
  <r>
    <n v="461528"/>
    <x v="3"/>
    <s v="KL11190033"/>
    <s v="Cross RC klubb"/>
    <x v="21"/>
  </r>
  <r>
    <n v="687132"/>
    <x v="3"/>
    <s v="KL11460027"/>
    <s v="Cykleklubben Haugaland"/>
    <x v="874"/>
  </r>
  <r>
    <n v="25429"/>
    <x v="3"/>
    <s v="KL12430029"/>
    <s v="Cykle-Klubben Henie"/>
    <x v="875"/>
  </r>
  <r>
    <n v="20536"/>
    <x v="3"/>
    <s v="KL02330026"/>
    <s v="Cykleklubben Nittedal"/>
    <x v="876"/>
  </r>
  <r>
    <n v="25451"/>
    <x v="3"/>
    <s v="KL12460002"/>
    <s v="Cykleklubben Sotra"/>
    <x v="877"/>
  </r>
  <r>
    <n v="25887"/>
    <x v="3"/>
    <s v="KL15050005"/>
    <s v="Dahle Idrettslag"/>
    <x v="878"/>
  </r>
  <r>
    <n v="20626"/>
    <x v="3"/>
    <s v="KL02370002"/>
    <s v="Dal Idrettslag"/>
    <x v="879"/>
  </r>
  <r>
    <n v="206239"/>
    <x v="3"/>
    <s v="KL11110009"/>
    <s v="Dalane Golfklubb"/>
    <x v="880"/>
  </r>
  <r>
    <n v="24118"/>
    <x v="3"/>
    <s v="KL11010018"/>
    <s v="Dalane Sykleklubb"/>
    <x v="881"/>
  </r>
  <r>
    <n v="25698"/>
    <x v="3"/>
    <s v="KL14290001"/>
    <s v="Dale Idrettslag"/>
    <x v="882"/>
  </r>
  <r>
    <n v="25509"/>
    <x v="3"/>
    <s v="KL12510002"/>
    <s v="Dale Idrettslag"/>
    <x v="883"/>
  </r>
  <r>
    <n v="20309"/>
    <x v="3"/>
    <s v="KL02270001"/>
    <s v="Dalen Idrettslag"/>
    <x v="884"/>
  </r>
  <r>
    <n v="27584"/>
    <x v="3"/>
    <s v="KL18330004"/>
    <s v="Dalselv Idrettslag"/>
    <x v="885"/>
  </r>
  <r>
    <n v="25605"/>
    <x v="3"/>
    <s v="KL14110003"/>
    <s v="Dalsøyra Idrettslag"/>
    <x v="886"/>
  </r>
  <r>
    <n v="845162"/>
    <x v="3"/>
    <s v="KL19020262"/>
    <s v="Dancelab danseklubb"/>
    <x v="887"/>
  </r>
  <r>
    <n v="515233"/>
    <x v="3"/>
    <s v="KL07060084"/>
    <s v="Dans Aktiv"/>
    <x v="888"/>
  </r>
  <r>
    <n v="460694"/>
    <x v="3"/>
    <s v="KL18410038"/>
    <s v="Dans Fauske"/>
    <x v="889"/>
  </r>
  <r>
    <n v="519671"/>
    <x v="3"/>
    <s v="KL19240051"/>
    <s v="Dans Målselv"/>
    <x v="21"/>
  </r>
  <r>
    <n v="561316"/>
    <x v="3"/>
    <s v="KL16010450"/>
    <s v="Dans Trondheim Il"/>
    <x v="890"/>
  </r>
  <r>
    <n v="22040"/>
    <x v="3"/>
    <s v="KL05010056"/>
    <s v="Dansehuset Lillehammer"/>
    <x v="891"/>
  </r>
  <r>
    <n v="484673"/>
    <x v="3"/>
    <s v="KL06020145"/>
    <s v="Danseklubb Drammen"/>
    <x v="892"/>
  </r>
  <r>
    <n v="725988"/>
    <x v="3"/>
    <s v="KL02310144"/>
    <s v="Danseklubben 2Dance "/>
    <x v="893"/>
  </r>
  <r>
    <n v="698904"/>
    <x v="3"/>
    <s v="KL02130067"/>
    <s v="Danseklubben Move On"/>
    <x v="894"/>
  </r>
  <r>
    <n v="838357"/>
    <x v="3"/>
    <s v="KL03011605"/>
    <s v="Danseklubben Salsakompaniet"/>
    <x v="895"/>
  </r>
  <r>
    <n v="456954"/>
    <x v="3"/>
    <s v="KL02300069"/>
    <s v="Danseklubben Studio 1"/>
    <x v="896"/>
  </r>
  <r>
    <n v="609534"/>
    <x v="3"/>
    <s v="KL16010493"/>
    <s v="Danseriet 4step"/>
    <x v="897"/>
  </r>
  <r>
    <n v="28030"/>
    <x v="3"/>
    <s v="KL19030061"/>
    <s v="Dansharstad"/>
    <x v="898"/>
  </r>
  <r>
    <n v="750394"/>
    <x v="3"/>
    <s v="KL03011568"/>
    <s v="De glade froskers dykkeklubb"/>
    <x v="899"/>
  </r>
  <r>
    <n v="602076"/>
    <x v="3"/>
    <s v="KL02380026"/>
    <s v="De Norske Officerers Rideklub"/>
    <x v="900"/>
  </r>
  <r>
    <n v="19845"/>
    <x v="3"/>
    <s v="KL01280001"/>
    <s v="Degernes Idrettslag"/>
    <x v="901"/>
  </r>
  <r>
    <n v="862543"/>
    <x v="3"/>
    <s v="KL02260033"/>
    <s v="Diamond Dance Sportsdanseklubb Sørum"/>
    <x v="902"/>
  </r>
  <r>
    <n v="20223"/>
    <x v="3"/>
    <s v="KL02200025"/>
    <s v="Dikemark Idrettsforening"/>
    <x v="903"/>
  </r>
  <r>
    <n v="20222"/>
    <x v="3"/>
    <s v="KL02200024"/>
    <s v="Dikemark Rideklubb"/>
    <x v="904"/>
  </r>
  <r>
    <n v="26020"/>
    <x v="3"/>
    <s v="KL15160001"/>
    <s v="Dimna IL"/>
    <x v="905"/>
  </r>
  <r>
    <n v="24551"/>
    <x v="3"/>
    <s v="KL11220001"/>
    <s v="Dirdal Idrettslag"/>
    <x v="906"/>
  </r>
  <r>
    <n v="21744"/>
    <x v="3"/>
    <s v="KL04190002"/>
    <s v="Disenå Idrettslag"/>
    <x v="907"/>
  </r>
  <r>
    <n v="22390"/>
    <x v="3"/>
    <s v="KL05380003"/>
    <s v="Dokka Sportsklubb"/>
    <x v="908"/>
  </r>
  <r>
    <n v="26691"/>
    <x v="3"/>
    <s v="KL16170001"/>
    <s v="Dolmøy Idrettslag"/>
    <x v="909"/>
  </r>
  <r>
    <n v="22136"/>
    <x v="3"/>
    <s v="KL05110003"/>
    <s v="Dombås Idrettslag"/>
    <x v="910"/>
  </r>
  <r>
    <n v="26503"/>
    <x v="3"/>
    <s v="KL16010121"/>
    <s v="Dora Bowlingklubb"/>
    <x v="911"/>
  </r>
  <r>
    <n v="22138"/>
    <x v="3"/>
    <s v="KL05110005"/>
    <s v="Dovre Idrettslag"/>
    <x v="912"/>
  </r>
  <r>
    <n v="22134"/>
    <x v="3"/>
    <s v="KL05110001"/>
    <s v="Dovreskogen Idrettslag"/>
    <x v="913"/>
  </r>
  <r>
    <n v="27776"/>
    <x v="3"/>
    <s v="KL18500001"/>
    <s v="Drag Idrettslag"/>
    <x v="914"/>
  </r>
  <r>
    <n v="27783"/>
    <x v="3"/>
    <s v="KL18500008"/>
    <s v="Drag Svømmeklubb"/>
    <x v="915"/>
  </r>
  <r>
    <n v="694040"/>
    <x v="3"/>
    <s v="KL06020173"/>
    <s v="Drammen Amerikansk Fotballklubb"/>
    <x v="916"/>
  </r>
  <r>
    <n v="157155"/>
    <x v="3"/>
    <s v="KL06020106"/>
    <s v="Drammen Bandy"/>
    <x v="917"/>
  </r>
  <r>
    <n v="22490"/>
    <x v="3"/>
    <s v="KL06020010"/>
    <s v="Drammen Basketballklubb"/>
    <x v="918"/>
  </r>
  <r>
    <n v="461603"/>
    <x v="3"/>
    <s v="KL06020141"/>
    <s v="Drammen Bokseklubb"/>
    <x v="919"/>
  </r>
  <r>
    <n v="22560"/>
    <x v="3"/>
    <s v="KL06020084"/>
    <s v="Drammen Bordtennisklubb"/>
    <x v="920"/>
  </r>
  <r>
    <n v="22492"/>
    <x v="3"/>
    <s v="KL06020012"/>
    <s v="Drammen Bueskyttere"/>
    <x v="921"/>
  </r>
  <r>
    <n v="22570"/>
    <x v="3"/>
    <s v="KL06020094"/>
    <s v="Drammen Cricket Klubb"/>
    <x v="922"/>
  </r>
  <r>
    <n v="22494"/>
    <x v="3"/>
    <s v="KL06020014"/>
    <s v="Drammen Cykleklubb"/>
    <x v="923"/>
  </r>
  <r>
    <n v="22496"/>
    <x v="3"/>
    <s v="KL06020016"/>
    <s v="Drammen Flyklubb"/>
    <x v="924"/>
  </r>
  <r>
    <n v="22541"/>
    <x v="3"/>
    <s v="KL06020065"/>
    <s v="Drammen Golfklubb"/>
    <x v="925"/>
  </r>
  <r>
    <n v="22552"/>
    <x v="3"/>
    <s v="KL06020076"/>
    <s v="Drammen Håndballklubb"/>
    <x v="926"/>
  </r>
  <r>
    <n v="113572"/>
    <x v="3"/>
    <s v="KL06020096"/>
    <s v="Drammen Innebandy Forening"/>
    <x v="927"/>
  </r>
  <r>
    <n v="22568"/>
    <x v="3"/>
    <s v="KL06020092"/>
    <s v="Drammen Ishockeyklubb"/>
    <x v="928"/>
  </r>
  <r>
    <n v="22499"/>
    <x v="3"/>
    <s v="KL06020019"/>
    <s v="Drammen Judo Club"/>
    <x v="929"/>
  </r>
  <r>
    <n v="22565"/>
    <x v="3"/>
    <s v="KL06020089"/>
    <s v="Drammen Kickboxing Klubb"/>
    <x v="930"/>
  </r>
  <r>
    <n v="22561"/>
    <x v="3"/>
    <s v="KL06020085"/>
    <s v="Drammen Klatreklubb"/>
    <x v="931"/>
  </r>
  <r>
    <n v="781091"/>
    <x v="3"/>
    <s v="KL06020184"/>
    <s v="Drammen Loggers Baseballklubb"/>
    <x v="932"/>
  </r>
  <r>
    <n v="496298"/>
    <x v="3"/>
    <s v="KL06020149"/>
    <s v="Drammen Modellflyklubb"/>
    <x v="933"/>
  </r>
  <r>
    <n v="457244"/>
    <x v="3"/>
    <s v="KL06020140"/>
    <s v="Drammen Ntn Taekwon-Do Klubb"/>
    <x v="934"/>
  </r>
  <r>
    <n v="556262"/>
    <x v="3"/>
    <s v="KL06020158"/>
    <s v="Drammen og Omegn Paraglider Klubb"/>
    <x v="935"/>
  </r>
  <r>
    <n v="22811"/>
    <x v="3"/>
    <s v="KL06260001"/>
    <s v="Drammen Og Omegn Rideklubb"/>
    <x v="936"/>
  </r>
  <r>
    <n v="888309"/>
    <x v="3"/>
    <s v="KL06270043"/>
    <s v="Drammen og Røyken Kampsportklubb (DRK)"/>
    <x v="937"/>
  </r>
  <r>
    <n v="22511"/>
    <x v="3"/>
    <s v="KL06020034"/>
    <s v="Drammen Roklubb"/>
    <x v="938"/>
  </r>
  <r>
    <n v="840242"/>
    <x v="3"/>
    <s v="KL06020186"/>
    <s v="Drammen Ryttersportsklubb"/>
    <x v="939"/>
  </r>
  <r>
    <n v="732423"/>
    <x v="3"/>
    <s v="KL06020180"/>
    <s v="Drammen Shotokan Karateklubb"/>
    <x v="940"/>
  </r>
  <r>
    <n v="22501"/>
    <x v="3"/>
    <s v="KL06020022"/>
    <s v="Drammen Slalåmklubb"/>
    <x v="941"/>
  </r>
  <r>
    <n v="22562"/>
    <x v="3"/>
    <s v="KL06020086"/>
    <s v="Drammen Sportsbåt Team"/>
    <x v="942"/>
  </r>
  <r>
    <n v="22503"/>
    <x v="3"/>
    <s v="KL06020024"/>
    <s v="Drammen Sportsdanseklubb"/>
    <x v="943"/>
  </r>
  <r>
    <n v="22502"/>
    <x v="3"/>
    <s v="KL06020023"/>
    <s v="Drammen Sportsdykkere"/>
    <x v="944"/>
  </r>
  <r>
    <n v="22510"/>
    <x v="3"/>
    <s v="KL06020032"/>
    <s v="Drammen Strong"/>
    <x v="945"/>
  </r>
  <r>
    <n v="22506"/>
    <x v="3"/>
    <s v="KL06020027"/>
    <s v="Drammen Styrkeidrettslag"/>
    <x v="946"/>
  </r>
  <r>
    <n v="22507"/>
    <x v="3"/>
    <s v="KL06020028"/>
    <s v="Drammen Svømmeklubb"/>
    <x v="947"/>
  </r>
  <r>
    <n v="136603"/>
    <x v="3"/>
    <s v="KL06020101"/>
    <s v="Drammen Tamil Sportsklubb"/>
    <x v="948"/>
  </r>
  <r>
    <n v="22508"/>
    <x v="3"/>
    <s v="KL06020029"/>
    <s v="Drammen Tennisklubb"/>
    <x v="949"/>
  </r>
  <r>
    <n v="131263"/>
    <x v="3"/>
    <s v="KL06020099"/>
    <s v="Drammen Tigers Bowlingklubb"/>
    <x v="950"/>
  </r>
  <r>
    <n v="22509"/>
    <x v="3"/>
    <s v="KL06020030"/>
    <s v="Drammen Trekkhundklubb"/>
    <x v="951"/>
  </r>
  <r>
    <n v="22487"/>
    <x v="3"/>
    <s v="KL06020007"/>
    <s v="Drammens Atletklubb"/>
    <x v="952"/>
  </r>
  <r>
    <n v="22489"/>
    <x v="3"/>
    <s v="KL06020009"/>
    <s v="Drammens Ballklubb"/>
    <x v="953"/>
  </r>
  <r>
    <n v="22512"/>
    <x v="3"/>
    <s v="KL06020035"/>
    <s v="Drammens Seilforening"/>
    <x v="954"/>
  </r>
  <r>
    <n v="22513"/>
    <x v="3"/>
    <s v="KL06020036"/>
    <s v="Drammens Skøiteklub"/>
    <x v="955"/>
  </r>
  <r>
    <n v="22514"/>
    <x v="3"/>
    <s v="KL06020037"/>
    <s v="Drammens Sportsfiskeres, Cast"/>
    <x v="21"/>
  </r>
  <r>
    <n v="22515"/>
    <x v="3"/>
    <s v="KL06020038"/>
    <s v="Drammens Turnforening"/>
    <x v="956"/>
  </r>
  <r>
    <n v="23431"/>
    <x v="3"/>
    <s v="KL08170002"/>
    <s v="Drangedal Idrettslag"/>
    <x v="957"/>
  </r>
  <r>
    <n v="23432"/>
    <x v="3"/>
    <s v="KL08170003"/>
    <s v="Drangedal OL"/>
    <x v="958"/>
  </r>
  <r>
    <n v="26414"/>
    <x v="3"/>
    <s v="KL16010020"/>
    <s v="Draugen Froskemannsklubb"/>
    <x v="959"/>
  </r>
  <r>
    <n v="20359"/>
    <x v="3"/>
    <s v="KL02290100"/>
    <s v="Driv Idrettslag"/>
    <x v="960"/>
  </r>
  <r>
    <n v="26334"/>
    <x v="3"/>
    <s v="KL15630001"/>
    <s v="Driva IL"/>
    <x v="961"/>
  </r>
  <r>
    <n v="26779"/>
    <x v="3"/>
    <s v="KL16340001"/>
    <s v="Drivdalen Idrettslag"/>
    <x v="962"/>
  </r>
  <r>
    <n v="19974"/>
    <x v="3"/>
    <s v="KL02150002"/>
    <s v="Drøbak Bokseklubb"/>
    <x v="963"/>
  </r>
  <r>
    <n v="19987"/>
    <x v="3"/>
    <s v="KL02150015"/>
    <s v="Drøbak Golfklubb"/>
    <x v="964"/>
  </r>
  <r>
    <n v="581446"/>
    <x v="3"/>
    <s v="KL02150028"/>
    <s v="Drøbak Kajakklubb"/>
    <x v="965"/>
  </r>
  <r>
    <n v="19986"/>
    <x v="3"/>
    <s v="KL02150014"/>
    <s v="Drøbak Rideklubb"/>
    <x v="966"/>
  </r>
  <r>
    <n v="19976"/>
    <x v="3"/>
    <s v="KL02150004"/>
    <s v="Drøbak Tennisklubb"/>
    <x v="967"/>
  </r>
  <r>
    <n v="19978"/>
    <x v="3"/>
    <s v="KL02150006"/>
    <s v="Drøbak Undervannsklubb"/>
    <x v="968"/>
  </r>
  <r>
    <n v="19979"/>
    <x v="3"/>
    <s v="KL02150007"/>
    <s v="Drøbak-Frogn Idrettslag"/>
    <x v="969"/>
  </r>
  <r>
    <n v="19981"/>
    <x v="3"/>
    <s v="KL02150009"/>
    <s v="Drøbaksund Seilforening"/>
    <x v="970"/>
  </r>
  <r>
    <n v="27959"/>
    <x v="3"/>
    <s v="KL18710011"/>
    <s v="Dverberg Idrettslag"/>
    <x v="971"/>
  </r>
  <r>
    <n v="556364"/>
    <x v="3"/>
    <s v="KL07200011"/>
    <s v="Dynga Racing"/>
    <x v="621"/>
  </r>
  <r>
    <n v="23691"/>
    <x v="3"/>
    <s v="KL09140001"/>
    <s v="Dypvåg Idrettsforening"/>
    <x v="972"/>
  </r>
  <r>
    <n v="23742"/>
    <x v="3"/>
    <s v="KL09290002"/>
    <s v="Dølemo Idrettslag"/>
    <x v="973"/>
  </r>
  <r>
    <n v="27558"/>
    <x v="3"/>
    <s v="KL18270001"/>
    <s v="Dønna Idrettslag"/>
    <x v="974"/>
  </r>
  <r>
    <n v="721860"/>
    <x v="3"/>
    <s v="KL18270011"/>
    <s v="Dønna Innebandyklubb"/>
    <x v="975"/>
  </r>
  <r>
    <n v="711997"/>
    <x v="3"/>
    <s v="KL18270010"/>
    <s v="Dønna Klatreforening"/>
    <x v="976"/>
  </r>
  <r>
    <n v="27561"/>
    <x v="3"/>
    <s v="KL18270004"/>
    <s v="Dønna Turnforening"/>
    <x v="21"/>
  </r>
  <r>
    <n v="22573"/>
    <x v="3"/>
    <s v="KL06040003"/>
    <s v="Efteløt Idrettslag"/>
    <x v="977"/>
  </r>
  <r>
    <n v="222535"/>
    <x v="3"/>
    <s v="KL11010041"/>
    <s v="Egersund Golfklubb"/>
    <x v="978"/>
  </r>
  <r>
    <n v="24101"/>
    <x v="3"/>
    <s v="KL11010001"/>
    <s v="Egersund Karate Kyokushinkai"/>
    <x v="979"/>
  </r>
  <r>
    <n v="24131"/>
    <x v="3"/>
    <s v="KL11010031"/>
    <s v="Egersund Klatre- og Tindeklubb"/>
    <x v="980"/>
  </r>
  <r>
    <n v="760863"/>
    <x v="3"/>
    <s v="KL11010053"/>
    <s v="Egersund Kyokushin Karate Klubb"/>
    <x v="981"/>
  </r>
  <r>
    <n v="24106"/>
    <x v="3"/>
    <s v="KL11010006"/>
    <s v="Egersund Og Dalane Rideklubb"/>
    <x v="982"/>
  </r>
  <r>
    <n v="24105"/>
    <x v="3"/>
    <s v="KL11010005"/>
    <s v="Egersund Orienteringsklubb"/>
    <x v="983"/>
  </r>
  <r>
    <n v="197214"/>
    <x v="3"/>
    <s v="KL11010034"/>
    <s v="Egersund Padleklubb"/>
    <x v="984"/>
  </r>
  <r>
    <n v="24107"/>
    <x v="3"/>
    <s v="KL11010007"/>
    <s v="Egersund Pistolklubb"/>
    <x v="985"/>
  </r>
  <r>
    <n v="24110"/>
    <x v="3"/>
    <s v="KL11010010"/>
    <s v="Egersund Racketklubb"/>
    <x v="986"/>
  </r>
  <r>
    <n v="513932"/>
    <x v="3"/>
    <s v="KL11010043"/>
    <s v="Egersund Seilforening"/>
    <x v="987"/>
  </r>
  <r>
    <n v="24108"/>
    <x v="3"/>
    <s v="KL11010008"/>
    <s v="Egersund Skiforening"/>
    <x v="988"/>
  </r>
  <r>
    <n v="24109"/>
    <x v="3"/>
    <s v="KL11010009"/>
    <s v="Egersund Svømmeklubb"/>
    <x v="989"/>
  </r>
  <r>
    <n v="24103"/>
    <x v="3"/>
    <s v="KL11010003"/>
    <s v="Egersund Undervannsklubb"/>
    <x v="990"/>
  </r>
  <r>
    <n v="24111"/>
    <x v="3"/>
    <s v="KL11010011"/>
    <s v="Egersund Volleyballklubb"/>
    <x v="991"/>
  </r>
  <r>
    <n v="24104"/>
    <x v="3"/>
    <s v="KL11010004"/>
    <s v="Egersunds Idrettsklubb"/>
    <x v="992"/>
  </r>
  <r>
    <n v="24112"/>
    <x v="3"/>
    <s v="KL11010012"/>
    <s v="Egersunds Turnforening"/>
    <x v="993"/>
  </r>
  <r>
    <n v="26968"/>
    <x v="3"/>
    <s v="KL17020004"/>
    <s v="Egge IL"/>
    <x v="994"/>
  </r>
  <r>
    <n v="22725"/>
    <x v="3"/>
    <s v="KL06210001"/>
    <s v="Eggedal Idrettslag"/>
    <x v="995"/>
  </r>
  <r>
    <n v="26201"/>
    <x v="3"/>
    <s v="KL15390001"/>
    <s v="Eid Idrettslag"/>
    <x v="996"/>
  </r>
  <r>
    <n v="25766"/>
    <x v="3"/>
    <s v="KL14430001"/>
    <s v="Eid Idrettslag"/>
    <x v="997"/>
  </r>
  <r>
    <n v="25774"/>
    <x v="3"/>
    <s v="KL14430009"/>
    <s v="Eid Ride og Køyreklubb"/>
    <x v="998"/>
  </r>
  <r>
    <n v="25768"/>
    <x v="3"/>
    <s v="KL14430003"/>
    <s v="Eid Symjeklubb"/>
    <x v="999"/>
  </r>
  <r>
    <n v="23233"/>
    <x v="3"/>
    <s v="KL08050004"/>
    <s v="Eidanger Idrettslag"/>
    <x v="1000"/>
  </r>
  <r>
    <n v="26278"/>
    <x v="3"/>
    <s v="KL15510001"/>
    <s v="Eide Idrettslag"/>
    <x v="1001"/>
  </r>
  <r>
    <n v="180861"/>
    <x v="3"/>
    <s v="KL15510011"/>
    <s v="Eide Innebandy Klubb"/>
    <x v="1002"/>
  </r>
  <r>
    <n v="26283"/>
    <x v="3"/>
    <s v="KL15510009"/>
    <s v="Eide og Omegn Fotballklubb"/>
    <x v="1003"/>
  </r>
  <r>
    <n v="28462"/>
    <x v="3"/>
    <s v="KL20120010"/>
    <s v="Eidebakken Idrettslag"/>
    <x v="1004"/>
  </r>
  <r>
    <n v="25321"/>
    <x v="3"/>
    <s v="KL12320001"/>
    <s v="Eidfjord Idrettslag"/>
    <x v="1005"/>
  </r>
  <r>
    <n v="19827"/>
    <x v="3"/>
    <s v="KL01250002"/>
    <s v="Eidsberg Idrettslag"/>
    <x v="1006"/>
  </r>
  <r>
    <n v="529701"/>
    <x v="3"/>
    <s v="KL01250022"/>
    <s v="Eidsberg Karateklubb"/>
    <x v="1007"/>
  </r>
  <r>
    <n v="563246"/>
    <x v="3"/>
    <s v="KL01250024"/>
    <s v="Eidsberg Rideklubb"/>
    <x v="1008"/>
  </r>
  <r>
    <n v="26094"/>
    <x v="3"/>
    <s v="KL15240001"/>
    <s v="Eidsdal Idrottslag"/>
    <x v="1009"/>
  </r>
  <r>
    <n v="21781"/>
    <x v="3"/>
    <s v="KL04200018"/>
    <s v="Eidskog Fotball"/>
    <x v="1010"/>
  </r>
  <r>
    <n v="21764"/>
    <x v="3"/>
    <s v="KL04200001"/>
    <s v="Eidskog Gym og Turnforening"/>
    <x v="1011"/>
  </r>
  <r>
    <n v="220992"/>
    <x v="3"/>
    <s v="KL04200023"/>
    <s v="Eidskog Håndballklubb"/>
    <x v="1012"/>
  </r>
  <r>
    <n v="21765"/>
    <x v="3"/>
    <s v="KL04200002"/>
    <s v="Eidskog Mx"/>
    <x v="1013"/>
  </r>
  <r>
    <n v="21766"/>
    <x v="3"/>
    <s v="KL04200003"/>
    <s v="Eidskog Orienteringslag"/>
    <x v="1014"/>
  </r>
  <r>
    <n v="580840"/>
    <x v="3"/>
    <s v="KL04200031"/>
    <s v="Eidskog Ride og Kjøreklubb"/>
    <x v="1015"/>
  </r>
  <r>
    <n v="21776"/>
    <x v="3"/>
    <s v="KL04200013"/>
    <s v="Eidskog Sportsskyttere"/>
    <x v="1016"/>
  </r>
  <r>
    <n v="20627"/>
    <x v="3"/>
    <s v="KL02370003"/>
    <s v="Eidsvold Idrætsforening"/>
    <x v="1017"/>
  </r>
  <r>
    <n v="20628"/>
    <x v="3"/>
    <s v="KL02370004"/>
    <s v="Eidsvold Turnforening"/>
    <x v="1018"/>
  </r>
  <r>
    <n v="445157"/>
    <x v="3"/>
    <s v="KL02370039"/>
    <s v="Eidsvold Turnforening Fotball"/>
    <x v="1019"/>
  </r>
  <r>
    <n v="445696"/>
    <x v="3"/>
    <s v="KL02370042"/>
    <s v="Eidsvold Turnforening Gymnastikk og Turn"/>
    <x v="1020"/>
  </r>
  <r>
    <n v="445172"/>
    <x v="3"/>
    <s v="KL02370041"/>
    <s v="Eidsvold Turnforening Håndball"/>
    <x v="1021"/>
  </r>
  <r>
    <n v="445699"/>
    <x v="3"/>
    <s v="KL02370043"/>
    <s v="Eidsvold Turnforening Skøyter"/>
    <x v="1022"/>
  </r>
  <r>
    <n v="20629"/>
    <x v="3"/>
    <s v="KL02370005"/>
    <s v="Eidsvold Værks Skiklub"/>
    <x v="1023"/>
  </r>
  <r>
    <n v="20657"/>
    <x v="3"/>
    <s v="KL02370033"/>
    <s v="Eidsvoll 1814s"/>
    <x v="1024"/>
  </r>
  <r>
    <n v="20656"/>
    <x v="3"/>
    <s v="KL02370032"/>
    <s v="Eidsvoll Basketball Klubb"/>
    <x v="1025"/>
  </r>
  <r>
    <n v="884974"/>
    <x v="3"/>
    <s v="KL02370055"/>
    <s v="Eidsvoll Bueskyttere"/>
    <x v="1026"/>
  </r>
  <r>
    <n v="740478"/>
    <x v="3"/>
    <s v="KL02370053"/>
    <s v="Eidsvoll Fristil Taekwondoklubb"/>
    <x v="1027"/>
  </r>
  <r>
    <n v="579199"/>
    <x v="3"/>
    <s v="KL02370045"/>
    <s v="Eidsvoll Hestesportsklubb"/>
    <x v="1028"/>
  </r>
  <r>
    <n v="20638"/>
    <x v="3"/>
    <s v="KL02370014"/>
    <s v="Eidsvoll Orienteringslag"/>
    <x v="1029"/>
  </r>
  <r>
    <n v="20640"/>
    <x v="3"/>
    <s v="KL02370016"/>
    <s v="Eidsvoll Svømmeklubb"/>
    <x v="1030"/>
  </r>
  <r>
    <n v="20641"/>
    <x v="3"/>
    <s v="KL02370017"/>
    <s v="Eidsvoll Sykkelklubb"/>
    <x v="1031"/>
  </r>
  <r>
    <n v="24831"/>
    <x v="3"/>
    <s v="KL12010075"/>
    <s v="Eidsvåg Idrettslag"/>
    <x v="1032"/>
  </r>
  <r>
    <n v="26227"/>
    <x v="3"/>
    <s v="KL15430001"/>
    <s v="Eidsvåg Idrettslag"/>
    <x v="1033"/>
  </r>
  <r>
    <n v="26228"/>
    <x v="3"/>
    <s v="KL15430002"/>
    <s v="Eidsøra IL"/>
    <x v="1034"/>
  </r>
  <r>
    <n v="24113"/>
    <x v="3"/>
    <s v="KL11010013"/>
    <s v="Eiger Fotballklubb"/>
    <x v="1035"/>
  </r>
  <r>
    <n v="22999"/>
    <x v="3"/>
    <s v="KL07040034"/>
    <s v="Eik IF Tønsberg"/>
    <x v="1036"/>
  </r>
  <r>
    <n v="113600"/>
    <x v="3"/>
    <s v="KL01040054"/>
    <s v="Eika Krapfoss Fotballklubb"/>
    <x v="1037"/>
  </r>
  <r>
    <n v="25558"/>
    <x v="3"/>
    <s v="KL12630002"/>
    <s v="Eikanger Idrettslag"/>
    <x v="1038"/>
  </r>
  <r>
    <n v="25586"/>
    <x v="3"/>
    <s v="KL14010002"/>
    <s v="Eikefjord Idrettslag"/>
    <x v="1039"/>
  </r>
  <r>
    <n v="25396"/>
    <x v="3"/>
    <s v="KL12410002"/>
    <s v="Eikelandsfjorden Idrettslag"/>
    <x v="1040"/>
  </r>
  <r>
    <n v="20057"/>
    <x v="3"/>
    <s v="KL02190010"/>
    <s v="Eikeli Bærum Basketballklubb 1985 - Eb-85"/>
    <x v="1041"/>
  </r>
  <r>
    <n v="24072"/>
    <x v="3"/>
    <s v="KL10340002"/>
    <s v="Eiken Idrettslag"/>
    <x v="1042"/>
  </r>
  <r>
    <n v="22771"/>
    <x v="3"/>
    <s v="KL06240007"/>
    <s v="Eiker Bordtennisklubb"/>
    <x v="1043"/>
  </r>
  <r>
    <n v="538281"/>
    <x v="3"/>
    <s v="KL06250029"/>
    <s v="Eiker Cheer Team"/>
    <x v="1044"/>
  </r>
  <r>
    <n v="22789"/>
    <x v="3"/>
    <s v="KL06250002"/>
    <s v="Eiker Cykleklubb"/>
    <x v="1045"/>
  </r>
  <r>
    <n v="202248"/>
    <x v="3"/>
    <s v="KL06250023"/>
    <s v="Eiker Golfklubb"/>
    <x v="1046"/>
  </r>
  <r>
    <n v="22768"/>
    <x v="3"/>
    <s v="KL06240004"/>
    <s v="Eiker Orienteringslag Eg"/>
    <x v="1047"/>
  </r>
  <r>
    <n v="22773"/>
    <x v="3"/>
    <s v="KL06240009"/>
    <s v="Eiker Padleklubb"/>
    <x v="1048"/>
  </r>
  <r>
    <n v="869700"/>
    <x v="3"/>
    <s v="KL06240043"/>
    <s v="Eiker Skiklubb"/>
    <x v="1049"/>
  </r>
  <r>
    <n v="22767"/>
    <x v="3"/>
    <s v="KL06240003"/>
    <s v="Eikeren Brettseilerklubb"/>
    <x v="1050"/>
  </r>
  <r>
    <n v="20143"/>
    <x v="3"/>
    <s v="KL02190096"/>
    <s v="Eiksmarka Tennisklubb"/>
    <x v="1051"/>
  </r>
  <r>
    <n v="569540"/>
    <x v="3"/>
    <s v="KL05290052"/>
    <s v="Eina Sportsklubb"/>
    <x v="1052"/>
  </r>
  <r>
    <n v="25606"/>
    <x v="3"/>
    <s v="KL14110004"/>
    <s v="Eivindvik Idrettslag"/>
    <x v="1053"/>
  </r>
  <r>
    <n v="20740"/>
    <x v="3"/>
    <s v="KL03010063"/>
    <s v="Ekeberg Rideklubb"/>
    <x v="1054"/>
  </r>
  <r>
    <n v="19869"/>
    <x v="3"/>
    <s v="KL01360001"/>
    <s v="Ekholt Ballklubb"/>
    <x v="1055"/>
  </r>
  <r>
    <n v="535369"/>
    <x v="3"/>
    <s v="KL01360027"/>
    <s v="Ekholtbruket Golfklubb"/>
    <x v="1056"/>
  </r>
  <r>
    <n v="26255"/>
    <x v="3"/>
    <s v="KL15480004"/>
    <s v="Ekko/Aureosen IL"/>
    <x v="1057"/>
  </r>
  <r>
    <n v="27140"/>
    <x v="3"/>
    <s v="KL17190001"/>
    <s v="Ekne Idrettslag"/>
    <x v="1058"/>
  </r>
  <r>
    <n v="25510"/>
    <x v="3"/>
    <s v="KL12510003"/>
    <s v="Eksingedalen Idrettslag"/>
    <x v="1059"/>
  </r>
  <r>
    <n v="25331"/>
    <x v="3"/>
    <s v="KL12350004"/>
    <s v="ELDAR IL"/>
    <x v="1060"/>
  </r>
  <r>
    <n v="24506"/>
    <x v="3"/>
    <s v="KL11190027"/>
    <s v="Elgane Motorsykkelklubb"/>
    <x v="1061"/>
  </r>
  <r>
    <n v="21945"/>
    <x v="3"/>
    <s v="KL04340002"/>
    <s v="Elgå Idrettslag"/>
    <x v="1062"/>
  </r>
  <r>
    <n v="696826"/>
    <x v="3"/>
    <s v="KL01061006"/>
    <s v="Elite Dance Fredrikstad Danseklubb"/>
    <x v="1063"/>
  </r>
  <r>
    <n v="599062"/>
    <x v="3"/>
    <s v="KL03011345"/>
    <s v="Elleve Stjerner Idrettslag"/>
    <x v="1064"/>
  </r>
  <r>
    <n v="20742"/>
    <x v="3"/>
    <s v="KL03010066"/>
    <s v="Ellingsrud Idrettslag"/>
    <x v="1065"/>
  </r>
  <r>
    <n v="20743"/>
    <x v="3"/>
    <s v="KL03010067"/>
    <s v="Ellingsrud Rytterklubb"/>
    <x v="1066"/>
  </r>
  <r>
    <n v="25968"/>
    <x v="3"/>
    <s v="KL15040052"/>
    <s v="Ellingsøy Idrettslag"/>
    <x v="1067"/>
  </r>
  <r>
    <n v="26256"/>
    <x v="3"/>
    <s v="KL15480005"/>
    <s v="Elnesvågen og Omegn Idrettslag"/>
    <x v="1068"/>
  </r>
  <r>
    <n v="26272"/>
    <x v="3"/>
    <s v="KL15480022"/>
    <s v="Elnesvågen Omegn Idrettslag Håndballgruppen"/>
    <x v="1069"/>
  </r>
  <r>
    <n v="26257"/>
    <x v="3"/>
    <s v="KL15480006"/>
    <s v="Elnesvågen Turnforening"/>
    <x v="1070"/>
  </r>
  <r>
    <n v="27248"/>
    <x v="3"/>
    <s v="KL17400002"/>
    <s v="Elva/Namsskogan I.L"/>
    <x v="1071"/>
  </r>
  <r>
    <n v="909951"/>
    <x v="3"/>
    <s v="KL06020197"/>
    <s v="Elvebyen Håndballklubb"/>
    <x v="1072"/>
  </r>
  <r>
    <n v="680621"/>
    <x v="3"/>
    <s v="KL06020169"/>
    <s v="Elvebyen Sportsdanseklubb"/>
    <x v="1073"/>
  </r>
  <r>
    <n v="739045"/>
    <x v="3"/>
    <s v="KL06020181"/>
    <s v="Elvebyen Taekwondoklubb"/>
    <x v="1074"/>
  </r>
  <r>
    <n v="844395"/>
    <x v="3"/>
    <s v="KL03011607"/>
    <s v="Elveli Kjøre- og Rideklubb"/>
    <x v="1075"/>
  </r>
  <r>
    <n v="450287"/>
    <x v="3"/>
    <s v="KL04270054"/>
    <s v="Elverum Bowlingklubb"/>
    <x v="662"/>
  </r>
  <r>
    <n v="21830"/>
    <x v="3"/>
    <s v="KL04270002"/>
    <s v="Elverum Bueskyttere"/>
    <x v="1076"/>
  </r>
  <r>
    <n v="21831"/>
    <x v="3"/>
    <s v="KL04270003"/>
    <s v="Elverum Flyklubb"/>
    <x v="1077"/>
  </r>
  <r>
    <n v="92869"/>
    <x v="3"/>
    <s v="KL04270037"/>
    <s v="Elverum Fotball"/>
    <x v="1078"/>
  </r>
  <r>
    <n v="785313"/>
    <x v="3"/>
    <s v="KL04270063"/>
    <s v="ELVERUM FRISBEE KLUBB"/>
    <x v="1079"/>
  </r>
  <r>
    <n v="21859"/>
    <x v="3"/>
    <s v="KL04270031"/>
    <s v="Elverum Golfklubb"/>
    <x v="1080"/>
  </r>
  <r>
    <n v="21832"/>
    <x v="3"/>
    <s v="KL04270004"/>
    <s v="Elverum Helsesportlag"/>
    <x v="1081"/>
  </r>
  <r>
    <n v="187797"/>
    <x v="3"/>
    <s v="KL04270041"/>
    <s v="Elverum Hopp"/>
    <x v="1082"/>
  </r>
  <r>
    <n v="139624"/>
    <x v="3"/>
    <s v="KL04270038"/>
    <s v="Elverum Håndball "/>
    <x v="1083"/>
  </r>
  <r>
    <n v="21857"/>
    <x v="3"/>
    <s v="KL04270029"/>
    <s v="Elverum Innebandyklubb"/>
    <x v="1084"/>
  </r>
  <r>
    <n v="21836"/>
    <x v="3"/>
    <s v="KL04270008"/>
    <s v="Elverum Orienteringsklubb"/>
    <x v="1085"/>
  </r>
  <r>
    <n v="21837"/>
    <x v="3"/>
    <s v="KL04270009"/>
    <s v="Elverum Pistolklubb"/>
    <x v="145"/>
  </r>
  <r>
    <n v="21850"/>
    <x v="3"/>
    <s v="KL04270022"/>
    <s v="Elverum Rideklubb"/>
    <x v="1086"/>
  </r>
  <r>
    <n v="21838"/>
    <x v="3"/>
    <s v="KL04270010"/>
    <s v="Elverum Rifleklubb"/>
    <x v="1087"/>
  </r>
  <r>
    <n v="193726"/>
    <x v="3"/>
    <s v="KL04270045"/>
    <s v="Elverum Svømming"/>
    <x v="1088"/>
  </r>
  <r>
    <n v="21854"/>
    <x v="3"/>
    <s v="KL04270026"/>
    <s v="Elverum Taekwondo Klubb"/>
    <x v="1089"/>
  </r>
  <r>
    <n v="184736"/>
    <x v="3"/>
    <s v="KL04270040"/>
    <s v="Elverum Turn"/>
    <x v="1090"/>
  </r>
  <r>
    <n v="27079"/>
    <x v="3"/>
    <s v="KL17140003"/>
    <s v="Elvran Idrettslag"/>
    <x v="1091"/>
  </r>
  <r>
    <n v="25947"/>
    <x v="3"/>
    <s v="KL15040028"/>
    <s v="Emblem Idrettslag"/>
    <x v="1092"/>
  </r>
  <r>
    <n v="607671"/>
    <x v="3"/>
    <s v="KL02290111"/>
    <s v="Enebakk Klatreklubb"/>
    <x v="31"/>
  </r>
  <r>
    <n v="214810"/>
    <x v="3"/>
    <s v="KL02290108"/>
    <s v="Enebakk Motorsportklubb"/>
    <x v="1093"/>
  </r>
  <r>
    <n v="20353"/>
    <x v="3"/>
    <s v="KL02290002"/>
    <s v="Enebakk Pistol Klubb"/>
    <x v="1094"/>
  </r>
  <r>
    <n v="20360"/>
    <x v="3"/>
    <s v="KL02290101"/>
    <s v="Enebakk Vannskiklubb"/>
    <x v="1095"/>
  </r>
  <r>
    <n v="21946"/>
    <x v="3"/>
    <s v="KL04340003"/>
    <s v="Engerdal Sportsklubb"/>
    <x v="1096"/>
  </r>
  <r>
    <n v="609244"/>
    <x v="3"/>
    <s v="KL04340012"/>
    <s v="Engerdal Sykkelklubb"/>
    <x v="1097"/>
  </r>
  <r>
    <n v="26128"/>
    <x v="3"/>
    <s v="KL15290002"/>
    <s v="Engesetdal Idrettslag"/>
    <x v="291"/>
  </r>
  <r>
    <n v="543635"/>
    <x v="3"/>
    <s v="KL02310126"/>
    <s v="Enjoy Danseklubb Strømmen"/>
    <x v="1098"/>
  </r>
  <r>
    <n v="24917"/>
    <x v="3"/>
    <s v="KL12010175"/>
    <s v="Epona Rideklubb"/>
    <x v="1099"/>
  </r>
  <r>
    <n v="25485"/>
    <x v="3"/>
    <s v="KL12470013"/>
    <s v="Erdal Idrettslag"/>
    <x v="1100"/>
  </r>
  <r>
    <n v="26234"/>
    <x v="3"/>
    <s v="KL15430008"/>
    <s v="Eresfjord Idrettslag"/>
    <x v="1101"/>
  </r>
  <r>
    <n v="26232"/>
    <x v="3"/>
    <s v="KL15430006"/>
    <s v="Eresfjord og Vistdal Fotballklubb"/>
    <x v="1102"/>
  </r>
  <r>
    <n v="24652"/>
    <x v="3"/>
    <s v="KL11340005"/>
    <s v="Erfjord Idrettslag"/>
    <x v="1103"/>
  </r>
  <r>
    <n v="26384"/>
    <x v="3"/>
    <s v="KL15690003"/>
    <s v="Ertvågsøya Idrettslag"/>
    <x v="1104"/>
  </r>
  <r>
    <n v="749398"/>
    <x v="3"/>
    <s v="KL04170037"/>
    <s v="Esbc (european Senior Bowling Committee) Norge"/>
    <x v="1105"/>
  </r>
  <r>
    <n v="25170"/>
    <x v="3"/>
    <s v="KL12110001"/>
    <s v="Etne Idrettslag"/>
    <x v="1106"/>
  </r>
  <r>
    <n v="712218"/>
    <x v="3"/>
    <s v="KL12110020"/>
    <s v="Etne klatreklubb"/>
    <x v="21"/>
  </r>
  <r>
    <n v="566391"/>
    <x v="3"/>
    <s v="KL12110015"/>
    <s v="Etne Kyokushin Karateklubb"/>
    <x v="1107"/>
  </r>
  <r>
    <n v="22424"/>
    <x v="3"/>
    <s v="KL05410006"/>
    <s v="Etnedal Fotballklubb"/>
    <x v="1108"/>
  </r>
  <r>
    <n v="22420"/>
    <x v="3"/>
    <s v="KL05410002"/>
    <s v="Etnedal Idrettslag"/>
    <x v="1109"/>
  </r>
  <r>
    <n v="22421"/>
    <x v="3"/>
    <s v="KL05410003"/>
    <s v="Etnedal Skilag"/>
    <x v="1110"/>
  </r>
  <r>
    <n v="696759"/>
    <x v="3"/>
    <s v="KL19130016"/>
    <s v="Evenskjer Klatreklubb"/>
    <x v="1111"/>
  </r>
  <r>
    <n v="223619"/>
    <x v="3"/>
    <s v="KL03011073"/>
    <s v="Everest Sports Klubb"/>
    <x v="21"/>
  </r>
  <r>
    <n v="23750"/>
    <x v="3"/>
    <s v="KL09370002"/>
    <s v="Evje Pistolklubb"/>
    <x v="1112"/>
  </r>
  <r>
    <n v="113932"/>
    <x v="3"/>
    <s v="KL09370011"/>
    <s v="Evje Taekwondo Klubb"/>
    <x v="1113"/>
  </r>
  <r>
    <n v="27861"/>
    <x v="3"/>
    <s v="KL18650024"/>
    <s v="F K Lofoten"/>
    <x v="1114"/>
  </r>
  <r>
    <n v="21457"/>
    <x v="3"/>
    <s v="KL03010854"/>
    <s v="F.c. Dania"/>
    <x v="1115"/>
  </r>
  <r>
    <n v="457633"/>
    <x v="3"/>
    <s v="KL15280025"/>
    <s v="F.K. Sykkylven"/>
    <x v="1116"/>
  </r>
  <r>
    <n v="578351"/>
    <x v="3"/>
    <s v="KL18270008"/>
    <s v="F/K Herøy/Dønna"/>
    <x v="626"/>
  </r>
  <r>
    <n v="22054"/>
    <x v="3"/>
    <s v="KL05010070"/>
    <s v="Faaberg Fotball"/>
    <x v="1117"/>
  </r>
  <r>
    <n v="21994"/>
    <x v="3"/>
    <s v="KL05010002"/>
    <s v="Faaberg Idrettslag"/>
    <x v="1118"/>
  </r>
  <r>
    <n v="892128"/>
    <x v="3"/>
    <s v="KL03011630"/>
    <s v="Fagen-1926 Bokseklubb"/>
    <x v="1119"/>
  </r>
  <r>
    <n v="20746"/>
    <x v="3"/>
    <s v="KL03010071"/>
    <s v="Fagerborg Ballklub"/>
    <x v="1120"/>
  </r>
  <r>
    <n v="20747"/>
    <x v="3"/>
    <s v="KL03010072"/>
    <s v="Fagerheimen Tennisklubb"/>
    <x v="1121"/>
  </r>
  <r>
    <n v="22426"/>
    <x v="3"/>
    <s v="KL05420002"/>
    <s v="Fagernes Idrettslag"/>
    <x v="1122"/>
  </r>
  <r>
    <n v="20003"/>
    <x v="3"/>
    <s v="KL02160012"/>
    <s v="Fagerstrand Idrettsforening"/>
    <x v="1123"/>
  </r>
  <r>
    <n v="23313"/>
    <x v="3"/>
    <s v="KL08060031"/>
    <s v="Fakur Islandshestforening"/>
    <x v="1124"/>
  </r>
  <r>
    <n v="24689"/>
    <x v="3"/>
    <s v="KL11460001"/>
    <s v="Falkeid idrettslag"/>
    <x v="1125"/>
  </r>
  <r>
    <n v="697161"/>
    <x v="3"/>
    <s v="KL03011457"/>
    <s v="Falken Cricket Klubb"/>
    <x v="1126"/>
  </r>
  <r>
    <n v="671733"/>
    <x v="3"/>
    <s v="KL16010502"/>
    <s v="Falken Danseklubb"/>
    <x v="1127"/>
  </r>
  <r>
    <n v="783227"/>
    <x v="3"/>
    <s v="KL12010791"/>
    <s v="Fana Bueskytterklubb"/>
    <x v="1128"/>
  </r>
  <r>
    <n v="25023"/>
    <x v="3"/>
    <s v="KL12010292"/>
    <s v="Fana Golfklubb"/>
    <x v="1129"/>
  </r>
  <r>
    <n v="24834"/>
    <x v="3"/>
    <s v="KL12010079"/>
    <s v="Fana Idrettslag"/>
    <x v="1130"/>
  </r>
  <r>
    <n v="92940"/>
    <x v="3"/>
    <s v="KL12010441"/>
    <s v="Fana Il Fotball"/>
    <x v="1131"/>
  </r>
  <r>
    <n v="24835"/>
    <x v="3"/>
    <s v="KL12010080"/>
    <s v="Fana Kajakklubb"/>
    <x v="1132"/>
  </r>
  <r>
    <n v="25102"/>
    <x v="3"/>
    <s v="KL12010371"/>
    <s v="Fana Karate Klubb"/>
    <x v="1133"/>
  </r>
  <r>
    <n v="456792"/>
    <x v="3"/>
    <s v="KL12010606"/>
    <s v="Fana Kickboxing Klubb"/>
    <x v="1134"/>
  </r>
  <r>
    <n v="25024"/>
    <x v="3"/>
    <s v="KL12010293"/>
    <s v="Fana NTN Taekwon-do klubb"/>
    <x v="1135"/>
  </r>
  <r>
    <n v="24836"/>
    <x v="3"/>
    <s v="KL12010081"/>
    <s v="Fana Roklubb"/>
    <x v="1136"/>
  </r>
  <r>
    <n v="861701"/>
    <x v="3"/>
    <s v="KL12010800"/>
    <s v="Fana Squashklubb"/>
    <x v="1137"/>
  </r>
  <r>
    <n v="24839"/>
    <x v="3"/>
    <s v="KL12010084"/>
    <s v="Fana Tennisklubb"/>
    <x v="1138"/>
  </r>
  <r>
    <n v="731632"/>
    <x v="3"/>
    <s v="KL12010778"/>
    <s v="Fana Wado-Ryu Karateklubb"/>
    <x v="1139"/>
  </r>
  <r>
    <n v="25816"/>
    <x v="3"/>
    <s v="KL15020003"/>
    <s v="Fannefjord Pistolklubb"/>
    <x v="1140"/>
  </r>
  <r>
    <n v="680421"/>
    <x v="3"/>
    <s v="KL15020093"/>
    <s v="Fannefjord Sykkelklubb"/>
    <x v="1141"/>
  </r>
  <r>
    <n v="23096"/>
    <x v="3"/>
    <s v="KL07090013"/>
    <s v="Farris Sportsskyttere - Larvik"/>
    <x v="1142"/>
  </r>
  <r>
    <n v="23123"/>
    <x v="3"/>
    <s v="KL07090040"/>
    <s v="Farrisbygda Idrettsforening"/>
    <x v="1143"/>
  </r>
  <r>
    <n v="23942"/>
    <x v="3"/>
    <s v="KL10030004"/>
    <s v="Farsund Idrettslag"/>
    <x v="1144"/>
  </r>
  <r>
    <n v="23943"/>
    <x v="3"/>
    <s v="KL10030005"/>
    <s v="Farsund Kajakklubb"/>
    <x v="1145"/>
  </r>
  <r>
    <n v="23944"/>
    <x v="3"/>
    <s v="KL10030006"/>
    <s v="Farsund Pistolklubb"/>
    <x v="1146"/>
  </r>
  <r>
    <n v="23956"/>
    <x v="3"/>
    <s v="KL10030018"/>
    <s v="Farsund Seilforening"/>
    <x v="1147"/>
  </r>
  <r>
    <n v="23945"/>
    <x v="3"/>
    <s v="KL10030007"/>
    <s v="Farsund Svømmeklubb"/>
    <x v="1148"/>
  </r>
  <r>
    <n v="791455"/>
    <x v="3"/>
    <s v="KL10030035"/>
    <s v="Farsund Sykleklubb"/>
    <x v="1149"/>
  </r>
  <r>
    <n v="23946"/>
    <x v="3"/>
    <s v="KL10030008"/>
    <s v="Farsund Tennisklubb"/>
    <x v="1150"/>
  </r>
  <r>
    <n v="23947"/>
    <x v="3"/>
    <s v="KL10030009"/>
    <s v="Farsund Turnforening"/>
    <x v="1151"/>
  </r>
  <r>
    <n v="23948"/>
    <x v="3"/>
    <s v="KL10030010"/>
    <s v="Farsund Undervannsklubb"/>
    <x v="1152"/>
  </r>
  <r>
    <n v="27711"/>
    <x v="3"/>
    <s v="KL18410001"/>
    <s v="Fauske Atletklubb"/>
    <x v="1153"/>
  </r>
  <r>
    <n v="27714"/>
    <x v="3"/>
    <s v="KL18410004"/>
    <s v="Fauske Helsesportslag"/>
    <x v="1154"/>
  </r>
  <r>
    <n v="598616"/>
    <x v="3"/>
    <s v="KL18410045"/>
    <s v="Fauske Idrettslag/Ski/Langrenn"/>
    <x v="1155"/>
  </r>
  <r>
    <n v="607026"/>
    <x v="3"/>
    <s v="KL18410046"/>
    <s v="Fauske IL Sykkel"/>
    <x v="1156"/>
  </r>
  <r>
    <n v="696281"/>
    <x v="3"/>
    <s v="KL18410048"/>
    <s v="Fauske Klatreklubb"/>
    <x v="1157"/>
  </r>
  <r>
    <n v="27717"/>
    <x v="3"/>
    <s v="KL18410007"/>
    <s v="Fauske Svømmeklubb"/>
    <x v="1158"/>
  </r>
  <r>
    <n v="27719"/>
    <x v="3"/>
    <s v="KL18410009"/>
    <s v="Fauskeeidet Idrettslag"/>
    <x v="1159"/>
  </r>
  <r>
    <n v="27718"/>
    <x v="3"/>
    <s v="KL18410008"/>
    <s v="Fauske-Sprint F K"/>
    <x v="1160"/>
  </r>
  <r>
    <n v="24693"/>
    <x v="3"/>
    <s v="KL11460005"/>
    <s v="Faxi Islandshestforening"/>
    <x v="1161"/>
  </r>
  <r>
    <n v="674765"/>
    <x v="3"/>
    <s v="KL18500012"/>
    <s v="Fc Hulløy Bodø"/>
    <x v="1162"/>
  </r>
  <r>
    <n v="24075"/>
    <x v="3"/>
    <s v="KL10370001"/>
    <s v="Feda Idrettslag"/>
    <x v="1163"/>
  </r>
  <r>
    <n v="25580"/>
    <x v="3"/>
    <s v="KL12650001"/>
    <s v="Fedje Idrettslag"/>
    <x v="1164"/>
  </r>
  <r>
    <n v="25629"/>
    <x v="3"/>
    <s v="KL14170004"/>
    <s v="Feios Idrettslag"/>
    <x v="1165"/>
  </r>
  <r>
    <n v="20643"/>
    <x v="3"/>
    <s v="KL02370019"/>
    <s v="Feiring Idrettslag"/>
    <x v="1166"/>
  </r>
  <r>
    <n v="475698"/>
    <x v="3"/>
    <s v="KL11200029"/>
    <s v="Feistein Dykkerklubb"/>
    <x v="21"/>
  </r>
  <r>
    <n v="23520"/>
    <x v="3"/>
    <s v="KL08300004"/>
    <s v="Felle Idrettslag"/>
    <x v="1167"/>
  </r>
  <r>
    <n v="442136"/>
    <x v="3"/>
    <s v="KL16400030"/>
    <s v="Femund Trekkhundklubb"/>
    <x v="1168"/>
  </r>
  <r>
    <n v="22223"/>
    <x v="3"/>
    <s v="KL05170017"/>
    <s v="Fengur Islandshestforening"/>
    <x v="1169"/>
  </r>
  <r>
    <n v="20588"/>
    <x v="3"/>
    <s v="KL02360002"/>
    <s v="Fenstad Fotballklubb"/>
    <x v="1170"/>
  </r>
  <r>
    <n v="20591"/>
    <x v="3"/>
    <s v="KL02360005"/>
    <s v="Fenstad Sportsklubb"/>
    <x v="1171"/>
  </r>
  <r>
    <n v="24706"/>
    <x v="3"/>
    <s v="KL11490002"/>
    <s v="Ferkingstad Idrettslag"/>
    <x v="1172"/>
  </r>
  <r>
    <n v="20313"/>
    <x v="3"/>
    <s v="KL02270005"/>
    <s v="Fet Friidrettsklubb"/>
    <x v="1173"/>
  </r>
  <r>
    <n v="208081"/>
    <x v="3"/>
    <s v="KL02270019"/>
    <s v="Fet Golfklubb"/>
    <x v="1174"/>
  </r>
  <r>
    <n v="20315"/>
    <x v="3"/>
    <s v="KL02270007"/>
    <s v="Fet Idrettslag Hovedstyret"/>
    <x v="1175"/>
  </r>
  <r>
    <n v="20316"/>
    <x v="3"/>
    <s v="KL02270008"/>
    <s v="Fet Orienteringslag"/>
    <x v="1176"/>
  </r>
  <r>
    <n v="20317"/>
    <x v="3"/>
    <s v="KL02270009"/>
    <s v="Fet Skiklubb"/>
    <x v="1177"/>
  </r>
  <r>
    <n v="20319"/>
    <x v="3"/>
    <s v="KL02270011"/>
    <s v="Fet Svømmeklubb"/>
    <x v="1178"/>
  </r>
  <r>
    <n v="23025"/>
    <x v="3"/>
    <s v="KL07060001"/>
    <s v="Fevang FK"/>
    <x v="1179"/>
  </r>
  <r>
    <n v="574147"/>
    <x v="3"/>
    <s v="KL09040066"/>
    <s v="Fevik &amp; Omegn Cycle Club"/>
    <x v="1180"/>
  </r>
  <r>
    <n v="26735"/>
    <x v="3"/>
    <s v="KL16240001"/>
    <s v="Fevåg Idrettslag"/>
    <x v="1181"/>
  </r>
  <r>
    <n v="24173"/>
    <x v="3"/>
    <s v="KL11020042"/>
    <s v="Figgjo Idrettslag"/>
    <x v="1182"/>
  </r>
  <r>
    <n v="21455"/>
    <x v="3"/>
    <s v="KL03010852"/>
    <s v="Fighter Kickboxingklubb"/>
    <x v="1183"/>
  </r>
  <r>
    <n v="26179"/>
    <x v="3"/>
    <s v="KL15350001"/>
    <s v="Fiksdal/Rekdal Ballklubb"/>
    <x v="1184"/>
  </r>
  <r>
    <n v="25559"/>
    <x v="3"/>
    <s v="KL12630003"/>
    <s v="FIL AKS-77"/>
    <x v="1185"/>
  </r>
  <r>
    <n v="498276"/>
    <x v="3"/>
    <s v="KL08140022"/>
    <s v="Findal Kjøre og Rideklubb"/>
    <x v="1186"/>
  </r>
  <r>
    <n v="27720"/>
    <x v="3"/>
    <s v="KL18410010"/>
    <s v="Finneid Idrettslag"/>
    <x v="1187"/>
  </r>
  <r>
    <n v="27571"/>
    <x v="3"/>
    <s v="KL18320003"/>
    <s v="Finneidfjord Idrettslag"/>
    <x v="1188"/>
  </r>
  <r>
    <n v="20645"/>
    <x v="3"/>
    <s v="KL02370021"/>
    <s v="Finnkollen Idrettslag"/>
    <x v="1189"/>
  </r>
  <r>
    <n v="28269"/>
    <x v="3"/>
    <s v="KL19310005"/>
    <s v="Finnsnes IL Allianse"/>
    <x v="1190"/>
  </r>
  <r>
    <n v="28298"/>
    <x v="3"/>
    <s v="KL19310036"/>
    <s v="Finnsnes Il Fotball"/>
    <x v="1191"/>
  </r>
  <r>
    <n v="28297"/>
    <x v="3"/>
    <s v="KL19310035"/>
    <s v="Finnsnes IL Turn"/>
    <x v="1192"/>
  </r>
  <r>
    <n v="28287"/>
    <x v="3"/>
    <s v="KL19310024"/>
    <s v="Finnsnes Karateklubb"/>
    <x v="1193"/>
  </r>
  <r>
    <n v="28270"/>
    <x v="3"/>
    <s v="KL19310006"/>
    <s v="Finnsnes Pistolklubb"/>
    <x v="1194"/>
  </r>
  <r>
    <n v="28271"/>
    <x v="3"/>
    <s v="KL19310007"/>
    <s v="Finnsnes Skiklubb"/>
    <x v="1195"/>
  </r>
  <r>
    <n v="788496"/>
    <x v="3"/>
    <s v="KL19310065"/>
    <s v="Finnsnes Svømmeklubb"/>
    <x v="1196"/>
  </r>
  <r>
    <n v="24673"/>
    <x v="3"/>
    <s v="KL11410001"/>
    <s v="Finnøy Idrettslag"/>
    <x v="1197"/>
  </r>
  <r>
    <n v="25193"/>
    <x v="3"/>
    <s v="KL12190004"/>
    <s v="Finnås Sportsklubb"/>
    <x v="1198"/>
  </r>
  <r>
    <n v="459352"/>
    <x v="3"/>
    <s v="KL10170009"/>
    <s v="Finsland Cross Klubb"/>
    <x v="1199"/>
  </r>
  <r>
    <n v="21768"/>
    <x v="3"/>
    <s v="KL04200005"/>
    <s v="Finsrud Idrettslag"/>
    <x v="1200"/>
  </r>
  <r>
    <n v="20646"/>
    <x v="3"/>
    <s v="KL02370022"/>
    <s v="Finstad Sportsklubb"/>
    <x v="1201"/>
  </r>
  <r>
    <n v="677031"/>
    <x v="3"/>
    <s v="KL02210077"/>
    <s v="Finstadbru Bueskyttere"/>
    <x v="1202"/>
  </r>
  <r>
    <n v="27544"/>
    <x v="3"/>
    <s v="KL18250001"/>
    <s v="Fiplingdal Idrettslag"/>
    <x v="1203"/>
  </r>
  <r>
    <n v="844260"/>
    <x v="3"/>
    <s v="KL01010995"/>
    <s v="Fiskeklev Landeveisclub"/>
    <x v="1204"/>
  </r>
  <r>
    <n v="26142"/>
    <x v="3"/>
    <s v="KL15310006"/>
    <s v="Fiskerstrand Idrettslag"/>
    <x v="1205"/>
  </r>
  <r>
    <n v="22770"/>
    <x v="3"/>
    <s v="KL06240006"/>
    <s v="Fiskum Idrettslag"/>
    <x v="1206"/>
  </r>
  <r>
    <n v="25240"/>
    <x v="3"/>
    <s v="KL12220001"/>
    <s v="Fitjar Idrettslag"/>
    <x v="1207"/>
  </r>
  <r>
    <n v="590281"/>
    <x v="3"/>
    <s v="KL14290010"/>
    <s v="Fjaler og Omegn Motorsportklubb"/>
    <x v="1208"/>
  </r>
  <r>
    <n v="712046"/>
    <x v="3"/>
    <s v="KL14290011"/>
    <s v="Fjaler Symjeklubb"/>
    <x v="1209"/>
  </r>
  <r>
    <n v="25473"/>
    <x v="3"/>
    <s v="KL12460026"/>
    <s v="Fjell Barneidrettslag"/>
    <x v="1210"/>
  </r>
  <r>
    <n v="591121"/>
    <x v="3"/>
    <s v="KL12460056"/>
    <s v="Fjell Karateklubb"/>
    <x v="1211"/>
  </r>
  <r>
    <n v="28159"/>
    <x v="3"/>
    <s v="KL19130003"/>
    <s v="Fjell Skilag"/>
    <x v="1212"/>
  </r>
  <r>
    <n v="22533"/>
    <x v="3"/>
    <s v="KL06020057"/>
    <s v="Fjell Sportsklubb"/>
    <x v="981"/>
  </r>
  <r>
    <n v="27790"/>
    <x v="3"/>
    <s v="KL18520002"/>
    <s v="Fjelldal Idrettslag"/>
    <x v="1213"/>
  </r>
  <r>
    <n v="22699"/>
    <x v="3"/>
    <s v="KL06190001"/>
    <s v="Fjellet IL"/>
    <x v="1214"/>
  </r>
  <r>
    <n v="530951"/>
    <x v="3"/>
    <s v="KL02360047"/>
    <s v="Fjellfoten Sykkelklubb"/>
    <x v="1215"/>
  </r>
  <r>
    <n v="23478"/>
    <x v="3"/>
    <s v="KL08260004"/>
    <s v="Fjellguten Skilag"/>
    <x v="1216"/>
  </r>
  <r>
    <n v="20367"/>
    <x v="3"/>
    <s v="KL02300005"/>
    <s v="Fjellhamar Fotballklubb"/>
    <x v="1217"/>
  </r>
  <r>
    <n v="20365"/>
    <x v="3"/>
    <s v="KL02300003"/>
    <s v="Fjellhammer Idrettslag  "/>
    <x v="1218"/>
  </r>
  <r>
    <n v="25786"/>
    <x v="3"/>
    <s v="KL14450005"/>
    <s v="Fjellhug/Vereide IL"/>
    <x v="1219"/>
  </r>
  <r>
    <n v="26741"/>
    <x v="3"/>
    <s v="KL16240007"/>
    <s v="Fjell-Liv Miniatyrskytterlag"/>
    <x v="1220"/>
  </r>
  <r>
    <n v="594735"/>
    <x v="3"/>
    <s v="KL12010698"/>
    <s v="Fjellsiden Karateklubb"/>
    <x v="1221"/>
  </r>
  <r>
    <n v="21745"/>
    <x v="3"/>
    <s v="KL04190003"/>
    <s v="Fjelltun IL"/>
    <x v="1222"/>
  </r>
  <r>
    <n v="26692"/>
    <x v="3"/>
    <s v="KL16170002"/>
    <s v="Fjellværøy IL"/>
    <x v="1223"/>
  </r>
  <r>
    <n v="20348"/>
    <x v="3"/>
    <s v="KL02280023"/>
    <s v="Fjerdingby Innebandyklubb"/>
    <x v="1224"/>
  </r>
  <r>
    <n v="582299"/>
    <x v="3"/>
    <s v="KL03011318"/>
    <s v="Fjord Cricket Club"/>
    <x v="1225"/>
  </r>
  <r>
    <n v="207700"/>
    <x v="3"/>
    <s v="KL14320024"/>
    <s v="Fjordane Flyklubb"/>
    <x v="1226"/>
  </r>
  <r>
    <n v="25715"/>
    <x v="3"/>
    <s v="KL14320004"/>
    <s v="Fjordane Luftsportsklubb"/>
    <x v="1227"/>
  </r>
  <r>
    <n v="25172"/>
    <x v="3"/>
    <s v="KL12110003"/>
    <s v="Fjæra Og Rullestad IL"/>
    <x v="1228"/>
  </r>
  <r>
    <n v="25634"/>
    <x v="3"/>
    <s v="KL14200018"/>
    <s v="Fjærland Idrettslag"/>
    <x v="1229"/>
  </r>
  <r>
    <n v="25644"/>
    <x v="3"/>
    <s v="KL14200002"/>
    <s v="Fjøra Fotballklubb"/>
    <x v="1230"/>
  </r>
  <r>
    <n v="26165"/>
    <x v="3"/>
    <s v="KL15340003"/>
    <s v="Fjørtoft Turn Og Idrottslag"/>
    <x v="1231"/>
  </r>
  <r>
    <n v="23507"/>
    <x v="3"/>
    <s v="KL08290002"/>
    <s v="Fjågesund Idrettslag"/>
    <x v="1232"/>
  </r>
  <r>
    <n v="27331"/>
    <x v="3"/>
    <s v="KL18040028"/>
    <s v="FK Bodø/Glimt"/>
    <x v="1233"/>
  </r>
  <r>
    <n v="28006"/>
    <x v="3"/>
    <s v="KL19030034"/>
    <s v="Fk Brage Trondenes"/>
    <x v="1234"/>
  </r>
  <r>
    <n v="685589"/>
    <x v="3"/>
    <s v="KL03011448"/>
    <s v="Fk Fortuna Oslo"/>
    <x v="1235"/>
  </r>
  <r>
    <n v="698483"/>
    <x v="3"/>
    <s v="KL12010754"/>
    <s v="FK Fyllingsdalen"/>
    <x v="1236"/>
  </r>
  <r>
    <n v="27335"/>
    <x v="3"/>
    <s v="KL18040032"/>
    <s v="Fk Gevir Bodø"/>
    <x v="21"/>
  </r>
  <r>
    <n v="22092"/>
    <x v="3"/>
    <s v="KL05020035"/>
    <s v="FK Gjøvik-Lyn"/>
    <x v="1237"/>
  </r>
  <r>
    <n v="23576"/>
    <x v="3"/>
    <s v="KL09040011"/>
    <s v="Fk Jerv"/>
    <x v="1238"/>
  </r>
  <r>
    <n v="27892"/>
    <x v="3"/>
    <s v="KL18670004"/>
    <s v="FK Luna"/>
    <x v="1239"/>
  </r>
  <r>
    <n v="28292"/>
    <x v="3"/>
    <s v="KL19310030"/>
    <s v="FK Senja/Silsand"/>
    <x v="1240"/>
  </r>
  <r>
    <n v="23838"/>
    <x v="3"/>
    <s v="KL10010068"/>
    <s v="Fk Solbygg"/>
    <x v="1241"/>
  </r>
  <r>
    <n v="19569"/>
    <x v="3"/>
    <s v="KL01050034"/>
    <s v="FK Sparta Sarpsborg"/>
    <x v="1242"/>
  </r>
  <r>
    <n v="28509"/>
    <x v="3"/>
    <s v="KL20150005"/>
    <s v="Fk Sørøy Glimt"/>
    <x v="1243"/>
  </r>
  <r>
    <n v="428388"/>
    <x v="3"/>
    <s v="KL07040077"/>
    <s v="FK Tønsberg"/>
    <x v="1244"/>
  </r>
  <r>
    <n v="22481"/>
    <x v="3"/>
    <s v="KL05450010"/>
    <s v="FK Vang"/>
    <x v="1245"/>
  </r>
  <r>
    <n v="25122"/>
    <x v="3"/>
    <s v="KL12010391"/>
    <s v="Flaktveit Idrettsklubb"/>
    <x v="1246"/>
  </r>
  <r>
    <n v="27274"/>
    <x v="3"/>
    <s v="KL17490001"/>
    <s v="Flatanger Dykkerklubb"/>
    <x v="1247"/>
  </r>
  <r>
    <n v="27275"/>
    <x v="3"/>
    <s v="KL17490002"/>
    <s v="Flatanger Idrettslag"/>
    <x v="1248"/>
  </r>
  <r>
    <n v="23499"/>
    <x v="3"/>
    <s v="KL08280001"/>
    <s v="Flatdal IL"/>
    <x v="1249"/>
  </r>
  <r>
    <n v="25758"/>
    <x v="3"/>
    <s v="KL14410001"/>
    <s v="Flatraket Idrettslag"/>
    <x v="1250"/>
  </r>
  <r>
    <n v="26504"/>
    <x v="3"/>
    <s v="KL16010122"/>
    <s v="Flatås Idrettslag"/>
    <x v="1251"/>
  </r>
  <r>
    <n v="23984"/>
    <x v="3"/>
    <s v="KL10040020"/>
    <s v="Flekkefjord Atletklubb (fak)"/>
    <x v="1252"/>
  </r>
  <r>
    <n v="23967"/>
    <x v="3"/>
    <s v="KL10040003"/>
    <s v="Flekkefjord Fotballklubb"/>
    <x v="1253"/>
  </r>
  <r>
    <n v="23982"/>
    <x v="3"/>
    <s v="KL10040018"/>
    <s v="Flekkefjord Håndballklubb"/>
    <x v="1254"/>
  </r>
  <r>
    <n v="23970"/>
    <x v="3"/>
    <s v="KL10040006"/>
    <s v="Flekkefjord Kajakklubb"/>
    <x v="1255"/>
  </r>
  <r>
    <n v="23971"/>
    <x v="3"/>
    <s v="KL10040007"/>
    <s v="Flekkefjord Karateklubb"/>
    <x v="1256"/>
  </r>
  <r>
    <n v="23973"/>
    <x v="3"/>
    <s v="KL10040009"/>
    <s v="Flekkefjord Svømmeklubb"/>
    <x v="1257"/>
  </r>
  <r>
    <n v="23974"/>
    <x v="3"/>
    <s v="KL10040010"/>
    <s v="Flekkefjord Tennisklubb"/>
    <x v="1258"/>
  </r>
  <r>
    <n v="873057"/>
    <x v="3"/>
    <s v="KL10040043"/>
    <s v="Flekkefjord Trialklubb"/>
    <x v="1259"/>
  </r>
  <r>
    <n v="23975"/>
    <x v="3"/>
    <s v="KL10040011"/>
    <s v="Flekkefjord Turnforening"/>
    <x v="1260"/>
  </r>
  <r>
    <n v="23779"/>
    <x v="3"/>
    <s v="KL10010009"/>
    <s v="Flekkerøy Idrettslag"/>
    <x v="1261"/>
  </r>
  <r>
    <n v="782203"/>
    <x v="3"/>
    <s v="KL10010226"/>
    <s v="Flekkerøy Innebandyklubb"/>
    <x v="1262"/>
  </r>
  <r>
    <n v="568265"/>
    <x v="3"/>
    <s v="KL10010198"/>
    <s v="Flekkerøy Kampsport Klubb"/>
    <x v="21"/>
  </r>
  <r>
    <n v="175630"/>
    <x v="3"/>
    <s v="KL10010141"/>
    <s v="Flekkerøy Padleklubb"/>
    <x v="1263"/>
  </r>
  <r>
    <n v="26312"/>
    <x v="3"/>
    <s v="KL15570004"/>
    <s v="Flemma Idrettslag"/>
    <x v="1264"/>
  </r>
  <r>
    <n v="22885"/>
    <x v="3"/>
    <s v="KL06310001"/>
    <s v="Flesberg Idrettslag"/>
    <x v="1265"/>
  </r>
  <r>
    <n v="870667"/>
    <x v="3"/>
    <s v="KL12010805"/>
    <s v="Flesland Flystasjon Flyklubb"/>
    <x v="1266"/>
  </r>
  <r>
    <n v="23001"/>
    <x v="3"/>
    <s v="KL07040036"/>
    <s v="Flint Tønsberg AIL"/>
    <x v="1267"/>
  </r>
  <r>
    <n v="708564"/>
    <x v="3"/>
    <s v="KL07040099"/>
    <s v="Flint Tønsberg Håndball AL"/>
    <x v="1268"/>
  </r>
  <r>
    <n v="21796"/>
    <x v="3"/>
    <s v="KL04250003"/>
    <s v="Flisa Allianseidrettslag"/>
    <x v="1269"/>
  </r>
  <r>
    <n v="607861"/>
    <x v="3"/>
    <s v="KL04250037"/>
    <s v="Flisa Fotball"/>
    <x v="1270"/>
  </r>
  <r>
    <n v="20426"/>
    <x v="3"/>
    <s v="KL02310008"/>
    <s v="Flisbyen Ballklubb"/>
    <x v="1271"/>
  </r>
  <r>
    <n v="485055"/>
    <x v="3"/>
    <s v="KL08060106"/>
    <s v="Flittig Motocross Atv"/>
    <x v="1272"/>
  </r>
  <r>
    <n v="25587"/>
    <x v="3"/>
    <s v="KL14010003"/>
    <s v="Flora Cykleklubb"/>
    <x v="1273"/>
  </r>
  <r>
    <n v="25601"/>
    <x v="3"/>
    <s v="KL14010017"/>
    <s v="Flora Hestesportklubb"/>
    <x v="1274"/>
  </r>
  <r>
    <n v="27081"/>
    <x v="3"/>
    <s v="KL17140005"/>
    <s v="Flora Idrettslag"/>
    <x v="1275"/>
  </r>
  <r>
    <n v="25590"/>
    <x v="3"/>
    <s v="KL14010006"/>
    <s v="Florø Froskemannsklubb"/>
    <x v="1276"/>
  </r>
  <r>
    <n v="580561"/>
    <x v="3"/>
    <s v="KL14010024"/>
    <s v="Florø Golfklubb"/>
    <x v="1277"/>
  </r>
  <r>
    <n v="203181"/>
    <x v="3"/>
    <s v="KL14010019"/>
    <s v="Florø Innebandyklubb"/>
    <x v="1278"/>
  </r>
  <r>
    <n v="543460"/>
    <x v="3"/>
    <s v="KL14010023"/>
    <s v="Florø Motorsport Klubb"/>
    <x v="1279"/>
  </r>
  <r>
    <n v="25591"/>
    <x v="3"/>
    <s v="KL14010007"/>
    <s v="Florø Pistolklubb"/>
    <x v="1280"/>
  </r>
  <r>
    <n v="25592"/>
    <x v="3"/>
    <s v="KL14010008"/>
    <s v="Florø Seilforening"/>
    <x v="1281"/>
  </r>
  <r>
    <n v="25594"/>
    <x v="3"/>
    <s v="KL14010010"/>
    <s v="Florø Sportsklubb"/>
    <x v="1282"/>
  </r>
  <r>
    <n v="695330"/>
    <x v="3"/>
    <s v="KL14010026"/>
    <s v="Florø Taekwondo klubb"/>
    <x v="1283"/>
  </r>
  <r>
    <n v="25599"/>
    <x v="3"/>
    <s v="KL14010015"/>
    <s v="Florø Tennisklubb"/>
    <x v="1284"/>
  </r>
  <r>
    <n v="25595"/>
    <x v="3"/>
    <s v="KL14010011"/>
    <s v="Florø Turn og Idrettsforening"/>
    <x v="1285"/>
  </r>
  <r>
    <n v="23645"/>
    <x v="3"/>
    <s v="KL09060050"/>
    <s v="Flosta Idrettslag"/>
    <x v="1286"/>
  </r>
  <r>
    <n v="167062"/>
    <x v="3"/>
    <s v="KL09060070"/>
    <s v="Flosta Motorbåtforening"/>
    <x v="1287"/>
  </r>
  <r>
    <n v="23641"/>
    <x v="3"/>
    <s v="KL09060046"/>
    <s v="Flosta Pistolklubb"/>
    <x v="1288"/>
  </r>
  <r>
    <n v="23649"/>
    <x v="3"/>
    <s v="KL09060054"/>
    <s v="Flosta Trialklubb"/>
    <x v="1289"/>
  </r>
  <r>
    <n v="553714"/>
    <x v="3"/>
    <s v="KL05360026"/>
    <s v="Fluberg Fotballklubb"/>
    <x v="1290"/>
  </r>
  <r>
    <n v="553705"/>
    <x v="3"/>
    <s v="KL05360025"/>
    <s v="Fluberg Skiklubb"/>
    <x v="1291"/>
  </r>
  <r>
    <n v="441381"/>
    <x v="3"/>
    <s v="KL01280020"/>
    <s v="Flyklubben Øst"/>
    <x v="1292"/>
  </r>
  <r>
    <n v="26883"/>
    <x v="3"/>
    <s v="KL16530001"/>
    <s v="Flå Idrettslag"/>
    <x v="1293"/>
  </r>
  <r>
    <n v="714488"/>
    <x v="3"/>
    <s v="KL05140011"/>
    <s v="Flåklypa Sendeplatelag"/>
    <x v="1294"/>
  </r>
  <r>
    <n v="441590"/>
    <x v="3"/>
    <s v="KL02200090"/>
    <s v="Fn/nato Veteranenes Feltskytterklub"/>
    <x v="1295"/>
  </r>
  <r>
    <n v="24677"/>
    <x v="3"/>
    <s v="KL11410005"/>
    <s v="Fogn Idrettslag"/>
    <x v="1296"/>
  </r>
  <r>
    <n v="20749"/>
    <x v="3"/>
    <s v="KL03010079"/>
    <s v="Fokus Bordtennisklubb"/>
    <x v="1297"/>
  </r>
  <r>
    <n v="27288"/>
    <x v="3"/>
    <s v="KL17510002"/>
    <s v="Foldereid Idrettslag"/>
    <x v="1298"/>
  </r>
  <r>
    <n v="26046"/>
    <x v="3"/>
    <s v="KL15190007"/>
    <s v="Folkestad Idrettslag"/>
    <x v="1299"/>
  </r>
  <r>
    <n v="700624"/>
    <x v="3"/>
    <s v="KL08050127"/>
    <s v="Folkets Klubb Grenland"/>
    <x v="1300"/>
  </r>
  <r>
    <n v="27213"/>
    <x v="3"/>
    <s v="KL17240002"/>
    <s v="Follafoss Idrettslag"/>
    <x v="1301"/>
  </r>
  <r>
    <n v="705861"/>
    <x v="3"/>
    <s v="KL04390008"/>
    <s v="Folldal Friskliv"/>
    <x v="1302"/>
  </r>
  <r>
    <n v="21984"/>
    <x v="3"/>
    <s v="KL04390001"/>
    <s v="Folldal Idrettsforening"/>
    <x v="1303"/>
  </r>
  <r>
    <n v="21985"/>
    <x v="3"/>
    <s v="KL04390002"/>
    <s v="Folldal Pistolklubb "/>
    <x v="1304"/>
  </r>
  <r>
    <n v="21987"/>
    <x v="3"/>
    <s v="KL04390004"/>
    <s v="Folldal Trekkhundklubb"/>
    <x v="1305"/>
  </r>
  <r>
    <n v="22257"/>
    <x v="3"/>
    <s v="KL05220002"/>
    <s v="Follebu Fotballag"/>
    <x v="1306"/>
  </r>
  <r>
    <n v="22256"/>
    <x v="3"/>
    <s v="KL05220001"/>
    <s v="Follebu Skiklubb"/>
    <x v="1307"/>
  </r>
  <r>
    <n v="25487"/>
    <x v="3"/>
    <s v="KL12470015"/>
    <s v="Follese Fotballklubb"/>
    <x v="1308"/>
  </r>
  <r>
    <n v="207165"/>
    <x v="3"/>
    <s v="KL02130049"/>
    <s v="Follo Flyklubb"/>
    <x v="1309"/>
  </r>
  <r>
    <n v="207709"/>
    <x v="3"/>
    <s v="KL02130050"/>
    <s v="Follo Fotballklubb"/>
    <x v="1310"/>
  </r>
  <r>
    <n v="19935"/>
    <x v="3"/>
    <s v="KL02130016"/>
    <s v="Follo Hestesportklubb"/>
    <x v="1012"/>
  </r>
  <r>
    <n v="459791"/>
    <x v="3"/>
    <s v="KL02130056"/>
    <s v="Follo Håndballklubb"/>
    <x v="1311"/>
  </r>
  <r>
    <n v="578752"/>
    <x v="3"/>
    <s v="KL02130061"/>
    <s v="Follo Håndballklubb Damer"/>
    <x v="1312"/>
  </r>
  <r>
    <n v="705036"/>
    <x v="3"/>
    <s v="KL02170051"/>
    <s v="Follo Kampsport"/>
    <x v="1313"/>
  </r>
  <r>
    <n v="142100"/>
    <x v="3"/>
    <s v="KL02130046"/>
    <s v="Follo Sykkelklubb"/>
    <x v="1314"/>
  </r>
  <r>
    <n v="665910"/>
    <x v="3"/>
    <s v="KL03011409"/>
    <s v="Foreningen Capoeira Angola Oslo"/>
    <x v="1315"/>
  </r>
  <r>
    <n v="602115"/>
    <x v="3"/>
    <s v="KL02190269"/>
    <s v="Fornebu Bordtennisklubb"/>
    <x v="1316"/>
  </r>
  <r>
    <n v="711053"/>
    <x v="3"/>
    <s v="KL02190299"/>
    <s v="Fornebu Fotballklubb "/>
    <x v="1317"/>
  </r>
  <r>
    <n v="27083"/>
    <x v="3"/>
    <s v="KL17140007"/>
    <s v="Forra Idrettslag"/>
    <x v="1318"/>
  </r>
  <r>
    <n v="24627"/>
    <x v="3"/>
    <s v="KL11290001"/>
    <s v="Forsand Idrettslag"/>
    <x v="1319"/>
  </r>
  <r>
    <n v="205679"/>
    <x v="3"/>
    <s v="KL02290107"/>
    <s v="Fortuna Rideklubb"/>
    <x v="1320"/>
  </r>
  <r>
    <n v="24298"/>
    <x v="3"/>
    <s v="KL11030079"/>
    <s v="Forus og Gausel Idrettslag"/>
    <x v="1321"/>
  </r>
  <r>
    <n v="213415"/>
    <x v="3"/>
    <s v="KL11200023"/>
    <s v="Forus RC Klubb"/>
    <x v="1322"/>
  </r>
  <r>
    <n v="24402"/>
    <x v="3"/>
    <s v="KL11030183"/>
    <s v="Forus/Sandnes Ishockeyklubb"/>
    <x v="1323"/>
  </r>
  <r>
    <n v="468552"/>
    <x v="3"/>
    <s v="KL16240017"/>
    <s v="Fosen Motorklubb"/>
    <x v="1324"/>
  </r>
  <r>
    <n v="26746"/>
    <x v="3"/>
    <s v="KL16240012"/>
    <s v="Fosen NTN Taekwon-do klubb"/>
    <x v="1325"/>
  </r>
  <r>
    <n v="26757"/>
    <x v="3"/>
    <s v="KL16270012"/>
    <s v="Fosen Volleyballklubb"/>
    <x v="531"/>
  </r>
  <r>
    <n v="163331"/>
    <x v="3"/>
    <s v="KL06050071"/>
    <s v="Fossekallen IL"/>
    <x v="1326"/>
  </r>
  <r>
    <n v="667651"/>
    <x v="3"/>
    <s v="KL03011413"/>
    <s v="Fossum Cricket Klubb"/>
    <x v="21"/>
  </r>
  <r>
    <n v="683870"/>
    <x v="3"/>
    <s v="KL06270038"/>
    <s v="Fossum Hestesportklubb"/>
    <x v="1327"/>
  </r>
  <r>
    <n v="20147"/>
    <x v="3"/>
    <s v="KL02190100"/>
    <s v="Fossum Idrettsforening"/>
    <x v="1328"/>
  </r>
  <r>
    <n v="23284"/>
    <x v="3"/>
    <s v="KL08060002"/>
    <s v="Fossum Idrettsforening"/>
    <x v="1329"/>
  </r>
  <r>
    <n v="21606"/>
    <x v="3"/>
    <s v="KL04030043"/>
    <s v="Fotballaget Fart"/>
    <x v="1330"/>
  </r>
  <r>
    <n v="166173"/>
    <x v="3"/>
    <s v="KL12010486"/>
    <s v="Fotballklubben Bergen Nord"/>
    <x v="1331"/>
  </r>
  <r>
    <n v="23776"/>
    <x v="3"/>
    <s v="KL10010006"/>
    <s v="Fotballklubben Donn"/>
    <x v="1332"/>
  </r>
  <r>
    <n v="25983"/>
    <x v="3"/>
    <s v="KL15040067"/>
    <s v="Fotballklubben Fortuna Ålesund"/>
    <x v="1333"/>
  </r>
  <r>
    <n v="26758"/>
    <x v="3"/>
    <s v="KL16270013"/>
    <s v="Fotballklubben Fosen"/>
    <x v="1334"/>
  </r>
  <r>
    <n v="23784"/>
    <x v="3"/>
    <s v="KL10010014"/>
    <s v="Fotballklubben Grim"/>
    <x v="21"/>
  </r>
  <r>
    <n v="26429"/>
    <x v="3"/>
    <s v="KL16010037"/>
    <s v="Fotballklubben Kvik"/>
    <x v="1335"/>
  </r>
  <r>
    <n v="131296"/>
    <x v="3"/>
    <s v="KL19030067"/>
    <s v="Fotballklubben Landsås"/>
    <x v="1336"/>
  </r>
  <r>
    <n v="149894"/>
    <x v="3"/>
    <s v="KL18050059"/>
    <s v="Fotballklubben Mjølner"/>
    <x v="1337"/>
  </r>
  <r>
    <n v="27703"/>
    <x v="3"/>
    <s v="KL18400007"/>
    <s v="Fotballklubben Saltdalkameratene"/>
    <x v="1338"/>
  </r>
  <r>
    <n v="25598"/>
    <x v="3"/>
    <s v="KL14010014"/>
    <s v="Fotballklubben Tempo"/>
    <x v="1339"/>
  </r>
  <r>
    <n v="22302"/>
    <x v="3"/>
    <s v="KL05280032"/>
    <s v="Fotballklubben Toten"/>
    <x v="1340"/>
  </r>
  <r>
    <n v="207825"/>
    <x v="3"/>
    <s v="KL19020163"/>
    <s v="Fotballklubben Tromsøysund"/>
    <x v="1048"/>
  </r>
  <r>
    <n v="753765"/>
    <x v="3"/>
    <s v="KL18700054"/>
    <s v="Fotballklubben Varg"/>
    <x v="1341"/>
  </r>
  <r>
    <n v="24285"/>
    <x v="3"/>
    <s v="KL11030066"/>
    <s v="Fotballklubben Vidar"/>
    <x v="1342"/>
  </r>
  <r>
    <n v="27351"/>
    <x v="3"/>
    <s v="KL18040048"/>
    <s v="Fotballklubben Vinkelen"/>
    <x v="1343"/>
  </r>
  <r>
    <n v="25339"/>
    <x v="3"/>
    <s v="KL12350013"/>
    <s v="Fotballklubben Voss"/>
    <x v="1344"/>
  </r>
  <r>
    <n v="22928"/>
    <x v="3"/>
    <s v="KL07010026"/>
    <s v="Fotballklubben Ørn Horten"/>
    <x v="1345"/>
  </r>
  <r>
    <n v="25517"/>
    <x v="3"/>
    <s v="KL12530001"/>
    <s v="Fotlandsvåg Idrettslag"/>
    <x v="1346"/>
  </r>
  <r>
    <n v="27208"/>
    <x v="3"/>
    <s v="KL17230001"/>
    <s v="Framverran Idrettslag"/>
    <x v="1347"/>
  </r>
  <r>
    <n v="722508"/>
    <x v="3"/>
    <s v="KL01010077"/>
    <s v="Fredrikshald Prishtina Fotballklubb"/>
    <x v="1348"/>
  </r>
  <r>
    <n v="19430"/>
    <x v="3"/>
    <s v="KL01010005"/>
    <s v="Fredrikshalds Turnforening"/>
    <x v="1349"/>
  </r>
  <r>
    <n v="19641"/>
    <x v="3"/>
    <s v="KL01060007"/>
    <s v="Fredriksstad Roklub"/>
    <x v="1350"/>
  </r>
  <r>
    <n v="721286"/>
    <x v="3"/>
    <s v="KL01061012"/>
    <s v="Fredrikstad Amerikansk Fotballklubb"/>
    <x v="1351"/>
  </r>
  <r>
    <n v="19635"/>
    <x v="3"/>
    <s v="KL01060001"/>
    <s v="Fredrikstad B K Atlas"/>
    <x v="1352"/>
  </r>
  <r>
    <n v="222452"/>
    <x v="3"/>
    <s v="KL01060135"/>
    <s v="Fredrikstad Ballklubb Avd Kvinnehåndball"/>
    <x v="1353"/>
  </r>
  <r>
    <n v="113898"/>
    <x v="3"/>
    <s v="KL01060124"/>
    <s v="Fredrikstad Basketballklubb"/>
    <x v="1354"/>
  </r>
  <r>
    <n v="19718"/>
    <x v="3"/>
    <s v="KL01060084"/>
    <s v="Fredrikstad Bokseklubb"/>
    <x v="875"/>
  </r>
  <r>
    <n v="19645"/>
    <x v="3"/>
    <s v="KL01060011"/>
    <s v="Fredrikstad Bowlingklubb"/>
    <x v="1355"/>
  </r>
  <r>
    <n v="19646"/>
    <x v="3"/>
    <s v="KL01060012"/>
    <s v="Fredrikstad Bueskyttere"/>
    <x v="1356"/>
  </r>
  <r>
    <n v="515824"/>
    <x v="3"/>
    <s v="KL01060152"/>
    <s v="Fredrikstad Fekteklubb"/>
    <x v="1357"/>
  </r>
  <r>
    <n v="19647"/>
    <x v="3"/>
    <s v="KL01060013"/>
    <s v="Fredrikstad Fotballklubb"/>
    <x v="1358"/>
  </r>
  <r>
    <n v="19640"/>
    <x v="3"/>
    <s v="KL01060006"/>
    <s v="Fredrikstad Helsesportslag"/>
    <x v="1359"/>
  </r>
  <r>
    <n v="19649"/>
    <x v="3"/>
    <s v="KL01060015"/>
    <s v="Fredrikstad Idrettsforening"/>
    <x v="1360"/>
  </r>
  <r>
    <n v="19652"/>
    <x v="3"/>
    <s v="KL01060018"/>
    <s v="Fredrikstad Innebandyklubb"/>
    <x v="1361"/>
  </r>
  <r>
    <n v="557464"/>
    <x v="3"/>
    <s v="KL01060159"/>
    <s v="Fredrikstad Kampsportklubb"/>
    <x v="1362"/>
  </r>
  <r>
    <n v="19752"/>
    <x v="3"/>
    <s v="KL01060118"/>
    <s v="Fredrikstad Klatreklubb"/>
    <x v="1363"/>
  </r>
  <r>
    <n v="19653"/>
    <x v="3"/>
    <s v="KL01060019"/>
    <s v="Fredrikstad Kunstløpklubb"/>
    <x v="1364"/>
  </r>
  <r>
    <n v="19654"/>
    <x v="3"/>
    <s v="KL01060020"/>
    <s v="Fredrikstad Miniatyrskytterlag"/>
    <x v="1365"/>
  </r>
  <r>
    <n v="205331"/>
    <x v="3"/>
    <s v="KL01060129"/>
    <s v="Fredrikstad Og Sarpsborg Kajakklubb"/>
    <x v="750"/>
  </r>
  <r>
    <n v="19657"/>
    <x v="3"/>
    <s v="KL01060023"/>
    <s v="Fredrikstad Rideklubb"/>
    <x v="1366"/>
  </r>
  <r>
    <n v="19736"/>
    <x v="3"/>
    <s v="KL01060102"/>
    <s v="Fredrikstad Seilforening"/>
    <x v="1367"/>
  </r>
  <r>
    <n v="19658"/>
    <x v="3"/>
    <s v="KL01060024"/>
    <s v="Fredrikstad Skiklubb"/>
    <x v="1368"/>
  </r>
  <r>
    <n v="19664"/>
    <x v="3"/>
    <s v="KL01060030"/>
    <s v="Fredrikstad Sportsdykkere"/>
    <x v="1369"/>
  </r>
  <r>
    <n v="19659"/>
    <x v="3"/>
    <s v="KL01060025"/>
    <s v="Fredrikstad Sportsskyttere"/>
    <x v="1370"/>
  </r>
  <r>
    <n v="19747"/>
    <x v="3"/>
    <s v="KL01060113"/>
    <s v="Fredrikstad Sykkelklubb"/>
    <x v="1371"/>
  </r>
  <r>
    <n v="19660"/>
    <x v="3"/>
    <s v="KL01060026"/>
    <s v="Fredrikstad Tennisklubb"/>
    <x v="1372"/>
  </r>
  <r>
    <n v="680275"/>
    <x v="3"/>
    <s v="KL01068009"/>
    <s v="Fredrikstad Triatlonklubb"/>
    <x v="21"/>
  </r>
  <r>
    <n v="19661"/>
    <x v="3"/>
    <s v="KL01060027"/>
    <s v="Fredrikstad Turnforening"/>
    <x v="1373"/>
  </r>
  <r>
    <n v="493831"/>
    <x v="3"/>
    <s v="KL03011231"/>
    <s v="Freestyle Idrettslag"/>
    <x v="1374"/>
  </r>
  <r>
    <n v="26302"/>
    <x v="3"/>
    <s v="KL15050058"/>
    <s v="Frei Fotballklubb"/>
    <x v="1375"/>
  </r>
  <r>
    <n v="26417"/>
    <x v="3"/>
    <s v="KL16010023"/>
    <s v="Freidig Sportsklubben"/>
    <x v="1376"/>
  </r>
  <r>
    <n v="850908"/>
    <x v="3"/>
    <s v="KL12560020"/>
    <s v="Frekhaug Diskgolfklubb"/>
    <x v="1377"/>
  </r>
  <r>
    <n v="442115"/>
    <x v="3"/>
    <s v="KL03011120"/>
    <s v="Frelsesarmeen Oslo Idrettslag"/>
    <x v="21"/>
  </r>
  <r>
    <n v="20676"/>
    <x v="3"/>
    <s v="KL02390001"/>
    <s v="Fremad-Hurdal"/>
    <x v="1378"/>
  </r>
  <r>
    <n v="20753"/>
    <x v="3"/>
    <s v="KL03010083"/>
    <s v="Frigg Oslo Fotballklubb"/>
    <x v="1379"/>
  </r>
  <r>
    <n v="556227"/>
    <x v="3"/>
    <s v="KL11020121"/>
    <s v="Friheten Rideklubb Sandnes"/>
    <x v="1380"/>
  </r>
  <r>
    <n v="21858"/>
    <x v="3"/>
    <s v="KL04270030"/>
    <s v="Friidretsklubben Orion"/>
    <x v="1381"/>
  </r>
  <r>
    <n v="21948"/>
    <x v="3"/>
    <s v="KL04340007"/>
    <s v="Friidrettsklubben Ren-Eng"/>
    <x v="1382"/>
  </r>
  <r>
    <n v="19826"/>
    <x v="3"/>
    <s v="KL01250001"/>
    <s v="Friidrettslaget Bamse"/>
    <x v="1383"/>
  </r>
  <r>
    <n v="159027"/>
    <x v="3"/>
    <s v="KL01051001"/>
    <s v="Friidrettslaget Borg"/>
    <x v="1384"/>
  </r>
  <r>
    <n v="24224"/>
    <x v="3"/>
    <s v="KL11030005"/>
    <s v="Frisinn Sportsklubb"/>
    <x v="1385"/>
  </r>
  <r>
    <n v="24751"/>
    <x v="3"/>
    <s v="KL11490047"/>
    <s v="Frisk Rideklubb"/>
    <x v="1386"/>
  </r>
  <r>
    <n v="590354"/>
    <x v="3"/>
    <s v="KL09060136"/>
    <s v="Friskis &amp; Svettis Arendal"/>
    <x v="1387"/>
  </r>
  <r>
    <n v="599524"/>
    <x v="3"/>
    <s v="KL12010701"/>
    <s v="Friskis &amp; Svettis Bergen"/>
    <x v="1388"/>
  </r>
  <r>
    <n v="597757"/>
    <x v="3"/>
    <s v="KL08210021"/>
    <s v="Friskis &amp; Svettis Bø"/>
    <x v="1389"/>
  </r>
  <r>
    <n v="578542"/>
    <x v="3"/>
    <s v="KL06020162"/>
    <s v="Friskis &amp; Svettis Drammen"/>
    <x v="1390"/>
  </r>
  <r>
    <n v="671918"/>
    <x v="3"/>
    <s v="KL04200033"/>
    <s v="Friskis &amp; Svettis Eidskog"/>
    <x v="1391"/>
  </r>
  <r>
    <n v="592783"/>
    <x v="3"/>
    <s v="KL04270060"/>
    <s v="Friskis &amp; Svettis Elverum"/>
    <x v="1392"/>
  </r>
  <r>
    <n v="596935"/>
    <x v="3"/>
    <s v="KL14010025"/>
    <s v="Friskis &amp; Svettis Florø"/>
    <x v="1393"/>
  </r>
  <r>
    <n v="590708"/>
    <x v="3"/>
    <s v="KL01060166"/>
    <s v="Friskis &amp; Svettis Fredrikstad"/>
    <x v="21"/>
  </r>
  <r>
    <n v="596372"/>
    <x v="3"/>
    <s v="KL14320035"/>
    <s v="Friskis &amp; Svettis Førde"/>
    <x v="1394"/>
  </r>
  <r>
    <n v="591712"/>
    <x v="3"/>
    <s v="KL05020115"/>
    <s v="Friskis &amp; Svettis Gjøvik"/>
    <x v="1395"/>
  </r>
  <r>
    <n v="600866"/>
    <x v="3"/>
    <s v="KL08050123"/>
    <s v="Friskis &amp; Svettis Grenland"/>
    <x v="1396"/>
  </r>
  <r>
    <n v="590351"/>
    <x v="3"/>
    <s v="KL09040069"/>
    <s v="Friskis &amp; Svettis Grimstad"/>
    <x v="1397"/>
  </r>
  <r>
    <n v="592780"/>
    <x v="3"/>
    <s v="KL04030104"/>
    <s v="Friskis &amp; Svettis Hamar"/>
    <x v="1398"/>
  </r>
  <r>
    <n v="597612"/>
    <x v="3"/>
    <s v="KL20040053"/>
    <s v="Friskis &amp; Svettis Hammerfest"/>
    <x v="1399"/>
  </r>
  <r>
    <n v="602106"/>
    <x v="3"/>
    <s v="KL16170029"/>
    <s v="Friskis &amp; Svettis Hitra"/>
    <x v="1400"/>
  </r>
  <r>
    <n v="596374"/>
    <x v="3"/>
    <s v="KL14130006"/>
    <s v="Friskis &amp; Svettis Hyllestad"/>
    <x v="1401"/>
  </r>
  <r>
    <n v="452212"/>
    <x v="3"/>
    <s v="KL10010168"/>
    <s v="Friskis &amp; Svettis Kristiansand"/>
    <x v="1402"/>
  </r>
  <r>
    <n v="598189"/>
    <x v="3"/>
    <s v="KL06260055"/>
    <s v="Friskis &amp; Svettis Lier"/>
    <x v="1403"/>
  </r>
  <r>
    <n v="591724"/>
    <x v="3"/>
    <s v="KL05010109"/>
    <s v="Friskis &amp; Svettis Lillehammer"/>
    <x v="1404"/>
  </r>
  <r>
    <n v="596989"/>
    <x v="3"/>
    <s v="KL06230035"/>
    <s v="Friskis &amp; Svettis Modum"/>
    <x v="1405"/>
  </r>
  <r>
    <n v="591130"/>
    <x v="3"/>
    <s v="KL02170047"/>
    <s v="Friskis &amp; Svettis Oppegård"/>
    <x v="1406"/>
  </r>
  <r>
    <n v="590355"/>
    <x v="3"/>
    <s v="KL03011330"/>
    <s v="Friskis &amp; Svettis Oslo"/>
    <x v="21"/>
  </r>
  <r>
    <n v="899345"/>
    <x v="3"/>
    <s v="KL09010036"/>
    <s v="Friskis &amp; Svettis Risør"/>
    <x v="1407"/>
  </r>
  <r>
    <n v="590706"/>
    <x v="3"/>
    <s v="KL01051026"/>
    <s v="Friskis &amp; Svettis Sarpsborg"/>
    <x v="1408"/>
  </r>
  <r>
    <n v="591125"/>
    <x v="3"/>
    <s v="KL02130063"/>
    <s v="Friskis &amp; Svettis Ski"/>
    <x v="1409"/>
  </r>
  <r>
    <n v="598736"/>
    <x v="3"/>
    <s v="KL11030273"/>
    <s v="Friskis &amp; Svettis Stavanger-Sandnes"/>
    <x v="1410"/>
  </r>
  <r>
    <n v="23494"/>
    <x v="3"/>
    <s v="KL08260020"/>
    <s v="Friskis &amp; Svettis Tinn"/>
    <x v="1411"/>
  </r>
  <r>
    <n v="591123"/>
    <x v="3"/>
    <s v="KL02110036"/>
    <s v="Friskis &amp; Svettis Vestby"/>
    <x v="1412"/>
  </r>
  <r>
    <n v="598762"/>
    <x v="3"/>
    <s v="KL11460026"/>
    <s v="Friskis og Svettis Tysvær"/>
    <x v="1413"/>
  </r>
  <r>
    <n v="789742"/>
    <x v="3"/>
    <s v="KL05320027"/>
    <s v="Friskis&amp;Svettis Jevnaker"/>
    <x v="1414"/>
  </r>
  <r>
    <n v="597813"/>
    <x v="3"/>
    <s v="KL06040063"/>
    <s v="Friskis&amp;Svettis Kongsberg"/>
    <x v="1415"/>
  </r>
  <r>
    <n v="593045"/>
    <x v="3"/>
    <s v="KL15020091"/>
    <s v="Friskis&amp;Svettis Molde"/>
    <x v="1416"/>
  </r>
  <r>
    <n v="591124"/>
    <x v="3"/>
    <s v="KL02300079"/>
    <s v="Friskis&amp;Svettis Nedre Romerike"/>
    <x v="1417"/>
  </r>
  <r>
    <n v="834540"/>
    <x v="3"/>
    <s v="KL12010797"/>
    <s v="Friskis&amp;Svettis Nordnes-Åsane"/>
    <x v="1418"/>
  </r>
  <r>
    <n v="591129"/>
    <x v="3"/>
    <s v="KL19020217"/>
    <s v="Friskis&amp;Svettis Tromsø"/>
    <x v="1419"/>
  </r>
  <r>
    <n v="607585"/>
    <x v="3"/>
    <s v="KL07040094"/>
    <s v="Friskis&amp;svettis Tønsberg"/>
    <x v="1420"/>
  </r>
  <r>
    <n v="610397"/>
    <x v="3"/>
    <s v="KL05420050"/>
    <s v="Friskis&amp;Svettis Valdres"/>
    <x v="1421"/>
  </r>
  <r>
    <n v="482667"/>
    <x v="3"/>
    <s v="KL05280049"/>
    <s v="Friskus IL"/>
    <x v="1422"/>
  </r>
  <r>
    <n v="454652"/>
    <x v="3"/>
    <s v="KL02150026"/>
    <s v="Frogn Jeger- Og Fiskerforening"/>
    <x v="21"/>
  </r>
  <r>
    <n v="20758"/>
    <x v="3"/>
    <s v="KL03010088"/>
    <s v="Frogner Bowlingklubb"/>
    <x v="1423"/>
  </r>
  <r>
    <n v="20295"/>
    <x v="3"/>
    <s v="KL02260005"/>
    <s v="Frogner Idrettslag"/>
    <x v="1424"/>
  </r>
  <r>
    <n v="898369"/>
    <x v="3"/>
    <s v="KL02260034"/>
    <s v="Frogner Taekwondo klubb"/>
    <x v="1425"/>
  </r>
  <r>
    <n v="856243"/>
    <x v="3"/>
    <s v="KL03011611"/>
    <s v="Frognerparken Idrettslag"/>
    <x v="1426"/>
  </r>
  <r>
    <n v="27141"/>
    <x v="3"/>
    <s v="KL17190002"/>
    <s v="Frol Idrettslag"/>
    <x v="1427"/>
  </r>
  <r>
    <n v="23714"/>
    <x v="3"/>
    <s v="KL09190001"/>
    <s v="Froland Idrettslag"/>
    <x v="1428"/>
  </r>
  <r>
    <n v="92914"/>
    <x v="3"/>
    <s v="KL09190009"/>
    <s v="Froland Motocross Klubb"/>
    <x v="1429"/>
  </r>
  <r>
    <n v="472167"/>
    <x v="3"/>
    <s v="KL09190013"/>
    <s v="Froland Rideklubb"/>
    <x v="1430"/>
  </r>
  <r>
    <n v="755086"/>
    <x v="3"/>
    <s v="KL05160038"/>
    <s v="Fron Fotball 2010"/>
    <x v="1431"/>
  </r>
  <r>
    <n v="494682"/>
    <x v="3"/>
    <s v="KL05160037"/>
    <s v="Fron Håndballklubb"/>
    <x v="1432"/>
  </r>
  <r>
    <n v="461307"/>
    <x v="3"/>
    <s v="KL05160034"/>
    <s v="Fron Ride- og kjøreklubb"/>
    <x v="1433"/>
  </r>
  <r>
    <n v="680532"/>
    <x v="3"/>
    <s v="KL05190011"/>
    <s v="Fron Svømmeklubb"/>
    <x v="1434"/>
  </r>
  <r>
    <n v="27127"/>
    <x v="3"/>
    <s v="KL17170001"/>
    <s v="Frosta Froskemannsklubb"/>
    <x v="1435"/>
  </r>
  <r>
    <n v="213598"/>
    <x v="3"/>
    <s v="KL17170009"/>
    <s v="Frosta Golfklubb"/>
    <x v="1436"/>
  </r>
  <r>
    <n v="27128"/>
    <x v="3"/>
    <s v="KL17170002"/>
    <s v="Frosta Idrettslag"/>
    <x v="1437"/>
  </r>
  <r>
    <n v="581151"/>
    <x v="3"/>
    <s v="KL17170011"/>
    <s v="Frosta Motorcross Klubb"/>
    <x v="1438"/>
  </r>
  <r>
    <n v="27129"/>
    <x v="3"/>
    <s v="KL17170003"/>
    <s v="Frosta Salongskytterlag"/>
    <x v="1439"/>
  </r>
  <r>
    <n v="26275"/>
    <x v="3"/>
    <s v="KL15480025"/>
    <s v="Fræna Atletklubb"/>
    <x v="1440"/>
  </r>
  <r>
    <n v="26261"/>
    <x v="3"/>
    <s v="KL15480010"/>
    <s v="Fræna Rideklubb"/>
    <x v="1441"/>
  </r>
  <r>
    <n v="26262"/>
    <x v="3"/>
    <s v="KL15480011"/>
    <s v="Fræna ski og orienteringsklubb"/>
    <x v="91"/>
  </r>
  <r>
    <n v="598725"/>
    <x v="3"/>
    <s v="KL15480035"/>
    <s v="Fræna Sykkelklubb"/>
    <x v="1442"/>
  </r>
  <r>
    <n v="26263"/>
    <x v="3"/>
    <s v="KL15480012"/>
    <s v="Fræna Volleyballklubb"/>
    <x v="1443"/>
  </r>
  <r>
    <n v="24843"/>
    <x v="3"/>
    <s v="KL12010090"/>
    <s v="Frøya Allianseidrettslag"/>
    <x v="1444"/>
  </r>
  <r>
    <n v="446927"/>
    <x v="3"/>
    <s v="KL12010591"/>
    <s v="Frøya Basket"/>
    <x v="1445"/>
  </r>
  <r>
    <n v="509320"/>
    <x v="3"/>
    <s v="KL12010636"/>
    <s v="Frøya Fotball"/>
    <x v="1446"/>
  </r>
  <r>
    <n v="709474"/>
    <x v="3"/>
    <s v="KL16200022"/>
    <s v="Frøya Golfklubb"/>
    <x v="1447"/>
  </r>
  <r>
    <n v="26708"/>
    <x v="3"/>
    <s v="KL16200001"/>
    <s v="Frøya Idrettslag"/>
    <x v="1448"/>
  </r>
  <r>
    <n v="828432"/>
    <x v="3"/>
    <s v="KL16200025"/>
    <s v="Frøya Klatreklubb"/>
    <x v="1449"/>
  </r>
  <r>
    <n v="26709"/>
    <x v="3"/>
    <s v="KL16200002"/>
    <s v="Frøya Sportsdykkerklubb"/>
    <x v="1450"/>
  </r>
  <r>
    <n v="24525"/>
    <x v="3"/>
    <s v="KL11210001"/>
    <s v="Frøyland Idrettslag"/>
    <x v="1451"/>
  </r>
  <r>
    <n v="759456"/>
    <x v="3"/>
    <s v="KL03011576"/>
    <s v="FTT Oslo Sykkelklubb"/>
    <x v="1452"/>
  </r>
  <r>
    <n v="741780"/>
    <x v="3"/>
    <s v="KL04170036"/>
    <s v="Funkis IL Hedmark"/>
    <x v="1453"/>
  </r>
  <r>
    <n v="708356"/>
    <x v="3"/>
    <s v="KL03011486"/>
    <s v="Funkis Snowboardklubb"/>
    <x v="1454"/>
  </r>
  <r>
    <n v="20592"/>
    <x v="3"/>
    <s v="KL02360006"/>
    <s v="Funnefoss Vormsund Idrettslag"/>
    <x v="1455"/>
  </r>
  <r>
    <n v="25703"/>
    <x v="3"/>
    <s v="KL14290007"/>
    <s v="Fure Idrettslag"/>
    <x v="1456"/>
  </r>
  <r>
    <n v="21692"/>
    <x v="3"/>
    <s v="KL04120061"/>
    <s v="Furnes Fotball"/>
    <x v="1457"/>
  </r>
  <r>
    <n v="21695"/>
    <x v="3"/>
    <s v="KL04120064"/>
    <s v="Furnes Håndball"/>
    <x v="1458"/>
  </r>
  <r>
    <n v="21693"/>
    <x v="3"/>
    <s v="KL04120062"/>
    <s v="Furnes Skiløperforening"/>
    <x v="1459"/>
  </r>
  <r>
    <n v="28336"/>
    <x v="3"/>
    <s v="KL19380001"/>
    <s v="Furuflaten Idrettslag"/>
    <x v="1460"/>
  </r>
  <r>
    <n v="475500"/>
    <x v="3"/>
    <s v="KL06230028"/>
    <s v="Furumo Curling Klubb"/>
    <x v="1461"/>
  </r>
  <r>
    <n v="475049"/>
    <x v="3"/>
    <s v="KL03011199"/>
    <s v="Furuset Allidrett IF"/>
    <x v="1462"/>
  </r>
  <r>
    <n v="699359"/>
    <x v="3"/>
    <s v="KL03011470"/>
    <s v="Furuset Cricket Klubb"/>
    <x v="374"/>
  </r>
  <r>
    <n v="21400"/>
    <x v="3"/>
    <s v="KL03010797"/>
    <s v="Furuset Fotball Idrettsforening"/>
    <x v="1463"/>
  </r>
  <r>
    <n v="21385"/>
    <x v="3"/>
    <s v="KL03010782"/>
    <s v="Furuset Håndball IF"/>
    <x v="1464"/>
  </r>
  <r>
    <n v="20763"/>
    <x v="3"/>
    <s v="KL03010094"/>
    <s v="Furuset Idrettsforening"/>
    <x v="1465"/>
  </r>
  <r>
    <n v="21388"/>
    <x v="3"/>
    <s v="KL03010785"/>
    <s v="Furuset Ishockey IF"/>
    <x v="1466"/>
  </r>
  <r>
    <n v="600836"/>
    <x v="3"/>
    <s v="KL03011353"/>
    <s v="Furuset Landhockeyklubb"/>
    <x v="1467"/>
  </r>
  <r>
    <n v="21399"/>
    <x v="3"/>
    <s v="KL03010796"/>
    <s v="Furuset Tennis IF"/>
    <x v="1468"/>
  </r>
  <r>
    <n v="460617"/>
    <x v="3"/>
    <s v="KL12410012"/>
    <s v="Fusa Hestesportlag"/>
    <x v="1469"/>
  </r>
  <r>
    <n v="211209"/>
    <x v="3"/>
    <s v="KL12410010"/>
    <s v="Fusa Karateklubb"/>
    <x v="1470"/>
  </r>
  <r>
    <n v="28435"/>
    <x v="3"/>
    <s v="KL20040019"/>
    <s v="FUTT Helsesportlag"/>
    <x v="1471"/>
  </r>
  <r>
    <n v="25040"/>
    <x v="3"/>
    <s v="KL12010309"/>
    <s v="Fyllingen Bbk"/>
    <x v="1472"/>
  </r>
  <r>
    <n v="24766"/>
    <x v="3"/>
    <s v="KL12010002"/>
    <s v="Fyllingen Bowling Club"/>
    <x v="1473"/>
  </r>
  <r>
    <n v="25131"/>
    <x v="3"/>
    <s v="KL12010400"/>
    <s v="Fyllingen Håndball"/>
    <x v="1474"/>
  </r>
  <r>
    <n v="681572"/>
    <x v="3"/>
    <s v="KL12010740"/>
    <s v="Fyllingen Håndball Elite"/>
    <x v="1475"/>
  </r>
  <r>
    <n v="24844"/>
    <x v="3"/>
    <s v="KL12010091"/>
    <s v="Fyllingen Idrettslag"/>
    <x v="1476"/>
  </r>
  <r>
    <n v="439815"/>
    <x v="3"/>
    <s v="KL12010581"/>
    <s v="Fyllingen Karate Klubb"/>
    <x v="1477"/>
  </r>
  <r>
    <n v="493582"/>
    <x v="3"/>
    <s v="KL12010627"/>
    <s v="Fyllingen Kickboxing Klubb"/>
    <x v="1478"/>
  </r>
  <r>
    <n v="23522"/>
    <x v="3"/>
    <s v="KL08310001"/>
    <s v="Fyresdal Idrettslag"/>
    <x v="1479"/>
  </r>
  <r>
    <n v="202050"/>
    <x v="3"/>
    <s v="KL08310004"/>
    <s v="Fyresdal Motorsport klubb"/>
    <x v="1480"/>
  </r>
  <r>
    <n v="23523"/>
    <x v="3"/>
    <s v="KL08310002"/>
    <s v="Fyresdal Skiskyttarlag"/>
    <x v="1481"/>
  </r>
  <r>
    <n v="23223"/>
    <x v="3"/>
    <s v="KL07230009"/>
    <s v="Færder Karateklubb"/>
    <x v="1482"/>
  </r>
  <r>
    <n v="23215"/>
    <x v="3"/>
    <s v="KL07230001"/>
    <s v="Færder Seilforening"/>
    <x v="1483"/>
  </r>
  <r>
    <n v="26971"/>
    <x v="3"/>
    <s v="KL17020007"/>
    <s v="Følling Idrettslag"/>
    <x v="1484"/>
  </r>
  <r>
    <n v="25871"/>
    <x v="3"/>
    <s v="KL15020060"/>
    <s v="Føniks Fallskjermklubb"/>
    <x v="1485"/>
  </r>
  <r>
    <n v="25713"/>
    <x v="3"/>
    <s v="KL14320002"/>
    <s v="Førde Badmintonklubb"/>
    <x v="1486"/>
  </r>
  <r>
    <n v="25714"/>
    <x v="3"/>
    <s v="KL14320003"/>
    <s v="Førde Bogeskyttarklubb"/>
    <x v="1487"/>
  </r>
  <r>
    <n v="25716"/>
    <x v="3"/>
    <s v="KL14320005"/>
    <s v="Førde Idrettslag"/>
    <x v="1488"/>
  </r>
  <r>
    <n v="25723"/>
    <x v="3"/>
    <s v="KL14320012"/>
    <s v="Førde Køyre- og Rideklubb"/>
    <x v="1489"/>
  </r>
  <r>
    <n v="25719"/>
    <x v="3"/>
    <s v="KL14320008"/>
    <s v="Førde Pistol Klubb"/>
    <x v="1490"/>
  </r>
  <r>
    <n v="25720"/>
    <x v="3"/>
    <s v="KL14320009"/>
    <s v="Førde Volleyballklubb"/>
    <x v="1491"/>
  </r>
  <r>
    <n v="24690"/>
    <x v="3"/>
    <s v="KL11460002"/>
    <s v="Førland Idrettslag"/>
    <x v="1492"/>
  </r>
  <r>
    <n v="25317"/>
    <x v="3"/>
    <s v="KL12310009"/>
    <s v="Føyk Idrettslag"/>
    <x v="1493"/>
  </r>
  <r>
    <n v="21959"/>
    <x v="3"/>
    <s v="KL04370002"/>
    <s v="Fåset Idrettslag"/>
    <x v="1494"/>
  </r>
  <r>
    <n v="21746"/>
    <x v="3"/>
    <s v="KL04190004"/>
    <s v="Galterud Idrettsforening"/>
    <x v="1495"/>
  </r>
  <r>
    <n v="207210"/>
    <x v="3"/>
    <s v="KL01060130"/>
    <s v="Gamle Fredrikstad Golfklubb"/>
    <x v="1496"/>
  </r>
  <r>
    <n v="758944"/>
    <x v="3"/>
    <s v="KL01061015"/>
    <s v="Gamle Fredrikstad Håndballklubb"/>
    <x v="1497"/>
  </r>
  <r>
    <n v="719570"/>
    <x v="3"/>
    <s v="KL03011539"/>
    <s v="Gamle Oslo Håndball Klubb"/>
    <x v="1498"/>
  </r>
  <r>
    <n v="891864"/>
    <x v="3"/>
    <s v="KL03011629"/>
    <s v="Gamle Oslo IF"/>
    <x v="21"/>
  </r>
  <r>
    <n v="21324"/>
    <x v="3"/>
    <s v="KL03010721"/>
    <s v="Gamle Oslo Ishockeyklubb"/>
    <x v="1499"/>
  </r>
  <r>
    <n v="192404"/>
    <x v="3"/>
    <s v="KL11020097"/>
    <s v="Ganddal Atletklubb"/>
    <x v="21"/>
  </r>
  <r>
    <n v="24135"/>
    <x v="3"/>
    <s v="KL11020004"/>
    <s v="Ganddal Idrettslag"/>
    <x v="1500"/>
  </r>
  <r>
    <n v="24209"/>
    <x v="3"/>
    <s v="KL11020078"/>
    <s v="Gandsfjord Karateklubb"/>
    <x v="1501"/>
  </r>
  <r>
    <n v="24299"/>
    <x v="3"/>
    <s v="KL11030080"/>
    <s v="Gandsfjord Seilforening"/>
    <x v="1502"/>
  </r>
  <r>
    <n v="21295"/>
    <x v="3"/>
    <s v="KL03010692"/>
    <s v="Gandur Islandshestforening"/>
    <x v="1503"/>
  </r>
  <r>
    <n v="207284"/>
    <x v="3"/>
    <s v="KL02380019"/>
    <s v="Gardermoen Flyklubb"/>
    <x v="1504"/>
  </r>
  <r>
    <n v="20547"/>
    <x v="3"/>
    <s v="KL02350002"/>
    <s v="Gardermoen Seilflyklubb"/>
    <x v="1505"/>
  </r>
  <r>
    <n v="22165"/>
    <x v="3"/>
    <s v="KL05140002"/>
    <s v="Garmo Idrettslag"/>
    <x v="1506"/>
  </r>
  <r>
    <n v="25704"/>
    <x v="3"/>
    <s v="KL14300001"/>
    <s v="Gaular Idrettslag"/>
    <x v="1507"/>
  </r>
  <r>
    <n v="790523"/>
    <x v="3"/>
    <s v="KL16530090"/>
    <s v="Gauldal Fotballklubb"/>
    <x v="1508"/>
  </r>
  <r>
    <n v="26911"/>
    <x v="3"/>
    <s v="KL16530030"/>
    <s v="Gauldal Seilflyklubb"/>
    <x v="1509"/>
  </r>
  <r>
    <n v="26884"/>
    <x v="3"/>
    <s v="KL16530002"/>
    <s v="Gauldal Sykleklubb"/>
    <x v="1510"/>
  </r>
  <r>
    <n v="727977"/>
    <x v="3"/>
    <s v="KL16480027"/>
    <s v="Gauldal Taekwon-Do Klubb"/>
    <x v="1511"/>
  </r>
  <r>
    <n v="22262"/>
    <x v="3"/>
    <s v="KL05220007"/>
    <s v="Gausdal Fotballklubb"/>
    <x v="1512"/>
  </r>
  <r>
    <n v="22269"/>
    <x v="3"/>
    <s v="KL05220014"/>
    <s v="Gausdal Friidrettsklubb"/>
    <x v="1513"/>
  </r>
  <r>
    <n v="22265"/>
    <x v="3"/>
    <s v="KL05220010"/>
    <s v="Gausdal Håndballklubb"/>
    <x v="1514"/>
  </r>
  <r>
    <n v="22259"/>
    <x v="3"/>
    <s v="KL05220004"/>
    <s v="Gausdal Idrettslag"/>
    <x v="1515"/>
  </r>
  <r>
    <n v="22270"/>
    <x v="3"/>
    <s v="KL05220015"/>
    <s v="Gausdal Skilag"/>
    <x v="1516"/>
  </r>
  <r>
    <n v="22261"/>
    <x v="3"/>
    <s v="KL05220006"/>
    <s v="Gausdal Trekkhundklubb"/>
    <x v="1517"/>
  </r>
  <r>
    <n v="22268"/>
    <x v="3"/>
    <s v="KL05220013"/>
    <s v="Gausdal Turnforening"/>
    <x v="1518"/>
  </r>
  <r>
    <n v="717460"/>
    <x v="3"/>
    <s v="KL11030306"/>
    <s v="Gausel Judoklubb"/>
    <x v="1519"/>
  </r>
  <r>
    <n v="22714"/>
    <x v="3"/>
    <s v="KL06200004"/>
    <s v="Geilo Idrettslag"/>
    <x v="1520"/>
  </r>
  <r>
    <n v="554877"/>
    <x v="3"/>
    <s v="KL06200021"/>
    <s v="Geilo Klatreklubb"/>
    <x v="1521"/>
  </r>
  <r>
    <n v="22722"/>
    <x v="3"/>
    <s v="KL06200012"/>
    <s v="Geilo Ride Og Kjøreklubb"/>
    <x v="1522"/>
  </r>
  <r>
    <n v="26100"/>
    <x v="3"/>
    <s v="KL15250002"/>
    <s v="Geiranger Idrettslag"/>
    <x v="1523"/>
  </r>
  <r>
    <n v="26818"/>
    <x v="3"/>
    <s v="KL16380002"/>
    <s v="Geitastrand Idrettslag"/>
    <x v="1524"/>
  </r>
  <r>
    <n v="22744"/>
    <x v="3"/>
    <s v="KL06230003"/>
    <s v="Geithus Idrettslag"/>
    <x v="1525"/>
  </r>
  <r>
    <n v="22745"/>
    <x v="3"/>
    <s v="KL06230004"/>
    <s v="Geithus Turnforening"/>
    <x v="1526"/>
  </r>
  <r>
    <n v="479738"/>
    <x v="3"/>
    <s v="KL06240032"/>
    <s v="Gevelt Ryttersportsklubb"/>
    <x v="1527"/>
  </r>
  <r>
    <n v="28274"/>
    <x v="3"/>
    <s v="KL19310010"/>
    <s v="Gibostad Idrettsforening"/>
    <x v="1528"/>
  </r>
  <r>
    <n v="24847"/>
    <x v="3"/>
    <s v="KL12010094"/>
    <s v="Gimle Basketballklubb"/>
    <x v="1529"/>
  </r>
  <r>
    <n v="19431"/>
    <x v="3"/>
    <s v="KL01010006"/>
    <s v="Gimle Idrettsforening"/>
    <x v="1530"/>
  </r>
  <r>
    <n v="26885"/>
    <x v="3"/>
    <s v="KL16530003"/>
    <s v="Gimse Idrettslag"/>
    <x v="1531"/>
  </r>
  <r>
    <n v="213795"/>
    <x v="3"/>
    <s v="KL15320016"/>
    <s v="Giske Golfklubb"/>
    <x v="1532"/>
  </r>
  <r>
    <n v="193540"/>
    <x v="3"/>
    <s v="KL15320012"/>
    <s v="Giske Hestesportsklubb"/>
    <x v="1533"/>
  </r>
  <r>
    <n v="26153"/>
    <x v="3"/>
    <s v="KL15320001"/>
    <s v="Giske Idrettslag"/>
    <x v="1534"/>
  </r>
  <r>
    <n v="524099"/>
    <x v="3"/>
    <s v="KL15320018"/>
    <s v="Giske Motorsportklubb"/>
    <x v="1535"/>
  </r>
  <r>
    <n v="716066"/>
    <x v="3"/>
    <s v="KL15040110"/>
    <s v="Giske Taekwon-Do klubb"/>
    <x v="1536"/>
  </r>
  <r>
    <n v="23026"/>
    <x v="3"/>
    <s v="KL07060002"/>
    <s v="Gjekstad Og Østerøya Idrettsforening"/>
    <x v="1537"/>
  </r>
  <r>
    <n v="20512"/>
    <x v="3"/>
    <s v="KL02330002"/>
    <s v="Gjelleråsen Idrettsforening"/>
    <x v="1538"/>
  </r>
  <r>
    <n v="607688"/>
    <x v="3"/>
    <s v="KL15570014"/>
    <s v="Gjemnes Sykkelklubb"/>
    <x v="216"/>
  </r>
  <r>
    <n v="20539"/>
    <x v="3"/>
    <s v="KL02340001"/>
    <s v="Gjerdrum Atletklubb"/>
    <x v="1539"/>
  </r>
  <r>
    <n v="869023"/>
    <x v="3"/>
    <s v="KL02340016"/>
    <s v="Gjerdrum Danseklubb"/>
    <x v="1540"/>
  </r>
  <r>
    <n v="455928"/>
    <x v="3"/>
    <s v="KL02340010"/>
    <s v="Gjerdrum Golfklubb"/>
    <x v="1541"/>
  </r>
  <r>
    <n v="20540"/>
    <x v="3"/>
    <s v="KL02340002"/>
    <s v="Gjerdrum Idrettslag"/>
    <x v="1542"/>
  </r>
  <r>
    <n v="20545"/>
    <x v="3"/>
    <s v="KL02340007"/>
    <s v="Gjerdrum Motocross"/>
    <x v="1543"/>
  </r>
  <r>
    <n v="20542"/>
    <x v="3"/>
    <s v="KL02340004"/>
    <s v="Gjerdrum Og Omegn Helsesportlag"/>
    <x v="1544"/>
  </r>
  <r>
    <n v="20541"/>
    <x v="3"/>
    <s v="KL02340003"/>
    <s v="Gjerdrum Orienteringslag"/>
    <x v="1545"/>
  </r>
  <r>
    <n v="20543"/>
    <x v="3"/>
    <s v="KL02340005"/>
    <s v="Gjerdrum Pistolklubb"/>
    <x v="1546"/>
  </r>
  <r>
    <n v="26006"/>
    <x v="3"/>
    <s v="KL15140001"/>
    <s v="Gjerdsvika IL"/>
    <x v="1547"/>
  </r>
  <r>
    <n v="113808"/>
    <x v="3"/>
    <s v="KL08060081"/>
    <s v="Gjerpen Håndball"/>
    <x v="1548"/>
  </r>
  <r>
    <n v="23286"/>
    <x v="3"/>
    <s v="KL08060004"/>
    <s v="Gjerpen Idrettsforening"/>
    <x v="1549"/>
  </r>
  <r>
    <n v="683104"/>
    <x v="3"/>
    <s v="KL06020170"/>
    <s v="Gjerpenkollen Hoppklubb"/>
    <x v="1550"/>
  </r>
  <r>
    <n v="23681"/>
    <x v="3"/>
    <s v="KL09110001"/>
    <s v="Gjerstad Idrettslag"/>
    <x v="1551"/>
  </r>
  <r>
    <n v="23683"/>
    <x v="3"/>
    <s v="KL09110004"/>
    <s v="Gjerstad Trialklubb"/>
    <x v="1552"/>
  </r>
  <r>
    <n v="726139"/>
    <x v="3"/>
    <s v="KL11220033"/>
    <s v="Gjesdal Dykkeklubb"/>
    <x v="1553"/>
  </r>
  <r>
    <n v="716368"/>
    <x v="3"/>
    <s v="KL11220030"/>
    <s v="Gjesdal Fotballklubb"/>
    <x v="1554"/>
  </r>
  <r>
    <n v="24552"/>
    <x v="3"/>
    <s v="KL11220002"/>
    <s v="Gjesdal Idrettslag"/>
    <x v="1555"/>
  </r>
  <r>
    <n v="493106"/>
    <x v="3"/>
    <s v="KL11220026"/>
    <s v="Gjesdal Skiskytterlag"/>
    <x v="442"/>
  </r>
  <r>
    <n v="164345"/>
    <x v="3"/>
    <s v="KL11220021"/>
    <s v="Gjesdalbuane"/>
    <x v="1556"/>
  </r>
  <r>
    <n v="23692"/>
    <x v="3"/>
    <s v="KL09140002"/>
    <s v="Gjeving Idrettslag"/>
    <x v="1557"/>
  </r>
  <r>
    <n v="22067"/>
    <x v="3"/>
    <s v="KL05020006"/>
    <s v="Gjø-Vard Orienteringslag"/>
    <x v="1558"/>
  </r>
  <r>
    <n v="137473"/>
    <x v="3"/>
    <s v="KL05290020"/>
    <s v="Gjøvik &amp; Toten Golfklubb"/>
    <x v="1559"/>
  </r>
  <r>
    <n v="22068"/>
    <x v="3"/>
    <s v="KL05020007"/>
    <s v="Gjøvik Atletklubb"/>
    <x v="1560"/>
  </r>
  <r>
    <n v="163876"/>
    <x v="3"/>
    <s v="KL05020089"/>
    <s v="Gjøvik Bowlingklubb"/>
    <x v="1561"/>
  </r>
  <r>
    <n v="793772"/>
    <x v="3"/>
    <s v="KL05020129"/>
    <s v="Gjøvik Brettklubb"/>
    <x v="1562"/>
  </r>
  <r>
    <n v="787719"/>
    <x v="3"/>
    <s v="KL05020128"/>
    <s v="Gjøvik Fekteklubb"/>
    <x v="1563"/>
  </r>
  <r>
    <n v="22072"/>
    <x v="3"/>
    <s v="KL05020013"/>
    <s v="Gjøvik Friidrettsklubb"/>
    <x v="1564"/>
  </r>
  <r>
    <n v="761653"/>
    <x v="3"/>
    <s v="KL05020126"/>
    <s v="Gjøvik Frisbeeklubb"/>
    <x v="1565"/>
  </r>
  <r>
    <n v="22073"/>
    <x v="3"/>
    <s v="KL05020014"/>
    <s v="Gjøvik Froskemannsklubb"/>
    <x v="1566"/>
  </r>
  <r>
    <n v="22074"/>
    <x v="3"/>
    <s v="KL05020015"/>
    <s v="Gjøvik Gym og Turnforening"/>
    <x v="1567"/>
  </r>
  <r>
    <n v="22075"/>
    <x v="3"/>
    <s v="KL05020016"/>
    <s v="Gjøvik Handicapidrettslag"/>
    <x v="1568"/>
  </r>
  <r>
    <n v="22116"/>
    <x v="3"/>
    <s v="KL05020063"/>
    <s v="Gjøvik Hockey"/>
    <x v="1569"/>
  </r>
  <r>
    <n v="22132"/>
    <x v="3"/>
    <s v="KL05020079"/>
    <s v="Gjøvik Håndballklubb"/>
    <x v="1570"/>
  </r>
  <r>
    <n v="140971"/>
    <x v="3"/>
    <s v="KL05020084"/>
    <s v="Gjøvik Innebandyklubb"/>
    <x v="1571"/>
  </r>
  <r>
    <n v="494686"/>
    <x v="3"/>
    <s v="KL05020107"/>
    <s v="Gjøvik Klatreklubb"/>
    <x v="1572"/>
  </r>
  <r>
    <n v="441933"/>
    <x v="3"/>
    <s v="KL05020103"/>
    <s v="Gjøvik Kunstløpklubb"/>
    <x v="1573"/>
  </r>
  <r>
    <n v="207499"/>
    <x v="3"/>
    <s v="KL05020097"/>
    <s v="Gjøvik og Omegn Modellflyklubb"/>
    <x v="1574"/>
  </r>
  <r>
    <n v="443231"/>
    <x v="3"/>
    <s v="KL05290044"/>
    <s v="Gjøvik Og Toten Flyklubb"/>
    <x v="1575"/>
  </r>
  <r>
    <n v="529261"/>
    <x v="3"/>
    <s v="KL05280052"/>
    <s v="Gjøvik og Toten Kajakklubb"/>
    <x v="80"/>
  </r>
  <r>
    <n v="22122"/>
    <x v="3"/>
    <s v="KL05020069"/>
    <s v="Gjøvik Rideklubb"/>
    <x v="1576"/>
  </r>
  <r>
    <n v="22084"/>
    <x v="3"/>
    <s v="KL05020026"/>
    <s v="Gjøvik Seilforening"/>
    <x v="1577"/>
  </r>
  <r>
    <n v="853753"/>
    <x v="3"/>
    <s v="KL05020130"/>
    <s v="Gjøvik Senior Bowling"/>
    <x v="1578"/>
  </r>
  <r>
    <n v="22085"/>
    <x v="3"/>
    <s v="KL05020027"/>
    <s v="Gjøvik Skiklubb"/>
    <x v="1579"/>
  </r>
  <r>
    <n v="22088"/>
    <x v="3"/>
    <s v="KL05020030"/>
    <s v="Gjøvik Svømmeklubb"/>
    <x v="1580"/>
  </r>
  <r>
    <n v="22090"/>
    <x v="3"/>
    <s v="KL05020032"/>
    <s v="Gjøvik Tennisklubb"/>
    <x v="1581"/>
  </r>
  <r>
    <n v="205672"/>
    <x v="3"/>
    <s v="KL10010147"/>
    <s v="Gladiators Amerikansk Fotballklubb"/>
    <x v="1582"/>
  </r>
  <r>
    <n v="24034"/>
    <x v="3"/>
    <s v="KL10180016"/>
    <s v="Gladur Islandshestlag"/>
    <x v="1583"/>
  </r>
  <r>
    <n v="22518"/>
    <x v="3"/>
    <s v="KL06020041"/>
    <s v="Glassverket Idrettsforening"/>
    <x v="1584"/>
  </r>
  <r>
    <n v="27665"/>
    <x v="3"/>
    <s v="KL18370004"/>
    <s v="Glomfjord Il"/>
    <x v="1585"/>
  </r>
  <r>
    <n v="26130"/>
    <x v="3"/>
    <s v="KL15290004"/>
    <s v="Glomset Idrettslag"/>
    <x v="1586"/>
  </r>
  <r>
    <n v="25797"/>
    <x v="3"/>
    <s v="KL14450016"/>
    <s v="Gloppen Friidrettslag"/>
    <x v="1587"/>
  </r>
  <r>
    <n v="25787"/>
    <x v="3"/>
    <s v="KL14450006"/>
    <s v="Gloppen Handballklubb"/>
    <x v="1588"/>
  </r>
  <r>
    <n v="580835"/>
    <x v="3"/>
    <s v="KL14450027"/>
    <s v="Gloppen Padleklubb"/>
    <x v="124"/>
  </r>
  <r>
    <n v="451646"/>
    <x v="3"/>
    <s v="KL04020070"/>
    <s v="Glåmdal Bowlingklubb"/>
    <x v="1589"/>
  </r>
  <r>
    <n v="21519"/>
    <x v="3"/>
    <s v="KL04020008"/>
    <s v="Glåmdal Sykleklubb"/>
    <x v="1590"/>
  </r>
  <r>
    <n v="26849"/>
    <x v="3"/>
    <s v="KL16400006"/>
    <s v="Glåmos I.L"/>
    <x v="1591"/>
  </r>
  <r>
    <n v="546375"/>
    <x v="3"/>
    <s v="KL03011277"/>
    <s v="Go Dai Judo Club"/>
    <x v="453"/>
  </r>
  <r>
    <n v="26154"/>
    <x v="3"/>
    <s v="KL15320002"/>
    <s v="Godøy Idrettslag"/>
    <x v="1592"/>
  </r>
  <r>
    <n v="711687"/>
    <x v="3"/>
    <s v="KL16570016"/>
    <s v="Gofot'n Danseklubb"/>
    <x v="1593"/>
  </r>
  <r>
    <n v="22684"/>
    <x v="3"/>
    <s v="KL06170001"/>
    <s v="Gol Idrettslag"/>
    <x v="1594"/>
  </r>
  <r>
    <n v="20769"/>
    <x v="3"/>
    <s v="KL03010101"/>
    <s v="Golia Tennisklubb"/>
    <x v="1595"/>
  </r>
  <r>
    <n v="26249"/>
    <x v="3"/>
    <s v="KL15470003"/>
    <s v="Gossen Idrettslag"/>
    <x v="1596"/>
  </r>
  <r>
    <n v="22366"/>
    <x v="3"/>
    <s v="KL05340021"/>
    <s v="Gran Håndballklubb"/>
    <x v="1597"/>
  </r>
  <r>
    <n v="22351"/>
    <x v="3"/>
    <s v="KL05340005"/>
    <s v="Gran Idrettslag"/>
    <x v="1598"/>
  </r>
  <r>
    <n v="27545"/>
    <x v="3"/>
    <s v="KL18250002"/>
    <s v="Grane Idrettslag"/>
    <x v="1599"/>
  </r>
  <r>
    <n v="27692"/>
    <x v="3"/>
    <s v="KL18390003"/>
    <s v="Granli Idrettslag"/>
    <x v="1600"/>
  </r>
  <r>
    <n v="21520"/>
    <x v="3"/>
    <s v="KL04020009"/>
    <s v="Granli IL"/>
    <x v="1601"/>
  </r>
  <r>
    <n v="23362"/>
    <x v="3"/>
    <s v="KL08070002"/>
    <s v="Gransherad IL"/>
    <x v="1602"/>
  </r>
  <r>
    <n v="25327"/>
    <x v="3"/>
    <s v="KL12340001"/>
    <s v="Granvin Idrettslag"/>
    <x v="1603"/>
  </r>
  <r>
    <n v="28176"/>
    <x v="3"/>
    <s v="KL19190001"/>
    <s v="Gratangen Idrettslag"/>
    <x v="1604"/>
  </r>
  <r>
    <n v="27819"/>
    <x v="3"/>
    <s v="KL18600003"/>
    <s v="Gravdal UIL Fotball"/>
    <x v="1223"/>
  </r>
  <r>
    <n v="20772"/>
    <x v="3"/>
    <s v="KL03010104"/>
    <s v="Grefsen Tennisklubb"/>
    <x v="1605"/>
  </r>
  <r>
    <n v="569417"/>
    <x v="3"/>
    <s v="KL03011301"/>
    <s v="Grei Kvinner Elite FK"/>
    <x v="1606"/>
  </r>
  <r>
    <n v="24012"/>
    <x v="3"/>
    <s v="KL10170002"/>
    <s v="Greipstad Idrettslag"/>
    <x v="1607"/>
  </r>
  <r>
    <n v="24013"/>
    <x v="3"/>
    <s v="KL10170003"/>
    <s v="Greipstad Pistolklubb"/>
    <x v="1608"/>
  </r>
  <r>
    <n v="131302"/>
    <x v="3"/>
    <s v="KL08050055"/>
    <s v="Grenland Atletklubb"/>
    <x v="1609"/>
  </r>
  <r>
    <n v="794618"/>
    <x v="3"/>
    <s v="KL08050131"/>
    <s v="Grenland Biljardklubb"/>
    <x v="1610"/>
  </r>
  <r>
    <n v="131191"/>
    <x v="3"/>
    <s v="KL08060082"/>
    <s v="Grenland bowlingklubb"/>
    <x v="1611"/>
  </r>
  <r>
    <n v="23410"/>
    <x v="3"/>
    <s v="KL08140013"/>
    <s v="Grenland Dykkeklubb"/>
    <x v="1612"/>
  </r>
  <r>
    <n v="23288"/>
    <x v="3"/>
    <s v="KL08060006"/>
    <s v="Grenland Fallskjermklubb"/>
    <x v="1613"/>
  </r>
  <r>
    <n v="205845"/>
    <x v="3"/>
    <s v="KL08060091"/>
    <s v="Grenland Flyklubb"/>
    <x v="1614"/>
  </r>
  <r>
    <n v="743566"/>
    <x v="3"/>
    <s v="KL08060128"/>
    <s v="Grenland Ju Jitsu"/>
    <x v="1615"/>
  </r>
  <r>
    <n v="23239"/>
    <x v="3"/>
    <s v="KL08050010"/>
    <s v="Grenland Klatreklubb"/>
    <x v="1616"/>
  </r>
  <r>
    <n v="461670"/>
    <x v="3"/>
    <s v="KL08060104"/>
    <s v="Grenland Modellbilklubb"/>
    <x v="1617"/>
  </r>
  <r>
    <n v="726797"/>
    <x v="3"/>
    <s v="KL08060125"/>
    <s v="Grenland og Omegn Golfklubb"/>
    <x v="1618"/>
  </r>
  <r>
    <n v="23330"/>
    <x v="3"/>
    <s v="KL08060048"/>
    <s v="Grenland Pistolklubb"/>
    <x v="1619"/>
  </r>
  <r>
    <n v="23278"/>
    <x v="3"/>
    <s v="KL08050049"/>
    <s v="Grenland Racerbåt Klubb"/>
    <x v="1620"/>
  </r>
  <r>
    <n v="193238"/>
    <x v="3"/>
    <s v="KL08050111"/>
    <s v="Grenland Rock &amp; Swing Klubb"/>
    <x v="1621"/>
  </r>
  <r>
    <n v="23240"/>
    <x v="3"/>
    <s v="KL08050011"/>
    <s v="Grenland Ryttersportsklubb"/>
    <x v="1622"/>
  </r>
  <r>
    <n v="441041"/>
    <x v="3"/>
    <s v="KL08060097"/>
    <s v="Grenland Speedway og Motorsykkelklubb"/>
    <x v="1623"/>
  </r>
  <r>
    <n v="23292"/>
    <x v="3"/>
    <s v="KL08060010"/>
    <s v="Grenland Sykleklubb"/>
    <x v="1624"/>
  </r>
  <r>
    <n v="19738"/>
    <x v="3"/>
    <s v="KL01060104"/>
    <s v="Gressvik Bmx-Klubb"/>
    <x v="1625"/>
  </r>
  <r>
    <n v="19730"/>
    <x v="3"/>
    <s v="KL01060096"/>
    <s v="Gresvik IF"/>
    <x v="1626"/>
  </r>
  <r>
    <n v="19609"/>
    <x v="3"/>
    <s v="KL01050074"/>
    <s v="Greåker Idrettsforening"/>
    <x v="1627"/>
  </r>
  <r>
    <n v="19629"/>
    <x v="3"/>
    <s v="KL01050094"/>
    <s v="Greåker Innebandyklubb"/>
    <x v="1628"/>
  </r>
  <r>
    <n v="684255"/>
    <x v="3"/>
    <s v="KL19030092"/>
    <s v="GRIFFEN Basketballklubb"/>
    <x v="1629"/>
  </r>
  <r>
    <n v="23598"/>
    <x v="3"/>
    <s v="KL09040042"/>
    <s v="Grimstad Arendal Klatreklubb"/>
    <x v="1630"/>
  </r>
  <r>
    <n v="23569"/>
    <x v="3"/>
    <s v="KL09040004"/>
    <s v="Grimstad Badmintonklubb"/>
    <x v="1631"/>
  </r>
  <r>
    <n v="23581"/>
    <x v="3"/>
    <s v="KL09040016"/>
    <s v="Grimstad Bokseklubb"/>
    <x v="1632"/>
  </r>
  <r>
    <n v="193680"/>
    <x v="3"/>
    <s v="KL09040049"/>
    <s v="Grimstad Golfklubb"/>
    <x v="1633"/>
  </r>
  <r>
    <n v="23570"/>
    <x v="3"/>
    <s v="KL09040005"/>
    <s v="Grimstad Helsesportslag"/>
    <x v="1634"/>
  </r>
  <r>
    <n v="527360"/>
    <x v="3"/>
    <s v="KL09040062"/>
    <s v="Grimstad Karateklubb"/>
    <x v="1635"/>
  </r>
  <r>
    <n v="23597"/>
    <x v="3"/>
    <s v="KL09040041"/>
    <s v="Grimstad Kickboxingklubb"/>
    <x v="1636"/>
  </r>
  <r>
    <n v="23571"/>
    <x v="3"/>
    <s v="KL09040006"/>
    <s v="Grimstad Seilforening"/>
    <x v="1637"/>
  </r>
  <r>
    <n v="23583"/>
    <x v="3"/>
    <s v="KL09040018"/>
    <s v="Grimstad Sportskyttere"/>
    <x v="1638"/>
  </r>
  <r>
    <n v="23586"/>
    <x v="3"/>
    <s v="KL09040022"/>
    <s v="Grimstad Studentidrettslag"/>
    <x v="1639"/>
  </r>
  <r>
    <n v="23572"/>
    <x v="3"/>
    <s v="KL09040007"/>
    <s v="Grimstad Svømmeklubb"/>
    <x v="1640"/>
  </r>
  <r>
    <n v="23584"/>
    <x v="3"/>
    <s v="KL09040019"/>
    <s v="Grimstad Sykleklubb"/>
    <x v="1641"/>
  </r>
  <r>
    <n v="23585"/>
    <x v="3"/>
    <s v="KL09040020"/>
    <s v="Grimstad Tennisklubb"/>
    <x v="1642"/>
  </r>
  <r>
    <n v="192187"/>
    <x v="3"/>
    <s v="KL09040047"/>
    <s v="Grimstad Trialklubb "/>
    <x v="1643"/>
  </r>
  <r>
    <n v="709219"/>
    <x v="3"/>
    <s v="KL09040075"/>
    <s v="Grimstad Triathlon"/>
    <x v="1644"/>
  </r>
  <r>
    <n v="23573"/>
    <x v="3"/>
    <s v="KL09040008"/>
    <s v="Grimstad Turn og Idrettsforening"/>
    <x v="1645"/>
  </r>
  <r>
    <n v="23574"/>
    <x v="3"/>
    <s v="KL09040009"/>
    <s v="Grimstad Volleyballklubb"/>
    <x v="1646"/>
  </r>
  <r>
    <n v="21785"/>
    <x v="3"/>
    <s v="KL04230001"/>
    <s v="Grinder Idrettslag"/>
    <x v="1647"/>
  </r>
  <r>
    <n v="24047"/>
    <x v="3"/>
    <s v="KL10270001"/>
    <s v="Grindheim Idrettslag"/>
    <x v="1648"/>
  </r>
  <r>
    <n v="22332"/>
    <x v="3"/>
    <s v="KL05330001"/>
    <s v="Grindvoll Idrettslag"/>
    <x v="1649"/>
  </r>
  <r>
    <n v="20173"/>
    <x v="3"/>
    <s v="KL02190126"/>
    <s v="Grini Golfklubb"/>
    <x v="1650"/>
  </r>
  <r>
    <n v="27260"/>
    <x v="3"/>
    <s v="KL17420007"/>
    <s v="Grong Badmintonklubb"/>
    <x v="1651"/>
  </r>
  <r>
    <n v="27254"/>
    <x v="3"/>
    <s v="KL17420001"/>
    <s v="Grong Idrettslag"/>
    <x v="1652"/>
  </r>
  <r>
    <n v="20775"/>
    <x v="3"/>
    <s v="KL03010107"/>
    <s v="Grorud Idrettslag"/>
    <x v="1653"/>
  </r>
  <r>
    <n v="21120"/>
    <x v="3"/>
    <s v="KL03010503"/>
    <s v="Grorud Taekwondoklubb"/>
    <x v="1654"/>
  </r>
  <r>
    <n v="869019"/>
    <x v="3"/>
    <s v="KL03011621"/>
    <s v="Groruddalen Friidrettsklubb"/>
    <x v="1655"/>
  </r>
  <r>
    <n v="21201"/>
    <x v="3"/>
    <s v="KL03010597"/>
    <s v="Groruddalen Golfklubb"/>
    <x v="1656"/>
  </r>
  <r>
    <n v="28160"/>
    <x v="3"/>
    <s v="KL19130004"/>
    <s v="Grovfjord Idrettslag"/>
    <x v="1657"/>
  </r>
  <r>
    <n v="22333"/>
    <x v="3"/>
    <s v="KL05330002"/>
    <s v="Grua Ungdoms Og Idrettslag"/>
    <x v="1658"/>
  </r>
  <r>
    <n v="27586"/>
    <x v="3"/>
    <s v="KL18330006"/>
    <s v="Gruben IL"/>
    <x v="1659"/>
  </r>
  <r>
    <n v="21786"/>
    <x v="3"/>
    <s v="KL04230002"/>
    <s v="Grue Finnskog Idrettslag"/>
    <x v="1660"/>
  </r>
  <r>
    <n v="460523"/>
    <x v="3"/>
    <s v="KL04230013"/>
    <s v="Grue Finnskog Skytterlag Sportsskyttergruppa "/>
    <x v="1661"/>
  </r>
  <r>
    <n v="21787"/>
    <x v="3"/>
    <s v="KL04230003"/>
    <s v="Grue Idrettslag"/>
    <x v="1662"/>
  </r>
  <r>
    <n v="681950"/>
    <x v="3"/>
    <s v="KL02380028"/>
    <s v="Gruvelia SK"/>
    <x v="1663"/>
  </r>
  <r>
    <n v="599898"/>
    <x v="3"/>
    <s v="KL03011347"/>
    <s v="Grüner Fotball IL"/>
    <x v="1664"/>
  </r>
  <r>
    <n v="599902"/>
    <x v="3"/>
    <s v="KL03011349"/>
    <s v="Grüner Ishockey"/>
    <x v="1665"/>
  </r>
  <r>
    <n v="27872"/>
    <x v="3"/>
    <s v="KL18660001"/>
    <s v="Grytting Idrettslag"/>
    <x v="1666"/>
  </r>
  <r>
    <n v="27977"/>
    <x v="3"/>
    <s v="KL19030002"/>
    <s v="Grytøy Idrettslag"/>
    <x v="1667"/>
  </r>
  <r>
    <n v="26962"/>
    <x v="3"/>
    <s v="KL16650001"/>
    <s v="Græsli Idrettslag"/>
    <x v="1668"/>
  </r>
  <r>
    <n v="21447"/>
    <x v="3"/>
    <s v="KL03010844"/>
    <s v="Grønmo Golfklubb"/>
    <x v="1669"/>
  </r>
  <r>
    <n v="508172"/>
    <x v="3"/>
    <s v="KL18040120"/>
    <s v="Grønnåsen Idrettslag"/>
    <x v="1670"/>
  </r>
  <r>
    <n v="27290"/>
    <x v="3"/>
    <s v="KL17510004"/>
    <s v="Gråmarka Idrettslag"/>
    <x v="1671"/>
  </r>
  <r>
    <n v="24259"/>
    <x v="3"/>
    <s v="KL11030040"/>
    <s v="GTI Friidrettsklubb"/>
    <x v="1672"/>
  </r>
  <r>
    <n v="25948"/>
    <x v="3"/>
    <s v="KL15040029"/>
    <s v="Guard Sportsklubben"/>
    <x v="1673"/>
  </r>
  <r>
    <n v="208227"/>
    <x v="3"/>
    <s v="KL05200023"/>
    <s v="Gudbrandsdal Flyklubb"/>
    <x v="1674"/>
  </r>
  <r>
    <n v="445718"/>
    <x v="3"/>
    <s v="KL05160031"/>
    <s v="Gudbrandsdal Sportsskyttere"/>
    <x v="1675"/>
  </r>
  <r>
    <n v="25609"/>
    <x v="3"/>
    <s v="KL14110007"/>
    <s v="Gulen Fotballklubb"/>
    <x v="1676"/>
  </r>
  <r>
    <n v="22946"/>
    <x v="3"/>
    <s v="KL07020002"/>
    <s v="Gullhaug Idrettslag"/>
    <x v="1677"/>
  </r>
  <r>
    <n v="462469"/>
    <x v="3"/>
    <s v="KL09190012"/>
    <s v="Gullknapp Modellflyklubb"/>
    <x v="200"/>
  </r>
  <r>
    <n v="27030"/>
    <x v="3"/>
    <s v="KL17030006"/>
    <s v="Gullvikmoen Idrettslag"/>
    <x v="1678"/>
  </r>
  <r>
    <n v="23294"/>
    <x v="3"/>
    <s v="KL08060012"/>
    <s v="Gulset Idrettsforening"/>
    <x v="1679"/>
  </r>
  <r>
    <n v="872941"/>
    <x v="3"/>
    <s v="KL05340042"/>
    <s v="Gulsjøen Sykkelklubb"/>
    <x v="1680"/>
  </r>
  <r>
    <n v="882326"/>
    <x v="3"/>
    <s v="KL06020193"/>
    <s v="Gulskogen sportsdanseklubb"/>
    <x v="1681"/>
  </r>
  <r>
    <n v="26013"/>
    <x v="3"/>
    <s v="KL15150003"/>
    <s v="Gurskøy Idrettslag"/>
    <x v="1682"/>
  </r>
  <r>
    <n v="429547"/>
    <x v="3"/>
    <s v="KL12010579"/>
    <s v="Gustur Islandshestlag"/>
    <x v="1683"/>
  </r>
  <r>
    <n v="197530"/>
    <x v="3"/>
    <s v="KL10040027"/>
    <s v="Gyland Hestesportlags Ridegruppe"/>
    <x v="1684"/>
  </r>
  <r>
    <n v="23976"/>
    <x v="3"/>
    <s v="KL10040012"/>
    <s v="Gyland Idrettslag"/>
    <x v="1685"/>
  </r>
  <r>
    <n v="20705"/>
    <x v="3"/>
    <s v="KL03010024"/>
    <s v="Gymnastikk- og Turnforeningen Bjart"/>
    <x v="361"/>
  </r>
  <r>
    <n v="187802"/>
    <x v="3"/>
    <s v="KL03010974"/>
    <s v="Gøy Håndballklubb"/>
    <x v="1686"/>
  </r>
  <r>
    <n v="520936"/>
    <x v="3"/>
    <s v="KL07200008"/>
    <s v="Gåsøkalven Seilselskab"/>
    <x v="1289"/>
  </r>
  <r>
    <n v="26846"/>
    <x v="3"/>
    <s v="KL16400002"/>
    <s v="H.E.G. Idrettslag"/>
    <x v="1687"/>
  </r>
  <r>
    <n v="22334"/>
    <x v="3"/>
    <s v="KL05330003"/>
    <s v="Hadeland Cykleklubb"/>
    <x v="1688"/>
  </r>
  <r>
    <n v="22372"/>
    <x v="3"/>
    <s v="KL05340027"/>
    <s v="Hadeland Kvinnefotballklubb"/>
    <x v="1689"/>
  </r>
  <r>
    <n v="22354"/>
    <x v="3"/>
    <s v="KL05340008"/>
    <s v="Hadeland Orienteringslag"/>
    <x v="93"/>
  </r>
  <r>
    <n v="22336"/>
    <x v="3"/>
    <s v="KL05330005"/>
    <s v="Hadeland Ride- og Kjøreklubb"/>
    <x v="1690"/>
  </r>
  <r>
    <n v="22355"/>
    <x v="3"/>
    <s v="KL05340009"/>
    <s v="Hadeland Sportsskyttere"/>
    <x v="1691"/>
  </r>
  <r>
    <n v="22338"/>
    <x v="3"/>
    <s v="KL05330007"/>
    <s v="Hadeland Trekkhundklubb"/>
    <x v="1692"/>
  </r>
  <r>
    <n v="27887"/>
    <x v="3"/>
    <s v="KL18660017"/>
    <s v="Hadsel Miniatyrskyteklubb"/>
    <x v="1693"/>
  </r>
  <r>
    <n v="619487"/>
    <x v="3"/>
    <s v="KL18660029"/>
    <s v="Hadsel Taekwon-do klubb"/>
    <x v="1694"/>
  </r>
  <r>
    <n v="27874"/>
    <x v="3"/>
    <s v="KL18660003"/>
    <s v="Hadsel Undervannsklubb"/>
    <x v="1695"/>
  </r>
  <r>
    <n v="470750"/>
    <x v="3"/>
    <s v="KL05210009"/>
    <s v="Hafjell Freeride klubb"/>
    <x v="1696"/>
  </r>
  <r>
    <n v="222702"/>
    <x v="3"/>
    <s v="KL05210006"/>
    <s v="Hafjell Golfklubb"/>
    <x v="1697"/>
  </r>
  <r>
    <n v="665841"/>
    <x v="3"/>
    <s v="KL05210013"/>
    <s v="Hafjell Veteranskiklubb"/>
    <x v="1698"/>
  </r>
  <r>
    <n v="24347"/>
    <x v="3"/>
    <s v="KL11030128"/>
    <s v="Hafrsfjord Pistolklubb"/>
    <x v="1699"/>
  </r>
  <r>
    <n v="24578"/>
    <x v="3"/>
    <s v="KL11240009"/>
    <s v="Hafrsfjord Squash Klubb"/>
    <x v="1700"/>
  </r>
  <r>
    <n v="155433"/>
    <x v="3"/>
    <s v="KL11030199"/>
    <s v="Hafrsfjord Sykkelklubb"/>
    <x v="1701"/>
  </r>
  <r>
    <n v="25678"/>
    <x v="3"/>
    <s v="KL14260003"/>
    <s v="Hafslo Idrettslag"/>
    <x v="1702"/>
  </r>
  <r>
    <n v="19611"/>
    <x v="3"/>
    <s v="KL01050076"/>
    <s v="Hafslund Idrettsforening"/>
    <x v="1703"/>
  </r>
  <r>
    <n v="457226"/>
    <x v="3"/>
    <s v="KL02190203"/>
    <s v="Haga Golfklubb"/>
    <x v="1704"/>
  </r>
  <r>
    <n v="20593"/>
    <x v="3"/>
    <s v="KL02360007"/>
    <s v="Haga Idrettsforening "/>
    <x v="1705"/>
  </r>
  <r>
    <n v="20241"/>
    <x v="3"/>
    <s v="KL02200043"/>
    <s v="Hagahogget Låmlag"/>
    <x v="1706"/>
  </r>
  <r>
    <n v="23699"/>
    <x v="3"/>
    <s v="KL09140011"/>
    <s v="Hagefjorden Idrettslag"/>
    <x v="1707"/>
  </r>
  <r>
    <n v="21603"/>
    <x v="3"/>
    <s v="KL04030040"/>
    <s v="HaGL Fallskjermklubb"/>
    <x v="1708"/>
  </r>
  <r>
    <n v="427600"/>
    <x v="3"/>
    <s v="KL02330038"/>
    <s v="Hakadal Golfklubb"/>
    <x v="1709"/>
  </r>
  <r>
    <n v="20513"/>
    <x v="3"/>
    <s v="KL02330003"/>
    <s v="Hakadal Idrettslag"/>
    <x v="1710"/>
  </r>
  <r>
    <n v="20533"/>
    <x v="3"/>
    <s v="KL02330023"/>
    <s v="Hakadal Sledehundklubb"/>
    <x v="1711"/>
  </r>
  <r>
    <n v="19432"/>
    <x v="3"/>
    <s v="KL01010007"/>
    <s v="Halden Atletklubb"/>
    <x v="1712"/>
  </r>
  <r>
    <n v="19434"/>
    <x v="3"/>
    <s v="KL01010009"/>
    <s v="Halden Basketballklubb"/>
    <x v="1713"/>
  </r>
  <r>
    <n v="19473"/>
    <x v="3"/>
    <s v="KL01010048"/>
    <s v="Halden Curling Club"/>
    <x v="1714"/>
  </r>
  <r>
    <n v="19437"/>
    <x v="3"/>
    <s v="KL01010012"/>
    <s v="Halden Cykleklub"/>
    <x v="1715"/>
  </r>
  <r>
    <n v="19435"/>
    <x v="3"/>
    <s v="KL01010010"/>
    <s v="Halden Golfklubb"/>
    <x v="1716"/>
  </r>
  <r>
    <n v="851586"/>
    <x v="3"/>
    <s v="KL01010996"/>
    <s v="Halden håndballforening"/>
    <x v="1717"/>
  </r>
  <r>
    <n v="19442"/>
    <x v="3"/>
    <s v="KL01010017"/>
    <s v="Halden Idrettslag"/>
    <x v="1718"/>
  </r>
  <r>
    <n v="162871"/>
    <x v="3"/>
    <s v="KL01010057"/>
    <s v="Halden Innebandyklubb"/>
    <x v="1543"/>
  </r>
  <r>
    <n v="19443"/>
    <x v="3"/>
    <s v="KL01010018"/>
    <s v="Halden Karateklubb"/>
    <x v="1719"/>
  </r>
  <r>
    <n v="749915"/>
    <x v="3"/>
    <s v="KL01010080"/>
    <s v="Halden Klatreklubb"/>
    <x v="1720"/>
  </r>
  <r>
    <n v="19470"/>
    <x v="3"/>
    <s v="KL01010045"/>
    <s v="Halden Mc Klubb"/>
    <x v="1721"/>
  </r>
  <r>
    <n v="19446"/>
    <x v="3"/>
    <s v="KL01010021"/>
    <s v="Halden Padleklubb"/>
    <x v="888"/>
  </r>
  <r>
    <n v="19447"/>
    <x v="3"/>
    <s v="KL01010022"/>
    <s v="Halden Pistolklubb"/>
    <x v="1722"/>
  </r>
  <r>
    <n v="19449"/>
    <x v="3"/>
    <s v="KL01010024"/>
    <s v="Halden Skiklubb"/>
    <x v="1723"/>
  </r>
  <r>
    <n v="811369"/>
    <x v="3"/>
    <s v="KL01010081"/>
    <s v="Halden Sportsdykkere/hsd"/>
    <x v="1724"/>
  </r>
  <r>
    <n v="19452"/>
    <x v="3"/>
    <s v="KL01010027"/>
    <s v="Halden Styrkeidrettslag"/>
    <x v="1725"/>
  </r>
  <r>
    <n v="19453"/>
    <x v="3"/>
    <s v="KL01010028"/>
    <s v="Halden Tennisklubb"/>
    <x v="1726"/>
  </r>
  <r>
    <n v="19454"/>
    <x v="3"/>
    <s v="KL01010029"/>
    <s v="Halden Volleyballklubb"/>
    <x v="1727"/>
  </r>
  <r>
    <n v="19455"/>
    <x v="3"/>
    <s v="KL01010030"/>
    <s v="Haldens Roklub"/>
    <x v="1728"/>
  </r>
  <r>
    <n v="19456"/>
    <x v="3"/>
    <s v="KL01010031"/>
    <s v="Haldens Svømmeklub"/>
    <x v="1729"/>
  </r>
  <r>
    <n v="22686"/>
    <x v="3"/>
    <s v="KL06170004"/>
    <s v="Hallingdal Flyklubb"/>
    <x v="1730"/>
  </r>
  <r>
    <n v="22683"/>
    <x v="3"/>
    <s v="KL06160005"/>
    <s v="Hallingdal Fotballklubb"/>
    <x v="1731"/>
  </r>
  <r>
    <n v="22695"/>
    <x v="3"/>
    <s v="KL06170013"/>
    <s v="Hallingdal Golfklubb"/>
    <x v="1732"/>
  </r>
  <r>
    <n v="22697"/>
    <x v="3"/>
    <s v="KL06180002"/>
    <s v="Hallingdal Karateklubb"/>
    <x v="1733"/>
  </r>
  <r>
    <n v="547009"/>
    <x v="3"/>
    <s v="KL06190021"/>
    <s v="Hallingdal Motocrossklubb"/>
    <x v="1734"/>
  </r>
  <r>
    <n v="172687"/>
    <x v="3"/>
    <s v="KL06190016"/>
    <s v="Hallingen Hestesportsklubb"/>
    <x v="1735"/>
  </r>
  <r>
    <n v="22685"/>
    <x v="3"/>
    <s v="KL06170002"/>
    <s v="Hallingkast Bowlingklubb"/>
    <x v="1736"/>
  </r>
  <r>
    <n v="20595"/>
    <x v="3"/>
    <s v="KL02360009"/>
    <s v="Halmsås &amp; Omegn Skilag"/>
    <x v="1737"/>
  </r>
  <r>
    <n v="26393"/>
    <x v="3"/>
    <s v="KL15710006"/>
    <s v="Halsa Ballklubb"/>
    <x v="1738"/>
  </r>
  <r>
    <n v="26389"/>
    <x v="3"/>
    <s v="KL15710002"/>
    <s v="Halsa Idrettslag"/>
    <x v="342"/>
  </r>
  <r>
    <n v="23112"/>
    <x v="3"/>
    <s v="KL07090029"/>
    <s v="Halsen Idrettsforening"/>
    <x v="1739"/>
  </r>
  <r>
    <n v="25255"/>
    <x v="3"/>
    <s v="KL12240002"/>
    <s v="Halsnøy Idrettslag"/>
    <x v="1740"/>
  </r>
  <r>
    <n v="27509"/>
    <x v="3"/>
    <s v="KL18240007"/>
    <s v="Halsøy IL"/>
    <x v="1741"/>
  </r>
  <r>
    <n v="26864"/>
    <x v="3"/>
    <s v="KL16440001"/>
    <s v="Haltdalen Idrettslag"/>
    <x v="1742"/>
  </r>
  <r>
    <n v="21572"/>
    <x v="3"/>
    <s v="KL04030006"/>
    <s v="Hamar Badmintonklubb"/>
    <x v="1743"/>
  </r>
  <r>
    <n v="21575"/>
    <x v="3"/>
    <s v="KL04030009"/>
    <s v="Hamar Døves IL"/>
    <x v="1744"/>
  </r>
  <r>
    <n v="21576"/>
    <x v="3"/>
    <s v="KL04030010"/>
    <s v="Hamar Idrettslag Hovedlaget"/>
    <x v="1745"/>
  </r>
  <r>
    <n v="21577"/>
    <x v="3"/>
    <s v="KL04030011"/>
    <s v="Hamar Judoklubb"/>
    <x v="1746"/>
  </r>
  <r>
    <n v="747958"/>
    <x v="3"/>
    <s v="KL04030113"/>
    <s v="Hamar Kickboxing Klubb"/>
    <x v="1747"/>
  </r>
  <r>
    <n v="21579"/>
    <x v="3"/>
    <s v="KL04030013"/>
    <s v="Hamar og Omegn Bueskyttere"/>
    <x v="1748"/>
  </r>
  <r>
    <n v="21581"/>
    <x v="3"/>
    <s v="KL04030016"/>
    <s v="Hamar Ok"/>
    <x v="244"/>
  </r>
  <r>
    <n v="555990"/>
    <x v="3"/>
    <s v="KL04030097"/>
    <s v="Hamar Roklub 1881"/>
    <x v="1749"/>
  </r>
  <r>
    <n v="21583"/>
    <x v="3"/>
    <s v="KL04030018"/>
    <s v="Hamar Seilforening"/>
    <x v="1750"/>
  </r>
  <r>
    <n v="21591"/>
    <x v="3"/>
    <s v="KL04030027"/>
    <s v="Hamar Shotokan Karateklubb"/>
    <x v="1751"/>
  </r>
  <r>
    <n v="21584"/>
    <x v="3"/>
    <s v="KL04030019"/>
    <s v="Hamar Skiklubb"/>
    <x v="1752"/>
  </r>
  <r>
    <n v="866741"/>
    <x v="3"/>
    <s v="KL04030117"/>
    <s v="Hamar Sportsskytterklubb (hsk)"/>
    <x v="1753"/>
  </r>
  <r>
    <n v="21595"/>
    <x v="3"/>
    <s v="KL04030031"/>
    <s v="Hamar Taekwondoklubb"/>
    <x v="1495"/>
  </r>
  <r>
    <n v="21585"/>
    <x v="3"/>
    <s v="KL04030020"/>
    <s v="Hamar Trekkhundklubb"/>
    <x v="1754"/>
  </r>
  <r>
    <n v="21605"/>
    <x v="3"/>
    <s v="KL04030042"/>
    <s v="Hamar Volleyballklubb"/>
    <x v="1755"/>
  </r>
  <r>
    <n v="21586"/>
    <x v="3"/>
    <s v="KL04030022"/>
    <s v="Hamarkameratene"/>
    <x v="1756"/>
  </r>
  <r>
    <n v="27766"/>
    <x v="3"/>
    <s v="KL18490001"/>
    <s v="Hamarøy Idrettslag"/>
    <x v="1757"/>
  </r>
  <r>
    <n v="21629"/>
    <x v="3"/>
    <s v="KL04030066"/>
    <s v="Hamkam Fotball"/>
    <x v="1758"/>
  </r>
  <r>
    <n v="20368"/>
    <x v="3"/>
    <s v="KL02300006"/>
    <s v="Hammer Turn"/>
    <x v="1759"/>
  </r>
  <r>
    <n v="449905"/>
    <x v="3"/>
    <s v="KL20040048"/>
    <s v="Hammerfest &amp; Forsøl Innebandy"/>
    <x v="1760"/>
  </r>
  <r>
    <n v="139705"/>
    <x v="3"/>
    <s v="KL20040035"/>
    <s v="Hammerfest Badmintonklubb"/>
    <x v="1761"/>
  </r>
  <r>
    <n v="782056"/>
    <x v="3"/>
    <s v="KL20040060"/>
    <s v="Hammerfest Frisbeeklubb"/>
    <x v="1762"/>
  </r>
  <r>
    <n v="137636"/>
    <x v="3"/>
    <s v="KL20040033"/>
    <s v="Hammerfest Klatreklubb"/>
    <x v="1763"/>
  </r>
  <r>
    <n v="201529"/>
    <x v="3"/>
    <s v="KL20170009"/>
    <s v="Hammerfest og Kvalsund Golfklubb"/>
    <x v="1764"/>
  </r>
  <r>
    <n v="198119"/>
    <x v="3"/>
    <s v="KL20040040"/>
    <s v="Hammerfest Racing Club"/>
    <x v="1765"/>
  </r>
  <r>
    <n v="28431"/>
    <x v="3"/>
    <s v="KL20040015"/>
    <s v="Hammerfest Rideklubb"/>
    <x v="1766"/>
  </r>
  <r>
    <n v="28421"/>
    <x v="3"/>
    <s v="KL20040005"/>
    <s v="Hammerfest Skiklubb"/>
    <x v="1767"/>
  </r>
  <r>
    <n v="28423"/>
    <x v="3"/>
    <s v="KL20040007"/>
    <s v="Hammerfest Svømme- og Livredningsklubb"/>
    <x v="1768"/>
  </r>
  <r>
    <n v="692855"/>
    <x v="3"/>
    <s v="KL20040056"/>
    <s v="Hammerfest Sykkelklubb"/>
    <x v="1769"/>
  </r>
  <r>
    <n v="139657"/>
    <x v="3"/>
    <s v="KL20040034"/>
    <s v="Hammerfest Volleyballklubb"/>
    <x v="1770"/>
  </r>
  <r>
    <n v="131188"/>
    <x v="3"/>
    <s v="KL19020135"/>
    <s v="Hamna Advanced Taekwondo Klubb"/>
    <x v="1771"/>
  </r>
  <r>
    <n v="113665"/>
    <x v="3"/>
    <s v="KL19020134"/>
    <s v="Hamna Idrettslag"/>
    <x v="1772"/>
  </r>
  <r>
    <n v="24137"/>
    <x v="3"/>
    <s v="KL11020006"/>
    <s v="Hana Idrettslag"/>
    <x v="1773"/>
  </r>
  <r>
    <n v="26418"/>
    <x v="3"/>
    <s v="KL16010025"/>
    <s v="Hangersletta Miniatyrskytterlag"/>
    <x v="1774"/>
  </r>
  <r>
    <n v="689813"/>
    <x v="3"/>
    <s v="KL15340027"/>
    <s v="Haram Bowlingklubb"/>
    <x v="1775"/>
  </r>
  <r>
    <n v="26176"/>
    <x v="3"/>
    <s v="KL15340018"/>
    <s v="Haram Handballklubb"/>
    <x v="1776"/>
  </r>
  <r>
    <n v="113576"/>
    <x v="3"/>
    <s v="KL15340021"/>
    <s v="Haram Taekwon-Do Klubb"/>
    <x v="1777"/>
  </r>
  <r>
    <n v="26166"/>
    <x v="3"/>
    <s v="KL15340005"/>
    <s v="Haramsøy Idrottslag"/>
    <x v="1778"/>
  </r>
  <r>
    <n v="26175"/>
    <x v="3"/>
    <s v="KL15340017"/>
    <s v="Haramsøy Nordøy Fotballklubb"/>
    <x v="1779"/>
  </r>
  <r>
    <n v="715815"/>
    <x v="3"/>
    <s v="KL12330007"/>
    <s v="Hardanger Bogeskyttarklubb"/>
    <x v="1780"/>
  </r>
  <r>
    <n v="526501"/>
    <x v="3"/>
    <s v="KL12380040"/>
    <s v="Hardanger Bordtennisklubb"/>
    <x v="1781"/>
  </r>
  <r>
    <n v="602773"/>
    <x v="3"/>
    <s v="KL12310016"/>
    <s v="Hardanger Cross &amp; Trial Klubb"/>
    <x v="1782"/>
  </r>
  <r>
    <n v="728036"/>
    <x v="3"/>
    <s v="KL12280035"/>
    <s v="Hardanger Fjellklyvarlag"/>
    <x v="1783"/>
  </r>
  <r>
    <n v="444999"/>
    <x v="3"/>
    <s v="KL12380037"/>
    <s v="Hardanger Golfklubb"/>
    <x v="1784"/>
  </r>
  <r>
    <n v="25391"/>
    <x v="3"/>
    <s v="KL12380022"/>
    <s v="Hardanger Skøyteklubb"/>
    <x v="21"/>
  </r>
  <r>
    <n v="684860"/>
    <x v="3"/>
    <s v="KL12380050"/>
    <s v="Hardanger Sykkelklubb"/>
    <x v="21"/>
  </r>
  <r>
    <n v="575681"/>
    <x v="3"/>
    <s v="KL12320005"/>
    <s v="Hardangervidda Triatlon Klubb"/>
    <x v="1785"/>
  </r>
  <r>
    <n v="25800"/>
    <x v="3"/>
    <s v="KL14490001"/>
    <s v="Hardbagg Idrettslag"/>
    <x v="1786"/>
  </r>
  <r>
    <n v="25318"/>
    <x v="3"/>
    <s v="KL12310010"/>
    <s v="Harding IL"/>
    <x v="1787"/>
  </r>
  <r>
    <n v="26036"/>
    <x v="3"/>
    <s v="KL15170002"/>
    <s v="Hareid Idrettslag"/>
    <x v="1788"/>
  </r>
  <r>
    <n v="22337"/>
    <x v="3"/>
    <s v="KL05330006"/>
    <s v="Harestua Idrettslag"/>
    <x v="1789"/>
  </r>
  <r>
    <n v="23926"/>
    <x v="3"/>
    <s v="KL10020022"/>
    <s v="Harkmark Idrettslag"/>
    <x v="1790"/>
  </r>
  <r>
    <n v="22225"/>
    <x v="3"/>
    <s v="KL05190001"/>
    <s v="Harpefoss I L"/>
    <x v="1791"/>
  </r>
  <r>
    <n v="27256"/>
    <x v="3"/>
    <s v="KL17420003"/>
    <s v="Harran Idrettslag"/>
    <x v="1792"/>
  </r>
  <r>
    <n v="28013"/>
    <x v="3"/>
    <s v="KL19030044"/>
    <s v="Harstad Alpinklubb"/>
    <x v="1793"/>
  </r>
  <r>
    <n v="27984"/>
    <x v="3"/>
    <s v="KL19030010"/>
    <s v="Harstad Bueskyttere"/>
    <x v="1794"/>
  </r>
  <r>
    <n v="493790"/>
    <x v="3"/>
    <s v="KL19030084"/>
    <s v="Harstad Cykleklubb (Hck)"/>
    <x v="1795"/>
  </r>
  <r>
    <n v="212569"/>
    <x v="3"/>
    <s v="KL19030075"/>
    <s v="Harstad Flyklubb"/>
    <x v="1796"/>
  </r>
  <r>
    <n v="28017"/>
    <x v="3"/>
    <s v="KL19030048"/>
    <s v="Harstad Golfklubb"/>
    <x v="1797"/>
  </r>
  <r>
    <n v="27998"/>
    <x v="3"/>
    <s v="KL19030025"/>
    <s v="Harstad Hundeklubb"/>
    <x v="1798"/>
  </r>
  <r>
    <n v="27989"/>
    <x v="3"/>
    <s v="KL19030015"/>
    <s v="Harstad Håndballklubb"/>
    <x v="1799"/>
  </r>
  <r>
    <n v="27990"/>
    <x v="3"/>
    <s v="KL19030016"/>
    <s v="Harstad Idrettslag"/>
    <x v="1800"/>
  </r>
  <r>
    <n v="28031"/>
    <x v="3"/>
    <s v="KL19030062"/>
    <s v="Harstad Innebandyklubb"/>
    <x v="1801"/>
  </r>
  <r>
    <n v="869852"/>
    <x v="3"/>
    <s v="KL19030107"/>
    <s v="Harstad ishockeyklubb"/>
    <x v="1802"/>
  </r>
  <r>
    <n v="707502"/>
    <x v="3"/>
    <s v="KL19030098"/>
    <s v="Harstad Karateklubb"/>
    <x v="1803"/>
  </r>
  <r>
    <n v="192856"/>
    <x v="3"/>
    <s v="KL19030071"/>
    <s v="Harstad Klatreklubb"/>
    <x v="1804"/>
  </r>
  <r>
    <n v="579968"/>
    <x v="3"/>
    <s v="KL19030086"/>
    <s v="Harstad Modellflyklubb"/>
    <x v="1805"/>
  </r>
  <r>
    <n v="27992"/>
    <x v="3"/>
    <s v="KL19030018"/>
    <s v="Harstad Orienteringslag"/>
    <x v="1806"/>
  </r>
  <r>
    <n v="28155"/>
    <x v="3"/>
    <s v="KL19110008"/>
    <s v="Harstad Padleklubb (Hpk)"/>
    <x v="1807"/>
  </r>
  <r>
    <n v="872089"/>
    <x v="3"/>
    <s v="KL19030108"/>
    <s v="Harstad Ride og Kjøreklubb"/>
    <x v="1808"/>
  </r>
  <r>
    <n v="28016"/>
    <x v="3"/>
    <s v="KL19030047"/>
    <s v="Harstad Skiklubb"/>
    <x v="1809"/>
  </r>
  <r>
    <n v="27995"/>
    <x v="3"/>
    <s v="KL19030021"/>
    <s v="Harstad Skøyteklubb"/>
    <x v="1810"/>
  </r>
  <r>
    <n v="27996"/>
    <x v="3"/>
    <s v="KL19030022"/>
    <s v="Harstad Sportsdykkerklubb"/>
    <x v="1811"/>
  </r>
  <r>
    <n v="27997"/>
    <x v="3"/>
    <s v="KL19030023"/>
    <s v="Harstad Svømmeklubb"/>
    <x v="1812"/>
  </r>
  <r>
    <n v="679492"/>
    <x v="3"/>
    <s v="KL19030090"/>
    <s v="Harstad Taekwon-do Skole"/>
    <x v="1813"/>
  </r>
  <r>
    <n v="27999"/>
    <x v="3"/>
    <s v="KL19030026"/>
    <s v="Harstad Turnforening"/>
    <x v="1814"/>
  </r>
  <r>
    <n v="612016"/>
    <x v="3"/>
    <s v="KL15460005"/>
    <s v="Harøy Bogeskytarlag"/>
    <x v="1815"/>
  </r>
  <r>
    <n v="26244"/>
    <x v="3"/>
    <s v="KL15460002"/>
    <s v="Harøy Idrettslag"/>
    <x v="1816"/>
  </r>
  <r>
    <n v="829658"/>
    <x v="3"/>
    <s v="KL15460006"/>
    <s v="Harøy Taekwon-do Klubb"/>
    <x v="1817"/>
  </r>
  <r>
    <n v="137613"/>
    <x v="3"/>
    <s v="KL01050099"/>
    <s v="Hasle/Ise Salongskytterlag"/>
    <x v="1818"/>
  </r>
  <r>
    <n v="20782"/>
    <x v="3"/>
    <s v="KL03010116"/>
    <s v="Hasle-Løren Idrettslag"/>
    <x v="1819"/>
  </r>
  <r>
    <n v="818491"/>
    <x v="3"/>
    <s v="KL03011598"/>
    <s v="Hasle-løren Ishockey Elite"/>
    <x v="1820"/>
  </r>
  <r>
    <n v="189794"/>
    <x v="3"/>
    <s v="KL02190188"/>
    <s v="Haslum Håndballklubb"/>
    <x v="1821"/>
  </r>
  <r>
    <n v="20087"/>
    <x v="3"/>
    <s v="KL02190040"/>
    <s v="Haslum Idrettslag"/>
    <x v="1822"/>
  </r>
  <r>
    <n v="26737"/>
    <x v="3"/>
    <s v="KL16240003"/>
    <s v="Hasselvika I.L."/>
    <x v="1823"/>
  </r>
  <r>
    <n v="26023"/>
    <x v="3"/>
    <s v="KL15160004"/>
    <s v="Hasundgot IL"/>
    <x v="1824"/>
  </r>
  <r>
    <n v="28507"/>
    <x v="3"/>
    <s v="KL20150003"/>
    <s v="Hasvik Idrettslag"/>
    <x v="1825"/>
  </r>
  <r>
    <n v="212745"/>
    <x v="3"/>
    <s v="KL18260010"/>
    <s v="Hattfjelldal Flyklubb"/>
    <x v="1826"/>
  </r>
  <r>
    <n v="27550"/>
    <x v="3"/>
    <s v="KL18260002"/>
    <s v="Hattfjelldal Idrettslag"/>
    <x v="1827"/>
  </r>
  <r>
    <n v="92885"/>
    <x v="3"/>
    <s v="KL18260001"/>
    <s v="Hattfjelldal Snøskuterforening"/>
    <x v="1828"/>
  </r>
  <r>
    <n v="20551"/>
    <x v="3"/>
    <s v="KL02350006"/>
    <s v="Hauerseter Sportsklubb Nordkisa"/>
    <x v="1829"/>
  </r>
  <r>
    <n v="827954"/>
    <x v="3"/>
    <s v="KL11060110"/>
    <s v="Haugaland Flyklubb"/>
    <x v="1830"/>
  </r>
  <r>
    <n v="606588"/>
    <x v="3"/>
    <s v="KL11490074"/>
    <s v="Haugaland Fotballklubb"/>
    <x v="1831"/>
  </r>
  <r>
    <n v="199380"/>
    <x v="3"/>
    <s v="KL11060062"/>
    <s v="Haugaland Golfklubb"/>
    <x v="1832"/>
  </r>
  <r>
    <n v="199336"/>
    <x v="3"/>
    <s v="KL11490057"/>
    <s v="Haugaland Håndballklubb"/>
    <x v="1833"/>
  </r>
  <r>
    <n v="24429"/>
    <x v="3"/>
    <s v="KL11060021"/>
    <s v="Haugaland Karateklubb"/>
    <x v="1815"/>
  </r>
  <r>
    <n v="164096"/>
    <x v="3"/>
    <s v="KL11060059"/>
    <s v="Haugaland Kickboxing Klubb"/>
    <x v="21"/>
  </r>
  <r>
    <n v="24702"/>
    <x v="3"/>
    <s v="KL11060102"/>
    <s v="Haugaland Klatrelag"/>
    <x v="1834"/>
  </r>
  <r>
    <n v="494012"/>
    <x v="3"/>
    <s v="KL11060080"/>
    <s v="Haugaland Modellklubb"/>
    <x v="1835"/>
  </r>
  <r>
    <n v="24411"/>
    <x v="3"/>
    <s v="KL11060003"/>
    <s v="Haugaland Seilflyklubb"/>
    <x v="1836"/>
  </r>
  <r>
    <n v="25769"/>
    <x v="3"/>
    <s v="KL14430004"/>
    <s v="Haugen Idrettslag"/>
    <x v="1837"/>
  </r>
  <r>
    <n v="607298"/>
    <x v="3"/>
    <s v="KL03011377"/>
    <s v="Haugenstua 08 Cricket Club"/>
    <x v="1838"/>
  </r>
  <r>
    <n v="20154"/>
    <x v="3"/>
    <s v="KL02190107"/>
    <s v="Hauger Bandy"/>
    <x v="1839"/>
  </r>
  <r>
    <n v="20537"/>
    <x v="3"/>
    <s v="KL02330027"/>
    <s v="Hauger Golfklubb"/>
    <x v="1840"/>
  </r>
  <r>
    <n v="20783"/>
    <x v="3"/>
    <s v="KL03010117"/>
    <s v="Haugerud Idrettsforening"/>
    <x v="1841"/>
  </r>
  <r>
    <n v="727930"/>
    <x v="3"/>
    <s v="KL11060104"/>
    <s v="Haugesund Amerikanske fotballklubb"/>
    <x v="1842"/>
  </r>
  <r>
    <n v="584755"/>
    <x v="3"/>
    <s v="KL11060087"/>
    <s v="Haugesund Badmintonklubb"/>
    <x v="1843"/>
  </r>
  <r>
    <n v="534126"/>
    <x v="3"/>
    <s v="KL11060081"/>
    <s v="Haugesund Basketballklubb"/>
    <x v="1844"/>
  </r>
  <r>
    <n v="24440"/>
    <x v="3"/>
    <s v="KL11060032"/>
    <s v="Haugesund Bowlingklubb"/>
    <x v="1845"/>
  </r>
  <r>
    <n v="708247"/>
    <x v="3"/>
    <s v="KL11060101"/>
    <s v="Haugesund Curling Klubb"/>
    <x v="1846"/>
  </r>
  <r>
    <n v="164098"/>
    <x v="3"/>
    <s v="KL11060060"/>
    <s v="Haugesund Golfklubb"/>
    <x v="1847"/>
  </r>
  <r>
    <n v="24416"/>
    <x v="3"/>
    <s v="KL11060008"/>
    <s v="Haugesund Idrettslag Allianseidretsslag"/>
    <x v="1848"/>
  </r>
  <r>
    <n v="694810"/>
    <x v="3"/>
    <s v="KL11060097"/>
    <s v="Haugesund Idrettslag Friidrett"/>
    <x v="1849"/>
  </r>
  <r>
    <n v="694833"/>
    <x v="3"/>
    <s v="KL11060098"/>
    <s v="Haugesund Idrettslag Orientering"/>
    <x v="1850"/>
  </r>
  <r>
    <n v="607722"/>
    <x v="3"/>
    <s v="KL11060095"/>
    <s v="Haugesund Ishockeyklubb"/>
    <x v="1851"/>
  </r>
  <r>
    <n v="24417"/>
    <x v="3"/>
    <s v="KL11060009"/>
    <s v="Haugesund Kajakklubb"/>
    <x v="1852"/>
  </r>
  <r>
    <n v="24419"/>
    <x v="3"/>
    <s v="KL11060011"/>
    <s v="Haugesund Pistolklubb"/>
    <x v="1853"/>
  </r>
  <r>
    <n v="24434"/>
    <x v="3"/>
    <s v="KL11060026"/>
    <s v="Haugesund Rideklubb"/>
    <x v="1854"/>
  </r>
  <r>
    <n v="24420"/>
    <x v="3"/>
    <s v="KL11060012"/>
    <s v="Haugesund Seilforening"/>
    <x v="1855"/>
  </r>
  <r>
    <n v="24430"/>
    <x v="3"/>
    <s v="KL11060022"/>
    <s v="Haugesund Sportsdanseklubb Haf"/>
    <x v="1856"/>
  </r>
  <r>
    <n v="24421"/>
    <x v="3"/>
    <s v="KL11060013"/>
    <s v="Haugesund Sportsdykkere"/>
    <x v="1857"/>
  </r>
  <r>
    <n v="24423"/>
    <x v="3"/>
    <s v="KL11060015"/>
    <s v="Haugesund Svømmeklubb"/>
    <x v="1858"/>
  </r>
  <r>
    <n v="553857"/>
    <x v="3"/>
    <s v="KL11060082"/>
    <s v="Haugesund Taekwon-Do Klubb"/>
    <x v="1859"/>
  </r>
  <r>
    <n v="708200"/>
    <x v="3"/>
    <s v="KL11060100"/>
    <s v="Haugesund Triathlon Klubb"/>
    <x v="1860"/>
  </r>
  <r>
    <n v="24422"/>
    <x v="3"/>
    <s v="KL11060014"/>
    <s v="Haugesund Turnforening"/>
    <x v="1861"/>
  </r>
  <r>
    <n v="24444"/>
    <x v="3"/>
    <s v="KL11060036"/>
    <s v="Haugesund Vektløfter Klubb"/>
    <x v="1862"/>
  </r>
  <r>
    <n v="24441"/>
    <x v="3"/>
    <s v="KL11060033"/>
    <s v="HAUGESUND VOLLEYBALLKLUBB KFUK-KFUM"/>
    <x v="1863"/>
  </r>
  <r>
    <n v="22746"/>
    <x v="3"/>
    <s v="KL06230005"/>
    <s v="Haugfoss Idrettsforening"/>
    <x v="1864"/>
  </r>
  <r>
    <n v="22613"/>
    <x v="3"/>
    <s v="KL06050004"/>
    <s v="Haugsbygd Idrettsforening"/>
    <x v="1865"/>
  </r>
  <r>
    <n v="20785"/>
    <x v="3"/>
    <s v="KL03010119"/>
    <s v="Hauketo Idrettsforening"/>
    <x v="1866"/>
  </r>
  <r>
    <n v="25518"/>
    <x v="3"/>
    <s v="KL12530002"/>
    <s v="Hausvik Fotballklubb"/>
    <x v="1867"/>
  </r>
  <r>
    <n v="24571"/>
    <x v="3"/>
    <s v="KL11240002"/>
    <s v="Havhesten Undervanns Klubb"/>
    <x v="1868"/>
  </r>
  <r>
    <n v="580366"/>
    <x v="3"/>
    <s v="KL07040093"/>
    <s v="Havpadlerne Færder"/>
    <x v="1869"/>
  </r>
  <r>
    <n v="557245"/>
    <x v="3"/>
    <s v="KL12440013"/>
    <s v="Havstril Padleklubb"/>
    <x v="1870"/>
  </r>
  <r>
    <n v="24572"/>
    <x v="3"/>
    <s v="KL11240003"/>
    <s v="Havørn Allianseidrettslag"/>
    <x v="1871"/>
  </r>
  <r>
    <n v="547546"/>
    <x v="3"/>
    <s v="KL11240069"/>
    <s v="Havørn allianseidrettslag fotball"/>
    <x v="1872"/>
  </r>
  <r>
    <n v="547553"/>
    <x v="3"/>
    <s v="KL11240070"/>
    <s v="Havørn allianseidrettslag gymnastikk og turn"/>
    <x v="21"/>
  </r>
  <r>
    <n v="28519"/>
    <x v="3"/>
    <s v="KL20180002"/>
    <s v="Havøysund Idrettslag"/>
    <x v="1873"/>
  </r>
  <r>
    <n v="28520"/>
    <x v="3"/>
    <s v="KL20180003"/>
    <s v="Havøysund Skiklubb"/>
    <x v="1874"/>
  </r>
  <r>
    <n v="22411"/>
    <x v="3"/>
    <s v="KL05400006"/>
    <s v="Hedalen Idrettslag"/>
    <x v="1875"/>
  </r>
  <r>
    <n v="22412"/>
    <x v="3"/>
    <s v="KL05400007"/>
    <s v="Hedalen Skytterlags Miniatyrgruppe"/>
    <x v="1876"/>
  </r>
  <r>
    <n v="23363"/>
    <x v="3"/>
    <s v="KL08070003"/>
    <s v="Heddal Idrettslag"/>
    <x v="1877"/>
  </r>
  <r>
    <n v="21634"/>
    <x v="3"/>
    <s v="KL04030071"/>
    <s v="Hedemarken Klatreklubb"/>
    <x v="1878"/>
  </r>
  <r>
    <n v="21587"/>
    <x v="3"/>
    <s v="KL04030023"/>
    <s v="Hedemarken Rideklubb"/>
    <x v="1879"/>
  </r>
  <r>
    <n v="590259"/>
    <x v="3"/>
    <s v="KL04030103"/>
    <s v="HEDMARKEN CURLINGKLUBB"/>
    <x v="1880"/>
  </r>
  <r>
    <n v="23124"/>
    <x v="3"/>
    <s v="KL07090041"/>
    <s v="Hedrum Idrettslag"/>
    <x v="1881"/>
  </r>
  <r>
    <n v="23125"/>
    <x v="3"/>
    <s v="KL07090042"/>
    <s v="Hedrum Orienteringslag"/>
    <x v="1882"/>
  </r>
  <r>
    <n v="193209"/>
    <x v="3"/>
    <s v="KL02200079"/>
    <s v="Heggedal Friidrettsklubb"/>
    <x v="1883"/>
  </r>
  <r>
    <n v="20226"/>
    <x v="3"/>
    <s v="KL02200028"/>
    <s v="Heggedal Idrettslag"/>
    <x v="1884"/>
  </r>
  <r>
    <n v="27085"/>
    <x v="3"/>
    <s v="KL17140009"/>
    <s v="Hegra Idrettslag"/>
    <x v="1885"/>
  </r>
  <r>
    <n v="25771"/>
    <x v="3"/>
    <s v="KL14430006"/>
    <s v="Heia Idrettslag"/>
    <x v="1886"/>
  </r>
  <r>
    <n v="723622"/>
    <x v="3"/>
    <s v="KL12210269"/>
    <s v="Heiane Bokseklubb"/>
    <x v="1887"/>
  </r>
  <r>
    <n v="22210"/>
    <x v="3"/>
    <s v="KL05170002"/>
    <s v="Heidal Idrettslag"/>
    <x v="1888"/>
  </r>
  <r>
    <n v="452572"/>
    <x v="3"/>
    <s v="KL16010399"/>
    <s v="Heimdal Bowling Klubb"/>
    <x v="1889"/>
  </r>
  <r>
    <n v="163521"/>
    <x v="3"/>
    <s v="KL16010329"/>
    <s v="Heimdal Fotball"/>
    <x v="1890"/>
  </r>
  <r>
    <n v="163523"/>
    <x v="3"/>
    <s v="KL16010331"/>
    <s v="Heimdal Håndball"/>
    <x v="1891"/>
  </r>
  <r>
    <n v="26419"/>
    <x v="3"/>
    <s v="KL16010027"/>
    <s v="Heimdal Idrettsforening"/>
    <x v="1892"/>
  </r>
  <r>
    <n v="811972"/>
    <x v="3"/>
    <s v="KL16010560"/>
    <s v="Heimdal Taekwondo klubb"/>
    <x v="1893"/>
  </r>
  <r>
    <n v="163525"/>
    <x v="3"/>
    <s v="KL16010333"/>
    <s v="Heimdal-Ski"/>
    <x v="1894"/>
  </r>
  <r>
    <n v="23267"/>
    <x v="3"/>
    <s v="KL08050038"/>
    <s v="Heistad Trialklubb"/>
    <x v="1895"/>
  </r>
  <r>
    <n v="139676"/>
    <x v="3"/>
    <s v="KL18240042"/>
    <s v="Helgeland Golfklubb"/>
    <x v="1896"/>
  </r>
  <r>
    <n v="23443"/>
    <x v="3"/>
    <s v="KL08190001"/>
    <s v="Helgen Idrettslag"/>
    <x v="1897"/>
  </r>
  <r>
    <n v="686116"/>
    <x v="3"/>
    <s v="KL07090108"/>
    <s v="Helgeroa Sykkelklubb"/>
    <x v="1898"/>
  </r>
  <r>
    <n v="23027"/>
    <x v="3"/>
    <s v="KL07060003"/>
    <s v="Helgerød Idrettslag"/>
    <x v="1899"/>
  </r>
  <r>
    <n v="27177"/>
    <x v="3"/>
    <s v="KL17210001"/>
    <s v="Helgådal Idrettslag"/>
    <x v="1900"/>
  </r>
  <r>
    <n v="20089"/>
    <x v="3"/>
    <s v="KL02190042"/>
    <s v="Helios Idrettsforening"/>
    <x v="1901"/>
  </r>
  <r>
    <n v="887754"/>
    <x v="3"/>
    <s v="KL50350001"/>
    <s v="Hell Ultraløperklubb"/>
    <x v="1902"/>
  </r>
  <r>
    <n v="23411"/>
    <x v="3"/>
    <s v="KL08150001"/>
    <s v="Helle Idrettsforening"/>
    <x v="1903"/>
  </r>
  <r>
    <n v="24116"/>
    <x v="3"/>
    <s v="KL11010016"/>
    <s v="Helleland Idrettslag"/>
    <x v="1904"/>
  </r>
  <r>
    <n v="24117"/>
    <x v="3"/>
    <s v="KL11010017"/>
    <s v="Hellvik Idrettslag"/>
    <x v="1905"/>
  </r>
  <r>
    <n v="20788"/>
    <x v="3"/>
    <s v="KL03010123"/>
    <s v="Heming Idrettslaget"/>
    <x v="1906"/>
  </r>
  <r>
    <n v="21362"/>
    <x v="3"/>
    <s v="KL03010759"/>
    <s v="Heming Orientering"/>
    <x v="1907"/>
  </r>
  <r>
    <n v="852096"/>
    <x v="3"/>
    <s v="KL16120030"/>
    <s v="Hemne Dykkerklubb"/>
    <x v="1908"/>
  </r>
  <r>
    <n v="859236"/>
    <x v="3"/>
    <s v="KL16120031"/>
    <s v="Hemne Motorklubb"/>
    <x v="1909"/>
  </r>
  <r>
    <n v="527848"/>
    <x v="3"/>
    <s v="KL16120025"/>
    <s v="Hemne RC Klubb"/>
    <x v="1910"/>
  </r>
  <r>
    <n v="722373"/>
    <x v="3"/>
    <s v="KL16120029"/>
    <s v="Hemne Turnforening"/>
    <x v="1911"/>
  </r>
  <r>
    <n v="27575"/>
    <x v="3"/>
    <s v="KL18320007"/>
    <s v="Hemnes Idrettslag"/>
    <x v="1912"/>
  </r>
  <r>
    <n v="530660"/>
    <x v="3"/>
    <s v="KL18320015"/>
    <s v="Hemnes Motorsport Klubb"/>
    <x v="1913"/>
  </r>
  <r>
    <n v="27576"/>
    <x v="3"/>
    <s v="KL18320008"/>
    <s v="Hemnes Pistolklubb"/>
    <x v="1914"/>
  </r>
  <r>
    <n v="22698"/>
    <x v="3"/>
    <s v="KL06180003"/>
    <s v="Hemsedal Golfklubb"/>
    <x v="1915"/>
  </r>
  <r>
    <n v="22696"/>
    <x v="3"/>
    <s v="KL06180001"/>
    <s v="Hemsedal Idrettslag"/>
    <x v="1916"/>
  </r>
  <r>
    <n v="26972"/>
    <x v="3"/>
    <s v="KL17020008"/>
    <s v="Henning I L"/>
    <x v="1917"/>
  </r>
  <r>
    <n v="163032"/>
    <x v="3"/>
    <s v="KL17020063"/>
    <s v="Henning Skilag"/>
    <x v="1918"/>
  </r>
  <r>
    <n v="27847"/>
    <x v="3"/>
    <s v="KL18650010"/>
    <s v="Henningsvær Idrettslag"/>
    <x v="1919"/>
  </r>
  <r>
    <n v="146599"/>
    <x v="3"/>
    <s v="KL08170014"/>
    <s v="Henseid Idrettslag"/>
    <x v="1920"/>
  </r>
  <r>
    <n v="780414"/>
    <x v="3"/>
    <s v="KL06050107"/>
    <s v="Heradsbygda Håndballklubb"/>
    <x v="1921"/>
  </r>
  <r>
    <n v="22614"/>
    <x v="3"/>
    <s v="KL06050005"/>
    <s v="Heradsbygda IL"/>
    <x v="1922"/>
  </r>
  <r>
    <n v="221790"/>
    <x v="3"/>
    <s v="KL12470045"/>
    <s v="Herdla Golfklubb"/>
    <x v="1923"/>
  </r>
  <r>
    <n v="23737"/>
    <x v="3"/>
    <s v="KL09280003"/>
    <s v="Herefoss Idrettslag"/>
    <x v="1924"/>
  </r>
  <r>
    <n v="869849"/>
    <x v="3"/>
    <s v="KL18530009"/>
    <s v="Herjangsfjellet Tur og Løypelag"/>
    <x v="1925"/>
  </r>
  <r>
    <n v="23354"/>
    <x v="3"/>
    <s v="KL08060072"/>
    <s v="Herkules Fotball"/>
    <x v="1182"/>
  </r>
  <r>
    <n v="23353"/>
    <x v="3"/>
    <s v="KL08060071"/>
    <s v="Herkules Friidrett"/>
    <x v="1164"/>
  </r>
  <r>
    <n v="23358"/>
    <x v="3"/>
    <s v="KL08060076"/>
    <s v="Herkules IF Håndball"/>
    <x v="1926"/>
  </r>
  <r>
    <n v="23356"/>
    <x v="3"/>
    <s v="KL08060074"/>
    <s v="Herkules Ski"/>
    <x v="1927"/>
  </r>
  <r>
    <n v="23355"/>
    <x v="3"/>
    <s v="KL08060073"/>
    <s v="Herkules Skøyter"/>
    <x v="1928"/>
  </r>
  <r>
    <n v="827748"/>
    <x v="3"/>
    <s v="KL08060131"/>
    <s v="Herkules Sykkel"/>
    <x v="1929"/>
  </r>
  <r>
    <n v="23357"/>
    <x v="3"/>
    <s v="KL08060075"/>
    <s v="Herkules Turn"/>
    <x v="1930"/>
  </r>
  <r>
    <n v="21840"/>
    <x v="3"/>
    <s v="KL04270012"/>
    <s v="Hernes Idrettslag"/>
    <x v="1931"/>
  </r>
  <r>
    <n v="21841"/>
    <x v="3"/>
    <s v="KL04270013"/>
    <s v="Hernes Salongskytterlag"/>
    <x v="1357"/>
  </r>
  <r>
    <n v="23399"/>
    <x v="3"/>
    <s v="KL08140002"/>
    <s v="Herre Idrettsforening"/>
    <x v="1932"/>
  </r>
  <r>
    <n v="27511"/>
    <x v="3"/>
    <s v="KL18240009"/>
    <s v="Herringen Idrettslag"/>
    <x v="1933"/>
  </r>
  <r>
    <n v="26019"/>
    <x v="3"/>
    <s v="KL15150010"/>
    <s v="Herøy Biljardklubb"/>
    <x v="1934"/>
  </r>
  <r>
    <n v="26014"/>
    <x v="3"/>
    <s v="KL15150005"/>
    <s v="Herøy Dykkerklubb"/>
    <x v="1935"/>
  </r>
  <r>
    <n v="27472"/>
    <x v="3"/>
    <s v="KL18180001"/>
    <s v="Herøy Idrettslag"/>
    <x v="1936"/>
  </r>
  <r>
    <n v="604780"/>
    <x v="3"/>
    <s v="KL15150013"/>
    <s v="Herøy Kajakklubb"/>
    <x v="1937"/>
  </r>
  <r>
    <n v="23244"/>
    <x v="3"/>
    <s v="KL08050015"/>
    <s v="Herøya Idrettsforening"/>
    <x v="1938"/>
  </r>
  <r>
    <n v="24473"/>
    <x v="3"/>
    <s v="KL11120001"/>
    <s v="Heskestad Idrettslag"/>
    <x v="1939"/>
  </r>
  <r>
    <n v="26866"/>
    <x v="3"/>
    <s v="KL16440003"/>
    <s v="Hessdalen Idrettslag"/>
    <x v="1940"/>
  </r>
  <r>
    <n v="163587"/>
    <x v="3"/>
    <s v="KL20300045"/>
    <s v="Hesseng Idrettslag"/>
    <x v="1941"/>
  </r>
  <r>
    <n v="25488"/>
    <x v="3"/>
    <s v="KL12470016"/>
    <s v="Hetlevik Idrettslag"/>
    <x v="1942"/>
  </r>
  <r>
    <n v="666080"/>
    <x v="3"/>
    <s v="KL07060094"/>
    <s v="HG Gokstad Håndballklubb"/>
    <x v="1943"/>
  </r>
  <r>
    <n v="23977"/>
    <x v="3"/>
    <s v="KL10040013"/>
    <s v="Hidra Fotballklubb"/>
    <x v="1944"/>
  </r>
  <r>
    <n v="24856"/>
    <x v="3"/>
    <s v="KL12010105"/>
    <s v="Hill Sportsdansere"/>
    <x v="1945"/>
  </r>
  <r>
    <n v="27455"/>
    <x v="3"/>
    <s v="KL18130008"/>
    <s v="Hilstad IL"/>
    <x v="1946"/>
  </r>
  <r>
    <n v="27132"/>
    <x v="3"/>
    <s v="KL17180001"/>
    <s v="Hindrum Skilag"/>
    <x v="1947"/>
  </r>
  <r>
    <n v="24397"/>
    <x v="3"/>
    <s v="KL11030178"/>
    <s v="Hinna Fotball"/>
    <x v="1948"/>
  </r>
  <r>
    <n v="24399"/>
    <x v="3"/>
    <s v="KL11030180"/>
    <s v="Hinna Friidrett"/>
    <x v="1949"/>
  </r>
  <r>
    <n v="24398"/>
    <x v="3"/>
    <s v="KL11030179"/>
    <s v="Hinna Håndball"/>
    <x v="1950"/>
  </r>
  <r>
    <n v="524436"/>
    <x v="3"/>
    <s v="KL11030255"/>
    <s v="Hinna Innebandy"/>
    <x v="1951"/>
  </r>
  <r>
    <n v="458665"/>
    <x v="3"/>
    <s v="KL11030243"/>
    <s v="Hinna Volleyball"/>
    <x v="1952"/>
  </r>
  <r>
    <n v="699629"/>
    <x v="3"/>
    <s v="KL19030096"/>
    <s v="Hinnøy Golfklubb"/>
    <x v="1953"/>
  </r>
  <r>
    <n v="579158"/>
    <x v="3"/>
    <s v="KL16010457"/>
    <s v="Hippos Hockey"/>
    <x v="1954"/>
  </r>
  <r>
    <n v="23660"/>
    <x v="3"/>
    <s v="KL09060065"/>
    <s v="Hisøy Idrettslag"/>
    <x v="1955"/>
  </r>
  <r>
    <n v="23661"/>
    <x v="3"/>
    <s v="KL09060066"/>
    <s v="Hisøy Orienteringsklubb"/>
    <x v="1956"/>
  </r>
  <r>
    <n v="26703"/>
    <x v="3"/>
    <s v="KL16170015"/>
    <s v="Hitra Fotballklubb"/>
    <x v="1957"/>
  </r>
  <r>
    <n v="26700"/>
    <x v="3"/>
    <s v="KL16170011"/>
    <s v="Hitra Friidrettsklubb"/>
    <x v="1958"/>
  </r>
  <r>
    <n v="221022"/>
    <x v="3"/>
    <s v="KL16170022"/>
    <s v="Hitra Golfklubb"/>
    <x v="1959"/>
  </r>
  <r>
    <n v="26693"/>
    <x v="3"/>
    <s v="KL16170003"/>
    <s v="Hitra Idrettslag"/>
    <x v="1960"/>
  </r>
  <r>
    <n v="26698"/>
    <x v="3"/>
    <s v="KL16170008"/>
    <s v="Hitra Pistolklubb"/>
    <x v="1961"/>
  </r>
  <r>
    <n v="26694"/>
    <x v="3"/>
    <s v="KL16170004"/>
    <s v="Hitra Vektløfterklubb"/>
    <x v="1962"/>
  </r>
  <r>
    <n v="26847"/>
    <x v="3"/>
    <s v="KL16400003"/>
    <s v="Hitterdal og Feragen Idrettslag"/>
    <x v="1963"/>
  </r>
  <r>
    <n v="23497"/>
    <x v="3"/>
    <s v="KL08270004"/>
    <s v="Hjartdal Idrettslag"/>
    <x v="1964"/>
  </r>
  <r>
    <n v="163917"/>
    <x v="3"/>
    <s v="KL12010483"/>
    <s v="Hjellestad Jet Ski Klubb"/>
    <x v="1965"/>
  </r>
  <r>
    <n v="24857"/>
    <x v="3"/>
    <s v="KL12010106"/>
    <s v="Hjellestad Seilforening"/>
    <x v="1966"/>
  </r>
  <r>
    <n v="25522"/>
    <x v="3"/>
    <s v="KL12530006"/>
    <s v="Hjellvik Idrettslag"/>
    <x v="1967"/>
  </r>
  <r>
    <n v="24643"/>
    <x v="3"/>
    <s v="KL11330002"/>
    <s v="Hjelmeland Idrettslag"/>
    <x v="1968"/>
  </r>
  <r>
    <n v="25881"/>
    <x v="3"/>
    <s v="KL15020070"/>
    <s v="Hjelset-Kleive Fotball"/>
    <x v="1969"/>
  </r>
  <r>
    <n v="186751"/>
    <x v="3"/>
    <s v="KL09060100"/>
    <s v="Hjertetrimmen i Arendal"/>
    <x v="1970"/>
  </r>
  <r>
    <n v="459156"/>
    <x v="3"/>
    <s v="KL10010172"/>
    <s v="Hjertetrimmen i Kristiansand"/>
    <x v="1971"/>
  </r>
  <r>
    <n v="26038"/>
    <x v="3"/>
    <s v="KL15170005"/>
    <s v="Hjørungavåg Idrettslag"/>
    <x v="1972"/>
  </r>
  <r>
    <n v="26037"/>
    <x v="3"/>
    <s v="KL15170004"/>
    <s v="Hjørungavåg Pistolklubb"/>
    <x v="1973"/>
  </r>
  <r>
    <n v="23165"/>
    <x v="3"/>
    <s v="KL07130001"/>
    <s v="HK - 72 Sande"/>
    <x v="1974"/>
  </r>
  <r>
    <n v="707189"/>
    <x v="3"/>
    <s v="KL01250026"/>
    <s v="HK Eidsberg"/>
    <x v="1975"/>
  </r>
  <r>
    <n v="19485"/>
    <x v="3"/>
    <s v="KL01040002"/>
    <s v="Hk Herulf Moss"/>
    <x v="1976"/>
  </r>
  <r>
    <n v="131356"/>
    <x v="3"/>
    <s v="KL01220013"/>
    <s v="HK Trøgstad 97"/>
    <x v="1977"/>
  </r>
  <r>
    <n v="709112"/>
    <x v="3"/>
    <s v="KL05290056"/>
    <s v="HK Vestre Toten"/>
    <x v="1978"/>
  </r>
  <r>
    <n v="19897"/>
    <x v="3"/>
    <s v="KL01380005"/>
    <s v="Hobøl Idrettslag"/>
    <x v="1979"/>
  </r>
  <r>
    <n v="19893"/>
    <x v="3"/>
    <s v="KL01380001"/>
    <s v="Hobøl Miniatyrskytterlag"/>
    <x v="1980"/>
  </r>
  <r>
    <n v="19899"/>
    <x v="3"/>
    <s v="KL01380007"/>
    <s v="Hobøl Motorklubb"/>
    <x v="1981"/>
  </r>
  <r>
    <n v="743467"/>
    <x v="3"/>
    <s v="KL19020254"/>
    <s v="Hockeyklubb Tromsø Stars"/>
    <x v="1982"/>
  </r>
  <r>
    <n v="21951"/>
    <x v="3"/>
    <s v="KL04360001"/>
    <s v="Hodalen Idrettslag"/>
    <x v="1983"/>
  </r>
  <r>
    <n v="20792"/>
    <x v="3"/>
    <s v="KL03010127"/>
    <s v="Hodr Idrettslag For Synshemmede"/>
    <x v="1984"/>
  </r>
  <r>
    <n v="23181"/>
    <x v="3"/>
    <s v="KL07140004"/>
    <s v="Hof Golfklubb"/>
    <x v="1985"/>
  </r>
  <r>
    <n v="23178"/>
    <x v="3"/>
    <s v="KL07140001"/>
    <s v="Hof Idrettslag"/>
    <x v="1986"/>
  </r>
  <r>
    <n v="21798"/>
    <x v="3"/>
    <s v="KL04250005"/>
    <s v="Hof Idrettslag"/>
    <x v="1987"/>
  </r>
  <r>
    <n v="462276"/>
    <x v="3"/>
    <s v="KL07140007"/>
    <s v="Hof Modellbil Klubb"/>
    <x v="1988"/>
  </r>
  <r>
    <n v="23179"/>
    <x v="3"/>
    <s v="KL07140002"/>
    <s v="Hof Rideklubb"/>
    <x v="1989"/>
  </r>
  <r>
    <n v="24544"/>
    <x v="3"/>
    <s v="KL11210020"/>
    <s v="Hognestad Idrettslag"/>
    <x v="1990"/>
  </r>
  <r>
    <n v="22772"/>
    <x v="3"/>
    <s v="KL06240008"/>
    <s v="Hokksund Idrettslag"/>
    <x v="1991"/>
  </r>
  <r>
    <n v="22784"/>
    <x v="3"/>
    <s v="KL06240021"/>
    <s v="Hokksund Pistolklubb"/>
    <x v="1992"/>
  </r>
  <r>
    <n v="22775"/>
    <x v="3"/>
    <s v="KL06240011"/>
    <s v="Hokksund Turnforening"/>
    <x v="1993"/>
  </r>
  <r>
    <n v="22718"/>
    <x v="3"/>
    <s v="KL06200008"/>
    <s v="Hol Idrettslag"/>
    <x v="1994"/>
  </r>
  <r>
    <n v="699581"/>
    <x v="3"/>
    <s v="KL18040145"/>
    <s v="Holand Hestesportsklubb"/>
    <x v="435"/>
  </r>
  <r>
    <n v="26203"/>
    <x v="3"/>
    <s v="KL15390003"/>
    <s v="Holmemstranda Idrettslag"/>
    <x v="1995"/>
  </r>
  <r>
    <n v="186455"/>
    <x v="3"/>
    <s v="KL02200077"/>
    <s v="Holmen Hockey"/>
    <x v="1996"/>
  </r>
  <r>
    <n v="20227"/>
    <x v="3"/>
    <s v="KL02200029"/>
    <s v="Holmen Idrettsforening"/>
    <x v="1997"/>
  </r>
  <r>
    <n v="163827"/>
    <x v="3"/>
    <s v="KL02200074"/>
    <s v="Holmen Tennisklubb"/>
    <x v="1998"/>
  </r>
  <r>
    <n v="557620"/>
    <x v="3"/>
    <s v="KL02200103"/>
    <s v="Holmen Tropp og Turnforening"/>
    <x v="1999"/>
  </r>
  <r>
    <n v="872466"/>
    <x v="3"/>
    <s v="KL03011622"/>
    <s v="Holmenkollen Skiskytterklubb"/>
    <x v="2000"/>
  </r>
  <r>
    <n v="20794"/>
    <x v="3"/>
    <s v="KL03010129"/>
    <s v="Holmenkollen Tennisklubb"/>
    <x v="2001"/>
  </r>
  <r>
    <n v="172087"/>
    <x v="3"/>
    <s v="KL07020022"/>
    <s v="Holmestrand Dykkerklubb"/>
    <x v="2002"/>
  </r>
  <r>
    <n v="22952"/>
    <x v="3"/>
    <s v="KL07020008"/>
    <s v="Holmestrand Idrettsforening"/>
    <x v="2003"/>
  </r>
  <r>
    <n v="709575"/>
    <x v="3"/>
    <s v="KL07020031"/>
    <s v="Holmestrand innebandyklubb"/>
    <x v="2004"/>
  </r>
  <r>
    <n v="22947"/>
    <x v="3"/>
    <s v="KL07020003"/>
    <s v="Holmestrand Og Botne Skøyteklubb"/>
    <x v="2005"/>
  </r>
  <r>
    <n v="22955"/>
    <x v="3"/>
    <s v="KL07020011"/>
    <s v="Holmestrand Og Omegn Rideklubb"/>
    <x v="2006"/>
  </r>
  <r>
    <n v="589761"/>
    <x v="3"/>
    <s v="KL07020030"/>
    <s v="Holmestrand Petanque Klubb"/>
    <x v="950"/>
  </r>
  <r>
    <n v="22961"/>
    <x v="3"/>
    <s v="KL07020017"/>
    <s v="Holmestrand Pistolklubb"/>
    <x v="2007"/>
  </r>
  <r>
    <n v="22957"/>
    <x v="3"/>
    <s v="KL07020013"/>
    <s v="Holmestrand Seilforening"/>
    <x v="2008"/>
  </r>
  <r>
    <n v="470157"/>
    <x v="3"/>
    <s v="KL07020026"/>
    <s v="Holmestrand Sykkelklubb"/>
    <x v="2009"/>
  </r>
  <r>
    <n v="22958"/>
    <x v="3"/>
    <s v="KL07020014"/>
    <s v="Holmestrand Tennisklubb"/>
    <x v="2010"/>
  </r>
  <r>
    <n v="223608"/>
    <x v="3"/>
    <s v="KL03011072"/>
    <s v="Holmlia Cricket Club"/>
    <x v="21"/>
  </r>
  <r>
    <n v="21079"/>
    <x v="3"/>
    <s v="KL03010450"/>
    <s v="Holmlia Sportsklubb"/>
    <x v="2011"/>
  </r>
  <r>
    <n v="22870"/>
    <x v="3"/>
    <s v="KL06280004"/>
    <s v="Holmsbu Idrettsforening"/>
    <x v="2012"/>
  </r>
  <r>
    <n v="19969"/>
    <x v="3"/>
    <s v="KL02140014"/>
    <s v="Holstad Idrettslag"/>
    <x v="2013"/>
  </r>
  <r>
    <n v="23693"/>
    <x v="3"/>
    <s v="KL09140003"/>
    <s v="Holt Idrettsforening"/>
    <x v="2014"/>
  </r>
  <r>
    <n v="20660"/>
    <x v="3"/>
    <s v="KL02380002"/>
    <s v="Holter Idrettsforening"/>
    <x v="2015"/>
  </r>
  <r>
    <n v="472213"/>
    <x v="3"/>
    <s v="KL06260047"/>
    <s v="Holtsmark Golfklubb"/>
    <x v="2016"/>
  </r>
  <r>
    <n v="23907"/>
    <x v="3"/>
    <s v="KL10020003"/>
    <s v="Holum Idrettslag"/>
    <x v="2017"/>
  </r>
  <r>
    <n v="544399"/>
    <x v="3"/>
    <s v="KL10020041"/>
    <s v="Holum Trialklubb"/>
    <x v="2018"/>
  </r>
  <r>
    <n v="26933"/>
    <x v="3"/>
    <s v="KL16630002"/>
    <s v="Hommelvik Idrettslag"/>
    <x v="2019"/>
  </r>
  <r>
    <n v="26935"/>
    <x v="3"/>
    <s v="KL16630004"/>
    <s v="Hommelvik Turnforening"/>
    <x v="2020"/>
  </r>
  <r>
    <n v="139665"/>
    <x v="3"/>
    <s v="KL11020093"/>
    <s v="Hommersåk Innebandyklubb"/>
    <x v="2021"/>
  </r>
  <r>
    <n v="28528"/>
    <x v="3"/>
    <s v="KL20190001"/>
    <s v="Honningsvåg Turn &amp; Idrettsforening"/>
    <x v="2022"/>
  </r>
  <r>
    <n v="24858"/>
    <x v="3"/>
    <s v="KL12010107"/>
    <s v="Hop Basketballklubb"/>
    <x v="2023"/>
  </r>
  <r>
    <n v="23546"/>
    <x v="3"/>
    <s v="KL09010001"/>
    <s v="Hope Idrettslag"/>
    <x v="2024"/>
  </r>
  <r>
    <n v="581579"/>
    <x v="3"/>
    <s v="KL02350064"/>
    <s v="Hoppensprett Turn Jessheim "/>
    <x v="2025"/>
  </r>
  <r>
    <n v="25547"/>
    <x v="3"/>
    <s v="KL12600001"/>
    <s v="Hordabø Idrettslag"/>
    <x v="2026"/>
  </r>
  <r>
    <n v="25105"/>
    <x v="3"/>
    <s v="KL12010374"/>
    <s v="Hordvik Ballklubb"/>
    <x v="2027"/>
  </r>
  <r>
    <n v="25782"/>
    <x v="3"/>
    <s v="KL14440001"/>
    <s v="Hornindal Idrettslag"/>
    <x v="2028"/>
  </r>
  <r>
    <n v="22905"/>
    <x v="3"/>
    <s v="KL07010003"/>
    <s v="Horten Badmintonklubb"/>
    <x v="2029"/>
  </r>
  <r>
    <n v="700349"/>
    <x v="3"/>
    <s v="KL07010063"/>
    <s v="Horten Biljardklubb"/>
    <x v="2030"/>
  </r>
  <r>
    <n v="849926"/>
    <x v="3"/>
    <s v="KL07010065"/>
    <s v="Horten Bokseklubb"/>
    <x v="2031"/>
  </r>
  <r>
    <n v="22909"/>
    <x v="3"/>
    <s v="KL07010007"/>
    <s v="Horten Friidrettsklubb"/>
    <x v="2032"/>
  </r>
  <r>
    <n v="22930"/>
    <x v="3"/>
    <s v="KL07010028"/>
    <s v="Horten Karateklubb"/>
    <x v="2033"/>
  </r>
  <r>
    <n v="452647"/>
    <x v="3"/>
    <s v="KL07010050"/>
    <s v="Horten Kurvballforening"/>
    <x v="21"/>
  </r>
  <r>
    <n v="22913"/>
    <x v="3"/>
    <s v="KL07010011"/>
    <s v="Horten og Omegn Cykleklubb"/>
    <x v="2034"/>
  </r>
  <r>
    <n v="22914"/>
    <x v="3"/>
    <s v="KL07010012"/>
    <s v="Horten og Omegn Pistolklubb"/>
    <x v="2035"/>
  </r>
  <r>
    <n v="22912"/>
    <x v="3"/>
    <s v="KL07010010"/>
    <s v="Horten og Omegn Tennisklubb"/>
    <x v="2036"/>
  </r>
  <r>
    <n v="22917"/>
    <x v="3"/>
    <s v="KL07010015"/>
    <s v="Horten Roklubb"/>
    <x v="2037"/>
  </r>
  <r>
    <n v="22940"/>
    <x v="3"/>
    <s v="KL07010038"/>
    <s v="Horten Rugby Klubb"/>
    <x v="2038"/>
  </r>
  <r>
    <n v="22918"/>
    <x v="3"/>
    <s v="KL07010016"/>
    <s v="Horten Seilforening"/>
    <x v="2039"/>
  </r>
  <r>
    <n v="22919"/>
    <x v="3"/>
    <s v="KL07010017"/>
    <s v="Horten Skiklubb"/>
    <x v="2040"/>
  </r>
  <r>
    <n v="22921"/>
    <x v="3"/>
    <s v="KL07010019"/>
    <s v="Horten Sportsklubb"/>
    <x v="2041"/>
  </r>
  <r>
    <n v="22922"/>
    <x v="3"/>
    <s v="KL07010020"/>
    <s v="Horten Svømmeklubb"/>
    <x v="2042"/>
  </r>
  <r>
    <n v="22923"/>
    <x v="3"/>
    <s v="KL07010021"/>
    <s v="Horten Undervannsklubb"/>
    <x v="2043"/>
  </r>
  <r>
    <n v="22924"/>
    <x v="3"/>
    <s v="KL07010022"/>
    <s v="Horten Volleyball Klubb"/>
    <x v="2044"/>
  </r>
  <r>
    <n v="22926"/>
    <x v="3"/>
    <s v="KL07010024"/>
    <s v="Hortens Turnforening"/>
    <x v="2045"/>
  </r>
  <r>
    <n v="26068"/>
    <x v="3"/>
    <s v="KL15200004"/>
    <s v="Hovdebygda Idrettslag"/>
    <x v="2046"/>
  </r>
  <r>
    <n v="213062"/>
    <x v="3"/>
    <s v="KL09410007"/>
    <s v="Hovden Golfklubb"/>
    <x v="2047"/>
  </r>
  <r>
    <n v="23769"/>
    <x v="3"/>
    <s v="KL09410003"/>
    <s v="Hovden Pistol Klubb"/>
    <x v="2048"/>
  </r>
  <r>
    <n v="23768"/>
    <x v="3"/>
    <s v="KL09410002"/>
    <s v="Hovden Sportsklubb"/>
    <x v="2049"/>
  </r>
  <r>
    <n v="26887"/>
    <x v="3"/>
    <s v="KL16530005"/>
    <s v="Hovin Idrettslag"/>
    <x v="2050"/>
  </r>
  <r>
    <n v="24479"/>
    <x v="3"/>
    <s v="KL11120007"/>
    <s v="Hovsherad Idrettslag"/>
    <x v="2051"/>
  </r>
  <r>
    <n v="186747"/>
    <x v="3"/>
    <s v="KL09040046"/>
    <s v="Hrani Islandshestforening"/>
    <x v="2052"/>
  </r>
  <r>
    <n v="23559"/>
    <x v="3"/>
    <s v="KL09010017"/>
    <s v="Hrimfaxi Hesteklubb"/>
    <x v="2053"/>
  </r>
  <r>
    <n v="22554"/>
    <x v="3"/>
    <s v="KL06020078"/>
    <s v="Hrimnir Islandshestforening"/>
    <x v="2054"/>
  </r>
  <r>
    <n v="23460"/>
    <x v="3"/>
    <s v="KL08210006"/>
    <s v="Hsn Il Bø"/>
    <x v="1954"/>
  </r>
  <r>
    <n v="680383"/>
    <x v="3"/>
    <s v="KL02110040"/>
    <s v="HSV Fotball"/>
    <x v="2055"/>
  </r>
  <r>
    <n v="23524"/>
    <x v="3"/>
    <s v="KL08310003"/>
    <s v="Hugljufur Islandshestforening"/>
    <x v="2056"/>
  </r>
  <r>
    <n v="21077"/>
    <x v="3"/>
    <s v="KL03010447"/>
    <s v="Huk-ladegaardsøen Fotballklubb"/>
    <x v="2057"/>
  </r>
  <r>
    <n v="26111"/>
    <x v="3"/>
    <s v="KL15280001"/>
    <s v="Hundeidvik Idrettslag"/>
    <x v="2058"/>
  </r>
  <r>
    <n v="587489"/>
    <x v="3"/>
    <s v="KL11030271"/>
    <s v="Hundvåg Håndball"/>
    <x v="2059"/>
  </r>
  <r>
    <n v="534141"/>
    <x v="3"/>
    <s v="KL11030259"/>
    <s v="Hundvåg Idrettslag"/>
    <x v="2060"/>
  </r>
  <r>
    <n v="683694"/>
    <x v="3"/>
    <s v="KL12010741"/>
    <s v="Hung Kuen Kung Fu Klubb"/>
    <x v="2061"/>
  </r>
  <r>
    <n v="27356"/>
    <x v="3"/>
    <s v="KL18040053"/>
    <s v="Hunstad Fotballklubb"/>
    <x v="2062"/>
  </r>
  <r>
    <n v="20677"/>
    <x v="3"/>
    <s v="KL02390002"/>
    <s v="Hurdal Idrettslag"/>
    <x v="2063"/>
  </r>
  <r>
    <n v="20683"/>
    <x v="3"/>
    <s v="KL02390009"/>
    <s v="Hurdal Rideklubb"/>
    <x v="2064"/>
  </r>
  <r>
    <n v="22871"/>
    <x v="3"/>
    <s v="KL06280005"/>
    <s v="Huringen IF"/>
    <x v="2065"/>
  </r>
  <r>
    <n v="188037"/>
    <x v="3"/>
    <s v="KL06280020"/>
    <s v="Hurum Golfklubb"/>
    <x v="2066"/>
  </r>
  <r>
    <n v="22873"/>
    <x v="3"/>
    <s v="KL06280007"/>
    <s v="Hurum Orienteringslag"/>
    <x v="2067"/>
  </r>
  <r>
    <n v="22878"/>
    <x v="3"/>
    <s v="KL06280012"/>
    <s v="Hurum Rideklubb"/>
    <x v="2068"/>
  </r>
  <r>
    <n v="22875"/>
    <x v="3"/>
    <s v="KL06280009"/>
    <s v="Hurum Seilforening"/>
    <x v="2069"/>
  </r>
  <r>
    <n v="22874"/>
    <x v="3"/>
    <s v="KL06280008"/>
    <s v="Hurum Sportsskytterklubb"/>
    <x v="2070"/>
  </r>
  <r>
    <n v="470294"/>
    <x v="3"/>
    <s v="KL01060146"/>
    <s v="Huseby &amp; Hankø Golfklubb"/>
    <x v="2071"/>
  </r>
  <r>
    <n v="564347"/>
    <x v="3"/>
    <s v="KL15480033"/>
    <s v="Hustadvika Padleklubb"/>
    <x v="2072"/>
  </r>
  <r>
    <n v="23002"/>
    <x v="3"/>
    <s v="KL07040037"/>
    <s v="Husøy og Foynland Idrettsforening"/>
    <x v="2073"/>
  </r>
  <r>
    <n v="454454"/>
    <x v="3"/>
    <s v="KL01110014"/>
    <s v="Hvaler Golfklubb"/>
    <x v="2074"/>
  </r>
  <r>
    <n v="19763"/>
    <x v="3"/>
    <s v="KL01110004"/>
    <s v="Hvaler Idrettslag"/>
    <x v="2075"/>
  </r>
  <r>
    <n v="205041"/>
    <x v="3"/>
    <s v="KL01110011"/>
    <s v="Hvaler Sportsskyttere"/>
    <x v="2076"/>
  </r>
  <r>
    <n v="505584"/>
    <x v="3"/>
    <s v="KL02200098"/>
    <s v="Hvalstad Idrettslag"/>
    <x v="2077"/>
  </r>
  <r>
    <n v="452209"/>
    <x v="3"/>
    <s v="KL02360042"/>
    <s v="Hvam Golfklubb"/>
    <x v="2078"/>
  </r>
  <r>
    <n v="20596"/>
    <x v="3"/>
    <s v="KL02360010"/>
    <s v="Hvam Idrettslag"/>
    <x v="2079"/>
  </r>
  <r>
    <n v="23127"/>
    <x v="3"/>
    <s v="KL07090044"/>
    <s v="Hvarnes IL"/>
    <x v="2080"/>
  </r>
  <r>
    <n v="781700"/>
    <x v="3"/>
    <s v="KL02110047"/>
    <s v="Hvitsten Seilforening"/>
    <x v="2081"/>
  </r>
  <r>
    <n v="164148"/>
    <x v="3"/>
    <s v="KL06040042"/>
    <s v="Hvittingfoss Alpinklubb"/>
    <x v="2082"/>
  </r>
  <r>
    <n v="22574"/>
    <x v="3"/>
    <s v="KL06040004"/>
    <s v="Hvittingfoss Idrettslag"/>
    <x v="2083"/>
  </r>
  <r>
    <n v="22605"/>
    <x v="3"/>
    <s v="KL06040036"/>
    <s v="Hvittingfoss Luftsportklubb"/>
    <x v="2084"/>
  </r>
  <r>
    <n v="577668"/>
    <x v="3"/>
    <s v="KL06020161"/>
    <s v="Hwa Rang Team Drammen"/>
    <x v="2085"/>
  </r>
  <r>
    <n v="25788"/>
    <x v="3"/>
    <s v="KL14450007"/>
    <s v="Hyen Idrettslag"/>
    <x v="631"/>
  </r>
  <r>
    <n v="22844"/>
    <x v="3"/>
    <s v="KL06270002"/>
    <s v="Hyggen Idrettsforening"/>
    <x v="2086"/>
  </r>
  <r>
    <n v="23764"/>
    <x v="3"/>
    <s v="KL09400003"/>
    <s v="Hylestad Pistolklubb"/>
    <x v="2087"/>
  </r>
  <r>
    <n v="25616"/>
    <x v="3"/>
    <s v="KL14130003"/>
    <s v="Hyllestad Idrettslag"/>
    <x v="2088"/>
  </r>
  <r>
    <n v="24658"/>
    <x v="3"/>
    <s v="KL11340011"/>
    <s v="Hylsfjorden Idrettslag"/>
    <x v="2089"/>
  </r>
  <r>
    <n v="24073"/>
    <x v="3"/>
    <s v="KL10340003"/>
    <s v="Hægebostad Idrettslag"/>
    <x v="2090"/>
  </r>
  <r>
    <n v="19830"/>
    <x v="3"/>
    <s v="KL01250005"/>
    <s v="Hærland Idrettslag"/>
    <x v="2091"/>
  </r>
  <r>
    <n v="20269"/>
    <x v="3"/>
    <s v="KL02210009"/>
    <s v="Høland Idretts og ungdomslag "/>
    <x v="2092"/>
  </r>
  <r>
    <n v="24174"/>
    <x v="3"/>
    <s v="KL11020043"/>
    <s v="Høle Idrettslag"/>
    <x v="2093"/>
  </r>
  <r>
    <n v="19900"/>
    <x v="3"/>
    <s v="KL02110001"/>
    <s v="Hølen Idrettsklubb"/>
    <x v="2094"/>
  </r>
  <r>
    <n v="22422"/>
    <x v="3"/>
    <s v="KL05410004"/>
    <s v="Høljarast Idrettslag"/>
    <x v="2095"/>
  </r>
  <r>
    <n v="163371"/>
    <x v="3"/>
    <s v="KL06050073"/>
    <s v="Hønefoss Ballklubb"/>
    <x v="2096"/>
  </r>
  <r>
    <n v="22657"/>
    <x v="3"/>
    <s v="KL06050052"/>
    <s v="Hønefoss Basketballklubb"/>
    <x v="2097"/>
  </r>
  <r>
    <n v="163648"/>
    <x v="3"/>
    <s v="KL06050074"/>
    <s v="Hønefoss Discsport Klubb"/>
    <x v="2098"/>
  </r>
  <r>
    <n v="472163"/>
    <x v="3"/>
    <s v="KL06050089"/>
    <s v="Hønefoss Mikroflyklubb"/>
    <x v="2099"/>
  </r>
  <r>
    <n v="22618"/>
    <x v="3"/>
    <s v="KL06050009"/>
    <s v="Hønefoss og Ringerike Rideklubb"/>
    <x v="2100"/>
  </r>
  <r>
    <n v="721842"/>
    <x v="3"/>
    <s v="KL06050103"/>
    <s v="Hønefoss Rc-Klubb"/>
    <x v="2101"/>
  </r>
  <r>
    <n v="22650"/>
    <x v="3"/>
    <s v="KL06050043"/>
    <s v="Hønefoss Skiskytterklubb"/>
    <x v="2102"/>
  </r>
  <r>
    <n v="22644"/>
    <x v="3"/>
    <s v="KL06050036"/>
    <s v="Hønefoss Sportsklubb"/>
    <x v="2103"/>
  </r>
  <r>
    <n v="22619"/>
    <x v="3"/>
    <s v="KL06050010"/>
    <s v="Hønefoss Tennisklubb"/>
    <x v="2104"/>
  </r>
  <r>
    <n v="22617"/>
    <x v="3"/>
    <s v="KL06050008"/>
    <s v="Hønefoss Volleyballklubb"/>
    <x v="2105"/>
  </r>
  <r>
    <n v="23452"/>
    <x v="3"/>
    <s v="KL08190010"/>
    <s v="Hørdur, Midt-Telemark Islandshestlag"/>
    <x v="2106"/>
  </r>
  <r>
    <n v="23469"/>
    <x v="3"/>
    <s v="KL08220004"/>
    <s v="Hørte Idrettslag"/>
    <x v="2107"/>
  </r>
  <r>
    <n v="23722"/>
    <x v="3"/>
    <s v="KL09260001"/>
    <s v="Høvdingen I L"/>
    <x v="2108"/>
  </r>
  <r>
    <n v="20091"/>
    <x v="3"/>
    <s v="KL02190044"/>
    <s v="Høvik Idrettsforening"/>
    <x v="2109"/>
  </r>
  <r>
    <n v="494795"/>
    <x v="3"/>
    <s v="KL09260021"/>
    <s v="Høvåg Fridykkerklubb"/>
    <x v="2110"/>
  </r>
  <r>
    <n v="20797"/>
    <x v="3"/>
    <s v="KL03010134"/>
    <s v="Høybråten Basketballklubb"/>
    <x v="553"/>
  </r>
  <r>
    <n v="20798"/>
    <x v="3"/>
    <s v="KL03010135"/>
    <s v="Høybråten Dameturnforening"/>
    <x v="2111"/>
  </r>
  <r>
    <n v="20799"/>
    <x v="3"/>
    <s v="KL03010136"/>
    <s v="Høybråten og Stovner IL"/>
    <x v="2112"/>
  </r>
  <r>
    <n v="23526"/>
    <x v="3"/>
    <s v="KL08330002"/>
    <s v="Høydalsmo Idrottslag"/>
    <x v="2113"/>
  </r>
  <r>
    <n v="460418"/>
    <x v="3"/>
    <s v="KL04020074"/>
    <s v="Høydeskrekk Kongsvinger Klatreklubb"/>
    <x v="2114"/>
  </r>
  <r>
    <n v="21076"/>
    <x v="3"/>
    <s v="KL03010446"/>
    <s v="Høyenhall Gymnastikkforening"/>
    <x v="2115"/>
  </r>
  <r>
    <n v="23193"/>
    <x v="3"/>
    <s v="KL07190002"/>
    <s v="Høyjord Idrettslag"/>
    <x v="2116"/>
  </r>
  <r>
    <n v="725273"/>
    <x v="3"/>
    <s v="KL17430008"/>
    <s v="Høylandet Motorklubb"/>
    <x v="2117"/>
  </r>
  <r>
    <n v="606585"/>
    <x v="3"/>
    <s v="KL11190036"/>
    <s v="Hå Karateklubb"/>
    <x v="2118"/>
  </r>
  <r>
    <n v="24492"/>
    <x v="3"/>
    <s v="KL11190009"/>
    <s v="Hå Pistolklubb"/>
    <x v="2119"/>
  </r>
  <r>
    <n v="27390"/>
    <x v="3"/>
    <s v="KL18050010"/>
    <s v="Håkvik Idrettslag"/>
    <x v="2120"/>
  </r>
  <r>
    <n v="25397"/>
    <x v="3"/>
    <s v="KL12410003"/>
    <s v="Hålandsdal Idrettslag"/>
    <x v="2121"/>
  </r>
  <r>
    <n v="24573"/>
    <x v="3"/>
    <s v="KL11240004"/>
    <s v="Hålandslaget"/>
    <x v="21"/>
  </r>
  <r>
    <n v="27175"/>
    <x v="3"/>
    <s v="KL17190036"/>
    <s v="Håmmår'n Fjellsportklubb"/>
    <x v="2122"/>
  </r>
  <r>
    <n v="131295"/>
    <x v="3"/>
    <s v="KL19030066"/>
    <s v="Håndballklubben Landsås"/>
    <x v="2123"/>
  </r>
  <r>
    <n v="28018"/>
    <x v="3"/>
    <s v="KL19030049"/>
    <s v="Håndballklubben Lia-Brage"/>
    <x v="2124"/>
  </r>
  <r>
    <n v="158344"/>
    <x v="3"/>
    <s v="KL01360019"/>
    <s v="Håndballklubben Rygge"/>
    <x v="2125"/>
  </r>
  <r>
    <n v="23788"/>
    <x v="3"/>
    <s v="KL10010018"/>
    <s v="Hånes Idretsforening"/>
    <x v="2126"/>
  </r>
  <r>
    <n v="26069"/>
    <x v="3"/>
    <s v="KL15200005"/>
    <s v="Håvoll IL"/>
    <x v="2127"/>
  </r>
  <r>
    <n v="23296"/>
    <x v="3"/>
    <s v="KL08060014"/>
    <s v="I F Herkules Allianseidrettslag"/>
    <x v="2128"/>
  </r>
  <r>
    <n v="23265"/>
    <x v="3"/>
    <s v="KL08050036"/>
    <s v="I F Urædd Allianseidrettslag"/>
    <x v="2129"/>
  </r>
  <r>
    <n v="21165"/>
    <x v="3"/>
    <s v="KL03010559"/>
    <s v="I K Akerselva"/>
    <x v="2130"/>
  </r>
  <r>
    <n v="23782"/>
    <x v="3"/>
    <s v="KL10010012"/>
    <s v="I K Gimletroll"/>
    <x v="2131"/>
  </r>
  <r>
    <n v="25677"/>
    <x v="3"/>
    <s v="KL14260002"/>
    <s v="I L Fanaråk"/>
    <x v="2132"/>
  </r>
  <r>
    <n v="26024"/>
    <x v="3"/>
    <s v="KL15160005"/>
    <s v="I L Hødd"/>
    <x v="2133"/>
  </r>
  <r>
    <n v="22753"/>
    <x v="3"/>
    <s v="KL06230012"/>
    <s v="I L Moingen"/>
    <x v="2134"/>
  </r>
  <r>
    <n v="28402"/>
    <x v="3"/>
    <s v="KL20030002"/>
    <s v="I L Norild"/>
    <x v="2135"/>
  </r>
  <r>
    <n v="21052"/>
    <x v="3"/>
    <s v="KL03010413"/>
    <s v="I L Varg"/>
    <x v="2136"/>
  </r>
  <r>
    <n v="27667"/>
    <x v="3"/>
    <s v="KL18370006"/>
    <s v="I. L. Halsakameratene"/>
    <x v="2137"/>
  </r>
  <r>
    <n v="26736"/>
    <x v="3"/>
    <s v="KL16240002"/>
    <s v="I.l Fjellørnen"/>
    <x v="2138"/>
  </r>
  <r>
    <n v="25173"/>
    <x v="3"/>
    <s v="KL12110004"/>
    <s v="I.l Gro"/>
    <x v="2139"/>
  </r>
  <r>
    <n v="26286"/>
    <x v="3"/>
    <s v="KL15540003"/>
    <s v="I.L. Averøykameratene"/>
    <x v="2140"/>
  </r>
  <r>
    <n v="24011"/>
    <x v="3"/>
    <s v="KL10170001"/>
    <s v="I.L. Framsteg"/>
    <x v="2141"/>
  </r>
  <r>
    <n v="24051"/>
    <x v="3"/>
    <s v="KL10290001"/>
    <s v="I.L. Giv Akt"/>
    <x v="2142"/>
  </r>
  <r>
    <n v="24904"/>
    <x v="3"/>
    <s v="KL12010159"/>
    <s v="I.L. Norna Salhus"/>
    <x v="2143"/>
  </r>
  <r>
    <n v="27090"/>
    <x v="3"/>
    <s v="KL17140014"/>
    <s v="I.L. Nybrott"/>
    <x v="2144"/>
  </r>
  <r>
    <n v="25316"/>
    <x v="3"/>
    <s v="KL12310008"/>
    <s v="I.L. Solnut"/>
    <x v="2145"/>
  </r>
  <r>
    <n v="27884"/>
    <x v="3"/>
    <s v="KL18660014"/>
    <s v="I.L. Stålbrott"/>
    <x v="2146"/>
  </r>
  <r>
    <n v="27464"/>
    <x v="3"/>
    <s v="KL18150001"/>
    <s v="I.L. Vega"/>
    <x v="2147"/>
  </r>
  <r>
    <n v="19426"/>
    <x v="3"/>
    <s v="KL01010001"/>
    <s v="Idd Sportsklubb"/>
    <x v="2148"/>
  </r>
  <r>
    <n v="834269"/>
    <x v="3"/>
    <s v="KL10010233"/>
    <s v="Idda Ishockeyklubb"/>
    <x v="2149"/>
  </r>
  <r>
    <n v="22788"/>
    <x v="3"/>
    <s v="KL06250001"/>
    <s v="Idrettsforeningen Birkebeineren"/>
    <x v="2150"/>
  </r>
  <r>
    <n v="23283"/>
    <x v="3"/>
    <s v="KL08060001"/>
    <s v="Idrettsforeningen Borg"/>
    <x v="2151"/>
  </r>
  <r>
    <n v="28038"/>
    <x v="3"/>
    <s v="KL19020009"/>
    <s v="Idrettsforeningen Fløya"/>
    <x v="2152"/>
  </r>
  <r>
    <n v="23086"/>
    <x v="3"/>
    <s v="KL07090003"/>
    <s v="Idrettsforeningen Fram"/>
    <x v="2153"/>
  </r>
  <r>
    <n v="22519"/>
    <x v="3"/>
    <s v="KL06020042"/>
    <s v="Idrettsforeningen Hellas"/>
    <x v="2154"/>
  </r>
  <r>
    <n v="23248"/>
    <x v="3"/>
    <s v="KL08050019"/>
    <s v="Idrettsforeningen Pors"/>
    <x v="2155"/>
  </r>
  <r>
    <n v="28052"/>
    <x v="3"/>
    <s v="KL19020029"/>
    <s v="Idrettsforeningen Skarp"/>
    <x v="2156"/>
  </r>
  <r>
    <n v="22531"/>
    <x v="3"/>
    <s v="KL06020055"/>
    <s v="Idrettsforeningen Sturla"/>
    <x v="2157"/>
  </r>
  <r>
    <n v="22645"/>
    <x v="3"/>
    <s v="KL06050037"/>
    <s v="Idrettsforeningen Tyristubben"/>
    <x v="2158"/>
  </r>
  <r>
    <n v="23325"/>
    <x v="3"/>
    <s v="KL08060043"/>
    <s v="Idrettsforeningen Ørn"/>
    <x v="2159"/>
  </r>
  <r>
    <n v="23939"/>
    <x v="3"/>
    <s v="KL10030001"/>
    <s v="Idrettsklubben Borhaug"/>
    <x v="2160"/>
  </r>
  <r>
    <n v="27336"/>
    <x v="3"/>
    <s v="KL18040033"/>
    <s v="Idrettsklubben Grand Bodø"/>
    <x v="2161"/>
  </r>
  <r>
    <n v="20791"/>
    <x v="3"/>
    <s v="KL03010126"/>
    <s v="Idrettsklubben Hero"/>
    <x v="2162"/>
  </r>
  <r>
    <n v="23839"/>
    <x v="3"/>
    <s v="KL10010069"/>
    <s v="Idrettsklubben Start"/>
    <x v="2163"/>
  </r>
  <r>
    <n v="25474"/>
    <x v="3"/>
    <s v="KL12470001"/>
    <s v="Idrettslaget Apollo"/>
    <x v="2164"/>
  </r>
  <r>
    <n v="26421"/>
    <x v="3"/>
    <s v="KL16010029"/>
    <s v="Idrettslaget Astor"/>
    <x v="2165"/>
  </r>
  <r>
    <n v="28577"/>
    <x v="3"/>
    <s v="KL20210012"/>
    <s v="Idrettslaget Ávju"/>
    <x v="2166"/>
  </r>
  <r>
    <n v="24814"/>
    <x v="3"/>
    <s v="KL12010056"/>
    <s v="Idrettslaget Bjarg"/>
    <x v="2167"/>
  </r>
  <r>
    <n v="25676"/>
    <x v="3"/>
    <s v="KL14260001"/>
    <s v="Idrettslaget Bjørn"/>
    <x v="2168"/>
  </r>
  <r>
    <n v="24818"/>
    <x v="3"/>
    <s v="KL12010061"/>
    <s v="Idrettslaget Bjørnar"/>
    <x v="2169"/>
  </r>
  <r>
    <n v="25885"/>
    <x v="3"/>
    <s v="KL15050003"/>
    <s v="Idrettslaget Braatt"/>
    <x v="2170"/>
  </r>
  <r>
    <n v="26253"/>
    <x v="3"/>
    <s v="KL15480002"/>
    <s v="Idrettslaget Bryn"/>
    <x v="2171"/>
  </r>
  <r>
    <n v="28584"/>
    <x v="3"/>
    <s v="KL20230001"/>
    <s v="Idrettslaget Daggry"/>
    <x v="2172"/>
  </r>
  <r>
    <n v="27078"/>
    <x v="3"/>
    <s v="KL17140002"/>
    <s v="Idrettslaget Dalebrand"/>
    <x v="2173"/>
  </r>
  <r>
    <n v="23741"/>
    <x v="3"/>
    <s v="KL09290001"/>
    <s v="Idrettslaget Dristug"/>
    <x v="2174"/>
  </r>
  <r>
    <n v="23531"/>
    <x v="3"/>
    <s v="KL08340001"/>
    <s v="Idrettslaget Dyre Vaa"/>
    <x v="2175"/>
  </r>
  <r>
    <n v="23567"/>
    <x v="3"/>
    <s v="KL09040002"/>
    <s v="Idrettslaget Eidekameratene"/>
    <x v="2176"/>
  </r>
  <r>
    <n v="23568"/>
    <x v="3"/>
    <s v="KL09040003"/>
    <s v="Idrettslaget Express"/>
    <x v="2177"/>
  </r>
  <r>
    <n v="28602"/>
    <x v="3"/>
    <s v="KL20250010"/>
    <s v="Idrettslaget Forsøk"/>
    <x v="2178"/>
  </r>
  <r>
    <n v="28260"/>
    <x v="3"/>
    <s v="KL19290001"/>
    <s v="Idrettslaget Foss"/>
    <x v="2179"/>
  </r>
  <r>
    <n v="28464"/>
    <x v="3"/>
    <s v="KL20120012"/>
    <s v="Idrettslaget Frea"/>
    <x v="2180"/>
  </r>
  <r>
    <n v="24863"/>
    <x v="3"/>
    <s v="KL12010113"/>
    <s v="Idrettslaget Fri"/>
    <x v="2181"/>
  </r>
  <r>
    <n v="25738"/>
    <x v="3"/>
    <s v="KL14380004"/>
    <s v="Idrettslaget Frøy"/>
    <x v="2182"/>
  </r>
  <r>
    <n v="24848"/>
    <x v="3"/>
    <s v="KL12010096"/>
    <s v="Idrettslaget Gneist"/>
    <x v="2183"/>
  </r>
  <r>
    <n v="21960"/>
    <x v="3"/>
    <s v="KL04370003"/>
    <s v="Idrettslaget Gå-På Telneset"/>
    <x v="1241"/>
  </r>
  <r>
    <n v="695183"/>
    <x v="3"/>
    <s v="KL01010073"/>
    <s v="Idrettslaget Halden Topphåndball"/>
    <x v="2184"/>
  </r>
  <r>
    <n v="24653"/>
    <x v="3"/>
    <s v="KL11340006"/>
    <s v="Idrettslaget Haugil"/>
    <x v="2185"/>
  </r>
  <r>
    <n v="24570"/>
    <x v="3"/>
    <s v="KL11240001"/>
    <s v="Idrettslaget Havdur"/>
    <x v="2186"/>
  </r>
  <r>
    <n v="23243"/>
    <x v="3"/>
    <s v="KL08050014"/>
    <s v="Idrettslaget Hei"/>
    <x v="2187"/>
  </r>
  <r>
    <n v="28424"/>
    <x v="3"/>
    <s v="KL20040008"/>
    <s v="Idrettslaget Hif-Stein"/>
    <x v="2188"/>
  </r>
  <r>
    <n v="22670"/>
    <x v="3"/>
    <s v="KL06120001"/>
    <s v="Idrettslaget Holeværingen"/>
    <x v="2189"/>
  </r>
  <r>
    <n v="25619"/>
    <x v="3"/>
    <s v="KL14160002"/>
    <s v="Idrettslaget Høyang"/>
    <x v="2190"/>
  </r>
  <r>
    <n v="28037"/>
    <x v="3"/>
    <s v="KL19020008"/>
    <s v="Idrettslaget I Bondeungdomslaget I Tromsø"/>
    <x v="2191"/>
  </r>
  <r>
    <n v="23575"/>
    <x v="3"/>
    <s v="KL09040010"/>
    <s v="Idrettslaget Imås"/>
    <x v="2192"/>
  </r>
  <r>
    <n v="23183"/>
    <x v="3"/>
    <s v="KL07160002"/>
    <s v="Idrettslaget Ivrig"/>
    <x v="2193"/>
  </r>
  <r>
    <n v="20096"/>
    <x v="3"/>
    <s v="KL02190049"/>
    <s v="Idrettslaget Jardar"/>
    <x v="2194"/>
  </r>
  <r>
    <n v="20097"/>
    <x v="3"/>
    <s v="KL02190050"/>
    <s v="Idrettslaget Jutul"/>
    <x v="2195"/>
  </r>
  <r>
    <n v="20424"/>
    <x v="3"/>
    <s v="KL02310006"/>
    <s v="Idrettslaget Kraftsport"/>
    <x v="2196"/>
  </r>
  <r>
    <n v="26888"/>
    <x v="3"/>
    <s v="KL16530006"/>
    <s v="Idrettslaget Leik"/>
    <x v="2197"/>
  </r>
  <r>
    <n v="162860"/>
    <x v="3"/>
    <s v="KL03010934"/>
    <s v="Idrettslaget Manglerud Star Ishockey, Bredde"/>
    <x v="2198"/>
  </r>
  <r>
    <n v="25631"/>
    <x v="3"/>
    <s v="KL14170006"/>
    <s v="Idrettslaget Modig"/>
    <x v="2199"/>
  </r>
  <r>
    <n v="21988"/>
    <x v="3"/>
    <s v="KL04410001"/>
    <s v="Idrettslaget Nansen"/>
    <x v="2200"/>
  </r>
  <r>
    <n v="28568"/>
    <x v="3"/>
    <s v="KL20210003"/>
    <s v="Idrettslaget Nordlys"/>
    <x v="2201"/>
  </r>
  <r>
    <n v="24661"/>
    <x v="3"/>
    <s v="KL11350001"/>
    <s v="Idrettslaget Ny Von "/>
    <x v="2202"/>
  </r>
  <r>
    <n v="28637"/>
    <x v="3"/>
    <s v="KL20300019"/>
    <s v="Idrettslaget Pasvik Hauk"/>
    <x v="2203"/>
  </r>
  <r>
    <n v="26172"/>
    <x v="3"/>
    <s v="KL15340012"/>
    <s v="Idrettslaget Ravn"/>
    <x v="2204"/>
  </r>
  <r>
    <n v="23534"/>
    <x v="3"/>
    <s v="KL08340004"/>
    <s v="Idrettslaget Rein"/>
    <x v="2205"/>
  </r>
  <r>
    <n v="24439"/>
    <x v="3"/>
    <s v="KL11060031"/>
    <s v="Idrettslaget Rival"/>
    <x v="2206"/>
  </r>
  <r>
    <n v="22847"/>
    <x v="3"/>
    <s v="KL06270005"/>
    <s v="Idrettslaget Ros"/>
    <x v="2207"/>
  </r>
  <r>
    <n v="23031"/>
    <x v="3"/>
    <s v="KL07060007"/>
    <s v="Idrettslaget Runar"/>
    <x v="2208"/>
  </r>
  <r>
    <n v="24656"/>
    <x v="3"/>
    <s v="KL11340009"/>
    <s v="Idrettslaget Sand"/>
    <x v="2209"/>
  </r>
  <r>
    <n v="24921"/>
    <x v="3"/>
    <s v="KL12010179"/>
    <s v="Idrettslaget Sandviken"/>
    <x v="2210"/>
  </r>
  <r>
    <n v="23170"/>
    <x v="3"/>
    <s v="KL07130006"/>
    <s v="Idrettslaget Sandvin"/>
    <x v="2211"/>
  </r>
  <r>
    <n v="23447"/>
    <x v="3"/>
    <s v="KL08190005"/>
    <s v="Idrettslaget Skade"/>
    <x v="2212"/>
  </r>
  <r>
    <n v="24242"/>
    <x v="3"/>
    <s v="KL11030023"/>
    <s v="Idrettslaget Skjalg"/>
    <x v="2213"/>
  </r>
  <r>
    <n v="26788"/>
    <x v="3"/>
    <s v="KL16340010"/>
    <s v="Idrettslaget Snøhetta"/>
    <x v="2214"/>
  </r>
  <r>
    <n v="25206"/>
    <x v="3"/>
    <s v="KL12210006"/>
    <s v="Idrettslaget Solid"/>
    <x v="2215"/>
  </r>
  <r>
    <n v="28561"/>
    <x v="3"/>
    <s v="KL20200017"/>
    <s v="Idrettslaget Stil"/>
    <x v="2216"/>
  </r>
  <r>
    <n v="23473"/>
    <x v="3"/>
    <s v="KL08220008"/>
    <s v="Idrettslaget Ståle"/>
    <x v="2217"/>
  </r>
  <r>
    <n v="27160"/>
    <x v="3"/>
    <s v="KL17190021"/>
    <s v="Idrettslaget Sverre"/>
    <x v="2218"/>
  </r>
  <r>
    <n v="25641"/>
    <x v="3"/>
    <s v="KL14190006"/>
    <s v="Idrettslaget Syril"/>
    <x v="2219"/>
  </r>
  <r>
    <n v="23642"/>
    <x v="3"/>
    <s v="KL09060047"/>
    <s v="Idrettslaget Sørfjell"/>
    <x v="2220"/>
  </r>
  <r>
    <n v="26368"/>
    <x v="3"/>
    <s v="KL15660010"/>
    <s v="Idrettslaget Søya"/>
    <x v="2221"/>
  </r>
  <r>
    <n v="25261"/>
    <x v="3"/>
    <s v="KL12240009"/>
    <s v="Idrettslaget Ternen"/>
    <x v="2222"/>
  </r>
  <r>
    <n v="23527"/>
    <x v="3"/>
    <s v="KL08330003"/>
    <s v="Idrettslaget Tokke"/>
    <x v="2223"/>
  </r>
  <r>
    <n v="26465"/>
    <x v="3"/>
    <s v="KL16010078"/>
    <s v="Idrettslaget Trond"/>
    <x v="2224"/>
  </r>
  <r>
    <n v="25217"/>
    <x v="3"/>
    <s v="KL12210019"/>
    <s v="Idrettslaget Trott"/>
    <x v="2225"/>
  </r>
  <r>
    <n v="21036"/>
    <x v="3"/>
    <s v="KL03010393"/>
    <s v="Idrettslaget Try"/>
    <x v="2226"/>
  </r>
  <r>
    <n v="164167"/>
    <x v="3"/>
    <s v="KL04280032"/>
    <s v="Idrettslaget Trysilgutten"/>
    <x v="2227"/>
  </r>
  <r>
    <n v="23436"/>
    <x v="3"/>
    <s v="KL08170007"/>
    <s v="Idrettslaget Tørn"/>
    <x v="2228"/>
  </r>
  <r>
    <n v="28091"/>
    <x v="3"/>
    <s v="KL19020073"/>
    <s v="Idrettslaget Ulfstind"/>
    <x v="2229"/>
  </r>
  <r>
    <n v="25810"/>
    <x v="3"/>
    <s v="KL14490011"/>
    <s v="Idrettslaget Veten"/>
    <x v="2230"/>
  </r>
  <r>
    <n v="24864"/>
    <x v="3"/>
    <s v="KL12010114"/>
    <s v="Idrottslaget Gular Bygdeungdomen I Bergen"/>
    <x v="2231"/>
  </r>
  <r>
    <n v="25667"/>
    <x v="3"/>
    <s v="KL14240001"/>
    <s v="Idrottslaget Jotun"/>
    <x v="2232"/>
  </r>
  <r>
    <n v="23547"/>
    <x v="3"/>
    <s v="KL09010002"/>
    <s v="Idun Idrettslag"/>
    <x v="2233"/>
  </r>
  <r>
    <n v="22769"/>
    <x v="3"/>
    <s v="KL06240005"/>
    <s v="If Eiker Kvikk"/>
    <x v="2234"/>
  </r>
  <r>
    <n v="20224"/>
    <x v="3"/>
    <s v="KL02200026"/>
    <s v="If Frisk Asker Ail"/>
    <x v="2235"/>
  </r>
  <r>
    <n v="20762"/>
    <x v="3"/>
    <s v="KL03010093"/>
    <s v="If Frøy"/>
    <x v="2236"/>
  </r>
  <r>
    <n v="23182"/>
    <x v="3"/>
    <s v="KL07160001"/>
    <s v="IF HAUK"/>
    <x v="2237"/>
  </r>
  <r>
    <n v="28003"/>
    <x v="3"/>
    <s v="KL19030031"/>
    <s v="If Kilkameratene"/>
    <x v="2238"/>
  </r>
  <r>
    <n v="25174"/>
    <x v="3"/>
    <s v="KL12110005"/>
    <s v="If Klypetussen"/>
    <x v="2239"/>
  </r>
  <r>
    <n v="23305"/>
    <x v="3"/>
    <s v="KL08060023"/>
    <s v="If Skidar"/>
    <x v="2240"/>
  </r>
  <r>
    <n v="23319"/>
    <x v="3"/>
    <s v="KL08060037"/>
    <s v="If Skiens-Grane Hovedforening"/>
    <x v="2241"/>
  </r>
  <r>
    <n v="23321"/>
    <x v="3"/>
    <s v="KL08060039"/>
    <s v="If Storm"/>
    <x v="2242"/>
  </r>
  <r>
    <n v="22989"/>
    <x v="3"/>
    <s v="KL07040024"/>
    <s v="If Tønsberg-Kameratene"/>
    <x v="2243"/>
  </r>
  <r>
    <n v="22307"/>
    <x v="3"/>
    <s v="KL05290004"/>
    <s v="Ihle Idrettslag"/>
    <x v="2244"/>
  </r>
  <r>
    <n v="23617"/>
    <x v="3"/>
    <s v="KL09060019"/>
    <s v="IK Grane Arendal Allianse"/>
    <x v="2245"/>
  </r>
  <r>
    <n v="682089"/>
    <x v="3"/>
    <s v="KL09060143"/>
    <s v="IK Grane Arendal Fotball"/>
    <x v="2246"/>
  </r>
  <r>
    <n v="683309"/>
    <x v="3"/>
    <s v="KL09060147"/>
    <s v="Ik Grane Arendal Friidrett"/>
    <x v="2247"/>
  </r>
  <r>
    <n v="683198"/>
    <x v="3"/>
    <s v="KL09060146"/>
    <s v="IK Grane Arendal Håndball"/>
    <x v="2248"/>
  </r>
  <r>
    <n v="682107"/>
    <x v="3"/>
    <s v="KL09060144"/>
    <s v="IK Grane Arendal Orientering"/>
    <x v="2249"/>
  </r>
  <r>
    <n v="28001"/>
    <x v="3"/>
    <s v="KL19030028"/>
    <s v="IK Hind"/>
    <x v="2250"/>
  </r>
  <r>
    <n v="26112"/>
    <x v="3"/>
    <s v="KL15280002"/>
    <s v="Ikornnes Idrettslag"/>
    <x v="2251"/>
  </r>
  <r>
    <n v="27163"/>
    <x v="3"/>
    <s v="KL17190024"/>
    <s v="IL Aasguten"/>
    <x v="2252"/>
  </r>
  <r>
    <n v="25557"/>
    <x v="3"/>
    <s v="KL12630001"/>
    <s v="IL Alvidra"/>
    <x v="2253"/>
  </r>
  <r>
    <n v="22571"/>
    <x v="3"/>
    <s v="KL06040001"/>
    <s v="IL Bergkameratene"/>
    <x v="2254"/>
  </r>
  <r>
    <n v="713893"/>
    <x v="3"/>
    <s v="KL06040068"/>
    <s v="Il Bergkameratene Triathlon"/>
    <x v="2255"/>
  </r>
  <r>
    <n v="22597"/>
    <x v="3"/>
    <s v="KL06040028"/>
    <s v="Il Bergkameratene Volleyball"/>
    <x v="2256"/>
  </r>
  <r>
    <n v="22572"/>
    <x v="3"/>
    <s v="KL06040002"/>
    <s v="IL Bever`n"/>
    <x v="2257"/>
  </r>
  <r>
    <n v="25581"/>
    <x v="3"/>
    <s v="KL12660001"/>
    <s v="IL Bjørn West"/>
    <x v="2258"/>
  </r>
  <r>
    <n v="28035"/>
    <x v="3"/>
    <s v="KL19020006"/>
    <s v="IL Blåmann"/>
    <x v="2259"/>
  </r>
  <r>
    <n v="19698"/>
    <x v="3"/>
    <s v="KL01060064"/>
    <s v="IL Borgar"/>
    <x v="2260"/>
  </r>
  <r>
    <n v="21516"/>
    <x v="3"/>
    <s v="KL04020005"/>
    <s v="IL Brane"/>
    <x v="2261"/>
  </r>
  <r>
    <n v="25784"/>
    <x v="3"/>
    <s v="KL14450003"/>
    <s v="IL Brodd"/>
    <x v="2262"/>
  </r>
  <r>
    <n v="28622"/>
    <x v="3"/>
    <s v="KL20300002"/>
    <s v="IL BØLGEN"/>
    <x v="1113"/>
  </r>
  <r>
    <n v="26808"/>
    <x v="3"/>
    <s v="KL16360001"/>
    <s v="IL Dalguten"/>
    <x v="2263"/>
  </r>
  <r>
    <n v="22493"/>
    <x v="3"/>
    <s v="KL06020013"/>
    <s v="Il Drammen Bul"/>
    <x v="2264"/>
  </r>
  <r>
    <n v="24841"/>
    <x v="3"/>
    <s v="KL12010087"/>
    <s v="IL Fjellkameraterne"/>
    <x v="2265"/>
  </r>
  <r>
    <n v="26817"/>
    <x v="3"/>
    <s v="KL16380001"/>
    <s v="Il Fjellmann"/>
    <x v="2266"/>
  </r>
  <r>
    <n v="26688"/>
    <x v="3"/>
    <s v="KL16130003"/>
    <s v="IL Fjordglimt"/>
    <x v="2267"/>
  </r>
  <r>
    <n v="22676"/>
    <x v="3"/>
    <s v="KL06150001"/>
    <s v="IL Flåværingen"/>
    <x v="2268"/>
  </r>
  <r>
    <n v="27084"/>
    <x v="3"/>
    <s v="KL17140008"/>
    <s v="IL Fram"/>
    <x v="2269"/>
  </r>
  <r>
    <n v="28277"/>
    <x v="3"/>
    <s v="KL19310013"/>
    <s v="Il Framsyn"/>
    <x v="2270"/>
  </r>
  <r>
    <n v="20765"/>
    <x v="3"/>
    <s v="KL03010097"/>
    <s v="IL Geoform"/>
    <x v="2056"/>
  </r>
  <r>
    <n v="23736"/>
    <x v="3"/>
    <s v="KL09280002"/>
    <s v="IL Gry"/>
    <x v="2271"/>
  </r>
  <r>
    <n v="26288"/>
    <x v="3"/>
    <s v="KL15540005"/>
    <s v="IL Grykameratene"/>
    <x v="2272"/>
  </r>
  <r>
    <n v="23242"/>
    <x v="3"/>
    <s v="KL08050013"/>
    <s v="IL Hauken"/>
    <x v="2273"/>
  </r>
  <r>
    <n v="26289"/>
    <x v="3"/>
    <s v="KL15540006"/>
    <s v="Il Havørn / Averøy"/>
    <x v="2274"/>
  </r>
  <r>
    <n v="25817"/>
    <x v="3"/>
    <s v="KL15020005"/>
    <s v="IL Hjelset-Fram"/>
    <x v="2275"/>
  </r>
  <r>
    <n v="27917"/>
    <x v="3"/>
    <s v="KL18700003"/>
    <s v="IL Holmgang"/>
    <x v="2276"/>
  </r>
  <r>
    <n v="27265"/>
    <x v="3"/>
    <s v="KL17430003"/>
    <s v="IL Hållingen"/>
    <x v="2277"/>
  </r>
  <r>
    <n v="28184"/>
    <x v="3"/>
    <s v="KL19220004"/>
    <s v="IL Kampen"/>
    <x v="2278"/>
  </r>
  <r>
    <n v="27791"/>
    <x v="3"/>
    <s v="KL18520003"/>
    <s v="IL King"/>
    <x v="2279"/>
  </r>
  <r>
    <n v="23470"/>
    <x v="3"/>
    <s v="KL08220005"/>
    <s v="IL Kjapp"/>
    <x v="2280"/>
  </r>
  <r>
    <n v="27749"/>
    <x v="3"/>
    <s v="KL18450002"/>
    <s v="Il Knubben"/>
    <x v="2281"/>
  </r>
  <r>
    <n v="25289"/>
    <x v="3"/>
    <s v="KL12280003"/>
    <s v="Il Korlevoll-odda"/>
    <x v="2282"/>
  </r>
  <r>
    <n v="25534"/>
    <x v="3"/>
    <s v="KL12560004"/>
    <s v="IL Kvernbit"/>
    <x v="2283"/>
  </r>
  <r>
    <n v="27759"/>
    <x v="3"/>
    <s v="KL18480003"/>
    <s v="IL Løken"/>
    <x v="2284"/>
  </r>
  <r>
    <n v="27723"/>
    <x v="3"/>
    <s v="KL18410013"/>
    <s v="IL Malm"/>
    <x v="2285"/>
  </r>
  <r>
    <n v="26812"/>
    <x v="3"/>
    <s v="KL16360006"/>
    <s v="IL Nor"/>
    <x v="2286"/>
  </r>
  <r>
    <n v="26170"/>
    <x v="3"/>
    <s v="KL15340010"/>
    <s v="IL Norborg"/>
    <x v="2287"/>
  </r>
  <r>
    <n v="25904"/>
    <x v="3"/>
    <s v="KL15050023"/>
    <s v="IL Nordlandet"/>
    <x v="2288"/>
  </r>
  <r>
    <n v="28636"/>
    <x v="3"/>
    <s v="KL20300018"/>
    <s v="IL Nordlyset"/>
    <x v="2289"/>
  </r>
  <r>
    <n v="22896"/>
    <x v="3"/>
    <s v="KL06330002"/>
    <s v="IL Noringen"/>
    <x v="2290"/>
  </r>
  <r>
    <n v="25905"/>
    <x v="3"/>
    <s v="KL15050024"/>
    <s v="IL Norodd"/>
    <x v="2291"/>
  </r>
  <r>
    <n v="27697"/>
    <x v="3"/>
    <s v="KL18400001"/>
    <s v="IL Og UL  Heimhug"/>
    <x v="2292"/>
  </r>
  <r>
    <n v="28048"/>
    <x v="3"/>
    <s v="KL19020024"/>
    <s v="Il Pilbuen"/>
    <x v="2293"/>
  </r>
  <r>
    <n v="28283"/>
    <x v="3"/>
    <s v="KL19310019"/>
    <s v="IL Pioner Fotball"/>
    <x v="2294"/>
  </r>
  <r>
    <n v="456701"/>
    <x v="3"/>
    <s v="KL19310049"/>
    <s v="IL Pioner Friidrett"/>
    <x v="2295"/>
  </r>
  <r>
    <n v="456699"/>
    <x v="3"/>
    <s v="KL19310048"/>
    <s v="IL Pioner Ski"/>
    <x v="2296"/>
  </r>
  <r>
    <n v="28403"/>
    <x v="3"/>
    <s v="KL20030003"/>
    <s v="IL Polarstjernen"/>
    <x v="2297"/>
  </r>
  <r>
    <n v="579835"/>
    <x v="3"/>
    <s v="KL12010683"/>
    <s v="Il Raballder Bergen"/>
    <x v="2298"/>
  </r>
  <r>
    <n v="22777"/>
    <x v="3"/>
    <s v="KL06240014"/>
    <s v="IL Ramm-Eiker"/>
    <x v="2299"/>
  </r>
  <r>
    <n v="26185"/>
    <x v="3"/>
    <s v="KL15350007"/>
    <s v="IL Samhald"/>
    <x v="2300"/>
  </r>
  <r>
    <n v="28161"/>
    <x v="3"/>
    <s v="KL19130005"/>
    <s v="IL Santor"/>
    <x v="2301"/>
  </r>
  <r>
    <n v="27752"/>
    <x v="3"/>
    <s v="KL18450005"/>
    <s v="IL Siso"/>
    <x v="2302"/>
  </r>
  <r>
    <n v="25542"/>
    <x v="3"/>
    <s v="KL12590002"/>
    <s v="IL Skjergard"/>
    <x v="2303"/>
  </r>
  <r>
    <n v="22586"/>
    <x v="3"/>
    <s v="KL06040016"/>
    <s v="IL Skrim"/>
    <x v="2304"/>
  </r>
  <r>
    <n v="708513"/>
    <x v="3"/>
    <s v="KL06040067"/>
    <s v="IL Skrim Handball Elite"/>
    <x v="2305"/>
  </r>
  <r>
    <n v="19627"/>
    <x v="3"/>
    <s v="KL01050092"/>
    <s v="IL Sparta"/>
    <x v="2306"/>
  </r>
  <r>
    <n v="27695"/>
    <x v="3"/>
    <s v="KL18390006"/>
    <s v="IL Stormfjell"/>
    <x v="2307"/>
  </r>
  <r>
    <n v="25267"/>
    <x v="3"/>
    <s v="KL12240017"/>
    <s v="IL Strand-Ulv"/>
    <x v="2308"/>
  </r>
  <r>
    <n v="27614"/>
    <x v="3"/>
    <s v="KL18330034"/>
    <s v="IL Stålkameratene"/>
    <x v="2309"/>
  </r>
  <r>
    <n v="27770"/>
    <x v="3"/>
    <s v="KL18490005"/>
    <s v="IL Sørulf"/>
    <x v="2310"/>
  </r>
  <r>
    <n v="27072"/>
    <x v="3"/>
    <s v="KL17110006"/>
    <s v="IL Tambar"/>
    <x v="1322"/>
  </r>
  <r>
    <n v="27457"/>
    <x v="3"/>
    <s v="KL18130010"/>
    <s v="IL Tjalg"/>
    <x v="2311"/>
  </r>
  <r>
    <n v="26328"/>
    <x v="3"/>
    <s v="KL15600011"/>
    <s v="IL Triumf"/>
    <x v="2312"/>
  </r>
  <r>
    <n v="26347"/>
    <x v="3"/>
    <s v="KL15630017"/>
    <s v="Il Ulvungen"/>
    <x v="2313"/>
  </r>
  <r>
    <n v="26156"/>
    <x v="3"/>
    <s v="KL15320004"/>
    <s v="IL Valder"/>
    <x v="2314"/>
  </r>
  <r>
    <n v="27073"/>
    <x v="3"/>
    <s v="KL17110007"/>
    <s v="IL Varden Meråker"/>
    <x v="2315"/>
  </r>
  <r>
    <n v="23999"/>
    <x v="3"/>
    <s v="KL10140011"/>
    <s v="Il Vindbjart"/>
    <x v="2316"/>
  </r>
  <r>
    <n v="27704"/>
    <x v="3"/>
    <s v="KL18400008"/>
    <s v="IL Vinger"/>
    <x v="2317"/>
  </r>
  <r>
    <n v="26721"/>
    <x v="3"/>
    <s v="KL16210003"/>
    <s v="Il Yrjar"/>
    <x v="2318"/>
  </r>
  <r>
    <n v="25349"/>
    <x v="3"/>
    <s v="KL12350025"/>
    <s v="IL Ørnar"/>
    <x v="2319"/>
  </r>
  <r>
    <n v="25420"/>
    <x v="3"/>
    <s v="KL12430018"/>
    <s v="IL Øyglimt"/>
    <x v="2320"/>
  </r>
  <r>
    <n v="21711"/>
    <x v="3"/>
    <s v="KL04170002"/>
    <s v="Ilseng Idrettslag"/>
    <x v="2321"/>
  </r>
  <r>
    <n v="27225"/>
    <x v="3"/>
    <s v="KL17290001"/>
    <s v="Inderøy Idrettslag"/>
    <x v="2322"/>
  </r>
  <r>
    <n v="495341"/>
    <x v="3"/>
    <s v="KL17290011"/>
    <s v="Inderøy Motorklubb"/>
    <x v="2323"/>
  </r>
  <r>
    <n v="28316"/>
    <x v="3"/>
    <s v="KL19330017"/>
    <s v="Indre Balsfjord Skiskytterlag"/>
    <x v="2324"/>
  </r>
  <r>
    <n v="534134"/>
    <x v="3"/>
    <s v="KL11460022"/>
    <s v="Indre Haugaland ryttersportklubb"/>
    <x v="2325"/>
  </r>
  <r>
    <n v="28354"/>
    <x v="3"/>
    <s v="KL19400002"/>
    <s v="Indre Kåfjord Idrettslag"/>
    <x v="2326"/>
  </r>
  <r>
    <n v="739575"/>
    <x v="3"/>
    <s v="KL18410049"/>
    <s v="Indre Salten Paragliderklubb"/>
    <x v="2018"/>
  </r>
  <r>
    <n v="770543"/>
    <x v="3"/>
    <s v="KL01380011"/>
    <s v="Indre Østfold Drillklubb"/>
    <x v="21"/>
  </r>
  <r>
    <n v="711803"/>
    <x v="3"/>
    <s v="KL01240043"/>
    <s v="Indre Østfold Fotballklubb"/>
    <x v="2327"/>
  </r>
  <r>
    <n v="19807"/>
    <x v="3"/>
    <s v="KL01240006"/>
    <s v="Indre Østfold OK"/>
    <x v="2328"/>
  </r>
  <r>
    <n v="21467"/>
    <x v="3"/>
    <s v="KL03010864"/>
    <s v="Indre Østham FK"/>
    <x v="2329"/>
  </r>
  <r>
    <n v="28433"/>
    <x v="3"/>
    <s v="KL20040017"/>
    <s v="Indrefjord Idrettslag"/>
    <x v="2330"/>
  </r>
  <r>
    <n v="26731"/>
    <x v="3"/>
    <s v="KL16220001"/>
    <s v="Ingdalen Idrettslag"/>
    <x v="2331"/>
  </r>
  <r>
    <n v="21209"/>
    <x v="3"/>
    <s v="KL03010605"/>
    <s v="Ingierkollen Rustad Slalomklubb"/>
    <x v="2332"/>
  </r>
  <r>
    <n v="600357"/>
    <x v="3"/>
    <s v="KL17190068"/>
    <s v="Innherred Basketballklubb (Ibbk)"/>
    <x v="2333"/>
  </r>
  <r>
    <n v="681803"/>
    <x v="3"/>
    <s v="KL17020092"/>
    <s v="Innherred Fotballklubb"/>
    <x v="2334"/>
  </r>
  <r>
    <n v="837773"/>
    <x v="3"/>
    <s v="KL17190073"/>
    <s v="Innherred Judo- Og Bjj-klubb"/>
    <x v="2335"/>
  </r>
  <r>
    <n v="680488"/>
    <x v="3"/>
    <s v="KL17290016"/>
    <s v="Innherred Kajakklubb"/>
    <x v="2336"/>
  </r>
  <r>
    <n v="483757"/>
    <x v="3"/>
    <s v="KL17190065"/>
    <s v="Innherred Motorsport Klubb"/>
    <x v="2337"/>
  </r>
  <r>
    <n v="709630"/>
    <x v="3"/>
    <s v="KL17190072"/>
    <s v="Innherred RC Klubb"/>
    <x v="1732"/>
  </r>
  <r>
    <n v="27179"/>
    <x v="3"/>
    <s v="KL17210003"/>
    <s v="Innherred Trekkhundklubb"/>
    <x v="2338"/>
  </r>
  <r>
    <n v="21588"/>
    <x v="3"/>
    <s v="KL04030024"/>
    <s v="Innlandet Flyklubb og Flyskole"/>
    <x v="2339"/>
  </r>
  <r>
    <n v="26802"/>
    <x v="3"/>
    <s v="KL16350001"/>
    <s v="Innset Idrettslag"/>
    <x v="2340"/>
  </r>
  <r>
    <n v="27338"/>
    <x v="3"/>
    <s v="KL18040035"/>
    <s v="Innstranda IL"/>
    <x v="2341"/>
  </r>
  <r>
    <n v="480050"/>
    <x v="3"/>
    <s v="KL03011202"/>
    <s v="Inter Oslo Cricket klubb"/>
    <x v="2342"/>
  </r>
  <r>
    <n v="20093"/>
    <x v="3"/>
    <s v="KL02190046"/>
    <s v="Ippon Judoklubb"/>
    <x v="2343"/>
  </r>
  <r>
    <n v="19590"/>
    <x v="3"/>
    <s v="KL01050055"/>
    <s v="Ise Sportsklubb"/>
    <x v="2344"/>
  </r>
  <r>
    <n v="26205"/>
    <x v="3"/>
    <s v="KL15390005"/>
    <s v="Isfjorden Idrettslag"/>
    <x v="2345"/>
  </r>
  <r>
    <n v="26206"/>
    <x v="3"/>
    <s v="KL15390006"/>
    <s v="Isfjorden Og Åndalsnes Miniatyr Skyttergruppe"/>
    <x v="1263"/>
  </r>
  <r>
    <n v="28132"/>
    <x v="3"/>
    <s v="KL19020119"/>
    <s v="Ishavsbyen Atn Taekwondo Klubb"/>
    <x v="2346"/>
  </r>
  <r>
    <n v="605846"/>
    <x v="3"/>
    <s v="KL19020225"/>
    <s v="Ishavsbyen Dykkerklubb"/>
    <x v="2347"/>
  </r>
  <r>
    <n v="28133"/>
    <x v="3"/>
    <s v="KL19020120"/>
    <s v="Ishavsbyen Fotballklubb"/>
    <x v="2348"/>
  </r>
  <r>
    <n v="743464"/>
    <x v="3"/>
    <s v="KL19020253"/>
    <s v="Ishavsbyen kunstløpklubb"/>
    <x v="2349"/>
  </r>
  <r>
    <n v="702002"/>
    <x v="3"/>
    <s v="KL19020242"/>
    <s v="Ishavsbyen Sykkel"/>
    <x v="2350"/>
  </r>
  <r>
    <n v="619776"/>
    <x v="3"/>
    <s v="KL01018003"/>
    <s v="Ishockeyklubben Comet Halden"/>
    <x v="2351"/>
  </r>
  <r>
    <n v="681929"/>
    <x v="3"/>
    <s v="KL01018005"/>
    <s v="Ishockeyklubben Comet Halden Elite"/>
    <x v="2352"/>
  </r>
  <r>
    <n v="19580"/>
    <x v="3"/>
    <s v="KL01050045"/>
    <s v="Ishockeyklubben Sparta Sarpsborg"/>
    <x v="2353"/>
  </r>
  <r>
    <n v="24362"/>
    <x v="3"/>
    <s v="KL11030143"/>
    <s v="Ishockeyklubben Stavanger"/>
    <x v="2354"/>
  </r>
  <r>
    <n v="20531"/>
    <x v="3"/>
    <s v="KL02330021"/>
    <s v="Islandshestforeningen Hekla"/>
    <x v="2355"/>
  </r>
  <r>
    <n v="601917"/>
    <x v="3"/>
    <s v="KL19020219"/>
    <s v="Islandshestklubben Vikingur"/>
    <x v="2356"/>
  </r>
  <r>
    <n v="25818"/>
    <x v="3"/>
    <s v="KL15020006"/>
    <s v="Istad IL"/>
    <x v="2357"/>
  </r>
  <r>
    <n v="785928"/>
    <x v="3"/>
    <s v="KL06050109"/>
    <s v="ITF Hønefoss Taekwon-Do"/>
    <x v="2358"/>
  </r>
  <r>
    <n v="533512"/>
    <x v="3"/>
    <s v="KL18050081"/>
    <s v="Itf Ofoten Taekwon-do Klubb"/>
    <x v="2359"/>
  </r>
  <r>
    <n v="714819"/>
    <x v="3"/>
    <s v="KL19020245"/>
    <s v="Itf Tromsdalen Taekwon-do"/>
    <x v="2360"/>
  </r>
  <r>
    <n v="896503"/>
    <x v="3"/>
    <s v="KL15190039"/>
    <s v="ITF Volda Taekwon-Do klubb"/>
    <x v="2361"/>
  </r>
  <r>
    <n v="23748"/>
    <x v="3"/>
    <s v="KL09350001"/>
    <s v="Iveland Idrettslag"/>
    <x v="2362"/>
  </r>
  <r>
    <n v="25408"/>
    <x v="3"/>
    <s v="KL12430002"/>
    <s v="Jadakameratene IL"/>
    <x v="2363"/>
  </r>
  <r>
    <n v="20094"/>
    <x v="3"/>
    <s v="KL02190047"/>
    <s v="Jar Idrettslag"/>
    <x v="2364"/>
  </r>
  <r>
    <n v="23012"/>
    <x v="3"/>
    <s v="KL07040047"/>
    <s v="Jarlsberg Badmintonklubb"/>
    <x v="2365"/>
  </r>
  <r>
    <n v="22969"/>
    <x v="3"/>
    <s v="KL07040004"/>
    <s v="Jarlsberg Konkurranseskyttere"/>
    <x v="21"/>
  </r>
  <r>
    <n v="208302"/>
    <x v="3"/>
    <s v="KL07160004"/>
    <s v="Jarlsberg Mikroflyklubb"/>
    <x v="21"/>
  </r>
  <r>
    <n v="23004"/>
    <x v="3"/>
    <s v="KL07040039"/>
    <s v="Jarlsberg og Melsom Rideklubb"/>
    <x v="2366"/>
  </r>
  <r>
    <n v="24648"/>
    <x v="3"/>
    <s v="KL11340001"/>
    <s v="Jelsa Idrettslag"/>
    <x v="2367"/>
  </r>
  <r>
    <n v="19486"/>
    <x v="3"/>
    <s v="KL01040003"/>
    <s v="Jeløy Seil- Og Mikroflyklubb"/>
    <x v="2368"/>
  </r>
  <r>
    <n v="20559"/>
    <x v="3"/>
    <s v="KL02350014"/>
    <s v="Jessheim Rideklubb"/>
    <x v="2369"/>
  </r>
  <r>
    <n v="888825"/>
    <x v="3"/>
    <s v="KL02350081"/>
    <s v="Jessheim Sandvolleyballklubb"/>
    <x v="2370"/>
  </r>
  <r>
    <n v="22324"/>
    <x v="3"/>
    <s v="KL05320002"/>
    <s v="Jevnaker Bordtennisklubb"/>
    <x v="2371"/>
  </r>
  <r>
    <n v="684524"/>
    <x v="3"/>
    <s v="KL05320026"/>
    <s v="Jevnaker IF Fotball"/>
    <x v="2372"/>
  </r>
  <r>
    <n v="682039"/>
    <x v="3"/>
    <s v="KL05320025"/>
    <s v="Jevnaker IF Håndball"/>
    <x v="2373"/>
  </r>
  <r>
    <n v="566871"/>
    <x v="3"/>
    <s v="KL05320019"/>
    <s v="Jevnaker IF Ski"/>
    <x v="2374"/>
  </r>
  <r>
    <n v="680554"/>
    <x v="3"/>
    <s v="KL05320024"/>
    <s v="Jevnaker IF Skøyter"/>
    <x v="2375"/>
  </r>
  <r>
    <n v="454589"/>
    <x v="3"/>
    <s v="KL05320015"/>
    <s v="Jevnaker Motorklubb"/>
    <x v="2376"/>
  </r>
  <r>
    <n v="25287"/>
    <x v="3"/>
    <s v="KL12270002"/>
    <s v="Jondal Idrettslag"/>
    <x v="2377"/>
  </r>
  <r>
    <n v="22575"/>
    <x v="3"/>
    <s v="KL06040005"/>
    <s v="Jondalen Idrettslag"/>
    <x v="2378"/>
  </r>
  <r>
    <n v="26423"/>
    <x v="3"/>
    <s v="KL16010031"/>
    <s v="Jonsvatnet Idrettslag"/>
    <x v="2379"/>
  </r>
  <r>
    <n v="21269"/>
    <x v="3"/>
    <s v="KL03010666"/>
    <s v="Jordal Ishockey Klubb"/>
    <x v="21"/>
  </r>
  <r>
    <n v="28302"/>
    <x v="3"/>
    <s v="KL19330002"/>
    <s v="Josefvatn Idrettslag"/>
    <x v="2380"/>
  </r>
  <r>
    <n v="22181"/>
    <x v="3"/>
    <s v="KL05150012"/>
    <s v="Jotunheimen Fjellsportklubb"/>
    <x v="2381"/>
  </r>
  <r>
    <n v="602869"/>
    <x v="3"/>
    <s v="KL05140010"/>
    <s v="Jotunheimen Hestelag"/>
    <x v="1304"/>
  </r>
  <r>
    <n v="22177"/>
    <x v="3"/>
    <s v="KL05150008"/>
    <s v="Jotunheimen Hundekjørarlag"/>
    <x v="2382"/>
  </r>
  <r>
    <n v="22172"/>
    <x v="3"/>
    <s v="KL05150003"/>
    <s v="Jotunheimen Mx-Klubb"/>
    <x v="2383"/>
  </r>
  <r>
    <n v="25203"/>
    <x v="3"/>
    <s v="KL12210003"/>
    <s v="Judo Klubb Stord"/>
    <x v="2384"/>
  </r>
  <r>
    <n v="24142"/>
    <x v="3"/>
    <s v="KL11020011"/>
    <s v="Julebygda idrettslag"/>
    <x v="1719"/>
  </r>
  <r>
    <n v="27339"/>
    <x v="3"/>
    <s v="KL18040036"/>
    <s v="Junkeren IK"/>
    <x v="2385"/>
  </r>
  <r>
    <n v="23791"/>
    <x v="3"/>
    <s v="KL10010021"/>
    <s v="Just IL"/>
    <x v="2386"/>
  </r>
  <r>
    <n v="28337"/>
    <x v="3"/>
    <s v="KL19380002"/>
    <s v="Jægervatnet Idrettslag"/>
    <x v="2387"/>
  </r>
  <r>
    <n v="24530"/>
    <x v="3"/>
    <s v="KL11210006"/>
    <s v="Jæren Alpinklubb"/>
    <x v="2388"/>
  </r>
  <r>
    <n v="24550"/>
    <x v="3"/>
    <s v="KL11210026"/>
    <s v="Jæren Golfklubb"/>
    <x v="2389"/>
  </r>
  <r>
    <n v="24305"/>
    <x v="3"/>
    <s v="KL11030086"/>
    <s v="Jæren Hang- og Paragliderklubb"/>
    <x v="2390"/>
  </r>
  <r>
    <n v="456896"/>
    <x v="3"/>
    <s v="KL11200025"/>
    <s v="Jæren Kajakklubb"/>
    <x v="2391"/>
  </r>
  <r>
    <n v="25708"/>
    <x v="3"/>
    <s v="KL14310001"/>
    <s v="Jølster Idrettslag"/>
    <x v="2392"/>
  </r>
  <r>
    <n v="207505"/>
    <x v="3"/>
    <s v="KL04270049"/>
    <s v="Jømna Heradsbygd Fotball"/>
    <x v="2393"/>
  </r>
  <r>
    <n v="21843"/>
    <x v="3"/>
    <s v="KL04270015"/>
    <s v="Jømna og Heradsbygd Langrenn"/>
    <x v="2394"/>
  </r>
  <r>
    <n v="693379"/>
    <x v="3"/>
    <s v="KL11300023"/>
    <s v="Jørpeland Klatreklubb"/>
    <x v="21"/>
  </r>
  <r>
    <n v="24629"/>
    <x v="3"/>
    <s v="KL11300002"/>
    <s v="Jørpeland Svømmeklubb"/>
    <x v="2395"/>
  </r>
  <r>
    <n v="22607"/>
    <x v="3"/>
    <s v="KL06040038"/>
    <s v="K3-kongsberg Klatreklubb"/>
    <x v="420"/>
  </r>
  <r>
    <n v="27840"/>
    <x v="3"/>
    <s v="KL18650003"/>
    <s v="Kabelvåg Idrettslag"/>
    <x v="2396"/>
  </r>
  <r>
    <n v="28490"/>
    <x v="3"/>
    <s v="KL20120040"/>
    <s v="Kaiskuru Idrettslag"/>
    <x v="2397"/>
  </r>
  <r>
    <n v="24867"/>
    <x v="3"/>
    <s v="KL12010117"/>
    <s v="Kalandseidet Idrettslag"/>
    <x v="2398"/>
  </r>
  <r>
    <n v="755179"/>
    <x v="3"/>
    <s v="KL03011573"/>
    <s v="Kalbakken Cricket klubb"/>
    <x v="2399"/>
  </r>
  <r>
    <n v="619580"/>
    <x v="3"/>
    <s v="KL19020228"/>
    <s v="Kalotten Miniatyrskytterlag"/>
    <x v="2400"/>
  </r>
  <r>
    <n v="19487"/>
    <x v="3"/>
    <s v="KL01040004"/>
    <s v="Kambo Idrettslag"/>
    <x v="2401"/>
  </r>
  <r>
    <n v="786645"/>
    <x v="3"/>
    <s v="KL11030314"/>
    <s v="Kampen innebandyklubb"/>
    <x v="2402"/>
  </r>
  <r>
    <n v="579027"/>
    <x v="3"/>
    <s v="KL19030085"/>
    <s v="Kanebogen Bordtennisklubb"/>
    <x v="2403"/>
  </r>
  <r>
    <n v="22274"/>
    <x v="3"/>
    <s v="KL05280002"/>
    <s v="Kapp IF - Fotballgruppa"/>
    <x v="2404"/>
  </r>
  <r>
    <n v="448405"/>
    <x v="3"/>
    <s v="KL20210022"/>
    <s v="Karasjoga Golfsearvi Karasjok Golfklubb"/>
    <x v="2405"/>
  </r>
  <r>
    <n v="191153"/>
    <x v="3"/>
    <s v="KL20210013"/>
    <s v="Karasjok Innebandyklubb"/>
    <x v="2406"/>
  </r>
  <r>
    <n v="28572"/>
    <x v="3"/>
    <s v="KL20210007"/>
    <s v="Karasjok Motorklubb"/>
    <x v="2407"/>
  </r>
  <r>
    <n v="28567"/>
    <x v="3"/>
    <s v="KL20210002"/>
    <s v="Karasjok Svømmeklubb"/>
    <x v="2408"/>
  </r>
  <r>
    <n v="608508"/>
    <x v="3"/>
    <s v="KL20210026"/>
    <s v="Karasjok Sykkelklubb"/>
    <x v="2409"/>
  </r>
  <r>
    <n v="448055"/>
    <x v="3"/>
    <s v="KL10180023"/>
    <s v="Karateklubben Sør"/>
    <x v="2410"/>
  </r>
  <r>
    <n v="92809"/>
    <x v="3"/>
    <s v="KL11490051"/>
    <s v="Karmøy Badmintonklubb"/>
    <x v="2411"/>
  </r>
  <r>
    <n v="872007"/>
    <x v="3"/>
    <s v="KL11490082"/>
    <s v="Karmøy Budokan Klubb"/>
    <x v="2412"/>
  </r>
  <r>
    <n v="673583"/>
    <x v="3"/>
    <s v="KL11490076"/>
    <s v="Karmøy Freestyleklubb"/>
    <x v="21"/>
  </r>
  <r>
    <n v="24740"/>
    <x v="3"/>
    <s v="KL11490036"/>
    <s v="Karmøy Golfklubb"/>
    <x v="2413"/>
  </r>
  <r>
    <n v="687399"/>
    <x v="3"/>
    <s v="KL11490077"/>
    <s v="Karmøy Innebandyklubb"/>
    <x v="2414"/>
  </r>
  <r>
    <n v="187467"/>
    <x v="3"/>
    <s v="KL11490056"/>
    <s v="Karmøy Motocrossklubb"/>
    <x v="2415"/>
  </r>
  <r>
    <n v="24734"/>
    <x v="3"/>
    <s v="KL11490030"/>
    <s v="Karmøy Rideklubb"/>
    <x v="2416"/>
  </r>
  <r>
    <n v="24726"/>
    <x v="3"/>
    <s v="KL11490022"/>
    <s v="Karmøy Seilforening"/>
    <x v="1630"/>
  </r>
  <r>
    <n v="738722"/>
    <x v="3"/>
    <s v="KL11490078"/>
    <s v="Karmøy Shotokan Karateklubb"/>
    <x v="2417"/>
  </r>
  <r>
    <n v="24707"/>
    <x v="3"/>
    <s v="KL11490003"/>
    <s v="Karmøy Sportsdykkerklubb"/>
    <x v="2418"/>
  </r>
  <r>
    <n v="892524"/>
    <x v="3"/>
    <s v="KL11490083"/>
    <s v="Karmøy Styrkeløftklubb"/>
    <x v="2419"/>
  </r>
  <r>
    <n v="24708"/>
    <x v="3"/>
    <s v="KL11490004"/>
    <s v="Karmøy Svømmeklubb"/>
    <x v="2420"/>
  </r>
  <r>
    <n v="454826"/>
    <x v="3"/>
    <s v="KL11490068"/>
    <s v="Karmøy Trial Klubb"/>
    <x v="2421"/>
  </r>
  <r>
    <n v="22094"/>
    <x v="3"/>
    <s v="KL05020037"/>
    <s v="Kastad Idrettslag"/>
    <x v="2422"/>
  </r>
  <r>
    <n v="712234"/>
    <x v="3"/>
    <s v="KL16010537"/>
    <s v="Kattem IL Fotballklubb"/>
    <x v="2423"/>
  </r>
  <r>
    <n v="679775"/>
    <x v="3"/>
    <s v="KL16010507"/>
    <s v="Kattem IL Håndballklubb"/>
    <x v="2424"/>
  </r>
  <r>
    <n v="28040"/>
    <x v="3"/>
    <s v="KL19020014"/>
    <s v="Kattfjord Sportsklubb"/>
    <x v="2425"/>
  </r>
  <r>
    <n v="25645"/>
    <x v="3"/>
    <s v="KL14200003"/>
    <s v="Kaupanger Idrettslag"/>
    <x v="2426"/>
  </r>
  <r>
    <n v="28446"/>
    <x v="3"/>
    <s v="KL20110001"/>
    <s v="Kautokeino Idrettslag"/>
    <x v="2427"/>
  </r>
  <r>
    <n v="528862"/>
    <x v="3"/>
    <s v="KL20110011"/>
    <s v="Kautokeino Pistolklubb"/>
    <x v="2428"/>
  </r>
  <r>
    <n v="444416"/>
    <x v="3"/>
    <s v="KL03011124"/>
    <s v="Keum Gang Taekwondo - St.hanshaugen"/>
    <x v="2429"/>
  </r>
  <r>
    <n v="553038"/>
    <x v="3"/>
    <s v="KL11030262"/>
    <s v="KFUM Håndball Stavanger"/>
    <x v="2430"/>
  </r>
  <r>
    <n v="24235"/>
    <x v="3"/>
    <s v="KL11030016"/>
    <s v="KFUM Stavanger Fotball"/>
    <x v="2431"/>
  </r>
  <r>
    <n v="581753"/>
    <x v="3"/>
    <s v="KL11030268"/>
    <s v="KFUM Stavanger Volleyball"/>
    <x v="2432"/>
  </r>
  <r>
    <n v="26047"/>
    <x v="3"/>
    <s v="KL15190008"/>
    <s v="Kfum Volda Volleyball"/>
    <x v="2433"/>
  </r>
  <r>
    <n v="20809"/>
    <x v="3"/>
    <s v="KL03010147"/>
    <s v="Kfum-kameratene Oslo"/>
    <x v="2434"/>
  </r>
  <r>
    <n v="23796"/>
    <x v="3"/>
    <s v="KL10010026"/>
    <s v="Kif Håndball"/>
    <x v="2435"/>
  </r>
  <r>
    <n v="214789"/>
    <x v="3"/>
    <s v="KL16120022"/>
    <s v="KIL/Hemne Fotball"/>
    <x v="2436"/>
  </r>
  <r>
    <n v="23298"/>
    <x v="3"/>
    <s v="KL08060016"/>
    <s v="Kilebygda Idrettslag"/>
    <x v="2437"/>
  </r>
  <r>
    <n v="442182"/>
    <x v="3"/>
    <s v="KL02190199"/>
    <s v="Kilen Sjøflyklubb"/>
    <x v="2438"/>
  </r>
  <r>
    <n v="205513"/>
    <x v="3"/>
    <s v="KL02370034"/>
    <s v="Kinsa Judoklubb"/>
    <x v="2439"/>
  </r>
  <r>
    <n v="28626"/>
    <x v="3"/>
    <s v="KL20300006"/>
    <s v="Kirkenes Atletklubb"/>
    <x v="2440"/>
  </r>
  <r>
    <n v="28658"/>
    <x v="3"/>
    <s v="KL20300040"/>
    <s v="KIRKENES DANSEKLUBB"/>
    <x v="2441"/>
  </r>
  <r>
    <n v="28628"/>
    <x v="3"/>
    <s v="KL20300009"/>
    <s v="Kirkenes Idrettsforening"/>
    <x v="2442"/>
  </r>
  <r>
    <n v="202055"/>
    <x v="3"/>
    <s v="KL20300046"/>
    <s v="Kirkenes Klatreklubb"/>
    <x v="2443"/>
  </r>
  <r>
    <n v="477396"/>
    <x v="3"/>
    <s v="KL20300055"/>
    <s v="Kirkenes Motorklubb"/>
    <x v="2444"/>
  </r>
  <r>
    <n v="28652"/>
    <x v="3"/>
    <s v="KL20300034"/>
    <s v="Kirkenes Ntn Taekwon-do Klubb"/>
    <x v="2445"/>
  </r>
  <r>
    <n v="28647"/>
    <x v="3"/>
    <s v="KL20300029"/>
    <s v="Kirkenes og Omegn Skiklubb (Kos)"/>
    <x v="2446"/>
  </r>
  <r>
    <n v="439664"/>
    <x v="3"/>
    <s v="KL20300052"/>
    <s v="Kirkenes Puckers"/>
    <x v="2447"/>
  </r>
  <r>
    <n v="28631"/>
    <x v="3"/>
    <s v="KL20300012"/>
    <s v="Kirkenes Svømmeklubb"/>
    <x v="2448"/>
  </r>
  <r>
    <n v="28632"/>
    <x v="3"/>
    <s v="KL20300013"/>
    <s v="Kirkenes Turnforening"/>
    <x v="2449"/>
  </r>
  <r>
    <n v="25085"/>
    <x v="3"/>
    <s v="KL12010354"/>
    <s v="Kirkevoll Basketballklubb"/>
    <x v="1750"/>
  </r>
  <r>
    <n v="20578"/>
    <x v="3"/>
    <s v="KL02350033"/>
    <s v="Kisen Miniatyrskytterlag"/>
    <x v="2450"/>
  </r>
  <r>
    <n v="28547"/>
    <x v="3"/>
    <s v="KL20200003"/>
    <s v="Kistrand Idretts- Og Bygdelag"/>
    <x v="2451"/>
  </r>
  <r>
    <n v="611776"/>
    <x v="3"/>
    <s v="KL03011396"/>
    <s v="Kjekkas Idrettsforening"/>
    <x v="2452"/>
  </r>
  <r>
    <n v="22845"/>
    <x v="3"/>
    <s v="KL06270003"/>
    <s v="Kjekstad Golfklubb"/>
    <x v="2453"/>
  </r>
  <r>
    <n v="27804"/>
    <x v="3"/>
    <s v="KL18540004"/>
    <s v="Kjeldebotn Idrettslag"/>
    <x v="2454"/>
  </r>
  <r>
    <n v="27437"/>
    <x v="3"/>
    <s v="KL18110001"/>
    <s v="Kjella Idrettslag"/>
    <x v="2455"/>
  </r>
  <r>
    <n v="20423"/>
    <x v="3"/>
    <s v="KL02310005"/>
    <s v="Kjeller Skyteklubb"/>
    <x v="2456"/>
  </r>
  <r>
    <n v="685061"/>
    <x v="3"/>
    <s v="KL02310137"/>
    <s v="Kjeller Sportsflyklubb"/>
    <x v="2457"/>
  </r>
  <r>
    <n v="21799"/>
    <x v="3"/>
    <s v="KL04250006"/>
    <s v="Kjellmyra Idrettslag"/>
    <x v="2458"/>
  </r>
  <r>
    <n v="20812"/>
    <x v="3"/>
    <s v="KL03010150"/>
    <s v="Kjelsås Bordtennisklubb"/>
    <x v="2459"/>
  </r>
  <r>
    <n v="20813"/>
    <x v="3"/>
    <s v="KL03010151"/>
    <s v="Kjelsås Idrettslag"/>
    <x v="2460"/>
  </r>
  <r>
    <n v="24651"/>
    <x v="3"/>
    <s v="KL11340004"/>
    <s v="Kjetilstadlio Skiklubb"/>
    <x v="2461"/>
  </r>
  <r>
    <n v="23794"/>
    <x v="3"/>
    <s v="KL10010024"/>
    <s v="Kjevik Fallskjermklubb "/>
    <x v="2462"/>
  </r>
  <r>
    <n v="207368"/>
    <x v="3"/>
    <s v="KL10010149"/>
    <s v="Kjevik Flyklubb"/>
    <x v="2463"/>
  </r>
  <r>
    <n v="23119"/>
    <x v="3"/>
    <s v="KL07090036"/>
    <s v="Kjose Idrettslag"/>
    <x v="2464"/>
  </r>
  <r>
    <n v="23434"/>
    <x v="3"/>
    <s v="KL08170005"/>
    <s v="Kjosen Idrettslag"/>
    <x v="2465"/>
  </r>
  <r>
    <n v="27512"/>
    <x v="3"/>
    <s v="KL18240010"/>
    <s v="Kjærstad Idrettslag"/>
    <x v="2466"/>
  </r>
  <r>
    <n v="24870"/>
    <x v="3"/>
    <s v="KL12010120"/>
    <s v="Kjøkkelvik Idrettslag"/>
    <x v="2467"/>
  </r>
  <r>
    <n v="28579"/>
    <x v="3"/>
    <s v="KL20220002"/>
    <s v="Kjøllefjord Svømmeklubb"/>
    <x v="2468"/>
  </r>
  <r>
    <n v="25778"/>
    <x v="3"/>
    <s v="KL14430013"/>
    <s v="Kjølsdalen Idrettslag"/>
    <x v="2469"/>
  </r>
  <r>
    <n v="137230"/>
    <x v="3"/>
    <s v="KL19130012"/>
    <s v="Kjønna IL"/>
    <x v="2470"/>
  </r>
  <r>
    <n v="27777"/>
    <x v="3"/>
    <s v="KL18500002"/>
    <s v="Kjøpsnes Idrettslag"/>
    <x v="2471"/>
  </r>
  <r>
    <n v="21614"/>
    <x v="3"/>
    <s v="KL04030051"/>
    <s v="Kjøre- og Rideklubben Sleipnir"/>
    <x v="2472"/>
  </r>
  <r>
    <n v="179429"/>
    <x v="3"/>
    <s v="KL15040082"/>
    <s v="Klatreklubben Ålesund"/>
    <x v="2473"/>
  </r>
  <r>
    <n v="24512"/>
    <x v="3"/>
    <s v="KL11200006"/>
    <s v="Klebe S.k."/>
    <x v="2474"/>
  </r>
  <r>
    <n v="25820"/>
    <x v="3"/>
    <s v="KL15020008"/>
    <s v="Kleive IL"/>
    <x v="2475"/>
  </r>
  <r>
    <n v="25863"/>
    <x v="3"/>
    <s v="KL15020052"/>
    <s v="Kleive KFUM Trial"/>
    <x v="2476"/>
  </r>
  <r>
    <n v="20814"/>
    <x v="3"/>
    <s v="KL03010152"/>
    <s v="Klemetsrud Idrettslag"/>
    <x v="2477"/>
  </r>
  <r>
    <n v="24516"/>
    <x v="3"/>
    <s v="KL11200010"/>
    <s v="Klepp BMX"/>
    <x v="2478"/>
  </r>
  <r>
    <n v="24509"/>
    <x v="3"/>
    <s v="KL11200003"/>
    <s v="Klepp Bueskyttere"/>
    <x v="2479"/>
  </r>
  <r>
    <n v="678323"/>
    <x v="3"/>
    <s v="KL11200031"/>
    <s v="Klepp Cykle Club"/>
    <x v="2480"/>
  </r>
  <r>
    <n v="24507"/>
    <x v="3"/>
    <s v="KL11200001"/>
    <s v="Klepp Idrettslag"/>
    <x v="2481"/>
  </r>
  <r>
    <n v="24521"/>
    <x v="3"/>
    <s v="KL11200015"/>
    <s v="Klepp Innebandy klubb"/>
    <x v="462"/>
  </r>
  <r>
    <n v="741860"/>
    <x v="3"/>
    <s v="KL11200034"/>
    <s v="Klepp Ishockeyklubb"/>
    <x v="2482"/>
  </r>
  <r>
    <n v="792917"/>
    <x v="3"/>
    <s v="KL11200036"/>
    <s v="Klepp Karate Klubb"/>
    <x v="2483"/>
  </r>
  <r>
    <n v="461754"/>
    <x v="3"/>
    <s v="KL11200026"/>
    <s v="Klepp RC Klubb"/>
    <x v="2484"/>
  </r>
  <r>
    <n v="24511"/>
    <x v="3"/>
    <s v="KL11200005"/>
    <s v="Klepp Svømme og Stupeklubb"/>
    <x v="2485"/>
  </r>
  <r>
    <n v="24508"/>
    <x v="3"/>
    <s v="KL11200002"/>
    <s v="Klepp Volleyball-lag"/>
    <x v="2486"/>
  </r>
  <r>
    <n v="600566"/>
    <x v="3"/>
    <s v="KL12470059"/>
    <s v="Kleppestø Sportsklubb"/>
    <x v="2487"/>
  </r>
  <r>
    <n v="863179"/>
    <x v="3"/>
    <s v="KL15160036"/>
    <s v="Klivrelaget"/>
    <x v="2488"/>
  </r>
  <r>
    <n v="585911"/>
    <x v="3"/>
    <s v="KL17030062"/>
    <s v="Klompen Fotballklubb"/>
    <x v="2489"/>
  </r>
  <r>
    <n v="22345"/>
    <x v="3"/>
    <s v="KL05330016"/>
    <s v="Kloppa Offroad Klubb"/>
    <x v="2490"/>
  </r>
  <r>
    <n v="23299"/>
    <x v="3"/>
    <s v="KL08060017"/>
    <s v="Klyve Idrettslag"/>
    <x v="2491"/>
  </r>
  <r>
    <n v="26926"/>
    <x v="3"/>
    <s v="KL16620001"/>
    <s v="Klæbu Bryteklubb"/>
    <x v="112"/>
  </r>
  <r>
    <n v="449367"/>
    <x v="3"/>
    <s v="KL16620009"/>
    <s v="Klæbu Golfklubb"/>
    <x v="2492"/>
  </r>
  <r>
    <n v="26927"/>
    <x v="3"/>
    <s v="KL16620002"/>
    <s v="Klæbu Idrettslag"/>
    <x v="2493"/>
  </r>
  <r>
    <n v="707455"/>
    <x v="3"/>
    <s v="KL16620013"/>
    <s v="Klæbu Innebandyklubb"/>
    <x v="2494"/>
  </r>
  <r>
    <n v="26930"/>
    <x v="3"/>
    <s v="KL16620006"/>
    <s v="Klæbu Løpeklubb"/>
    <x v="2495"/>
  </r>
  <r>
    <n v="606911"/>
    <x v="3"/>
    <s v="KL16620010"/>
    <s v="Klæbu Taekwon - Do Klubb"/>
    <x v="2496"/>
  </r>
  <r>
    <n v="20558"/>
    <x v="3"/>
    <s v="KL02350013"/>
    <s v="Kløfta Idrettslag"/>
    <x v="2497"/>
  </r>
  <r>
    <n v="24077"/>
    <x v="3"/>
    <s v="KL10370003"/>
    <s v="Knaben Og Fjotland Il"/>
    <x v="2498"/>
  </r>
  <r>
    <n v="25560"/>
    <x v="3"/>
    <s v="KL12630004"/>
    <s v="Knarvik Idrettslag"/>
    <x v="2499"/>
  </r>
  <r>
    <n v="27857"/>
    <x v="3"/>
    <s v="KL18650020"/>
    <s v="Knausen Fotballklubb"/>
    <x v="1072"/>
  </r>
  <r>
    <n v="21536"/>
    <x v="3"/>
    <s v="KL04020025"/>
    <s v="Kobra Bordtennisklubb"/>
    <x v="2500"/>
  </r>
  <r>
    <n v="844311"/>
    <x v="3"/>
    <s v="KL07190013"/>
    <s v="Kodal Bueskyttere"/>
    <x v="2501"/>
  </r>
  <r>
    <n v="23194"/>
    <x v="3"/>
    <s v="KL07190003"/>
    <s v="Kodal Idrettslag"/>
    <x v="2502"/>
  </r>
  <r>
    <n v="19732"/>
    <x v="3"/>
    <s v="KL01060098"/>
    <s v="Kolberg Volleyballklubb"/>
    <x v="2503"/>
  </r>
  <r>
    <n v="20045"/>
    <x v="3"/>
    <s v="KL02170030"/>
    <s v="Kolbotn &amp; Skimt Orienteringslag"/>
    <x v="2504"/>
  </r>
  <r>
    <n v="136768"/>
    <x v="3"/>
    <s v="KL02170032"/>
    <s v="Kolbotn Bokseklubb"/>
    <x v="2505"/>
  </r>
  <r>
    <n v="20021"/>
    <x v="3"/>
    <s v="KL02170006"/>
    <s v="Kolbotn Idrettslag"/>
    <x v="2506"/>
  </r>
  <r>
    <n v="20044"/>
    <x v="3"/>
    <s v="KL02170029"/>
    <s v="Kolbotn Klatreklubb Oppturen"/>
    <x v="2507"/>
  </r>
  <r>
    <n v="696637"/>
    <x v="3"/>
    <s v="KL02170049"/>
    <s v="Kolbotn Sykkelklubb"/>
    <x v="2508"/>
  </r>
  <r>
    <n v="20022"/>
    <x v="3"/>
    <s v="KL02170007"/>
    <s v="Kolbotn Tennisklubb"/>
    <x v="2509"/>
  </r>
  <r>
    <n v="22308"/>
    <x v="3"/>
    <s v="KL05290005"/>
    <s v="Kolbu Idrettslag"/>
    <x v="2510"/>
  </r>
  <r>
    <n v="22299"/>
    <x v="3"/>
    <s v="KL05280029"/>
    <s v="Kolbu/KK Fotball"/>
    <x v="2511"/>
  </r>
  <r>
    <n v="22275"/>
    <x v="3"/>
    <s v="KL05280003"/>
    <s v="Kolbukameratene I L"/>
    <x v="2512"/>
  </r>
  <r>
    <n v="20815"/>
    <x v="3"/>
    <s v="KL03010153"/>
    <s v="Koll, Idrettslaget"/>
    <x v="2513"/>
  </r>
  <r>
    <n v="474637"/>
    <x v="3"/>
    <s v="KL03011198"/>
    <s v="Kollenhopp"/>
    <x v="2514"/>
  </r>
  <r>
    <n v="24728"/>
    <x v="3"/>
    <s v="KL11490024"/>
    <s v="Kolnes Idrettslag"/>
    <x v="2515"/>
  </r>
  <r>
    <n v="26427"/>
    <x v="3"/>
    <s v="KL16010035"/>
    <s v="Kolstad Fotball"/>
    <x v="2516"/>
  </r>
  <r>
    <n v="26657"/>
    <x v="3"/>
    <s v="KL16010292"/>
    <s v="Kolstad Håndball"/>
    <x v="2517"/>
  </r>
  <r>
    <n v="21395"/>
    <x v="3"/>
    <s v="KL03010792"/>
    <s v="Kolsås Klatreklubb"/>
    <x v="2518"/>
  </r>
  <r>
    <n v="27292"/>
    <x v="3"/>
    <s v="KL17510006"/>
    <s v="Kolvereid Idrettslag"/>
    <x v="2519"/>
  </r>
  <r>
    <n v="20817"/>
    <x v="3"/>
    <s v="KL03010155"/>
    <s v="Kongelig Norsk Seilforening"/>
    <x v="2520"/>
  </r>
  <r>
    <n v="586375"/>
    <x v="3"/>
    <s v="KL02200106"/>
    <s v="Konglungen Rideklubb"/>
    <x v="2521"/>
  </r>
  <r>
    <n v="22609"/>
    <x v="3"/>
    <s v="KL06040040"/>
    <s v="Kongsberg Biljardklubb"/>
    <x v="2522"/>
  </r>
  <r>
    <n v="22577"/>
    <x v="3"/>
    <s v="KL06040007"/>
    <s v="Kongsberg Dykkerklubb"/>
    <x v="2523"/>
  </r>
  <r>
    <n v="22587"/>
    <x v="3"/>
    <s v="KL06040017"/>
    <s v="Kongsberg Freestyleklubb"/>
    <x v="2524"/>
  </r>
  <r>
    <n v="22606"/>
    <x v="3"/>
    <s v="KL06040037"/>
    <s v="Kongsberg Golfklubb"/>
    <x v="2525"/>
  </r>
  <r>
    <n v="22581"/>
    <x v="3"/>
    <s v="KL06040011"/>
    <s v="Kongsberg Idrettsforening"/>
    <x v="2526"/>
  </r>
  <r>
    <n v="469643"/>
    <x v="3"/>
    <s v="KL06040055"/>
    <s v="Kongsberg Kampsport Senter"/>
    <x v="2527"/>
  </r>
  <r>
    <n v="208209"/>
    <x v="3"/>
    <s v="KL06040051"/>
    <s v="Kongsberg Modellflyklubb"/>
    <x v="2528"/>
  </r>
  <r>
    <n v="22582"/>
    <x v="3"/>
    <s v="KL06040012"/>
    <s v="Kongsberg og Omegn Rideklubb"/>
    <x v="2529"/>
  </r>
  <r>
    <n v="22588"/>
    <x v="3"/>
    <s v="KL06040018"/>
    <s v="Kongsberg Orienteringslag"/>
    <x v="2530"/>
  </r>
  <r>
    <n v="561096"/>
    <x v="3"/>
    <s v="KL06040059"/>
    <s v="Kongsberg Padleklubb"/>
    <x v="2531"/>
  </r>
  <r>
    <n v="22583"/>
    <x v="3"/>
    <s v="KL06040013"/>
    <s v="Kongsberg Pistolklubb"/>
    <x v="2532"/>
  </r>
  <r>
    <n v="22604"/>
    <x v="3"/>
    <s v="KL06040035"/>
    <s v="Kongsberg Shotokan Karateklubb"/>
    <x v="2533"/>
  </r>
  <r>
    <n v="22584"/>
    <x v="3"/>
    <s v="KL06040014"/>
    <s v="Kongsberg Tennisklubb"/>
    <x v="2534"/>
  </r>
  <r>
    <n v="19665"/>
    <x v="3"/>
    <s v="KL01060031"/>
    <s v="Kongsten Idrettsforening"/>
    <x v="2535"/>
  </r>
  <r>
    <n v="19666"/>
    <x v="3"/>
    <s v="KL01060032"/>
    <s v="Kongstensvømmerne"/>
    <x v="2536"/>
  </r>
  <r>
    <n v="719409"/>
    <x v="3"/>
    <s v="KL03011537"/>
    <s v="Kongsveien CK"/>
    <x v="2537"/>
  </r>
  <r>
    <n v="680550"/>
    <x v="3"/>
    <s v="KL04020084"/>
    <s v="Kongsvinger Danseklubb - Victory Dance"/>
    <x v="2538"/>
  </r>
  <r>
    <n v="21528"/>
    <x v="3"/>
    <s v="KL04020017"/>
    <s v="Kongsvinger Idrettslag"/>
    <x v="2539"/>
  </r>
  <r>
    <n v="21556"/>
    <x v="3"/>
    <s v="KL04020046"/>
    <s v="Kongsvinger IL Fotball"/>
    <x v="2540"/>
  </r>
  <r>
    <n v="21565"/>
    <x v="3"/>
    <s v="KL04020055"/>
    <s v="Kongsvinger IL Friidrett"/>
    <x v="2541"/>
  </r>
  <r>
    <n v="21554"/>
    <x v="3"/>
    <s v="KL04020044"/>
    <s v="Kongsvinger Il Håndball"/>
    <x v="2542"/>
  </r>
  <r>
    <n v="21561"/>
    <x v="3"/>
    <s v="KL04020051"/>
    <s v="Kongsvinger IL Ishockey"/>
    <x v="2543"/>
  </r>
  <r>
    <n v="21552"/>
    <x v="3"/>
    <s v="KL04020042"/>
    <s v="Kongsvinger IL Ski"/>
    <x v="2544"/>
  </r>
  <r>
    <n v="21557"/>
    <x v="3"/>
    <s v="KL04020047"/>
    <s v="Kongsvinger IL Toppfotball"/>
    <x v="2545"/>
  </r>
  <r>
    <n v="21562"/>
    <x v="3"/>
    <s v="KL04020052"/>
    <s v="Kongsvinger IL Turn"/>
    <x v="2546"/>
  </r>
  <r>
    <n v="734758"/>
    <x v="3"/>
    <s v="KL04020087"/>
    <s v="Kongsvinger Kunstløp"/>
    <x v="2547"/>
  </r>
  <r>
    <n v="21531"/>
    <x v="3"/>
    <s v="KL04020020"/>
    <s v="Kongsvinger og Omegn Rideklubb"/>
    <x v="2548"/>
  </r>
  <r>
    <n v="21532"/>
    <x v="3"/>
    <s v="KL04020021"/>
    <s v="Kongsvinger Roklubb"/>
    <x v="2549"/>
  </r>
  <r>
    <n v="21560"/>
    <x v="3"/>
    <s v="KL04020050"/>
    <s v="Kongsvinger Skøyteklubb"/>
    <x v="2550"/>
  </r>
  <r>
    <n v="21534"/>
    <x v="3"/>
    <s v="KL04020023"/>
    <s v="Kongsvinger Sportsskyttere"/>
    <x v="2551"/>
  </r>
  <r>
    <n v="21548"/>
    <x v="3"/>
    <s v="KL04020038"/>
    <s v="Kongsvinger Svømmeklubb"/>
    <x v="2552"/>
  </r>
  <r>
    <n v="21543"/>
    <x v="3"/>
    <s v="KL04020033"/>
    <s v="Kongsvinger Taekwon-Do Klubb"/>
    <x v="2553"/>
  </r>
  <r>
    <n v="21535"/>
    <x v="3"/>
    <s v="KL04020024"/>
    <s v="Kongsvinger Tennisklubb"/>
    <x v="2554"/>
  </r>
  <r>
    <n v="699640"/>
    <x v="3"/>
    <s v="KL04020085"/>
    <s v="Kongsvingers Golfklubb"/>
    <x v="2555"/>
  </r>
  <r>
    <n v="22522"/>
    <x v="3"/>
    <s v="KL06020045"/>
    <s v="Konnerud Idrettslag"/>
    <x v="2556"/>
  </r>
  <r>
    <n v="24048"/>
    <x v="3"/>
    <s v="KL10270002"/>
    <s v="Konsmo Idrettslag"/>
    <x v="2557"/>
  </r>
  <r>
    <n v="27643"/>
    <x v="3"/>
    <s v="KL18340003"/>
    <s v="Konsvik Idrettslag"/>
    <x v="2558"/>
  </r>
  <r>
    <n v="24711"/>
    <x v="3"/>
    <s v="KL11490007"/>
    <s v="Kopervik Idrettslag"/>
    <x v="2559"/>
  </r>
  <r>
    <n v="24712"/>
    <x v="3"/>
    <s v="KL11490008"/>
    <s v="Kopervik Pistolklubb"/>
    <x v="2560"/>
  </r>
  <r>
    <n v="24729"/>
    <x v="3"/>
    <s v="KL11490025"/>
    <s v="Kopervik Volleyballklubb"/>
    <x v="2561"/>
  </r>
  <r>
    <n v="21931"/>
    <x v="3"/>
    <s v="KL04300011"/>
    <s v="Koppang Fotballklubb"/>
    <x v="2562"/>
  </r>
  <r>
    <n v="797363"/>
    <x v="3"/>
    <s v="KL04300018"/>
    <s v="Koppang Håndballklubb"/>
    <x v="2563"/>
  </r>
  <r>
    <n v="27070"/>
    <x v="3"/>
    <s v="KL17110003"/>
    <s v="Kopperå Idrettslag"/>
    <x v="2564"/>
  </r>
  <r>
    <n v="27578"/>
    <x v="3"/>
    <s v="KL18320010"/>
    <s v="Korgen Idrettslag"/>
    <x v="2565"/>
  </r>
  <r>
    <n v="19818"/>
    <x v="3"/>
    <s v="KL01240017"/>
    <s v="Korsgård If"/>
    <x v="2566"/>
  </r>
  <r>
    <n v="854818"/>
    <x v="3"/>
    <s v="KL14290012"/>
    <s v="KORSSUND DYKKEKLUBB"/>
    <x v="2567"/>
  </r>
  <r>
    <n v="20820"/>
    <x v="3"/>
    <s v="KL03010158"/>
    <s v="Korsvoll Idrettslag"/>
    <x v="2568"/>
  </r>
  <r>
    <n v="582511"/>
    <x v="3"/>
    <s v="KL12010688"/>
    <s v="Krabbetor Fotballklubb"/>
    <x v="2569"/>
  </r>
  <r>
    <n v="675803"/>
    <x v="3"/>
    <s v="KL05020120"/>
    <s v="Krabyskogen Motorsport"/>
    <x v="2570"/>
  </r>
  <r>
    <n v="26428"/>
    <x v="3"/>
    <s v="KL16010036"/>
    <s v="Kraftsportklubben Av 1967"/>
    <x v="2571"/>
  </r>
  <r>
    <n v="23427"/>
    <x v="3"/>
    <s v="KL08150017"/>
    <s v="Kragerø Basketballklubb"/>
    <x v="21"/>
  </r>
  <r>
    <n v="23414"/>
    <x v="3"/>
    <s v="KL08150004"/>
    <s v="Kragerø Dykkeklubb"/>
    <x v="2572"/>
  </r>
  <r>
    <n v="166265"/>
    <x v="3"/>
    <s v="KL08150025"/>
    <s v="Kragerø Golfklubb"/>
    <x v="2573"/>
  </r>
  <r>
    <n v="23415"/>
    <x v="3"/>
    <s v="KL08150005"/>
    <s v="Kragerø Helsesportlag"/>
    <x v="2574"/>
  </r>
  <r>
    <n v="113839"/>
    <x v="3"/>
    <s v="KL08150024"/>
    <s v="Kragerø Idrettsforening"/>
    <x v="2575"/>
  </r>
  <r>
    <n v="23416"/>
    <x v="3"/>
    <s v="KL08150006"/>
    <s v="Kragerø Idrettsforening"/>
    <x v="2576"/>
  </r>
  <r>
    <n v="113836"/>
    <x v="3"/>
    <s v="KL08150021"/>
    <s v="Kragerø IF Fotball"/>
    <x v="2577"/>
  </r>
  <r>
    <n v="113835"/>
    <x v="3"/>
    <s v="KL08150020"/>
    <s v="Kragerø IF Friidrett"/>
    <x v="2578"/>
  </r>
  <r>
    <n v="113838"/>
    <x v="3"/>
    <s v="KL08150023"/>
    <s v="Kragerø IF Håndballgruppe"/>
    <x v="2579"/>
  </r>
  <r>
    <n v="113837"/>
    <x v="3"/>
    <s v="KL08150022"/>
    <s v="Kragerø IF Turn"/>
    <x v="2580"/>
  </r>
  <r>
    <n v="23417"/>
    <x v="3"/>
    <s v="KL08150007"/>
    <s v="Kragerø Judoklubb"/>
    <x v="2581"/>
  </r>
  <r>
    <n v="23418"/>
    <x v="3"/>
    <s v="KL08150008"/>
    <s v="Kragerø Kickboxing Klubb"/>
    <x v="2582"/>
  </r>
  <r>
    <n v="23412"/>
    <x v="3"/>
    <s v="KL08150002"/>
    <s v="Kragerø Klatreklubb"/>
    <x v="2583"/>
  </r>
  <r>
    <n v="23419"/>
    <x v="3"/>
    <s v="KL08150009"/>
    <s v="Kragerø og Drangedal Pistolklubb"/>
    <x v="2584"/>
  </r>
  <r>
    <n v="23422"/>
    <x v="3"/>
    <s v="KL08150012"/>
    <s v="Kragerø Og Omegn Sykkelklubb"/>
    <x v="2585"/>
  </r>
  <r>
    <n v="23420"/>
    <x v="3"/>
    <s v="KL08150010"/>
    <s v="Kragerø Seilforening"/>
    <x v="2586"/>
  </r>
  <r>
    <n v="698982"/>
    <x v="3"/>
    <s v="KL08150036"/>
    <s v="Kragerø volleyballklubb"/>
    <x v="2587"/>
  </r>
  <r>
    <n v="19489"/>
    <x v="3"/>
    <s v="KL01040006"/>
    <s v="Krapfoss Sportskytterlag"/>
    <x v="2588"/>
  </r>
  <r>
    <n v="25144"/>
    <x v="3"/>
    <s v="KL12010413"/>
    <s v="Kringlebotn Idrettslag"/>
    <x v="2589"/>
  </r>
  <r>
    <n v="23805"/>
    <x v="3"/>
    <s v="KL10010035"/>
    <s v="Kristiansand Badminton klubb"/>
    <x v="2590"/>
  </r>
  <r>
    <n v="567236"/>
    <x v="3"/>
    <s v="KL10010196"/>
    <s v="Kristiansand Baseballklubb Suns"/>
    <x v="2591"/>
  </r>
  <r>
    <n v="131124"/>
    <x v="3"/>
    <s v="KL10010137"/>
    <s v="Kristiansand Basket"/>
    <x v="2592"/>
  </r>
  <r>
    <n v="769982"/>
    <x v="3"/>
    <s v="KL10010225"/>
    <s v="Kristiansand Brettseilerklubb"/>
    <x v="2593"/>
  </r>
  <r>
    <n v="793367"/>
    <x v="3"/>
    <s v="KL10010229"/>
    <s v="Kristiansand Bryteklubb"/>
    <x v="2594"/>
  </r>
  <r>
    <n v="23808"/>
    <x v="3"/>
    <s v="KL10010038"/>
    <s v="Kristiansand Bueskyttere"/>
    <x v="2595"/>
  </r>
  <r>
    <n v="23864"/>
    <x v="3"/>
    <s v="KL10010094"/>
    <s v="Kristiansand Danseklubb Kdk"/>
    <x v="2596"/>
  </r>
  <r>
    <n v="23809"/>
    <x v="3"/>
    <s v="KL10010039"/>
    <s v="Kristiansand Dykkerklubb"/>
    <x v="2597"/>
  </r>
  <r>
    <n v="23827"/>
    <x v="3"/>
    <s v="KL10010057"/>
    <s v="Kristiansand Enduro"/>
    <x v="2598"/>
  </r>
  <r>
    <n v="608637"/>
    <x v="3"/>
    <s v="KL10010209"/>
    <s v="Kristiansand Fekteklubb"/>
    <x v="2599"/>
  </r>
  <r>
    <n v="136428"/>
    <x v="3"/>
    <s v="KL10010139"/>
    <s v="Kristiansand Frisbeegolfklubb"/>
    <x v="2600"/>
  </r>
  <r>
    <n v="23798"/>
    <x v="3"/>
    <s v="KL10010028"/>
    <s v="Kristiansand Garnisons Pistolklubb"/>
    <x v="2601"/>
  </r>
  <r>
    <n v="470697"/>
    <x v="3"/>
    <s v="KL10010175"/>
    <s v="Kristiansand Golfklubb"/>
    <x v="2602"/>
  </r>
  <r>
    <n v="23812"/>
    <x v="3"/>
    <s v="KL10010042"/>
    <s v="Kristiansand Helsesportslag"/>
    <x v="2603"/>
  </r>
  <r>
    <n v="743364"/>
    <x v="3"/>
    <s v="KL10010221"/>
    <s v="Kristiansand Ichuan&amp;Tai Chi Klubb"/>
    <x v="2604"/>
  </r>
  <r>
    <n v="23868"/>
    <x v="3"/>
    <s v="KL10010098"/>
    <s v="Kristiansand Ishockeyklubb"/>
    <x v="2605"/>
  </r>
  <r>
    <n v="23890"/>
    <x v="3"/>
    <s v="KL10010120"/>
    <s v="Kristiansand Ju Jitsu klubb"/>
    <x v="2606"/>
  </r>
  <r>
    <n v="812121"/>
    <x v="3"/>
    <s v="KL10010232"/>
    <s v="Kristiansand Judo"/>
    <x v="2607"/>
  </r>
  <r>
    <n v="23814"/>
    <x v="3"/>
    <s v="KL10010044"/>
    <s v="Kristiansand Kajakklubb"/>
    <x v="2608"/>
  </r>
  <r>
    <n v="23799"/>
    <x v="3"/>
    <s v="KL10010029"/>
    <s v="Kristiansand Karate Club"/>
    <x v="2609"/>
  </r>
  <r>
    <n v="536841"/>
    <x v="3"/>
    <s v="KL10010190"/>
    <s v="Kristiansand Kendo Klubb"/>
    <x v="2610"/>
  </r>
  <r>
    <n v="810161"/>
    <x v="3"/>
    <s v="KL10010231"/>
    <s v="Kristiansand Kunstløpklubb"/>
    <x v="2611"/>
  </r>
  <r>
    <n v="726205"/>
    <x v="3"/>
    <s v="KL10010219"/>
    <s v="Kristiansand Løpeklubb"/>
    <x v="2612"/>
  </r>
  <r>
    <n v="580465"/>
    <x v="3"/>
    <s v="KL10010199"/>
    <s v="Kristiansand Motocross Klubb"/>
    <x v="2613"/>
  </r>
  <r>
    <n v="23815"/>
    <x v="3"/>
    <s v="KL10010045"/>
    <s v="Kristiansand Orienteringsklubb"/>
    <x v="2614"/>
  </r>
  <r>
    <n v="23816"/>
    <x v="3"/>
    <s v="KL10010046"/>
    <s v="Kristiansand Pistolklubb"/>
    <x v="2615"/>
  </r>
  <r>
    <n v="23817"/>
    <x v="3"/>
    <s v="KL10010047"/>
    <s v="Kristiansand Roklubb"/>
    <x v="2616"/>
  </r>
  <r>
    <n v="530592"/>
    <x v="3"/>
    <s v="KL10010187"/>
    <s v="Kristiansand Sandvolleyballklubb"/>
    <x v="2617"/>
  </r>
  <r>
    <n v="23888"/>
    <x v="3"/>
    <s v="KL10010118"/>
    <s v="Kristiansand Studentidrettslag"/>
    <x v="2618"/>
  </r>
  <r>
    <n v="23819"/>
    <x v="3"/>
    <s v="KL10010049"/>
    <s v="Kristiansand Stupeklubb"/>
    <x v="2619"/>
  </r>
  <r>
    <n v="23797"/>
    <x v="3"/>
    <s v="KL10010027"/>
    <s v="Kristiansand Svømmeallianse"/>
    <x v="2620"/>
  </r>
  <r>
    <n v="455871"/>
    <x v="3"/>
    <s v="KL10010170"/>
    <s v="Kristiansand Taekwon-Do Klubb"/>
    <x v="2621"/>
  </r>
  <r>
    <n v="580467"/>
    <x v="3"/>
    <s v="KL10010200"/>
    <s v="Kristiansand Trial Klubb"/>
    <x v="2622"/>
  </r>
  <r>
    <n v="728312"/>
    <x v="3"/>
    <s v="KL10010220"/>
    <s v="Kristiansand Triathlon"/>
    <x v="2623"/>
  </r>
  <r>
    <n v="23792"/>
    <x v="3"/>
    <s v="KL10010022"/>
    <s v="Kristiansand Volleyballklubb"/>
    <x v="2624"/>
  </r>
  <r>
    <n v="23821"/>
    <x v="3"/>
    <s v="KL10010051"/>
    <s v="Kristiansands Cykleklubb"/>
    <x v="2625"/>
  </r>
  <r>
    <n v="23806"/>
    <x v="3"/>
    <s v="KL10010036"/>
    <s v="Kristiansands Idrettsforening Friidrett"/>
    <x v="2626"/>
  </r>
  <r>
    <n v="23881"/>
    <x v="3"/>
    <s v="KL10010111"/>
    <s v="Kristiansands og Søgne Rideklubb"/>
    <x v="2627"/>
  </r>
  <r>
    <n v="23820"/>
    <x v="3"/>
    <s v="KL10010050"/>
    <s v="Kristiansands Tennisklubb"/>
    <x v="2628"/>
  </r>
  <r>
    <n v="23823"/>
    <x v="3"/>
    <s v="KL10010053"/>
    <s v="Kristiansands Turnforening"/>
    <x v="2629"/>
  </r>
  <r>
    <n v="25890"/>
    <x v="3"/>
    <s v="KL15050009"/>
    <s v="Kristiansund Atletklubb"/>
    <x v="2630"/>
  </r>
  <r>
    <n v="474404"/>
    <x v="3"/>
    <s v="KL15050051"/>
    <s v="Kristiansund Ballklubb"/>
    <x v="2631"/>
  </r>
  <r>
    <n v="25891"/>
    <x v="3"/>
    <s v="KL15050010"/>
    <s v="Kristiansund Dykkerklubb"/>
    <x v="2632"/>
  </r>
  <r>
    <n v="530390"/>
    <x v="3"/>
    <s v="KL15050054"/>
    <s v="Kristiansund Fekteklubb"/>
    <x v="2633"/>
  </r>
  <r>
    <n v="25923"/>
    <x v="3"/>
    <s v="KL15050043"/>
    <s v="Kristiansund Fjellklubb"/>
    <x v="2634"/>
  </r>
  <r>
    <n v="25892"/>
    <x v="3"/>
    <s v="KL15050011"/>
    <s v="Kristiansund Fotballklubb"/>
    <x v="2635"/>
  </r>
  <r>
    <n v="25895"/>
    <x v="3"/>
    <s v="KL15050014"/>
    <s v="Kristiansund Håndballklubb"/>
    <x v="2636"/>
  </r>
  <r>
    <n v="25900"/>
    <x v="3"/>
    <s v="KL15050019"/>
    <s v="Kristiansund Idrettsforening"/>
    <x v="2637"/>
  </r>
  <r>
    <n v="788528"/>
    <x v="3"/>
    <s v="KL15050069"/>
    <s v="Kristiansund Kraftsportklubb"/>
    <x v="1846"/>
  </r>
  <r>
    <n v="451812"/>
    <x v="3"/>
    <s v="KL15050050"/>
    <s v="Kristiansund Motocrossklubb"/>
    <x v="2638"/>
  </r>
  <r>
    <n v="26306"/>
    <x v="3"/>
    <s v="KL15050059"/>
    <s v="Kristiansund og Frei Hestesports- Klubb"/>
    <x v="2639"/>
  </r>
  <r>
    <n v="25917"/>
    <x v="3"/>
    <s v="KL15050037"/>
    <s v="Kristiansund Og Omegn Golfklubb"/>
    <x v="2640"/>
  </r>
  <r>
    <n v="25897"/>
    <x v="3"/>
    <s v="KL15050016"/>
    <s v="Kristiansund Pistolklubb"/>
    <x v="2641"/>
  </r>
  <r>
    <n v="871551"/>
    <x v="3"/>
    <s v="KL15050072"/>
    <s v="Kristiansund Seilsportklubb"/>
    <x v="2642"/>
  </r>
  <r>
    <n v="699050"/>
    <x v="3"/>
    <s v="KL15050065"/>
    <s v="Kristiansund Shiseikai Karateklubb"/>
    <x v="2643"/>
  </r>
  <r>
    <n v="25889"/>
    <x v="3"/>
    <s v="KL15050008"/>
    <s v="Kristiansund Svømmeklubb"/>
    <x v="2644"/>
  </r>
  <r>
    <n v="25898"/>
    <x v="3"/>
    <s v="KL15050017"/>
    <s v="Kristiansund Tennisklubb"/>
    <x v="2645"/>
  </r>
  <r>
    <n v="25901"/>
    <x v="3"/>
    <s v="KL15050020"/>
    <s v="Kristiansunds Seilforening"/>
    <x v="2646"/>
  </r>
  <r>
    <n v="25902"/>
    <x v="3"/>
    <s v="KL15050021"/>
    <s v="Kristiansunds Turnforening"/>
    <x v="2647"/>
  </r>
  <r>
    <n v="24872"/>
    <x v="3"/>
    <s v="KL12010122"/>
    <s v="Krokeide IL"/>
    <x v="2648"/>
  </r>
  <r>
    <n v="28041"/>
    <x v="3"/>
    <s v="KL19020016"/>
    <s v="Krokelvdalen Idrettslag"/>
    <x v="2649"/>
  </r>
  <r>
    <n v="23435"/>
    <x v="3"/>
    <s v="KL08170006"/>
    <s v="Kroken Idrettslag"/>
    <x v="2650"/>
  </r>
  <r>
    <n v="23441"/>
    <x v="3"/>
    <s v="KL08170012"/>
    <s v="Kroken Jeger- Og Fiskerforening"/>
    <x v="21"/>
  </r>
  <r>
    <n v="19954"/>
    <x v="3"/>
    <s v="KL02130035"/>
    <s v="Krokhol Golfklubb"/>
    <x v="2651"/>
  </r>
  <r>
    <n v="699427"/>
    <x v="3"/>
    <s v="KL11300024"/>
    <s v="Krokhøl Innebandyklubb"/>
    <x v="2652"/>
  </r>
  <r>
    <n v="718388"/>
    <x v="3"/>
    <s v="KL06120010"/>
    <s v="Krokskogen Cykleklubb"/>
    <x v="2653"/>
  </r>
  <r>
    <n v="26687"/>
    <x v="3"/>
    <s v="KL16130002"/>
    <s v="Krokstadøra Idrettslag"/>
    <x v="2654"/>
  </r>
  <r>
    <n v="22738"/>
    <x v="3"/>
    <s v="KL06220001"/>
    <s v="Krødsherad Idrettslag"/>
    <x v="2655"/>
  </r>
  <r>
    <n v="22739"/>
    <x v="3"/>
    <s v="KL06220003"/>
    <s v="Krødsherad Jeger og Fisk"/>
    <x v="2656"/>
  </r>
  <r>
    <n v="19521"/>
    <x v="3"/>
    <s v="KL01040038"/>
    <s v="Kråkene Moss"/>
    <x v="2657"/>
  </r>
  <r>
    <n v="163845"/>
    <x v="3"/>
    <s v="KL12010479"/>
    <s v="Kråkenes Idrettslag"/>
    <x v="2658"/>
  </r>
  <r>
    <n v="19720"/>
    <x v="3"/>
    <s v="KL01060086"/>
    <s v="Kråkerøy Idrettslag"/>
    <x v="2659"/>
  </r>
  <r>
    <n v="19726"/>
    <x v="3"/>
    <s v="KL01060092"/>
    <s v="Kråkerøy Trial Club"/>
    <x v="2660"/>
  </r>
  <r>
    <n v="19922"/>
    <x v="3"/>
    <s v="KL02130003"/>
    <s v="Kråkstad Idrettslag"/>
    <x v="2661"/>
  </r>
  <r>
    <n v="27868"/>
    <x v="3"/>
    <s v="KL18650031"/>
    <s v="KS Ski Lofoten"/>
    <x v="2662"/>
  </r>
  <r>
    <n v="27438"/>
    <x v="3"/>
    <s v="KL18110002"/>
    <s v="Kula IL"/>
    <x v="2663"/>
  </r>
  <r>
    <n v="21738"/>
    <x v="3"/>
    <s v="KL04180010"/>
    <s v="Kunja Taekwondo Klubb Nord Odal"/>
    <x v="2664"/>
  </r>
  <r>
    <n v="20370"/>
    <x v="3"/>
    <s v="KL02300008"/>
    <s v="Kurland Fotballklubb"/>
    <x v="2665"/>
  </r>
  <r>
    <n v="28512"/>
    <x v="3"/>
    <s v="KL20170001"/>
    <s v="Kvalsund Idrettslag"/>
    <x v="2666"/>
  </r>
  <r>
    <n v="207561"/>
    <x v="3"/>
    <s v="KL19020162"/>
    <s v="Kvaløya &amp; Omegn Hestesportsklubb"/>
    <x v="2667"/>
  </r>
  <r>
    <n v="28043"/>
    <x v="3"/>
    <s v="KL19020019"/>
    <s v="Kvaløya Sportsklubb"/>
    <x v="2668"/>
  </r>
  <r>
    <n v="28122"/>
    <x v="3"/>
    <s v="KL19020108"/>
    <s v="Kvaløysletta Skilag"/>
    <x v="2669"/>
  </r>
  <r>
    <n v="526272"/>
    <x v="3"/>
    <s v="KL12380039"/>
    <s v="Kvam Bowlingklubb"/>
    <x v="2670"/>
  </r>
  <r>
    <n v="619696"/>
    <x v="3"/>
    <s v="KL12380049"/>
    <s v="Kvam Gym og Trampettklubb"/>
    <x v="21"/>
  </r>
  <r>
    <n v="22190"/>
    <x v="3"/>
    <s v="KL05160007"/>
    <s v="Kvam Idrettslag"/>
    <x v="2671"/>
  </r>
  <r>
    <n v="26973"/>
    <x v="3"/>
    <s v="KL17020009"/>
    <s v="Kvam IL"/>
    <x v="2672"/>
  </r>
  <r>
    <n v="207780"/>
    <x v="3"/>
    <s v="KL12380027"/>
    <s v="Kvam Langrenn- og Skiskyttarklubb"/>
    <x v="2673"/>
  </r>
  <r>
    <n v="25373"/>
    <x v="3"/>
    <s v="KL12380003"/>
    <s v="Kvam Pistolklubb"/>
    <x v="2674"/>
  </r>
  <r>
    <n v="163548"/>
    <x v="3"/>
    <s v="KL10140023"/>
    <s v="Kvarstein Idrettslag"/>
    <x v="2675"/>
  </r>
  <r>
    <n v="27342"/>
    <x v="3"/>
    <s v="KL18040039"/>
    <s v="Kvarven Ungdom og Idrettslag"/>
    <x v="2676"/>
  </r>
  <r>
    <n v="26337"/>
    <x v="3"/>
    <s v="KL15630004"/>
    <s v="Kvass/Ulvungen Fk"/>
    <x v="2677"/>
  </r>
  <r>
    <n v="23128"/>
    <x v="3"/>
    <s v="KL07090045"/>
    <s v="Kvelde idrettslag"/>
    <x v="2678"/>
  </r>
  <r>
    <n v="23129"/>
    <x v="3"/>
    <s v="KL07090046"/>
    <s v="Kvelde Vannskiklubb"/>
    <x v="2679"/>
  </r>
  <r>
    <n v="487026"/>
    <x v="3"/>
    <s v="KL11210034"/>
    <s v="Kverneland Ski"/>
    <x v="2680"/>
  </r>
  <r>
    <n v="28465"/>
    <x v="3"/>
    <s v="KL20120013"/>
    <s v="Kviby Idrettslag"/>
    <x v="2681"/>
  </r>
  <r>
    <n v="19459"/>
    <x v="3"/>
    <s v="KL01010034"/>
    <s v="Kvik Halden Fotballklubb"/>
    <x v="2682"/>
  </r>
  <r>
    <n v="21961"/>
    <x v="3"/>
    <s v="KL04370004"/>
    <s v="Kvikne Idrettslag"/>
    <x v="2274"/>
  </r>
  <r>
    <n v="22198"/>
    <x v="3"/>
    <s v="KL05160016"/>
    <s v="Kvikne Trimring"/>
    <x v="2683"/>
  </r>
  <r>
    <n v="494801"/>
    <x v="3"/>
    <s v="KL10370026"/>
    <s v="Kvinesdal Håndballklubb"/>
    <x v="2684"/>
  </r>
  <r>
    <n v="24079"/>
    <x v="3"/>
    <s v="KL10370005"/>
    <s v="Kvinesdal Idrettslag"/>
    <x v="2685"/>
  </r>
  <r>
    <n v="24081"/>
    <x v="3"/>
    <s v="KL10370007"/>
    <s v="Kvinesdal Karateklubb"/>
    <x v="2686"/>
  </r>
  <r>
    <n v="24082"/>
    <x v="3"/>
    <s v="KL10370008"/>
    <s v="Kvinesdal Pistolklubb"/>
    <x v="2687"/>
  </r>
  <r>
    <n v="729361"/>
    <x v="3"/>
    <s v="KL10370030"/>
    <s v="Kvinesdal Rc Klubb"/>
    <x v="2688"/>
  </r>
  <r>
    <n v="24083"/>
    <x v="3"/>
    <s v="KL10370009"/>
    <s v="Kvinesdal Rideklubb"/>
    <x v="2689"/>
  </r>
  <r>
    <n v="842083"/>
    <x v="3"/>
    <s v="KL10370032"/>
    <s v="Kvinesdal Rock Klatreklubb"/>
    <x v="2690"/>
  </r>
  <r>
    <n v="24084"/>
    <x v="3"/>
    <s v="KL10370010"/>
    <s v="Kvinesdal Svømmeklubb"/>
    <x v="2691"/>
  </r>
  <r>
    <n v="24085"/>
    <x v="3"/>
    <s v="KL10370011"/>
    <s v="Kvinesdal Tennisklubb"/>
    <x v="2692"/>
  </r>
  <r>
    <n v="24087"/>
    <x v="3"/>
    <s v="KL10370013"/>
    <s v="Kvinesdal Turnforening"/>
    <x v="2693"/>
  </r>
  <r>
    <n v="24089"/>
    <x v="3"/>
    <s v="KL10370015"/>
    <s v="Kvinesdal Viltmålklubb"/>
    <x v="2694"/>
  </r>
  <r>
    <n v="713327"/>
    <x v="3"/>
    <s v="KL12240049"/>
    <s v="Kvinnherad Badmintonklubb"/>
    <x v="2695"/>
  </r>
  <r>
    <n v="192923"/>
    <x v="3"/>
    <s v="KL12240038"/>
    <s v="Kvinnherad Golfklubb"/>
    <x v="2696"/>
  </r>
  <r>
    <n v="25278"/>
    <x v="3"/>
    <s v="KL12240028"/>
    <s v="Kvinnherad Handballklubb"/>
    <x v="2697"/>
  </r>
  <r>
    <n v="193411"/>
    <x v="3"/>
    <s v="KL12240039"/>
    <s v="Kvinnherad Motorsportklubb"/>
    <x v="2698"/>
  </r>
  <r>
    <n v="25274"/>
    <x v="3"/>
    <s v="KL12240024"/>
    <s v="Kvinnherad Roklubb"/>
    <x v="2699"/>
  </r>
  <r>
    <n v="23508"/>
    <x v="3"/>
    <s v="KL08290003"/>
    <s v="Kviteseid Idrettslag"/>
    <x v="2700"/>
  </r>
  <r>
    <n v="694344"/>
    <x v="3"/>
    <s v="KL05200030"/>
    <s v="Kvitfjell Veteran"/>
    <x v="2701"/>
  </r>
  <r>
    <n v="24687"/>
    <x v="3"/>
    <s v="KL11440001"/>
    <s v="Kvitsøy Idrettslag"/>
    <x v="2702"/>
  </r>
  <r>
    <n v="566531"/>
    <x v="3"/>
    <s v="KL10320020"/>
    <s v="KVS Klatreklubb"/>
    <x v="2703"/>
  </r>
  <r>
    <n v="28148"/>
    <x v="3"/>
    <s v="KL19110001"/>
    <s v="Kvæfjord Idrettslag"/>
    <x v="21"/>
  </r>
  <r>
    <n v="671180"/>
    <x v="3"/>
    <s v="KL19110011"/>
    <s v="Kvæfjord IL Fotball"/>
    <x v="2704"/>
  </r>
  <r>
    <n v="28149"/>
    <x v="3"/>
    <s v="KL19110002"/>
    <s v="Kvæfjord Svømmeklubb"/>
    <x v="185"/>
  </r>
  <r>
    <n v="684238"/>
    <x v="3"/>
    <s v="KL19020234"/>
    <s v="Kvæsma Fotballklubb"/>
    <x v="2122"/>
  </r>
  <r>
    <n v="24059"/>
    <x v="3"/>
    <s v="KL10320001"/>
    <s v="Kvås Idrettslag"/>
    <x v="2705"/>
  </r>
  <r>
    <n v="25622"/>
    <x v="3"/>
    <s v="KL14160005"/>
    <s v="Kyrkjebø Idrettslag"/>
    <x v="2706"/>
  </r>
  <r>
    <n v="26669"/>
    <x v="3"/>
    <s v="KL16120004"/>
    <s v="Kyrksæterøra Idrettslag Kil"/>
    <x v="2707"/>
  </r>
  <r>
    <n v="28278"/>
    <x v="3"/>
    <s v="KL19310014"/>
    <s v="Kårvikhamn Idrettslag"/>
    <x v="2708"/>
  </r>
  <r>
    <n v="26300"/>
    <x v="3"/>
    <s v="KL15540017"/>
    <s v="Kårvåg/Havørn Fotball"/>
    <x v="2709"/>
  </r>
  <r>
    <n v="24514"/>
    <x v="3"/>
    <s v="KL11200008"/>
    <s v="Kåsen Idrettslag"/>
    <x v="2710"/>
  </r>
  <r>
    <n v="23696"/>
    <x v="3"/>
    <s v="KL09140006"/>
    <s v="Laget IL"/>
    <x v="2711"/>
  </r>
  <r>
    <n v="28580"/>
    <x v="3"/>
    <s v="KL20220003"/>
    <s v="Laksefjord IL"/>
    <x v="2712"/>
  </r>
  <r>
    <n v="28556"/>
    <x v="3"/>
    <s v="KL20200012"/>
    <s v="Lakselv Motorklubb"/>
    <x v="2713"/>
  </r>
  <r>
    <n v="28549"/>
    <x v="3"/>
    <s v="KL20200005"/>
    <s v="Lakselv Svømmeklubb"/>
    <x v="2714"/>
  </r>
  <r>
    <n v="28303"/>
    <x v="3"/>
    <s v="KL19330003"/>
    <s v="Lakselvdal Sprint"/>
    <x v="2715"/>
  </r>
  <r>
    <n v="24873"/>
    <x v="3"/>
    <s v="KL12010124"/>
    <s v="Laksevåg Bordtennisklubb"/>
    <x v="2716"/>
  </r>
  <r>
    <n v="24874"/>
    <x v="3"/>
    <s v="KL12010126"/>
    <s v="Laksevåg Kajakklubb"/>
    <x v="2717"/>
  </r>
  <r>
    <n v="24876"/>
    <x v="3"/>
    <s v="KL12010128"/>
    <s v="Laksevåg Turn og Idrettslag"/>
    <x v="2718"/>
  </r>
  <r>
    <n v="28304"/>
    <x v="3"/>
    <s v="KL19330004"/>
    <s v="Laksvatn Idrettslag"/>
    <x v="2719"/>
  </r>
  <r>
    <n v="28315"/>
    <x v="3"/>
    <s v="KL19330015"/>
    <s v="Laksvatn Skiskytterlag"/>
    <x v="2720"/>
  </r>
  <r>
    <n v="22173"/>
    <x v="3"/>
    <s v="KL05150004"/>
    <s v="Lalm Idrettslag"/>
    <x v="2721"/>
  </r>
  <r>
    <n v="708320"/>
    <x v="3"/>
    <s v="KL05150022"/>
    <s v="Lalm Ishockeyklubb"/>
    <x v="2722"/>
  </r>
  <r>
    <n v="20824"/>
    <x v="3"/>
    <s v="KL03010164"/>
    <s v="Lambertseter Bryteklubb"/>
    <x v="2723"/>
  </r>
  <r>
    <n v="20826"/>
    <x v="3"/>
    <s v="KL03010166"/>
    <s v="Lambertseter Idrettsforening"/>
    <x v="2724"/>
  </r>
  <r>
    <n v="20828"/>
    <x v="3"/>
    <s v="KL03010168"/>
    <s v="Lambertseter Svømmeklubb"/>
    <x v="2725"/>
  </r>
  <r>
    <n v="871754"/>
    <x v="3"/>
    <s v="KL05360031"/>
    <s v="Land bueskytterklubb"/>
    <x v="2726"/>
  </r>
  <r>
    <n v="208243"/>
    <x v="3"/>
    <s v="KL05380024"/>
    <s v="Land Flyklubb"/>
    <x v="2727"/>
  </r>
  <r>
    <n v="678638"/>
    <x v="3"/>
    <s v="KL05360029"/>
    <s v="Land Golfklubb"/>
    <x v="2728"/>
  </r>
  <r>
    <n v="19613"/>
    <x v="3"/>
    <s v="KL01050078"/>
    <s v="Lande Idrettsforening"/>
    <x v="2729"/>
  </r>
  <r>
    <n v="521369"/>
    <x v="3"/>
    <s v="KL05360024"/>
    <s v="Landingen Rc-klubb"/>
    <x v="2730"/>
  </r>
  <r>
    <n v="24967"/>
    <x v="3"/>
    <s v="KL12010231"/>
    <s v="Landås Basketballklubb"/>
    <x v="2731"/>
  </r>
  <r>
    <n v="23245"/>
    <x v="3"/>
    <s v="KL08050016"/>
    <s v="Langangen Idrettslag"/>
    <x v="2732"/>
  </r>
  <r>
    <n v="23400"/>
    <x v="3"/>
    <s v="KL08140003"/>
    <s v="Langesund Idrettsforening"/>
    <x v="2733"/>
  </r>
  <r>
    <n v="492942"/>
    <x v="3"/>
    <s v="KL08140021"/>
    <s v="Langesund Sykle- og triathlonklubb"/>
    <x v="2406"/>
  </r>
  <r>
    <n v="26143"/>
    <x v="3"/>
    <s v="KL15310007"/>
    <s v="Langevåg Idrettslag"/>
    <x v="2734"/>
  </r>
  <r>
    <n v="26207"/>
    <x v="3"/>
    <s v="KL15390007"/>
    <s v="Langfjorden Fotballklubb"/>
    <x v="2735"/>
  </r>
  <r>
    <n v="19924"/>
    <x v="3"/>
    <s v="KL02130005"/>
    <s v="Langhus AIL "/>
    <x v="2736"/>
  </r>
  <r>
    <n v="683392"/>
    <x v="3"/>
    <s v="KL02130064"/>
    <s v="Langhus IL Fotball"/>
    <x v="2737"/>
  </r>
  <r>
    <n v="685409"/>
    <x v="3"/>
    <s v="KL02130065"/>
    <s v="Langhus IL Håndball"/>
    <x v="2738"/>
  </r>
  <r>
    <n v="27087"/>
    <x v="3"/>
    <s v="KL17140011"/>
    <s v="Langstein Sportskytterlag"/>
    <x v="2739"/>
  </r>
  <r>
    <n v="505667"/>
    <x v="3"/>
    <s v="KL18660025"/>
    <s v="Langøya Rideklubb"/>
    <x v="885"/>
  </r>
  <r>
    <n v="602006"/>
    <x v="3"/>
    <s v="KL07280011"/>
    <s v="Lardal Hesteforening"/>
    <x v="2740"/>
  </r>
  <r>
    <n v="23226"/>
    <x v="3"/>
    <s v="KL07280004"/>
    <s v="Lardal Orienteringslag"/>
    <x v="2741"/>
  </r>
  <r>
    <n v="23229"/>
    <x v="3"/>
    <s v="KL07280007"/>
    <s v="Lardal Revolver Og Pistolklubb"/>
    <x v="2742"/>
  </r>
  <r>
    <n v="19872"/>
    <x v="3"/>
    <s v="KL01360004"/>
    <s v="Larkollen Idrettslag"/>
    <x v="2743"/>
  </r>
  <r>
    <n v="19873"/>
    <x v="3"/>
    <s v="KL01360005"/>
    <s v="Larkollen Tennisklubb"/>
    <x v="2744"/>
  </r>
  <r>
    <n v="26009"/>
    <x v="3"/>
    <s v="KL15140004"/>
    <s v="Larsnes Idrettslag"/>
    <x v="2745"/>
  </r>
  <r>
    <n v="686576"/>
    <x v="3"/>
    <s v="KL15140008"/>
    <s v="Larsnes/ Gursken Fk"/>
    <x v="2746"/>
  </r>
  <r>
    <n v="23087"/>
    <x v="3"/>
    <s v="KL07090004"/>
    <s v="Larvik Atletklubb"/>
    <x v="2747"/>
  </r>
  <r>
    <n v="23146"/>
    <x v="3"/>
    <s v="KL07090063"/>
    <s v="Larvik Basket Klubb"/>
    <x v="2748"/>
  </r>
  <r>
    <n v="23089"/>
    <x v="3"/>
    <s v="KL07090006"/>
    <s v="Larvik Bordtennisklubb"/>
    <x v="21"/>
  </r>
  <r>
    <n v="23111"/>
    <x v="3"/>
    <s v="KL07090028"/>
    <s v="Larvik Bowlingklubb"/>
    <x v="2749"/>
  </r>
  <r>
    <n v="23090"/>
    <x v="3"/>
    <s v="KL07090007"/>
    <s v="Larvik Bueskyttere"/>
    <x v="2750"/>
  </r>
  <r>
    <n v="23091"/>
    <x v="3"/>
    <s v="KL07090008"/>
    <s v="Larvik Dykkeklubb"/>
    <x v="2751"/>
  </r>
  <r>
    <n v="23094"/>
    <x v="3"/>
    <s v="KL07090011"/>
    <s v="Larvik Golfklubb"/>
    <x v="2752"/>
  </r>
  <r>
    <n v="23104"/>
    <x v="3"/>
    <s v="KL07090021"/>
    <s v="Larvik Handicap Idrettslag"/>
    <x v="1763"/>
  </r>
  <r>
    <n v="23134"/>
    <x v="3"/>
    <s v="KL07090051"/>
    <s v="Larvik Håndballklubb"/>
    <x v="2753"/>
  </r>
  <r>
    <n v="23107"/>
    <x v="3"/>
    <s v="KL07090024"/>
    <s v="Larvik Judoklubb"/>
    <x v="2754"/>
  </r>
  <r>
    <n v="23145"/>
    <x v="3"/>
    <s v="KL07090062"/>
    <s v="Larvik Kampsportklubb"/>
    <x v="2755"/>
  </r>
  <r>
    <n v="208305"/>
    <x v="3"/>
    <s v="KL07090089"/>
    <s v="Larvik Modellflyklubb"/>
    <x v="2756"/>
  </r>
  <r>
    <n v="23033"/>
    <x v="3"/>
    <s v="KL07060009"/>
    <s v="Larvik og Sandefjord Rytterklubb"/>
    <x v="2757"/>
  </r>
  <r>
    <n v="23101"/>
    <x v="3"/>
    <s v="KL07090018"/>
    <s v="Larvik og Stavern Tennisklubb"/>
    <x v="2758"/>
  </r>
  <r>
    <n v="23106"/>
    <x v="3"/>
    <s v="KL07090023"/>
    <s v="Larvik Orienteringsklubb"/>
    <x v="2759"/>
  </r>
  <r>
    <n v="23085"/>
    <x v="3"/>
    <s v="KL07090002"/>
    <s v="Larvik Padleklubb"/>
    <x v="2760"/>
  </r>
  <r>
    <n v="23098"/>
    <x v="3"/>
    <s v="KL07090015"/>
    <s v="Larvik Seilforening"/>
    <x v="2761"/>
  </r>
  <r>
    <n v="896882"/>
    <x v="3"/>
    <s v="KL07120001"/>
    <s v="Larvik Skateboardklubb"/>
    <x v="2762"/>
  </r>
  <r>
    <n v="456238"/>
    <x v="3"/>
    <s v="KL07090098"/>
    <s v="Larvik Ski"/>
    <x v="2763"/>
  </r>
  <r>
    <n v="208508"/>
    <x v="3"/>
    <s v="KL07090090"/>
    <s v="Larvik Squash 1"/>
    <x v="2764"/>
  </r>
  <r>
    <n v="23099"/>
    <x v="3"/>
    <s v="KL07090016"/>
    <s v="Larvik Svømmeklubb"/>
    <x v="2765"/>
  </r>
  <r>
    <n v="139186"/>
    <x v="3"/>
    <s v="KL07090068"/>
    <s v="Larvik Taekwondoklubb"/>
    <x v="2766"/>
  </r>
  <r>
    <n v="23102"/>
    <x v="3"/>
    <s v="KL07090019"/>
    <s v="Larvik Turn &amp; Idrettsforening"/>
    <x v="2767"/>
  </r>
  <r>
    <n v="23144"/>
    <x v="3"/>
    <s v="KL07090061"/>
    <s v="Larvikmarkas Fluefiskerforening"/>
    <x v="2768"/>
  </r>
  <r>
    <n v="769198"/>
    <x v="3"/>
    <s v="KL10010224"/>
    <s v="Lauvåsen Idrettsforening"/>
    <x v="2769"/>
  </r>
  <r>
    <n v="28178"/>
    <x v="3"/>
    <s v="KL19200001"/>
    <s v="Lavangen Idrettsforening"/>
    <x v="2770"/>
  </r>
  <r>
    <n v="25625"/>
    <x v="3"/>
    <s v="KL14160008"/>
    <s v="Lavik Idrettslag"/>
    <x v="2771"/>
  </r>
  <r>
    <n v="845195"/>
    <x v="3"/>
    <s v="KL14160012"/>
    <s v="Lavik Karateklubb"/>
    <x v="2772"/>
  </r>
  <r>
    <n v="601290"/>
    <x v="3"/>
    <s v="KL16010474"/>
    <s v="Leangen Ishockeyklubb"/>
    <x v="2773"/>
  </r>
  <r>
    <n v="21202"/>
    <x v="3"/>
    <s v="KL03010598"/>
    <s v="Legestudentenes Idrettsklubb Uio"/>
    <x v="2774"/>
  </r>
  <r>
    <n v="27758"/>
    <x v="3"/>
    <s v="KL18480002"/>
    <s v="Leines Idrettslag"/>
    <x v="2775"/>
  </r>
  <r>
    <n v="26430"/>
    <x v="3"/>
    <s v="KL16010039"/>
    <s v="Leinstrand Idrettslag"/>
    <x v="2776"/>
  </r>
  <r>
    <n v="22431"/>
    <x v="3"/>
    <s v="KL05420007"/>
    <s v="Leira Miniatyr Og Pistolklubb"/>
    <x v="2777"/>
  </r>
  <r>
    <n v="27499"/>
    <x v="3"/>
    <s v="KL18220005"/>
    <s v="Leirfjord Idrettslag"/>
    <x v="2778"/>
  </r>
  <r>
    <n v="27750"/>
    <x v="3"/>
    <s v="KL18450003"/>
    <s v="Leirgutten IL"/>
    <x v="21"/>
  </r>
  <r>
    <n v="20427"/>
    <x v="3"/>
    <s v="KL02310009"/>
    <s v="Leirsund Idrettslag"/>
    <x v="2779"/>
  </r>
  <r>
    <n v="25228"/>
    <x v="3"/>
    <s v="KL12210230"/>
    <s v="Leirvik Bordtennisklubb"/>
    <x v="2780"/>
  </r>
  <r>
    <n v="27180"/>
    <x v="3"/>
    <s v="KL17210004"/>
    <s v="Leirådal Idrettslag"/>
    <x v="2781"/>
  </r>
  <r>
    <n v="759236"/>
    <x v="3"/>
    <s v="KL17550003"/>
    <s v="Leka Idrettslag"/>
    <x v="2782"/>
  </r>
  <r>
    <n v="27875"/>
    <x v="3"/>
    <s v="KL18660004"/>
    <s v="Lekang Ski Og Bygdelag"/>
    <x v="2783"/>
  </r>
  <r>
    <n v="27831"/>
    <x v="3"/>
    <s v="KL18600015"/>
    <s v="Leknes Fotballklubb"/>
    <x v="2784"/>
  </r>
  <r>
    <n v="205612"/>
    <x v="3"/>
    <s v="KL18600022"/>
    <s v="Leknes Håndballklubb"/>
    <x v="2785"/>
  </r>
  <r>
    <n v="600858"/>
    <x v="3"/>
    <s v="KL18600037"/>
    <s v="Leknes Padleklubb"/>
    <x v="2786"/>
  </r>
  <r>
    <n v="697090"/>
    <x v="3"/>
    <s v="KL18600043"/>
    <s v="Leknes Skiklubb"/>
    <x v="2787"/>
  </r>
  <r>
    <n v="27181"/>
    <x v="3"/>
    <s v="KL17210005"/>
    <s v="Leksdal Idrettslag"/>
    <x v="2788"/>
  </r>
  <r>
    <n v="27139"/>
    <x v="3"/>
    <s v="KL17180008"/>
    <s v="Leksvik Badmintonklubb"/>
    <x v="2789"/>
  </r>
  <r>
    <n v="27133"/>
    <x v="3"/>
    <s v="KL17180002"/>
    <s v="Leksvik Idrettslag"/>
    <x v="2790"/>
  </r>
  <r>
    <n v="28562"/>
    <x v="3"/>
    <s v="KL20200018"/>
    <s v="Lemmivaara Klatreklubb"/>
    <x v="2791"/>
  </r>
  <r>
    <n v="22278"/>
    <x v="3"/>
    <s v="KL05280006"/>
    <s v="Lena Idrettsforening"/>
    <x v="2792"/>
  </r>
  <r>
    <n v="22279"/>
    <x v="3"/>
    <s v="KL05280007"/>
    <s v="Lena Sportsskyttere"/>
    <x v="2793"/>
  </r>
  <r>
    <n v="19733"/>
    <x v="3"/>
    <s v="KL01060099"/>
    <s v="Lenja Atletklubb"/>
    <x v="2794"/>
  </r>
  <r>
    <n v="22281"/>
    <x v="3"/>
    <s v="KL05280009"/>
    <s v="Lensbygda Sportsklubb"/>
    <x v="2795"/>
  </r>
  <r>
    <n v="26732"/>
    <x v="3"/>
    <s v="KL16220002"/>
    <s v="Lensvik Idrettslag"/>
    <x v="2796"/>
  </r>
  <r>
    <n v="26169"/>
    <x v="3"/>
    <s v="KL15340009"/>
    <s v="Lepsøy Idrettslag"/>
    <x v="2797"/>
  </r>
  <r>
    <n v="19734"/>
    <x v="3"/>
    <s v="KL01060100"/>
    <s v="Lervik Idrettsforening"/>
    <x v="2798"/>
  </r>
  <r>
    <n v="22156"/>
    <x v="3"/>
    <s v="KL05120006"/>
    <s v="Lesja Fallskjermklubb"/>
    <x v="2799"/>
  </r>
  <r>
    <n v="22151"/>
    <x v="3"/>
    <s v="KL05120001"/>
    <s v="Lesja Idrettslag"/>
    <x v="2800"/>
  </r>
  <r>
    <n v="200575"/>
    <x v="3"/>
    <s v="KL05120012"/>
    <s v="Lesja-Dovre Danseteam"/>
    <x v="2801"/>
  </r>
  <r>
    <n v="22152"/>
    <x v="3"/>
    <s v="KL05120002"/>
    <s v="Lesjaskog Idrettslag"/>
    <x v="2802"/>
  </r>
  <r>
    <n v="27176"/>
    <x v="3"/>
    <s v="KL17190037"/>
    <s v="Levanger Fotballklubb"/>
    <x v="2803"/>
  </r>
  <r>
    <n v="27146"/>
    <x v="3"/>
    <s v="KL17190007"/>
    <s v="Levanger Helsesportlag"/>
    <x v="2804"/>
  </r>
  <r>
    <n v="27145"/>
    <x v="3"/>
    <s v="KL17190006"/>
    <s v="Levanger Håndballklubb"/>
    <x v="2805"/>
  </r>
  <r>
    <n v="27147"/>
    <x v="3"/>
    <s v="KL17190008"/>
    <s v="Levanger Judoklubb"/>
    <x v="2806"/>
  </r>
  <r>
    <n v="898212"/>
    <x v="3"/>
    <s v="KL50370001"/>
    <s v="Levanger NTN Taekwon-Do klubb"/>
    <x v="2807"/>
  </r>
  <r>
    <n v="27150"/>
    <x v="3"/>
    <s v="KL17190011"/>
    <s v="Levanger Sportsskytterlag"/>
    <x v="2808"/>
  </r>
  <r>
    <n v="27152"/>
    <x v="3"/>
    <s v="KL17190013"/>
    <s v="Levanger Svømme Og Livrednings- Klubb"/>
    <x v="2809"/>
  </r>
  <r>
    <n v="27153"/>
    <x v="3"/>
    <s v="KL17190014"/>
    <s v="Levanger Undervannsklubb"/>
    <x v="2810"/>
  </r>
  <r>
    <n v="23424"/>
    <x v="3"/>
    <s v="KL08150014"/>
    <s v="Levangsheia Idrettslag"/>
    <x v="2811"/>
  </r>
  <r>
    <n v="608815"/>
    <x v="3"/>
    <s v="KL05010112"/>
    <s v="Lfh 09 Lillehammer Faaberg Håndball"/>
    <x v="2812"/>
  </r>
  <r>
    <n v="23577"/>
    <x v="3"/>
    <s v="KL09040012"/>
    <s v="Lia Idrettslag"/>
    <x v="2813"/>
  </r>
  <r>
    <n v="26101"/>
    <x v="3"/>
    <s v="KL15250003"/>
    <s v="Liabygda Idrettslag"/>
    <x v="2814"/>
  </r>
  <r>
    <n v="22814"/>
    <x v="3"/>
    <s v="KL06260004"/>
    <s v="Lier Helsesportslag"/>
    <x v="2815"/>
  </r>
  <r>
    <n v="22815"/>
    <x v="3"/>
    <s v="KL06260005"/>
    <s v="Lier Idrettslag"/>
    <x v="2816"/>
  </r>
  <r>
    <n v="514428"/>
    <x v="3"/>
    <s v="KL06260049"/>
    <s v="Lier Motorsportklubb"/>
    <x v="2817"/>
  </r>
  <r>
    <n v="22837"/>
    <x v="3"/>
    <s v="KL06260029"/>
    <s v="Lier Ntn Taekwon-Do Klubb"/>
    <x v="2818"/>
  </r>
  <r>
    <n v="22817"/>
    <x v="3"/>
    <s v="KL06260007"/>
    <s v="Lier Svømmeklubb"/>
    <x v="2819"/>
  </r>
  <r>
    <n v="22818"/>
    <x v="3"/>
    <s v="KL06260008"/>
    <s v="Lier Tennisklubb"/>
    <x v="1443"/>
  </r>
  <r>
    <n v="22820"/>
    <x v="3"/>
    <s v="KL06260010"/>
    <s v="Lier Volleyballklubb "/>
    <x v="2820"/>
  </r>
  <r>
    <n v="22821"/>
    <x v="3"/>
    <s v="KL06260011"/>
    <s v="Lierbygda OL"/>
    <x v="2821"/>
  </r>
  <r>
    <n v="470608"/>
    <x v="3"/>
    <s v="KL17380009"/>
    <s v="Lierne Idrettslag"/>
    <x v="2822"/>
  </r>
  <r>
    <n v="27797"/>
    <x v="3"/>
    <s v="KL18530003"/>
    <s v="Liland Idrettsforening"/>
    <x v="2823"/>
  </r>
  <r>
    <n v="21074"/>
    <x v="3"/>
    <s v="KL03010442"/>
    <s v="Lille Tøyen Fotballklubb"/>
    <x v="2824"/>
  </r>
  <r>
    <n v="21116"/>
    <x v="3"/>
    <s v="KL03010498"/>
    <s v="Lilleborg Idrettsklubb"/>
    <x v="2825"/>
  </r>
  <r>
    <n v="22039"/>
    <x v="3"/>
    <s v="KL05010055"/>
    <s v="Lillehammer Akeklubb"/>
    <x v="2826"/>
  </r>
  <r>
    <n v="680151"/>
    <x v="3"/>
    <s v="KL05010114"/>
    <s v="Lillehammer Bordtennisklubb"/>
    <x v="21"/>
  </r>
  <r>
    <n v="22058"/>
    <x v="3"/>
    <s v="KL05010074"/>
    <s v="Lillehammer Bueskytterklubb"/>
    <x v="2827"/>
  </r>
  <r>
    <n v="22001"/>
    <x v="3"/>
    <s v="KL05010012"/>
    <s v="Lillehammer Curlingklubb"/>
    <x v="2828"/>
  </r>
  <r>
    <n v="21998"/>
    <x v="3"/>
    <s v="KL05010008"/>
    <s v="Lillehammer Cykleklubb"/>
    <x v="2829"/>
  </r>
  <r>
    <n v="193381"/>
    <x v="3"/>
    <s v="KL05010086"/>
    <s v="Lillehammer Fotballklubb"/>
    <x v="2830"/>
  </r>
  <r>
    <n v="714502"/>
    <x v="3"/>
    <s v="KL05010117"/>
    <s v="Lillehammer Frisbee"/>
    <x v="2831"/>
  </r>
  <r>
    <n v="22006"/>
    <x v="3"/>
    <s v="KL05010017"/>
    <s v="Lillehammer Idrettsforening"/>
    <x v="2832"/>
  </r>
  <r>
    <n v="22059"/>
    <x v="3"/>
    <s v="KL05010075"/>
    <s v="Lillehammer Innebandyklubb"/>
    <x v="2833"/>
  </r>
  <r>
    <n v="22007"/>
    <x v="3"/>
    <s v="KL05010018"/>
    <s v="Lillehammer Ishockeyklubb"/>
    <x v="2834"/>
  </r>
  <r>
    <n v="840835"/>
    <x v="3"/>
    <s v="KL05010122"/>
    <s v="Lillehammer Ishockeyklubb Elite"/>
    <x v="2835"/>
  </r>
  <r>
    <n v="461311"/>
    <x v="3"/>
    <s v="KL05010097"/>
    <s v="Lillehammer Klatreklubb"/>
    <x v="2836"/>
  </r>
  <r>
    <n v="22038"/>
    <x v="3"/>
    <s v="KL05010054"/>
    <s v="Lillehammer Kunstløpklubb"/>
    <x v="21"/>
  </r>
  <r>
    <n v="22034"/>
    <x v="3"/>
    <s v="KL05010050"/>
    <s v="Lillehammer Kvinnefotballklubb Lkfk"/>
    <x v="2837"/>
  </r>
  <r>
    <n v="222814"/>
    <x v="3"/>
    <s v="KL05010091"/>
    <s v="Lillehammer Lawn Tennisklubb"/>
    <x v="2838"/>
  </r>
  <r>
    <n v="207371"/>
    <x v="3"/>
    <s v="KL05010089"/>
    <s v="Lillehammer Modellflyklubb"/>
    <x v="2839"/>
  </r>
  <r>
    <n v="22012"/>
    <x v="3"/>
    <s v="KL05010023"/>
    <s v="Lillehammer Orienteringsklubb"/>
    <x v="2840"/>
  </r>
  <r>
    <n v="22013"/>
    <x v="3"/>
    <s v="KL05010024"/>
    <s v="Lillehammer Pistolklubb"/>
    <x v="2841"/>
  </r>
  <r>
    <n v="22031"/>
    <x v="3"/>
    <s v="KL05010047"/>
    <s v="Lillehammer Rideklubb"/>
    <x v="2842"/>
  </r>
  <r>
    <n v="22014"/>
    <x v="3"/>
    <s v="KL05010025"/>
    <s v="Lillehammer Ro- og Kajakklubb"/>
    <x v="2843"/>
  </r>
  <r>
    <n v="137471"/>
    <x v="3"/>
    <s v="KL05010078"/>
    <s v="Lillehammer Skeletonklubb"/>
    <x v="2844"/>
  </r>
  <r>
    <n v="22017"/>
    <x v="3"/>
    <s v="KL05010028"/>
    <s v="Lillehammer Skiklub"/>
    <x v="2845"/>
  </r>
  <r>
    <n v="22019"/>
    <x v="3"/>
    <s v="KL05010030"/>
    <s v="Lillehammer Svømmeklubb"/>
    <x v="2846"/>
  </r>
  <r>
    <n v="203618"/>
    <x v="3"/>
    <s v="KL05010087"/>
    <s v="Lillehammer Swingklubb"/>
    <x v="2847"/>
  </r>
  <r>
    <n v="22020"/>
    <x v="3"/>
    <s v="KL05010031"/>
    <s v="Lillehammer Turnforening"/>
    <x v="2848"/>
  </r>
  <r>
    <n v="22035"/>
    <x v="3"/>
    <s v="KL05010051"/>
    <s v="Lillehammer Vannskiklubb"/>
    <x v="2849"/>
  </r>
  <r>
    <n v="22043"/>
    <x v="3"/>
    <s v="KL05010059"/>
    <s v="Lillehammerstudentenes IL"/>
    <x v="2850"/>
  </r>
  <r>
    <n v="23728"/>
    <x v="3"/>
    <s v="KL09260007"/>
    <s v="Lillesand Badmintonklubb"/>
    <x v="1511"/>
  </r>
  <r>
    <n v="23723"/>
    <x v="3"/>
    <s v="KL09260002"/>
    <s v="Lillesand Idrettslag"/>
    <x v="2851"/>
  </r>
  <r>
    <n v="23724"/>
    <x v="3"/>
    <s v="KL09260003"/>
    <s v="Lillesand og Omegn Helsesportslag"/>
    <x v="2852"/>
  </r>
  <r>
    <n v="23730"/>
    <x v="3"/>
    <s v="KL09260009"/>
    <s v="Lillesand Padleklubb"/>
    <x v="2853"/>
  </r>
  <r>
    <n v="23725"/>
    <x v="3"/>
    <s v="KL09260004"/>
    <s v="Lillesand Seilforening"/>
    <x v="2854"/>
  </r>
  <r>
    <n v="800930"/>
    <x v="3"/>
    <s v="KL09260029"/>
    <s v="Lillesand Snorkle og Dykkeklubb"/>
    <x v="2855"/>
  </r>
  <r>
    <n v="186753"/>
    <x v="3"/>
    <s v="KL09260016"/>
    <s v="Lillesand Taekwondo Klubb"/>
    <x v="2856"/>
  </r>
  <r>
    <n v="681954"/>
    <x v="3"/>
    <s v="KL02310135"/>
    <s v="Lillestrøm Amerikansk Fotball Klubb"/>
    <x v="2857"/>
  </r>
  <r>
    <n v="20470"/>
    <x v="3"/>
    <s v="KL02310052"/>
    <s v="Lillestrøm Bowlingklubb"/>
    <x v="2858"/>
  </r>
  <r>
    <n v="725331"/>
    <x v="3"/>
    <s v="KL02310143"/>
    <s v="Lillestrøm Cricket Klubb"/>
    <x v="2859"/>
  </r>
  <r>
    <n v="721741"/>
    <x v="3"/>
    <s v="KL02310142"/>
    <s v="Lillestrøm El-Innebandyklubb"/>
    <x v="2860"/>
  </r>
  <r>
    <n v="186619"/>
    <x v="3"/>
    <s v="KL02310095"/>
    <s v="Lillestrøm Golfklubb Lilgk"/>
    <x v="2861"/>
  </r>
  <r>
    <n v="20482"/>
    <x v="3"/>
    <s v="KL02310064"/>
    <s v="Lillestrøm Håndballklubb "/>
    <x v="2862"/>
  </r>
  <r>
    <n v="516270"/>
    <x v="3"/>
    <s v="KL02310123"/>
    <s v="Lillestrøm Innebandyklubb"/>
    <x v="2863"/>
  </r>
  <r>
    <n v="474360"/>
    <x v="3"/>
    <s v="KL02310118"/>
    <s v="Lillestrøm Kajakklubb"/>
    <x v="2864"/>
  </r>
  <r>
    <n v="20430"/>
    <x v="3"/>
    <s v="KL02310012"/>
    <s v="Lillestrøm og Omegn Bueskyttere"/>
    <x v="2865"/>
  </r>
  <r>
    <n v="665432"/>
    <x v="3"/>
    <s v="KL02310134"/>
    <s v="Lillestrøm Rugby League Klubb"/>
    <x v="2866"/>
  </r>
  <r>
    <n v="696487"/>
    <x v="3"/>
    <s v="KL02310138"/>
    <s v="Lillestrøm Sportsdansklubb"/>
    <x v="2867"/>
  </r>
  <r>
    <n v="20435"/>
    <x v="3"/>
    <s v="KL02310017"/>
    <s v="Lillestrøm Sportsklubb"/>
    <x v="1782"/>
  </r>
  <r>
    <n v="20436"/>
    <x v="3"/>
    <s v="KL02310018"/>
    <s v="Lillestrøm Tennisklubb"/>
    <x v="2868"/>
  </r>
  <r>
    <n v="554793"/>
    <x v="3"/>
    <s v="KL02310128"/>
    <s v="Lillestrøm Topphåndball "/>
    <x v="2869"/>
  </r>
  <r>
    <n v="21142"/>
    <x v="3"/>
    <s v="KL03010529"/>
    <s v="Lillomarka Orienteringslag"/>
    <x v="2870"/>
  </r>
  <r>
    <n v="580070"/>
    <x v="3"/>
    <s v="KL03011312"/>
    <s v="Lillomarka SkiKlubb"/>
    <x v="2871"/>
  </r>
  <r>
    <n v="715871"/>
    <x v="3"/>
    <s v="KL03011533"/>
    <s v="Lindeberg Cricket Klubb"/>
    <x v="2872"/>
  </r>
  <r>
    <n v="21089"/>
    <x v="3"/>
    <s v="KL03010463"/>
    <s v="Lindeberg Sportsklubb Fotball"/>
    <x v="2873"/>
  </r>
  <r>
    <n v="459636"/>
    <x v="3"/>
    <s v="KL03011161"/>
    <s v="Lindeberg Sportsklubb Ski"/>
    <x v="2874"/>
  </r>
  <r>
    <n v="20830"/>
    <x v="3"/>
    <s v="KL03010170"/>
    <s v="Linderud IL"/>
    <x v="2875"/>
  </r>
  <r>
    <n v="456823"/>
    <x v="3"/>
    <s v="KL10290013"/>
    <s v="Lindesnes Golfklubb"/>
    <x v="2876"/>
  </r>
  <r>
    <n v="24052"/>
    <x v="3"/>
    <s v="KL10290002"/>
    <s v="Lindesnes Pistolklubb"/>
    <x v="2877"/>
  </r>
  <r>
    <n v="25563"/>
    <x v="3"/>
    <s v="KL12630007"/>
    <s v="Lindås Idrettslag"/>
    <x v="2878"/>
  </r>
  <r>
    <n v="19667"/>
    <x v="3"/>
    <s v="KL01060033"/>
    <s v="Lisleby Fotballklubb"/>
    <x v="2879"/>
  </r>
  <r>
    <n v="23365"/>
    <x v="3"/>
    <s v="KL08070005"/>
    <s v="Lisleherad Idrettslag"/>
    <x v="2880"/>
  </r>
  <r>
    <n v="21649"/>
    <x v="3"/>
    <s v="KL04120016"/>
    <s v="Lismarka Skilag"/>
    <x v="2881"/>
  </r>
  <r>
    <n v="21650"/>
    <x v="3"/>
    <s v="KL04120017"/>
    <s v="Lismarken Miniatyrskytterlag"/>
    <x v="2882"/>
  </r>
  <r>
    <n v="21672"/>
    <x v="3"/>
    <s v="KL04120041"/>
    <s v="Lismarken Pistolklubb"/>
    <x v="2883"/>
  </r>
  <r>
    <n v="685679"/>
    <x v="3"/>
    <s v="KL10030032"/>
    <s v="Lista Flyklubb"/>
    <x v="2884"/>
  </r>
  <r>
    <n v="23954"/>
    <x v="3"/>
    <s v="KL10030016"/>
    <s v="Lista Idrettslag"/>
    <x v="2885"/>
  </r>
  <r>
    <n v="23950"/>
    <x v="3"/>
    <s v="KL10030012"/>
    <s v="Lista Karateklubb"/>
    <x v="2886"/>
  </r>
  <r>
    <n v="23952"/>
    <x v="3"/>
    <s v="KL10030014"/>
    <s v="Lista Trialklubb"/>
    <x v="2887"/>
  </r>
  <r>
    <n v="690160"/>
    <x v="3"/>
    <s v="KL10320023"/>
    <s v="Lister Hest og Ponni Klubb"/>
    <x v="2888"/>
  </r>
  <r>
    <n v="708684"/>
    <x v="3"/>
    <s v="KL10320025"/>
    <s v="Lister Volleyball Klubb"/>
    <x v="21"/>
  </r>
  <r>
    <n v="725496"/>
    <x v="3"/>
    <s v="KL03011553"/>
    <s v="Ljan Alpinklubb"/>
    <x v="2889"/>
  </r>
  <r>
    <n v="698831"/>
    <x v="3"/>
    <s v="KL03011463"/>
    <s v="Ljan Fotballklubb"/>
    <x v="2890"/>
  </r>
  <r>
    <n v="20832"/>
    <x v="3"/>
    <s v="KL03010172"/>
    <s v="Ljan Tennisklubb"/>
    <x v="2891"/>
  </r>
  <r>
    <n v="24878"/>
    <x v="3"/>
    <s v="KL12010130"/>
    <s v="Loddefjord IL"/>
    <x v="2892"/>
  </r>
  <r>
    <n v="25801"/>
    <x v="3"/>
    <s v="KL14490002"/>
    <s v="Loen Idrettslag"/>
    <x v="2893"/>
  </r>
  <r>
    <n v="784378"/>
    <x v="3"/>
    <s v="KL14490027"/>
    <s v="Loen Karateklubb"/>
    <x v="2894"/>
  </r>
  <r>
    <n v="533510"/>
    <x v="3"/>
    <s v="KL18600034"/>
    <s v="Lofoten Ekstremsportklubb"/>
    <x v="2895"/>
  </r>
  <r>
    <n v="214762"/>
    <x v="3"/>
    <s v="KL18600024"/>
    <s v="Lofoten Flyklubb"/>
    <x v="2896"/>
  </r>
  <r>
    <n v="27853"/>
    <x v="3"/>
    <s v="KL18650016"/>
    <s v="Lofoten Golfklubb"/>
    <x v="2897"/>
  </r>
  <r>
    <n v="27830"/>
    <x v="3"/>
    <s v="KL18600014"/>
    <s v="Lofoten Hestesportsklubb"/>
    <x v="2898"/>
  </r>
  <r>
    <n v="481702"/>
    <x v="3"/>
    <s v="KL18600033"/>
    <s v="Lofoten Motorsportklubb"/>
    <x v="2899"/>
  </r>
  <r>
    <n v="27835"/>
    <x v="3"/>
    <s v="KL18600019"/>
    <s v="Lofoten Sykkelklubb"/>
    <x v="2900"/>
  </r>
  <r>
    <n v="27832"/>
    <x v="3"/>
    <s v="KL18600016"/>
    <s v="Lofoten Taekwondoklubb"/>
    <x v="2901"/>
  </r>
  <r>
    <n v="113721"/>
    <x v="3"/>
    <s v="KL18650034"/>
    <s v="Lofoten Tindeklubb"/>
    <x v="2902"/>
  </r>
  <r>
    <n v="852477"/>
    <x v="3"/>
    <s v="KL18600046"/>
    <s v="LofotVolley"/>
    <x v="2903"/>
  </r>
  <r>
    <n v="806785"/>
    <x v="3"/>
    <s v="KL18600045"/>
    <s v="Lokomotiv Lofoten Futsal"/>
    <x v="2904"/>
  </r>
  <r>
    <n v="164158"/>
    <x v="3"/>
    <s v="KL03010955"/>
    <s v="Lokomotiv Oslo"/>
    <x v="2905"/>
  </r>
  <r>
    <n v="22166"/>
    <x v="3"/>
    <s v="KL05140003"/>
    <s v="Lom Idrettslag"/>
    <x v="2906"/>
  </r>
  <r>
    <n v="585015"/>
    <x v="3"/>
    <s v="KL05140009"/>
    <s v="Lom Innebandy Klubb"/>
    <x v="2907"/>
  </r>
  <r>
    <n v="20105"/>
    <x v="3"/>
    <s v="KL02190058"/>
    <s v="Lommedalen Kjøre- og Rideklubb"/>
    <x v="2908"/>
  </r>
  <r>
    <n v="20106"/>
    <x v="3"/>
    <s v="KL02190059"/>
    <s v="Lommedalen Tennisklubb"/>
    <x v="2909"/>
  </r>
  <r>
    <n v="20107"/>
    <x v="3"/>
    <s v="KL02190060"/>
    <s v="Lommedalens Idrettslag"/>
    <x v="2910"/>
  </r>
  <r>
    <n v="780763"/>
    <x v="3"/>
    <s v="KL05120017"/>
    <s v="Lora Sportsskyttere"/>
    <x v="2911"/>
  </r>
  <r>
    <n v="20409"/>
    <x v="3"/>
    <s v="KL02300047"/>
    <s v="Losby Golfklubb"/>
    <x v="2912"/>
  </r>
  <r>
    <n v="20411"/>
    <x v="3"/>
    <s v="KL02300049"/>
    <s v="Losby Viltmål- og Pistolklubb"/>
    <x v="2913"/>
  </r>
  <r>
    <n v="575916"/>
    <x v="3"/>
    <s v="KL18340016"/>
    <s v="Lovund Squashklubb"/>
    <x v="79"/>
  </r>
  <r>
    <n v="552643"/>
    <x v="3"/>
    <s v="KL18340015"/>
    <s v="Lovund Ungdoms- og Idrettslag"/>
    <x v="2914"/>
  </r>
  <r>
    <n v="208519"/>
    <x v="3"/>
    <s v="KL02310098"/>
    <s v="Lsk Kvinner Fk"/>
    <x v="2915"/>
  </r>
  <r>
    <n v="607808"/>
    <x v="3"/>
    <s v="KL10010207"/>
    <s v="Lund Cykleklubb"/>
    <x v="21"/>
  </r>
  <r>
    <n v="881247"/>
    <x v="3"/>
    <s v="KL10010240"/>
    <s v="Lund Håndballklubb"/>
    <x v="2916"/>
  </r>
  <r>
    <n v="27294"/>
    <x v="3"/>
    <s v="KL17510008"/>
    <s v="Lund Idrettslag"/>
    <x v="2917"/>
  </r>
  <r>
    <n v="673585"/>
    <x v="3"/>
    <s v="KL11120013"/>
    <s v="Lund Karateklubb"/>
    <x v="2918"/>
  </r>
  <r>
    <n v="441413"/>
    <x v="3"/>
    <s v="KL11120011"/>
    <s v="Lund Kjøre- og Rideklubb"/>
    <x v="2919"/>
  </r>
  <r>
    <n v="24474"/>
    <x v="3"/>
    <s v="KL11120002"/>
    <s v="Lund Svømmeklubb"/>
    <x v="2920"/>
  </r>
  <r>
    <n v="26889"/>
    <x v="3"/>
    <s v="KL16530007"/>
    <s v="Lundamo Idrettslag"/>
    <x v="2921"/>
  </r>
  <r>
    <n v="26890"/>
    <x v="3"/>
    <s v="KL16530008"/>
    <s v="Lundamo Miniatyrskytterlag"/>
    <x v="2922"/>
  </r>
  <r>
    <n v="21537"/>
    <x v="3"/>
    <s v="KL04020026"/>
    <s v="Lundersæter Idrettslag"/>
    <x v="2923"/>
  </r>
  <r>
    <n v="562401"/>
    <x v="3"/>
    <s v="KL05330025"/>
    <s v="Lunner Fotballklubb"/>
    <x v="2924"/>
  </r>
  <r>
    <n v="22339"/>
    <x v="3"/>
    <s v="KL05330008"/>
    <s v="Lunner Håndballklubb"/>
    <x v="2925"/>
  </r>
  <r>
    <n v="22344"/>
    <x v="3"/>
    <s v="KL05330015"/>
    <s v="Lunner Motorsport"/>
    <x v="2926"/>
  </r>
  <r>
    <n v="24139"/>
    <x v="3"/>
    <s v="KL11020008"/>
    <s v="Lura Idrettslag"/>
    <x v="2927"/>
  </r>
  <r>
    <n v="24203"/>
    <x v="3"/>
    <s v="KL11020072"/>
    <s v="Lura Karateklubb -Seishin Dojo"/>
    <x v="2928"/>
  </r>
  <r>
    <n v="542941"/>
    <x v="3"/>
    <s v="KL18340014"/>
    <s v="Lurøy Fotballklubb"/>
    <x v="2929"/>
  </r>
  <r>
    <n v="25680"/>
    <x v="3"/>
    <s v="KL14260005"/>
    <s v="Luster Idrettslag"/>
    <x v="2930"/>
  </r>
  <r>
    <n v="460499"/>
    <x v="3"/>
    <s v="KL12010611"/>
    <s v="Lyderhorn Ishockeyklubb"/>
    <x v="2931"/>
  </r>
  <r>
    <n v="25031"/>
    <x v="3"/>
    <s v="KL12010300"/>
    <s v="Lyderhorn Karateklubb"/>
    <x v="2932"/>
  </r>
  <r>
    <n v="25112"/>
    <x v="3"/>
    <s v="KL12010381"/>
    <s v="Lyderhorn Volleyball Klubb"/>
    <x v="2933"/>
  </r>
  <r>
    <n v="24534"/>
    <x v="3"/>
    <s v="KL11210010"/>
    <s v="Lye Idrettslag"/>
    <x v="2934"/>
  </r>
  <r>
    <n v="723411"/>
    <x v="3"/>
    <s v="KL03011548"/>
    <s v="Lyn 1896 Fotballklubb"/>
    <x v="2935"/>
  </r>
  <r>
    <n v="480745"/>
    <x v="3"/>
    <s v="KL03011207"/>
    <s v="Lyn Fotball"/>
    <x v="2936"/>
  </r>
  <r>
    <n v="480742"/>
    <x v="3"/>
    <s v="KL03011206"/>
    <s v="Lyn Ski"/>
    <x v="2937"/>
  </r>
  <r>
    <n v="24880"/>
    <x v="3"/>
    <s v="KL12010132"/>
    <s v="Lyngbø Sportsklubb"/>
    <x v="2938"/>
  </r>
  <r>
    <n v="610008"/>
    <x v="3"/>
    <s v="KL10320021"/>
    <s v="Lyngdal Dykkeklubb"/>
    <x v="2939"/>
  </r>
  <r>
    <n v="22887"/>
    <x v="3"/>
    <s v="KL06310003"/>
    <s v="Lyngdal Idrettslag"/>
    <x v="2940"/>
  </r>
  <r>
    <n v="24061"/>
    <x v="3"/>
    <s v="KL10320003"/>
    <s v="Lyngdal Idrettslag"/>
    <x v="2941"/>
  </r>
  <r>
    <n v="28346"/>
    <x v="3"/>
    <s v="KL19380012"/>
    <s v="Lyngen Alpinklubb"/>
    <x v="2942"/>
  </r>
  <r>
    <n v="28347"/>
    <x v="3"/>
    <s v="KL19380013"/>
    <s v="Lyngen Hesteforening"/>
    <x v="2943"/>
  </r>
  <r>
    <n v="28345"/>
    <x v="3"/>
    <s v="KL19380011"/>
    <s v="Lyngen/ Karnes Il"/>
    <x v="2944"/>
  </r>
  <r>
    <n v="28341"/>
    <x v="3"/>
    <s v="KL19380006"/>
    <s v="Lyngsalpene Pistolklubb"/>
    <x v="2945"/>
  </r>
  <r>
    <n v="28342"/>
    <x v="3"/>
    <s v="KL19380007"/>
    <s v="Lyngstuva Sportsklubb"/>
    <x v="2946"/>
  </r>
  <r>
    <n v="20836"/>
    <x v="3"/>
    <s v="KL03010176"/>
    <s v="Lynild Bordtennisklubb"/>
    <x v="2947"/>
  </r>
  <r>
    <n v="20169"/>
    <x v="3"/>
    <s v="KL02190122"/>
    <s v="Lysaker Squashklubb"/>
    <x v="2948"/>
  </r>
  <r>
    <n v="20142"/>
    <x v="3"/>
    <s v="KL02190095"/>
    <s v="Lysakerfjorden Brettseilerklubb"/>
    <x v="2949"/>
  </r>
  <r>
    <n v="25433"/>
    <x v="3"/>
    <s v="KL12430033"/>
    <s v="Lysefjorden Rideklubb"/>
    <x v="2950"/>
  </r>
  <r>
    <n v="25409"/>
    <x v="3"/>
    <s v="KL12430004"/>
    <s v="Lysekloster Idrettslag"/>
    <x v="2951"/>
  </r>
  <r>
    <n v="26752"/>
    <x v="3"/>
    <s v="KL16270005"/>
    <s v="Lysøysund Idrettslag"/>
    <x v="2952"/>
  </r>
  <r>
    <n v="212950"/>
    <x v="3"/>
    <s v="KL14220006"/>
    <s v="Lærdal Golfklubb"/>
    <x v="2953"/>
  </r>
  <r>
    <n v="25663"/>
    <x v="3"/>
    <s v="KL14220002"/>
    <s v="Lærdal Idrettslag"/>
    <x v="2954"/>
  </r>
  <r>
    <n v="553602"/>
    <x v="3"/>
    <s v="KL14220008"/>
    <s v="Lærdal Ride og Køyreklubb"/>
    <x v="2955"/>
  </r>
  <r>
    <n v="27784"/>
    <x v="3"/>
    <s v="KL18510001"/>
    <s v="Lødingen Idrettslag"/>
    <x v="2956"/>
  </r>
  <r>
    <n v="27788"/>
    <x v="3"/>
    <s v="KL18510006"/>
    <s v="Lødingen Pistolklubb"/>
    <x v="2957"/>
  </r>
  <r>
    <n v="592776"/>
    <x v="3"/>
    <s v="KL18510008"/>
    <s v="Lødingen Sykkelklubb"/>
    <x v="2958"/>
  </r>
  <r>
    <n v="26781"/>
    <x v="3"/>
    <s v="KL16340003"/>
    <s v="Lønset Idrettslag"/>
    <x v="2959"/>
  </r>
  <r>
    <n v="21884"/>
    <x v="3"/>
    <s v="KL04280019"/>
    <s v="Lørdalen Sportsklubb"/>
    <x v="2960"/>
  </r>
  <r>
    <n v="20373"/>
    <x v="3"/>
    <s v="KL02300011"/>
    <s v="Lørenskog Atletklubb"/>
    <x v="2961"/>
  </r>
  <r>
    <n v="20375"/>
    <x v="3"/>
    <s v="KL02300013"/>
    <s v="Lørenskog Bryteklubb"/>
    <x v="2962"/>
  </r>
  <r>
    <n v="20376"/>
    <x v="3"/>
    <s v="KL02300014"/>
    <s v="Lørenskog Cykleklubb"/>
    <x v="2963"/>
  </r>
  <r>
    <n v="20377"/>
    <x v="3"/>
    <s v="KL02300015"/>
    <s v="Lørenskog Friidrettslag"/>
    <x v="2964"/>
  </r>
  <r>
    <n v="180133"/>
    <x v="3"/>
    <s v="KL02300060"/>
    <s v="Lørenskog Frisbee Klubb"/>
    <x v="865"/>
  </r>
  <r>
    <n v="20371"/>
    <x v="3"/>
    <s v="KL02300009"/>
    <s v="Lørenskog Håndballklubb"/>
    <x v="2965"/>
  </r>
  <r>
    <n v="20379"/>
    <x v="3"/>
    <s v="KL02300017"/>
    <s v="Lørenskog Idrettsforening"/>
    <x v="2966"/>
  </r>
  <r>
    <n v="20404"/>
    <x v="3"/>
    <s v="KL02300042"/>
    <s v="Lørenskog Innebandyklubb"/>
    <x v="2967"/>
  </r>
  <r>
    <n v="20380"/>
    <x v="3"/>
    <s v="KL02300018"/>
    <s v="Lørenskog Ishockeyklubb Ail"/>
    <x v="2968"/>
  </r>
  <r>
    <n v="20381"/>
    <x v="3"/>
    <s v="KL02300019"/>
    <s v="Lørenskog Karate Klubb"/>
    <x v="2969"/>
  </r>
  <r>
    <n v="131379"/>
    <x v="3"/>
    <s v="KL02300054"/>
    <s v="Lørenskog Klatreklubb"/>
    <x v="2970"/>
  </r>
  <r>
    <n v="457982"/>
    <x v="3"/>
    <s v="KL02300071"/>
    <s v="Lørenskog Modellbilklubb"/>
    <x v="1546"/>
  </r>
  <r>
    <n v="20384"/>
    <x v="3"/>
    <s v="KL02300022"/>
    <s v="Lørenskog Skiklubb"/>
    <x v="2971"/>
  </r>
  <r>
    <n v="20385"/>
    <x v="3"/>
    <s v="KL02300023"/>
    <s v="Lørenskog Tennisklubb"/>
    <x v="2972"/>
  </r>
  <r>
    <n v="20386"/>
    <x v="3"/>
    <s v="KL02300024"/>
    <s v="Lørenskog-Rælingen Kappsvømmingsklubb"/>
    <x v="2973"/>
  </r>
  <r>
    <n v="21697"/>
    <x v="3"/>
    <s v="KL04150001"/>
    <s v="Løten Fotballklubb"/>
    <x v="2974"/>
  </r>
  <r>
    <n v="21707"/>
    <x v="3"/>
    <s v="KL04150011"/>
    <s v="Løten Friidrett"/>
    <x v="2975"/>
  </r>
  <r>
    <n v="21699"/>
    <x v="3"/>
    <s v="KL04150003"/>
    <s v="Løten Orienteringslag"/>
    <x v="2976"/>
  </r>
  <r>
    <n v="21702"/>
    <x v="3"/>
    <s v="KL04150006"/>
    <s v="Løten Tennisklubb"/>
    <x v="2977"/>
  </r>
  <r>
    <n v="21708"/>
    <x v="3"/>
    <s v="KL04150012"/>
    <s v="Løten Turn"/>
    <x v="2978"/>
  </r>
  <r>
    <n v="20326"/>
    <x v="3"/>
    <s v="KL02280001"/>
    <s v="Løvenstad Fotball Klubb"/>
    <x v="2979"/>
  </r>
  <r>
    <n v="187732"/>
    <x v="3"/>
    <s v="KL12010497"/>
    <s v="Løv-Ham Håndball"/>
    <x v="2980"/>
  </r>
  <r>
    <n v="24883"/>
    <x v="3"/>
    <s v="KL12010136"/>
    <s v="Løv-Ham IL"/>
    <x v="2981"/>
  </r>
  <r>
    <n v="22188"/>
    <x v="3"/>
    <s v="KL05160005"/>
    <s v="Lågen Cykleklubb"/>
    <x v="2982"/>
  </r>
  <r>
    <n v="27088"/>
    <x v="3"/>
    <s v="KL17140012"/>
    <s v="Lånke Idrettslag"/>
    <x v="2983"/>
  </r>
  <r>
    <n v="24344"/>
    <x v="3"/>
    <s v="KL11030125"/>
    <s v="Madla Idrettslag Fotball"/>
    <x v="2984"/>
  </r>
  <r>
    <n v="21769"/>
    <x v="3"/>
    <s v="KL04200006"/>
    <s v="Magnor Ungdomslag"/>
    <x v="2985"/>
  </r>
  <r>
    <n v="22610"/>
    <x v="3"/>
    <s v="KL06040041"/>
    <s v="Majorplassen Ryttersportsklubb"/>
    <x v="2986"/>
  </r>
  <r>
    <n v="683211"/>
    <x v="3"/>
    <s v="KL03011431"/>
    <s v="Majorstuen FK"/>
    <x v="2987"/>
  </r>
  <r>
    <n v="28318"/>
    <x v="3"/>
    <s v="KL19330019"/>
    <s v="Malangseidet Bygde- og Idrettslag"/>
    <x v="2988"/>
  </r>
  <r>
    <n v="27214"/>
    <x v="3"/>
    <s v="KL17240003"/>
    <s v="Malm IL"/>
    <x v="2989"/>
  </r>
  <r>
    <n v="26264"/>
    <x v="3"/>
    <s v="KL15480013"/>
    <s v="Malmefjorden Idrettslag"/>
    <x v="2990"/>
  </r>
  <r>
    <n v="26940"/>
    <x v="3"/>
    <s v="KL16630009"/>
    <s v="Malvik Helsesportslag"/>
    <x v="21"/>
  </r>
  <r>
    <n v="26938"/>
    <x v="3"/>
    <s v="KL16630007"/>
    <s v="Malvik Idrettslag"/>
    <x v="2991"/>
  </r>
  <r>
    <n v="683829"/>
    <x v="3"/>
    <s v="KL16630027"/>
    <s v="Malvik Ju Jitsu Klubb"/>
    <x v="1389"/>
  </r>
  <r>
    <n v="26942"/>
    <x v="3"/>
    <s v="KL16630011"/>
    <s v="Malvik Ntn Taekwon-do Klubb"/>
    <x v="2992"/>
  </r>
  <r>
    <n v="696259"/>
    <x v="3"/>
    <s v="KL17140070"/>
    <s v="Malvik og Stjørdal Seilforening"/>
    <x v="2993"/>
  </r>
  <r>
    <n v="580289"/>
    <x v="3"/>
    <s v="KL16630026"/>
    <s v="Malvik Rideklubb"/>
    <x v="2994"/>
  </r>
  <r>
    <n v="26941"/>
    <x v="3"/>
    <s v="KL16630010"/>
    <s v="Malvik Turn og RG"/>
    <x v="2995"/>
  </r>
  <r>
    <n v="92932"/>
    <x v="3"/>
    <s v="KL10020036"/>
    <s v="Mandal &amp; Halse I.l."/>
    <x v="2996"/>
  </r>
  <r>
    <n v="23908"/>
    <x v="3"/>
    <s v="KL10020004"/>
    <s v="Mandal Badmintonklubb"/>
    <x v="2997"/>
  </r>
  <r>
    <n v="581570"/>
    <x v="3"/>
    <s v="KL10020042"/>
    <s v="Mandal Cykleklubb"/>
    <x v="2998"/>
  </r>
  <r>
    <n v="23909"/>
    <x v="3"/>
    <s v="KL10020005"/>
    <s v="Mandal Dykkerklubb"/>
    <x v="2999"/>
  </r>
  <r>
    <n v="23933"/>
    <x v="3"/>
    <s v="KL10020029"/>
    <s v="Mandal Golfklubb"/>
    <x v="3000"/>
  </r>
  <r>
    <n v="728154"/>
    <x v="3"/>
    <s v="KL10020044"/>
    <s v="Mandal Innebandyklubb"/>
    <x v="3001"/>
  </r>
  <r>
    <n v="23912"/>
    <x v="3"/>
    <s v="KL10020008"/>
    <s v="Mandal Karateklubb"/>
    <x v="3002"/>
  </r>
  <r>
    <n v="456278"/>
    <x v="3"/>
    <s v="KL10020039"/>
    <s v="Mandal og Lindesnes Klatreklubb"/>
    <x v="3003"/>
  </r>
  <r>
    <n v="23914"/>
    <x v="3"/>
    <s v="KL10020010"/>
    <s v="Mandal Seilforening"/>
    <x v="3004"/>
  </r>
  <r>
    <n v="23916"/>
    <x v="3"/>
    <s v="KL10020012"/>
    <s v="Mandal Svømmeklubb"/>
    <x v="3005"/>
  </r>
  <r>
    <n v="23919"/>
    <x v="3"/>
    <s v="KL10020015"/>
    <s v="Mandal Volleyballklubb"/>
    <x v="3006"/>
  </r>
  <r>
    <n v="28356"/>
    <x v="3"/>
    <s v="KL19400005"/>
    <s v="Mandalen Ungdoms Og Idrettslag"/>
    <x v="3007"/>
  </r>
  <r>
    <n v="23920"/>
    <x v="3"/>
    <s v="KL10020016"/>
    <s v="Mandals Turnforening"/>
    <x v="3008"/>
  </r>
  <r>
    <n v="23921"/>
    <x v="3"/>
    <s v="KL10020017"/>
    <s v="Mandalskameratene F K"/>
    <x v="3009"/>
  </r>
  <r>
    <n v="751864"/>
    <x v="3"/>
    <s v="KL02210081"/>
    <s v="Mangenfjellet Turlag "/>
    <x v="3010"/>
  </r>
  <r>
    <n v="25548"/>
    <x v="3"/>
    <s v="KL12600002"/>
    <s v="Manger Idrettslag"/>
    <x v="3011"/>
  </r>
  <r>
    <n v="162887"/>
    <x v="3"/>
    <s v="KL03010935"/>
    <s v="Manglerud Star Fotball, IL"/>
    <x v="3012"/>
  </r>
  <r>
    <n v="165313"/>
    <x v="3"/>
    <s v="KL12010485"/>
    <s v="Mann, SK"/>
    <x v="3013"/>
  </r>
  <r>
    <n v="758040"/>
    <x v="3"/>
    <s v="KL06020183"/>
    <s v="Marienlyst Cricket Klubb"/>
    <x v="3014"/>
  </r>
  <r>
    <n v="207415"/>
    <x v="3"/>
    <s v="KL06020118"/>
    <s v="Marienlyst Karateklubb"/>
    <x v="3015"/>
  </r>
  <r>
    <n v="607040"/>
    <x v="3"/>
    <s v="KL16010488"/>
    <s v="Marin fotballklubb Tyholt"/>
    <x v="3016"/>
  </r>
  <r>
    <n v="27154"/>
    <x v="3"/>
    <s v="KL17190015"/>
    <s v="Markabygda Idrettslag"/>
    <x v="3017"/>
  </r>
  <r>
    <n v="25802"/>
    <x v="3"/>
    <s v="KL14490003"/>
    <s v="Markane Idrettslag"/>
    <x v="3018"/>
  </r>
  <r>
    <n v="752036"/>
    <x v="3"/>
    <s v="KL12010783"/>
    <s v="Marken Idrettslag"/>
    <x v="3019"/>
  </r>
  <r>
    <n v="19773"/>
    <x v="3"/>
    <s v="KL01190001"/>
    <s v="Marker Orienteringslag"/>
    <x v="3020"/>
  </r>
  <r>
    <n v="23922"/>
    <x v="3"/>
    <s v="KL10020018"/>
    <s v="Marnar Pistollag"/>
    <x v="3021"/>
  </r>
  <r>
    <n v="24041"/>
    <x v="3"/>
    <s v="KL10210003"/>
    <s v="Marnardal Idrettslag"/>
    <x v="3022"/>
  </r>
  <r>
    <n v="205217"/>
    <x v="3"/>
    <s v="KL10210010"/>
    <s v="Marnardal Kjøre- Og Rideklubb"/>
    <x v="3023"/>
  </r>
  <r>
    <n v="25582"/>
    <x v="3"/>
    <s v="KL12660002"/>
    <s v="Masfjord Fotballag"/>
    <x v="3024"/>
  </r>
  <r>
    <n v="24381"/>
    <x v="3"/>
    <s v="KL11030162"/>
    <s v="Master Team Svømmeklubb"/>
    <x v="3025"/>
  </r>
  <r>
    <n v="481447"/>
    <x v="3"/>
    <s v="KL11420009"/>
    <s v="Mastra Hestesportklubb"/>
    <x v="3026"/>
  </r>
  <r>
    <n v="24682"/>
    <x v="3"/>
    <s v="KL11420001"/>
    <s v="Mastra Idrettslag"/>
    <x v="3027"/>
  </r>
  <r>
    <n v="24885"/>
    <x v="3"/>
    <s v="KL12010138"/>
    <s v="Mathopen Idrettslag"/>
    <x v="3028"/>
  </r>
  <r>
    <n v="550528"/>
    <x v="3"/>
    <s v="KL11190035"/>
    <s v="Matningsdal Idrettslag"/>
    <x v="1489"/>
  </r>
  <r>
    <n v="21770"/>
    <x v="3"/>
    <s v="KL04200007"/>
    <s v="Matrand Idrettslag"/>
    <x v="3029"/>
  </r>
  <r>
    <n v="26144"/>
    <x v="3"/>
    <s v="KL15310008"/>
    <s v="Mauseidvåg og Solevåg Idrettslag"/>
    <x v="3030"/>
  </r>
  <r>
    <n v="26710"/>
    <x v="3"/>
    <s v="KL16200003"/>
    <s v="Mausund Idrettslag"/>
    <x v="3031"/>
  </r>
  <r>
    <n v="27962"/>
    <x v="3"/>
    <s v="KL18710014"/>
    <s v="Medby Idrettslag"/>
    <x v="1944"/>
  </r>
  <r>
    <n v="28007"/>
    <x v="3"/>
    <s v="KL19030036"/>
    <s v="Medkila Idrettslag"/>
    <x v="3032"/>
  </r>
  <r>
    <n v="28008"/>
    <x v="3"/>
    <s v="KL19030037"/>
    <s v="Medkila Skilag"/>
    <x v="3033"/>
  </r>
  <r>
    <n v="854545"/>
    <x v="3"/>
    <s v="KL20230012"/>
    <s v="Mehamn bryteklubb"/>
    <x v="3034"/>
  </r>
  <r>
    <n v="28586"/>
    <x v="3"/>
    <s v="KL20230003"/>
    <s v="Mehamn IL"/>
    <x v="3035"/>
  </r>
  <r>
    <n v="25540"/>
    <x v="3"/>
    <s v="KL12560010"/>
    <s v="Meland Golfklubb"/>
    <x v="3036"/>
  </r>
  <r>
    <n v="577106"/>
    <x v="3"/>
    <s v="KL12560017"/>
    <s v="Meland Motorsport Klubb"/>
    <x v="3037"/>
  </r>
  <r>
    <n v="27876"/>
    <x v="3"/>
    <s v="KL18660005"/>
    <s v="Melbo Idrettslag"/>
    <x v="3038"/>
  </r>
  <r>
    <n v="27877"/>
    <x v="3"/>
    <s v="KL18660006"/>
    <s v="Melbo Turnforening"/>
    <x v="3039"/>
  </r>
  <r>
    <n v="455648"/>
    <x v="3"/>
    <s v="KL16360020"/>
    <s v="Meldal Fotballklubb"/>
    <x v="3040"/>
  </r>
  <r>
    <n v="26814"/>
    <x v="3"/>
    <s v="KL16360008"/>
    <s v="Meldal Håndballklubb"/>
    <x v="3041"/>
  </r>
  <r>
    <n v="26810"/>
    <x v="3"/>
    <s v="KL16360004"/>
    <s v="Meldal Idrettslag"/>
    <x v="3042"/>
  </r>
  <r>
    <n v="26811"/>
    <x v="3"/>
    <s v="KL16360005"/>
    <s v="Meldal Pistolklubb"/>
    <x v="3043"/>
  </r>
  <r>
    <n v="26891"/>
    <x v="3"/>
    <s v="KL16530009"/>
    <s v="Melhus Idrettslag"/>
    <x v="3044"/>
  </r>
  <r>
    <n v="156650"/>
    <x v="3"/>
    <s v="KL16530033"/>
    <s v="Melhus NTN Taekwon-do klubb"/>
    <x v="3045"/>
  </r>
  <r>
    <n v="26892"/>
    <x v="3"/>
    <s v="KL16530011"/>
    <s v="Melhus Pistolklubb"/>
    <x v="3046"/>
  </r>
  <r>
    <n v="23302"/>
    <x v="3"/>
    <s v="KL08060020"/>
    <s v="Melum Idrettslag"/>
    <x v="3047"/>
  </r>
  <r>
    <n v="27664"/>
    <x v="3"/>
    <s v="KL18370003"/>
    <s v="Meløy Fotballklubb"/>
    <x v="3048"/>
  </r>
  <r>
    <n v="27679"/>
    <x v="3"/>
    <s v="KL18370018"/>
    <s v="Meløy Hestesportslag"/>
    <x v="3049"/>
  </r>
  <r>
    <n v="598550"/>
    <x v="3"/>
    <s v="KL18370027"/>
    <s v="Meløy Orienteringsklubb"/>
    <x v="21"/>
  </r>
  <r>
    <n v="27680"/>
    <x v="3"/>
    <s v="KL18370019"/>
    <s v="Meløy Ski- &amp; Sykkelklubb"/>
    <x v="3050"/>
  </r>
  <r>
    <n v="701755"/>
    <x v="3"/>
    <s v="KL18370029"/>
    <s v="Meløy Svømmeklubb"/>
    <x v="3051"/>
  </r>
  <r>
    <n v="20845"/>
    <x v="3"/>
    <s v="KL03010186"/>
    <s v="Mercantile Ski- Og Fotballklubb"/>
    <x v="3052"/>
  </r>
  <r>
    <n v="193033"/>
    <x v="3"/>
    <s v="KL17110011"/>
    <s v="MERÅKER MOTORSPORTKLUBB"/>
    <x v="3053"/>
  </r>
  <r>
    <n v="27075"/>
    <x v="3"/>
    <s v="KL17110009"/>
    <s v="Meråker Pistolklubb"/>
    <x v="3054"/>
  </r>
  <r>
    <n v="27074"/>
    <x v="3"/>
    <s v="KL17110008"/>
    <s v="Meråker Skiskytterklubb"/>
    <x v="3055"/>
  </r>
  <r>
    <n v="21651"/>
    <x v="3"/>
    <s v="KL04120018"/>
    <s v="Mesnali Skilag"/>
    <x v="3056"/>
  </r>
  <r>
    <n v="28305"/>
    <x v="3"/>
    <s v="KL19330005"/>
    <s v="Mestervik Bygde- og Idrettslag"/>
    <x v="3057"/>
  </r>
  <r>
    <n v="92931"/>
    <x v="3"/>
    <s v="KL10020035"/>
    <s v="MHI Håndball"/>
    <x v="3058"/>
  </r>
  <r>
    <n v="26240"/>
    <x v="3"/>
    <s v="KL15450001"/>
    <s v="Midsund Idrettslag"/>
    <x v="3059"/>
  </r>
  <r>
    <n v="22191"/>
    <x v="3"/>
    <s v="KL05160008"/>
    <s v="Midt Gudbrandsdalen Ride-Og Kjøreklubb"/>
    <x v="3060"/>
  </r>
  <r>
    <n v="839376"/>
    <x v="3"/>
    <s v="KL19310066"/>
    <s v="Midt Troms Isklubb"/>
    <x v="3061"/>
  </r>
  <r>
    <n v="24631"/>
    <x v="3"/>
    <s v="KL11300004"/>
    <s v="Midtbygdens Idrettslag"/>
    <x v="3062"/>
  </r>
  <r>
    <n v="22357"/>
    <x v="3"/>
    <s v="KL05340011"/>
    <s v="Midtre Brandbu Ungdoms og Idrettslag"/>
    <x v="3063"/>
  </r>
  <r>
    <n v="28222"/>
    <x v="3"/>
    <s v="KL19240031"/>
    <s v="Midt-Troms og omegn hestesportsklubb"/>
    <x v="3064"/>
  </r>
  <r>
    <n v="203202"/>
    <x v="3"/>
    <s v="KL02350045"/>
    <s v="Miklagard Golfklubb"/>
    <x v="3065"/>
  </r>
  <r>
    <n v="206017"/>
    <x v="3"/>
    <s v="KL01220016"/>
    <s v="Mikroflyklubben Øst"/>
    <x v="3066"/>
  </r>
  <r>
    <n v="24887"/>
    <x v="3"/>
    <s v="KL12010140"/>
    <s v="Milde Båtlag"/>
    <x v="3067"/>
  </r>
  <r>
    <n v="24890"/>
    <x v="3"/>
    <s v="KL12010143"/>
    <s v="Minde Idrettslag"/>
    <x v="3068"/>
  </r>
  <r>
    <n v="528642"/>
    <x v="3"/>
    <s v="KL18040126"/>
    <s v="Misvær Idrettslag"/>
    <x v="3069"/>
  </r>
  <r>
    <n v="26208"/>
    <x v="3"/>
    <s v="KL15390008"/>
    <s v="Mittet IL"/>
    <x v="3070"/>
  </r>
  <r>
    <n v="20109"/>
    <x v="3"/>
    <s v="KL02190062"/>
    <s v="Mizuchi Karateklubb"/>
    <x v="3071"/>
  </r>
  <r>
    <n v="515122"/>
    <x v="3"/>
    <s v="KL12350065"/>
    <s v="Mjølfjell Skilag"/>
    <x v="3072"/>
  </r>
  <r>
    <n v="739215"/>
    <x v="3"/>
    <s v="KL01220031"/>
    <s v="Mjølkerampa Sykkelbklubb - Trøgstad"/>
    <x v="3073"/>
  </r>
  <r>
    <n v="22793"/>
    <x v="3"/>
    <s v="KL06250006"/>
    <s v="Mjøndalen Idrettsforening"/>
    <x v="3074"/>
  </r>
  <r>
    <n v="22794"/>
    <x v="3"/>
    <s v="KL06250007"/>
    <s v="Mjøndalen Tennisklubb"/>
    <x v="3075"/>
  </r>
  <r>
    <n v="780775"/>
    <x v="3"/>
    <s v="KL05020127"/>
    <s v="Mjøsa Modellflyklubb"/>
    <x v="3076"/>
  </r>
  <r>
    <n v="451704"/>
    <x v="3"/>
    <s v="KL04120082"/>
    <s v="Mjøsa Speedwayklubb"/>
    <x v="3077"/>
  </r>
  <r>
    <n v="21674"/>
    <x v="3"/>
    <s v="KL04120043"/>
    <s v="Mjøs-Cross MXK"/>
    <x v="3078"/>
  </r>
  <r>
    <n v="25519"/>
    <x v="3"/>
    <s v="KL12530003"/>
    <s v="Mjøsdalen I.l"/>
    <x v="3079"/>
  </r>
  <r>
    <n v="21589"/>
    <x v="3"/>
    <s v="KL04030025"/>
    <s v="Mjøsen Dykkerklubb"/>
    <x v="3080"/>
  </r>
  <r>
    <n v="21678"/>
    <x v="3"/>
    <s v="KL04120047"/>
    <s v="Mjøsen Golfklubb"/>
    <x v="3081"/>
  </r>
  <r>
    <n v="683789"/>
    <x v="3"/>
    <s v="KL04120095"/>
    <s v="MjøsSki"/>
    <x v="3082"/>
  </r>
  <r>
    <n v="26436"/>
    <x v="3"/>
    <s v="KL16010048"/>
    <s v="Mk Trondhjem Racing"/>
    <x v="3083"/>
  </r>
  <r>
    <n v="27590"/>
    <x v="3"/>
    <s v="KL18330010"/>
    <s v="Mo Flyklubb"/>
    <x v="3084"/>
  </r>
  <r>
    <n v="27591"/>
    <x v="3"/>
    <s v="KL18330011"/>
    <s v="Mo Idrettslag"/>
    <x v="3085"/>
  </r>
  <r>
    <n v="27592"/>
    <x v="3"/>
    <s v="KL18330012"/>
    <s v="Mo Orienteringsklubb"/>
    <x v="3086"/>
  </r>
  <r>
    <n v="27593"/>
    <x v="3"/>
    <s v="KL18330013"/>
    <s v="Mo Pistolklubb"/>
    <x v="3087"/>
  </r>
  <r>
    <n v="694451"/>
    <x v="3"/>
    <s v="KL12520003"/>
    <s v="Modalen Idrettslag"/>
    <x v="3088"/>
  </r>
  <r>
    <n v="22761"/>
    <x v="3"/>
    <s v="KL06230020"/>
    <s v="Modum Bordtennisklubb"/>
    <x v="3089"/>
  </r>
  <r>
    <n v="22763"/>
    <x v="3"/>
    <s v="KL06230022"/>
    <s v="Modum Cykleklubb"/>
    <x v="661"/>
  </r>
  <r>
    <n v="581308"/>
    <x v="3"/>
    <s v="KL06230033"/>
    <s v="Modum Fotballklubb"/>
    <x v="3090"/>
  </r>
  <r>
    <n v="22747"/>
    <x v="3"/>
    <s v="KL06230006"/>
    <s v="Modum Friidrettsklubb"/>
    <x v="3091"/>
  </r>
  <r>
    <n v="829424"/>
    <x v="3"/>
    <s v="KL06230037"/>
    <s v="Modum Karateklubb Og Brasiliansk Jiu Jitsu"/>
    <x v="3092"/>
  </r>
  <r>
    <n v="533854"/>
    <x v="3"/>
    <s v="KL06230031"/>
    <s v="Modum Motorsportklubb"/>
    <x v="1902"/>
  </r>
  <r>
    <n v="22750"/>
    <x v="3"/>
    <s v="KL06230009"/>
    <s v="Modum Orienteringslag"/>
    <x v="3093"/>
  </r>
  <r>
    <n v="22751"/>
    <x v="3"/>
    <s v="KL06230010"/>
    <s v="Modum Pistolklubb"/>
    <x v="3094"/>
  </r>
  <r>
    <n v="22752"/>
    <x v="3"/>
    <s v="KL06230011"/>
    <s v="Modum Svømmeklubb"/>
    <x v="3095"/>
  </r>
  <r>
    <n v="21652"/>
    <x v="3"/>
    <s v="KL04120020"/>
    <s v="Moelv Vannskiklubb"/>
    <x v="3096"/>
  </r>
  <r>
    <n v="21653"/>
    <x v="3"/>
    <s v="KL04120021"/>
    <s v="Moelven Idrettslag"/>
    <x v="3097"/>
  </r>
  <r>
    <n v="22358"/>
    <x v="3"/>
    <s v="KL05340012"/>
    <s v="Moen Sportsklubb"/>
    <x v="3098"/>
  </r>
  <r>
    <n v="789310"/>
    <x v="3"/>
    <s v="KL16010553"/>
    <s v="Moholt Cricket Klub"/>
    <x v="3099"/>
  </r>
  <r>
    <n v="24476"/>
    <x v="3"/>
    <s v="KL11120004"/>
    <s v="Moi Idrettslag"/>
    <x v="3100"/>
  </r>
  <r>
    <n v="207919"/>
    <x v="3"/>
    <s v="KL15020077"/>
    <s v="Molde Aero klubb"/>
    <x v="3101"/>
  </r>
  <r>
    <n v="25821"/>
    <x v="3"/>
    <s v="KL15020009"/>
    <s v="Molde Atletklubb"/>
    <x v="3102"/>
  </r>
  <r>
    <n v="25822"/>
    <x v="3"/>
    <s v="KL15020010"/>
    <s v="Molde Badmintonklubb"/>
    <x v="3103"/>
  </r>
  <r>
    <n v="25866"/>
    <x v="3"/>
    <s v="KL15020055"/>
    <s v="Molde Bordtennisklubb"/>
    <x v="3104"/>
  </r>
  <r>
    <n v="193522"/>
    <x v="3"/>
    <s v="KL15020073"/>
    <s v="Molde Bowlingklubb"/>
    <x v="3105"/>
  </r>
  <r>
    <n v="209770"/>
    <x v="3"/>
    <s v="KL15020078"/>
    <s v="Molde Bueskytterklubb"/>
    <x v="3106"/>
  </r>
  <r>
    <n v="580898"/>
    <x v="3"/>
    <s v="KL15020089"/>
    <s v="Molde Cykleklubb"/>
    <x v="3107"/>
  </r>
  <r>
    <n v="866625"/>
    <x v="3"/>
    <s v="KL15020102"/>
    <s v="Molde drillklubb"/>
    <x v="3108"/>
  </r>
  <r>
    <n v="214643"/>
    <x v="3"/>
    <s v="KL15020079"/>
    <s v="Molde Fekteklubb"/>
    <x v="3109"/>
  </r>
  <r>
    <n v="25824"/>
    <x v="3"/>
    <s v="KL15020012"/>
    <s v="Molde Fotballklubb"/>
    <x v="3110"/>
  </r>
  <r>
    <n v="25867"/>
    <x v="3"/>
    <s v="KL15020056"/>
    <s v="Molde Golfklubb"/>
    <x v="3111"/>
  </r>
  <r>
    <n v="25861"/>
    <x v="3"/>
    <s v="KL15020050"/>
    <s v="Molde Hestesportsklubb"/>
    <x v="3112"/>
  </r>
  <r>
    <n v="768491"/>
    <x v="3"/>
    <s v="KL15020101"/>
    <s v="Molde Hk Elite"/>
    <x v="3113"/>
  </r>
  <r>
    <n v="25826"/>
    <x v="3"/>
    <s v="KL15020014"/>
    <s v="Molde Håndballklubb"/>
    <x v="3114"/>
  </r>
  <r>
    <n v="707918"/>
    <x v="3"/>
    <s v="KL15020097"/>
    <s v="Molde Innebandyklubb"/>
    <x v="2900"/>
  </r>
  <r>
    <n v="25828"/>
    <x v="3"/>
    <s v="KL15020016"/>
    <s v="Molde Kajakklubb"/>
    <x v="3115"/>
  </r>
  <r>
    <n v="25829"/>
    <x v="3"/>
    <s v="KL15020017"/>
    <s v="Molde og Omegn Idrettsforening"/>
    <x v="3116"/>
  </r>
  <r>
    <n v="25839"/>
    <x v="3"/>
    <s v="KL15020027"/>
    <s v="Molde Olymp"/>
    <x v="3117"/>
  </r>
  <r>
    <n v="25830"/>
    <x v="3"/>
    <s v="KL15020018"/>
    <s v="Molde Pistolklubb"/>
    <x v="3118"/>
  </r>
  <r>
    <n v="25831"/>
    <x v="3"/>
    <s v="KL15020019"/>
    <s v="Molde Rytterklubb"/>
    <x v="3119"/>
  </r>
  <r>
    <n v="25832"/>
    <x v="3"/>
    <s v="KL15020020"/>
    <s v="Molde Seilforening"/>
    <x v="3120"/>
  </r>
  <r>
    <n v="25841"/>
    <x v="3"/>
    <s v="KL15020029"/>
    <s v="Molde Studentenes Idrettslag"/>
    <x v="3121"/>
  </r>
  <r>
    <n v="25834"/>
    <x v="3"/>
    <s v="KL15020022"/>
    <s v="Molde Svømme- og Livredningsklubb"/>
    <x v="3122"/>
  </r>
  <r>
    <n v="25882"/>
    <x v="3"/>
    <s v="KL15020071"/>
    <s v="Molde Swing og Rockeklubb"/>
    <x v="3123"/>
  </r>
  <r>
    <n v="25859"/>
    <x v="3"/>
    <s v="KL15020048"/>
    <s v="Molde Taekwon-Do klubb"/>
    <x v="3124"/>
  </r>
  <r>
    <n v="25837"/>
    <x v="3"/>
    <s v="KL15020025"/>
    <s v="Molde Turnforening"/>
    <x v="3125"/>
  </r>
  <r>
    <n v="25862"/>
    <x v="3"/>
    <s v="KL15020051"/>
    <s v="Molde Undervannsklubb"/>
    <x v="3126"/>
  </r>
  <r>
    <n v="25838"/>
    <x v="3"/>
    <s v="KL15020026"/>
    <s v="Molde Volleyballklubb"/>
    <x v="3127"/>
  </r>
  <r>
    <n v="25424"/>
    <x v="3"/>
    <s v="KL12430024"/>
    <s v="Moldegaard Ryttersportsklubb"/>
    <x v="3128"/>
  </r>
  <r>
    <n v="25860"/>
    <x v="3"/>
    <s v="KL15020049"/>
    <s v="Moldekameratene Bokseklubb"/>
    <x v="3129"/>
  </r>
  <r>
    <n v="26016"/>
    <x v="3"/>
    <s v="KL15150007"/>
    <s v="Moltustranda Idrettslag"/>
    <x v="3130"/>
  </r>
  <r>
    <n v="23510"/>
    <x v="3"/>
    <s v="KL08290005"/>
    <s v="Morgedal Idrottslag"/>
    <x v="3131"/>
  </r>
  <r>
    <n v="27901"/>
    <x v="3"/>
    <s v="KL18680003"/>
    <s v="Morild I L"/>
    <x v="3132"/>
  </r>
  <r>
    <n v="26049"/>
    <x v="3"/>
    <s v="KL15190010"/>
    <s v="Mork Idrettslag"/>
    <x v="3133"/>
  </r>
  <r>
    <n v="831798"/>
    <x v="3"/>
    <s v="KL12460068"/>
    <s v="Morland Sandvolleyballklubb"/>
    <x v="3134"/>
  </r>
  <r>
    <n v="20974"/>
    <x v="3"/>
    <s v="KL03010329"/>
    <s v="Mortensrud-Aker Sports klubb"/>
    <x v="3135"/>
  </r>
  <r>
    <n v="24892"/>
    <x v="3"/>
    <s v="KL12010147"/>
    <s v="Morvik IL"/>
    <x v="3136"/>
  </r>
  <r>
    <n v="677562"/>
    <x v="3"/>
    <s v="KL18240058"/>
    <s v="Mosjøen Bowlingklubb"/>
    <x v="3137"/>
  </r>
  <r>
    <n v="27515"/>
    <x v="3"/>
    <s v="KL18240013"/>
    <s v="Mosjøen Håndballklubb"/>
    <x v="3138"/>
  </r>
  <r>
    <n v="27516"/>
    <x v="3"/>
    <s v="KL18240014"/>
    <s v="Mosjøen IL"/>
    <x v="3139"/>
  </r>
  <r>
    <n v="780698"/>
    <x v="3"/>
    <s v="KL18240064"/>
    <s v="Mosjøen Judoklubb"/>
    <x v="3140"/>
  </r>
  <r>
    <n v="205611"/>
    <x v="3"/>
    <s v="KL18240046"/>
    <s v="Mosjøen Kjøre og Rideklubb"/>
    <x v="3141"/>
  </r>
  <r>
    <n v="443794"/>
    <x v="3"/>
    <s v="KL18240051"/>
    <s v="Mosjøen Motorsport Klubb"/>
    <x v="3142"/>
  </r>
  <r>
    <n v="487999"/>
    <x v="3"/>
    <s v="KL18240054"/>
    <s v="Mosjøen og Omegn Cycleklubb"/>
    <x v="3143"/>
  </r>
  <r>
    <n v="27518"/>
    <x v="3"/>
    <s v="KL18240016"/>
    <s v="Mosjøen Pistolklubb"/>
    <x v="20"/>
  </r>
  <r>
    <n v="27521"/>
    <x v="3"/>
    <s v="KL18240019"/>
    <s v="Mosjøen Slalåmklubb"/>
    <x v="3144"/>
  </r>
  <r>
    <n v="769272"/>
    <x v="3"/>
    <s v="KL18240063"/>
    <s v="Mosjøen Squashklubb"/>
    <x v="3145"/>
  </r>
  <r>
    <n v="27523"/>
    <x v="3"/>
    <s v="KL18240021"/>
    <s v="Mosjøen Svømmeklubb"/>
    <x v="3146"/>
  </r>
  <r>
    <n v="451409"/>
    <x v="3"/>
    <s v="KL18240053"/>
    <s v="Mosjøen Tennisklubb"/>
    <x v="3147"/>
  </r>
  <r>
    <n v="492227"/>
    <x v="3"/>
    <s v="KL01360025"/>
    <s v="Moss &amp; Rygge Golfklubb"/>
    <x v="3148"/>
  </r>
  <r>
    <n v="19490"/>
    <x v="3"/>
    <s v="KL01040007"/>
    <s v="Moss Atletklubb"/>
    <x v="3149"/>
  </r>
  <r>
    <n v="19499"/>
    <x v="3"/>
    <s v="KL01040016"/>
    <s v="Moss Badmintonklubb"/>
    <x v="3150"/>
  </r>
  <r>
    <n v="19484"/>
    <x v="3"/>
    <s v="KL01040001"/>
    <s v="Moss Bmx Club"/>
    <x v="3151"/>
  </r>
  <r>
    <n v="19491"/>
    <x v="3"/>
    <s v="KL01040008"/>
    <s v="Moss Bokseklubb"/>
    <x v="3152"/>
  </r>
  <r>
    <n v="19492"/>
    <x v="3"/>
    <s v="KL01040009"/>
    <s v="Moss Bueskyttere"/>
    <x v="3153"/>
  </r>
  <r>
    <n v="113919"/>
    <x v="3"/>
    <s v="KL01040055"/>
    <s v="Moss Cykle Klubb"/>
    <x v="3154"/>
  </r>
  <r>
    <n v="19493"/>
    <x v="3"/>
    <s v="KL01040010"/>
    <s v="Moss Fotballklubb"/>
    <x v="3155"/>
  </r>
  <r>
    <n v="19495"/>
    <x v="3"/>
    <s v="KL01040012"/>
    <s v="Moss Idrettslag"/>
    <x v="3156"/>
  </r>
  <r>
    <n v="19497"/>
    <x v="3"/>
    <s v="KL01040014"/>
    <s v="Moss Kajakklubb"/>
    <x v="3157"/>
  </r>
  <r>
    <n v="19523"/>
    <x v="3"/>
    <s v="KL01040040"/>
    <s v="Moss Kunstløpklubb"/>
    <x v="3158"/>
  </r>
  <r>
    <n v="208202"/>
    <x v="3"/>
    <s v="KL01040063"/>
    <s v="MOSS MODELLFLYKLUBB"/>
    <x v="3159"/>
  </r>
  <r>
    <n v="866310"/>
    <x v="3"/>
    <s v="KL01040090"/>
    <s v="Moss National Tae Kwon-Do klubb"/>
    <x v="3160"/>
  </r>
  <r>
    <n v="19500"/>
    <x v="3"/>
    <s v="KL01040017"/>
    <s v="Moss og omegn Boccia og Teppecurling Klubb"/>
    <x v="3161"/>
  </r>
  <r>
    <n v="831623"/>
    <x v="3"/>
    <s v="KL01040089"/>
    <s v="Moss og Omegn Hestesportklubb"/>
    <x v="3162"/>
  </r>
  <r>
    <n v="19528"/>
    <x v="3"/>
    <s v="KL01040045"/>
    <s v="Moss Og Omegn Jeger -og Fiskerforening"/>
    <x v="21"/>
  </r>
  <r>
    <n v="733793"/>
    <x v="3"/>
    <s v="KL01360030"/>
    <s v="Moss og Rygge Danseklubb"/>
    <x v="3163"/>
  </r>
  <r>
    <n v="19501"/>
    <x v="3"/>
    <s v="KL01040018"/>
    <s v="Moss Pistolklubb"/>
    <x v="3164"/>
  </r>
  <r>
    <n v="666150"/>
    <x v="3"/>
    <s v="KL01040079"/>
    <s v="Moss Rc-Bil Klubb"/>
    <x v="3165"/>
  </r>
  <r>
    <n v="19503"/>
    <x v="3"/>
    <s v="KL01040020"/>
    <s v="Moss Roklubb"/>
    <x v="3166"/>
  </r>
  <r>
    <n v="19504"/>
    <x v="3"/>
    <s v="KL01040021"/>
    <s v="Moss Seilforening"/>
    <x v="3167"/>
  </r>
  <r>
    <n v="19505"/>
    <x v="3"/>
    <s v="KL01040022"/>
    <s v="Moss Skiklubb"/>
    <x v="3168"/>
  </r>
  <r>
    <n v="19507"/>
    <x v="3"/>
    <s v="KL01040024"/>
    <s v="Moss Styrkeidrettsklubb"/>
    <x v="3169"/>
  </r>
  <r>
    <n v="19508"/>
    <x v="3"/>
    <s v="KL01040025"/>
    <s v="Moss Svømmeklubb"/>
    <x v="3170"/>
  </r>
  <r>
    <n v="202821"/>
    <x v="3"/>
    <s v="KL01040062"/>
    <s v="Moss taekwondo klubb"/>
    <x v="3171"/>
  </r>
  <r>
    <n v="19509"/>
    <x v="3"/>
    <s v="KL01040026"/>
    <s v="Moss Tennisklubb"/>
    <x v="3172"/>
  </r>
  <r>
    <n v="19511"/>
    <x v="3"/>
    <s v="KL01040028"/>
    <s v="Moss Turnforening"/>
    <x v="3173"/>
  </r>
  <r>
    <n v="19512"/>
    <x v="3"/>
    <s v="KL01040029"/>
    <s v="Moss Undervannsklubb"/>
    <x v="3174"/>
  </r>
  <r>
    <n v="680754"/>
    <x v="3"/>
    <s v="KL01040080"/>
    <s v="Moss-Swingclub"/>
    <x v="3175"/>
  </r>
  <r>
    <n v="25195"/>
    <x v="3"/>
    <s v="KL12190006"/>
    <s v="Moster Idrettslag"/>
    <x v="3176"/>
  </r>
  <r>
    <n v="27209"/>
    <x v="3"/>
    <s v="KL17230002"/>
    <s v="Mosvik Idrettslag"/>
    <x v="3177"/>
  </r>
  <r>
    <n v="27668"/>
    <x v="3"/>
    <s v="KL18370007"/>
    <s v="MUIL, Meløy Ungdoms- og Idrettslag"/>
    <x v="3178"/>
  </r>
  <r>
    <n v="26432"/>
    <x v="3"/>
    <s v="KL16010042"/>
    <s v="Munken Bowlingklubb"/>
    <x v="3179"/>
  </r>
  <r>
    <n v="749401"/>
    <x v="3"/>
    <s v="KL04030114"/>
    <s v="Munkenes Ballklubb Domkirkeodden"/>
    <x v="3180"/>
  </r>
  <r>
    <n v="207307"/>
    <x v="3"/>
    <s v="KL11020101"/>
    <s v="Muskel Fk"/>
    <x v="3181"/>
  </r>
  <r>
    <n v="23715"/>
    <x v="3"/>
    <s v="KL09190002"/>
    <s v="Mykland IL"/>
    <x v="3182"/>
  </r>
  <r>
    <n v="23648"/>
    <x v="3"/>
    <s v="KL09060053"/>
    <s v="Myra Ungdoms Og Idrettslag"/>
    <x v="3183"/>
  </r>
  <r>
    <n v="27905"/>
    <x v="3"/>
    <s v="KL18680007"/>
    <s v="Myre Turnforening"/>
    <x v="3184"/>
  </r>
  <r>
    <n v="19832"/>
    <x v="3"/>
    <s v="KL01250007"/>
    <s v="Mysen Idrettsforening"/>
    <x v="3185"/>
  </r>
  <r>
    <n v="19833"/>
    <x v="3"/>
    <s v="KL01250008"/>
    <s v="Mysen Pistollag"/>
    <x v="3186"/>
  </r>
  <r>
    <n v="19834"/>
    <x v="3"/>
    <s v="KL01250009"/>
    <s v="Mysen Svømmeklubb"/>
    <x v="3187"/>
  </r>
  <r>
    <n v="19840"/>
    <x v="3"/>
    <s v="KL01250015"/>
    <s v="Mysen Tennisklubb"/>
    <x v="3188"/>
  </r>
  <r>
    <n v="579511"/>
    <x v="3"/>
    <s v="KL12010682"/>
    <s v="Møhlenpris Idrettslag"/>
    <x v="3189"/>
  </r>
  <r>
    <n v="447229"/>
    <x v="3"/>
    <s v="KL15050049"/>
    <s v="Møre Flyklubb"/>
    <x v="3190"/>
  </r>
  <r>
    <n v="26070"/>
    <x v="3"/>
    <s v="KL15200006"/>
    <s v="Møredykk - Volda og Ørsta Sportsdykkerklubb"/>
    <x v="3191"/>
  </r>
  <r>
    <n v="19801"/>
    <x v="3"/>
    <s v="KL01230007"/>
    <s v="Mørk Golfklubb"/>
    <x v="3192"/>
  </r>
  <r>
    <n v="836911"/>
    <x v="3"/>
    <s v="KL18040156"/>
    <s v="Mørkved Sportsklubb"/>
    <x v="3193"/>
  </r>
  <r>
    <n v="27885"/>
    <x v="3"/>
    <s v="KL18660015"/>
    <s v="Møysalen IL"/>
    <x v="3194"/>
  </r>
  <r>
    <n v="28211"/>
    <x v="3"/>
    <s v="KL19240014"/>
    <s v="Målselv Idrettslag"/>
    <x v="3195"/>
  </r>
  <r>
    <n v="732303"/>
    <x v="3"/>
    <s v="KL19240061"/>
    <s v="Målselv Swingklubb"/>
    <x v="3196"/>
  </r>
  <r>
    <n v="28224"/>
    <x v="3"/>
    <s v="KL19240033"/>
    <s v="Målselv Taekwon-Do Klubb"/>
    <x v="3197"/>
  </r>
  <r>
    <n v="28216"/>
    <x v="3"/>
    <s v="KL19240023"/>
    <s v="Målselvs Skiskyttere"/>
    <x v="3198"/>
  </r>
  <r>
    <n v="25748"/>
    <x v="3"/>
    <s v="KL14390003"/>
    <s v="Måløy Idrettslag Hovedstyre"/>
    <x v="3199"/>
  </r>
  <r>
    <n v="25752"/>
    <x v="3"/>
    <s v="KL14390007"/>
    <s v="Måløy Seilforening"/>
    <x v="3200"/>
  </r>
  <r>
    <n v="26209"/>
    <x v="3"/>
    <s v="KL15390009"/>
    <s v="Måndalen Idrettslag"/>
    <x v="3201"/>
  </r>
  <r>
    <n v="28212"/>
    <x v="3"/>
    <s v="KL19240015"/>
    <s v="Mårfjell IL"/>
    <x v="3202"/>
  </r>
  <r>
    <n v="26711"/>
    <x v="3"/>
    <s v="KL16200004"/>
    <s v="Nabeita IL"/>
    <x v="3203"/>
  </r>
  <r>
    <n v="209451"/>
    <x v="3"/>
    <s v="KL17030053"/>
    <s v="Namdal Flyklubb"/>
    <x v="1320"/>
  </r>
  <r>
    <n v="202620"/>
    <x v="3"/>
    <s v="KL17440008"/>
    <s v="Namdal Golfklubb"/>
    <x v="3204"/>
  </r>
  <r>
    <n v="711277"/>
    <x v="3"/>
    <s v="KL17030064"/>
    <s v="Namdal Kajakklubb"/>
    <x v="3205"/>
  </r>
  <r>
    <n v="516436"/>
    <x v="3"/>
    <s v="KL17030059"/>
    <s v="Namdal løpeklubb"/>
    <x v="3206"/>
  </r>
  <r>
    <n v="745522"/>
    <x v="3"/>
    <s v="KL17440015"/>
    <s v="Namdal Motorsportklubb"/>
    <x v="1521"/>
  </r>
  <r>
    <n v="27035"/>
    <x v="3"/>
    <s v="KL17030011"/>
    <s v="Namdal Sykkelklubb"/>
    <x v="3207"/>
  </r>
  <r>
    <n v="27222"/>
    <x v="3"/>
    <s v="KL17250002"/>
    <s v="Namdalseid Idrettslag"/>
    <x v="3208"/>
  </r>
  <r>
    <n v="21788"/>
    <x v="3"/>
    <s v="KL04230004"/>
    <s v="Namnå IL"/>
    <x v="3209"/>
  </r>
  <r>
    <n v="21789"/>
    <x v="3"/>
    <s v="KL04230005"/>
    <s v="Namnå Pistolklubb"/>
    <x v="3210"/>
  </r>
  <r>
    <n v="27037"/>
    <x v="3"/>
    <s v="KL17030013"/>
    <s v="Namsen Fif"/>
    <x v="3211"/>
  </r>
  <r>
    <n v="27062"/>
    <x v="3"/>
    <s v="KL17030038"/>
    <s v="Namsos Freeski Bråten IL"/>
    <x v="3212"/>
  </r>
  <r>
    <n v="193357"/>
    <x v="3"/>
    <s v="KL17030049"/>
    <s v="Namsos Golfklubb"/>
    <x v="3213"/>
  </r>
  <r>
    <n v="27053"/>
    <x v="3"/>
    <s v="KL17030029"/>
    <s v="Namsos Håndballklubb"/>
    <x v="3214"/>
  </r>
  <r>
    <n v="27065"/>
    <x v="3"/>
    <s v="KL17030041"/>
    <s v="Namsos IL Fotball"/>
    <x v="3215"/>
  </r>
  <r>
    <n v="198689"/>
    <x v="3"/>
    <s v="KL17030052"/>
    <s v="Namsos Judo club"/>
    <x v="3216"/>
  </r>
  <r>
    <n v="27060"/>
    <x v="3"/>
    <s v="KL17030036"/>
    <s v="Namsos Kjøre og Rideklubb"/>
    <x v="3217"/>
  </r>
  <r>
    <n v="27036"/>
    <x v="3"/>
    <s v="KL17030012"/>
    <s v="Namsos Orienteringsklubb"/>
    <x v="1513"/>
  </r>
  <r>
    <n v="27067"/>
    <x v="3"/>
    <s v="KL17030043"/>
    <s v="Namsos Svømmeklubb"/>
    <x v="3218"/>
  </r>
  <r>
    <n v="27032"/>
    <x v="3"/>
    <s v="KL17030008"/>
    <s v="Namsos Tae Kwon Do Klubb"/>
    <x v="3219"/>
  </r>
  <r>
    <n v="27045"/>
    <x v="3"/>
    <s v="KL17030021"/>
    <s v="Namsos Turnforening"/>
    <x v="3220"/>
  </r>
  <r>
    <n v="146605"/>
    <x v="3"/>
    <s v="KL17030046"/>
    <s v="Namsos Vannpoloklubb"/>
    <x v="3221"/>
  </r>
  <r>
    <n v="27046"/>
    <x v="3"/>
    <s v="KL17030022"/>
    <s v="Namsos Vektløfterklubb"/>
    <x v="3222"/>
  </r>
  <r>
    <n v="27061"/>
    <x v="3"/>
    <s v="KL17030037"/>
    <s v="Namsos Volleyballklubb"/>
    <x v="3223"/>
  </r>
  <r>
    <n v="20665"/>
    <x v="3"/>
    <s v="KL02380007"/>
    <s v="Nannestad Idrettslag"/>
    <x v="3224"/>
  </r>
  <r>
    <n v="23131"/>
    <x v="3"/>
    <s v="KL07090048"/>
    <s v="Nanset Idrettsforening"/>
    <x v="3225"/>
  </r>
  <r>
    <n v="26529"/>
    <x v="3"/>
    <s v="KL16010157"/>
    <s v="Nardo Fotballklubb"/>
    <x v="3226"/>
  </r>
  <r>
    <n v="27392"/>
    <x v="3"/>
    <s v="KL18050012"/>
    <s v="Narvik Atletklubb"/>
    <x v="3227"/>
  </r>
  <r>
    <n v="209154"/>
    <x v="3"/>
    <s v="KL18050066"/>
    <s v="Narvik Cykleklubb"/>
    <x v="2563"/>
  </r>
  <r>
    <n v="191574"/>
    <x v="3"/>
    <s v="KL18050062"/>
    <s v="Narvik Danseklubb"/>
    <x v="3228"/>
  </r>
  <r>
    <n v="27433"/>
    <x v="3"/>
    <s v="KL18050053"/>
    <s v="Narvik Golfklubb"/>
    <x v="3229"/>
  </r>
  <r>
    <n v="27402"/>
    <x v="3"/>
    <s v="KL18050022"/>
    <s v="Narvik Idrettslag"/>
    <x v="3230"/>
  </r>
  <r>
    <n v="513721"/>
    <x v="3"/>
    <s v="KL18050077"/>
    <s v="Narvik Innebandyklubb"/>
    <x v="3231"/>
  </r>
  <r>
    <n v="27416"/>
    <x v="3"/>
    <s v="KL18050036"/>
    <s v="Narvik Ishockeyklubb"/>
    <x v="3232"/>
  </r>
  <r>
    <n v="27405"/>
    <x v="3"/>
    <s v="KL18050025"/>
    <s v="Narvik Pistolklubb"/>
    <x v="3233"/>
  </r>
  <r>
    <n v="27407"/>
    <x v="3"/>
    <s v="KL18050027"/>
    <s v="Narvik Skiklubb"/>
    <x v="3234"/>
  </r>
  <r>
    <n v="27409"/>
    <x v="3"/>
    <s v="KL18050029"/>
    <s v="Narvik Slalåmklubb"/>
    <x v="3235"/>
  </r>
  <r>
    <n v="27410"/>
    <x v="3"/>
    <s v="KL18050030"/>
    <s v="Narvik Sportsdykkerklubb"/>
    <x v="3236"/>
  </r>
  <r>
    <n v="27411"/>
    <x v="3"/>
    <s v="KL18050031"/>
    <s v="Narvik Svømmeklubb"/>
    <x v="3237"/>
  </r>
  <r>
    <n v="27414"/>
    <x v="3"/>
    <s v="KL18050034"/>
    <s v="Narvik Turnforening"/>
    <x v="3238"/>
  </r>
  <r>
    <n v="725484"/>
    <x v="3"/>
    <s v="KL03011552"/>
    <s v="Natthauken IL"/>
    <x v="3239"/>
  </r>
  <r>
    <n v="204517"/>
    <x v="3"/>
    <s v="KL14330004"/>
    <s v="Naustdal Køyre- og Rideklubb"/>
    <x v="3240"/>
  </r>
  <r>
    <n v="19591"/>
    <x v="3"/>
    <s v="KL01050056"/>
    <s v="Navestad Idrettsforening"/>
    <x v="3241"/>
  </r>
  <r>
    <n v="27694"/>
    <x v="3"/>
    <s v="KL18390005"/>
    <s v="Nedre Beiarn Idrettslag"/>
    <x v="3242"/>
  </r>
  <r>
    <n v="22804"/>
    <x v="3"/>
    <s v="KL06250018"/>
    <s v="Nedre Eiker Pistolklubb"/>
    <x v="3243"/>
  </r>
  <r>
    <n v="22795"/>
    <x v="3"/>
    <s v="KL06250008"/>
    <s v="Nedre Eiker Svømmeklubb"/>
    <x v="3244"/>
  </r>
  <r>
    <n v="113803"/>
    <x v="3"/>
    <s v="KL03010901"/>
    <s v="Nedre Furuset Innebandyklubb"/>
    <x v="371"/>
  </r>
  <r>
    <n v="770538"/>
    <x v="3"/>
    <s v="KL01061016"/>
    <s v="Nedre Glomma Bowls og Curling Club"/>
    <x v="3245"/>
  </r>
  <r>
    <n v="19868"/>
    <x v="3"/>
    <s v="KL01350008"/>
    <s v="Nedre Glomma Sportskytterklubb"/>
    <x v="3246"/>
  </r>
  <r>
    <n v="518582"/>
    <x v="3"/>
    <s v="KL01060153"/>
    <s v="Nedre Glomma Turnforening"/>
    <x v="3247"/>
  </r>
  <r>
    <n v="20495"/>
    <x v="3"/>
    <s v="KL02310077"/>
    <s v="Nedre Romerike Alpinklubb"/>
    <x v="3248"/>
  </r>
  <r>
    <n v="446599"/>
    <x v="3"/>
    <s v="KL02300067"/>
    <s v="Nedre Romerike Cheerleaders"/>
    <x v="3249"/>
  </r>
  <r>
    <n v="207404"/>
    <x v="3"/>
    <s v="KL02310097"/>
    <s v="Nedre Romerike Flyklubb"/>
    <x v="3250"/>
  </r>
  <r>
    <n v="720673"/>
    <x v="3"/>
    <s v="KL02310141"/>
    <s v="Nedre Romerike Flyklubb Veteranflygruppa"/>
    <x v="3251"/>
  </r>
  <r>
    <n v="20419"/>
    <x v="3"/>
    <s v="KL02310001"/>
    <s v="Nedre Romerike Handicapidrettslag"/>
    <x v="3252"/>
  </r>
  <r>
    <n v="23753"/>
    <x v="3"/>
    <s v="KL09370007"/>
    <s v="Nedre Setesdal Rideklubb"/>
    <x v="3253"/>
  </r>
  <r>
    <n v="22727"/>
    <x v="3"/>
    <s v="KL06210003"/>
    <s v="Nedre Sigdal Idrettsforening"/>
    <x v="3254"/>
  </r>
  <r>
    <n v="24692"/>
    <x v="3"/>
    <s v="KL11460004"/>
    <s v="Nedstrand Idrettslag"/>
    <x v="3255"/>
  </r>
  <r>
    <n v="92871"/>
    <x v="3"/>
    <s v="KL02280027"/>
    <s v="NeRo Sportsdansere"/>
    <x v="3256"/>
  </r>
  <r>
    <n v="28495"/>
    <x v="3"/>
    <s v="KL20120045"/>
    <s v="Nerskogen Idrettslag"/>
    <x v="3257"/>
  </r>
  <r>
    <n v="665933"/>
    <x v="3"/>
    <s v="KL02360054"/>
    <s v="Nes Golfklubb 09"/>
    <x v="3258"/>
  </r>
  <r>
    <n v="20623"/>
    <x v="3"/>
    <s v="KL02360037"/>
    <s v="Nes Innebandyklubb"/>
    <x v="3259"/>
  </r>
  <r>
    <n v="20599"/>
    <x v="3"/>
    <s v="KL02360013"/>
    <s v="Nes Ishockeyklubb AIL"/>
    <x v="3260"/>
  </r>
  <r>
    <n v="572246"/>
    <x v="3"/>
    <s v="KL02360052"/>
    <s v="Nes Klatreklubb"/>
    <x v="2406"/>
  </r>
  <r>
    <n v="20600"/>
    <x v="3"/>
    <s v="KL02360014"/>
    <s v="Nes Orienteringslag"/>
    <x v="3261"/>
  </r>
  <r>
    <n v="20615"/>
    <x v="3"/>
    <s v="KL02360029"/>
    <s v="Nes Rideklubb"/>
    <x v="3262"/>
  </r>
  <r>
    <n v="20597"/>
    <x v="3"/>
    <s v="KL02360011"/>
    <s v="Nes Ski"/>
    <x v="3263"/>
  </r>
  <r>
    <n v="21655"/>
    <x v="3"/>
    <s v="KL04120023"/>
    <s v="Nes Sportsklubb"/>
    <x v="3264"/>
  </r>
  <r>
    <n v="722396"/>
    <x v="3"/>
    <s v="KL02360055"/>
    <s v="Nes Svømmeklubb"/>
    <x v="3265"/>
  </r>
  <r>
    <n v="20614"/>
    <x v="3"/>
    <s v="KL02360028"/>
    <s v="Nes Sykkelklubb"/>
    <x v="3266"/>
  </r>
  <r>
    <n v="20619"/>
    <x v="3"/>
    <s v="KL02360033"/>
    <s v="Nes Tae Kwon-do Klubb"/>
    <x v="3267"/>
  </r>
  <r>
    <n v="20603"/>
    <x v="3"/>
    <s v="KL02360017"/>
    <s v="Nes Turnforening"/>
    <x v="3268"/>
  </r>
  <r>
    <n v="457032"/>
    <x v="3"/>
    <s v="KL06160009"/>
    <s v="Nesbyen Golfklubb"/>
    <x v="3269"/>
  </r>
  <r>
    <n v="22680"/>
    <x v="3"/>
    <s v="KL06160002"/>
    <s v="Nesbyen Idrettslag"/>
    <x v="3270"/>
  </r>
  <r>
    <n v="22681"/>
    <x v="3"/>
    <s v="KL06160003"/>
    <s v="Nesbyen Pistolklubb"/>
    <x v="3271"/>
  </r>
  <r>
    <n v="23152"/>
    <x v="3"/>
    <s v="KL07110004"/>
    <s v="Nesbygda Idrettsforening"/>
    <x v="3272"/>
  </r>
  <r>
    <n v="27130"/>
    <x v="3"/>
    <s v="KL17170004"/>
    <s v="Neset Fotballklubb"/>
    <x v="3273"/>
  </r>
  <r>
    <n v="24649"/>
    <x v="3"/>
    <s v="KL11340002"/>
    <s v="Nesflaten Idrettslag"/>
    <x v="3274"/>
  </r>
  <r>
    <n v="23120"/>
    <x v="3"/>
    <s v="KL07090037"/>
    <s v="Nesjar Idrettsforening"/>
    <x v="3275"/>
  </r>
  <r>
    <n v="560412"/>
    <x v="3"/>
    <s v="KL02360051"/>
    <s v="Neskollen Karateklubb"/>
    <x v="3276"/>
  </r>
  <r>
    <n v="27562"/>
    <x v="3"/>
    <s v="KL18280001"/>
    <s v="Nesna Idrettslag"/>
    <x v="3277"/>
  </r>
  <r>
    <n v="720116"/>
    <x v="3"/>
    <s v="KL18280014"/>
    <s v="Nesna Styrkeløftklubb"/>
    <x v="3278"/>
  </r>
  <r>
    <n v="20008"/>
    <x v="3"/>
    <s v="KL02160017"/>
    <s v="Nesodden Håndballklubb"/>
    <x v="3279"/>
  </r>
  <r>
    <n v="19995"/>
    <x v="3"/>
    <s v="KL02160004"/>
    <s v="Nesodden IF"/>
    <x v="3280"/>
  </r>
  <r>
    <n v="19997"/>
    <x v="3"/>
    <s v="KL02160006"/>
    <s v="Nesodden Judoklubb"/>
    <x v="3281"/>
  </r>
  <r>
    <n v="515441"/>
    <x v="3"/>
    <s v="KL02160032"/>
    <s v="Nesodden kajakklubb"/>
    <x v="21"/>
  </r>
  <r>
    <n v="19994"/>
    <x v="3"/>
    <s v="KL02160003"/>
    <s v="Nesodden Karateklubb"/>
    <x v="3282"/>
  </r>
  <r>
    <n v="19999"/>
    <x v="3"/>
    <s v="KL02160008"/>
    <s v="Nesodden Seilforening"/>
    <x v="3283"/>
  </r>
  <r>
    <n v="462041"/>
    <x v="3"/>
    <s v="KL02160030"/>
    <s v="Nesodden Sykkelklubb"/>
    <x v="3284"/>
  </r>
  <r>
    <n v="20006"/>
    <x v="3"/>
    <s v="KL02160015"/>
    <s v="Nesodden Taekwondo Klubb"/>
    <x v="3285"/>
  </r>
  <r>
    <n v="20001"/>
    <x v="3"/>
    <s v="KL02160010"/>
    <s v="Nesodden Tennisklubb"/>
    <x v="3286"/>
  </r>
  <r>
    <n v="20002"/>
    <x v="3"/>
    <s v="KL02160011"/>
    <s v="Nesodden Volleyballklubb"/>
    <x v="3287"/>
  </r>
  <r>
    <n v="27182"/>
    <x v="3"/>
    <s v="KL17210006"/>
    <s v="Ness Idrettslag"/>
    <x v="3288"/>
  </r>
  <r>
    <n v="28607"/>
    <x v="3"/>
    <s v="KL20270001"/>
    <s v="Nesseby Idrettsforening"/>
    <x v="3289"/>
  </r>
  <r>
    <n v="21601"/>
    <x v="3"/>
    <s v="KL04030038"/>
    <s v="Nestor Pensjonistbowlere Hamar"/>
    <x v="3290"/>
  </r>
  <r>
    <n v="470149"/>
    <x v="3"/>
    <s v="KL12460046"/>
    <s v="Nest-Sotra Fotball"/>
    <x v="3291"/>
  </r>
  <r>
    <n v="20230"/>
    <x v="3"/>
    <s v="KL02200032"/>
    <s v="Nesøya Idrettslag"/>
    <x v="3292"/>
  </r>
  <r>
    <n v="27669"/>
    <x v="3"/>
    <s v="KL18370008"/>
    <s v="Neverdal Ungdoms og Idrettslag"/>
    <x v="3293"/>
  </r>
  <r>
    <n v="28513"/>
    <x v="3"/>
    <s v="KL20170002"/>
    <s v="Neverfjord Idrettslag"/>
    <x v="3294"/>
  </r>
  <r>
    <n v="26512"/>
    <x v="3"/>
    <s v="KL16010134"/>
    <s v="Nidaros Bordtennisklubb"/>
    <x v="3295"/>
  </r>
  <r>
    <n v="703488"/>
    <x v="3"/>
    <s v="KL16010527"/>
    <s v="Nidaros Danseklubb"/>
    <x v="3296"/>
  </r>
  <r>
    <n v="26618"/>
    <x v="3"/>
    <s v="KL16010253"/>
    <s v="Nidaros Innebandyklubb"/>
    <x v="3297"/>
  </r>
  <r>
    <n v="747154"/>
    <x v="3"/>
    <s v="KL16010545"/>
    <s v="Nidaros Ishockeyklubb"/>
    <x v="3298"/>
  </r>
  <r>
    <n v="828971"/>
    <x v="3"/>
    <s v="KL16010562"/>
    <s v="Nidaros Ishockeyklubb Junior Elite"/>
    <x v="3299"/>
  </r>
  <r>
    <n v="747443"/>
    <x v="3"/>
    <s v="KL16010546"/>
    <s v="Nidaros Jets Basketballklubb"/>
    <x v="3300"/>
  </r>
  <r>
    <n v="26656"/>
    <x v="3"/>
    <s v="KL16010291"/>
    <s v="Nidaros Judoklubb"/>
    <x v="3301"/>
  </r>
  <r>
    <n v="26607"/>
    <x v="3"/>
    <s v="KL16010242"/>
    <s v="Nidaros Kyokushinkai karateklubb"/>
    <x v="3302"/>
  </r>
  <r>
    <n v="26571"/>
    <x v="3"/>
    <s v="KL16010206"/>
    <s v="Nidaros Luftsportklubb"/>
    <x v="3303"/>
  </r>
  <r>
    <n v="695255"/>
    <x v="3"/>
    <s v="KL16010514"/>
    <s v="Nidaros Roller Derby"/>
    <x v="3304"/>
  </r>
  <r>
    <n v="26534"/>
    <x v="3"/>
    <s v="KL16010165"/>
    <s v="Nidarøst Orienteringsklubb"/>
    <x v="3305"/>
  </r>
  <r>
    <n v="23628"/>
    <x v="3"/>
    <s v="KL09060033"/>
    <s v="NIDARÅ TREKKHUNDKLUBB"/>
    <x v="3306"/>
  </r>
  <r>
    <n v="26435"/>
    <x v="3"/>
    <s v="KL16010047"/>
    <s v="Nidelv Idrettslag"/>
    <x v="3307"/>
  </r>
  <r>
    <n v="496030"/>
    <x v="3"/>
    <s v="KL01360026"/>
    <s v="Nimbus Fallskjermklubb"/>
    <x v="3308"/>
  </r>
  <r>
    <n v="22523"/>
    <x v="3"/>
    <s v="KL06020046"/>
    <s v="Nippon Karateklubb"/>
    <x v="3309"/>
  </r>
  <r>
    <n v="23517"/>
    <x v="3"/>
    <s v="KL08300001"/>
    <s v="Nissedal Idrettslag"/>
    <x v="3310"/>
  </r>
  <r>
    <n v="757436"/>
    <x v="3"/>
    <s v="KL02311601"/>
    <s v="Nitelva CK"/>
    <x v="3311"/>
  </r>
  <r>
    <n v="20517"/>
    <x v="3"/>
    <s v="KL02330007"/>
    <s v="NIT-HAK håndballklubb"/>
    <x v="3312"/>
  </r>
  <r>
    <n v="864151"/>
    <x v="3"/>
    <s v="KL02330054"/>
    <s v="Nittedal Atletenes Gym og Kraftsportklubb"/>
    <x v="3313"/>
  </r>
  <r>
    <n v="20515"/>
    <x v="3"/>
    <s v="KL02330005"/>
    <s v="Nittedal Hundekjørerklubb"/>
    <x v="3314"/>
  </r>
  <r>
    <n v="20516"/>
    <x v="3"/>
    <s v="KL02330006"/>
    <s v="Nittedal Idrettslag"/>
    <x v="3315"/>
  </r>
  <r>
    <n v="20518"/>
    <x v="3"/>
    <s v="KL02330008"/>
    <s v="Nittedal Orienteringslag"/>
    <x v="3316"/>
  </r>
  <r>
    <n v="20534"/>
    <x v="3"/>
    <s v="KL02330024"/>
    <s v="Nittedal Rideklubb"/>
    <x v="3317"/>
  </r>
  <r>
    <n v="20524"/>
    <x v="3"/>
    <s v="KL02330014"/>
    <s v="Nittedal Skiskytterlag"/>
    <x v="3318"/>
  </r>
  <r>
    <n v="20519"/>
    <x v="3"/>
    <s v="KL02330009"/>
    <s v="Nittedal Sportsskyttergruppe"/>
    <x v="3319"/>
  </r>
  <r>
    <n v="20523"/>
    <x v="3"/>
    <s v="KL02330013"/>
    <s v="Nittedal Taekwondoklubb"/>
    <x v="3320"/>
  </r>
  <r>
    <n v="724636"/>
    <x v="3"/>
    <s v="KL16010539"/>
    <s v="Nixies Cheerteam Trondheim"/>
    <x v="3321"/>
  </r>
  <r>
    <n v="25245"/>
    <x v="3"/>
    <s v="KL12230002"/>
    <s v="Njardar/Tysnes"/>
    <x v="3322"/>
  </r>
  <r>
    <n v="24898"/>
    <x v="3"/>
    <s v="KL12010153"/>
    <s v="Njørd Ro og Kajakklubb"/>
    <x v="3323"/>
  </r>
  <r>
    <n v="20851"/>
    <x v="3"/>
    <s v="KL03010192"/>
    <s v="Njård"/>
    <x v="3324"/>
  </r>
  <r>
    <n v="20271"/>
    <x v="3"/>
    <s v="KL02210011"/>
    <s v="NMK Aurskog Høland"/>
    <x v="3325"/>
  </r>
  <r>
    <n v="24119"/>
    <x v="3"/>
    <s v="KL11010019"/>
    <s v="NMK Egersund "/>
    <x v="3326"/>
  </r>
  <r>
    <n v="21844"/>
    <x v="3"/>
    <s v="KL04270016"/>
    <s v="NMK Elverum"/>
    <x v="3327"/>
  </r>
  <r>
    <n v="22381"/>
    <x v="3"/>
    <s v="KL05360008"/>
    <s v="NMK Fluberg"/>
    <x v="3328"/>
  </r>
  <r>
    <n v="563267"/>
    <x v="3"/>
    <s v="KL16200015"/>
    <s v="NMK Frøya"/>
    <x v="3329"/>
  </r>
  <r>
    <n v="525094"/>
    <x v="3"/>
    <s v="KL02350059"/>
    <s v="NMK Gardermoen"/>
    <x v="3330"/>
  </r>
  <r>
    <n v="208491"/>
    <x v="3"/>
    <s v="KL16440007"/>
    <s v="NMK Gaula Motorsport"/>
    <x v="3331"/>
  </r>
  <r>
    <n v="22687"/>
    <x v="3"/>
    <s v="KL06170005"/>
    <s v="Nmk Gol"/>
    <x v="3332"/>
  </r>
  <r>
    <n v="487906"/>
    <x v="3"/>
    <s v="KL15710007"/>
    <s v="NMK Halsa"/>
    <x v="3333"/>
  </r>
  <r>
    <n v="21590"/>
    <x v="3"/>
    <s v="KL04030026"/>
    <s v="Nmk Hamar - Vendkvern Motorbane"/>
    <x v="3334"/>
  </r>
  <r>
    <n v="24447"/>
    <x v="3"/>
    <s v="KL11060039"/>
    <s v="NMK Haugaland"/>
    <x v="3335"/>
  </r>
  <r>
    <n v="23766"/>
    <x v="3"/>
    <s v="KL09400005"/>
    <s v="NMK Hylestad Snøscooterklubb"/>
    <x v="3336"/>
  </r>
  <r>
    <n v="22585"/>
    <x v="3"/>
    <s v="KL06040015"/>
    <s v="Nmk Kongsberg"/>
    <x v="3337"/>
  </r>
  <r>
    <n v="24086"/>
    <x v="3"/>
    <s v="KL10370012"/>
    <s v="NMK Kvinesdal"/>
    <x v="3338"/>
  </r>
  <r>
    <n v="23105"/>
    <x v="3"/>
    <s v="KL07090022"/>
    <s v="NMK Larvik"/>
    <x v="3339"/>
  </r>
  <r>
    <n v="26899"/>
    <x v="3"/>
    <s v="KL16530018"/>
    <s v="NMK Melhus"/>
    <x v="3340"/>
  </r>
  <r>
    <n v="450019"/>
    <x v="3"/>
    <s v="KL05190009"/>
    <s v="NMK Midt-Gudbrandsdal"/>
    <x v="3341"/>
  </r>
  <r>
    <n v="25842"/>
    <x v="3"/>
    <s v="KL15020030"/>
    <s v="NMK Molde"/>
    <x v="3342"/>
  </r>
  <r>
    <n v="205574"/>
    <x v="3"/>
    <s v="KL17440013"/>
    <s v="NMK Namdal"/>
    <x v="3343"/>
  </r>
  <r>
    <n v="22901"/>
    <x v="3"/>
    <s v="KL06330007"/>
    <s v="Nmk Nore Og Uvdal"/>
    <x v="3344"/>
  </r>
  <r>
    <n v="23366"/>
    <x v="3"/>
    <s v="KL08070006"/>
    <s v="NMK Notodden"/>
    <x v="3345"/>
  </r>
  <r>
    <n v="27596"/>
    <x v="3"/>
    <s v="KL18330016"/>
    <s v="NMK Rana"/>
    <x v="3346"/>
  </r>
  <r>
    <n v="23030"/>
    <x v="3"/>
    <s v="KL07060006"/>
    <s v="NMK Sandefjord"/>
    <x v="21"/>
  </r>
  <r>
    <n v="19542"/>
    <x v="3"/>
    <s v="KL01050007"/>
    <s v="Nmk Sarpsborg-rudskogen"/>
    <x v="3347"/>
  </r>
  <r>
    <n v="25730"/>
    <x v="3"/>
    <s v="KL14320019"/>
    <s v="NMK Sunnfjord"/>
    <x v="3348"/>
  </r>
  <r>
    <n v="26378"/>
    <x v="3"/>
    <s v="KL15670005"/>
    <s v="Nmk Surnadal/rindal (s/r)"/>
    <x v="3349"/>
  </r>
  <r>
    <n v="22022"/>
    <x v="3"/>
    <s v="KL05010034"/>
    <s v="NMK Sør-Gudbrandsdal"/>
    <x v="3350"/>
  </r>
  <r>
    <n v="21869"/>
    <x v="3"/>
    <s v="KL04280004"/>
    <s v="NMK Trysil"/>
    <x v="3351"/>
  </r>
  <r>
    <n v="19790"/>
    <x v="3"/>
    <s v="KL01220008"/>
    <s v="NMK Trøgstad"/>
    <x v="3352"/>
  </r>
  <r>
    <n v="22439"/>
    <x v="3"/>
    <s v="KL05420018"/>
    <s v="NMK Valdres"/>
    <x v="3353"/>
  </r>
  <r>
    <n v="824720"/>
    <x v="3"/>
    <s v="KL17210049"/>
    <s v="NMK Verdal/Levanger"/>
    <x v="3354"/>
  </r>
  <r>
    <n v="24761"/>
    <x v="3"/>
    <s v="KL11540006"/>
    <s v="NMK Vikedal"/>
    <x v="3355"/>
  </r>
  <r>
    <n v="460531"/>
    <x v="3"/>
    <s v="KL06210019"/>
    <s v="Nmk-Modum og Sigdal"/>
    <x v="3356"/>
  </r>
  <r>
    <n v="783618"/>
    <x v="3"/>
    <s v="KL03011585"/>
    <s v="Nofødra kampsportsklubb Oslo"/>
    <x v="3357"/>
  </r>
  <r>
    <n v="23444"/>
    <x v="3"/>
    <s v="KL08190002"/>
    <s v="Nome Flyklubb"/>
    <x v="3358"/>
  </r>
  <r>
    <n v="792379"/>
    <x v="3"/>
    <s v="KL08190017"/>
    <s v="Nome Pistolklubb"/>
    <x v="3359"/>
  </r>
  <r>
    <n v="451797"/>
    <x v="3"/>
    <s v="KL08190014"/>
    <s v="Nome Rideklubb"/>
    <x v="3360"/>
  </r>
  <r>
    <n v="25370"/>
    <x v="3"/>
    <s v="KL12350050"/>
    <s v="Nop - Voss"/>
    <x v="3361"/>
  </r>
  <r>
    <n v="24145"/>
    <x v="3"/>
    <s v="KL11020014"/>
    <s v="Nop Vatne Pistolklubb"/>
    <x v="3362"/>
  </r>
  <r>
    <n v="22806"/>
    <x v="3"/>
    <s v="KL06250020"/>
    <s v="NOR 92 Innebandyklubb"/>
    <x v="3363"/>
  </r>
  <r>
    <n v="25650"/>
    <x v="3"/>
    <s v="KL14200008"/>
    <s v="Norane Idrettslag"/>
    <x v="3364"/>
  </r>
  <r>
    <n v="21340"/>
    <x v="3"/>
    <s v="KL03010737"/>
    <s v="Nord Cricket Klubb"/>
    <x v="3365"/>
  </r>
  <r>
    <n v="20853"/>
    <x v="3"/>
    <s v="KL03010194"/>
    <s v="Nord Kano Og Kajakk klubb"/>
    <x v="3366"/>
  </r>
  <r>
    <n v="27921"/>
    <x v="3"/>
    <s v="KL18700007"/>
    <s v="Nord/Sprint IL"/>
    <x v="3367"/>
  </r>
  <r>
    <n v="20854"/>
    <x v="3"/>
    <s v="KL03010196"/>
    <s v="Nordberg Tennisklubb"/>
    <x v="3368"/>
  </r>
  <r>
    <n v="19958"/>
    <x v="3"/>
    <s v="KL02140003"/>
    <s v="Nordby Idrettslag"/>
    <x v="3369"/>
  </r>
  <r>
    <n v="21709"/>
    <x v="3"/>
    <s v="KL04150013"/>
    <s v="Nordbygda / Løten Ski"/>
    <x v="3370"/>
  </r>
  <r>
    <n v="21705"/>
    <x v="3"/>
    <s v="KL04150009"/>
    <s v="Nordbygda Håndball"/>
    <x v="3371"/>
  </r>
  <r>
    <n v="26095"/>
    <x v="3"/>
    <s v="KL15240002"/>
    <s v="Norddal Idrettslag"/>
    <x v="3372"/>
  </r>
  <r>
    <n v="26098"/>
    <x v="3"/>
    <s v="KL15240005"/>
    <s v="Norddal/eidsdal/geiranger Fotballklubb"/>
    <x v="3373"/>
  </r>
  <r>
    <n v="25597"/>
    <x v="3"/>
    <s v="KL14010013"/>
    <s v="Norddalsfjord Idrettslag"/>
    <x v="3374"/>
  </r>
  <r>
    <n v="22623"/>
    <x v="3"/>
    <s v="KL06050014"/>
    <s v="Norderhov Ungdoms og Idrettslag"/>
    <x v="3375"/>
  </r>
  <r>
    <n v="191610"/>
    <x v="3"/>
    <s v="KL14430017"/>
    <s v="Nordfjord Golfklubb"/>
    <x v="3376"/>
  </r>
  <r>
    <n v="203172"/>
    <x v="3"/>
    <s v="KL14430022"/>
    <s v="Nordfjord Sportskyttarlag"/>
    <x v="3377"/>
  </r>
  <r>
    <n v="27683"/>
    <x v="3"/>
    <s v="KL18380002"/>
    <s v="Nordfjorden Idrettslag"/>
    <x v="3378"/>
  </r>
  <r>
    <n v="27760"/>
    <x v="3"/>
    <s v="KL18480004"/>
    <s v="Nordfold Idrettsforening"/>
    <x v="3379"/>
  </r>
  <r>
    <n v="683964"/>
    <x v="3"/>
    <s v="KL02190274"/>
    <s v="Nordhaug Golfklubb"/>
    <x v="3380"/>
  </r>
  <r>
    <n v="25564"/>
    <x v="3"/>
    <s v="KL12630008"/>
    <s v="Nordhordland Ballklubb"/>
    <x v="3381"/>
  </r>
  <r>
    <n v="747315"/>
    <x v="3"/>
    <s v="KL12630052"/>
    <s v="Nordhordland Bokseklubb"/>
    <x v="3382"/>
  </r>
  <r>
    <n v="25570"/>
    <x v="3"/>
    <s v="KL12630014"/>
    <s v="NORDHORDLAND DYKKERKLUBB"/>
    <x v="3383"/>
  </r>
  <r>
    <n v="709156"/>
    <x v="3"/>
    <s v="KL12630051"/>
    <s v="Nordhordland Flyklubb"/>
    <x v="3384"/>
  </r>
  <r>
    <n v="205427"/>
    <x v="3"/>
    <s v="KL12630039"/>
    <s v="Nordhordland Hestesportklubb"/>
    <x v="1805"/>
  </r>
  <r>
    <n v="25573"/>
    <x v="3"/>
    <s v="KL12630017"/>
    <s v="Nordhordland Karateklubb"/>
    <x v="3385"/>
  </r>
  <r>
    <n v="490695"/>
    <x v="3"/>
    <s v="KL12560014"/>
    <s v="Nordhordland padleklubb"/>
    <x v="3386"/>
  </r>
  <r>
    <n v="684208"/>
    <x v="3"/>
    <s v="KL12600016"/>
    <s v="Nordhordland Pistolklubb"/>
    <x v="3387"/>
  </r>
  <r>
    <n v="25537"/>
    <x v="3"/>
    <s v="KL12560007"/>
    <s v="Nordhordland Seilforening"/>
    <x v="3388"/>
  </r>
  <r>
    <n v="25569"/>
    <x v="3"/>
    <s v="KL12630013"/>
    <s v="Nordhordland Skiklubb"/>
    <x v="3389"/>
  </r>
  <r>
    <n v="580065"/>
    <x v="3"/>
    <s v="KL12630048"/>
    <s v="Nordhordland Sykkelklubb"/>
    <x v="3390"/>
  </r>
  <r>
    <n v="24382"/>
    <x v="3"/>
    <s v="KL11030163"/>
    <s v="Nord-Jæren Sportsdanseklubb"/>
    <x v="3391"/>
  </r>
  <r>
    <n v="28535"/>
    <x v="3"/>
    <s v="KL20190008"/>
    <s v="Nordkapp Svømmeklubb"/>
    <x v="3392"/>
  </r>
  <r>
    <n v="447270"/>
    <x v="3"/>
    <s v="KL11490067"/>
    <s v="Nord-Karmøy Rideklubb"/>
    <x v="3393"/>
  </r>
  <r>
    <n v="688130"/>
    <x v="3"/>
    <s v="KL19020235"/>
    <s v="Nordlys Karateklubb"/>
    <x v="3394"/>
  </r>
  <r>
    <n v="699550"/>
    <x v="3"/>
    <s v="KL20120085"/>
    <s v="Nordlysbyen Aeroklubb"/>
    <x v="3395"/>
  </r>
  <r>
    <n v="791824"/>
    <x v="3"/>
    <s v="KL20120091"/>
    <s v="Nordlysbyen Svømme- og Triatlonklubb"/>
    <x v="3396"/>
  </r>
  <r>
    <n v="544187"/>
    <x v="3"/>
    <s v="KL20120081"/>
    <s v="Nordlysbyen Sykkel"/>
    <x v="3397"/>
  </r>
  <r>
    <n v="24902"/>
    <x v="3"/>
    <s v="KL12010157"/>
    <s v="Nordnes Idrettslag"/>
    <x v="3398"/>
  </r>
  <r>
    <n v="21734"/>
    <x v="3"/>
    <s v="KL04180006"/>
    <s v="Nord-Odal idrettslag"/>
    <x v="3399"/>
  </r>
  <r>
    <n v="544878"/>
    <x v="3"/>
    <s v="KL04180017"/>
    <s v="Nord-Odal MX Klubb"/>
    <x v="3400"/>
  </r>
  <r>
    <n v="21735"/>
    <x v="3"/>
    <s v="KL04180007"/>
    <s v="Nord-Odal Sportsskyttere"/>
    <x v="3401"/>
  </r>
  <r>
    <n v="840967"/>
    <x v="3"/>
    <s v="KL02200124"/>
    <s v="Nordpolen Cricket Klubb Asker"/>
    <x v="3402"/>
  </r>
  <r>
    <n v="605565"/>
    <x v="3"/>
    <s v="KL19020223"/>
    <s v="Nordpolen Futsal Forening"/>
    <x v="3403"/>
  </r>
  <r>
    <n v="20649"/>
    <x v="3"/>
    <s v="KL02370025"/>
    <s v="Nordre Eidsvoll Idrettslag"/>
    <x v="3404"/>
  </r>
  <r>
    <n v="25453"/>
    <x v="3"/>
    <s v="KL12460005"/>
    <s v="Nordre Fjell Allianse IL"/>
    <x v="3405"/>
  </r>
  <r>
    <n v="222899"/>
    <x v="3"/>
    <s v="KL12460034"/>
    <s v="Nordre Fjell Fotball"/>
    <x v="3406"/>
  </r>
  <r>
    <n v="469979"/>
    <x v="3"/>
    <s v="KL12460045"/>
    <s v="Nordre Fjell Friidrett"/>
    <x v="3407"/>
  </r>
  <r>
    <n v="222900"/>
    <x v="3"/>
    <s v="KL12460037"/>
    <s v="Nordre Fjell Håndball"/>
    <x v="3408"/>
  </r>
  <r>
    <n v="20024"/>
    <x v="3"/>
    <s v="KL02170009"/>
    <s v="Nordre Follo Fk"/>
    <x v="3409"/>
  </r>
  <r>
    <n v="25536"/>
    <x v="3"/>
    <s v="KL12560006"/>
    <s v="Nordre Holsnøy Idrettslag"/>
    <x v="3410"/>
  </r>
  <r>
    <n v="22391"/>
    <x v="3"/>
    <s v="KL05380006"/>
    <s v="Nordre Land Idrettslag"/>
    <x v="3411"/>
  </r>
  <r>
    <n v="806043"/>
    <x v="3"/>
    <s v="KL05380034"/>
    <s v="Nordre Land Jaktskytterklubb"/>
    <x v="3412"/>
  </r>
  <r>
    <n v="22341"/>
    <x v="3"/>
    <s v="KL05330010"/>
    <s v="Nordre Oppdalen Idrettslag"/>
    <x v="3413"/>
  </r>
  <r>
    <n v="23166"/>
    <x v="3"/>
    <s v="KL07130002"/>
    <s v="Nordre Sande Idrettslag"/>
    <x v="3414"/>
  </r>
  <r>
    <n v="21870"/>
    <x v="3"/>
    <s v="KL04280005"/>
    <s v="Nordre Trysil IL"/>
    <x v="3415"/>
  </r>
  <r>
    <n v="28371"/>
    <x v="3"/>
    <s v="KL19420008"/>
    <s v="Nordreisa Idrettslag"/>
    <x v="3416"/>
  </r>
  <r>
    <n v="28379"/>
    <x v="3"/>
    <s v="KL19420018"/>
    <s v="Nordreisa Mk"/>
    <x v="3417"/>
  </r>
  <r>
    <n v="28372"/>
    <x v="3"/>
    <s v="KL19420010"/>
    <s v="Nordreisa Rideklubb"/>
    <x v="3418"/>
  </r>
  <r>
    <n v="25504"/>
    <x v="3"/>
    <s v="KL12470032"/>
    <s v="Nordsiden IL Askøy"/>
    <x v="3419"/>
  </r>
  <r>
    <n v="22393"/>
    <x v="3"/>
    <s v="KL05380008"/>
    <s v="Nordsinni Sportsklubb"/>
    <x v="3420"/>
  </r>
  <r>
    <n v="791462"/>
    <x v="3"/>
    <s v="KL03011592"/>
    <s v="Nordstrand Aktivitetspark Idrettslag"/>
    <x v="3421"/>
  </r>
  <r>
    <n v="20860"/>
    <x v="3"/>
    <s v="KL03010202"/>
    <s v="Nordstrand Basketball Club"/>
    <x v="3422"/>
  </r>
  <r>
    <n v="20861"/>
    <x v="3"/>
    <s v="KL03010203"/>
    <s v="Nordstrand Idrettsforening"/>
    <x v="3423"/>
  </r>
  <r>
    <n v="20862"/>
    <x v="3"/>
    <s v="KL03010204"/>
    <s v="Nordstrand Sportsskyttere"/>
    <x v="3424"/>
  </r>
  <r>
    <n v="20863"/>
    <x v="3"/>
    <s v="KL03010205"/>
    <s v="Nordstrand Tennisklubb"/>
    <x v="3425"/>
  </r>
  <r>
    <n v="21078"/>
    <x v="3"/>
    <s v="KL03010449"/>
    <s v="Nordstrand Turnforening"/>
    <x v="3426"/>
  </r>
  <r>
    <n v="27345"/>
    <x v="3"/>
    <s v="KL18040042"/>
    <s v="Nordstranda Idrettslag"/>
    <x v="3427"/>
  </r>
  <r>
    <n v="28369"/>
    <x v="3"/>
    <s v="KL19420005"/>
    <s v="Nord-Troms Dykkerklubb"/>
    <x v="3428"/>
  </r>
  <r>
    <n v="768645"/>
    <x v="3"/>
    <s v="KL03011580"/>
    <s v="Nordtvet Rideklubb"/>
    <x v="3429"/>
  </r>
  <r>
    <n v="471070"/>
    <x v="3"/>
    <s v="KL11490069"/>
    <s v="Nordvegen Golfklubb"/>
    <x v="3430"/>
  </r>
  <r>
    <n v="563995"/>
    <x v="3"/>
    <s v="KL15040106"/>
    <s v="Nordvest Hestesportklubb"/>
    <x v="3431"/>
  </r>
  <r>
    <n v="26357"/>
    <x v="3"/>
    <s v="KL15630029"/>
    <s v="Nordvesten Klyvarlag"/>
    <x v="3432"/>
  </r>
  <r>
    <n v="21983"/>
    <x v="3"/>
    <s v="KL04380002"/>
    <s v="Nord-Østerdal Hestesportsklubb"/>
    <x v="3433"/>
  </r>
  <r>
    <n v="26171"/>
    <x v="3"/>
    <s v="KL15340011"/>
    <s v="Nordøy Idrettslag"/>
    <x v="3434"/>
  </r>
  <r>
    <n v="25103"/>
    <x v="3"/>
    <s v="KL12010372"/>
    <s v="Nordås Karateklubb"/>
    <x v="3435"/>
  </r>
  <r>
    <n v="25410"/>
    <x v="3"/>
    <s v="KL12430005"/>
    <s v="Nore Neset Idrettslag"/>
    <x v="3436"/>
  </r>
  <r>
    <n v="493011"/>
    <x v="3"/>
    <s v="KL06220007"/>
    <s v="Norefjell Cykleklubb"/>
    <x v="3437"/>
  </r>
  <r>
    <n v="22741"/>
    <x v="3"/>
    <s v="KL06220005"/>
    <s v="Norefjell Golfklubb"/>
    <x v="3438"/>
  </r>
  <r>
    <n v="22319"/>
    <x v="3"/>
    <s v="KL05290016"/>
    <s v="Norges Handikapforbund Toten"/>
    <x v="21"/>
  </r>
  <r>
    <n v="25375"/>
    <x v="3"/>
    <s v="KL12380005"/>
    <s v="Norheimsund Fotballklubb"/>
    <x v="3439"/>
  </r>
  <r>
    <n v="551976"/>
    <x v="3"/>
    <s v="KL18330082"/>
    <s v="Normal Snow Klubb"/>
    <x v="3440"/>
  </r>
  <r>
    <n v="24906"/>
    <x v="3"/>
    <s v="KL12010161"/>
    <s v="Norrøna IL"/>
    <x v="3441"/>
  </r>
  <r>
    <n v="578013"/>
    <x v="3"/>
    <s v="KL08190015"/>
    <s v="Norsjø Golfklubb"/>
    <x v="3442"/>
  </r>
  <r>
    <n v="720626"/>
    <x v="3"/>
    <s v="KL08220013"/>
    <s v="Norsjø Padleklubb"/>
    <x v="3443"/>
  </r>
  <r>
    <n v="197000"/>
    <x v="3"/>
    <s v="KL02350044"/>
    <s v="Norsk Dragracing Gardermoen"/>
    <x v="3444"/>
  </r>
  <r>
    <n v="20869"/>
    <x v="3"/>
    <s v="KL03010212"/>
    <s v="Norsk Judo og Jiu-jitsu Klubb"/>
    <x v="3445"/>
  </r>
  <r>
    <n v="28191"/>
    <x v="3"/>
    <s v="KL19220011"/>
    <s v="Norsk Motor Klubb Avd Bardu"/>
    <x v="3446"/>
  </r>
  <r>
    <n v="24899"/>
    <x v="3"/>
    <s v="KL12010154"/>
    <s v="Norsk Motor Klubb Bergen"/>
    <x v="3447"/>
  </r>
  <r>
    <n v="22524"/>
    <x v="3"/>
    <s v="KL06020047"/>
    <s v="Norsk Motor Klubb Drammen"/>
    <x v="3448"/>
  </r>
  <r>
    <n v="28026"/>
    <x v="3"/>
    <s v="KL19030057"/>
    <s v="Norsk Motor Klubb Harstad"/>
    <x v="103"/>
  </r>
  <r>
    <n v="22219"/>
    <x v="3"/>
    <s v="KL05170013"/>
    <s v="Norsk Motor Klubb Nord Gudbrandsdal"/>
    <x v="3449"/>
  </r>
  <r>
    <n v="28247"/>
    <x v="3"/>
    <s v="KL19260006"/>
    <s v="Norsk Motorklubb Avdeling Dyrøy"/>
    <x v="3450"/>
  </r>
  <r>
    <n v="23303"/>
    <x v="3"/>
    <s v="KL08060021"/>
    <s v="Norsk Motorklubb Grenland"/>
    <x v="3451"/>
  </r>
  <r>
    <n v="23829"/>
    <x v="3"/>
    <s v="KL10010059"/>
    <s v="Norsk Motorklubb Kristiansand"/>
    <x v="3452"/>
  </r>
  <r>
    <n v="28413"/>
    <x v="3"/>
    <s v="KL20030013"/>
    <s v="Norsk Motorklubb Vadsø"/>
    <x v="1015"/>
  </r>
  <r>
    <n v="20871"/>
    <x v="3"/>
    <s v="KL03010214"/>
    <s v="Norsk Trekkhundklubb"/>
    <x v="3453"/>
  </r>
  <r>
    <n v="20872"/>
    <x v="3"/>
    <s v="KL03010215"/>
    <s v="Norske Officerers Pistolklub"/>
    <x v="3454"/>
  </r>
  <r>
    <n v="24900"/>
    <x v="3"/>
    <s v="KL12010155"/>
    <s v="Norske Officerers Pistolklubb Haakonsvern"/>
    <x v="1112"/>
  </r>
  <r>
    <n v="20873"/>
    <x v="3"/>
    <s v="KL03010216"/>
    <s v="Norske Studenters Roklub"/>
    <x v="3455"/>
  </r>
  <r>
    <n v="137655"/>
    <x v="3"/>
    <s v="KL20200024"/>
    <s v="North Cape Golf Club"/>
    <x v="3456"/>
  </r>
  <r>
    <n v="887569"/>
    <x v="3"/>
    <s v="KL19020268"/>
    <s v="Northern Runners"/>
    <x v="3457"/>
  </r>
  <r>
    <n v="695466"/>
    <x v="3"/>
    <s v="KL08070053"/>
    <s v="Notodden Bordtennisklubb"/>
    <x v="3458"/>
  </r>
  <r>
    <n v="584568"/>
    <x v="3"/>
    <s v="KL08070048"/>
    <s v="Notodden Crossklubb"/>
    <x v="3459"/>
  </r>
  <r>
    <n v="23369"/>
    <x v="3"/>
    <s v="KL08070009"/>
    <s v="Notodden Dykkeklubb"/>
    <x v="3460"/>
  </r>
  <r>
    <n v="194017"/>
    <x v="3"/>
    <s v="KL08070036"/>
    <s v="Notodden Fotballklubb"/>
    <x v="3461"/>
  </r>
  <r>
    <n v="23371"/>
    <x v="3"/>
    <s v="KL08070011"/>
    <s v="Notodden Håndballag"/>
    <x v="3462"/>
  </r>
  <r>
    <n v="214100"/>
    <x v="3"/>
    <s v="KL08070038"/>
    <s v="Notodden og Kongsberg Flyklubb"/>
    <x v="3463"/>
  </r>
  <r>
    <n v="23372"/>
    <x v="3"/>
    <s v="KL08070012"/>
    <s v="Notodden Orienteringslag"/>
    <x v="3464"/>
  </r>
  <r>
    <n v="23375"/>
    <x v="3"/>
    <s v="KL08070015"/>
    <s v="Notodden Pistolklubb"/>
    <x v="3465"/>
  </r>
  <r>
    <n v="23379"/>
    <x v="3"/>
    <s v="KL08070019"/>
    <s v="Notodden Ryttersportsklubb"/>
    <x v="1578"/>
  </r>
  <r>
    <n v="26439"/>
    <x v="3"/>
    <s v="KL16010051"/>
    <s v="NTNU Fallskjermklubb"/>
    <x v="3466"/>
  </r>
  <r>
    <n v="26437"/>
    <x v="3"/>
    <s v="KL16010049"/>
    <s v="NTNU Flyklubb"/>
    <x v="3467"/>
  </r>
  <r>
    <n v="157956"/>
    <x v="3"/>
    <s v="KL16010316"/>
    <s v="NTNUI - Norges Teknisk-Naturvitenskapelige Universitets Idrettsforening"/>
    <x v="3468"/>
  </r>
  <r>
    <n v="747239"/>
    <x v="3"/>
    <s v="KL15040111"/>
    <s v="Ntnui-ålesund - Norges Teknisk-naturvitenskapelige Universitets Idrett"/>
    <x v="3469"/>
  </r>
  <r>
    <n v="701976"/>
    <x v="3"/>
    <s v="KL06310010"/>
    <s v="Numedal Sportsskyttere"/>
    <x v="3470"/>
  </r>
  <r>
    <n v="21871"/>
    <x v="3"/>
    <s v="KL04280006"/>
    <s v="Nybergsund Idrettslag - Trysil"/>
    <x v="3471"/>
  </r>
  <r>
    <n v="495548"/>
    <x v="3"/>
    <s v="KL16010427"/>
    <s v="Nyborg Idrettslag"/>
    <x v="3472"/>
  </r>
  <r>
    <n v="22525"/>
    <x v="3"/>
    <s v="KL06020048"/>
    <s v="Nybyen Ballklubb"/>
    <x v="3473"/>
  </r>
  <r>
    <n v="21656"/>
    <x v="3"/>
    <s v="KL04120024"/>
    <s v="Nybygda Idrettslag"/>
    <x v="3474"/>
  </r>
  <r>
    <n v="708678"/>
    <x v="3"/>
    <s v="KL03011491"/>
    <s v="Nydalen Alpinklubb"/>
    <x v="3475"/>
  </r>
  <r>
    <n v="20874"/>
    <x v="3"/>
    <s v="KL03010217"/>
    <s v="Nydalens Skiklub"/>
    <x v="3476"/>
  </r>
  <r>
    <n v="25013"/>
    <x v="3"/>
    <s v="KL12010282"/>
    <s v="Nygård Bowling Club"/>
    <x v="3477"/>
  </r>
  <r>
    <n v="22933"/>
    <x v="3"/>
    <s v="KL07010031"/>
    <s v="Nykirke Idrettsforening"/>
    <x v="3478"/>
  </r>
  <r>
    <n v="24907"/>
    <x v="3"/>
    <s v="KL12010162"/>
    <s v="Ny-Krohnborg I.L"/>
    <x v="3479"/>
  </r>
  <r>
    <n v="19711"/>
    <x v="3"/>
    <s v="KL01060077"/>
    <s v="Nylende Idrettsforening"/>
    <x v="3480"/>
  </r>
  <r>
    <n v="24910"/>
    <x v="3"/>
    <s v="KL12010165"/>
    <s v="Nymark Idrettslag"/>
    <x v="3481"/>
  </r>
  <r>
    <n v="24493"/>
    <x v="3"/>
    <s v="KL11190011"/>
    <s v="Nærbø Idrettslag"/>
    <x v="3482"/>
  </r>
  <r>
    <n v="24491"/>
    <x v="3"/>
    <s v="KL11190007"/>
    <s v="Nærbø Rideklubb"/>
    <x v="3483"/>
  </r>
  <r>
    <n v="24500"/>
    <x v="3"/>
    <s v="KL11190021"/>
    <s v="Nærbø Sykle Klubb"/>
    <x v="3484"/>
  </r>
  <r>
    <n v="24501"/>
    <x v="3"/>
    <s v="KL11190022"/>
    <s v="Nærbø Symjeklubb"/>
    <x v="3485"/>
  </r>
  <r>
    <n v="24495"/>
    <x v="3"/>
    <s v="KL11190013"/>
    <s v="Nærbø Turnforening"/>
    <x v="3486"/>
  </r>
  <r>
    <n v="21657"/>
    <x v="3"/>
    <s v="KL04120025"/>
    <s v="Næroset Idrettslag"/>
    <x v="3487"/>
  </r>
  <r>
    <n v="22846"/>
    <x v="3"/>
    <s v="KL06270004"/>
    <s v="Nærsnes og Åros Idrettsforening"/>
    <x v="3488"/>
  </r>
  <r>
    <n v="27295"/>
    <x v="3"/>
    <s v="KL17510009"/>
    <s v="Nærøy Idrettslag"/>
    <x v="3489"/>
  </r>
  <r>
    <n v="21175"/>
    <x v="3"/>
    <s v="KL03010569"/>
    <s v="Nøklevann Ro- og Padleklubb"/>
    <x v="3490"/>
  </r>
  <r>
    <n v="23205"/>
    <x v="3"/>
    <s v="KL07220004"/>
    <s v="Nøtterø Skytterlag Avd. Nsf"/>
    <x v="3491"/>
  </r>
  <r>
    <n v="23203"/>
    <x v="3"/>
    <s v="KL07220002"/>
    <s v="Nøtterøy Badmintonklubb"/>
    <x v="3492"/>
  </r>
  <r>
    <n v="23210"/>
    <x v="3"/>
    <s v="KL07220009"/>
    <s v="Nøtterøy Fekteklubb"/>
    <x v="742"/>
  </r>
  <r>
    <n v="205390"/>
    <x v="3"/>
    <s v="KL07220014"/>
    <s v="Nøtterøy Golfklubb"/>
    <x v="3493"/>
  </r>
  <r>
    <n v="708539"/>
    <x v="3"/>
    <s v="KL07220022"/>
    <s v="Nøtterøy Håndball Allianseidrettsforening"/>
    <x v="3494"/>
  </r>
  <r>
    <n v="23204"/>
    <x v="3"/>
    <s v="KL07220003"/>
    <s v="Nøtterøy Idrettsforening"/>
    <x v="3495"/>
  </r>
  <r>
    <n v="552466"/>
    <x v="3"/>
    <s v="KL07220017"/>
    <s v="Nøtterøy Motorsportklubb"/>
    <x v="3496"/>
  </r>
  <r>
    <n v="599727"/>
    <x v="3"/>
    <s v="KL07220019"/>
    <s v="Nøtterøy Og Tønsberg Danseklubb"/>
    <x v="3497"/>
  </r>
  <r>
    <n v="722125"/>
    <x v="3"/>
    <s v="KL07220025"/>
    <s v="Nøtterøy Ski"/>
    <x v="3498"/>
  </r>
  <r>
    <n v="722119"/>
    <x v="3"/>
    <s v="KL07220024"/>
    <s v="Nøtterøy Turn"/>
    <x v="3499"/>
  </r>
  <r>
    <n v="19786"/>
    <x v="3"/>
    <s v="KL01220004"/>
    <s v="O Laget Pan"/>
    <x v="3500"/>
  </r>
  <r>
    <n v="899019"/>
    <x v="3"/>
    <s v="KL12010809"/>
    <s v="Octopus Dykkerklubb"/>
    <x v="3501"/>
  </r>
  <r>
    <n v="21758"/>
    <x v="3"/>
    <s v="KL04190016"/>
    <s v="Odal Orienteringslag"/>
    <x v="3502"/>
  </r>
  <r>
    <n v="674515"/>
    <x v="3"/>
    <s v="KL04190029"/>
    <s v="Odal Sykleklubb"/>
    <x v="3503"/>
  </r>
  <r>
    <n v="25306"/>
    <x v="3"/>
    <s v="KL12280021"/>
    <s v="Odda Fotball Klubb"/>
    <x v="3504"/>
  </r>
  <r>
    <n v="113698"/>
    <x v="3"/>
    <s v="KL12280025"/>
    <s v="Odda Golfklubb"/>
    <x v="3505"/>
  </r>
  <r>
    <n v="25293"/>
    <x v="3"/>
    <s v="KL12280007"/>
    <s v="Odda Idrettslag"/>
    <x v="3506"/>
  </r>
  <r>
    <n v="208325"/>
    <x v="3"/>
    <s v="KL12280027"/>
    <s v="Odda Orienteringslag"/>
    <x v="3507"/>
  </r>
  <r>
    <n v="25294"/>
    <x v="3"/>
    <s v="KL12280008"/>
    <s v="Odda Pistolklubb"/>
    <x v="3508"/>
  </r>
  <r>
    <n v="23345"/>
    <x v="3"/>
    <s v="KL08060063"/>
    <s v="Odds Ballklubb"/>
    <x v="3509"/>
  </r>
  <r>
    <n v="23344"/>
    <x v="3"/>
    <s v="KL08060062"/>
    <s v="Odds Turnforening"/>
    <x v="3510"/>
  </r>
  <r>
    <n v="25094"/>
    <x v="3"/>
    <s v="KL12010363"/>
    <s v="Odin Styrkeløftklubb"/>
    <x v="3511"/>
  </r>
  <r>
    <n v="449672"/>
    <x v="3"/>
    <s v="KL11190032"/>
    <s v="Ogna Golfklubb"/>
    <x v="3512"/>
  </r>
  <r>
    <n v="26975"/>
    <x v="3"/>
    <s v="KL17020011"/>
    <s v="Ogndal Idrettslag Hovedlaget"/>
    <x v="3513"/>
  </r>
  <r>
    <n v="26868"/>
    <x v="3"/>
    <s v="KL16440005"/>
    <s v="Ok Fjell"/>
    <x v="3514"/>
  </r>
  <r>
    <n v="23406"/>
    <x v="3"/>
    <s v="KL08140009"/>
    <s v="OK Skeidi"/>
    <x v="3515"/>
  </r>
  <r>
    <n v="27156"/>
    <x v="3"/>
    <s v="KL17190017"/>
    <s v="Ok Skøynar"/>
    <x v="3516"/>
  </r>
  <r>
    <n v="20286"/>
    <x v="3"/>
    <s v="KL02210070"/>
    <s v="Ok Øst"/>
    <x v="3517"/>
  </r>
  <r>
    <n v="23703"/>
    <x v="3"/>
    <s v="KL09140034"/>
    <s v="Oksefjorden Tennisklubb"/>
    <x v="3518"/>
  </r>
  <r>
    <n v="19829"/>
    <x v="3"/>
    <s v="KL01250004"/>
    <s v="Ol Flaggtreff"/>
    <x v="3519"/>
  </r>
  <r>
    <n v="22287"/>
    <x v="3"/>
    <s v="KL05280016"/>
    <s v="Ol Toten-Troll"/>
    <x v="3520"/>
  </r>
  <r>
    <n v="23189"/>
    <x v="3"/>
    <s v="KL07180005"/>
    <s v="Ol Trollo"/>
    <x v="3521"/>
  </r>
  <r>
    <n v="25803"/>
    <x v="3"/>
    <s v="KL14490004"/>
    <s v="Olden Idrettslag"/>
    <x v="3522"/>
  </r>
  <r>
    <n v="193431"/>
    <x v="3"/>
    <s v="KL03010997"/>
    <s v="Oldenborg Idrættsselskab"/>
    <x v="3523"/>
  </r>
  <r>
    <n v="28357"/>
    <x v="3"/>
    <s v="KL19400006"/>
    <s v="Olderdalen Idrettsklubb"/>
    <x v="3524"/>
  </r>
  <r>
    <n v="28550"/>
    <x v="3"/>
    <s v="KL20200006"/>
    <s v="Olderfjord Idretts og Bygdelag"/>
    <x v="3525"/>
  </r>
  <r>
    <n v="27525"/>
    <x v="3"/>
    <s v="KL18240023"/>
    <s v="Olderskog Idrettslag"/>
    <x v="3526"/>
  </r>
  <r>
    <n v="202145"/>
    <x v="3"/>
    <s v="KL12010523"/>
    <s v="Olsvik Idrettslag"/>
    <x v="3527"/>
  </r>
  <r>
    <n v="24554"/>
    <x v="3"/>
    <s v="KL11220004"/>
    <s v="Oltedal Fotballklubb"/>
    <x v="3528"/>
  </r>
  <r>
    <n v="25265"/>
    <x v="3"/>
    <s v="KL12240014"/>
    <s v="Omvikdalen Idrettslag"/>
    <x v="3529"/>
  </r>
  <r>
    <n v="19739"/>
    <x v="3"/>
    <s v="KL01060105"/>
    <s v="Onsøy Golfklubb"/>
    <x v="3530"/>
  </r>
  <r>
    <n v="841032"/>
    <x v="3"/>
    <s v="KL16340038"/>
    <s v="Oppdal Alpin Klubb"/>
    <x v="3531"/>
  </r>
  <r>
    <n v="449374"/>
    <x v="3"/>
    <s v="KL16340030"/>
    <s v="Oppdal Bowlingklubb"/>
    <x v="3532"/>
  </r>
  <r>
    <n v="26783"/>
    <x v="3"/>
    <s v="KL16340005"/>
    <s v="Oppdal Curlingklubb"/>
    <x v="3533"/>
  </r>
  <r>
    <n v="220486"/>
    <x v="3"/>
    <s v="KL16340028"/>
    <s v="Oppdal Flyklubb"/>
    <x v="3534"/>
  </r>
  <r>
    <n v="26800"/>
    <x v="3"/>
    <s v="KL16340023"/>
    <s v="Oppdal Golfklubb"/>
    <x v="3535"/>
  </r>
  <r>
    <n v="26793"/>
    <x v="3"/>
    <s v="KL16340015"/>
    <s v="Oppdal Hestesportsklubb"/>
    <x v="3536"/>
  </r>
  <r>
    <n v="26785"/>
    <x v="3"/>
    <s v="KL16340007"/>
    <s v="Oppdal IL Hovedlaget"/>
    <x v="3537"/>
  </r>
  <r>
    <n v="482126"/>
    <x v="3"/>
    <s v="KL16340031"/>
    <s v="OPPDAL KLATRE- OG FJELLSPORTKLUBB"/>
    <x v="3538"/>
  </r>
  <r>
    <n v="26794"/>
    <x v="3"/>
    <s v="KL16340016"/>
    <s v="Oppdal Pistolklubb"/>
    <x v="3539"/>
  </r>
  <r>
    <n v="20036"/>
    <x v="3"/>
    <s v="KL02170021"/>
    <s v="Oppegård Golfklubb"/>
    <x v="3540"/>
  </r>
  <r>
    <n v="20025"/>
    <x v="3"/>
    <s v="KL02170010"/>
    <s v="Oppegård Idrettslag"/>
    <x v="3541"/>
  </r>
  <r>
    <n v="20026"/>
    <x v="3"/>
    <s v="KL02170011"/>
    <s v="Oppegård Skytterlag"/>
    <x v="3542"/>
  </r>
  <r>
    <n v="582004"/>
    <x v="3"/>
    <s v="KL03011317"/>
    <s v="Oppsal Basket"/>
    <x v="3543"/>
  </r>
  <r>
    <n v="20876"/>
    <x v="3"/>
    <s v="KL03010221"/>
    <s v="Oppsal Idrettsforening"/>
    <x v="3544"/>
  </r>
  <r>
    <n v="547136"/>
    <x v="3"/>
    <s v="KL03011280"/>
    <s v="Oppsal IF Fotball"/>
    <x v="3545"/>
  </r>
  <r>
    <n v="547134"/>
    <x v="3"/>
    <s v="KL03011279"/>
    <s v="Oppsal IF Håndball"/>
    <x v="3546"/>
  </r>
  <r>
    <n v="587971"/>
    <x v="3"/>
    <s v="KL03011324"/>
    <s v="Oppsal IF Ski"/>
    <x v="3547"/>
  </r>
  <r>
    <n v="547132"/>
    <x v="3"/>
    <s v="KL03011278"/>
    <s v="Oppsal Orientering"/>
    <x v="653"/>
  </r>
  <r>
    <n v="491109"/>
    <x v="3"/>
    <s v="KL03011223"/>
    <s v="Oppsal Taekwondo Klubb"/>
    <x v="3548"/>
  </r>
  <r>
    <n v="21749"/>
    <x v="3"/>
    <s v="KL04190007"/>
    <s v="Oppstad Idrettslag"/>
    <x v="3549"/>
  </r>
  <r>
    <n v="26441"/>
    <x v="3"/>
    <s v="KL16010053"/>
    <s v="Oppstrinda Salongskytterlag"/>
    <x v="412"/>
  </r>
  <r>
    <n v="25804"/>
    <x v="3"/>
    <s v="KL14490005"/>
    <s v="Oppstryn Idrettslag"/>
    <x v="3550"/>
  </r>
  <r>
    <n v="22929"/>
    <x v="3"/>
    <s v="KL07010027"/>
    <s v="Orienteringsklubben Horten"/>
    <x v="3448"/>
  </r>
  <r>
    <n v="19514"/>
    <x v="3"/>
    <s v="KL01040031"/>
    <s v="Orienteringsklubben Moss"/>
    <x v="3551"/>
  </r>
  <r>
    <n v="23832"/>
    <x v="3"/>
    <s v="KL10010062"/>
    <s v="Orienteringsklubben Sør"/>
    <x v="3552"/>
  </r>
  <r>
    <n v="26440"/>
    <x v="3"/>
    <s v="KL16010052"/>
    <s v="ORIENTERINGSLAGET Trollelg"/>
    <x v="3553"/>
  </r>
  <r>
    <n v="22981"/>
    <x v="3"/>
    <s v="KL07040016"/>
    <s v="Orienteringslaget Tønsberg og Omegn - Oto"/>
    <x v="3554"/>
  </r>
  <r>
    <n v="21719"/>
    <x v="3"/>
    <s v="KL04170010"/>
    <s v="Orienteringslaget Vallset/Stange"/>
    <x v="3555"/>
  </r>
  <r>
    <n v="26821"/>
    <x v="3"/>
    <s v="KL16380005"/>
    <s v="Orkanger Idrettsforening"/>
    <x v="3556"/>
  </r>
  <r>
    <n v="26823"/>
    <x v="3"/>
    <s v="KL16380007"/>
    <s v="Orkdal Idrettslag"/>
    <x v="3557"/>
  </r>
  <r>
    <n v="181292"/>
    <x v="3"/>
    <s v="KL16380035"/>
    <s v="Orkdal Ntn Taekwon-Do Klubb"/>
    <x v="3558"/>
  </r>
  <r>
    <n v="190960"/>
    <x v="3"/>
    <s v="KL16380036"/>
    <s v="Orkla Bowlingklubb"/>
    <x v="3559"/>
  </r>
  <r>
    <n v="520402"/>
    <x v="3"/>
    <s v="KL16380040"/>
    <s v="Orkla Fjellsportklubb"/>
    <x v="3560"/>
  </r>
  <r>
    <n v="163902"/>
    <x v="3"/>
    <s v="KL16380032"/>
    <s v="Orkla Fotballklubb"/>
    <x v="3561"/>
  </r>
  <r>
    <n v="20878"/>
    <x v="3"/>
    <s v="KL03010223"/>
    <s v="Ormsund Roklub"/>
    <x v="3562"/>
  </r>
  <r>
    <n v="20879"/>
    <x v="3"/>
    <s v="KL03010224"/>
    <s v="Ormøya Tennisklubb"/>
    <x v="3563"/>
  </r>
  <r>
    <n v="24515"/>
    <x v="3"/>
    <s v="KL11200009"/>
    <s v="Orre Idrettslag"/>
    <x v="3564"/>
  </r>
  <r>
    <n v="24517"/>
    <x v="3"/>
    <s v="KL11200011"/>
    <s v="Orstad Bmx Klubb"/>
    <x v="3565"/>
  </r>
  <r>
    <n v="24513"/>
    <x v="3"/>
    <s v="KL11200007"/>
    <s v="Orstad Idrettslag"/>
    <x v="3566"/>
  </r>
  <r>
    <n v="25412"/>
    <x v="3"/>
    <s v="KL12430007"/>
    <s v="Os Aero Klubb"/>
    <x v="3567"/>
  </r>
  <r>
    <n v="25427"/>
    <x v="3"/>
    <s v="KL12430027"/>
    <s v="Os Basketballklubb"/>
    <x v="3568"/>
  </r>
  <r>
    <n v="25430"/>
    <x v="3"/>
    <s v="KL12430030"/>
    <s v="Os Biljard og Snookerklubb"/>
    <x v="3569"/>
  </r>
  <r>
    <n v="25413"/>
    <x v="3"/>
    <s v="KL12430008"/>
    <s v="Os Dykkeklubb"/>
    <x v="3570"/>
  </r>
  <r>
    <n v="21989"/>
    <x v="3"/>
    <s v="KL04410002"/>
    <s v="Os Idrettslag"/>
    <x v="3571"/>
  </r>
  <r>
    <n v="25423"/>
    <x v="3"/>
    <s v="KL12430023"/>
    <s v="Os Kobudokan Karateklubb"/>
    <x v="3572"/>
  </r>
  <r>
    <n v="25426"/>
    <x v="3"/>
    <s v="KL12430026"/>
    <s v="Os Mc &amp; Mx Klubb"/>
    <x v="3573"/>
  </r>
  <r>
    <n v="752976"/>
    <x v="3"/>
    <s v="KL12430048"/>
    <s v="Os Orienteringsklubb"/>
    <x v="3574"/>
  </r>
  <r>
    <n v="25414"/>
    <x v="3"/>
    <s v="KL12430010"/>
    <s v="Os Roklubb"/>
    <x v="3575"/>
  </r>
  <r>
    <n v="25415"/>
    <x v="3"/>
    <s v="KL12430011"/>
    <s v="Os Seilforening"/>
    <x v="3576"/>
  </r>
  <r>
    <n v="580581"/>
    <x v="3"/>
    <s v="KL12430046"/>
    <s v="Os Svømmeklubb"/>
    <x v="3577"/>
  </r>
  <r>
    <n v="25428"/>
    <x v="3"/>
    <s v="KL12430028"/>
    <s v="Os Taekwon-do Klubb"/>
    <x v="3578"/>
  </r>
  <r>
    <n v="25416"/>
    <x v="3"/>
    <s v="KL12430013"/>
    <s v="Os Turnforening"/>
    <x v="3579"/>
  </r>
  <r>
    <n v="19982"/>
    <x v="3"/>
    <s v="KL02150010"/>
    <s v="Oscarsborg Pistolklubb"/>
    <x v="3580"/>
  </r>
  <r>
    <n v="23006"/>
    <x v="3"/>
    <s v="KL07040041"/>
    <s v="Oseberg Skilag"/>
    <x v="3581"/>
  </r>
  <r>
    <n v="21904"/>
    <x v="3"/>
    <s v="KL04290005"/>
    <s v="Osen Idrettslag"/>
    <x v="3582"/>
  </r>
  <r>
    <n v="26775"/>
    <x v="3"/>
    <s v="KL16330001"/>
    <s v="Osen/steinsdalen I.l."/>
    <x v="1528"/>
  </r>
  <r>
    <n v="19847"/>
    <x v="3"/>
    <s v="KL01280003"/>
    <s v="Oshaug Idrettslag"/>
    <x v="3583"/>
  </r>
  <r>
    <n v="731391"/>
    <x v="3"/>
    <s v="KL03011559"/>
    <s v="Oslo Aikido Klubb"/>
    <x v="3584"/>
  </r>
  <r>
    <n v="213454"/>
    <x v="3"/>
    <s v="KL03011047"/>
    <s v="Oslo Aliens Cricket Club"/>
    <x v="3585"/>
  </r>
  <r>
    <n v="21312"/>
    <x v="3"/>
    <s v="KL03010709"/>
    <s v="Oslo Alligators Soft- og Baseballklubb"/>
    <x v="3586"/>
  </r>
  <r>
    <n v="21461"/>
    <x v="3"/>
    <s v="KL03010858"/>
    <s v="Oslo Biljardklubb"/>
    <x v="3587"/>
  </r>
  <r>
    <n v="21188"/>
    <x v="3"/>
    <s v="KL03010583"/>
    <s v="Oslo Bokseklubb"/>
    <x v="3588"/>
  </r>
  <r>
    <n v="753139"/>
    <x v="3"/>
    <s v="KL03011571"/>
    <s v="Oslo Bordtennisklubb"/>
    <x v="3589"/>
  </r>
  <r>
    <n v="20885"/>
    <x v="3"/>
    <s v="KL03010231"/>
    <s v="Oslo Bryteklubb"/>
    <x v="3590"/>
  </r>
  <r>
    <n v="20887"/>
    <x v="3"/>
    <s v="KL03010233"/>
    <s v="Oslo Bueskyttere"/>
    <x v="3591"/>
  </r>
  <r>
    <n v="606345"/>
    <x v="3"/>
    <s v="KL03011370"/>
    <s v="Oslo Cheer klubb galaxy"/>
    <x v="3592"/>
  </r>
  <r>
    <n v="21237"/>
    <x v="3"/>
    <s v="KL03010634"/>
    <s v="Oslo City F.c."/>
    <x v="3593"/>
  </r>
  <r>
    <n v="20888"/>
    <x v="3"/>
    <s v="KL03010234"/>
    <s v="Oslo Curling Klubb"/>
    <x v="3594"/>
  </r>
  <r>
    <n v="829294"/>
    <x v="3"/>
    <s v="KL03011601"/>
    <s v="Oslo Drillklubb"/>
    <x v="21"/>
  </r>
  <r>
    <n v="20890"/>
    <x v="3"/>
    <s v="KL03010236"/>
    <s v="Oslo Døves Sportsklubb"/>
    <x v="3595"/>
  </r>
  <r>
    <n v="20892"/>
    <x v="3"/>
    <s v="KL03010238"/>
    <s v="Oslo Fallskjermklubb"/>
    <x v="3596"/>
  </r>
  <r>
    <n v="20893"/>
    <x v="3"/>
    <s v="KL03010239"/>
    <s v="Oslo Fekteklub"/>
    <x v="3597"/>
  </r>
  <r>
    <n v="20795"/>
    <x v="3"/>
    <s v="KL03010131"/>
    <s v="Oslo Feltskyttere"/>
    <x v="3598"/>
  </r>
  <r>
    <n v="213391"/>
    <x v="3"/>
    <s v="KL03011044"/>
    <s v="Oslo Flyveklubb"/>
    <x v="3599"/>
  </r>
  <r>
    <n v="469731"/>
    <x v="3"/>
    <s v="KL03011187"/>
    <s v="Oslo Fridykkerklubb"/>
    <x v="3600"/>
  </r>
  <r>
    <n v="220997"/>
    <x v="3"/>
    <s v="KL03011065"/>
    <s v="Oslo Garnisons Pistolklubb"/>
    <x v="3601"/>
  </r>
  <r>
    <n v="20897"/>
    <x v="3"/>
    <s v="KL03010243"/>
    <s v="Oslo Golfklubb"/>
    <x v="3602"/>
  </r>
  <r>
    <n v="895294"/>
    <x v="3"/>
    <s v="KL03011633"/>
    <s v="Oslo Guc Capoeira Klubb"/>
    <x v="3603"/>
  </r>
  <r>
    <n v="722335"/>
    <x v="3"/>
    <s v="KL03011545"/>
    <s v="Oslo Gælisk Rugby Klubb"/>
    <x v="3604"/>
  </r>
  <r>
    <n v="20898"/>
    <x v="3"/>
    <s v="KL03010244"/>
    <s v="Oslo Handicapidrettslag"/>
    <x v="3605"/>
  </r>
  <r>
    <n v="20902"/>
    <x v="3"/>
    <s v="KL03010248"/>
    <s v="Oslo Idrettslag"/>
    <x v="890"/>
  </r>
  <r>
    <n v="683279"/>
    <x v="3"/>
    <s v="KL03011433"/>
    <s v="Oslo Idrettslag Skøyter"/>
    <x v="3606"/>
  </r>
  <r>
    <n v="683284"/>
    <x v="3"/>
    <s v="KL03011434"/>
    <s v="Oslo Idrettslag Svømming"/>
    <x v="3607"/>
  </r>
  <r>
    <n v="21339"/>
    <x v="3"/>
    <s v="KL03010736"/>
    <s v="Oslo Ju Jitsuklubb"/>
    <x v="3608"/>
  </r>
  <r>
    <n v="21091"/>
    <x v="3"/>
    <s v="KL03010467"/>
    <s v="Oslo Judo Klubb"/>
    <x v="3609"/>
  </r>
  <r>
    <n v="20903"/>
    <x v="3"/>
    <s v="KL03010249"/>
    <s v="Oslo Kajakklubb"/>
    <x v="3610"/>
  </r>
  <r>
    <n v="470056"/>
    <x v="3"/>
    <s v="KL03011191"/>
    <s v="Oslo Kali Sikaran Klubb"/>
    <x v="292"/>
  </r>
  <r>
    <n v="717078"/>
    <x v="3"/>
    <s v="KL03011535"/>
    <s v="Oslo Kampsportklubb"/>
    <x v="3611"/>
  </r>
  <r>
    <n v="20906"/>
    <x v="3"/>
    <s v="KL03010252"/>
    <s v="Oslo Karateklubb"/>
    <x v="3612"/>
  </r>
  <r>
    <n v="610528"/>
    <x v="3"/>
    <s v="KL03011393"/>
    <s v="Oslo Kendo Klubb"/>
    <x v="512"/>
  </r>
  <r>
    <n v="554160"/>
    <x v="3"/>
    <s v="KL03011284"/>
    <s v="Oslo Klatreklubb"/>
    <x v="3613"/>
  </r>
  <r>
    <n v="20907"/>
    <x v="3"/>
    <s v="KL03010253"/>
    <s v="Oslo Kommunale Tjenestemenns Skytterlag"/>
    <x v="3614"/>
  </r>
  <r>
    <n v="21486"/>
    <x v="3"/>
    <s v="KL03010883"/>
    <s v="Oslo Kungfu Klubb"/>
    <x v="3615"/>
  </r>
  <r>
    <n v="459655"/>
    <x v="3"/>
    <s v="KL03011162"/>
    <s v="Oslo Modellbilklubb"/>
    <x v="3616"/>
  </r>
  <r>
    <n v="20852"/>
    <x v="3"/>
    <s v="KL03010193"/>
    <s v="Oslo Motorsportklubb"/>
    <x v="3617"/>
  </r>
  <r>
    <n v="482909"/>
    <x v="3"/>
    <s v="KL03011214"/>
    <s v="Oslo Nord Taekwondo klubb"/>
    <x v="3618"/>
  </r>
  <r>
    <n v="21318"/>
    <x v="3"/>
    <s v="KL03010715"/>
    <s v="Oslo og Akershus Fjordhestlag"/>
    <x v="3619"/>
  </r>
  <r>
    <n v="22813"/>
    <x v="3"/>
    <s v="KL06260003"/>
    <s v="Oslo Og Lier Hanggliderklubb"/>
    <x v="3620"/>
  </r>
  <r>
    <n v="21168"/>
    <x v="3"/>
    <s v="KL03010562"/>
    <s v="Oslo Paragliderklubb"/>
    <x v="3621"/>
  </r>
  <r>
    <n v="592224"/>
    <x v="3"/>
    <s v="KL03011335"/>
    <s v="Oslo Petanque Club"/>
    <x v="3622"/>
  </r>
  <r>
    <n v="20912"/>
    <x v="3"/>
    <s v="KL03010258"/>
    <s v="Oslo Pistolklubb"/>
    <x v="3623"/>
  </r>
  <r>
    <n v="21394"/>
    <x v="3"/>
    <s v="KL03010791"/>
    <s v="Oslo Pretenders Sportsklubb"/>
    <x v="3624"/>
  </r>
  <r>
    <n v="20915"/>
    <x v="3"/>
    <s v="KL03010261"/>
    <s v="Oslo Roklubb"/>
    <x v="3625"/>
  </r>
  <r>
    <n v="699091"/>
    <x v="3"/>
    <s v="KL03011469"/>
    <s v="Oslo Roller Derby Klubb"/>
    <x v="3626"/>
  </r>
  <r>
    <n v="200502"/>
    <x v="3"/>
    <s v="KL03011013"/>
    <s v="Oslo Rugbyklubb"/>
    <x v="120"/>
  </r>
  <r>
    <n v="131243"/>
    <x v="3"/>
    <s v="KL03010910"/>
    <s v="Oslo Rullestolrugbyklubb"/>
    <x v="3627"/>
  </r>
  <r>
    <n v="163795"/>
    <x v="3"/>
    <s v="KL03010944"/>
    <s v="Oslo Rullestoltennis Klubb"/>
    <x v="3628"/>
  </r>
  <r>
    <n v="20917"/>
    <x v="3"/>
    <s v="KL03010263"/>
    <s v="Oslo Ryttersportsklubb"/>
    <x v="3629"/>
  </r>
  <r>
    <n v="207588"/>
    <x v="3"/>
    <s v="KL03011030"/>
    <s v="Oslo Sandvolleyballklubb"/>
    <x v="3630"/>
  </r>
  <r>
    <n v="20918"/>
    <x v="3"/>
    <s v="KL03010264"/>
    <s v="Oslo Seilforening"/>
    <x v="3631"/>
  </r>
  <r>
    <n v="682073"/>
    <x v="3"/>
    <s v="KL03011428"/>
    <s v="Oslo Sidelengs Brettklubb"/>
    <x v="3632"/>
  </r>
  <r>
    <n v="21128"/>
    <x v="3"/>
    <s v="KL03010513"/>
    <s v="Oslo Skiskytterlag"/>
    <x v="3633"/>
  </r>
  <r>
    <n v="20919"/>
    <x v="3"/>
    <s v="KL03010266"/>
    <s v="Oslo Skøiteklub"/>
    <x v="3634"/>
  </r>
  <r>
    <n v="697157"/>
    <x v="3"/>
    <s v="KL03011455"/>
    <s v="Oslo Snooker"/>
    <x v="3635"/>
  </r>
  <r>
    <n v="709526"/>
    <x v="3"/>
    <s v="KL03011517"/>
    <s v="Oslo Speedskaters Rulleskøyteklubb"/>
    <x v="3636"/>
  </r>
  <r>
    <n v="20920"/>
    <x v="3"/>
    <s v="KL03010267"/>
    <s v="Oslo Sportsskyttere"/>
    <x v="3637"/>
  </r>
  <r>
    <n v="214471"/>
    <x v="3"/>
    <s v="KL03011057"/>
    <s v="Oslo Squash Klubb"/>
    <x v="3638"/>
  </r>
  <r>
    <n v="21191"/>
    <x v="3"/>
    <s v="KL03010586"/>
    <s v="Oslo Stupeklubb"/>
    <x v="3639"/>
  </r>
  <r>
    <n v="170424"/>
    <x v="3"/>
    <s v="KL03010273X"/>
    <s v="Oslo Styrkeløftklubb"/>
    <x v="3640"/>
  </r>
  <r>
    <n v="21117"/>
    <x v="3"/>
    <s v="KL03010499"/>
    <s v="Oslo Taekwondo Klubb"/>
    <x v="3641"/>
  </r>
  <r>
    <n v="20927"/>
    <x v="3"/>
    <s v="KL03010274"/>
    <s v="Oslo Tennisklubb"/>
    <x v="3642"/>
  </r>
  <r>
    <n v="20928"/>
    <x v="3"/>
    <s v="KL03010275"/>
    <s v="Oslo Turnforening"/>
    <x v="3643"/>
  </r>
  <r>
    <n v="790594"/>
    <x v="3"/>
    <s v="KL03011591"/>
    <s v="Oslo Urbane Idrettsforening"/>
    <x v="3644"/>
  </r>
  <r>
    <n v="21197"/>
    <x v="3"/>
    <s v="KL03010593"/>
    <s v="Oslo Vikings Amerikansk Fotballklub"/>
    <x v="3645"/>
  </r>
  <r>
    <n v="192914"/>
    <x v="3"/>
    <s v="KL03010992"/>
    <s v="Oslo Volley"/>
    <x v="3646"/>
  </r>
  <r>
    <n v="682032"/>
    <x v="3"/>
    <s v="KL03011427"/>
    <s v="Oslo Wu-Tan Guoshu Klubb"/>
    <x v="3647"/>
  </r>
  <r>
    <n v="481947"/>
    <x v="3"/>
    <s v="KL03011212"/>
    <s v="Oslo Øst Taekwon-Do klubb"/>
    <x v="3648"/>
  </r>
  <r>
    <n v="20932"/>
    <x v="3"/>
    <s v="KL03010281"/>
    <s v="Oslo Østre Sportsskyttere"/>
    <x v="3649"/>
  </r>
  <r>
    <n v="473585"/>
    <x v="3"/>
    <s v="KL03011196"/>
    <s v="Oslofjord triatlon"/>
    <x v="3650"/>
  </r>
  <r>
    <n v="838412"/>
    <x v="3"/>
    <s v="KL03011606"/>
    <s v="Oslofjord Undervannsjakt Klubb"/>
    <x v="3651"/>
  </r>
  <r>
    <n v="20938"/>
    <x v="3"/>
    <s v="KL03010287"/>
    <s v="Oslomarka Trekkhundklubb"/>
    <x v="3652"/>
  </r>
  <r>
    <n v="21008"/>
    <x v="3"/>
    <s v="KL03010363"/>
    <s v="OsloMet Il"/>
    <x v="3653"/>
  </r>
  <r>
    <n v="21229"/>
    <x v="3"/>
    <s v="KL03010626"/>
    <s v="Osloområdets Viltmålklubb"/>
    <x v="3654"/>
  </r>
  <r>
    <n v="20935"/>
    <x v="3"/>
    <s v="KL03010284"/>
    <s v="Oslostudentenes Idrettsklubb"/>
    <x v="3655"/>
  </r>
  <r>
    <n v="20930"/>
    <x v="3"/>
    <s v="KL03010277"/>
    <s v="Osloungdommens Motorsenter Trial-Klubb"/>
    <x v="3656"/>
  </r>
  <r>
    <n v="709656"/>
    <x v="3"/>
    <s v="KL15570015"/>
    <s v="Osmarka Hestesport Klubb"/>
    <x v="3657"/>
  </r>
  <r>
    <n v="26313"/>
    <x v="3"/>
    <s v="KL15570006"/>
    <s v="Osmarka Idrettslag"/>
    <x v="3658"/>
  </r>
  <r>
    <n v="447802"/>
    <x v="3"/>
    <s v="KL12530019"/>
    <s v="Osterøy Fjordhestlag"/>
    <x v="3659"/>
  </r>
  <r>
    <n v="25520"/>
    <x v="3"/>
    <s v="KL12530004"/>
    <s v="Osterøy Idrottslag"/>
    <x v="3660"/>
  </r>
  <r>
    <n v="576265"/>
    <x v="3"/>
    <s v="KL12530020"/>
    <s v="Osterøy Motorsportklubb"/>
    <x v="3661"/>
  </r>
  <r>
    <n v="749276"/>
    <x v="3"/>
    <s v="KL12530021"/>
    <s v="Osterøy Taekwondoklubb"/>
    <x v="1823"/>
  </r>
  <r>
    <n v="26443"/>
    <x v="3"/>
    <s v="KL16010055"/>
    <s v="Othilienborg I L"/>
    <x v="3662"/>
  </r>
  <r>
    <n v="23751"/>
    <x v="3"/>
    <s v="KL09370003"/>
    <s v="Otra IL"/>
    <x v="3663"/>
  </r>
  <r>
    <n v="22212"/>
    <x v="3"/>
    <s v="KL05170004"/>
    <s v="Otta Idrettslag"/>
    <x v="3664"/>
  </r>
  <r>
    <n v="22170"/>
    <x v="3"/>
    <s v="KL05140007"/>
    <s v="Ottadalen Sykkelklubb"/>
    <x v="3665"/>
  </r>
  <r>
    <n v="27048"/>
    <x v="3"/>
    <s v="KL17030024"/>
    <s v="Otterøy Idrettslag"/>
    <x v="3666"/>
  </r>
  <r>
    <n v="21713"/>
    <x v="3"/>
    <s v="KL04170004"/>
    <s v="Ottestad Idrettslag"/>
    <x v="3667"/>
  </r>
  <r>
    <n v="27268"/>
    <x v="3"/>
    <s v="KL17440001"/>
    <s v="Overhalla Idrettslag"/>
    <x v="3668"/>
  </r>
  <r>
    <n v="810156"/>
    <x v="3"/>
    <s v="KL10010230"/>
    <s v="Padda Dykkerklubb"/>
    <x v="3669"/>
  </r>
  <r>
    <n v="698970"/>
    <x v="3"/>
    <s v="KL11030298"/>
    <s v="Paradis Fotballklubb"/>
    <x v="3670"/>
  </r>
  <r>
    <n v="712029"/>
    <x v="3"/>
    <s v="KL12010765"/>
    <s v="Paradis Idrettslag"/>
    <x v="3671"/>
  </r>
  <r>
    <n v="189576"/>
    <x v="3"/>
    <s v="KL12010507"/>
    <s v="Paradis Tennisklubb"/>
    <x v="3672"/>
  </r>
  <r>
    <n v="739298"/>
    <x v="3"/>
    <s v="KL08140025"/>
    <s v="Paragrafrytterne Sykkelklubb Bamble"/>
    <x v="3673"/>
  </r>
  <r>
    <n v="22204"/>
    <x v="3"/>
    <s v="KL05160022"/>
    <s v="Peer Gynt Alpinklubb"/>
    <x v="3674"/>
  </r>
  <r>
    <n v="710980"/>
    <x v="3"/>
    <s v="KL12240048"/>
    <s v="Perlo kajakklubb"/>
    <x v="3675"/>
  </r>
  <r>
    <n v="20943"/>
    <x v="3"/>
    <s v="KL03010292"/>
    <s v="Persbråten Basketballklubb"/>
    <x v="3676"/>
  </r>
  <r>
    <n v="526624"/>
    <x v="3"/>
    <s v="KL02260026"/>
    <s v="Phoenix RC Club"/>
    <x v="3677"/>
  </r>
  <r>
    <n v="22220"/>
    <x v="3"/>
    <s v="KL05170014"/>
    <s v="Pillarguri Badmintonklubb"/>
    <x v="3678"/>
  </r>
  <r>
    <n v="26474"/>
    <x v="3"/>
    <s v="KL16010087"/>
    <s v="Pingvin Sportsdykkerklubb"/>
    <x v="3679"/>
  </r>
  <r>
    <n v="24608"/>
    <x v="3"/>
    <s v="KL11240039"/>
    <s v="Pingvin Stupklubb"/>
    <x v="21"/>
  </r>
  <r>
    <n v="24436"/>
    <x v="3"/>
    <s v="KL11060028"/>
    <s v="Plogen Skiklubb"/>
    <x v="3680"/>
  </r>
  <r>
    <n v="24238"/>
    <x v="3"/>
    <s v="KL11030019"/>
    <s v="Pol Idrettslag"/>
    <x v="3681"/>
  </r>
  <r>
    <n v="28143"/>
    <x v="3"/>
    <s v="KL19020130"/>
    <s v="Polar Taekwon-do Klubb"/>
    <x v="3682"/>
  </r>
  <r>
    <n v="163337"/>
    <x v="3"/>
    <s v="KL18040085"/>
    <s v="Polar Team Bowlingklubb"/>
    <x v="3683"/>
  </r>
  <r>
    <n v="853209"/>
    <x v="3"/>
    <s v="KL18330095"/>
    <s v="Polarsirkelen Casting og Fluefiskeforening"/>
    <x v="3684"/>
  </r>
  <r>
    <n v="187025"/>
    <x v="3"/>
    <s v="KL18330066"/>
    <s v="Polarsirkelen Golf"/>
    <x v="3685"/>
  </r>
  <r>
    <n v="27601"/>
    <x v="3"/>
    <s v="KL18330021"/>
    <s v="Polarsirkelen Hang-Og Paragliderklubb"/>
    <x v="3686"/>
  </r>
  <r>
    <n v="467690"/>
    <x v="3"/>
    <s v="KL18330078"/>
    <s v="Polarsirkelen Hestesportklubb"/>
    <x v="3687"/>
  </r>
  <r>
    <n v="794641"/>
    <x v="3"/>
    <s v="KL18330092"/>
    <s v="Polarsirkelen Kampsportklubb"/>
    <x v="3688"/>
  </r>
  <r>
    <n v="582303"/>
    <x v="3"/>
    <s v="KL03011319"/>
    <s v="Polonia Oslo Volleyball Klubb"/>
    <x v="3689"/>
  </r>
  <r>
    <n v="825006"/>
    <x v="3"/>
    <s v="KL08050132"/>
    <s v="Pors Boksing"/>
    <x v="3690"/>
  </r>
  <r>
    <n v="524888"/>
    <x v="3"/>
    <s v="KL08050117"/>
    <s v="Pors Fotball"/>
    <x v="3691"/>
  </r>
  <r>
    <n v="768803"/>
    <x v="3"/>
    <s v="KL08050130"/>
    <s v="Pors Håndball  "/>
    <x v="3692"/>
  </r>
  <r>
    <n v="526015"/>
    <x v="3"/>
    <s v="KL20200042"/>
    <s v="Porsanger Idrettslag"/>
    <x v="3693"/>
  </r>
  <r>
    <n v="92862"/>
    <x v="3"/>
    <s v="KL20200022"/>
    <s v="Porsanger Rideklubb"/>
    <x v="3694"/>
  </r>
  <r>
    <n v="193149"/>
    <x v="3"/>
    <s v="KL08050110"/>
    <s v="Porsgrunn Badmintonklubb"/>
    <x v="2877"/>
  </r>
  <r>
    <n v="849210"/>
    <x v="3"/>
    <s v="KL08050138"/>
    <s v="Porsgrunn Disksport Klubb"/>
    <x v="3695"/>
  </r>
  <r>
    <n v="23251"/>
    <x v="3"/>
    <s v="KL08050022"/>
    <s v="Porsgrunn Døves Sport"/>
    <x v="3696"/>
  </r>
  <r>
    <n v="23246"/>
    <x v="3"/>
    <s v="KL08050017"/>
    <s v="Porsgrunn GTF Taekwon-Do klubb"/>
    <x v="3697"/>
  </r>
  <r>
    <n v="23252"/>
    <x v="3"/>
    <s v="KL08050023"/>
    <s v="Porsgrunn Handicapidrettslag"/>
    <x v="3698"/>
  </r>
  <r>
    <n v="23268"/>
    <x v="3"/>
    <s v="KL08050039"/>
    <s v="Porsgrunn Karateklubb"/>
    <x v="3699"/>
  </r>
  <r>
    <n v="23254"/>
    <x v="3"/>
    <s v="KL08050025"/>
    <s v="Porsgrunn Orienteringslag"/>
    <x v="3700"/>
  </r>
  <r>
    <n v="23231"/>
    <x v="3"/>
    <s v="KL08050002"/>
    <s v="Porsgrunn Pistolklubb"/>
    <x v="3701"/>
  </r>
  <r>
    <n v="23255"/>
    <x v="3"/>
    <s v="KL08050026"/>
    <s v="Porsgrunn Roklubb"/>
    <x v="3702"/>
  </r>
  <r>
    <n v="707796"/>
    <x v="3"/>
    <s v="KL08050128"/>
    <s v="Porsgrunn Rugby Klubb"/>
    <x v="21"/>
  </r>
  <r>
    <n v="23258"/>
    <x v="3"/>
    <s v="KL08050029"/>
    <s v="Porsgrunn Tennisklubb -"/>
    <x v="3703"/>
  </r>
  <r>
    <n v="158667"/>
    <x v="3"/>
    <s v="KL11300016"/>
    <s v="Preikestolen Golfklubb"/>
    <x v="3704"/>
  </r>
  <r>
    <n v="604438"/>
    <x v="3"/>
    <s v="KL12010710"/>
    <s v="Puddefjorden Kajakklubb"/>
    <x v="3705"/>
  </r>
  <r>
    <n v="20950"/>
    <x v="3"/>
    <s v="KL02170299"/>
    <s v="RA Padleklubb"/>
    <x v="3706"/>
  </r>
  <r>
    <n v="469871"/>
    <x v="3"/>
    <s v="KL03011189"/>
    <s v="Raballder Håndball"/>
    <x v="3707"/>
  </r>
  <r>
    <n v="491892"/>
    <x v="3"/>
    <s v="KL03011226"/>
    <s v="Raballder Volleyball"/>
    <x v="3708"/>
  </r>
  <r>
    <n v="444641"/>
    <x v="3"/>
    <s v="KL12600012"/>
    <s v="Radøy Fotballklubb"/>
    <x v="3709"/>
  </r>
  <r>
    <n v="25550"/>
    <x v="3"/>
    <s v="KL12600004"/>
    <s v="Radøy Idrettslag"/>
    <x v="3710"/>
  </r>
  <r>
    <n v="25552"/>
    <x v="3"/>
    <s v="KL12600006"/>
    <s v="Radøy Symjeklubb"/>
    <x v="3711"/>
  </r>
  <r>
    <n v="28468"/>
    <x v="3"/>
    <s v="KL20120016"/>
    <s v="Rafsbotn Il"/>
    <x v="3712"/>
  </r>
  <r>
    <n v="589096"/>
    <x v="3"/>
    <s v="KL12010695"/>
    <s v="Ragnarok Fotball Klubb"/>
    <x v="2896"/>
  </r>
  <r>
    <n v="19848"/>
    <x v="3"/>
    <s v="KL01280004"/>
    <s v="Rakkestad Idrettsforening"/>
    <x v="3713"/>
  </r>
  <r>
    <n v="19851"/>
    <x v="3"/>
    <s v="KL01280007"/>
    <s v="Rakkestad Pistolklubb"/>
    <x v="3714"/>
  </r>
  <r>
    <n v="19852"/>
    <x v="3"/>
    <s v="KL01280008"/>
    <s v="Rakkestad Sportsskytterklubb"/>
    <x v="3715"/>
  </r>
  <r>
    <n v="834817"/>
    <x v="3"/>
    <s v="KL02370054"/>
    <s v="Rambukk Bokseklubb Eidsvoll"/>
    <x v="3716"/>
  </r>
  <r>
    <n v="28050"/>
    <x v="3"/>
    <s v="KL19020026"/>
    <s v="Ramfjord Ungdoms- og Idrettslag"/>
    <x v="3717"/>
  </r>
  <r>
    <n v="23186"/>
    <x v="3"/>
    <s v="KL07180002"/>
    <s v="Ramnes Idrettsforening"/>
    <x v="3718"/>
  </r>
  <r>
    <n v="23187"/>
    <x v="3"/>
    <s v="KL07180003"/>
    <s v="Ramnes Sportsfiskere"/>
    <x v="3719"/>
  </r>
  <r>
    <n v="20114"/>
    <x v="3"/>
    <s v="KL02190067"/>
    <s v="Ramstad Turnforening"/>
    <x v="3720"/>
  </r>
  <r>
    <n v="25491"/>
    <x v="3"/>
    <s v="KL12470019"/>
    <s v="Ramsøy Idretslag"/>
    <x v="3721"/>
  </r>
  <r>
    <n v="25471"/>
    <x v="3"/>
    <s v="KL12460024"/>
    <s v="Ran Seilforening"/>
    <x v="3722"/>
  </r>
  <r>
    <n v="27631"/>
    <x v="3"/>
    <s v="KL18330051"/>
    <s v="Rana Bordtennisklubb"/>
    <x v="3723"/>
  </r>
  <r>
    <n v="176915"/>
    <x v="3"/>
    <s v="KL18330064"/>
    <s v="Rana Bowlingklubb"/>
    <x v="3724"/>
  </r>
  <r>
    <n v="788771"/>
    <x v="3"/>
    <s v="KL18330091"/>
    <s v="Rana Bueskytterklubb"/>
    <x v="3725"/>
  </r>
  <r>
    <n v="871579"/>
    <x v="3"/>
    <s v="KL18330096"/>
    <s v="Rana Fotballklubb"/>
    <x v="3726"/>
  </r>
  <r>
    <n v="27599"/>
    <x v="3"/>
    <s v="KL18330019"/>
    <s v="Rana Friidrettsklubb"/>
    <x v="621"/>
  </r>
  <r>
    <n v="205015"/>
    <x v="3"/>
    <s v="KL18330067"/>
    <s v="Rana Handballklubb"/>
    <x v="3727"/>
  </r>
  <r>
    <n v="27621"/>
    <x v="3"/>
    <s v="KL18330041"/>
    <s v="Rana Karateklubb"/>
    <x v="3728"/>
  </r>
  <r>
    <n v="27602"/>
    <x v="3"/>
    <s v="KL18330022"/>
    <s v="Rana Kraftsportsklubb"/>
    <x v="3729"/>
  </r>
  <r>
    <n v="27603"/>
    <x v="3"/>
    <s v="KL18330023"/>
    <s v="Rana Slalåmklubb"/>
    <x v="3730"/>
  </r>
  <r>
    <n v="27605"/>
    <x v="3"/>
    <s v="KL18330025"/>
    <s v="Rana Svømmeklubb"/>
    <x v="3731"/>
  </r>
  <r>
    <n v="27617"/>
    <x v="3"/>
    <s v="KL18330037"/>
    <s v="Rana Sykkelklubb"/>
    <x v="3732"/>
  </r>
  <r>
    <n v="27607"/>
    <x v="3"/>
    <s v="KL18330027"/>
    <s v="Rana Turnforening"/>
    <x v="3733"/>
  </r>
  <r>
    <n v="681592"/>
    <x v="3"/>
    <s v="KL11270026"/>
    <s v="Randaberg Allianse Idrettslag Turn"/>
    <x v="3734"/>
  </r>
  <r>
    <n v="681590"/>
    <x v="3"/>
    <s v="KL11270025"/>
    <s v="Randaberg Allianse-idrettslag Fotballgruppe "/>
    <x v="3735"/>
  </r>
  <r>
    <n v="681596"/>
    <x v="3"/>
    <s v="KL11270028"/>
    <s v="Randaberg Allianse-idrettslag Volleyball"/>
    <x v="3736"/>
  </r>
  <r>
    <n v="720546"/>
    <x v="3"/>
    <s v="KL11270031"/>
    <s v="Randaberg Bordtennisklubb"/>
    <x v="3737"/>
  </r>
  <r>
    <n v="158668"/>
    <x v="3"/>
    <s v="KL11270013"/>
    <s v="Randaberg Golfklubb"/>
    <x v="3738"/>
  </r>
  <r>
    <n v="195623"/>
    <x v="3"/>
    <s v="KL11270021"/>
    <s v="Randaberg Helsesportsklubb"/>
    <x v="3739"/>
  </r>
  <r>
    <n v="194397"/>
    <x v="3"/>
    <s v="KL11270020"/>
    <s v="Randaberg Håndballklubb"/>
    <x v="3740"/>
  </r>
  <r>
    <n v="681594"/>
    <x v="3"/>
    <s v="KL11270027"/>
    <s v="Randaberg Il Svømming"/>
    <x v="3741"/>
  </r>
  <r>
    <n v="24625"/>
    <x v="3"/>
    <s v="KL11270011"/>
    <s v="Randaberg Karateklubb"/>
    <x v="3742"/>
  </r>
  <r>
    <n v="24623"/>
    <x v="3"/>
    <s v="KL11270009"/>
    <s v="Randaberg Motorsykkelklubb"/>
    <x v="3743"/>
  </r>
  <r>
    <n v="24622"/>
    <x v="3"/>
    <s v="KL11270008"/>
    <s v="Randaberg Ryttersportsklubb"/>
    <x v="3744"/>
  </r>
  <r>
    <n v="195629"/>
    <x v="3"/>
    <s v="KL11270022"/>
    <s v="Randaberg Sykkelklubb"/>
    <x v="3745"/>
  </r>
  <r>
    <n v="24617"/>
    <x v="3"/>
    <s v="KL11270003"/>
    <s v="Randaberg Tennisklubb"/>
    <x v="3746"/>
  </r>
  <r>
    <n v="194395"/>
    <x v="3"/>
    <s v="KL11270019"/>
    <s v="Randabergstuperne"/>
    <x v="3747"/>
  </r>
  <r>
    <n v="839443"/>
    <x v="3"/>
    <s v="KL10010234"/>
    <s v="Randesund Hockey"/>
    <x v="755"/>
  </r>
  <r>
    <n v="23834"/>
    <x v="3"/>
    <s v="KL10010064"/>
    <s v="Randesund Idrettslag"/>
    <x v="3748"/>
  </r>
  <r>
    <n v="22329"/>
    <x v="3"/>
    <s v="KL05320008"/>
    <s v="Randsfjorden Seilforening"/>
    <x v="3749"/>
  </r>
  <r>
    <n v="26446"/>
    <x v="3"/>
    <s v="KL16010058"/>
    <s v="Ranheim Idrettslag"/>
    <x v="3750"/>
  </r>
  <r>
    <n v="681640"/>
    <x v="3"/>
    <s v="KL16010509"/>
    <s v="Ranheim IL Fotball Topp"/>
    <x v="3751"/>
  </r>
  <r>
    <n v="666023"/>
    <x v="3"/>
    <s v="KL16010500"/>
    <s v="Ranheim Innebandyklubb"/>
    <x v="21"/>
  </r>
  <r>
    <n v="26576"/>
    <x v="3"/>
    <s v="KL16010211"/>
    <s v="Ranheim Skiklubb"/>
    <x v="3752"/>
  </r>
  <r>
    <n v="19515"/>
    <x v="3"/>
    <s v="KL01040032"/>
    <s v="Rapid Athene"/>
    <x v="3753"/>
  </r>
  <r>
    <n v="22311"/>
    <x v="3"/>
    <s v="KL05290008"/>
    <s v="Raufoss Idrettslag"/>
    <x v="3754"/>
  </r>
  <r>
    <n v="162997"/>
    <x v="3"/>
    <s v="KL05290021"/>
    <s v="Raufoss IL Fotball"/>
    <x v="3755"/>
  </r>
  <r>
    <n v="163011"/>
    <x v="3"/>
    <s v="KL05290039"/>
    <s v="Raufoss IL Friidrett"/>
    <x v="3756"/>
  </r>
  <r>
    <n v="163007"/>
    <x v="3"/>
    <s v="KL05290035"/>
    <s v="Raufoss IL Hopp"/>
    <x v="3757"/>
  </r>
  <r>
    <n v="163008"/>
    <x v="3"/>
    <s v="KL05290036"/>
    <s v="Raufoss IL Langrenn"/>
    <x v="3758"/>
  </r>
  <r>
    <n v="163012"/>
    <x v="3"/>
    <s v="KL05290040"/>
    <s v="Raufoss IL Orientering"/>
    <x v="928"/>
  </r>
  <r>
    <n v="163010"/>
    <x v="3"/>
    <s v="KL05290038"/>
    <s v="Raufoss Il Svømming"/>
    <x v="3759"/>
  </r>
  <r>
    <n v="576094"/>
    <x v="3"/>
    <s v="KL05290053"/>
    <s v="Raufoss Og Gjøvik Sykkelklubb"/>
    <x v="3760"/>
  </r>
  <r>
    <n v="696941"/>
    <x v="3"/>
    <s v="KL15390038"/>
    <s v="Rauma Alpin"/>
    <x v="3761"/>
  </r>
  <r>
    <n v="163100"/>
    <x v="3"/>
    <s v="KL15390028"/>
    <s v="Rauma Golfklubb"/>
    <x v="3762"/>
  </r>
  <r>
    <n v="184008"/>
    <x v="3"/>
    <s v="KL15390029"/>
    <s v="Rauma Hestesportsklubb"/>
    <x v="755"/>
  </r>
  <r>
    <n v="26210"/>
    <x v="3"/>
    <s v="KL15390010"/>
    <s v="Rauma Sykkelklubb"/>
    <x v="3763"/>
  </r>
  <r>
    <n v="20556"/>
    <x v="3"/>
    <s v="KL02350011"/>
    <s v="Raumar Orientering"/>
    <x v="3764"/>
  </r>
  <r>
    <n v="20606"/>
    <x v="3"/>
    <s v="KL02360020"/>
    <s v="Raumnes &amp; Årnes Idrettslag"/>
    <x v="3765"/>
  </r>
  <r>
    <n v="606172"/>
    <x v="3"/>
    <s v="KL07160008"/>
    <s v="Re Fotballklubb"/>
    <x v="3766"/>
  </r>
  <r>
    <n v="741182"/>
    <x v="3"/>
    <s v="KL07160010"/>
    <s v="Re Friidrettsklubb"/>
    <x v="3767"/>
  </r>
  <r>
    <n v="205362"/>
    <x v="3"/>
    <s v="KL07180009"/>
    <s v="Re Golfklubb"/>
    <x v="3768"/>
  </r>
  <r>
    <n v="23191"/>
    <x v="3"/>
    <s v="KL07180007"/>
    <s v="Re Motorsport"/>
    <x v="3769"/>
  </r>
  <r>
    <n v="491113"/>
    <x v="3"/>
    <s v="KL07160007"/>
    <s v="Re Sykkelklubb"/>
    <x v="3770"/>
  </r>
  <r>
    <n v="20951"/>
    <x v="3"/>
    <s v="KL03010300"/>
    <s v="Ready Idrettsforeningen"/>
    <x v="3771"/>
  </r>
  <r>
    <n v="28334"/>
    <x v="3"/>
    <s v="KL19360005"/>
    <s v="Rebbenesøy Ungdoms Og Idrettslag"/>
    <x v="3772"/>
  </r>
  <r>
    <n v="220031"/>
    <x v="3"/>
    <s v="KL02190317"/>
    <s v="Red Crown BK"/>
    <x v="3773"/>
  </r>
  <r>
    <n v="22098"/>
    <x v="3"/>
    <s v="KL05020041"/>
    <s v="Redalen Idrettslag"/>
    <x v="3774"/>
  </r>
  <r>
    <n v="27975"/>
    <x v="3"/>
    <s v="KL18740001"/>
    <s v="Reine Idrettslag"/>
    <x v="3775"/>
  </r>
  <r>
    <n v="451333"/>
    <x v="3"/>
    <s v="KL19020180"/>
    <s v="Reinen Idrettslag"/>
    <x v="3776"/>
  </r>
  <r>
    <n v="26314"/>
    <x v="3"/>
    <s v="KL15570007"/>
    <s v="Reinsfjell Fotballklubb"/>
    <x v="3777"/>
  </r>
  <r>
    <n v="22314"/>
    <x v="3"/>
    <s v="KL05290011"/>
    <s v="Reinsvoll Idrettsforening"/>
    <x v="3778"/>
  </r>
  <r>
    <n v="27671"/>
    <x v="3"/>
    <s v="KL18370010"/>
    <s v="Reipå Idrettslag"/>
    <x v="3779"/>
  </r>
  <r>
    <n v="710844"/>
    <x v="3"/>
    <s v="KL19420033"/>
    <s v="Reisa Biljardklubb"/>
    <x v="3780"/>
  </r>
  <r>
    <n v="22823"/>
    <x v="3"/>
    <s v="KL06260013"/>
    <s v="Reistad idrettslag"/>
    <x v="3781"/>
  </r>
  <r>
    <n v="26183"/>
    <x v="3"/>
    <s v="KL15350005"/>
    <s v="Rekdal Idrettslag"/>
    <x v="1908"/>
  </r>
  <r>
    <n v="25251"/>
    <x v="3"/>
    <s v="KL12230008"/>
    <s v="Reksteren Idrettslag"/>
    <x v="3782"/>
  </r>
  <r>
    <n v="27091"/>
    <x v="3"/>
    <s v="KL17140015"/>
    <s v="Remyra I L"/>
    <x v="3783"/>
  </r>
  <r>
    <n v="21918"/>
    <x v="3"/>
    <s v="KL04290019"/>
    <s v="Rena Alpinklubb"/>
    <x v="3784"/>
  </r>
  <r>
    <n v="21906"/>
    <x v="3"/>
    <s v="KL04290007"/>
    <s v="Rena Idrettslag"/>
    <x v="3785"/>
  </r>
  <r>
    <n v="783706"/>
    <x v="3"/>
    <s v="KL04290026"/>
    <s v="Rena Rc Flyklubb"/>
    <x v="3134"/>
  </r>
  <r>
    <n v="21935"/>
    <x v="3"/>
    <s v="KL04320001"/>
    <s v="Rendalen Idrettslag"/>
    <x v="3786"/>
  </r>
  <r>
    <n v="26803"/>
    <x v="3"/>
    <s v="KL16350003"/>
    <s v="Rennebu Idrettslag"/>
    <x v="3787"/>
  </r>
  <r>
    <n v="748182"/>
    <x v="3"/>
    <s v="KL11420012"/>
    <s v="Rennesøy Fotballklubb"/>
    <x v="3788"/>
  </r>
  <r>
    <n v="696610"/>
    <x v="3"/>
    <s v="KL07010062"/>
    <s v="Renshin Aikido Dojo Horten"/>
    <x v="3789"/>
  </r>
  <r>
    <n v="21607"/>
    <x v="3"/>
    <s v="KL04030044"/>
    <s v="Ridabu Idrettslag"/>
    <x v="3790"/>
  </r>
  <r>
    <n v="21235"/>
    <x v="3"/>
    <s v="KL03010632"/>
    <s v="Rilindja IL"/>
    <x v="3791"/>
  </r>
  <r>
    <n v="26377"/>
    <x v="3"/>
    <s v="KL15670003"/>
    <s v="Rindal Idrettslag"/>
    <x v="3792"/>
  </r>
  <r>
    <n v="26376"/>
    <x v="3"/>
    <s v="KL15670002"/>
    <s v="Rindal Sportsskyttere"/>
    <x v="3793"/>
  </r>
  <r>
    <n v="21658"/>
    <x v="3"/>
    <s v="KL04120026"/>
    <s v="Ring Il"/>
    <x v="3794"/>
  </r>
  <r>
    <n v="22250"/>
    <x v="3"/>
    <s v="KL05200020"/>
    <s v="Ringebu-Fåvang Fotballklubb"/>
    <x v="3795"/>
  </r>
  <r>
    <n v="22249"/>
    <x v="3"/>
    <s v="KL05200019"/>
    <s v="Ringebu-Fåvang Håndballklubb"/>
    <x v="3796"/>
  </r>
  <r>
    <n v="22245"/>
    <x v="3"/>
    <s v="KL05200015"/>
    <s v="Ringebu-Fåvang Idrettslag"/>
    <x v="3797"/>
  </r>
  <r>
    <n v="22246"/>
    <x v="3"/>
    <s v="KL05200016"/>
    <s v="Ringebu-Fåvang Skiklubb"/>
    <x v="3798"/>
  </r>
  <r>
    <n v="22247"/>
    <x v="3"/>
    <s v="KL05200017"/>
    <s v="Ringebu-Fåvang Tur- Og Trim Klubb"/>
    <x v="3799"/>
  </r>
  <r>
    <n v="22376"/>
    <x v="3"/>
    <s v="KL05360003"/>
    <s v="Ringelia Idrettslag"/>
    <x v="3800"/>
  </r>
  <r>
    <n v="22654"/>
    <x v="3"/>
    <s v="KL06050047"/>
    <s v="Ringerike Bowlingklubb"/>
    <x v="3801"/>
  </r>
  <r>
    <n v="22626"/>
    <x v="3"/>
    <s v="KL06050018"/>
    <s v="Ringerike Friidrettsklubb"/>
    <x v="3802"/>
  </r>
  <r>
    <n v="221006"/>
    <x v="3"/>
    <s v="KL06050083"/>
    <s v="Ringerike Golfklubb"/>
    <x v="3803"/>
  </r>
  <r>
    <n v="22628"/>
    <x v="3"/>
    <s v="KL06050020"/>
    <s v="Ringerike Helsesportlag"/>
    <x v="3804"/>
  </r>
  <r>
    <n v="22629"/>
    <x v="3"/>
    <s v="KL06050021"/>
    <s v="Ringerike Ishockeyklubb"/>
    <x v="3805"/>
  </r>
  <r>
    <n v="22630"/>
    <x v="3"/>
    <s v="KL06050022"/>
    <s v="Ringerike Judoklubb"/>
    <x v="3806"/>
  </r>
  <r>
    <n v="725689"/>
    <x v="3"/>
    <s v="KL06050105"/>
    <s v="Ringerike Klatreklubb"/>
    <x v="3807"/>
  </r>
  <r>
    <n v="578545"/>
    <x v="3"/>
    <s v="KL06050094"/>
    <s v="Ringerike Modellfly Klubb"/>
    <x v="3808"/>
  </r>
  <r>
    <n v="429744"/>
    <x v="3"/>
    <s v="KL06050088"/>
    <s v="Ringerike Og Toten Sportsflyklubb"/>
    <x v="3809"/>
  </r>
  <r>
    <n v="22631"/>
    <x v="3"/>
    <s v="KL06050023"/>
    <s v="Ringerike Orienteringslag"/>
    <x v="3810"/>
  </r>
  <r>
    <n v="22632"/>
    <x v="3"/>
    <s v="KL06050024"/>
    <s v="Ringerike Pistolklubb"/>
    <x v="3811"/>
  </r>
  <r>
    <n v="113573"/>
    <x v="3"/>
    <s v="KL06050063"/>
    <s v="Ringerike Sandvolleyballklubb"/>
    <x v="3812"/>
  </r>
  <r>
    <n v="22635"/>
    <x v="3"/>
    <s v="KL06050027"/>
    <s v="Ringerike Svømmeklubb"/>
    <x v="3813"/>
  </r>
  <r>
    <n v="22636"/>
    <x v="3"/>
    <s v="KL06050028"/>
    <s v="Ringerike Sykkelklubb"/>
    <x v="3814"/>
  </r>
  <r>
    <n v="22651"/>
    <x v="3"/>
    <s v="KL06050044"/>
    <s v="Ringerike Taekwondo Klubb"/>
    <x v="3815"/>
  </r>
  <r>
    <n v="22638"/>
    <x v="3"/>
    <s v="KL06050030"/>
    <s v="Ringerike Turnforening"/>
    <x v="3816"/>
  </r>
  <r>
    <n v="208399"/>
    <x v="3"/>
    <s v="KL06050078"/>
    <s v="Ringerikes Motorflyklubb"/>
    <x v="3817"/>
  </r>
  <r>
    <n v="22667"/>
    <x v="3"/>
    <s v="KL06050062"/>
    <s v="Ringerikes Seilflyklubb"/>
    <x v="3818"/>
  </r>
  <r>
    <n v="220048"/>
    <x v="3"/>
    <s v="KL06050080"/>
    <s v="Ringkollen Skiklubb"/>
    <x v="3819"/>
  </r>
  <r>
    <n v="619612"/>
    <x v="3"/>
    <s v="KL04120092"/>
    <s v="Ringsaker Danseklubb"/>
    <x v="3820"/>
  </r>
  <r>
    <n v="21659"/>
    <x v="3"/>
    <s v="KL04120027"/>
    <s v="Ringsaker Idrettsforening"/>
    <x v="3821"/>
  </r>
  <r>
    <n v="21660"/>
    <x v="3"/>
    <s v="KL04120028"/>
    <s v="Ringsaker Orienteringsklubb"/>
    <x v="3822"/>
  </r>
  <r>
    <n v="28330"/>
    <x v="3"/>
    <s v="KL19360001"/>
    <s v="Ringvassøy Idrettslag"/>
    <x v="3823"/>
  </r>
  <r>
    <n v="22023"/>
    <x v="3"/>
    <s v="KL05010037"/>
    <s v="Rinna Idrettslag"/>
    <x v="3824"/>
  </r>
  <r>
    <n v="21822"/>
    <x v="3"/>
    <s v="KL04260007"/>
    <s v="Risberget Idrettslag"/>
    <x v="3825"/>
  </r>
  <r>
    <n v="24146"/>
    <x v="3"/>
    <s v="KL11020015"/>
    <s v="Riska Fotballklubb"/>
    <x v="3826"/>
  </r>
  <r>
    <n v="24199"/>
    <x v="3"/>
    <s v="KL11020068"/>
    <s v="Riska Håndballklubb"/>
    <x v="3827"/>
  </r>
  <r>
    <n v="24202"/>
    <x v="3"/>
    <s v="KL11020071"/>
    <s v="Riska Idrettskole"/>
    <x v="171"/>
  </r>
  <r>
    <n v="24183"/>
    <x v="3"/>
    <s v="KL11020052"/>
    <s v="Riska Motorsykkelklubb"/>
    <x v="3828"/>
  </r>
  <r>
    <n v="24198"/>
    <x v="3"/>
    <s v="KL11020067"/>
    <s v="Riska Orienteringsklubb"/>
    <x v="3829"/>
  </r>
  <r>
    <n v="429749"/>
    <x v="3"/>
    <s v="KL11020110"/>
    <s v="Riska Rideklubb"/>
    <x v="3830"/>
  </r>
  <r>
    <n v="24180"/>
    <x v="3"/>
    <s v="KL11020049"/>
    <s v="Riska Svømmeklubb"/>
    <x v="3831"/>
  </r>
  <r>
    <n v="25583"/>
    <x v="3"/>
    <s v="KL12660003"/>
    <s v="Risnes IL"/>
    <x v="3832"/>
  </r>
  <r>
    <n v="26738"/>
    <x v="3"/>
    <s v="KL16240004"/>
    <s v="Rissa Idrettslag"/>
    <x v="3833"/>
  </r>
  <r>
    <n v="26742"/>
    <x v="3"/>
    <s v="KL16240008"/>
    <s v="Rissa Pistolklubb"/>
    <x v="3834"/>
  </r>
  <r>
    <n v="606276"/>
    <x v="3"/>
    <s v="KL16240023"/>
    <s v="Rissa Seilforening"/>
    <x v="3835"/>
  </r>
  <r>
    <n v="510899"/>
    <x v="3"/>
    <s v="KL09010030"/>
    <s v="Risør Cykleklubb"/>
    <x v="2165"/>
  </r>
  <r>
    <n v="23549"/>
    <x v="3"/>
    <s v="KL09010004"/>
    <s v="Risør Fotballklubb"/>
    <x v="3836"/>
  </r>
  <r>
    <n v="159844"/>
    <x v="3"/>
    <s v="KL09010025"/>
    <s v="Risør Håndballklubb"/>
    <x v="3837"/>
  </r>
  <r>
    <n v="679713"/>
    <x v="3"/>
    <s v="KL09010032"/>
    <s v="Risør Idrettslag"/>
    <x v="3838"/>
  </r>
  <r>
    <n v="163494"/>
    <x v="3"/>
    <s v="KL09010026"/>
    <s v="Risør Innebandy Klubb"/>
    <x v="3839"/>
  </r>
  <r>
    <n v="751068"/>
    <x v="3"/>
    <s v="KL09010033"/>
    <s v="Risør klatreklubb"/>
    <x v="140"/>
  </r>
  <r>
    <n v="23552"/>
    <x v="3"/>
    <s v="KL09010007"/>
    <s v="Risør Ro- og Padleklubb"/>
    <x v="3840"/>
  </r>
  <r>
    <n v="23553"/>
    <x v="3"/>
    <s v="KL09010008"/>
    <s v="Risør Seilforening"/>
    <x v="3841"/>
  </r>
  <r>
    <n v="23560"/>
    <x v="3"/>
    <s v="KL09010018"/>
    <s v="Risør Tennisklubb"/>
    <x v="21"/>
  </r>
  <r>
    <n v="808715"/>
    <x v="3"/>
    <s v="KL09010034"/>
    <s v="Risør Undervannsklubb"/>
    <x v="3842"/>
  </r>
  <r>
    <n v="23555"/>
    <x v="3"/>
    <s v="KL09010010"/>
    <s v="Risør-Varden Svømmeklubb"/>
    <x v="3843"/>
  </r>
  <r>
    <n v="23490"/>
    <x v="3"/>
    <s v="KL08260016"/>
    <s v="Rjukan Fjellsportgruppe"/>
    <x v="3844"/>
  </r>
  <r>
    <n v="207634"/>
    <x v="3"/>
    <s v="KL08260021"/>
    <s v="Rjukan Golfklubb"/>
    <x v="3845"/>
  </r>
  <r>
    <n v="23481"/>
    <x v="3"/>
    <s v="KL08260007"/>
    <s v="Rjukan Idrettslag"/>
    <x v="3846"/>
  </r>
  <r>
    <n v="23488"/>
    <x v="3"/>
    <s v="KL08260014"/>
    <s v="Rjukan og Omegn Rideklubb"/>
    <x v="3847"/>
  </r>
  <r>
    <n v="26774"/>
    <x v="3"/>
    <s v="KL16320002"/>
    <s v="Roan Idrettslag"/>
    <x v="3848"/>
  </r>
  <r>
    <n v="24239"/>
    <x v="3"/>
    <s v="KL11030020"/>
    <s v="Rogaland Rideklubb"/>
    <x v="3849"/>
  </r>
  <r>
    <n v="27699"/>
    <x v="3"/>
    <s v="KL18400003"/>
    <s v="Rognan IL"/>
    <x v="3850"/>
  </r>
  <r>
    <n v="22463"/>
    <x v="3"/>
    <s v="KL05440002"/>
    <s v="Rogne Idrettslag"/>
    <x v="3851"/>
  </r>
  <r>
    <n v="26877"/>
    <x v="3"/>
    <s v="KL16480010"/>
    <s v="Rognes Idrettslag"/>
    <x v="21"/>
  </r>
  <r>
    <n v="24278"/>
    <x v="3"/>
    <s v="KL11030059"/>
    <s v="Roklubben Terje Viken"/>
    <x v="21"/>
  </r>
  <r>
    <n v="22892"/>
    <x v="3"/>
    <s v="KL06320002"/>
    <s v="Rollag og Veggli Idrettslag"/>
    <x v="3852"/>
  </r>
  <r>
    <n v="19714"/>
    <x v="3"/>
    <s v="KL01060080"/>
    <s v="Rolvsøy Bowlingklubb"/>
    <x v="3853"/>
  </r>
  <r>
    <n v="19712"/>
    <x v="3"/>
    <s v="KL01060078"/>
    <s v="Rolvsøy Idrettsforening"/>
    <x v="3854"/>
  </r>
  <r>
    <n v="21714"/>
    <x v="3"/>
    <s v="KL04170005"/>
    <s v="Romedal Idrettslag"/>
    <x v="3855"/>
  </r>
  <r>
    <n v="893734"/>
    <x v="3"/>
    <s v="KL02350082"/>
    <s v="Romerike Danseklubb"/>
    <x v="3856"/>
  </r>
  <r>
    <n v="727164"/>
    <x v="3"/>
    <s v="KL02310145"/>
    <s v="Romerike Friidrett"/>
    <x v="3857"/>
  </r>
  <r>
    <n v="872063"/>
    <x v="3"/>
    <s v="KL02210084"/>
    <s v="Romerike Golfklubb"/>
    <x v="3858"/>
  </r>
  <r>
    <n v="20443"/>
    <x v="3"/>
    <s v="KL02310025"/>
    <s v="Romerike Judoklubb"/>
    <x v="3859"/>
  </r>
  <r>
    <n v="20493"/>
    <x v="3"/>
    <s v="KL02310075"/>
    <s v="Romerike Jujutsu klubb"/>
    <x v="3860"/>
  </r>
  <r>
    <n v="163406"/>
    <x v="3"/>
    <s v="KL02310089"/>
    <s v="Romerike Kunstløpklubb"/>
    <x v="3861"/>
  </r>
  <r>
    <n v="862537"/>
    <x v="3"/>
    <s v="KL02300085"/>
    <s v="Romerike Kyokushin Karateklubb"/>
    <x v="3862"/>
  </r>
  <r>
    <n v="20321"/>
    <x v="3"/>
    <s v="KL02270013"/>
    <s v="Romerike Sportsskytter Klubb"/>
    <x v="3863"/>
  </r>
  <r>
    <n v="608116"/>
    <x v="3"/>
    <s v="KL02360053"/>
    <s v="Romerike Ultraløperklubb"/>
    <x v="3864"/>
  </r>
  <r>
    <n v="518457"/>
    <x v="3"/>
    <s v="KL02340012"/>
    <s v="Romeriksåsen Sykkelklubb"/>
    <x v="3865"/>
  </r>
  <r>
    <n v="163802"/>
    <x v="3"/>
    <s v="KL03010947"/>
    <s v="Rommen Sportsklubb"/>
    <x v="3866"/>
  </r>
  <r>
    <n v="26411"/>
    <x v="3"/>
    <s v="KL16010016"/>
    <s v="Romolslia Sportsklubb"/>
    <x v="3867"/>
  </r>
  <r>
    <n v="703716"/>
    <x v="3"/>
    <s v="KL15020096"/>
    <s v="Romsdal Randoneklubb"/>
    <x v="3868"/>
  </r>
  <r>
    <n v="25875"/>
    <x v="3"/>
    <s v="KL15020064"/>
    <s v="Romsdal Tindegruppe"/>
    <x v="3869"/>
  </r>
  <r>
    <n v="449071"/>
    <x v="3"/>
    <s v="KL15390025X"/>
    <s v="Romsdalstindene Paragliderklubb"/>
    <x v="3870"/>
  </r>
  <r>
    <n v="20958"/>
    <x v="3"/>
    <s v="KL03010309"/>
    <s v="Romsås Idrettslag"/>
    <x v="3871"/>
  </r>
  <r>
    <n v="22377"/>
    <x v="3"/>
    <s v="KL05360004"/>
    <s v="Rond Orienteringslag"/>
    <x v="3872"/>
  </r>
  <r>
    <n v="25541"/>
    <x v="3"/>
    <s v="KL12590001"/>
    <s v="Rong Idrettslag"/>
    <x v="3873"/>
  </r>
  <r>
    <n v="27157"/>
    <x v="3"/>
    <s v="KL17190018"/>
    <s v="Ronglan IL"/>
    <x v="3874"/>
  </r>
  <r>
    <n v="26448"/>
    <x v="3"/>
    <s v="KL16010060"/>
    <s v="Rosenborg Ballklub"/>
    <x v="3875"/>
  </r>
  <r>
    <n v="26600"/>
    <x v="3"/>
    <s v="KL16010235"/>
    <s v="Rosenborg Ishockeyklubb"/>
    <x v="3876"/>
  </r>
  <r>
    <n v="571939"/>
    <x v="3"/>
    <s v="KL12240045"/>
    <s v="Rosendal Rideklubb"/>
    <x v="3877"/>
  </r>
  <r>
    <n v="25266"/>
    <x v="3"/>
    <s v="KL12240016"/>
    <s v="Rosendal Turnlag"/>
    <x v="3878"/>
  </r>
  <r>
    <n v="24532"/>
    <x v="3"/>
    <s v="KL11210008"/>
    <s v="Rosseland Ballklubb"/>
    <x v="3879"/>
  </r>
  <r>
    <n v="566533"/>
    <x v="3"/>
    <s v="KL10170011"/>
    <s v="Rosseland Ryttersportsklubb"/>
    <x v="3880"/>
  </r>
  <r>
    <n v="25380"/>
    <x v="3"/>
    <s v="KL12380010"/>
    <s v="Rossvoll Volleyballklubb"/>
    <x v="3881"/>
  </r>
  <r>
    <n v="22024"/>
    <x v="3"/>
    <s v="KL05010038"/>
    <s v="Roterud IL"/>
    <x v="3882"/>
  </r>
  <r>
    <n v="28375"/>
    <x v="3"/>
    <s v="KL19420013"/>
    <s v="Rotsundelv Idrettslag"/>
    <x v="3883"/>
  </r>
  <r>
    <n v="202833"/>
    <x v="3"/>
    <s v="KL03011015"/>
    <s v="Royal Sport"/>
    <x v="21"/>
  </r>
  <r>
    <n v="25196"/>
    <x v="3"/>
    <s v="KL12190007"/>
    <s v="Rubbestadneset Idrettslag"/>
    <x v="3884"/>
  </r>
  <r>
    <n v="22026"/>
    <x v="3"/>
    <s v="KL05010040"/>
    <s v="Rudsbygd Idrettslag"/>
    <x v="3885"/>
  </r>
  <r>
    <n v="20754"/>
    <x v="3"/>
    <s v="KL03010084"/>
    <s v="Rullestoldanseklubben Fristil"/>
    <x v="3886"/>
  </r>
  <r>
    <n v="20961"/>
    <x v="3"/>
    <s v="KL03010312"/>
    <s v="Rustad Idrettslag"/>
    <x v="3887"/>
  </r>
  <r>
    <n v="22185"/>
    <x v="3"/>
    <s v="KL05160001"/>
    <s v="Ruste Idrettslag"/>
    <x v="3888"/>
  </r>
  <r>
    <n v="28051"/>
    <x v="3"/>
    <s v="KL19020027"/>
    <s v="Rya Idrettslag"/>
    <x v="3889"/>
  </r>
  <r>
    <n v="607716"/>
    <x v="3"/>
    <s v="KL11330013"/>
    <s v="Ryfylke Sykkelklubb"/>
    <x v="1844"/>
  </r>
  <r>
    <n v="23651"/>
    <x v="3"/>
    <s v="KL09060056"/>
    <s v="Rygene Idrettslag"/>
    <x v="3890"/>
  </r>
  <r>
    <n v="26976"/>
    <x v="3"/>
    <s v="KL17020012"/>
    <s v="Rygg Idrettslag"/>
    <x v="3891"/>
  </r>
  <r>
    <n v="205786"/>
    <x v="3"/>
    <s v="KL01360021"/>
    <s v="Rygge Flyklubb"/>
    <x v="3892"/>
  </r>
  <r>
    <n v="467662"/>
    <x v="3"/>
    <s v="KL01360024"/>
    <s v="Rygge Flystasjon Golf Club"/>
    <x v="3893"/>
  </r>
  <r>
    <n v="19877"/>
    <x v="3"/>
    <s v="KL01360009"/>
    <s v="Rygge Idrettslag"/>
    <x v="3894"/>
  </r>
  <r>
    <n v="19870"/>
    <x v="3"/>
    <s v="KL01360002"/>
    <s v="Rygge Pistolklubb"/>
    <x v="3895"/>
  </r>
  <r>
    <n v="214107"/>
    <x v="3"/>
    <s v="KL19420027"/>
    <s v="Ryttersportsklubben Nor"/>
    <x v="3896"/>
  </r>
  <r>
    <n v="20329"/>
    <x v="3"/>
    <s v="KL02280004"/>
    <s v="Rælingen Fotballklubb"/>
    <x v="3897"/>
  </r>
  <r>
    <n v="20330"/>
    <x v="3"/>
    <s v="KL02280005"/>
    <s v="Rælingen Håndballklubb"/>
    <x v="3898"/>
  </r>
  <r>
    <n v="592205"/>
    <x v="3"/>
    <s v="KL02280038"/>
    <s v="Rælingen Klatreklubb"/>
    <x v="3899"/>
  </r>
  <r>
    <n v="20334"/>
    <x v="3"/>
    <s v="KL02280009"/>
    <s v="Rælingen Skiklubb"/>
    <x v="3900"/>
  </r>
  <r>
    <n v="20963"/>
    <x v="3"/>
    <s v="KL03010315"/>
    <s v="Røa Allianseidrettslag"/>
    <x v="3901"/>
  </r>
  <r>
    <n v="683204"/>
    <x v="3"/>
    <s v="KL03011430"/>
    <s v="Røa Fotball Elite"/>
    <x v="3902"/>
  </r>
  <r>
    <n v="22897"/>
    <x v="3"/>
    <s v="KL06330003"/>
    <s v="Rødberg Idrettsforening"/>
    <x v="3903"/>
  </r>
  <r>
    <n v="19774"/>
    <x v="3"/>
    <s v="KL01190002"/>
    <s v="Rødenes Idrettslag"/>
    <x v="3904"/>
  </r>
  <r>
    <n v="25296"/>
    <x v="3"/>
    <s v="KL12280010"/>
    <s v="Røldal Idrettslag"/>
    <x v="3905"/>
  </r>
  <r>
    <n v="19782"/>
    <x v="3"/>
    <s v="KL01210002"/>
    <s v="Rømskog Idrettslag"/>
    <x v="3906"/>
  </r>
  <r>
    <n v="726778"/>
    <x v="3"/>
    <s v="KL03011555"/>
    <s v="Rønningen Sportsklubb"/>
    <x v="3907"/>
  </r>
  <r>
    <n v="27226"/>
    <x v="3"/>
    <s v="KL17290002"/>
    <s v="Røra Idrettslag"/>
    <x v="3908"/>
  </r>
  <r>
    <n v="27231"/>
    <x v="3"/>
    <s v="KL17290007"/>
    <s v="Røra Pistolklubb"/>
    <x v="3909"/>
  </r>
  <r>
    <n v="220339"/>
    <x v="3"/>
    <s v="KL16400026"/>
    <s v="Røros Flyklubb"/>
    <x v="3910"/>
  </r>
  <r>
    <n v="26861"/>
    <x v="3"/>
    <s v="KL16400020"/>
    <s v="Røros Golfklubb"/>
    <x v="3911"/>
  </r>
  <r>
    <n v="26848"/>
    <x v="3"/>
    <s v="KL16400005"/>
    <s v="Røros Idrettslag"/>
    <x v="3912"/>
  </r>
  <r>
    <n v="681505"/>
    <x v="3"/>
    <s v="KL16400037"/>
    <s v="Røros Klatreklubb"/>
    <x v="3913"/>
  </r>
  <r>
    <n v="26862"/>
    <x v="3"/>
    <s v="KL16400021"/>
    <s v="Røros Pistolklubb"/>
    <x v="3914"/>
  </r>
  <r>
    <n v="27283"/>
    <x v="3"/>
    <s v="KL17500002"/>
    <s v="Rørvik Idrettslag"/>
    <x v="3915"/>
  </r>
  <r>
    <n v="27284"/>
    <x v="3"/>
    <s v="KL17500003"/>
    <s v="Rørvik Pistolklubb"/>
    <x v="3916"/>
  </r>
  <r>
    <n v="27285"/>
    <x v="3"/>
    <s v="KL17500004"/>
    <s v="Rørvik Svømme og Livredningsklubb"/>
    <x v="3917"/>
  </r>
  <r>
    <n v="22849"/>
    <x v="3"/>
    <s v="KL06270008"/>
    <s v="Røyken Handicapidrettslag"/>
    <x v="3918"/>
  </r>
  <r>
    <n v="833660"/>
    <x v="3"/>
    <s v="KL06270042"/>
    <s v="Røyken og Hurum Klatreklubb"/>
    <x v="3919"/>
  </r>
  <r>
    <n v="470606"/>
    <x v="3"/>
    <s v="KL06280024"/>
    <s v="Røyken og Hurum Modellflyklubb"/>
    <x v="3920"/>
  </r>
  <r>
    <n v="22862"/>
    <x v="3"/>
    <s v="KL06270021"/>
    <s v="Røyken Orienteringslag"/>
    <x v="3921"/>
  </r>
  <r>
    <n v="22851"/>
    <x v="3"/>
    <s v="KL06270010"/>
    <s v="Røyken Seilforening"/>
    <x v="3922"/>
  </r>
  <r>
    <n v="22853"/>
    <x v="3"/>
    <s v="KL06270012"/>
    <s v="Røyken Sportsdykkerklubb"/>
    <x v="3923"/>
  </r>
  <r>
    <n v="22863"/>
    <x v="3"/>
    <s v="KL06270022"/>
    <s v="Røyken Taekwon-Do Klubb"/>
    <x v="3924"/>
  </r>
  <r>
    <n v="28309"/>
    <x v="3"/>
    <s v="KL19330009"/>
    <s v="Røyken UIL"/>
    <x v="3925"/>
  </r>
  <r>
    <n v="22864"/>
    <x v="3"/>
    <s v="KL06270023"/>
    <s v="Røykenhopp"/>
    <x v="3926"/>
  </r>
  <r>
    <n v="27243"/>
    <x v="3"/>
    <s v="KL17390001"/>
    <s v="Røyrvik Idrettsforening"/>
    <x v="3927"/>
  </r>
  <r>
    <n v="19867"/>
    <x v="3"/>
    <s v="KL01350007"/>
    <s v="Råde BMX Klubb"/>
    <x v="3928"/>
  </r>
  <r>
    <n v="19861"/>
    <x v="3"/>
    <s v="KL01350001"/>
    <s v="Råde Idrettslag"/>
    <x v="3929"/>
  </r>
  <r>
    <n v="19866"/>
    <x v="3"/>
    <s v="KL01350006"/>
    <s v="Råde og Onsøy Rideklubb"/>
    <x v="3930"/>
  </r>
  <r>
    <n v="19864"/>
    <x v="3"/>
    <s v="KL01350004"/>
    <s v="Råde Pistollag"/>
    <x v="3931"/>
  </r>
  <r>
    <n v="20272"/>
    <x v="3"/>
    <s v="KL02210012"/>
    <s v="S. Høland Idretts- Og Ungdomslag (shiul)"/>
    <x v="3932"/>
  </r>
  <r>
    <n v="891544"/>
    <x v="3"/>
    <s v="KL10290016"/>
    <s v="SAGA ISLANDSHESTLAG"/>
    <x v="3933"/>
  </r>
  <r>
    <n v="20966"/>
    <x v="3"/>
    <s v="KL03010319"/>
    <s v="Sagene Idrettsforening"/>
    <x v="3934"/>
  </r>
  <r>
    <n v="214469"/>
    <x v="3"/>
    <s v="KL03011055"/>
    <s v="Sakura Karate klubb"/>
    <x v="3935"/>
  </r>
  <r>
    <n v="131146"/>
    <x v="3"/>
    <s v="KL19230013"/>
    <s v="Salangen IF Fotball"/>
    <x v="3936"/>
  </r>
  <r>
    <n v="131144"/>
    <x v="3"/>
    <s v="KL19230011"/>
    <s v="Salangen IF Ski"/>
    <x v="3937"/>
  </r>
  <r>
    <n v="131143"/>
    <x v="3"/>
    <s v="KL19230010"/>
    <s v="Salangen IF Trim"/>
    <x v="155"/>
  </r>
  <r>
    <n v="131145"/>
    <x v="3"/>
    <s v="KL19230012"/>
    <s v="Salangen IF Turn"/>
    <x v="3938"/>
  </r>
  <r>
    <n v="578314"/>
    <x v="3"/>
    <s v="KL19230019"/>
    <s v="Salangen Seilflyklubb"/>
    <x v="3939"/>
  </r>
  <r>
    <n v="24919"/>
    <x v="3"/>
    <s v="KL12010177"/>
    <s v="Salhus Turn &amp; Idrettslag"/>
    <x v="3940"/>
  </r>
  <r>
    <n v="769565"/>
    <x v="3"/>
    <s v="KL18400027"/>
    <s v="Saltdal Styrkeløftklubb"/>
    <x v="3941"/>
  </r>
  <r>
    <n v="29149"/>
    <x v="3"/>
    <s v="KL18040077"/>
    <s v="Salten Golfklubb"/>
    <x v="3942"/>
  </r>
  <r>
    <n v="609529"/>
    <x v="3"/>
    <s v="KL18040137"/>
    <s v="Salten Mikroflyklubb"/>
    <x v="3943"/>
  </r>
  <r>
    <n v="572666"/>
    <x v="3"/>
    <s v="KL18410043"/>
    <s v="Salten Motorsport"/>
    <x v="2334"/>
  </r>
  <r>
    <n v="113893"/>
    <x v="3"/>
    <s v="KL18040079"/>
    <s v="Salten Taekwon-do Klubb"/>
    <x v="3944"/>
  </r>
  <r>
    <n v="709083"/>
    <x v="3"/>
    <s v="KL01350012"/>
    <s v="Saltnes Sportsklubb"/>
    <x v="3945"/>
  </r>
  <r>
    <n v="27369"/>
    <x v="3"/>
    <s v="KL18040066"/>
    <s v="Saltstraumen Idrettslag"/>
    <x v="3946"/>
  </r>
  <r>
    <n v="22701"/>
    <x v="3"/>
    <s v="KL06190003"/>
    <s v="Samklam Turn"/>
    <x v="21"/>
  </r>
  <r>
    <n v="25404"/>
    <x v="3"/>
    <s v="KL12420001"/>
    <s v="Samnanger Idrettslag"/>
    <x v="3947"/>
  </r>
  <r>
    <n v="25406"/>
    <x v="3"/>
    <s v="KL12420003"/>
    <s v="Samnanger Sportskytterlag"/>
    <x v="21"/>
  </r>
  <r>
    <n v="20562"/>
    <x v="3"/>
    <s v="KL02350017"/>
    <s v="Sand Idrettslag"/>
    <x v="3948"/>
  </r>
  <r>
    <n v="442518"/>
    <x v="3"/>
    <s v="KL14450002"/>
    <s v="Sandane Flyklubb"/>
    <x v="3949"/>
  </r>
  <r>
    <n v="191944"/>
    <x v="3"/>
    <s v="KL14450019"/>
    <s v="Sandane Golfklubb"/>
    <x v="3950"/>
  </r>
  <r>
    <n v="25792"/>
    <x v="3"/>
    <s v="KL14450011"/>
    <s v="Sandane Pistolklubb"/>
    <x v="1263"/>
  </r>
  <r>
    <n v="577892"/>
    <x v="3"/>
    <s v="KL14450026"/>
    <s v="Sandane Sykkelklubb"/>
    <x v="3951"/>
  </r>
  <r>
    <n v="25793"/>
    <x v="3"/>
    <s v="KL14450012"/>
    <s v="Sandane Turn og Idrettslag"/>
    <x v="3952"/>
  </r>
  <r>
    <n v="23032"/>
    <x v="3"/>
    <s v="KL07060008"/>
    <s v="Sandar Idrettslag"/>
    <x v="3953"/>
  </r>
  <r>
    <n v="167893"/>
    <x v="3"/>
    <s v="KL07130020"/>
    <s v="Sande Golfklubb"/>
    <x v="3954"/>
  </r>
  <r>
    <n v="23168"/>
    <x v="3"/>
    <s v="KL07130004"/>
    <s v="Sande Kraftsportklubb"/>
    <x v="3955"/>
  </r>
  <r>
    <n v="23172"/>
    <x v="3"/>
    <s v="KL07130008"/>
    <s v="Sande Sportsklubb"/>
    <x v="3956"/>
  </r>
  <r>
    <n v="23039"/>
    <x v="3"/>
    <s v="KL07060015"/>
    <s v="Sandefjord Badmintonklubb"/>
    <x v="3957"/>
  </r>
  <r>
    <n v="23040"/>
    <x v="3"/>
    <s v="KL07060016"/>
    <s v="Sandefjord Ballklubb"/>
    <x v="3958"/>
  </r>
  <r>
    <n v="23072"/>
    <x v="3"/>
    <s v="KL07060048"/>
    <s v="Sandefjord Brettseilerklubb"/>
    <x v="3959"/>
  </r>
  <r>
    <n v="23043"/>
    <x v="3"/>
    <s v="KL07060019"/>
    <s v="Sandefjord Bueskyttere"/>
    <x v="3960"/>
  </r>
  <r>
    <n v="710990"/>
    <x v="3"/>
    <s v="KL07060098"/>
    <s v="Sandefjord Cricketklubb"/>
    <x v="3961"/>
  </r>
  <r>
    <n v="23044"/>
    <x v="3"/>
    <s v="KL07060020"/>
    <s v="Sandefjord Dykkerklubb"/>
    <x v="3962"/>
  </r>
  <r>
    <n v="462262"/>
    <x v="3"/>
    <s v="KL07060080"/>
    <s v="Sandefjord Døves sportsklubb"/>
    <x v="3963"/>
  </r>
  <r>
    <n v="720526"/>
    <x v="3"/>
    <s v="KL07060099"/>
    <s v="Sandefjord Fekteklubb"/>
    <x v="3964"/>
  </r>
  <r>
    <n v="207354"/>
    <x v="3"/>
    <s v="KL07060074"/>
    <s v="Sandefjord Flyklubb"/>
    <x v="3965"/>
  </r>
  <r>
    <n v="163783"/>
    <x v="3"/>
    <s v="KL07060064"/>
    <s v="Sandefjord Fotball"/>
    <x v="3966"/>
  </r>
  <r>
    <n v="705154"/>
    <x v="3"/>
    <s v="KL07060097"/>
    <s v="Sandefjord Frisbeeklubb"/>
    <x v="3967"/>
  </r>
  <r>
    <n v="600591"/>
    <x v="3"/>
    <s v="KL07060092"/>
    <s v="Sandefjord Futsal"/>
    <x v="3968"/>
  </r>
  <r>
    <n v="23080"/>
    <x v="3"/>
    <s v="KL07060056"/>
    <s v="Sandefjord Golfklubb"/>
    <x v="3969"/>
  </r>
  <r>
    <n v="581781"/>
    <x v="3"/>
    <s v="KL07060091"/>
    <s v="Sandefjord Handikapidrettslag"/>
    <x v="3970"/>
  </r>
  <r>
    <n v="695419"/>
    <x v="3"/>
    <s v="KL07060096"/>
    <s v="Sandefjord Håndball"/>
    <x v="3971"/>
  </r>
  <r>
    <n v="23047"/>
    <x v="3"/>
    <s v="KL07060023"/>
    <s v="Sandefjord Judoklubb"/>
    <x v="3972"/>
  </r>
  <r>
    <n v="23060"/>
    <x v="3"/>
    <s v="KL07060036"/>
    <s v="Sandefjord Nanbudoklubb"/>
    <x v="3973"/>
  </r>
  <r>
    <n v="23064"/>
    <x v="3"/>
    <s v="KL07060040"/>
    <s v="Sandefjord Orienteringsklubb"/>
    <x v="3974"/>
  </r>
  <r>
    <n v="23048"/>
    <x v="3"/>
    <s v="KL07060024"/>
    <s v="Sandefjord Pistolklubb"/>
    <x v="3975"/>
  </r>
  <r>
    <n v="23049"/>
    <x v="3"/>
    <s v="KL07060025"/>
    <s v="Sandefjord Roklubb"/>
    <x v="3976"/>
  </r>
  <r>
    <n v="23045"/>
    <x v="3"/>
    <s v="KL07060021"/>
    <s v="Sandefjord Seilflyklubb / Notodden Seilflysenter"/>
    <x v="3977"/>
  </r>
  <r>
    <n v="23050"/>
    <x v="3"/>
    <s v="KL07060026"/>
    <s v="Sandefjord Seilforening"/>
    <x v="3978"/>
  </r>
  <r>
    <n v="23051"/>
    <x v="3"/>
    <s v="KL07060027"/>
    <s v="Sandefjord Skøiteklub"/>
    <x v="3979"/>
  </r>
  <r>
    <n v="23052"/>
    <x v="3"/>
    <s v="KL07060028"/>
    <s v="Sandefjord Svømmeklubb"/>
    <x v="3980"/>
  </r>
  <r>
    <n v="538237"/>
    <x v="3"/>
    <s v="KL07060085"/>
    <s v="Sandefjord Swingklubb"/>
    <x v="3981"/>
  </r>
  <r>
    <n v="23053"/>
    <x v="3"/>
    <s v="KL07060029"/>
    <s v="Sandefjord Sykleklubb"/>
    <x v="3982"/>
  </r>
  <r>
    <n v="601049"/>
    <x v="3"/>
    <s v="KL07060093"/>
    <s v="Sandefjord Taekwon-Do klubb"/>
    <x v="3983"/>
  </r>
  <r>
    <n v="23054"/>
    <x v="3"/>
    <s v="KL07060030"/>
    <s v="Sandefjord Tennisklubb"/>
    <x v="3984"/>
  </r>
  <r>
    <n v="555985"/>
    <x v="3"/>
    <s v="KL07060087"/>
    <s v="Sandefjord Tradisjonelle Karateklubb"/>
    <x v="3985"/>
  </r>
  <r>
    <n v="23055"/>
    <x v="3"/>
    <s v="KL07060031"/>
    <s v="SANDEFJORD TURN &amp; IDRETTSFORENING"/>
    <x v="3986"/>
  </r>
  <r>
    <n v="161996"/>
    <x v="3"/>
    <s v="KL07060063"/>
    <s v="Sandefjord Vikings Baseballklubb"/>
    <x v="3987"/>
  </r>
  <r>
    <n v="21750"/>
    <x v="3"/>
    <s v="KL04190008"/>
    <s v="SANDER IL"/>
    <x v="3988"/>
  </r>
  <r>
    <n v="24148"/>
    <x v="3"/>
    <s v="KL11020017"/>
    <s v="Sandnes &amp; Gjesdal Handicapidrettslag"/>
    <x v="2533"/>
  </r>
  <r>
    <n v="24166"/>
    <x v="3"/>
    <s v="KL11020035"/>
    <s v="Sandnes Atletklubb"/>
    <x v="3989"/>
  </r>
  <r>
    <n v="24170"/>
    <x v="3"/>
    <s v="KL11020039"/>
    <s v="Sandnes BMX"/>
    <x v="3990"/>
  </r>
  <r>
    <n v="24188"/>
    <x v="3"/>
    <s v="KL11020057"/>
    <s v="Sandnes Bowlingklubb"/>
    <x v="3991"/>
  </r>
  <r>
    <n v="807659"/>
    <x v="3"/>
    <s v="KL11020143"/>
    <s v="Sandnes Disc Golf Klubb"/>
    <x v="3992"/>
  </r>
  <r>
    <n v="526532"/>
    <x v="3"/>
    <s v="KL11020117"/>
    <s v="Sandnes Golfklubb"/>
    <x v="3993"/>
  </r>
  <r>
    <n v="24149"/>
    <x v="3"/>
    <s v="KL11020018"/>
    <s v="Sandnes Håndballklubb"/>
    <x v="3994"/>
  </r>
  <r>
    <n v="24150"/>
    <x v="3"/>
    <s v="KL11020019"/>
    <s v="Sandnes Idrettslag"/>
    <x v="3995"/>
  </r>
  <r>
    <n v="28638"/>
    <x v="3"/>
    <s v="KL20300020"/>
    <s v="Sandnes Idrettslag"/>
    <x v="3996"/>
  </r>
  <r>
    <n v="24205"/>
    <x v="3"/>
    <s v="KL11020074"/>
    <s v="Sandnes innebandy klubb"/>
    <x v="3997"/>
  </r>
  <r>
    <n v="24168"/>
    <x v="3"/>
    <s v="KL11020037"/>
    <s v="Sandnes Judoklubb"/>
    <x v="3998"/>
  </r>
  <r>
    <n v="516457"/>
    <x v="3"/>
    <s v="KL11020115"/>
    <s v="Sandnes Karateklubb"/>
    <x v="766"/>
  </r>
  <r>
    <n v="24153"/>
    <x v="3"/>
    <s v="KL11020022"/>
    <s v="Sandnes og Jæren Dykkerklubb"/>
    <x v="3999"/>
  </r>
  <r>
    <n v="24152"/>
    <x v="3"/>
    <s v="KL11020021"/>
    <s v="Sandnes og Jæren Rideklubb"/>
    <x v="4000"/>
  </r>
  <r>
    <n v="24178"/>
    <x v="3"/>
    <s v="KL11020047"/>
    <s v="Sandnes Pistolklubb"/>
    <x v="4001"/>
  </r>
  <r>
    <n v="446379"/>
    <x v="3"/>
    <s v="KL11020112"/>
    <s v="Sandnes Qwan Ki Do Klubb"/>
    <x v="185"/>
  </r>
  <r>
    <n v="24179"/>
    <x v="3"/>
    <s v="KL11020048"/>
    <s v="Sandnes Skiskytterlag"/>
    <x v="4002"/>
  </r>
  <r>
    <n v="600892"/>
    <x v="3"/>
    <s v="KL11020125"/>
    <s v="Sandnes Sportsdrillklubb"/>
    <x v="4003"/>
  </r>
  <r>
    <n v="24154"/>
    <x v="3"/>
    <s v="KL11020023"/>
    <s v="Sandnes Svømme- og Livredningsklubb"/>
    <x v="4004"/>
  </r>
  <r>
    <n v="24155"/>
    <x v="3"/>
    <s v="KL11020024"/>
    <s v="Sandnes Sykleklubb"/>
    <x v="4005"/>
  </r>
  <r>
    <n v="24213"/>
    <x v="3"/>
    <s v="KL11020082"/>
    <s v="Sandnes Taekwon-Do Klubb"/>
    <x v="4006"/>
  </r>
  <r>
    <n v="24156"/>
    <x v="3"/>
    <s v="KL11020025"/>
    <s v="Sandnes Tennisklubb"/>
    <x v="4007"/>
  </r>
  <r>
    <n v="24157"/>
    <x v="3"/>
    <s v="KL11020026"/>
    <s v="Sandnes Turnforening"/>
    <x v="4008"/>
  </r>
  <r>
    <n v="24162"/>
    <x v="3"/>
    <s v="KL11020031"/>
    <s v="Sandnes Ulf"/>
    <x v="4009"/>
  </r>
  <r>
    <n v="24158"/>
    <x v="3"/>
    <s v="KL11020027"/>
    <s v="Sandnes Volleyballklubb"/>
    <x v="4010"/>
  </r>
  <r>
    <n v="27483"/>
    <x v="3"/>
    <s v="KL18200006"/>
    <s v="Sandnessjøen Idrettslag"/>
    <x v="4011"/>
  </r>
  <r>
    <n v="543865"/>
    <x v="3"/>
    <s v="KL18200033"/>
    <s v="Sandnessjøen Innebandyklubb"/>
    <x v="4012"/>
  </r>
  <r>
    <n v="27489"/>
    <x v="3"/>
    <s v="KL18200012"/>
    <s v="Sandnessjøen og Omegn Cykleklubb"/>
    <x v="4013"/>
  </r>
  <r>
    <n v="27484"/>
    <x v="3"/>
    <s v="KL18200007"/>
    <s v="Sandnessjøen Pistolklubb"/>
    <x v="4014"/>
  </r>
  <r>
    <n v="26695"/>
    <x v="3"/>
    <s v="KL16170005"/>
    <s v="Sandstad IL"/>
    <x v="4015"/>
  </r>
  <r>
    <n v="694972"/>
    <x v="3"/>
    <s v="KL06040066"/>
    <s v="Sandsvær Ryttersportsklubb"/>
    <x v="851"/>
  </r>
  <r>
    <n v="26010"/>
    <x v="3"/>
    <s v="KL15140005"/>
    <s v="Sandsøy Idrettslag"/>
    <x v="4016"/>
  </r>
  <r>
    <n v="28009"/>
    <x v="3"/>
    <s v="KL19030038"/>
    <s v="Sandtorg Ungdoms- og Idrettslag"/>
    <x v="4017"/>
  </r>
  <r>
    <n v="24171"/>
    <x v="3"/>
    <s v="KL11020040"/>
    <s v="Sandved Idrettslag"/>
    <x v="4018"/>
  </r>
  <r>
    <n v="24159"/>
    <x v="3"/>
    <s v="KL11020028"/>
    <s v="Sandved Turn"/>
    <x v="4019"/>
  </r>
  <r>
    <n v="20118"/>
    <x v="3"/>
    <s v="KL02190071"/>
    <s v="Sandvika Basketballklubb"/>
    <x v="4020"/>
  </r>
  <r>
    <n v="830266"/>
    <x v="3"/>
    <s v="KL02190311"/>
    <s v="Sandvika Turnforening"/>
    <x v="4021"/>
  </r>
  <r>
    <n v="718158"/>
    <x v="3"/>
    <s v="KL12010769"/>
    <s v="Sandviken Rugby Klubb"/>
    <x v="4022"/>
  </r>
  <r>
    <n v="27227"/>
    <x v="3"/>
    <s v="KL17290003"/>
    <s v="Sandvollan Idrettslag"/>
    <x v="4023"/>
  </r>
  <r>
    <n v="23236"/>
    <x v="3"/>
    <s v="KL08050007"/>
    <s v="Sandøya Idrettslag"/>
    <x v="4024"/>
  </r>
  <r>
    <n v="742111"/>
    <x v="3"/>
    <s v="KL02310146"/>
    <s v="Sangrok Kwan Romerike"/>
    <x v="3403"/>
  </r>
  <r>
    <n v="23425"/>
    <x v="3"/>
    <s v="KL08150015"/>
    <s v="Sannidal Idrettslag"/>
    <x v="4025"/>
  </r>
  <r>
    <n v="484956"/>
    <x v="3"/>
    <s v="KL01051015"/>
    <s v="Sarpsborg 08 Fotballforening"/>
    <x v="4026"/>
  </r>
  <r>
    <n v="19548"/>
    <x v="3"/>
    <s v="KL01050013"/>
    <s v="Sarpsborg Allianseidrettslag"/>
    <x v="4027"/>
  </r>
  <r>
    <n v="19563"/>
    <x v="3"/>
    <s v="KL01050028"/>
    <s v="Sarpsborg Bandyklubb"/>
    <x v="4028"/>
  </r>
  <r>
    <n v="19553"/>
    <x v="3"/>
    <s v="KL01050018"/>
    <s v="Sarpsborg Boccia- og Teppecurlingklubb"/>
    <x v="4029"/>
  </r>
  <r>
    <n v="19544"/>
    <x v="3"/>
    <s v="KL01050009"/>
    <s v="Sarpsborg Bordtennisklubb"/>
    <x v="4030"/>
  </r>
  <r>
    <n v="19537"/>
    <x v="3"/>
    <s v="KL01050002"/>
    <s v="Sarpsborg Bowlingklubb"/>
    <x v="3106"/>
  </r>
  <r>
    <n v="19604"/>
    <x v="3"/>
    <s v="KL01050069"/>
    <s v="Sarpsborg Bueskyttere"/>
    <x v="4031"/>
  </r>
  <r>
    <n v="563948"/>
    <x v="3"/>
    <s v="KL01051024"/>
    <s v="Sarpsborg Chi Kickboxing"/>
    <x v="4032"/>
  </r>
  <r>
    <n v="481602"/>
    <x v="3"/>
    <s v="KL01051013"/>
    <s v="Sarpsborg Danseklubb"/>
    <x v="4033"/>
  </r>
  <r>
    <n v="19546"/>
    <x v="3"/>
    <s v="KL01050011"/>
    <s v="Sarpsborg Dykkerklubb"/>
    <x v="4034"/>
  </r>
  <r>
    <n v="19547"/>
    <x v="3"/>
    <s v="KL01050012"/>
    <s v="Sarpsborg Fotballklubb"/>
    <x v="4035"/>
  </r>
  <r>
    <n v="680056"/>
    <x v="3"/>
    <s v="KL01051031"/>
    <s v="Sarpsborg Idrettslag Håndball"/>
    <x v="4036"/>
  </r>
  <r>
    <n v="19628"/>
    <x v="3"/>
    <s v="KL01050093"/>
    <s v="Sarpsborg Innebandyklubb"/>
    <x v="4037"/>
  </r>
  <r>
    <n v="19550"/>
    <x v="3"/>
    <s v="KL01050015"/>
    <s v="Sarpsborg Karateklubb"/>
    <x v="4038"/>
  </r>
  <r>
    <n v="791868"/>
    <x v="3"/>
    <s v="KL01051040"/>
    <s v="Sarpsborg Modellflyklubb"/>
    <x v="4039"/>
  </r>
  <r>
    <n v="19552"/>
    <x v="3"/>
    <s v="KL01050017"/>
    <s v="Sarpsborg og Omegn Rideklubb"/>
    <x v="4040"/>
  </r>
  <r>
    <n v="19551"/>
    <x v="3"/>
    <s v="KL01050016"/>
    <s v="Sarpsborg Orienteringslag"/>
    <x v="4041"/>
  </r>
  <r>
    <n v="441353"/>
    <x v="3"/>
    <s v="KL18280012"/>
    <s v="Sarpsborg Paragliderklubb"/>
    <x v="4042"/>
  </r>
  <r>
    <n v="19555"/>
    <x v="3"/>
    <s v="KL01050020"/>
    <s v="Sarpsborg Pistolklubb"/>
    <x v="4043"/>
  </r>
  <r>
    <n v="19556"/>
    <x v="3"/>
    <s v="KL01050021"/>
    <s v="Sarpsborg Roklubb"/>
    <x v="4044"/>
  </r>
  <r>
    <n v="19557"/>
    <x v="3"/>
    <s v="KL01050022"/>
    <s v="Sarpsborg Seilforening"/>
    <x v="4045"/>
  </r>
  <r>
    <n v="560814"/>
    <x v="3"/>
    <s v="KL01051023"/>
    <s v="Sarpsborg Skøyteklubb"/>
    <x v="4046"/>
  </r>
  <r>
    <n v="594726"/>
    <x v="3"/>
    <s v="KL01051027"/>
    <s v="Sarpsborg Snookerklubb"/>
    <x v="4047"/>
  </r>
  <r>
    <n v="19558"/>
    <x v="3"/>
    <s v="KL01050023"/>
    <s v="Sarpsborg Sykleklubb"/>
    <x v="4048"/>
  </r>
  <r>
    <n v="19559"/>
    <x v="3"/>
    <s v="KL01050024"/>
    <s v="Sarpsborg Tennisklubb"/>
    <x v="4049"/>
  </r>
  <r>
    <n v="19560"/>
    <x v="3"/>
    <s v="KL01050025"/>
    <s v="Sarpsborg Turnforening"/>
    <x v="4050"/>
  </r>
  <r>
    <n v="19561"/>
    <x v="3"/>
    <s v="KL01050026"/>
    <s v="Sarpsborg Volleyballklubb"/>
    <x v="4051"/>
  </r>
  <r>
    <n v="25455"/>
    <x v="3"/>
    <s v="KL12460007"/>
    <s v="Sartor Sportsskytterlag"/>
    <x v="4052"/>
  </r>
  <r>
    <n v="442206"/>
    <x v="3"/>
    <s v="KL11350016"/>
    <s v="Sauda Golfklubb"/>
    <x v="4053"/>
  </r>
  <r>
    <n v="24663"/>
    <x v="3"/>
    <s v="KL11350003"/>
    <s v="Sauda Idrettslag"/>
    <x v="4054"/>
  </r>
  <r>
    <n v="441977"/>
    <x v="3"/>
    <s v="KL11350015"/>
    <s v="Sauda Motorsportklubb"/>
    <x v="4055"/>
  </r>
  <r>
    <n v="24664"/>
    <x v="3"/>
    <s v="KL11350004"/>
    <s v="Sauda Orienteringsklubb"/>
    <x v="4056"/>
  </r>
  <r>
    <n v="24665"/>
    <x v="3"/>
    <s v="KL11350005"/>
    <s v="Sauda Pistolklubb"/>
    <x v="4057"/>
  </r>
  <r>
    <n v="24671"/>
    <x v="3"/>
    <s v="KL11350012"/>
    <s v="Sauda Sykkelklubb"/>
    <x v="2637"/>
  </r>
  <r>
    <n v="24666"/>
    <x v="3"/>
    <s v="KL11350006"/>
    <s v="Sauda Turnforening"/>
    <x v="4058"/>
  </r>
  <r>
    <n v="23468"/>
    <x v="3"/>
    <s v="KL08220003"/>
    <s v="Sauherad Idrettslag"/>
    <x v="4059"/>
  </r>
  <r>
    <n v="23495"/>
    <x v="3"/>
    <s v="KL08270002"/>
    <s v="Sauland Idrettslag"/>
    <x v="4060"/>
  </r>
  <r>
    <n v="24318"/>
    <x v="3"/>
    <s v="KL11030099"/>
    <s v="Seiken Karateklubb"/>
    <x v="4061"/>
  </r>
  <r>
    <n v="24329"/>
    <x v="3"/>
    <s v="KL11030110"/>
    <s v="Seilforeningen 1928"/>
    <x v="4062"/>
  </r>
  <r>
    <n v="25857"/>
    <x v="3"/>
    <s v="KL15020046"/>
    <s v="Sekken Idrettslag"/>
    <x v="4063"/>
  </r>
  <r>
    <n v="22218"/>
    <x v="3"/>
    <s v="KL05170010"/>
    <s v="Sel Idrettslag"/>
    <x v="4064"/>
  </r>
  <r>
    <n v="19701"/>
    <x v="3"/>
    <s v="KL01060067"/>
    <s v="Selbak Turn-Og Idrettsforening"/>
    <x v="4065"/>
  </r>
  <r>
    <n v="25438"/>
    <x v="3"/>
    <s v="KL12440005"/>
    <s v="Selbjørn Idrettslag"/>
    <x v="4066"/>
  </r>
  <r>
    <n v="26946"/>
    <x v="3"/>
    <s v="KL16640003"/>
    <s v="Selbu Ballklubb"/>
    <x v="4067"/>
  </r>
  <r>
    <n v="203839"/>
    <x v="3"/>
    <s v="KL16640021"/>
    <s v="Selbu Golfklubb"/>
    <x v="4068"/>
  </r>
  <r>
    <n v="611966"/>
    <x v="3"/>
    <s v="KL16640027"/>
    <s v="Selbu Hestesportsklubb"/>
    <x v="4069"/>
  </r>
  <r>
    <n v="26947"/>
    <x v="3"/>
    <s v="KL16640004"/>
    <s v="Selbu IL"/>
    <x v="4070"/>
  </r>
  <r>
    <n v="619499"/>
    <x v="3"/>
    <s v="KL16640028"/>
    <s v="Selbu IL Håndball"/>
    <x v="21"/>
  </r>
  <r>
    <n v="872127"/>
    <x v="3"/>
    <s v="KL16640030"/>
    <s v="Selbu Innebandyklubb"/>
    <x v="3677"/>
  </r>
  <r>
    <n v="26948"/>
    <x v="3"/>
    <s v="KL16640005"/>
    <s v="Selbu Orienteringsklubb"/>
    <x v="4071"/>
  </r>
  <r>
    <n v="602642"/>
    <x v="3"/>
    <s v="KL16640025"/>
    <s v="Selbu Taekwon-Do klubb"/>
    <x v="4072"/>
  </r>
  <r>
    <n v="26950"/>
    <x v="3"/>
    <s v="KL16640007"/>
    <s v="Selbustrand Idrettslag"/>
    <x v="4073"/>
  </r>
  <r>
    <n v="27611"/>
    <x v="3"/>
    <s v="KL18330031"/>
    <s v="Selfors Ungdomslag"/>
    <x v="4074"/>
  </r>
  <r>
    <n v="142235"/>
    <x v="3"/>
    <s v="KL14410010"/>
    <s v="Selje Golfklubb"/>
    <x v="4075"/>
  </r>
  <r>
    <n v="25759"/>
    <x v="3"/>
    <s v="KL14410002"/>
    <s v="Selje Idrettslag"/>
    <x v="4076"/>
  </r>
  <r>
    <n v="28193"/>
    <x v="3"/>
    <s v="KL19230001"/>
    <s v="Seljeskog Idrettslag"/>
    <x v="4077"/>
  </r>
  <r>
    <n v="23501"/>
    <x v="3"/>
    <s v="KL08280003"/>
    <s v="Seljord Idrettslag"/>
    <x v="4078"/>
  </r>
  <r>
    <n v="26451"/>
    <x v="3"/>
    <s v="KL16010063"/>
    <s v="Selsbakk Idrettsforening"/>
    <x v="4079"/>
  </r>
  <r>
    <n v="23007"/>
    <x v="3"/>
    <s v="KL07040042"/>
    <s v="Sem Idrettsforening"/>
    <x v="4080"/>
  </r>
  <r>
    <n v="571721"/>
    <x v="3"/>
    <s v="KL03011302"/>
    <s v="Sengkathir sportsklubb"/>
    <x v="4081"/>
  </r>
  <r>
    <n v="578319"/>
    <x v="3"/>
    <s v="KL19310057"/>
    <s v="Senja Cykleklubb"/>
    <x v="991"/>
  </r>
  <r>
    <n v="743332"/>
    <x v="3"/>
    <s v="KL19310063"/>
    <s v="Senja Håndballklubb"/>
    <x v="4082"/>
  </r>
  <r>
    <n v="495516"/>
    <x v="3"/>
    <s v="KL19310053"/>
    <s v="Senja Innebandyklubb"/>
    <x v="4083"/>
  </r>
  <r>
    <n v="878535"/>
    <x v="3"/>
    <s v="KL19310068"/>
    <s v="Senja Klatreklubb"/>
    <x v="980"/>
  </r>
  <r>
    <n v="28295"/>
    <x v="3"/>
    <s v="KL19310033"/>
    <s v="Senja Ski"/>
    <x v="4084"/>
  </r>
  <r>
    <n v="742562"/>
    <x v="3"/>
    <s v="KL19280006"/>
    <s v="Senja Sportsklubb"/>
    <x v="565"/>
  </r>
  <r>
    <n v="28294"/>
    <x v="3"/>
    <s v="KL19310032"/>
    <s v="Senja Turn"/>
    <x v="4085"/>
  </r>
  <r>
    <n v="25093"/>
    <x v="3"/>
    <s v="KL12010362"/>
    <s v="Sentrum Ju Jitsu Klubb"/>
    <x v="4086"/>
  </r>
  <r>
    <n v="493451"/>
    <x v="3"/>
    <s v="KL01051016"/>
    <s v="Sentrum Kampsport Senter"/>
    <x v="4087"/>
  </r>
  <r>
    <n v="427950"/>
    <x v="3"/>
    <s v="KL11060065"/>
    <s v="Sentrum Karateklubb"/>
    <x v="4088"/>
  </r>
  <r>
    <n v="25135"/>
    <x v="3"/>
    <s v="KL12010404"/>
    <s v="Sentrum Kobu Do Kan Karateklubb"/>
    <x v="4089"/>
  </r>
  <r>
    <n v="21093"/>
    <x v="3"/>
    <s v="KL03010470"/>
    <s v="Sentrum S Cricket klubb"/>
    <x v="4090"/>
  </r>
  <r>
    <n v="186752"/>
    <x v="3"/>
    <s v="KL19220013"/>
    <s v="Setermoen Ntn Taekwondo Klubb"/>
    <x v="4091"/>
  </r>
  <r>
    <n v="28187"/>
    <x v="3"/>
    <s v="KL19220007"/>
    <s v="Setermoen Svømmeklubb"/>
    <x v="4092"/>
  </r>
  <r>
    <n v="20276"/>
    <x v="3"/>
    <s v="KL02210016"/>
    <s v="Setskog Idrettsforening"/>
    <x v="4093"/>
  </r>
  <r>
    <n v="27915"/>
    <x v="3"/>
    <s v="KL18700001"/>
    <s v="Sfk Ajaks"/>
    <x v="4094"/>
  </r>
  <r>
    <n v="19670"/>
    <x v="3"/>
    <s v="KL01060036"/>
    <s v="Shotokan Karateklubb Fr.stad"/>
    <x v="4095"/>
  </r>
  <r>
    <n v="549816"/>
    <x v="3"/>
    <s v="KL11030261"/>
    <s v="Siddis Sportsklubb"/>
    <x v="4096"/>
  </r>
  <r>
    <n v="534107"/>
    <x v="3"/>
    <s v="KL11030257"/>
    <s v="Siddis Trim og Turnforening"/>
    <x v="4097"/>
  </r>
  <r>
    <n v="25950"/>
    <x v="3"/>
    <s v="KL15040031"/>
    <s v="SIF/Hessa IL"/>
    <x v="4098"/>
  </r>
  <r>
    <n v="22728"/>
    <x v="3"/>
    <s v="KL06210004"/>
    <s v="Sigdal Friidrettsklubb"/>
    <x v="4099"/>
  </r>
  <r>
    <n v="22736"/>
    <x v="3"/>
    <s v="KL06210012"/>
    <s v="Sigdal og Rosthaug Hestesportslag"/>
    <x v="4100"/>
  </r>
  <r>
    <n v="22730"/>
    <x v="3"/>
    <s v="KL06210006"/>
    <s v="Sigdals Skiklub"/>
    <x v="4101"/>
  </r>
  <r>
    <n v="27922"/>
    <x v="3"/>
    <s v="KL18700008"/>
    <s v="Sigerfjord Idrettslag"/>
    <x v="4102"/>
  </r>
  <r>
    <n v="19926"/>
    <x v="3"/>
    <s v="KL02130007"/>
    <s v="Siggerud Idrettslag"/>
    <x v="4103"/>
  </r>
  <r>
    <n v="456849"/>
    <x v="3"/>
    <s v="KL02130054"/>
    <s v="Siggerud Klatreklubb"/>
    <x v="4104"/>
  </r>
  <r>
    <n v="23395"/>
    <x v="3"/>
    <s v="KL08110001"/>
    <s v="Siljan Idrettslag"/>
    <x v="4105"/>
  </r>
  <r>
    <n v="23397"/>
    <x v="3"/>
    <s v="KL08110003"/>
    <s v="Siljan Mc Clubb"/>
    <x v="4106"/>
  </r>
  <r>
    <n v="21846"/>
    <x v="3"/>
    <s v="KL04270018"/>
    <s v="Siljuberget Skilag"/>
    <x v="4107"/>
  </r>
  <r>
    <n v="20975"/>
    <x v="3"/>
    <s v="KL03010330"/>
    <s v="Simensbråten Idrettslag"/>
    <x v="4108"/>
  </r>
  <r>
    <n v="22756"/>
    <x v="3"/>
    <s v="KL06230015"/>
    <s v="Simostranda IL"/>
    <x v="4109"/>
  </r>
  <r>
    <n v="26452"/>
    <x v="3"/>
    <s v="KL16010064"/>
    <s v="Singsaker Basketballklubb"/>
    <x v="4110"/>
  </r>
  <r>
    <n v="26871"/>
    <x v="3"/>
    <s v="KL16480003"/>
    <s v="Singsås Idrettslag"/>
    <x v="4111"/>
  </r>
  <r>
    <n v="26882"/>
    <x v="3"/>
    <s v="KL16480016"/>
    <s v="Singsås Motorklubb"/>
    <x v="4112"/>
  </r>
  <r>
    <n v="21147"/>
    <x v="3"/>
    <s v="KL03010536"/>
    <s v="Sinsen Cricket Club"/>
    <x v="4113"/>
  </r>
  <r>
    <n v="20977"/>
    <x v="3"/>
    <s v="KL03010332"/>
    <s v="Sinsen Gymnastikk Og Turnforening"/>
    <x v="4114"/>
  </r>
  <r>
    <n v="20801"/>
    <x v="3"/>
    <s v="KL03010138"/>
    <s v="Sinsen Tennisklubb"/>
    <x v="4115"/>
  </r>
  <r>
    <n v="721718"/>
    <x v="3"/>
    <s v="KL03011543"/>
    <s v="Sinsen-Refstad Idrettslag"/>
    <x v="4116"/>
  </r>
  <r>
    <n v="496241"/>
    <x v="3"/>
    <s v="KL10460008"/>
    <s v="Sirdal Fjellgolfklubb"/>
    <x v="4117"/>
  </r>
  <r>
    <n v="24095"/>
    <x v="3"/>
    <s v="KL10460001"/>
    <s v="Sirdal Skilag"/>
    <x v="4118"/>
  </r>
  <r>
    <n v="470153"/>
    <x v="3"/>
    <s v="KL06020143"/>
    <s v="Sirens Cheerdanceklubb"/>
    <x v="4119"/>
  </r>
  <r>
    <n v="24502"/>
    <x v="3"/>
    <s v="KL11190023"/>
    <s v="Sirevåg Dykkerklubb"/>
    <x v="4120"/>
  </r>
  <r>
    <n v="28597"/>
    <x v="3"/>
    <s v="KL20250004"/>
    <s v="Sirma Il"/>
    <x v="4121"/>
  </r>
  <r>
    <n v="27277"/>
    <x v="3"/>
    <s v="KL17490004"/>
    <s v="Sitter Idrettslag Pistolklubb"/>
    <x v="4122"/>
  </r>
  <r>
    <n v="20979"/>
    <x v="3"/>
    <s v="KL03010334"/>
    <s v="Siv Gymnastikkforening"/>
    <x v="4123"/>
  </r>
  <r>
    <n v="611871"/>
    <x v="3"/>
    <s v="KL19020227"/>
    <s v="Sjarmtrollan Idrettslag"/>
    <x v="4124"/>
  </r>
  <r>
    <n v="26453"/>
    <x v="3"/>
    <s v="KL16010065"/>
    <s v="Sjetne Idrettslag"/>
    <x v="4125"/>
  </r>
  <r>
    <n v="20980"/>
    <x v="3"/>
    <s v="KL03010335"/>
    <s v="Sjøløwen Dykkerklubb"/>
    <x v="4126"/>
  </r>
  <r>
    <n v="763852"/>
    <x v="3"/>
    <s v="KL14200024"/>
    <s v="Sjøspretten"/>
    <x v="4127"/>
  </r>
  <r>
    <n v="20015"/>
    <x v="3"/>
    <s v="KL02160024"/>
    <s v="Sjøstjerna Svømme- og Livredningsklubb"/>
    <x v="21"/>
  </r>
  <r>
    <n v="22174"/>
    <x v="3"/>
    <s v="KL05150005"/>
    <s v="Sjårdalen Idrettslag"/>
    <x v="4128"/>
  </r>
  <r>
    <n v="22824"/>
    <x v="3"/>
    <s v="KL06260015"/>
    <s v="Sjåstad/ Vestre Lier Il"/>
    <x v="4129"/>
  </r>
  <r>
    <n v="26480"/>
    <x v="3"/>
    <s v="KL16010094"/>
    <s v="Sk Trondheims-Ørn"/>
    <x v="4130"/>
  </r>
  <r>
    <n v="24720"/>
    <x v="3"/>
    <s v="KL11490016"/>
    <s v="Sk Vedavåg Karmøy"/>
    <x v="4131"/>
  </r>
  <r>
    <n v="479595"/>
    <x v="3"/>
    <s v="KL08330009"/>
    <s v="Skafså Motorsportklubb"/>
    <x v="4132"/>
  </r>
  <r>
    <n v="527709"/>
    <x v="3"/>
    <s v="KL09060131"/>
    <s v="Skagerrak Dykkerklubb"/>
    <x v="4133"/>
  </r>
  <r>
    <n v="28119"/>
    <x v="3"/>
    <s v="KL19020105"/>
    <s v="Skansen Bowlingklubb"/>
    <x v="4134"/>
  </r>
  <r>
    <n v="25955"/>
    <x v="3"/>
    <s v="KL15040037"/>
    <s v="Skarbøvik Idrettsforening Breddeklubb"/>
    <x v="4135"/>
  </r>
  <r>
    <n v="25298"/>
    <x v="3"/>
    <s v="KL12280012"/>
    <s v="Skare Idrettslag"/>
    <x v="2262"/>
  </r>
  <r>
    <n v="680701"/>
    <x v="3"/>
    <s v="KL15020094"/>
    <s v="Skaret Skiforening"/>
    <x v="4136"/>
  </r>
  <r>
    <n v="21761"/>
    <x v="3"/>
    <s v="KL04190019"/>
    <s v="Skarnes Håndball"/>
    <x v="4137"/>
  </r>
  <r>
    <n v="21752"/>
    <x v="3"/>
    <s v="KL04190010"/>
    <s v="Skarnes IL"/>
    <x v="4138"/>
  </r>
  <r>
    <n v="23459"/>
    <x v="3"/>
    <s v="KL08210005"/>
    <s v="Skarphedin IL"/>
    <x v="4139"/>
  </r>
  <r>
    <n v="28053"/>
    <x v="3"/>
    <s v="KL19020030"/>
    <s v="Skarven Idrettslag"/>
    <x v="4140"/>
  </r>
  <r>
    <n v="27093"/>
    <x v="3"/>
    <s v="KL17140017"/>
    <s v="Skatval Skilag"/>
    <x v="4141"/>
  </r>
  <r>
    <n v="19984"/>
    <x v="3"/>
    <s v="KL02150012"/>
    <s v="Skaubygda Il"/>
    <x v="4142"/>
  </r>
  <r>
    <n v="19853"/>
    <x v="3"/>
    <s v="KL01280009"/>
    <s v="Skaukameratene Orienteringslag"/>
    <x v="4143"/>
  </r>
  <r>
    <n v="26920"/>
    <x v="3"/>
    <s v="KL16570006"/>
    <s v="Skaun Ballklubb"/>
    <x v="4144"/>
  </r>
  <r>
    <n v="26923"/>
    <x v="3"/>
    <s v="KL16570010"/>
    <s v="Skaun Handballklubb"/>
    <x v="4145"/>
  </r>
  <r>
    <n v="26918"/>
    <x v="3"/>
    <s v="KL16570004"/>
    <s v="Skaun Idrettslag"/>
    <x v="4146"/>
  </r>
  <r>
    <n v="900270"/>
    <x v="3"/>
    <s v="KL50290001"/>
    <s v="SKAUN KAJAKKLUBB"/>
    <x v="4147"/>
  </r>
  <r>
    <n v="25749"/>
    <x v="3"/>
    <s v="KL14390004"/>
    <s v="Skavøypoll Idrettslag"/>
    <x v="4148"/>
  </r>
  <r>
    <n v="20463"/>
    <x v="3"/>
    <s v="KL02310045"/>
    <s v="Skedsmo Bryteklubb"/>
    <x v="4149"/>
  </r>
  <r>
    <n v="20445"/>
    <x v="3"/>
    <s v="KL02310027"/>
    <s v="Skedsmo Fotballklubb"/>
    <x v="4150"/>
  </r>
  <r>
    <n v="20474"/>
    <x v="3"/>
    <s v="KL02310056"/>
    <s v="Skedsmo Håndballklubb"/>
    <x v="4151"/>
  </r>
  <r>
    <n v="20476"/>
    <x v="3"/>
    <s v="KL02310058"/>
    <s v="Skedsmo Ishockeyklubb"/>
    <x v="4152"/>
  </r>
  <r>
    <n v="20462"/>
    <x v="3"/>
    <s v="KL02310044"/>
    <s v="Skedsmo Karateklubb"/>
    <x v="4153"/>
  </r>
  <r>
    <n v="20447"/>
    <x v="3"/>
    <s v="KL02310029"/>
    <s v="Skedsmo Rideklubb"/>
    <x v="4154"/>
  </r>
  <r>
    <n v="20448"/>
    <x v="3"/>
    <s v="KL02310030"/>
    <s v="Skedsmo Skiklubb"/>
    <x v="4155"/>
  </r>
  <r>
    <n v="20449"/>
    <x v="3"/>
    <s v="KL02310031"/>
    <s v="Skedsmo Svømmeklubb"/>
    <x v="4156"/>
  </r>
  <r>
    <n v="831947"/>
    <x v="3"/>
    <s v="KL02311607"/>
    <s v="Skedsmo Tan Gun Taekwondo IL"/>
    <x v="4157"/>
  </r>
  <r>
    <n v="20469"/>
    <x v="3"/>
    <s v="KL02310051"/>
    <s v="Skedsmo Tennisklubb"/>
    <x v="4158"/>
  </r>
  <r>
    <n v="22272"/>
    <x v="3"/>
    <s v="KL05220017"/>
    <s v="Skei Golfklubb"/>
    <x v="4159"/>
  </r>
  <r>
    <n v="20982"/>
    <x v="3"/>
    <s v="KL03010337"/>
    <s v="Skeid"/>
    <x v="4160"/>
  </r>
  <r>
    <n v="610172"/>
    <x v="3"/>
    <s v="KL05110026"/>
    <s v="Skeivoll Ride- og Kjøreklubb"/>
    <x v="4161"/>
  </r>
  <r>
    <n v="19936"/>
    <x v="3"/>
    <s v="KL02130017"/>
    <s v="Ski Aktivitetslag For Funskjonshemmede"/>
    <x v="4162"/>
  </r>
  <r>
    <n v="721552"/>
    <x v="3"/>
    <s v="KL02130069"/>
    <s v="Ski Bryteklubb"/>
    <x v="4163"/>
  </r>
  <r>
    <n v="19948"/>
    <x v="3"/>
    <s v="KL02130029"/>
    <s v="Ski Golfklubb"/>
    <x v="4164"/>
  </r>
  <r>
    <n v="19928"/>
    <x v="3"/>
    <s v="KL02130009"/>
    <s v="Ski IL Alliansen "/>
    <x v="4165"/>
  </r>
  <r>
    <n v="92755"/>
    <x v="3"/>
    <s v="KL02130040"/>
    <s v="Ski IL Fotball"/>
    <x v="4166"/>
  </r>
  <r>
    <n v="92753"/>
    <x v="3"/>
    <s v="KL02130038"/>
    <s v="Ski IL Håndball"/>
    <x v="4167"/>
  </r>
  <r>
    <n v="194286"/>
    <x v="3"/>
    <s v="KL02130047"/>
    <s v="Ski IL Innebandy"/>
    <x v="4168"/>
  </r>
  <r>
    <n v="92751"/>
    <x v="3"/>
    <s v="KL02130036"/>
    <s v="Ski IL Ishockey"/>
    <x v="4169"/>
  </r>
  <r>
    <n v="92752"/>
    <x v="3"/>
    <s v="KL02130037"/>
    <s v="Ski IL Tennis"/>
    <x v="2417"/>
  </r>
  <r>
    <n v="92754"/>
    <x v="3"/>
    <s v="KL02130039"/>
    <s v="Ski IL Turn"/>
    <x v="4170"/>
  </r>
  <r>
    <n v="498148"/>
    <x v="3"/>
    <s v="KL02130059"/>
    <s v="Ski Klatreklubb"/>
    <x v="4171"/>
  </r>
  <r>
    <n v="22486"/>
    <x v="3"/>
    <s v="KL06020006"/>
    <s v="SKI- OG BALLKLUBBEN DRAFN"/>
    <x v="4172"/>
  </r>
  <r>
    <n v="22527"/>
    <x v="3"/>
    <s v="KL06020050"/>
    <s v="Ski og ballklubben Skiold"/>
    <x v="4173"/>
  </r>
  <r>
    <n v="20835"/>
    <x v="3"/>
    <s v="KL03010175"/>
    <s v="Ski- Og Fotballklubben Lyn"/>
    <x v="4174"/>
  </r>
  <r>
    <n v="23831"/>
    <x v="3"/>
    <s v="KL10010061"/>
    <s v="Ski Og Skøiteklubben Oddersjaa"/>
    <x v="4175"/>
  </r>
  <r>
    <n v="19932"/>
    <x v="3"/>
    <s v="KL02130013"/>
    <s v="Ski Svømmeklubb"/>
    <x v="4176"/>
  </r>
  <r>
    <n v="19938"/>
    <x v="3"/>
    <s v="KL02130019"/>
    <s v="Ski Taekwondo Klubb"/>
    <x v="4177"/>
  </r>
  <r>
    <n v="28349"/>
    <x v="3"/>
    <s v="KL19390002"/>
    <s v="Skibotn Idrettslag"/>
    <x v="4178"/>
  </r>
  <r>
    <n v="23295"/>
    <x v="3"/>
    <s v="KL08060013"/>
    <s v="Skien Alpinklubb"/>
    <x v="4179"/>
  </r>
  <r>
    <n v="838562"/>
    <x v="3"/>
    <s v="KL08060134"/>
    <s v="Skien Atletklubb"/>
    <x v="4180"/>
  </r>
  <r>
    <n v="23328"/>
    <x v="3"/>
    <s v="KL08060046"/>
    <s v="Skien Badmintonklubb"/>
    <x v="4181"/>
  </r>
  <r>
    <n v="23306"/>
    <x v="3"/>
    <s v="KL08060024"/>
    <s v="Skien Basketballklubb"/>
    <x v="3857"/>
  </r>
  <r>
    <n v="722493"/>
    <x v="3"/>
    <s v="KL08060124"/>
    <s v="Skien Bokseklubb"/>
    <x v="21"/>
  </r>
  <r>
    <n v="23347"/>
    <x v="3"/>
    <s v="KL08060065"/>
    <s v="Skien Bordtennisklubb"/>
    <x v="4182"/>
  </r>
  <r>
    <n v="23308"/>
    <x v="3"/>
    <s v="KL08060026"/>
    <s v="Skien Ishockeyklubb"/>
    <x v="4183"/>
  </r>
  <r>
    <n v="738249"/>
    <x v="3"/>
    <s v="KL08060127"/>
    <s v="Skien Kjelkehockey Klubb"/>
    <x v="4184"/>
  </r>
  <r>
    <n v="23310"/>
    <x v="3"/>
    <s v="KL08060028"/>
    <s v="Skien Nanbudo Klubb"/>
    <x v="4185"/>
  </r>
  <r>
    <n v="23311"/>
    <x v="3"/>
    <s v="KL08060029"/>
    <s v="Skien Orienteringsklubb"/>
    <x v="4186"/>
  </r>
  <r>
    <n v="606598"/>
    <x v="3"/>
    <s v="KL08060116"/>
    <s v="Skien Rideklubb"/>
    <x v="4187"/>
  </r>
  <r>
    <n v="23314"/>
    <x v="3"/>
    <s v="KL08060032"/>
    <s v="Skien Svømmeklubb"/>
    <x v="4188"/>
  </r>
  <r>
    <n v="770092"/>
    <x v="3"/>
    <s v="KL08060129"/>
    <s v="Skien Taekwon-Do Klubb"/>
    <x v="4189"/>
  </r>
  <r>
    <n v="23327"/>
    <x v="3"/>
    <s v="KL08060045"/>
    <s v="Skien Tennisklubb"/>
    <x v="1780"/>
  </r>
  <r>
    <n v="23318"/>
    <x v="3"/>
    <s v="KL08060036"/>
    <s v="Skiens Ballklubbs Hovedforening"/>
    <x v="4190"/>
  </r>
  <r>
    <n v="20750"/>
    <x v="3"/>
    <s v="KL03010080"/>
    <s v="Skiforeningen - Foreningen Til Ski-idrettens Fremme"/>
    <x v="4191"/>
  </r>
  <r>
    <n v="24267"/>
    <x v="3"/>
    <s v="KL11030048"/>
    <s v="Skiforeningen i Stavanger"/>
    <x v="4192"/>
  </r>
  <r>
    <n v="20774"/>
    <x v="3"/>
    <s v="KL03010106"/>
    <s v="Skiklubben Grenaderen"/>
    <x v="4193"/>
  </r>
  <r>
    <n v="19933"/>
    <x v="3"/>
    <s v="KL02130014"/>
    <s v="Skimt Ski &amp; Orientering"/>
    <x v="4194"/>
  </r>
  <r>
    <n v="24289"/>
    <x v="3"/>
    <s v="KL11030070"/>
    <s v="Skipper Worse Sport"/>
    <x v="1681"/>
  </r>
  <r>
    <n v="800699"/>
    <x v="3"/>
    <s v="KL12190023"/>
    <s v="Skippervik Frisbeegolfklubb"/>
    <x v="4195"/>
  </r>
  <r>
    <n v="19843"/>
    <x v="3"/>
    <s v="KL01270001"/>
    <s v="Skiptvet IL"/>
    <x v="4196"/>
  </r>
  <r>
    <n v="205187"/>
    <x v="3"/>
    <s v="KL01270006"/>
    <s v="Skiptvet Motoraktivitetsklubb"/>
    <x v="973"/>
  </r>
  <r>
    <n v="495195"/>
    <x v="3"/>
    <s v="KL01270007"/>
    <s v="Skiptvet Svømme og Livredningsklubb"/>
    <x v="21"/>
  </r>
  <r>
    <n v="19844"/>
    <x v="3"/>
    <s v="KL01270002"/>
    <s v="Skiptvet Turnforening"/>
    <x v="4197"/>
  </r>
  <r>
    <n v="681900"/>
    <x v="3"/>
    <s v="KL01051033"/>
    <s v="Skjeberg Cykleklub"/>
    <x v="4198"/>
  </r>
  <r>
    <n v="19603"/>
    <x v="3"/>
    <s v="KL01050068"/>
    <s v="Skjeberg Golfklubb"/>
    <x v="4199"/>
  </r>
  <r>
    <n v="19595"/>
    <x v="3"/>
    <s v="KL01050060"/>
    <s v="Skjeberg Sportsklubb"/>
    <x v="4200"/>
  </r>
  <r>
    <n v="19596"/>
    <x v="3"/>
    <s v="KL01050061"/>
    <s v="Skjeberg Turnforening"/>
    <x v="4201"/>
  </r>
  <r>
    <n v="19597"/>
    <x v="3"/>
    <s v="KL01050062"/>
    <s v="Skjeberg Volleyballklubb"/>
    <x v="4202"/>
  </r>
  <r>
    <n v="27094"/>
    <x v="3"/>
    <s v="KL17140018"/>
    <s v="Skjelstadmark Idrettslag"/>
    <x v="4203"/>
  </r>
  <r>
    <n v="528645"/>
    <x v="3"/>
    <s v="KL18040128"/>
    <s v="Skjerstad Idrettslag"/>
    <x v="4204"/>
  </r>
  <r>
    <n v="28363"/>
    <x v="3"/>
    <s v="KL19410004"/>
    <s v="Skjervøy Idrettsklubb"/>
    <x v="4205"/>
  </r>
  <r>
    <n v="28364"/>
    <x v="3"/>
    <s v="KL19410005"/>
    <s v="Skjervøy Skøyte- Og Ishockeyklubb"/>
    <x v="4206"/>
  </r>
  <r>
    <n v="211223"/>
    <x v="3"/>
    <s v="KL02310099"/>
    <s v="Skjetten Fotball"/>
    <x v="4207"/>
  </r>
  <r>
    <n v="24696"/>
    <x v="3"/>
    <s v="KL11460008"/>
    <s v="SKJOLD IDRETTSLAG"/>
    <x v="4208"/>
  </r>
  <r>
    <n v="24757"/>
    <x v="3"/>
    <s v="KL11540002"/>
    <s v="Skjoldar Il"/>
    <x v="4209"/>
  </r>
  <r>
    <n v="27419"/>
    <x v="3"/>
    <s v="KL18050039"/>
    <s v="Skjomen Idrettslag"/>
    <x v="2802"/>
  </r>
  <r>
    <n v="806040"/>
    <x v="3"/>
    <s v="KL08140026"/>
    <s v="Skjærgården Klatreklubb"/>
    <x v="4210"/>
  </r>
  <r>
    <n v="449450"/>
    <x v="3"/>
    <s v="KL05130005"/>
    <s v="Skjåk Hestlag"/>
    <x v="4211"/>
  </r>
  <r>
    <n v="22161"/>
    <x v="3"/>
    <s v="KL05130001"/>
    <s v="Skjåk IL"/>
    <x v="4212"/>
  </r>
  <r>
    <n v="22162"/>
    <x v="3"/>
    <s v="KL05130002"/>
    <s v="Skjåk Pistolklubb"/>
    <x v="4213"/>
  </r>
  <r>
    <n v="26131"/>
    <x v="3"/>
    <s v="KL15290005"/>
    <s v="Skodje Idrettslag"/>
    <x v="4214"/>
  </r>
  <r>
    <n v="26135"/>
    <x v="3"/>
    <s v="KL15290009"/>
    <s v="Skodje Trial Klubb"/>
    <x v="4215"/>
  </r>
  <r>
    <n v="20609"/>
    <x v="3"/>
    <s v="KL02360023"/>
    <s v="Skogbygda Idrettsforening"/>
    <x v="4216"/>
  </r>
  <r>
    <n v="20684"/>
    <x v="3"/>
    <s v="KL02390011"/>
    <s v="Skogdjerv Idrettslag"/>
    <x v="4217"/>
  </r>
  <r>
    <n v="742458"/>
    <x v="3"/>
    <s v="KL06020182"/>
    <s v="Skoger &amp; Fjell Karate Klubb"/>
    <x v="4218"/>
  </r>
  <r>
    <n v="22528"/>
    <x v="3"/>
    <s v="KL06020051"/>
    <s v="Skoger Idrettslag"/>
    <x v="4219"/>
  </r>
  <r>
    <n v="22529"/>
    <x v="3"/>
    <s v="KL06020052"/>
    <s v="Skoger Turn"/>
    <x v="4220"/>
  </r>
  <r>
    <n v="27159"/>
    <x v="3"/>
    <s v="KL17190020"/>
    <s v="Skogn Idrettslag"/>
    <x v="4221"/>
  </r>
  <r>
    <n v="28054"/>
    <x v="3"/>
    <s v="KL19020031"/>
    <s v="Skognes Omegn IL"/>
    <x v="3375"/>
  </r>
  <r>
    <n v="19671"/>
    <x v="3"/>
    <s v="KL01060037"/>
    <s v="Skogstrand Idrettslag"/>
    <x v="4222"/>
  </r>
  <r>
    <n v="25442"/>
    <x v="3"/>
    <s v="KL12450002"/>
    <s v="Skogsvåg Idrettslag"/>
    <x v="4223"/>
  </r>
  <r>
    <n v="27612"/>
    <x v="3"/>
    <s v="KL18330032"/>
    <s v="Skonseng Ungdomslag"/>
    <x v="4224"/>
  </r>
  <r>
    <n v="22934"/>
    <x v="3"/>
    <s v="KL07010032"/>
    <s v="Skoppum Idrettslag"/>
    <x v="4225"/>
  </r>
  <r>
    <n v="23320"/>
    <x v="3"/>
    <s v="KL08060038"/>
    <s v="Skotfoss Turn Og Idrettsforening Hovedforeningen"/>
    <x v="4226"/>
  </r>
  <r>
    <n v="860592"/>
    <x v="3"/>
    <s v="KL06240042"/>
    <s v="Skotselv Volleyballklubb"/>
    <x v="4227"/>
  </r>
  <r>
    <n v="21771"/>
    <x v="3"/>
    <s v="KL04200008"/>
    <s v="Skotterud Idrettslag"/>
    <x v="4228"/>
  </r>
  <r>
    <n v="22432"/>
    <x v="3"/>
    <s v="KL05420009"/>
    <s v="Skrautvål Idrettslag"/>
    <x v="4229"/>
  </r>
  <r>
    <n v="22282"/>
    <x v="3"/>
    <s v="KL05280010"/>
    <s v="Skreia Idrettslag"/>
    <x v="4230"/>
  </r>
  <r>
    <n v="22284"/>
    <x v="3"/>
    <s v="KL05280012"/>
    <s v="Skreia Skøyteklubb Toten"/>
    <x v="4231"/>
  </r>
  <r>
    <n v="24713"/>
    <x v="3"/>
    <s v="KL11490009"/>
    <s v="Skudenes Pistolklubb"/>
    <x v="4232"/>
  </r>
  <r>
    <n v="208504"/>
    <x v="3"/>
    <s v="KL11490058"/>
    <s v="Skudenes Rytterklubb"/>
    <x v="4233"/>
  </r>
  <r>
    <n v="24714"/>
    <x v="3"/>
    <s v="KL11490010"/>
    <s v="Skudenes Turnforening"/>
    <x v="4234"/>
  </r>
  <r>
    <n v="24715"/>
    <x v="3"/>
    <s v="KL11490011"/>
    <s v="Skudenes Ungdoms- &amp; Idrettslag"/>
    <x v="4235"/>
  </r>
  <r>
    <n v="763588"/>
    <x v="3"/>
    <s v="KL11490079"/>
    <s v="Skudeneshavn Kajakklubb"/>
    <x v="4236"/>
  </r>
  <r>
    <n v="22719"/>
    <x v="3"/>
    <s v="KL06200009"/>
    <s v="Skurdalen IL"/>
    <x v="21"/>
  </r>
  <r>
    <n v="840312"/>
    <x v="3"/>
    <s v="KL02160036"/>
    <s v="Skuterud Rideklubb"/>
    <x v="4237"/>
  </r>
  <r>
    <n v="28230"/>
    <x v="3"/>
    <s v="KL19250002"/>
    <s v="Skøelv Idretts- og Grendelag"/>
    <x v="4238"/>
  </r>
  <r>
    <n v="833625"/>
    <x v="3"/>
    <s v="KL02300083"/>
    <s v="Skøyteklubben Lørenskog"/>
    <x v="4239"/>
  </r>
  <r>
    <n v="22196"/>
    <x v="3"/>
    <s v="KL05160014"/>
    <s v="Skåbu Tverrbygda Espedalen Il"/>
    <x v="4240"/>
  </r>
  <r>
    <n v="25846"/>
    <x v="3"/>
    <s v="KL15020034"/>
    <s v="Skåla Idrettslag"/>
    <x v="4241"/>
  </r>
  <r>
    <n v="25175"/>
    <x v="3"/>
    <s v="KL12110006"/>
    <s v="Skånevik Idrettslag"/>
    <x v="4242"/>
  </r>
  <r>
    <n v="28162"/>
    <x v="3"/>
    <s v="KL19130006"/>
    <s v="Skånland Og Omegn Idrettsforening"/>
    <x v="4243"/>
  </r>
  <r>
    <n v="139667"/>
    <x v="3"/>
    <s v="KL19130013"/>
    <s v="Skånland Sportsklubb"/>
    <x v="4244"/>
  </r>
  <r>
    <n v="28163"/>
    <x v="3"/>
    <s v="KL19130008"/>
    <s v="Skånland Stall og Rideklubb"/>
    <x v="4245"/>
  </r>
  <r>
    <n v="598195"/>
    <x v="3"/>
    <s v="KL11010047"/>
    <s v="Skåra Rideklubb"/>
    <x v="4246"/>
  </r>
  <r>
    <n v="20396"/>
    <x v="3"/>
    <s v="KL02300034"/>
    <s v="Skårer Ballklubb"/>
    <x v="4247"/>
  </r>
  <r>
    <n v="20414"/>
    <x v="3"/>
    <s v="KL02300052"/>
    <s v="Skårer Hockeyklubb"/>
    <x v="65"/>
  </r>
  <r>
    <n v="23010"/>
    <x v="3"/>
    <s v="KL07040045"/>
    <s v="Slagen Badmintonklubb"/>
    <x v="4248"/>
  </r>
  <r>
    <n v="23011"/>
    <x v="3"/>
    <s v="KL07040046"/>
    <s v="Slagen Idrettsforening"/>
    <x v="4249"/>
  </r>
  <r>
    <n v="23333"/>
    <x v="3"/>
    <s v="KL08060051"/>
    <s v="Sledehundklubben Mush"/>
    <x v="1713"/>
  </r>
  <r>
    <n v="21423"/>
    <x v="3"/>
    <s v="KL03010820"/>
    <s v="Slemdal Judoklubb"/>
    <x v="4250"/>
  </r>
  <r>
    <n v="22857"/>
    <x v="3"/>
    <s v="KL06270016"/>
    <s v="Slemmestad Idrettsforening"/>
    <x v="4251"/>
  </r>
  <r>
    <n v="579071"/>
    <x v="3"/>
    <s v="KL06270036"/>
    <s v="Slemmestad og Omegn Turnforening"/>
    <x v="4252"/>
  </r>
  <r>
    <n v="869075"/>
    <x v="3"/>
    <s v="KL18340018"/>
    <s v="Sleneset Golfklubb"/>
    <x v="4253"/>
  </r>
  <r>
    <n v="28310"/>
    <x v="3"/>
    <s v="KL19330010"/>
    <s v="Sletta UIL"/>
    <x v="4254"/>
  </r>
  <r>
    <n v="769962"/>
    <x v="3"/>
    <s v="KL11060108"/>
    <s v="Slettaa Dykkerklubb"/>
    <x v="4255"/>
  </r>
  <r>
    <n v="27639"/>
    <x v="3"/>
    <s v="KL18330059"/>
    <s v="Sletten Kjøre- og Rideklubb"/>
    <x v="4256"/>
  </r>
  <r>
    <n v="21872"/>
    <x v="3"/>
    <s v="KL04280007"/>
    <s v="Slettås Idrettslag"/>
    <x v="4257"/>
  </r>
  <r>
    <n v="610315"/>
    <x v="3"/>
    <s v="KL01068003"/>
    <s v="Slevik Idrettslag"/>
    <x v="4258"/>
  </r>
  <r>
    <n v="19728"/>
    <x v="3"/>
    <s v="KL01060094"/>
    <s v="Slevik Innebandyklubb"/>
    <x v="4259"/>
  </r>
  <r>
    <n v="22458"/>
    <x v="3"/>
    <s v="KL05430006"/>
    <s v="Slidre/Røn Fotball Klubb"/>
    <x v="4260"/>
  </r>
  <r>
    <n v="19836"/>
    <x v="3"/>
    <s v="KL01250011"/>
    <s v="Slitu I F"/>
    <x v="4261"/>
  </r>
  <r>
    <n v="21753"/>
    <x v="3"/>
    <s v="KL04190011"/>
    <s v="Slåstad Idrettslag"/>
    <x v="4262"/>
  </r>
  <r>
    <n v="21754"/>
    <x v="3"/>
    <s v="KL04190012"/>
    <s v="Slåstad Vannskiklubb"/>
    <x v="4263"/>
  </r>
  <r>
    <n v="851866"/>
    <x v="3"/>
    <s v="KL01230012"/>
    <s v="Smaalenene Padelklubb"/>
    <x v="4264"/>
  </r>
  <r>
    <n v="19819"/>
    <x v="3"/>
    <s v="KL01240018"/>
    <s v="Smaalenene Sykkelklubb"/>
    <x v="4265"/>
  </r>
  <r>
    <n v="220597"/>
    <x v="3"/>
    <s v="KL15730007"/>
    <s v="Smøla Golfklubb"/>
    <x v="4266"/>
  </r>
  <r>
    <n v="26396"/>
    <x v="3"/>
    <s v="KL15730002"/>
    <s v="Smøla Idrettslag"/>
    <x v="4267"/>
  </r>
  <r>
    <n v="891289"/>
    <x v="3"/>
    <s v="KL15730012"/>
    <s v="Smøla Tae Kwon Do Klubb"/>
    <x v="4268"/>
  </r>
  <r>
    <n v="24928"/>
    <x v="3"/>
    <s v="KL12010188"/>
    <s v="Smørås Idrettslag"/>
    <x v="4269"/>
  </r>
  <r>
    <n v="702754"/>
    <x v="3"/>
    <s v="KL02190297"/>
    <s v="Snarøya Gymnastikk- og Turnforening"/>
    <x v="4270"/>
  </r>
  <r>
    <n v="20132"/>
    <x v="3"/>
    <s v="KL02190085"/>
    <s v="Snarøya Sportsklubb"/>
    <x v="4271"/>
  </r>
  <r>
    <n v="20133"/>
    <x v="3"/>
    <s v="KL02190086"/>
    <s v="Snarøya Tennisklubb"/>
    <x v="4272"/>
  </r>
  <r>
    <n v="22099"/>
    <x v="3"/>
    <s v="KL05020042"/>
    <s v="Snertingdal Idrettsforening"/>
    <x v="4273"/>
  </r>
  <r>
    <n v="22118"/>
    <x v="3"/>
    <s v="KL05020065"/>
    <s v="Snertingdal IF Fotball"/>
    <x v="21"/>
  </r>
  <r>
    <n v="22119"/>
    <x v="3"/>
    <s v="KL05020066"/>
    <s v="Snertingdal IF Håndball"/>
    <x v="4274"/>
  </r>
  <r>
    <n v="22120"/>
    <x v="3"/>
    <s v="KL05020067"/>
    <s v="Snertingdal IF Orientering"/>
    <x v="4275"/>
  </r>
  <r>
    <n v="22117"/>
    <x v="3"/>
    <s v="KL05020064"/>
    <s v="Snertingdal IF Ski"/>
    <x v="4276"/>
  </r>
  <r>
    <n v="525902"/>
    <x v="3"/>
    <s v="KL16130006"/>
    <s v="Snillfjord Motorklubb"/>
    <x v="4277"/>
  </r>
  <r>
    <n v="877720"/>
    <x v="3"/>
    <s v="KL19020266"/>
    <s v="Snø judoklubb"/>
    <x v="597"/>
  </r>
  <r>
    <n v="23391"/>
    <x v="3"/>
    <s v="KL08070031"/>
    <s v="Snøgg Bryting"/>
    <x v="4278"/>
  </r>
  <r>
    <n v="23386"/>
    <x v="3"/>
    <s v="KL08070026"/>
    <s v="Snøgg Fotball"/>
    <x v="4279"/>
  </r>
  <r>
    <n v="23388"/>
    <x v="3"/>
    <s v="KL08070028"/>
    <s v="Snøgg Friidrett"/>
    <x v="4280"/>
  </r>
  <r>
    <n v="23389"/>
    <x v="3"/>
    <s v="KL08070029"/>
    <s v="Snøgg Skøyter"/>
    <x v="4281"/>
  </r>
  <r>
    <n v="23392"/>
    <x v="3"/>
    <s v="KL08070032"/>
    <s v="Snøgg Svømmeklubb"/>
    <x v="588"/>
  </r>
  <r>
    <n v="23387"/>
    <x v="3"/>
    <s v="KL08070027"/>
    <s v="Snøgg Turn"/>
    <x v="4282"/>
  </r>
  <r>
    <n v="600889"/>
    <x v="3"/>
    <s v="KL17360016"/>
    <s v="Snåsa Flyklubb"/>
    <x v="4283"/>
  </r>
  <r>
    <n v="27233"/>
    <x v="3"/>
    <s v="KL17360002"/>
    <s v="Snåsa Idrettslag"/>
    <x v="4284"/>
  </r>
  <r>
    <n v="27235"/>
    <x v="3"/>
    <s v="KL17360004"/>
    <s v="Snåsa Skiskytterlag"/>
    <x v="2222"/>
  </r>
  <r>
    <n v="20031"/>
    <x v="3"/>
    <s v="KL02170016"/>
    <s v="Sofiemyr Bowlingklubb"/>
    <x v="4285"/>
  </r>
  <r>
    <n v="25686"/>
    <x v="3"/>
    <s v="KL14260011"/>
    <s v="SOGN CYKLEKLUBB"/>
    <x v="4286"/>
  </r>
  <r>
    <n v="784374"/>
    <x v="3"/>
    <s v="KL14200025"/>
    <s v="Sogn fridykkarklubb"/>
    <x v="4287"/>
  </r>
  <r>
    <n v="25646"/>
    <x v="3"/>
    <s v="KL14200004"/>
    <s v="Sogndal Idrettslag"/>
    <x v="4288"/>
  </r>
  <r>
    <n v="175298"/>
    <x v="3"/>
    <s v="KL14200016"/>
    <s v="SOGNDAL IDRETTSLAG FOTBALL"/>
    <x v="4289"/>
  </r>
  <r>
    <n v="25651"/>
    <x v="3"/>
    <s v="KL14200009"/>
    <s v="Sogndal Køyre og Rideklubb"/>
    <x v="4290"/>
  </r>
  <r>
    <n v="26872"/>
    <x v="3"/>
    <s v="KL16480005"/>
    <s v="Sokna Idrettslag"/>
    <x v="4291"/>
  </r>
  <r>
    <n v="609576"/>
    <x v="3"/>
    <s v="KL06050097"/>
    <s v="Sokna Leirdueklubb"/>
    <x v="4292"/>
  </r>
  <r>
    <n v="24471"/>
    <x v="3"/>
    <s v="KL11110007"/>
    <s v="Sokndal Atletklubb"/>
    <x v="4293"/>
  </r>
  <r>
    <n v="24466"/>
    <x v="3"/>
    <s v="KL11110002"/>
    <s v="Sokndal Idrettsklubb"/>
    <x v="4294"/>
  </r>
  <r>
    <n v="24467"/>
    <x v="3"/>
    <s v="KL11110003"/>
    <s v="Sokndal Turnforening"/>
    <x v="4295"/>
  </r>
  <r>
    <n v="22646"/>
    <x v="3"/>
    <s v="KL06050038"/>
    <s v="Soknedalen Idrettslag"/>
    <x v="4296"/>
  </r>
  <r>
    <n v="24592"/>
    <x v="3"/>
    <s v="KL11240023"/>
    <s v="Sola Badmintonklubb"/>
    <x v="4297"/>
  </r>
  <r>
    <n v="720792"/>
    <x v="3"/>
    <s v="KL11240076"/>
    <s v="Sola Baseball Klubb"/>
    <x v="4298"/>
  </r>
  <r>
    <n v="507741"/>
    <x v="3"/>
    <s v="KL11240065"/>
    <s v="Sola BMX"/>
    <x v="4299"/>
  </r>
  <r>
    <n v="24589"/>
    <x v="3"/>
    <s v="KL11240020"/>
    <s v="Sola Brettseilerforening"/>
    <x v="4300"/>
  </r>
  <r>
    <n v="24597"/>
    <x v="3"/>
    <s v="KL11240028"/>
    <s v="Sola Cykleklubb"/>
    <x v="4301"/>
  </r>
  <r>
    <n v="209353"/>
    <x v="3"/>
    <s v="KL11240053"/>
    <s v="Sola Flyklubb"/>
    <x v="4302"/>
  </r>
  <r>
    <n v="209465"/>
    <x v="3"/>
    <s v="KL11240054"/>
    <s v="Sola Flystasjon Flyklubb"/>
    <x v="4303"/>
  </r>
  <r>
    <n v="24613"/>
    <x v="3"/>
    <s v="KL11240044"/>
    <s v="Sola Fotballklubb"/>
    <x v="4304"/>
  </r>
  <r>
    <n v="24612"/>
    <x v="3"/>
    <s v="KL11240043"/>
    <s v="Sola Friidrett"/>
    <x v="4305"/>
  </r>
  <r>
    <n v="24606"/>
    <x v="3"/>
    <s v="KL11240037"/>
    <s v="Sola Golfklubb"/>
    <x v="4306"/>
  </r>
  <r>
    <n v="24614"/>
    <x v="3"/>
    <s v="KL11240045"/>
    <s v="Sola Håndballklubb"/>
    <x v="4307"/>
  </r>
  <r>
    <n v="24586"/>
    <x v="3"/>
    <s v="KL11240017"/>
    <s v="Sola Innebandyklubb"/>
    <x v="4308"/>
  </r>
  <r>
    <n v="738424"/>
    <x v="3"/>
    <s v="KL11240077"/>
    <s v="Sola Judoklubb"/>
    <x v="4309"/>
  </r>
  <r>
    <n v="24588"/>
    <x v="3"/>
    <s v="KL11240019"/>
    <s v="Sola Karateklubb - Seishin Dojo"/>
    <x v="4310"/>
  </r>
  <r>
    <n v="428360"/>
    <x v="3"/>
    <s v="KL11240061"/>
    <s v="Sola Mikroflyklubb"/>
    <x v="4311"/>
  </r>
  <r>
    <n v="24575"/>
    <x v="3"/>
    <s v="KL11240006"/>
    <s v="Sola Pistolklubb"/>
    <x v="4312"/>
  </r>
  <r>
    <n v="882343"/>
    <x v="3"/>
    <s v="KL11240082"/>
    <s v="Sola Skateklubb"/>
    <x v="4313"/>
  </r>
  <r>
    <n v="24576"/>
    <x v="3"/>
    <s v="KL11240007"/>
    <s v="Sola Svømmeklubb"/>
    <x v="4314"/>
  </r>
  <r>
    <n v="24590"/>
    <x v="3"/>
    <s v="KL11240021"/>
    <s v="Sola Taekwon-Do Klubb"/>
    <x v="4315"/>
  </r>
  <r>
    <n v="24611"/>
    <x v="3"/>
    <s v="KL11240042"/>
    <s v="Sola Turn"/>
    <x v="4316"/>
  </r>
  <r>
    <n v="788071"/>
    <x v="3"/>
    <s v="KL11240079"/>
    <s v="Sola Undervannsjakt Og Fridykkerklubb"/>
    <x v="238"/>
  </r>
  <r>
    <n v="179569"/>
    <x v="3"/>
    <s v="KL01220014"/>
    <s v="Solberg Rytterklubb"/>
    <x v="4317"/>
  </r>
  <r>
    <n v="22797"/>
    <x v="3"/>
    <s v="KL06250010"/>
    <s v="Solberg Sportsklubb"/>
    <x v="4318"/>
  </r>
  <r>
    <n v="25848"/>
    <x v="3"/>
    <s v="KL15020036"/>
    <s v="Solemdal Idrettslag"/>
    <x v="4319"/>
  </r>
  <r>
    <n v="21100"/>
    <x v="3"/>
    <s v="KL03010477"/>
    <s v="Solli Bowlingklubb"/>
    <x v="4320"/>
  </r>
  <r>
    <n v="20134"/>
    <x v="3"/>
    <s v="KL02190087"/>
    <s v="Sollihøgda Ski og Salongskytterlag"/>
    <x v="4321"/>
  </r>
  <r>
    <n v="470155"/>
    <x v="3"/>
    <s v="KL07020025"/>
    <s v="Solum Golfklubb"/>
    <x v="4322"/>
  </r>
  <r>
    <n v="470247"/>
    <x v="3"/>
    <s v="KL08060105"/>
    <s v="Solum Terrengsykleklubb"/>
    <x v="4323"/>
  </r>
  <r>
    <n v="25612"/>
    <x v="3"/>
    <s v="KL14120001"/>
    <s v="Solund IL"/>
    <x v="4324"/>
  </r>
  <r>
    <n v="22315"/>
    <x v="3"/>
    <s v="KL05290012"/>
    <s v="Solvoll Idrettslag"/>
    <x v="4325"/>
  </r>
  <r>
    <n v="27645"/>
    <x v="3"/>
    <s v="KL18340005"/>
    <s v="Solværøyan UIL"/>
    <x v="4326"/>
  </r>
  <r>
    <n v="493534"/>
    <x v="3"/>
    <s v="KL04250028"/>
    <s v="Solør Bowlingklubb"/>
    <x v="4327"/>
  </r>
  <r>
    <n v="581923"/>
    <x v="3"/>
    <s v="KL04250033"/>
    <s v="Solør Cykleklubb"/>
    <x v="4328"/>
  </r>
  <r>
    <n v="601513"/>
    <x v="3"/>
    <s v="KL04250035"/>
    <s v="Solør Futsal"/>
    <x v="4329"/>
  </r>
  <r>
    <n v="21801"/>
    <x v="3"/>
    <s v="KL04250008"/>
    <s v="Solør Helsesportlag"/>
    <x v="4330"/>
  </r>
  <r>
    <n v="21812"/>
    <x v="3"/>
    <s v="KL04250019"/>
    <s v="Solør Motorcykkelklubb"/>
    <x v="4331"/>
  </r>
  <r>
    <n v="21802"/>
    <x v="3"/>
    <s v="KL04250009"/>
    <s v="Solør Rideklubb"/>
    <x v="4332"/>
  </r>
  <r>
    <n v="21809"/>
    <x v="3"/>
    <s v="KL04250016"/>
    <s v="Solør Svømmeklubb"/>
    <x v="4333"/>
  </r>
  <r>
    <n v="21811"/>
    <x v="3"/>
    <s v="KL04250018"/>
    <s v="Solør Taekwondo Klubb"/>
    <x v="4334"/>
  </r>
  <r>
    <n v="495904"/>
    <x v="3"/>
    <s v="KL02110033"/>
    <s v="Son Håndballklubb"/>
    <x v="4335"/>
  </r>
  <r>
    <n v="19901"/>
    <x v="3"/>
    <s v="KL02110002"/>
    <s v="Son Slalomklubb"/>
    <x v="4336"/>
  </r>
  <r>
    <n v="24016"/>
    <x v="3"/>
    <s v="KL10170006"/>
    <s v="Songdalen Trialklubb"/>
    <x v="4337"/>
  </r>
  <r>
    <n v="23708"/>
    <x v="3"/>
    <s v="KL09140039"/>
    <s v="Songe Motorbåtforening"/>
    <x v="4338"/>
  </r>
  <r>
    <n v="23694"/>
    <x v="3"/>
    <s v="KL09140004"/>
    <s v="Songe Skiklubb"/>
    <x v="4339"/>
  </r>
  <r>
    <n v="790422"/>
    <x v="3"/>
    <s v="KL02110048"/>
    <s v="Soon Cheerleading"/>
    <x v="4340"/>
  </r>
  <r>
    <n v="563529"/>
    <x v="3"/>
    <s v="KL02110035"/>
    <s v="Soon Cykleklubb"/>
    <x v="4341"/>
  </r>
  <r>
    <n v="163335"/>
    <x v="3"/>
    <s v="KL02110023"/>
    <s v="Soon Golfklubb"/>
    <x v="4342"/>
  </r>
  <r>
    <n v="19904"/>
    <x v="3"/>
    <s v="KL02110005"/>
    <s v="Soon Seilforening"/>
    <x v="4343"/>
  </r>
  <r>
    <n v="19902"/>
    <x v="3"/>
    <s v="KL02110003"/>
    <s v="Soon Tennisklubb"/>
    <x v="4344"/>
  </r>
  <r>
    <n v="742519"/>
    <x v="3"/>
    <s v="KL02110045"/>
    <s v="Soon Triathlonklubb"/>
    <x v="4345"/>
  </r>
  <r>
    <n v="21915"/>
    <x v="3"/>
    <s v="KL04290016"/>
    <s v="Sorknes Golfklubb"/>
    <x v="4346"/>
  </r>
  <r>
    <n v="865038"/>
    <x v="3"/>
    <s v="KL03011620"/>
    <s v="Sorte Drage Kampsport klubb"/>
    <x v="4347"/>
  </r>
  <r>
    <n v="27940"/>
    <x v="3"/>
    <s v="KL18700026"/>
    <s v="Sortland &amp; Omegn Skiklubb"/>
    <x v="4348"/>
  </r>
  <r>
    <n v="27939"/>
    <x v="3"/>
    <s v="KL18700025"/>
    <s v="Sortland Alpinklubb"/>
    <x v="4349"/>
  </r>
  <r>
    <n v="27934"/>
    <x v="3"/>
    <s v="KL18700020"/>
    <s v="Sortland Friidrettsklubb"/>
    <x v="4350"/>
  </r>
  <r>
    <n v="606142"/>
    <x v="3"/>
    <s v="KL18700049"/>
    <s v="Sortland Håndballklubb"/>
    <x v="4351"/>
  </r>
  <r>
    <n v="27925"/>
    <x v="3"/>
    <s v="KL18700011"/>
    <s v="Sortland Idrettslag"/>
    <x v="4352"/>
  </r>
  <r>
    <n v="27927"/>
    <x v="3"/>
    <s v="KL18700013"/>
    <s v="Sortland Judoklubb"/>
    <x v="597"/>
  </r>
  <r>
    <n v="27928"/>
    <x v="3"/>
    <s v="KL18700014"/>
    <s v="Sortland Orienteringslag"/>
    <x v="4353"/>
  </r>
  <r>
    <n v="27929"/>
    <x v="3"/>
    <s v="KL18700015"/>
    <s v="Sortland Pistolklubb"/>
    <x v="4354"/>
  </r>
  <r>
    <n v="27930"/>
    <x v="3"/>
    <s v="KL18700016"/>
    <s v="Sortland Svømme og Livredningsklubb"/>
    <x v="4355"/>
  </r>
  <r>
    <n v="576091"/>
    <x v="3"/>
    <s v="KL18700046"/>
    <s v="Sortland Taekwon-Do Klubb"/>
    <x v="4356"/>
  </r>
  <r>
    <n v="27931"/>
    <x v="3"/>
    <s v="KL18700017"/>
    <s v="Sortland Turnforening"/>
    <x v="4357"/>
  </r>
  <r>
    <n v="27937"/>
    <x v="3"/>
    <s v="KL18700023"/>
    <s v="Sortland Volleyballklubb"/>
    <x v="4358"/>
  </r>
  <r>
    <n v="25460"/>
    <x v="3"/>
    <s v="KL12460013"/>
    <s v="Sotra Badminton Club"/>
    <x v="4359"/>
  </r>
  <r>
    <n v="205578"/>
    <x v="3"/>
    <s v="KL12460031"/>
    <s v="Sotra Golfklubb"/>
    <x v="4360"/>
  </r>
  <r>
    <n v="554233"/>
    <x v="3"/>
    <s v="KL12450014"/>
    <s v="Sotra Kampsportklubb"/>
    <x v="4361"/>
  </r>
  <r>
    <n v="724055"/>
    <x v="3"/>
    <s v="KL12460064"/>
    <s v="Sotra Maratonklubb"/>
    <x v="4362"/>
  </r>
  <r>
    <n v="25449"/>
    <x v="3"/>
    <s v="KL12450011"/>
    <s v="Sotra Motocross Klubb"/>
    <x v="909"/>
  </r>
  <r>
    <n v="25458"/>
    <x v="3"/>
    <s v="KL12460010"/>
    <s v="Sotra Sportsdykkerklubb"/>
    <x v="1612"/>
  </r>
  <r>
    <n v="25459"/>
    <x v="3"/>
    <s v="KL12460011"/>
    <s v="Sotra Sportsklubb"/>
    <x v="4363"/>
  </r>
  <r>
    <n v="25463"/>
    <x v="3"/>
    <s v="KL12460016"/>
    <s v="Sotra Taekwon-Do Klubb"/>
    <x v="4364"/>
  </r>
  <r>
    <n v="25454"/>
    <x v="3"/>
    <s v="KL12460006"/>
    <s v="Sotra Volleyballklubb"/>
    <x v="4365"/>
  </r>
  <r>
    <n v="24053"/>
    <x v="3"/>
    <s v="KL10290003"/>
    <s v="Spangereid Idrettslag"/>
    <x v="4366"/>
  </r>
  <r>
    <n v="26979"/>
    <x v="3"/>
    <s v="KL17020015"/>
    <s v="Sparbu Idrettslag"/>
    <x v="4367"/>
  </r>
  <r>
    <n v="22825"/>
    <x v="3"/>
    <s v="KL06260016"/>
    <s v="Sparta/bragerøen Idrettslaget"/>
    <x v="4368"/>
  </r>
  <r>
    <n v="769482"/>
    <x v="3"/>
    <s v="KL16010552"/>
    <s v="Spektra Cricket Klub"/>
    <x v="4369"/>
  </r>
  <r>
    <n v="27049"/>
    <x v="3"/>
    <s v="KL17030025"/>
    <s v="Spillum Idrettslag"/>
    <x v="4370"/>
  </r>
  <r>
    <n v="23953"/>
    <x v="3"/>
    <s v="KL10030015"/>
    <s v="Spind Idrettsforening"/>
    <x v="4371"/>
  </r>
  <r>
    <n v="20391"/>
    <x v="3"/>
    <s v="KL02300029"/>
    <s v="Spirit Lørenskog Volleyballklubb"/>
    <x v="4372"/>
  </r>
  <r>
    <n v="748142"/>
    <x v="3"/>
    <s v="KL15040112"/>
    <s v="Spjelkavik Drillklubb"/>
    <x v="4373"/>
  </r>
  <r>
    <n v="25956"/>
    <x v="3"/>
    <s v="KL15040039"/>
    <s v="Spjelkavik Idrettslag"/>
    <x v="4374"/>
  </r>
  <r>
    <n v="27458"/>
    <x v="3"/>
    <s v="KL18130011"/>
    <s v="Sport Torghatten I.L."/>
    <x v="4375"/>
  </r>
  <r>
    <n v="781394"/>
    <x v="3"/>
    <s v="KL05010119"/>
    <s v="Sportsen IL"/>
    <x v="4376"/>
  </r>
  <r>
    <n v="20773"/>
    <x v="3"/>
    <s v="KL03010105"/>
    <s v="Sportsforeningen Grei"/>
    <x v="4377"/>
  </r>
  <r>
    <n v="20084"/>
    <x v="3"/>
    <s v="KL02190037"/>
    <s v="Sportsklubb Frem-31"/>
    <x v="4378"/>
  </r>
  <r>
    <n v="20997"/>
    <x v="3"/>
    <s v="KL03010352"/>
    <s v="Sportsklubben Av 1909"/>
    <x v="4379"/>
  </r>
  <r>
    <n v="24772"/>
    <x v="3"/>
    <s v="KL12010008"/>
    <s v="Sportsklubben Baune"/>
    <x v="4380"/>
  </r>
  <r>
    <n v="24807"/>
    <x v="3"/>
    <s v="KL12010048"/>
    <s v="Sportsklubben Bergen Sparta"/>
    <x v="4381"/>
  </r>
  <r>
    <n v="24822"/>
    <x v="3"/>
    <s v="KL12010066"/>
    <s v="Sportsklubben Brann"/>
    <x v="4382"/>
  </r>
  <r>
    <n v="20420"/>
    <x v="3"/>
    <s v="KL02310002"/>
    <s v="Sportsklubben Ceres"/>
    <x v="4383"/>
  </r>
  <r>
    <n v="24827"/>
    <x v="3"/>
    <s v="KL12010071"/>
    <s v="Sportsklubben Djerv"/>
    <x v="4384"/>
  </r>
  <r>
    <n v="24410"/>
    <x v="3"/>
    <s v="KL11060002"/>
    <s v="Sportsklubben Djerv 1919"/>
    <x v="4385"/>
  </r>
  <r>
    <n v="22903"/>
    <x v="3"/>
    <s v="KL07010001"/>
    <s v="Sportsklubben Falk"/>
    <x v="4386"/>
  </r>
  <r>
    <n v="26415"/>
    <x v="3"/>
    <s v="KL16010021"/>
    <s v="Sportsklubben Falken"/>
    <x v="4387"/>
  </r>
  <r>
    <n v="791883"/>
    <x v="3"/>
    <s v="KL17240013"/>
    <s v="Sportsklubben Fjell"/>
    <x v="4388"/>
  </r>
  <r>
    <n v="20751"/>
    <x v="3"/>
    <s v="KL03010081"/>
    <s v="Sportsklubben Forward"/>
    <x v="4389"/>
  </r>
  <r>
    <n v="27389"/>
    <x v="3"/>
    <s v="KL18050009"/>
    <s v="Sportsklubben Hardhaus"/>
    <x v="4390"/>
  </r>
  <r>
    <n v="24412"/>
    <x v="3"/>
    <s v="KL11060004"/>
    <s v="Sportsklubben Haugar"/>
    <x v="4391"/>
  </r>
  <r>
    <n v="25949"/>
    <x v="3"/>
    <s v="KL15040030"/>
    <s v="Sportsklubben Herd"/>
    <x v="4392"/>
  </r>
  <r>
    <n v="24855"/>
    <x v="3"/>
    <s v="KL12010104"/>
    <s v="Sportsklubben Heros"/>
    <x v="4393"/>
  </r>
  <r>
    <n v="27961"/>
    <x v="3"/>
    <s v="KL18710013"/>
    <s v="Sportsklubben Høken"/>
    <x v="4394"/>
  </r>
  <r>
    <n v="24234"/>
    <x v="3"/>
    <s v="KL11030015"/>
    <s v="Sportsklubben Jarl"/>
    <x v="2160"/>
  </r>
  <r>
    <n v="26433"/>
    <x v="3"/>
    <s v="KL16010043"/>
    <s v="Sportsklubben National Kameratene"/>
    <x v="4395"/>
  </r>
  <r>
    <n v="27155"/>
    <x v="3"/>
    <s v="KL17190016"/>
    <s v="Sportsklubben Nessegutten"/>
    <x v="4396"/>
  </r>
  <r>
    <n v="24736"/>
    <x v="3"/>
    <s v="KL11490032"/>
    <s v="Sportsklubben Nord"/>
    <x v="4397"/>
  </r>
  <r>
    <n v="26447"/>
    <x v="3"/>
    <s v="KL16010059"/>
    <s v="Sportsklubben Rapp"/>
    <x v="4398"/>
  </r>
  <r>
    <n v="25844"/>
    <x v="3"/>
    <s v="KL15020032"/>
    <s v="Sportsklubben Rival"/>
    <x v="4399"/>
  </r>
  <r>
    <n v="25954"/>
    <x v="3"/>
    <s v="KL15040036"/>
    <s v="Sportsklubben Rollon"/>
    <x v="4400"/>
  </r>
  <r>
    <n v="20962"/>
    <x v="3"/>
    <s v="KL03010314"/>
    <s v="Sportsklubben Rye"/>
    <x v="4401"/>
  </r>
  <r>
    <n v="28251"/>
    <x v="3"/>
    <s v="KL19270004"/>
    <s v="Sportsklubben Saga"/>
    <x v="4402"/>
  </r>
  <r>
    <n v="21000"/>
    <x v="3"/>
    <s v="KL03010355"/>
    <s v="Sportsklubben Speed"/>
    <x v="4403"/>
  </r>
  <r>
    <n v="19517"/>
    <x v="3"/>
    <s v="KL01040034"/>
    <s v="Sportsklubben Sprint-Jeløy"/>
    <x v="4404"/>
  </r>
  <r>
    <n v="23121"/>
    <x v="3"/>
    <s v="KL07090038"/>
    <s v="Sportsklubben Stag"/>
    <x v="4405"/>
  </r>
  <r>
    <n v="21010"/>
    <x v="3"/>
    <s v="KL03010365"/>
    <s v="Sportsklubben Sterling"/>
    <x v="4406"/>
  </r>
  <r>
    <n v="26764"/>
    <x v="3"/>
    <s v="KL16300001"/>
    <s v="Sportsklubben Stoksund"/>
    <x v="4407"/>
  </r>
  <r>
    <n v="24934"/>
    <x v="3"/>
    <s v="KL12010196"/>
    <s v="Sportsklubben Trane"/>
    <x v="4408"/>
  </r>
  <r>
    <n v="26454"/>
    <x v="3"/>
    <s v="KL16010066"/>
    <s v="Sportsklubben Trygg Lade"/>
    <x v="4409"/>
  </r>
  <r>
    <n v="25849"/>
    <x v="3"/>
    <s v="KL15020037"/>
    <s v="Sportsklubben Træff"/>
    <x v="4410"/>
  </r>
  <r>
    <n v="26493"/>
    <x v="3"/>
    <s v="KL16010109"/>
    <s v="Sportsklubben Ulf-An"/>
    <x v="4411"/>
  </r>
  <r>
    <n v="24425"/>
    <x v="3"/>
    <s v="KL11060017"/>
    <s v="Sportsklubben Vard Haugesund"/>
    <x v="4412"/>
  </r>
  <r>
    <n v="24764"/>
    <x v="3"/>
    <s v="KL11540009"/>
    <s v="Sportsklubben Vats 94"/>
    <x v="4413"/>
  </r>
  <r>
    <n v="20936"/>
    <x v="3"/>
    <s v="KL03010285"/>
    <s v="Sportsklubben Vidar"/>
    <x v="4414"/>
  </r>
  <r>
    <n v="24944"/>
    <x v="3"/>
    <s v="KL12010207"/>
    <s v="Sportsklubben Viggo"/>
    <x v="4415"/>
  </r>
  <r>
    <n v="22027"/>
    <x v="3"/>
    <s v="KL05010041"/>
    <s v="Sportwing Hang Og Paragliderklubb"/>
    <x v="4416"/>
  </r>
  <r>
    <n v="23132"/>
    <x v="3"/>
    <s v="KL07090049"/>
    <s v="Sporty I L"/>
    <x v="4417"/>
  </r>
  <r>
    <n v="22856"/>
    <x v="3"/>
    <s v="KL06270015"/>
    <s v="SPUVI"/>
    <x v="4418"/>
  </r>
  <r>
    <n v="580669"/>
    <x v="3"/>
    <s v="KL01230011"/>
    <s v="Spydeberg Atletene"/>
    <x v="4419"/>
  </r>
  <r>
    <n v="19795"/>
    <x v="3"/>
    <s v="KL01230001"/>
    <s v="Spydeberg IL"/>
    <x v="4420"/>
  </r>
  <r>
    <n v="19797"/>
    <x v="3"/>
    <s v="KL01230003"/>
    <s v="Spydeberg Rideklubb"/>
    <x v="4421"/>
  </r>
  <r>
    <n v="19798"/>
    <x v="3"/>
    <s v="KL01230004"/>
    <s v="Spydeberg Turnforening"/>
    <x v="4422"/>
  </r>
  <r>
    <n v="211420"/>
    <x v="3"/>
    <s v="KL02310101"/>
    <s v="SSK Skjetten Basketball"/>
    <x v="4423"/>
  </r>
  <r>
    <n v="211475"/>
    <x v="3"/>
    <s v="KL02310104"/>
    <s v="SSK Skjetten Håndball"/>
    <x v="4424"/>
  </r>
  <r>
    <n v="211425"/>
    <x v="3"/>
    <s v="KL02310102"/>
    <s v="SSK Skjetten Svømming"/>
    <x v="4425"/>
  </r>
  <r>
    <n v="211439"/>
    <x v="3"/>
    <s v="KL02310103"/>
    <s v="SSK Skjetten Volleyball"/>
    <x v="4426"/>
  </r>
  <r>
    <n v="19754"/>
    <x v="3"/>
    <s v="KL01060120"/>
    <s v="St Croix Innebandyklubb"/>
    <x v="4427"/>
  </r>
  <r>
    <n v="595083"/>
    <x v="3"/>
    <s v="KL06260053"/>
    <s v="St. Hallvard Håndballklubb"/>
    <x v="4428"/>
  </r>
  <r>
    <n v="24632"/>
    <x v="3"/>
    <s v="KL11300005"/>
    <s v="Staal Jørpeland IL"/>
    <x v="4429"/>
  </r>
  <r>
    <n v="553851"/>
    <x v="3"/>
    <s v="KL02190262"/>
    <s v="Stabekk Cricket Klubb"/>
    <x v="4430"/>
  </r>
  <r>
    <n v="20136"/>
    <x v="3"/>
    <s v="KL02190089"/>
    <s v="Stabekk Curlingklubb"/>
    <x v="4431"/>
  </r>
  <r>
    <n v="20137"/>
    <x v="3"/>
    <s v="KL02190090"/>
    <s v="Stabekk Tennisklubb"/>
    <x v="4432"/>
  </r>
  <r>
    <n v="581779"/>
    <x v="3"/>
    <s v="KL02190266"/>
    <s v="Stabekk Turnforening"/>
    <x v="4433"/>
  </r>
  <r>
    <n v="113533"/>
    <x v="3"/>
    <s v="KL02190153"/>
    <s v="Stabæk Fotball"/>
    <x v="4434"/>
  </r>
  <r>
    <n v="187835"/>
    <x v="3"/>
    <s v="KL02190182"/>
    <s v="Stabæk Håndball"/>
    <x v="4435"/>
  </r>
  <r>
    <n v="20138"/>
    <x v="3"/>
    <s v="KL02190091"/>
    <s v="Stabæk IF Hovedstyret"/>
    <x v="4436"/>
  </r>
  <r>
    <n v="25761"/>
    <x v="3"/>
    <s v="KL14410005"/>
    <s v="Stadlandet Idrettslag"/>
    <x v="4437"/>
  </r>
  <r>
    <n v="26743"/>
    <x v="3"/>
    <s v="KL16240009"/>
    <s v="Stadsbygd IL"/>
    <x v="4438"/>
  </r>
  <r>
    <n v="28055"/>
    <x v="3"/>
    <s v="KL19020033"/>
    <s v="Stakkevollan Idrettsforening"/>
    <x v="4439"/>
  </r>
  <r>
    <n v="28331"/>
    <x v="3"/>
    <s v="KL19360002"/>
    <s v="Stakkvik Idrettslag"/>
    <x v="4440"/>
  </r>
  <r>
    <n v="27822"/>
    <x v="3"/>
    <s v="KL18600006"/>
    <s v="Stamsund Idrettslag"/>
    <x v="4441"/>
  </r>
  <r>
    <n v="568478"/>
    <x v="3"/>
    <s v="KL04170032"/>
    <s v="Stange Karateklubb"/>
    <x v="4442"/>
  </r>
  <r>
    <n v="21716"/>
    <x v="3"/>
    <s v="KL04170007"/>
    <s v="Stange Sportsklubb"/>
    <x v="4443"/>
  </r>
  <r>
    <n v="215075"/>
    <x v="3"/>
    <s v="KL04170022"/>
    <s v="Stange Sportsskyttere"/>
    <x v="4444"/>
  </r>
  <r>
    <n v="25513"/>
    <x v="3"/>
    <s v="KL12510006"/>
    <s v="Stanghelle IL"/>
    <x v="4445"/>
  </r>
  <r>
    <n v="113686"/>
    <x v="3"/>
    <s v="KL03010897"/>
    <s v="Star Cricket club"/>
    <x v="4446"/>
  </r>
  <r>
    <n v="166091"/>
    <x v="3"/>
    <s v="KL05020090"/>
    <s v="Starum Hestesportsklubb"/>
    <x v="4447"/>
  </r>
  <r>
    <n v="23403"/>
    <x v="3"/>
    <s v="KL08140006"/>
    <s v="Stathelle og Omegn Idrettslag"/>
    <x v="4448"/>
  </r>
  <r>
    <n v="556892"/>
    <x v="3"/>
    <s v="KL05210010"/>
    <s v="Stav Kjøre og Rideklubb "/>
    <x v="4449"/>
  </r>
  <r>
    <n v="24249"/>
    <x v="3"/>
    <s v="KL11030030"/>
    <s v="Stavanger Badminton Klubb"/>
    <x v="4450"/>
  </r>
  <r>
    <n v="702687"/>
    <x v="3"/>
    <s v="KL11030299"/>
    <s v="Stavanger bokseklubb"/>
    <x v="4451"/>
  </r>
  <r>
    <n v="24250"/>
    <x v="3"/>
    <s v="KL11030031"/>
    <s v="Stavanger Bordtennisklubb"/>
    <x v="4452"/>
  </r>
  <r>
    <n v="567624"/>
    <x v="3"/>
    <s v="KL11030266"/>
    <s v="Stavanger Bryteklubb"/>
    <x v="4453"/>
  </r>
  <r>
    <n v="24252"/>
    <x v="3"/>
    <s v="KL11030033"/>
    <s v="Stavanger Bueskyttere"/>
    <x v="4454"/>
  </r>
  <r>
    <n v="454882"/>
    <x v="3"/>
    <s v="KL11030240"/>
    <s v="Stavanger Capoeira Klubb"/>
    <x v="4455"/>
  </r>
  <r>
    <n v="683428"/>
    <x v="3"/>
    <s v="KL11030293"/>
    <s v="Stavanger Cheersport Klubb"/>
    <x v="4456"/>
  </r>
  <r>
    <n v="24349"/>
    <x v="3"/>
    <s v="KL11030130"/>
    <s v="Stavanger Dykkerklubb"/>
    <x v="4457"/>
  </r>
  <r>
    <n v="24253"/>
    <x v="3"/>
    <s v="KL11030034"/>
    <s v="Stavanger Døve-Idrettsforening"/>
    <x v="4458"/>
  </r>
  <r>
    <n v="24254"/>
    <x v="3"/>
    <s v="KL11030035"/>
    <s v="Stavanger Fallskjermklubb"/>
    <x v="4459"/>
  </r>
  <r>
    <n v="24348"/>
    <x v="3"/>
    <s v="KL11030129"/>
    <s v="Stavanger Fekteklubb"/>
    <x v="4460"/>
  </r>
  <r>
    <n v="862729"/>
    <x v="3"/>
    <s v="KL11030321"/>
    <s v="Stavanger freestyledisco klubb"/>
    <x v="4461"/>
  </r>
  <r>
    <n v="711962"/>
    <x v="3"/>
    <s v="KL11030305"/>
    <s v="Stavanger Friidrettsklubb"/>
    <x v="4462"/>
  </r>
  <r>
    <n v="24255"/>
    <x v="3"/>
    <s v="KL11030036"/>
    <s v="Stavanger Golfklubb"/>
    <x v="4463"/>
  </r>
  <r>
    <n v="24256"/>
    <x v="3"/>
    <s v="KL11030037"/>
    <s v="Stavanger Helsesportlag"/>
    <x v="4464"/>
  </r>
  <r>
    <n v="159717"/>
    <x v="3"/>
    <s v="KL11030200"/>
    <s v="Stavanger I F Håndballavdeling"/>
    <x v="4465"/>
  </r>
  <r>
    <n v="159720"/>
    <x v="3"/>
    <s v="KL11030204"/>
    <s v="Stavanger If Fotball"/>
    <x v="4466"/>
  </r>
  <r>
    <n v="665972"/>
    <x v="3"/>
    <s v="KL11030284"/>
    <s v="Stavanger Innebandyklubb"/>
    <x v="4467"/>
  </r>
  <r>
    <n v="207884"/>
    <x v="3"/>
    <s v="KL11030217"/>
    <s v="Stavanger Ishockeyklubb"/>
    <x v="21"/>
  </r>
  <r>
    <n v="24380"/>
    <x v="3"/>
    <s v="KL11030161"/>
    <s v="Stavanger Ju Jitsu klubb"/>
    <x v="4468"/>
  </r>
  <r>
    <n v="24258"/>
    <x v="3"/>
    <s v="KL11030039"/>
    <s v="Stavanger Judoklubb"/>
    <x v="4469"/>
  </r>
  <r>
    <n v="607703"/>
    <x v="3"/>
    <s v="KL11030278"/>
    <s v="Stavanger JuShinkan Aikido"/>
    <x v="4470"/>
  </r>
  <r>
    <n v="24346"/>
    <x v="3"/>
    <s v="KL11030127"/>
    <s v="Stavanger Kajakklubb"/>
    <x v="4471"/>
  </r>
  <r>
    <n v="24355"/>
    <x v="3"/>
    <s v="KL11030136"/>
    <s v="Stavanger Karateklubb"/>
    <x v="4472"/>
  </r>
  <r>
    <n v="24260"/>
    <x v="3"/>
    <s v="KL11030041"/>
    <s v="Stavanger Kunstløpklubb"/>
    <x v="4473"/>
  </r>
  <r>
    <n v="708391"/>
    <x v="3"/>
    <s v="KL11030302"/>
    <s v="Stavanger Modellbil Klubb"/>
    <x v="4474"/>
  </r>
  <r>
    <n v="24317"/>
    <x v="3"/>
    <s v="KL11220098"/>
    <s v="Stavanger og Sandnes Vannskiklubb"/>
    <x v="4475"/>
  </r>
  <r>
    <n v="445362"/>
    <x v="3"/>
    <s v="KL11240063"/>
    <s v="Stavanger Og Sola Rytterklubb"/>
    <x v="4476"/>
  </r>
  <r>
    <n v="24262"/>
    <x v="3"/>
    <s v="KL11030043"/>
    <s v="Stavanger Orienteringsklubb"/>
    <x v="4477"/>
  </r>
  <r>
    <n v="24263"/>
    <x v="3"/>
    <s v="KL11030044"/>
    <s v="Stavanger Pistolklubb"/>
    <x v="4478"/>
  </r>
  <r>
    <n v="24265"/>
    <x v="3"/>
    <s v="KL11030046"/>
    <s v="Stavanger Roklub"/>
    <x v="4479"/>
  </r>
  <r>
    <n v="710888"/>
    <x v="3"/>
    <s v="KL11030303"/>
    <s v="Stavanger Roller Derby klubb"/>
    <x v="4480"/>
  </r>
  <r>
    <n v="92791"/>
    <x v="3"/>
    <s v="KL11030190"/>
    <s v="Stavanger Rugbyklubb"/>
    <x v="4481"/>
  </r>
  <r>
    <n v="24268"/>
    <x v="3"/>
    <s v="KL11030049"/>
    <s v="Stavanger Sandnes Skøyteklubb"/>
    <x v="4482"/>
  </r>
  <r>
    <n v="24266"/>
    <x v="3"/>
    <s v="KL11030047"/>
    <s v="Stavanger Seilforening"/>
    <x v="4483"/>
  </r>
  <r>
    <n v="901166"/>
    <x v="3"/>
    <s v="KL11030327"/>
    <s v="Stavanger Skateklubb"/>
    <x v="4484"/>
  </r>
  <r>
    <n v="720333"/>
    <x v="3"/>
    <s v="KL11030307"/>
    <s v="Stavanger Skiklubb"/>
    <x v="4485"/>
  </r>
  <r>
    <n v="131266"/>
    <x v="3"/>
    <s v="KL11030193"/>
    <s v="Stavanger Stupe Club"/>
    <x v="4486"/>
  </r>
  <r>
    <n v="24325"/>
    <x v="3"/>
    <s v="KL11030106"/>
    <s v="Stavanger Styrkeløft Klubb"/>
    <x v="4487"/>
  </r>
  <r>
    <n v="24269"/>
    <x v="3"/>
    <s v="KL11030050"/>
    <s v="Stavanger Svømmeklubb"/>
    <x v="4488"/>
  </r>
  <r>
    <n v="24270"/>
    <x v="3"/>
    <s v="KL11030051"/>
    <s v="Stavanger Sykle Klubb"/>
    <x v="4489"/>
  </r>
  <r>
    <n v="208506"/>
    <x v="3"/>
    <s v="KL11030218"/>
    <s v="Stavanger Taekwon-do Klubb"/>
    <x v="4490"/>
  </r>
  <r>
    <n v="24271"/>
    <x v="3"/>
    <s v="KL11030052"/>
    <s v="Stavanger Tennisklubb"/>
    <x v="4491"/>
  </r>
  <r>
    <n v="24230"/>
    <x v="3"/>
    <s v="KL11030011"/>
    <s v="Stavanger Triathlonklubb"/>
    <x v="4492"/>
  </r>
  <r>
    <n v="24272"/>
    <x v="3"/>
    <s v="KL11030053"/>
    <s v="Stavanger Turnforening"/>
    <x v="4493"/>
  </r>
  <r>
    <n v="24273"/>
    <x v="3"/>
    <s v="KL11030054"/>
    <s v="Stavanger Vannpoloklubb"/>
    <x v="4494"/>
  </r>
  <r>
    <n v="24274"/>
    <x v="3"/>
    <s v="KL11030055"/>
    <s v="Stavanger Vektløfterklubb"/>
    <x v="4495"/>
  </r>
  <r>
    <n v="721653"/>
    <x v="3"/>
    <s v="KL07090110"/>
    <s v="Stavern Klatre- og Buldreklubb"/>
    <x v="4496"/>
  </r>
  <r>
    <n v="24695"/>
    <x v="3"/>
    <s v="KL11460007"/>
    <s v="Stegaberg Idrettslag"/>
    <x v="4497"/>
  </r>
  <r>
    <n v="27761"/>
    <x v="3"/>
    <s v="KL18480005"/>
    <s v="Steig IL"/>
    <x v="4498"/>
  </r>
  <r>
    <n v="27757"/>
    <x v="3"/>
    <s v="KL18480001"/>
    <s v="Steigen Sportsklubb"/>
    <x v="4499"/>
  </r>
  <r>
    <n v="136760"/>
    <x v="3"/>
    <s v="KL20040032"/>
    <s v="Stein Friidrettsklubb"/>
    <x v="4500"/>
  </r>
  <r>
    <n v="756934"/>
    <x v="3"/>
    <s v="KL20040059"/>
    <s v="Stein Håndball"/>
    <x v="4501"/>
  </r>
  <r>
    <n v="22798"/>
    <x v="3"/>
    <s v="KL06250011"/>
    <s v="Steinberg Idrettsforening"/>
    <x v="4502"/>
  </r>
  <r>
    <n v="708817"/>
    <x v="3"/>
    <s v="KL17020095"/>
    <s v="Steinkjer Cykleklubb"/>
    <x v="4503"/>
  </r>
  <r>
    <n v="743336"/>
    <x v="3"/>
    <s v="KL17020096"/>
    <s v="Steinkjer Danseklubb"/>
    <x v="4504"/>
  </r>
  <r>
    <n v="27013"/>
    <x v="3"/>
    <s v="KL17020049"/>
    <s v="Steinkjer Fotballklubb"/>
    <x v="4505"/>
  </r>
  <r>
    <n v="27011"/>
    <x v="3"/>
    <s v="KL17020047"/>
    <s v="Steinkjer Friidrettsklubb"/>
    <x v="4506"/>
  </r>
  <r>
    <n v="207622"/>
    <x v="3"/>
    <s v="KL17020072"/>
    <s v="Steinkjer Golfklubb"/>
    <x v="4507"/>
  </r>
  <r>
    <n v="27014"/>
    <x v="3"/>
    <s v="KL17020050"/>
    <s v="Steinkjer Håndballklubb"/>
    <x v="4508"/>
  </r>
  <r>
    <n v="699404"/>
    <x v="3"/>
    <s v="KL17020094"/>
    <s v="Steinkjer Klatreklubb"/>
    <x v="4509"/>
  </r>
  <r>
    <n v="27010"/>
    <x v="3"/>
    <s v="KL17020046"/>
    <s v="Steinkjer Orienteringsklubb"/>
    <x v="4510"/>
  </r>
  <r>
    <n v="26987"/>
    <x v="3"/>
    <s v="KL17020023"/>
    <s v="Steinkjer Pistolklubb"/>
    <x v="4511"/>
  </r>
  <r>
    <n v="26988"/>
    <x v="3"/>
    <s v="KL17020024"/>
    <s v="Steinkjer Rideklubb"/>
    <x v="4512"/>
  </r>
  <r>
    <n v="26989"/>
    <x v="3"/>
    <s v="KL17020025"/>
    <s v="Steinkjer Skiklubb"/>
    <x v="4513"/>
  </r>
  <r>
    <n v="26991"/>
    <x v="3"/>
    <s v="KL17020027"/>
    <s v="Steinkjer Sportsdykkere"/>
    <x v="4514"/>
  </r>
  <r>
    <n v="27000"/>
    <x v="3"/>
    <s v="KL17020036"/>
    <s v="Steinkjer Styrkeløftklubb"/>
    <x v="4515"/>
  </r>
  <r>
    <n v="455551"/>
    <x v="3"/>
    <s v="KL17020085"/>
    <s v="Steinkjer Svømme og Livredningsklubb"/>
    <x v="21"/>
  </r>
  <r>
    <n v="26993"/>
    <x v="3"/>
    <s v="KL17020029"/>
    <s v="Steinkjer Turnforening"/>
    <x v="4516"/>
  </r>
  <r>
    <n v="113922"/>
    <x v="3"/>
    <s v="KL17020061"/>
    <s v="Steinkjer Volleyballklubb"/>
    <x v="4517"/>
  </r>
  <r>
    <n v="665621"/>
    <x v="3"/>
    <s v="KL03011408"/>
    <s v="Step Up Danseklubb"/>
    <x v="4518"/>
  </r>
  <r>
    <n v="703064"/>
    <x v="3"/>
    <s v="KL16010526"/>
    <s v="Stiftstaden Sykkelklubb"/>
    <x v="4519"/>
  </r>
  <r>
    <n v="27189"/>
    <x v="3"/>
    <s v="KL17210013"/>
    <s v="Stiklestad Golfklubb"/>
    <x v="4520"/>
  </r>
  <r>
    <n v="27184"/>
    <x v="3"/>
    <s v="KL17210008"/>
    <s v="Stiklestad Idrettslag"/>
    <x v="4521"/>
  </r>
  <r>
    <n v="22732"/>
    <x v="3"/>
    <s v="KL06210008"/>
    <s v="Stjerna Idrettslag"/>
    <x v="4522"/>
  </r>
  <r>
    <n v="19746"/>
    <x v="3"/>
    <s v="KL01060112"/>
    <s v="Stjernen Hockey Fredrikstad"/>
    <x v="4523"/>
  </r>
  <r>
    <n v="708388"/>
    <x v="3"/>
    <s v="KL17140072"/>
    <s v="Stjørdal Atletklubb"/>
    <x v="4524"/>
  </r>
  <r>
    <n v="27108"/>
    <x v="3"/>
    <s v="KL17140032"/>
    <s v="Stjørdal Basketballklubb"/>
    <x v="4525"/>
  </r>
  <r>
    <n v="896177"/>
    <x v="3"/>
    <s v="KL50350002"/>
    <s v="Stjørdal drillklubb"/>
    <x v="4526"/>
  </r>
  <r>
    <n v="27122"/>
    <x v="3"/>
    <s v="KL17140046"/>
    <s v="Stjørdal Fridrettsklubb"/>
    <x v="4527"/>
  </r>
  <r>
    <n v="27110"/>
    <x v="3"/>
    <s v="KL17140034"/>
    <s v="Stjørdal Froskemannsklubb"/>
    <x v="4528"/>
  </r>
  <r>
    <n v="27124"/>
    <x v="3"/>
    <s v="KL17140048"/>
    <s v="Stjørdal Golfklubb"/>
    <x v="4529"/>
  </r>
  <r>
    <n v="204058"/>
    <x v="3"/>
    <s v="KL17140055"/>
    <s v="Stjørdal Håndballklubb"/>
    <x v="4530"/>
  </r>
  <r>
    <n v="561484"/>
    <x v="3"/>
    <s v="KL17140066"/>
    <s v="Stjørdal Kajakklubb"/>
    <x v="4531"/>
  </r>
  <r>
    <n v="483363"/>
    <x v="3"/>
    <s v="KL17140061"/>
    <s v="Stjørdal Kickboxing Klubb"/>
    <x v="4532"/>
  </r>
  <r>
    <n v="684736"/>
    <x v="3"/>
    <s v="KL17140069"/>
    <s v="Stjørdal Klatreklubb"/>
    <x v="4533"/>
  </r>
  <r>
    <n v="492235"/>
    <x v="3"/>
    <s v="KL17140062"/>
    <s v="Stjørdal Modellflyklubb"/>
    <x v="4534"/>
  </r>
  <r>
    <n v="27097"/>
    <x v="3"/>
    <s v="KL17140021"/>
    <s v="Stjørdal Paraidrettslag"/>
    <x v="4535"/>
  </r>
  <r>
    <n v="27101"/>
    <x v="3"/>
    <s v="KL17140025"/>
    <s v="Stjørdal Pistolklubb"/>
    <x v="4536"/>
  </r>
  <r>
    <n v="27117"/>
    <x v="3"/>
    <s v="KL17140041"/>
    <s v="Stjørdal Taekwondoklubb"/>
    <x v="4537"/>
  </r>
  <r>
    <n v="131181"/>
    <x v="3"/>
    <s v="KL17140052"/>
    <s v="Stjørdals-Blink Fotball"/>
    <x v="4538"/>
  </r>
  <r>
    <n v="27104"/>
    <x v="3"/>
    <s v="KL17140028"/>
    <s v="Stjørdals-Blink IL"/>
    <x v="4539"/>
  </r>
  <r>
    <n v="131205"/>
    <x v="3"/>
    <s v="KL17140053"/>
    <s v="Stjørdals-Blink Orientering"/>
    <x v="4540"/>
  </r>
  <r>
    <n v="26740"/>
    <x v="3"/>
    <s v="KL16240006"/>
    <s v="Stjørna Idrettslag"/>
    <x v="4541"/>
  </r>
  <r>
    <n v="26995"/>
    <x v="3"/>
    <s v="KL17020031"/>
    <s v="Stod Idrettslag"/>
    <x v="4542"/>
  </r>
  <r>
    <n v="26518"/>
    <x v="3"/>
    <s v="KL16010144"/>
    <s v="Stokkan Alpinklubb"/>
    <x v="4543"/>
  </r>
  <r>
    <n v="23197"/>
    <x v="3"/>
    <s v="KL07200002"/>
    <s v="Stokke Idrettslag"/>
    <x v="4544"/>
  </r>
  <r>
    <n v="27880"/>
    <x v="3"/>
    <s v="KL18660009"/>
    <s v="Stokmarknes Håndballklubb"/>
    <x v="4545"/>
  </r>
  <r>
    <n v="27881"/>
    <x v="3"/>
    <s v="KL18660010"/>
    <s v="Stokmarknes Idrettslag"/>
    <x v="4546"/>
  </r>
  <r>
    <n v="666513"/>
    <x v="3"/>
    <s v="KL18660030"/>
    <s v="Stokmarknes Orienteringslag"/>
    <x v="4547"/>
  </r>
  <r>
    <n v="605687"/>
    <x v="3"/>
    <s v="KL16010480"/>
    <s v="Stoppball Nidaros Biljardklubb"/>
    <x v="4548"/>
  </r>
  <r>
    <n v="710868"/>
    <x v="3"/>
    <s v="KL06260058"/>
    <s v="Stoppen Sportsklubb"/>
    <x v="4549"/>
  </r>
  <r>
    <n v="25209"/>
    <x v="3"/>
    <s v="KL12210009"/>
    <s v="Stord Bordtennisklubb"/>
    <x v="4550"/>
  </r>
  <r>
    <n v="557185"/>
    <x v="3"/>
    <s v="KL12210260"/>
    <s v="Stord Bowling Klubb"/>
    <x v="4551"/>
  </r>
  <r>
    <n v="25218"/>
    <x v="3"/>
    <s v="KL12210020"/>
    <s v="Stord Bueskyttere"/>
    <x v="4552"/>
  </r>
  <r>
    <n v="870158"/>
    <x v="3"/>
    <s v="KL12210272"/>
    <s v="Stord Cricket Klubb"/>
    <x v="4553"/>
  </r>
  <r>
    <n v="214628"/>
    <x v="3"/>
    <s v="KL12210248"/>
    <s v="Stord Flyklubb"/>
    <x v="4554"/>
  </r>
  <r>
    <n v="673890"/>
    <x v="3"/>
    <s v="KL12210263"/>
    <s v="Stord Fotball"/>
    <x v="4555"/>
  </r>
  <r>
    <n v="25237"/>
    <x v="3"/>
    <s v="KL12210239"/>
    <s v="Stord Golfklubb"/>
    <x v="4556"/>
  </r>
  <r>
    <n v="202040"/>
    <x v="3"/>
    <s v="KL12210245"/>
    <s v="Stord Hestesportlag"/>
    <x v="4557"/>
  </r>
  <r>
    <n v="25214"/>
    <x v="3"/>
    <s v="KL12210016"/>
    <s v="Stord Idrettslag"/>
    <x v="4558"/>
  </r>
  <r>
    <n v="890447"/>
    <x v="3"/>
    <s v="KL12210273"/>
    <s v="Stord Jujutsu Klubb"/>
    <x v="4559"/>
  </r>
  <r>
    <n v="25211"/>
    <x v="3"/>
    <s v="KL12210011"/>
    <s v="Stord Karateklubb"/>
    <x v="4560"/>
  </r>
  <r>
    <n v="25232"/>
    <x v="3"/>
    <s v="KL12210234"/>
    <s v="Stord Motorsportklubb"/>
    <x v="4561"/>
  </r>
  <r>
    <n v="681475"/>
    <x v="3"/>
    <s v="KL12210264"/>
    <s v="Stord Orientering"/>
    <x v="1355"/>
  </r>
  <r>
    <n v="729876"/>
    <x v="3"/>
    <s v="KL12210270"/>
    <s v="Stord Petanqueklubb"/>
    <x v="4562"/>
  </r>
  <r>
    <n v="25212"/>
    <x v="3"/>
    <s v="KL12210012"/>
    <s v="Stord Pistolklubb"/>
    <x v="4563"/>
  </r>
  <r>
    <n v="721118"/>
    <x v="3"/>
    <s v="KL12210268"/>
    <s v="Stord Snookerklubb"/>
    <x v="4564"/>
  </r>
  <r>
    <n v="687870"/>
    <x v="3"/>
    <s v="KL12210266"/>
    <s v="Stord Symjing"/>
    <x v="4565"/>
  </r>
  <r>
    <n v="25215"/>
    <x v="3"/>
    <s v="KL12210017"/>
    <s v="Stord Undervannsklubb"/>
    <x v="4566"/>
  </r>
  <r>
    <n v="26109"/>
    <x v="3"/>
    <s v="KL15260001"/>
    <s v="Stordal Idrottslag"/>
    <x v="4567"/>
  </r>
  <r>
    <n v="23059"/>
    <x v="3"/>
    <s v="KL07060035"/>
    <s v="Store Bergan Idrettslag"/>
    <x v="4568"/>
  </r>
  <r>
    <n v="183143"/>
    <x v="3"/>
    <s v="KL19020156"/>
    <s v="Storelva Allidrettslag"/>
    <x v="4569"/>
  </r>
  <r>
    <n v="21926"/>
    <x v="3"/>
    <s v="KL04300006"/>
    <s v="Stor-elvdal Skiklubb"/>
    <x v="1281"/>
  </r>
  <r>
    <n v="28351"/>
    <x v="3"/>
    <s v="KL19390004"/>
    <s v="Storfjord idrettslag"/>
    <x v="4570"/>
  </r>
  <r>
    <n v="763183"/>
    <x v="3"/>
    <s v="KL15240010"/>
    <s v="Storfjord Ntn Taekwon-do Klubb"/>
    <x v="4571"/>
  </r>
  <r>
    <n v="752992"/>
    <x v="3"/>
    <s v="KL15230007"/>
    <s v="Storfjorden sportsskytterlag"/>
    <x v="4572"/>
  </r>
  <r>
    <n v="27613"/>
    <x v="3"/>
    <s v="KL18330033"/>
    <s v="Storforshei If"/>
    <x v="4573"/>
  </r>
  <r>
    <n v="585686"/>
    <x v="3"/>
    <s v="KL16210026"/>
    <s v="Storfosna modellflyklubb"/>
    <x v="4574"/>
  </r>
  <r>
    <n v="21592"/>
    <x v="3"/>
    <s v="KL04030028"/>
    <s v="Storhamar  Allianseidrettslag"/>
    <x v="4575"/>
  </r>
  <r>
    <n v="443921"/>
    <x v="3"/>
    <s v="KL04030089"/>
    <s v="Storhamar Fotball"/>
    <x v="4576"/>
  </r>
  <r>
    <n v="221883"/>
    <x v="3"/>
    <s v="KL04030079"/>
    <s v="STORHAMAR HÅNDBALL"/>
    <x v="4577"/>
  </r>
  <r>
    <n v="743887"/>
    <x v="3"/>
    <s v="KL04030112"/>
    <s v="Storhamar Håndball Elite"/>
    <x v="4578"/>
  </r>
  <r>
    <n v="222143"/>
    <x v="3"/>
    <s v="KL04030080"/>
    <s v="Storhamar IL ishockey yngres "/>
    <x v="4579"/>
  </r>
  <r>
    <n v="608009"/>
    <x v="3"/>
    <s v="KL04030108"/>
    <s v="Storhamar Kunstløp"/>
    <x v="4580"/>
  </r>
  <r>
    <n v="24328"/>
    <x v="3"/>
    <s v="KL11030109"/>
    <s v="Storhaug Fk"/>
    <x v="4581"/>
  </r>
  <r>
    <n v="665769"/>
    <x v="3"/>
    <s v="KL11030281"/>
    <s v="Storhaug Rideklubb"/>
    <x v="4582"/>
  </r>
  <r>
    <n v="27778"/>
    <x v="3"/>
    <s v="KL18500003"/>
    <s v="Storjord &amp; Omegn Idrettslag"/>
    <x v="2558"/>
  </r>
  <r>
    <n v="829067"/>
    <x v="3"/>
    <s v="KL12010796"/>
    <s v="Storm Bergen Cheerleading Klubb"/>
    <x v="4583"/>
  </r>
  <r>
    <n v="26928"/>
    <x v="3"/>
    <s v="KL16620004"/>
    <s v="Storm Sportsskyttere"/>
    <x v="4584"/>
  </r>
  <r>
    <n v="191473"/>
    <x v="3"/>
    <s v="KL12010509"/>
    <s v="Stormkast - Bergen Frisbeeklubb"/>
    <x v="737"/>
  </r>
  <r>
    <n v="905127"/>
    <x v="3"/>
    <s v="KL07040108"/>
    <s v="Stormur Islandshestforening"/>
    <x v="210"/>
  </r>
  <r>
    <n v="21012"/>
    <x v="3"/>
    <s v="KL03010367"/>
    <s v="Stor-Oslo Helsesportlag"/>
    <x v="4585"/>
  </r>
  <r>
    <n v="28311"/>
    <x v="3"/>
    <s v="KL19330011"/>
    <s v="Storsteinnes Idrettslag"/>
    <x v="4586"/>
  </r>
  <r>
    <n v="672978"/>
    <x v="3"/>
    <s v="KL03011417"/>
    <s v="Stovner Bokseklubb"/>
    <x v="4587"/>
  </r>
  <r>
    <n v="610182"/>
    <x v="3"/>
    <s v="KL03011392"/>
    <s v="Stovner Doce Pares Klubb"/>
    <x v="4588"/>
  </r>
  <r>
    <n v="21015"/>
    <x v="3"/>
    <s v="KL03010370"/>
    <s v="Stovnerkameratene"/>
    <x v="4589"/>
  </r>
  <r>
    <n v="721779"/>
    <x v="3"/>
    <s v="KL11030308"/>
    <s v="Straen Gymnastikk- og Turnforening"/>
    <x v="4590"/>
  </r>
  <r>
    <n v="610583"/>
    <x v="3"/>
    <s v="KL11030280"/>
    <s v="Straen Volleyballklubb"/>
    <x v="4591"/>
  </r>
  <r>
    <n v="529198"/>
    <x v="3"/>
    <s v="KL11300020"/>
    <s v="Strand Hestesportklubb"/>
    <x v="4592"/>
  </r>
  <r>
    <n v="883560"/>
    <x v="3"/>
    <s v="KL11300025"/>
    <s v="Strand Judoklubb"/>
    <x v="4593"/>
  </r>
  <r>
    <n v="20139"/>
    <x v="3"/>
    <s v="KL02190092"/>
    <s v="Strand Kajakk-Klubb"/>
    <x v="4594"/>
  </r>
  <r>
    <n v="534136"/>
    <x v="3"/>
    <s v="KL11300021"/>
    <s v="Strand Karateklubb"/>
    <x v="4595"/>
  </r>
  <r>
    <n v="20140"/>
    <x v="3"/>
    <s v="KL02190093"/>
    <s v="Strand Tennisklubb"/>
    <x v="21"/>
  </r>
  <r>
    <n v="26106"/>
    <x v="3"/>
    <s v="KL15250009"/>
    <s v="Stranda Golfklubb"/>
    <x v="4596"/>
  </r>
  <r>
    <n v="26102"/>
    <x v="3"/>
    <s v="KL15250004"/>
    <s v="Stranda Idrottslag"/>
    <x v="4597"/>
  </r>
  <r>
    <n v="528801"/>
    <x v="3"/>
    <s v="KL15250014"/>
    <s v="Stranda Motorsportklubb"/>
    <x v="4598"/>
  </r>
  <r>
    <n v="21847"/>
    <x v="3"/>
    <s v="KL04270019"/>
    <s v="Strandbygda Idrettslag"/>
    <x v="4599"/>
  </r>
  <r>
    <n v="25377"/>
    <x v="3"/>
    <s v="KL12380007"/>
    <s v="Strandebarm Idrettslag"/>
    <x v="4600"/>
  </r>
  <r>
    <n v="25398"/>
    <x v="3"/>
    <s v="KL12410004"/>
    <s v="Strandvik Idrettslag"/>
    <x v="4601"/>
  </r>
  <r>
    <n v="27895"/>
    <x v="3"/>
    <s v="KL18670007"/>
    <s v="Straume Idrettslag"/>
    <x v="4602"/>
  </r>
  <r>
    <n v="690098"/>
    <x v="3"/>
    <s v="KL12460061"/>
    <s v="Straume Karateklubb"/>
    <x v="4603"/>
  </r>
  <r>
    <n v="26322"/>
    <x v="3"/>
    <s v="KL15600005"/>
    <s v="Straumsnes Idrettslag"/>
    <x v="4604"/>
  </r>
  <r>
    <n v="23644"/>
    <x v="3"/>
    <s v="KL09060049"/>
    <s v="Strengereid Idrettslag Og Velforening"/>
    <x v="4605"/>
  </r>
  <r>
    <n v="23262"/>
    <x v="3"/>
    <s v="KL08050033"/>
    <s v="Stridsklev Idrettslag"/>
    <x v="4606"/>
  </r>
  <r>
    <n v="679555"/>
    <x v="3"/>
    <s v="KL16010506"/>
    <s v="Strindheim Håndball Elite Idrettslag"/>
    <x v="4607"/>
  </r>
  <r>
    <n v="26456"/>
    <x v="3"/>
    <s v="KL16010069"/>
    <s v="Strindheim Idrettslag"/>
    <x v="4608"/>
  </r>
  <r>
    <n v="608475"/>
    <x v="3"/>
    <s v="KL16010489"/>
    <s v="Strindheim IL Toppfotball"/>
    <x v="4609"/>
  </r>
  <r>
    <n v="207178"/>
    <x v="3"/>
    <s v="KL14490019"/>
    <s v="Stryn Luftsportsklubb"/>
    <x v="4283"/>
  </r>
  <r>
    <n v="494621"/>
    <x v="3"/>
    <s v="KL14490026"/>
    <s v="Stryn Motorsportklubb"/>
    <x v="4610"/>
  </r>
  <r>
    <n v="25807"/>
    <x v="3"/>
    <s v="KL14490008"/>
    <s v="Stryn Turn og Idrettslag"/>
    <x v="4611"/>
  </r>
  <r>
    <n v="23153"/>
    <x v="3"/>
    <s v="KL07110005"/>
    <s v="Strømm Idrettslag"/>
    <x v="4612"/>
  </r>
  <r>
    <n v="836439"/>
    <x v="3"/>
    <s v="KL02311608"/>
    <s v="Strømmen Badmintonklubb"/>
    <x v="21"/>
  </r>
  <r>
    <n v="23652"/>
    <x v="3"/>
    <s v="KL09060057"/>
    <s v="Strømmen Glimt Il"/>
    <x v="21"/>
  </r>
  <r>
    <n v="20455"/>
    <x v="3"/>
    <s v="KL02310037"/>
    <s v="Strømmen Idrettsforening"/>
    <x v="4613"/>
  </r>
  <r>
    <n v="20483"/>
    <x v="3"/>
    <s v="KL02310065"/>
    <s v="Strømmen Innebandyklubb"/>
    <x v="4614"/>
  </r>
  <r>
    <n v="20452"/>
    <x v="3"/>
    <s v="KL02310034"/>
    <s v="Strømmen og Lillestrøm Skiklubb"/>
    <x v="4615"/>
  </r>
  <r>
    <n v="22530"/>
    <x v="3"/>
    <s v="KL06020053"/>
    <s v="Strømsgodset Idrettsforening"/>
    <x v="4616"/>
  </r>
  <r>
    <n v="451501"/>
    <x v="3"/>
    <s v="KL06020138"/>
    <s v="Strømsgodset Toppfotball"/>
    <x v="4617"/>
  </r>
  <r>
    <n v="533910"/>
    <x v="3"/>
    <s v="KL06020156"/>
    <s v="Strømsø Cricket Klubb"/>
    <x v="4618"/>
  </r>
  <r>
    <n v="187761"/>
    <x v="3"/>
    <s v="KL12010502"/>
    <s v="Studentenes Undervannsklubb Bergen - Bergenstudentenes Allianseidrettslag"/>
    <x v="4619"/>
  </r>
  <r>
    <n v="25647"/>
    <x v="3"/>
    <s v="KL14200005"/>
    <s v="Studentspretten Sogndal"/>
    <x v="4620"/>
  </r>
  <r>
    <n v="857901"/>
    <x v="3"/>
    <s v="KL03011613"/>
    <s v="Studentunionen Idrettslag"/>
    <x v="21"/>
  </r>
  <r>
    <n v="22970"/>
    <x v="3"/>
    <s v="KL07040005"/>
    <s v="Stupklubben Spinn"/>
    <x v="4621"/>
  </r>
  <r>
    <n v="600367"/>
    <x v="3"/>
    <s v="KL16480026"/>
    <s v="Støren Cykleklubb"/>
    <x v="4622"/>
  </r>
  <r>
    <n v="26875"/>
    <x v="3"/>
    <s v="KL16480008"/>
    <s v="Støren Sportsklubb"/>
    <x v="4623"/>
  </r>
  <r>
    <n v="26874"/>
    <x v="3"/>
    <s v="KL16480007"/>
    <s v="Støren Sportsskytterklubb"/>
    <x v="4624"/>
  </r>
  <r>
    <n v="25772"/>
    <x v="3"/>
    <s v="KL14430007"/>
    <s v="Stårheim Idrettslag"/>
    <x v="4625"/>
  </r>
  <r>
    <n v="719756"/>
    <x v="3"/>
    <s v="KL10010216"/>
    <s v="Sukkevann Frisbeeklubb"/>
    <x v="4626"/>
  </r>
  <r>
    <n v="142171"/>
    <x v="3"/>
    <s v="KL15310017"/>
    <s v="Sula Idrettslag"/>
    <x v="4627"/>
  </r>
  <r>
    <n v="26145"/>
    <x v="3"/>
    <s v="KL15310009"/>
    <s v="Sula Rideklubb"/>
    <x v="4628"/>
  </r>
  <r>
    <n v="865192"/>
    <x v="3"/>
    <s v="KL15310021"/>
    <s v="Sula Sportsskytterklubb"/>
    <x v="4629"/>
  </r>
  <r>
    <n v="24650"/>
    <x v="3"/>
    <s v="KL11340003"/>
    <s v="Suldal Idrettslag"/>
    <x v="4630"/>
  </r>
  <r>
    <n v="24655"/>
    <x v="3"/>
    <s v="KL11340008"/>
    <s v="SULDAL ORIENTERINGSLAG"/>
    <x v="4631"/>
  </r>
  <r>
    <n v="681956"/>
    <x v="3"/>
    <s v="KL11340020"/>
    <s v="Suldal Sykkelklubb"/>
    <x v="4632"/>
  </r>
  <r>
    <n v="25441"/>
    <x v="3"/>
    <s v="KL12450001"/>
    <s v="Sund Sportsklubb"/>
    <x v="4633"/>
  </r>
  <r>
    <n v="24275"/>
    <x v="3"/>
    <s v="KL11030056"/>
    <s v="Sunde Idrettslag"/>
    <x v="4634"/>
  </r>
  <r>
    <n v="24379"/>
    <x v="3"/>
    <s v="KL11030160"/>
    <s v="Sunde Innebandyklubb"/>
    <x v="4635"/>
  </r>
  <r>
    <n v="23263"/>
    <x v="3"/>
    <s v="KL08050034"/>
    <s v="Sundjordets Idrettsforening"/>
    <x v="4636"/>
  </r>
  <r>
    <n v="695082"/>
    <x v="3"/>
    <s v="KL17020093"/>
    <s v="Sunnan Cykle Klubb"/>
    <x v="4637"/>
  </r>
  <r>
    <n v="207899"/>
    <x v="3"/>
    <s v="KL15630034"/>
    <s v="Sunndal Flyklubb"/>
    <x v="4638"/>
  </r>
  <r>
    <n v="187727"/>
    <x v="3"/>
    <s v="KL15630033"/>
    <s v="Sunndal Golfklubb"/>
    <x v="4639"/>
  </r>
  <r>
    <n v="26353"/>
    <x v="3"/>
    <s v="KL15630025"/>
    <s v="Sunndal IL Fotball"/>
    <x v="4640"/>
  </r>
  <r>
    <n v="26354"/>
    <x v="3"/>
    <s v="KL15630026"/>
    <s v="Sunndal IL Friidrett"/>
    <x v="27"/>
  </r>
  <r>
    <n v="26355"/>
    <x v="3"/>
    <s v="KL15630027"/>
    <s v="Sunndal Il Håndball"/>
    <x v="1894"/>
  </r>
  <r>
    <n v="26342"/>
    <x v="3"/>
    <s v="KL15630011"/>
    <s v="Sunndal Pistolklubb"/>
    <x v="4641"/>
  </r>
  <r>
    <n v="26350"/>
    <x v="3"/>
    <s v="KL15630022"/>
    <s v="Sunndal Rideklubb"/>
    <x v="4642"/>
  </r>
  <r>
    <n v="26344"/>
    <x v="3"/>
    <s v="KL15630013"/>
    <s v="Sunndal Svømme- og Livredningsklubb"/>
    <x v="4643"/>
  </r>
  <r>
    <n v="26345"/>
    <x v="3"/>
    <s v="KL15630014"/>
    <s v="Sunndal Turnforening"/>
    <x v="36"/>
  </r>
  <r>
    <n v="26343"/>
    <x v="3"/>
    <s v="KL15630012"/>
    <s v="Sunndal Undervannsrugbyklubb"/>
    <x v="4644"/>
  </r>
  <r>
    <n v="467606"/>
    <x v="3"/>
    <s v="KL14310006"/>
    <s v="Sunnfjord Golfklubb"/>
    <x v="4645"/>
  </r>
  <r>
    <n v="743475"/>
    <x v="3"/>
    <s v="KL14320036"/>
    <s v="Sunnfjord Idrettslag"/>
    <x v="4646"/>
  </r>
  <r>
    <n v="199072"/>
    <x v="3"/>
    <s v="KL14320023"/>
    <s v="Sunnfjord Kajakklubb"/>
    <x v="3104"/>
  </r>
  <r>
    <n v="25731"/>
    <x v="3"/>
    <s v="KL14320020"/>
    <s v="Sunnfjord Tae Kwon Do"/>
    <x v="4647"/>
  </r>
  <r>
    <n v="162157"/>
    <x v="3"/>
    <s v="KL15170019"/>
    <s v="Sunnmøre Golfklubb"/>
    <x v="4648"/>
  </r>
  <r>
    <n v="26087"/>
    <x v="3"/>
    <s v="KL15200023"/>
    <s v="Sunnmørsk Klatreklubb"/>
    <x v="4649"/>
  </r>
  <r>
    <n v="26104"/>
    <x v="3"/>
    <s v="KL15250007"/>
    <s v="Sunnylven Idrottslag"/>
    <x v="4650"/>
  </r>
  <r>
    <n v="707871"/>
    <x v="3"/>
    <s v="KL02200116"/>
    <s v="Sunyata Aikido Dojo"/>
    <x v="4651"/>
  </r>
  <r>
    <n v="490094"/>
    <x v="3"/>
    <s v="KL15660022"/>
    <s v="Surnadal Golfklubb"/>
    <x v="4652"/>
  </r>
  <r>
    <n v="26366"/>
    <x v="3"/>
    <s v="KL15660008"/>
    <s v="Surnadal Idrettslag"/>
    <x v="4653"/>
  </r>
  <r>
    <n v="448796"/>
    <x v="3"/>
    <s v="KL15660020"/>
    <s v="Surnadal Motocrossklubb"/>
    <x v="4654"/>
  </r>
  <r>
    <n v="26371"/>
    <x v="3"/>
    <s v="KL15660014"/>
    <s v="Surnadal Tae Kwon-Do Klubb"/>
    <x v="4655"/>
  </r>
  <r>
    <n v="28662"/>
    <x v="3"/>
    <s v="KL21000004"/>
    <s v="Svalbard Turn Idrettslag"/>
    <x v="4656"/>
  </r>
  <r>
    <n v="23225"/>
    <x v="3"/>
    <s v="KL07280003"/>
    <s v="Svarstad Idrettslag"/>
    <x v="4657"/>
  </r>
  <r>
    <n v="20029"/>
    <x v="3"/>
    <s v="KL02170014"/>
    <s v="Svartskog Idrettsforening"/>
    <x v="4658"/>
  </r>
  <r>
    <n v="22342"/>
    <x v="3"/>
    <s v="KL05330011"/>
    <s v="Svea Skilag"/>
    <x v="4659"/>
  </r>
  <r>
    <n v="749729"/>
    <x v="3"/>
    <s v="KL16630030"/>
    <s v="Sveberg Idrettslag"/>
    <x v="374"/>
  </r>
  <r>
    <n v="696869"/>
    <x v="3"/>
    <s v="KL16630029"/>
    <s v="Sveberg Swingklubb"/>
    <x v="4660"/>
  </r>
  <r>
    <n v="25185"/>
    <x v="3"/>
    <s v="KL12160002"/>
    <s v="Sveio Idrettslag"/>
    <x v="4661"/>
  </r>
  <r>
    <n v="610735"/>
    <x v="3"/>
    <s v="KL12160014"/>
    <s v="Sveio Karateklubb"/>
    <x v="4662"/>
  </r>
  <r>
    <n v="25189"/>
    <x v="3"/>
    <s v="KL12160006"/>
    <s v="Sveio Orienteringslag"/>
    <x v="4663"/>
  </r>
  <r>
    <n v="21390"/>
    <x v="3"/>
    <s v="KL03010787"/>
    <s v="Sveiva Innebandyklubb"/>
    <x v="4664"/>
  </r>
  <r>
    <n v="25741"/>
    <x v="3"/>
    <s v="KL14380007"/>
    <s v="Svelgen Turn og Idrettsforening"/>
    <x v="4665"/>
  </r>
  <r>
    <n v="23154"/>
    <x v="3"/>
    <s v="KL07110006"/>
    <s v="Svelvik Idrettsforening"/>
    <x v="4666"/>
  </r>
  <r>
    <n v="23160"/>
    <x v="3"/>
    <s v="KL07110012"/>
    <s v="Svelvik Svømmeklubb"/>
    <x v="4667"/>
  </r>
  <r>
    <n v="23161"/>
    <x v="3"/>
    <s v="KL07110013"/>
    <s v="Svelvik Sykleklubb"/>
    <x v="4668"/>
  </r>
  <r>
    <n v="23158"/>
    <x v="3"/>
    <s v="KL07110010"/>
    <s v="Svelvik Tennisklubb"/>
    <x v="4669"/>
  </r>
  <r>
    <n v="23159"/>
    <x v="3"/>
    <s v="KL07110011"/>
    <s v="Svelvik Turnforening"/>
    <x v="4670"/>
  </r>
  <r>
    <n v="22889"/>
    <x v="3"/>
    <s v="KL06310005"/>
    <s v="Svene IL"/>
    <x v="4671"/>
  </r>
  <r>
    <n v="26457"/>
    <x v="3"/>
    <s v="KL16010070"/>
    <s v="Sverresborg Bueskyttere"/>
    <x v="4672"/>
  </r>
  <r>
    <n v="204936"/>
    <x v="3"/>
    <s v="KL16010358"/>
    <s v="Sverresborg Fotball"/>
    <x v="4673"/>
  </r>
  <r>
    <n v="676309"/>
    <x v="3"/>
    <s v="KL16010504"/>
    <s v="Sverresborg Hoops Basket"/>
    <x v="4674"/>
  </r>
  <r>
    <n v="711042"/>
    <x v="3"/>
    <s v="KL16010532"/>
    <s v="Sverresborg Hoops Basket Elite"/>
    <x v="21"/>
  </r>
  <r>
    <n v="26458"/>
    <x v="3"/>
    <s v="KL16010071"/>
    <s v="Sverresborg Idrettsforening"/>
    <x v="4675"/>
  </r>
  <r>
    <n v="609167"/>
    <x v="3"/>
    <s v="KL16010490"/>
    <s v="Sverresborg Idrettsforening Håndball"/>
    <x v="4676"/>
  </r>
  <r>
    <n v="24184"/>
    <x v="3"/>
    <s v="KL11020053"/>
    <s v="Sviland Bmx"/>
    <x v="4677"/>
  </r>
  <r>
    <n v="24160"/>
    <x v="3"/>
    <s v="KL11020029"/>
    <s v="Sviland Idrettslag"/>
    <x v="4678"/>
  </r>
  <r>
    <n v="19891"/>
    <x v="3"/>
    <s v="KL01370006"/>
    <s v="Svinndal Jeger Og Fiskeforening"/>
    <x v="21"/>
  </r>
  <r>
    <n v="19889"/>
    <x v="3"/>
    <s v="KL01370004"/>
    <s v="Svinndal Motocrossklubb"/>
    <x v="21"/>
  </r>
  <r>
    <n v="25701"/>
    <x v="3"/>
    <s v="KL14290005"/>
    <s v="Svint IL"/>
    <x v="4679"/>
  </r>
  <r>
    <n v="222715"/>
    <x v="3"/>
    <s v="KL11030227"/>
    <s v="Svithun Biljardklubb"/>
    <x v="4680"/>
  </r>
  <r>
    <n v="27849"/>
    <x v="3"/>
    <s v="KL18650012"/>
    <s v="Svolvær Alpinklubb"/>
    <x v="4681"/>
  </r>
  <r>
    <n v="27846"/>
    <x v="3"/>
    <s v="KL18650009"/>
    <s v="Svolvær Idrettslag"/>
    <x v="4682"/>
  </r>
  <r>
    <n v="27848"/>
    <x v="3"/>
    <s v="KL18650011"/>
    <s v="Svolvær Pistolklubb"/>
    <x v="4683"/>
  </r>
  <r>
    <n v="26826"/>
    <x v="3"/>
    <s v="KL16380010"/>
    <s v="SVORKMO N.O.I."/>
    <x v="4684"/>
  </r>
  <r>
    <n v="24826"/>
    <x v="3"/>
    <s v="KL12010070"/>
    <s v="Svømmeklubben Delfana"/>
    <x v="4685"/>
  </r>
  <r>
    <n v="23260"/>
    <x v="3"/>
    <s v="KL08050031"/>
    <s v="Svømmeklubben Poseidon Porsgrunn"/>
    <x v="4686"/>
  </r>
  <r>
    <n v="792108"/>
    <x v="3"/>
    <s v="KL10010227"/>
    <s v="Svømmeklubben Team Sør"/>
    <x v="4687"/>
  </r>
  <r>
    <n v="585451"/>
    <x v="3"/>
    <s v="KL11030270"/>
    <s v="Swingcats Danseklubb"/>
    <x v="3744"/>
  </r>
  <r>
    <n v="26114"/>
    <x v="3"/>
    <s v="KL15280004"/>
    <s v="Sykkylven Idrottslag"/>
    <x v="4688"/>
  </r>
  <r>
    <n v="747311"/>
    <x v="3"/>
    <s v="KL15280032"/>
    <s v="Sykkylven Innebandyklubb"/>
    <x v="4689"/>
  </r>
  <r>
    <n v="495771"/>
    <x v="3"/>
    <s v="KL15280029"/>
    <s v="Sykkylven Motocross Klubb"/>
    <x v="4690"/>
  </r>
  <r>
    <n v="26121"/>
    <x v="3"/>
    <s v="KL15280011"/>
    <s v="Sykkylven Pistolklubb"/>
    <x v="4691"/>
  </r>
  <r>
    <n v="26115"/>
    <x v="3"/>
    <s v="KL15280005"/>
    <s v="Sykkylven Rideklubb"/>
    <x v="2444"/>
  </r>
  <r>
    <n v="680336"/>
    <x v="3"/>
    <s v="KL10320022"/>
    <s v="Sykleklubben Lyngdal &amp; Omegn"/>
    <x v="4692"/>
  </r>
  <r>
    <n v="22827"/>
    <x v="3"/>
    <s v="KL06260018"/>
    <s v="Sylling Idrettsforening"/>
    <x v="4693"/>
  </r>
  <r>
    <n v="22838"/>
    <x v="3"/>
    <s v="KL06260030"/>
    <s v="Sylling Rideklubb"/>
    <x v="4694"/>
  </r>
  <r>
    <n v="189433"/>
    <x v="3"/>
    <s v="KL18240044"/>
    <s v="Syv Søstre Bowlingklubb"/>
    <x v="4695"/>
  </r>
  <r>
    <n v="602851"/>
    <x v="3"/>
    <s v="KL18200036"/>
    <s v="Syv Søstre Hestesportsklubb"/>
    <x v="4696"/>
  </r>
  <r>
    <n v="25997"/>
    <x v="3"/>
    <s v="KL15110003"/>
    <s v="Syvde Idrettslag"/>
    <x v="4697"/>
  </r>
  <r>
    <n v="26072"/>
    <x v="3"/>
    <s v="KL15200008"/>
    <s v="Sæbø Idrettslag"/>
    <x v="4698"/>
  </r>
  <r>
    <n v="560883"/>
    <x v="3"/>
    <s v="KL12010669"/>
    <s v="Sædalen Idrettslag"/>
    <x v="4699"/>
  </r>
  <r>
    <n v="608419"/>
    <x v="3"/>
    <s v="KL12010720"/>
    <s v="Sædalen Taekwondoklubb"/>
    <x v="4700"/>
  </r>
  <r>
    <n v="22869"/>
    <x v="3"/>
    <s v="KL06280003"/>
    <s v="Sætre Idrætsforening Graabein"/>
    <x v="4701"/>
  </r>
  <r>
    <n v="457071"/>
    <x v="3"/>
    <s v="KL12010609"/>
    <s v="Sætregården Hestesportsklubb"/>
    <x v="4702"/>
  </r>
  <r>
    <n v="25418"/>
    <x v="3"/>
    <s v="KL12430016"/>
    <s v="Søfteland Turn &amp; Idrettslag"/>
    <x v="4703"/>
  </r>
  <r>
    <n v="24037"/>
    <x v="3"/>
    <s v="KL10180019"/>
    <s v="Søgne &amp; Mandal Basketballklubb"/>
    <x v="4704"/>
  </r>
  <r>
    <n v="711922"/>
    <x v="3"/>
    <s v="KL10180029"/>
    <s v="Søgne Cykleklubb"/>
    <x v="4705"/>
  </r>
  <r>
    <n v="884775"/>
    <x v="3"/>
    <s v="KL10180032"/>
    <s v="Søgne Danseklubb "/>
    <x v="4706"/>
  </r>
  <r>
    <n v="455147"/>
    <x v="3"/>
    <s v="KL10180024"/>
    <s v="Søgne Dykkerklubb"/>
    <x v="653"/>
  </r>
  <r>
    <n v="24031"/>
    <x v="3"/>
    <s v="KL10180013"/>
    <s v="Søgne Fotballklubb"/>
    <x v="4707"/>
  </r>
  <r>
    <n v="24030"/>
    <x v="3"/>
    <s v="KL10180012"/>
    <s v="Søgne Håndballklubb"/>
    <x v="4708"/>
  </r>
  <r>
    <n v="24022"/>
    <x v="3"/>
    <s v="KL10180004"/>
    <s v="Søgne Idrettslag"/>
    <x v="4709"/>
  </r>
  <r>
    <n v="24023"/>
    <x v="3"/>
    <s v="KL10180005"/>
    <s v="Søgne Kajakklubb"/>
    <x v="4710"/>
  </r>
  <r>
    <n v="782123"/>
    <x v="3"/>
    <s v="KL10180030"/>
    <s v="søgne klatreklubb"/>
    <x v="4711"/>
  </r>
  <r>
    <n v="24032"/>
    <x v="3"/>
    <s v="KL10180014"/>
    <s v="Søgne og Songdalen Orienteringsklubb (Ssok)"/>
    <x v="950"/>
  </r>
  <r>
    <n v="24024"/>
    <x v="3"/>
    <s v="KL10180006"/>
    <s v="Søgne Seilforening"/>
    <x v="4712"/>
  </r>
  <r>
    <n v="24025"/>
    <x v="3"/>
    <s v="KL10180007"/>
    <s v="Søgne Skiklubb"/>
    <x v="4713"/>
  </r>
  <r>
    <n v="24038"/>
    <x v="3"/>
    <s v="KL10180020"/>
    <s v="Søgne Trialklubb"/>
    <x v="4714"/>
  </r>
  <r>
    <n v="24027"/>
    <x v="3"/>
    <s v="KL10180009"/>
    <s v="Søgne Turnforening"/>
    <x v="4715"/>
  </r>
  <r>
    <n v="184267"/>
    <x v="3"/>
    <s v="KL06040044"/>
    <s v="Sølvkula Bowlingklubb"/>
    <x v="4716"/>
  </r>
  <r>
    <n v="27446"/>
    <x v="3"/>
    <s v="KL18120001"/>
    <s v="Sømna Idrettslag"/>
    <x v="4717"/>
  </r>
  <r>
    <n v="580657"/>
    <x v="3"/>
    <s v="KL18120004"/>
    <s v="Sømna Sykkelklubb"/>
    <x v="4718"/>
  </r>
  <r>
    <n v="578813"/>
    <x v="3"/>
    <s v="KL03011310"/>
    <s v="Søndre Aas Gård Kjøre-Og Rideklubb"/>
    <x v="4719"/>
  </r>
  <r>
    <n v="22378"/>
    <x v="3"/>
    <s v="KL05360005"/>
    <s v="Søndre Land Gym Og Turnforening"/>
    <x v="4187"/>
  </r>
  <r>
    <n v="22379"/>
    <x v="3"/>
    <s v="KL05360006"/>
    <s v="Søndre Land Idrettslag Allianse"/>
    <x v="4720"/>
  </r>
  <r>
    <n v="458088"/>
    <x v="3"/>
    <s v="KL05360022"/>
    <s v="Søndre Land Il Fotball"/>
    <x v="4721"/>
  </r>
  <r>
    <n v="458461"/>
    <x v="3"/>
    <s v="KL05360023"/>
    <s v="Søndre Land Il Fotball Senior"/>
    <x v="4722"/>
  </r>
  <r>
    <n v="455846"/>
    <x v="3"/>
    <s v="KL05360020"/>
    <s v="Søndre Land IL Friidrett"/>
    <x v="4723"/>
  </r>
  <r>
    <n v="455865"/>
    <x v="3"/>
    <s v="KL05360021"/>
    <s v="Søndre Land Il Håndball"/>
    <x v="4724"/>
  </r>
  <r>
    <n v="752971"/>
    <x v="3"/>
    <s v="KL05360030"/>
    <s v="Søndre Land IL Ski"/>
    <x v="4725"/>
  </r>
  <r>
    <n v="27663"/>
    <x v="3"/>
    <s v="KL18370002"/>
    <s v="Søndre Meløy Idrettslag Engavågen"/>
    <x v="4726"/>
  </r>
  <r>
    <n v="21284"/>
    <x v="3"/>
    <s v="KL03010681"/>
    <s v="Søndre Nordstrand Rideklubb"/>
    <x v="4727"/>
  </r>
  <r>
    <n v="22362"/>
    <x v="3"/>
    <s v="KL05340016"/>
    <s v="Søndre Ål Sportsklubb"/>
    <x v="4728"/>
  </r>
  <r>
    <n v="26997"/>
    <x v="3"/>
    <s v="KL17020033"/>
    <s v="Sør-Beitstad IL"/>
    <x v="4729"/>
  </r>
  <r>
    <n v="21019"/>
    <x v="3"/>
    <s v="KL03010374"/>
    <s v="Sørbråten Idrettslag"/>
    <x v="4730"/>
  </r>
  <r>
    <n v="214679"/>
    <x v="3"/>
    <s v="KL12410011"/>
    <s v="Søre Fusa Idrettslag"/>
    <x v="1288"/>
  </r>
  <r>
    <n v="25419"/>
    <x v="3"/>
    <s v="KL12430017"/>
    <s v="Søre Neset Idrettslag"/>
    <x v="4731"/>
  </r>
  <r>
    <n v="21873"/>
    <x v="3"/>
    <s v="KL04280008"/>
    <s v="Søre Osen Idrettslag"/>
    <x v="4732"/>
  </r>
  <r>
    <n v="22028"/>
    <x v="3"/>
    <s v="KL05010042"/>
    <s v="Søre Ål Idrettslag"/>
    <x v="4733"/>
  </r>
  <r>
    <n v="578011"/>
    <x v="3"/>
    <s v="KL12010681"/>
    <s v="Søreide Idrettslag"/>
    <x v="4734"/>
  </r>
  <r>
    <n v="727410"/>
    <x v="3"/>
    <s v="KL18450014"/>
    <s v="Sørfold Bueklubb"/>
    <x v="4735"/>
  </r>
  <r>
    <n v="27755"/>
    <x v="3"/>
    <s v="KL18450009"/>
    <s v="Sørfold Fotballklubb"/>
    <x v="4736"/>
  </r>
  <r>
    <n v="22227"/>
    <x v="3"/>
    <s v="KL05190003"/>
    <s v="Sør-Fron Idrettslag"/>
    <x v="4737"/>
  </r>
  <r>
    <n v="23589"/>
    <x v="3"/>
    <s v="KL09040033"/>
    <s v="Sørild Fridrettsklubb"/>
    <x v="4738"/>
  </r>
  <r>
    <n v="21180"/>
    <x v="3"/>
    <s v="KL03010575"/>
    <s v="Sørkedalen Rideklubb"/>
    <x v="4739"/>
  </r>
  <r>
    <n v="21020"/>
    <x v="3"/>
    <s v="KL03010375"/>
    <s v="Sørkedalens Idrettsforening"/>
    <x v="4740"/>
  </r>
  <r>
    <n v="28059"/>
    <x v="3"/>
    <s v="KL19020037"/>
    <s v="Sør-Kvaløya IL Skigruppa"/>
    <x v="4741"/>
  </r>
  <r>
    <n v="209358"/>
    <x v="3"/>
    <s v="KL10010151"/>
    <s v="Sørlandets Rc Modellflyklubb"/>
    <x v="4742"/>
  </r>
  <r>
    <n v="475841"/>
    <x v="3"/>
    <s v="KL10010177"/>
    <s v="Sørlandsparken Rideklubb"/>
    <x v="4743"/>
  </r>
  <r>
    <n v="136426"/>
    <x v="3"/>
    <s v="KL10010138"/>
    <s v="Sørlands-Strike Bowlingklubb"/>
    <x v="4744"/>
  </r>
  <r>
    <n v="27239"/>
    <x v="3"/>
    <s v="KL17380002"/>
    <s v="Sørli Idrettslag"/>
    <x v="4745"/>
  </r>
  <r>
    <n v="26998"/>
    <x v="3"/>
    <s v="KL17020034"/>
    <s v="Sørlia Idrettslag"/>
    <x v="4746"/>
  </r>
  <r>
    <n v="750237"/>
    <x v="3"/>
    <s v="KL11030312"/>
    <s v="Sørmarkå Fotballklubb"/>
    <x v="4747"/>
  </r>
  <r>
    <n v="131250"/>
    <x v="3"/>
    <s v="KL04190022"/>
    <s v="Sør-Odal Pistolklubb"/>
    <x v="4748"/>
  </r>
  <r>
    <n v="684069"/>
    <x v="3"/>
    <s v="KL19250022"/>
    <s v="Sørreisa IL Fotball"/>
    <x v="4749"/>
  </r>
  <r>
    <n v="694890"/>
    <x v="3"/>
    <s v="KL19250023"/>
    <s v="Sørreisa IL Handball"/>
    <x v="4750"/>
  </r>
  <r>
    <n v="28231"/>
    <x v="3"/>
    <s v="KL19250003"/>
    <s v="Sørreisa O-lag"/>
    <x v="430"/>
  </r>
  <r>
    <n v="28233"/>
    <x v="3"/>
    <s v="KL19250007"/>
    <s v="Sørreisa Skilag"/>
    <x v="4751"/>
  </r>
  <r>
    <n v="28234"/>
    <x v="3"/>
    <s v="KL19250008"/>
    <s v="Sørreisa Svømmeklubb"/>
    <x v="4752"/>
  </r>
  <r>
    <n v="28238"/>
    <x v="3"/>
    <s v="KL19250012"/>
    <s v="Sørreisa Turn"/>
    <x v="4753"/>
  </r>
  <r>
    <n v="26555"/>
    <x v="3"/>
    <s v="KL16010189"/>
    <s v="Sørsia Basketballklubb Trondheim"/>
    <x v="4754"/>
  </r>
  <r>
    <n v="21848"/>
    <x v="3"/>
    <s v="KL04270020"/>
    <s v="Sørskogbygda Idrettslag"/>
    <x v="4755"/>
  </r>
  <r>
    <n v="20300"/>
    <x v="3"/>
    <s v="KL02260010"/>
    <s v="Sørum Hestesportsklubb"/>
    <x v="4756"/>
  </r>
  <r>
    <n v="20297"/>
    <x v="3"/>
    <s v="KL02260007"/>
    <s v="Sørum Idrettslag"/>
    <x v="4757"/>
  </r>
  <r>
    <n v="449211"/>
    <x v="3"/>
    <s v="KL02260023"/>
    <s v="Sørumsand Gymnastikkforening"/>
    <x v="4758"/>
  </r>
  <r>
    <n v="20299"/>
    <x v="3"/>
    <s v="KL02260009"/>
    <s v="Sørumsand Idrettsforening"/>
    <x v="4759"/>
  </r>
  <r>
    <n v="490124"/>
    <x v="3"/>
    <s v="KL20300056"/>
    <s v="Sør-Varanger Kyokushinkai Karateklubb"/>
    <x v="4760"/>
  </r>
  <r>
    <n v="598044"/>
    <x v="3"/>
    <s v="KL20300058"/>
    <s v="Sør-Varanger Rideforening"/>
    <x v="4761"/>
  </r>
  <r>
    <n v="28010"/>
    <x v="3"/>
    <s v="KL19030039"/>
    <s v="Sørvikmark Idrettslag"/>
    <x v="4762"/>
  </r>
  <r>
    <n v="27976"/>
    <x v="3"/>
    <s v="KL18740002"/>
    <s v="Sørvågen &amp; Omegn Idrettslag"/>
    <x v="4724"/>
  </r>
  <r>
    <n v="24860"/>
    <x v="3"/>
    <s v="KL12010110"/>
    <s v="T I L Hovding"/>
    <x v="4763"/>
  </r>
  <r>
    <n v="28480"/>
    <x v="3"/>
    <s v="KL20120030"/>
    <s v="Talvik Idrettslag"/>
    <x v="4764"/>
  </r>
  <r>
    <n v="495407"/>
    <x v="3"/>
    <s v="KL20120079"/>
    <s v="Talvik Judo"/>
    <x v="4765"/>
  </r>
  <r>
    <n v="25732"/>
    <x v="3"/>
    <s v="KL14330001"/>
    <s v="Tambarskjelvar Idrettslag"/>
    <x v="4766"/>
  </r>
  <r>
    <n v="21448"/>
    <x v="3"/>
    <s v="KL03010845"/>
    <s v="Tamil Sangam IL"/>
    <x v="1248"/>
  </r>
  <r>
    <n v="202173"/>
    <x v="3"/>
    <s v="KL03011014"/>
    <s v="Tamilsk barn og ungdom idrettsklubb"/>
    <x v="4767"/>
  </r>
  <r>
    <n v="28601"/>
    <x v="3"/>
    <s v="KL20250009"/>
    <s v="Tana Ballklubb"/>
    <x v="4768"/>
  </r>
  <r>
    <n v="28605"/>
    <x v="3"/>
    <s v="KL20250013"/>
    <s v="Tana Hestesportsklubb"/>
    <x v="4769"/>
  </r>
  <r>
    <n v="28598"/>
    <x v="3"/>
    <s v="KL20250005"/>
    <s v="Tana Idrettsforening"/>
    <x v="4770"/>
  </r>
  <r>
    <n v="28599"/>
    <x v="3"/>
    <s v="KL20250006"/>
    <s v="Tana Motorklubb"/>
    <x v="3524"/>
  </r>
  <r>
    <n v="211321"/>
    <x v="3"/>
    <s v="KL20270005"/>
    <s v="Tana og Nesseby Pistolklubb"/>
    <x v="4771"/>
  </r>
  <r>
    <n v="28603"/>
    <x v="3"/>
    <s v="KL20250011"/>
    <s v="Tana Skiskytterlag"/>
    <x v="4772"/>
  </r>
  <r>
    <n v="21717"/>
    <x v="3"/>
    <s v="KL04170008"/>
    <s v="Tangen Idrettslag Hovedlaget"/>
    <x v="4773"/>
  </r>
  <r>
    <n v="25668"/>
    <x v="3"/>
    <s v="KL14240002"/>
    <s v="Tangen Kjøre Og Rideklubb"/>
    <x v="4774"/>
  </r>
  <r>
    <n v="27105"/>
    <x v="3"/>
    <s v="KL17140029"/>
    <s v="Tangmoen IL"/>
    <x v="4775"/>
  </r>
  <r>
    <n v="142110"/>
    <x v="3"/>
    <s v="KL02190174"/>
    <s v="Tanum Rideklubb"/>
    <x v="4776"/>
  </r>
  <r>
    <n v="698922"/>
    <x v="3"/>
    <s v="KL11030297"/>
    <s v="Tasta &amp; omegn sykkelklubb"/>
    <x v="4777"/>
  </r>
  <r>
    <n v="24246"/>
    <x v="3"/>
    <s v="KL11030027"/>
    <s v="Tasta Håndballklubb"/>
    <x v="4778"/>
  </r>
  <r>
    <n v="24277"/>
    <x v="3"/>
    <s v="KL11030058"/>
    <s v="Tasta Idrettslag"/>
    <x v="4779"/>
  </r>
  <r>
    <n v="24371"/>
    <x v="3"/>
    <s v="KL11030152"/>
    <s v="Tasta Turn"/>
    <x v="4780"/>
  </r>
  <r>
    <n v="24389"/>
    <x v="3"/>
    <s v="KL11030170"/>
    <s v="Tastavarden Håndballklubb"/>
    <x v="4781"/>
  </r>
  <r>
    <n v="24633"/>
    <x v="3"/>
    <s v="KL11300006"/>
    <s v="Tau Turn"/>
    <x v="4782"/>
  </r>
  <r>
    <n v="739504"/>
    <x v="3"/>
    <s v="KL02150033"/>
    <s v="Team Drøbak Multisport"/>
    <x v="4783"/>
  </r>
  <r>
    <n v="533153"/>
    <x v="3"/>
    <s v="KL14320034"/>
    <s v="Tefre Ryttarklubb"/>
    <x v="4784"/>
  </r>
  <r>
    <n v="23207"/>
    <x v="3"/>
    <s v="KL07220006"/>
    <s v="Teie Idrettsforening"/>
    <x v="4785"/>
  </r>
  <r>
    <n v="21024"/>
    <x v="3"/>
    <s v="KL03010379"/>
    <s v="Teisen Idrettsforening"/>
    <x v="4786"/>
  </r>
  <r>
    <n v="25444"/>
    <x v="3"/>
    <s v="KL12450004"/>
    <s v="Telavåg Idrettslag"/>
    <x v="4787"/>
  </r>
  <r>
    <n v="594149"/>
    <x v="3"/>
    <s v="KL08190016"/>
    <s v="Telemark Fjordhestlag"/>
    <x v="4788"/>
  </r>
  <r>
    <n v="825641"/>
    <x v="3"/>
    <s v="KL16010561"/>
    <s v="Tempe Cricket Klubb"/>
    <x v="4789"/>
  </r>
  <r>
    <n v="607724"/>
    <x v="3"/>
    <s v="KL03011380"/>
    <s v="Tendo Karateklubb Oppsal"/>
    <x v="4790"/>
  </r>
  <r>
    <n v="27439"/>
    <x v="3"/>
    <s v="KL18110003"/>
    <s v="Terråk Idrettslag"/>
    <x v="4791"/>
  </r>
  <r>
    <n v="193099"/>
    <x v="3"/>
    <s v="KL12010514"/>
    <s v="Tertnes Alpin"/>
    <x v="4792"/>
  </r>
  <r>
    <n v="193074"/>
    <x v="3"/>
    <s v="KL12010512"/>
    <s v="Tertnes Fotball Damer"/>
    <x v="4793"/>
  </r>
  <r>
    <n v="193073"/>
    <x v="3"/>
    <s v="KL12010511"/>
    <s v="Tertnes Fotball Herrer"/>
    <x v="4794"/>
  </r>
  <r>
    <n v="205272"/>
    <x v="3"/>
    <s v="KL12010535"/>
    <s v="Tertnes Håndball"/>
    <x v="4795"/>
  </r>
  <r>
    <n v="205270"/>
    <x v="3"/>
    <s v="KL12010534"/>
    <s v="Tertnes Håndball Elite"/>
    <x v="4796"/>
  </r>
  <r>
    <n v="24932"/>
    <x v="3"/>
    <s v="KL12010194"/>
    <s v="Tertnes Idrettslag Allianse"/>
    <x v="4797"/>
  </r>
  <r>
    <n v="567728"/>
    <x v="3"/>
    <s v="KL12010674"/>
    <s v="Tertnes Idrettsskole"/>
    <x v="4798"/>
  </r>
  <r>
    <n v="193075"/>
    <x v="3"/>
    <s v="KL12010513"/>
    <s v="Tertnes Turn"/>
    <x v="4799"/>
  </r>
  <r>
    <n v="22175"/>
    <x v="3"/>
    <s v="KL05150006"/>
    <s v="Tessand Idrettslag"/>
    <x v="4800"/>
  </r>
  <r>
    <n v="21027"/>
    <x v="3"/>
    <s v="KL03010384"/>
    <s v="Tiger Karate Klubb"/>
    <x v="4801"/>
  </r>
  <r>
    <n v="23894"/>
    <x v="3"/>
    <s v="KL10010124"/>
    <s v="Tigerberget Fotball Klubb"/>
    <x v="4802"/>
  </r>
  <r>
    <n v="26461"/>
    <x v="3"/>
    <s v="KL16010074"/>
    <s v="Tiller Idrettslag"/>
    <x v="4803"/>
  </r>
  <r>
    <n v="686120"/>
    <x v="3"/>
    <s v="KL16010511"/>
    <s v="Tiller Tinkerbells Ibk"/>
    <x v="4804"/>
  </r>
  <r>
    <n v="24546"/>
    <x v="3"/>
    <s v="KL11210022"/>
    <s v="Time Pistolklubb"/>
    <x v="4805"/>
  </r>
  <r>
    <n v="28166"/>
    <x v="3"/>
    <s v="KL19130011"/>
    <s v="Tinden Bueskytterklubb"/>
    <x v="276"/>
  </r>
  <r>
    <n v="19616"/>
    <x v="3"/>
    <s v="KL01050081"/>
    <s v="Tindlund I F"/>
    <x v="4806"/>
  </r>
  <r>
    <n v="22363"/>
    <x v="3"/>
    <s v="KL05340017"/>
    <s v="Tingelstad Idrettsforening"/>
    <x v="4807"/>
  </r>
  <r>
    <n v="22364"/>
    <x v="3"/>
    <s v="KL05340018"/>
    <s v="Tingelstad Skiskytterklubb"/>
    <x v="4808"/>
  </r>
  <r>
    <n v="697399"/>
    <x v="3"/>
    <s v="KL15600020"/>
    <s v="Tingvoll Bordtennisklubb"/>
    <x v="4809"/>
  </r>
  <r>
    <n v="561171"/>
    <x v="3"/>
    <s v="KL15600019"/>
    <s v="Tingvoll Golfklubb"/>
    <x v="4810"/>
  </r>
  <r>
    <n v="26323"/>
    <x v="3"/>
    <s v="KL15600006"/>
    <s v="Tingvoll Idrettslag"/>
    <x v="4811"/>
  </r>
  <r>
    <n v="23487"/>
    <x v="3"/>
    <s v="KL08260013"/>
    <s v="Tinn Idrettslag"/>
    <x v="4812"/>
  </r>
  <r>
    <n v="482500"/>
    <x v="3"/>
    <s v="KL08260023"/>
    <s v="Tinn Motorsport"/>
    <x v="4813"/>
  </r>
  <r>
    <n v="793706"/>
    <x v="3"/>
    <s v="KL08260027"/>
    <s v="Tinn Skiskytterlag"/>
    <x v="1847"/>
  </r>
  <r>
    <n v="19465"/>
    <x v="3"/>
    <s v="KL01010040"/>
    <s v="Tistedalen Friluftslag"/>
    <x v="4814"/>
  </r>
  <r>
    <n v="890138"/>
    <x v="3"/>
    <s v="KL03011628"/>
    <s v="Titan Fekteklubb"/>
    <x v="4815"/>
  </r>
  <r>
    <n v="21028"/>
    <x v="3"/>
    <s v="KL03010385"/>
    <s v="Tjalve Idrettsklubben"/>
    <x v="4816"/>
  </r>
  <r>
    <n v="27792"/>
    <x v="3"/>
    <s v="KL18520004"/>
    <s v="Tjeldsund Idrettslag"/>
    <x v="4817"/>
  </r>
  <r>
    <n v="24327"/>
    <x v="3"/>
    <s v="KL11030108"/>
    <s v="Tjensvoll Fk"/>
    <x v="4818"/>
  </r>
  <r>
    <n v="27656"/>
    <x v="3"/>
    <s v="KL18360004"/>
    <s v="Tjongsfjord Idrettslag"/>
    <x v="2976"/>
  </r>
  <r>
    <n v="23114"/>
    <x v="3"/>
    <s v="KL07090031"/>
    <s v="Tjølling Idrettsforening"/>
    <x v="4819"/>
  </r>
  <r>
    <n v="460090"/>
    <x v="3"/>
    <s v="KL07230010"/>
    <s v="Tjøme Golfklubb"/>
    <x v="241"/>
  </r>
  <r>
    <n v="23216"/>
    <x v="3"/>
    <s v="KL07230002"/>
    <s v="Tjøme Idrettslag"/>
    <x v="4820"/>
  </r>
  <r>
    <n v="780562"/>
    <x v="3"/>
    <s v="KL07230014"/>
    <s v="Tjøme Løpeklubb"/>
    <x v="4821"/>
  </r>
  <r>
    <n v="556142"/>
    <x v="3"/>
    <s v="KL07230011"/>
    <s v="Tjøme MotoCrossKlubb"/>
    <x v="4822"/>
  </r>
  <r>
    <n v="23218"/>
    <x v="3"/>
    <s v="KL07230004"/>
    <s v="Tjøme Tennisklubb"/>
    <x v="4823"/>
  </r>
  <r>
    <n v="23219"/>
    <x v="3"/>
    <s v="KL07230005"/>
    <s v="Tjøme Turnforening"/>
    <x v="4824"/>
  </r>
  <r>
    <n v="26017"/>
    <x v="3"/>
    <s v="KL15150008"/>
    <s v="Tjørvåg Idrettslag"/>
    <x v="4825"/>
  </r>
  <r>
    <n v="27486"/>
    <x v="3"/>
    <s v="KL18200009"/>
    <s v="Tjøtta Idrettslag"/>
    <x v="2850"/>
  </r>
  <r>
    <n v="23896"/>
    <x v="3"/>
    <s v="KL10010126"/>
    <s v="Tobienborg Fotballklubb"/>
    <x v="4826"/>
  </r>
  <r>
    <n v="26369"/>
    <x v="3"/>
    <s v="KL15660011"/>
    <s v="Todalen Idrettslag"/>
    <x v="4827"/>
  </r>
  <r>
    <n v="22868"/>
    <x v="3"/>
    <s v="KL06280002"/>
    <s v="Tofte Fremad Idrettsforening"/>
    <x v="4828"/>
  </r>
  <r>
    <n v="448427"/>
    <x v="3"/>
    <s v="KL05110024"/>
    <s v="Toftemoswingen Danseklubb"/>
    <x v="4829"/>
  </r>
  <r>
    <n v="507880"/>
    <x v="3"/>
    <s v="KL03011241"/>
    <s v="Tojang Kampsportklubb"/>
    <x v="4830"/>
  </r>
  <r>
    <n v="23529"/>
    <x v="3"/>
    <s v="KL08330005"/>
    <s v="Tokke Pistolklubb"/>
    <x v="4831"/>
  </r>
  <r>
    <n v="21952"/>
    <x v="3"/>
    <s v="KL04360002"/>
    <s v="Tolga Idrettslag"/>
    <x v="2795"/>
  </r>
  <r>
    <n v="568929"/>
    <x v="3"/>
    <s v="KL04360010"/>
    <s v="Tolga-Vingelen Fotballklubb"/>
    <x v="4832"/>
  </r>
  <r>
    <n v="23323"/>
    <x v="3"/>
    <s v="KL08060041"/>
    <s v="Tollnes Ballklubb Allianse"/>
    <x v="4833"/>
  </r>
  <r>
    <n v="447099"/>
    <x v="3"/>
    <s v="KL08060099"/>
    <s v="Tollnes Fotball"/>
    <x v="4834"/>
  </r>
  <r>
    <n v="26186"/>
    <x v="3"/>
    <s v="KL15350008"/>
    <s v="Tomrefjord Idrettslag"/>
    <x v="4835"/>
  </r>
  <r>
    <n v="472315"/>
    <x v="3"/>
    <s v="KL01380010"/>
    <s v="Tomter Rideklubb"/>
    <x v="4836"/>
  </r>
  <r>
    <n v="21030"/>
    <x v="3"/>
    <s v="KL03010387"/>
    <s v="Tonsen Tennisklubb"/>
    <x v="4837"/>
  </r>
  <r>
    <n v="24096"/>
    <x v="3"/>
    <s v="KL10460002"/>
    <s v="Tonstad Idrettslag"/>
    <x v="4838"/>
  </r>
  <r>
    <n v="22286"/>
    <x v="3"/>
    <s v="KL05280015"/>
    <s v="Toppen I.L"/>
    <x v="4839"/>
  </r>
  <r>
    <n v="23633"/>
    <x v="3"/>
    <s v="KL09060038"/>
    <s v="Toppen Idrettslag"/>
    <x v="4840"/>
  </r>
  <r>
    <n v="849325"/>
    <x v="3"/>
    <s v="KL10010236"/>
    <s v="Torden IL"/>
    <x v="4841"/>
  </r>
  <r>
    <n v="428443"/>
    <x v="3"/>
    <s v="KL16010384"/>
    <s v="Tordenskiold Trondheim Fekteklubb"/>
    <x v="4842"/>
  </r>
  <r>
    <n v="22192"/>
    <x v="3"/>
    <s v="KL05160009"/>
    <s v="Tormod Skilag"/>
    <x v="4843"/>
  </r>
  <r>
    <n v="574271"/>
    <x v="3"/>
    <s v="KL12010680"/>
    <s v="Tornado Bergen Fotballklubb"/>
    <x v="4844"/>
  </r>
  <r>
    <n v="25750"/>
    <x v="3"/>
    <s v="KL14390005"/>
    <s v="Tornado Måløy Fk"/>
    <x v="4845"/>
  </r>
  <r>
    <n v="19702"/>
    <x v="3"/>
    <s v="KL01060068"/>
    <s v="Torp Idrætsforening"/>
    <x v="4846"/>
  </r>
  <r>
    <n v="22394"/>
    <x v="3"/>
    <s v="KL05380009"/>
    <s v="Torpa Idrettslag"/>
    <x v="4847"/>
  </r>
  <r>
    <n v="504982"/>
    <x v="3"/>
    <s v="KL05380028"/>
    <s v="Torpa Ski"/>
    <x v="4848"/>
  </r>
  <r>
    <n v="22702"/>
    <x v="3"/>
    <s v="KL06190004"/>
    <s v="Torpo Idrettslag"/>
    <x v="4849"/>
  </r>
  <r>
    <n v="23845"/>
    <x v="3"/>
    <s v="KL10010075"/>
    <s v="Torridal Idrettslag"/>
    <x v="4850"/>
  </r>
  <r>
    <n v="156198"/>
    <x v="3"/>
    <s v="KL03010932"/>
    <s v="Torshov Bob Team"/>
    <x v="4851"/>
  </r>
  <r>
    <n v="19704"/>
    <x v="3"/>
    <s v="KL01060070"/>
    <s v="Torsnes Idrettslag"/>
    <x v="4852"/>
  </r>
  <r>
    <n v="24717"/>
    <x v="3"/>
    <s v="KL11490013"/>
    <s v="Torvastad Idrettslag"/>
    <x v="4853"/>
  </r>
  <r>
    <n v="26316"/>
    <x v="3"/>
    <s v="KL15570009"/>
    <s v="Torvikbukt Idrettslag"/>
    <x v="4854"/>
  </r>
  <r>
    <n v="23208"/>
    <x v="3"/>
    <s v="KL07220007"/>
    <s v="Torød og Hårkollen Idrettsforening"/>
    <x v="4855"/>
  </r>
  <r>
    <n v="896673"/>
    <x v="3"/>
    <s v="KL05280059"/>
    <s v="Toten Frisbeeklubb"/>
    <x v="4856"/>
  </r>
  <r>
    <n v="22295"/>
    <x v="3"/>
    <s v="KL05280025"/>
    <s v="Toten Håndballklubb"/>
    <x v="4857"/>
  </r>
  <r>
    <n v="743732"/>
    <x v="3"/>
    <s v="KL05280058"/>
    <s v="Toten Svømmeklubb"/>
    <x v="4858"/>
  </r>
  <r>
    <n v="22655"/>
    <x v="3"/>
    <s v="KL06050049"/>
    <s v="Tranby IL"/>
    <x v="4859"/>
  </r>
  <r>
    <n v="22828"/>
    <x v="3"/>
    <s v="KL06260019"/>
    <s v="Tranby Turn"/>
    <x v="4860"/>
  </r>
  <r>
    <n v="28256"/>
    <x v="3"/>
    <s v="KL19270010"/>
    <s v="Tranøy Ballklubb"/>
    <x v="4861"/>
  </r>
  <r>
    <n v="23656"/>
    <x v="3"/>
    <s v="KL09060061"/>
    <s v="Trauma I F"/>
    <x v="4862"/>
  </r>
  <r>
    <n v="26187"/>
    <x v="3"/>
    <s v="KL15350009"/>
    <s v="Tresfjord Idrettslag"/>
    <x v="4863"/>
  </r>
  <r>
    <n v="26195"/>
    <x v="3"/>
    <s v="KL15350019"/>
    <s v="Tresfjord Karateklubb"/>
    <x v="4864"/>
  </r>
  <r>
    <n v="22253"/>
    <x v="3"/>
    <s v="KL05210004"/>
    <s v="Tretten Skiskytterlag"/>
    <x v="4865"/>
  </r>
  <r>
    <n v="23519"/>
    <x v="3"/>
    <s v="KL08300003"/>
    <s v="Treungen Idrettslag"/>
    <x v="4866"/>
  </r>
  <r>
    <n v="22380"/>
    <x v="3"/>
    <s v="KL05360007"/>
    <s v="Trevann Idrettslag"/>
    <x v="4867"/>
  </r>
  <r>
    <n v="25269"/>
    <x v="3"/>
    <s v="KL12240019"/>
    <s v="Trio idrettslag"/>
    <x v="4868"/>
  </r>
  <r>
    <n v="575715"/>
    <x v="3"/>
    <s v="KL05010105"/>
    <s v="Troll Bobteam Hunderfossen"/>
    <x v="4869"/>
  </r>
  <r>
    <n v="176150"/>
    <x v="3"/>
    <s v="KL12590007"/>
    <s v="Troll GTF Taekwon-Do Klubb"/>
    <x v="21"/>
  </r>
  <r>
    <n v="163861"/>
    <x v="3"/>
    <s v="KL03010038X"/>
    <s v="Troll Karateklubb Bushido"/>
    <x v="4870"/>
  </r>
  <r>
    <n v="26464"/>
    <x v="3"/>
    <s v="KL16010077"/>
    <s v="Trolla Idrettslag"/>
    <x v="4871"/>
  </r>
  <r>
    <n v="19725"/>
    <x v="3"/>
    <s v="KL01060091"/>
    <s v="Trolldalen Idrettsforening"/>
    <x v="4872"/>
  </r>
  <r>
    <n v="26379"/>
    <x v="3"/>
    <s v="KL15670006"/>
    <s v="Trollheimen Klivarlag"/>
    <x v="4873"/>
  </r>
  <r>
    <n v="26374"/>
    <x v="3"/>
    <s v="KL15660017"/>
    <s v="Trollheimen Ride og Kjørelag"/>
    <x v="4874"/>
  </r>
  <r>
    <n v="831875"/>
    <x v="3"/>
    <s v="KL15250018"/>
    <s v="Trollstigen og Geirangerfjord Golfklubb"/>
    <x v="3716"/>
  </r>
  <r>
    <n v="28214"/>
    <x v="3"/>
    <s v="KL19240020"/>
    <s v="Troms fallskjermklubb"/>
    <x v="4875"/>
  </r>
  <r>
    <n v="28060"/>
    <x v="3"/>
    <s v="KL19020039"/>
    <s v="Tromsdalen Kappsvømmingsklubb"/>
    <x v="4876"/>
  </r>
  <r>
    <n v="28123"/>
    <x v="3"/>
    <s v="KL19020109"/>
    <s v="Tromsdalen Rideklubb"/>
    <x v="4877"/>
  </r>
  <r>
    <n v="28084"/>
    <x v="3"/>
    <s v="KL19020064"/>
    <s v="Tromsø Alpinklubb"/>
    <x v="4878"/>
  </r>
  <r>
    <n v="28062"/>
    <x v="3"/>
    <s v="KL19020041"/>
    <s v="Tromsø Badmintonklubb"/>
    <x v="4879"/>
  </r>
  <r>
    <n v="28064"/>
    <x v="3"/>
    <s v="KL19020043"/>
    <s v="Tromsø Bordtennisklubb"/>
    <x v="4880"/>
  </r>
  <r>
    <n v="28065"/>
    <x v="3"/>
    <s v="KL19020044"/>
    <s v="Tromsø Bowlingklubb"/>
    <x v="4881"/>
  </r>
  <r>
    <n v="28111"/>
    <x v="3"/>
    <s v="KL19020096"/>
    <s v="Tromsø Brettseilerklubb"/>
    <x v="4882"/>
  </r>
  <r>
    <n v="28099"/>
    <x v="3"/>
    <s v="KL19020082"/>
    <s v="Tromsø Bryteklubb"/>
    <x v="4883"/>
  </r>
  <r>
    <n v="507297"/>
    <x v="3"/>
    <s v="KL19020195"/>
    <s v="Tromsø Casting &amp; Fluefiske Forening"/>
    <x v="4884"/>
  </r>
  <r>
    <n v="28067"/>
    <x v="3"/>
    <s v="KL19020046"/>
    <s v="Tromsø Cykleklubb"/>
    <x v="4885"/>
  </r>
  <r>
    <n v="28068"/>
    <x v="3"/>
    <s v="KL19020047"/>
    <s v="Tromsø Fallskjermklubb"/>
    <x v="4886"/>
  </r>
  <r>
    <n v="207286"/>
    <x v="3"/>
    <s v="KL19020160"/>
    <s v="Tromsø Flyklubb"/>
    <x v="4887"/>
  </r>
  <r>
    <n v="28146"/>
    <x v="3"/>
    <s v="KL19020133"/>
    <s v="Tromsø Golfklubb"/>
    <x v="4888"/>
  </r>
  <r>
    <n v="28102"/>
    <x v="3"/>
    <s v="KL19020085"/>
    <s v="Tromsø Gymnastikklag"/>
    <x v="4889"/>
  </r>
  <r>
    <n v="863513"/>
    <x v="3"/>
    <s v="KL19020264"/>
    <s v="Tromsø Havpadleklubb"/>
    <x v="4890"/>
  </r>
  <r>
    <n v="28071"/>
    <x v="3"/>
    <s v="KL19020051"/>
    <s v="Tromsø Helsesportlag"/>
    <x v="4891"/>
  </r>
  <r>
    <n v="28125"/>
    <x v="3"/>
    <s v="KL19020111"/>
    <s v="Tromsø Håndballklubb"/>
    <x v="4892"/>
  </r>
  <r>
    <n v="28074"/>
    <x v="3"/>
    <s v="KL19020054"/>
    <s v="Tromsø Idrettslag"/>
    <x v="4893"/>
  </r>
  <r>
    <n v="138406"/>
    <x v="3"/>
    <s v="KL19020138"/>
    <s v="Tromsø Innebandyklubb"/>
    <x v="4894"/>
  </r>
  <r>
    <n v="492229"/>
    <x v="3"/>
    <s v="KL19020191"/>
    <s v="Tromsø Ishockeyklubb"/>
    <x v="4895"/>
  </r>
  <r>
    <n v="28135"/>
    <x v="3"/>
    <s v="KL19020122"/>
    <s v="Tromsø Kampsportklubb"/>
    <x v="4765"/>
  </r>
  <r>
    <n v="28076"/>
    <x v="3"/>
    <s v="KL19020056"/>
    <s v="Tromsø Karateklubb"/>
    <x v="4896"/>
  </r>
  <r>
    <n v="28145"/>
    <x v="3"/>
    <s v="KL19020132"/>
    <s v="Tromsø Klatreklubb"/>
    <x v="4897"/>
  </r>
  <r>
    <n v="585182"/>
    <x v="3"/>
    <s v="KL19020215"/>
    <s v="Tromsø Løpeklubb"/>
    <x v="4898"/>
  </r>
  <r>
    <n v="441592"/>
    <x v="3"/>
    <s v="KL19020174"/>
    <s v="Tromsø Mikroflyklubb"/>
    <x v="4899"/>
  </r>
  <r>
    <n v="524196"/>
    <x v="3"/>
    <s v="KL19020198"/>
    <s v="Tromsø Modellbilklubb"/>
    <x v="4900"/>
  </r>
  <r>
    <n v="441595"/>
    <x v="3"/>
    <s v="KL19020175"/>
    <s v="Tromsø Modellflyklubb"/>
    <x v="4901"/>
  </r>
  <r>
    <n v="601942"/>
    <x v="3"/>
    <s v="KL19020220"/>
    <s v="Tromsø Motorsportsklubb"/>
    <x v="3222"/>
  </r>
  <r>
    <n v="28078"/>
    <x v="3"/>
    <s v="KL19020058"/>
    <s v="Tromsø Pistolklubb"/>
    <x v="4902"/>
  </r>
  <r>
    <n v="28080"/>
    <x v="3"/>
    <s v="KL19020060"/>
    <s v="Tromsø Ryttersportsklubb"/>
    <x v="4903"/>
  </r>
  <r>
    <n v="581679"/>
    <x v="3"/>
    <s v="KL19020213"/>
    <s v="Tromsø Salsa Klubb"/>
    <x v="4904"/>
  </r>
  <r>
    <n v="28081"/>
    <x v="3"/>
    <s v="KL19020061"/>
    <s v="Tromsø Seilforening"/>
    <x v="4905"/>
  </r>
  <r>
    <n v="28082"/>
    <x v="3"/>
    <s v="KL19020062"/>
    <s v="Tromsø Skiklub"/>
    <x v="4906"/>
  </r>
  <r>
    <n v="498185"/>
    <x v="3"/>
    <s v="KL19020193"/>
    <s v="Tromsø Skiklubb Langrenn"/>
    <x v="4907"/>
  </r>
  <r>
    <n v="28100"/>
    <x v="3"/>
    <s v="KL19020083"/>
    <s v="Tromsø Skiskytterlag"/>
    <x v="4908"/>
  </r>
  <r>
    <n v="28083"/>
    <x v="3"/>
    <s v="KL19020063"/>
    <s v="Tromsø Skøyteklubb"/>
    <x v="4909"/>
  </r>
  <r>
    <n v="28114"/>
    <x v="3"/>
    <s v="KL19020100"/>
    <s v="Tromsø Squashklubb"/>
    <x v="4910"/>
  </r>
  <r>
    <n v="220005"/>
    <x v="3"/>
    <s v="KL19020168"/>
    <s v="Tromsø Storm"/>
    <x v="4911"/>
  </r>
  <r>
    <n v="215019"/>
    <x v="3"/>
    <s v="KL19020166"/>
    <s v="Tromsø Storm Ungdom"/>
    <x v="4912"/>
  </r>
  <r>
    <n v="28085"/>
    <x v="3"/>
    <s v="KL19020065"/>
    <s v="Tromsø Svømmeklubb"/>
    <x v="4913"/>
  </r>
  <r>
    <n v="139501"/>
    <x v="3"/>
    <s v="KL19020141"/>
    <s v="Tromsø Svømmeskole"/>
    <x v="4914"/>
  </r>
  <r>
    <n v="28033"/>
    <x v="3"/>
    <s v="KL19020001"/>
    <s v="Tromsø Taekwon-Do Klubb"/>
    <x v="4915"/>
  </r>
  <r>
    <n v="28086"/>
    <x v="3"/>
    <s v="KL19020066"/>
    <s v="Tromsø Tennisklubb"/>
    <x v="4916"/>
  </r>
  <r>
    <n v="768792"/>
    <x v="3"/>
    <s v="KL19020257"/>
    <s v="Tromsø Triathlonklubb"/>
    <x v="174"/>
  </r>
  <r>
    <n v="28087"/>
    <x v="3"/>
    <s v="KL19020067"/>
    <s v="Tromsø Turnforening"/>
    <x v="4917"/>
  </r>
  <r>
    <n v="28088"/>
    <x v="3"/>
    <s v="KL19020068"/>
    <s v="Tromsø Undervannsklubb"/>
    <x v="4918"/>
  </r>
  <r>
    <n v="28089"/>
    <x v="3"/>
    <s v="KL19020071"/>
    <s v="Tromsøstudentenes Idrettslag"/>
    <x v="4919"/>
  </r>
  <r>
    <n v="23655"/>
    <x v="3"/>
    <s v="KL09060060"/>
    <s v="Tromøy Idrettslag"/>
    <x v="4920"/>
  </r>
  <r>
    <n v="578015"/>
    <x v="3"/>
    <s v="KL16010456"/>
    <s v="Trondheim Aikidoklubb"/>
    <x v="4921"/>
  </r>
  <r>
    <n v="468553"/>
    <x v="3"/>
    <s v="KL16010408"/>
    <s v="Trondheim amerikanske fotballklubb"/>
    <x v="4922"/>
  </r>
  <r>
    <n v="26467"/>
    <x v="3"/>
    <s v="KL16010080"/>
    <s v="Trondheim Atletklubb"/>
    <x v="4923"/>
  </r>
  <r>
    <n v="26468"/>
    <x v="3"/>
    <s v="KL16010081"/>
    <s v="Trondheim Badmintonklubb"/>
    <x v="4924"/>
  </r>
  <r>
    <n v="724849"/>
    <x v="3"/>
    <s v="KL16010540"/>
    <s v="Trondheim Baseballklubb"/>
    <x v="4925"/>
  </r>
  <r>
    <n v="26542"/>
    <x v="3"/>
    <s v="KL16010176"/>
    <s v="Trondheim Basketballklubb"/>
    <x v="4748"/>
  </r>
  <r>
    <n v="163453"/>
    <x v="3"/>
    <s v="KL16010327"/>
    <s v="Trondheim Biljardklubb"/>
    <x v="4926"/>
  </r>
  <r>
    <n v="211535"/>
    <x v="3"/>
    <s v="KL16010371"/>
    <s v="Trondheim Bordtennisklubb"/>
    <x v="4927"/>
  </r>
  <r>
    <n v="26470"/>
    <x v="3"/>
    <s v="KL16010083"/>
    <s v="Trondheim Bowlingklubb"/>
    <x v="4928"/>
  </r>
  <r>
    <n v="26528"/>
    <x v="3"/>
    <s v="KL16010156"/>
    <s v="Trondheim Bryteklubb"/>
    <x v="4929"/>
  </r>
  <r>
    <n v="718988"/>
    <x v="3"/>
    <s v="KL16010538"/>
    <s v="Trondheim Cricket Klubb (tck)"/>
    <x v="4930"/>
  </r>
  <r>
    <n v="26472"/>
    <x v="3"/>
    <s v="KL16010085"/>
    <s v="Trondheim Curling Klubb"/>
    <x v="4931"/>
  </r>
  <r>
    <n v="26591"/>
    <x v="3"/>
    <s v="KL16010226"/>
    <s v="Trondheim Danseklubb"/>
    <x v="4932"/>
  </r>
  <r>
    <n v="26473"/>
    <x v="3"/>
    <s v="KL16010086"/>
    <s v="Trondheim Døves Idrettslag"/>
    <x v="4933"/>
  </r>
  <r>
    <n v="164116"/>
    <x v="3"/>
    <s v="KL16010340"/>
    <s v="Trondheim Flyklubb"/>
    <x v="4934"/>
  </r>
  <r>
    <n v="794870"/>
    <x v="3"/>
    <s v="KL16010556"/>
    <s v="Trondheim fridykkerklubb"/>
    <x v="4935"/>
  </r>
  <r>
    <n v="164500"/>
    <x v="3"/>
    <s v="KL16010343"/>
    <s v="Trondheim Friidrett"/>
    <x v="4936"/>
  </r>
  <r>
    <n v="26631"/>
    <x v="3"/>
    <s v="KL16010266"/>
    <s v="Trondheim Funksjonshemmedes Idrettslag"/>
    <x v="4937"/>
  </r>
  <r>
    <n v="26476"/>
    <x v="3"/>
    <s v="KL16010089"/>
    <s v="Trondheim Golfklubb"/>
    <x v="4938"/>
  </r>
  <r>
    <n v="26477"/>
    <x v="3"/>
    <s v="KL16010090"/>
    <s v="Trondheim Handicapidrettslag"/>
    <x v="4939"/>
  </r>
  <r>
    <n v="594704"/>
    <x v="3"/>
    <s v="KL16010469"/>
    <s v="Trondheim Internasjonal Fotballklubb"/>
    <x v="4940"/>
  </r>
  <r>
    <n v="26610"/>
    <x v="3"/>
    <s v="KL16010245"/>
    <s v="Trondheim Ju Jitsu klubb"/>
    <x v="4941"/>
  </r>
  <r>
    <n v="26478"/>
    <x v="3"/>
    <s v="KL16010092"/>
    <s v="Trondheim Judokwai"/>
    <x v="4942"/>
  </r>
  <r>
    <n v="26524"/>
    <x v="3"/>
    <s v="KL16010151"/>
    <s v="Trondheim Karateklubb"/>
    <x v="4943"/>
  </r>
  <r>
    <n v="445944"/>
    <x v="3"/>
    <s v="KL16010395"/>
    <s v="Trondheim Klatreklubb"/>
    <x v="4944"/>
  </r>
  <r>
    <n v="680496"/>
    <x v="3"/>
    <s v="KL16010508"/>
    <s v="Trondheim Kortbaneklubb"/>
    <x v="4945"/>
  </r>
  <r>
    <n v="209407"/>
    <x v="3"/>
    <s v="KL16010370"/>
    <s v="Trondheim Modellflyklubb"/>
    <x v="4946"/>
  </r>
  <r>
    <n v="26622"/>
    <x v="3"/>
    <s v="KL16010257"/>
    <s v="Trondheim Rideklubb"/>
    <x v="4947"/>
  </r>
  <r>
    <n v="162174"/>
    <x v="3"/>
    <s v="KL16010321"/>
    <s v="Trondheim Sandvolleyballklubb"/>
    <x v="21"/>
  </r>
  <r>
    <n v="692557"/>
    <x v="3"/>
    <s v="KL16010513"/>
    <s v="Trondheim Skating lag"/>
    <x v="4948"/>
  </r>
  <r>
    <n v="709586"/>
    <x v="3"/>
    <s v="KL16010529"/>
    <s v="Trondheim Snooker"/>
    <x v="4949"/>
  </r>
  <r>
    <n v="26577"/>
    <x v="3"/>
    <s v="KL16010212"/>
    <s v="Trondheim Taekwon-Do Klubb"/>
    <x v="4950"/>
  </r>
  <r>
    <n v="26463"/>
    <x v="3"/>
    <s v="KL16010076"/>
    <s v="Trondheim Trekk-og Brukshundklubb"/>
    <x v="4951"/>
  </r>
  <r>
    <n v="26595"/>
    <x v="3"/>
    <s v="KL16010230"/>
    <s v="Trondhjem Alpinliga"/>
    <x v="4952"/>
  </r>
  <r>
    <n v="26548"/>
    <x v="3"/>
    <s v="KL16010182"/>
    <s v="Trondhjems Kajakklubb"/>
    <x v="4953"/>
  </r>
  <r>
    <n v="26483"/>
    <x v="3"/>
    <s v="KL16010098"/>
    <s v="Trondhjems Pistolklubb Tpk"/>
    <x v="4954"/>
  </r>
  <r>
    <n v="26484"/>
    <x v="3"/>
    <s v="KL16010099"/>
    <s v="Trondhjems Roklub"/>
    <x v="4955"/>
  </r>
  <r>
    <n v="26485"/>
    <x v="3"/>
    <s v="KL16010100"/>
    <s v="Trondhjems Seilforening"/>
    <x v="4956"/>
  </r>
  <r>
    <n v="26486"/>
    <x v="3"/>
    <s v="KL16010101"/>
    <s v="Trondhjems Skiklub"/>
    <x v="4957"/>
  </r>
  <r>
    <n v="26532"/>
    <x v="3"/>
    <s v="KL16010161"/>
    <s v="Trondhjems Skiskyttere"/>
    <x v="4958"/>
  </r>
  <r>
    <n v="26487"/>
    <x v="3"/>
    <s v="KL16010102"/>
    <s v="Trondhjems Skøiteklub Hovedlaget"/>
    <x v="4959"/>
  </r>
  <r>
    <n v="26481"/>
    <x v="3"/>
    <s v="KL16010095"/>
    <s v="Trondhjems Svømme &amp; Livredningsklub"/>
    <x v="4960"/>
  </r>
  <r>
    <n v="26488"/>
    <x v="3"/>
    <s v="KL16010103"/>
    <s v="Trondhjems Tennisklubb"/>
    <x v="4961"/>
  </r>
  <r>
    <n v="26489"/>
    <x v="3"/>
    <s v="KL16010104"/>
    <s v="Trondhjems Turnforening"/>
    <x v="4962"/>
  </r>
  <r>
    <n v="26490"/>
    <x v="3"/>
    <s v="KL16010105"/>
    <s v="Trondhjems Velocipedklub"/>
    <x v="4963"/>
  </r>
  <r>
    <n v="27251"/>
    <x v="3"/>
    <s v="KL17400005"/>
    <s v="Trones IL"/>
    <x v="4964"/>
  </r>
  <r>
    <n v="19676"/>
    <x v="3"/>
    <s v="KL01060042"/>
    <s v="Trosvik Idrettsforening"/>
    <x v="4965"/>
  </r>
  <r>
    <n v="26491"/>
    <x v="3"/>
    <s v="KL16010106"/>
    <s v="Trym Idrettslag"/>
    <x v="4966"/>
  </r>
  <r>
    <n v="205571"/>
    <x v="3"/>
    <s v="KL04280041"/>
    <s v="Trysil Flyklubb"/>
    <x v="4967"/>
  </r>
  <r>
    <n v="21886"/>
    <x v="3"/>
    <s v="KL04280021"/>
    <s v="Trysil Fotballklubb"/>
    <x v="4968"/>
  </r>
  <r>
    <n v="21889"/>
    <x v="3"/>
    <s v="KL04280024"/>
    <s v="Trysil Golfklubb"/>
    <x v="4969"/>
  </r>
  <r>
    <n v="92821"/>
    <x v="3"/>
    <s v="KL04280033"/>
    <s v="Trysil Sykkelklubb"/>
    <x v="4970"/>
  </r>
  <r>
    <n v="756252"/>
    <x v="3"/>
    <s v="KL03011575"/>
    <s v="Tryvann Cykleklubb"/>
    <x v="4971"/>
  </r>
  <r>
    <n v="428037"/>
    <x v="3"/>
    <s v="KL07040076"/>
    <s v="Træleborg Atn Taekwondo Klubb"/>
    <x v="4972"/>
  </r>
  <r>
    <n v="27651"/>
    <x v="3"/>
    <s v="KL18350002"/>
    <s v="Træna Ungdoms- og Idrettslag"/>
    <x v="4973"/>
  </r>
  <r>
    <n v="427723"/>
    <x v="3"/>
    <s v="KL01220020"/>
    <s v="Trøgstad Båstad Fotballklubb"/>
    <x v="4974"/>
  </r>
  <r>
    <n v="427719"/>
    <x v="3"/>
    <s v="KL01220019"/>
    <s v="Trøgstad Skiklubb"/>
    <x v="4975"/>
  </r>
  <r>
    <n v="427710"/>
    <x v="3"/>
    <s v="KL01220018"/>
    <s v="Trøgstad Turnforening"/>
    <x v="4976"/>
  </r>
  <r>
    <n v="19837"/>
    <x v="3"/>
    <s v="KL01250012"/>
    <s v="Trømborg Idrettslag"/>
    <x v="4977"/>
  </r>
  <r>
    <n v="193363"/>
    <x v="3"/>
    <s v="KL16530078"/>
    <s v="Trøndelag Hestesportsklubb"/>
    <x v="4978"/>
  </r>
  <r>
    <n v="26554"/>
    <x v="3"/>
    <s v="KL16010188"/>
    <s v="Trønderhopp"/>
    <x v="4979"/>
  </r>
  <r>
    <n v="26893"/>
    <x v="3"/>
    <s v="KL16530012"/>
    <s v="Trønder-Lyn Idrettslag"/>
    <x v="4980"/>
  </r>
  <r>
    <n v="26402"/>
    <x v="3"/>
    <s v="KL16010004"/>
    <s v="Trønderstrike Bowlingklubb"/>
    <x v="4981"/>
  </r>
  <r>
    <n v="19617"/>
    <x v="3"/>
    <s v="KL01050082"/>
    <s v="Trøsken Idrettslag"/>
    <x v="4982"/>
  </r>
  <r>
    <n v="19466"/>
    <x v="3"/>
    <s v="KL01010041"/>
    <s v="Ttif Hovedstyret"/>
    <x v="4983"/>
  </r>
  <r>
    <n v="767528"/>
    <x v="3"/>
    <s v="KL11200035"/>
    <s v="TUBAKKEN SYKKELKLUBB"/>
    <x v="4984"/>
  </r>
  <r>
    <n v="23496"/>
    <x v="3"/>
    <s v="KL08270003"/>
    <s v="Tuddal Idrettslag"/>
    <x v="4864"/>
  </r>
  <r>
    <n v="21990"/>
    <x v="3"/>
    <s v="KL04410003"/>
    <s v="Tufsingdal IL"/>
    <x v="4985"/>
  </r>
  <r>
    <n v="572736"/>
    <x v="3"/>
    <s v="KL19020210"/>
    <s v="TUIL Ski Tromsdalen"/>
    <x v="4986"/>
  </r>
  <r>
    <n v="572733"/>
    <x v="3"/>
    <s v="KL19020207"/>
    <s v="TUIL Tromsdalen Fotball"/>
    <x v="4987"/>
  </r>
  <r>
    <n v="572734"/>
    <x v="3"/>
    <s v="KL19020208"/>
    <s v="TUIL Tromsdalen Friidrett"/>
    <x v="21"/>
  </r>
  <r>
    <n v="572735"/>
    <x v="3"/>
    <s v="KL19020209"/>
    <s v="TUIL Tromsdalen Turn"/>
    <x v="4988"/>
  </r>
  <r>
    <n v="19619"/>
    <x v="3"/>
    <s v="KL01050084"/>
    <s v="Tune Idrettslag"/>
    <x v="4989"/>
  </r>
  <r>
    <n v="21277"/>
    <x v="3"/>
    <s v="KL03010674"/>
    <s v="Tunet Innebandyklubb"/>
    <x v="4990"/>
  </r>
  <r>
    <n v="22898"/>
    <x v="3"/>
    <s v="KL06330004"/>
    <s v="Tunhovd Idrettslag"/>
    <x v="4991"/>
  </r>
  <r>
    <n v="27241"/>
    <x v="3"/>
    <s v="KL17380004"/>
    <s v="Tunnsjø IL"/>
    <x v="3021"/>
  </r>
  <r>
    <n v="19541"/>
    <x v="3"/>
    <s v="KL01050006"/>
    <s v="Turn og Idrettslaget National"/>
    <x v="4992"/>
  </r>
  <r>
    <n v="24947"/>
    <x v="3"/>
    <s v="KL12010211"/>
    <s v="TURN- OG IDRETTSLAGET YNGVE KFUM"/>
    <x v="4993"/>
  </r>
  <r>
    <n v="26394"/>
    <x v="3"/>
    <s v="KL15720003"/>
    <s v="Tustna Idrettslag"/>
    <x v="4994"/>
  </r>
  <r>
    <n v="23706"/>
    <x v="3"/>
    <s v="KL09140037"/>
    <s v="Tvedestrand Fotballklubb"/>
    <x v="4995"/>
  </r>
  <r>
    <n v="23709"/>
    <x v="3"/>
    <s v="KL09140040"/>
    <s v="Tvedestrand Racingklubb"/>
    <x v="4996"/>
  </r>
  <r>
    <n v="23695"/>
    <x v="3"/>
    <s v="KL09140005"/>
    <s v="Tvedestrand Turn &amp; Idrettsforening"/>
    <x v="4997"/>
  </r>
  <r>
    <n v="23848"/>
    <x v="3"/>
    <s v="KL10010078"/>
    <s v="Tveit Idrettslag"/>
    <x v="4998"/>
  </r>
  <r>
    <n v="749700"/>
    <x v="3"/>
    <s v="KL03011567"/>
    <s v="Tveita Taekwondoklubb"/>
    <x v="4999"/>
  </r>
  <r>
    <n v="27349"/>
    <x v="3"/>
    <s v="KL18040046"/>
    <s v="Tverlandet Idrettslag"/>
    <x v="5000"/>
  </r>
  <r>
    <n v="28470"/>
    <x v="3"/>
    <s v="KL20120018"/>
    <s v="Tverrelvdalen Idrettslag"/>
    <x v="5001"/>
  </r>
  <r>
    <n v="19598"/>
    <x v="3"/>
    <s v="KL01050063"/>
    <s v="Tveter Håndballklubb"/>
    <x v="5002"/>
  </r>
  <r>
    <n v="19599"/>
    <x v="3"/>
    <s v="KL01050064"/>
    <s v="Tveter Idrettslag"/>
    <x v="5003"/>
  </r>
  <r>
    <n v="26963"/>
    <x v="3"/>
    <s v="KL16650002"/>
    <s v="Tydal il"/>
    <x v="5004"/>
  </r>
  <r>
    <n v="26964"/>
    <x v="3"/>
    <s v="KL16650003"/>
    <s v="Tydal Motorsykkelklubb"/>
    <x v="5005"/>
  </r>
  <r>
    <n v="454384"/>
    <x v="3"/>
    <s v="KL09060122"/>
    <s v="Tyholmen Karateklubb"/>
    <x v="5006"/>
  </r>
  <r>
    <n v="739796"/>
    <x v="3"/>
    <s v="KL05450014"/>
    <s v="Tyin-Filefjell Orienteringsklubb"/>
    <x v="5007"/>
  </r>
  <r>
    <n v="21965"/>
    <x v="3"/>
    <s v="KL04370008"/>
    <s v="Tylldal IL Hovedlaget"/>
    <x v="5008"/>
  </r>
  <r>
    <n v="207172"/>
    <x v="3"/>
    <s v="KL04370027"/>
    <s v="Tynset Flyklubb"/>
    <x v="5009"/>
  </r>
  <r>
    <n v="21967"/>
    <x v="3"/>
    <s v="KL04370010"/>
    <s v="Tynset Idrettsforening"/>
    <x v="5010"/>
  </r>
  <r>
    <n v="589851"/>
    <x v="3"/>
    <s v="KL06120008"/>
    <s v="Tyrifjord Golfklubb"/>
    <x v="5011"/>
  </r>
  <r>
    <n v="20141"/>
    <x v="3"/>
    <s v="KL02190094"/>
    <s v="Tyrving Idrettslag"/>
    <x v="5012"/>
  </r>
  <r>
    <n v="25248"/>
    <x v="3"/>
    <s v="KL12230005"/>
    <s v="Tysnes Idrettslag"/>
    <x v="5013"/>
  </r>
  <r>
    <n v="25252"/>
    <x v="3"/>
    <s v="KL12230009"/>
    <s v="Tysnes Sports Skytterklubb"/>
    <x v="5014"/>
  </r>
  <r>
    <n v="25299"/>
    <x v="3"/>
    <s v="KL12280013"/>
    <s v="Tyssedal Turn Og Idrettslag"/>
    <x v="5015"/>
  </r>
  <r>
    <n v="24697"/>
    <x v="3"/>
    <s v="KL11460009"/>
    <s v="Tysvær Kano- Og Kajakklubb"/>
    <x v="5016"/>
  </r>
  <r>
    <n v="553661"/>
    <x v="3"/>
    <s v="KL11460023"/>
    <s v="Tysvær Vektløfterklubb"/>
    <x v="5017"/>
  </r>
  <r>
    <n v="23209"/>
    <x v="3"/>
    <s v="KL07220008"/>
    <s v="Tømmerholt Idrettslag"/>
    <x v="5018"/>
  </r>
  <r>
    <n v="696267"/>
    <x v="3"/>
    <s v="KL07040098"/>
    <s v="Tønsberg amerikanske idretters Forening"/>
    <x v="5019"/>
  </r>
  <r>
    <n v="23019"/>
    <x v="3"/>
    <s v="KL07040054"/>
    <s v="Tønsberg Brettseilerklubb"/>
    <x v="3899"/>
  </r>
  <r>
    <n v="22975"/>
    <x v="3"/>
    <s v="KL07040010"/>
    <s v="Tønsberg Cykkelklubb Tck"/>
    <x v="5020"/>
  </r>
  <r>
    <n v="22967"/>
    <x v="3"/>
    <s v="KL07040002"/>
    <s v="Tønsberg Dykkeklubb"/>
    <x v="5021"/>
  </r>
  <r>
    <n v="22976"/>
    <x v="3"/>
    <s v="KL07040011"/>
    <s v="Tønsberg Fallskjermklubb"/>
    <x v="5022"/>
  </r>
  <r>
    <n v="207361"/>
    <x v="3"/>
    <s v="KL07040071"/>
    <s v="Tønsberg Flyveklubb"/>
    <x v="5023"/>
  </r>
  <r>
    <n v="22993"/>
    <x v="3"/>
    <s v="KL07040028"/>
    <s v="Tønsberg Fotballklubb"/>
    <x v="5024"/>
  </r>
  <r>
    <n v="22979"/>
    <x v="3"/>
    <s v="KL07040014"/>
    <s v="Tønsberg Friidrettsklubb"/>
    <x v="5025"/>
  </r>
  <r>
    <n v="22971"/>
    <x v="3"/>
    <s v="KL07040006"/>
    <s v="Tønsberg Funksjonshemmedes Idrettslag"/>
    <x v="5026"/>
  </r>
  <r>
    <n v="567642"/>
    <x v="3"/>
    <s v="KL07040091"/>
    <s v="Tønsberg Innebandyklubb"/>
    <x v="5027"/>
  </r>
  <r>
    <n v="22980"/>
    <x v="3"/>
    <s v="KL07040015"/>
    <s v="Tønsberg Kajakk Klubb"/>
    <x v="5028"/>
  </r>
  <r>
    <n v="207357"/>
    <x v="3"/>
    <s v="KL07040070"/>
    <s v="Tønsberg Modellflyklubb"/>
    <x v="5029"/>
  </r>
  <r>
    <n v="205384"/>
    <x v="3"/>
    <s v="KL07040064"/>
    <s v="Tønsberg Nøtterøy Tjøme Basket Klubb"/>
    <x v="5030"/>
  </r>
  <r>
    <n v="22982"/>
    <x v="3"/>
    <s v="KL07040017"/>
    <s v="Tønsberg og Omegn Bueskyttere"/>
    <x v="5031"/>
  </r>
  <r>
    <n v="22983"/>
    <x v="3"/>
    <s v="KL07040018"/>
    <s v="Tønsberg Og Omegn Ishockeyklubb Bredde"/>
    <x v="5032"/>
  </r>
  <r>
    <n v="22972"/>
    <x v="3"/>
    <s v="KL07040007"/>
    <s v="Tønsberg og Omegn Pistolklubb"/>
    <x v="5033"/>
  </r>
  <r>
    <n v="22984"/>
    <x v="3"/>
    <s v="KL07040019"/>
    <s v="Tønsberg Roklub"/>
    <x v="5034"/>
  </r>
  <r>
    <n v="557033"/>
    <x v="3"/>
    <s v="KL07040088"/>
    <s v="Tønsberg Salsaklubb"/>
    <x v="5035"/>
  </r>
  <r>
    <n v="23213"/>
    <x v="3"/>
    <s v="KL07220012"/>
    <s v="Tønsberg Seilforening"/>
    <x v="5036"/>
  </r>
  <r>
    <n v="22987"/>
    <x v="3"/>
    <s v="KL07040022"/>
    <s v="Tønsberg Svømmeklubb"/>
    <x v="5037"/>
  </r>
  <r>
    <n v="23022"/>
    <x v="3"/>
    <s v="KL07040057"/>
    <s v="Tønsberg Taekwon-Do Klubb"/>
    <x v="5038"/>
  </r>
  <r>
    <n v="22988"/>
    <x v="3"/>
    <s v="KL07040023"/>
    <s v="Tønsberg Tennisklubb"/>
    <x v="5039"/>
  </r>
  <r>
    <n v="528235"/>
    <x v="3"/>
    <s v="KL07040087"/>
    <s v="Tønsberg Triathlonklubb"/>
    <x v="5040"/>
  </r>
  <r>
    <n v="695683"/>
    <x v="3"/>
    <s v="KL07040097"/>
    <s v="Tønsberg Vannski- og Wakeboardklubb"/>
    <x v="5041"/>
  </r>
  <r>
    <n v="743297"/>
    <x v="3"/>
    <s v="KL07040104"/>
    <s v="Tønsberg Volleyballklubb"/>
    <x v="5042"/>
  </r>
  <r>
    <n v="22990"/>
    <x v="3"/>
    <s v="KL07040025"/>
    <s v="Tønsbergs Turnforening"/>
    <x v="5043"/>
  </r>
  <r>
    <n v="25378"/>
    <x v="3"/>
    <s v="KL12380008"/>
    <s v="Tørvikbygd Idrettslag"/>
    <x v="5044"/>
  </r>
  <r>
    <n v="786013"/>
    <x v="3"/>
    <s v="KL03011589"/>
    <s v="Tøyen Sportsklubb"/>
    <x v="5045"/>
  </r>
  <r>
    <n v="21121"/>
    <x v="3"/>
    <s v="KL03010504"/>
    <s v="Tøyen Taekwondo Klubb"/>
    <x v="5046"/>
  </r>
  <r>
    <n v="21041"/>
    <x v="3"/>
    <s v="KL03010400"/>
    <s v="Tåsen IL"/>
    <x v="5047"/>
  </r>
  <r>
    <n v="26819"/>
    <x v="3"/>
    <s v="KL16380003"/>
    <s v="U &amp; IL Glimt"/>
    <x v="5048"/>
  </r>
  <r>
    <n v="666304"/>
    <x v="3"/>
    <s v="KL10010211"/>
    <s v="UIA Lacrosse"/>
    <x v="5049"/>
  </r>
  <r>
    <n v="23451"/>
    <x v="3"/>
    <s v="KL08190009"/>
    <s v="Ulefoss Sportsforening"/>
    <x v="5050"/>
  </r>
  <r>
    <n v="20555"/>
    <x v="3"/>
    <s v="KL02350010"/>
    <s v="Ullensaker Bueskytterklubb"/>
    <x v="5051"/>
  </r>
  <r>
    <n v="449686"/>
    <x v="3"/>
    <s v="KL02350051"/>
    <s v="Ullensaker Golfklubb"/>
    <x v="5052"/>
  </r>
  <r>
    <n v="20557"/>
    <x v="3"/>
    <s v="KL02350012"/>
    <s v="Ullensaker Gym Og Turn"/>
    <x v="5053"/>
  </r>
  <r>
    <n v="545379"/>
    <x v="3"/>
    <s v="KL02350060"/>
    <s v="Ullensaker Issportklubb"/>
    <x v="5054"/>
  </r>
  <r>
    <n v="20565"/>
    <x v="3"/>
    <s v="KL02350020"/>
    <s v="Ullensaker Orienteringslag"/>
    <x v="4930"/>
  </r>
  <r>
    <n v="556855"/>
    <x v="3"/>
    <s v="KL02350062"/>
    <s v="Ullensaker Rideklubb"/>
    <x v="5055"/>
  </r>
  <r>
    <n v="20568"/>
    <x v="3"/>
    <s v="KL02350023"/>
    <s v="Ullensaker Skiklubb"/>
    <x v="5056"/>
  </r>
  <r>
    <n v="20570"/>
    <x v="3"/>
    <s v="KL02350025"/>
    <s v="Ullensaker/Kisa IL"/>
    <x v="5057"/>
  </r>
  <r>
    <n v="710866"/>
    <x v="3"/>
    <s v="KL02350076"/>
    <s v="Ullensaker/Kisa IL Fotball "/>
    <x v="5058"/>
  </r>
  <r>
    <n v="696966"/>
    <x v="3"/>
    <s v="KL02350074"/>
    <s v="Ullensaker/Kisa IL Friidrett"/>
    <x v="5059"/>
  </r>
  <r>
    <n v="696962"/>
    <x v="3"/>
    <s v="KL02350073"/>
    <s v="Ullensaker/Kisa IL Håndball"/>
    <x v="5060"/>
  </r>
  <r>
    <n v="20554"/>
    <x v="3"/>
    <s v="KL02350009"/>
    <s v="UllensakerSvømmerne"/>
    <x v="5061"/>
  </r>
  <r>
    <n v="21043"/>
    <x v="3"/>
    <s v="KL03010402"/>
    <s v="Ullern Idrettsforening"/>
    <x v="5062"/>
  </r>
  <r>
    <n v="21314"/>
    <x v="3"/>
    <s v="KL03010711"/>
    <s v="Ullern Tennisklubb"/>
    <x v="5063"/>
  </r>
  <r>
    <n v="19600"/>
    <x v="3"/>
    <s v="KL01050065"/>
    <s v="Ullerøy Idrettslag"/>
    <x v="5064"/>
  </r>
  <r>
    <n v="21044"/>
    <x v="3"/>
    <s v="KL03010403"/>
    <s v="Ullevål IL"/>
    <x v="5065"/>
  </r>
  <r>
    <n v="21308"/>
    <x v="3"/>
    <s v="KL03010705"/>
    <s v="Ullevål tennisklubb"/>
    <x v="5066"/>
  </r>
  <r>
    <n v="753137"/>
    <x v="3"/>
    <s v="KL03011570"/>
    <s v="Ullr Skiklubb"/>
    <x v="21"/>
  </r>
  <r>
    <n v="28092"/>
    <x v="3"/>
    <s v="KL19020074"/>
    <s v="Ullsfjord Sportsklubb"/>
    <x v="5067"/>
  </r>
  <r>
    <n v="22433"/>
    <x v="3"/>
    <s v="KL05420010"/>
    <s v="Ulnes Idrettslag"/>
    <x v="5068"/>
  </r>
  <r>
    <n v="205670"/>
    <x v="3"/>
    <s v="KL12010536"/>
    <s v="ULRIKEN UNG"/>
    <x v="5069"/>
  </r>
  <r>
    <n v="768433"/>
    <x v="3"/>
    <s v="KL12010787"/>
    <s v="Ulriken Velocipedklubb"/>
    <x v="5070"/>
  </r>
  <r>
    <n v="25072"/>
    <x v="3"/>
    <s v="KL12010341"/>
    <s v="Ulset Basketball Klubb"/>
    <x v="5071"/>
  </r>
  <r>
    <n v="598755"/>
    <x v="3"/>
    <s v="KL15160031"/>
    <s v="Ulstein og Omegn Sykkelklubb"/>
    <x v="5072"/>
  </r>
  <r>
    <n v="26027"/>
    <x v="3"/>
    <s v="KL15160008"/>
    <s v="Ulstein Seilforening"/>
    <x v="5073"/>
  </r>
  <r>
    <n v="25323"/>
    <x v="3"/>
    <s v="KL12330001"/>
    <s v="Ulvik Idrottslag"/>
    <x v="5074"/>
  </r>
  <r>
    <n v="812579"/>
    <x v="3"/>
    <s v="KL12330009"/>
    <s v="Ulvik karateklubb"/>
    <x v="5075"/>
  </r>
  <r>
    <n v="24527"/>
    <x v="3"/>
    <s v="KL11210003"/>
    <s v="Undheim Idrettslag"/>
    <x v="5076"/>
  </r>
  <r>
    <n v="26773"/>
    <x v="3"/>
    <s v="KL16320001"/>
    <s v="Ungdoms- og Idrettsforeningen Bjørgan"/>
    <x v="5077"/>
  </r>
  <r>
    <n v="28551"/>
    <x v="3"/>
    <s v="KL20200007"/>
    <s v="Ungdoms og Idrettslaget Silfar"/>
    <x v="5078"/>
  </r>
  <r>
    <n v="28237"/>
    <x v="3"/>
    <s v="KL19250011"/>
    <s v="Unglyn"/>
    <x v="5079"/>
  </r>
  <r>
    <n v="21429"/>
    <x v="3"/>
    <s v="KL03010826"/>
    <s v="Unique Biljardklubb"/>
    <x v="5080"/>
  </r>
  <r>
    <n v="456907"/>
    <x v="3"/>
    <s v="KL02310115"/>
    <s v="Unique Danseklubb Lillestrøm"/>
    <x v="5081"/>
  </r>
  <r>
    <n v="21049"/>
    <x v="3"/>
    <s v="KL03010408"/>
    <s v="Uranienborg Turnforening"/>
    <x v="5082"/>
  </r>
  <r>
    <n v="606650"/>
    <x v="3"/>
    <s v="KL11030276"/>
    <s v="Urbuhedleren Fjellsportlag"/>
    <x v="5083"/>
  </r>
  <r>
    <n v="23275"/>
    <x v="3"/>
    <s v="KL08050046"/>
    <s v="Urædd Bryteklubb"/>
    <x v="5084"/>
  </r>
  <r>
    <n v="23273"/>
    <x v="3"/>
    <s v="KL08050044"/>
    <s v="Urædd Fotballklubb"/>
    <x v="5085"/>
  </r>
  <r>
    <n v="23272"/>
    <x v="3"/>
    <s v="KL08050043"/>
    <s v="Urædd Friidrett"/>
    <x v="5086"/>
  </r>
  <r>
    <n v="23274"/>
    <x v="3"/>
    <s v="KL08050045"/>
    <s v="Urædd Håndballgruppe"/>
    <x v="5087"/>
  </r>
  <r>
    <n v="23256"/>
    <x v="3"/>
    <s v="KL08050027"/>
    <s v="Urædd Turnforening"/>
    <x v="5088"/>
  </r>
  <r>
    <n v="25270"/>
    <x v="3"/>
    <s v="KL12240020"/>
    <s v="Uskedal Idrettslag"/>
    <x v="5089"/>
  </r>
  <r>
    <n v="26720"/>
    <x v="3"/>
    <s v="KL16210002"/>
    <s v="Uthaug Turn og Gymnastikklag"/>
    <x v="5090"/>
  </r>
  <r>
    <n v="26699"/>
    <x v="3"/>
    <s v="KL16170009"/>
    <s v="Ut-Hitra Sportsklubb"/>
    <x v="5091"/>
  </r>
  <r>
    <n v="26494"/>
    <x v="3"/>
    <s v="KL16010110"/>
    <s v="Utleira Idrettslag"/>
    <x v="5092"/>
  </r>
  <r>
    <n v="26062"/>
    <x v="3"/>
    <s v="KL15190023"/>
    <s v="Utrøna Seglarlag"/>
    <x v="5093"/>
  </r>
  <r>
    <n v="24093"/>
    <x v="3"/>
    <s v="KL10370019"/>
    <s v="Utsikten Golfklubb"/>
    <x v="5094"/>
  </r>
  <r>
    <n v="27615"/>
    <x v="3"/>
    <s v="KL18330035"/>
    <s v="Utskarpen Idrettslag"/>
    <x v="141"/>
  </r>
  <r>
    <n v="22899"/>
    <x v="3"/>
    <s v="KL06330005"/>
    <s v="Uvdal Idrettslag"/>
    <x v="5095"/>
  </r>
  <r>
    <n v="26557"/>
    <x v="3"/>
    <s v="KL16010191"/>
    <s v="Vaadan Hestesportsklubb"/>
    <x v="5096"/>
  </r>
  <r>
    <n v="21823"/>
    <x v="3"/>
    <s v="KL04260008"/>
    <s v="Vaaler Idrettsforening"/>
    <x v="5097"/>
  </r>
  <r>
    <n v="25624"/>
    <x v="3"/>
    <s v="KL14160007"/>
    <s v="Vadheim IL"/>
    <x v="5098"/>
  </r>
  <r>
    <n v="24940"/>
    <x v="3"/>
    <s v="KL12010202"/>
    <s v="Vadmyra Idrettslag"/>
    <x v="5099"/>
  </r>
  <r>
    <n v="610811"/>
    <x v="3"/>
    <s v="KL20030034"/>
    <s v="Vadsø Atletklubb"/>
    <x v="5100"/>
  </r>
  <r>
    <n v="441385"/>
    <x v="3"/>
    <s v="KL20030020"/>
    <s v="Vadsø Hestesportsklubb"/>
    <x v="5101"/>
  </r>
  <r>
    <n v="450399"/>
    <x v="3"/>
    <s v="KL20030024"/>
    <s v="Vadsø Klatreklubb"/>
    <x v="5102"/>
  </r>
  <r>
    <n v="28404"/>
    <x v="3"/>
    <s v="KL20030004"/>
    <s v="Vadsø Skiklubb"/>
    <x v="5103"/>
  </r>
  <r>
    <n v="727791"/>
    <x v="3"/>
    <s v="KL20030037"/>
    <s v="Vadsø sportskytterklubb"/>
    <x v="5104"/>
  </r>
  <r>
    <n v="28406"/>
    <x v="3"/>
    <s v="KL20030006"/>
    <s v="Vadsø Svømmeklubb"/>
    <x v="5105"/>
  </r>
  <r>
    <n v="28407"/>
    <x v="3"/>
    <s v="KL20030007"/>
    <s v="Vadsø Turnforening (Vtf)"/>
    <x v="5106"/>
  </r>
  <r>
    <n v="25514"/>
    <x v="3"/>
    <s v="KL12510007"/>
    <s v="Vaksdal Idrettslag"/>
    <x v="5107"/>
  </r>
  <r>
    <n v="25515"/>
    <x v="3"/>
    <s v="KL12510008"/>
    <s v="Vaksdal Sportsskytterklubb"/>
    <x v="5108"/>
  </r>
  <r>
    <n v="26133"/>
    <x v="3"/>
    <s v="KL15290007"/>
    <s v="Valde Idretts- Og Grendalag"/>
    <x v="5109"/>
  </r>
  <r>
    <n v="743734"/>
    <x v="3"/>
    <s v="KL05440019"/>
    <s v="Valdres Cheerleading Klubb Wildcats"/>
    <x v="1503"/>
  </r>
  <r>
    <n v="445613"/>
    <x v="3"/>
    <s v="KL05420043"/>
    <s v="Valdres FK"/>
    <x v="5110"/>
  </r>
  <r>
    <n v="22437"/>
    <x v="3"/>
    <s v="KL05420015"/>
    <s v="Valdres Flyklubb"/>
    <x v="5111"/>
  </r>
  <r>
    <n v="200572"/>
    <x v="3"/>
    <s v="KL05420037"/>
    <s v="Valdres Golfklubb"/>
    <x v="5112"/>
  </r>
  <r>
    <n v="702070"/>
    <x v="3"/>
    <s v="KL05420054"/>
    <s v="Valdres Klatreklubb"/>
    <x v="5113"/>
  </r>
  <r>
    <n v="469558"/>
    <x v="3"/>
    <s v="KL05440017"/>
    <s v="Valdres Modellbilklubb"/>
    <x v="5114"/>
  </r>
  <r>
    <n v="469762"/>
    <x v="3"/>
    <s v="KL05430012"/>
    <s v="Valdres Motorsportklubb"/>
    <x v="5115"/>
  </r>
  <r>
    <n v="22450"/>
    <x v="3"/>
    <s v="KL05420029"/>
    <s v="Valdres Ride- og Kjøreklubb"/>
    <x v="5116"/>
  </r>
  <r>
    <n v="579437"/>
    <x v="3"/>
    <s v="KL05420048"/>
    <s v="Valdres Swingklubb"/>
    <x v="5117"/>
  </r>
  <r>
    <n v="22443"/>
    <x v="3"/>
    <s v="KL05420022"/>
    <s v="Valdres Tennisklubb"/>
    <x v="21"/>
  </r>
  <r>
    <n v="23324"/>
    <x v="3"/>
    <s v="KL08060042"/>
    <s v="Valebø Bygdelag"/>
    <x v="5118"/>
  </r>
  <r>
    <n v="25521"/>
    <x v="3"/>
    <s v="KL12530005"/>
    <s v="Valestrand Hjellvik Fotball Klubb"/>
    <x v="5119"/>
  </r>
  <r>
    <n v="25186"/>
    <x v="3"/>
    <s v="KL12160003"/>
    <s v="Valestrand Idrettslag"/>
    <x v="5120"/>
  </r>
  <r>
    <n v="585065"/>
    <x v="3"/>
    <s v="KL19020214"/>
    <s v="Valhall Fotballklubb"/>
    <x v="5121"/>
  </r>
  <r>
    <n v="26097"/>
    <x v="3"/>
    <s v="KL15240004"/>
    <s v="Valldal Idrettslag"/>
    <x v="5122"/>
  </r>
  <r>
    <n v="207883"/>
    <x v="3"/>
    <s v="KL15240007"/>
    <s v="Valldal Trial"/>
    <x v="5123"/>
  </r>
  <r>
    <n v="23763"/>
    <x v="3"/>
    <s v="KL09400002"/>
    <s v="Valle Idrottslag"/>
    <x v="5124"/>
  </r>
  <r>
    <n v="23765"/>
    <x v="3"/>
    <s v="KL09400004"/>
    <s v="Valle Rideklubb"/>
    <x v="21"/>
  </r>
  <r>
    <n v="21718"/>
    <x v="3"/>
    <s v="KL04170009"/>
    <s v="Vallset I L"/>
    <x v="5125"/>
  </r>
  <r>
    <n v="27725"/>
    <x v="3"/>
    <s v="KL18410015"/>
    <s v="Valnesfjord Idrettslag"/>
    <x v="5126"/>
  </r>
  <r>
    <n v="26391"/>
    <x v="3"/>
    <s v="KL15710004"/>
    <s v="Valsøyfjord Idrettslag"/>
    <x v="5127"/>
  </r>
  <r>
    <n v="21608"/>
    <x v="3"/>
    <s v="KL04030045"/>
    <s v="Vang Fotballag"/>
    <x v="5128"/>
  </r>
  <r>
    <n v="21609"/>
    <x v="3"/>
    <s v="KL04030046"/>
    <s v="VANG HÅNDBALL"/>
    <x v="5129"/>
  </r>
  <r>
    <n v="22477"/>
    <x v="3"/>
    <s v="KL05450006"/>
    <s v="Vang IL"/>
    <x v="5130"/>
  </r>
  <r>
    <n v="839358"/>
    <x v="3"/>
    <s v="KL05450015"/>
    <s v="Vang Klatreklubb"/>
    <x v="5131"/>
  </r>
  <r>
    <n v="21611"/>
    <x v="3"/>
    <s v="KL04030048"/>
    <s v="Vang Orienteringslag"/>
    <x v="5132"/>
  </r>
  <r>
    <n v="21612"/>
    <x v="3"/>
    <s v="KL04030049"/>
    <s v="Vang Skiløperforening"/>
    <x v="5133"/>
  </r>
  <r>
    <n v="158180"/>
    <x v="3"/>
    <s v="KL01360018"/>
    <s v="Vang Skoleidrettslag"/>
    <x v="5134"/>
  </r>
  <r>
    <n v="793325"/>
    <x v="3"/>
    <s v="KL16340037"/>
    <s v="Vangslia Alpinklubb"/>
    <x v="5135"/>
  </r>
  <r>
    <n v="28253"/>
    <x v="3"/>
    <s v="KL19270006"/>
    <s v="Vangsvik Idrettslag"/>
    <x v="5136"/>
  </r>
  <r>
    <n v="28333"/>
    <x v="3"/>
    <s v="KL19360004"/>
    <s v="Vannøy Sportsklubb"/>
    <x v="5137"/>
  </r>
  <r>
    <n v="19887"/>
    <x v="3"/>
    <s v="KL01370002"/>
    <s v="Vansjø/Svinndal I.L."/>
    <x v="5138"/>
  </r>
  <r>
    <n v="27134"/>
    <x v="3"/>
    <s v="KL17180003"/>
    <s v="Vanvik Idrettslag"/>
    <x v="5139"/>
  </r>
  <r>
    <n v="142172"/>
    <x v="3"/>
    <s v="KL15110013"/>
    <s v="Vanylven Fotballklubb"/>
    <x v="5140"/>
  </r>
  <r>
    <n v="178569"/>
    <x v="3"/>
    <s v="KL15110015"/>
    <s v="Vanylven Golfklubb"/>
    <x v="2606"/>
  </r>
  <r>
    <n v="601936"/>
    <x v="3"/>
    <s v="KL15110020"/>
    <s v="Vanylven klatre- og padleklubb"/>
    <x v="1513"/>
  </r>
  <r>
    <n v="25998"/>
    <x v="3"/>
    <s v="KL15110004"/>
    <s v="Vanylven Sportsskyttarlag"/>
    <x v="5141"/>
  </r>
  <r>
    <n v="28610"/>
    <x v="3"/>
    <s v="KL20270004"/>
    <s v="Varanger Ballklubb"/>
    <x v="5142"/>
  </r>
  <r>
    <n v="452605"/>
    <x v="3"/>
    <s v="KL20030025"/>
    <s v="Varanger Golfklubb"/>
    <x v="5143"/>
  </r>
  <r>
    <n v="671911"/>
    <x v="3"/>
    <s v="KL20030035"/>
    <s v="Varanger Rideklubb"/>
    <x v="770"/>
  </r>
  <r>
    <n v="602182"/>
    <x v="3"/>
    <s v="KL20030033"/>
    <s v="Varanger Sportsklubb"/>
    <x v="5144"/>
  </r>
  <r>
    <n v="28648"/>
    <x v="3"/>
    <s v="KL20300030"/>
    <s v="Varanger Trekkhundklubb"/>
    <x v="5145"/>
  </r>
  <r>
    <n v="22103"/>
    <x v="3"/>
    <s v="KL05020047"/>
    <s v="Vardal I F Hovedstyret"/>
    <x v="5146"/>
  </r>
  <r>
    <n v="22104"/>
    <x v="3"/>
    <s v="KL05020048"/>
    <s v="Vardal Turnforening"/>
    <x v="5147"/>
  </r>
  <r>
    <n v="22105"/>
    <x v="3"/>
    <s v="KL05020049"/>
    <s v="Varde IL"/>
    <x v="5148"/>
  </r>
  <r>
    <n v="839926"/>
    <x v="3"/>
    <s v="KL19310067"/>
    <s v="Varden FK"/>
    <x v="5149"/>
  </r>
  <r>
    <n v="24290"/>
    <x v="3"/>
    <s v="KL11030071"/>
    <s v="Vardeneset Ballklubb"/>
    <x v="5150"/>
  </r>
  <r>
    <n v="24280"/>
    <x v="3"/>
    <s v="KL11030061"/>
    <s v="Vardeneset Idrettsforening"/>
    <x v="5151"/>
  </r>
  <r>
    <n v="23745"/>
    <x v="3"/>
    <s v="KL09290005"/>
    <s v="Vardild IL"/>
    <x v="21"/>
  </r>
  <r>
    <n v="543493"/>
    <x v="3"/>
    <s v="KL20020015"/>
    <s v="Vardø Crossklubb"/>
    <x v="5152"/>
  </r>
  <r>
    <n v="28394"/>
    <x v="3"/>
    <s v="KL20020003"/>
    <s v="Vardø Idrettslag"/>
    <x v="5153"/>
  </r>
  <r>
    <n v="441546"/>
    <x v="3"/>
    <s v="KL20020014"/>
    <s v="Vardø Ntn Taekwon-Do Klubb"/>
    <x v="5154"/>
  </r>
  <r>
    <n v="24941"/>
    <x v="3"/>
    <s v="KL12010203"/>
    <s v="Varegg Allianse-Idrettslag"/>
    <x v="5155"/>
  </r>
  <r>
    <n v="553256"/>
    <x v="3"/>
    <s v="KL12010663"/>
    <s v="Varegg Fleridrett"/>
    <x v="5156"/>
  </r>
  <r>
    <n v="553254"/>
    <x v="3"/>
    <s v="KL12010662"/>
    <s v="Varegg Fotball"/>
    <x v="5157"/>
  </r>
  <r>
    <n v="25335"/>
    <x v="3"/>
    <s v="KL12350008"/>
    <s v="Vargar Idrettslag"/>
    <x v="5158"/>
  </r>
  <r>
    <n v="24505"/>
    <x v="3"/>
    <s v="KL11190026"/>
    <s v="Varhaug Idrettslag"/>
    <x v="5159"/>
  </r>
  <r>
    <n v="548988"/>
    <x v="3"/>
    <s v="KL02330047"/>
    <s v="Varingskollen Snowboardklubb"/>
    <x v="5160"/>
  </r>
  <r>
    <n v="23849"/>
    <x v="3"/>
    <s v="KL10010079"/>
    <s v="Varodd Svømmeklubb"/>
    <x v="5161"/>
  </r>
  <r>
    <n v="20521"/>
    <x v="3"/>
    <s v="KL02330011"/>
    <s v="Varpe Ballklubb"/>
    <x v="5162"/>
  </r>
  <r>
    <n v="26075"/>
    <x v="3"/>
    <s v="KL15200011"/>
    <s v="Vartdal Turn og Idrettslag"/>
    <x v="5163"/>
  </r>
  <r>
    <n v="19582"/>
    <x v="3"/>
    <s v="KL01050047"/>
    <s v="Varteig Idrettslag"/>
    <x v="5164"/>
  </r>
  <r>
    <n v="19585"/>
    <x v="3"/>
    <s v="KL01050050"/>
    <s v="Varteig Ishockeyklubb"/>
    <x v="5165"/>
  </r>
  <r>
    <n v="19584"/>
    <x v="3"/>
    <s v="KL01050049"/>
    <s v="Varteig Orienteringslag"/>
    <x v="5166"/>
  </r>
  <r>
    <n v="24282"/>
    <x v="3"/>
    <s v="KL11030063"/>
    <s v="Vassøy Idrettslag"/>
    <x v="5167"/>
  </r>
  <r>
    <n v="24640"/>
    <x v="3"/>
    <s v="KL11300013"/>
    <s v="Vaulali Trial Klubb"/>
    <x v="5168"/>
  </r>
  <r>
    <n v="24283"/>
    <x v="3"/>
    <s v="KL11030064"/>
    <s v="Vaulen Idrettslag"/>
    <x v="5169"/>
  </r>
  <r>
    <n v="898790"/>
    <x v="3"/>
    <s v="KL11030325"/>
    <s v="Vaulen Innebandyklubb"/>
    <x v="5170"/>
  </r>
  <r>
    <n v="23198"/>
    <x v="3"/>
    <s v="KL07040003"/>
    <s v="Vear Idrettsforening"/>
    <x v="5171"/>
  </r>
  <r>
    <n v="196258"/>
    <x v="3"/>
    <s v="KL18240045"/>
    <s v="Vefsn Pistolklubb"/>
    <x v="5172"/>
  </r>
  <r>
    <n v="600728"/>
    <x v="3"/>
    <s v="KL18150009"/>
    <s v="Vegakameratene"/>
    <x v="5173"/>
  </r>
  <r>
    <n v="23687"/>
    <x v="3"/>
    <s v="KL09120002"/>
    <s v="Vegårshei Idrettslag"/>
    <x v="5174"/>
  </r>
  <r>
    <n v="601442"/>
    <x v="3"/>
    <s v="KL07220020"/>
    <s v="Veierland Golfklubb"/>
    <x v="1357"/>
  </r>
  <r>
    <n v="25681"/>
    <x v="3"/>
    <s v="KL14260006"/>
    <s v="Veitastrond Idrettslag"/>
    <x v="5175"/>
  </r>
  <r>
    <n v="21164"/>
    <x v="3"/>
    <s v="KL03010558"/>
    <s v="Veitvet Seniorbowling"/>
    <x v="5176"/>
  </r>
  <r>
    <n v="20952"/>
    <x v="3"/>
    <s v="KL03010301"/>
    <s v="Veitvet Sportsklubb"/>
    <x v="5177"/>
  </r>
  <r>
    <n v="21685"/>
    <x v="3"/>
    <s v="KL04120054"/>
    <s v="Veldre Friidrett"/>
    <x v="5178"/>
  </r>
  <r>
    <n v="21686"/>
    <x v="3"/>
    <s v="KL04120055"/>
    <s v="Veldre Håndball"/>
    <x v="5179"/>
  </r>
  <r>
    <n v="26118"/>
    <x v="3"/>
    <s v="KL15280008"/>
    <s v="Velledalen Idrettslag"/>
    <x v="5180"/>
  </r>
  <r>
    <n v="26119"/>
    <x v="3"/>
    <s v="KL15280009"/>
    <s v="Velledalen og Ringen F L"/>
    <x v="5181"/>
  </r>
  <r>
    <n v="785500"/>
    <x v="3"/>
    <s v="KL06050108"/>
    <s v="Veme Sportsklubb"/>
    <x v="5182"/>
  </r>
  <r>
    <n v="27050"/>
    <x v="3"/>
    <s v="KL17030026"/>
    <s v="Vemundvik Idrettslag"/>
    <x v="5183"/>
  </r>
  <r>
    <n v="215091"/>
    <x v="3"/>
    <s v="KL10140031"/>
    <s v="Vennesla Bowlingklubb"/>
    <x v="5184"/>
  </r>
  <r>
    <n v="23991"/>
    <x v="3"/>
    <s v="KL10140003"/>
    <s v="Vennesla Helsesportlag"/>
    <x v="5185"/>
  </r>
  <r>
    <n v="196219"/>
    <x v="3"/>
    <s v="KL10140025"/>
    <s v="Vennesla Motorsportklubb"/>
    <x v="5186"/>
  </r>
  <r>
    <n v="23995"/>
    <x v="3"/>
    <s v="KL10140007"/>
    <s v="Vennesla Pistolklubb"/>
    <x v="5187"/>
  </r>
  <r>
    <n v="208502"/>
    <x v="3"/>
    <s v="KL10140030"/>
    <s v="Vennesla Rytterforening"/>
    <x v="5188"/>
  </r>
  <r>
    <n v="24002"/>
    <x v="3"/>
    <s v="KL10140014"/>
    <s v="Vennesla Svømmeklubb"/>
    <x v="5189"/>
  </r>
  <r>
    <n v="23997"/>
    <x v="3"/>
    <s v="KL10140009"/>
    <s v="Vennesla Turnforening"/>
    <x v="5190"/>
  </r>
  <r>
    <n v="189894"/>
    <x v="3"/>
    <s v="KL17210035"/>
    <s v="Verdal Bowlingklubb"/>
    <x v="5191"/>
  </r>
  <r>
    <n v="27200"/>
    <x v="3"/>
    <s v="KL17210024"/>
    <s v="Verdal Friidrettsklubb"/>
    <x v="5192"/>
  </r>
  <r>
    <n v="27191"/>
    <x v="3"/>
    <s v="KL17210015"/>
    <s v="Verdal Helsesportlag"/>
    <x v="5193"/>
  </r>
  <r>
    <n v="27192"/>
    <x v="3"/>
    <s v="KL17210016"/>
    <s v="Verdal Idrettslag"/>
    <x v="5194"/>
  </r>
  <r>
    <n v="473939"/>
    <x v="3"/>
    <s v="KL17210039"/>
    <s v="Verdal Kampsportklubb"/>
    <x v="5195"/>
  </r>
  <r>
    <n v="27207"/>
    <x v="3"/>
    <s v="KL17210032"/>
    <s v="Verdal Og Omegn Rideklubb"/>
    <x v="5196"/>
  </r>
  <r>
    <n v="27193"/>
    <x v="3"/>
    <s v="KL17210017"/>
    <s v="Verdal Orienteringsklubb"/>
    <x v="5197"/>
  </r>
  <r>
    <n v="27206"/>
    <x v="3"/>
    <s v="KL17210031"/>
    <s v="Verdal Sportsdykkerklubb"/>
    <x v="5198"/>
  </r>
  <r>
    <n v="27194"/>
    <x v="3"/>
    <s v="KL17210018"/>
    <s v="Verdal Sportsskytterlag"/>
    <x v="5199"/>
  </r>
  <r>
    <n v="496799"/>
    <x v="3"/>
    <s v="KL17210040"/>
    <s v="Verdal Svømmeklubb"/>
    <x v="5200"/>
  </r>
  <r>
    <n v="27196"/>
    <x v="3"/>
    <s v="KL17210020"/>
    <s v="Verdal Turnforening"/>
    <x v="5201"/>
  </r>
  <r>
    <n v="27217"/>
    <x v="3"/>
    <s v="KL17240006"/>
    <s v="Verrabotn IL"/>
    <x v="5202"/>
  </r>
  <r>
    <n v="719758"/>
    <x v="3"/>
    <s v="KL12590013"/>
    <s v="Vest CK"/>
    <x v="5203"/>
  </r>
  <r>
    <n v="19906"/>
    <x v="3"/>
    <s v="KL02110007"/>
    <s v="Vestby Håndballklubb"/>
    <x v="5204"/>
  </r>
  <r>
    <n v="19905"/>
    <x v="3"/>
    <s v="KL02110006"/>
    <s v="Vestby Idrettslag"/>
    <x v="5205"/>
  </r>
  <r>
    <n v="19907"/>
    <x v="3"/>
    <s v="KL02110008"/>
    <s v="Vestby Pistolklubb"/>
    <x v="5206"/>
  </r>
  <r>
    <n v="19917"/>
    <x v="3"/>
    <s v="KL02110018"/>
    <s v="Vestby Svømme og Livredningsklubb"/>
    <x v="21"/>
  </r>
  <r>
    <n v="26495"/>
    <x v="3"/>
    <s v="KL16010111"/>
    <s v="Vestbyen IL"/>
    <x v="5207"/>
  </r>
  <r>
    <n v="695619"/>
    <x v="3"/>
    <s v="KL16010515"/>
    <s v="Vestbyen IL Svømming"/>
    <x v="5208"/>
  </r>
  <r>
    <n v="28254"/>
    <x v="3"/>
    <s v="KL19270007"/>
    <s v="Vesterfjell og Omegn Idrettslag"/>
    <x v="5209"/>
  </r>
  <r>
    <n v="683467"/>
    <x v="3"/>
    <s v="KL19020231"/>
    <s v="Vesterålen Futsal"/>
    <x v="5210"/>
  </r>
  <r>
    <n v="189338"/>
    <x v="3"/>
    <s v="KL18700035"/>
    <s v="Vesterålen Golfklubb"/>
    <x v="5211"/>
  </r>
  <r>
    <n v="762892"/>
    <x v="3"/>
    <s v="KL18660032"/>
    <s v="Vesterålen Padleklubb"/>
    <x v="5212"/>
  </r>
  <r>
    <n v="469745"/>
    <x v="3"/>
    <s v="KL18660022"/>
    <s v="Vesterålen Sykkelklubb"/>
    <x v="5213"/>
  </r>
  <r>
    <n v="23199"/>
    <x v="3"/>
    <s v="KL07200004"/>
    <s v="Vestfold Golfklubb"/>
    <x v="5214"/>
  </r>
  <r>
    <n v="22778"/>
    <x v="3"/>
    <s v="KL06240015"/>
    <s v="Vestfossen Idrettsforening"/>
    <x v="5215"/>
  </r>
  <r>
    <n v="25314"/>
    <x v="3"/>
    <s v="KL12310006"/>
    <s v="Vestglimt IL"/>
    <x v="5216"/>
  </r>
  <r>
    <n v="25044"/>
    <x v="3"/>
    <s v="KL12010313"/>
    <s v="Vestkant Trial"/>
    <x v="5217"/>
  </r>
  <r>
    <n v="25089"/>
    <x v="3"/>
    <s v="KL12010358"/>
    <s v="Vestkantsvømmerne"/>
    <x v="5218"/>
  </r>
  <r>
    <n v="608792"/>
    <x v="3"/>
    <s v="KL03350068"/>
    <s v="Vestli Cricket Klubb"/>
    <x v="5219"/>
  </r>
  <r>
    <n v="21054"/>
    <x v="3"/>
    <s v="KL03010416"/>
    <s v="Vestli Il"/>
    <x v="5220"/>
  </r>
  <r>
    <n v="602360"/>
    <x v="3"/>
    <s v="KL18600038"/>
    <s v="Vestlofoten Kajakklubb"/>
    <x v="5221"/>
  </r>
  <r>
    <n v="708891"/>
    <x v="3"/>
    <s v="KL18600044"/>
    <s v="Vest-Lofoten Klatreklubb"/>
    <x v="5222"/>
  </r>
  <r>
    <n v="21773"/>
    <x v="3"/>
    <s v="KL04200010"/>
    <s v="Vestmarka Idrettslag"/>
    <x v="5223"/>
  </r>
  <r>
    <n v="26200"/>
    <x v="3"/>
    <s v="KL15350024"/>
    <s v="Vestnes Bueskyttere"/>
    <x v="5224"/>
  </r>
  <r>
    <n v="26192"/>
    <x v="3"/>
    <s v="KL15350014"/>
    <s v="Vestnes Islandshestforening"/>
    <x v="5225"/>
  </r>
  <r>
    <n v="26191"/>
    <x v="3"/>
    <s v="KL15350013"/>
    <s v="Vestnes Pistolklubb"/>
    <x v="5226"/>
  </r>
  <r>
    <n v="26193"/>
    <x v="3"/>
    <s v="KL15350015"/>
    <s v="Vestnes-Varfjell Idrettslag"/>
    <x v="5227"/>
  </r>
  <r>
    <n v="21056"/>
    <x v="3"/>
    <s v="KL03010418"/>
    <s v="Vestre Akers Skiklub"/>
    <x v="5228"/>
  </r>
  <r>
    <n v="20160"/>
    <x v="3"/>
    <s v="KL02190113"/>
    <s v="Vestre Bærum Idrettsforening "/>
    <x v="21"/>
  </r>
  <r>
    <n v="694933"/>
    <x v="3"/>
    <s v="KL02190276"/>
    <s v="Vestre Bærum Rideklubb"/>
    <x v="5229"/>
  </r>
  <r>
    <n v="20122"/>
    <x v="3"/>
    <s v="KL02190075"/>
    <s v="Vestre Bærum Salongskytterlag"/>
    <x v="1523"/>
  </r>
  <r>
    <n v="20117"/>
    <x v="3"/>
    <s v="KL02190070"/>
    <s v="Vestre Bærum Tennisklubb"/>
    <x v="5230"/>
  </r>
  <r>
    <n v="22365"/>
    <x v="3"/>
    <s v="KL05340020"/>
    <s v="Vestre Gran Idrettslag"/>
    <x v="5231"/>
  </r>
  <r>
    <n v="22456"/>
    <x v="3"/>
    <s v="KL05430004"/>
    <s v="Vestre Slidre Idrettslag"/>
    <x v="5232"/>
  </r>
  <r>
    <n v="22757"/>
    <x v="3"/>
    <s v="KL06230016"/>
    <s v="Vestre Spone IF"/>
    <x v="5233"/>
  </r>
  <r>
    <n v="21880"/>
    <x v="3"/>
    <s v="KL04280015"/>
    <s v="Vestre Trysil Idrettslag"/>
    <x v="5234"/>
  </r>
  <r>
    <n v="22263"/>
    <x v="3"/>
    <s v="KL05220008"/>
    <s v="Vestringen IL"/>
    <x v="5235"/>
  </r>
  <r>
    <n v="22435"/>
    <x v="3"/>
    <s v="KL05420013"/>
    <s v="Vestringsbygda Idrettslag"/>
    <x v="5236"/>
  </r>
  <r>
    <n v="22186"/>
    <x v="3"/>
    <s v="KL05160003"/>
    <s v="Vestsida Fotballklubb"/>
    <x v="5237"/>
  </r>
  <r>
    <n v="26050"/>
    <x v="3"/>
    <s v="KL15190011"/>
    <s v="Vestsida Idrettslag"/>
    <x v="5238"/>
  </r>
  <r>
    <n v="25492"/>
    <x v="3"/>
    <s v="KL12470020"/>
    <s v="Vestsiden-Askøy Idrettslag"/>
    <x v="5239"/>
  </r>
  <r>
    <n v="728347"/>
    <x v="3"/>
    <s v="KL08310008"/>
    <s v="Vest-Telen Modellflyklubb"/>
    <x v="5240"/>
  </r>
  <r>
    <n v="22396"/>
    <x v="3"/>
    <s v="KL05380011"/>
    <s v="Vest-torpa Ungdomslag"/>
    <x v="5241"/>
  </r>
  <r>
    <n v="21919"/>
    <x v="3"/>
    <s v="KL04290020"/>
    <s v="Veteranenes Fallskjermklubb"/>
    <x v="5242"/>
  </r>
  <r>
    <n v="25636"/>
    <x v="3"/>
    <s v="KL14180004"/>
    <s v="Vetlefjorden Idrettslag"/>
    <x v="5243"/>
  </r>
  <r>
    <n v="27470"/>
    <x v="3"/>
    <s v="KL18160001"/>
    <s v="Vevelstad Idrettslag"/>
    <x v="5244"/>
  </r>
  <r>
    <n v="28496"/>
    <x v="3"/>
    <s v="KL20120046"/>
    <s v="Vidir Islandshestforening"/>
    <x v="5245"/>
  </r>
  <r>
    <n v="26919"/>
    <x v="3"/>
    <s v="KL16570005"/>
    <s v="Viggja Idrettslag"/>
    <x v="5246"/>
  </r>
  <r>
    <n v="24054"/>
    <x v="3"/>
    <s v="KL10290004"/>
    <s v="Vigmostad Idrettslag"/>
    <x v="5247"/>
  </r>
  <r>
    <n v="26157"/>
    <x v="3"/>
    <s v="KL15320005"/>
    <s v="Vigra IL"/>
    <x v="5248"/>
  </r>
  <r>
    <n v="26158"/>
    <x v="3"/>
    <s v="KL15320006"/>
    <s v="Vigra og Valderøy Pistolklubb"/>
    <x v="5249"/>
  </r>
  <r>
    <n v="24497"/>
    <x v="3"/>
    <s v="KL11190017"/>
    <s v="VIGRESTAD IK"/>
    <x v="5250"/>
  </r>
  <r>
    <n v="607016"/>
    <x v="3"/>
    <s v="KL11190037"/>
    <s v="Vigrestad Sykkelklubb"/>
    <x v="5251"/>
  </r>
  <r>
    <n v="23852"/>
    <x v="3"/>
    <s v="KL10010082"/>
    <s v="VIGØR FK"/>
    <x v="5252"/>
  </r>
  <r>
    <n v="25627"/>
    <x v="3"/>
    <s v="KL14170002"/>
    <s v="Vik Idrettslag"/>
    <x v="5253"/>
  </r>
  <r>
    <n v="21057"/>
    <x v="3"/>
    <s v="KL03010419"/>
    <s v="Vika Idrettsforening"/>
    <x v="5254"/>
  </r>
  <r>
    <n v="25808"/>
    <x v="3"/>
    <s v="KL14490009"/>
    <s v="Vikane IL"/>
    <x v="5255"/>
  </r>
  <r>
    <n v="25179"/>
    <x v="3"/>
    <s v="KL11590003"/>
    <s v="Vikebygd Idrettslag"/>
    <x v="5256"/>
  </r>
  <r>
    <n v="22759"/>
    <x v="3"/>
    <s v="KL06230018"/>
    <s v="Vikersund Idrettsforening "/>
    <x v="5257"/>
  </r>
  <r>
    <n v="181308"/>
    <x v="3"/>
    <s v="KL16630015"/>
    <s v="Vikhammer Håndballklubb"/>
    <x v="5258"/>
  </r>
  <r>
    <n v="24286"/>
    <x v="3"/>
    <s v="KL11030067"/>
    <s v="Viking Fotballklubb"/>
    <x v="5259"/>
  </r>
  <r>
    <n v="24364"/>
    <x v="3"/>
    <s v="KL11030145"/>
    <s v="Viking Håndballklubb"/>
    <x v="5260"/>
  </r>
  <r>
    <n v="26552"/>
    <x v="3"/>
    <s v="KL16010186"/>
    <s v="Viking Pistol og Rifleklubb"/>
    <x v="5261"/>
  </r>
  <r>
    <n v="202837"/>
    <x v="3"/>
    <s v="KL11030213"/>
    <s v="Viking Stavanger Håndballklubb"/>
    <x v="5262"/>
  </r>
  <r>
    <n v="24975"/>
    <x v="3"/>
    <s v="KL12010240"/>
    <s v="Viking Turn og Idrettsforening"/>
    <x v="5263"/>
  </r>
  <r>
    <n v="711373"/>
    <x v="3"/>
    <s v="KL12460063"/>
    <s v="Vikingene Karateklubb"/>
    <x v="5264"/>
  </r>
  <r>
    <n v="28096"/>
    <x v="3"/>
    <s v="KL19020078"/>
    <s v="Vikran Idrettslag"/>
    <x v="5265"/>
  </r>
  <r>
    <n v="25705"/>
    <x v="3"/>
    <s v="KL14300002"/>
    <s v="Viksdalen Idrettslag"/>
    <x v="5266"/>
  </r>
  <r>
    <n v="26953"/>
    <x v="3"/>
    <s v="KL16640010"/>
    <s v="Vikvarvet Idrettslag"/>
    <x v="5267"/>
  </r>
  <r>
    <n v="22799"/>
    <x v="3"/>
    <s v="KL06250012"/>
    <s v="Vikåsen Idrettslag"/>
    <x v="5268"/>
  </r>
  <r>
    <n v="482124"/>
    <x v="3"/>
    <s v="KL16010418"/>
    <s v="Vikåsen Volley"/>
    <x v="5269"/>
  </r>
  <r>
    <n v="25336"/>
    <x v="3"/>
    <s v="KL12350009"/>
    <s v="Viljar"/>
    <x v="5270"/>
  </r>
  <r>
    <n v="442476"/>
    <x v="3"/>
    <s v="KL11290003"/>
    <s v="Villingur Islandshest forening"/>
    <x v="5271"/>
  </r>
  <r>
    <n v="22106"/>
    <x v="3"/>
    <s v="KL05020050"/>
    <s v="Vind Idrettslag"/>
    <x v="5272"/>
  </r>
  <r>
    <n v="24758"/>
    <x v="3"/>
    <s v="KL11540003"/>
    <s v="Vindafjord Idrettslag"/>
    <x v="5273"/>
  </r>
  <r>
    <n v="24759"/>
    <x v="3"/>
    <s v="KL11540004"/>
    <s v="Vindafjord Orienteringslag"/>
    <x v="4147"/>
  </r>
  <r>
    <n v="164078"/>
    <x v="3"/>
    <s v="KL10140024"/>
    <s v="Vindbjart Fotballklubb"/>
    <x v="5274"/>
  </r>
  <r>
    <n v="517792"/>
    <x v="3"/>
    <s v="KL03011251"/>
    <s v="Vinderen Sportsforening"/>
    <x v="5275"/>
  </r>
  <r>
    <n v="22029"/>
    <x v="3"/>
    <s v="KL05010043"/>
    <s v="Vingar Idrettslag"/>
    <x v="5276"/>
  </r>
  <r>
    <n v="21953"/>
    <x v="3"/>
    <s v="KL04360003"/>
    <s v="Vingelen Idrettslag"/>
    <x v="5277"/>
  </r>
  <r>
    <n v="163951"/>
    <x v="3"/>
    <s v="KL04020063"/>
    <s v="Vinger Fotballklubb"/>
    <x v="5278"/>
  </r>
  <r>
    <n v="22030"/>
    <x v="3"/>
    <s v="KL05010045"/>
    <s v="Vingrom IL"/>
    <x v="5279"/>
  </r>
  <r>
    <n v="212709"/>
    <x v="3"/>
    <s v="KL03011043"/>
    <s v="Vingtor RC Club"/>
    <x v="5280"/>
  </r>
  <r>
    <n v="23535"/>
    <x v="3"/>
    <s v="KL08340005"/>
    <s v="Vinje Idrottslag"/>
    <x v="5281"/>
  </r>
  <r>
    <n v="26672"/>
    <x v="3"/>
    <s v="KL16120007"/>
    <s v="Vinjeøra Idrettslag"/>
    <x v="5282"/>
  </r>
  <r>
    <n v="27197"/>
    <x v="3"/>
    <s v="KL17210021"/>
    <s v="Vinne IL"/>
    <x v="5283"/>
  </r>
  <r>
    <n v="27198"/>
    <x v="3"/>
    <s v="KL17210022"/>
    <s v="Vinne Skilag"/>
    <x v="5284"/>
  </r>
  <r>
    <n v="22194"/>
    <x v="3"/>
    <s v="KL05160011"/>
    <s v="Vinstra Idrettslag"/>
    <x v="5285"/>
  </r>
  <r>
    <n v="455238"/>
    <x v="3"/>
    <s v="KL05160033"/>
    <s v="Vinstra Innebandyklubb"/>
    <x v="5286"/>
  </r>
  <r>
    <n v="21058"/>
    <x v="3"/>
    <s v="KL03010421"/>
    <s v="Vippetangen Dykkerklubb"/>
    <x v="5287"/>
  </r>
  <r>
    <n v="429732"/>
    <x v="3"/>
    <s v="KL03011115"/>
    <s v="Viqueens Cheerleaders"/>
    <x v="5288"/>
  </r>
  <r>
    <n v="26231"/>
    <x v="3"/>
    <s v="KL15430005"/>
    <s v="Vistdal Idrettslag"/>
    <x v="5289"/>
  </r>
  <r>
    <n v="683150"/>
    <x v="3"/>
    <s v="KL06050099"/>
    <s v="Viul Orienteringsklubb"/>
    <x v="21"/>
  </r>
  <r>
    <n v="23190"/>
    <x v="3"/>
    <s v="KL07180006"/>
    <s v="Vivestad Idrettsforening"/>
    <x v="5290"/>
  </r>
  <r>
    <n v="20123"/>
    <x v="3"/>
    <s v="KL02190076"/>
    <s v="Vivil Idrettslag"/>
    <x v="5291"/>
  </r>
  <r>
    <n v="23331"/>
    <x v="3"/>
    <s v="KL08060049"/>
    <s v="Vold IF"/>
    <x v="5292"/>
  </r>
  <r>
    <n v="26082"/>
    <x v="3"/>
    <s v="KL15200018"/>
    <s v="Volda &amp; Ørsta Himmelseglarlag"/>
    <x v="1296"/>
  </r>
  <r>
    <n v="26088"/>
    <x v="3"/>
    <s v="KL15200024"/>
    <s v="Volda &amp; Ørsta Trialklubb"/>
    <x v="5293"/>
  </r>
  <r>
    <n v="515511"/>
    <x v="3"/>
    <s v="KL15190033"/>
    <s v="Volda Dykkerklubb"/>
    <x v="5294"/>
  </r>
  <r>
    <n v="214637"/>
    <x v="3"/>
    <s v="KL15190031"/>
    <s v="Volda Golfklubb"/>
    <x v="5295"/>
  </r>
  <r>
    <n v="528794"/>
    <x v="3"/>
    <s v="KL15190034"/>
    <s v="Volda Handballklubb"/>
    <x v="5296"/>
  </r>
  <r>
    <n v="26053"/>
    <x v="3"/>
    <s v="KL15190014"/>
    <s v="Volda Judoklubb"/>
    <x v="5297"/>
  </r>
  <r>
    <n v="113574"/>
    <x v="3"/>
    <s v="KL15190026"/>
    <s v="Volda Rideklubb"/>
    <x v="4994"/>
  </r>
  <r>
    <n v="26054"/>
    <x v="3"/>
    <s v="KL15190015"/>
    <s v="Volda Studentidrettslag"/>
    <x v="5298"/>
  </r>
  <r>
    <n v="26055"/>
    <x v="3"/>
    <s v="KL15190016"/>
    <s v="Volda Tennislag"/>
    <x v="5299"/>
  </r>
  <r>
    <n v="26056"/>
    <x v="3"/>
    <s v="KL15190017"/>
    <s v="Volda Turn og Idrettslag - Allidrett"/>
    <x v="5300"/>
  </r>
  <r>
    <n v="164334"/>
    <x v="3"/>
    <s v="KL15190028"/>
    <s v="Volda Turn og Idrottslag Fotball"/>
    <x v="5301"/>
  </r>
  <r>
    <n v="164338"/>
    <x v="3"/>
    <s v="KL15190029"/>
    <s v="Volda Turn-og Idrottslag Allianseidrettslag"/>
    <x v="5302"/>
  </r>
  <r>
    <n v="206878"/>
    <x v="3"/>
    <s v="KL15200027"/>
    <s v="Volda Ørsta Flyklubb"/>
    <x v="5303"/>
  </r>
  <r>
    <n v="24510"/>
    <x v="3"/>
    <s v="KL11200004"/>
    <s v="Voll Idrettslag"/>
    <x v="5304"/>
  </r>
  <r>
    <n v="26789"/>
    <x v="3"/>
    <s v="KL16340011"/>
    <s v="Vollan Idrettsklubb"/>
    <x v="5305"/>
  </r>
  <r>
    <n v="20233"/>
    <x v="3"/>
    <s v="KL02200035"/>
    <s v="Vollen Ungdomslag"/>
    <x v="5306"/>
  </r>
  <r>
    <n v="25773"/>
    <x v="3"/>
    <s v="KL14430008"/>
    <s v="Von Idrettslag"/>
    <x v="5307"/>
  </r>
  <r>
    <n v="870641"/>
    <x v="3"/>
    <s v="KL12350077"/>
    <s v="Voss Bogeskyttarlaug"/>
    <x v="5308"/>
  </r>
  <r>
    <n v="25340"/>
    <x v="3"/>
    <s v="KL12350014"/>
    <s v="Voss Fallskjermklubb"/>
    <x v="5309"/>
  </r>
  <r>
    <n v="25350"/>
    <x v="3"/>
    <s v="KL12350026"/>
    <s v="Voss Freestyleklubb"/>
    <x v="5310"/>
  </r>
  <r>
    <n v="163360"/>
    <x v="3"/>
    <s v="KL12350054"/>
    <s v="Voss Golfklubb"/>
    <x v="5311"/>
  </r>
  <r>
    <n v="25361"/>
    <x v="3"/>
    <s v="KL12350038"/>
    <s v="Voss Handballklubb"/>
    <x v="5312"/>
  </r>
  <r>
    <n v="25357"/>
    <x v="3"/>
    <s v="KL12350034"/>
    <s v="Voss Hang og Paraglider Klubb"/>
    <x v="5313"/>
  </r>
  <r>
    <n v="25344"/>
    <x v="3"/>
    <s v="KL12350019"/>
    <s v="Voss Idrottslag"/>
    <x v="5314"/>
  </r>
  <r>
    <n v="511487"/>
    <x v="3"/>
    <s v="KL12350064"/>
    <s v="Voss Kajakklubb"/>
    <x v="64"/>
  </r>
  <r>
    <n v="450363"/>
    <x v="3"/>
    <s v="KL12350062"/>
    <s v="Voss Motorsport Klubb"/>
    <x v="5315"/>
  </r>
  <r>
    <n v="25346"/>
    <x v="3"/>
    <s v="KL12350022"/>
    <s v="Voss MSL"/>
    <x v="5316"/>
  </r>
  <r>
    <n v="25351"/>
    <x v="3"/>
    <s v="KL12350027"/>
    <s v="Voss Skiskytterlag"/>
    <x v="5317"/>
  </r>
  <r>
    <n v="25347"/>
    <x v="3"/>
    <s v="KL12350023"/>
    <s v="Voss Sykleklubb"/>
    <x v="5318"/>
  </r>
  <r>
    <n v="25368"/>
    <x v="3"/>
    <s v="KL12350045"/>
    <s v="Voss Taekwon-do Klubb"/>
    <x v="3055"/>
  </r>
  <r>
    <n v="544719"/>
    <x v="3"/>
    <s v="KL12350069"/>
    <s v="Voss Taijiquan Lag"/>
    <x v="5319"/>
  </r>
  <r>
    <n v="526237"/>
    <x v="3"/>
    <s v="KL12350067"/>
    <s v="Vossevangen Cykleklubb"/>
    <x v="5320"/>
  </r>
  <r>
    <n v="23516"/>
    <x v="3"/>
    <s v="KL08290011"/>
    <s v="Vrådal Golfklubb"/>
    <x v="5321"/>
  </r>
  <r>
    <n v="23513"/>
    <x v="3"/>
    <s v="KL08290008"/>
    <s v="Vrådal I.L"/>
    <x v="5322"/>
  </r>
  <r>
    <n v="27199"/>
    <x v="3"/>
    <s v="KL17210023"/>
    <s v="Vuku Idrettslag"/>
    <x v="5323"/>
  </r>
  <r>
    <n v="27658"/>
    <x v="3"/>
    <s v="KL18360006"/>
    <s v="Værangfjord Idrettslag"/>
    <x v="4554"/>
  </r>
  <r>
    <n v="206013"/>
    <x v="3"/>
    <s v="KL17140056"/>
    <s v="Værnes Flyklubb"/>
    <x v="5324"/>
  </r>
  <r>
    <n v="182698"/>
    <x v="3"/>
    <s v="KL17140054"/>
    <s v="Værnes NTN Taekwon-Do Klubb"/>
    <x v="5325"/>
  </r>
  <r>
    <n v="505670"/>
    <x v="3"/>
    <s v="KL10010182"/>
    <s v="Våg Fotballklubb"/>
    <x v="5326"/>
  </r>
  <r>
    <n v="505671"/>
    <x v="3"/>
    <s v="KL10010183"/>
    <s v="Våg Håndballklubb"/>
    <x v="5327"/>
  </r>
  <r>
    <n v="456969"/>
    <x v="3"/>
    <s v="KL18650040"/>
    <s v="Vågan Bowling Klubb"/>
    <x v="5328"/>
  </r>
  <r>
    <n v="24581"/>
    <x v="3"/>
    <s v="KL11240012"/>
    <s v="Våganes Fotballklubb"/>
    <x v="5329"/>
  </r>
  <r>
    <n v="25113"/>
    <x v="3"/>
    <s v="KL12010382"/>
    <s v="Vågen Taekwondo Klubb"/>
    <x v="5330"/>
  </r>
  <r>
    <n v="568087"/>
    <x v="3"/>
    <s v="KL10010197"/>
    <s v="Vågsbygd Innebandyklubb"/>
    <x v="5331"/>
  </r>
  <r>
    <n v="23857"/>
    <x v="3"/>
    <s v="KL10010087"/>
    <s v="Vågsbygd Karate Klubb"/>
    <x v="5332"/>
  </r>
  <r>
    <n v="23878"/>
    <x v="3"/>
    <s v="KL10010108"/>
    <s v="Vågsbygd Seilforening"/>
    <x v="5333"/>
  </r>
  <r>
    <n v="23858"/>
    <x v="3"/>
    <s v="KL10010088"/>
    <s v="Vågsbygd Svømme Og Livredningsklubb"/>
    <x v="5334"/>
  </r>
  <r>
    <n v="721376"/>
    <x v="3"/>
    <s v="KL10010218"/>
    <s v="Vågsbygd Turn IL"/>
    <x v="5335"/>
  </r>
  <r>
    <n v="26213"/>
    <x v="3"/>
    <s v="KL15390013"/>
    <s v="Vågstranda Idrettslag"/>
    <x v="5336"/>
  </r>
  <r>
    <n v="768828"/>
    <x v="3"/>
    <s v="KL14390019"/>
    <s v="Vågsøy Klatreklubb"/>
    <x v="5337"/>
  </r>
  <r>
    <n v="22176"/>
    <x v="3"/>
    <s v="KL05150007"/>
    <s v="Vågå Idrettslag"/>
    <x v="5338"/>
  </r>
  <r>
    <n v="22182"/>
    <x v="3"/>
    <s v="KL05150013"/>
    <s v="Vågå Pistolklubb"/>
    <x v="5339"/>
  </r>
  <r>
    <n v="21184"/>
    <x v="3"/>
    <s v="KL03010579"/>
    <s v="Vålerenga Amerikansk Fotball"/>
    <x v="5340"/>
  </r>
  <r>
    <n v="446133"/>
    <x v="3"/>
    <s v="KL03011129"/>
    <s v="Vålerenga Basket"/>
    <x v="5341"/>
  </r>
  <r>
    <n v="547855"/>
    <x v="3"/>
    <s v="KL03011281"/>
    <s v="Vålerenga Cricket Klubb"/>
    <x v="5342"/>
  </r>
  <r>
    <n v="21228"/>
    <x v="3"/>
    <s v="KL03010625"/>
    <s v="Vålerenga Fotball"/>
    <x v="5343"/>
  </r>
  <r>
    <n v="21227"/>
    <x v="3"/>
    <s v="KL03010624"/>
    <s v="Vålerenga Håndball"/>
    <x v="5344"/>
  </r>
  <r>
    <n v="21363"/>
    <x v="3"/>
    <s v="KL03010760"/>
    <s v="Vålerenga Innebandy klubb"/>
    <x v="5345"/>
  </r>
  <r>
    <n v="21226"/>
    <x v="3"/>
    <s v="KL03010623"/>
    <s v="Vålerenga Ishockey"/>
    <x v="5346"/>
  </r>
  <r>
    <n v="21060"/>
    <x v="3"/>
    <s v="KL03010423"/>
    <s v="Vålerengens Idrettsforening"/>
    <x v="5347"/>
  </r>
  <r>
    <n v="28285"/>
    <x v="3"/>
    <s v="KL19310022"/>
    <s v="Vårsol Idrettslag"/>
    <x v="5348"/>
  </r>
  <r>
    <n v="26623"/>
    <x v="3"/>
    <s v="KL16010258"/>
    <s v="Wing Orienteringsklubb"/>
    <x v="5349"/>
  </r>
  <r>
    <n v="679710"/>
    <x v="3"/>
    <s v="KL06020168"/>
    <s v="Ypsilon Kickboxing Klubb"/>
    <x v="5350"/>
  </r>
  <r>
    <n v="678222"/>
    <x v="3"/>
    <s v="KL16380042"/>
    <s v="Ytre Geitastrand Idrettslag"/>
    <x v="5351"/>
  </r>
  <r>
    <n v="25604"/>
    <x v="3"/>
    <s v="KL14110002"/>
    <s v="Ytre Gulen Idrettslag"/>
    <x v="621"/>
  </r>
  <r>
    <n v="28358"/>
    <x v="3"/>
    <s v="KL19400007"/>
    <s v="Ytre Kåfjord Idrettslag"/>
    <x v="5352"/>
  </r>
  <r>
    <n v="708784"/>
    <x v="3"/>
    <s v="KL17500008"/>
    <s v="Ytre Namdal Modellflyklubb"/>
    <x v="5353"/>
  </r>
  <r>
    <n v="761083"/>
    <x v="3"/>
    <s v="KL14390018"/>
    <s v="Ytre Nordfjord Bueskyttere"/>
    <x v="5354"/>
  </r>
  <r>
    <n v="884744"/>
    <x v="3"/>
    <s v="KL14390020"/>
    <s v="Ytre Nordfjord ride og kjøreklubb"/>
    <x v="5355"/>
  </r>
  <r>
    <n v="20337"/>
    <x v="3"/>
    <s v="KL02280012"/>
    <s v="Ytre Rælingen Ungdom Og Idrettslag"/>
    <x v="5356"/>
  </r>
  <r>
    <n v="26689"/>
    <x v="3"/>
    <s v="KL16130004"/>
    <s v="Ytre Snillfjord Il"/>
    <x v="5357"/>
  </r>
  <r>
    <n v="843974"/>
    <x v="3"/>
    <s v="KL15150014"/>
    <s v="Ytre Søre Sunnmøre Symjeklubb"/>
    <x v="5358"/>
  </r>
  <r>
    <n v="27286"/>
    <x v="3"/>
    <s v="KL17500005"/>
    <s v="Ytre Vikna Idrettslag"/>
    <x v="5359"/>
  </r>
  <r>
    <n v="25086"/>
    <x v="3"/>
    <s v="KL12010355"/>
    <s v="Ytrebygda Basketball Klubb"/>
    <x v="5360"/>
  </r>
  <r>
    <n v="22800"/>
    <x v="3"/>
    <s v="KL06250013"/>
    <s v="Ytterkollen Idrettslag"/>
    <x v="5361"/>
  </r>
  <r>
    <n v="27161"/>
    <x v="3"/>
    <s v="KL17190022"/>
    <s v="Ytterøy Idrettslag"/>
    <x v="5362"/>
  </r>
  <r>
    <n v="19623"/>
    <x v="3"/>
    <s v="KL01050088"/>
    <s v="Yven IF"/>
    <x v="5363"/>
  </r>
  <r>
    <n v="21220"/>
    <x v="3"/>
    <s v="KL02190302"/>
    <s v="Zero Pistolklubb"/>
    <x v="5364"/>
  </r>
  <r>
    <n v="26348"/>
    <x v="3"/>
    <s v="KL15630018"/>
    <s v="Øksendal Idrettslag"/>
    <x v="5365"/>
  </r>
  <r>
    <n v="28503"/>
    <x v="3"/>
    <s v="KL20140007"/>
    <s v="Øksfjord Atletklubb"/>
    <x v="5366"/>
  </r>
  <r>
    <n v="28500"/>
    <x v="3"/>
    <s v="KL20140003"/>
    <s v="Øksfjord IL"/>
    <x v="5367"/>
  </r>
  <r>
    <n v="27904"/>
    <x v="3"/>
    <s v="KL18680006"/>
    <s v="Øksil"/>
    <x v="5368"/>
  </r>
  <r>
    <n v="736629"/>
    <x v="3"/>
    <s v="KL18680021"/>
    <s v="Øksnes Skytterklubb"/>
    <x v="5369"/>
  </r>
  <r>
    <n v="27911"/>
    <x v="3"/>
    <s v="KL18680013"/>
    <s v="Øksnes Tennisklubb"/>
    <x v="5370"/>
  </r>
  <r>
    <n v="25180"/>
    <x v="3"/>
    <s v="KL11590004"/>
    <s v="Ølen Idrettslag"/>
    <x v="5371"/>
  </r>
  <r>
    <n v="824336"/>
    <x v="3"/>
    <s v="KL06270041"/>
    <s v="Ølstad Modellflyklubb"/>
    <x v="5372"/>
  </r>
  <r>
    <n v="19879"/>
    <x v="3"/>
    <s v="KL01360011"/>
    <s v="Øreåsen Idrettslag - Innebandy"/>
    <x v="5373"/>
  </r>
  <r>
    <n v="19775"/>
    <x v="3"/>
    <s v="KL01190003"/>
    <s v="Ørje Idrettslag"/>
    <x v="5374"/>
  </r>
  <r>
    <n v="26728"/>
    <x v="3"/>
    <s v="KL16210012"/>
    <s v="Ørland Ballklubb"/>
    <x v="5375"/>
  </r>
  <r>
    <n v="26722"/>
    <x v="3"/>
    <s v="KL16210004"/>
    <s v="Ørland Froskemannsklubb"/>
    <x v="5376"/>
  </r>
  <r>
    <n v="26723"/>
    <x v="3"/>
    <s v="KL16210005"/>
    <s v="Ørland Helsesportlag"/>
    <x v="5377"/>
  </r>
  <r>
    <n v="222211"/>
    <x v="3"/>
    <s v="KL16210018"/>
    <s v="Ørland Mc Klubb"/>
    <x v="2089"/>
  </r>
  <r>
    <n v="26724"/>
    <x v="3"/>
    <s v="KL16210006"/>
    <s v="Ørland Pistolklubb"/>
    <x v="5378"/>
  </r>
  <r>
    <n v="693934"/>
    <x v="3"/>
    <s v="KL16210029"/>
    <s v="Ørland Turnforening"/>
    <x v="5379"/>
  </r>
  <r>
    <n v="27672"/>
    <x v="3"/>
    <s v="KL18370011"/>
    <s v="Ørnes Idrettslag"/>
    <x v="5380"/>
  </r>
  <r>
    <n v="21062"/>
    <x v="3"/>
    <s v="KL03010426"/>
    <s v="Ørnulf, IF"/>
    <x v="5381"/>
  </r>
  <r>
    <n v="26090"/>
    <x v="3"/>
    <s v="KL15230002"/>
    <s v="Ørskog Idrottslag"/>
    <x v="5382"/>
  </r>
  <r>
    <n v="26093"/>
    <x v="3"/>
    <s v="KL15230005"/>
    <s v="Ørskog Ride og Køyreklubb"/>
    <x v="5383"/>
  </r>
  <r>
    <n v="848813"/>
    <x v="3"/>
    <s v="KL15350028"/>
    <s v="Ørskogfjell Skilag"/>
    <x v="5384"/>
  </r>
  <r>
    <n v="26077"/>
    <x v="3"/>
    <s v="KL15200013"/>
    <s v="Ørsta Idrettslag"/>
    <x v="5385"/>
  </r>
  <r>
    <n v="26079"/>
    <x v="3"/>
    <s v="KL15200015"/>
    <s v="Ørsta Symjeklubb"/>
    <x v="5386"/>
  </r>
  <r>
    <n v="26074"/>
    <x v="3"/>
    <s v="KL15200010"/>
    <s v="Ørsta/Volda Pistolklubb"/>
    <x v="5387"/>
  </r>
  <r>
    <n v="21881"/>
    <x v="3"/>
    <s v="KL04280016"/>
    <s v="Østby Idrettslag"/>
    <x v="5388"/>
  </r>
  <r>
    <n v="19855"/>
    <x v="3"/>
    <s v="KL01280011"/>
    <s v="Østbygda Idrettslag"/>
    <x v="5389"/>
  </r>
  <r>
    <n v="21454"/>
    <x v="3"/>
    <s v="KL03010851"/>
    <s v="Østensjø/Dverg Innebandyklubb"/>
    <x v="5390"/>
  </r>
  <r>
    <n v="21064"/>
    <x v="3"/>
    <s v="KL03010428"/>
    <s v="Østerdølenes Idrettslag I Oslo"/>
    <x v="5391"/>
  </r>
  <r>
    <n v="456296"/>
    <x v="3"/>
    <s v="KL03011151"/>
    <s v="ØSTLANDSKAMERATENE F.C."/>
    <x v="5392"/>
  </r>
  <r>
    <n v="452235"/>
    <x v="3"/>
    <s v="KL02290110"/>
    <s v="Østmarka Golfklubb"/>
    <x v="5393"/>
  </r>
  <r>
    <n v="20410"/>
    <x v="3"/>
    <s v="KL02300048"/>
    <s v="Østmarka Idrettslag"/>
    <x v="5394"/>
  </r>
  <r>
    <n v="21066"/>
    <x v="3"/>
    <s v="KL03010430"/>
    <s v="Østmarka Marsjklubb"/>
    <x v="5395"/>
  </r>
  <r>
    <n v="159007"/>
    <x v="3"/>
    <s v="KL02300056"/>
    <s v="Østmarka Orienteringsklubb"/>
    <x v="5396"/>
  </r>
  <r>
    <n v="21067"/>
    <x v="3"/>
    <s v="KL03010431"/>
    <s v="Østmarka Rytterklubb"/>
    <x v="5397"/>
  </r>
  <r>
    <n v="21068"/>
    <x v="3"/>
    <s v="KL03010432"/>
    <s v="Østre Aker Skiklubb"/>
    <x v="5398"/>
  </r>
  <r>
    <n v="22293"/>
    <x v="3"/>
    <s v="KL05280023"/>
    <s v="Østre Toten Gymnastikk- og Turnforening"/>
    <x v="5399"/>
  </r>
  <r>
    <n v="22298"/>
    <x v="3"/>
    <s v="KL05280028"/>
    <s v="Østre Toten Helsesportlag"/>
    <x v="5400"/>
  </r>
  <r>
    <n v="22289"/>
    <x v="3"/>
    <s v="KL05280018"/>
    <s v="Østre Toten Skilag"/>
    <x v="5401"/>
  </r>
  <r>
    <n v="857242"/>
    <x v="3"/>
    <s v="KL12470070"/>
    <s v="Østsiden Askøy FK"/>
    <x v="5402"/>
  </r>
  <r>
    <n v="19677"/>
    <x v="3"/>
    <s v="KL01060043"/>
    <s v="Østsiden Idrettslag Fredrikstad"/>
    <x v="5403"/>
  </r>
  <r>
    <n v="28215"/>
    <x v="3"/>
    <s v="KL19240021"/>
    <s v="Øverbygd Idrettslag"/>
    <x v="5404"/>
  </r>
  <r>
    <n v="28228"/>
    <x v="3"/>
    <s v="KL19240037"/>
    <s v="Øverbygd Kickboxingklubb"/>
    <x v="5405"/>
  </r>
  <r>
    <n v="26954"/>
    <x v="3"/>
    <s v="KL16640011"/>
    <s v="Øverbygda Idrettslag"/>
    <x v="5406"/>
  </r>
  <r>
    <n v="529764"/>
    <x v="3"/>
    <s v="KL19240054"/>
    <s v="Øverbygdhopp"/>
    <x v="5407"/>
  </r>
  <r>
    <n v="21954"/>
    <x v="3"/>
    <s v="KL04360004"/>
    <s v="Øversjødalen Idrettslag"/>
    <x v="21"/>
  </r>
  <r>
    <n v="735663"/>
    <x v="3"/>
    <s v="KL15350027"/>
    <s v="Øverås Idrettslag"/>
    <x v="5408"/>
  </r>
  <r>
    <n v="22779"/>
    <x v="3"/>
    <s v="KL06240016"/>
    <s v="Øvre Eiker Svømmeklubb"/>
    <x v="5409"/>
  </r>
  <r>
    <n v="20653"/>
    <x v="3"/>
    <s v="KL02370029"/>
    <s v="Øvre Romerike Budo Senter"/>
    <x v="5410"/>
  </r>
  <r>
    <n v="489721"/>
    <x v="3"/>
    <s v="KL02360044"/>
    <s v="Øvre Romerike Cheerleading "/>
    <x v="5411"/>
  </r>
  <r>
    <n v="20571"/>
    <x v="3"/>
    <s v="KL02350026"/>
    <s v="Øvre Romerike Handicapidrettslag"/>
    <x v="5412"/>
  </r>
  <r>
    <n v="28198"/>
    <x v="3"/>
    <s v="KL19230006"/>
    <s v="Øvre Salangen Idrettslag"/>
    <x v="5413"/>
  </r>
  <r>
    <n v="22733"/>
    <x v="3"/>
    <s v="KL06210009"/>
    <s v="Øvre Sigdal idrettslag"/>
    <x v="5414"/>
  </r>
  <r>
    <n v="26370"/>
    <x v="3"/>
    <s v="KL15660012"/>
    <s v="Øvre Surnadal Idrettslag"/>
    <x v="5415"/>
  </r>
  <r>
    <n v="21633"/>
    <x v="3"/>
    <s v="KL04030070"/>
    <s v="Øvre Vang Kjøre og Rideklubb"/>
    <x v="5416"/>
  </r>
  <r>
    <n v="22108"/>
    <x v="3"/>
    <s v="KL05020052"/>
    <s v="Øvre Vardal Sportsklubb"/>
    <x v="5417"/>
  </r>
  <r>
    <n v="24000"/>
    <x v="3"/>
    <s v="KL10140012"/>
    <s v="Øvrebø Idrettslag"/>
    <x v="5418"/>
  </r>
  <r>
    <n v="20055"/>
    <x v="3"/>
    <s v="KL02190008"/>
    <s v="Øvrevoll Hosle IL"/>
    <x v="5419"/>
  </r>
  <r>
    <n v="24287"/>
    <x v="3"/>
    <s v="KL11030068"/>
    <s v="Øyane Idrettslag"/>
    <x v="5420"/>
  </r>
  <r>
    <n v="699077"/>
    <x v="3"/>
    <s v="KL12470062"/>
    <s v="Øyane Svømmeklubb"/>
    <x v="5421"/>
  </r>
  <r>
    <n v="22252"/>
    <x v="3"/>
    <s v="KL05210002"/>
    <s v="Øyer/Tretten Idrettsforening"/>
    <x v="5422"/>
  </r>
  <r>
    <n v="609500"/>
    <x v="3"/>
    <s v="KL09060137"/>
    <s v="Øyestad Idrettsforening Fotball"/>
    <x v="481"/>
  </r>
  <r>
    <n v="23653"/>
    <x v="3"/>
    <s v="KL09060058"/>
    <s v="Øyestad IF allianse"/>
    <x v="5423"/>
  </r>
  <r>
    <n v="609824"/>
    <x v="3"/>
    <s v="KL09060140"/>
    <s v="Øyestad IF Håndball"/>
    <x v="5424"/>
  </r>
  <r>
    <n v="609823"/>
    <x v="3"/>
    <s v="KL09060139"/>
    <s v="Øyestad IF Håndball Elite"/>
    <x v="5425"/>
  </r>
  <r>
    <n v="883487"/>
    <x v="3"/>
    <s v="KL12380055"/>
    <s v="Øystese Fotballklubb"/>
    <x v="5426"/>
  </r>
  <r>
    <n v="25381"/>
    <x v="3"/>
    <s v="KL12380011"/>
    <s v="Øystese Idrettslag"/>
    <x v="5427"/>
  </r>
  <r>
    <n v="22464"/>
    <x v="3"/>
    <s v="KL05440003"/>
    <s v="Øystre Slidre Idrettslag"/>
    <x v="5428"/>
  </r>
  <r>
    <n v="22468"/>
    <x v="3"/>
    <s v="KL05440007"/>
    <s v="Øystre Slidre Skiskyttarlag"/>
    <x v="5429"/>
  </r>
  <r>
    <n v="21775"/>
    <x v="3"/>
    <s v="KL04200012"/>
    <s v="Åbogen Idrettslag"/>
    <x v="5430"/>
  </r>
  <r>
    <n v="27440"/>
    <x v="3"/>
    <s v="KL18110004"/>
    <s v="Åbygda Idrettslag"/>
    <x v="5431"/>
  </r>
  <r>
    <n v="22647"/>
    <x v="3"/>
    <s v="KL06050040"/>
    <s v="Ådal I.L."/>
    <x v="5432"/>
  </r>
  <r>
    <n v="21701"/>
    <x v="3"/>
    <s v="KL04150005"/>
    <s v="Ådalsbruk Fotballklubb"/>
    <x v="5433"/>
  </r>
  <r>
    <n v="25401"/>
    <x v="3"/>
    <s v="KL12410007"/>
    <s v="Ådlandsfjorden Idrettslag"/>
    <x v="5434"/>
  </r>
  <r>
    <n v="26765"/>
    <x v="3"/>
    <s v="KL16300002"/>
    <s v="Åfjord Idrettslag"/>
    <x v="5435"/>
  </r>
  <r>
    <n v="23326"/>
    <x v="3"/>
    <s v="KL08060044"/>
    <s v="Åfoss og Omegn Idrettslag"/>
    <x v="5436"/>
  </r>
  <r>
    <n v="27616"/>
    <x v="3"/>
    <s v="KL18330036"/>
    <s v="Åga Idrettslag"/>
    <x v="5437"/>
  </r>
  <r>
    <n v="519534"/>
    <x v="3"/>
    <s v="KL12460052"/>
    <s v="Ågotnes Karateklubb"/>
    <x v="5438"/>
  </r>
  <r>
    <n v="759631"/>
    <x v="3"/>
    <s v="KL12460066"/>
    <s v="Ågotnes Triathlonklubb"/>
    <x v="5439"/>
  </r>
  <r>
    <n v="25999"/>
    <x v="3"/>
    <s v="KL15110005"/>
    <s v="Åheim Idrettslag"/>
    <x v="5440"/>
  </r>
  <r>
    <n v="24721"/>
    <x v="3"/>
    <s v="KL11490017"/>
    <s v="Åkra Idrettslag"/>
    <x v="5441"/>
  </r>
  <r>
    <n v="22703"/>
    <x v="3"/>
    <s v="KL06190005"/>
    <s v="Ål Idrettslag"/>
    <x v="5442"/>
  </r>
  <r>
    <n v="22704"/>
    <x v="3"/>
    <s v="KL06190006"/>
    <s v="Ål Skiskytterlag"/>
    <x v="3399"/>
  </r>
  <r>
    <n v="26867"/>
    <x v="3"/>
    <s v="KL16440004"/>
    <s v="ÅLEN IDRETTSLAG"/>
    <x v="5443"/>
  </r>
  <r>
    <n v="25959"/>
    <x v="3"/>
    <s v="KL15040043"/>
    <s v="Ålesund Badmintonklubb"/>
    <x v="5444"/>
  </r>
  <r>
    <n v="25961"/>
    <x v="3"/>
    <s v="KL15040045"/>
    <s v="Ålesund Bryteklubb"/>
    <x v="5445"/>
  </r>
  <r>
    <n v="25975"/>
    <x v="3"/>
    <s v="KL15040059"/>
    <s v="Ålesund Døves Aktivitetsklubb"/>
    <x v="5446"/>
  </r>
  <r>
    <n v="25938"/>
    <x v="3"/>
    <s v="KL15040019"/>
    <s v="Ålesund Friidrettsklubb"/>
    <x v="5447"/>
  </r>
  <r>
    <n v="25979"/>
    <x v="3"/>
    <s v="KL15040063"/>
    <s v="Ålesund Golfklubb"/>
    <x v="5448"/>
  </r>
  <r>
    <n v="884047"/>
    <x v="3"/>
    <s v="KL15040116"/>
    <s v="Ålesund Innebandyklubb"/>
    <x v="5449"/>
  </r>
  <r>
    <n v="25984"/>
    <x v="3"/>
    <s v="KL15040068"/>
    <s v="Ålesund Ju Jitsu Klubb"/>
    <x v="5450"/>
  </r>
  <r>
    <n v="25929"/>
    <x v="3"/>
    <s v="KL15040008"/>
    <s v="Ålesund Judoklubb"/>
    <x v="5451"/>
  </r>
  <r>
    <n v="190192"/>
    <x v="3"/>
    <s v="KL15040085"/>
    <s v="Ålesund NTN Taekwon-Do Klubb"/>
    <x v="5452"/>
  </r>
  <r>
    <n v="25971"/>
    <x v="3"/>
    <s v="KL15040055"/>
    <s v="Ålesund og Omegn Cykleklubb"/>
    <x v="5453"/>
  </r>
  <r>
    <n v="837551"/>
    <x v="3"/>
    <s v="KL15040114"/>
    <s v="Ålesund og Omegn Modellflyklubb"/>
    <x v="5454"/>
  </r>
  <r>
    <n v="25952"/>
    <x v="3"/>
    <s v="KL15040034"/>
    <s v="Ålesund Pistolklubb"/>
    <x v="5455"/>
  </r>
  <r>
    <n v="25964"/>
    <x v="3"/>
    <s v="KL15040048"/>
    <s v="Ålesund Rideklubb"/>
    <x v="5456"/>
  </r>
  <r>
    <n v="25988"/>
    <x v="3"/>
    <s v="KL15040072"/>
    <s v="Ålesund Sharks Basketballklubb"/>
    <x v="5457"/>
  </r>
  <r>
    <n v="25994"/>
    <x v="3"/>
    <s v="KL15040078"/>
    <s v="Ålesund Sportsdans"/>
    <x v="5458"/>
  </r>
  <r>
    <n v="25986"/>
    <x v="3"/>
    <s v="KL15040070"/>
    <s v="Ålesund Sportsdrill"/>
    <x v="5459"/>
  </r>
  <r>
    <n v="25965"/>
    <x v="3"/>
    <s v="KL15040049"/>
    <s v="Ålesund Sportsdykkerklubb"/>
    <x v="5460"/>
  </r>
  <r>
    <n v="25932"/>
    <x v="3"/>
    <s v="KL15040011"/>
    <s v="Ålesund Tennisklubb"/>
    <x v="5461"/>
  </r>
  <r>
    <n v="25936"/>
    <x v="3"/>
    <s v="KL15040016"/>
    <s v="Ålesund Volleyballklubb"/>
    <x v="5462"/>
  </r>
  <r>
    <n v="25967"/>
    <x v="3"/>
    <s v="KL15040051"/>
    <s v="Ålesunds Seilforening"/>
    <x v="5463"/>
  </r>
  <r>
    <n v="25742"/>
    <x v="3"/>
    <s v="KL14380008"/>
    <s v="Ålfoten Idrettslag"/>
    <x v="5464"/>
  </r>
  <r>
    <n v="24556"/>
    <x v="3"/>
    <s v="KL11220006"/>
    <s v="Ålgård Fotballklubb"/>
    <x v="5465"/>
  </r>
  <r>
    <n v="24563"/>
    <x v="3"/>
    <s v="KL11220013"/>
    <s v="Ålgård Håndballklubb"/>
    <x v="5466"/>
  </r>
  <r>
    <n v="524438"/>
    <x v="3"/>
    <s v="KL11220027"/>
    <s v="Ålgård Innebandyklubb"/>
    <x v="5467"/>
  </r>
  <r>
    <n v="457097"/>
    <x v="3"/>
    <s v="KL11220024"/>
    <s v="Ålgård Orientering"/>
    <x v="5468"/>
  </r>
  <r>
    <n v="24553"/>
    <x v="3"/>
    <s v="KL11220003"/>
    <s v="Ålgård Rideklubb"/>
    <x v="5469"/>
  </r>
  <r>
    <n v="24557"/>
    <x v="3"/>
    <s v="KL11220007"/>
    <s v="Ålgård Svømmeklubb"/>
    <x v="5470"/>
  </r>
  <r>
    <n v="24558"/>
    <x v="3"/>
    <s v="KL11220008"/>
    <s v="Ålgård Turnforening"/>
    <x v="5471"/>
  </r>
  <r>
    <n v="25382"/>
    <x v="3"/>
    <s v="KL12380013"/>
    <s v="Ålvik Idrettslag"/>
    <x v="5472"/>
  </r>
  <r>
    <n v="23528"/>
    <x v="3"/>
    <s v="KL08330004"/>
    <s v="Åmdal Idrettslag"/>
    <x v="5473"/>
  </r>
  <r>
    <n v="26080"/>
    <x v="3"/>
    <s v="KL15200016"/>
    <s v="Åmdal Idrottslag"/>
    <x v="5474"/>
  </r>
  <r>
    <n v="23530"/>
    <x v="3"/>
    <s v="KL08330006"/>
    <s v="Åmdal/Tokke Fotballklubb"/>
    <x v="5475"/>
  </r>
  <r>
    <n v="768741"/>
    <x v="3"/>
    <s v="KL09290010"/>
    <s v="Åmli og Nissedal Motorklubb "/>
    <x v="5476"/>
  </r>
  <r>
    <n v="22760"/>
    <x v="3"/>
    <s v="KL06230019"/>
    <s v="Åmot Idrettsforening"/>
    <x v="5477"/>
  </r>
  <r>
    <n v="23502"/>
    <x v="3"/>
    <s v="KL08280004"/>
    <s v="Åmotsdal Idrettslag"/>
    <x v="5478"/>
  </r>
  <r>
    <n v="24470"/>
    <x v="3"/>
    <s v="KL11110006"/>
    <s v="Åna Sira Fotballklubb"/>
    <x v="5479"/>
  </r>
  <r>
    <n v="26215"/>
    <x v="3"/>
    <s v="KL15390015"/>
    <s v="Åndalsnes Idrettsforening"/>
    <x v="5480"/>
  </r>
  <r>
    <n v="204635"/>
    <x v="3"/>
    <s v="KL15390030"/>
    <s v="Åndalsnes Taekwon-Do-Klubb"/>
    <x v="5481"/>
  </r>
  <r>
    <n v="474912"/>
    <x v="3"/>
    <s v="KL14240013"/>
    <s v="Årdal Fotballklubb"/>
    <x v="5482"/>
  </r>
  <r>
    <n v="896354"/>
    <x v="3"/>
    <s v="KL14240015"/>
    <s v="Årdal Klatreklubb"/>
    <x v="2370"/>
  </r>
  <r>
    <n v="25669"/>
    <x v="3"/>
    <s v="KL14240003"/>
    <s v="Årdal Sportsskyttarlag"/>
    <x v="5483"/>
  </r>
  <r>
    <n v="25671"/>
    <x v="3"/>
    <s v="KL14240005"/>
    <s v="Årdalstangen Idrettslag"/>
    <x v="5484"/>
  </r>
  <r>
    <n v="24949"/>
    <x v="3"/>
    <s v="KL12010213"/>
    <s v="Årstad IL"/>
    <x v="5485"/>
  </r>
  <r>
    <n v="21069"/>
    <x v="3"/>
    <s v="KL03010433"/>
    <s v="Årvoll Idrettslag"/>
    <x v="5486"/>
  </r>
  <r>
    <n v="19962"/>
    <x v="3"/>
    <s v="KL02140007"/>
    <s v="Ås Bueskyttere"/>
    <x v="5487"/>
  </r>
  <r>
    <n v="19970"/>
    <x v="3"/>
    <s v="KL02140015"/>
    <s v="Ås Delta Handikap Idrettslag"/>
    <x v="5488"/>
  </r>
  <r>
    <n v="19963"/>
    <x v="3"/>
    <s v="KL02140008"/>
    <s v="Ås Idrettslag"/>
    <x v="5489"/>
  </r>
  <r>
    <n v="553873"/>
    <x v="3"/>
    <s v="KL02140028"/>
    <s v="Ås IL Fotball"/>
    <x v="5490"/>
  </r>
  <r>
    <n v="19967"/>
    <x v="3"/>
    <s v="KL02140012"/>
    <s v="Ås tennisklubb"/>
    <x v="5491"/>
  </r>
  <r>
    <n v="19968"/>
    <x v="3"/>
    <s v="KL02140013"/>
    <s v="Ås Turnforening"/>
    <x v="5492"/>
  </r>
  <r>
    <n v="21804"/>
    <x v="3"/>
    <s v="KL04250011"/>
    <s v="Åsa Idrettslag"/>
    <x v="5493"/>
  </r>
  <r>
    <n v="131192"/>
    <x v="3"/>
    <s v="KL12010445"/>
    <s v="Åsane Allidrett"/>
    <x v="5494"/>
  </r>
  <r>
    <n v="158865"/>
    <x v="3"/>
    <s v="KL12010464"/>
    <s v="Åsane Amerikansk Fotball Og Cheerleading Klubb"/>
    <x v="5495"/>
  </r>
  <r>
    <n v="451895"/>
    <x v="3"/>
    <s v="KL12010599"/>
    <s v="Åsane Bowlingklubb"/>
    <x v="5496"/>
  </r>
  <r>
    <n v="547657"/>
    <x v="3"/>
    <s v="KL12010657"/>
    <s v="Åsane Cykle Klubb"/>
    <x v="5497"/>
  </r>
  <r>
    <n v="131195"/>
    <x v="3"/>
    <s v="KL12010448"/>
    <s v="Åsane Fotball"/>
    <x v="5498"/>
  </r>
  <r>
    <n v="131197"/>
    <x v="3"/>
    <s v="KL12010450"/>
    <s v="Åsane Fotball Damer"/>
    <x v="5499"/>
  </r>
  <r>
    <n v="131194"/>
    <x v="3"/>
    <s v="KL12010447"/>
    <s v="Åsane Håndball"/>
    <x v="5500"/>
  </r>
  <r>
    <n v="24951"/>
    <x v="3"/>
    <s v="KL12010215"/>
    <s v="Åsane Il Alliansegruppen"/>
    <x v="5501"/>
  </r>
  <r>
    <n v="25162"/>
    <x v="3"/>
    <s v="KL12010431"/>
    <s v="Åsane Pistolklubb"/>
    <x v="5502"/>
  </r>
  <r>
    <n v="25081"/>
    <x v="3"/>
    <s v="KL12010350"/>
    <s v="Åsane Rideklubb"/>
    <x v="5503"/>
  </r>
  <r>
    <n v="24953"/>
    <x v="3"/>
    <s v="KL12010217"/>
    <s v="Åsane Seilforening"/>
    <x v="5504"/>
  </r>
  <r>
    <n v="24952"/>
    <x v="3"/>
    <s v="KL12010216"/>
    <s v="Åsane Sportsskytterlag"/>
    <x v="1707"/>
  </r>
  <r>
    <n v="131193"/>
    <x v="3"/>
    <s v="KL12010446"/>
    <s v="Åsane Turn"/>
    <x v="958"/>
  </r>
  <r>
    <n v="24954"/>
    <x v="3"/>
    <s v="KL12010218"/>
    <s v="Åsane Vektløfterklubb"/>
    <x v="5505"/>
  </r>
  <r>
    <n v="92763"/>
    <x v="3"/>
    <s v="KL03010885"/>
    <s v="Åsbråten Idrettslag"/>
    <x v="5506"/>
  </r>
  <r>
    <n v="21720"/>
    <x v="3"/>
    <s v="KL04170011"/>
    <s v="Åsbygda IL Hovedlaget"/>
    <x v="5507"/>
  </r>
  <r>
    <n v="27965"/>
    <x v="3"/>
    <s v="KL18710017"/>
    <s v="Åse Idrettslag"/>
    <x v="5508"/>
  </r>
  <r>
    <n v="20664"/>
    <x v="3"/>
    <s v="KL02380006"/>
    <s v="Åsen Idrettslag"/>
    <x v="5509"/>
  </r>
  <r>
    <n v="21874"/>
    <x v="3"/>
    <s v="KL04280009"/>
    <s v="Åsene-Søre Trysil Idrettslag"/>
    <x v="5510"/>
  </r>
  <r>
    <n v="24046"/>
    <x v="3"/>
    <s v="KL10260001"/>
    <s v="Åseral idrettslag"/>
    <x v="5511"/>
  </r>
  <r>
    <n v="442911"/>
    <x v="3"/>
    <s v="KL10260002"/>
    <s v="Åseral Snøscooterklubb"/>
    <x v="5512"/>
  </r>
  <r>
    <n v="22935"/>
    <x v="3"/>
    <s v="KL07010033"/>
    <s v="Åsgårdstrand Idrettsforening Hoved"/>
    <x v="5513"/>
  </r>
  <r>
    <n v="22936"/>
    <x v="3"/>
    <s v="KL07010034"/>
    <s v="Åsgårdstrand Seilforening"/>
    <x v="5514"/>
  </r>
  <r>
    <n v="22555"/>
    <x v="3"/>
    <s v="KL06020079"/>
    <s v="Åskollen Fotballklubb"/>
    <x v="5515"/>
  </r>
  <r>
    <n v="608052"/>
    <x v="3"/>
    <s v="KL06020166"/>
    <s v="Åskollen Sykkelklubb"/>
    <x v="5516"/>
  </r>
  <r>
    <n v="21910"/>
    <x v="3"/>
    <s v="KL04290011"/>
    <s v="Åslia Skilag"/>
    <x v="5517"/>
  </r>
  <r>
    <n v="21807"/>
    <x v="3"/>
    <s v="KL04250014"/>
    <s v="Åsnes Finnskog Idrettslag"/>
    <x v="5518"/>
  </r>
  <r>
    <n v="205645"/>
    <x v="3"/>
    <s v="KL02140021"/>
    <s v="Ås-NMBU Orientering"/>
    <x v="5519"/>
  </r>
  <r>
    <n v="22534"/>
    <x v="3"/>
    <s v="KL06020058"/>
    <s v="Åssiden Idrettsforening"/>
    <x v="5520"/>
  </r>
  <r>
    <n v="24955"/>
    <x v="3"/>
    <s v="KL12010219"/>
    <s v="Åstveit Svømmeklubb"/>
    <x v="5521"/>
  </r>
  <r>
    <n v="507800"/>
    <x v="4"/>
    <s v="SF17-VEST"/>
    <s v="Bordtennis - Region Vest"/>
    <x v="21"/>
  </r>
  <r>
    <n v="684257"/>
    <x v="4"/>
    <s v="RE0848"/>
    <s v="Hordaland Volleyballregion"/>
    <x v="21"/>
  </r>
  <r>
    <n v="610276"/>
    <x v="4"/>
    <s v="RE1214"/>
    <s v="NBBF Region Vest"/>
    <x v="5522"/>
  </r>
  <r>
    <n v="507794"/>
    <x v="4"/>
    <s v="SF17-SØR"/>
    <s v="NBTF Region Sør"/>
    <x v="5523"/>
  </r>
  <r>
    <n v="507797"/>
    <x v="4"/>
    <s v="SF0170"/>
    <s v="Nbtf Region Øst"/>
    <x v="5524"/>
  </r>
  <r>
    <n v="734863"/>
    <x v="4"/>
    <s v="RE11230"/>
    <s v="NCF Region Sør"/>
    <x v="5525"/>
  </r>
  <r>
    <n v="734868"/>
    <x v="4"/>
    <s v="RE07230"/>
    <s v="NCF Region TeVeBu"/>
    <x v="5526"/>
  </r>
  <r>
    <n v="734871"/>
    <x v="4"/>
    <s v="RE12230"/>
    <s v="NCF Region Vest"/>
    <x v="5527"/>
  </r>
  <r>
    <n v="735019"/>
    <x v="4"/>
    <s v="RE03230"/>
    <s v="NCF Region Øst"/>
    <x v="5528"/>
  </r>
  <r>
    <n v="529302"/>
    <x v="4"/>
    <s v="RE0150"/>
    <s v="Norges Motorsportforbund - Region Øst"/>
    <x v="5529"/>
  </r>
  <r>
    <n v="684444"/>
    <x v="4"/>
    <s v="RE1348"/>
    <s v="NVBF Region Nord"/>
    <x v="21"/>
  </r>
  <r>
    <n v="684197"/>
    <x v="4"/>
    <s v="RE0948"/>
    <s v="NVBF Region Sogn og Fjordane"/>
    <x v="5530"/>
  </r>
  <r>
    <n v="223309"/>
    <x v="4"/>
    <s v="RE0748"/>
    <s v="NVBF Region Sydvest"/>
    <x v="21"/>
  </r>
  <r>
    <n v="744738"/>
    <x v="4"/>
    <s v="RE16480"/>
    <s v="NVBF Region Trøndelag"/>
    <x v="5531"/>
  </r>
  <r>
    <n v="223305"/>
    <x v="4"/>
    <s v="RE0148"/>
    <s v="NVBF Region Øst"/>
    <x v="5532"/>
  </r>
  <r>
    <n v="556139"/>
    <x v="4"/>
    <s v="RE0213"/>
    <s v="Oslo Og Akershus Bandyregion"/>
    <x v="21"/>
  </r>
  <r>
    <n v="679558"/>
    <x v="4"/>
    <s v="SF55-RE01"/>
    <s v="Styrkeløftregion Øst"/>
    <x v="5533"/>
  </r>
  <r>
    <n v="875331"/>
    <x v="4"/>
    <s v="RE11470"/>
    <s v="Sør-Vestlandet vektløfterregion"/>
    <x v="5534"/>
  </r>
  <r>
    <n v="610599"/>
    <x v="4"/>
    <s v="RE0246"/>
    <s v="Tennisregion Østland Vest"/>
    <x v="5535"/>
  </r>
  <r>
    <n v="575594"/>
    <x v="5"/>
    <s v="SK2142"/>
    <s v="Agder og Rogaland Skikrets"/>
    <x v="5536"/>
  </r>
  <r>
    <n v="967"/>
    <x v="5"/>
    <s v="SK0945"/>
    <s v="Agder Svømmekrets"/>
    <x v="21"/>
  </r>
  <r>
    <n v="539"/>
    <x v="5"/>
    <s v="SK0227"/>
    <s v="Akershus Friidrettskrets"/>
    <x v="5537"/>
  </r>
  <r>
    <n v="612"/>
    <x v="5"/>
    <s v="SK0234"/>
    <s v="Akershus Ishockeykrets"/>
    <x v="5538"/>
  </r>
  <r>
    <n v="644"/>
    <x v="5"/>
    <s v="SK0238"/>
    <s v="Akershus og Oslo Orienteringskrets"/>
    <x v="5539"/>
  </r>
  <r>
    <n v="931"/>
    <x v="5"/>
    <s v="SK0244"/>
    <s v="Akershus og Oslo Skøytekrets"/>
    <x v="5540"/>
  </r>
  <r>
    <n v="684"/>
    <x v="5"/>
    <s v="SK0242"/>
    <s v="Akershus Skikrets"/>
    <x v="5541"/>
  </r>
  <r>
    <n v="701"/>
    <x v="5"/>
    <s v="SK0243"/>
    <s v="Akershus Skytterkrets"/>
    <x v="21"/>
  </r>
  <r>
    <n v="546"/>
    <x v="5"/>
    <s v="SK0927"/>
    <s v="Aust-Agder Friidrettskrets"/>
    <x v="21"/>
  </r>
  <r>
    <n v="912"/>
    <x v="5"/>
    <s v="SK0930"/>
    <s v="Aust-Agder Gymnastikk og Turnkrets"/>
    <x v="5542"/>
  </r>
  <r>
    <n v="649"/>
    <x v="5"/>
    <s v="SK0938"/>
    <s v="Aust-Agder Orienteringskrets"/>
    <x v="5543"/>
  </r>
  <r>
    <n v="419"/>
    <x v="5"/>
    <s v="SK1212"/>
    <s v="Badmintonkretsen Vest"/>
    <x v="5544"/>
  </r>
  <r>
    <n v="855"/>
    <x v="5"/>
    <s v="SK1234"/>
    <s v="Bergen &amp; Hordaland Ishockeykrets"/>
    <x v="5545"/>
  </r>
  <r>
    <n v="460"/>
    <x v="5"/>
    <s v="SK1218"/>
    <s v="Bergen Bowlingkrets"/>
    <x v="2903"/>
  </r>
  <r>
    <n v="474"/>
    <x v="5"/>
    <s v="SK1120"/>
    <s v="Bueskytterregion Sør-Vest"/>
    <x v="5546"/>
  </r>
  <r>
    <n v="543"/>
    <x v="5"/>
    <s v="SK0627"/>
    <s v="Buskerud Friidrettskrets"/>
    <x v="5547"/>
  </r>
  <r>
    <n v="571"/>
    <x v="5"/>
    <s v="SK0630"/>
    <s v="Buskerud Gymnastikk- og Turnkrets"/>
    <x v="5548"/>
  </r>
  <r>
    <n v="861"/>
    <x v="5"/>
    <s v="SK0638"/>
    <s v="Buskerud Orienteringskrets"/>
    <x v="5549"/>
  </r>
  <r>
    <n v="664"/>
    <x v="5"/>
    <s v="SK0640"/>
    <s v="Buskerud Rytterkrets"/>
    <x v="21"/>
  </r>
  <r>
    <n v="688"/>
    <x v="5"/>
    <s v="SK0642"/>
    <s v="Buskerud Skikrets"/>
    <x v="5550"/>
  </r>
  <r>
    <n v="774"/>
    <x v="5"/>
    <s v="SK0649"/>
    <s v="Buskerud Skiskytterkrets"/>
    <x v="5551"/>
  </r>
  <r>
    <n v="703"/>
    <x v="5"/>
    <s v="SK0643"/>
    <s v="Buskerud Skytterkrets"/>
    <x v="5552"/>
  </r>
  <r>
    <n v="422"/>
    <x v="5"/>
    <s v="SK2012"/>
    <s v="Finnmark Badmintonkrets"/>
    <x v="5553"/>
  </r>
  <r>
    <n v="911"/>
    <x v="5"/>
    <s v="SK2019"/>
    <s v="Finnmark Brytekrets"/>
    <x v="327"/>
  </r>
  <r>
    <n v="535"/>
    <x v="5"/>
    <s v="SK2026"/>
    <s v="Finnmark Fotballkrets"/>
    <x v="5554"/>
  </r>
  <r>
    <n v="556"/>
    <x v="5"/>
    <s v="SK2027"/>
    <s v="Finnmark Friidrettskrets"/>
    <x v="21"/>
  </r>
  <r>
    <n v="578"/>
    <x v="5"/>
    <s v="SK2030"/>
    <s v="Finnmark Gymnastikk og Turnkrets"/>
    <x v="5555"/>
  </r>
  <r>
    <n v="566523"/>
    <x v="5"/>
    <s v="SK2040"/>
    <s v="Finnmark Rytterkrets"/>
    <x v="5556"/>
  </r>
  <r>
    <n v="700"/>
    <x v="5"/>
    <s v="SK2042"/>
    <s v="Finnmark Skikrets"/>
    <x v="5557"/>
  </r>
  <r>
    <n v="541"/>
    <x v="5"/>
    <s v="SK0427"/>
    <s v="Hedmark Friidrettskrets"/>
    <x v="5558"/>
  </r>
  <r>
    <n v="569"/>
    <x v="5"/>
    <s v="SK0430"/>
    <s v="Hedmark Gymnastikk og Turnkrets"/>
    <x v="5559"/>
  </r>
  <r>
    <n v="646"/>
    <x v="5"/>
    <s v="SK0438"/>
    <s v="Hedmark Orienteringskrets"/>
    <x v="5560"/>
  </r>
  <r>
    <n v="663"/>
    <x v="5"/>
    <s v="SK0440"/>
    <s v="Hedmark Rytterkrets"/>
    <x v="5561"/>
  </r>
  <r>
    <n v="686"/>
    <x v="5"/>
    <s v="SK0442"/>
    <s v="Hedmark Skikrets"/>
    <x v="5562"/>
  </r>
  <r>
    <n v="773"/>
    <x v="5"/>
    <s v="SK0449"/>
    <s v="Hedmark Skiskytterkrets"/>
    <x v="5563"/>
  </r>
  <r>
    <n v="427"/>
    <x v="5"/>
    <s v="SK1213"/>
    <s v="Hordaland Bandykrets"/>
    <x v="21"/>
  </r>
  <r>
    <n v="549"/>
    <x v="5"/>
    <s v="SK1227"/>
    <s v="Hordaland Fri-idrettskrets"/>
    <x v="21"/>
  </r>
  <r>
    <n v="574"/>
    <x v="5"/>
    <s v="SK1230"/>
    <s v="Hordaland Gymnastikk- og Turnkrets"/>
    <x v="5564"/>
  </r>
  <r>
    <n v="960"/>
    <x v="5"/>
    <s v="SK1238"/>
    <s v="Hordaland Orienteringskrets"/>
    <x v="21"/>
  </r>
  <r>
    <n v="696889"/>
    <x v="5"/>
    <s v="SK1272"/>
    <s v="Hordaland Rugbykrets"/>
    <x v="5565"/>
  </r>
  <r>
    <n v="670"/>
    <x v="5"/>
    <s v="SK1240"/>
    <s v="Hordaland Rytterkrets"/>
    <x v="21"/>
  </r>
  <r>
    <n v="694"/>
    <x v="5"/>
    <s v="SK1242"/>
    <s v="Hordaland Skikrets"/>
    <x v="5566"/>
  </r>
  <r>
    <n v="889"/>
    <x v="5"/>
    <s v="SK1249"/>
    <s v="Hordaland Skiskyttarkrets"/>
    <x v="21"/>
  </r>
  <r>
    <n v="730"/>
    <x v="5"/>
    <s v="SK1245"/>
    <s v="Hordaland Svømmekrets"/>
    <x v="5567"/>
  </r>
  <r>
    <n v="537"/>
    <x v="5"/>
    <s v="SK2626"/>
    <s v="Hålogaland Fotballkrets"/>
    <x v="5568"/>
  </r>
  <r>
    <n v="424"/>
    <x v="5"/>
    <s v="SK0413"/>
    <s v="Innlandet Bandyregion"/>
    <x v="5569"/>
  </r>
  <r>
    <n v="903"/>
    <x v="5"/>
    <s v="SK1613"/>
    <s v="Midt-Norge Bandyregion"/>
    <x v="5570"/>
  </r>
  <r>
    <n v="901"/>
    <x v="5"/>
    <s v="SK1712"/>
    <s v="Midtnorsk Badmintonkrets Nord"/>
    <x v="5571"/>
  </r>
  <r>
    <n v="551"/>
    <x v="5"/>
    <s v="SK1527"/>
    <s v="Møre &amp; Romsdal Friidrettskrets"/>
    <x v="5572"/>
  </r>
  <r>
    <n v="575"/>
    <x v="5"/>
    <s v="SK1530"/>
    <s v="Møre Og Romsdal Gymnastikk Og Turnkrets"/>
    <x v="5573"/>
  </r>
  <r>
    <n v="696"/>
    <x v="5"/>
    <s v="SK1542"/>
    <s v="Møre og Romsdal Skikrets"/>
    <x v="5574"/>
  </r>
  <r>
    <n v="490"/>
    <x v="5"/>
    <s v="SK0423"/>
    <s v="NCF Region Innlandet"/>
    <x v="5575"/>
  </r>
  <r>
    <n v="526"/>
    <x v="5"/>
    <s v="SK0926"/>
    <s v="NFF Agder"/>
    <x v="5576"/>
  </r>
  <r>
    <n v="520"/>
    <x v="5"/>
    <s v="SK0226"/>
    <s v="NFF Akershus"/>
    <x v="5577"/>
  </r>
  <r>
    <n v="523"/>
    <x v="5"/>
    <s v="SK0626"/>
    <s v="NFF Buskerud"/>
    <x v="21"/>
  </r>
  <r>
    <n v="528"/>
    <x v="5"/>
    <s v="SK1226"/>
    <s v="NFF Hordaland"/>
    <x v="21"/>
  </r>
  <r>
    <n v="522"/>
    <x v="5"/>
    <s v="SK0426"/>
    <s v="NFF Indre Østland"/>
    <x v="21"/>
  </r>
  <r>
    <n v="533"/>
    <x v="5"/>
    <s v="SK1826"/>
    <s v="NFF Nordland"/>
    <x v="21"/>
  </r>
  <r>
    <n v="530"/>
    <x v="5"/>
    <s v="SK1526"/>
    <s v="NFF Nordmøre Og Romsdal"/>
    <x v="21"/>
  </r>
  <r>
    <n v="521"/>
    <x v="5"/>
    <s v="SK0326"/>
    <s v="NFF Oslo"/>
    <x v="5578"/>
  </r>
  <r>
    <n v="527"/>
    <x v="5"/>
    <s v="SK1126"/>
    <s v="NFF Rogaland"/>
    <x v="5579"/>
  </r>
  <r>
    <n v="529"/>
    <x v="5"/>
    <s v="SK1426"/>
    <s v="NFF Sogn Og Fjordane"/>
    <x v="21"/>
  </r>
  <r>
    <n v="525"/>
    <x v="5"/>
    <s v="SK0826"/>
    <s v="NFF Telemark"/>
    <x v="21"/>
  </r>
  <r>
    <n v="531"/>
    <x v="5"/>
    <s v="SK1626"/>
    <s v="NFF Trøndelag"/>
    <x v="5580"/>
  </r>
  <r>
    <n v="524"/>
    <x v="5"/>
    <s v="SK0726"/>
    <s v="NFF Vestfold"/>
    <x v="21"/>
  </r>
  <r>
    <n v="472394"/>
    <x v="5"/>
    <s v="SK3353"/>
    <s v="NHF Region Innlandet"/>
    <x v="21"/>
  </r>
  <r>
    <n v="851"/>
    <x v="5"/>
    <s v="SK3350"/>
    <s v="NHF Region Nord (Midt)"/>
    <x v="5581"/>
  </r>
  <r>
    <n v="455919"/>
    <x v="5"/>
    <s v="SK3352"/>
    <s v="NHF Region Sør"/>
    <x v="5582"/>
  </r>
  <r>
    <n v="506503"/>
    <x v="5"/>
    <s v="SK3355"/>
    <s v="NHF Region SørVest"/>
    <x v="5583"/>
  </r>
  <r>
    <n v="506542"/>
    <x v="5"/>
    <s v="SK3356"/>
    <s v="NHF Region Vest"/>
    <x v="5584"/>
  </r>
  <r>
    <n v="506519"/>
    <x v="5"/>
    <s v="SK3354"/>
    <s v="NHF Region Øst"/>
    <x v="5585"/>
  </r>
  <r>
    <n v="698"/>
    <x v="5"/>
    <s v="SK1742"/>
    <s v="Nord Trøndelag Skikrets"/>
    <x v="5586"/>
  </r>
  <r>
    <n v="479"/>
    <x v="5"/>
    <s v="SK1820"/>
    <s v="Nordland Bueskytterkrets"/>
    <x v="5587"/>
  </r>
  <r>
    <n v="554"/>
    <x v="5"/>
    <s v="SK1827"/>
    <s v="Nordland Friidrettskrets"/>
    <x v="21"/>
  </r>
  <r>
    <n v="577"/>
    <x v="5"/>
    <s v="SK1830"/>
    <s v="Nordland Gymnastikk og Turnkrets"/>
    <x v="5588"/>
  </r>
  <r>
    <n v="711"/>
    <x v="5"/>
    <s v="SK1843"/>
    <s v="Nordland Skytterkrets"/>
    <x v="21"/>
  </r>
  <r>
    <n v="721"/>
    <x v="5"/>
    <s v="SK1944"/>
    <s v="Nordnorsk Skøytekrets"/>
    <x v="5589"/>
  </r>
  <r>
    <n v="553"/>
    <x v="5"/>
    <s v="SK1727"/>
    <s v="Nord-Trøndelag Friidrettskrets"/>
    <x v="21"/>
  </r>
  <r>
    <n v="576"/>
    <x v="5"/>
    <s v="SK1730"/>
    <s v="Nord-Trøndelag Gymnastikk og Turnkrets"/>
    <x v="21"/>
  </r>
  <r>
    <n v="753"/>
    <x v="5"/>
    <s v="SK1247"/>
    <s v="Nord-Vestlandet vektløfterregion"/>
    <x v="5590"/>
  </r>
  <r>
    <n v="429"/>
    <x v="5"/>
    <s v="SK0314"/>
    <s v="Norges Basketballforbund Region Øst"/>
    <x v="21"/>
  </r>
  <r>
    <n v="943"/>
    <x v="5"/>
    <s v="SK1151"/>
    <s v="Norges Danseforbund Region Vest"/>
    <x v="5591"/>
  </r>
  <r>
    <n v="542"/>
    <x v="5"/>
    <s v="SK0527"/>
    <s v="Oppland Friidrettskrets"/>
    <x v="5592"/>
  </r>
  <r>
    <n v="570"/>
    <x v="5"/>
    <s v="SK0530"/>
    <s v="Oppland Gymnastikk- og Turnkrets"/>
    <x v="5593"/>
  </r>
  <r>
    <n v="647"/>
    <x v="5"/>
    <s v="SK0538"/>
    <s v="Oppland Orienteringskrets"/>
    <x v="21"/>
  </r>
  <r>
    <n v="961"/>
    <x v="5"/>
    <s v="SK0540"/>
    <s v="Oppland Rytter Krets"/>
    <x v="5594"/>
  </r>
  <r>
    <n v="687"/>
    <x v="5"/>
    <s v="SK0542"/>
    <s v="Oppland Skikrets"/>
    <x v="5595"/>
  </r>
  <r>
    <n v="937"/>
    <x v="5"/>
    <s v="SK0549"/>
    <s v="Oppland Skiskytterkrets"/>
    <x v="21"/>
  </r>
  <r>
    <n v="964"/>
    <x v="5"/>
    <s v="SK0543"/>
    <s v="Oppland Skytterkrets"/>
    <x v="5596"/>
  </r>
  <r>
    <n v="830"/>
    <x v="5"/>
    <s v="SK0318"/>
    <s v="Oslo Bowling Krets"/>
    <x v="5597"/>
  </r>
  <r>
    <n v="540"/>
    <x v="5"/>
    <s v="SK0327"/>
    <s v="Oslo Friidrettskrets"/>
    <x v="5598"/>
  </r>
  <r>
    <n v="919"/>
    <x v="5"/>
    <s v="SK0334"/>
    <s v="Oslo Ishockeykrets"/>
    <x v="5599"/>
  </r>
  <r>
    <n v="568"/>
    <x v="5"/>
    <s v="SK0330"/>
    <s v="Oslo og Akershus Gymnastikk og Turnkrets"/>
    <x v="5600"/>
  </r>
  <r>
    <n v="866"/>
    <x v="5"/>
    <s v="SK0340"/>
    <s v="Oslo og Akershus Rytterkrets"/>
    <x v="5601"/>
  </r>
  <r>
    <n v="685"/>
    <x v="5"/>
    <s v="SK0342"/>
    <s v="Oslo Skikrets"/>
    <x v="5602"/>
  </r>
  <r>
    <n v="873"/>
    <x v="5"/>
    <s v="SK0343"/>
    <s v="Oslo Skytterkrets"/>
    <x v="5603"/>
  </r>
  <r>
    <n v="410"/>
    <x v="5"/>
    <s v="SK0312"/>
    <s v="Oslofjorden Badmintonkrets"/>
    <x v="5604"/>
  </r>
  <r>
    <n v="910"/>
    <x v="5"/>
    <s v="SK1118"/>
    <s v="Rogaland Bowlingkrets"/>
    <x v="5605"/>
  </r>
  <r>
    <n v="548"/>
    <x v="5"/>
    <s v="SK1127"/>
    <s v="Rogaland Friidrettskrets"/>
    <x v="5606"/>
  </r>
  <r>
    <n v="837"/>
    <x v="5"/>
    <s v="SK1130"/>
    <s v="Rogaland Gymnastikk Og Turnkrets"/>
    <x v="5607"/>
  </r>
  <r>
    <n v="615"/>
    <x v="5"/>
    <s v="SK1134"/>
    <s v="Rogaland Ishockeykrets"/>
    <x v="5608"/>
  </r>
  <r>
    <n v="650"/>
    <x v="5"/>
    <s v="SK1138"/>
    <s v="Rogaland Orienteringskrets"/>
    <x v="5609"/>
  </r>
  <r>
    <n v="669"/>
    <x v="5"/>
    <s v="SK1140"/>
    <s v="Rogaland Rytterkrets"/>
    <x v="5610"/>
  </r>
  <r>
    <n v="678"/>
    <x v="5"/>
    <s v="SK1141"/>
    <s v="Rogaland Seilkrets"/>
    <x v="2117"/>
  </r>
  <r>
    <n v="708"/>
    <x v="5"/>
    <s v="SK1143"/>
    <s v="Rogaland Skytterkrets"/>
    <x v="5611"/>
  </r>
  <r>
    <n v="550"/>
    <x v="5"/>
    <s v="SK1427"/>
    <s v="Sogn og Fjordane Friidrettskrins"/>
    <x v="5612"/>
  </r>
  <r>
    <n v="953"/>
    <x v="5"/>
    <s v="SK1430"/>
    <s v="Sogn Og Fjordane Gymnastikk Og Turnkrets"/>
    <x v="5360"/>
  </r>
  <r>
    <n v="651"/>
    <x v="5"/>
    <s v="SK1438"/>
    <s v="Sogn og Fjordane Orienteringskrins"/>
    <x v="5613"/>
  </r>
  <r>
    <n v="695"/>
    <x v="5"/>
    <s v="SK1442"/>
    <s v="Sogn og Fjordane Skikrins"/>
    <x v="5614"/>
  </r>
  <r>
    <n v="777"/>
    <x v="5"/>
    <s v="SK1449"/>
    <s v="Sogn og Fjordane Skiskyttarkrins"/>
    <x v="21"/>
  </r>
  <r>
    <n v="731"/>
    <x v="5"/>
    <s v="SK1445"/>
    <s v="Sogn og Fjordane Symjekrins"/>
    <x v="21"/>
  </r>
  <r>
    <n v="536"/>
    <x v="5"/>
    <s v="SK2326"/>
    <s v="Sunnmøre Fotballkrets"/>
    <x v="5615"/>
  </r>
  <r>
    <n v="616"/>
    <x v="5"/>
    <s v="SK1634"/>
    <s v="Sør Trøndelag Ishockeykrets"/>
    <x v="5616"/>
  </r>
  <r>
    <n v="552"/>
    <x v="5"/>
    <s v="SK1627"/>
    <s v="Sør-Trøndelag Friidrettskrets"/>
    <x v="21"/>
  </r>
  <r>
    <n v="863"/>
    <x v="5"/>
    <s v="SK1638"/>
    <s v="Sør-trøndelag Orienteringskrets"/>
    <x v="5617"/>
  </r>
  <r>
    <n v="697"/>
    <x v="5"/>
    <s v="SK1642"/>
    <s v="Sør-Trøndelag Skikrets"/>
    <x v="5618"/>
  </r>
  <r>
    <n v="778"/>
    <x v="5"/>
    <s v="SK1649"/>
    <s v="Sør-Trøndelag Skiskytterkrets"/>
    <x v="5619"/>
  </r>
  <r>
    <n v="710"/>
    <x v="5"/>
    <s v="SK1643"/>
    <s v="Sør-Trøndelag Skytterkrets"/>
    <x v="5620"/>
  </r>
  <r>
    <n v="966"/>
    <x v="5"/>
    <s v="SK1644"/>
    <s v="Sør-Trøndelag Skøytekrets"/>
    <x v="5621"/>
  </r>
  <r>
    <n v="819"/>
    <x v="5"/>
    <s v="SK1113"/>
    <s v="SørVest Bandyregion"/>
    <x v="5622"/>
  </r>
  <r>
    <n v="948"/>
    <x v="5"/>
    <s v="SK0113"/>
    <s v="Sørøst Bandyregion"/>
    <x v="5623"/>
  </r>
  <r>
    <n v="545"/>
    <x v="5"/>
    <s v="SK0827"/>
    <s v="Telemark Friidrettskrets"/>
    <x v="5624"/>
  </r>
  <r>
    <n v="572"/>
    <x v="5"/>
    <s v="SK0830"/>
    <s v="Telemark Gymnastikk- og Turnkrets"/>
    <x v="5625"/>
  </r>
  <r>
    <n v="666"/>
    <x v="5"/>
    <s v="SK0840"/>
    <s v="Telemark og Vestfold Rytterregion"/>
    <x v="5626"/>
  </r>
  <r>
    <n v="575596"/>
    <x v="5"/>
    <s v="SK2242"/>
    <s v="Telemark og Vestfold Skikrets"/>
    <x v="5627"/>
  </r>
  <r>
    <n v="888"/>
    <x v="5"/>
    <s v="SK0849"/>
    <s v="Telemark og Vestfold Skiskytterkrets"/>
    <x v="5628"/>
  </r>
  <r>
    <n v="923"/>
    <x v="5"/>
    <s v="SK0838"/>
    <s v="Telemark Orienteringkrets"/>
    <x v="5629"/>
  </r>
  <r>
    <n v="534"/>
    <x v="5"/>
    <s v="SK1926"/>
    <s v="Troms Fotballkrets"/>
    <x v="5630"/>
  </r>
  <r>
    <n v="555"/>
    <x v="5"/>
    <s v="SK1927"/>
    <s v="Troms Friidrettskrets"/>
    <x v="5631"/>
  </r>
  <r>
    <n v="839"/>
    <x v="5"/>
    <s v="SK1930"/>
    <s v="Troms Gymnastikk og Turnkrets"/>
    <x v="5632"/>
  </r>
  <r>
    <n v="654"/>
    <x v="5"/>
    <s v="SK1938"/>
    <s v="Troms Orienteringskrets"/>
    <x v="5633"/>
  </r>
  <r>
    <n v="872"/>
    <x v="5"/>
    <s v="SK1942"/>
    <s v="Troms Skikrets"/>
    <x v="5634"/>
  </r>
  <r>
    <n v="939"/>
    <x v="5"/>
    <s v="SK1949"/>
    <s v="Troms Skiskytterkrets"/>
    <x v="21"/>
  </r>
  <r>
    <n v="833"/>
    <x v="5"/>
    <s v="SK1618"/>
    <s v="Trøndelag Bowlingkrets"/>
    <x v="5635"/>
  </r>
  <r>
    <n v="838"/>
    <x v="5"/>
    <s v="SK1630"/>
    <s v="Trøndelag Gymnastikk og Turnkrets"/>
    <x v="5636"/>
  </r>
  <r>
    <n v="547"/>
    <x v="5"/>
    <s v="SK1027"/>
    <s v="Vest-Agder Friidrettskrets"/>
    <x v="21"/>
  </r>
  <r>
    <n v="573"/>
    <x v="5"/>
    <s v="SK1030"/>
    <s v="Vest-Agder Gymnastikk og Turnkrets"/>
    <x v="5637"/>
  </r>
  <r>
    <n v="862"/>
    <x v="5"/>
    <s v="SK1038"/>
    <s v="Vest-Agder Orienteringskrets"/>
    <x v="5638"/>
  </r>
  <r>
    <n v="544"/>
    <x v="5"/>
    <s v="SK0727"/>
    <s v="Vestfold Friidrettskrets"/>
    <x v="21"/>
  </r>
  <r>
    <n v="836"/>
    <x v="5"/>
    <s v="SK0730"/>
    <s v="Vestfold Gymnastikk og Turnkrets"/>
    <x v="5639"/>
  </r>
  <r>
    <n v="648"/>
    <x v="5"/>
    <s v="SK0738"/>
    <s v="Vestfold Orienteringskrets"/>
    <x v="5640"/>
  </r>
  <r>
    <n v="658"/>
    <x v="5"/>
    <s v="SK0739"/>
    <s v="Vestfold Rokrets"/>
    <x v="21"/>
  </r>
  <r>
    <n v="472"/>
    <x v="5"/>
    <s v="SK0720"/>
    <s v="Vestviken Bueskytterregion/Særkrets"/>
    <x v="21"/>
  </r>
  <r>
    <n v="519"/>
    <x v="5"/>
    <s v="SK0126"/>
    <s v="Østfold Fotballkrets"/>
    <x v="5641"/>
  </r>
  <r>
    <n v="538"/>
    <x v="5"/>
    <s v="SK0127"/>
    <s v="Østfold Friidrettskrets"/>
    <x v="5642"/>
  </r>
  <r>
    <n v="567"/>
    <x v="5"/>
    <s v="SK0130"/>
    <s v="Østfold Gymnastikk- og Turnkrets"/>
    <x v="5643"/>
  </r>
  <r>
    <n v="853"/>
    <x v="5"/>
    <s v="SK0134"/>
    <s v="Østfold Ishockeykrets"/>
    <x v="5644"/>
  </r>
  <r>
    <n v="643"/>
    <x v="5"/>
    <s v="SK0138"/>
    <s v="Østfold Orienteringskrets"/>
    <x v="5645"/>
  </r>
  <r>
    <n v="655"/>
    <x v="5"/>
    <s v="SK0139"/>
    <s v="Østfold Rokrets"/>
    <x v="5646"/>
  </r>
  <r>
    <n v="662"/>
    <x v="5"/>
    <s v="SK0140"/>
    <s v="Østfold Rytterkrets"/>
    <x v="21"/>
  </r>
  <r>
    <n v="683"/>
    <x v="5"/>
    <s v="SK0142"/>
    <s v="Østfold Skikrets"/>
    <x v="5647"/>
  </r>
  <r>
    <n v="929"/>
    <x v="5"/>
    <s v="SK0143"/>
    <s v="Østfold Skytterkrets"/>
    <x v="5648"/>
  </r>
  <r>
    <n v="748"/>
    <x v="5"/>
    <s v="SK0347"/>
    <s v="Østlandet Vektløfterregion"/>
    <x v="5649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  <r>
    <m/>
    <x v="6"/>
    <m/>
    <m/>
    <x v="56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91ECEA-E89B-465E-83BB-8C2AA9E46C28}" name="Pivottabell1" cacheId="10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>
  <location ref="A3:C11" firstHeaderRow="0" firstDataRow="1" firstDataCol="1"/>
  <pivotFields count="6"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dataField="1" showAll="0"/>
    <pivotField dataField="1"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r av Heltall - råtall" fld="4" baseField="0" baseItem="0" numFmtId="3"/>
    <dataField name="Antall av Heltall - råtall2" fld="5" subtotal="count" baseField="1" baseItem="4"/>
  </dataFields>
  <formats count="2">
    <format dxfId="9">
      <pivotArea outline="0" collapsedLevelsAreSubtotals="1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D963C6-60E6-4D02-8F04-783C41394AE5}" name="Pivottabell2" cacheId="11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>
  <location ref="A3:B9" firstHeaderRow="1" firstDataRow="1" firstDataCol="1" rowPageCount="1" colPageCount="1"/>
  <pivotFields count="5"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Page" dataField="1" showAll="0">
      <items count="5652">
        <item x="21"/>
        <item x="4940"/>
        <item x="2370"/>
        <item x="1830"/>
        <item x="1119"/>
        <item x="4667"/>
        <item x="1609"/>
        <item x="322"/>
        <item x="471"/>
        <item x="259"/>
        <item x="1075"/>
        <item x="1294"/>
        <item x="4362"/>
        <item x="5236"/>
        <item x="555"/>
        <item x="4632"/>
        <item x="1295"/>
        <item x="1698"/>
        <item x="2567"/>
        <item x="3147"/>
        <item x="2977"/>
        <item x="4574"/>
        <item x="1876"/>
        <item x="17"/>
        <item x="5354"/>
        <item x="3806"/>
        <item x="5355"/>
        <item x="352"/>
        <item x="597"/>
        <item x="2165"/>
        <item x="3134"/>
        <item x="4644"/>
        <item x="2469"/>
        <item x="4024"/>
        <item x="2690"/>
        <item x="3432"/>
        <item x="3636"/>
        <item x="3070"/>
        <item x="2907"/>
        <item x="2400"/>
        <item x="4637"/>
        <item x="1563"/>
        <item x="2807"/>
        <item x="3159"/>
        <item x="2443"/>
        <item x="2359"/>
        <item x="4030"/>
        <item x="3421"/>
        <item x="4833"/>
        <item x="3388"/>
        <item x="2419"/>
        <item x="1883"/>
        <item x="120"/>
        <item x="210"/>
        <item x="5240"/>
        <item x="116"/>
        <item x="1696"/>
        <item x="173"/>
        <item x="4993"/>
        <item x="1914"/>
        <item x="3800"/>
        <item x="2428"/>
        <item x="2695"/>
        <item x="1247"/>
        <item x="2904"/>
        <item x="65"/>
        <item x="605"/>
        <item x="91"/>
        <item x="2624"/>
        <item x="4402"/>
        <item x="1902"/>
        <item x="3829"/>
        <item x="4195"/>
        <item x="2780"/>
        <item x="2324"/>
        <item x="499"/>
        <item x="2703"/>
        <item x="161"/>
        <item x="2948"/>
        <item x="3812"/>
        <item x="1988"/>
        <item x="2730"/>
        <item x="2110"/>
        <item x="3016"/>
        <item x="4179"/>
        <item x="255"/>
        <item x="757"/>
        <item x="4552"/>
        <item x="4147"/>
        <item x="2593"/>
        <item x="5454"/>
        <item x="730"/>
        <item x="2587"/>
        <item x="5007"/>
        <item x="3696"/>
        <item x="1967"/>
        <item x="5361"/>
        <item x="2955"/>
        <item x="5315"/>
        <item x="1304"/>
        <item x="4952"/>
        <item x="252"/>
        <item x="2791"/>
        <item x="77"/>
        <item x="4647"/>
        <item x="1680"/>
        <item x="335"/>
        <item x="43"/>
        <item x="3920"/>
        <item x="531"/>
        <item x="544"/>
        <item x="4756"/>
        <item x="1266"/>
        <item x="327"/>
        <item x="3459"/>
        <item x="2099"/>
        <item x="4161"/>
        <item x="2048"/>
        <item x="3498"/>
        <item x="694"/>
        <item x="153"/>
        <item x="39"/>
        <item x="3842"/>
        <item x="3521"/>
        <item x="83"/>
        <item x="4290"/>
        <item x="449"/>
        <item x="4181"/>
        <item x="3568"/>
        <item x="151"/>
        <item x="976"/>
        <item x="482"/>
        <item x="90"/>
        <item x="3136"/>
        <item x="2043"/>
        <item x="4629"/>
        <item x="3261"/>
        <item x="755"/>
        <item x="1693"/>
        <item x="4831"/>
        <item x="2279"/>
        <item x="1486"/>
        <item x="3448"/>
        <item x="415"/>
        <item x="5372"/>
        <item x="1556"/>
        <item x="2943"/>
        <item x="1661"/>
        <item x="1050"/>
        <item x="3245"/>
        <item x="448"/>
        <item x="85"/>
        <item x="5308"/>
        <item x="2117"/>
        <item x="4431"/>
        <item x="566"/>
        <item x="1805"/>
        <item x="534"/>
        <item x="2004"/>
        <item x="4865"/>
        <item x="5120"/>
        <item x="3677"/>
        <item x="4353"/>
        <item x="1803"/>
        <item x="250"/>
        <item x="1762"/>
        <item x="972"/>
        <item x="35"/>
        <item x="140"/>
        <item x="1229"/>
        <item x="5316"/>
        <item x="3103"/>
        <item x="430"/>
        <item x="3437"/>
        <item x="4751"/>
        <item x="1280"/>
        <item x="247"/>
        <item x="3061"/>
        <item x="768"/>
        <item x="4246"/>
        <item x="2331"/>
        <item x="5353"/>
        <item x="3669"/>
        <item x="3808"/>
        <item x="3835"/>
        <item x="98"/>
        <item x="4347"/>
        <item x="3313"/>
        <item x="1620"/>
        <item x="886"/>
        <item x="5587"/>
        <item x="1775"/>
        <item x="2961"/>
        <item x="3608"/>
        <item x="262"/>
        <item x="3191"/>
        <item x="3909"/>
        <item x="1284"/>
        <item x="1954"/>
        <item x="272"/>
        <item x="711"/>
        <item x="836"/>
        <item x="2896"/>
        <item x="2350"/>
        <item x="743"/>
        <item x="4718"/>
        <item x="3019"/>
        <item x="4253"/>
        <item x="2939"/>
        <item x="2777"/>
        <item x="3622"/>
        <item x="3182"/>
        <item x="2461"/>
        <item x="4900"/>
        <item x="4559"/>
        <item x="324"/>
        <item x="5646"/>
        <item x="20"/>
        <item x="5170"/>
        <item x="293"/>
        <item x="746"/>
        <item x="4873"/>
        <item x="1145"/>
        <item x="1076"/>
        <item x="5224"/>
        <item x="5455"/>
        <item x="2486"/>
        <item x="94"/>
        <item x="979"/>
        <item x="2731"/>
        <item x="4283"/>
        <item x="3222"/>
        <item x="2067"/>
        <item x="2947"/>
        <item x="437"/>
        <item x="3601"/>
        <item x="5093"/>
        <item x="2844"/>
        <item x="1692"/>
        <item x="4227"/>
        <item x="2399"/>
        <item x="767"/>
        <item x="2537"/>
        <item x="5589"/>
        <item x="2922"/>
        <item x="1327"/>
        <item x="3695"/>
        <item x="456"/>
        <item x="4837"/>
        <item x="588"/>
        <item x="932"/>
        <item x="2528"/>
        <item x="4063"/>
        <item x="2507"/>
        <item x="40"/>
        <item x="172"/>
        <item x="4061"/>
        <item x="900"/>
        <item x="2064"/>
        <item x="1983"/>
        <item x="147"/>
        <item x="2581"/>
        <item x="5137"/>
        <item x="256"/>
        <item x="410"/>
        <item x="5516"/>
        <item x="758"/>
        <item x="41"/>
        <item x="1289"/>
        <item x="4317"/>
        <item x="1720"/>
        <item x="5209"/>
        <item x="181"/>
        <item x="68"/>
        <item x="2815"/>
        <item x="1062"/>
        <item x="609"/>
        <item x="2970"/>
        <item x="2505"/>
        <item x="5596"/>
        <item x="664"/>
        <item x="4452"/>
        <item x="1707"/>
        <item x="3503"/>
        <item x="632"/>
        <item x="4789"/>
        <item x="5269"/>
        <item x="412"/>
        <item x="4782"/>
        <item x="80"/>
        <item x="3818"/>
        <item x="3500"/>
        <item x="2611"/>
        <item x="3716"/>
        <item x="1951"/>
        <item x="3684"/>
        <item x="155"/>
        <item x="2883"/>
        <item x="3106"/>
        <item x="4126"/>
        <item x="661"/>
        <item x="1898"/>
        <item x="4515"/>
        <item x="374"/>
        <item x="333"/>
        <item x="737"/>
        <item x="1774"/>
        <item x="2072"/>
        <item x="5188"/>
        <item x="935"/>
        <item x="2369"/>
        <item x="1889"/>
        <item x="984"/>
        <item x="2098"/>
        <item x="593"/>
        <item x="5184"/>
        <item x="2900"/>
        <item x="4910"/>
        <item x="3319"/>
        <item x="4572"/>
        <item x="1817"/>
        <item x="3240"/>
        <item x="4683"/>
        <item x="671"/>
        <item x="2957"/>
        <item x="5203"/>
        <item x="1675"/>
        <item x="856"/>
        <item x="5352"/>
        <item x="1790"/>
        <item x="828"/>
        <item x="3339"/>
        <item x="3409"/>
        <item x="167"/>
        <item x="1478"/>
        <item x="1141"/>
        <item x="5571"/>
        <item x="202"/>
        <item x="2027"/>
        <item x="2582"/>
        <item x="3428"/>
        <item x="2583"/>
        <item x="102"/>
        <item x="5136"/>
        <item x="108"/>
        <item x="4658"/>
        <item x="5172"/>
        <item x="4057"/>
        <item x="4742"/>
        <item x="4534"/>
        <item x="3311"/>
        <item x="2917"/>
        <item x="4329"/>
        <item x="549"/>
        <item x="224"/>
        <item x="5075"/>
        <item x="4948"/>
        <item x="4034"/>
        <item x="852"/>
        <item x="5439"/>
        <item x="4239"/>
        <item x="3518"/>
        <item x="5483"/>
        <item x="3181"/>
        <item x="4822"/>
        <item x="5141"/>
        <item x="1275"/>
        <item x="1895"/>
        <item x="2692"/>
        <item x="1802"/>
        <item x="5565"/>
        <item x="5212"/>
        <item x="4575"/>
        <item x="273"/>
        <item x="2572"/>
        <item x="171"/>
        <item x="2358"/>
        <item x="288"/>
        <item x="3604"/>
        <item x="3889"/>
        <item x="4089"/>
        <item x="614"/>
        <item x="5458"/>
        <item x="3933"/>
        <item x="5337"/>
        <item x="4748"/>
        <item x="72"/>
        <item x="510"/>
        <item x="3544"/>
        <item x="3899"/>
        <item x="5591"/>
        <item x="3725"/>
        <item x="2609"/>
        <item x="3101"/>
        <item x="1256"/>
        <item x="659"/>
        <item x="1232"/>
        <item x="5377"/>
        <item x="4022"/>
        <item x="4869"/>
        <item x="4610"/>
        <item x="2470"/>
        <item x="63"/>
        <item x="5307"/>
        <item x="2726"/>
        <item x="1263"/>
        <item x="237"/>
        <item x="358"/>
        <item x="4584"/>
        <item x="4735"/>
        <item x="3491"/>
        <item x="2391"/>
        <item x="2127"/>
        <item x="2300"/>
        <item x="1574"/>
        <item x="3377"/>
        <item x="2267"/>
        <item x="3585"/>
        <item x="4964"/>
        <item x="1770"/>
        <item x="3679"/>
        <item x="2094"/>
        <item x="5553"/>
        <item x="1910"/>
        <item x="2365"/>
        <item x="1751"/>
        <item x="4480"/>
        <item x="2705"/>
        <item x="3003"/>
        <item x="3582"/>
        <item x="3048"/>
        <item x="3429"/>
        <item x="5035"/>
        <item x="4861"/>
        <item x="3140"/>
        <item x="3870"/>
        <item x="16"/>
        <item x="3043"/>
        <item x="4901"/>
        <item x="1644"/>
        <item x="5369"/>
        <item x="3349"/>
        <item x="64"/>
        <item x="1288"/>
        <item x="3073"/>
        <item x="2487"/>
        <item x="3737"/>
        <item x="1401"/>
        <item x="3620"/>
        <item x="5198"/>
        <item x="254"/>
        <item x="4622"/>
        <item x="2909"/>
        <item x="174"/>
        <item x="4788"/>
        <item x="2701"/>
        <item x="3402"/>
        <item x="267"/>
        <item x="4587"/>
        <item x="3302"/>
        <item x="97"/>
        <item x="396"/>
        <item x="3278"/>
        <item x="2748"/>
        <item x="2029"/>
        <item x="4602"/>
        <item x="1961"/>
        <item x="115"/>
        <item x="3839"/>
        <item x="246"/>
        <item x="1210"/>
        <item x="71"/>
        <item x="5556"/>
        <item x="3053"/>
        <item x="3023"/>
        <item x="3671"/>
        <item x="1550"/>
        <item x="5202"/>
        <item x="1262"/>
        <item x="2772"/>
        <item x="1958"/>
        <item x="3382"/>
        <item x="18"/>
        <item x="3600"/>
        <item x="5523"/>
        <item x="5044"/>
        <item x="5290"/>
        <item x="3190"/>
        <item x="3373"/>
        <item x="337"/>
        <item x="5392"/>
        <item x="2652"/>
        <item x="2406"/>
        <item x="615"/>
        <item x="3650"/>
        <item x="113"/>
        <item x="3205"/>
        <item x="1384"/>
        <item x="1980"/>
        <item x="3926"/>
        <item x="1377"/>
        <item x="2786"/>
        <item x="2831"/>
        <item x="4970"/>
        <item x="228"/>
        <item x="4744"/>
        <item x="2114"/>
        <item x="532"/>
        <item x="3689"/>
        <item x="1857"/>
        <item x="5244"/>
        <item x="129"/>
        <item x="3013"/>
        <item x="2642"/>
        <item x="551"/>
        <item x="636"/>
        <item x="4554"/>
        <item x="3574"/>
        <item x="1435"/>
        <item x="156"/>
        <item x="4760"/>
        <item x="1186"/>
        <item x="3145"/>
        <item x="1846"/>
        <item x="2172"/>
        <item x="4859"/>
        <item x="1780"/>
        <item x="5339"/>
        <item x="1173"/>
        <item x="3469"/>
        <item x="4042"/>
        <item x="2561"/>
        <item x="1150"/>
        <item x="4884"/>
        <item x="862"/>
        <item x="4487"/>
        <item x="4104"/>
        <item x="2255"/>
        <item x="4068"/>
        <item x="4882"/>
        <item x="545"/>
        <item x="323"/>
        <item x="1278"/>
        <item x="4498"/>
        <item x="5029"/>
        <item x="511"/>
        <item x="4330"/>
        <item x="442"/>
        <item x="2076"/>
        <item x="3405"/>
        <item x="4691"/>
        <item x="2683"/>
        <item x="933"/>
        <item x="3635"/>
        <item x="773"/>
        <item x="5183"/>
        <item x="3236"/>
        <item x="2495"/>
        <item x="4388"/>
        <item x="3632"/>
        <item x="5451"/>
        <item x="5546"/>
        <item x="407"/>
        <item x="223"/>
        <item x="1617"/>
        <item x="951"/>
        <item x="1748"/>
        <item x="1499"/>
        <item x="4511"/>
        <item x="109"/>
        <item x="4325"/>
        <item x="124"/>
        <item x="3443"/>
        <item x="1684"/>
        <item x="3694"/>
        <item x="1002"/>
        <item x="1862"/>
        <item x="105"/>
        <item x="1452"/>
        <item x="1279"/>
        <item x="4014"/>
        <item x="4162"/>
        <item x="1305"/>
        <item x="3719"/>
        <item x="3025"/>
        <item x="2674"/>
        <item x="152"/>
        <item x="2338"/>
        <item x="2431"/>
        <item x="5091"/>
        <item x="3004"/>
        <item x="280"/>
        <item x="1430"/>
        <item x="3789"/>
        <item x="2756"/>
        <item x="929"/>
        <item x="4503"/>
        <item x="2122"/>
        <item x="5351"/>
        <item x="3104"/>
        <item x="1425"/>
        <item x="208"/>
        <item x="3714"/>
        <item x="402"/>
        <item x="3508"/>
        <item x="1383"/>
        <item x="3880"/>
        <item x="5221"/>
        <item x="112"/>
        <item x="4112"/>
        <item x="4711"/>
        <item x="3715"/>
        <item x="2087"/>
        <item x="3809"/>
        <item x="4237"/>
        <item x="4361"/>
        <item x="1660"/>
        <item x="4217"/>
        <item x="5114"/>
        <item x="3394"/>
        <item x="1442"/>
        <item x="3064"/>
        <item x="216"/>
        <item x="1097"/>
        <item x="274"/>
        <item x="3674"/>
        <item x="565"/>
        <item x="5213"/>
        <item x="1724"/>
        <item x="4236"/>
        <item x="248"/>
        <item x="209"/>
        <item x="4765"/>
        <item x="2284"/>
        <item x="3964"/>
        <item x="4133"/>
        <item x="3417"/>
        <item x="5275"/>
        <item x="3963"/>
        <item x="4210"/>
        <item x="1908"/>
        <item x="4588"/>
        <item x="1168"/>
        <item x="3872"/>
        <item x="2594"/>
        <item x="214"/>
        <item x="2368"/>
        <item x="1760"/>
        <item x="238"/>
        <item x="4268"/>
        <item x="1189"/>
        <item x="1400"/>
        <item x="4784"/>
        <item x="160"/>
        <item x="5265"/>
        <item x="3919"/>
        <item x="1418"/>
        <item x="913"/>
        <item x="3014"/>
        <item x="1315"/>
        <item x="5206"/>
        <item x="5605"/>
        <item x="4055"/>
        <item x="4451"/>
        <item x="3886"/>
        <item x="875"/>
        <item x="1113"/>
        <item x="4867"/>
        <item x="2425"/>
        <item x="5280"/>
        <item x="1646"/>
        <item x="5370"/>
        <item x="4725"/>
        <item x="2323"/>
        <item x="1668"/>
        <item x="5108"/>
        <item x="3673"/>
        <item x="383"/>
        <item x="4981"/>
        <item x="530"/>
        <item x="604"/>
        <item x="4695"/>
        <item x="2409"/>
        <item x="3649"/>
        <item x="4591"/>
        <item x="1347"/>
        <item x="4338"/>
        <item x="810"/>
        <item x="1744"/>
        <item x="2454"/>
        <item x="27"/>
        <item x="452"/>
        <item x="4813"/>
        <item x="3054"/>
        <item x="3331"/>
        <item x="4663"/>
        <item x="5398"/>
        <item x="512"/>
        <item x="1079"/>
        <item x="3873"/>
        <item x="291"/>
        <item x="2002"/>
        <item x="111"/>
        <item x="1026"/>
        <item x="5216"/>
        <item x="1313"/>
        <item x="2882"/>
        <item x="1492"/>
        <item x="5243"/>
        <item x="3336"/>
        <item x="3665"/>
        <item x="1676"/>
        <item x="3460"/>
        <item x="1920"/>
        <item x="5297"/>
        <item x="1156"/>
        <item x="2276"/>
        <item x="991"/>
        <item x="122"/>
        <item x="4566"/>
        <item x="191"/>
        <item x="462"/>
        <item x="3924"/>
        <item x="2998"/>
        <item x="23"/>
        <item x="2237"/>
        <item x="3046"/>
        <item x="2919"/>
        <item x="4376"/>
        <item x="5104"/>
        <item x="2715"/>
        <item x="199"/>
        <item x="283"/>
        <item x="114"/>
        <item x="2740"/>
        <item x="1357"/>
        <item x="4453"/>
        <item x="2742"/>
        <item x="3939"/>
        <item x="4626"/>
        <item x="3865"/>
        <item x="4531"/>
        <item x="980"/>
        <item x="3981"/>
        <item x="2482"/>
        <item x="1439"/>
        <item x="261"/>
        <item x="3228"/>
        <item x="2994"/>
        <item x="317"/>
        <item x="5590"/>
        <item x="3412"/>
        <item x="3374"/>
        <item x="2648"/>
        <item x="4804"/>
        <item x="1220"/>
        <item x="1746"/>
        <item x="1815"/>
        <item x="2768"/>
        <item x="3706"/>
        <item x="2501"/>
        <item x="1792"/>
        <item x="169"/>
        <item x="1539"/>
        <item x="3001"/>
        <item x="5487"/>
        <item x="3840"/>
        <item x="1586"/>
        <item x="139"/>
        <item x="805"/>
        <item x="4856"/>
        <item x="1566"/>
        <item x="4918"/>
        <item x="2444"/>
        <item x="4446"/>
        <item x="3035"/>
        <item x="3395"/>
        <item x="289"/>
        <item x="489"/>
        <item x="107"/>
        <item x="294"/>
        <item x="321"/>
        <item x="3686"/>
        <item x="1259"/>
        <item x="4946"/>
        <item x="201"/>
        <item x="738"/>
        <item x="5342"/>
        <item x="5464"/>
        <item x="1887"/>
        <item x="2298"/>
        <item x="2694"/>
        <item x="847"/>
        <item x="1143"/>
        <item x="1809"/>
        <item x="948"/>
        <item x="1015"/>
        <item x="436"/>
        <item x="1180"/>
        <item x="4771"/>
        <item x="2179"/>
        <item x="2342"/>
        <item x="4354"/>
        <item x="2774"/>
        <item x="3913"/>
        <item x="3675"/>
        <item x="2044"/>
        <item x="3117"/>
        <item x="3473"/>
        <item x="26"/>
        <item x="2901"/>
        <item x="5429"/>
        <item x="5299"/>
        <item x="958"/>
        <item x="966"/>
        <item x="3555"/>
        <item x="5359"/>
        <item x="4031"/>
        <item x="1831"/>
        <item x="2056"/>
        <item x="735"/>
        <item x="3916"/>
        <item x="3137"/>
        <item x="689"/>
        <item x="3295"/>
        <item x="2381"/>
        <item x="298"/>
        <item x="851"/>
        <item x="2348"/>
        <item x="3483"/>
        <item x="2895"/>
        <item x="3619"/>
        <item x="1208"/>
        <item x="3121"/>
        <item x="2451"/>
        <item x="1835"/>
        <item x="1909"/>
        <item x="4889"/>
        <item x="4069"/>
        <item x="2881"/>
        <item x="849"/>
        <item x="1738"/>
        <item x="3970"/>
        <item x="4136"/>
        <item x="3661"/>
        <item x="1407"/>
        <item x="212"/>
        <item x="1471"/>
        <item x="1147"/>
        <item x="100"/>
        <item x="5453"/>
        <item x="3080"/>
        <item x="1124"/>
        <item x="3744"/>
        <item x="2689"/>
        <item x="4841"/>
        <item x="658"/>
        <item x="3076"/>
        <item x="942"/>
        <item x="2793"/>
        <item x="5072"/>
        <item x="3651"/>
        <item x="770"/>
        <item x="4848"/>
        <item x="467"/>
        <item x="1511"/>
        <item x="1199"/>
        <item x="3297"/>
        <item x="2894"/>
        <item x="4187"/>
        <item x="5294"/>
        <item x="3387"/>
        <item x="1527"/>
        <item x="4039"/>
        <item x="300"/>
        <item x="1423"/>
        <item x="3739"/>
        <item x="1290"/>
        <item x="371"/>
        <item x="31"/>
        <item x="3657"/>
        <item x="581"/>
        <item x="2599"/>
        <item x="132"/>
        <item x="1102"/>
        <item x="397"/>
        <item x="2077"/>
        <item x="3987"/>
        <item x="5080"/>
        <item x="1521"/>
        <item x="1919"/>
        <item x="5391"/>
        <item x="5144"/>
        <item x="829"/>
        <item x="2877"/>
        <item x="669"/>
        <item x="1028"/>
        <item x="3923"/>
        <item x="5414"/>
        <item x="87"/>
        <item x="3497"/>
        <item x="3272"/>
        <item x="2132"/>
        <item x="5610"/>
        <item x="3859"/>
        <item x="4122"/>
        <item x="5319"/>
        <item x="29"/>
        <item x="4844"/>
        <item x="4339"/>
        <item x="2888"/>
        <item x="4598"/>
        <item x="4689"/>
        <item x="1072"/>
        <item x="67"/>
        <item x="2660"/>
        <item x="4328"/>
        <item x="944"/>
        <item x="1953"/>
        <item x="4880"/>
        <item x="4972"/>
        <item x="1399"/>
        <item x="2653"/>
        <item x="3992"/>
        <item x="3271"/>
        <item x="4232"/>
        <item x="4747"/>
        <item x="3834"/>
        <item x="2903"/>
        <item x="2744"/>
        <item x="245"/>
        <item x="309"/>
        <item x="3793"/>
        <item x="732"/>
        <item x="5376"/>
        <item x="3580"/>
        <item x="4107"/>
        <item x="3200"/>
        <item x="3647"/>
        <item x="4522"/>
        <item x="621"/>
        <item x="5226"/>
        <item x="92"/>
        <item x="4485"/>
        <item x="2531"/>
        <item x="1386"/>
        <item x="226"/>
        <item x="76"/>
        <item x="2024"/>
        <item x="4905"/>
        <item x="2663"/>
        <item x="4696"/>
        <item x="4581"/>
        <item x="1450"/>
        <item x="1258"/>
        <item x="1228"/>
        <item x="3383"/>
        <item x="2654"/>
        <item x="796"/>
        <item x="1157"/>
        <item x="4108"/>
        <item x="2329"/>
        <item x="937"/>
        <item x="48"/>
        <item x="3683"/>
        <item x="3052"/>
        <item x="1265"/>
        <item x="3253"/>
        <item x="258"/>
        <item x="419"/>
        <item x="5068"/>
        <item x="3392"/>
        <item x="4264"/>
        <item x="4679"/>
        <item x="5178"/>
        <item x="3891"/>
        <item x="1101"/>
        <item x="5415"/>
        <item x="2452"/>
        <item x="2105"/>
        <item x="3625"/>
        <item x="3654"/>
        <item x="4305"/>
        <item x="2558"/>
        <item x="5640"/>
        <item x="149"/>
        <item x="4120"/>
        <item x="1027"/>
        <item x="635"/>
        <item x="657"/>
        <item x="643"/>
        <item x="4313"/>
        <item x="2223"/>
        <item x="1540"/>
        <item x="5145"/>
        <item x="4099"/>
        <item x="1165"/>
        <item x="2489"/>
        <item x="1982"/>
        <item x="2007"/>
        <item x="1438"/>
        <item x="579"/>
        <item x="1059"/>
        <item x="2560"/>
        <item x="384"/>
        <item x="491"/>
        <item x="4712"/>
        <item x="5238"/>
        <item x="2166"/>
        <item x="2825"/>
        <item x="2185"/>
        <item x="4966"/>
        <item x="3079"/>
        <item x="2836"/>
        <item x="2876"/>
        <item x="4729"/>
        <item x="1203"/>
        <item x="4337"/>
        <item x="3401"/>
        <item x="292"/>
        <item x="1634"/>
        <item x="422"/>
        <item x="123"/>
        <item x="5247"/>
        <item x="5510"/>
        <item x="2706"/>
        <item x="3362"/>
        <item x="162"/>
        <item x="927"/>
        <item x="4783"/>
        <item x="3246"/>
        <item x="3598"/>
        <item x="2382"/>
        <item x="5357"/>
        <item x="2898"/>
        <item x="347"/>
        <item x="4973"/>
        <item x="4132"/>
        <item x="3548"/>
        <item x="5293"/>
        <item x="4772"/>
        <item x="3256"/>
        <item x="2106"/>
        <item x="509"/>
        <item x="2575"/>
        <item x="2913"/>
        <item x="3825"/>
        <item x="5320"/>
        <item x="251"/>
        <item x="3991"/>
        <item x="1140"/>
        <item x="4547"/>
        <item x="5302"/>
        <item x="2633"/>
        <item x="395"/>
        <item x="3743"/>
        <item x="1811"/>
        <item x="2982"/>
        <item x="1461"/>
        <item x="527"/>
        <item x="2598"/>
        <item x="385"/>
        <item x="54"/>
        <item x="2727"/>
        <item x="24"/>
        <item x="1733"/>
        <item x="5102"/>
        <item x="1252"/>
        <item x="1433"/>
        <item x="1064"/>
        <item x="4114"/>
        <item x="572"/>
        <item x="2940"/>
        <item x="2414"/>
        <item x="2009"/>
        <item x="3603"/>
        <item x="218"/>
        <item x="3294"/>
        <item x="3237"/>
        <item x="5449"/>
        <item x="2529"/>
        <item x="2604"/>
        <item x="3678"/>
        <item x="3666"/>
        <item x="1091"/>
        <item x="2667"/>
        <item x="5638"/>
        <item x="867"/>
        <item x="5534"/>
        <item x="1008"/>
        <item x="2018"/>
        <item x="4823"/>
        <item x="4007"/>
        <item x="5181"/>
        <item x="2380"/>
        <item x="1115"/>
        <item x="3072"/>
        <item x="1146"/>
        <item x="1524"/>
        <item x="2826"/>
        <item x="2693"/>
        <item x="3361"/>
        <item x="3088"/>
        <item x="145"/>
        <item x="1421"/>
        <item x="4273"/>
        <item x="3670"/>
        <item x="996"/>
        <item x="2880"/>
        <item x="1209"/>
        <item x="2418"/>
        <item x="96"/>
        <item x="2293"/>
        <item x="3465"/>
        <item x="2061"/>
        <item x="1838"/>
        <item x="880"/>
        <item x="4115"/>
        <item x="683"/>
        <item x="3501"/>
        <item x="2340"/>
        <item x="573"/>
        <item x="940"/>
        <item x="4077"/>
        <item x="1322"/>
        <item x="4809"/>
        <item x="4102"/>
        <item x="4081"/>
        <item x="4275"/>
        <item x="5434"/>
        <item x="2333"/>
        <item x="1771"/>
        <item x="4416"/>
        <item x="610"/>
        <item x="1369"/>
        <item x="1719"/>
        <item x="3194"/>
        <item x="1642"/>
        <item x="2918"/>
        <item x="3853"/>
        <item x="2839"/>
        <item x="1112"/>
        <item x="3196"/>
        <item x="4668"/>
        <item x="4937"/>
        <item x="2533"/>
        <item x="5152"/>
        <item x="1389"/>
        <item x="4182"/>
        <item x="4984"/>
        <item x="2675"/>
        <item x="271"/>
        <item x="2412"/>
        <item x="4184"/>
        <item x="1713"/>
        <item x="4700"/>
        <item x="4702"/>
        <item x="629"/>
        <item x="5407"/>
        <item x="1202"/>
        <item x="2841"/>
        <item x="1225"/>
        <item x="848"/>
        <item x="4464"/>
        <item x="4631"/>
        <item x="1169"/>
        <item x="4533"/>
        <item x="1326"/>
        <item x="2920"/>
        <item x="570"/>
        <item x="3754"/>
        <item x="928"/>
        <item x="888"/>
        <item x="2549"/>
        <item x="5621"/>
        <item x="639"/>
        <item x="5505"/>
        <item x="418"/>
        <item x="4293"/>
        <item x="3287"/>
        <item x="4826"/>
        <item x="2804"/>
        <item x="1323"/>
        <item x="2664"/>
        <item x="2563"/>
        <item x="22"/>
        <item x="3844"/>
        <item x="4829"/>
        <item x="3180"/>
        <item x="1393"/>
        <item x="4618"/>
        <item x="1415"/>
        <item x="1454"/>
        <item x="2053"/>
        <item x="548"/>
        <item x="198"/>
        <item x="5594"/>
        <item x="3611"/>
        <item x="1663"/>
        <item x="3517"/>
        <item x="2032"/>
        <item x="75"/>
        <item x="2607"/>
        <item x="2403"/>
        <item x="1391"/>
        <item x="4180"/>
        <item x="1544"/>
        <item x="1608"/>
        <item x="1007"/>
        <item x="1970"/>
        <item x="340"/>
        <item x="2394"/>
        <item x="3931"/>
        <item x="1700"/>
        <item x="2569"/>
        <item x="213"/>
        <item x="2645"/>
        <item x="4311"/>
        <item x="1870"/>
        <item x="3732"/>
        <item x="5430"/>
        <item x="79"/>
        <item x="4951"/>
        <item x="2637"/>
        <item x="1483"/>
        <item x="709"/>
        <item x="1952"/>
        <item x="1012"/>
        <item x="2356"/>
        <item x="5561"/>
        <item x="4295"/>
        <item x="4706"/>
        <item x="2858"/>
        <item x="2933"/>
        <item x="5134"/>
        <item x="4840"/>
        <item x="2613"/>
        <item x="1546"/>
        <item x="5639"/>
        <item x="1886"/>
        <item x="110"/>
        <item x="2853"/>
        <item x="998"/>
        <item x="3538"/>
        <item x="707"/>
        <item x="2887"/>
        <item x="1139"/>
        <item x="1635"/>
        <item x="3056"/>
        <item x="3863"/>
        <item x="2720"/>
        <item x="1823"/>
        <item x="2262"/>
        <item x="1213"/>
        <item x="1426"/>
        <item x="4298"/>
        <item x="912"/>
        <item x="5210"/>
        <item x="3006"/>
        <item x="654"/>
        <item x="2987"/>
        <item x="3961"/>
        <item x="1412"/>
        <item x="1763"/>
        <item x="898"/>
        <item x="523"/>
        <item x="3941"/>
        <item x="4140"/>
        <item x="5165"/>
        <item x="4769"/>
        <item x="1734"/>
        <item x="4925"/>
        <item x="3360"/>
        <item x="3284"/>
        <item x="3397"/>
        <item x="2766"/>
        <item x="438"/>
        <item x="4891"/>
        <item x="3914"/>
        <item x="1554"/>
        <item x="495"/>
        <item x="5067"/>
        <item x="3118"/>
        <item x="5246"/>
        <item x="4985"/>
        <item x="3440"/>
        <item x="2551"/>
        <item x="420"/>
        <item x="1476"/>
        <item x="2360"/>
        <item x="1706"/>
        <item x="2859"/>
        <item x="3202"/>
        <item x="5071"/>
        <item x="899"/>
        <item x="1806"/>
        <item x="150"/>
        <item x="3688"/>
        <item x="5575"/>
        <item x="742"/>
        <item x="1600"/>
        <item x="4266"/>
        <item x="1695"/>
        <item x="4510"/>
        <item x="2455"/>
        <item x="5117"/>
        <item x="5166"/>
        <item x="3777"/>
        <item x="189"/>
        <item x="2721"/>
        <item x="1241"/>
        <item x="1568"/>
        <item x="637"/>
        <item x="5282"/>
        <item x="2638"/>
        <item x="46"/>
        <item x="3126"/>
        <item x="4334"/>
        <item x="1054"/>
        <item x="2337"/>
        <item x="2031"/>
        <item x="3188"/>
        <item x="2688"/>
        <item x="69"/>
        <item x="4016"/>
        <item x="589"/>
        <item x="2986"/>
        <item x="4593"/>
        <item x="5286"/>
        <item x="826"/>
        <item x="4692"/>
        <item x="4649"/>
        <item x="2691"/>
        <item x="5192"/>
        <item x="2233"/>
        <item x="3109"/>
        <item x="4842"/>
        <item x="2173"/>
        <item x="1995"/>
        <item x="1828"/>
        <item x="1351"/>
        <item x="3096"/>
        <item x="3745"/>
        <item x="1004"/>
        <item x="3763"/>
        <item x="1094"/>
        <item x="5113"/>
        <item x="5649"/>
        <item x="1683"/>
        <item x="2775"/>
        <item x="1561"/>
        <item x="2346"/>
        <item x="2336"/>
        <item x="5118"/>
        <item x="2439"/>
        <item x="857"/>
        <item x="5096"/>
        <item x="1053"/>
        <item x="70"/>
        <item x="4297"/>
        <item x="5552"/>
        <item x="4101"/>
        <item x="2960"/>
        <item x="1935"/>
        <item x="1291"/>
        <item x="2149"/>
        <item x="1519"/>
        <item x="3197"/>
        <item x="4455"/>
        <item x="3804"/>
        <item x="4638"/>
        <item x="3868"/>
        <item x="2634"/>
        <item x="1286"/>
        <item x="2846"/>
        <item x="3066"/>
        <item x="2595"/>
        <item x="3084"/>
        <item x="3862"/>
        <item x="1681"/>
        <item x="5121"/>
        <item x="5211"/>
        <item x="2997"/>
        <item x="4553"/>
        <item x="4158"/>
        <item x="4745"/>
        <item x="424"/>
        <item x="182"/>
        <item x="2821"/>
        <item x="4287"/>
        <item x="5345"/>
        <item x="3063"/>
        <item x="2357"/>
        <item x="1382"/>
        <item x="494"/>
        <item x="1133"/>
        <item x="4680"/>
        <item x="5219"/>
        <item x="5073"/>
        <item x="3223"/>
        <item x="5491"/>
        <item x="3094"/>
        <item x="2020"/>
        <item x="2975"/>
        <item x="3514"/>
        <item x="4512"/>
        <item x="568"/>
        <item x="3888"/>
        <item x="5233"/>
        <item x="4047"/>
        <item x="2866"/>
        <item x="4672"/>
        <item x="3773"/>
        <item x="1432"/>
        <item x="5070"/>
        <item x="4592"/>
        <item x="756"/>
        <item x="4898"/>
        <item x="920"/>
        <item x="325"/>
        <item x="1299"/>
        <item x="4091"/>
        <item x="5620"/>
        <item x="4930"/>
        <item x="2852"/>
        <item x="5637"/>
        <item x="166"/>
        <item x="2422"/>
        <item x="206"/>
        <item x="695"/>
        <item x="1781"/>
        <item x="733"/>
        <item x="2643"/>
        <item x="3021"/>
        <item x="3357"/>
        <item x="1572"/>
        <item x="1200"/>
        <item x="869"/>
        <item x="2040"/>
        <item x="4815"/>
        <item x="2993"/>
        <item x="3169"/>
        <item x="1535"/>
        <item x="3624"/>
        <item x="3784"/>
        <item x="3301"/>
        <item x="4218"/>
        <item x="3943"/>
        <item x="1557"/>
        <item x="1048"/>
        <item x="1034"/>
        <item x="616"/>
        <item x="3420"/>
        <item x="4095"/>
        <item x="2610"/>
        <item x="1533"/>
        <item x="1856"/>
        <item x="1159"/>
        <item x="134"/>
        <item x="5278"/>
        <item x="1193"/>
        <item x="3378"/>
        <item x="3457"/>
        <item x="3316"/>
        <item x="168"/>
        <item x="2771"/>
        <item x="2902"/>
        <item x="57"/>
        <item x="2764"/>
        <item x="3629"/>
        <item x="219"/>
        <item x="2038"/>
        <item x="626"/>
        <item x="4585"/>
        <item x="1973"/>
        <item x="5383"/>
        <item x="2069"/>
        <item x="2085"/>
        <item x="457"/>
        <item x="5629"/>
        <item x="602"/>
        <item x="403"/>
        <item x="101"/>
        <item x="3115"/>
        <item x="5330"/>
        <item x="4551"/>
        <item x="4971"/>
        <item x="4646"/>
        <item x="4419"/>
        <item x="3616"/>
        <item x="1526"/>
        <item x="1214"/>
        <item x="4509"/>
        <item x="858"/>
        <item x="3707"/>
        <item x="2256"/>
        <item x="690"/>
        <item x="3050"/>
        <item x="5160"/>
        <item x="135"/>
        <item x="5287"/>
        <item x="1949"/>
        <item x="5386"/>
        <item x="5478"/>
        <item x="2808"/>
        <item x="794"/>
        <item x="4839"/>
        <item x="5251"/>
        <item x="1859"/>
        <item x="2217"/>
        <item x="1296"/>
        <item x="1989"/>
        <item x="4770"/>
        <item x="5237"/>
        <item x="3749"/>
        <item x="4881"/>
        <item x="5021"/>
        <item x="3304"/>
        <item x="1487"/>
        <item x="4250"/>
        <item x="4383"/>
        <item x="638"/>
        <item x="2872"/>
        <item x="3799"/>
        <item x="2070"/>
        <item x="1272"/>
        <item x="3149"/>
        <item x="3281"/>
        <item x="1309"/>
        <item x="1181"/>
        <item x="2860"/>
        <item x="4494"/>
        <item x="2600"/>
        <item x="1394"/>
        <item x="2687"/>
        <item x="582"/>
        <item x="3690"/>
        <item x="3918"/>
        <item x="3547"/>
        <item x="3276"/>
        <item x="4694"/>
        <item x="5648"/>
        <item x="2988"/>
        <item x="2312"/>
        <item x="5389"/>
        <item x="514"/>
        <item x="1506"/>
        <item x="3477"/>
        <item x="2856"/>
        <item x="2390"/>
        <item x="4492"/>
        <item x="650"/>
        <item x="378"/>
        <item x="2781"/>
        <item x="1972"/>
        <item x="1502"/>
        <item x="4128"/>
        <item x="133"/>
        <item x="1395"/>
        <item x="3949"/>
        <item x="5476"/>
        <item x="3372"/>
        <item x="341"/>
        <item x="4704"/>
        <item x="5540"/>
        <item x="2884"/>
        <item x="3824"/>
        <item x="2479"/>
        <item x="398"/>
        <item x="326"/>
        <item x="2760"/>
        <item x="3303"/>
        <item x="4603"/>
        <item x="1796"/>
        <item x="4537"/>
        <item x="2684"/>
        <item x="3885"/>
        <item x="865"/>
        <item x="1104"/>
        <item x="4254"/>
        <item x="4517"/>
        <item x="3830"/>
        <item x="3037"/>
        <item x="3559"/>
        <item x="859"/>
        <item x="4083"/>
        <item x="3389"/>
        <item x="2679"/>
        <item x="1601"/>
        <item x="3729"/>
        <item x="1138"/>
        <item x="2417"/>
        <item x="3524"/>
        <item x="1553"/>
        <item x="4571"/>
        <item x="4389"/>
        <item x="1937"/>
        <item x="3505"/>
        <item x="1419"/>
        <item x="3160"/>
        <item x="2722"/>
        <item x="2089"/>
        <item x="1390"/>
        <item x="890"/>
        <item x="1777"/>
        <item x="5223"/>
        <item x="2383"/>
        <item x="5289"/>
        <item x="5101"/>
        <item x="950"/>
        <item x="5457"/>
        <item x="2496"/>
        <item x="1578"/>
        <item x="2447"/>
        <item x="1963"/>
        <item x="3359"/>
        <item x="121"/>
        <item x="3267"/>
        <item x="5055"/>
        <item x="1014"/>
        <item x="4481"/>
        <item x="833"/>
        <item x="2847"/>
        <item x="1911"/>
        <item x="1071"/>
        <item x="89"/>
        <item x="1721"/>
        <item x="1552"/>
        <item x="1482"/>
        <item x="3605"/>
        <item x="2711"/>
        <item x="1928"/>
        <item x="1513"/>
        <item x="2266"/>
        <item x="2347"/>
        <item x="2228"/>
        <item x="1494"/>
        <item x="718"/>
        <item x="1154"/>
        <item x="2855"/>
        <item x="542"/>
        <item x="3893"/>
        <item x="1743"/>
        <item x="221"/>
        <item x="59"/>
        <item x="30"/>
        <item x="2174"/>
        <item x="3314"/>
        <item x="3165"/>
        <item x="1120"/>
        <item x="4171"/>
        <item x="4921"/>
        <item x="1808"/>
        <item x="1755"/>
        <item x="845"/>
        <item x="367"/>
        <item x="3708"/>
        <item x="2769"/>
        <item x="4710"/>
        <item x="2522"/>
        <item x="5358"/>
        <item x="3366"/>
        <item x="4922"/>
        <item x="1843"/>
        <item x="4071"/>
        <item x="2361"/>
        <item x="537"/>
        <item x="4454"/>
        <item x="1735"/>
        <item x="1137"/>
        <item x="623"/>
        <item x="4310"/>
        <item x="1227"/>
        <item x="1543"/>
        <item x="1339"/>
        <item x="1449"/>
        <item x="3051"/>
        <item x="5027"/>
        <item x="4821"/>
        <item x="2281"/>
        <item x="4764"/>
        <item x="3522"/>
        <item x="2490"/>
        <item x="1489"/>
        <item x="2621"/>
        <item x="1066"/>
        <item x="3384"/>
        <item x="1545"/>
        <item x="81"/>
        <item x="921"/>
        <item x="5014"/>
        <item x="4135"/>
        <item x="3563"/>
        <item x="5494"/>
        <item x="4292"/>
        <item x="1411"/>
        <item x="1477"/>
        <item x="916"/>
        <item x="1443"/>
        <item x="2827"/>
        <item x="5417"/>
        <item x="2911"/>
        <item x="662"/>
        <item x="4991"/>
        <item x="5199"/>
        <item x="4724"/>
        <item x="1498"/>
        <item x="4127"/>
        <item x="5395"/>
        <item x="1152"/>
        <item x="3216"/>
        <item x="2199"/>
        <item x="1082"/>
        <item x="1298"/>
        <item x="580"/>
        <item x="5254"/>
        <item x="4333"/>
        <item x="3358"/>
        <item x="2585"/>
        <item x="2139"/>
        <item x="4475"/>
        <item x="5362"/>
        <item x="2864"/>
        <item x="853"/>
        <item x="4589"/>
        <item x="404"/>
        <item x="2334"/>
        <item x="1701"/>
        <item x="5611"/>
        <item x="2035"/>
        <item x="3973"/>
        <item x="1971"/>
        <item x="550"/>
        <item x="655"/>
        <item x="3274"/>
        <item x="719"/>
        <item x="319"/>
        <item x="2410"/>
        <item x="1778"/>
        <item x="3843"/>
        <item x="1509"/>
        <item x="4864"/>
        <item x="296"/>
        <item x="146"/>
        <item x="827"/>
        <item x="2441"/>
        <item x="2521"/>
        <item x="183"/>
        <item x="230"/>
        <item x="2384"/>
        <item x="2488"/>
        <item x="1434"/>
        <item x="4094"/>
        <item x="2456"/>
        <item x="576"/>
        <item x="447"/>
        <item x="4163"/>
        <item x="1085"/>
        <item x="2713"/>
        <item x="303"/>
        <item x="3390"/>
        <item x="453"/>
        <item x="5420"/>
        <item x="677"/>
        <item x="3141"/>
        <item x="2622"/>
        <item x="2095"/>
        <item x="1629"/>
        <item x="1467"/>
        <item x="2421"/>
        <item x="603"/>
        <item x="3525"/>
        <item x="1927"/>
        <item x="1413"/>
        <item x="3099"/>
        <item x="5512"/>
        <item x="4265"/>
        <item x="4967"/>
        <item x="715"/>
        <item x="3989"/>
        <item x="3682"/>
        <item x="506"/>
        <item x="3586"/>
        <item x="3838"/>
        <item x="516"/>
        <item x="2480"/>
        <item x="1459"/>
        <item x="2783"/>
        <item x="249"/>
        <item x="439"/>
        <item x="3659"/>
        <item x="4308"/>
        <item x="4570"/>
        <item x="4017"/>
        <item x="2666"/>
        <item x="1300"/>
        <item x="3407"/>
        <item x="2541"/>
        <item x="4216"/>
        <item x="975"/>
        <item x="3075"/>
        <item x="1615"/>
        <item x="670"/>
        <item x="1565"/>
        <item x="119"/>
        <item x="4662"/>
        <item x="5473"/>
        <item x="4561"/>
        <item x="1612"/>
        <item x="500"/>
        <item x="3534"/>
        <item x="2729"/>
        <item x="2999"/>
        <item x="5613"/>
        <item x="5127"/>
        <item x="195"/>
        <item x="1392"/>
        <item x="5049"/>
        <item x="5635"/>
        <item x="1560"/>
        <item x="3967"/>
        <item x="355"/>
        <item x="2680"/>
        <item x="2952"/>
        <item x="4563"/>
        <item x="5573"/>
        <item x="5632"/>
        <item x="965"/>
        <item x="4714"/>
        <item x="3433"/>
        <item x="504"/>
        <item x="3946"/>
        <item x="3550"/>
        <item x="1691"/>
        <item x="5399"/>
        <item x="1647"/>
        <item x="1493"/>
        <item x="3904"/>
        <item x="5597"/>
        <item x="2681"/>
        <item x="5488"/>
        <item x="983"/>
        <item x="2101"/>
        <item x="4774"/>
        <item x="2244"/>
        <item x="3345"/>
        <item x="1732"/>
        <item x="3896"/>
        <item x="2741"/>
        <item x="3699"/>
        <item x="5438"/>
        <item x="3492"/>
        <item x="3558"/>
        <item x="606"/>
        <item x="2289"/>
        <item x="1571"/>
        <item x="571"/>
        <item x="1490"/>
        <item x="2010"/>
        <item x="1666"/>
        <item x="1171"/>
        <item x="190"/>
        <item x="2033"/>
        <item x="1409"/>
        <item x="200"/>
        <item x="3086"/>
        <item x="3883"/>
        <item x="830"/>
        <item x="3727"/>
        <item x="1630"/>
        <item x="4281"/>
        <item x="454"/>
        <item x="1818"/>
        <item x="708"/>
        <item x="1184"/>
        <item x="5321"/>
        <item x="185"/>
        <item x="2301"/>
        <item x="962"/>
        <item x="750"/>
        <item x="2273"/>
        <item x="3552"/>
        <item x="3496"/>
        <item x="2407"/>
        <item x="3422"/>
        <item x="1224"/>
        <item x="4332"/>
        <item x="3266"/>
        <item x="3516"/>
        <item x="4468"/>
        <item x="5341"/>
        <item x="5123"/>
        <item x="961"/>
        <item x="3594"/>
        <item x="3049"/>
        <item x="3658"/>
        <item x="3174"/>
        <item x="4276"/>
        <item x="2367"/>
        <item x="4430"/>
        <item x="3403"/>
        <item x="4248"/>
        <item x="276"/>
        <item x="5408"/>
        <item x="49"/>
        <item x="5331"/>
        <item x="3815"/>
        <item x="435"/>
        <item x="131"/>
        <item x="3723"/>
        <item x="5195"/>
        <item x="2270"/>
        <item x="2929"/>
        <item x="2532"/>
        <item x="1440"/>
        <item x="2437"/>
        <item x="1380"/>
        <item x="1722"/>
        <item x="5462"/>
        <item x="1761"/>
        <item x="4675"/>
        <item x="4319"/>
        <item x="590"/>
        <item x="306"/>
        <item x="4082"/>
        <item x="2503"/>
        <item x="2523"/>
        <item x="3288"/>
        <item x="3570"/>
        <item x="1273"/>
        <item x="4883"/>
        <item x="902"/>
        <item x="1110"/>
        <item x="564"/>
        <item x="1690"/>
        <item x="3320"/>
        <item x="157"/>
        <item x="4929"/>
        <item x="451"/>
        <item x="952"/>
        <item x="5078"/>
        <item x="2107"/>
        <item x="3045"/>
        <item x="1933"/>
        <item x="1081"/>
        <item x="3456"/>
        <item x="538"/>
        <item x="3832"/>
        <item x="1325"/>
        <item x="5481"/>
        <item x="1029"/>
        <item x="5526"/>
        <item x="2658"/>
        <item x="1804"/>
        <item x="4807"/>
        <item x="3502"/>
        <item x="2014"/>
        <item x="2302"/>
        <item x="4799"/>
        <item x="5173"/>
        <item x="3193"/>
        <item x="3454"/>
        <item x="5626"/>
        <item x="4300"/>
        <item x="60"/>
        <item x="2468"/>
        <item x="4899"/>
        <item x="3259"/>
        <item x="4945"/>
        <item x="2686"/>
        <item x="885"/>
        <item x="1188"/>
        <item x="1302"/>
        <item x="1879"/>
        <item x="1318"/>
        <item x="4716"/>
        <item x="2897"/>
        <item x="4198"/>
        <item x="2363"/>
        <item x="4234"/>
        <item x="36"/>
        <item x="4564"/>
        <item x="2318"/>
        <item x="3615"/>
        <item x="4274"/>
        <item x="3626"/>
        <item x="3470"/>
        <item x="3747"/>
        <item x="290"/>
        <item x="5433"/>
        <item x="3702"/>
        <item x="2182"/>
        <item x="3807"/>
        <item x="414"/>
        <item x="4073"/>
        <item x="5175"/>
        <item x="88"/>
        <item x="2415"/>
        <item x="4536"/>
        <item x="3209"/>
        <item x="2603"/>
        <item x="2584"/>
        <item x="578"/>
        <item x="807"/>
        <item x="4486"/>
        <item x="3730"/>
        <item x="5336"/>
        <item x="4723"/>
        <item x="3242"/>
        <item x="4705"/>
        <item x="5245"/>
        <item x="4056"/>
        <item x="74"/>
        <item x="1283"/>
        <item x="158"/>
        <item x="5167"/>
        <item x="3207"/>
        <item x="3175"/>
        <item x="3142"/>
        <item x="2942"/>
        <item x="1016"/>
        <item x="2794"/>
        <item x="4934"/>
        <item x="5544"/>
        <item x="539"/>
        <item x="915"/>
        <item x="197"/>
        <item x="5130"/>
        <item x="4690"/>
        <item x="1631"/>
        <item x="4754"/>
        <item x="1836"/>
        <item x="2553"/>
        <item x="5187"/>
        <item x="2440"/>
        <item x="3529"/>
        <item x="4345"/>
        <item x="1355"/>
        <item x="3375"/>
        <item x="3639"/>
        <item x="4562"/>
        <item x="222"/>
        <item x="2478"/>
        <item x="3143"/>
        <item x="2214"/>
        <item x="4075"/>
        <item x="922"/>
        <item x="5193"/>
        <item x="3565"/>
        <item x="1388"/>
        <item x="3305"/>
        <item x="3895"/>
        <item x="3797"/>
        <item x="141"/>
        <item x="5180"/>
        <item x="503"/>
        <item x="196"/>
        <item x="1215"/>
        <item x="5542"/>
        <item x="3811"/>
        <item x="5604"/>
        <item x="4906"/>
        <item x="1176"/>
        <item x="118"/>
        <item x="2012"/>
        <item x="1447"/>
        <item x="2959"/>
        <item x="5519"/>
        <item x="1429"/>
        <item x="3450"/>
        <item x="2739"/>
        <item x="988"/>
        <item x="2849"/>
        <item x="4697"/>
        <item x="4994"/>
        <item x="4365"/>
        <item x="3780"/>
        <item x="2030"/>
        <item x="1127"/>
        <item x="760"/>
        <item x="4449"/>
        <item x="5249"/>
        <item x="622"/>
        <item x="3452"/>
        <item x="2449"/>
        <item x="594"/>
        <item x="5394"/>
        <item x="4051"/>
        <item x="4894"/>
        <item x="1084"/>
        <item x="2465"/>
        <item x="1216"/>
        <item x="2564"/>
        <item x="4244"/>
        <item x="2833"/>
        <item x="3756"/>
        <item x="705"/>
        <item x="4411"/>
        <item x="104"/>
        <item x="4969"/>
        <item x="1944"/>
        <item x="207"/>
        <item x="1637"/>
        <item x="1249"/>
        <item x="4904"/>
        <item x="3593"/>
        <item x="4525"/>
        <item x="3775"/>
        <item x="4753"/>
        <item x="3133"/>
        <item x="3628"/>
        <item x="2258"/>
        <item x="963"/>
        <item x="2484"/>
        <item x="2754"/>
        <item x="1128"/>
        <item x="3578"/>
        <item x="4458"/>
        <item x="2591"/>
        <item x="3217"/>
        <item x="5360"/>
        <item x="1782"/>
        <item x="838"/>
        <item x="1025"/>
        <item x="4072"/>
        <item x="2789"/>
        <item x="4501"/>
        <item x="1611"/>
        <item x="473"/>
        <item x="2950"/>
        <item x="4651"/>
        <item x="2890"/>
        <item x="4500"/>
        <item x="1737"/>
        <item x="3219"/>
        <item x="15"/>
        <item x="1365"/>
        <item x="1603"/>
        <item x="344"/>
        <item x="3047"/>
        <item x="4048"/>
        <item x="3310"/>
        <item x="4351"/>
        <item x="3653"/>
        <item x="831"/>
        <item x="2013"/>
        <item x="1577"/>
        <item x="4605"/>
        <item x="4040"/>
        <item x="463"/>
        <item x="675"/>
        <item x="1934"/>
        <item x="645"/>
        <item x="533"/>
        <item x="2698"/>
        <item x="1518"/>
        <item x="1794"/>
        <item x="5511"/>
        <item x="5292"/>
        <item x="2632"/>
        <item x="4257"/>
        <item x="3146"/>
        <item x="1111"/>
        <item x="4476"/>
        <item x="2081"/>
        <item x="5545"/>
        <item x="5084"/>
        <item x="2708"/>
        <item x="2471"/>
        <item x="5028"/>
        <item x="2547"/>
        <item x="5533"/>
        <item x="2699"/>
        <item x="4560"/>
        <item x="2327"/>
        <item x="4092"/>
        <item x="1135"/>
        <item x="909"/>
        <item x="981"/>
        <item x="1863"/>
        <item x="3317"/>
        <item x="2606"/>
        <item x="1170"/>
        <item x="3711"/>
        <item x="4143"/>
        <item x="2494"/>
        <item x="1453"/>
        <item x="1727"/>
        <item x="1523"/>
        <item x="1011"/>
        <item x="1348"/>
        <item x="4372"/>
        <item x="613"/>
        <item x="2196"/>
        <item x="3233"/>
        <item x="1725"/>
        <item x="5644"/>
        <item x="2923"/>
        <item x="1959"/>
        <item x="3951"/>
        <item x="914"/>
        <item x="1881"/>
        <item x="4755"/>
        <item x="2239"/>
        <item x="4924"/>
        <item x="3845"/>
        <item x="4528"/>
        <item x="1287"/>
        <item x="4863"/>
        <item x="3367"/>
        <item x="4944"/>
        <item x="1013"/>
        <item x="2124"/>
        <item x="4932"/>
        <item x="4532"/>
        <item x="349"/>
        <item x="5387"/>
        <item x="1602"/>
        <item x="1940"/>
        <item x="1161"/>
        <item x="4810"/>
        <item x="2814"/>
        <item x="5191"/>
        <item x="3102"/>
        <item x="2508"/>
        <item x="5356"/>
        <item x="345"/>
        <item x="5083"/>
        <item x="356"/>
        <item x="3034"/>
        <item x="4003"/>
        <item x="4719"/>
        <item x="3089"/>
        <item x="3154"/>
        <item x="3002"/>
        <item x="3282"/>
        <item x="3434"/>
        <item x="3306"/>
        <item x="3385"/>
        <item x="5264"/>
        <item x="2601"/>
        <item x="5555"/>
        <item x="3507"/>
        <item x="1765"/>
        <item x="3705"/>
        <item x="2762"/>
        <item x="3087"/>
        <item x="4872"/>
        <item x="907"/>
        <item x="3539"/>
        <item x="868"/>
        <item x="2930"/>
        <item x="4445"/>
        <item x="5468"/>
        <item x="4877"/>
        <item x="1694"/>
        <item x="2996"/>
        <item x="3985"/>
        <item x="1844"/>
        <item x="3210"/>
        <item x="1956"/>
        <item x="311"/>
        <item x="839"/>
        <item x="1711"/>
        <item x="1753"/>
        <item x="1621"/>
        <item x="3590"/>
        <item x="2254"/>
        <item x="5444"/>
        <item x="1783"/>
        <item x="1371"/>
        <item x="5006"/>
        <item x="2719"/>
        <item x="2285"/>
        <item x="99"/>
        <item x="766"/>
        <item x="1103"/>
        <item x="3847"/>
        <item x="270"/>
        <item x="5348"/>
        <item x="3767"/>
        <item x="4426"/>
        <item x="4955"/>
        <item x="2535"/>
        <item x="2967"/>
        <item x="1405"/>
        <item x="1372"/>
        <item x="4206"/>
        <item x="431"/>
        <item x="1422"/>
        <item x="282"/>
        <item x="4238"/>
        <item x="3151"/>
        <item x="4836"/>
        <item x="4639"/>
        <item x="1649"/>
        <item x="4540"/>
        <item x="2712"/>
        <item x="4730"/>
        <item x="5154"/>
        <item x="4197"/>
        <item x="4687"/>
        <item x="592"/>
        <item x="1842"/>
        <item x="3365"/>
        <item x="4495"/>
        <item x="2251"/>
        <item x="3573"/>
        <item x="524"/>
        <item x="3687"/>
        <item x="791"/>
        <item x="5115"/>
        <item x="2571"/>
        <item x="5196"/>
        <item x="2820"/>
        <item x="3015"/>
        <item x="4100"/>
        <item x="1501"/>
        <item x="3999"/>
        <item x="2378"/>
        <item x="763"/>
        <item x="5518"/>
        <item x="3092"/>
        <item x="3770"/>
        <item x="3523"/>
        <item x="5005"/>
        <item x="5098"/>
        <item x="1674"/>
        <item x="339"/>
        <item x="1341"/>
        <item x="4110"/>
        <item x="562"/>
        <item x="1020"/>
        <item x="3742"/>
        <item x="3178"/>
        <item x="5019"/>
        <item x="2335"/>
        <item x="1089"/>
        <item x="4824"/>
        <item x="2387"/>
        <item x="1194"/>
        <item x="1671"/>
        <item x="5447"/>
        <item x="2476"/>
        <item x="3020"/>
        <item x="4504"/>
        <item x="4722"/>
        <item x="3968"/>
        <item x="2290"/>
        <item x="2544"/>
        <item x="5472"/>
        <item x="279"/>
        <item x="1359"/>
        <item x="5231"/>
        <item x="4541"/>
        <item x="5298"/>
        <item x="1874"/>
        <item x="2006"/>
        <item x="2111"/>
        <item x="3874"/>
        <item x="5318"/>
        <item x="3353"/>
        <item x="4886"/>
        <item x="4299"/>
        <item x="5450"/>
        <item x="2222"/>
        <item x="631"/>
        <item x="4678"/>
        <item x="368"/>
        <item x="2144"/>
        <item x="4461"/>
        <item x="4134"/>
        <item x="1408"/>
        <item x="3060"/>
        <item x="2615"/>
        <item x="4817"/>
        <item x="3333"/>
        <item x="2483"/>
        <item x="3772"/>
        <item x="4543"/>
        <item x="4496"/>
        <item x="3343"/>
        <item x="1962"/>
        <item x="3922"/>
        <item x="1807"/>
        <item x="5033"/>
        <item x="3204"/>
        <item x="315"/>
        <item x="330"/>
        <item x="4013"/>
        <item x="973"/>
        <item x="2945"/>
        <item x="4732"/>
        <item x="4851"/>
        <item x="1436"/>
        <item x="1929"/>
        <item x="5366"/>
        <item x="3972"/>
        <item x="3157"/>
        <item x="5543"/>
        <item x="4049"/>
        <item x="908"/>
        <item x="4484"/>
        <item x="3572"/>
        <item x="42"/>
        <item x="2313"/>
        <item x="3860"/>
        <item x="4204"/>
        <item x="3761"/>
        <item x="3289"/>
        <item x="4118"/>
        <item x="4736"/>
        <item x="2802"/>
        <item x="3011"/>
        <item x="469"/>
        <item x="4247"/>
        <item x="2116"/>
        <item x="1223"/>
        <item x="5009"/>
        <item x="2278"/>
        <item x="5051"/>
        <item x="5176"/>
        <item x="4096"/>
        <item x="3591"/>
        <item x="1530"/>
        <item x="5412"/>
        <item x="1515"/>
        <item x="5086"/>
        <item x="819"/>
        <item x="3757"/>
        <item x="1697"/>
        <item x="2397"/>
        <item x="5222"/>
        <item x="3485"/>
        <item x="4231"/>
        <item x="5446"/>
        <item x="4524"/>
        <item x="1058"/>
        <item x="179"/>
        <item x="4323"/>
        <item x="5132"/>
        <item x="4767"/>
        <item x="723"/>
        <item x="2178"/>
        <item x="5496"/>
        <item x="4457"/>
        <item x="673"/>
        <item x="663"/>
        <item x="1728"/>
        <item x="1632"/>
        <item x="3227"/>
        <item x="1749"/>
        <item x="3656"/>
        <item x="2623"/>
        <item x="5400"/>
        <item x="790"/>
        <item x="4949"/>
        <item x="5151"/>
        <item x="2393"/>
        <item x="1248"/>
        <item x="1786"/>
        <item x="3453"/>
        <item x="1813"/>
        <item x="2263"/>
        <item x="5328"/>
        <item x="3848"/>
        <item x="5013"/>
        <item x="2247"/>
        <item x="4890"/>
        <item x="5031"/>
        <item x="5105"/>
        <item x="1018"/>
        <item x="3335"/>
        <item x="923"/>
        <item x="2299"/>
        <item x="1795"/>
        <item x="985"/>
        <item x="1686"/>
        <item x="729"/>
        <item x="1855"/>
        <item x="1636"/>
        <item x="2527"/>
        <item x="3424"/>
        <item x="432"/>
        <item x="342"/>
        <item x="4805"/>
        <item x="2306"/>
        <item x="203"/>
        <item x="1398"/>
        <item x="667"/>
        <item x="1470"/>
        <item x="726"/>
        <item x="4786"/>
        <item x="3990"/>
        <item x="1235"/>
        <item x="192"/>
        <item x="2036"/>
        <item x="3819"/>
        <item x="764"/>
        <item x="873"/>
        <item x="2751"/>
        <item x="515"/>
        <item x="710"/>
        <item x="1164"/>
        <item x="2992"/>
        <item x="2264"/>
        <item x="4975"/>
        <item x="3055"/>
        <item x="2981"/>
        <item x="752"/>
        <item x="1042"/>
        <item x="3350"/>
        <item x="3569"/>
        <item x="34"/>
        <item x="1022"/>
        <item x="4643"/>
        <item x="4129"/>
        <item x="2843"/>
        <item x="1045"/>
        <item x="138"/>
        <item x="2295"/>
        <item x="4387"/>
        <item x="3584"/>
        <item x="4190"/>
        <item x="2969"/>
        <item x="5116"/>
        <item x="2554"/>
        <item x="3977"/>
        <item x="363"/>
        <item x="945"/>
        <item x="3489"/>
        <item x="601"/>
        <item x="4441"/>
        <item x="73"/>
        <item x="211"/>
        <item x="5234"/>
        <item x="1893"/>
        <item x="4790"/>
        <item x="1581"/>
        <item x="3220"/>
        <item x="5643"/>
        <item x="1109"/>
        <item x="653"/>
        <item x="748"/>
        <item x="3431"/>
        <item x="2296"/>
        <item x="170"/>
        <item x="1875"/>
        <item x="3532"/>
        <item x="372"/>
        <item x="1343"/>
        <item x="698"/>
        <item x="4149"/>
        <item x="3597"/>
        <item x="5189"/>
        <item x="4935"/>
        <item x="1750"/>
        <item x="5467"/>
        <item x="4189"/>
        <item x="1149"/>
        <item x="2580"/>
        <item x="3627"/>
        <item x="1564"/>
        <item x="841"/>
        <item x="2946"/>
        <item x="2307"/>
        <item x="4798"/>
        <item x="2863"/>
        <item x="3243"/>
        <item x="4029"/>
        <item x="5440"/>
        <item x="2041"/>
        <item x="5411"/>
        <item x="5041"/>
        <item x="3638"/>
        <item x="3231"/>
        <item x="1056"/>
        <item x="4194"/>
        <item x="5365"/>
        <item x="5350"/>
        <item x="5517"/>
        <item x="3794"/>
        <item x="4240"/>
        <item x="4090"/>
        <item x="1852"/>
        <item x="4285"/>
        <item x="4378"/>
        <item x="3198"/>
        <item x="5364"/>
        <item x="3549"/>
        <item x="2578"/>
        <item x="458"/>
        <item x="5497"/>
        <item x="4595"/>
        <item x="1264"/>
        <item x="4113"/>
        <item x="1901"/>
        <item x="3837"/>
        <item x="1868"/>
        <item x="3153"/>
        <item x="3309"/>
        <item x="4442"/>
        <item x="4211"/>
        <item x="3269"/>
        <item x="1869"/>
        <item x="2310"/>
        <item x="1196"/>
        <item x="809"/>
        <item x="1845"/>
        <item x="3782"/>
        <item x="1610"/>
        <item x="1370"/>
        <item x="911"/>
        <item x="736"/>
        <item x="4006"/>
        <item x="2119"/>
        <item x="3441"/>
        <item x="4062"/>
        <item x="946"/>
        <item x="380"/>
        <item x="3762"/>
        <item x="1798"/>
        <item x="3828"/>
        <item x="4348"/>
        <item x="408"/>
        <item x="3127"/>
        <item x="5168"/>
        <item x="3105"/>
        <item x="2328"/>
        <item x="4474"/>
        <item x="3380"/>
        <item x="1517"/>
        <item x="634"/>
        <item x="3928"/>
        <item x="25"/>
        <item x="2371"/>
        <item x="4808"/>
        <item x="2294"/>
        <item x="3347"/>
        <item x="3877"/>
        <item x="4168"/>
        <item x="4713"/>
        <item x="5633"/>
        <item x="943"/>
        <item x="4670"/>
        <item x="3831"/>
        <item x="918"/>
        <item x="443"/>
        <item x="142"/>
        <item x="178"/>
        <item x="4996"/>
        <item x="874"/>
        <item x="275"/>
        <item x="1049"/>
        <item x="3364"/>
        <item x="583"/>
        <item x="2639"/>
        <item x="4720"/>
        <item x="4418"/>
        <item x="5153"/>
        <item x="4545"/>
        <item x="3760"/>
        <item x="4854"/>
        <item x="1619"/>
        <item x="5390"/>
        <item x="2873"/>
        <item x="1536"/>
        <item x="585"/>
        <item x="32"/>
        <item x="4301"/>
        <item x="2379"/>
        <item x="1009"/>
        <item x="3813"/>
        <item x="4619"/>
        <item x="2209"/>
        <item x="4015"/>
        <item x="103"/>
        <item x="734"/>
        <item x="4459"/>
        <item x="3212"/>
        <item x="2118"/>
        <item x="193"/>
        <item x="2797"/>
        <item x="331"/>
        <item x="4726"/>
        <item x="5529"/>
        <item x="5310"/>
        <item x="346"/>
        <item x="4219"/>
        <item x="5008"/>
        <item x="1043"/>
        <item x="1277"/>
        <item x="4548"/>
        <item x="3328"/>
        <item x="5038"/>
        <item x="1204"/>
        <item x="2886"/>
        <item x="4874"/>
        <item x="501"/>
        <item x="2292"/>
        <item x="4124"/>
        <item x="205"/>
        <item x="3400"/>
        <item x="299"/>
        <item x="2084"/>
        <item x="3515"/>
        <item x="955"/>
        <item x="1894"/>
        <item x="1403"/>
        <item x="334"/>
        <item x="2203"/>
        <item x="3108"/>
        <item x="5182"/>
        <item x="3230"/>
        <item x="3927"/>
        <item x="5040"/>
        <item x="1001"/>
        <item x="3293"/>
        <item x="5559"/>
        <item x="55"/>
        <item x="4852"/>
        <item x="4942"/>
        <item x="4654"/>
        <item x="5527"/>
        <item x="4192"/>
        <item x="243"/>
        <item x="4604"/>
        <item x="2865"/>
        <item x="3162"/>
        <item x="3379"/>
        <item x="930"/>
        <item x="14"/>
        <item x="5229"/>
        <item x="3710"/>
        <item x="1655"/>
        <item x="4762"/>
        <item x="2810"/>
        <item x="1847"/>
        <item x="2068"/>
        <item x="693"/>
        <item x="789"/>
        <item x="2005"/>
        <item x="1416"/>
        <item x="5303"/>
        <item x="3935"/>
        <item x="2411"/>
        <item x="1827"/>
        <item x="5530"/>
        <item x="3721"/>
        <item x="4607"/>
        <item x="2672"/>
        <item x="3107"/>
        <item x="5064"/>
        <item x="1314"/>
        <item x="4478"/>
        <item x="4758"/>
        <item x="4202"/>
        <item x="2747"/>
        <item x="3553"/>
        <item x="3128"/>
        <item x="464"/>
        <item x="2272"/>
        <item x="269"/>
        <item x="4800"/>
        <item x="2670"/>
        <item x="1374"/>
        <item x="483"/>
        <item x="4255"/>
        <item x="1187"/>
        <item x="3393"/>
        <item x="2524"/>
        <item x="5305"/>
        <item x="1576"/>
        <item x="53"/>
        <item x="1917"/>
        <item x="2714"/>
        <item x="1397"/>
        <item x="1226"/>
        <item x="5475"/>
        <item x="640"/>
        <item x="1651"/>
        <item x="3129"/>
        <item x="813"/>
        <item x="2446"/>
        <item x="795"/>
        <item x="2445"/>
        <item x="5325"/>
        <item x="1532"/>
        <item x="1414"/>
        <item x="3458"/>
        <item x="4371"/>
        <item x="1591"/>
        <item x="3867"/>
        <item x="5547"/>
        <item x="3945"/>
        <item x="5492"/>
        <item x="2534"/>
        <item x="3701"/>
        <item x="2818"/>
        <item x="1469"/>
        <item x="3962"/>
        <item x="4350"/>
        <item x="4012"/>
        <item x="2921"/>
        <item x="1599"/>
        <item x="5477"/>
        <item x="1939"/>
        <item x="2274"/>
        <item x="106"/>
        <item x="4233"/>
        <item x="3908"/>
        <item x="4256"/>
        <item x="4923"/>
        <item x="1562"/>
        <item x="4462"/>
        <item x="3386"/>
        <item x="3822"/>
        <item x="2850"/>
        <item x="3746"/>
        <item x="2074"/>
        <item x="5508"/>
        <item x="5603"/>
        <item x="3905"/>
        <item x="1667"/>
        <item x="971"/>
        <item x="3152"/>
        <item x="389"/>
        <item x="227"/>
        <item x="5107"/>
        <item x="769"/>
        <item x="3221"/>
        <item x="4573"/>
        <item x="2749"/>
        <item x="5131"/>
        <item x="5079"/>
        <item x="3093"/>
        <item x="519"/>
        <item x="1134"/>
        <item x="1307"/>
        <item x="3206"/>
        <item x="3976"/>
        <item x="4615"/>
        <item x="2550"/>
        <item x="5625"/>
        <item x="2216"/>
        <item x="2835"/>
        <item x="4242"/>
        <item x="413"/>
        <item x="5186"/>
        <item x="3078"/>
        <item x="5460"/>
        <item x="5388"/>
        <item x="4381"/>
        <item x="4043"/>
        <item x="4655"/>
        <item x="186"/>
        <item x="175"/>
        <item x="1350"/>
        <item x="3983"/>
        <item x="3480"/>
        <item x="176"/>
        <item x="3123"/>
        <item x="3300"/>
        <item x="1714"/>
        <item x="3759"/>
        <item x="1473"/>
        <item x="3864"/>
        <item x="244"/>
        <item x="82"/>
        <item x="2080"/>
        <item x="4871"/>
        <item x="4052"/>
        <item x="4106"/>
        <item x="4992"/>
        <item x="3348"/>
        <item x="4002"/>
        <item x="2893"/>
        <item x="4843"/>
        <item x="3697"/>
        <item x="2823"/>
        <item x="4855"/>
        <item x="3827"/>
        <item x="5185"/>
        <item x="3930"/>
        <item x="784"/>
        <item x="2597"/>
        <item x="5470"/>
        <item x="641"/>
        <item x="520"/>
        <item x="2980"/>
        <item x="4879"/>
        <item x="1155"/>
        <item x="1547"/>
        <item x="2097"/>
        <item x="4213"/>
        <item x="4315"/>
        <item x="3158"/>
        <item x="1589"/>
        <item x="5445"/>
        <item x="2102"/>
        <item x="5624"/>
        <item x="3959"/>
        <item x="3938"/>
        <item x="5261"/>
        <item x="3724"/>
        <item x="652"/>
        <item x="1639"/>
        <item x="4188"/>
        <item x="1301"/>
        <item x="5405"/>
        <item x="2931"/>
        <item x="4280"/>
        <item x="1093"/>
        <item x="4926"/>
        <item x="4849"/>
        <item x="4058"/>
        <item x="4776"/>
        <item x="357"/>
        <item x="2355"/>
        <item x="2646"/>
        <item x="2362"/>
        <item x="1873"/>
        <item x="3798"/>
        <item x="820"/>
        <item x="2472"/>
        <item x="1503"/>
        <item x="177"/>
        <item x="5026"/>
        <item x="127"/>
        <item x="2377"/>
        <item x="5479"/>
        <item x="5569"/>
        <item x="1747"/>
        <item x="3077"/>
        <item x="3186"/>
        <item x="2854"/>
        <item x="5367"/>
        <item x="1593"/>
        <item x="1510"/>
        <item x="5601"/>
        <item x="1281"/>
        <item x="2429"/>
        <item x="871"/>
        <item x="3975"/>
        <item x="5381"/>
        <item x="4777"/>
        <item x="2164"/>
        <item x="5427"/>
        <item x="159"/>
        <item x="3318"/>
        <item x="3161"/>
        <item x="4514"/>
        <item x="781"/>
        <item x="5088"/>
        <item x="3017"/>
        <item x="4321"/>
        <item x="1814"/>
        <item x="1431"/>
        <item x="3801"/>
        <item x="4832"/>
        <item x="4186"/>
        <item x="5276"/>
        <item x="1573"/>
        <item x="1936"/>
        <item x="2050"/>
        <item x="351"/>
        <item x="497"/>
        <item x="3467"/>
        <item x="931"/>
        <item x="1791"/>
        <item x="2320"/>
        <item x="47"/>
        <item x="3535"/>
        <item x="569"/>
        <item x="3290"/>
        <item x="1167"/>
        <item x="1319"/>
        <item x="1896"/>
        <item x="4260"/>
        <item x="236"/>
        <item x="427"/>
        <item x="2746"/>
        <item x="3960"/>
        <item x="3083"/>
        <item x="1687"/>
        <item x="3430"/>
        <item x="4780"/>
        <item x="180"/>
        <item x="38"/>
        <item x="1913"/>
        <item x="4652"/>
        <item x="1985"/>
        <item x="4936"/>
        <item x="5103"/>
        <item x="1151"/>
        <item x="1221"/>
        <item x="3698"/>
        <item x="3648"/>
        <item x="4444"/>
        <item x="2395"/>
        <item x="1776"/>
        <item x="2661"/>
        <item x="1903"/>
        <item x="5217"/>
        <item x="3652"/>
        <item x="2250"/>
        <item x="3921"/>
        <item x="5528"/>
        <item x="386"/>
        <item x="2962"/>
        <item x="1853"/>
        <item x="1900"/>
        <item x="4450"/>
        <item x="3796"/>
        <item x="2321"/>
        <item x="546"/>
        <item x="1670"/>
        <item x="3138"/>
        <item x="5090"/>
        <item x="1685"/>
        <item x="474"/>
        <item x="3213"/>
        <item x="4357"/>
        <item x="3520"/>
        <item x="1947"/>
        <item x="188"/>
        <item x="5317"/>
        <item x="4393"/>
        <item x="4327"/>
        <item x="5077"/>
        <item x="5256"/>
        <item x="1396"/>
        <item x="3681"/>
        <item x="2626"/>
        <item x="1981"/>
        <item x="3613"/>
        <item x="5020"/>
        <item x="3528"/>
        <item x="647"/>
        <item x="3577"/>
        <item x="3285"/>
        <item x="2373"/>
        <item x="5535"/>
        <item x="1441"/>
        <item x="2141"/>
        <item x="461"/>
        <item x="3644"/>
        <item x="1245"/>
        <item x="1417"/>
        <item x="1087"/>
        <item x="5241"/>
        <item x="5347"/>
        <item x="1037"/>
        <item x="3203"/>
        <item x="4064"/>
        <item x="5609"/>
        <item x="2376"/>
        <item x="5135"/>
        <item x="56"/>
        <item x="1992"/>
        <item x="2976"/>
        <item x="2261"/>
        <item x="2811"/>
        <item x="4941"/>
        <item x="392"/>
        <item x="66"/>
        <item x="2570"/>
        <item x="3855"/>
        <item x="1682"/>
        <item x="5647"/>
        <item x="2502"/>
        <item x="2154"/>
        <item x="5200"/>
        <item x="2511"/>
        <item x="959"/>
        <item x="1516"/>
        <item x="3937"/>
        <item x="5142"/>
        <item x="1625"/>
        <item x="5363"/>
        <item x="3595"/>
        <item x="3861"/>
        <item x="1812"/>
        <item x="2349"/>
        <item x="4802"/>
        <item x="3338"/>
        <item x="4614"/>
        <item x="3464"/>
        <item x="3239"/>
        <item x="772"/>
        <item x="1638"/>
        <item x="1095"/>
        <item x="2286"/>
        <item x="4088"/>
        <item x="3511"/>
        <item x="3234"/>
        <item x="1276"/>
        <item x="3802"/>
        <item x="4550"/>
        <item x="722"/>
        <item x="2704"/>
        <item x="1378"/>
        <item x="4282"/>
        <item x="3177"/>
        <item x="5285"/>
        <item x="4752"/>
        <item x="5474"/>
        <item x="5158"/>
        <item x="5617"/>
        <item x="3510"/>
        <item x="3039"/>
        <item x="4084"/>
        <item x="5201"/>
        <item x="332"/>
        <item x="891"/>
        <item x="3795"/>
        <item x="5095"/>
        <item x="627"/>
        <item x="5124"/>
        <item x="2656"/>
        <item x="4249"/>
        <item x="4791"/>
        <item x="3176"/>
        <item x="2090"/>
        <item x="2021"/>
        <item x="4621"/>
        <item x="2510"/>
        <item x="541"/>
        <item x="3211"/>
        <item x="5225"/>
        <item x="350"/>
        <item x="4624"/>
        <item x="4642"/>
        <item x="2785"/>
        <item x="897"/>
        <item x="1420"/>
        <item x="518"/>
        <item x="2958"/>
        <item x="4773"/>
        <item x="4415"/>
        <item x="2402"/>
        <item x="4185"/>
        <item x="3950"/>
        <item x="2757"/>
        <item x="3612"/>
        <item x="765"/>
        <item x="4277"/>
        <item x="2588"/>
        <item x="225"/>
        <item x="381"/>
        <item x="4909"/>
        <item x="4519"/>
        <item x="1878"/>
        <item x="1754"/>
        <item x="4596"/>
        <item x="4142"/>
        <item x="3712"/>
        <item x="4220"/>
        <item x="2039"/>
        <item x="4709"/>
        <item x="4728"/>
        <item x="3640"/>
        <item x="1356"/>
        <item x="5525"/>
        <item x="3463"/>
        <item x="2146"/>
        <item x="1742"/>
        <item x="5515"/>
        <item x="1040"/>
        <item x="4641"/>
        <item x="5162"/>
        <item x="4933"/>
        <item x="5404"/>
        <item x="3917"/>
        <item x="4812"/>
        <item x="1114"/>
        <item x="3717"/>
        <item x="1825"/>
        <item x="5267"/>
        <item x="3296"/>
        <item x="2221"/>
        <item x="2317"/>
        <item x="2104"/>
        <item x="753"/>
        <item x="2616"/>
        <item x="5506"/>
        <item x="5608"/>
        <item x="361"/>
        <item x="2500"/>
        <item x="2413"/>
        <item x="4375"/>
        <item x="5235"/>
        <item x="4032"/>
        <item x="2809"/>
        <item x="3519"/>
        <item x="5416"/>
        <item x="4507"/>
        <item x="2641"/>
        <item x="4438"/>
        <item x="2282"/>
        <item x="1153"/>
        <item x="2344"/>
        <item x="3820"/>
        <item x="406"/>
        <item x="5284"/>
        <item x="4625"/>
        <item x="2145"/>
        <item x="1623"/>
        <item x="1832"/>
        <item x="2989"/>
        <item x="2824"/>
        <item x="4178"/>
        <item x="61"/>
        <item x="2857"/>
        <item x="2280"/>
        <item x="1495"/>
        <item x="787"/>
        <item x="4847"/>
        <item x="163"/>
        <item x="4023"/>
        <item x="5147"/>
        <item x="1484"/>
        <item x="3881"/>
        <item x="1198"/>
        <item x="1966"/>
        <item x="2842"/>
        <item x="5329"/>
        <item x="3164"/>
        <item x="5003"/>
        <item x="1839"/>
        <item x="608"/>
        <item x="3583"/>
        <item x="2176"/>
        <item x="4228"/>
        <item x="3911"/>
        <item x="2889"/>
        <item x="3130"/>
        <item x="3308"/>
        <item x="4326"/>
        <item x="4215"/>
        <item x="2054"/>
        <item x="4296"/>
        <item x="425"/>
        <item x="3955"/>
        <item x="4341"/>
        <item x="5149"/>
        <item x="3758"/>
        <item x="4876"/>
        <item x="3265"/>
        <item x="4741"/>
        <item x="1031"/>
        <item x="2838"/>
        <item x="2885"/>
        <item x="2457"/>
        <item x="1190"/>
        <item x="2086"/>
        <item x="1932"/>
        <item x="4440"/>
        <item x="2115"/>
        <item x="728"/>
        <item x="1867"/>
        <item x="4422"/>
        <item x="788"/>
        <item x="19"/>
        <item x="4792"/>
        <item x="2051"/>
        <item x="1292"/>
        <item x="782"/>
        <item x="84"/>
        <item x="2475"/>
        <item x="1234"/>
        <item x="1787"/>
        <item x="3486"/>
        <item x="3609"/>
        <item x="2093"/>
        <item x="660"/>
        <item x="2134"/>
        <item x="843"/>
        <item x="5612"/>
        <item x="5538"/>
        <item x="285"/>
        <item x="2078"/>
        <item x="4896"/>
        <item x="1201"/>
        <item x="2120"/>
        <item x="3022"/>
        <item x="2138"/>
        <item x="3618"/>
        <item x="477"/>
        <item x="217"/>
        <item x="3376"/>
        <item x="1597"/>
        <item x="5549"/>
        <item x="4749"/>
        <item x="1766"/>
        <item x="2953"/>
        <item x="4569"/>
        <item x="4885"/>
        <item x="125"/>
        <item x="4344"/>
        <item x="3340"/>
        <item x="2778"/>
        <item x="877"/>
        <item x="2755"/>
        <item x="4858"/>
        <item x="1121"/>
        <item x="721"/>
        <item x="143"/>
        <item x="4320"/>
        <item x="4413"/>
        <item x="1643"/>
        <item x="864"/>
        <item x="3734"/>
        <item x="4137"/>
        <item x="4021"/>
        <item x="3752"/>
        <item x="1481"/>
        <item x="1616"/>
        <item x="5524"/>
        <item x="5109"/>
        <item x="409"/>
        <item x="1108"/>
        <item x="4681"/>
        <item x="3341"/>
        <item x="1505"/>
        <item x="4635"/>
        <item x="5560"/>
        <item x="2008"/>
        <item x="2735"/>
        <item x="1864"/>
        <item x="2459"/>
        <item x="844"/>
        <item x="5642"/>
        <item x="364"/>
        <item x="3641"/>
        <item x="1354"/>
        <item x="525"/>
        <item x="672"/>
        <item x="5066"/>
        <item x="3764"/>
        <item x="4659"/>
        <item x="3536"/>
        <item x="1528"/>
        <item x="4309"/>
        <item x="3852"/>
        <item x="1784"/>
        <item x="5018"/>
        <item x="1797"/>
        <item x="3346"/>
        <item x="5514"/>
        <item x="2840"/>
        <item x="4986"/>
        <item x="3633"/>
        <item x="2546"/>
        <item x="1346"/>
        <item x="1402"/>
        <item x="3900"/>
        <item x="3398"/>
        <item x="5082"/>
        <item x="117"/>
        <item x="725"/>
        <item x="5242"/>
        <item x="5406"/>
        <item x="3786"/>
        <item x="4045"/>
        <item x="3487"/>
        <item x="1882"/>
        <item x="1437"/>
        <item x="3728"/>
        <item x="2492"/>
        <item x="993"/>
        <item x="2129"/>
        <item x="4535"/>
        <item x="1126"/>
        <item x="2963"/>
        <item x="4079"/>
        <item x="137"/>
        <item x="2052"/>
        <item x="2700"/>
        <item x="2539"/>
        <item x="3252"/>
        <item x="3810"/>
        <item x="4010"/>
        <item x="1271"/>
        <item x="754"/>
        <item x="3753"/>
        <item x="4806"/>
        <item x="2651"/>
        <item x="1219"/>
        <item x="1270"/>
        <item x="4977"/>
        <item x="1994"/>
        <item x="2574"/>
        <item x="974"/>
        <item x="1485"/>
        <item x="5271"/>
        <item x="1904"/>
        <item x="441"/>
        <item x="5017"/>
        <item x="990"/>
        <item x="3322"/>
        <item x="2576"/>
        <item x="561"/>
        <item x="278"/>
        <item x="939"/>
        <item x="598"/>
        <item x="2905"/>
        <item x="2128"/>
        <item x="1712"/>
        <item x="2770"/>
        <item x="1606"/>
        <item x="817"/>
        <item x="2697"/>
        <item x="2147"/>
        <item x="1657"/>
        <item x="1148"/>
        <item x="1257"/>
        <item x="4599"/>
        <item x="3179"/>
        <item x="4650"/>
        <item x="3910"/>
        <item x="3413"/>
        <item x="1222"/>
        <item x="5507"/>
        <item x="1073"/>
        <item x="5592"/>
        <item x="1969"/>
        <item x="4988"/>
        <item x="5423"/>
        <item x="446"/>
        <item x="692"/>
        <item x="2474"/>
        <item x="1446"/>
        <item x="3024"/>
        <item x="365"/>
        <item x="1387"/>
        <item x="4424"/>
        <item x="4793"/>
        <item x="699"/>
        <item x="2732"/>
        <item x="1978"/>
        <item x="2662"/>
        <item x="1250"/>
        <item x="5111"/>
        <item x="4001"/>
        <item x="1708"/>
        <item x="2049"/>
        <item x="999"/>
        <item x="2788"/>
        <item x="1984"/>
        <item x="2464"/>
        <item x="4738"/>
        <item x="4447"/>
        <item x="2612"/>
        <item x="995"/>
        <item x="5493"/>
        <item x="2562"/>
        <item x="3187"/>
        <item x="724"/>
        <item x="3925"/>
        <item x="4628"/>
        <item x="1038"/>
        <item x="2848"/>
        <item x="4041"/>
        <item x="5504"/>
        <item x="1212"/>
        <item x="4939"/>
        <item x="37"/>
        <item x="260"/>
        <item x="3851"/>
        <item x="1460"/>
        <item x="4364"/>
        <item x="2916"/>
        <item x="33"/>
        <item x="3581"/>
        <item x="1464"/>
        <item x="3998"/>
        <item x="1585"/>
        <item x="3803"/>
        <item x="5607"/>
        <item x="5155"/>
        <item x="892"/>
        <item x="1512"/>
        <item x="1255"/>
        <item x="731"/>
        <item x="3576"/>
        <item x="5349"/>
        <item x="2914"/>
        <item x="4460"/>
        <item x="2047"/>
        <item x="4778"/>
        <item x="480"/>
        <item x="4116"/>
        <item x="1582"/>
        <item x="2260"/>
        <item x="215"/>
        <item x="5255"/>
        <item x="4995"/>
        <item x="989"/>
        <item x="1905"/>
        <item x="1107"/>
        <item x="4827"/>
        <item x="3057"/>
        <item x="2257"/>
        <item x="4261"/>
        <item x="3033"/>
        <item x="4141"/>
        <item x="1897"/>
        <item x="1768"/>
        <item x="28"/>
        <item x="4267"/>
        <item x="2504"/>
        <item x="2925"/>
        <item x="4527"/>
        <item x="3788"/>
        <item x="3513"/>
        <item x="4866"/>
        <item x="5397"/>
        <item x="3370"/>
        <item x="2308"/>
        <item x="4998"/>
        <item x="2717"/>
        <item x="2899"/>
        <item x="4947"/>
        <item x="2473"/>
        <item x="1965"/>
        <item x="4117"/>
        <item x="1231"/>
        <item x="2874"/>
        <item x="5277"/>
        <item x="2121"/>
        <item x="4601"/>
        <item x="4516"/>
        <item x="2728"/>
        <item x="968"/>
        <item x="2037"/>
        <item x="3098"/>
        <item x="1918"/>
        <item x="2801"/>
        <item x="2782"/>
        <item x="1077"/>
        <item x="2677"/>
        <item x="1810"/>
        <item x="1860"/>
        <item x="3184"/>
        <item x="2241"/>
        <item x="3279"/>
        <item x="302"/>
        <item x="148"/>
        <item x="130"/>
        <item x="2763"/>
        <item x="4154"/>
        <item x="3965"/>
        <item x="2617"/>
        <item x="1964"/>
        <item x="4203"/>
        <item x="656"/>
        <item x="941"/>
        <item x="5322"/>
        <item x="1362"/>
        <item x="4193"/>
        <item x="3404"/>
        <item x="4887"/>
        <item x="1522"/>
        <item x="423"/>
        <item x="2871"/>
        <item x="3472"/>
        <item x="1367"/>
        <item x="762"/>
        <item x="3676"/>
        <item x="470"/>
        <item x="1364"/>
        <item x="2433"/>
        <item x="2253"/>
        <item x="5551"/>
        <item x="1497"/>
        <item x="5378"/>
        <item x="741"/>
        <item x="1915"/>
        <item x="837"/>
        <item x="5143"/>
        <item x="3979"/>
        <item x="5140"/>
        <item x="5333"/>
        <item x="354"/>
        <item x="5270"/>
        <item x="3542"/>
        <item x="1086"/>
        <item x="4620"/>
        <item x="3575"/>
        <item x="472"/>
        <item x="3857"/>
        <item x="3408"/>
        <item x="1163"/>
        <item x="4223"/>
        <item x="5197"/>
        <item x="2202"/>
        <item x="1641"/>
        <item x="1162"/>
        <item x="3474"/>
        <item x="2491"/>
        <item x="4053"/>
        <item x="329"/>
        <item x="1060"/>
        <item x="2330"/>
        <item x="4746"/>
        <item x="2908"/>
        <item x="3621"/>
        <item x="1767"/>
        <item x="1575"/>
        <item x="336"/>
        <item x="2696"/>
        <item x="2325"/>
        <item x="4121"/>
        <item x="3156"/>
        <item x="780"/>
        <item x="1006"/>
        <item x="1945"/>
        <item x="2650"/>
        <item x="2596"/>
        <item x="3982"/>
        <item x="703"/>
        <item x="2557"/>
        <item x="2618"/>
        <item x="3856"/>
        <item x="2191"/>
        <item x="816"/>
        <item x="1752"/>
        <item x="2375"/>
        <item x="4761"/>
        <item x="680"/>
        <item x="3768"/>
        <item x="1211"/>
        <item x="1930"/>
        <item x="4499"/>
        <item x="3042"/>
        <item x="3740"/>
        <item x="967"/>
        <item x="2627"/>
        <item x="5313"/>
        <item x="2083"/>
        <item x="3816"/>
        <item x="3774"/>
        <item x="1726"/>
        <item x="3208"/>
        <item x="2792"/>
        <item x="3993"/>
        <item x="3199"/>
        <item x="3258"/>
        <item x="2676"/>
        <item x="1848"/>
        <item x="3484"/>
        <item x="4417"/>
        <item x="1715"/>
        <item x="1941"/>
        <item x="2211"/>
        <item x="4123"/>
        <item x="4145"/>
        <item x="301"/>
        <item x="3903"/>
        <item x="4085"/>
        <item x="4146"/>
        <item x="987"/>
        <item x="821"/>
        <item x="1479"/>
        <item x="2206"/>
        <item x="164"/>
        <item x="86"/>
        <item x="1801"/>
        <item x="5482"/>
        <item x="4902"/>
        <item x="4825"/>
        <item x="5413"/>
        <item x="2800"/>
        <item x="535"/>
        <item x="4660"/>
        <item x="3171"/>
        <item x="5631"/>
        <item x="4025"/>
        <item x="4963"/>
        <item x="3041"/>
        <item x="4165"/>
        <item x="1590"/>
        <item x="3067"/>
        <item x="2130"/>
        <item x="2499"/>
        <item x="1764"/>
        <item x="3329"/>
        <item x="646"/>
        <item x="648"/>
        <item x="1678"/>
        <item x="4636"/>
        <item x="1688"/>
        <item x="5076"/>
        <item x="2088"/>
        <item x="3268"/>
        <item x="4490"/>
        <item x="4739"/>
        <item x="234"/>
        <item x="2773"/>
        <item x="3823"/>
        <item x="5606"/>
        <item x="3135"/>
        <item x="3091"/>
        <item x="4928"/>
        <item x="1105"/>
        <item x="1567"/>
        <item x="876"/>
        <item x="5456"/>
        <item x="2868"/>
        <item x="5402"/>
        <item x="1654"/>
        <item x="4427"/>
        <item x="4060"/>
        <item x="1718"/>
        <item x="3122"/>
        <item x="1850"/>
        <item x="1456"/>
        <item x="2723"/>
        <item x="812"/>
        <item x="2275"/>
        <item x="701"/>
        <item x="889"/>
        <item x="1254"/>
        <item x="5164"/>
        <item x="4153"/>
        <item x="2408"/>
        <item x="487"/>
        <item x="78"/>
        <item x="4044"/>
        <item x="3623"/>
        <item x="2565"/>
        <item x="778"/>
        <item x="4721"/>
        <item x="369"/>
        <item x="45"/>
        <item x="697"/>
        <item x="4177"/>
        <item x="2424"/>
        <item x="3906"/>
        <item x="2743"/>
        <item x="1740"/>
        <item x="2498"/>
        <item x="4046"/>
        <item x="1912"/>
        <item x="4870"/>
        <item x="5046"/>
        <item x="4359"/>
        <item x="5119"/>
        <item x="2388"/>
        <item x="4263"/>
        <item x="5047"/>
        <item x="1230"/>
        <item x="1514"/>
        <item x="1921"/>
        <item x="5436"/>
        <item x="1324"/>
        <item x="1316"/>
        <item x="1047"/>
        <item x="3446"/>
        <item x="2817"/>
        <item x="3214"/>
        <item x="934"/>
        <item x="642"/>
        <item x="1924"/>
        <item x="3277"/>
        <item x="3026"/>
        <item x="4358"/>
        <item x="136"/>
        <item x="3172"/>
        <item x="1361"/>
        <item x="1558"/>
        <item x="2463"/>
        <item x="4303"/>
        <item x="3850"/>
        <item x="3010"/>
        <item x="4172"/>
        <item x="4795"/>
        <item x="3488"/>
        <item x="2162"/>
        <item x="2066"/>
        <item x="4155"/>
        <item x="2566"/>
        <item x="5645"/>
        <item x="4878"/>
        <item x="314"/>
        <item x="4224"/>
        <item x="445"/>
        <item x="1587"/>
        <item x="1205"/>
        <item x="3166"/>
        <item x="3890"/>
        <item x="2990"/>
        <item x="2277"/>
        <item x="4086"/>
        <item x="4943"/>
        <item x="884"/>
        <item x="5295"/>
        <item x="4978"/>
        <item x="370"/>
        <item x="2082"/>
        <item x="2108"/>
        <item x="375"/>
        <item x="5628"/>
        <item x="822"/>
        <item x="1703"/>
        <item x="2136"/>
        <item x="5129"/>
        <item x="800"/>
        <item x="1551"/>
        <item x="4630"/>
        <item x="4066"/>
        <item x="2462"/>
        <item x="2113"/>
        <item x="2023"/>
        <item x="3526"/>
        <item x="2716"/>
        <item x="4801"/>
        <item x="4526"/>
        <item x="4156"/>
        <item x="52"/>
        <item x="4138"/>
        <item x="1648"/>
        <item x="4472"/>
        <item x="1652"/>
        <item x="508"/>
        <item x="2158"/>
        <item x="2016"/>
        <item x="674"/>
        <item x="5148"/>
        <item x="2450"/>
        <item x="3257"/>
        <item x="2759"/>
        <item x="4953"/>
        <item x="1100"/>
        <item x="379"/>
        <item x="1689"/>
        <item x="4407"/>
        <item x="3095"/>
        <item x="3326"/>
        <item x="2339"/>
        <item x="3567"/>
        <item x="3183"/>
        <item x="2608"/>
        <item x="44"/>
        <item x="4356"/>
        <item x="2709"/>
        <item x="774"/>
        <item x="5332"/>
        <item x="5283"/>
        <item x="2589"/>
        <item x="846"/>
        <item x="2180"/>
        <item x="1588"/>
        <item x="1239"/>
        <item x="486"/>
        <item x="1206"/>
        <item x="587"/>
        <item x="4781"/>
        <item x="2745"/>
        <item x="2245"/>
        <item x="1174"/>
        <item x="5410"/>
        <item x="883"/>
        <item x="5593"/>
        <item x="3189"/>
        <item x="1793"/>
        <item x="3662"/>
        <item x="3462"/>
        <item x="744"/>
        <item x="4920"/>
        <item x="970"/>
        <item x="1736"/>
        <item x="1480"/>
        <item x="4999"/>
        <item x="5025"/>
        <item x="5015"/>
        <item x="3817"/>
        <item x="2586"/>
        <item x="611"/>
        <item x="1925"/>
        <item x="4111"/>
        <item x="1335"/>
        <item x="2137"/>
        <item x="3427"/>
        <item x="5636"/>
        <item x="5548"/>
        <item x="93"/>
        <item x="1061"/>
        <item x="434"/>
        <item x="1658"/>
        <item x="3235"/>
        <item x="1352"/>
        <item x="455"/>
        <item x="2326"/>
        <item x="4708"/>
        <item x="2806"/>
        <item x="320"/>
        <item x="2640"/>
        <item x="5034"/>
        <item x="2404"/>
        <item x="3680"/>
        <item x="2867"/>
        <item x="3040"/>
        <item x="1580"/>
        <item x="3371"/>
        <item x="4908"/>
        <item x="2319"/>
        <item x="5599"/>
        <item x="2761"/>
        <item x="1907"/>
        <item x="4502"/>
        <item x="4157"/>
        <item x="1306"/>
        <item x="3996"/>
        <item x="3391"/>
        <item x="359"/>
        <item x="4262"/>
        <item x="1317"/>
        <item x="3720"/>
        <item x="5502"/>
        <item x="1136"/>
        <item x="2042"/>
        <item x="4379"/>
        <item x="4369"/>
        <item x="4612"/>
        <item x="4677"/>
        <item x="3218"/>
        <item x="5564"/>
        <item x="2230"/>
        <item x="58"/>
        <item x="2964"/>
        <item x="3323"/>
        <item x="3997"/>
        <item x="954"/>
        <item x="4050"/>
        <item x="4715"/>
        <item x="644"/>
        <item x="1098"/>
        <item x="1699"/>
        <item x="4421"/>
        <item x="1074"/>
        <item x="5258"/>
        <item x="2271"/>
        <item x="625"/>
        <item x="1179"/>
        <item x="3263"/>
        <item x="4366"/>
        <item x="4340"/>
        <item x="5501"/>
        <item x="5531"/>
        <item x="4671"/>
        <item x="1142"/>
        <item x="1069"/>
        <item x="5471"/>
        <item x="1977"/>
        <item x="5042"/>
        <item x="4645"/>
        <item x="1041"/>
        <item x="577"/>
        <item x="1381"/>
        <item x="411"/>
        <item x="4070"/>
        <item x="2017"/>
        <item x="3120"/>
        <item x="4019"/>
        <item x="2466"/>
        <item x="4542"/>
        <item x="4997"/>
        <item x="2813"/>
        <item x="3251"/>
        <item x="2416"/>
        <item x="5431"/>
        <item x="4314"/>
        <item x="2401"/>
        <item x="739"/>
        <item x="3071"/>
        <item x="5074"/>
        <item x="2750"/>
        <item x="1957"/>
        <item x="4546"/>
        <item x="1021"/>
        <item x="5380"/>
        <item x="2075"/>
        <item x="1891"/>
        <item x="3418"/>
        <item x="814"/>
        <item x="426"/>
        <item x="1717"/>
        <item x="3589"/>
        <item x="5039"/>
        <item x="1192"/>
        <item x="4565"/>
        <item x="4349"/>
        <item x="649"/>
        <item x="5563"/>
        <item x="5057"/>
        <item x="3144"/>
        <item x="2427"/>
        <item x="783"/>
        <item x="982"/>
        <item x="547"/>
        <item x="4175"/>
        <item x="2932"/>
        <item x="3551"/>
        <item x="1197"/>
        <item x="5396"/>
        <item x="4768"/>
        <item x="870"/>
        <item x="4775"/>
        <item x="4583"/>
        <item x="1177"/>
        <item x="1063"/>
        <item x="2159"/>
        <item x="1406"/>
        <item x="1088"/>
        <item x="4342"/>
        <item x="1640"/>
        <item x="4875"/>
        <item x="4028"/>
        <item x="4038"/>
        <item x="3449"/>
        <item x="4750"/>
        <item x="3029"/>
        <item x="3709"/>
        <item x="3944"/>
        <item x="4693"/>
        <item x="1604"/>
        <item x="4225"/>
        <item x="2619"/>
        <item x="4828"/>
        <item x="4059"/>
        <item x="717"/>
        <item x="3588"/>
        <item x="4336"/>
        <item x="2171"/>
        <item x="5459"/>
        <item x="4897"/>
        <item x="5016"/>
        <item x="938"/>
        <item x="1942"/>
        <item x="5048"/>
        <item x="1274"/>
        <item x="901"/>
        <item x="1195"/>
        <item x="3419"/>
        <item x="95"/>
        <item x="1030"/>
        <item x="3479"/>
        <item x="3766"/>
        <item x="3791"/>
        <item x="2934"/>
        <item x="881"/>
        <item x="1709"/>
        <item x="1865"/>
        <item x="3150"/>
        <item x="1243"/>
        <item x="307"/>
        <item x="2135"/>
        <item x="204"/>
        <item x="1677"/>
        <item x="2287"/>
        <item x="3291"/>
        <item x="328"/>
        <item x="12"/>
        <item x="5619"/>
        <item x="1757"/>
        <item x="1820"/>
        <item x="3410"/>
        <item x="3244"/>
        <item x="716"/>
        <item x="3617"/>
        <item x="2386"/>
        <item x="231"/>
        <item x="3238"/>
        <item x="4830"/>
        <item x="4489"/>
        <item x="3396"/>
        <item x="5268"/>
        <item x="949"/>
        <item x="4093"/>
        <item x="552"/>
        <item x="5371"/>
        <item x="3435"/>
        <item x="3531"/>
        <item x="1826"/>
        <item x="4470"/>
        <item x="3543"/>
        <item x="5089"/>
        <item x="1922"/>
        <item x="4209"/>
        <item x="3355"/>
        <item x="3058"/>
        <item x="3445"/>
        <item x="4779"/>
        <item x="2265"/>
        <item x="3685"/>
        <item x="5190"/>
        <item x="2249"/>
        <item x="5539"/>
        <item x="1334"/>
        <item x="3866"/>
        <item x="4974"/>
        <item x="3168"/>
        <item x="4294"/>
        <item x="4733"/>
        <item x="2243"/>
        <item x="2649"/>
        <item x="4033"/>
        <item x="5312"/>
        <item x="1166"/>
        <item x="4229"/>
        <item x="3195"/>
        <item x="4437"/>
        <item x="2432"/>
        <item x="2291"/>
        <item x="1458"/>
        <item x="5373"/>
        <item x="5623"/>
        <item x="596"/>
        <item x="2949"/>
        <item x="679"/>
        <item x="5273"/>
        <item x="5122"/>
        <item x="804"/>
        <item x="2592"/>
        <item x="2832"/>
        <item x="4380"/>
        <item x="2926"/>
        <item x="4820"/>
        <item x="977"/>
        <item x="2204"/>
        <item x="490"/>
        <item x="903"/>
        <item x="4467"/>
        <item x="3327"/>
        <item x="1293"/>
        <item x="4580"/>
        <item x="4384"/>
        <item x="3566"/>
        <item x="3344"/>
        <item x="3892"/>
        <item x="187"/>
        <item x="866"/>
        <item x="3974"/>
        <item x="906"/>
        <item x="4954"/>
        <item x="2405"/>
        <item x="2702"/>
        <item x="2160"/>
        <item x="5052"/>
        <item x="1033"/>
        <item x="4506"/>
        <item x="4915"/>
        <item x="3790"/>
        <item x="2655"/>
        <item x="466"/>
        <item x="1799"/>
        <item x="3876"/>
        <item x="5409"/>
        <item x="144"/>
        <item x="1534"/>
        <item x="3554"/>
        <item x="1990"/>
        <item x="3731"/>
        <item x="553"/>
        <item x="4787"/>
        <item x="1070"/>
        <item x="1923"/>
        <item x="5424"/>
        <item x="1946"/>
        <item x="3836"/>
        <item x="4477"/>
        <item x="4368"/>
        <item x="4286"/>
        <item x="2944"/>
        <item x="305"/>
        <item x="2985"/>
        <item x="2891"/>
        <item x="5030"/>
        <item x="3351"/>
        <item x="4914"/>
        <item x="2605"/>
        <item x="4370"/>
        <item x="3132"/>
        <item x="5126"/>
        <item x="3614"/>
        <item x="2795"/>
        <item x="3769"/>
        <item x="1659"/>
        <item x="3841"/>
        <item x="2678"/>
        <item x="1595"/>
        <item x="4469"/>
        <item x="4600"/>
        <item x="313"/>
        <item x="2366"/>
        <item x="5139"/>
        <item x="2799"/>
        <item x="3131"/>
        <item x="4911"/>
        <item x="2229"/>
        <item x="2259"/>
        <item x="1242"/>
        <item x="1132"/>
        <item x="771"/>
        <item x="5379"/>
        <item x="4065"/>
        <item x="4482"/>
        <item x="5106"/>
        <item x="4665"/>
        <item x="1871"/>
        <item x="1705"/>
        <item x="4390"/>
        <item x="2071"/>
        <item x="2819"/>
        <item x="2954"/>
        <item x="574"/>
        <item x="2665"/>
        <item x="4976"/>
        <item x="4367"/>
        <item x="2972"/>
        <item x="2965"/>
        <item x="4284"/>
        <item x="887"/>
        <item x="5428"/>
        <item x="779"/>
        <item x="1504"/>
        <item x="481"/>
        <item x="5432"/>
        <item x="4609"/>
        <item x="3700"/>
        <item x="3954"/>
        <item x="2509"/>
        <item x="4661"/>
        <item x="5616"/>
        <item x="1975"/>
        <item x="4606"/>
        <item x="2552"/>
        <item x="1987"/>
        <item x="4740"/>
        <item x="253"/>
        <item x="5418"/>
        <item x="1627"/>
        <item x="1931"/>
        <item x="700"/>
        <item x="4737"/>
        <item x="5281"/>
        <item x="4556"/>
        <item x="2091"/>
        <item x="2828"/>
        <item x="1303"/>
        <item x="2928"/>
        <item x="484"/>
        <item x="2630"/>
        <item x="854"/>
        <item x="4324"/>
        <item x="3783"/>
        <item x="1624"/>
        <item x="240"/>
        <item x="5311"/>
        <item x="277"/>
        <item x="4074"/>
        <item x="2978"/>
        <item x="3283"/>
        <item x="1032"/>
        <item x="4406"/>
        <item x="3415"/>
        <item x="5023"/>
        <item x="3562"/>
        <item x="751"/>
        <item x="4241"/>
        <item x="1555"/>
        <item x="5002"/>
        <item x="3342"/>
        <item x="62"/>
        <item x="502"/>
        <item x="4258"/>
        <item x="3124"/>
        <item x="3882"/>
        <item x="1702"/>
        <item x="5495"/>
        <item x="2170"/>
        <item x="3085"/>
        <item x="3741"/>
        <item x="860"/>
        <item x="3201"/>
        <item x="2151"/>
        <item x="776"/>
        <item x="3821"/>
        <item x="1005"/>
        <item x="3630"/>
        <item x="4278"/>
        <item x="1779"/>
        <item x="5266"/>
        <item x="3439"/>
        <item x="919"/>
        <item x="2240"/>
        <item x="4097"/>
        <item x="5452"/>
        <item x="1158"/>
        <item x="507"/>
        <item x="799"/>
        <item x="1046"/>
        <item x="4907"/>
        <item x="1172"/>
        <item x="353"/>
        <item x="3733"/>
        <item x="1410"/>
        <item x="986"/>
        <item x="4956"/>
        <item x="5469"/>
        <item x="4521"/>
        <item x="400"/>
        <item x="666"/>
        <item x="2065"/>
        <item x="264"/>
        <item x="4103"/>
        <item x="2201"/>
        <item x="4312"/>
        <item x="4200"/>
        <item x="850"/>
        <item x="3692"/>
        <item x="4982"/>
        <item x="3940"/>
        <item x="2046"/>
        <item x="4355"/>
        <item x="3260"/>
        <item x="3957"/>
        <item x="4398"/>
        <item x="128"/>
        <item x="126"/>
        <item x="2512"/>
        <item x="3776"/>
        <item x="1996"/>
        <item x="3988"/>
        <item x="834"/>
        <item x="4076"/>
        <item x="4373"/>
        <item x="4698"/>
        <item x="1888"/>
        <item x="1716"/>
        <item x="775"/>
        <item x="4927"/>
        <item x="479"/>
        <item x="4087"/>
        <item x="5557"/>
        <item x="832"/>
        <item x="1472"/>
        <item x="1404"/>
        <item x="2924"/>
        <item x="978"/>
        <item x="194"/>
        <item x="4226"/>
        <item x="2438"/>
        <item x="318"/>
        <item x="1829"/>
        <item x="3978"/>
        <item x="678"/>
        <item x="3506"/>
        <item x="2126"/>
        <item x="1349"/>
        <item x="184"/>
        <item x="1445"/>
        <item x="2669"/>
        <item x="1118"/>
        <item x="5174"/>
        <item x="5204"/>
        <item x="4105"/>
        <item x="4170"/>
        <item x="4343"/>
        <item x="3606"/>
        <item x="4958"/>
        <item x="3438"/>
        <item x="3722"/>
        <item x="5324"/>
        <item x="5125"/>
        <item x="3248"/>
        <item x="4734"/>
        <item x="917"/>
        <item x="3571"/>
        <item x="2045"/>
        <item x="894"/>
        <item x="4530"/>
        <item x="4674"/>
        <item x="268"/>
        <item x="5382"/>
        <item x="5513"/>
        <item x="3273"/>
        <item x="3062"/>
        <item x="1024"/>
        <item x="676"/>
        <item x="5248"/>
        <item x="4331"/>
        <item x="3645"/>
        <item x="5340"/>
        <item x="1260"/>
        <item x="2448"/>
        <item x="5097"/>
        <item x="3451"/>
        <item x="3936"/>
        <item x="1974"/>
        <item x="4212"/>
        <item x="1613"/>
        <item x="3163"/>
        <item x="5570"/>
        <item x="165"/>
        <item x="3478"/>
        <item x="2246"/>
        <item x="1123"/>
        <item x="2034"/>
        <item x="811"/>
        <item x="3119"/>
        <item x="2485"/>
        <item x="2545"/>
        <item x="4471"/>
        <item x="1039"/>
        <item x="2015"/>
        <item x="2268"/>
        <item x="2707"/>
        <item x="4838"/>
        <item x="4018"/>
        <item x="2148"/>
        <item x="2058"/>
        <item x="1837"/>
        <item x="2297"/>
        <item x="612"/>
        <item x="3254"/>
        <item x="4797"/>
        <item x="713"/>
        <item x="2316"/>
        <item x="154"/>
        <item x="4835"/>
        <item x="3414"/>
        <item x="1052"/>
        <item x="1320"/>
        <item x="2458"/>
        <item x="2225"/>
        <item x="5045"/>
        <item x="4912"/>
        <item x="3490"/>
        <item x="5537"/>
        <item x="2796"/>
        <item x="1943"/>
        <item x="4473"/>
        <item x="3599"/>
        <item x="2345"/>
        <item x="2878"/>
        <item x="1559"/>
        <item x="5368"/>
        <item x="3779"/>
        <item x="3018"/>
        <item x="4862"/>
        <item x="2822"/>
        <item x="1507"/>
        <item x="3738"/>
        <item x="3399"/>
        <item x="1926"/>
        <item x="2869"/>
        <item x="390"/>
        <item x="5056"/>
        <item x="5232"/>
        <item x="599"/>
        <item x="5401"/>
        <item x="1769"/>
        <item x="5484"/>
        <item x="2142"/>
        <item x="2000"/>
        <item x="220"/>
        <item x="5279"/>
        <item x="2861"/>
        <item x="5509"/>
        <item x="3736"/>
        <item x="3637"/>
        <item x="3646"/>
        <item x="5262"/>
        <item x="2163"/>
        <item x="2515"/>
        <item x="1096"/>
        <item x="2758"/>
        <item x="1363"/>
        <item x="5179"/>
        <item x="2779"/>
        <item x="2073"/>
        <item x="5500"/>
        <item x="5335"/>
        <item x="421"/>
        <item x="2236"/>
        <item x="5463"/>
        <item x="2548"/>
        <item x="3325"/>
        <item x="1023"/>
        <item x="5128"/>
        <item x="312"/>
        <item x="2181"/>
        <item x="521"/>
        <item x="1010"/>
        <item x="5081"/>
        <item x="5588"/>
        <item x="304"/>
        <item x="1851"/>
        <item x="1938"/>
        <item x="4466"/>
        <item x="5600"/>
        <item x="1583"/>
        <item x="1960"/>
        <item x="2332"/>
        <item x="10"/>
        <item x="1375"/>
        <item x="4968"/>
        <item x="4763"/>
        <item x="1360"/>
        <item x="3527"/>
        <item x="476"/>
        <item x="1055"/>
        <item x="3356"/>
        <item x="4423"/>
        <item x="5338"/>
        <item x="712"/>
        <item x="1329"/>
        <item x="4067"/>
        <item x="4846"/>
        <item x="2542"/>
        <item x="1468"/>
        <item x="600"/>
        <item x="5004"/>
        <item x="3337"/>
        <item x="2673"/>
        <item x="3879"/>
        <item x="3031"/>
        <item x="492"/>
        <item x="3907"/>
        <item x="4291"/>
        <item x="1463"/>
        <item x="1068"/>
        <item x="747"/>
        <item x="1968"/>
        <item x="4743"/>
        <item x="3475"/>
        <item x="4109"/>
        <item x="4666"/>
        <item x="4959"/>
        <item x="1338"/>
        <item x="2870"/>
        <item x="3007"/>
        <item x="1816"/>
        <item x="5171"/>
        <item x="4717"/>
        <item x="4757"/>
        <item x="3112"/>
        <item x="761"/>
        <item x="1880"/>
        <item x="13"/>
        <item x="5177"/>
        <item x="2057"/>
        <item x="4582"/>
        <item x="2790"/>
        <item x="3560"/>
        <item x="607"/>
        <item x="4245"/>
        <item x="1986"/>
        <item x="3406"/>
        <item x="3332"/>
        <item x="5572"/>
        <item x="1099"/>
        <item x="1336"/>
        <item x="399"/>
        <item x="498"/>
        <item x="1385"/>
        <item x="2590"/>
        <item x="1057"/>
        <item x="2200"/>
        <item x="233"/>
        <item x="5024"/>
        <item x="2140"/>
        <item x="3833"/>
        <item x="2238"/>
        <item x="4979"/>
        <item x="1592"/>
        <item x="1730"/>
        <item x="4479"/>
        <item x="5133"/>
        <item x="808"/>
        <item x="522"/>
        <item x="1824"/>
        <item x="382"/>
        <item x="4164"/>
        <item x="4913"/>
        <item x="4766"/>
        <item x="5384"/>
        <item x="4080"/>
        <item x="3068"/>
        <item x="1833"/>
        <item x="749"/>
        <item x="2787"/>
        <item x="2374"/>
        <item x="1116"/>
        <item x="4648"/>
        <item x="239"/>
        <item x="1673"/>
        <item x="4279"/>
        <item x="1122"/>
        <item x="1340"/>
        <item x="1308"/>
        <item x="840"/>
        <item x="2063"/>
        <item x="468"/>
        <item x="4037"/>
        <item x="5054"/>
        <item x="3224"/>
        <item x="4235"/>
        <item x="4119"/>
        <item x="1723"/>
        <item x="4686"/>
        <item x="5099"/>
        <item x="2538"/>
        <item x="3241"/>
        <item x="1899"/>
        <item x="1508"/>
        <item x="4860"/>
        <item x="4703"/>
        <item x="2979"/>
        <item x="2205"/>
        <item x="1979"/>
        <item x="1741"/>
        <item x="1333"/>
        <item x="2543"/>
        <item x="4439"/>
        <item x="1866"/>
        <item x="2635"/>
        <item x="3000"/>
        <item x="5598"/>
        <item x="4931"/>
        <item x="1537"/>
        <item x="5146"/>
        <item x="3090"/>
        <item x="1628"/>
        <item x="3173"/>
        <item x="4794"/>
        <item x="5205"/>
        <item x="3778"/>
        <item x="5461"/>
        <item x="4814"/>
        <item x="51"/>
        <item x="2420"/>
        <item x="3005"/>
        <item x="1834"/>
        <item x="4664"/>
        <item x="496"/>
        <item x="4151"/>
        <item x="2906"/>
        <item x="3114"/>
        <item x="4669"/>
        <item x="2956"/>
        <item x="1366"/>
        <item x="4657"/>
        <item x="2776"/>
        <item x="373"/>
        <item x="1998"/>
        <item x="3455"/>
        <item x="3947"/>
        <item x="4243"/>
        <item x="2392"/>
        <item x="3466"/>
        <item x="5053"/>
        <item x="3447"/>
        <item x="1067"/>
        <item x="2026"/>
        <item x="2231"/>
        <item x="440"/>
        <item x="905"/>
        <item x="4420"/>
        <item x="3814"/>
        <item x="2519"/>
        <item x="3334"/>
        <item x="1729"/>
        <item x="2156"/>
        <item x="4594"/>
        <item x="665"/>
        <item x="5437"/>
        <item x="3185"/>
        <item x="1448"/>
        <item x="3255"/>
        <item x="2647"/>
        <item x="417"/>
        <item x="4176"/>
        <item x="4845"/>
        <item x="316"/>
        <item x="3533"/>
        <item x="2530"/>
        <item x="5522"/>
        <item x="801"/>
        <item x="5300"/>
        <item x="1758"/>
        <item x="4144"/>
        <item x="3038"/>
        <item x="4627"/>
        <item x="4148"/>
        <item x="863"/>
        <item x="4684"/>
        <item x="1178"/>
        <item x="5050"/>
        <item x="3354"/>
        <item x="997"/>
        <item x="5227"/>
        <item x="3030"/>
        <item x="1579"/>
        <item x="2614"/>
        <item x="5485"/>
        <item x="696"/>
        <item x="2577"/>
        <item x="2186"/>
        <item x="529"/>
        <item x="4731"/>
        <item x="924"/>
        <item x="4408"/>
        <item x="6"/>
        <item x="2213"/>
        <item x="1614"/>
        <item x="575"/>
        <item x="5207"/>
        <item x="4916"/>
        <item x="2157"/>
        <item x="3726"/>
        <item x="1312"/>
        <item x="3869"/>
        <item x="526"/>
        <item x="505"/>
        <item x="4270"/>
        <item x="2"/>
        <item x="5087"/>
        <item x="3948"/>
        <item x="4214"/>
        <item x="1872"/>
        <item x="2765"/>
        <item x="1993"/>
        <item x="5110"/>
        <item x="4701"/>
        <item x="1003"/>
        <item x="910"/>
        <item x="3564"/>
        <item x="5138"/>
        <item x="2100"/>
        <item x="478"/>
        <item x="2311"/>
        <item x="3495"/>
        <item x="485"/>
        <item x="5558"/>
        <item x="558"/>
        <item x="493"/>
        <item x="2219"/>
        <item x="2168"/>
        <item x="2224"/>
        <item x="3781"/>
        <item x="5291"/>
        <item x="2372"/>
        <item x="5443"/>
        <item x="5374"/>
        <item x="5163"/>
        <item x="2175"/>
        <item x="1672"/>
        <item x="4433"/>
        <item x="3634"/>
        <item x="1444"/>
        <item x="3878"/>
        <item x="3082"/>
        <item x="4633"/>
        <item x="1549"/>
        <item x="882"/>
        <item x="4399"/>
        <item x="3512"/>
        <item x="1474"/>
        <item x="4288"/>
        <item x="4205"/>
        <item x="3321"/>
        <item x="5566"/>
        <item x="2671"/>
        <item x="1772"/>
        <item x="1368"/>
        <item x="281"/>
        <item x="3352"/>
        <item x="429"/>
        <item x="4989"/>
        <item x="3703"/>
        <item x="1285"/>
        <item x="4961"/>
        <item x="2736"/>
        <item x="3028"/>
        <item x="2784"/>
        <item x="5260"/>
        <item x="4980"/>
        <item x="4335"/>
        <item x="704"/>
        <item x="1633"/>
        <item x="2351"/>
        <item x="1090"/>
        <item x="3262"/>
        <item x="4201"/>
        <item x="4567"/>
        <item x="1297"/>
        <item x="5574"/>
        <item x="3587"/>
        <item x="5421"/>
        <item x="2303"/>
        <item x="4895"/>
        <item x="2995"/>
        <item x="3894"/>
        <item x="4919"/>
        <item x="4513"/>
        <item x="3787"/>
        <item x="2983"/>
        <item x="560"/>
        <item x="3100"/>
        <item x="1664"/>
        <item x="4196"/>
        <item x="2227"/>
        <item x="3330"/>
        <item x="5100"/>
        <item x="2028"/>
        <item x="4699"/>
        <item x="1310"/>
        <item x="2628"/>
        <item x="2123"/>
        <item x="5032"/>
        <item x="5253"/>
        <item x="3884"/>
        <item x="1531"/>
        <item x="4394"/>
        <item x="2103"/>
        <item x="4850"/>
        <item x="3363"/>
        <item x="2062"/>
        <item x="1125"/>
        <item x="5169"/>
        <item x="4302"/>
        <item x="5622"/>
        <item x="3530"/>
        <item x="3416"/>
        <item x="1233"/>
        <item x="2125"/>
        <item x="1182"/>
        <item x="628"/>
        <item x="3167"/>
        <item x="1607"/>
        <item x="362"/>
        <item x="295"/>
        <item x="5094"/>
        <item x="2212"/>
        <item x="2974"/>
        <item x="3069"/>
        <item x="3481"/>
        <item x="4443"/>
        <item x="4456"/>
        <item x="4159"/>
        <item x="895"/>
        <item x="1885"/>
        <item x="5426"/>
        <item x="4252"/>
        <item x="2423"/>
        <item x="3958"/>
        <item x="792"/>
        <item x="4396"/>
        <item x="5541"/>
        <item x="3299"/>
        <item x="3871"/>
        <item x="2059"/>
        <item x="1496"/>
        <item x="3984"/>
        <item x="3298"/>
        <item x="4152"/>
        <item x="4272"/>
        <item x="3713"/>
        <item x="4597"/>
        <item x="2143"/>
        <item x="2396"/>
        <item x="405"/>
        <item x="5344"/>
        <item x="2798"/>
        <item x="2862"/>
        <item x="2398"/>
        <item x="2657"/>
        <item x="2269"/>
        <item x="4020"/>
        <item x="7"/>
        <item x="994"/>
        <item x="4448"/>
        <item x="5435"/>
        <item x="3751"/>
        <item x="3286"/>
        <item x="2430"/>
        <item x="2226"/>
        <item x="2343"/>
        <item x="2220"/>
        <item x="633"/>
        <item x="777"/>
        <item x="4834"/>
        <item x="4857"/>
        <item x="4026"/>
        <item x="2322"/>
        <item x="3805"/>
        <item x="433"/>
        <item x="2875"/>
        <item x="2724"/>
        <item x="4811"/>
        <item x="4346"/>
        <item x="4497"/>
        <item x="3846"/>
        <item x="5112"/>
        <item x="1427"/>
        <item x="5069"/>
        <item x="2579"/>
        <item x="624"/>
        <item x="2685"/>
        <item x="5614"/>
        <item x="5532"/>
        <item x="5059"/>
        <item x="4818"/>
        <item x="4259"/>
        <item x="5161"/>
        <item x="2197"/>
        <item x="1160"/>
        <item x="2644"/>
        <item x="366"/>
        <item x="3027"/>
        <item x="584"/>
        <item x="1950"/>
        <item x="1541"/>
        <item x="3980"/>
        <item x="4322"/>
        <item x="4888"/>
        <item x="543"/>
        <item x="3170"/>
        <item x="2283"/>
        <item x="1789"/>
        <item x="3952"/>
        <item x="4682"/>
        <item x="3312"/>
        <item x="1457"/>
        <item x="3368"/>
        <item x="1877"/>
        <item x="815"/>
        <item x="5208"/>
        <item x="793"/>
        <item x="706"/>
        <item x="1605"/>
        <item x="2190"/>
        <item x="1261"/>
        <item x="4853"/>
        <item x="1185"/>
        <item x="5490"/>
        <item x="4222"/>
        <item x="459"/>
        <item x="4360"/>
        <item x="4965"/>
        <item x="2305"/>
        <item x="4005"/>
        <item x="4435"/>
        <item x="4990"/>
        <item x="3411"/>
        <item x="1955"/>
        <item x="5499"/>
        <item x="4868"/>
        <item x="2192"/>
        <item x="2525"/>
        <item x="2215"/>
        <item x="2288"/>
        <item x="4983"/>
        <item x="4174"/>
        <item x="957"/>
        <item x="387"/>
        <item x="4183"/>
        <item x="3012"/>
        <item x="1244"/>
        <item x="3264"/>
        <item x="879"/>
        <item x="2426"/>
        <item x="5065"/>
        <item x="4586"/>
        <item x="2155"/>
        <item x="1238"/>
        <item x="1525"/>
        <item x="1529"/>
        <item x="5375"/>
        <item x="5323"/>
        <item x="668"/>
        <item x="540"/>
        <item x="3476"/>
        <item x="3215"/>
        <item x="3369"/>
        <item x="2927"/>
        <item x="2218"/>
        <item x="4251"/>
        <item x="3792"/>
        <item x="5480"/>
        <item x="229"/>
        <item x="3"/>
        <item x="4078"/>
        <item x="232"/>
        <item x="3059"/>
        <item x="5001"/>
        <item x="686"/>
        <item x="3942"/>
        <item x="5036"/>
        <item x="3504"/>
        <item x="2971"/>
        <item x="3826"/>
        <item x="5037"/>
        <item x="4634"/>
        <item x="2737"/>
        <item x="3032"/>
        <item x="2938"/>
        <item x="4008"/>
        <item x="1785"/>
        <item x="3664"/>
        <item x="3442"/>
        <item x="5157"/>
        <item x="1645"/>
        <item x="3704"/>
        <item x="4623"/>
        <item x="1207"/>
        <item x="2234"/>
        <item x="5466"/>
        <item x="685"/>
        <item x="1268"/>
        <item x="401"/>
        <item x="4428"/>
        <item x="242"/>
        <item x="4796"/>
        <item x="5000"/>
        <item x="1656"/>
        <item x="1191"/>
        <item x="1065"/>
        <item x="5503"/>
        <item x="5567"/>
        <item x="1044"/>
        <item x="1491"/>
        <item x="4169"/>
        <item x="1428"/>
        <item x="5595"/>
        <item x="3858"/>
        <item x="3718"/>
        <item x="3667"/>
        <item x="4131"/>
        <item x="5422"/>
        <item x="1000"/>
        <item x="4590"/>
        <item x="3081"/>
        <item x="1890"/>
        <item x="1991"/>
        <item x="3125"/>
        <item x="5304"/>
        <item x="2620"/>
        <item x="2851"/>
        <item x="2252"/>
        <item x="1455"/>
        <item x="4352"/>
        <item x="3956"/>
        <item x="2631"/>
        <item x="2442"/>
        <item x="2805"/>
        <item x="4518"/>
        <item x="3444"/>
        <item x="2436"/>
        <item x="4395"/>
        <item x="872"/>
        <item x="4578"/>
        <item x="4892"/>
        <item x="1800"/>
        <item x="861"/>
        <item x="1106"/>
        <item x="1892"/>
        <item x="1858"/>
        <item x="1596"/>
        <item x="1311"/>
        <item x="5627"/>
        <item x="528"/>
        <item x="4208"/>
        <item x="1117"/>
        <item x="563"/>
        <item x="536"/>
        <item x="960"/>
        <item x="3693"/>
        <item x="475"/>
        <item x="5334"/>
        <item x="759"/>
        <item x="681"/>
        <item x="4400"/>
        <item x="4520"/>
        <item x="2248"/>
        <item x="1253"/>
        <item x="2060"/>
        <item x="3915"/>
        <item x="266"/>
        <item x="2837"/>
        <item x="2314"/>
        <item x="1650"/>
        <item x="5230"/>
        <item x="360"/>
        <item x="1679"/>
        <item x="1731"/>
        <item x="3270"/>
        <item x="5314"/>
        <item x="4529"/>
        <item x="878"/>
        <item x="3249"/>
        <item x="3499"/>
        <item x="1788"/>
        <item x="5393"/>
        <item x="2232"/>
        <item x="5228"/>
        <item x="803"/>
        <item x="3898"/>
        <item x="310"/>
        <item x="1373"/>
        <item x="2477"/>
        <item x="3250"/>
        <item x="3275"/>
        <item x="1849"/>
        <item x="2309"/>
        <item x="5156"/>
        <item x="2467"/>
        <item x="691"/>
        <item x="2242"/>
        <item x="1622"/>
        <item x="2602"/>
        <item x="4414"/>
        <item x="5239"/>
        <item x="2829"/>
        <item x="2803"/>
        <item x="4304"/>
        <item x="1569"/>
        <item x="1466"/>
        <item x="3592"/>
        <item x="893"/>
        <item x="3854"/>
        <item x="4409"/>
        <item x="2435"/>
        <item x="2733"/>
        <item x="3765"/>
        <item x="1183"/>
        <item x="5250"/>
        <item x="2352"/>
        <item x="2738"/>
        <item x="2834"/>
        <item x="2816"/>
        <item x="3557"/>
        <item x="904"/>
        <item x="2540"/>
        <item x="1330"/>
        <item x="3116"/>
        <item x="595"/>
        <item x="1240"/>
        <item x="4676"/>
        <item x="235"/>
        <item x="488"/>
        <item x="257"/>
        <item x="3668"/>
        <item x="1080"/>
        <item x="1332"/>
        <item x="3111"/>
        <item x="2003"/>
        <item x="3436"/>
        <item x="5586"/>
        <item x="2636"/>
        <item x="3008"/>
        <item x="2559"/>
        <item x="1144"/>
        <item x="2193"/>
        <item x="4207"/>
        <item x="1626"/>
        <item x="4199"/>
        <item x="5442"/>
        <item x="5150"/>
        <item x="3192"/>
        <item x="2025"/>
        <item x="620"/>
        <item x="3663"/>
        <item x="586"/>
        <item x="651"/>
        <item x="2973"/>
        <item x="2555"/>
        <item x="1"/>
        <item x="4785"/>
        <item x="4568"/>
        <item x="3966"/>
        <item x="3229"/>
        <item x="3561"/>
        <item x="2830"/>
        <item x="2150"/>
        <item x="5296"/>
        <item x="947"/>
        <item x="925"/>
        <item x="2879"/>
        <item x="1462"/>
        <item x="4483"/>
        <item x="2169"/>
        <item x="2055"/>
        <item x="619"/>
        <item x="5346"/>
        <item x="684"/>
        <item x="740"/>
        <item x="4987"/>
        <item x="1570"/>
        <item x="3097"/>
        <item x="5562"/>
        <item x="1051"/>
        <item x="1861"/>
        <item x="1092"/>
        <item x="4555"/>
        <item x="3537"/>
        <item x="4938"/>
        <item x="2718"/>
        <item x="4230"/>
        <item x="265"/>
        <item x="517"/>
        <item x="3660"/>
        <item x="1331"/>
        <item x="416"/>
        <item x="308"/>
        <item x="1618"/>
        <item x="2152"/>
        <item x="896"/>
        <item x="5550"/>
        <item x="3631"/>
        <item x="5257"/>
        <item x="2625"/>
        <item x="554"/>
        <item x="4523"/>
        <item x="2536"/>
        <item x="4819"/>
        <item x="2389"/>
        <item x="2497"/>
        <item x="3232"/>
        <item x="1976"/>
        <item x="3932"/>
        <item x="682"/>
        <item x="3902"/>
        <item x="4036"/>
        <item x="1854"/>
        <item x="4707"/>
        <item x="4640"/>
        <item x="4316"/>
        <item x="11"/>
        <item x="4269"/>
        <item x="5288"/>
        <item x="4410"/>
        <item x="842"/>
        <item x="3995"/>
        <item x="4318"/>
        <item x="4221"/>
        <item x="2935"/>
        <item x="1035"/>
        <item x="3225"/>
        <item x="5252"/>
        <item x="4950"/>
        <item x="5568"/>
        <item x="4401"/>
        <item x="513"/>
        <item x="1251"/>
        <item x="428"/>
        <item x="2022"/>
        <item x="2011"/>
        <item x="1773"/>
        <item x="5448"/>
        <item x="4035"/>
        <item x="4027"/>
        <item x="287"/>
        <item x="4616"/>
        <item x="1451"/>
        <item x="4377"/>
        <item x="1500"/>
        <item x="2315"/>
        <item x="450"/>
        <item x="2189"/>
        <item x="3381"/>
        <item x="3986"/>
        <item x="4673"/>
        <item x="465"/>
        <item x="5061"/>
        <item x="1017"/>
        <item x="786"/>
        <item x="2518"/>
        <item x="1269"/>
        <item x="3929"/>
        <item x="3971"/>
        <item x="727"/>
        <item x="4397"/>
        <item x="3494"/>
        <item x="5521"/>
        <item x="2710"/>
        <item x="241"/>
        <item x="3009"/>
        <item x="2184"/>
        <item x="1841"/>
        <item x="4125"/>
        <item x="5498"/>
        <item x="4173"/>
        <item x="4539"/>
        <item x="4688"/>
        <item x="4404"/>
        <item x="1353"/>
        <item x="2734"/>
        <item x="4727"/>
        <item x="50"/>
        <item x="714"/>
        <item x="5220"/>
        <item x="3849"/>
        <item x="444"/>
        <item x="4167"/>
        <item x="3610"/>
        <item x="284"/>
        <item x="4429"/>
        <item x="9"/>
        <item x="1036"/>
        <item x="3226"/>
        <item x="1884"/>
        <item x="2198"/>
        <item x="5327"/>
        <item x="2516"/>
        <item x="5085"/>
        <item x="4307"/>
        <item x="591"/>
        <item x="2629"/>
        <item x="2915"/>
        <item x="4957"/>
        <item x="1665"/>
        <item x="5306"/>
        <item x="557"/>
        <item x="5403"/>
        <item x="618"/>
        <item x="3994"/>
        <item x="5060"/>
        <item x="4656"/>
        <item x="263"/>
        <item x="4493"/>
        <item x="3461"/>
        <item x="3691"/>
        <item x="2177"/>
        <item x="2951"/>
        <item x="4653"/>
        <item x="4"/>
        <item x="1821"/>
        <item x="4000"/>
        <item x="2187"/>
        <item x="4613"/>
        <item x="5489"/>
        <item x="835"/>
        <item x="720"/>
        <item x="4544"/>
        <item x="4505"/>
        <item x="5274"/>
        <item x="688"/>
        <item x="2188"/>
        <item x="2984"/>
        <item x="1237"/>
        <item x="1548"/>
        <item x="5441"/>
        <item x="1246"/>
        <item x="1916"/>
        <item x="4557"/>
        <item x="2514"/>
        <item x="5465"/>
        <item x="1662"/>
        <item x="687"/>
        <item x="1465"/>
        <item x="4392"/>
        <item x="4903"/>
        <item x="617"/>
        <item x="2668"/>
        <item x="5215"/>
        <item x="5043"/>
        <item x="785"/>
        <item x="4391"/>
        <item x="4004"/>
        <item x="4538"/>
        <item x="5326"/>
        <item x="4054"/>
        <item x="3155"/>
        <item x="2513"/>
        <item x="5486"/>
        <item x="1710"/>
        <item x="4374"/>
        <item x="2493"/>
        <item x="5602"/>
        <item x="2079"/>
        <item x="4385"/>
        <item x="4405"/>
        <item x="5536"/>
        <item x="1217"/>
        <item x="4759"/>
        <item x="2092"/>
        <item x="5634"/>
        <item x="1345"/>
        <item x="3307"/>
        <item x="5520"/>
        <item x="4098"/>
        <item x="2385"/>
        <item x="4436"/>
        <item x="3655"/>
        <item x="2892"/>
        <item x="1321"/>
        <item x="3110"/>
        <item x="2304"/>
        <item x="1542"/>
        <item x="956"/>
        <item x="4611"/>
        <item x="4011"/>
        <item x="1594"/>
        <item x="3785"/>
        <item x="5218"/>
        <item x="567"/>
        <item x="2812"/>
        <item x="3139"/>
        <item x="3912"/>
        <item x="3425"/>
        <item x="1598"/>
        <item x="1948"/>
        <item x="2364"/>
        <item x="5063"/>
        <item x="1759"/>
        <item x="4130"/>
        <item x="556"/>
        <item x="1739"/>
        <item x="5301"/>
        <item x="5554"/>
        <item x="2968"/>
        <item x="3426"/>
        <item x="2195"/>
        <item x="2568"/>
        <item x="2845"/>
        <item x="5385"/>
        <item x="3148"/>
        <item x="3887"/>
        <item x="4166"/>
        <item x="4508"/>
        <item x="3897"/>
        <item x="3672"/>
        <item x="2096"/>
        <item x="1653"/>
        <item x="4576"/>
        <item x="338"/>
        <item x="2001"/>
        <item x="559"/>
        <item x="5058"/>
        <item x="1267"/>
        <item x="2682"/>
        <item x="5012"/>
        <item x="4412"/>
        <item x="2235"/>
        <item x="630"/>
        <item x="1342"/>
        <item x="2659"/>
        <item x="4685"/>
        <item x="3471"/>
        <item x="5214"/>
        <item x="1019"/>
        <item x="5010"/>
        <item x="5576"/>
        <item x="3596"/>
        <item x="4465"/>
        <item x="393"/>
        <item x="4549"/>
        <item x="0"/>
        <item x="5630"/>
        <item x="3934"/>
        <item x="3292"/>
        <item x="5641"/>
        <item x="2194"/>
        <item x="5272"/>
        <item x="286"/>
        <item x="2153"/>
        <item x="1218"/>
        <item x="5577"/>
        <item x="2167"/>
        <item x="1175"/>
        <item x="5618"/>
        <item x="1358"/>
        <item x="1475"/>
        <item x="394"/>
        <item x="2019"/>
        <item x="953"/>
        <item x="3969"/>
        <item x="3579"/>
        <item x="3642"/>
        <item x="2453"/>
        <item x="2941"/>
        <item x="1337"/>
        <item x="1078"/>
        <item x="3540"/>
        <item x="926"/>
        <item x="5159"/>
        <item x="3044"/>
        <item x="5615"/>
        <item x="3247"/>
        <item x="5011"/>
        <item x="4803"/>
        <item x="4917"/>
        <item x="3493"/>
        <item x="2353"/>
        <item x="4432"/>
        <item x="4386"/>
        <item x="3546"/>
        <item x="3735"/>
        <item x="797"/>
        <item x="1344"/>
        <item x="1584"/>
        <item x="2991"/>
        <item x="2752"/>
        <item x="1129"/>
        <item x="1424"/>
        <item x="4491"/>
        <item x="1236"/>
        <item x="2573"/>
        <item x="806"/>
        <item x="3953"/>
        <item x="1379"/>
        <item x="3113"/>
        <item x="3545"/>
        <item x="1997"/>
        <item x="2161"/>
        <item x="3315"/>
        <item x="2112"/>
        <item x="818"/>
        <item x="2109"/>
        <item x="4150"/>
        <item x="2937"/>
        <item x="3036"/>
        <item x="1999"/>
        <item x="348"/>
        <item x="2131"/>
        <item x="1819"/>
        <item x="4617"/>
        <item x="4382"/>
        <item x="2481"/>
        <item x="1669"/>
        <item x="4816"/>
        <item x="3509"/>
        <item x="2210"/>
        <item x="5194"/>
        <item x="5259"/>
        <item x="3280"/>
        <item x="377"/>
        <item x="4009"/>
        <item x="4271"/>
        <item x="4289"/>
        <item x="2354"/>
        <item x="376"/>
        <item x="823"/>
        <item x="5"/>
        <item x="4960"/>
        <item x="2208"/>
        <item x="391"/>
        <item x="2526"/>
        <item x="3875"/>
        <item x="4577"/>
        <item x="964"/>
        <item x="3556"/>
        <item x="2517"/>
        <item x="2207"/>
        <item x="1840"/>
        <item x="2341"/>
        <item x="4139"/>
        <item x="460"/>
        <item x="4403"/>
        <item x="5425"/>
        <item x="2753"/>
        <item x="702"/>
        <item x="2133"/>
        <item x="4962"/>
        <item x="5022"/>
        <item x="2767"/>
        <item x="4579"/>
        <item x="5092"/>
        <item x="1756"/>
        <item x="1131"/>
        <item x="3755"/>
        <item x="4425"/>
        <item x="3541"/>
        <item x="992"/>
        <item x="2910"/>
        <item x="4463"/>
        <item x="343"/>
        <item x="4558"/>
        <item x="4608"/>
        <item x="798"/>
        <item x="5309"/>
        <item x="5579"/>
        <item x="297"/>
        <item x="1745"/>
        <item x="1488"/>
        <item x="8"/>
        <item x="824"/>
        <item x="1376"/>
        <item x="745"/>
        <item x="936"/>
        <item x="1538"/>
        <item x="4160"/>
        <item x="1282"/>
        <item x="3750"/>
        <item x="2966"/>
        <item x="3607"/>
        <item x="3074"/>
        <item x="3482"/>
        <item x="3468"/>
        <item x="1328"/>
        <item x="3901"/>
        <item x="4893"/>
        <item x="5419"/>
        <item x="4434"/>
        <item x="1083"/>
        <item x="969"/>
        <item x="825"/>
        <item x="3065"/>
        <item x="1520"/>
        <item x="4306"/>
        <item x="5580"/>
        <item x="4488"/>
        <item x="5582"/>
        <item x="3423"/>
        <item x="5062"/>
        <item x="855"/>
        <item x="5578"/>
        <item x="388"/>
        <item x="3748"/>
        <item x="4363"/>
        <item x="2936"/>
        <item x="1822"/>
        <item x="2183"/>
        <item x="2556"/>
        <item x="5263"/>
        <item x="1704"/>
        <item x="2912"/>
        <item x="2725"/>
        <item x="1130"/>
        <item x="3771"/>
        <item x="5584"/>
        <item x="2434"/>
        <item x="5583"/>
        <item x="5581"/>
        <item x="5585"/>
        <item x="2520"/>
        <item x="3324"/>
        <item x="2506"/>
        <item x="5343"/>
        <item x="2460"/>
        <item x="3602"/>
        <item x="3643"/>
        <item x="1906"/>
        <item x="4191"/>
        <item x="802"/>
        <item x="5650"/>
        <item t="default"/>
      </items>
    </pivotField>
  </pivotFields>
  <rowFields count="1">
    <field x="1"/>
  </rowFields>
  <rowItems count="6"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4" item="0" hier="-1"/>
  </pageFields>
  <dataFields count="1">
    <dataField name="Antall av Heltall - råtall" fld="4" subtotal="count" baseField="1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L6081"/>
  <sheetViews>
    <sheetView showGridLines="0" workbookViewId="0">
      <pane ySplit="1" topLeftCell="A5835" activePane="bottomLeft" state="frozen"/>
      <selection pane="bottomLeft" activeCell="A6065" sqref="A6065:XFD6080"/>
    </sheetView>
  </sheetViews>
  <sheetFormatPr baseColWidth="10" defaultColWidth="11.42578125" defaultRowHeight="15" x14ac:dyDescent="0.25"/>
  <cols>
    <col min="1" max="1" width="16.28515625" style="26" bestFit="1" customWidth="1"/>
    <col min="2" max="2" width="12.5703125" style="26" bestFit="1" customWidth="1"/>
    <col min="3" max="3" width="9.5703125" style="26" bestFit="1" customWidth="1"/>
    <col min="4" max="4" width="55.28515625" style="26" bestFit="1" customWidth="1"/>
    <col min="5" max="5" width="13" style="26" bestFit="1" customWidth="1"/>
    <col min="6" max="6" width="15" style="28" bestFit="1" customWidth="1"/>
    <col min="7" max="7" width="12" style="26" bestFit="1" customWidth="1"/>
    <col min="8" max="8" width="13.7109375" style="26" bestFit="1" customWidth="1"/>
    <col min="9" max="9" width="14.42578125" style="26" bestFit="1" customWidth="1"/>
    <col min="10" max="10" width="10.7109375" style="26" bestFit="1" customWidth="1"/>
    <col min="11" max="11" width="14.5703125" style="26" bestFit="1" customWidth="1"/>
    <col min="12" max="16384" width="11.42578125" style="26"/>
  </cols>
  <sheetData>
    <row r="1" spans="1:12" ht="14.1" customHeight="1" x14ac:dyDescent="0.25">
      <c r="A1" s="124" t="s">
        <v>0</v>
      </c>
      <c r="B1" s="125"/>
      <c r="C1" s="125"/>
      <c r="D1" s="125"/>
      <c r="E1" s="125"/>
      <c r="F1" s="125"/>
    </row>
    <row r="2" spans="1:12" ht="14.1" customHeight="1" x14ac:dyDescent="0.25">
      <c r="A2" s="126" t="s">
        <v>1</v>
      </c>
      <c r="B2" s="127"/>
      <c r="C2" s="127"/>
      <c r="D2" s="127"/>
      <c r="E2" s="27">
        <f t="shared" ref="E2:K2" si="0">SUM(E5:E6063)</f>
        <v>9193761266</v>
      </c>
      <c r="F2" s="27">
        <f t="shared" si="0"/>
        <v>7572227617</v>
      </c>
      <c r="G2" s="27">
        <f t="shared" si="0"/>
        <v>530055933.19000077</v>
      </c>
      <c r="H2" s="27">
        <f t="shared" si="0"/>
        <v>385928873.35368347</v>
      </c>
      <c r="I2" s="27">
        <f t="shared" si="0"/>
        <v>382069584.6201424</v>
      </c>
      <c r="J2" s="27">
        <f t="shared" si="0"/>
        <v>382066601</v>
      </c>
      <c r="K2" s="27">
        <f t="shared" si="0"/>
        <v>382066601</v>
      </c>
      <c r="L2" s="97"/>
    </row>
    <row r="3" spans="1:12" ht="7.15" customHeight="1" x14ac:dyDescent="0.25"/>
    <row r="4" spans="1:12" ht="21" x14ac:dyDescent="0.25">
      <c r="A4" s="29" t="s">
        <v>2</v>
      </c>
      <c r="B4" s="29" t="s">
        <v>3</v>
      </c>
      <c r="C4" s="29" t="s">
        <v>4</v>
      </c>
      <c r="D4" s="29" t="s">
        <v>5</v>
      </c>
      <c r="E4" s="30" t="s">
        <v>6</v>
      </c>
      <c r="F4" s="31" t="s">
        <v>7</v>
      </c>
      <c r="G4" s="32" t="s">
        <v>8</v>
      </c>
      <c r="H4" s="33" t="s">
        <v>9</v>
      </c>
      <c r="I4" s="33" t="s">
        <v>10</v>
      </c>
      <c r="J4" s="33" t="s">
        <v>11</v>
      </c>
      <c r="K4" s="33" t="s">
        <v>12</v>
      </c>
    </row>
    <row r="5" spans="1:12" s="40" customFormat="1" hidden="1" x14ac:dyDescent="0.25">
      <c r="A5" s="34" t="s">
        <v>13</v>
      </c>
      <c r="B5" s="34" t="s">
        <v>14</v>
      </c>
      <c r="C5" s="34" t="s">
        <v>15</v>
      </c>
      <c r="D5" s="34" t="s">
        <v>16</v>
      </c>
      <c r="E5" s="35">
        <v>5762042</v>
      </c>
      <c r="F5" s="36">
        <v>5762042</v>
      </c>
      <c r="G5" s="37">
        <f>F5*0.07</f>
        <v>403342.94000000006</v>
      </c>
      <c r="H5" s="38">
        <f>G5*(1-'[1]Rapport Lottstift'!$Q$6)</f>
        <v>293670.30281607027</v>
      </c>
      <c r="I5" s="39">
        <f>H5*0.99</f>
        <v>290733.59978790954</v>
      </c>
      <c r="J5" s="40">
        <f>INT(I5)</f>
        <v>290733</v>
      </c>
      <c r="K5" s="40">
        <v>290733</v>
      </c>
    </row>
    <row r="6" spans="1:12" s="40" customFormat="1" hidden="1" x14ac:dyDescent="0.25">
      <c r="A6" s="34" t="s">
        <v>13</v>
      </c>
      <c r="B6" s="34" t="s">
        <v>17</v>
      </c>
      <c r="C6" s="34" t="s">
        <v>18</v>
      </c>
      <c r="D6" s="34" t="s">
        <v>19</v>
      </c>
      <c r="E6" s="35">
        <v>2540161</v>
      </c>
      <c r="F6" s="36">
        <v>2540161</v>
      </c>
      <c r="G6" s="37">
        <f t="shared" ref="G6:G69" si="1">F6*0.07</f>
        <v>177811.27000000002</v>
      </c>
      <c r="H6" s="38">
        <f>G6*(1-'[1]Rapport Lottstift'!$Q$6)</f>
        <v>129462.75818044571</v>
      </c>
      <c r="I6" s="39">
        <f t="shared" ref="I6:I69" si="2">H6*0.99</f>
        <v>128168.13059864126</v>
      </c>
      <c r="J6" s="40">
        <f t="shared" ref="J6:J69" si="3">INT(I6)</f>
        <v>128168</v>
      </c>
      <c r="K6" s="40">
        <v>128168</v>
      </c>
    </row>
    <row r="7" spans="1:12" s="40" customFormat="1" hidden="1" x14ac:dyDescent="0.25">
      <c r="A7" s="34" t="s">
        <v>13</v>
      </c>
      <c r="B7" s="34" t="s">
        <v>20</v>
      </c>
      <c r="C7" s="34" t="s">
        <v>21</v>
      </c>
      <c r="D7" s="34" t="s">
        <v>22</v>
      </c>
      <c r="E7" s="35">
        <v>2695846</v>
      </c>
      <c r="F7" s="36">
        <v>2695846</v>
      </c>
      <c r="G7" s="37">
        <f t="shared" si="1"/>
        <v>188709.22000000003</v>
      </c>
      <c r="H7" s="38">
        <f>G7*(1-'[1]Rapport Lottstift'!$Q$6)</f>
        <v>137397.45582650937</v>
      </c>
      <c r="I7" s="39">
        <f t="shared" si="2"/>
        <v>136023.48126824427</v>
      </c>
      <c r="J7" s="40">
        <f t="shared" si="3"/>
        <v>136023</v>
      </c>
      <c r="K7" s="40">
        <v>136023</v>
      </c>
    </row>
    <row r="8" spans="1:12" s="40" customFormat="1" hidden="1" x14ac:dyDescent="0.25">
      <c r="A8" s="34" t="s">
        <v>13</v>
      </c>
      <c r="B8" s="34" t="s">
        <v>23</v>
      </c>
      <c r="C8" s="34"/>
      <c r="D8" s="34" t="s">
        <v>24</v>
      </c>
      <c r="E8" s="35">
        <v>3376229</v>
      </c>
      <c r="F8" s="36">
        <v>3376229</v>
      </c>
      <c r="G8" s="37">
        <f t="shared" si="1"/>
        <v>236336.03000000003</v>
      </c>
      <c r="H8" s="38">
        <f>G8*(1-'[1]Rapport Lottstift'!$Q$6)</f>
        <v>172074.10025931743</v>
      </c>
      <c r="I8" s="39">
        <f t="shared" si="2"/>
        <v>170353.35925672424</v>
      </c>
      <c r="J8" s="40">
        <f t="shared" si="3"/>
        <v>170353</v>
      </c>
      <c r="K8" s="40">
        <v>170353</v>
      </c>
    </row>
    <row r="9" spans="1:12" s="40" customFormat="1" hidden="1" x14ac:dyDescent="0.25">
      <c r="A9" s="34" t="s">
        <v>13</v>
      </c>
      <c r="B9" s="34" t="s">
        <v>25</v>
      </c>
      <c r="C9" s="34" t="s">
        <v>26</v>
      </c>
      <c r="D9" s="34" t="s">
        <v>27</v>
      </c>
      <c r="E9" s="35">
        <v>5496210</v>
      </c>
      <c r="F9" s="36">
        <v>5496210</v>
      </c>
      <c r="G9" s="37">
        <f t="shared" si="1"/>
        <v>384734.7</v>
      </c>
      <c r="H9" s="38">
        <f>G9*(1-'[1]Rapport Lottstift'!$Q$6)</f>
        <v>280121.81359329092</v>
      </c>
      <c r="I9" s="39">
        <f t="shared" si="2"/>
        <v>277320.59545735799</v>
      </c>
      <c r="J9" s="40">
        <f t="shared" si="3"/>
        <v>277320</v>
      </c>
      <c r="K9" s="40">
        <v>277320</v>
      </c>
    </row>
    <row r="10" spans="1:12" s="40" customFormat="1" hidden="1" x14ac:dyDescent="0.25">
      <c r="A10" s="34" t="s">
        <v>13</v>
      </c>
      <c r="B10" s="34" t="s">
        <v>28</v>
      </c>
      <c r="C10" s="34"/>
      <c r="D10" s="34" t="s">
        <v>29</v>
      </c>
      <c r="E10" s="35">
        <v>12143261</v>
      </c>
      <c r="F10" s="36">
        <v>11612051</v>
      </c>
      <c r="G10" s="37">
        <f t="shared" si="1"/>
        <v>812843.57000000007</v>
      </c>
      <c r="H10" s="38">
        <f>G10*(1-'[1]Rapport Lottstift'!$Q$6)</f>
        <v>591823.96335980389</v>
      </c>
      <c r="I10" s="39">
        <f t="shared" si="2"/>
        <v>585905.72372620588</v>
      </c>
      <c r="J10" s="40">
        <f t="shared" si="3"/>
        <v>585905</v>
      </c>
      <c r="K10" s="40">
        <v>585905</v>
      </c>
    </row>
    <row r="11" spans="1:12" s="40" customFormat="1" hidden="1" x14ac:dyDescent="0.25">
      <c r="A11" s="34" t="s">
        <v>13</v>
      </c>
      <c r="B11" s="34" t="s">
        <v>30</v>
      </c>
      <c r="C11" s="34" t="s">
        <v>31</v>
      </c>
      <c r="D11" s="34" t="s">
        <v>32</v>
      </c>
      <c r="E11" s="35">
        <v>2623053</v>
      </c>
      <c r="F11" s="36">
        <v>2623053</v>
      </c>
      <c r="G11" s="37">
        <f t="shared" si="1"/>
        <v>183613.71000000002</v>
      </c>
      <c r="H11" s="38">
        <f>G11*(1-'[1]Rapport Lottstift'!$Q$6)</f>
        <v>133687.46163471238</v>
      </c>
      <c r="I11" s="39">
        <f t="shared" si="2"/>
        <v>132350.58701836524</v>
      </c>
      <c r="J11" s="40">
        <f t="shared" si="3"/>
        <v>132350</v>
      </c>
      <c r="K11" s="40">
        <v>132350</v>
      </c>
    </row>
    <row r="12" spans="1:12" s="40" customFormat="1" hidden="1" x14ac:dyDescent="0.25">
      <c r="A12" s="34" t="s">
        <v>13</v>
      </c>
      <c r="B12" s="34" t="s">
        <v>33</v>
      </c>
      <c r="C12" s="34" t="s">
        <v>34</v>
      </c>
      <c r="D12" s="34" t="s">
        <v>35</v>
      </c>
      <c r="E12" s="35">
        <v>2679842</v>
      </c>
      <c r="F12" s="36">
        <v>2679842</v>
      </c>
      <c r="G12" s="37">
        <f t="shared" si="1"/>
        <v>187588.94000000003</v>
      </c>
      <c r="H12" s="38">
        <f>G12*(1-'[1]Rapport Lottstift'!$Q$6)</f>
        <v>136581.79021243221</v>
      </c>
      <c r="I12" s="39">
        <f t="shared" si="2"/>
        <v>135215.9723103079</v>
      </c>
      <c r="J12" s="40">
        <f t="shared" si="3"/>
        <v>135215</v>
      </c>
      <c r="K12" s="40">
        <v>135215</v>
      </c>
    </row>
    <row r="13" spans="1:12" s="40" customFormat="1" hidden="1" x14ac:dyDescent="0.25">
      <c r="A13" s="34" t="s">
        <v>13</v>
      </c>
      <c r="B13" s="34" t="s">
        <v>36</v>
      </c>
      <c r="C13" s="34" t="s">
        <v>37</v>
      </c>
      <c r="D13" s="34" t="s">
        <v>38</v>
      </c>
      <c r="E13" s="35">
        <v>15137199</v>
      </c>
      <c r="F13" s="36">
        <v>15137199</v>
      </c>
      <c r="G13" s="37">
        <f t="shared" si="1"/>
        <v>1059603.9300000002</v>
      </c>
      <c r="H13" s="38">
        <f>G13*(1-'[1]Rapport Lottstift'!$Q$6)</f>
        <v>771487.92287822883</v>
      </c>
      <c r="I13" s="39">
        <f t="shared" si="2"/>
        <v>763773.04364944657</v>
      </c>
      <c r="J13" s="40">
        <f t="shared" si="3"/>
        <v>763773</v>
      </c>
      <c r="K13" s="40">
        <v>763773</v>
      </c>
    </row>
    <row r="14" spans="1:12" s="40" customFormat="1" hidden="1" x14ac:dyDescent="0.25">
      <c r="A14" s="34" t="s">
        <v>13</v>
      </c>
      <c r="B14" s="34" t="s">
        <v>39</v>
      </c>
      <c r="C14" s="34" t="s">
        <v>40</v>
      </c>
      <c r="D14" s="34" t="s">
        <v>41</v>
      </c>
      <c r="E14" s="35">
        <v>8201553</v>
      </c>
      <c r="F14" s="36">
        <v>5349372</v>
      </c>
      <c r="G14" s="37">
        <f t="shared" si="1"/>
        <v>374456.04000000004</v>
      </c>
      <c r="H14" s="38">
        <f>G14*(1-'[1]Rapport Lottstift'!$Q$6)</f>
        <v>272638.0153278659</v>
      </c>
      <c r="I14" s="39">
        <f t="shared" si="2"/>
        <v>269911.63517458725</v>
      </c>
      <c r="J14" s="40">
        <f t="shared" si="3"/>
        <v>269911</v>
      </c>
      <c r="K14" s="40">
        <v>269911</v>
      </c>
    </row>
    <row r="15" spans="1:12" s="40" customFormat="1" hidden="1" x14ac:dyDescent="0.25">
      <c r="A15" s="34" t="s">
        <v>13</v>
      </c>
      <c r="B15" s="34" t="s">
        <v>42</v>
      </c>
      <c r="C15" s="34" t="s">
        <v>43</v>
      </c>
      <c r="D15" s="34" t="s">
        <v>44</v>
      </c>
      <c r="E15" s="35">
        <v>1522897</v>
      </c>
      <c r="F15" s="36">
        <v>1522897</v>
      </c>
      <c r="G15" s="37">
        <f t="shared" si="1"/>
        <v>106602.79000000001</v>
      </c>
      <c r="H15" s="38">
        <f>G15*(1-'[1]Rapport Lottstift'!$Q$6)</f>
        <v>77616.515663663144</v>
      </c>
      <c r="I15" s="39">
        <f t="shared" si="2"/>
        <v>76840.350507026509</v>
      </c>
      <c r="J15" s="40">
        <f t="shared" si="3"/>
        <v>76840</v>
      </c>
      <c r="K15" s="40">
        <v>76840</v>
      </c>
    </row>
    <row r="16" spans="1:12" s="40" customFormat="1" hidden="1" x14ac:dyDescent="0.25">
      <c r="A16" s="34" t="s">
        <v>13</v>
      </c>
      <c r="B16" s="34" t="s">
        <v>45</v>
      </c>
      <c r="C16" s="34" t="s">
        <v>46</v>
      </c>
      <c r="D16" s="34" t="s">
        <v>47</v>
      </c>
      <c r="E16" s="35">
        <v>4916495</v>
      </c>
      <c r="F16" s="36">
        <v>4916495</v>
      </c>
      <c r="G16" s="37">
        <f t="shared" si="1"/>
        <v>344154.65</v>
      </c>
      <c r="H16" s="38">
        <f>G16*(1-'[1]Rapport Lottstift'!$Q$6)</f>
        <v>250575.85061748858</v>
      </c>
      <c r="I16" s="39">
        <f t="shared" si="2"/>
        <v>248070.09211131369</v>
      </c>
      <c r="J16" s="40">
        <f t="shared" si="3"/>
        <v>248070</v>
      </c>
      <c r="K16" s="40">
        <v>248070</v>
      </c>
    </row>
    <row r="17" spans="1:11" s="40" customFormat="1" hidden="1" x14ac:dyDescent="0.25">
      <c r="A17" s="34" t="s">
        <v>13</v>
      </c>
      <c r="B17" s="34" t="s">
        <v>48</v>
      </c>
      <c r="C17" s="34" t="s">
        <v>49</v>
      </c>
      <c r="D17" s="34" t="s">
        <v>50</v>
      </c>
      <c r="E17" s="35">
        <v>7114101</v>
      </c>
      <c r="F17" s="36">
        <v>6414101</v>
      </c>
      <c r="G17" s="37">
        <f t="shared" si="1"/>
        <v>448987.07000000007</v>
      </c>
      <c r="H17" s="38">
        <f>G17*(1-'[1]Rapport Lottstift'!$Q$6)</f>
        <v>326903.37608834833</v>
      </c>
      <c r="I17" s="39">
        <f t="shared" si="2"/>
        <v>323634.34232746484</v>
      </c>
      <c r="J17" s="40">
        <f t="shared" si="3"/>
        <v>323634</v>
      </c>
      <c r="K17" s="40">
        <v>323634</v>
      </c>
    </row>
    <row r="18" spans="1:11" s="40" customFormat="1" hidden="1" x14ac:dyDescent="0.25">
      <c r="A18" s="34" t="s">
        <v>13</v>
      </c>
      <c r="B18" s="34" t="s">
        <v>51</v>
      </c>
      <c r="C18" s="34" t="s">
        <v>52</v>
      </c>
      <c r="D18" s="34" t="s">
        <v>53</v>
      </c>
      <c r="E18" s="35">
        <v>1359346</v>
      </c>
      <c r="F18" s="36">
        <v>1359346</v>
      </c>
      <c r="G18" s="37">
        <f t="shared" si="1"/>
        <v>95154.220000000016</v>
      </c>
      <c r="H18" s="38">
        <f>G18*(1-'[1]Rapport Lottstift'!$Q$6)</f>
        <v>69280.91663542435</v>
      </c>
      <c r="I18" s="39">
        <f t="shared" si="2"/>
        <v>68588.107469070106</v>
      </c>
      <c r="J18" s="40">
        <f t="shared" si="3"/>
        <v>68588</v>
      </c>
      <c r="K18" s="40">
        <v>68588</v>
      </c>
    </row>
    <row r="19" spans="1:11" s="40" customFormat="1" hidden="1" x14ac:dyDescent="0.25">
      <c r="A19" s="34" t="s">
        <v>13</v>
      </c>
      <c r="B19" s="34" t="s">
        <v>54</v>
      </c>
      <c r="C19" s="34" t="s">
        <v>55</v>
      </c>
      <c r="D19" s="34" t="s">
        <v>56</v>
      </c>
      <c r="E19" s="35">
        <v>2506392</v>
      </c>
      <c r="F19" s="36">
        <v>2506392</v>
      </c>
      <c r="G19" s="37">
        <f t="shared" si="1"/>
        <v>175447.44</v>
      </c>
      <c r="H19" s="38">
        <f>G19*(1-'[1]Rapport Lottstift'!$Q$6)</f>
        <v>127741.67519358169</v>
      </c>
      <c r="I19" s="39">
        <f t="shared" si="2"/>
        <v>126464.25844164587</v>
      </c>
      <c r="J19" s="40">
        <f t="shared" si="3"/>
        <v>126464</v>
      </c>
      <c r="K19" s="40">
        <v>126464</v>
      </c>
    </row>
    <row r="20" spans="1:11" s="40" customFormat="1" hidden="1" x14ac:dyDescent="0.25">
      <c r="A20" s="34" t="s">
        <v>57</v>
      </c>
      <c r="B20" s="34" t="s">
        <v>58</v>
      </c>
      <c r="C20" s="34"/>
      <c r="D20" s="34" t="s">
        <v>59</v>
      </c>
      <c r="E20" s="41">
        <v>1</v>
      </c>
      <c r="F20" s="36">
        <v>1</v>
      </c>
      <c r="G20" s="37">
        <f t="shared" si="1"/>
        <v>7.0000000000000007E-2</v>
      </c>
      <c r="H20" s="38">
        <f>G20*(1-'[1]Rapport Lottstift'!$Q$6)</f>
        <v>5.0966359290000006E-2</v>
      </c>
      <c r="I20" s="39">
        <f t="shared" si="2"/>
        <v>5.0456695697100006E-2</v>
      </c>
      <c r="J20" s="40">
        <f t="shared" si="3"/>
        <v>0</v>
      </c>
      <c r="K20" s="40">
        <v>0</v>
      </c>
    </row>
    <row r="21" spans="1:11" s="40" customFormat="1" hidden="1" x14ac:dyDescent="0.25">
      <c r="A21" s="34" t="s">
        <v>57</v>
      </c>
      <c r="B21" s="34" t="s">
        <v>60</v>
      </c>
      <c r="C21" s="34"/>
      <c r="D21" s="34" t="s">
        <v>61</v>
      </c>
      <c r="E21" s="41">
        <v>1</v>
      </c>
      <c r="F21" s="36">
        <v>1</v>
      </c>
      <c r="G21" s="37">
        <f t="shared" si="1"/>
        <v>7.0000000000000007E-2</v>
      </c>
      <c r="H21" s="38">
        <f>G21*(1-'[1]Rapport Lottstift'!$Q$6)</f>
        <v>5.0966359290000006E-2</v>
      </c>
      <c r="I21" s="39">
        <f t="shared" si="2"/>
        <v>5.0456695697100006E-2</v>
      </c>
      <c r="J21" s="40">
        <f t="shared" si="3"/>
        <v>0</v>
      </c>
      <c r="K21" s="40">
        <v>0</v>
      </c>
    </row>
    <row r="22" spans="1:11" s="40" customFormat="1" hidden="1" x14ac:dyDescent="0.25">
      <c r="A22" s="34" t="s">
        <v>57</v>
      </c>
      <c r="B22" s="34" t="s">
        <v>62</v>
      </c>
      <c r="C22" s="34" t="s">
        <v>63</v>
      </c>
      <c r="D22" s="34" t="s">
        <v>64</v>
      </c>
      <c r="E22" s="35">
        <v>3670</v>
      </c>
      <c r="F22" s="36">
        <v>3670</v>
      </c>
      <c r="G22" s="37">
        <f t="shared" si="1"/>
        <v>256.90000000000003</v>
      </c>
      <c r="H22" s="38">
        <f>G22*(1-'[1]Rapport Lottstift'!$Q$6)</f>
        <v>187.04653859430005</v>
      </c>
      <c r="I22" s="39">
        <f t="shared" si="2"/>
        <v>185.17607320835705</v>
      </c>
      <c r="J22" s="40">
        <f t="shared" si="3"/>
        <v>185</v>
      </c>
      <c r="K22" s="40">
        <v>185</v>
      </c>
    </row>
    <row r="23" spans="1:11" s="40" customFormat="1" hidden="1" x14ac:dyDescent="0.25">
      <c r="A23" s="34" t="s">
        <v>57</v>
      </c>
      <c r="B23" s="34" t="s">
        <v>65</v>
      </c>
      <c r="C23" s="34"/>
      <c r="D23" s="34" t="s">
        <v>66</v>
      </c>
      <c r="E23" s="35">
        <v>3840</v>
      </c>
      <c r="F23" s="36">
        <v>3840</v>
      </c>
      <c r="G23" s="37">
        <f t="shared" si="1"/>
        <v>268.8</v>
      </c>
      <c r="H23" s="38">
        <f>G23*(1-'[1]Rapport Lottstift'!$Q$6)</f>
        <v>195.71081967360001</v>
      </c>
      <c r="I23" s="39">
        <f t="shared" si="2"/>
        <v>193.753711476864</v>
      </c>
      <c r="J23" s="40">
        <f t="shared" si="3"/>
        <v>193</v>
      </c>
      <c r="K23" s="40">
        <v>193</v>
      </c>
    </row>
    <row r="24" spans="1:11" s="40" customFormat="1" hidden="1" x14ac:dyDescent="0.25">
      <c r="A24" s="34" t="s">
        <v>57</v>
      </c>
      <c r="B24" s="34" t="s">
        <v>67</v>
      </c>
      <c r="C24" s="34" t="s">
        <v>68</v>
      </c>
      <c r="D24" s="34" t="s">
        <v>69</v>
      </c>
      <c r="E24" s="35">
        <v>4462</v>
      </c>
      <c r="F24" s="36">
        <v>4462</v>
      </c>
      <c r="G24" s="37">
        <f t="shared" si="1"/>
        <v>312.34000000000003</v>
      </c>
      <c r="H24" s="38">
        <f>G24*(1-'[1]Rapport Lottstift'!$Q$6)</f>
        <v>227.41189515198005</v>
      </c>
      <c r="I24" s="39">
        <f t="shared" si="2"/>
        <v>225.13777620046025</v>
      </c>
      <c r="J24" s="40">
        <f t="shared" si="3"/>
        <v>225</v>
      </c>
      <c r="K24" s="40">
        <v>225</v>
      </c>
    </row>
    <row r="25" spans="1:11" s="40" customFormat="1" hidden="1" x14ac:dyDescent="0.25">
      <c r="A25" s="34" t="s">
        <v>57</v>
      </c>
      <c r="B25" s="34" t="s">
        <v>70</v>
      </c>
      <c r="C25" s="34"/>
      <c r="D25" s="34" t="s">
        <v>71</v>
      </c>
      <c r="E25" s="35">
        <v>6298</v>
      </c>
      <c r="F25" s="36">
        <v>6298</v>
      </c>
      <c r="G25" s="37">
        <f t="shared" si="1"/>
        <v>440.86</v>
      </c>
      <c r="H25" s="38">
        <f>G25*(1-'[1]Rapport Lottstift'!$Q$6)</f>
        <v>320.98613080842</v>
      </c>
      <c r="I25" s="39">
        <f t="shared" si="2"/>
        <v>317.77626950033579</v>
      </c>
      <c r="J25" s="40">
        <f t="shared" si="3"/>
        <v>317</v>
      </c>
      <c r="K25" s="40">
        <v>317</v>
      </c>
    </row>
    <row r="26" spans="1:11" s="40" customFormat="1" hidden="1" x14ac:dyDescent="0.25">
      <c r="A26" s="34" t="s">
        <v>57</v>
      </c>
      <c r="B26" s="34" t="s">
        <v>72</v>
      </c>
      <c r="C26" s="34"/>
      <c r="D26" s="34" t="s">
        <v>73</v>
      </c>
      <c r="E26" s="35">
        <v>6480</v>
      </c>
      <c r="F26" s="36">
        <v>6480</v>
      </c>
      <c r="G26" s="37">
        <f t="shared" si="1"/>
        <v>453.6</v>
      </c>
      <c r="H26" s="38">
        <f>G26*(1-'[1]Rapport Lottstift'!$Q$6)</f>
        <v>330.26200819920001</v>
      </c>
      <c r="I26" s="39">
        <f t="shared" si="2"/>
        <v>326.95938811720799</v>
      </c>
      <c r="J26" s="40">
        <f t="shared" si="3"/>
        <v>326</v>
      </c>
      <c r="K26" s="40">
        <v>326</v>
      </c>
    </row>
    <row r="27" spans="1:11" s="40" customFormat="1" hidden="1" x14ac:dyDescent="0.25">
      <c r="A27" s="34" t="s">
        <v>57</v>
      </c>
      <c r="B27" s="34" t="s">
        <v>74</v>
      </c>
      <c r="C27" s="34" t="s">
        <v>75</v>
      </c>
      <c r="D27" s="34" t="s">
        <v>76</v>
      </c>
      <c r="E27" s="35">
        <v>7561</v>
      </c>
      <c r="F27" s="36">
        <v>7561</v>
      </c>
      <c r="G27" s="37">
        <f t="shared" si="1"/>
        <v>529.2700000000001</v>
      </c>
      <c r="H27" s="38">
        <f>G27*(1-'[1]Rapport Lottstift'!$Q$6)</f>
        <v>385.3566425916901</v>
      </c>
      <c r="I27" s="39">
        <f t="shared" si="2"/>
        <v>381.50307616577322</v>
      </c>
      <c r="J27" s="40">
        <f t="shared" si="3"/>
        <v>381</v>
      </c>
      <c r="K27" s="40">
        <v>381</v>
      </c>
    </row>
    <row r="28" spans="1:11" s="40" customFormat="1" hidden="1" x14ac:dyDescent="0.25">
      <c r="A28" s="34" t="s">
        <v>57</v>
      </c>
      <c r="B28" s="34" t="s">
        <v>77</v>
      </c>
      <c r="C28" s="34" t="s">
        <v>78</v>
      </c>
      <c r="D28" s="34" t="s">
        <v>79</v>
      </c>
      <c r="E28" s="35">
        <v>7656</v>
      </c>
      <c r="F28" s="36">
        <v>7656</v>
      </c>
      <c r="G28" s="37">
        <f t="shared" si="1"/>
        <v>535.92000000000007</v>
      </c>
      <c r="H28" s="38">
        <f>G28*(1-'[1]Rapport Lottstift'!$Q$6)</f>
        <v>390.19844672424006</v>
      </c>
      <c r="I28" s="39">
        <f t="shared" si="2"/>
        <v>386.29646225699764</v>
      </c>
      <c r="J28" s="40">
        <f t="shared" si="3"/>
        <v>386</v>
      </c>
      <c r="K28" s="40">
        <v>386</v>
      </c>
    </row>
    <row r="29" spans="1:11" s="40" customFormat="1" hidden="1" x14ac:dyDescent="0.25">
      <c r="A29" s="34" t="s">
        <v>57</v>
      </c>
      <c r="B29" s="34" t="s">
        <v>80</v>
      </c>
      <c r="C29" s="34"/>
      <c r="D29" s="34" t="s">
        <v>81</v>
      </c>
      <c r="E29" s="35">
        <v>7875</v>
      </c>
      <c r="F29" s="36">
        <v>7875</v>
      </c>
      <c r="G29" s="37">
        <f t="shared" si="1"/>
        <v>551.25</v>
      </c>
      <c r="H29" s="38">
        <f>G29*(1-'[1]Rapport Lottstift'!$Q$6)</f>
        <v>401.36007940875004</v>
      </c>
      <c r="I29" s="39">
        <f t="shared" si="2"/>
        <v>397.34647861466254</v>
      </c>
      <c r="J29" s="40">
        <f t="shared" si="3"/>
        <v>397</v>
      </c>
      <c r="K29" s="40">
        <v>397</v>
      </c>
    </row>
    <row r="30" spans="1:11" s="40" customFormat="1" hidden="1" x14ac:dyDescent="0.25">
      <c r="A30" s="34" t="s">
        <v>57</v>
      </c>
      <c r="B30" s="34" t="s">
        <v>82</v>
      </c>
      <c r="C30" s="34"/>
      <c r="D30" s="34" t="s">
        <v>83</v>
      </c>
      <c r="E30" s="35">
        <v>8000</v>
      </c>
      <c r="F30" s="36">
        <v>8000</v>
      </c>
      <c r="G30" s="37">
        <f t="shared" si="1"/>
        <v>560</v>
      </c>
      <c r="H30" s="38">
        <f>G30*(1-'[1]Rapport Lottstift'!$Q$6)</f>
        <v>407.73087432</v>
      </c>
      <c r="I30" s="39">
        <f t="shared" si="2"/>
        <v>403.65356557680002</v>
      </c>
      <c r="J30" s="40">
        <f t="shared" si="3"/>
        <v>403</v>
      </c>
      <c r="K30" s="40">
        <v>403</v>
      </c>
    </row>
    <row r="31" spans="1:11" s="40" customFormat="1" hidden="1" x14ac:dyDescent="0.25">
      <c r="A31" s="34" t="s">
        <v>57</v>
      </c>
      <c r="B31" s="34" t="s">
        <v>84</v>
      </c>
      <c r="C31" s="34"/>
      <c r="D31" s="34" t="s">
        <v>85</v>
      </c>
      <c r="E31" s="35">
        <v>10000</v>
      </c>
      <c r="F31" s="36">
        <v>10000</v>
      </c>
      <c r="G31" s="37">
        <f t="shared" si="1"/>
        <v>700.00000000000011</v>
      </c>
      <c r="H31" s="38">
        <f>G31*(1-'[1]Rapport Lottstift'!$Q$6)</f>
        <v>509.66359290000014</v>
      </c>
      <c r="I31" s="39">
        <f t="shared" si="2"/>
        <v>504.56695697100014</v>
      </c>
      <c r="J31" s="40">
        <f t="shared" si="3"/>
        <v>504</v>
      </c>
      <c r="K31" s="40">
        <v>504</v>
      </c>
    </row>
    <row r="32" spans="1:11" s="40" customFormat="1" hidden="1" x14ac:dyDescent="0.25">
      <c r="A32" s="34" t="s">
        <v>57</v>
      </c>
      <c r="B32" s="34" t="s">
        <v>86</v>
      </c>
      <c r="C32" s="34" t="s">
        <v>87</v>
      </c>
      <c r="D32" s="34" t="s">
        <v>88</v>
      </c>
      <c r="E32" s="35">
        <v>10130</v>
      </c>
      <c r="F32" s="36">
        <v>10130</v>
      </c>
      <c r="G32" s="37">
        <f t="shared" si="1"/>
        <v>709.1</v>
      </c>
      <c r="H32" s="38">
        <f>G32*(1-'[1]Rapport Lottstift'!$Q$6)</f>
        <v>516.28921960770003</v>
      </c>
      <c r="I32" s="39">
        <f t="shared" si="2"/>
        <v>511.12632741162304</v>
      </c>
      <c r="J32" s="40">
        <f t="shared" si="3"/>
        <v>511</v>
      </c>
      <c r="K32" s="40">
        <v>511</v>
      </c>
    </row>
    <row r="33" spans="1:11" s="40" customFormat="1" hidden="1" x14ac:dyDescent="0.25">
      <c r="A33" s="34" t="s">
        <v>57</v>
      </c>
      <c r="B33" s="34" t="s">
        <v>89</v>
      </c>
      <c r="C33" s="34" t="s">
        <v>90</v>
      </c>
      <c r="D33" s="34" t="s">
        <v>91</v>
      </c>
      <c r="E33" s="35">
        <v>10550</v>
      </c>
      <c r="F33" s="36">
        <v>10550</v>
      </c>
      <c r="G33" s="37">
        <f t="shared" si="1"/>
        <v>738.50000000000011</v>
      </c>
      <c r="H33" s="38">
        <f>G33*(1-'[1]Rapport Lottstift'!$Q$6)</f>
        <v>537.69509050950012</v>
      </c>
      <c r="I33" s="39">
        <f t="shared" si="2"/>
        <v>532.31813960440513</v>
      </c>
      <c r="J33" s="40">
        <f t="shared" si="3"/>
        <v>532</v>
      </c>
      <c r="K33" s="40">
        <v>532</v>
      </c>
    </row>
    <row r="34" spans="1:11" s="40" customFormat="1" hidden="1" x14ac:dyDescent="0.25">
      <c r="A34" s="34" t="s">
        <v>57</v>
      </c>
      <c r="B34" s="34" t="s">
        <v>92</v>
      </c>
      <c r="C34" s="34" t="s">
        <v>93</v>
      </c>
      <c r="D34" s="34" t="s">
        <v>94</v>
      </c>
      <c r="E34" s="35">
        <v>10620</v>
      </c>
      <c r="F34" s="36">
        <v>10620</v>
      </c>
      <c r="G34" s="37">
        <f t="shared" si="1"/>
        <v>743.40000000000009</v>
      </c>
      <c r="H34" s="38">
        <f>G34*(1-'[1]Rapport Lottstift'!$Q$6)</f>
        <v>541.26273565980011</v>
      </c>
      <c r="I34" s="39">
        <f t="shared" si="2"/>
        <v>535.85010830320209</v>
      </c>
      <c r="J34" s="40">
        <f t="shared" si="3"/>
        <v>535</v>
      </c>
      <c r="K34" s="40">
        <v>535</v>
      </c>
    </row>
    <row r="35" spans="1:11" s="40" customFormat="1" hidden="1" x14ac:dyDescent="0.25">
      <c r="A35" s="34" t="s">
        <v>57</v>
      </c>
      <c r="B35" s="34" t="s">
        <v>95</v>
      </c>
      <c r="C35" s="34" t="s">
        <v>96</v>
      </c>
      <c r="D35" s="34" t="s">
        <v>97</v>
      </c>
      <c r="E35" s="35">
        <v>10777</v>
      </c>
      <c r="F35" s="36">
        <v>10777</v>
      </c>
      <c r="G35" s="37">
        <f t="shared" si="1"/>
        <v>754.3900000000001</v>
      </c>
      <c r="H35" s="38">
        <f>G35*(1-'[1]Rapport Lottstift'!$Q$6)</f>
        <v>549.26445406833011</v>
      </c>
      <c r="I35" s="39">
        <f t="shared" si="2"/>
        <v>543.77180952764684</v>
      </c>
      <c r="J35" s="40">
        <f t="shared" si="3"/>
        <v>543</v>
      </c>
      <c r="K35" s="40">
        <v>543</v>
      </c>
    </row>
    <row r="36" spans="1:11" s="40" customFormat="1" hidden="1" x14ac:dyDescent="0.25">
      <c r="A36" s="34" t="s">
        <v>57</v>
      </c>
      <c r="B36" s="34" t="s">
        <v>98</v>
      </c>
      <c r="C36" s="34" t="s">
        <v>99</v>
      </c>
      <c r="D36" s="34" t="s">
        <v>100</v>
      </c>
      <c r="E36" s="35">
        <v>11400</v>
      </c>
      <c r="F36" s="36">
        <v>11400</v>
      </c>
      <c r="G36" s="37">
        <f t="shared" si="1"/>
        <v>798.00000000000011</v>
      </c>
      <c r="H36" s="38">
        <f>G36*(1-'[1]Rapport Lottstift'!$Q$6)</f>
        <v>581.01649590600016</v>
      </c>
      <c r="I36" s="39">
        <f t="shared" si="2"/>
        <v>575.20633094694017</v>
      </c>
      <c r="J36" s="40">
        <f t="shared" si="3"/>
        <v>575</v>
      </c>
      <c r="K36" s="40">
        <v>575</v>
      </c>
    </row>
    <row r="37" spans="1:11" s="40" customFormat="1" hidden="1" x14ac:dyDescent="0.25">
      <c r="A37" s="34" t="s">
        <v>57</v>
      </c>
      <c r="B37" s="34" t="s">
        <v>101</v>
      </c>
      <c r="C37" s="34" t="s">
        <v>102</v>
      </c>
      <c r="D37" s="34" t="s">
        <v>103</v>
      </c>
      <c r="E37" s="35">
        <v>11855</v>
      </c>
      <c r="F37" s="36">
        <v>11855</v>
      </c>
      <c r="G37" s="37">
        <f t="shared" si="1"/>
        <v>829.85</v>
      </c>
      <c r="H37" s="38">
        <f>G37*(1-'[1]Rapport Lottstift'!$Q$6)</f>
        <v>604.20618938295001</v>
      </c>
      <c r="I37" s="39">
        <f t="shared" si="2"/>
        <v>598.16412748912046</v>
      </c>
      <c r="J37" s="40">
        <f t="shared" si="3"/>
        <v>598</v>
      </c>
      <c r="K37" s="40">
        <v>598</v>
      </c>
    </row>
    <row r="38" spans="1:11" s="40" customFormat="1" hidden="1" x14ac:dyDescent="0.25">
      <c r="A38" s="34" t="s">
        <v>57</v>
      </c>
      <c r="B38" s="34" t="s">
        <v>104</v>
      </c>
      <c r="C38" s="34" t="s">
        <v>105</v>
      </c>
      <c r="D38" s="34" t="s">
        <v>106</v>
      </c>
      <c r="E38" s="35">
        <v>12183</v>
      </c>
      <c r="F38" s="36">
        <v>12183</v>
      </c>
      <c r="G38" s="37">
        <f t="shared" si="1"/>
        <v>852.81000000000006</v>
      </c>
      <c r="H38" s="38">
        <f>G38*(1-'[1]Rapport Lottstift'!$Q$6)</f>
        <v>620.92315523007005</v>
      </c>
      <c r="I38" s="39">
        <f t="shared" si="2"/>
        <v>614.71392367776934</v>
      </c>
      <c r="J38" s="40">
        <f t="shared" si="3"/>
        <v>614</v>
      </c>
      <c r="K38" s="40">
        <v>614</v>
      </c>
    </row>
    <row r="39" spans="1:11" s="40" customFormat="1" hidden="1" x14ac:dyDescent="0.25">
      <c r="A39" s="34" t="s">
        <v>57</v>
      </c>
      <c r="B39" s="34" t="s">
        <v>107</v>
      </c>
      <c r="C39" s="34"/>
      <c r="D39" s="34" t="s">
        <v>108</v>
      </c>
      <c r="E39" s="35">
        <v>12350</v>
      </c>
      <c r="F39" s="36">
        <v>12350</v>
      </c>
      <c r="G39" s="37">
        <f t="shared" si="1"/>
        <v>864.50000000000011</v>
      </c>
      <c r="H39" s="38">
        <f>G39*(1-'[1]Rapport Lottstift'!$Q$6)</f>
        <v>629.43453723150014</v>
      </c>
      <c r="I39" s="39">
        <f t="shared" si="2"/>
        <v>623.14019185918517</v>
      </c>
      <c r="J39" s="40">
        <f t="shared" si="3"/>
        <v>623</v>
      </c>
      <c r="K39" s="40">
        <v>623</v>
      </c>
    </row>
    <row r="40" spans="1:11" s="40" customFormat="1" hidden="1" x14ac:dyDescent="0.25">
      <c r="A40" s="34" t="s">
        <v>57</v>
      </c>
      <c r="B40" s="34" t="s">
        <v>109</v>
      </c>
      <c r="C40" s="34" t="s">
        <v>110</v>
      </c>
      <c r="D40" s="34" t="s">
        <v>111</v>
      </c>
      <c r="E40" s="35">
        <v>12517</v>
      </c>
      <c r="F40" s="36">
        <v>12517</v>
      </c>
      <c r="G40" s="37">
        <f t="shared" si="1"/>
        <v>876.19</v>
      </c>
      <c r="H40" s="38">
        <f>G40*(1-'[1]Rapport Lottstift'!$Q$6)</f>
        <v>637.94591923293012</v>
      </c>
      <c r="I40" s="39">
        <f t="shared" si="2"/>
        <v>631.56646004060076</v>
      </c>
      <c r="J40" s="40">
        <f t="shared" si="3"/>
        <v>631</v>
      </c>
      <c r="K40" s="40">
        <v>631</v>
      </c>
    </row>
    <row r="41" spans="1:11" s="40" customFormat="1" hidden="1" x14ac:dyDescent="0.25">
      <c r="A41" s="34" t="s">
        <v>57</v>
      </c>
      <c r="B41" s="34" t="s">
        <v>112</v>
      </c>
      <c r="C41" s="34"/>
      <c r="D41" s="34" t="s">
        <v>113</v>
      </c>
      <c r="E41" s="35">
        <v>14000</v>
      </c>
      <c r="F41" s="36">
        <v>14000</v>
      </c>
      <c r="G41" s="37">
        <f t="shared" si="1"/>
        <v>980.00000000000011</v>
      </c>
      <c r="H41" s="38">
        <f>G41*(1-'[1]Rapport Lottstift'!$Q$6)</f>
        <v>713.52903006000008</v>
      </c>
      <c r="I41" s="39">
        <f t="shared" si="2"/>
        <v>706.39373975940009</v>
      </c>
      <c r="J41" s="40">
        <f t="shared" si="3"/>
        <v>706</v>
      </c>
      <c r="K41" s="40">
        <v>706</v>
      </c>
    </row>
    <row r="42" spans="1:11" s="40" customFormat="1" hidden="1" x14ac:dyDescent="0.25">
      <c r="A42" s="34" t="s">
        <v>57</v>
      </c>
      <c r="B42" s="34" t="s">
        <v>114</v>
      </c>
      <c r="C42" s="34"/>
      <c r="D42" s="34" t="s">
        <v>115</v>
      </c>
      <c r="E42" s="35">
        <v>14046</v>
      </c>
      <c r="F42" s="36">
        <v>14046</v>
      </c>
      <c r="G42" s="37">
        <f t="shared" si="1"/>
        <v>983.22000000000014</v>
      </c>
      <c r="H42" s="38">
        <f>G42*(1-'[1]Rapport Lottstift'!$Q$6)</f>
        <v>715.87348258734016</v>
      </c>
      <c r="I42" s="39">
        <f t="shared" si="2"/>
        <v>708.71474776146681</v>
      </c>
      <c r="J42" s="40">
        <f t="shared" si="3"/>
        <v>708</v>
      </c>
      <c r="K42" s="40">
        <v>708</v>
      </c>
    </row>
    <row r="43" spans="1:11" s="40" customFormat="1" hidden="1" x14ac:dyDescent="0.25">
      <c r="A43" s="34" t="s">
        <v>57</v>
      </c>
      <c r="B43" s="34" t="s">
        <v>116</v>
      </c>
      <c r="C43" s="34"/>
      <c r="D43" s="34" t="s">
        <v>117</v>
      </c>
      <c r="E43" s="35">
        <v>14076</v>
      </c>
      <c r="F43" s="36">
        <v>14076</v>
      </c>
      <c r="G43" s="37">
        <f t="shared" si="1"/>
        <v>985.32</v>
      </c>
      <c r="H43" s="38">
        <f>G43*(1-'[1]Rapport Lottstift'!$Q$6)</f>
        <v>717.40247336604011</v>
      </c>
      <c r="I43" s="39">
        <f t="shared" si="2"/>
        <v>710.2284486323797</v>
      </c>
      <c r="J43" s="40">
        <f t="shared" si="3"/>
        <v>710</v>
      </c>
      <c r="K43" s="40">
        <v>710</v>
      </c>
    </row>
    <row r="44" spans="1:11" s="40" customFormat="1" hidden="1" x14ac:dyDescent="0.25">
      <c r="A44" s="34" t="s">
        <v>57</v>
      </c>
      <c r="B44" s="34" t="s">
        <v>118</v>
      </c>
      <c r="C44" s="34" t="s">
        <v>119</v>
      </c>
      <c r="D44" s="34" t="s">
        <v>120</v>
      </c>
      <c r="E44" s="35">
        <v>14441</v>
      </c>
      <c r="F44" s="36">
        <v>14441</v>
      </c>
      <c r="G44" s="37">
        <f t="shared" si="1"/>
        <v>1010.8700000000001</v>
      </c>
      <c r="H44" s="38">
        <f>G44*(1-'[1]Rapport Lottstift'!$Q$6)</f>
        <v>736.00519450689012</v>
      </c>
      <c r="I44" s="39">
        <f t="shared" si="2"/>
        <v>728.64514256182122</v>
      </c>
      <c r="J44" s="40">
        <f t="shared" si="3"/>
        <v>728</v>
      </c>
      <c r="K44" s="40">
        <v>728</v>
      </c>
    </row>
    <row r="45" spans="1:11" s="40" customFormat="1" hidden="1" x14ac:dyDescent="0.25">
      <c r="A45" s="34" t="s">
        <v>57</v>
      </c>
      <c r="B45" s="34" t="s">
        <v>121</v>
      </c>
      <c r="C45" s="34"/>
      <c r="D45" s="34" t="s">
        <v>85</v>
      </c>
      <c r="E45" s="35">
        <v>14500</v>
      </c>
      <c r="F45" s="36">
        <v>14500</v>
      </c>
      <c r="G45" s="37">
        <f t="shared" si="1"/>
        <v>1015.0000000000001</v>
      </c>
      <c r="H45" s="38">
        <f>G45*(1-'[1]Rapport Lottstift'!$Q$6)</f>
        <v>739.01220970500015</v>
      </c>
      <c r="I45" s="39">
        <f t="shared" si="2"/>
        <v>731.62208760795011</v>
      </c>
      <c r="J45" s="40">
        <f t="shared" si="3"/>
        <v>731</v>
      </c>
      <c r="K45" s="40">
        <v>731</v>
      </c>
    </row>
    <row r="46" spans="1:11" s="40" customFormat="1" hidden="1" x14ac:dyDescent="0.25">
      <c r="A46" s="34" t="s">
        <v>57</v>
      </c>
      <c r="B46" s="34" t="s">
        <v>122</v>
      </c>
      <c r="C46" s="34" t="s">
        <v>123</v>
      </c>
      <c r="D46" s="34" t="s">
        <v>124</v>
      </c>
      <c r="E46" s="35">
        <v>14621</v>
      </c>
      <c r="F46" s="36">
        <v>14621</v>
      </c>
      <c r="G46" s="37">
        <f t="shared" si="1"/>
        <v>1023.4700000000001</v>
      </c>
      <c r="H46" s="38">
        <f>G46*(1-'[1]Rapport Lottstift'!$Q$6)</f>
        <v>745.17913917909016</v>
      </c>
      <c r="I46" s="39">
        <f t="shared" si="2"/>
        <v>737.72734778729921</v>
      </c>
      <c r="J46" s="40">
        <f t="shared" si="3"/>
        <v>737</v>
      </c>
      <c r="K46" s="40">
        <v>737</v>
      </c>
    </row>
    <row r="47" spans="1:11" s="40" customFormat="1" hidden="1" x14ac:dyDescent="0.25">
      <c r="A47" s="34" t="s">
        <v>57</v>
      </c>
      <c r="B47" s="34" t="s">
        <v>125</v>
      </c>
      <c r="C47" s="34"/>
      <c r="D47" s="34" t="s">
        <v>126</v>
      </c>
      <c r="E47" s="35">
        <v>15000</v>
      </c>
      <c r="F47" s="36">
        <v>15000</v>
      </c>
      <c r="G47" s="37">
        <f t="shared" si="1"/>
        <v>1050</v>
      </c>
      <c r="H47" s="38">
        <f>G47*(1-'[1]Rapport Lottstift'!$Q$6)</f>
        <v>764.4953893500001</v>
      </c>
      <c r="I47" s="39">
        <f t="shared" si="2"/>
        <v>756.85043545650012</v>
      </c>
      <c r="J47" s="40">
        <f t="shared" si="3"/>
        <v>756</v>
      </c>
      <c r="K47" s="40">
        <v>756</v>
      </c>
    </row>
    <row r="48" spans="1:11" s="40" customFormat="1" hidden="1" x14ac:dyDescent="0.25">
      <c r="A48" s="34" t="s">
        <v>57</v>
      </c>
      <c r="B48" s="34" t="s">
        <v>127</v>
      </c>
      <c r="C48" s="34" t="s">
        <v>128</v>
      </c>
      <c r="D48" s="34" t="s">
        <v>129</v>
      </c>
      <c r="E48" s="35">
        <v>15105</v>
      </c>
      <c r="F48" s="36">
        <v>15105</v>
      </c>
      <c r="G48" s="37">
        <f t="shared" si="1"/>
        <v>1057.3500000000001</v>
      </c>
      <c r="H48" s="38">
        <f>G48*(1-'[1]Rapport Lottstift'!$Q$6)</f>
        <v>769.84685707545009</v>
      </c>
      <c r="I48" s="39">
        <f t="shared" si="2"/>
        <v>762.14838850469562</v>
      </c>
      <c r="J48" s="40">
        <f t="shared" si="3"/>
        <v>762</v>
      </c>
      <c r="K48" s="40">
        <v>762</v>
      </c>
    </row>
    <row r="49" spans="1:11" s="40" customFormat="1" hidden="1" x14ac:dyDescent="0.25">
      <c r="A49" s="34" t="s">
        <v>57</v>
      </c>
      <c r="B49" s="34" t="s">
        <v>130</v>
      </c>
      <c r="C49" s="34"/>
      <c r="D49" s="34" t="s">
        <v>131</v>
      </c>
      <c r="E49" s="35">
        <v>15798</v>
      </c>
      <c r="F49" s="36">
        <v>15798</v>
      </c>
      <c r="G49" s="37">
        <f t="shared" si="1"/>
        <v>1105.8600000000001</v>
      </c>
      <c r="H49" s="38">
        <f>G49*(1-'[1]Rapport Lottstift'!$Q$6)</f>
        <v>805.16654406342013</v>
      </c>
      <c r="I49" s="39">
        <f t="shared" si="2"/>
        <v>797.11487862278591</v>
      </c>
      <c r="J49" s="40">
        <f t="shared" si="3"/>
        <v>797</v>
      </c>
      <c r="K49" s="40">
        <v>797</v>
      </c>
    </row>
    <row r="50" spans="1:11" s="40" customFormat="1" hidden="1" x14ac:dyDescent="0.25">
      <c r="A50" s="34" t="s">
        <v>57</v>
      </c>
      <c r="B50" s="34" t="s">
        <v>132</v>
      </c>
      <c r="C50" s="34"/>
      <c r="D50" s="34" t="s">
        <v>133</v>
      </c>
      <c r="E50" s="35">
        <v>16500</v>
      </c>
      <c r="F50" s="36">
        <v>16500</v>
      </c>
      <c r="G50" s="37">
        <f t="shared" si="1"/>
        <v>1155</v>
      </c>
      <c r="H50" s="38">
        <f>G50*(1-'[1]Rapport Lottstift'!$Q$6)</f>
        <v>840.94492828500006</v>
      </c>
      <c r="I50" s="39">
        <f t="shared" si="2"/>
        <v>832.53547900215005</v>
      </c>
      <c r="J50" s="40">
        <f t="shared" si="3"/>
        <v>832</v>
      </c>
      <c r="K50" s="40">
        <v>832</v>
      </c>
    </row>
    <row r="51" spans="1:11" s="40" customFormat="1" hidden="1" x14ac:dyDescent="0.25">
      <c r="A51" s="34" t="s">
        <v>57</v>
      </c>
      <c r="B51" s="34" t="s">
        <v>134</v>
      </c>
      <c r="C51" s="34" t="s">
        <v>135</v>
      </c>
      <c r="D51" s="34" t="s">
        <v>136</v>
      </c>
      <c r="E51" s="35">
        <v>17119</v>
      </c>
      <c r="F51" s="36">
        <v>17119</v>
      </c>
      <c r="G51" s="37">
        <f t="shared" si="1"/>
        <v>1198.3300000000002</v>
      </c>
      <c r="H51" s="38">
        <f>G51*(1-'[1]Rapport Lottstift'!$Q$6)</f>
        <v>872.49310468551016</v>
      </c>
      <c r="I51" s="39">
        <f t="shared" si="2"/>
        <v>863.76817363865507</v>
      </c>
      <c r="J51" s="40">
        <f t="shared" si="3"/>
        <v>863</v>
      </c>
      <c r="K51" s="40">
        <v>863</v>
      </c>
    </row>
    <row r="52" spans="1:11" s="40" customFormat="1" hidden="1" x14ac:dyDescent="0.25">
      <c r="A52" s="34" t="s">
        <v>57</v>
      </c>
      <c r="B52" s="34" t="s">
        <v>137</v>
      </c>
      <c r="C52" s="34"/>
      <c r="D52" s="34" t="s">
        <v>138</v>
      </c>
      <c r="E52" s="35">
        <v>20000</v>
      </c>
      <c r="F52" s="36">
        <v>20000</v>
      </c>
      <c r="G52" s="37">
        <f t="shared" si="1"/>
        <v>1400.0000000000002</v>
      </c>
      <c r="H52" s="38">
        <f>G52*(1-'[1]Rapport Lottstift'!$Q$6)</f>
        <v>1019.3271858000003</v>
      </c>
      <c r="I52" s="39">
        <f t="shared" si="2"/>
        <v>1009.1339139420003</v>
      </c>
      <c r="J52" s="40">
        <f t="shared" si="3"/>
        <v>1009</v>
      </c>
      <c r="K52" s="40">
        <v>1009</v>
      </c>
    </row>
    <row r="53" spans="1:11" s="40" customFormat="1" hidden="1" x14ac:dyDescent="0.25">
      <c r="A53" s="34" t="s">
        <v>57</v>
      </c>
      <c r="B53" s="34" t="s">
        <v>139</v>
      </c>
      <c r="C53" s="34" t="s">
        <v>140</v>
      </c>
      <c r="D53" s="34" t="s">
        <v>141</v>
      </c>
      <c r="E53" s="35">
        <v>20000</v>
      </c>
      <c r="F53" s="36">
        <v>20000</v>
      </c>
      <c r="G53" s="37">
        <f t="shared" si="1"/>
        <v>1400.0000000000002</v>
      </c>
      <c r="H53" s="38">
        <f>G53*(1-'[1]Rapport Lottstift'!$Q$6)</f>
        <v>1019.3271858000003</v>
      </c>
      <c r="I53" s="39">
        <f t="shared" si="2"/>
        <v>1009.1339139420003</v>
      </c>
      <c r="J53" s="40">
        <f t="shared" si="3"/>
        <v>1009</v>
      </c>
      <c r="K53" s="40">
        <v>1009</v>
      </c>
    </row>
    <row r="54" spans="1:11" s="40" customFormat="1" hidden="1" x14ac:dyDescent="0.25">
      <c r="A54" s="34" t="s">
        <v>57</v>
      </c>
      <c r="B54" s="34" t="s">
        <v>142</v>
      </c>
      <c r="C54" s="34"/>
      <c r="D54" s="34" t="s">
        <v>143</v>
      </c>
      <c r="E54" s="35">
        <v>20000</v>
      </c>
      <c r="F54" s="36">
        <v>20000</v>
      </c>
      <c r="G54" s="37">
        <f t="shared" si="1"/>
        <v>1400.0000000000002</v>
      </c>
      <c r="H54" s="38">
        <f>G54*(1-'[1]Rapport Lottstift'!$Q$6)</f>
        <v>1019.3271858000003</v>
      </c>
      <c r="I54" s="39">
        <f t="shared" si="2"/>
        <v>1009.1339139420003</v>
      </c>
      <c r="J54" s="40">
        <f t="shared" si="3"/>
        <v>1009</v>
      </c>
      <c r="K54" s="40">
        <v>1009</v>
      </c>
    </row>
    <row r="55" spans="1:11" s="40" customFormat="1" hidden="1" x14ac:dyDescent="0.25">
      <c r="A55" s="34" t="s">
        <v>57</v>
      </c>
      <c r="B55" s="34" t="s">
        <v>144</v>
      </c>
      <c r="C55" s="34"/>
      <c r="D55" s="34" t="s">
        <v>145</v>
      </c>
      <c r="E55" s="35">
        <v>20000</v>
      </c>
      <c r="F55" s="36">
        <v>20000</v>
      </c>
      <c r="G55" s="37">
        <f t="shared" si="1"/>
        <v>1400.0000000000002</v>
      </c>
      <c r="H55" s="38">
        <f>G55*(1-'[1]Rapport Lottstift'!$Q$6)</f>
        <v>1019.3271858000003</v>
      </c>
      <c r="I55" s="39">
        <f t="shared" si="2"/>
        <v>1009.1339139420003</v>
      </c>
      <c r="J55" s="40">
        <f t="shared" si="3"/>
        <v>1009</v>
      </c>
      <c r="K55" s="40">
        <v>1009</v>
      </c>
    </row>
    <row r="56" spans="1:11" s="40" customFormat="1" hidden="1" x14ac:dyDescent="0.25">
      <c r="A56" s="34" t="s">
        <v>57</v>
      </c>
      <c r="B56" s="34" t="s">
        <v>146</v>
      </c>
      <c r="C56" s="34"/>
      <c r="D56" s="34" t="s">
        <v>147</v>
      </c>
      <c r="E56" s="35">
        <v>20000</v>
      </c>
      <c r="F56" s="36">
        <v>20000</v>
      </c>
      <c r="G56" s="37">
        <f t="shared" si="1"/>
        <v>1400.0000000000002</v>
      </c>
      <c r="H56" s="38">
        <f>G56*(1-'[1]Rapport Lottstift'!$Q$6)</f>
        <v>1019.3271858000003</v>
      </c>
      <c r="I56" s="39">
        <f t="shared" si="2"/>
        <v>1009.1339139420003</v>
      </c>
      <c r="J56" s="40">
        <f t="shared" si="3"/>
        <v>1009</v>
      </c>
      <c r="K56" s="40">
        <v>1009</v>
      </c>
    </row>
    <row r="57" spans="1:11" s="40" customFormat="1" hidden="1" x14ac:dyDescent="0.25">
      <c r="A57" s="34" t="s">
        <v>57</v>
      </c>
      <c r="B57" s="34" t="s">
        <v>148</v>
      </c>
      <c r="C57" s="34" t="s">
        <v>149</v>
      </c>
      <c r="D57" s="34" t="s">
        <v>150</v>
      </c>
      <c r="E57" s="35">
        <v>20954</v>
      </c>
      <c r="F57" s="36">
        <v>20954</v>
      </c>
      <c r="G57" s="37">
        <f t="shared" si="1"/>
        <v>1466.7800000000002</v>
      </c>
      <c r="H57" s="38">
        <f>G57*(1-'[1]Rapport Lottstift'!$Q$6)</f>
        <v>1067.9490925626601</v>
      </c>
      <c r="I57" s="39">
        <f t="shared" si="2"/>
        <v>1057.2696016370335</v>
      </c>
      <c r="J57" s="40">
        <f t="shared" si="3"/>
        <v>1057</v>
      </c>
      <c r="K57" s="40">
        <v>1057</v>
      </c>
    </row>
    <row r="58" spans="1:11" s="40" customFormat="1" hidden="1" x14ac:dyDescent="0.25">
      <c r="A58" s="34" t="s">
        <v>57</v>
      </c>
      <c r="B58" s="34" t="s">
        <v>151</v>
      </c>
      <c r="C58" s="34" t="s">
        <v>152</v>
      </c>
      <c r="D58" s="34" t="s">
        <v>153</v>
      </c>
      <c r="E58" s="35">
        <v>21000</v>
      </c>
      <c r="F58" s="36">
        <v>21000</v>
      </c>
      <c r="G58" s="37">
        <f t="shared" si="1"/>
        <v>1470.0000000000002</v>
      </c>
      <c r="H58" s="38">
        <f>G58*(1-'[1]Rapport Lottstift'!$Q$6)</f>
        <v>1070.2935450900002</v>
      </c>
      <c r="I58" s="39">
        <f t="shared" si="2"/>
        <v>1059.5906096391002</v>
      </c>
      <c r="J58" s="40">
        <f t="shared" si="3"/>
        <v>1059</v>
      </c>
      <c r="K58" s="40">
        <v>1059</v>
      </c>
    </row>
    <row r="59" spans="1:11" s="40" customFormat="1" hidden="1" x14ac:dyDescent="0.25">
      <c r="A59" s="34" t="s">
        <v>57</v>
      </c>
      <c r="B59" s="34" t="s">
        <v>154</v>
      </c>
      <c r="C59" s="34" t="s">
        <v>155</v>
      </c>
      <c r="D59" s="34" t="s">
        <v>156</v>
      </c>
      <c r="E59" s="35">
        <v>21838</v>
      </c>
      <c r="F59" s="36">
        <v>21838</v>
      </c>
      <c r="G59" s="37">
        <f t="shared" si="1"/>
        <v>1528.66</v>
      </c>
      <c r="H59" s="38">
        <f>G59*(1-'[1]Rapport Lottstift'!$Q$6)</f>
        <v>1113.0033541750201</v>
      </c>
      <c r="I59" s="39">
        <f t="shared" si="2"/>
        <v>1101.8733206332699</v>
      </c>
      <c r="J59" s="40">
        <f t="shared" si="3"/>
        <v>1101</v>
      </c>
      <c r="K59" s="40">
        <v>1101</v>
      </c>
    </row>
    <row r="60" spans="1:11" s="40" customFormat="1" hidden="1" x14ac:dyDescent="0.25">
      <c r="A60" s="34" t="s">
        <v>57</v>
      </c>
      <c r="B60" s="34" t="s">
        <v>157</v>
      </c>
      <c r="C60" s="34"/>
      <c r="D60" s="34" t="s">
        <v>158</v>
      </c>
      <c r="E60" s="35">
        <v>22000</v>
      </c>
      <c r="F60" s="36">
        <v>22000</v>
      </c>
      <c r="G60" s="37">
        <f t="shared" si="1"/>
        <v>1540.0000000000002</v>
      </c>
      <c r="H60" s="38">
        <f>G60*(1-'[1]Rapport Lottstift'!$Q$6)</f>
        <v>1121.2599043800003</v>
      </c>
      <c r="I60" s="39">
        <f t="shared" si="2"/>
        <v>1110.0473053362002</v>
      </c>
      <c r="J60" s="40">
        <f t="shared" si="3"/>
        <v>1110</v>
      </c>
      <c r="K60" s="40">
        <v>1110</v>
      </c>
    </row>
    <row r="61" spans="1:11" s="40" customFormat="1" hidden="1" x14ac:dyDescent="0.25">
      <c r="A61" s="34" t="s">
        <v>57</v>
      </c>
      <c r="B61" s="34" t="s">
        <v>159</v>
      </c>
      <c r="C61" s="34" t="s">
        <v>160</v>
      </c>
      <c r="D61" s="34" t="s">
        <v>161</v>
      </c>
      <c r="E61" s="35">
        <v>22018</v>
      </c>
      <c r="F61" s="36">
        <v>22018</v>
      </c>
      <c r="G61" s="37">
        <f t="shared" si="1"/>
        <v>1541.2600000000002</v>
      </c>
      <c r="H61" s="38">
        <f>G61*(1-'[1]Rapport Lottstift'!$Q$6)</f>
        <v>1122.1772988472203</v>
      </c>
      <c r="I61" s="39">
        <f t="shared" si="2"/>
        <v>1110.9555258587482</v>
      </c>
      <c r="J61" s="40">
        <f t="shared" si="3"/>
        <v>1110</v>
      </c>
      <c r="K61" s="40">
        <v>1110</v>
      </c>
    </row>
    <row r="62" spans="1:11" s="40" customFormat="1" hidden="1" x14ac:dyDescent="0.25">
      <c r="A62" s="34" t="s">
        <v>57</v>
      </c>
      <c r="B62" s="34" t="s">
        <v>162</v>
      </c>
      <c r="C62" s="34"/>
      <c r="D62" s="34" t="s">
        <v>163</v>
      </c>
      <c r="E62" s="35">
        <v>22033</v>
      </c>
      <c r="F62" s="36">
        <v>22033</v>
      </c>
      <c r="G62" s="37">
        <f t="shared" si="1"/>
        <v>1542.3100000000002</v>
      </c>
      <c r="H62" s="38">
        <f>G62*(1-'[1]Rapport Lottstift'!$Q$6)</f>
        <v>1122.9417942365701</v>
      </c>
      <c r="I62" s="39">
        <f t="shared" si="2"/>
        <v>1111.7123762942044</v>
      </c>
      <c r="J62" s="40">
        <f t="shared" si="3"/>
        <v>1111</v>
      </c>
      <c r="K62" s="40">
        <v>1111</v>
      </c>
    </row>
    <row r="63" spans="1:11" s="40" customFormat="1" hidden="1" x14ac:dyDescent="0.25">
      <c r="A63" s="34" t="s">
        <v>57</v>
      </c>
      <c r="B63" s="34" t="s">
        <v>164</v>
      </c>
      <c r="C63" s="34"/>
      <c r="D63" s="34" t="s">
        <v>165</v>
      </c>
      <c r="E63" s="35">
        <v>22491</v>
      </c>
      <c r="F63" s="36">
        <v>22491</v>
      </c>
      <c r="G63" s="37">
        <f t="shared" si="1"/>
        <v>1574.3700000000001</v>
      </c>
      <c r="H63" s="38">
        <f>G63*(1-'[1]Rapport Lottstift'!$Q$6)</f>
        <v>1146.2843867913903</v>
      </c>
      <c r="I63" s="39">
        <f t="shared" si="2"/>
        <v>1134.8215429234763</v>
      </c>
      <c r="J63" s="40">
        <f t="shared" si="3"/>
        <v>1134</v>
      </c>
      <c r="K63" s="40">
        <v>1134</v>
      </c>
    </row>
    <row r="64" spans="1:11" s="40" customFormat="1" hidden="1" x14ac:dyDescent="0.25">
      <c r="A64" s="34" t="s">
        <v>57</v>
      </c>
      <c r="B64" s="34" t="s">
        <v>166</v>
      </c>
      <c r="C64" s="34" t="s">
        <v>167</v>
      </c>
      <c r="D64" s="34" t="s">
        <v>168</v>
      </c>
      <c r="E64" s="35">
        <v>22520</v>
      </c>
      <c r="F64" s="36">
        <v>22520</v>
      </c>
      <c r="G64" s="37">
        <f t="shared" si="1"/>
        <v>1576.4</v>
      </c>
      <c r="H64" s="38">
        <f>G64*(1-'[1]Rapport Lottstift'!$Q$6)</f>
        <v>1147.7624112108001</v>
      </c>
      <c r="I64" s="39">
        <f t="shared" si="2"/>
        <v>1136.284787098692</v>
      </c>
      <c r="J64" s="40">
        <f t="shared" si="3"/>
        <v>1136</v>
      </c>
      <c r="K64" s="40">
        <v>1136</v>
      </c>
    </row>
    <row r="65" spans="1:11" s="40" customFormat="1" hidden="1" x14ac:dyDescent="0.25">
      <c r="A65" s="34" t="s">
        <v>57</v>
      </c>
      <c r="B65" s="34" t="s">
        <v>169</v>
      </c>
      <c r="C65" s="34" t="s">
        <v>170</v>
      </c>
      <c r="D65" s="34" t="s">
        <v>171</v>
      </c>
      <c r="E65" s="35">
        <v>23747</v>
      </c>
      <c r="F65" s="36">
        <v>23747</v>
      </c>
      <c r="G65" s="37">
        <f t="shared" si="1"/>
        <v>1662.2900000000002</v>
      </c>
      <c r="H65" s="38">
        <f>G65*(1-'[1]Rapport Lottstift'!$Q$6)</f>
        <v>1210.2981340596302</v>
      </c>
      <c r="I65" s="39">
        <f t="shared" si="2"/>
        <v>1198.195152719034</v>
      </c>
      <c r="J65" s="40">
        <f t="shared" si="3"/>
        <v>1198</v>
      </c>
      <c r="K65" s="40">
        <v>1198</v>
      </c>
    </row>
    <row r="66" spans="1:11" s="40" customFormat="1" hidden="1" x14ac:dyDescent="0.25">
      <c r="A66" s="34" t="s">
        <v>57</v>
      </c>
      <c r="B66" s="34" t="s">
        <v>172</v>
      </c>
      <c r="C66" s="34"/>
      <c r="D66" s="34" t="s">
        <v>173</v>
      </c>
      <c r="E66" s="35">
        <v>24250</v>
      </c>
      <c r="F66" s="36">
        <v>24250</v>
      </c>
      <c r="G66" s="37">
        <f t="shared" si="1"/>
        <v>1697.5000000000002</v>
      </c>
      <c r="H66" s="38">
        <f>G66*(1-'[1]Rapport Lottstift'!$Q$6)</f>
        <v>1235.9342127825003</v>
      </c>
      <c r="I66" s="39">
        <f t="shared" si="2"/>
        <v>1223.5748706546754</v>
      </c>
      <c r="J66" s="40">
        <f t="shared" si="3"/>
        <v>1223</v>
      </c>
      <c r="K66" s="40">
        <v>1223</v>
      </c>
    </row>
    <row r="67" spans="1:11" s="40" customFormat="1" hidden="1" x14ac:dyDescent="0.25">
      <c r="A67" s="34" t="s">
        <v>57</v>
      </c>
      <c r="B67" s="34" t="s">
        <v>174</v>
      </c>
      <c r="C67" s="34" t="s">
        <v>175</v>
      </c>
      <c r="D67" s="34" t="s">
        <v>176</v>
      </c>
      <c r="E67" s="35">
        <v>24375</v>
      </c>
      <c r="F67" s="36">
        <v>24375</v>
      </c>
      <c r="G67" s="37">
        <f t="shared" si="1"/>
        <v>1706.2500000000002</v>
      </c>
      <c r="H67" s="38">
        <f>G67*(1-'[1]Rapport Lottstift'!$Q$6)</f>
        <v>1242.3050076937502</v>
      </c>
      <c r="I67" s="39">
        <f t="shared" si="2"/>
        <v>1229.8819576168128</v>
      </c>
      <c r="J67" s="40">
        <f t="shared" si="3"/>
        <v>1229</v>
      </c>
      <c r="K67" s="40">
        <v>1229</v>
      </c>
    </row>
    <row r="68" spans="1:11" s="40" customFormat="1" hidden="1" x14ac:dyDescent="0.25">
      <c r="A68" s="34" t="s">
        <v>57</v>
      </c>
      <c r="B68" s="34" t="s">
        <v>177</v>
      </c>
      <c r="C68" s="34" t="s">
        <v>178</v>
      </c>
      <c r="D68" s="34" t="s">
        <v>179</v>
      </c>
      <c r="E68" s="35">
        <v>25910</v>
      </c>
      <c r="F68" s="36">
        <v>25910</v>
      </c>
      <c r="G68" s="37">
        <f t="shared" si="1"/>
        <v>1813.7000000000003</v>
      </c>
      <c r="H68" s="38">
        <f>G68*(1-'[1]Rapport Lottstift'!$Q$6)</f>
        <v>1320.5383692039002</v>
      </c>
      <c r="I68" s="39">
        <f t="shared" si="2"/>
        <v>1307.3329855118611</v>
      </c>
      <c r="J68" s="40">
        <f t="shared" si="3"/>
        <v>1307</v>
      </c>
      <c r="K68" s="40">
        <v>1307</v>
      </c>
    </row>
    <row r="69" spans="1:11" s="40" customFormat="1" hidden="1" x14ac:dyDescent="0.25">
      <c r="A69" s="34" t="s">
        <v>57</v>
      </c>
      <c r="B69" s="34" t="s">
        <v>180</v>
      </c>
      <c r="C69" s="34"/>
      <c r="D69" s="34" t="s">
        <v>181</v>
      </c>
      <c r="E69" s="35">
        <v>26062</v>
      </c>
      <c r="F69" s="36">
        <v>26062</v>
      </c>
      <c r="G69" s="37">
        <f t="shared" si="1"/>
        <v>1824.3400000000001</v>
      </c>
      <c r="H69" s="38">
        <f>G69*(1-'[1]Rapport Lottstift'!$Q$6)</f>
        <v>1328.2852558159802</v>
      </c>
      <c r="I69" s="39">
        <f t="shared" si="2"/>
        <v>1315.0024032578203</v>
      </c>
      <c r="J69" s="40">
        <f t="shared" si="3"/>
        <v>1315</v>
      </c>
      <c r="K69" s="40">
        <v>1315</v>
      </c>
    </row>
    <row r="70" spans="1:11" s="40" customFormat="1" hidden="1" x14ac:dyDescent="0.25">
      <c r="A70" s="34" t="s">
        <v>57</v>
      </c>
      <c r="B70" s="34" t="s">
        <v>182</v>
      </c>
      <c r="C70" s="34" t="s">
        <v>183</v>
      </c>
      <c r="D70" s="34" t="s">
        <v>184</v>
      </c>
      <c r="E70" s="35">
        <v>26618</v>
      </c>
      <c r="F70" s="36">
        <v>26618</v>
      </c>
      <c r="G70" s="37">
        <f t="shared" ref="G70:G133" si="4">F70*0.07</f>
        <v>1863.2600000000002</v>
      </c>
      <c r="H70" s="38">
        <f>G70*(1-'[1]Rapport Lottstift'!$Q$6)</f>
        <v>1356.6225515812203</v>
      </c>
      <c r="I70" s="39">
        <f t="shared" ref="I70:I133" si="5">H70*0.99</f>
        <v>1343.056326065408</v>
      </c>
      <c r="J70" s="40">
        <f t="shared" ref="J70:J133" si="6">INT(I70)</f>
        <v>1343</v>
      </c>
      <c r="K70" s="40">
        <v>1343</v>
      </c>
    </row>
    <row r="71" spans="1:11" s="40" customFormat="1" hidden="1" x14ac:dyDescent="0.25">
      <c r="A71" s="34" t="s">
        <v>57</v>
      </c>
      <c r="B71" s="34" t="s">
        <v>185</v>
      </c>
      <c r="C71" s="34" t="s">
        <v>186</v>
      </c>
      <c r="D71" s="34" t="s">
        <v>187</v>
      </c>
      <c r="E71" s="35">
        <v>26741</v>
      </c>
      <c r="F71" s="36">
        <v>26741</v>
      </c>
      <c r="G71" s="37">
        <f t="shared" si="4"/>
        <v>1871.8700000000001</v>
      </c>
      <c r="H71" s="38">
        <f>G71*(1-'[1]Rapport Lottstift'!$Q$6)</f>
        <v>1362.8914137738902</v>
      </c>
      <c r="I71" s="39">
        <f t="shared" si="5"/>
        <v>1349.2624996361512</v>
      </c>
      <c r="J71" s="40">
        <f t="shared" si="6"/>
        <v>1349</v>
      </c>
      <c r="K71" s="40">
        <v>1349</v>
      </c>
    </row>
    <row r="72" spans="1:11" s="40" customFormat="1" hidden="1" x14ac:dyDescent="0.25">
      <c r="A72" s="34" t="s">
        <v>57</v>
      </c>
      <c r="B72" s="34" t="s">
        <v>188</v>
      </c>
      <c r="C72" s="34"/>
      <c r="D72" s="34" t="s">
        <v>189</v>
      </c>
      <c r="E72" s="35">
        <v>27722</v>
      </c>
      <c r="F72" s="36">
        <v>27722</v>
      </c>
      <c r="G72" s="37">
        <f t="shared" si="4"/>
        <v>1940.5400000000002</v>
      </c>
      <c r="H72" s="38">
        <f>G72*(1-'[1]Rapport Lottstift'!$Q$6)</f>
        <v>1412.8894122373802</v>
      </c>
      <c r="I72" s="39">
        <f t="shared" si="5"/>
        <v>1398.7605181150063</v>
      </c>
      <c r="J72" s="40">
        <f t="shared" si="6"/>
        <v>1398</v>
      </c>
      <c r="K72" s="40">
        <v>1398</v>
      </c>
    </row>
    <row r="73" spans="1:11" s="40" customFormat="1" hidden="1" x14ac:dyDescent="0.25">
      <c r="A73" s="34" t="s">
        <v>57</v>
      </c>
      <c r="B73" s="34" t="s">
        <v>190</v>
      </c>
      <c r="C73" s="34"/>
      <c r="D73" s="34" t="s">
        <v>191</v>
      </c>
      <c r="E73" s="35">
        <v>27974</v>
      </c>
      <c r="F73" s="36">
        <v>27974</v>
      </c>
      <c r="G73" s="37">
        <f t="shared" si="4"/>
        <v>1958.1800000000003</v>
      </c>
      <c r="H73" s="38">
        <f>G73*(1-'[1]Rapport Lottstift'!$Q$6)</f>
        <v>1425.7329347784603</v>
      </c>
      <c r="I73" s="39">
        <f t="shared" si="5"/>
        <v>1411.4756054306756</v>
      </c>
      <c r="J73" s="40">
        <f t="shared" si="6"/>
        <v>1411</v>
      </c>
      <c r="K73" s="40">
        <v>1411</v>
      </c>
    </row>
    <row r="74" spans="1:11" s="40" customFormat="1" hidden="1" x14ac:dyDescent="0.25">
      <c r="A74" s="34" t="s">
        <v>57</v>
      </c>
      <c r="B74" s="34" t="s">
        <v>192</v>
      </c>
      <c r="C74" s="34" t="s">
        <v>193</v>
      </c>
      <c r="D74" s="34" t="s">
        <v>194</v>
      </c>
      <c r="E74" s="35">
        <v>30000</v>
      </c>
      <c r="F74" s="36">
        <v>30000</v>
      </c>
      <c r="G74" s="37">
        <f t="shared" si="4"/>
        <v>2100</v>
      </c>
      <c r="H74" s="38">
        <f>G74*(1-'[1]Rapport Lottstift'!$Q$6)</f>
        <v>1528.9907787000002</v>
      </c>
      <c r="I74" s="39">
        <f t="shared" si="5"/>
        <v>1513.7008709130002</v>
      </c>
      <c r="J74" s="40">
        <f t="shared" si="6"/>
        <v>1513</v>
      </c>
      <c r="K74" s="40">
        <v>1513</v>
      </c>
    </row>
    <row r="75" spans="1:11" s="40" customFormat="1" hidden="1" x14ac:dyDescent="0.25">
      <c r="A75" s="34" t="s">
        <v>57</v>
      </c>
      <c r="B75" s="34" t="s">
        <v>195</v>
      </c>
      <c r="C75" s="34" t="s">
        <v>196</v>
      </c>
      <c r="D75" s="34" t="s">
        <v>197</v>
      </c>
      <c r="E75" s="35">
        <v>30502</v>
      </c>
      <c r="F75" s="36">
        <v>30502</v>
      </c>
      <c r="G75" s="37">
        <f t="shared" si="4"/>
        <v>2135.1400000000003</v>
      </c>
      <c r="H75" s="38">
        <f>G75*(1-'[1]Rapport Lottstift'!$Q$6)</f>
        <v>1554.5758910635802</v>
      </c>
      <c r="I75" s="39">
        <f t="shared" si="5"/>
        <v>1539.0301321529444</v>
      </c>
      <c r="J75" s="40">
        <f t="shared" si="6"/>
        <v>1539</v>
      </c>
      <c r="K75" s="40">
        <v>1539</v>
      </c>
    </row>
    <row r="76" spans="1:11" s="40" customFormat="1" hidden="1" x14ac:dyDescent="0.25">
      <c r="A76" s="34" t="s">
        <v>57</v>
      </c>
      <c r="B76" s="34" t="s">
        <v>198</v>
      </c>
      <c r="C76" s="34" t="s">
        <v>199</v>
      </c>
      <c r="D76" s="34" t="s">
        <v>200</v>
      </c>
      <c r="E76" s="35">
        <v>31153</v>
      </c>
      <c r="F76" s="36">
        <v>31153</v>
      </c>
      <c r="G76" s="37">
        <f t="shared" si="4"/>
        <v>2180.71</v>
      </c>
      <c r="H76" s="38">
        <f>G76*(1-'[1]Rapport Lottstift'!$Q$6)</f>
        <v>1587.7549909613701</v>
      </c>
      <c r="I76" s="39">
        <f t="shared" si="5"/>
        <v>1571.8774410517565</v>
      </c>
      <c r="J76" s="40">
        <f t="shared" si="6"/>
        <v>1571</v>
      </c>
      <c r="K76" s="40">
        <v>1571</v>
      </c>
    </row>
    <row r="77" spans="1:11" s="40" customFormat="1" hidden="1" x14ac:dyDescent="0.25">
      <c r="A77" s="34" t="s">
        <v>57</v>
      </c>
      <c r="B77" s="34" t="s">
        <v>201</v>
      </c>
      <c r="C77" s="34"/>
      <c r="D77" s="34" t="s">
        <v>202</v>
      </c>
      <c r="E77" s="35">
        <v>31480</v>
      </c>
      <c r="F77" s="36">
        <v>31480</v>
      </c>
      <c r="G77" s="37">
        <f t="shared" si="4"/>
        <v>2203.6000000000004</v>
      </c>
      <c r="H77" s="38">
        <f>G77*(1-'[1]Rapport Lottstift'!$Q$6)</f>
        <v>1604.4209904492004</v>
      </c>
      <c r="I77" s="39">
        <f t="shared" si="5"/>
        <v>1588.3767805447085</v>
      </c>
      <c r="J77" s="40">
        <f t="shared" si="6"/>
        <v>1588</v>
      </c>
      <c r="K77" s="40">
        <v>1588</v>
      </c>
    </row>
    <row r="78" spans="1:11" s="40" customFormat="1" hidden="1" x14ac:dyDescent="0.25">
      <c r="A78" s="34" t="s">
        <v>57</v>
      </c>
      <c r="B78" s="34" t="s">
        <v>203</v>
      </c>
      <c r="C78" s="34"/>
      <c r="D78" s="34" t="s">
        <v>204</v>
      </c>
      <c r="E78" s="35">
        <v>33008</v>
      </c>
      <c r="F78" s="36">
        <v>33008</v>
      </c>
      <c r="G78" s="37">
        <f t="shared" si="4"/>
        <v>2310.5600000000004</v>
      </c>
      <c r="H78" s="38">
        <f>G78*(1-'[1]Rapport Lottstift'!$Q$6)</f>
        <v>1682.2975874443205</v>
      </c>
      <c r="I78" s="39">
        <f t="shared" si="5"/>
        <v>1665.4746115698772</v>
      </c>
      <c r="J78" s="40">
        <f t="shared" si="6"/>
        <v>1665</v>
      </c>
      <c r="K78" s="40">
        <v>1665</v>
      </c>
    </row>
    <row r="79" spans="1:11" s="40" customFormat="1" hidden="1" x14ac:dyDescent="0.25">
      <c r="A79" s="34" t="s">
        <v>57</v>
      </c>
      <c r="B79" s="34" t="s">
        <v>205</v>
      </c>
      <c r="C79" s="34" t="s">
        <v>206</v>
      </c>
      <c r="D79" s="34" t="s">
        <v>207</v>
      </c>
      <c r="E79" s="35">
        <v>33525</v>
      </c>
      <c r="F79" s="36">
        <v>33525</v>
      </c>
      <c r="G79" s="37">
        <f t="shared" si="4"/>
        <v>2346.75</v>
      </c>
      <c r="H79" s="38">
        <f>G79*(1-'[1]Rapport Lottstift'!$Q$6)</f>
        <v>1708.6471951972501</v>
      </c>
      <c r="I79" s="39">
        <f t="shared" si="5"/>
        <v>1691.5607232452776</v>
      </c>
      <c r="J79" s="40">
        <f t="shared" si="6"/>
        <v>1691</v>
      </c>
      <c r="K79" s="40">
        <v>1691</v>
      </c>
    </row>
    <row r="80" spans="1:11" s="40" customFormat="1" hidden="1" x14ac:dyDescent="0.25">
      <c r="A80" s="34" t="s">
        <v>57</v>
      </c>
      <c r="B80" s="34" t="s">
        <v>208</v>
      </c>
      <c r="C80" s="34" t="s">
        <v>209</v>
      </c>
      <c r="D80" s="34" t="s">
        <v>210</v>
      </c>
      <c r="E80" s="35">
        <v>33914</v>
      </c>
      <c r="F80" s="36">
        <v>33914</v>
      </c>
      <c r="G80" s="37">
        <f t="shared" si="4"/>
        <v>2373.98</v>
      </c>
      <c r="H80" s="38">
        <f>G80*(1-'[1]Rapport Lottstift'!$Q$6)</f>
        <v>1728.47310896106</v>
      </c>
      <c r="I80" s="39">
        <f t="shared" si="5"/>
        <v>1711.1883778714493</v>
      </c>
      <c r="J80" s="40">
        <f t="shared" si="6"/>
        <v>1711</v>
      </c>
      <c r="K80" s="40">
        <v>1711</v>
      </c>
    </row>
    <row r="81" spans="1:11" s="40" customFormat="1" hidden="1" x14ac:dyDescent="0.25">
      <c r="A81" s="34" t="s">
        <v>57</v>
      </c>
      <c r="B81" s="34" t="s">
        <v>211</v>
      </c>
      <c r="C81" s="34"/>
      <c r="D81" s="34" t="s">
        <v>212</v>
      </c>
      <c r="E81" s="35">
        <v>34031</v>
      </c>
      <c r="F81" s="36">
        <v>34031</v>
      </c>
      <c r="G81" s="37">
        <f t="shared" si="4"/>
        <v>2382.17</v>
      </c>
      <c r="H81" s="38">
        <f>G81*(1-'[1]Rapport Lottstift'!$Q$6)</f>
        <v>1734.4361729979901</v>
      </c>
      <c r="I81" s="39">
        <f t="shared" si="5"/>
        <v>1717.0918112680101</v>
      </c>
      <c r="J81" s="40">
        <f t="shared" si="6"/>
        <v>1717</v>
      </c>
      <c r="K81" s="40">
        <v>1717</v>
      </c>
    </row>
    <row r="82" spans="1:11" s="40" customFormat="1" hidden="1" x14ac:dyDescent="0.25">
      <c r="A82" s="34" t="s">
        <v>57</v>
      </c>
      <c r="B82" s="34" t="s">
        <v>213</v>
      </c>
      <c r="C82" s="34"/>
      <c r="D82" s="34" t="s">
        <v>214</v>
      </c>
      <c r="E82" s="35">
        <v>34101</v>
      </c>
      <c r="F82" s="36">
        <v>34101</v>
      </c>
      <c r="G82" s="37">
        <f t="shared" si="4"/>
        <v>2387.0700000000002</v>
      </c>
      <c r="H82" s="38">
        <f>G82*(1-'[1]Rapport Lottstift'!$Q$6)</f>
        <v>1738.0038181482903</v>
      </c>
      <c r="I82" s="39">
        <f t="shared" si="5"/>
        <v>1720.6237799668074</v>
      </c>
      <c r="J82" s="40">
        <f t="shared" si="6"/>
        <v>1720</v>
      </c>
      <c r="K82" s="40">
        <v>1720</v>
      </c>
    </row>
    <row r="83" spans="1:11" s="40" customFormat="1" hidden="1" x14ac:dyDescent="0.25">
      <c r="A83" s="34" t="s">
        <v>57</v>
      </c>
      <c r="B83" s="34" t="s">
        <v>215</v>
      </c>
      <c r="C83" s="34" t="s">
        <v>216</v>
      </c>
      <c r="D83" s="34" t="s">
        <v>217</v>
      </c>
      <c r="E83" s="35">
        <v>34639</v>
      </c>
      <c r="F83" s="36">
        <v>34639</v>
      </c>
      <c r="G83" s="37">
        <f t="shared" si="4"/>
        <v>2424.73</v>
      </c>
      <c r="H83" s="38">
        <f>G83*(1-'[1]Rapport Lottstift'!$Q$6)</f>
        <v>1765.4237194463101</v>
      </c>
      <c r="I83" s="39">
        <f t="shared" si="5"/>
        <v>1747.769482251847</v>
      </c>
      <c r="J83" s="40">
        <f t="shared" si="6"/>
        <v>1747</v>
      </c>
      <c r="K83" s="40">
        <v>1747</v>
      </c>
    </row>
    <row r="84" spans="1:11" s="40" customFormat="1" hidden="1" x14ac:dyDescent="0.25">
      <c r="A84" s="34" t="s">
        <v>57</v>
      </c>
      <c r="B84" s="34" t="s">
        <v>218</v>
      </c>
      <c r="C84" s="34"/>
      <c r="D84" s="34" t="s">
        <v>219</v>
      </c>
      <c r="E84" s="35">
        <v>35830</v>
      </c>
      <c r="F84" s="36">
        <v>35830</v>
      </c>
      <c r="G84" s="37">
        <f t="shared" si="4"/>
        <v>2508.1000000000004</v>
      </c>
      <c r="H84" s="38">
        <f>G84*(1-'[1]Rapport Lottstift'!$Q$6)</f>
        <v>1826.1246533607004</v>
      </c>
      <c r="I84" s="39">
        <f t="shared" si="5"/>
        <v>1807.8634068270935</v>
      </c>
      <c r="J84" s="40">
        <f t="shared" si="6"/>
        <v>1807</v>
      </c>
      <c r="K84" s="40">
        <v>1807</v>
      </c>
    </row>
    <row r="85" spans="1:11" s="40" customFormat="1" hidden="1" x14ac:dyDescent="0.25">
      <c r="A85" s="34" t="s">
        <v>57</v>
      </c>
      <c r="B85" s="34" t="s">
        <v>220</v>
      </c>
      <c r="C85" s="34" t="s">
        <v>221</v>
      </c>
      <c r="D85" s="34" t="s">
        <v>222</v>
      </c>
      <c r="E85" s="35">
        <v>36533</v>
      </c>
      <c r="F85" s="36">
        <v>36533</v>
      </c>
      <c r="G85" s="37">
        <f t="shared" si="4"/>
        <v>2557.3100000000004</v>
      </c>
      <c r="H85" s="38">
        <f>G85*(1-'[1]Rapport Lottstift'!$Q$6)</f>
        <v>1861.9540039415704</v>
      </c>
      <c r="I85" s="39">
        <f t="shared" si="5"/>
        <v>1843.3344639021545</v>
      </c>
      <c r="J85" s="40">
        <f t="shared" si="6"/>
        <v>1843</v>
      </c>
      <c r="K85" s="40">
        <v>1843</v>
      </c>
    </row>
    <row r="86" spans="1:11" s="40" customFormat="1" hidden="1" x14ac:dyDescent="0.25">
      <c r="A86" s="34" t="s">
        <v>57</v>
      </c>
      <c r="B86" s="34" t="s">
        <v>223</v>
      </c>
      <c r="C86" s="34" t="s">
        <v>224</v>
      </c>
      <c r="D86" s="34" t="s">
        <v>225</v>
      </c>
      <c r="E86" s="35">
        <v>36615</v>
      </c>
      <c r="F86" s="36">
        <v>36615</v>
      </c>
      <c r="G86" s="37">
        <f t="shared" si="4"/>
        <v>2563.0500000000002</v>
      </c>
      <c r="H86" s="38">
        <f>G86*(1-'[1]Rapport Lottstift'!$Q$6)</f>
        <v>1866.1332454033502</v>
      </c>
      <c r="I86" s="39">
        <f t="shared" si="5"/>
        <v>1847.4719129493167</v>
      </c>
      <c r="J86" s="40">
        <f t="shared" si="6"/>
        <v>1847</v>
      </c>
      <c r="K86" s="40">
        <v>1847</v>
      </c>
    </row>
    <row r="87" spans="1:11" s="40" customFormat="1" hidden="1" x14ac:dyDescent="0.25">
      <c r="A87" s="34" t="s">
        <v>57</v>
      </c>
      <c r="B87" s="34" t="s">
        <v>226</v>
      </c>
      <c r="C87" s="34" t="s">
        <v>227</v>
      </c>
      <c r="D87" s="34" t="s">
        <v>228</v>
      </c>
      <c r="E87" s="35">
        <v>36989</v>
      </c>
      <c r="F87" s="36">
        <v>36989</v>
      </c>
      <c r="G87" s="37">
        <f t="shared" si="4"/>
        <v>2589.2300000000005</v>
      </c>
      <c r="H87" s="38">
        <f>G87*(1-'[1]Rapport Lottstift'!$Q$6)</f>
        <v>1885.1946637778105</v>
      </c>
      <c r="I87" s="39">
        <f t="shared" si="5"/>
        <v>1866.3427171400324</v>
      </c>
      <c r="J87" s="40">
        <f t="shared" si="6"/>
        <v>1866</v>
      </c>
      <c r="K87" s="40">
        <v>1866</v>
      </c>
    </row>
    <row r="88" spans="1:11" s="40" customFormat="1" hidden="1" x14ac:dyDescent="0.25">
      <c r="A88" s="34" t="s">
        <v>57</v>
      </c>
      <c r="B88" s="34" t="s">
        <v>229</v>
      </c>
      <c r="C88" s="34" t="s">
        <v>230</v>
      </c>
      <c r="D88" s="34" t="s">
        <v>231</v>
      </c>
      <c r="E88" s="35">
        <v>37500</v>
      </c>
      <c r="F88" s="36">
        <v>37500</v>
      </c>
      <c r="G88" s="37">
        <f t="shared" si="4"/>
        <v>2625.0000000000005</v>
      </c>
      <c r="H88" s="38">
        <f>G88*(1-'[1]Rapport Lottstift'!$Q$6)</f>
        <v>1911.2384733750005</v>
      </c>
      <c r="I88" s="39">
        <f t="shared" si="5"/>
        <v>1892.1260886412504</v>
      </c>
      <c r="J88" s="40">
        <f t="shared" si="6"/>
        <v>1892</v>
      </c>
      <c r="K88" s="40">
        <v>1892</v>
      </c>
    </row>
    <row r="89" spans="1:11" s="40" customFormat="1" hidden="1" x14ac:dyDescent="0.25">
      <c r="A89" s="34" t="s">
        <v>57</v>
      </c>
      <c r="B89" s="34" t="s">
        <v>232</v>
      </c>
      <c r="C89" s="34"/>
      <c r="D89" s="34" t="s">
        <v>233</v>
      </c>
      <c r="E89" s="35">
        <v>37534</v>
      </c>
      <c r="F89" s="36">
        <v>37534</v>
      </c>
      <c r="G89" s="37">
        <f t="shared" si="4"/>
        <v>2627.38</v>
      </c>
      <c r="H89" s="38">
        <f>G89*(1-'[1]Rapport Lottstift'!$Q$6)</f>
        <v>1912.9713295908603</v>
      </c>
      <c r="I89" s="39">
        <f t="shared" si="5"/>
        <v>1893.8416162949516</v>
      </c>
      <c r="J89" s="40">
        <f t="shared" si="6"/>
        <v>1893</v>
      </c>
      <c r="K89" s="40">
        <v>1893</v>
      </c>
    </row>
    <row r="90" spans="1:11" s="40" customFormat="1" hidden="1" x14ac:dyDescent="0.25">
      <c r="A90" s="34" t="s">
        <v>57</v>
      </c>
      <c r="B90" s="34" t="s">
        <v>234</v>
      </c>
      <c r="C90" s="34"/>
      <c r="D90" s="34" t="s">
        <v>235</v>
      </c>
      <c r="E90" s="35">
        <v>39706</v>
      </c>
      <c r="F90" s="36">
        <v>39706</v>
      </c>
      <c r="G90" s="37">
        <f t="shared" si="4"/>
        <v>2779.42</v>
      </c>
      <c r="H90" s="38">
        <f>G90*(1-'[1]Rapport Lottstift'!$Q$6)</f>
        <v>2023.6702619687401</v>
      </c>
      <c r="I90" s="39">
        <f t="shared" si="5"/>
        <v>2003.4335593490528</v>
      </c>
      <c r="J90" s="40">
        <f t="shared" si="6"/>
        <v>2003</v>
      </c>
      <c r="K90" s="40">
        <v>2003</v>
      </c>
    </row>
    <row r="91" spans="1:11" s="40" customFormat="1" hidden="1" x14ac:dyDescent="0.25">
      <c r="A91" s="34" t="s">
        <v>57</v>
      </c>
      <c r="B91" s="34" t="s">
        <v>236</v>
      </c>
      <c r="C91" s="34"/>
      <c r="D91" s="34" t="s">
        <v>237</v>
      </c>
      <c r="E91" s="35">
        <v>42060</v>
      </c>
      <c r="F91" s="36">
        <v>42060</v>
      </c>
      <c r="G91" s="37">
        <f t="shared" si="4"/>
        <v>2944.2000000000003</v>
      </c>
      <c r="H91" s="38">
        <f>G91*(1-'[1]Rapport Lottstift'!$Q$6)</f>
        <v>2143.6450717374005</v>
      </c>
      <c r="I91" s="39">
        <f t="shared" si="5"/>
        <v>2122.2086210200264</v>
      </c>
      <c r="J91" s="40">
        <f t="shared" si="6"/>
        <v>2122</v>
      </c>
      <c r="K91" s="40">
        <v>2122</v>
      </c>
    </row>
    <row r="92" spans="1:11" s="40" customFormat="1" hidden="1" x14ac:dyDescent="0.25">
      <c r="A92" s="34" t="s">
        <v>57</v>
      </c>
      <c r="B92" s="34" t="s">
        <v>238</v>
      </c>
      <c r="C92" s="34" t="s">
        <v>239</v>
      </c>
      <c r="D92" s="34" t="s">
        <v>240</v>
      </c>
      <c r="E92" s="35">
        <v>42430</v>
      </c>
      <c r="F92" s="36">
        <v>42430</v>
      </c>
      <c r="G92" s="37">
        <f t="shared" si="4"/>
        <v>2970.1000000000004</v>
      </c>
      <c r="H92" s="38">
        <f>G92*(1-'[1]Rapport Lottstift'!$Q$6)</f>
        <v>2162.5026246747002</v>
      </c>
      <c r="I92" s="39">
        <f t="shared" si="5"/>
        <v>2140.8775984279532</v>
      </c>
      <c r="J92" s="40">
        <f t="shared" si="6"/>
        <v>2140</v>
      </c>
      <c r="K92" s="40">
        <v>2140</v>
      </c>
    </row>
    <row r="93" spans="1:11" s="40" customFormat="1" hidden="1" x14ac:dyDescent="0.25">
      <c r="A93" s="34" t="s">
        <v>57</v>
      </c>
      <c r="B93" s="34" t="s">
        <v>241</v>
      </c>
      <c r="C93" s="34"/>
      <c r="D93" s="34" t="s">
        <v>242</v>
      </c>
      <c r="E93" s="35">
        <v>43405</v>
      </c>
      <c r="F93" s="36">
        <v>43405</v>
      </c>
      <c r="G93" s="37">
        <f t="shared" si="4"/>
        <v>3038.3500000000004</v>
      </c>
      <c r="H93" s="38">
        <f>G93*(1-'[1]Rapport Lottstift'!$Q$6)</f>
        <v>2212.1948249824504</v>
      </c>
      <c r="I93" s="39">
        <f t="shared" si="5"/>
        <v>2190.0728767326259</v>
      </c>
      <c r="J93" s="40">
        <f t="shared" si="6"/>
        <v>2190</v>
      </c>
      <c r="K93" s="40">
        <v>2190</v>
      </c>
    </row>
    <row r="94" spans="1:11" s="40" customFormat="1" hidden="1" x14ac:dyDescent="0.25">
      <c r="A94" s="34" t="s">
        <v>57</v>
      </c>
      <c r="B94" s="34" t="s">
        <v>243</v>
      </c>
      <c r="C94" s="34" t="s">
        <v>244</v>
      </c>
      <c r="D94" s="34" t="s">
        <v>245</v>
      </c>
      <c r="E94" s="35">
        <v>44890</v>
      </c>
      <c r="F94" s="36">
        <v>44890</v>
      </c>
      <c r="G94" s="37">
        <f t="shared" si="4"/>
        <v>3142.3</v>
      </c>
      <c r="H94" s="38">
        <f>G94*(1-'[1]Rapport Lottstift'!$Q$6)</f>
        <v>2287.8798685281004</v>
      </c>
      <c r="I94" s="39">
        <f t="shared" si="5"/>
        <v>2265.0010698428196</v>
      </c>
      <c r="J94" s="40">
        <f t="shared" si="6"/>
        <v>2265</v>
      </c>
      <c r="K94" s="40">
        <v>2265</v>
      </c>
    </row>
    <row r="95" spans="1:11" s="40" customFormat="1" hidden="1" x14ac:dyDescent="0.25">
      <c r="A95" s="34" t="s">
        <v>57</v>
      </c>
      <c r="B95" s="34" t="s">
        <v>246</v>
      </c>
      <c r="C95" s="34" t="s">
        <v>247</v>
      </c>
      <c r="D95" s="34" t="s">
        <v>248</v>
      </c>
      <c r="E95" s="35">
        <v>46467</v>
      </c>
      <c r="F95" s="36">
        <v>46467</v>
      </c>
      <c r="G95" s="37">
        <f t="shared" si="4"/>
        <v>3252.6900000000005</v>
      </c>
      <c r="H95" s="38">
        <f>G95*(1-'[1]Rapport Lottstift'!$Q$6)</f>
        <v>2368.2538171284305</v>
      </c>
      <c r="I95" s="39">
        <f t="shared" si="5"/>
        <v>2344.5712789571462</v>
      </c>
      <c r="J95" s="40">
        <f t="shared" si="6"/>
        <v>2344</v>
      </c>
      <c r="K95" s="40">
        <v>2344</v>
      </c>
    </row>
    <row r="96" spans="1:11" s="40" customFormat="1" hidden="1" x14ac:dyDescent="0.25">
      <c r="A96" s="34" t="s">
        <v>57</v>
      </c>
      <c r="B96" s="34" t="s">
        <v>249</v>
      </c>
      <c r="C96" s="34"/>
      <c r="D96" s="34" t="s">
        <v>250</v>
      </c>
      <c r="E96" s="35">
        <v>46960</v>
      </c>
      <c r="F96" s="36">
        <v>46960</v>
      </c>
      <c r="G96" s="37">
        <f t="shared" si="4"/>
        <v>3287.2000000000003</v>
      </c>
      <c r="H96" s="38">
        <f>G96*(1-'[1]Rapport Lottstift'!$Q$6)</f>
        <v>2393.3802322584002</v>
      </c>
      <c r="I96" s="39">
        <f t="shared" si="5"/>
        <v>2369.446429935816</v>
      </c>
      <c r="J96" s="40">
        <f t="shared" si="6"/>
        <v>2369</v>
      </c>
      <c r="K96" s="40">
        <v>2369</v>
      </c>
    </row>
    <row r="97" spans="1:11" s="40" customFormat="1" hidden="1" x14ac:dyDescent="0.25">
      <c r="A97" s="34" t="s">
        <v>57</v>
      </c>
      <c r="B97" s="34" t="s">
        <v>251</v>
      </c>
      <c r="C97" s="34" t="s">
        <v>252</v>
      </c>
      <c r="D97" s="34" t="s">
        <v>253</v>
      </c>
      <c r="E97" s="35">
        <v>47195</v>
      </c>
      <c r="F97" s="36">
        <v>47195</v>
      </c>
      <c r="G97" s="37">
        <f t="shared" si="4"/>
        <v>3303.65</v>
      </c>
      <c r="H97" s="38">
        <f>G97*(1-'[1]Rapport Lottstift'!$Q$6)</f>
        <v>2405.35732669155</v>
      </c>
      <c r="I97" s="39">
        <f t="shared" si="5"/>
        <v>2381.3037534246346</v>
      </c>
      <c r="J97" s="40">
        <f t="shared" si="6"/>
        <v>2381</v>
      </c>
      <c r="K97" s="40">
        <v>2381</v>
      </c>
    </row>
    <row r="98" spans="1:11" s="40" customFormat="1" hidden="1" x14ac:dyDescent="0.25">
      <c r="A98" s="34" t="s">
        <v>57</v>
      </c>
      <c r="B98" s="34" t="s">
        <v>254</v>
      </c>
      <c r="C98" s="34" t="s">
        <v>255</v>
      </c>
      <c r="D98" s="34" t="s">
        <v>256</v>
      </c>
      <c r="E98" s="35">
        <v>47569</v>
      </c>
      <c r="F98" s="36">
        <v>47569</v>
      </c>
      <c r="G98" s="37">
        <f t="shared" si="4"/>
        <v>3329.8300000000004</v>
      </c>
      <c r="H98" s="38">
        <f>G98*(1-'[1]Rapport Lottstift'!$Q$6)</f>
        <v>2424.4187450660106</v>
      </c>
      <c r="I98" s="39">
        <f t="shared" si="5"/>
        <v>2400.1745576153503</v>
      </c>
      <c r="J98" s="40">
        <f t="shared" si="6"/>
        <v>2400</v>
      </c>
      <c r="K98" s="40">
        <v>2400</v>
      </c>
    </row>
    <row r="99" spans="1:11" s="40" customFormat="1" hidden="1" x14ac:dyDescent="0.25">
      <c r="A99" s="34" t="s">
        <v>57</v>
      </c>
      <c r="B99" s="34" t="s">
        <v>257</v>
      </c>
      <c r="C99" s="34"/>
      <c r="D99" s="34" t="s">
        <v>258</v>
      </c>
      <c r="E99" s="35">
        <v>47851</v>
      </c>
      <c r="F99" s="36">
        <v>47851</v>
      </c>
      <c r="G99" s="37">
        <f t="shared" si="4"/>
        <v>3349.57</v>
      </c>
      <c r="H99" s="38">
        <f>G99*(1-'[1]Rapport Lottstift'!$Q$6)</f>
        <v>2438.7912583857901</v>
      </c>
      <c r="I99" s="39">
        <f t="shared" si="5"/>
        <v>2414.4033458019321</v>
      </c>
      <c r="J99" s="40">
        <f t="shared" si="6"/>
        <v>2414</v>
      </c>
      <c r="K99" s="40">
        <v>2414</v>
      </c>
    </row>
    <row r="100" spans="1:11" s="40" customFormat="1" hidden="1" x14ac:dyDescent="0.25">
      <c r="A100" s="34" t="s">
        <v>57</v>
      </c>
      <c r="B100" s="34" t="s">
        <v>259</v>
      </c>
      <c r="C100" s="34"/>
      <c r="D100" s="34" t="s">
        <v>260</v>
      </c>
      <c r="E100" s="35">
        <v>49395</v>
      </c>
      <c r="F100" s="36">
        <v>49395</v>
      </c>
      <c r="G100" s="37">
        <f t="shared" si="4"/>
        <v>3457.6500000000005</v>
      </c>
      <c r="H100" s="38">
        <f>G100*(1-'[1]Rapport Lottstift'!$Q$6)</f>
        <v>2517.4833171295504</v>
      </c>
      <c r="I100" s="39">
        <f t="shared" si="5"/>
        <v>2492.3084839582548</v>
      </c>
      <c r="J100" s="40">
        <f t="shared" si="6"/>
        <v>2492</v>
      </c>
      <c r="K100" s="40">
        <v>2492</v>
      </c>
    </row>
    <row r="101" spans="1:11" s="40" customFormat="1" hidden="1" x14ac:dyDescent="0.25">
      <c r="A101" s="34" t="s">
        <v>57</v>
      </c>
      <c r="B101" s="34" t="s">
        <v>261</v>
      </c>
      <c r="C101" s="34"/>
      <c r="D101" s="34" t="s">
        <v>262</v>
      </c>
      <c r="E101" s="35">
        <v>50000</v>
      </c>
      <c r="F101" s="36">
        <v>50000</v>
      </c>
      <c r="G101" s="37">
        <f t="shared" si="4"/>
        <v>3500.0000000000005</v>
      </c>
      <c r="H101" s="38">
        <f>G101*(1-'[1]Rapport Lottstift'!$Q$6)</f>
        <v>2548.3179645000005</v>
      </c>
      <c r="I101" s="39">
        <f t="shared" si="5"/>
        <v>2522.8347848550006</v>
      </c>
      <c r="J101" s="40">
        <f t="shared" si="6"/>
        <v>2522</v>
      </c>
      <c r="K101" s="40">
        <v>2522</v>
      </c>
    </row>
    <row r="102" spans="1:11" s="40" customFormat="1" hidden="1" x14ac:dyDescent="0.25">
      <c r="A102" s="34" t="s">
        <v>57</v>
      </c>
      <c r="B102" s="34" t="s">
        <v>263</v>
      </c>
      <c r="C102" s="34" t="s">
        <v>264</v>
      </c>
      <c r="D102" s="34" t="s">
        <v>265</v>
      </c>
      <c r="E102" s="35">
        <v>50911</v>
      </c>
      <c r="F102" s="36">
        <v>50911</v>
      </c>
      <c r="G102" s="37">
        <f t="shared" si="4"/>
        <v>3563.7700000000004</v>
      </c>
      <c r="H102" s="38">
        <f>G102*(1-'[1]Rapport Lottstift'!$Q$6)</f>
        <v>2594.7483178131906</v>
      </c>
      <c r="I102" s="39">
        <f t="shared" si="5"/>
        <v>2568.8008346350589</v>
      </c>
      <c r="J102" s="40">
        <f t="shared" si="6"/>
        <v>2568</v>
      </c>
      <c r="K102" s="40">
        <v>2568</v>
      </c>
    </row>
    <row r="103" spans="1:11" s="40" customFormat="1" hidden="1" x14ac:dyDescent="0.25">
      <c r="A103" s="34" t="s">
        <v>57</v>
      </c>
      <c r="B103" s="34" t="s">
        <v>266</v>
      </c>
      <c r="C103" s="34"/>
      <c r="D103" s="34" t="s">
        <v>267</v>
      </c>
      <c r="E103" s="35">
        <v>51682</v>
      </c>
      <c r="F103" s="36">
        <v>51682</v>
      </c>
      <c r="G103" s="37">
        <f t="shared" si="4"/>
        <v>3617.7400000000002</v>
      </c>
      <c r="H103" s="38">
        <f>G103*(1-'[1]Rapport Lottstift'!$Q$6)</f>
        <v>2634.0433808257803</v>
      </c>
      <c r="I103" s="39">
        <f t="shared" si="5"/>
        <v>2607.7029470175225</v>
      </c>
      <c r="J103" s="40">
        <f t="shared" si="6"/>
        <v>2607</v>
      </c>
      <c r="K103" s="40">
        <v>2607</v>
      </c>
    </row>
    <row r="104" spans="1:11" s="40" customFormat="1" hidden="1" x14ac:dyDescent="0.25">
      <c r="A104" s="34" t="s">
        <v>57</v>
      </c>
      <c r="B104" s="34" t="s">
        <v>268</v>
      </c>
      <c r="C104" s="34"/>
      <c r="D104" s="34" t="s">
        <v>269</v>
      </c>
      <c r="E104" s="35">
        <v>58985</v>
      </c>
      <c r="F104" s="36">
        <v>58985</v>
      </c>
      <c r="G104" s="37">
        <f t="shared" si="4"/>
        <v>4128.9500000000007</v>
      </c>
      <c r="H104" s="38">
        <f>G104*(1-'[1]Rapport Lottstift'!$Q$6)</f>
        <v>3006.2507027206507</v>
      </c>
      <c r="I104" s="39">
        <f t="shared" si="5"/>
        <v>2976.188195693444</v>
      </c>
      <c r="J104" s="40">
        <f t="shared" si="6"/>
        <v>2976</v>
      </c>
      <c r="K104" s="40">
        <v>2976</v>
      </c>
    </row>
    <row r="105" spans="1:11" s="40" customFormat="1" hidden="1" x14ac:dyDescent="0.25">
      <c r="A105" s="34" t="s">
        <v>57</v>
      </c>
      <c r="B105" s="34" t="s">
        <v>270</v>
      </c>
      <c r="C105" s="34" t="s">
        <v>271</v>
      </c>
      <c r="D105" s="34" t="s">
        <v>272</v>
      </c>
      <c r="E105" s="35">
        <v>59783</v>
      </c>
      <c r="F105" s="36">
        <v>59783</v>
      </c>
      <c r="G105" s="37">
        <f t="shared" si="4"/>
        <v>4184.8100000000004</v>
      </c>
      <c r="H105" s="38">
        <f>G105*(1-'[1]Rapport Lottstift'!$Q$6)</f>
        <v>3046.9218574340703</v>
      </c>
      <c r="I105" s="39">
        <f t="shared" si="5"/>
        <v>3016.4526388597296</v>
      </c>
      <c r="J105" s="40">
        <f t="shared" si="6"/>
        <v>3016</v>
      </c>
      <c r="K105" s="40">
        <v>3016</v>
      </c>
    </row>
    <row r="106" spans="1:11" s="40" customFormat="1" hidden="1" x14ac:dyDescent="0.25">
      <c r="A106" s="34" t="s">
        <v>57</v>
      </c>
      <c r="B106" s="34" t="s">
        <v>273</v>
      </c>
      <c r="C106" s="34"/>
      <c r="D106" s="34" t="s">
        <v>274</v>
      </c>
      <c r="E106" s="35">
        <v>59988</v>
      </c>
      <c r="F106" s="36">
        <v>59988</v>
      </c>
      <c r="G106" s="37">
        <f t="shared" si="4"/>
        <v>4199.1600000000008</v>
      </c>
      <c r="H106" s="38">
        <f>G106*(1-'[1]Rapport Lottstift'!$Q$6)</f>
        <v>3057.3699610885205</v>
      </c>
      <c r="I106" s="39">
        <f t="shared" si="5"/>
        <v>3026.7962614776352</v>
      </c>
      <c r="J106" s="40">
        <f t="shared" si="6"/>
        <v>3026</v>
      </c>
      <c r="K106" s="40">
        <v>3026</v>
      </c>
    </row>
    <row r="107" spans="1:11" s="40" customFormat="1" hidden="1" x14ac:dyDescent="0.25">
      <c r="A107" s="34" t="s">
        <v>57</v>
      </c>
      <c r="B107" s="34" t="s">
        <v>275</v>
      </c>
      <c r="C107" s="34"/>
      <c r="D107" s="34" t="s">
        <v>276</v>
      </c>
      <c r="E107" s="35">
        <v>60000</v>
      </c>
      <c r="F107" s="36">
        <v>60000</v>
      </c>
      <c r="G107" s="37">
        <f t="shared" si="4"/>
        <v>4200</v>
      </c>
      <c r="H107" s="38">
        <f>G107*(1-'[1]Rapport Lottstift'!$Q$6)</f>
        <v>3057.9815574000004</v>
      </c>
      <c r="I107" s="39">
        <f t="shared" si="5"/>
        <v>3027.4017418260005</v>
      </c>
      <c r="J107" s="40">
        <f t="shared" si="6"/>
        <v>3027</v>
      </c>
      <c r="K107" s="40">
        <v>3027</v>
      </c>
    </row>
    <row r="108" spans="1:11" s="40" customFormat="1" hidden="1" x14ac:dyDescent="0.25">
      <c r="A108" s="34" t="s">
        <v>57</v>
      </c>
      <c r="B108" s="34" t="s">
        <v>277</v>
      </c>
      <c r="C108" s="34" t="s">
        <v>278</v>
      </c>
      <c r="D108" s="34" t="s">
        <v>279</v>
      </c>
      <c r="E108" s="35">
        <v>60326</v>
      </c>
      <c r="F108" s="36">
        <v>60326</v>
      </c>
      <c r="G108" s="37">
        <f t="shared" si="4"/>
        <v>4222.8200000000006</v>
      </c>
      <c r="H108" s="38">
        <f>G108*(1-'[1]Rapport Lottstift'!$Q$6)</f>
        <v>3074.5965905285407</v>
      </c>
      <c r="I108" s="39">
        <f t="shared" si="5"/>
        <v>3043.850624623255</v>
      </c>
      <c r="J108" s="40">
        <f t="shared" si="6"/>
        <v>3043</v>
      </c>
      <c r="K108" s="40">
        <v>3043</v>
      </c>
    </row>
    <row r="109" spans="1:11" s="40" customFormat="1" hidden="1" x14ac:dyDescent="0.25">
      <c r="A109" s="34" t="s">
        <v>57</v>
      </c>
      <c r="B109" s="34" t="s">
        <v>280</v>
      </c>
      <c r="C109" s="34"/>
      <c r="D109" s="34" t="s">
        <v>281</v>
      </c>
      <c r="E109" s="35">
        <v>60353</v>
      </c>
      <c r="F109" s="36">
        <v>60353</v>
      </c>
      <c r="G109" s="37">
        <f t="shared" si="4"/>
        <v>4224.71</v>
      </c>
      <c r="H109" s="38">
        <f>G109*(1-'[1]Rapport Lottstift'!$Q$6)</f>
        <v>3075.9726822293701</v>
      </c>
      <c r="I109" s="39">
        <f t="shared" si="5"/>
        <v>3045.2129554070762</v>
      </c>
      <c r="J109" s="40">
        <f t="shared" si="6"/>
        <v>3045</v>
      </c>
      <c r="K109" s="40">
        <v>3045</v>
      </c>
    </row>
    <row r="110" spans="1:11" s="40" customFormat="1" hidden="1" x14ac:dyDescent="0.25">
      <c r="A110" s="34" t="s">
        <v>57</v>
      </c>
      <c r="B110" s="34" t="s">
        <v>282</v>
      </c>
      <c r="C110" s="34" t="s">
        <v>283</v>
      </c>
      <c r="D110" s="34" t="s">
        <v>284</v>
      </c>
      <c r="E110" s="35">
        <v>63369</v>
      </c>
      <c r="F110" s="36">
        <v>63369</v>
      </c>
      <c r="G110" s="37">
        <f t="shared" si="4"/>
        <v>4435.8300000000008</v>
      </c>
      <c r="H110" s="38">
        <f>G110*(1-'[1]Rapport Lottstift'!$Q$6)</f>
        <v>3229.6872218480107</v>
      </c>
      <c r="I110" s="39">
        <f t="shared" si="5"/>
        <v>3197.3903496295306</v>
      </c>
      <c r="J110" s="40">
        <f t="shared" si="6"/>
        <v>3197</v>
      </c>
      <c r="K110" s="40">
        <v>3197</v>
      </c>
    </row>
    <row r="111" spans="1:11" s="40" customFormat="1" hidden="1" x14ac:dyDescent="0.25">
      <c r="A111" s="34" t="s">
        <v>57</v>
      </c>
      <c r="B111" s="34" t="s">
        <v>285</v>
      </c>
      <c r="C111" s="34" t="s">
        <v>286</v>
      </c>
      <c r="D111" s="34" t="s">
        <v>287</v>
      </c>
      <c r="E111" s="35">
        <v>64183</v>
      </c>
      <c r="F111" s="36">
        <v>64183</v>
      </c>
      <c r="G111" s="37">
        <f t="shared" si="4"/>
        <v>4492.8100000000004</v>
      </c>
      <c r="H111" s="38">
        <f>G111*(1-'[1]Rapport Lottstift'!$Q$6)</f>
        <v>3271.1738383100706</v>
      </c>
      <c r="I111" s="39">
        <f t="shared" si="5"/>
        <v>3238.46209992697</v>
      </c>
      <c r="J111" s="40">
        <f t="shared" si="6"/>
        <v>3238</v>
      </c>
      <c r="K111" s="40">
        <v>3238</v>
      </c>
    </row>
    <row r="112" spans="1:11" s="40" customFormat="1" hidden="1" x14ac:dyDescent="0.25">
      <c r="A112" s="34" t="s">
        <v>57</v>
      </c>
      <c r="B112" s="34" t="s">
        <v>288</v>
      </c>
      <c r="C112" s="34" t="s">
        <v>289</v>
      </c>
      <c r="D112" s="34" t="s">
        <v>290</v>
      </c>
      <c r="E112" s="35">
        <v>67424</v>
      </c>
      <c r="F112" s="36">
        <v>67424</v>
      </c>
      <c r="G112" s="37">
        <f t="shared" si="4"/>
        <v>4719.68</v>
      </c>
      <c r="H112" s="38">
        <f>G112*(1-'[1]Rapport Lottstift'!$Q$6)</f>
        <v>3436.3558087689603</v>
      </c>
      <c r="I112" s="39">
        <f t="shared" si="5"/>
        <v>3401.9922506812704</v>
      </c>
      <c r="J112" s="40">
        <f t="shared" si="6"/>
        <v>3401</v>
      </c>
      <c r="K112" s="40">
        <v>3401</v>
      </c>
    </row>
    <row r="113" spans="1:11" s="40" customFormat="1" hidden="1" x14ac:dyDescent="0.25">
      <c r="A113" s="34" t="s">
        <v>57</v>
      </c>
      <c r="B113" s="34" t="s">
        <v>291</v>
      </c>
      <c r="C113" s="34" t="s">
        <v>292</v>
      </c>
      <c r="D113" s="34" t="s">
        <v>293</v>
      </c>
      <c r="E113" s="35">
        <v>69311</v>
      </c>
      <c r="F113" s="36">
        <v>69311</v>
      </c>
      <c r="G113" s="37">
        <f t="shared" si="4"/>
        <v>4851.7700000000004</v>
      </c>
      <c r="H113" s="38">
        <f>G113*(1-'[1]Rapport Lottstift'!$Q$6)</f>
        <v>3532.5293287491904</v>
      </c>
      <c r="I113" s="39">
        <f t="shared" si="5"/>
        <v>3497.2040354616984</v>
      </c>
      <c r="J113" s="40">
        <f t="shared" si="6"/>
        <v>3497</v>
      </c>
      <c r="K113" s="40">
        <v>3497</v>
      </c>
    </row>
    <row r="114" spans="1:11" s="40" customFormat="1" hidden="1" x14ac:dyDescent="0.25">
      <c r="A114" s="34" t="s">
        <v>57</v>
      </c>
      <c r="B114" s="34" t="s">
        <v>294</v>
      </c>
      <c r="C114" s="34" t="s">
        <v>295</v>
      </c>
      <c r="D114" s="34" t="s">
        <v>296</v>
      </c>
      <c r="E114" s="35">
        <v>69763</v>
      </c>
      <c r="F114" s="36">
        <v>69763</v>
      </c>
      <c r="G114" s="37">
        <f t="shared" si="4"/>
        <v>4883.4100000000008</v>
      </c>
      <c r="H114" s="38">
        <f>G114*(1-'[1]Rapport Lottstift'!$Q$6)</f>
        <v>3555.5661231482709</v>
      </c>
      <c r="I114" s="39">
        <f t="shared" si="5"/>
        <v>3520.0104619167882</v>
      </c>
      <c r="J114" s="40">
        <f t="shared" si="6"/>
        <v>3520</v>
      </c>
      <c r="K114" s="40">
        <v>3520</v>
      </c>
    </row>
    <row r="115" spans="1:11" s="40" customFormat="1" hidden="1" x14ac:dyDescent="0.25">
      <c r="A115" s="34" t="s">
        <v>57</v>
      </c>
      <c r="B115" s="34" t="s">
        <v>297</v>
      </c>
      <c r="C115" s="34" t="s">
        <v>298</v>
      </c>
      <c r="D115" s="34" t="s">
        <v>299</v>
      </c>
      <c r="E115" s="35">
        <v>69984</v>
      </c>
      <c r="F115" s="36">
        <v>69984</v>
      </c>
      <c r="G115" s="37">
        <f t="shared" si="4"/>
        <v>4898.88</v>
      </c>
      <c r="H115" s="38">
        <f>G115*(1-'[1]Rapport Lottstift'!$Q$6)</f>
        <v>3566.8296885513605</v>
      </c>
      <c r="I115" s="39">
        <f t="shared" si="5"/>
        <v>3531.1613916658471</v>
      </c>
      <c r="J115" s="40">
        <f t="shared" si="6"/>
        <v>3531</v>
      </c>
      <c r="K115" s="40">
        <v>3531</v>
      </c>
    </row>
    <row r="116" spans="1:11" s="40" customFormat="1" hidden="1" x14ac:dyDescent="0.25">
      <c r="A116" s="34" t="s">
        <v>57</v>
      </c>
      <c r="B116" s="34" t="s">
        <v>300</v>
      </c>
      <c r="C116" s="34" t="s">
        <v>301</v>
      </c>
      <c r="D116" s="34" t="s">
        <v>302</v>
      </c>
      <c r="E116" s="35">
        <v>70129</v>
      </c>
      <c r="F116" s="36">
        <v>70129</v>
      </c>
      <c r="G116" s="37">
        <f t="shared" si="4"/>
        <v>4909.0300000000007</v>
      </c>
      <c r="H116" s="38">
        <f>G116*(1-'[1]Rapport Lottstift'!$Q$6)</f>
        <v>3574.2198106484107</v>
      </c>
      <c r="I116" s="39">
        <f t="shared" si="5"/>
        <v>3538.4776125419266</v>
      </c>
      <c r="J116" s="40">
        <f t="shared" si="6"/>
        <v>3538</v>
      </c>
      <c r="K116" s="40">
        <v>3538</v>
      </c>
    </row>
    <row r="117" spans="1:11" s="40" customFormat="1" hidden="1" x14ac:dyDescent="0.25">
      <c r="A117" s="34" t="s">
        <v>57</v>
      </c>
      <c r="B117" s="34" t="s">
        <v>303</v>
      </c>
      <c r="C117" s="34" t="s">
        <v>304</v>
      </c>
      <c r="D117" s="34" t="s">
        <v>305</v>
      </c>
      <c r="E117" s="35">
        <v>71220</v>
      </c>
      <c r="F117" s="36">
        <v>71220</v>
      </c>
      <c r="G117" s="37">
        <f t="shared" si="4"/>
        <v>4985.4000000000005</v>
      </c>
      <c r="H117" s="38">
        <f>G117*(1-'[1]Rapport Lottstift'!$Q$6)</f>
        <v>3629.8241086338007</v>
      </c>
      <c r="I117" s="39">
        <f t="shared" si="5"/>
        <v>3593.5258675474629</v>
      </c>
      <c r="J117" s="40">
        <f t="shared" si="6"/>
        <v>3593</v>
      </c>
      <c r="K117" s="40">
        <v>3593</v>
      </c>
    </row>
    <row r="118" spans="1:11" s="40" customFormat="1" hidden="1" x14ac:dyDescent="0.25">
      <c r="A118" s="34" t="s">
        <v>57</v>
      </c>
      <c r="B118" s="34" t="s">
        <v>306</v>
      </c>
      <c r="C118" s="34" t="s">
        <v>307</v>
      </c>
      <c r="D118" s="34" t="s">
        <v>308</v>
      </c>
      <c r="E118" s="35">
        <v>72555</v>
      </c>
      <c r="F118" s="36">
        <v>72555</v>
      </c>
      <c r="G118" s="37">
        <f t="shared" si="4"/>
        <v>5078.8500000000004</v>
      </c>
      <c r="H118" s="38">
        <f>G118*(1-'[1]Rapport Lottstift'!$Q$6)</f>
        <v>3697.8641982859504</v>
      </c>
      <c r="I118" s="39">
        <f t="shared" si="5"/>
        <v>3660.8855563030907</v>
      </c>
      <c r="J118" s="40">
        <f t="shared" si="6"/>
        <v>3660</v>
      </c>
      <c r="K118" s="40">
        <v>3660</v>
      </c>
    </row>
    <row r="119" spans="1:11" s="40" customFormat="1" hidden="1" x14ac:dyDescent="0.25">
      <c r="A119" s="34" t="s">
        <v>57</v>
      </c>
      <c r="B119" s="34" t="s">
        <v>309</v>
      </c>
      <c r="C119" s="34"/>
      <c r="D119" s="34" t="s">
        <v>310</v>
      </c>
      <c r="E119" s="35">
        <v>74454</v>
      </c>
      <c r="F119" s="36">
        <v>74454</v>
      </c>
      <c r="G119" s="37">
        <f t="shared" si="4"/>
        <v>5211.7800000000007</v>
      </c>
      <c r="H119" s="38">
        <f>G119*(1-'[1]Rapport Lottstift'!$Q$6)</f>
        <v>3794.6493145776608</v>
      </c>
      <c r="I119" s="39">
        <f t="shared" si="5"/>
        <v>3756.7028214318843</v>
      </c>
      <c r="J119" s="40">
        <f t="shared" si="6"/>
        <v>3756</v>
      </c>
      <c r="K119" s="40">
        <v>3756</v>
      </c>
    </row>
    <row r="120" spans="1:11" s="40" customFormat="1" hidden="1" x14ac:dyDescent="0.25">
      <c r="A120" s="34" t="s">
        <v>57</v>
      </c>
      <c r="B120" s="34" t="s">
        <v>311</v>
      </c>
      <c r="C120" s="34" t="s">
        <v>312</v>
      </c>
      <c r="D120" s="34" t="s">
        <v>85</v>
      </c>
      <c r="E120" s="35">
        <v>74704</v>
      </c>
      <c r="F120" s="36">
        <v>74704</v>
      </c>
      <c r="G120" s="37">
        <f t="shared" si="4"/>
        <v>5229.2800000000007</v>
      </c>
      <c r="H120" s="38">
        <f>G120*(1-'[1]Rapport Lottstift'!$Q$6)</f>
        <v>3807.3909044001607</v>
      </c>
      <c r="I120" s="39">
        <f t="shared" si="5"/>
        <v>3769.3169953561592</v>
      </c>
      <c r="J120" s="40">
        <f t="shared" si="6"/>
        <v>3769</v>
      </c>
      <c r="K120" s="40">
        <v>3769</v>
      </c>
    </row>
    <row r="121" spans="1:11" s="40" customFormat="1" hidden="1" x14ac:dyDescent="0.25">
      <c r="A121" s="34" t="s">
        <v>57</v>
      </c>
      <c r="B121" s="34" t="s">
        <v>313</v>
      </c>
      <c r="C121" s="34" t="s">
        <v>314</v>
      </c>
      <c r="D121" s="34" t="s">
        <v>315</v>
      </c>
      <c r="E121" s="35">
        <v>74729</v>
      </c>
      <c r="F121" s="36">
        <v>74729</v>
      </c>
      <c r="G121" s="37">
        <f t="shared" si="4"/>
        <v>5231.0300000000007</v>
      </c>
      <c r="H121" s="38">
        <f>G121*(1-'[1]Rapport Lottstift'!$Q$6)</f>
        <v>3808.6650633824106</v>
      </c>
      <c r="I121" s="39">
        <f t="shared" si="5"/>
        <v>3770.5784127485863</v>
      </c>
      <c r="J121" s="40">
        <f t="shared" si="6"/>
        <v>3770</v>
      </c>
      <c r="K121" s="40">
        <v>3770</v>
      </c>
    </row>
    <row r="122" spans="1:11" s="40" customFormat="1" hidden="1" x14ac:dyDescent="0.25">
      <c r="A122" s="34" t="s">
        <v>57</v>
      </c>
      <c r="B122" s="34" t="s">
        <v>316</v>
      </c>
      <c r="C122" s="34" t="s">
        <v>317</v>
      </c>
      <c r="D122" s="34" t="s">
        <v>318</v>
      </c>
      <c r="E122" s="35">
        <v>74910</v>
      </c>
      <c r="F122" s="36">
        <v>74910</v>
      </c>
      <c r="G122" s="37">
        <f t="shared" si="4"/>
        <v>5243.7000000000007</v>
      </c>
      <c r="H122" s="38">
        <f>G122*(1-'[1]Rapport Lottstift'!$Q$6)</f>
        <v>3817.8899744139007</v>
      </c>
      <c r="I122" s="39">
        <f t="shared" si="5"/>
        <v>3779.7110746697617</v>
      </c>
      <c r="J122" s="40">
        <f t="shared" si="6"/>
        <v>3779</v>
      </c>
      <c r="K122" s="40">
        <v>3779</v>
      </c>
    </row>
    <row r="123" spans="1:11" s="40" customFormat="1" hidden="1" x14ac:dyDescent="0.25">
      <c r="A123" s="34" t="s">
        <v>57</v>
      </c>
      <c r="B123" s="34" t="s">
        <v>319</v>
      </c>
      <c r="C123" s="34" t="s">
        <v>320</v>
      </c>
      <c r="D123" s="34" t="s">
        <v>321</v>
      </c>
      <c r="E123" s="35">
        <v>75193</v>
      </c>
      <c r="F123" s="36">
        <v>75193</v>
      </c>
      <c r="G123" s="37">
        <f t="shared" si="4"/>
        <v>5263.51</v>
      </c>
      <c r="H123" s="38">
        <f>G123*(1-'[1]Rapport Lottstift'!$Q$6)</f>
        <v>3832.3134540929705</v>
      </c>
      <c r="I123" s="39">
        <f t="shared" si="5"/>
        <v>3793.9903195520405</v>
      </c>
      <c r="J123" s="40">
        <f t="shared" si="6"/>
        <v>3793</v>
      </c>
      <c r="K123" s="40">
        <v>3793</v>
      </c>
    </row>
    <row r="124" spans="1:11" s="40" customFormat="1" hidden="1" x14ac:dyDescent="0.25">
      <c r="A124" s="34" t="s">
        <v>57</v>
      </c>
      <c r="B124" s="34" t="s">
        <v>322</v>
      </c>
      <c r="C124" s="34" t="s">
        <v>323</v>
      </c>
      <c r="D124" s="34" t="s">
        <v>324</v>
      </c>
      <c r="E124" s="35">
        <v>75373</v>
      </c>
      <c r="F124" s="36">
        <v>75373</v>
      </c>
      <c r="G124" s="37">
        <f t="shared" si="4"/>
        <v>5276.1100000000006</v>
      </c>
      <c r="H124" s="38">
        <f>G124*(1-'[1]Rapport Lottstift'!$Q$6)</f>
        <v>3841.4873987651708</v>
      </c>
      <c r="I124" s="39">
        <f t="shared" si="5"/>
        <v>3803.072524777519</v>
      </c>
      <c r="J124" s="40">
        <f t="shared" si="6"/>
        <v>3803</v>
      </c>
      <c r="K124" s="40">
        <v>3803</v>
      </c>
    </row>
    <row r="125" spans="1:11" s="40" customFormat="1" hidden="1" x14ac:dyDescent="0.25">
      <c r="A125" s="34" t="s">
        <v>57</v>
      </c>
      <c r="B125" s="34" t="s">
        <v>325</v>
      </c>
      <c r="C125" s="34" t="s">
        <v>326</v>
      </c>
      <c r="D125" s="34" t="s">
        <v>327</v>
      </c>
      <c r="E125" s="35">
        <v>80520</v>
      </c>
      <c r="F125" s="36">
        <v>80520</v>
      </c>
      <c r="G125" s="37">
        <f t="shared" si="4"/>
        <v>5636.4000000000005</v>
      </c>
      <c r="H125" s="38">
        <f>G125*(1-'[1]Rapport Lottstift'!$Q$6)</f>
        <v>4103.8112500308007</v>
      </c>
      <c r="I125" s="39">
        <f t="shared" si="5"/>
        <v>4062.7731375304925</v>
      </c>
      <c r="J125" s="40">
        <f t="shared" si="6"/>
        <v>4062</v>
      </c>
      <c r="K125" s="40">
        <v>4062</v>
      </c>
    </row>
    <row r="126" spans="1:11" s="40" customFormat="1" hidden="1" x14ac:dyDescent="0.25">
      <c r="A126" s="34" t="s">
        <v>57</v>
      </c>
      <c r="B126" s="34" t="s">
        <v>328</v>
      </c>
      <c r="C126" s="34" t="s">
        <v>329</v>
      </c>
      <c r="D126" s="34" t="s">
        <v>330</v>
      </c>
      <c r="E126" s="35">
        <v>81800</v>
      </c>
      <c r="F126" s="36">
        <v>81800</v>
      </c>
      <c r="G126" s="37">
        <f t="shared" si="4"/>
        <v>5726.0000000000009</v>
      </c>
      <c r="H126" s="38">
        <f>G126*(1-'[1]Rapport Lottstift'!$Q$6)</f>
        <v>4169.0481899220013</v>
      </c>
      <c r="I126" s="39">
        <f t="shared" si="5"/>
        <v>4127.3577080227815</v>
      </c>
      <c r="J126" s="40">
        <f t="shared" si="6"/>
        <v>4127</v>
      </c>
      <c r="K126" s="40">
        <v>4127</v>
      </c>
    </row>
    <row r="127" spans="1:11" s="40" customFormat="1" hidden="1" x14ac:dyDescent="0.25">
      <c r="A127" s="34" t="s">
        <v>57</v>
      </c>
      <c r="B127" s="34" t="s">
        <v>331</v>
      </c>
      <c r="C127" s="34" t="s">
        <v>332</v>
      </c>
      <c r="D127" s="34" t="s">
        <v>333</v>
      </c>
      <c r="E127" s="35">
        <v>81957</v>
      </c>
      <c r="F127" s="36">
        <v>81957</v>
      </c>
      <c r="G127" s="37">
        <f t="shared" si="4"/>
        <v>5736.9900000000007</v>
      </c>
      <c r="H127" s="38">
        <f>G127*(1-'[1]Rapport Lottstift'!$Q$6)</f>
        <v>4177.0499083305303</v>
      </c>
      <c r="I127" s="39">
        <f t="shared" si="5"/>
        <v>4135.279409247225</v>
      </c>
      <c r="J127" s="40">
        <f t="shared" si="6"/>
        <v>4135</v>
      </c>
      <c r="K127" s="40">
        <v>4135</v>
      </c>
    </row>
    <row r="128" spans="1:11" s="40" customFormat="1" hidden="1" x14ac:dyDescent="0.25">
      <c r="A128" s="34" t="s">
        <v>57</v>
      </c>
      <c r="B128" s="34" t="s">
        <v>334</v>
      </c>
      <c r="C128" s="34" t="s">
        <v>335</v>
      </c>
      <c r="D128" s="34" t="s">
        <v>336</v>
      </c>
      <c r="E128" s="35">
        <v>83000</v>
      </c>
      <c r="F128" s="36">
        <v>83000</v>
      </c>
      <c r="G128" s="37">
        <f t="shared" si="4"/>
        <v>5810.0000000000009</v>
      </c>
      <c r="H128" s="38">
        <f>G128*(1-'[1]Rapport Lottstift'!$Q$6)</f>
        <v>4230.207821070001</v>
      </c>
      <c r="I128" s="39">
        <f t="shared" si="5"/>
        <v>4187.9057428593014</v>
      </c>
      <c r="J128" s="40">
        <f t="shared" si="6"/>
        <v>4187</v>
      </c>
      <c r="K128" s="40">
        <v>4187</v>
      </c>
    </row>
    <row r="129" spans="1:11" s="40" customFormat="1" hidden="1" x14ac:dyDescent="0.25">
      <c r="A129" s="34" t="s">
        <v>57</v>
      </c>
      <c r="B129" s="34" t="s">
        <v>337</v>
      </c>
      <c r="C129" s="34" t="s">
        <v>338</v>
      </c>
      <c r="D129" s="34" t="s">
        <v>339</v>
      </c>
      <c r="E129" s="35">
        <v>85100</v>
      </c>
      <c r="F129" s="36">
        <v>85100</v>
      </c>
      <c r="G129" s="37">
        <f t="shared" si="4"/>
        <v>5957.0000000000009</v>
      </c>
      <c r="H129" s="38">
        <f>G129*(1-'[1]Rapport Lottstift'!$Q$6)</f>
        <v>4337.2371755790009</v>
      </c>
      <c r="I129" s="39">
        <f t="shared" si="5"/>
        <v>4293.8648038232104</v>
      </c>
      <c r="J129" s="40">
        <f t="shared" si="6"/>
        <v>4293</v>
      </c>
      <c r="K129" s="40">
        <v>4293</v>
      </c>
    </row>
    <row r="130" spans="1:11" s="40" customFormat="1" hidden="1" x14ac:dyDescent="0.25">
      <c r="A130" s="34" t="s">
        <v>57</v>
      </c>
      <c r="B130" s="34" t="s">
        <v>340</v>
      </c>
      <c r="C130" s="34" t="s">
        <v>341</v>
      </c>
      <c r="D130" s="34" t="s">
        <v>342</v>
      </c>
      <c r="E130" s="35">
        <v>85502</v>
      </c>
      <c r="F130" s="36">
        <v>85502</v>
      </c>
      <c r="G130" s="37">
        <f t="shared" si="4"/>
        <v>5985.14</v>
      </c>
      <c r="H130" s="38">
        <f>G130*(1-'[1]Rapport Lottstift'!$Q$6)</f>
        <v>4357.7256520135807</v>
      </c>
      <c r="I130" s="39">
        <f t="shared" si="5"/>
        <v>4314.1483954934447</v>
      </c>
      <c r="J130" s="40">
        <f t="shared" si="6"/>
        <v>4314</v>
      </c>
      <c r="K130" s="40">
        <v>4314</v>
      </c>
    </row>
    <row r="131" spans="1:11" s="40" customFormat="1" hidden="1" x14ac:dyDescent="0.25">
      <c r="A131" s="34" t="s">
        <v>57</v>
      </c>
      <c r="B131" s="34" t="s">
        <v>343</v>
      </c>
      <c r="C131" s="34" t="s">
        <v>344</v>
      </c>
      <c r="D131" s="34" t="s">
        <v>345</v>
      </c>
      <c r="E131" s="35">
        <v>86951</v>
      </c>
      <c r="F131" s="36">
        <v>86951</v>
      </c>
      <c r="G131" s="37">
        <f t="shared" si="4"/>
        <v>6086.5700000000006</v>
      </c>
      <c r="H131" s="38">
        <f>G131*(1-'[1]Rapport Lottstift'!$Q$6)</f>
        <v>4431.5759066247911</v>
      </c>
      <c r="I131" s="39">
        <f t="shared" si="5"/>
        <v>4387.2601475585434</v>
      </c>
      <c r="J131" s="40">
        <f t="shared" si="6"/>
        <v>4387</v>
      </c>
      <c r="K131" s="40">
        <v>4387</v>
      </c>
    </row>
    <row r="132" spans="1:11" s="40" customFormat="1" hidden="1" x14ac:dyDescent="0.25">
      <c r="A132" s="34" t="s">
        <v>57</v>
      </c>
      <c r="B132" s="34" t="s">
        <v>346</v>
      </c>
      <c r="C132" s="34" t="s">
        <v>347</v>
      </c>
      <c r="D132" s="34" t="s">
        <v>348</v>
      </c>
      <c r="E132" s="35">
        <v>87157</v>
      </c>
      <c r="F132" s="36">
        <v>87157</v>
      </c>
      <c r="G132" s="37">
        <f t="shared" si="4"/>
        <v>6100.9900000000007</v>
      </c>
      <c r="H132" s="38">
        <f>G132*(1-'[1]Rapport Lottstift'!$Q$6)</f>
        <v>4442.0749766385306</v>
      </c>
      <c r="I132" s="39">
        <f t="shared" si="5"/>
        <v>4397.654226872145</v>
      </c>
      <c r="J132" s="40">
        <f t="shared" si="6"/>
        <v>4397</v>
      </c>
      <c r="K132" s="40">
        <v>4397</v>
      </c>
    </row>
    <row r="133" spans="1:11" s="40" customFormat="1" hidden="1" x14ac:dyDescent="0.25">
      <c r="A133" s="34" t="s">
        <v>57</v>
      </c>
      <c r="B133" s="34" t="s">
        <v>349</v>
      </c>
      <c r="C133" s="34" t="s">
        <v>350</v>
      </c>
      <c r="D133" s="34" t="s">
        <v>351</v>
      </c>
      <c r="E133" s="35">
        <v>87345</v>
      </c>
      <c r="F133" s="36">
        <v>87345</v>
      </c>
      <c r="G133" s="37">
        <f t="shared" si="4"/>
        <v>6114.1500000000005</v>
      </c>
      <c r="H133" s="38">
        <f>G133*(1-'[1]Rapport Lottstift'!$Q$6)</f>
        <v>4451.6566521850509</v>
      </c>
      <c r="I133" s="39">
        <f t="shared" si="5"/>
        <v>4407.1400856632008</v>
      </c>
      <c r="J133" s="40">
        <f t="shared" si="6"/>
        <v>4407</v>
      </c>
      <c r="K133" s="40">
        <v>4407</v>
      </c>
    </row>
    <row r="134" spans="1:11" s="40" customFormat="1" hidden="1" x14ac:dyDescent="0.25">
      <c r="A134" s="34" t="s">
        <v>57</v>
      </c>
      <c r="B134" s="34" t="s">
        <v>352</v>
      </c>
      <c r="C134" s="34" t="s">
        <v>353</v>
      </c>
      <c r="D134" s="34" t="s">
        <v>354</v>
      </c>
      <c r="E134" s="35">
        <v>88400</v>
      </c>
      <c r="F134" s="36">
        <v>88400</v>
      </c>
      <c r="G134" s="37">
        <f t="shared" ref="G134:G197" si="7">F134*0.07</f>
        <v>6188.0000000000009</v>
      </c>
      <c r="H134" s="38">
        <f>G134*(1-'[1]Rapport Lottstift'!$Q$6)</f>
        <v>4505.4261612360006</v>
      </c>
      <c r="I134" s="39">
        <f t="shared" ref="I134:I197" si="8">H134*0.99</f>
        <v>4460.3718996236403</v>
      </c>
      <c r="J134" s="40">
        <f t="shared" ref="J134:J197" si="9">INT(I134)</f>
        <v>4460</v>
      </c>
      <c r="K134" s="40">
        <v>4460</v>
      </c>
    </row>
    <row r="135" spans="1:11" s="40" customFormat="1" hidden="1" x14ac:dyDescent="0.25">
      <c r="A135" s="34" t="s">
        <v>57</v>
      </c>
      <c r="B135" s="34" t="s">
        <v>355</v>
      </c>
      <c r="C135" s="34" t="s">
        <v>356</v>
      </c>
      <c r="D135" s="34" t="s">
        <v>357</v>
      </c>
      <c r="E135" s="35">
        <v>88774</v>
      </c>
      <c r="F135" s="36">
        <v>88774</v>
      </c>
      <c r="G135" s="37">
        <f t="shared" si="7"/>
        <v>6214.18</v>
      </c>
      <c r="H135" s="38">
        <f>G135*(1-'[1]Rapport Lottstift'!$Q$6)</f>
        <v>4524.4875796104607</v>
      </c>
      <c r="I135" s="39">
        <f t="shared" si="8"/>
        <v>4479.242703814356</v>
      </c>
      <c r="J135" s="40">
        <f t="shared" si="9"/>
        <v>4479</v>
      </c>
      <c r="K135" s="40">
        <v>4479</v>
      </c>
    </row>
    <row r="136" spans="1:11" s="40" customFormat="1" hidden="1" x14ac:dyDescent="0.25">
      <c r="A136" s="34" t="s">
        <v>57</v>
      </c>
      <c r="B136" s="34" t="s">
        <v>358</v>
      </c>
      <c r="C136" s="34"/>
      <c r="D136" s="34" t="s">
        <v>359</v>
      </c>
      <c r="E136" s="35">
        <v>89000</v>
      </c>
      <c r="F136" s="36">
        <v>89000</v>
      </c>
      <c r="G136" s="37">
        <f t="shared" si="7"/>
        <v>6230.0000000000009</v>
      </c>
      <c r="H136" s="38">
        <f>G136*(1-'[1]Rapport Lottstift'!$Q$6)</f>
        <v>4536.0059768100009</v>
      </c>
      <c r="I136" s="39">
        <f t="shared" si="8"/>
        <v>4490.6459170419012</v>
      </c>
      <c r="J136" s="40">
        <f t="shared" si="9"/>
        <v>4490</v>
      </c>
      <c r="K136" s="40">
        <v>4490</v>
      </c>
    </row>
    <row r="137" spans="1:11" s="40" customFormat="1" hidden="1" x14ac:dyDescent="0.25">
      <c r="A137" s="34" t="s">
        <v>57</v>
      </c>
      <c r="B137" s="34" t="s">
        <v>360</v>
      </c>
      <c r="C137" s="34"/>
      <c r="D137" s="34" t="s">
        <v>361</v>
      </c>
      <c r="E137" s="35">
        <v>89343</v>
      </c>
      <c r="F137" s="36">
        <v>89343</v>
      </c>
      <c r="G137" s="37">
        <f t="shared" si="7"/>
        <v>6254.01</v>
      </c>
      <c r="H137" s="38">
        <f>G137*(1-'[1]Rapport Lottstift'!$Q$6)</f>
        <v>4553.4874380464707</v>
      </c>
      <c r="I137" s="39">
        <f t="shared" si="8"/>
        <v>4507.9525636660064</v>
      </c>
      <c r="J137" s="40">
        <f t="shared" si="9"/>
        <v>4507</v>
      </c>
      <c r="K137" s="40">
        <v>4507</v>
      </c>
    </row>
    <row r="138" spans="1:11" s="40" customFormat="1" hidden="1" x14ac:dyDescent="0.25">
      <c r="A138" s="34" t="s">
        <v>57</v>
      </c>
      <c r="B138" s="34" t="s">
        <v>362</v>
      </c>
      <c r="C138" s="34" t="s">
        <v>363</v>
      </c>
      <c r="D138" s="34" t="s">
        <v>364</v>
      </c>
      <c r="E138" s="35">
        <v>91066</v>
      </c>
      <c r="F138" s="36">
        <v>91066</v>
      </c>
      <c r="G138" s="37">
        <f t="shared" si="7"/>
        <v>6374.6200000000008</v>
      </c>
      <c r="H138" s="38">
        <f>G138*(1-'[1]Rapport Lottstift'!$Q$6)</f>
        <v>4641.3024751031408</v>
      </c>
      <c r="I138" s="39">
        <f t="shared" si="8"/>
        <v>4594.8894503521096</v>
      </c>
      <c r="J138" s="40">
        <f t="shared" si="9"/>
        <v>4594</v>
      </c>
      <c r="K138" s="40">
        <v>4594</v>
      </c>
    </row>
    <row r="139" spans="1:11" s="40" customFormat="1" hidden="1" x14ac:dyDescent="0.25">
      <c r="A139" s="34" t="s">
        <v>57</v>
      </c>
      <c r="B139" s="34" t="s">
        <v>365</v>
      </c>
      <c r="C139" s="34" t="s">
        <v>366</v>
      </c>
      <c r="D139" s="34" t="s">
        <v>367</v>
      </c>
      <c r="E139" s="35">
        <v>92171</v>
      </c>
      <c r="F139" s="36">
        <v>92171</v>
      </c>
      <c r="G139" s="37">
        <f t="shared" si="7"/>
        <v>6451.97</v>
      </c>
      <c r="H139" s="38">
        <f>G139*(1-'[1]Rapport Lottstift'!$Q$6)</f>
        <v>4697.6203021185902</v>
      </c>
      <c r="I139" s="39">
        <f t="shared" si="8"/>
        <v>4650.6440990974043</v>
      </c>
      <c r="J139" s="40">
        <f t="shared" si="9"/>
        <v>4650</v>
      </c>
      <c r="K139" s="40">
        <v>4650</v>
      </c>
    </row>
    <row r="140" spans="1:11" s="40" customFormat="1" hidden="1" x14ac:dyDescent="0.25">
      <c r="A140" s="34" t="s">
        <v>57</v>
      </c>
      <c r="B140" s="34" t="s">
        <v>368</v>
      </c>
      <c r="C140" s="34" t="s">
        <v>369</v>
      </c>
      <c r="D140" s="34" t="s">
        <v>370</v>
      </c>
      <c r="E140" s="35">
        <v>93944</v>
      </c>
      <c r="F140" s="36">
        <v>93944</v>
      </c>
      <c r="G140" s="37">
        <f t="shared" si="7"/>
        <v>6576.0800000000008</v>
      </c>
      <c r="H140" s="38">
        <f>G140*(1-'[1]Rapport Lottstift'!$Q$6)</f>
        <v>4787.9836571397609</v>
      </c>
      <c r="I140" s="39">
        <f t="shared" si="8"/>
        <v>4740.1038205683635</v>
      </c>
      <c r="J140" s="40">
        <f t="shared" si="9"/>
        <v>4740</v>
      </c>
      <c r="K140" s="40">
        <v>4740</v>
      </c>
    </row>
    <row r="141" spans="1:11" s="40" customFormat="1" hidden="1" x14ac:dyDescent="0.25">
      <c r="A141" s="34" t="s">
        <v>57</v>
      </c>
      <c r="B141" s="34" t="s">
        <v>371</v>
      </c>
      <c r="C141" s="34"/>
      <c r="D141" s="34" t="s">
        <v>372</v>
      </c>
      <c r="E141" s="35">
        <v>94500</v>
      </c>
      <c r="F141" s="36">
        <v>94500</v>
      </c>
      <c r="G141" s="37">
        <f t="shared" si="7"/>
        <v>6615.0000000000009</v>
      </c>
      <c r="H141" s="38">
        <f>G141*(1-'[1]Rapport Lottstift'!$Q$6)</f>
        <v>4816.3209529050009</v>
      </c>
      <c r="I141" s="39">
        <f t="shared" si="8"/>
        <v>4768.1577433759512</v>
      </c>
      <c r="J141" s="40">
        <f t="shared" si="9"/>
        <v>4768</v>
      </c>
      <c r="K141" s="40">
        <v>4768</v>
      </c>
    </row>
    <row r="142" spans="1:11" s="40" customFormat="1" hidden="1" x14ac:dyDescent="0.25">
      <c r="A142" s="34" t="s">
        <v>57</v>
      </c>
      <c r="B142" s="34" t="s">
        <v>373</v>
      </c>
      <c r="C142" s="34" t="s">
        <v>374</v>
      </c>
      <c r="D142" s="34" t="s">
        <v>375</v>
      </c>
      <c r="E142" s="35">
        <v>95053</v>
      </c>
      <c r="F142" s="36">
        <v>95053</v>
      </c>
      <c r="G142" s="37">
        <f t="shared" si="7"/>
        <v>6653.7100000000009</v>
      </c>
      <c r="H142" s="38">
        <f>G142*(1-'[1]Rapport Lottstift'!$Q$6)</f>
        <v>4844.5053495923712</v>
      </c>
      <c r="I142" s="39">
        <f t="shared" si="8"/>
        <v>4796.060296096447</v>
      </c>
      <c r="J142" s="40">
        <f t="shared" si="9"/>
        <v>4796</v>
      </c>
      <c r="K142" s="40">
        <v>4796</v>
      </c>
    </row>
    <row r="143" spans="1:11" s="40" customFormat="1" hidden="1" x14ac:dyDescent="0.25">
      <c r="A143" s="34" t="s">
        <v>57</v>
      </c>
      <c r="B143" s="34" t="s">
        <v>376</v>
      </c>
      <c r="C143" s="34" t="s">
        <v>377</v>
      </c>
      <c r="D143" s="34" t="s">
        <v>378</v>
      </c>
      <c r="E143" s="35">
        <v>95352</v>
      </c>
      <c r="F143" s="36">
        <v>95352</v>
      </c>
      <c r="G143" s="37">
        <f t="shared" si="7"/>
        <v>6674.64</v>
      </c>
      <c r="H143" s="38">
        <f>G143*(1-'[1]Rapport Lottstift'!$Q$6)</f>
        <v>4859.7442910200807</v>
      </c>
      <c r="I143" s="39">
        <f t="shared" si="8"/>
        <v>4811.14684810988</v>
      </c>
      <c r="J143" s="40">
        <f t="shared" si="9"/>
        <v>4811</v>
      </c>
      <c r="K143" s="40">
        <v>4811</v>
      </c>
    </row>
    <row r="144" spans="1:11" s="40" customFormat="1" hidden="1" x14ac:dyDescent="0.25">
      <c r="A144" s="34" t="s">
        <v>57</v>
      </c>
      <c r="B144" s="34" t="s">
        <v>379</v>
      </c>
      <c r="C144" s="34"/>
      <c r="D144" s="34" t="s">
        <v>380</v>
      </c>
      <c r="E144" s="35">
        <v>97194</v>
      </c>
      <c r="F144" s="36">
        <v>97194</v>
      </c>
      <c r="G144" s="37">
        <f t="shared" si="7"/>
        <v>6803.5800000000008</v>
      </c>
      <c r="H144" s="38">
        <f>G144*(1-'[1]Rapport Lottstift'!$Q$6)</f>
        <v>4953.6243248322608</v>
      </c>
      <c r="I144" s="39">
        <f t="shared" si="8"/>
        <v>4904.0880815839382</v>
      </c>
      <c r="J144" s="40">
        <f t="shared" si="9"/>
        <v>4904</v>
      </c>
      <c r="K144" s="40">
        <v>4904</v>
      </c>
    </row>
    <row r="145" spans="1:11" s="40" customFormat="1" hidden="1" x14ac:dyDescent="0.25">
      <c r="A145" s="34" t="s">
        <v>57</v>
      </c>
      <c r="B145" s="34" t="s">
        <v>381</v>
      </c>
      <c r="C145" s="34" t="s">
        <v>382</v>
      </c>
      <c r="D145" s="34" t="s">
        <v>383</v>
      </c>
      <c r="E145" s="35">
        <v>97696</v>
      </c>
      <c r="F145" s="36">
        <v>97696</v>
      </c>
      <c r="G145" s="37">
        <f t="shared" si="7"/>
        <v>6838.72</v>
      </c>
      <c r="H145" s="38">
        <f>G145*(1-'[1]Rapport Lottstift'!$Q$6)</f>
        <v>4979.2094371958401</v>
      </c>
      <c r="I145" s="39">
        <f t="shared" si="8"/>
        <v>4929.4173428238819</v>
      </c>
      <c r="J145" s="40">
        <f t="shared" si="9"/>
        <v>4929</v>
      </c>
      <c r="K145" s="40">
        <v>4929</v>
      </c>
    </row>
    <row r="146" spans="1:11" s="40" customFormat="1" hidden="1" x14ac:dyDescent="0.25">
      <c r="A146" s="34" t="s">
        <v>57</v>
      </c>
      <c r="B146" s="34" t="s">
        <v>384</v>
      </c>
      <c r="C146" s="34" t="s">
        <v>385</v>
      </c>
      <c r="D146" s="34" t="s">
        <v>386</v>
      </c>
      <c r="E146" s="35">
        <v>99130</v>
      </c>
      <c r="F146" s="36">
        <v>99130</v>
      </c>
      <c r="G146" s="37">
        <f t="shared" si="7"/>
        <v>6939.1</v>
      </c>
      <c r="H146" s="38">
        <f>G146*(1-'[1]Rapport Lottstift'!$Q$6)</f>
        <v>5052.2951964177009</v>
      </c>
      <c r="I146" s="39">
        <f t="shared" si="8"/>
        <v>5001.7722444535239</v>
      </c>
      <c r="J146" s="40">
        <f t="shared" si="9"/>
        <v>5001</v>
      </c>
      <c r="K146" s="40">
        <v>5001</v>
      </c>
    </row>
    <row r="147" spans="1:11" s="40" customFormat="1" hidden="1" x14ac:dyDescent="0.25">
      <c r="A147" s="34" t="s">
        <v>57</v>
      </c>
      <c r="B147" s="34" t="s">
        <v>387</v>
      </c>
      <c r="C147" s="34"/>
      <c r="D147" s="34" t="s">
        <v>388</v>
      </c>
      <c r="E147" s="35">
        <v>99229</v>
      </c>
      <c r="F147" s="36">
        <v>99229</v>
      </c>
      <c r="G147" s="37">
        <f t="shared" si="7"/>
        <v>6946.0300000000007</v>
      </c>
      <c r="H147" s="38">
        <f>G147*(1-'[1]Rapport Lottstift'!$Q$6)</f>
        <v>5057.3408659874103</v>
      </c>
      <c r="I147" s="39">
        <f t="shared" si="8"/>
        <v>5006.7674573275362</v>
      </c>
      <c r="J147" s="40">
        <f t="shared" si="9"/>
        <v>5006</v>
      </c>
      <c r="K147" s="40">
        <v>5006</v>
      </c>
    </row>
    <row r="148" spans="1:11" s="40" customFormat="1" hidden="1" x14ac:dyDescent="0.25">
      <c r="A148" s="34" t="s">
        <v>57</v>
      </c>
      <c r="B148" s="34" t="s">
        <v>389</v>
      </c>
      <c r="C148" s="34"/>
      <c r="D148" s="34" t="s">
        <v>390</v>
      </c>
      <c r="E148" s="35">
        <v>99865</v>
      </c>
      <c r="F148" s="36">
        <v>99865</v>
      </c>
      <c r="G148" s="37">
        <f t="shared" si="7"/>
        <v>6990.5500000000011</v>
      </c>
      <c r="H148" s="38">
        <f>G148*(1-'[1]Rapport Lottstift'!$Q$6)</f>
        <v>5089.7554704958511</v>
      </c>
      <c r="I148" s="39">
        <f t="shared" si="8"/>
        <v>5038.8579157908925</v>
      </c>
      <c r="J148" s="40">
        <f t="shared" si="9"/>
        <v>5038</v>
      </c>
      <c r="K148" s="40">
        <v>5038</v>
      </c>
    </row>
    <row r="149" spans="1:11" s="40" customFormat="1" hidden="1" x14ac:dyDescent="0.25">
      <c r="A149" s="34" t="s">
        <v>57</v>
      </c>
      <c r="B149" s="34" t="s">
        <v>391</v>
      </c>
      <c r="C149" s="34"/>
      <c r="D149" s="34" t="s">
        <v>392</v>
      </c>
      <c r="E149" s="35">
        <v>100000</v>
      </c>
      <c r="F149" s="36">
        <v>100000</v>
      </c>
      <c r="G149" s="37">
        <f t="shared" si="7"/>
        <v>7000.0000000000009</v>
      </c>
      <c r="H149" s="38">
        <f>G149*(1-'[1]Rapport Lottstift'!$Q$6)</f>
        <v>5096.6359290000009</v>
      </c>
      <c r="I149" s="39">
        <f t="shared" si="8"/>
        <v>5045.6695697100013</v>
      </c>
      <c r="J149" s="40">
        <f t="shared" si="9"/>
        <v>5045</v>
      </c>
      <c r="K149" s="40">
        <v>5045</v>
      </c>
    </row>
    <row r="150" spans="1:11" s="40" customFormat="1" hidden="1" x14ac:dyDescent="0.25">
      <c r="A150" s="34" t="s">
        <v>57</v>
      </c>
      <c r="B150" s="34" t="s">
        <v>393</v>
      </c>
      <c r="C150" s="34" t="s">
        <v>394</v>
      </c>
      <c r="D150" s="34" t="s">
        <v>395</v>
      </c>
      <c r="E150" s="35">
        <v>100000</v>
      </c>
      <c r="F150" s="36">
        <v>100000</v>
      </c>
      <c r="G150" s="37">
        <f t="shared" si="7"/>
        <v>7000.0000000000009</v>
      </c>
      <c r="H150" s="38">
        <f>G150*(1-'[1]Rapport Lottstift'!$Q$6)</f>
        <v>5096.6359290000009</v>
      </c>
      <c r="I150" s="39">
        <f t="shared" si="8"/>
        <v>5045.6695697100013</v>
      </c>
      <c r="J150" s="40">
        <f t="shared" si="9"/>
        <v>5045</v>
      </c>
      <c r="K150" s="40">
        <v>5045</v>
      </c>
    </row>
    <row r="151" spans="1:11" s="40" customFormat="1" hidden="1" x14ac:dyDescent="0.25">
      <c r="A151" s="34" t="s">
        <v>57</v>
      </c>
      <c r="B151" s="34" t="s">
        <v>396</v>
      </c>
      <c r="C151" s="34"/>
      <c r="D151" s="34" t="s">
        <v>397</v>
      </c>
      <c r="E151" s="35">
        <v>105036</v>
      </c>
      <c r="F151" s="36">
        <v>105036</v>
      </c>
      <c r="G151" s="37">
        <f t="shared" si="7"/>
        <v>7352.52</v>
      </c>
      <c r="H151" s="38">
        <f>G151*(1-'[1]Rapport Lottstift'!$Q$6)</f>
        <v>5353.3025143844407</v>
      </c>
      <c r="I151" s="39">
        <f t="shared" si="8"/>
        <v>5299.7694892405962</v>
      </c>
      <c r="J151" s="40">
        <f t="shared" si="9"/>
        <v>5299</v>
      </c>
      <c r="K151" s="40">
        <v>5299</v>
      </c>
    </row>
    <row r="152" spans="1:11" s="40" customFormat="1" hidden="1" x14ac:dyDescent="0.25">
      <c r="A152" s="34" t="s">
        <v>57</v>
      </c>
      <c r="B152" s="34" t="s">
        <v>398</v>
      </c>
      <c r="C152" s="34" t="s">
        <v>399</v>
      </c>
      <c r="D152" s="34" t="s">
        <v>400</v>
      </c>
      <c r="E152" s="35">
        <v>105518</v>
      </c>
      <c r="F152" s="36">
        <v>105518</v>
      </c>
      <c r="G152" s="37">
        <f t="shared" si="7"/>
        <v>7386.2600000000011</v>
      </c>
      <c r="H152" s="38">
        <f>G152*(1-'[1]Rapport Lottstift'!$Q$6)</f>
        <v>5377.8682995622212</v>
      </c>
      <c r="I152" s="39">
        <f t="shared" si="8"/>
        <v>5324.089616566599</v>
      </c>
      <c r="J152" s="40">
        <f t="shared" si="9"/>
        <v>5324</v>
      </c>
      <c r="K152" s="40">
        <v>5324</v>
      </c>
    </row>
    <row r="153" spans="1:11" s="40" customFormat="1" hidden="1" x14ac:dyDescent="0.25">
      <c r="A153" s="34" t="s">
        <v>57</v>
      </c>
      <c r="B153" s="34" t="s">
        <v>401</v>
      </c>
      <c r="C153" s="34" t="s">
        <v>402</v>
      </c>
      <c r="D153" s="34" t="s">
        <v>403</v>
      </c>
      <c r="E153" s="35">
        <v>107510</v>
      </c>
      <c r="F153" s="36">
        <v>107510</v>
      </c>
      <c r="G153" s="37">
        <f t="shared" si="7"/>
        <v>7525.7000000000007</v>
      </c>
      <c r="H153" s="38">
        <f>G153*(1-'[1]Rapport Lottstift'!$Q$6)</f>
        <v>5479.3932872679006</v>
      </c>
      <c r="I153" s="39">
        <f t="shared" si="8"/>
        <v>5424.5993543952218</v>
      </c>
      <c r="J153" s="40">
        <f t="shared" si="9"/>
        <v>5424</v>
      </c>
      <c r="K153" s="40">
        <v>5424</v>
      </c>
    </row>
    <row r="154" spans="1:11" s="40" customFormat="1" hidden="1" x14ac:dyDescent="0.25">
      <c r="A154" s="34" t="s">
        <v>57</v>
      </c>
      <c r="B154" s="34" t="s">
        <v>404</v>
      </c>
      <c r="C154" s="34" t="s">
        <v>405</v>
      </c>
      <c r="D154" s="34" t="s">
        <v>406</v>
      </c>
      <c r="E154" s="35">
        <v>107814</v>
      </c>
      <c r="F154" s="36">
        <v>107814</v>
      </c>
      <c r="G154" s="37">
        <f t="shared" si="7"/>
        <v>7546.9800000000005</v>
      </c>
      <c r="H154" s="38">
        <f>G154*(1-'[1]Rapport Lottstift'!$Q$6)</f>
        <v>5494.8870604920603</v>
      </c>
      <c r="I154" s="39">
        <f t="shared" si="8"/>
        <v>5439.9381898871397</v>
      </c>
      <c r="J154" s="40">
        <f t="shared" si="9"/>
        <v>5439</v>
      </c>
      <c r="K154" s="40">
        <v>5439</v>
      </c>
    </row>
    <row r="155" spans="1:11" s="40" customFormat="1" hidden="1" x14ac:dyDescent="0.25">
      <c r="A155" s="34" t="s">
        <v>57</v>
      </c>
      <c r="B155" s="34" t="s">
        <v>407</v>
      </c>
      <c r="C155" s="34" t="s">
        <v>408</v>
      </c>
      <c r="D155" s="34" t="s">
        <v>409</v>
      </c>
      <c r="E155" s="35">
        <v>108522</v>
      </c>
      <c r="F155" s="36">
        <v>108522</v>
      </c>
      <c r="G155" s="37">
        <f t="shared" si="7"/>
        <v>7596.5400000000009</v>
      </c>
      <c r="H155" s="38">
        <f>G155*(1-'[1]Rapport Lottstift'!$Q$6)</f>
        <v>5530.9712428693811</v>
      </c>
      <c r="I155" s="39">
        <f t="shared" si="8"/>
        <v>5475.6615304406869</v>
      </c>
      <c r="J155" s="40">
        <f t="shared" si="9"/>
        <v>5475</v>
      </c>
      <c r="K155" s="40">
        <v>5475</v>
      </c>
    </row>
    <row r="156" spans="1:11" s="40" customFormat="1" hidden="1" x14ac:dyDescent="0.25">
      <c r="A156" s="34" t="s">
        <v>57</v>
      </c>
      <c r="B156" s="34" t="s">
        <v>410</v>
      </c>
      <c r="C156" s="34" t="s">
        <v>411</v>
      </c>
      <c r="D156" s="34" t="s">
        <v>412</v>
      </c>
      <c r="E156" s="35">
        <v>109049</v>
      </c>
      <c r="F156" s="36">
        <v>109049</v>
      </c>
      <c r="G156" s="37">
        <f t="shared" si="7"/>
        <v>7633.43</v>
      </c>
      <c r="H156" s="38">
        <f>G156*(1-'[1]Rapport Lottstift'!$Q$6)</f>
        <v>5557.8305142152103</v>
      </c>
      <c r="I156" s="39">
        <f t="shared" si="8"/>
        <v>5502.2522090730581</v>
      </c>
      <c r="J156" s="40">
        <f t="shared" si="9"/>
        <v>5502</v>
      </c>
      <c r="K156" s="40">
        <v>5502</v>
      </c>
    </row>
    <row r="157" spans="1:11" s="40" customFormat="1" hidden="1" x14ac:dyDescent="0.25">
      <c r="A157" s="34" t="s">
        <v>57</v>
      </c>
      <c r="B157" s="34" t="s">
        <v>413</v>
      </c>
      <c r="C157" s="34" t="s">
        <v>414</v>
      </c>
      <c r="D157" s="34" t="s">
        <v>415</v>
      </c>
      <c r="E157" s="35">
        <v>109684</v>
      </c>
      <c r="F157" s="36">
        <v>109684</v>
      </c>
      <c r="G157" s="37">
        <f t="shared" si="7"/>
        <v>7677.880000000001</v>
      </c>
      <c r="H157" s="38">
        <f>G157*(1-'[1]Rapport Lottstift'!$Q$6)</f>
        <v>5590.1941523643609</v>
      </c>
      <c r="I157" s="39">
        <f t="shared" si="8"/>
        <v>5534.2922108407174</v>
      </c>
      <c r="J157" s="40">
        <f t="shared" si="9"/>
        <v>5534</v>
      </c>
      <c r="K157" s="40">
        <v>5534</v>
      </c>
    </row>
    <row r="158" spans="1:11" s="40" customFormat="1" hidden="1" x14ac:dyDescent="0.25">
      <c r="A158" s="34" t="s">
        <v>57</v>
      </c>
      <c r="B158" s="34" t="s">
        <v>416</v>
      </c>
      <c r="C158" s="34" t="s">
        <v>417</v>
      </c>
      <c r="D158" s="34" t="s">
        <v>418</v>
      </c>
      <c r="E158" s="35">
        <v>110729</v>
      </c>
      <c r="F158" s="36">
        <v>110729</v>
      </c>
      <c r="G158" s="37">
        <f t="shared" si="7"/>
        <v>7751.0300000000007</v>
      </c>
      <c r="H158" s="38">
        <f>G158*(1-'[1]Rapport Lottstift'!$Q$6)</f>
        <v>5643.4539978224111</v>
      </c>
      <c r="I158" s="39">
        <f t="shared" si="8"/>
        <v>5587.0194578441869</v>
      </c>
      <c r="J158" s="40">
        <f t="shared" si="9"/>
        <v>5587</v>
      </c>
      <c r="K158" s="40">
        <v>5587</v>
      </c>
    </row>
    <row r="159" spans="1:11" s="40" customFormat="1" hidden="1" x14ac:dyDescent="0.25">
      <c r="A159" s="34" t="s">
        <v>57</v>
      </c>
      <c r="B159" s="34" t="s">
        <v>419</v>
      </c>
      <c r="C159" s="34" t="s">
        <v>420</v>
      </c>
      <c r="D159" s="34" t="s">
        <v>421</v>
      </c>
      <c r="E159" s="35">
        <v>110843</v>
      </c>
      <c r="F159" s="36">
        <v>110843</v>
      </c>
      <c r="G159" s="37">
        <f t="shared" si="7"/>
        <v>7759.0100000000011</v>
      </c>
      <c r="H159" s="38">
        <f>G159*(1-'[1]Rapport Lottstift'!$Q$6)</f>
        <v>5649.264162781471</v>
      </c>
      <c r="I159" s="39">
        <f t="shared" si="8"/>
        <v>5592.7715211536561</v>
      </c>
      <c r="J159" s="40">
        <f t="shared" si="9"/>
        <v>5592</v>
      </c>
      <c r="K159" s="40">
        <v>5592</v>
      </c>
    </row>
    <row r="160" spans="1:11" s="40" customFormat="1" hidden="1" x14ac:dyDescent="0.25">
      <c r="A160" s="34" t="s">
        <v>57</v>
      </c>
      <c r="B160" s="34" t="s">
        <v>422</v>
      </c>
      <c r="C160" s="34"/>
      <c r="D160" s="34" t="s">
        <v>423</v>
      </c>
      <c r="E160" s="35">
        <v>111065</v>
      </c>
      <c r="F160" s="36">
        <v>111065</v>
      </c>
      <c r="G160" s="37">
        <f t="shared" si="7"/>
        <v>7774.5500000000011</v>
      </c>
      <c r="H160" s="38">
        <f>G160*(1-'[1]Rapport Lottstift'!$Q$6)</f>
        <v>5660.5786945438513</v>
      </c>
      <c r="I160" s="39">
        <f t="shared" si="8"/>
        <v>5603.9729075984123</v>
      </c>
      <c r="J160" s="40">
        <f t="shared" si="9"/>
        <v>5603</v>
      </c>
      <c r="K160" s="40">
        <v>5603</v>
      </c>
    </row>
    <row r="161" spans="1:11" s="40" customFormat="1" hidden="1" x14ac:dyDescent="0.25">
      <c r="A161" s="34" t="s">
        <v>57</v>
      </c>
      <c r="B161" s="34" t="s">
        <v>424</v>
      </c>
      <c r="C161" s="34"/>
      <c r="D161" s="34" t="s">
        <v>425</v>
      </c>
      <c r="E161" s="35">
        <v>117411</v>
      </c>
      <c r="F161" s="36">
        <v>117411</v>
      </c>
      <c r="G161" s="37">
        <f t="shared" si="7"/>
        <v>8218.77</v>
      </c>
      <c r="H161" s="38">
        <f>G161*(1-'[1]Rapport Lottstift'!$Q$6)</f>
        <v>5984.0112105981907</v>
      </c>
      <c r="I161" s="39">
        <f t="shared" si="8"/>
        <v>5924.1710984922083</v>
      </c>
      <c r="J161" s="40">
        <f t="shared" si="9"/>
        <v>5924</v>
      </c>
      <c r="K161" s="40">
        <v>5924</v>
      </c>
    </row>
    <row r="162" spans="1:11" s="40" customFormat="1" hidden="1" x14ac:dyDescent="0.25">
      <c r="A162" s="34" t="s">
        <v>57</v>
      </c>
      <c r="B162" s="34" t="s">
        <v>426</v>
      </c>
      <c r="C162" s="34"/>
      <c r="D162" s="34" t="s">
        <v>427</v>
      </c>
      <c r="E162" s="35">
        <v>119986</v>
      </c>
      <c r="F162" s="36">
        <v>119986</v>
      </c>
      <c r="G162" s="37">
        <f t="shared" si="7"/>
        <v>8399.02</v>
      </c>
      <c r="H162" s="38">
        <f>G162*(1-'[1]Rapport Lottstift'!$Q$6)</f>
        <v>6115.2495857699405</v>
      </c>
      <c r="I162" s="39">
        <f t="shared" si="8"/>
        <v>6054.0970899122412</v>
      </c>
      <c r="J162" s="40">
        <f t="shared" si="9"/>
        <v>6054</v>
      </c>
      <c r="K162" s="40">
        <v>6054</v>
      </c>
    </row>
    <row r="163" spans="1:11" s="40" customFormat="1" hidden="1" x14ac:dyDescent="0.25">
      <c r="A163" s="34" t="s">
        <v>57</v>
      </c>
      <c r="B163" s="34" t="s">
        <v>428</v>
      </c>
      <c r="C163" s="34" t="s">
        <v>429</v>
      </c>
      <c r="D163" s="34" t="s">
        <v>430</v>
      </c>
      <c r="E163" s="35">
        <v>122709</v>
      </c>
      <c r="F163" s="36">
        <v>122709</v>
      </c>
      <c r="G163" s="37">
        <f t="shared" si="7"/>
        <v>8589.630000000001</v>
      </c>
      <c r="H163" s="38">
        <f>G163*(1-'[1]Rapport Lottstift'!$Q$6)</f>
        <v>6254.0309821166111</v>
      </c>
      <c r="I163" s="39">
        <f t="shared" si="8"/>
        <v>6191.4906722954447</v>
      </c>
      <c r="J163" s="40">
        <f t="shared" si="9"/>
        <v>6191</v>
      </c>
      <c r="K163" s="40">
        <v>6191</v>
      </c>
    </row>
    <row r="164" spans="1:11" s="40" customFormat="1" hidden="1" x14ac:dyDescent="0.25">
      <c r="A164" s="34" t="s">
        <v>57</v>
      </c>
      <c r="B164" s="34" t="s">
        <v>431</v>
      </c>
      <c r="C164" s="34" t="s">
        <v>432</v>
      </c>
      <c r="D164" s="34" t="s">
        <v>433</v>
      </c>
      <c r="E164" s="35">
        <v>130581</v>
      </c>
      <c r="F164" s="36">
        <v>130581</v>
      </c>
      <c r="G164" s="37">
        <f t="shared" si="7"/>
        <v>9140.67</v>
      </c>
      <c r="H164" s="38">
        <f>G164*(1-'[1]Rapport Lottstift'!$Q$6)</f>
        <v>6655.2381624474901</v>
      </c>
      <c r="I164" s="39">
        <f t="shared" si="8"/>
        <v>6588.6857808230152</v>
      </c>
      <c r="J164" s="40">
        <f t="shared" si="9"/>
        <v>6588</v>
      </c>
      <c r="K164" s="40">
        <v>6588</v>
      </c>
    </row>
    <row r="165" spans="1:11" s="40" customFormat="1" hidden="1" x14ac:dyDescent="0.25">
      <c r="A165" s="34" t="s">
        <v>57</v>
      </c>
      <c r="B165" s="34" t="s">
        <v>434</v>
      </c>
      <c r="C165" s="34" t="s">
        <v>435</v>
      </c>
      <c r="D165" s="34" t="s">
        <v>436</v>
      </c>
      <c r="E165" s="35">
        <v>131687</v>
      </c>
      <c r="F165" s="36">
        <v>131687</v>
      </c>
      <c r="G165" s="37">
        <f t="shared" si="7"/>
        <v>9218.09</v>
      </c>
      <c r="H165" s="38">
        <f>G165*(1-'[1]Rapport Lottstift'!$Q$6)</f>
        <v>6711.6069558222307</v>
      </c>
      <c r="I165" s="39">
        <f t="shared" si="8"/>
        <v>6644.4908862640086</v>
      </c>
      <c r="J165" s="40">
        <f t="shared" si="9"/>
        <v>6644</v>
      </c>
      <c r="K165" s="40">
        <v>6644</v>
      </c>
    </row>
    <row r="166" spans="1:11" s="40" customFormat="1" hidden="1" x14ac:dyDescent="0.25">
      <c r="A166" s="34" t="s">
        <v>57</v>
      </c>
      <c r="B166" s="34" t="s">
        <v>437</v>
      </c>
      <c r="C166" s="34" t="s">
        <v>438</v>
      </c>
      <c r="D166" s="34" t="s">
        <v>439</v>
      </c>
      <c r="E166" s="35">
        <v>131884</v>
      </c>
      <c r="F166" s="36">
        <v>131884</v>
      </c>
      <c r="G166" s="37">
        <f t="shared" si="7"/>
        <v>9231.880000000001</v>
      </c>
      <c r="H166" s="38">
        <f>G166*(1-'[1]Rapport Lottstift'!$Q$6)</f>
        <v>6721.6473286023611</v>
      </c>
      <c r="I166" s="39">
        <f t="shared" si="8"/>
        <v>6654.4308553163373</v>
      </c>
      <c r="J166" s="40">
        <f t="shared" si="9"/>
        <v>6654</v>
      </c>
      <c r="K166" s="40">
        <v>6654</v>
      </c>
    </row>
    <row r="167" spans="1:11" s="40" customFormat="1" hidden="1" x14ac:dyDescent="0.25">
      <c r="A167" s="34" t="s">
        <v>57</v>
      </c>
      <c r="B167" s="34" t="s">
        <v>440</v>
      </c>
      <c r="C167" s="34"/>
      <c r="D167" s="34" t="s">
        <v>441</v>
      </c>
      <c r="E167" s="35">
        <v>133940</v>
      </c>
      <c r="F167" s="36">
        <v>133940</v>
      </c>
      <c r="G167" s="37">
        <f t="shared" si="7"/>
        <v>9375.8000000000011</v>
      </c>
      <c r="H167" s="38">
        <f>G167*(1-'[1]Rapport Lottstift'!$Q$6)</f>
        <v>6826.4341633026015</v>
      </c>
      <c r="I167" s="39">
        <f t="shared" si="8"/>
        <v>6758.1698216695759</v>
      </c>
      <c r="J167" s="40">
        <f t="shared" si="9"/>
        <v>6758</v>
      </c>
      <c r="K167" s="40">
        <v>6758</v>
      </c>
    </row>
    <row r="168" spans="1:11" s="40" customFormat="1" hidden="1" x14ac:dyDescent="0.25">
      <c r="A168" s="34" t="s">
        <v>57</v>
      </c>
      <c r="B168" s="34" t="s">
        <v>442</v>
      </c>
      <c r="C168" s="34" t="s">
        <v>443</v>
      </c>
      <c r="D168" s="34" t="s">
        <v>444</v>
      </c>
      <c r="E168" s="35">
        <v>136397</v>
      </c>
      <c r="F168" s="36">
        <v>136397</v>
      </c>
      <c r="G168" s="37">
        <f t="shared" si="7"/>
        <v>9547.7900000000009</v>
      </c>
      <c r="H168" s="38">
        <f>G168*(1-'[1]Rapport Lottstift'!$Q$6)</f>
        <v>6951.6585080781306</v>
      </c>
      <c r="I168" s="39">
        <f t="shared" si="8"/>
        <v>6882.141922997349</v>
      </c>
      <c r="J168" s="40">
        <f t="shared" si="9"/>
        <v>6882</v>
      </c>
      <c r="K168" s="40">
        <v>6882</v>
      </c>
    </row>
    <row r="169" spans="1:11" s="40" customFormat="1" hidden="1" x14ac:dyDescent="0.25">
      <c r="A169" s="34" t="s">
        <v>57</v>
      </c>
      <c r="B169" s="34" t="s">
        <v>445</v>
      </c>
      <c r="C169" s="34" t="s">
        <v>446</v>
      </c>
      <c r="D169" s="34" t="s">
        <v>447</v>
      </c>
      <c r="E169" s="35">
        <v>138170</v>
      </c>
      <c r="F169" s="36">
        <v>138170</v>
      </c>
      <c r="G169" s="37">
        <f t="shared" si="7"/>
        <v>9671.9000000000015</v>
      </c>
      <c r="H169" s="38">
        <f>G169*(1-'[1]Rapport Lottstift'!$Q$6)</f>
        <v>7042.0218630993013</v>
      </c>
      <c r="I169" s="39">
        <f t="shared" si="8"/>
        <v>6971.6016444683082</v>
      </c>
      <c r="J169" s="40">
        <f t="shared" si="9"/>
        <v>6971</v>
      </c>
      <c r="K169" s="40">
        <v>6971</v>
      </c>
    </row>
    <row r="170" spans="1:11" s="40" customFormat="1" hidden="1" x14ac:dyDescent="0.25">
      <c r="A170" s="34" t="s">
        <v>57</v>
      </c>
      <c r="B170" s="34" t="s">
        <v>448</v>
      </c>
      <c r="C170" s="34" t="s">
        <v>449</v>
      </c>
      <c r="D170" s="34" t="s">
        <v>450</v>
      </c>
      <c r="E170" s="35">
        <v>138329</v>
      </c>
      <c r="F170" s="36">
        <v>138329</v>
      </c>
      <c r="G170" s="37">
        <f t="shared" si="7"/>
        <v>9683.0300000000007</v>
      </c>
      <c r="H170" s="38">
        <f>G170*(1-'[1]Rapport Lottstift'!$Q$6)</f>
        <v>7050.1255142264108</v>
      </c>
      <c r="I170" s="39">
        <f t="shared" si="8"/>
        <v>6979.6242590841466</v>
      </c>
      <c r="J170" s="40">
        <f t="shared" si="9"/>
        <v>6979</v>
      </c>
      <c r="K170" s="40">
        <v>6979</v>
      </c>
    </row>
    <row r="171" spans="1:11" s="40" customFormat="1" hidden="1" x14ac:dyDescent="0.25">
      <c r="A171" s="34" t="s">
        <v>57</v>
      </c>
      <c r="B171" s="34" t="s">
        <v>451</v>
      </c>
      <c r="C171" s="34" t="s">
        <v>452</v>
      </c>
      <c r="D171" s="34" t="s">
        <v>453</v>
      </c>
      <c r="E171" s="35">
        <v>145980</v>
      </c>
      <c r="F171" s="36">
        <v>145980</v>
      </c>
      <c r="G171" s="37">
        <f t="shared" si="7"/>
        <v>10218.6</v>
      </c>
      <c r="H171" s="38">
        <f>G171*(1-'[1]Rapport Lottstift'!$Q$6)</f>
        <v>7440.0691291542007</v>
      </c>
      <c r="I171" s="39">
        <f t="shared" si="8"/>
        <v>7365.6684378626587</v>
      </c>
      <c r="J171" s="40">
        <f t="shared" si="9"/>
        <v>7365</v>
      </c>
      <c r="K171" s="40">
        <v>7365</v>
      </c>
    </row>
    <row r="172" spans="1:11" s="40" customFormat="1" hidden="1" x14ac:dyDescent="0.25">
      <c r="A172" s="34" t="s">
        <v>57</v>
      </c>
      <c r="B172" s="34" t="s">
        <v>454</v>
      </c>
      <c r="C172" s="34" t="s">
        <v>455</v>
      </c>
      <c r="D172" s="34" t="s">
        <v>456</v>
      </c>
      <c r="E172" s="35">
        <v>146713</v>
      </c>
      <c r="F172" s="36">
        <v>146713</v>
      </c>
      <c r="G172" s="37">
        <f t="shared" si="7"/>
        <v>10269.910000000002</v>
      </c>
      <c r="H172" s="38">
        <f>G172*(1-'[1]Rapport Lottstift'!$Q$6)</f>
        <v>7477.4274705137714</v>
      </c>
      <c r="I172" s="39">
        <f t="shared" si="8"/>
        <v>7402.6531958086334</v>
      </c>
      <c r="J172" s="40">
        <f t="shared" si="9"/>
        <v>7402</v>
      </c>
      <c r="K172" s="40">
        <v>7402</v>
      </c>
    </row>
    <row r="173" spans="1:11" s="40" customFormat="1" hidden="1" x14ac:dyDescent="0.25">
      <c r="A173" s="34" t="s">
        <v>57</v>
      </c>
      <c r="B173" s="34" t="s">
        <v>457</v>
      </c>
      <c r="C173" s="34" t="s">
        <v>458</v>
      </c>
      <c r="D173" s="34" t="s">
        <v>459</v>
      </c>
      <c r="E173" s="35">
        <v>147131</v>
      </c>
      <c r="F173" s="36">
        <v>147131</v>
      </c>
      <c r="G173" s="37">
        <f t="shared" si="7"/>
        <v>10299.17</v>
      </c>
      <c r="H173" s="38">
        <f>G173*(1-'[1]Rapport Lottstift'!$Q$6)</f>
        <v>7498.7314086969909</v>
      </c>
      <c r="I173" s="39">
        <f t="shared" si="8"/>
        <v>7423.7440946100205</v>
      </c>
      <c r="J173" s="40">
        <f t="shared" si="9"/>
        <v>7423</v>
      </c>
      <c r="K173" s="40">
        <v>7423</v>
      </c>
    </row>
    <row r="174" spans="1:11" s="40" customFormat="1" hidden="1" x14ac:dyDescent="0.25">
      <c r="A174" s="34" t="s">
        <v>57</v>
      </c>
      <c r="B174" s="34" t="s">
        <v>460</v>
      </c>
      <c r="C174" s="34"/>
      <c r="D174" s="34" t="s">
        <v>461</v>
      </c>
      <c r="E174" s="35">
        <v>147854</v>
      </c>
      <c r="F174" s="36">
        <v>147854</v>
      </c>
      <c r="G174" s="37">
        <f t="shared" si="7"/>
        <v>10349.780000000001</v>
      </c>
      <c r="H174" s="38">
        <f>G174*(1-'[1]Rapport Lottstift'!$Q$6)</f>
        <v>7535.5800864636612</v>
      </c>
      <c r="I174" s="39">
        <f t="shared" si="8"/>
        <v>7460.2242855990244</v>
      </c>
      <c r="J174" s="40">
        <f t="shared" si="9"/>
        <v>7460</v>
      </c>
      <c r="K174" s="40">
        <v>7460</v>
      </c>
    </row>
    <row r="175" spans="1:11" s="40" customFormat="1" hidden="1" x14ac:dyDescent="0.25">
      <c r="A175" s="34" t="s">
        <v>57</v>
      </c>
      <c r="B175" s="34" t="s">
        <v>462</v>
      </c>
      <c r="C175" s="34" t="s">
        <v>463</v>
      </c>
      <c r="D175" s="34" t="s">
        <v>464</v>
      </c>
      <c r="E175" s="35">
        <v>147942</v>
      </c>
      <c r="F175" s="36">
        <v>147942</v>
      </c>
      <c r="G175" s="37">
        <f t="shared" si="7"/>
        <v>10355.94</v>
      </c>
      <c r="H175" s="38">
        <f>G175*(1-'[1]Rapport Lottstift'!$Q$6)</f>
        <v>7540.065126081181</v>
      </c>
      <c r="I175" s="39">
        <f t="shared" si="8"/>
        <v>7464.6644748203689</v>
      </c>
      <c r="J175" s="40">
        <f t="shared" si="9"/>
        <v>7464</v>
      </c>
      <c r="K175" s="40">
        <v>7464</v>
      </c>
    </row>
    <row r="176" spans="1:11" s="40" customFormat="1" hidden="1" x14ac:dyDescent="0.25">
      <c r="A176" s="34" t="s">
        <v>57</v>
      </c>
      <c r="B176" s="34" t="s">
        <v>465</v>
      </c>
      <c r="C176" s="34"/>
      <c r="D176" s="34" t="s">
        <v>466</v>
      </c>
      <c r="E176" s="35">
        <v>150000</v>
      </c>
      <c r="F176" s="36">
        <v>150000</v>
      </c>
      <c r="G176" s="37">
        <f t="shared" si="7"/>
        <v>10500.000000000002</v>
      </c>
      <c r="H176" s="38">
        <f>G176*(1-'[1]Rapport Lottstift'!$Q$6)</f>
        <v>7644.9538935000019</v>
      </c>
      <c r="I176" s="39">
        <f t="shared" si="8"/>
        <v>7568.5043545650014</v>
      </c>
      <c r="J176" s="40">
        <f t="shared" si="9"/>
        <v>7568</v>
      </c>
      <c r="K176" s="40">
        <v>7568</v>
      </c>
    </row>
    <row r="177" spans="1:11" s="40" customFormat="1" hidden="1" x14ac:dyDescent="0.25">
      <c r="A177" s="34" t="s">
        <v>57</v>
      </c>
      <c r="B177" s="34" t="s">
        <v>467</v>
      </c>
      <c r="C177" s="34"/>
      <c r="D177" s="34" t="s">
        <v>468</v>
      </c>
      <c r="E177" s="35">
        <v>150225</v>
      </c>
      <c r="F177" s="36">
        <v>150225</v>
      </c>
      <c r="G177" s="37">
        <f t="shared" si="7"/>
        <v>10515.750000000002</v>
      </c>
      <c r="H177" s="38">
        <f>G177*(1-'[1]Rapport Lottstift'!$Q$6)</f>
        <v>7656.4213243402519</v>
      </c>
      <c r="I177" s="39">
        <f t="shared" si="8"/>
        <v>7579.8571110968496</v>
      </c>
      <c r="J177" s="40">
        <f t="shared" si="9"/>
        <v>7579</v>
      </c>
      <c r="K177" s="40">
        <v>7579</v>
      </c>
    </row>
    <row r="178" spans="1:11" s="40" customFormat="1" hidden="1" x14ac:dyDescent="0.25">
      <c r="A178" s="34" t="s">
        <v>57</v>
      </c>
      <c r="B178" s="34" t="s">
        <v>469</v>
      </c>
      <c r="C178" s="34"/>
      <c r="D178" s="34" t="s">
        <v>470</v>
      </c>
      <c r="E178" s="35">
        <v>150470</v>
      </c>
      <c r="F178" s="36">
        <v>150470</v>
      </c>
      <c r="G178" s="37">
        <f t="shared" si="7"/>
        <v>10532.900000000001</v>
      </c>
      <c r="H178" s="38">
        <f>G178*(1-'[1]Rapport Lottstift'!$Q$6)</f>
        <v>7668.9080823663016</v>
      </c>
      <c r="I178" s="39">
        <f t="shared" si="8"/>
        <v>7592.2190015426386</v>
      </c>
      <c r="J178" s="40">
        <f t="shared" si="9"/>
        <v>7592</v>
      </c>
      <c r="K178" s="40">
        <v>7592</v>
      </c>
    </row>
    <row r="179" spans="1:11" s="40" customFormat="1" hidden="1" x14ac:dyDescent="0.25">
      <c r="A179" s="34" t="s">
        <v>57</v>
      </c>
      <c r="B179" s="34" t="s">
        <v>471</v>
      </c>
      <c r="C179" s="34"/>
      <c r="D179" s="34" t="s">
        <v>472</v>
      </c>
      <c r="E179" s="35">
        <v>152934</v>
      </c>
      <c r="F179" s="36">
        <v>152934</v>
      </c>
      <c r="G179" s="37">
        <f t="shared" si="7"/>
        <v>10705.380000000001</v>
      </c>
      <c r="H179" s="38">
        <f>G179*(1-'[1]Rapport Lottstift'!$Q$6)</f>
        <v>7794.4891916568613</v>
      </c>
      <c r="I179" s="39">
        <f t="shared" si="8"/>
        <v>7716.5442997402924</v>
      </c>
      <c r="J179" s="40">
        <f t="shared" si="9"/>
        <v>7716</v>
      </c>
      <c r="K179" s="40">
        <v>7716</v>
      </c>
    </row>
    <row r="180" spans="1:11" s="40" customFormat="1" hidden="1" x14ac:dyDescent="0.25">
      <c r="A180" s="34" t="s">
        <v>57</v>
      </c>
      <c r="B180" s="34" t="s">
        <v>473</v>
      </c>
      <c r="C180" s="34" t="s">
        <v>474</v>
      </c>
      <c r="D180" s="34" t="s">
        <v>475</v>
      </c>
      <c r="E180" s="35">
        <v>154562</v>
      </c>
      <c r="F180" s="36">
        <v>154562</v>
      </c>
      <c r="G180" s="37">
        <f t="shared" si="7"/>
        <v>10819.34</v>
      </c>
      <c r="H180" s="38">
        <f>G180*(1-'[1]Rapport Lottstift'!$Q$6)</f>
        <v>7877.462424580981</v>
      </c>
      <c r="I180" s="39">
        <f t="shared" si="8"/>
        <v>7798.6878003351712</v>
      </c>
      <c r="J180" s="40">
        <f t="shared" si="9"/>
        <v>7798</v>
      </c>
      <c r="K180" s="40">
        <v>7798</v>
      </c>
    </row>
    <row r="181" spans="1:11" s="40" customFormat="1" hidden="1" x14ac:dyDescent="0.25">
      <c r="A181" s="34" t="s">
        <v>57</v>
      </c>
      <c r="B181" s="34" t="s">
        <v>476</v>
      </c>
      <c r="C181" s="34"/>
      <c r="D181" s="34" t="s">
        <v>477</v>
      </c>
      <c r="E181" s="35">
        <v>158171</v>
      </c>
      <c r="F181" s="36">
        <v>158171</v>
      </c>
      <c r="G181" s="37">
        <f t="shared" si="7"/>
        <v>11071.970000000001</v>
      </c>
      <c r="H181" s="38">
        <f>G181*(1-'[1]Rapport Lottstift'!$Q$6)</f>
        <v>8061.4000152585913</v>
      </c>
      <c r="I181" s="39">
        <f t="shared" si="8"/>
        <v>7980.7860151060049</v>
      </c>
      <c r="J181" s="40">
        <f t="shared" si="9"/>
        <v>7980</v>
      </c>
      <c r="K181" s="40">
        <v>7980</v>
      </c>
    </row>
    <row r="182" spans="1:11" s="40" customFormat="1" hidden="1" x14ac:dyDescent="0.25">
      <c r="A182" s="34" t="s">
        <v>57</v>
      </c>
      <c r="B182" s="34" t="s">
        <v>478</v>
      </c>
      <c r="C182" s="34" t="s">
        <v>479</v>
      </c>
      <c r="D182" s="34" t="s">
        <v>480</v>
      </c>
      <c r="E182" s="35">
        <v>160381</v>
      </c>
      <c r="F182" s="36">
        <v>160381</v>
      </c>
      <c r="G182" s="37">
        <f t="shared" si="7"/>
        <v>11226.670000000002</v>
      </c>
      <c r="H182" s="38">
        <f>G182*(1-'[1]Rapport Lottstift'!$Q$6)</f>
        <v>8174.035669289492</v>
      </c>
      <c r="I182" s="39">
        <f t="shared" si="8"/>
        <v>8092.2953125965969</v>
      </c>
      <c r="J182" s="40">
        <f t="shared" si="9"/>
        <v>8092</v>
      </c>
      <c r="K182" s="40">
        <v>8092</v>
      </c>
    </row>
    <row r="183" spans="1:11" s="40" customFormat="1" hidden="1" x14ac:dyDescent="0.25">
      <c r="A183" s="34" t="s">
        <v>57</v>
      </c>
      <c r="B183" s="34" t="s">
        <v>481</v>
      </c>
      <c r="C183" s="34"/>
      <c r="D183" s="34" t="s">
        <v>482</v>
      </c>
      <c r="E183" s="35">
        <v>161052</v>
      </c>
      <c r="F183" s="36">
        <v>161052</v>
      </c>
      <c r="G183" s="37">
        <f t="shared" si="7"/>
        <v>11273.640000000001</v>
      </c>
      <c r="H183" s="38">
        <f>G183*(1-'[1]Rapport Lottstift'!$Q$6)</f>
        <v>8208.2340963730821</v>
      </c>
      <c r="I183" s="39">
        <f t="shared" si="8"/>
        <v>8126.1517554093516</v>
      </c>
      <c r="J183" s="40">
        <f t="shared" si="9"/>
        <v>8126</v>
      </c>
      <c r="K183" s="40">
        <v>8126</v>
      </c>
    </row>
    <row r="184" spans="1:11" s="40" customFormat="1" hidden="1" x14ac:dyDescent="0.25">
      <c r="A184" s="34" t="s">
        <v>57</v>
      </c>
      <c r="B184" s="34" t="s">
        <v>483</v>
      </c>
      <c r="C184" s="34" t="s">
        <v>484</v>
      </c>
      <c r="D184" s="34" t="s">
        <v>485</v>
      </c>
      <c r="E184" s="35">
        <v>162886</v>
      </c>
      <c r="F184" s="36">
        <v>162886</v>
      </c>
      <c r="G184" s="37">
        <f t="shared" si="7"/>
        <v>11402.02</v>
      </c>
      <c r="H184" s="38">
        <f>G184*(1-'[1]Rapport Lottstift'!$Q$6)</f>
        <v>8301.7063993109405</v>
      </c>
      <c r="I184" s="39">
        <f t="shared" si="8"/>
        <v>8218.6893353178311</v>
      </c>
      <c r="J184" s="40">
        <f t="shared" si="9"/>
        <v>8218</v>
      </c>
      <c r="K184" s="40">
        <v>8218</v>
      </c>
    </row>
    <row r="185" spans="1:11" s="40" customFormat="1" hidden="1" x14ac:dyDescent="0.25">
      <c r="A185" s="34" t="s">
        <v>57</v>
      </c>
      <c r="B185" s="34" t="s">
        <v>486</v>
      </c>
      <c r="C185" s="34"/>
      <c r="D185" s="34" t="s">
        <v>487</v>
      </c>
      <c r="E185" s="35">
        <v>163046</v>
      </c>
      <c r="F185" s="36">
        <v>163046</v>
      </c>
      <c r="G185" s="37">
        <f t="shared" si="7"/>
        <v>11413.220000000001</v>
      </c>
      <c r="H185" s="38">
        <f>G185*(1-'[1]Rapport Lottstift'!$Q$6)</f>
        <v>8309.861016797342</v>
      </c>
      <c r="I185" s="39">
        <f t="shared" si="8"/>
        <v>8226.7624066293683</v>
      </c>
      <c r="J185" s="40">
        <f t="shared" si="9"/>
        <v>8226</v>
      </c>
      <c r="K185" s="40">
        <v>8226</v>
      </c>
    </row>
    <row r="186" spans="1:11" s="40" customFormat="1" hidden="1" x14ac:dyDescent="0.25">
      <c r="A186" s="34" t="s">
        <v>57</v>
      </c>
      <c r="B186" s="34" t="s">
        <v>488</v>
      </c>
      <c r="C186" s="34"/>
      <c r="D186" s="34" t="s">
        <v>489</v>
      </c>
      <c r="E186" s="35">
        <v>163725</v>
      </c>
      <c r="F186" s="36">
        <v>163725</v>
      </c>
      <c r="G186" s="37">
        <f t="shared" si="7"/>
        <v>11460.750000000002</v>
      </c>
      <c r="H186" s="38">
        <f>G186*(1-'[1]Rapport Lottstift'!$Q$6)</f>
        <v>8344.4671747552511</v>
      </c>
      <c r="I186" s="39">
        <f t="shared" si="8"/>
        <v>8261.0225030076981</v>
      </c>
      <c r="J186" s="40">
        <f t="shared" si="9"/>
        <v>8261</v>
      </c>
      <c r="K186" s="40">
        <v>8261</v>
      </c>
    </row>
    <row r="187" spans="1:11" s="40" customFormat="1" hidden="1" x14ac:dyDescent="0.25">
      <c r="A187" s="34" t="s">
        <v>57</v>
      </c>
      <c r="B187" s="34" t="s">
        <v>490</v>
      </c>
      <c r="C187" s="34" t="s">
        <v>491</v>
      </c>
      <c r="D187" s="34" t="s">
        <v>492</v>
      </c>
      <c r="E187" s="35">
        <v>164355</v>
      </c>
      <c r="F187" s="36">
        <v>164355</v>
      </c>
      <c r="G187" s="37">
        <f t="shared" si="7"/>
        <v>11504.85</v>
      </c>
      <c r="H187" s="38">
        <f>G187*(1-'[1]Rapport Lottstift'!$Q$6)</f>
        <v>8376.5759811079515</v>
      </c>
      <c r="I187" s="39">
        <f t="shared" si="8"/>
        <v>8292.8102212968715</v>
      </c>
      <c r="J187" s="40">
        <f t="shared" si="9"/>
        <v>8292</v>
      </c>
      <c r="K187" s="40">
        <v>8292</v>
      </c>
    </row>
    <row r="188" spans="1:11" s="40" customFormat="1" hidden="1" x14ac:dyDescent="0.25">
      <c r="A188" s="34" t="s">
        <v>57</v>
      </c>
      <c r="B188" s="34" t="s">
        <v>493</v>
      </c>
      <c r="C188" s="34" t="s">
        <v>494</v>
      </c>
      <c r="D188" s="34" t="s">
        <v>495</v>
      </c>
      <c r="E188" s="35">
        <v>166624</v>
      </c>
      <c r="F188" s="36">
        <v>166624</v>
      </c>
      <c r="G188" s="37">
        <f t="shared" si="7"/>
        <v>11663.68</v>
      </c>
      <c r="H188" s="38">
        <f>G188*(1-'[1]Rapport Lottstift'!$Q$6)</f>
        <v>8492.2186503369612</v>
      </c>
      <c r="I188" s="39">
        <f t="shared" si="8"/>
        <v>8407.2964638335907</v>
      </c>
      <c r="J188" s="40">
        <f t="shared" si="9"/>
        <v>8407</v>
      </c>
      <c r="K188" s="40">
        <v>8407</v>
      </c>
    </row>
    <row r="189" spans="1:11" s="40" customFormat="1" hidden="1" x14ac:dyDescent="0.25">
      <c r="A189" s="34" t="s">
        <v>57</v>
      </c>
      <c r="B189" s="34" t="s">
        <v>496</v>
      </c>
      <c r="C189" s="34"/>
      <c r="D189" s="34" t="s">
        <v>497</v>
      </c>
      <c r="E189" s="35">
        <v>169109</v>
      </c>
      <c r="F189" s="36">
        <v>169109</v>
      </c>
      <c r="G189" s="37">
        <f t="shared" si="7"/>
        <v>11837.630000000001</v>
      </c>
      <c r="H189" s="38">
        <f>G189*(1-'[1]Rapport Lottstift'!$Q$6)</f>
        <v>8618.8700531726117</v>
      </c>
      <c r="I189" s="39">
        <f t="shared" si="8"/>
        <v>8532.681352640886</v>
      </c>
      <c r="J189" s="40">
        <f t="shared" si="9"/>
        <v>8532</v>
      </c>
      <c r="K189" s="40">
        <v>8532</v>
      </c>
    </row>
    <row r="190" spans="1:11" s="40" customFormat="1" hidden="1" x14ac:dyDescent="0.25">
      <c r="A190" s="34" t="s">
        <v>57</v>
      </c>
      <c r="B190" s="34" t="s">
        <v>498</v>
      </c>
      <c r="C190" s="34" t="s">
        <v>499</v>
      </c>
      <c r="D190" s="34" t="s">
        <v>500</v>
      </c>
      <c r="E190" s="35">
        <v>170214</v>
      </c>
      <c r="F190" s="36">
        <v>170214</v>
      </c>
      <c r="G190" s="37">
        <f t="shared" si="7"/>
        <v>11914.980000000001</v>
      </c>
      <c r="H190" s="38">
        <f>G190*(1-'[1]Rapport Lottstift'!$Q$6)</f>
        <v>8675.1878801880612</v>
      </c>
      <c r="I190" s="39">
        <f t="shared" si="8"/>
        <v>8588.4360013861806</v>
      </c>
      <c r="J190" s="40">
        <f t="shared" si="9"/>
        <v>8588</v>
      </c>
      <c r="K190" s="40">
        <v>8588</v>
      </c>
    </row>
    <row r="191" spans="1:11" s="40" customFormat="1" hidden="1" x14ac:dyDescent="0.25">
      <c r="A191" s="34" t="s">
        <v>57</v>
      </c>
      <c r="B191" s="34" t="s">
        <v>501</v>
      </c>
      <c r="C191" s="34" t="s">
        <v>502</v>
      </c>
      <c r="D191" s="34" t="s">
        <v>503</v>
      </c>
      <c r="E191" s="35">
        <v>171823</v>
      </c>
      <c r="F191" s="36">
        <v>171823</v>
      </c>
      <c r="G191" s="37">
        <f t="shared" si="7"/>
        <v>12027.61</v>
      </c>
      <c r="H191" s="38">
        <f>G191*(1-'[1]Rapport Lottstift'!$Q$6)</f>
        <v>8757.1927522856713</v>
      </c>
      <c r="I191" s="39">
        <f t="shared" si="8"/>
        <v>8669.6208247628147</v>
      </c>
      <c r="J191" s="40">
        <f t="shared" si="9"/>
        <v>8669</v>
      </c>
      <c r="K191" s="40">
        <v>8669</v>
      </c>
    </row>
    <row r="192" spans="1:11" s="40" customFormat="1" hidden="1" x14ac:dyDescent="0.25">
      <c r="A192" s="34" t="s">
        <v>57</v>
      </c>
      <c r="B192" s="34" t="s">
        <v>504</v>
      </c>
      <c r="C192" s="34" t="s">
        <v>505</v>
      </c>
      <c r="D192" s="34" t="s">
        <v>506</v>
      </c>
      <c r="E192" s="35">
        <v>172094</v>
      </c>
      <c r="F192" s="36">
        <v>172094</v>
      </c>
      <c r="G192" s="37">
        <f t="shared" si="7"/>
        <v>12046.580000000002</v>
      </c>
      <c r="H192" s="38">
        <f>G192*(1-'[1]Rapport Lottstift'!$Q$6)</f>
        <v>8771.0046356532621</v>
      </c>
      <c r="I192" s="39">
        <f t="shared" si="8"/>
        <v>8683.2945892967291</v>
      </c>
      <c r="J192" s="40">
        <f t="shared" si="9"/>
        <v>8683</v>
      </c>
      <c r="K192" s="40">
        <v>8683</v>
      </c>
    </row>
    <row r="193" spans="1:11" s="40" customFormat="1" hidden="1" x14ac:dyDescent="0.25">
      <c r="A193" s="34" t="s">
        <v>57</v>
      </c>
      <c r="B193" s="34" t="s">
        <v>507</v>
      </c>
      <c r="C193" s="34" t="s">
        <v>508</v>
      </c>
      <c r="D193" s="34" t="s">
        <v>509</v>
      </c>
      <c r="E193" s="35">
        <v>172150</v>
      </c>
      <c r="F193" s="36">
        <v>172150</v>
      </c>
      <c r="G193" s="37">
        <f t="shared" si="7"/>
        <v>12050.500000000002</v>
      </c>
      <c r="H193" s="38">
        <f>G193*(1-'[1]Rapport Lottstift'!$Q$6)</f>
        <v>8773.8587517735014</v>
      </c>
      <c r="I193" s="39">
        <f t="shared" si="8"/>
        <v>8686.1201642557662</v>
      </c>
      <c r="J193" s="40">
        <f t="shared" si="9"/>
        <v>8686</v>
      </c>
      <c r="K193" s="40">
        <v>8686</v>
      </c>
    </row>
    <row r="194" spans="1:11" s="40" customFormat="1" hidden="1" x14ac:dyDescent="0.25">
      <c r="A194" s="34" t="s">
        <v>57</v>
      </c>
      <c r="B194" s="34" t="s">
        <v>510</v>
      </c>
      <c r="C194" s="34" t="s">
        <v>511</v>
      </c>
      <c r="D194" s="34" t="s">
        <v>512</v>
      </c>
      <c r="E194" s="35">
        <v>172714</v>
      </c>
      <c r="F194" s="36">
        <v>172714</v>
      </c>
      <c r="G194" s="37">
        <f t="shared" si="7"/>
        <v>12089.980000000001</v>
      </c>
      <c r="H194" s="38">
        <f>G194*(1-'[1]Rapport Lottstift'!$Q$6)</f>
        <v>8802.6037784130622</v>
      </c>
      <c r="I194" s="39">
        <f t="shared" si="8"/>
        <v>8714.5777406289308</v>
      </c>
      <c r="J194" s="40">
        <f t="shared" si="9"/>
        <v>8714</v>
      </c>
      <c r="K194" s="40">
        <v>8714</v>
      </c>
    </row>
    <row r="195" spans="1:11" s="40" customFormat="1" hidden="1" x14ac:dyDescent="0.25">
      <c r="A195" s="34" t="s">
        <v>57</v>
      </c>
      <c r="B195" s="34" t="s">
        <v>513</v>
      </c>
      <c r="C195" s="34" t="s">
        <v>514</v>
      </c>
      <c r="D195" s="34" t="s">
        <v>515</v>
      </c>
      <c r="E195" s="35">
        <v>173464</v>
      </c>
      <c r="F195" s="36">
        <v>173464</v>
      </c>
      <c r="G195" s="37">
        <f t="shared" si="7"/>
        <v>12142.480000000001</v>
      </c>
      <c r="H195" s="38">
        <f>G195*(1-'[1]Rapport Lottstift'!$Q$6)</f>
        <v>8840.828547880561</v>
      </c>
      <c r="I195" s="39">
        <f t="shared" si="8"/>
        <v>8752.4202624017562</v>
      </c>
      <c r="J195" s="40">
        <f t="shared" si="9"/>
        <v>8752</v>
      </c>
      <c r="K195" s="40">
        <v>8752</v>
      </c>
    </row>
    <row r="196" spans="1:11" s="40" customFormat="1" hidden="1" x14ac:dyDescent="0.25">
      <c r="A196" s="34" t="s">
        <v>57</v>
      </c>
      <c r="B196" s="34" t="s">
        <v>516</v>
      </c>
      <c r="C196" s="34" t="s">
        <v>517</v>
      </c>
      <c r="D196" s="34" t="s">
        <v>518</v>
      </c>
      <c r="E196" s="35">
        <v>174133</v>
      </c>
      <c r="F196" s="36">
        <v>174133</v>
      </c>
      <c r="G196" s="37">
        <f t="shared" si="7"/>
        <v>12189.310000000001</v>
      </c>
      <c r="H196" s="38">
        <f>G196*(1-'[1]Rapport Lottstift'!$Q$6)</f>
        <v>8874.9250422455716</v>
      </c>
      <c r="I196" s="39">
        <f t="shared" si="8"/>
        <v>8786.175791823116</v>
      </c>
      <c r="J196" s="40">
        <f t="shared" si="9"/>
        <v>8786</v>
      </c>
      <c r="K196" s="40">
        <v>8786</v>
      </c>
    </row>
    <row r="197" spans="1:11" s="40" customFormat="1" hidden="1" x14ac:dyDescent="0.25">
      <c r="A197" s="34" t="s">
        <v>57</v>
      </c>
      <c r="B197" s="34" t="s">
        <v>519</v>
      </c>
      <c r="C197" s="34"/>
      <c r="D197" s="34" t="s">
        <v>520</v>
      </c>
      <c r="E197" s="35">
        <v>175916</v>
      </c>
      <c r="F197" s="36">
        <v>175916</v>
      </c>
      <c r="G197" s="37">
        <f t="shared" si="7"/>
        <v>12314.12</v>
      </c>
      <c r="H197" s="38">
        <f>G197*(1-'[1]Rapport Lottstift'!$Q$6)</f>
        <v>8965.7980608596408</v>
      </c>
      <c r="I197" s="39">
        <f t="shared" si="8"/>
        <v>8876.1400802510452</v>
      </c>
      <c r="J197" s="40">
        <f t="shared" si="9"/>
        <v>8876</v>
      </c>
      <c r="K197" s="40">
        <v>8876</v>
      </c>
    </row>
    <row r="198" spans="1:11" s="40" customFormat="1" hidden="1" x14ac:dyDescent="0.25">
      <c r="A198" s="34" t="s">
        <v>57</v>
      </c>
      <c r="B198" s="34" t="s">
        <v>521</v>
      </c>
      <c r="C198" s="34" t="s">
        <v>522</v>
      </c>
      <c r="D198" s="34" t="s">
        <v>523</v>
      </c>
      <c r="E198" s="35">
        <v>176419</v>
      </c>
      <c r="F198" s="36">
        <v>176419</v>
      </c>
      <c r="G198" s="37">
        <f t="shared" ref="G198:G261" si="10">F198*0.07</f>
        <v>12349.330000000002</v>
      </c>
      <c r="H198" s="38">
        <f>G198*(1-'[1]Rapport Lottstift'!$Q$6)</f>
        <v>8991.4341395825122</v>
      </c>
      <c r="I198" s="39">
        <f t="shared" ref="I198:I261" si="11">H198*0.99</f>
        <v>8901.5197981866877</v>
      </c>
      <c r="J198" s="40">
        <f t="shared" ref="J198:J261" si="12">INT(I198)</f>
        <v>8901</v>
      </c>
      <c r="K198" s="40">
        <v>8901</v>
      </c>
    </row>
    <row r="199" spans="1:11" s="40" customFormat="1" hidden="1" x14ac:dyDescent="0.25">
      <c r="A199" s="34" t="s">
        <v>57</v>
      </c>
      <c r="B199" s="34" t="s">
        <v>524</v>
      </c>
      <c r="C199" s="34" t="s">
        <v>525</v>
      </c>
      <c r="D199" s="34" t="s">
        <v>526</v>
      </c>
      <c r="E199" s="35">
        <v>178237</v>
      </c>
      <c r="F199" s="36">
        <v>178237</v>
      </c>
      <c r="G199" s="37">
        <f t="shared" si="10"/>
        <v>12476.590000000002</v>
      </c>
      <c r="H199" s="38">
        <f>G199*(1-'[1]Rapport Lottstift'!$Q$6)</f>
        <v>9084.0909807717326</v>
      </c>
      <c r="I199" s="39">
        <f t="shared" si="11"/>
        <v>8993.2500709640153</v>
      </c>
      <c r="J199" s="40">
        <f t="shared" si="12"/>
        <v>8993</v>
      </c>
      <c r="K199" s="40">
        <v>8993</v>
      </c>
    </row>
    <row r="200" spans="1:11" s="40" customFormat="1" hidden="1" x14ac:dyDescent="0.25">
      <c r="A200" s="34" t="s">
        <v>57</v>
      </c>
      <c r="B200" s="34" t="s">
        <v>527</v>
      </c>
      <c r="C200" s="34" t="s">
        <v>528</v>
      </c>
      <c r="D200" s="34" t="s">
        <v>529</v>
      </c>
      <c r="E200" s="35">
        <v>178439</v>
      </c>
      <c r="F200" s="36">
        <v>178439</v>
      </c>
      <c r="G200" s="37">
        <f t="shared" si="10"/>
        <v>12490.730000000001</v>
      </c>
      <c r="H200" s="38">
        <f>G200*(1-'[1]Rapport Lottstift'!$Q$6)</f>
        <v>9094.3861853483122</v>
      </c>
      <c r="I200" s="39">
        <f t="shared" si="11"/>
        <v>9003.4423234948299</v>
      </c>
      <c r="J200" s="40">
        <f t="shared" si="12"/>
        <v>9003</v>
      </c>
      <c r="K200" s="40">
        <v>9003</v>
      </c>
    </row>
    <row r="201" spans="1:11" s="40" customFormat="1" hidden="1" x14ac:dyDescent="0.25">
      <c r="A201" s="34" t="s">
        <v>57</v>
      </c>
      <c r="B201" s="34" t="s">
        <v>530</v>
      </c>
      <c r="C201" s="34" t="s">
        <v>531</v>
      </c>
      <c r="D201" s="34" t="s">
        <v>532</v>
      </c>
      <c r="E201" s="35">
        <v>181136</v>
      </c>
      <c r="F201" s="36">
        <v>181136</v>
      </c>
      <c r="G201" s="37">
        <f t="shared" si="10"/>
        <v>12679.52</v>
      </c>
      <c r="H201" s="38">
        <f>G201*(1-'[1]Rapport Lottstift'!$Q$6)</f>
        <v>9231.8424563534409</v>
      </c>
      <c r="I201" s="39">
        <f t="shared" si="11"/>
        <v>9139.5240317899061</v>
      </c>
      <c r="J201" s="40">
        <f t="shared" si="12"/>
        <v>9139</v>
      </c>
      <c r="K201" s="40">
        <v>9139</v>
      </c>
    </row>
    <row r="202" spans="1:11" s="40" customFormat="1" hidden="1" x14ac:dyDescent="0.25">
      <c r="A202" s="34" t="s">
        <v>57</v>
      </c>
      <c r="B202" s="34" t="s">
        <v>533</v>
      </c>
      <c r="C202" s="34" t="s">
        <v>534</v>
      </c>
      <c r="D202" s="34" t="s">
        <v>535</v>
      </c>
      <c r="E202" s="35">
        <v>187320</v>
      </c>
      <c r="F202" s="36">
        <v>187320</v>
      </c>
      <c r="G202" s="37">
        <f t="shared" si="10"/>
        <v>13112.400000000001</v>
      </c>
      <c r="H202" s="38">
        <f>G202*(1-'[1]Rapport Lottstift'!$Q$6)</f>
        <v>9547.018422202802</v>
      </c>
      <c r="I202" s="39">
        <f t="shared" si="11"/>
        <v>9451.5482379807745</v>
      </c>
      <c r="J202" s="40">
        <f t="shared" si="12"/>
        <v>9451</v>
      </c>
      <c r="K202" s="40">
        <v>9451</v>
      </c>
    </row>
    <row r="203" spans="1:11" s="40" customFormat="1" hidden="1" x14ac:dyDescent="0.25">
      <c r="A203" s="34" t="s">
        <v>57</v>
      </c>
      <c r="B203" s="34" t="s">
        <v>536</v>
      </c>
      <c r="C203" s="34"/>
      <c r="D203" s="34" t="s">
        <v>537</v>
      </c>
      <c r="E203" s="35">
        <v>192730</v>
      </c>
      <c r="F203" s="36">
        <v>192730</v>
      </c>
      <c r="G203" s="37">
        <f t="shared" si="10"/>
        <v>13491.100000000002</v>
      </c>
      <c r="H203" s="38">
        <f>G203*(1-'[1]Rapport Lottstift'!$Q$6)</f>
        <v>9822.7464259617027</v>
      </c>
      <c r="I203" s="39">
        <f t="shared" si="11"/>
        <v>9724.518961702086</v>
      </c>
      <c r="J203" s="40">
        <f t="shared" si="12"/>
        <v>9724</v>
      </c>
      <c r="K203" s="40">
        <v>9724</v>
      </c>
    </row>
    <row r="204" spans="1:11" s="40" customFormat="1" hidden="1" x14ac:dyDescent="0.25">
      <c r="A204" s="34" t="s">
        <v>57</v>
      </c>
      <c r="B204" s="34" t="s">
        <v>538</v>
      </c>
      <c r="C204" s="34" t="s">
        <v>539</v>
      </c>
      <c r="D204" s="34" t="s">
        <v>540</v>
      </c>
      <c r="E204" s="35">
        <v>192984</v>
      </c>
      <c r="F204" s="36">
        <v>192984</v>
      </c>
      <c r="G204" s="37">
        <f t="shared" si="10"/>
        <v>13508.880000000001</v>
      </c>
      <c r="H204" s="38">
        <f>G204*(1-'[1]Rapport Lottstift'!$Q$6)</f>
        <v>9835.6918812213607</v>
      </c>
      <c r="I204" s="39">
        <f t="shared" si="11"/>
        <v>9737.3349624091479</v>
      </c>
      <c r="J204" s="40">
        <f t="shared" si="12"/>
        <v>9737</v>
      </c>
      <c r="K204" s="40">
        <v>9737</v>
      </c>
    </row>
    <row r="205" spans="1:11" s="40" customFormat="1" hidden="1" x14ac:dyDescent="0.25">
      <c r="A205" s="34" t="s">
        <v>57</v>
      </c>
      <c r="B205" s="34" t="s">
        <v>541</v>
      </c>
      <c r="C205" s="34" t="s">
        <v>542</v>
      </c>
      <c r="D205" s="34" t="s">
        <v>543</v>
      </c>
      <c r="E205" s="35">
        <v>197580</v>
      </c>
      <c r="F205" s="36">
        <v>197580</v>
      </c>
      <c r="G205" s="37">
        <f t="shared" si="10"/>
        <v>13830.600000000002</v>
      </c>
      <c r="H205" s="38">
        <f>G205*(1-'[1]Rapport Lottstift'!$Q$6)</f>
        <v>10069.933268518202</v>
      </c>
      <c r="I205" s="39">
        <f t="shared" si="11"/>
        <v>9969.2339358330191</v>
      </c>
      <c r="J205" s="40">
        <f t="shared" si="12"/>
        <v>9969</v>
      </c>
      <c r="K205" s="40">
        <v>9969</v>
      </c>
    </row>
    <row r="206" spans="1:11" s="40" customFormat="1" hidden="1" x14ac:dyDescent="0.25">
      <c r="A206" s="34" t="s">
        <v>57</v>
      </c>
      <c r="B206" s="34" t="s">
        <v>544</v>
      </c>
      <c r="C206" s="34"/>
      <c r="D206" s="34" t="s">
        <v>545</v>
      </c>
      <c r="E206" s="35">
        <v>197876</v>
      </c>
      <c r="F206" s="36">
        <v>197876</v>
      </c>
      <c r="G206" s="37">
        <f t="shared" si="10"/>
        <v>13851.320000000002</v>
      </c>
      <c r="H206" s="38">
        <f>G206*(1-'[1]Rapport Lottstift'!$Q$6)</f>
        <v>10085.019310868041</v>
      </c>
      <c r="I206" s="39">
        <f t="shared" si="11"/>
        <v>9984.1691177593602</v>
      </c>
      <c r="J206" s="40">
        <f t="shared" si="12"/>
        <v>9984</v>
      </c>
      <c r="K206" s="40">
        <v>9984</v>
      </c>
    </row>
    <row r="207" spans="1:11" s="40" customFormat="1" hidden="1" x14ac:dyDescent="0.25">
      <c r="A207" s="34" t="s">
        <v>57</v>
      </c>
      <c r="B207" s="34" t="s">
        <v>546</v>
      </c>
      <c r="C207" s="34"/>
      <c r="D207" s="34" t="s">
        <v>547</v>
      </c>
      <c r="E207" s="35">
        <v>200000</v>
      </c>
      <c r="F207" s="36">
        <v>200000</v>
      </c>
      <c r="G207" s="37">
        <f t="shared" si="10"/>
        <v>14000.000000000002</v>
      </c>
      <c r="H207" s="38">
        <f>G207*(1-'[1]Rapport Lottstift'!$Q$6)</f>
        <v>10193.271858000002</v>
      </c>
      <c r="I207" s="39">
        <f t="shared" si="11"/>
        <v>10091.339139420003</v>
      </c>
      <c r="J207" s="40">
        <f t="shared" si="12"/>
        <v>10091</v>
      </c>
      <c r="K207" s="40">
        <v>10091</v>
      </c>
    </row>
    <row r="208" spans="1:11" s="40" customFormat="1" hidden="1" x14ac:dyDescent="0.25">
      <c r="A208" s="34" t="s">
        <v>57</v>
      </c>
      <c r="B208" s="34" t="s">
        <v>548</v>
      </c>
      <c r="C208" s="34"/>
      <c r="D208" s="34" t="s">
        <v>549</v>
      </c>
      <c r="E208" s="35">
        <v>201024</v>
      </c>
      <c r="F208" s="36">
        <v>201024</v>
      </c>
      <c r="G208" s="37">
        <f t="shared" si="10"/>
        <v>14071.680000000002</v>
      </c>
      <c r="H208" s="38">
        <f>G208*(1-'[1]Rapport Lottstift'!$Q$6)</f>
        <v>10245.461409912961</v>
      </c>
      <c r="I208" s="39">
        <f t="shared" si="11"/>
        <v>10143.006795813832</v>
      </c>
      <c r="J208" s="40">
        <f t="shared" si="12"/>
        <v>10143</v>
      </c>
      <c r="K208" s="40">
        <v>10143</v>
      </c>
    </row>
    <row r="209" spans="1:11" s="40" customFormat="1" hidden="1" x14ac:dyDescent="0.25">
      <c r="A209" s="34" t="s">
        <v>57</v>
      </c>
      <c r="B209" s="34" t="s">
        <v>550</v>
      </c>
      <c r="C209" s="34"/>
      <c r="D209" s="34" t="s">
        <v>551</v>
      </c>
      <c r="E209" s="35">
        <v>206109</v>
      </c>
      <c r="F209" s="36">
        <v>206109</v>
      </c>
      <c r="G209" s="37">
        <f t="shared" si="10"/>
        <v>14427.630000000001</v>
      </c>
      <c r="H209" s="38">
        <f>G209*(1-'[1]Rapport Lottstift'!$Q$6)</f>
        <v>10504.625346902611</v>
      </c>
      <c r="I209" s="39">
        <f t="shared" si="11"/>
        <v>10399.579093433584</v>
      </c>
      <c r="J209" s="40">
        <f t="shared" si="12"/>
        <v>10399</v>
      </c>
      <c r="K209" s="40">
        <v>10399</v>
      </c>
    </row>
    <row r="210" spans="1:11" s="40" customFormat="1" hidden="1" x14ac:dyDescent="0.25">
      <c r="A210" s="34" t="s">
        <v>57</v>
      </c>
      <c r="B210" s="34" t="s">
        <v>552</v>
      </c>
      <c r="C210" s="34" t="s">
        <v>553</v>
      </c>
      <c r="D210" s="34" t="s">
        <v>554</v>
      </c>
      <c r="E210" s="35">
        <v>207428</v>
      </c>
      <c r="F210" s="36">
        <v>207428</v>
      </c>
      <c r="G210" s="37">
        <f t="shared" si="10"/>
        <v>14519.960000000001</v>
      </c>
      <c r="H210" s="38">
        <f>G210*(1-'[1]Rapport Lottstift'!$Q$6)</f>
        <v>10571.849974806122</v>
      </c>
      <c r="I210" s="39">
        <f t="shared" si="11"/>
        <v>10466.13147505806</v>
      </c>
      <c r="J210" s="40">
        <f t="shared" si="12"/>
        <v>10466</v>
      </c>
      <c r="K210" s="40">
        <v>10466</v>
      </c>
    </row>
    <row r="211" spans="1:11" s="40" customFormat="1" hidden="1" x14ac:dyDescent="0.25">
      <c r="A211" s="34" t="s">
        <v>57</v>
      </c>
      <c r="B211" s="34" t="s">
        <v>555</v>
      </c>
      <c r="C211" s="34" t="s">
        <v>556</v>
      </c>
      <c r="D211" s="34" t="s">
        <v>557</v>
      </c>
      <c r="E211" s="35">
        <v>209106</v>
      </c>
      <c r="F211" s="36">
        <v>209106</v>
      </c>
      <c r="G211" s="37">
        <f t="shared" si="10"/>
        <v>14637.420000000002</v>
      </c>
      <c r="H211" s="38">
        <f>G211*(1-'[1]Rapport Lottstift'!$Q$6)</f>
        <v>10657.371525694742</v>
      </c>
      <c r="I211" s="39">
        <f t="shared" si="11"/>
        <v>10550.797810437794</v>
      </c>
      <c r="J211" s="40">
        <f t="shared" si="12"/>
        <v>10550</v>
      </c>
      <c r="K211" s="40">
        <v>10550</v>
      </c>
    </row>
    <row r="212" spans="1:11" s="40" customFormat="1" hidden="1" x14ac:dyDescent="0.25">
      <c r="A212" s="34" t="s">
        <v>57</v>
      </c>
      <c r="B212" s="34" t="s">
        <v>558</v>
      </c>
      <c r="C212" s="34" t="s">
        <v>559</v>
      </c>
      <c r="D212" s="34" t="s">
        <v>560</v>
      </c>
      <c r="E212" s="35">
        <v>212181</v>
      </c>
      <c r="F212" s="36">
        <v>212181</v>
      </c>
      <c r="G212" s="37">
        <f t="shared" si="10"/>
        <v>14852.670000000002</v>
      </c>
      <c r="H212" s="38">
        <f>G212*(1-'[1]Rapport Lottstift'!$Q$6)</f>
        <v>10814.093080511491</v>
      </c>
      <c r="I212" s="39">
        <f t="shared" si="11"/>
        <v>10705.952149706376</v>
      </c>
      <c r="J212" s="40">
        <f t="shared" si="12"/>
        <v>10705</v>
      </c>
      <c r="K212" s="40">
        <v>10705</v>
      </c>
    </row>
    <row r="213" spans="1:11" s="40" customFormat="1" hidden="1" x14ac:dyDescent="0.25">
      <c r="A213" s="34" t="s">
        <v>57</v>
      </c>
      <c r="B213" s="34" t="s">
        <v>561</v>
      </c>
      <c r="C213" s="34" t="s">
        <v>562</v>
      </c>
      <c r="D213" s="34" t="s">
        <v>563</v>
      </c>
      <c r="E213" s="35">
        <v>217373</v>
      </c>
      <c r="F213" s="36">
        <v>217373</v>
      </c>
      <c r="G213" s="37">
        <f t="shared" si="10"/>
        <v>15216.11</v>
      </c>
      <c r="H213" s="38">
        <f>G213*(1-'[1]Rapport Lottstift'!$Q$6)</f>
        <v>11078.710417945171</v>
      </c>
      <c r="I213" s="39">
        <f t="shared" si="11"/>
        <v>10967.923313765719</v>
      </c>
      <c r="J213" s="40">
        <f t="shared" si="12"/>
        <v>10967</v>
      </c>
      <c r="K213" s="40">
        <v>10967</v>
      </c>
    </row>
    <row r="214" spans="1:11" s="40" customFormat="1" hidden="1" x14ac:dyDescent="0.25">
      <c r="A214" s="34" t="s">
        <v>57</v>
      </c>
      <c r="B214" s="34" t="s">
        <v>564</v>
      </c>
      <c r="C214" s="34"/>
      <c r="D214" s="34" t="s">
        <v>565</v>
      </c>
      <c r="E214" s="35">
        <v>218132</v>
      </c>
      <c r="F214" s="36">
        <v>218132</v>
      </c>
      <c r="G214" s="37">
        <f t="shared" si="10"/>
        <v>15269.240000000002</v>
      </c>
      <c r="H214" s="38">
        <f>G214*(1-'[1]Rapport Lottstift'!$Q$6)</f>
        <v>11117.393884646282</v>
      </c>
      <c r="I214" s="39">
        <f t="shared" si="11"/>
        <v>11006.219945799819</v>
      </c>
      <c r="J214" s="40">
        <f t="shared" si="12"/>
        <v>11006</v>
      </c>
      <c r="K214" s="40">
        <v>11006</v>
      </c>
    </row>
    <row r="215" spans="1:11" s="40" customFormat="1" hidden="1" x14ac:dyDescent="0.25">
      <c r="A215" s="34" t="s">
        <v>57</v>
      </c>
      <c r="B215" s="34" t="s">
        <v>566</v>
      </c>
      <c r="C215" s="34" t="s">
        <v>567</v>
      </c>
      <c r="D215" s="34" t="s">
        <v>568</v>
      </c>
      <c r="E215" s="35">
        <v>218930</v>
      </c>
      <c r="F215" s="36">
        <v>218930</v>
      </c>
      <c r="G215" s="37">
        <f t="shared" si="10"/>
        <v>15325.100000000002</v>
      </c>
      <c r="H215" s="38">
        <f>G215*(1-'[1]Rapport Lottstift'!$Q$6)</f>
        <v>11158.065039359702</v>
      </c>
      <c r="I215" s="39">
        <f t="shared" si="11"/>
        <v>11046.484388966106</v>
      </c>
      <c r="J215" s="40">
        <f t="shared" si="12"/>
        <v>11046</v>
      </c>
      <c r="K215" s="40">
        <v>11046</v>
      </c>
    </row>
    <row r="216" spans="1:11" s="40" customFormat="1" hidden="1" x14ac:dyDescent="0.25">
      <c r="A216" s="34" t="s">
        <v>57</v>
      </c>
      <c r="B216" s="34" t="s">
        <v>569</v>
      </c>
      <c r="C216" s="34" t="s">
        <v>570</v>
      </c>
      <c r="D216" s="34" t="s">
        <v>571</v>
      </c>
      <c r="E216" s="35">
        <v>220319</v>
      </c>
      <c r="F216" s="36">
        <v>220319</v>
      </c>
      <c r="G216" s="37">
        <f t="shared" si="10"/>
        <v>15422.330000000002</v>
      </c>
      <c r="H216" s="38">
        <f>G216*(1-'[1]Rapport Lottstift'!$Q$6)</f>
        <v>11228.857312413513</v>
      </c>
      <c r="I216" s="39">
        <f t="shared" si="11"/>
        <v>11116.568739289378</v>
      </c>
      <c r="J216" s="40">
        <f t="shared" si="12"/>
        <v>11116</v>
      </c>
      <c r="K216" s="40">
        <v>11116</v>
      </c>
    </row>
    <row r="217" spans="1:11" s="40" customFormat="1" hidden="1" x14ac:dyDescent="0.25">
      <c r="A217" s="34" t="s">
        <v>57</v>
      </c>
      <c r="B217" s="34" t="s">
        <v>572</v>
      </c>
      <c r="C217" s="34"/>
      <c r="D217" s="34" t="s">
        <v>573</v>
      </c>
      <c r="E217" s="35">
        <v>226820</v>
      </c>
      <c r="F217" s="36">
        <v>226820</v>
      </c>
      <c r="G217" s="37">
        <f t="shared" si="10"/>
        <v>15877.400000000001</v>
      </c>
      <c r="H217" s="38">
        <f>G217*(1-'[1]Rapport Lottstift'!$Q$6)</f>
        <v>11560.189614157802</v>
      </c>
      <c r="I217" s="39">
        <f t="shared" si="11"/>
        <v>11444.587718016224</v>
      </c>
      <c r="J217" s="40">
        <f t="shared" si="12"/>
        <v>11444</v>
      </c>
      <c r="K217" s="40">
        <v>11444</v>
      </c>
    </row>
    <row r="218" spans="1:11" s="40" customFormat="1" hidden="1" x14ac:dyDescent="0.25">
      <c r="A218" s="34" t="s">
        <v>57</v>
      </c>
      <c r="B218" s="34" t="s">
        <v>574</v>
      </c>
      <c r="C218" s="34" t="s">
        <v>575</v>
      </c>
      <c r="D218" s="34" t="s">
        <v>576</v>
      </c>
      <c r="E218" s="35">
        <v>240198</v>
      </c>
      <c r="F218" s="36">
        <v>240198</v>
      </c>
      <c r="G218" s="37">
        <f t="shared" si="10"/>
        <v>16813.86</v>
      </c>
      <c r="H218" s="38">
        <f>G218*(1-'[1]Rapport Lottstift'!$Q$6)</f>
        <v>12242.01756873942</v>
      </c>
      <c r="I218" s="39">
        <f t="shared" si="11"/>
        <v>12119.597393052027</v>
      </c>
      <c r="J218" s="40">
        <f t="shared" si="12"/>
        <v>12119</v>
      </c>
      <c r="K218" s="40">
        <v>12119</v>
      </c>
    </row>
    <row r="219" spans="1:11" s="40" customFormat="1" hidden="1" x14ac:dyDescent="0.25">
      <c r="A219" s="34" t="s">
        <v>57</v>
      </c>
      <c r="B219" s="34" t="s">
        <v>577</v>
      </c>
      <c r="C219" s="34" t="s">
        <v>578</v>
      </c>
      <c r="D219" s="34" t="s">
        <v>579</v>
      </c>
      <c r="E219" s="35">
        <v>240446</v>
      </c>
      <c r="F219" s="36">
        <v>240446</v>
      </c>
      <c r="G219" s="37">
        <f t="shared" si="10"/>
        <v>16831.22</v>
      </c>
      <c r="H219" s="38">
        <f>G219*(1-'[1]Rapport Lottstift'!$Q$6)</f>
        <v>12254.657225843341</v>
      </c>
      <c r="I219" s="39">
        <f t="shared" si="11"/>
        <v>12132.110653584907</v>
      </c>
      <c r="J219" s="40">
        <f t="shared" si="12"/>
        <v>12132</v>
      </c>
      <c r="K219" s="40">
        <v>12132</v>
      </c>
    </row>
    <row r="220" spans="1:11" s="40" customFormat="1" hidden="1" x14ac:dyDescent="0.25">
      <c r="A220" s="34" t="s">
        <v>57</v>
      </c>
      <c r="B220" s="34" t="s">
        <v>580</v>
      </c>
      <c r="C220" s="34" t="s">
        <v>581</v>
      </c>
      <c r="D220" s="34" t="s">
        <v>582</v>
      </c>
      <c r="E220" s="35">
        <v>240938</v>
      </c>
      <c r="F220" s="36">
        <v>240938</v>
      </c>
      <c r="G220" s="37">
        <f t="shared" si="10"/>
        <v>16865.66</v>
      </c>
      <c r="H220" s="38">
        <f>G220*(1-'[1]Rapport Lottstift'!$Q$6)</f>
        <v>12279.732674614021</v>
      </c>
      <c r="I220" s="39">
        <f t="shared" si="11"/>
        <v>12156.93534786788</v>
      </c>
      <c r="J220" s="40">
        <f t="shared" si="12"/>
        <v>12156</v>
      </c>
      <c r="K220" s="40">
        <v>12156</v>
      </c>
    </row>
    <row r="221" spans="1:11" s="40" customFormat="1" hidden="1" x14ac:dyDescent="0.25">
      <c r="A221" s="34" t="s">
        <v>57</v>
      </c>
      <c r="B221" s="34" t="s">
        <v>583</v>
      </c>
      <c r="C221" s="34" t="s">
        <v>584</v>
      </c>
      <c r="D221" s="34" t="s">
        <v>585</v>
      </c>
      <c r="E221" s="35">
        <v>248362</v>
      </c>
      <c r="F221" s="36">
        <v>248362</v>
      </c>
      <c r="G221" s="37">
        <f t="shared" si="10"/>
        <v>17385.34</v>
      </c>
      <c r="H221" s="38">
        <f>G221*(1-'[1]Rapport Lottstift'!$Q$6)</f>
        <v>12658.10692598298</v>
      </c>
      <c r="I221" s="39">
        <f t="shared" si="11"/>
        <v>12531.52585672315</v>
      </c>
      <c r="J221" s="40">
        <f t="shared" si="12"/>
        <v>12531</v>
      </c>
      <c r="K221" s="40">
        <v>12531</v>
      </c>
    </row>
    <row r="222" spans="1:11" s="40" customFormat="1" hidden="1" x14ac:dyDescent="0.25">
      <c r="A222" s="34" t="s">
        <v>57</v>
      </c>
      <c r="B222" s="34" t="s">
        <v>586</v>
      </c>
      <c r="C222" s="34" t="s">
        <v>587</v>
      </c>
      <c r="D222" s="34" t="s">
        <v>588</v>
      </c>
      <c r="E222" s="35">
        <v>249254</v>
      </c>
      <c r="F222" s="36">
        <v>249254</v>
      </c>
      <c r="G222" s="37">
        <f t="shared" si="10"/>
        <v>17447.780000000002</v>
      </c>
      <c r="H222" s="38">
        <f>G222*(1-'[1]Rapport Lottstift'!$Q$6)</f>
        <v>12703.568918469662</v>
      </c>
      <c r="I222" s="39">
        <f t="shared" si="11"/>
        <v>12576.533229284965</v>
      </c>
      <c r="J222" s="40">
        <f t="shared" si="12"/>
        <v>12576</v>
      </c>
      <c r="K222" s="40">
        <v>12576</v>
      </c>
    </row>
    <row r="223" spans="1:11" s="40" customFormat="1" hidden="1" x14ac:dyDescent="0.25">
      <c r="A223" s="34" t="s">
        <v>57</v>
      </c>
      <c r="B223" s="34" t="s">
        <v>589</v>
      </c>
      <c r="C223" s="34" t="s">
        <v>590</v>
      </c>
      <c r="D223" s="34" t="s">
        <v>591</v>
      </c>
      <c r="E223" s="35">
        <v>251949</v>
      </c>
      <c r="F223" s="36">
        <v>251949</v>
      </c>
      <c r="G223" s="37">
        <f t="shared" si="10"/>
        <v>17636.43</v>
      </c>
      <c r="H223" s="38">
        <f>G223*(1-'[1]Rapport Lottstift'!$Q$6)</f>
        <v>12840.92325675621</v>
      </c>
      <c r="I223" s="39">
        <f t="shared" si="11"/>
        <v>12712.514024188647</v>
      </c>
      <c r="J223" s="40">
        <f t="shared" si="12"/>
        <v>12712</v>
      </c>
      <c r="K223" s="40">
        <v>12712</v>
      </c>
    </row>
    <row r="224" spans="1:11" s="40" customFormat="1" hidden="1" x14ac:dyDescent="0.25">
      <c r="A224" s="34" t="s">
        <v>57</v>
      </c>
      <c r="B224" s="34" t="s">
        <v>592</v>
      </c>
      <c r="C224" s="34"/>
      <c r="D224" s="34" t="s">
        <v>593</v>
      </c>
      <c r="E224" s="35">
        <v>253189</v>
      </c>
      <c r="F224" s="36">
        <v>253189</v>
      </c>
      <c r="G224" s="37">
        <f t="shared" si="10"/>
        <v>17723.230000000003</v>
      </c>
      <c r="H224" s="38">
        <f>G224*(1-'[1]Rapport Lottstift'!$Q$6)</f>
        <v>12904.121542275812</v>
      </c>
      <c r="I224" s="39">
        <f t="shared" si="11"/>
        <v>12775.080326853054</v>
      </c>
      <c r="J224" s="40">
        <f t="shared" si="12"/>
        <v>12775</v>
      </c>
      <c r="K224" s="40">
        <v>12775</v>
      </c>
    </row>
    <row r="225" spans="1:11" s="40" customFormat="1" hidden="1" x14ac:dyDescent="0.25">
      <c r="A225" s="34" t="s">
        <v>57</v>
      </c>
      <c r="B225" s="34" t="s">
        <v>594</v>
      </c>
      <c r="C225" s="34" t="s">
        <v>595</v>
      </c>
      <c r="D225" s="34" t="s">
        <v>596</v>
      </c>
      <c r="E225" s="35">
        <v>253396</v>
      </c>
      <c r="F225" s="36">
        <v>253396</v>
      </c>
      <c r="G225" s="37">
        <f t="shared" si="10"/>
        <v>17737.72</v>
      </c>
      <c r="H225" s="38">
        <f>G225*(1-'[1]Rapport Lottstift'!$Q$6)</f>
        <v>12914.671578648842</v>
      </c>
      <c r="I225" s="39">
        <f t="shared" si="11"/>
        <v>12785.524862862354</v>
      </c>
      <c r="J225" s="40">
        <f t="shared" si="12"/>
        <v>12785</v>
      </c>
      <c r="K225" s="40">
        <v>12785</v>
      </c>
    </row>
    <row r="226" spans="1:11" s="40" customFormat="1" hidden="1" x14ac:dyDescent="0.25">
      <c r="A226" s="34" t="s">
        <v>57</v>
      </c>
      <c r="B226" s="34" t="s">
        <v>597</v>
      </c>
      <c r="C226" s="34"/>
      <c r="D226" s="34" t="s">
        <v>598</v>
      </c>
      <c r="E226" s="35">
        <v>255752</v>
      </c>
      <c r="F226" s="36">
        <v>255752</v>
      </c>
      <c r="G226" s="37">
        <f t="shared" si="10"/>
        <v>17902.640000000003</v>
      </c>
      <c r="H226" s="38">
        <f>G226*(1-'[1]Rapport Lottstift'!$Q$6)</f>
        <v>13034.748321136083</v>
      </c>
      <c r="I226" s="39">
        <f t="shared" si="11"/>
        <v>12904.400837924723</v>
      </c>
      <c r="J226" s="40">
        <f t="shared" si="12"/>
        <v>12904</v>
      </c>
      <c r="K226" s="40">
        <v>12904</v>
      </c>
    </row>
    <row r="227" spans="1:11" s="40" customFormat="1" hidden="1" x14ac:dyDescent="0.25">
      <c r="A227" s="34" t="s">
        <v>57</v>
      </c>
      <c r="B227" s="34" t="s">
        <v>599</v>
      </c>
      <c r="C227" s="34" t="s">
        <v>600</v>
      </c>
      <c r="D227" s="34" t="s">
        <v>601</v>
      </c>
      <c r="E227" s="35">
        <v>256852</v>
      </c>
      <c r="F227" s="36">
        <v>256852</v>
      </c>
      <c r="G227" s="37">
        <f t="shared" si="10"/>
        <v>17979.640000000003</v>
      </c>
      <c r="H227" s="38">
        <f>G227*(1-'[1]Rapport Lottstift'!$Q$6)</f>
        <v>13090.811316355082</v>
      </c>
      <c r="I227" s="39">
        <f t="shared" si="11"/>
        <v>12959.903203191532</v>
      </c>
      <c r="J227" s="40">
        <f t="shared" si="12"/>
        <v>12959</v>
      </c>
      <c r="K227" s="40">
        <v>12959</v>
      </c>
    </row>
    <row r="228" spans="1:11" s="40" customFormat="1" hidden="1" x14ac:dyDescent="0.25">
      <c r="A228" s="34" t="s">
        <v>57</v>
      </c>
      <c r="B228" s="34" t="s">
        <v>602</v>
      </c>
      <c r="C228" s="34" t="s">
        <v>603</v>
      </c>
      <c r="D228" s="34" t="s">
        <v>604</v>
      </c>
      <c r="E228" s="35">
        <v>257224</v>
      </c>
      <c r="F228" s="36">
        <v>257224</v>
      </c>
      <c r="G228" s="37">
        <f t="shared" si="10"/>
        <v>18005.68</v>
      </c>
      <c r="H228" s="38">
        <f>G228*(1-'[1]Rapport Lottstift'!$Q$6)</f>
        <v>13109.77080201096</v>
      </c>
      <c r="I228" s="39">
        <f t="shared" si="11"/>
        <v>12978.67309399085</v>
      </c>
      <c r="J228" s="40">
        <f t="shared" si="12"/>
        <v>12978</v>
      </c>
      <c r="K228" s="40">
        <v>12978</v>
      </c>
    </row>
    <row r="229" spans="1:11" s="40" customFormat="1" hidden="1" x14ac:dyDescent="0.25">
      <c r="A229" s="34" t="s">
        <v>57</v>
      </c>
      <c r="B229" s="34" t="s">
        <v>605</v>
      </c>
      <c r="C229" s="34"/>
      <c r="D229" s="34" t="s">
        <v>606</v>
      </c>
      <c r="E229" s="35">
        <v>260770</v>
      </c>
      <c r="F229" s="36">
        <v>260770</v>
      </c>
      <c r="G229" s="37">
        <f t="shared" si="10"/>
        <v>18253.900000000001</v>
      </c>
      <c r="H229" s="38">
        <f>G229*(1-'[1]Rapport Lottstift'!$Q$6)</f>
        <v>13290.497512053302</v>
      </c>
      <c r="I229" s="39">
        <f t="shared" si="11"/>
        <v>13157.592536932769</v>
      </c>
      <c r="J229" s="40">
        <f t="shared" si="12"/>
        <v>13157</v>
      </c>
      <c r="K229" s="40">
        <v>13157</v>
      </c>
    </row>
    <row r="230" spans="1:11" s="40" customFormat="1" hidden="1" x14ac:dyDescent="0.25">
      <c r="A230" s="34" t="s">
        <v>57</v>
      </c>
      <c r="B230" s="34" t="s">
        <v>607</v>
      </c>
      <c r="C230" s="34" t="s">
        <v>608</v>
      </c>
      <c r="D230" s="34" t="s">
        <v>609</v>
      </c>
      <c r="E230" s="35">
        <v>262222</v>
      </c>
      <c r="F230" s="36">
        <v>262222</v>
      </c>
      <c r="G230" s="37">
        <f t="shared" si="10"/>
        <v>18355.54</v>
      </c>
      <c r="H230" s="38">
        <f>G230*(1-'[1]Rapport Lottstift'!$Q$6)</f>
        <v>13364.500665742382</v>
      </c>
      <c r="I230" s="39">
        <f t="shared" si="11"/>
        <v>13230.855659084958</v>
      </c>
      <c r="J230" s="40">
        <f t="shared" si="12"/>
        <v>13230</v>
      </c>
      <c r="K230" s="40">
        <v>13230</v>
      </c>
    </row>
    <row r="231" spans="1:11" s="40" customFormat="1" hidden="1" x14ac:dyDescent="0.25">
      <c r="A231" s="34" t="s">
        <v>57</v>
      </c>
      <c r="B231" s="34" t="s">
        <v>610</v>
      </c>
      <c r="C231" s="34" t="s">
        <v>611</v>
      </c>
      <c r="D231" s="34" t="s">
        <v>612</v>
      </c>
      <c r="E231" s="35">
        <v>264729</v>
      </c>
      <c r="F231" s="36">
        <v>264729</v>
      </c>
      <c r="G231" s="37">
        <f t="shared" si="10"/>
        <v>18531.030000000002</v>
      </c>
      <c r="H231" s="38">
        <f>G231*(1-'[1]Rapport Lottstift'!$Q$6)</f>
        <v>13492.273328482412</v>
      </c>
      <c r="I231" s="39">
        <f t="shared" si="11"/>
        <v>13357.350595197588</v>
      </c>
      <c r="J231" s="40">
        <f t="shared" si="12"/>
        <v>13357</v>
      </c>
      <c r="K231" s="40">
        <v>13357</v>
      </c>
    </row>
    <row r="232" spans="1:11" s="40" customFormat="1" hidden="1" x14ac:dyDescent="0.25">
      <c r="A232" s="34" t="s">
        <v>57</v>
      </c>
      <c r="B232" s="34" t="s">
        <v>613</v>
      </c>
      <c r="C232" s="34" t="s">
        <v>614</v>
      </c>
      <c r="D232" s="34" t="s">
        <v>615</v>
      </c>
      <c r="E232" s="35">
        <v>265569</v>
      </c>
      <c r="F232" s="36">
        <v>265569</v>
      </c>
      <c r="G232" s="37">
        <f t="shared" si="10"/>
        <v>18589.830000000002</v>
      </c>
      <c r="H232" s="38">
        <f>G232*(1-'[1]Rapport Lottstift'!$Q$6)</f>
        <v>13535.085070286012</v>
      </c>
      <c r="I232" s="39">
        <f t="shared" si="11"/>
        <v>13399.734219583152</v>
      </c>
      <c r="J232" s="40">
        <f t="shared" si="12"/>
        <v>13399</v>
      </c>
      <c r="K232" s="40">
        <v>13399</v>
      </c>
    </row>
    <row r="233" spans="1:11" s="40" customFormat="1" hidden="1" x14ac:dyDescent="0.25">
      <c r="A233" s="34" t="s">
        <v>57</v>
      </c>
      <c r="B233" s="34" t="s">
        <v>616</v>
      </c>
      <c r="C233" s="34" t="s">
        <v>617</v>
      </c>
      <c r="D233" s="34" t="s">
        <v>618</v>
      </c>
      <c r="E233" s="35">
        <v>266233</v>
      </c>
      <c r="F233" s="36">
        <v>266233</v>
      </c>
      <c r="G233" s="37">
        <f t="shared" si="10"/>
        <v>18636.310000000001</v>
      </c>
      <c r="H233" s="38">
        <f>G233*(1-'[1]Rapport Lottstift'!$Q$6)</f>
        <v>13568.926732854572</v>
      </c>
      <c r="I233" s="39">
        <f t="shared" si="11"/>
        <v>13433.237465526026</v>
      </c>
      <c r="J233" s="40">
        <f t="shared" si="12"/>
        <v>13433</v>
      </c>
      <c r="K233" s="40">
        <v>13433</v>
      </c>
    </row>
    <row r="234" spans="1:11" s="40" customFormat="1" hidden="1" x14ac:dyDescent="0.25">
      <c r="A234" s="34" t="s">
        <v>57</v>
      </c>
      <c r="B234" s="34" t="s">
        <v>619</v>
      </c>
      <c r="C234" s="34" t="s">
        <v>620</v>
      </c>
      <c r="D234" s="34" t="s">
        <v>621</v>
      </c>
      <c r="E234" s="35">
        <v>274884</v>
      </c>
      <c r="F234" s="36">
        <v>274884</v>
      </c>
      <c r="G234" s="37">
        <f t="shared" si="10"/>
        <v>19241.88</v>
      </c>
      <c r="H234" s="38">
        <f>G234*(1-'[1]Rapport Lottstift'!$Q$6)</f>
        <v>14009.836707072362</v>
      </c>
      <c r="I234" s="39">
        <f t="shared" si="11"/>
        <v>13869.738340001637</v>
      </c>
      <c r="J234" s="40">
        <f t="shared" si="12"/>
        <v>13869</v>
      </c>
      <c r="K234" s="40">
        <v>13869</v>
      </c>
    </row>
    <row r="235" spans="1:11" s="40" customFormat="1" hidden="1" x14ac:dyDescent="0.25">
      <c r="A235" s="34" t="s">
        <v>57</v>
      </c>
      <c r="B235" s="34" t="s">
        <v>622</v>
      </c>
      <c r="C235" s="34"/>
      <c r="D235" s="34" t="s">
        <v>623</v>
      </c>
      <c r="E235" s="35">
        <v>281732</v>
      </c>
      <c r="F235" s="36">
        <v>281732</v>
      </c>
      <c r="G235" s="37">
        <f t="shared" si="10"/>
        <v>19721.240000000002</v>
      </c>
      <c r="H235" s="38">
        <f>G235*(1-'[1]Rapport Lottstift'!$Q$6)</f>
        <v>14358.854335490281</v>
      </c>
      <c r="I235" s="39">
        <f t="shared" si="11"/>
        <v>14215.265792135378</v>
      </c>
      <c r="J235" s="40">
        <f t="shared" si="12"/>
        <v>14215</v>
      </c>
      <c r="K235" s="40">
        <v>14215</v>
      </c>
    </row>
    <row r="236" spans="1:11" s="40" customFormat="1" hidden="1" x14ac:dyDescent="0.25">
      <c r="A236" s="34" t="s">
        <v>57</v>
      </c>
      <c r="B236" s="34" t="s">
        <v>624</v>
      </c>
      <c r="C236" s="34" t="s">
        <v>625</v>
      </c>
      <c r="D236" s="34" t="s">
        <v>626</v>
      </c>
      <c r="E236" s="35">
        <v>294905</v>
      </c>
      <c r="F236" s="36">
        <v>294905</v>
      </c>
      <c r="G236" s="37">
        <f t="shared" si="10"/>
        <v>20643.350000000002</v>
      </c>
      <c r="H236" s="38">
        <f>G236*(1-'[1]Rapport Lottstift'!$Q$6)</f>
        <v>15030.234186417452</v>
      </c>
      <c r="I236" s="39">
        <f t="shared" si="11"/>
        <v>14879.931844553277</v>
      </c>
      <c r="J236" s="40">
        <f t="shared" si="12"/>
        <v>14879</v>
      </c>
      <c r="K236" s="40">
        <v>14879</v>
      </c>
    </row>
    <row r="237" spans="1:11" s="40" customFormat="1" hidden="1" x14ac:dyDescent="0.25">
      <c r="A237" s="34" t="s">
        <v>57</v>
      </c>
      <c r="B237" s="34" t="s">
        <v>627</v>
      </c>
      <c r="C237" s="34" t="s">
        <v>628</v>
      </c>
      <c r="D237" s="34" t="s">
        <v>629</v>
      </c>
      <c r="E237" s="35">
        <v>299903</v>
      </c>
      <c r="F237" s="36">
        <v>299903</v>
      </c>
      <c r="G237" s="37">
        <f t="shared" si="10"/>
        <v>20993.210000000003</v>
      </c>
      <c r="H237" s="38">
        <f>G237*(1-'[1]Rapport Lottstift'!$Q$6)</f>
        <v>15284.964050148872</v>
      </c>
      <c r="I237" s="39">
        <f t="shared" si="11"/>
        <v>15132.114409647384</v>
      </c>
      <c r="J237" s="40">
        <f t="shared" si="12"/>
        <v>15132</v>
      </c>
      <c r="K237" s="40">
        <v>15132</v>
      </c>
    </row>
    <row r="238" spans="1:11" s="40" customFormat="1" hidden="1" x14ac:dyDescent="0.25">
      <c r="A238" s="34" t="s">
        <v>57</v>
      </c>
      <c r="B238" s="34" t="s">
        <v>630</v>
      </c>
      <c r="C238" s="34" t="s">
        <v>631</v>
      </c>
      <c r="D238" s="34" t="s">
        <v>632</v>
      </c>
      <c r="E238" s="35">
        <v>302888</v>
      </c>
      <c r="F238" s="36">
        <v>302888</v>
      </c>
      <c r="G238" s="37">
        <f t="shared" si="10"/>
        <v>21202.160000000003</v>
      </c>
      <c r="H238" s="38">
        <f>G238*(1-'[1]Rapport Lottstift'!$Q$6)</f>
        <v>15437.098632629524</v>
      </c>
      <c r="I238" s="39">
        <f t="shared" si="11"/>
        <v>15282.727646303229</v>
      </c>
      <c r="J238" s="40">
        <f t="shared" si="12"/>
        <v>15282</v>
      </c>
      <c r="K238" s="40">
        <v>15282</v>
      </c>
    </row>
    <row r="239" spans="1:11" s="40" customFormat="1" hidden="1" x14ac:dyDescent="0.25">
      <c r="A239" s="34" t="s">
        <v>57</v>
      </c>
      <c r="B239" s="34" t="s">
        <v>633</v>
      </c>
      <c r="C239" s="34" t="s">
        <v>634</v>
      </c>
      <c r="D239" s="34" t="s">
        <v>635</v>
      </c>
      <c r="E239" s="35">
        <v>306118</v>
      </c>
      <c r="F239" s="36">
        <v>306118</v>
      </c>
      <c r="G239" s="37">
        <f t="shared" si="10"/>
        <v>21428.260000000002</v>
      </c>
      <c r="H239" s="38">
        <f>G239*(1-'[1]Rapport Lottstift'!$Q$6)</f>
        <v>15601.719973136222</v>
      </c>
      <c r="I239" s="39">
        <f t="shared" si="11"/>
        <v>15445.702773404859</v>
      </c>
      <c r="J239" s="40">
        <f t="shared" si="12"/>
        <v>15445</v>
      </c>
      <c r="K239" s="40">
        <v>15445</v>
      </c>
    </row>
    <row r="240" spans="1:11" s="40" customFormat="1" hidden="1" x14ac:dyDescent="0.25">
      <c r="A240" s="34" t="s">
        <v>57</v>
      </c>
      <c r="B240" s="34" t="s">
        <v>636</v>
      </c>
      <c r="C240" s="34" t="s">
        <v>637</v>
      </c>
      <c r="D240" s="34" t="s">
        <v>638</v>
      </c>
      <c r="E240" s="35">
        <v>318692</v>
      </c>
      <c r="F240" s="36">
        <v>318692</v>
      </c>
      <c r="G240" s="37">
        <f t="shared" si="10"/>
        <v>22308.440000000002</v>
      </c>
      <c r="H240" s="38">
        <f>G240*(1-'[1]Rapport Lottstift'!$Q$6)</f>
        <v>16242.570974848682</v>
      </c>
      <c r="I240" s="39">
        <f t="shared" si="11"/>
        <v>16080.145265100195</v>
      </c>
      <c r="J240" s="40">
        <f t="shared" si="12"/>
        <v>16080</v>
      </c>
      <c r="K240" s="40">
        <v>16080</v>
      </c>
    </row>
    <row r="241" spans="1:11" s="40" customFormat="1" hidden="1" x14ac:dyDescent="0.25">
      <c r="A241" s="34" t="s">
        <v>57</v>
      </c>
      <c r="B241" s="34" t="s">
        <v>639</v>
      </c>
      <c r="C241" s="34" t="s">
        <v>640</v>
      </c>
      <c r="D241" s="34" t="s">
        <v>641</v>
      </c>
      <c r="E241" s="35">
        <v>319777</v>
      </c>
      <c r="F241" s="36">
        <v>319777</v>
      </c>
      <c r="G241" s="37">
        <f t="shared" si="10"/>
        <v>22384.390000000003</v>
      </c>
      <c r="H241" s="38">
        <f>G241*(1-'[1]Rapport Lottstift'!$Q$6)</f>
        <v>16297.869474678333</v>
      </c>
      <c r="I241" s="39">
        <f t="shared" si="11"/>
        <v>16134.890779931549</v>
      </c>
      <c r="J241" s="40">
        <f t="shared" si="12"/>
        <v>16134</v>
      </c>
      <c r="K241" s="40">
        <v>16134</v>
      </c>
    </row>
    <row r="242" spans="1:11" s="40" customFormat="1" hidden="1" x14ac:dyDescent="0.25">
      <c r="A242" s="34" t="s">
        <v>57</v>
      </c>
      <c r="B242" s="34" t="s">
        <v>642</v>
      </c>
      <c r="C242" s="34"/>
      <c r="D242" s="34" t="s">
        <v>643</v>
      </c>
      <c r="E242" s="35">
        <v>327298</v>
      </c>
      <c r="F242" s="36">
        <v>327298</v>
      </c>
      <c r="G242" s="37">
        <f t="shared" si="10"/>
        <v>22910.86</v>
      </c>
      <c r="H242" s="38">
        <f>G242*(1-'[1]Rapport Lottstift'!$Q$6)</f>
        <v>16681.187462898422</v>
      </c>
      <c r="I242" s="39">
        <f t="shared" si="11"/>
        <v>16514.375588269439</v>
      </c>
      <c r="J242" s="40">
        <f t="shared" si="12"/>
        <v>16514</v>
      </c>
      <c r="K242" s="40">
        <v>16514</v>
      </c>
    </row>
    <row r="243" spans="1:11" s="40" customFormat="1" hidden="1" x14ac:dyDescent="0.25">
      <c r="A243" s="34" t="s">
        <v>57</v>
      </c>
      <c r="B243" s="34" t="s">
        <v>644</v>
      </c>
      <c r="C243" s="34"/>
      <c r="D243" s="34" t="s">
        <v>645</v>
      </c>
      <c r="E243" s="35">
        <v>334141</v>
      </c>
      <c r="F243" s="36">
        <v>334141</v>
      </c>
      <c r="G243" s="37">
        <f t="shared" si="10"/>
        <v>23389.870000000003</v>
      </c>
      <c r="H243" s="38">
        <f>G243*(1-'[1]Rapport Lottstift'!$Q$6)</f>
        <v>17029.950259519894</v>
      </c>
      <c r="I243" s="39">
        <f t="shared" si="11"/>
        <v>16859.650756924693</v>
      </c>
      <c r="J243" s="40">
        <f t="shared" si="12"/>
        <v>16859</v>
      </c>
      <c r="K243" s="40">
        <v>16859</v>
      </c>
    </row>
    <row r="244" spans="1:11" s="40" customFormat="1" hidden="1" x14ac:dyDescent="0.25">
      <c r="A244" s="34" t="s">
        <v>57</v>
      </c>
      <c r="B244" s="34" t="s">
        <v>646</v>
      </c>
      <c r="C244" s="34" t="s">
        <v>647</v>
      </c>
      <c r="D244" s="34" t="s">
        <v>648</v>
      </c>
      <c r="E244" s="35">
        <v>346130</v>
      </c>
      <c r="F244" s="36">
        <v>346130</v>
      </c>
      <c r="G244" s="37">
        <f t="shared" si="10"/>
        <v>24229.100000000002</v>
      </c>
      <c r="H244" s="38">
        <f>G244*(1-'[1]Rapport Lottstift'!$Q$6)</f>
        <v>17640.985941047704</v>
      </c>
      <c r="I244" s="39">
        <f t="shared" si="11"/>
        <v>17464.576081637228</v>
      </c>
      <c r="J244" s="40">
        <f t="shared" si="12"/>
        <v>17464</v>
      </c>
      <c r="K244" s="40">
        <v>17464</v>
      </c>
    </row>
    <row r="245" spans="1:11" s="40" customFormat="1" hidden="1" x14ac:dyDescent="0.25">
      <c r="A245" s="34" t="s">
        <v>57</v>
      </c>
      <c r="B245" s="34" t="s">
        <v>649</v>
      </c>
      <c r="C245" s="34" t="s">
        <v>650</v>
      </c>
      <c r="D245" s="34" t="s">
        <v>651</v>
      </c>
      <c r="E245" s="35">
        <v>347312</v>
      </c>
      <c r="F245" s="36">
        <v>347312</v>
      </c>
      <c r="G245" s="37">
        <f t="shared" si="10"/>
        <v>24311.840000000004</v>
      </c>
      <c r="H245" s="38">
        <f>G245*(1-'[1]Rapport Lottstift'!$Q$6)</f>
        <v>17701.228177728484</v>
      </c>
      <c r="I245" s="39">
        <f t="shared" si="11"/>
        <v>17524.215895951198</v>
      </c>
      <c r="J245" s="40">
        <f t="shared" si="12"/>
        <v>17524</v>
      </c>
      <c r="K245" s="40">
        <v>17524</v>
      </c>
    </row>
    <row r="246" spans="1:11" s="40" customFormat="1" hidden="1" x14ac:dyDescent="0.25">
      <c r="A246" s="34" t="s">
        <v>57</v>
      </c>
      <c r="B246" s="34" t="s">
        <v>652</v>
      </c>
      <c r="C246" s="34"/>
      <c r="D246" s="34" t="s">
        <v>653</v>
      </c>
      <c r="E246" s="35">
        <v>350000</v>
      </c>
      <c r="F246" s="36">
        <v>350000</v>
      </c>
      <c r="G246" s="37">
        <f t="shared" si="10"/>
        <v>24500.000000000004</v>
      </c>
      <c r="H246" s="38">
        <f>G246*(1-'[1]Rapport Lottstift'!$Q$6)</f>
        <v>17838.225751500002</v>
      </c>
      <c r="I246" s="39">
        <f t="shared" si="11"/>
        <v>17659.843493985001</v>
      </c>
      <c r="J246" s="40">
        <f t="shared" si="12"/>
        <v>17659</v>
      </c>
      <c r="K246" s="40">
        <v>17659</v>
      </c>
    </row>
    <row r="247" spans="1:11" s="40" customFormat="1" hidden="1" x14ac:dyDescent="0.25">
      <c r="A247" s="34" t="s">
        <v>57</v>
      </c>
      <c r="B247" s="34" t="s">
        <v>654</v>
      </c>
      <c r="C247" s="34" t="s">
        <v>655</v>
      </c>
      <c r="D247" s="34" t="s">
        <v>656</v>
      </c>
      <c r="E247" s="35">
        <v>358949</v>
      </c>
      <c r="F247" s="36">
        <v>358949</v>
      </c>
      <c r="G247" s="37">
        <f t="shared" si="10"/>
        <v>25126.430000000004</v>
      </c>
      <c r="H247" s="38">
        <f>G247*(1-'[1]Rapport Lottstift'!$Q$6)</f>
        <v>18294.323700786215</v>
      </c>
      <c r="I247" s="39">
        <f t="shared" si="11"/>
        <v>18111.380463778354</v>
      </c>
      <c r="J247" s="40">
        <f t="shared" si="12"/>
        <v>18111</v>
      </c>
      <c r="K247" s="40">
        <v>18111</v>
      </c>
    </row>
    <row r="248" spans="1:11" s="40" customFormat="1" hidden="1" x14ac:dyDescent="0.25">
      <c r="A248" s="34" t="s">
        <v>57</v>
      </c>
      <c r="B248" s="34" t="s">
        <v>657</v>
      </c>
      <c r="C248" s="34"/>
      <c r="D248" s="34" t="s">
        <v>658</v>
      </c>
      <c r="E248" s="35">
        <v>360470</v>
      </c>
      <c r="F248" s="36">
        <v>360470</v>
      </c>
      <c r="G248" s="37">
        <f t="shared" si="10"/>
        <v>25232.9</v>
      </c>
      <c r="H248" s="38">
        <f>G248*(1-'[1]Rapport Lottstift'!$Q$6)</f>
        <v>18371.843533266303</v>
      </c>
      <c r="I248" s="39">
        <f t="shared" si="11"/>
        <v>18188.12509793364</v>
      </c>
      <c r="J248" s="40">
        <f t="shared" si="12"/>
        <v>18188</v>
      </c>
      <c r="K248" s="40">
        <v>18188</v>
      </c>
    </row>
    <row r="249" spans="1:11" s="40" customFormat="1" hidden="1" x14ac:dyDescent="0.25">
      <c r="A249" s="34" t="s">
        <v>57</v>
      </c>
      <c r="B249" s="34" t="s">
        <v>659</v>
      </c>
      <c r="C249" s="34"/>
      <c r="D249" s="34" t="s">
        <v>660</v>
      </c>
      <c r="E249" s="35">
        <v>366577</v>
      </c>
      <c r="F249" s="36">
        <v>366577</v>
      </c>
      <c r="G249" s="37">
        <f t="shared" si="10"/>
        <v>25660.390000000003</v>
      </c>
      <c r="H249" s="38">
        <f>G249*(1-'[1]Rapport Lottstift'!$Q$6)</f>
        <v>18683.095089450333</v>
      </c>
      <c r="I249" s="39">
        <f t="shared" si="11"/>
        <v>18496.264138555831</v>
      </c>
      <c r="J249" s="40">
        <f t="shared" si="12"/>
        <v>18496</v>
      </c>
      <c r="K249" s="40">
        <v>18496</v>
      </c>
    </row>
    <row r="250" spans="1:11" s="40" customFormat="1" hidden="1" x14ac:dyDescent="0.25">
      <c r="A250" s="34" t="s">
        <v>57</v>
      </c>
      <c r="B250" s="34" t="s">
        <v>661</v>
      </c>
      <c r="C250" s="34" t="s">
        <v>662</v>
      </c>
      <c r="D250" s="34" t="s">
        <v>663</v>
      </c>
      <c r="E250" s="35">
        <v>373386</v>
      </c>
      <c r="F250" s="36">
        <v>373386</v>
      </c>
      <c r="G250" s="37">
        <f t="shared" si="10"/>
        <v>26137.020000000004</v>
      </c>
      <c r="H250" s="38">
        <f>G250*(1-'[1]Rapport Lottstift'!$Q$6)</f>
        <v>19030.125029855943</v>
      </c>
      <c r="I250" s="39">
        <f t="shared" si="11"/>
        <v>18839.823779557384</v>
      </c>
      <c r="J250" s="40">
        <f t="shared" si="12"/>
        <v>18839</v>
      </c>
      <c r="K250" s="40">
        <v>18839</v>
      </c>
    </row>
    <row r="251" spans="1:11" s="40" customFormat="1" hidden="1" x14ac:dyDescent="0.25">
      <c r="A251" s="34" t="s">
        <v>57</v>
      </c>
      <c r="B251" s="34" t="s">
        <v>664</v>
      </c>
      <c r="C251" s="34" t="s">
        <v>665</v>
      </c>
      <c r="D251" s="34" t="s">
        <v>666</v>
      </c>
      <c r="E251" s="35">
        <v>387257</v>
      </c>
      <c r="F251" s="36">
        <v>387257</v>
      </c>
      <c r="G251" s="37">
        <f t="shared" si="10"/>
        <v>27107.99</v>
      </c>
      <c r="H251" s="38">
        <f>G251*(1-'[1]Rapport Lottstift'!$Q$6)</f>
        <v>19737.079399567534</v>
      </c>
      <c r="I251" s="39">
        <f t="shared" si="11"/>
        <v>19539.708605571857</v>
      </c>
      <c r="J251" s="40">
        <f t="shared" si="12"/>
        <v>19539</v>
      </c>
      <c r="K251" s="40">
        <v>19539</v>
      </c>
    </row>
    <row r="252" spans="1:11" s="40" customFormat="1" hidden="1" x14ac:dyDescent="0.25">
      <c r="A252" s="34" t="s">
        <v>57</v>
      </c>
      <c r="B252" s="34" t="s">
        <v>667</v>
      </c>
      <c r="C252" s="34" t="s">
        <v>668</v>
      </c>
      <c r="D252" s="34" t="s">
        <v>669</v>
      </c>
      <c r="E252" s="35">
        <v>391836</v>
      </c>
      <c r="F252" s="36">
        <v>391836</v>
      </c>
      <c r="G252" s="37">
        <f t="shared" si="10"/>
        <v>27428.520000000004</v>
      </c>
      <c r="H252" s="38">
        <f>G252*(1-'[1]Rapport Lottstift'!$Q$6)</f>
        <v>19970.454358756444</v>
      </c>
      <c r="I252" s="39">
        <f t="shared" si="11"/>
        <v>19770.749815168878</v>
      </c>
      <c r="J252" s="40">
        <f t="shared" si="12"/>
        <v>19770</v>
      </c>
      <c r="K252" s="40">
        <v>19770</v>
      </c>
    </row>
    <row r="253" spans="1:11" s="40" customFormat="1" hidden="1" x14ac:dyDescent="0.25">
      <c r="A253" s="34" t="s">
        <v>57</v>
      </c>
      <c r="B253" s="34" t="s">
        <v>670</v>
      </c>
      <c r="C253" s="34"/>
      <c r="D253" s="34" t="s">
        <v>671</v>
      </c>
      <c r="E253" s="35">
        <v>411562</v>
      </c>
      <c r="F253" s="36">
        <v>411562</v>
      </c>
      <c r="G253" s="37">
        <f t="shared" si="10"/>
        <v>28809.340000000004</v>
      </c>
      <c r="H253" s="38">
        <f>G253*(1-'[1]Rapport Lottstift'!$Q$6)</f>
        <v>20975.816762110982</v>
      </c>
      <c r="I253" s="39">
        <f t="shared" si="11"/>
        <v>20766.058594489874</v>
      </c>
      <c r="J253" s="40">
        <f t="shared" si="12"/>
        <v>20766</v>
      </c>
      <c r="K253" s="40">
        <v>20766</v>
      </c>
    </row>
    <row r="254" spans="1:11" s="40" customFormat="1" hidden="1" x14ac:dyDescent="0.25">
      <c r="A254" s="34" t="s">
        <v>57</v>
      </c>
      <c r="B254" s="34" t="s">
        <v>672</v>
      </c>
      <c r="C254" s="34" t="s">
        <v>673</v>
      </c>
      <c r="D254" s="34" t="s">
        <v>674</v>
      </c>
      <c r="E254" s="35">
        <v>413478</v>
      </c>
      <c r="F254" s="36">
        <v>413478</v>
      </c>
      <c r="G254" s="37">
        <f t="shared" si="10"/>
        <v>28943.460000000003</v>
      </c>
      <c r="H254" s="38">
        <f>G254*(1-'[1]Rapport Lottstift'!$Q$6)</f>
        <v>21073.468306510622</v>
      </c>
      <c r="I254" s="39">
        <f t="shared" si="11"/>
        <v>20862.733623445514</v>
      </c>
      <c r="J254" s="40">
        <f t="shared" si="12"/>
        <v>20862</v>
      </c>
      <c r="K254" s="40">
        <v>20862</v>
      </c>
    </row>
    <row r="255" spans="1:11" s="40" customFormat="1" hidden="1" x14ac:dyDescent="0.25">
      <c r="A255" s="34" t="s">
        <v>57</v>
      </c>
      <c r="B255" s="34" t="s">
        <v>675</v>
      </c>
      <c r="C255" s="34" t="s">
        <v>676</v>
      </c>
      <c r="D255" s="34" t="s">
        <v>677</v>
      </c>
      <c r="E255" s="35">
        <v>421327</v>
      </c>
      <c r="F255" s="36">
        <v>421327</v>
      </c>
      <c r="G255" s="37">
        <f t="shared" si="10"/>
        <v>29492.890000000003</v>
      </c>
      <c r="H255" s="38">
        <f>G255*(1-'[1]Rapport Lottstift'!$Q$6)</f>
        <v>21473.503260577832</v>
      </c>
      <c r="I255" s="39">
        <f t="shared" si="11"/>
        <v>21258.768227972054</v>
      </c>
      <c r="J255" s="40">
        <f t="shared" si="12"/>
        <v>21258</v>
      </c>
      <c r="K255" s="40">
        <v>21258</v>
      </c>
    </row>
    <row r="256" spans="1:11" s="40" customFormat="1" hidden="1" x14ac:dyDescent="0.25">
      <c r="A256" s="34" t="s">
        <v>57</v>
      </c>
      <c r="B256" s="34" t="s">
        <v>678</v>
      </c>
      <c r="C256" s="34"/>
      <c r="D256" s="34" t="s">
        <v>679</v>
      </c>
      <c r="E256" s="35">
        <v>448755</v>
      </c>
      <c r="F256" s="36">
        <v>448755</v>
      </c>
      <c r="G256" s="37">
        <f t="shared" si="10"/>
        <v>31412.850000000002</v>
      </c>
      <c r="H256" s="38">
        <f>G256*(1-'[1]Rapport Lottstift'!$Q$6)</f>
        <v>22871.408563183952</v>
      </c>
      <c r="I256" s="39">
        <f t="shared" si="11"/>
        <v>22642.694477552111</v>
      </c>
      <c r="J256" s="40">
        <f t="shared" si="12"/>
        <v>22642</v>
      </c>
      <c r="K256" s="40">
        <v>22642</v>
      </c>
    </row>
    <row r="257" spans="1:11" s="40" customFormat="1" hidden="1" x14ac:dyDescent="0.25">
      <c r="A257" s="34" t="s">
        <v>57</v>
      </c>
      <c r="B257" s="34" t="s">
        <v>680</v>
      </c>
      <c r="C257" s="34"/>
      <c r="D257" s="34" t="s">
        <v>681</v>
      </c>
      <c r="E257" s="35">
        <v>452564</v>
      </c>
      <c r="F257" s="36">
        <v>452564</v>
      </c>
      <c r="G257" s="37">
        <f t="shared" si="10"/>
        <v>31679.480000000003</v>
      </c>
      <c r="H257" s="38">
        <f>G257*(1-'[1]Rapport Lottstift'!$Q$6)</f>
        <v>23065.539425719562</v>
      </c>
      <c r="I257" s="39">
        <f t="shared" si="11"/>
        <v>22834.884031462367</v>
      </c>
      <c r="J257" s="40">
        <f t="shared" si="12"/>
        <v>22834</v>
      </c>
      <c r="K257" s="40">
        <v>22834</v>
      </c>
    </row>
    <row r="258" spans="1:11" s="40" customFormat="1" hidden="1" x14ac:dyDescent="0.25">
      <c r="A258" s="34" t="s">
        <v>57</v>
      </c>
      <c r="B258" s="34" t="s">
        <v>682</v>
      </c>
      <c r="C258" s="34" t="s">
        <v>683</v>
      </c>
      <c r="D258" s="34" t="s">
        <v>684</v>
      </c>
      <c r="E258" s="35">
        <v>462945</v>
      </c>
      <c r="F258" s="36">
        <v>462945</v>
      </c>
      <c r="G258" s="37">
        <f t="shared" si="10"/>
        <v>32406.15</v>
      </c>
      <c r="H258" s="38">
        <f>G258*(1-'[1]Rapport Lottstift'!$Q$6)</f>
        <v>23594.621201509053</v>
      </c>
      <c r="I258" s="39">
        <f t="shared" si="11"/>
        <v>23358.674989493964</v>
      </c>
      <c r="J258" s="40">
        <f t="shared" si="12"/>
        <v>23358</v>
      </c>
      <c r="K258" s="40">
        <v>23358</v>
      </c>
    </row>
    <row r="259" spans="1:11" s="40" customFormat="1" hidden="1" x14ac:dyDescent="0.25">
      <c r="A259" s="34" t="s">
        <v>57</v>
      </c>
      <c r="B259" s="34" t="s">
        <v>685</v>
      </c>
      <c r="C259" s="34"/>
      <c r="D259" s="34" t="s">
        <v>686</v>
      </c>
      <c r="E259" s="35">
        <v>463291</v>
      </c>
      <c r="F259" s="36">
        <v>463291</v>
      </c>
      <c r="G259" s="37">
        <f t="shared" si="10"/>
        <v>32430.370000000003</v>
      </c>
      <c r="H259" s="38">
        <f>G259*(1-'[1]Rapport Lottstift'!$Q$6)</f>
        <v>23612.255561823393</v>
      </c>
      <c r="I259" s="39">
        <f t="shared" si="11"/>
        <v>23376.13300620516</v>
      </c>
      <c r="J259" s="40">
        <f t="shared" si="12"/>
        <v>23376</v>
      </c>
      <c r="K259" s="40">
        <v>23376</v>
      </c>
    </row>
    <row r="260" spans="1:11" s="40" customFormat="1" hidden="1" x14ac:dyDescent="0.25">
      <c r="A260" s="34" t="s">
        <v>57</v>
      </c>
      <c r="B260" s="34" t="s">
        <v>687</v>
      </c>
      <c r="C260" s="34"/>
      <c r="D260" s="34" t="s">
        <v>688</v>
      </c>
      <c r="E260" s="35">
        <v>466124</v>
      </c>
      <c r="F260" s="36">
        <v>466124</v>
      </c>
      <c r="G260" s="37">
        <f t="shared" si="10"/>
        <v>32628.680000000004</v>
      </c>
      <c r="H260" s="38">
        <f>G260*(1-'[1]Rapport Lottstift'!$Q$6)</f>
        <v>23756.643257691965</v>
      </c>
      <c r="I260" s="39">
        <f t="shared" si="11"/>
        <v>23519.076825115044</v>
      </c>
      <c r="J260" s="40">
        <f t="shared" si="12"/>
        <v>23519</v>
      </c>
      <c r="K260" s="40">
        <v>23519</v>
      </c>
    </row>
    <row r="261" spans="1:11" s="40" customFormat="1" hidden="1" x14ac:dyDescent="0.25">
      <c r="A261" s="34" t="s">
        <v>57</v>
      </c>
      <c r="B261" s="34" t="s">
        <v>689</v>
      </c>
      <c r="C261" s="34" t="s">
        <v>690</v>
      </c>
      <c r="D261" s="34" t="s">
        <v>691</v>
      </c>
      <c r="E261" s="35">
        <v>478453</v>
      </c>
      <c r="F261" s="36">
        <v>478453</v>
      </c>
      <c r="G261" s="37">
        <f t="shared" si="10"/>
        <v>33491.710000000006</v>
      </c>
      <c r="H261" s="38">
        <f>G261*(1-'[1]Rapport Lottstift'!$Q$6)</f>
        <v>24385.007501378375</v>
      </c>
      <c r="I261" s="39">
        <f t="shared" si="11"/>
        <v>24141.157426364593</v>
      </c>
      <c r="J261" s="40">
        <f t="shared" si="12"/>
        <v>24141</v>
      </c>
      <c r="K261" s="40">
        <v>24141</v>
      </c>
    </row>
    <row r="262" spans="1:11" s="40" customFormat="1" hidden="1" x14ac:dyDescent="0.25">
      <c r="A262" s="34" t="s">
        <v>57</v>
      </c>
      <c r="B262" s="34" t="s">
        <v>692</v>
      </c>
      <c r="C262" s="34" t="s">
        <v>693</v>
      </c>
      <c r="D262" s="34" t="s">
        <v>694</v>
      </c>
      <c r="E262" s="35">
        <v>500000</v>
      </c>
      <c r="F262" s="36">
        <v>500000</v>
      </c>
      <c r="G262" s="37">
        <f t="shared" ref="G262:G325" si="13">F262*0.07</f>
        <v>35000</v>
      </c>
      <c r="H262" s="38">
        <f>G262*(1-'[1]Rapport Lottstift'!$Q$6)</f>
        <v>25483.179645</v>
      </c>
      <c r="I262" s="39">
        <f t="shared" ref="I262:I325" si="14">H262*0.99</f>
        <v>25228.347848549998</v>
      </c>
      <c r="J262" s="40">
        <f t="shared" ref="J262:J325" si="15">INT(I262)</f>
        <v>25228</v>
      </c>
      <c r="K262" s="40">
        <v>25228</v>
      </c>
    </row>
    <row r="263" spans="1:11" s="40" customFormat="1" hidden="1" x14ac:dyDescent="0.25">
      <c r="A263" s="34" t="s">
        <v>57</v>
      </c>
      <c r="B263" s="34" t="s">
        <v>695</v>
      </c>
      <c r="C263" s="34" t="s">
        <v>696</v>
      </c>
      <c r="D263" s="34" t="s">
        <v>697</v>
      </c>
      <c r="E263" s="35">
        <v>511285</v>
      </c>
      <c r="F263" s="36">
        <v>511285</v>
      </c>
      <c r="G263" s="37">
        <f t="shared" si="13"/>
        <v>35789.950000000004</v>
      </c>
      <c r="H263" s="38">
        <f>G263*(1-'[1]Rapport Lottstift'!$Q$6)</f>
        <v>26058.335009587656</v>
      </c>
      <c r="I263" s="39">
        <f t="shared" si="14"/>
        <v>25797.75165949178</v>
      </c>
      <c r="J263" s="40">
        <f t="shared" si="15"/>
        <v>25797</v>
      </c>
      <c r="K263" s="40">
        <v>25797</v>
      </c>
    </row>
    <row r="264" spans="1:11" s="40" customFormat="1" hidden="1" x14ac:dyDescent="0.25">
      <c r="A264" s="34" t="s">
        <v>57</v>
      </c>
      <c r="B264" s="34" t="s">
        <v>698</v>
      </c>
      <c r="C264" s="34" t="s">
        <v>699</v>
      </c>
      <c r="D264" s="34" t="s">
        <v>700</v>
      </c>
      <c r="E264" s="35">
        <v>512262</v>
      </c>
      <c r="F264" s="36">
        <v>512262</v>
      </c>
      <c r="G264" s="37">
        <f t="shared" si="13"/>
        <v>35858.340000000004</v>
      </c>
      <c r="H264" s="38">
        <f>G264*(1-'[1]Rapport Lottstift'!$Q$6)</f>
        <v>26108.129142613983</v>
      </c>
      <c r="I264" s="39">
        <f t="shared" si="14"/>
        <v>25847.047851187843</v>
      </c>
      <c r="J264" s="40">
        <f t="shared" si="15"/>
        <v>25847</v>
      </c>
      <c r="K264" s="40">
        <v>25847</v>
      </c>
    </row>
    <row r="265" spans="1:11" s="40" customFormat="1" hidden="1" x14ac:dyDescent="0.25">
      <c r="A265" s="34" t="s">
        <v>57</v>
      </c>
      <c r="B265" s="34" t="s">
        <v>701</v>
      </c>
      <c r="C265" s="34" t="s">
        <v>702</v>
      </c>
      <c r="D265" s="34" t="s">
        <v>703</v>
      </c>
      <c r="E265" s="35">
        <v>517121</v>
      </c>
      <c r="F265" s="36">
        <v>517121</v>
      </c>
      <c r="G265" s="37">
        <f t="shared" si="13"/>
        <v>36198.47</v>
      </c>
      <c r="H265" s="38">
        <f>G265*(1-'[1]Rapport Lottstift'!$Q$6)</f>
        <v>26355.774682404091</v>
      </c>
      <c r="I265" s="39">
        <f t="shared" si="14"/>
        <v>26092.216935580051</v>
      </c>
      <c r="J265" s="40">
        <f t="shared" si="15"/>
        <v>26092</v>
      </c>
      <c r="K265" s="40">
        <v>26092</v>
      </c>
    </row>
    <row r="266" spans="1:11" s="40" customFormat="1" hidden="1" x14ac:dyDescent="0.25">
      <c r="A266" s="34" t="s">
        <v>57</v>
      </c>
      <c r="B266" s="34" t="s">
        <v>704</v>
      </c>
      <c r="C266" s="34" t="s">
        <v>705</v>
      </c>
      <c r="D266" s="34" t="s">
        <v>706</v>
      </c>
      <c r="E266" s="35">
        <v>520000</v>
      </c>
      <c r="F266" s="36">
        <v>520000</v>
      </c>
      <c r="G266" s="37">
        <f t="shared" si="13"/>
        <v>36400</v>
      </c>
      <c r="H266" s="38">
        <f>G266*(1-'[1]Rapport Lottstift'!$Q$6)</f>
        <v>26502.506830800001</v>
      </c>
      <c r="I266" s="39">
        <f t="shared" si="14"/>
        <v>26237.481762492</v>
      </c>
      <c r="J266" s="40">
        <f t="shared" si="15"/>
        <v>26237</v>
      </c>
      <c r="K266" s="40">
        <v>26237</v>
      </c>
    </row>
    <row r="267" spans="1:11" s="40" customFormat="1" hidden="1" x14ac:dyDescent="0.25">
      <c r="A267" s="34" t="s">
        <v>57</v>
      </c>
      <c r="B267" s="34" t="s">
        <v>707</v>
      </c>
      <c r="C267" s="34"/>
      <c r="D267" s="34" t="s">
        <v>708</v>
      </c>
      <c r="E267" s="35">
        <v>460992</v>
      </c>
      <c r="F267" s="36">
        <v>460992</v>
      </c>
      <c r="G267" s="37">
        <f t="shared" si="13"/>
        <v>32269.440000000002</v>
      </c>
      <c r="H267" s="38">
        <f>G267*(1-'[1]Rapport Lottstift'!$Q$6)</f>
        <v>23495.083901815684</v>
      </c>
      <c r="I267" s="39">
        <f t="shared" si="14"/>
        <v>23260.133062797526</v>
      </c>
      <c r="J267" s="40">
        <f t="shared" si="15"/>
        <v>23260</v>
      </c>
      <c r="K267" s="40">
        <v>23260</v>
      </c>
    </row>
    <row r="268" spans="1:11" s="40" customFormat="1" hidden="1" x14ac:dyDescent="0.25">
      <c r="A268" s="34" t="s">
        <v>57</v>
      </c>
      <c r="B268" s="34" t="s">
        <v>709</v>
      </c>
      <c r="C268" s="42">
        <v>916592205</v>
      </c>
      <c r="D268" s="34" t="s">
        <v>710</v>
      </c>
      <c r="E268" s="35">
        <v>52869</v>
      </c>
      <c r="F268" s="36">
        <v>52869</v>
      </c>
      <c r="G268" s="37">
        <f t="shared" si="13"/>
        <v>3700.8300000000004</v>
      </c>
      <c r="H268" s="38">
        <f>G268*(1-'[1]Rapport Lottstift'!$Q$6)</f>
        <v>2694.5404493030105</v>
      </c>
      <c r="I268" s="39">
        <f t="shared" si="14"/>
        <v>2667.5950448099802</v>
      </c>
      <c r="J268" s="40">
        <f t="shared" si="15"/>
        <v>2667</v>
      </c>
      <c r="K268" s="40">
        <v>2667</v>
      </c>
    </row>
    <row r="269" spans="1:11" s="40" customFormat="1" hidden="1" x14ac:dyDescent="0.25">
      <c r="A269" s="34" t="s">
        <v>57</v>
      </c>
      <c r="B269" s="34" t="s">
        <v>711</v>
      </c>
      <c r="C269" s="34" t="s">
        <v>712</v>
      </c>
      <c r="D269" s="34" t="s">
        <v>713</v>
      </c>
      <c r="E269" s="35">
        <v>531151</v>
      </c>
      <c r="F269" s="36">
        <v>531151</v>
      </c>
      <c r="G269" s="37">
        <f t="shared" si="13"/>
        <v>37180.570000000007</v>
      </c>
      <c r="H269" s="38">
        <f>G269*(1-'[1]Rapport Lottstift'!$Q$6)</f>
        <v>27070.832703242795</v>
      </c>
      <c r="I269" s="39">
        <f t="shared" si="14"/>
        <v>26800.124376210366</v>
      </c>
      <c r="J269" s="40">
        <f t="shared" si="15"/>
        <v>26800</v>
      </c>
      <c r="K269" s="40">
        <v>26800</v>
      </c>
    </row>
    <row r="270" spans="1:11" s="40" customFormat="1" hidden="1" x14ac:dyDescent="0.25">
      <c r="A270" s="34" t="s">
        <v>57</v>
      </c>
      <c r="B270" s="34" t="s">
        <v>714</v>
      </c>
      <c r="C270" s="34" t="s">
        <v>715</v>
      </c>
      <c r="D270" s="34" t="s">
        <v>716</v>
      </c>
      <c r="E270" s="35">
        <v>545406</v>
      </c>
      <c r="F270" s="36">
        <v>545406</v>
      </c>
      <c r="G270" s="37">
        <f t="shared" si="13"/>
        <v>38178.420000000006</v>
      </c>
      <c r="H270" s="38">
        <f>G270*(1-'[1]Rapport Lottstift'!$Q$6)</f>
        <v>27797.358154921745</v>
      </c>
      <c r="I270" s="39">
        <f t="shared" si="14"/>
        <v>27519.384573372528</v>
      </c>
      <c r="J270" s="40">
        <f t="shared" si="15"/>
        <v>27519</v>
      </c>
      <c r="K270" s="40">
        <v>27519</v>
      </c>
    </row>
    <row r="271" spans="1:11" s="40" customFormat="1" hidden="1" x14ac:dyDescent="0.25">
      <c r="A271" s="34" t="s">
        <v>57</v>
      </c>
      <c r="B271" s="34" t="s">
        <v>717</v>
      </c>
      <c r="C271" s="34" t="s">
        <v>718</v>
      </c>
      <c r="D271" s="34" t="s">
        <v>719</v>
      </c>
      <c r="E271" s="35">
        <v>559220</v>
      </c>
      <c r="F271" s="36">
        <v>559220</v>
      </c>
      <c r="G271" s="37">
        <f t="shared" si="13"/>
        <v>39145.4</v>
      </c>
      <c r="H271" s="38">
        <f>G271*(1-'[1]Rapport Lottstift'!$Q$6)</f>
        <v>28501.407442153803</v>
      </c>
      <c r="I271" s="39">
        <f t="shared" si="14"/>
        <v>28216.393367732264</v>
      </c>
      <c r="J271" s="40">
        <f t="shared" si="15"/>
        <v>28216</v>
      </c>
      <c r="K271" s="40">
        <v>28216</v>
      </c>
    </row>
    <row r="272" spans="1:11" s="40" customFormat="1" hidden="1" x14ac:dyDescent="0.25">
      <c r="A272" s="34" t="s">
        <v>57</v>
      </c>
      <c r="B272" s="34" t="s">
        <v>720</v>
      </c>
      <c r="C272" s="34" t="s">
        <v>721</v>
      </c>
      <c r="D272" s="34" t="s">
        <v>722</v>
      </c>
      <c r="E272" s="35">
        <v>559639</v>
      </c>
      <c r="F272" s="36">
        <v>559639</v>
      </c>
      <c r="G272" s="37">
        <f t="shared" si="13"/>
        <v>39174.730000000003</v>
      </c>
      <c r="H272" s="38">
        <f>G272*(1-'[1]Rapport Lottstift'!$Q$6)</f>
        <v>28522.762346696312</v>
      </c>
      <c r="I272" s="39">
        <f t="shared" si="14"/>
        <v>28237.53472322935</v>
      </c>
      <c r="J272" s="40">
        <f t="shared" si="15"/>
        <v>28237</v>
      </c>
      <c r="K272" s="40">
        <v>28237</v>
      </c>
    </row>
    <row r="273" spans="1:11" s="40" customFormat="1" hidden="1" x14ac:dyDescent="0.25">
      <c r="A273" s="34" t="s">
        <v>57</v>
      </c>
      <c r="B273" s="34" t="s">
        <v>723</v>
      </c>
      <c r="C273" s="34" t="s">
        <v>724</v>
      </c>
      <c r="D273" s="34" t="s">
        <v>725</v>
      </c>
      <c r="E273" s="35">
        <v>567564</v>
      </c>
      <c r="F273" s="36">
        <v>567564</v>
      </c>
      <c r="G273" s="37">
        <f t="shared" si="13"/>
        <v>39729.480000000003</v>
      </c>
      <c r="H273" s="38">
        <f>G273*(1-'[1]Rapport Lottstift'!$Q$6)</f>
        <v>28926.670744069565</v>
      </c>
      <c r="I273" s="39">
        <f t="shared" si="14"/>
        <v>28637.404036628868</v>
      </c>
      <c r="J273" s="40">
        <f t="shared" si="15"/>
        <v>28637</v>
      </c>
      <c r="K273" s="40">
        <v>28637</v>
      </c>
    </row>
    <row r="274" spans="1:11" s="40" customFormat="1" hidden="1" x14ac:dyDescent="0.25">
      <c r="A274" s="34" t="s">
        <v>57</v>
      </c>
      <c r="B274" s="34" t="s">
        <v>726</v>
      </c>
      <c r="C274" s="34"/>
      <c r="D274" s="34" t="s">
        <v>727</v>
      </c>
      <c r="E274" s="35">
        <v>568423</v>
      </c>
      <c r="F274" s="36">
        <v>568423</v>
      </c>
      <c r="G274" s="37">
        <f t="shared" si="13"/>
        <v>39789.61</v>
      </c>
      <c r="H274" s="38">
        <f>G274*(1-'[1]Rapport Lottstift'!$Q$6)</f>
        <v>28970.45084669967</v>
      </c>
      <c r="I274" s="39">
        <f t="shared" si="14"/>
        <v>28680.746338232675</v>
      </c>
      <c r="J274" s="40">
        <f t="shared" si="15"/>
        <v>28680</v>
      </c>
      <c r="K274" s="40">
        <v>28680</v>
      </c>
    </row>
    <row r="275" spans="1:11" s="40" customFormat="1" hidden="1" x14ac:dyDescent="0.25">
      <c r="A275" s="34" t="s">
        <v>57</v>
      </c>
      <c r="B275" s="34" t="s">
        <v>728</v>
      </c>
      <c r="C275" s="34" t="s">
        <v>729</v>
      </c>
      <c r="D275" s="34" t="s">
        <v>730</v>
      </c>
      <c r="E275" s="35">
        <v>568875</v>
      </c>
      <c r="F275" s="36">
        <v>568875</v>
      </c>
      <c r="G275" s="37">
        <f t="shared" si="13"/>
        <v>39821.250000000007</v>
      </c>
      <c r="H275" s="38">
        <f>G275*(1-'[1]Rapport Lottstift'!$Q$6)</f>
        <v>28993.487641098756</v>
      </c>
      <c r="I275" s="39">
        <f t="shared" si="14"/>
        <v>28703.552764687767</v>
      </c>
      <c r="J275" s="40">
        <f t="shared" si="15"/>
        <v>28703</v>
      </c>
      <c r="K275" s="40">
        <v>28703</v>
      </c>
    </row>
    <row r="276" spans="1:11" s="40" customFormat="1" hidden="1" x14ac:dyDescent="0.25">
      <c r="A276" s="34" t="s">
        <v>57</v>
      </c>
      <c r="B276" s="34" t="s">
        <v>731</v>
      </c>
      <c r="C276" s="34" t="s">
        <v>732</v>
      </c>
      <c r="D276" s="34" t="s">
        <v>733</v>
      </c>
      <c r="E276" s="35">
        <v>577966</v>
      </c>
      <c r="F276" s="36">
        <v>577966</v>
      </c>
      <c r="G276" s="37">
        <f t="shared" si="13"/>
        <v>40457.620000000003</v>
      </c>
      <c r="H276" s="38">
        <f>G276*(1-'[1]Rapport Lottstift'!$Q$6)</f>
        <v>29456.822813404142</v>
      </c>
      <c r="I276" s="39">
        <f t="shared" si="14"/>
        <v>29162.254585270101</v>
      </c>
      <c r="J276" s="40">
        <f t="shared" si="15"/>
        <v>29162</v>
      </c>
      <c r="K276" s="40">
        <v>29162</v>
      </c>
    </row>
    <row r="277" spans="1:11" s="40" customFormat="1" hidden="1" x14ac:dyDescent="0.25">
      <c r="A277" s="34" t="s">
        <v>57</v>
      </c>
      <c r="B277" s="34" t="s">
        <v>734</v>
      </c>
      <c r="C277" s="34" t="s">
        <v>735</v>
      </c>
      <c r="D277" s="34" t="s">
        <v>736</v>
      </c>
      <c r="E277" s="35">
        <v>608418</v>
      </c>
      <c r="F277" s="36">
        <v>608418</v>
      </c>
      <c r="G277" s="37">
        <f t="shared" si="13"/>
        <v>42589.26</v>
      </c>
      <c r="H277" s="38">
        <f>G277*(1-'[1]Rapport Lottstift'!$Q$6)</f>
        <v>31008.850386503222</v>
      </c>
      <c r="I277" s="39">
        <f t="shared" si="14"/>
        <v>30698.761882638188</v>
      </c>
      <c r="J277" s="40">
        <f t="shared" si="15"/>
        <v>30698</v>
      </c>
      <c r="K277" s="40">
        <v>30698</v>
      </c>
    </row>
    <row r="278" spans="1:11" s="40" customFormat="1" hidden="1" x14ac:dyDescent="0.25">
      <c r="A278" s="34" t="s">
        <v>57</v>
      </c>
      <c r="B278" s="34" t="s">
        <v>737</v>
      </c>
      <c r="C278" s="34"/>
      <c r="D278" s="34" t="s">
        <v>738</v>
      </c>
      <c r="E278" s="35">
        <v>613722</v>
      </c>
      <c r="F278" s="36">
        <v>613722</v>
      </c>
      <c r="G278" s="37">
        <f t="shared" si="13"/>
        <v>42960.54</v>
      </c>
      <c r="H278" s="38">
        <f>G278*(1-'[1]Rapport Lottstift'!$Q$6)</f>
        <v>31279.175956177383</v>
      </c>
      <c r="I278" s="39">
        <f t="shared" si="14"/>
        <v>30966.384196615611</v>
      </c>
      <c r="J278" s="40">
        <f t="shared" si="15"/>
        <v>30966</v>
      </c>
      <c r="K278" s="40">
        <v>30966</v>
      </c>
    </row>
    <row r="279" spans="1:11" s="40" customFormat="1" hidden="1" x14ac:dyDescent="0.25">
      <c r="A279" s="34" t="s">
        <v>57</v>
      </c>
      <c r="B279" s="34" t="s">
        <v>739</v>
      </c>
      <c r="C279" s="34" t="s">
        <v>740</v>
      </c>
      <c r="D279" s="34" t="s">
        <v>741</v>
      </c>
      <c r="E279" s="35">
        <v>617921</v>
      </c>
      <c r="F279" s="36">
        <v>617921</v>
      </c>
      <c r="G279" s="37">
        <f t="shared" si="13"/>
        <v>43254.47</v>
      </c>
      <c r="H279" s="38">
        <f>G279*(1-'[1]Rapport Lottstift'!$Q$6)</f>
        <v>31493.183698836092</v>
      </c>
      <c r="I279" s="39">
        <f t="shared" si="14"/>
        <v>31178.25186184773</v>
      </c>
      <c r="J279" s="40">
        <f t="shared" si="15"/>
        <v>31178</v>
      </c>
      <c r="K279" s="40">
        <v>31178</v>
      </c>
    </row>
    <row r="280" spans="1:11" s="40" customFormat="1" hidden="1" x14ac:dyDescent="0.25">
      <c r="A280" s="34" t="s">
        <v>57</v>
      </c>
      <c r="B280" s="34" t="s">
        <v>742</v>
      </c>
      <c r="C280" s="34"/>
      <c r="D280" s="34" t="s">
        <v>743</v>
      </c>
      <c r="E280" s="35">
        <v>622079</v>
      </c>
      <c r="F280" s="36">
        <v>622079</v>
      </c>
      <c r="G280" s="37">
        <f t="shared" si="13"/>
        <v>43545.530000000006</v>
      </c>
      <c r="H280" s="38">
        <f>G280*(1-'[1]Rapport Lottstift'!$Q$6)</f>
        <v>31705.101820763917</v>
      </c>
      <c r="I280" s="39">
        <f t="shared" si="14"/>
        <v>31388.050802556278</v>
      </c>
      <c r="J280" s="40">
        <f t="shared" si="15"/>
        <v>31388</v>
      </c>
      <c r="K280" s="40">
        <v>31388</v>
      </c>
    </row>
    <row r="281" spans="1:11" s="40" customFormat="1" hidden="1" x14ac:dyDescent="0.25">
      <c r="A281" s="34" t="s">
        <v>57</v>
      </c>
      <c r="B281" s="34" t="s">
        <v>744</v>
      </c>
      <c r="C281" s="34" t="s">
        <v>745</v>
      </c>
      <c r="D281" s="34" t="s">
        <v>746</v>
      </c>
      <c r="E281" s="35">
        <v>631103</v>
      </c>
      <c r="F281" s="36">
        <v>631103</v>
      </c>
      <c r="G281" s="37">
        <f t="shared" si="13"/>
        <v>44177.210000000006</v>
      </c>
      <c r="H281" s="38">
        <f>G281*(1-'[1]Rapport Lottstift'!$Q$6)</f>
        <v>32165.022246996876</v>
      </c>
      <c r="I281" s="39">
        <f t="shared" si="14"/>
        <v>31843.372024526907</v>
      </c>
      <c r="J281" s="40">
        <f t="shared" si="15"/>
        <v>31843</v>
      </c>
      <c r="K281" s="40">
        <v>31843</v>
      </c>
    </row>
    <row r="282" spans="1:11" s="40" customFormat="1" hidden="1" x14ac:dyDescent="0.25">
      <c r="A282" s="34" t="s">
        <v>57</v>
      </c>
      <c r="B282" s="34" t="s">
        <v>747</v>
      </c>
      <c r="C282" s="34" t="s">
        <v>748</v>
      </c>
      <c r="D282" s="34" t="s">
        <v>749</v>
      </c>
      <c r="E282" s="35">
        <v>632574</v>
      </c>
      <c r="F282" s="36">
        <v>632574</v>
      </c>
      <c r="G282" s="37">
        <f t="shared" si="13"/>
        <v>44280.180000000008</v>
      </c>
      <c r="H282" s="38">
        <f>G282*(1-'[1]Rapport Lottstift'!$Q$6)</f>
        <v>32239.993761512469</v>
      </c>
      <c r="I282" s="39">
        <f t="shared" si="14"/>
        <v>31917.593823897343</v>
      </c>
      <c r="J282" s="40">
        <f t="shared" si="15"/>
        <v>31917</v>
      </c>
      <c r="K282" s="40">
        <v>31917</v>
      </c>
    </row>
    <row r="283" spans="1:11" s="40" customFormat="1" hidden="1" x14ac:dyDescent="0.25">
      <c r="A283" s="34" t="s">
        <v>57</v>
      </c>
      <c r="B283" s="34" t="s">
        <v>750</v>
      </c>
      <c r="C283" s="34" t="s">
        <v>751</v>
      </c>
      <c r="D283" s="34" t="s">
        <v>752</v>
      </c>
      <c r="E283" s="35">
        <v>647610</v>
      </c>
      <c r="F283" s="36">
        <v>647610</v>
      </c>
      <c r="G283" s="37">
        <f t="shared" si="13"/>
        <v>45332.700000000004</v>
      </c>
      <c r="H283" s="38">
        <f>G283*(1-'[1]Rapport Lottstift'!$Q$6)</f>
        <v>33006.323939796908</v>
      </c>
      <c r="I283" s="39">
        <f t="shared" si="14"/>
        <v>32676.26070039894</v>
      </c>
      <c r="J283" s="40">
        <f t="shared" si="15"/>
        <v>32676</v>
      </c>
      <c r="K283" s="40">
        <v>32676</v>
      </c>
    </row>
    <row r="284" spans="1:11" s="40" customFormat="1" hidden="1" x14ac:dyDescent="0.25">
      <c r="A284" s="34" t="s">
        <v>57</v>
      </c>
      <c r="B284" s="34" t="s">
        <v>753</v>
      </c>
      <c r="C284" s="34" t="s">
        <v>754</v>
      </c>
      <c r="D284" s="34" t="s">
        <v>755</v>
      </c>
      <c r="E284" s="35">
        <v>709284</v>
      </c>
      <c r="F284" s="36">
        <v>709284</v>
      </c>
      <c r="G284" s="37">
        <f t="shared" si="13"/>
        <v>49649.880000000005</v>
      </c>
      <c r="H284" s="38">
        <f>G284*(1-'[1]Rapport Lottstift'!$Q$6)</f>
        <v>36149.623182648364</v>
      </c>
      <c r="I284" s="39">
        <f t="shared" si="14"/>
        <v>35788.126950821883</v>
      </c>
      <c r="J284" s="40">
        <f t="shared" si="15"/>
        <v>35788</v>
      </c>
      <c r="K284" s="40">
        <v>35788</v>
      </c>
    </row>
    <row r="285" spans="1:11" s="40" customFormat="1" hidden="1" x14ac:dyDescent="0.25">
      <c r="A285" s="34" t="s">
        <v>57</v>
      </c>
      <c r="B285" s="34" t="s">
        <v>756</v>
      </c>
      <c r="C285" s="34" t="s">
        <v>757</v>
      </c>
      <c r="D285" s="34" t="s">
        <v>758</v>
      </c>
      <c r="E285" s="35">
        <v>767000</v>
      </c>
      <c r="F285" s="36">
        <v>767000</v>
      </c>
      <c r="G285" s="37">
        <f t="shared" si="13"/>
        <v>53690.000000000007</v>
      </c>
      <c r="H285" s="38">
        <f>G285*(1-'[1]Rapport Lottstift'!$Q$6)</f>
        <v>39091.197575430007</v>
      </c>
      <c r="I285" s="39">
        <f t="shared" si="14"/>
        <v>38700.285599675706</v>
      </c>
      <c r="J285" s="40">
        <f t="shared" si="15"/>
        <v>38700</v>
      </c>
      <c r="K285" s="40">
        <v>38700</v>
      </c>
    </row>
    <row r="286" spans="1:11" s="40" customFormat="1" hidden="1" x14ac:dyDescent="0.25">
      <c r="A286" s="34" t="s">
        <v>57</v>
      </c>
      <c r="B286" s="34" t="s">
        <v>759</v>
      </c>
      <c r="C286" s="34" t="s">
        <v>760</v>
      </c>
      <c r="D286" s="34" t="s">
        <v>761</v>
      </c>
      <c r="E286" s="35">
        <v>771585</v>
      </c>
      <c r="F286" s="36">
        <v>771585</v>
      </c>
      <c r="G286" s="37">
        <f t="shared" si="13"/>
        <v>54010.950000000004</v>
      </c>
      <c r="H286" s="38">
        <f>G286*(1-'[1]Rapport Lottstift'!$Q$6)</f>
        <v>39324.878332774657</v>
      </c>
      <c r="I286" s="39">
        <f t="shared" si="14"/>
        <v>38931.629549446909</v>
      </c>
      <c r="J286" s="40">
        <f t="shared" si="15"/>
        <v>38931</v>
      </c>
      <c r="K286" s="40">
        <v>38931</v>
      </c>
    </row>
    <row r="287" spans="1:11" s="40" customFormat="1" hidden="1" x14ac:dyDescent="0.25">
      <c r="A287" s="34" t="s">
        <v>57</v>
      </c>
      <c r="B287" s="34" t="s">
        <v>762</v>
      </c>
      <c r="C287" s="34" t="s">
        <v>763</v>
      </c>
      <c r="D287" s="34" t="s">
        <v>764</v>
      </c>
      <c r="E287" s="35">
        <v>777929</v>
      </c>
      <c r="F287" s="36">
        <v>777929</v>
      </c>
      <c r="G287" s="37">
        <f t="shared" si="13"/>
        <v>54455.030000000006</v>
      </c>
      <c r="H287" s="38">
        <f>G287*(1-'[1]Rapport Lottstift'!$Q$6)</f>
        <v>39648.208916110416</v>
      </c>
      <c r="I287" s="39">
        <f t="shared" si="14"/>
        <v>39251.726826949314</v>
      </c>
      <c r="J287" s="40">
        <f t="shared" si="15"/>
        <v>39251</v>
      </c>
      <c r="K287" s="40">
        <v>39251</v>
      </c>
    </row>
    <row r="288" spans="1:11" s="40" customFormat="1" hidden="1" x14ac:dyDescent="0.25">
      <c r="A288" s="34" t="s">
        <v>57</v>
      </c>
      <c r="B288" s="34" t="s">
        <v>765</v>
      </c>
      <c r="C288" s="34" t="s">
        <v>766</v>
      </c>
      <c r="D288" s="34" t="s">
        <v>767</v>
      </c>
      <c r="E288" s="35">
        <v>789670</v>
      </c>
      <c r="F288" s="36">
        <v>789670</v>
      </c>
      <c r="G288" s="37">
        <f t="shared" si="13"/>
        <v>55276.900000000009</v>
      </c>
      <c r="H288" s="38">
        <f>G288*(1-'[1]Rapport Lottstift'!$Q$6)</f>
        <v>40246.604940534307</v>
      </c>
      <c r="I288" s="39">
        <f t="shared" si="14"/>
        <v>39844.138891128961</v>
      </c>
      <c r="J288" s="40">
        <f t="shared" si="15"/>
        <v>39844</v>
      </c>
      <c r="K288" s="40">
        <v>39844</v>
      </c>
    </row>
    <row r="289" spans="1:11" s="40" customFormat="1" hidden="1" x14ac:dyDescent="0.25">
      <c r="A289" s="34" t="s">
        <v>57</v>
      </c>
      <c r="B289" s="34" t="s">
        <v>768</v>
      </c>
      <c r="C289" s="34" t="s">
        <v>769</v>
      </c>
      <c r="D289" s="34" t="s">
        <v>770</v>
      </c>
      <c r="E289" s="35">
        <v>792413</v>
      </c>
      <c r="F289" s="36">
        <v>792413</v>
      </c>
      <c r="G289" s="37">
        <f t="shared" si="13"/>
        <v>55468.91</v>
      </c>
      <c r="H289" s="38">
        <f>G289*(1-'[1]Rapport Lottstift'!$Q$6)</f>
        <v>40386.405664066777</v>
      </c>
      <c r="I289" s="39">
        <f t="shared" si="14"/>
        <v>39982.541607426108</v>
      </c>
      <c r="J289" s="40">
        <f t="shared" si="15"/>
        <v>39982</v>
      </c>
      <c r="K289" s="40">
        <v>39982</v>
      </c>
    </row>
    <row r="290" spans="1:11" s="40" customFormat="1" hidden="1" x14ac:dyDescent="0.25">
      <c r="A290" s="34" t="s">
        <v>57</v>
      </c>
      <c r="B290" s="34" t="s">
        <v>771</v>
      </c>
      <c r="C290" s="34"/>
      <c r="D290" s="34" t="s">
        <v>772</v>
      </c>
      <c r="E290" s="35">
        <v>811079</v>
      </c>
      <c r="F290" s="36">
        <v>811079</v>
      </c>
      <c r="G290" s="37">
        <f t="shared" si="13"/>
        <v>56775.530000000006</v>
      </c>
      <c r="H290" s="38">
        <f>G290*(1-'[1]Rapport Lottstift'!$Q$6)</f>
        <v>41337.743726573914</v>
      </c>
      <c r="I290" s="39">
        <f t="shared" si="14"/>
        <v>40924.366289308171</v>
      </c>
      <c r="J290" s="40">
        <f t="shared" si="15"/>
        <v>40924</v>
      </c>
      <c r="K290" s="40">
        <v>40924</v>
      </c>
    </row>
    <row r="291" spans="1:11" s="40" customFormat="1" hidden="1" x14ac:dyDescent="0.25">
      <c r="A291" s="34" t="s">
        <v>57</v>
      </c>
      <c r="B291" s="34" t="s">
        <v>773</v>
      </c>
      <c r="C291" s="34" t="s">
        <v>774</v>
      </c>
      <c r="D291" s="34" t="s">
        <v>775</v>
      </c>
      <c r="E291" s="35">
        <v>833307</v>
      </c>
      <c r="F291" s="36">
        <v>833307</v>
      </c>
      <c r="G291" s="37">
        <f t="shared" si="13"/>
        <v>58331.490000000005</v>
      </c>
      <c r="H291" s="38">
        <f>G291*(1-'[1]Rapport Lottstift'!$Q$6)</f>
        <v>42470.623960872035</v>
      </c>
      <c r="I291" s="39">
        <f t="shared" si="14"/>
        <v>42045.917721263315</v>
      </c>
      <c r="J291" s="40">
        <f t="shared" si="15"/>
        <v>42045</v>
      </c>
      <c r="K291" s="40">
        <v>42045</v>
      </c>
    </row>
    <row r="292" spans="1:11" s="40" customFormat="1" hidden="1" x14ac:dyDescent="0.25">
      <c r="A292" s="34" t="s">
        <v>57</v>
      </c>
      <c r="B292" s="34" t="s">
        <v>776</v>
      </c>
      <c r="C292" s="34" t="s">
        <v>777</v>
      </c>
      <c r="D292" s="34" t="s">
        <v>778</v>
      </c>
      <c r="E292" s="35">
        <v>873500</v>
      </c>
      <c r="F292" s="36">
        <v>873500</v>
      </c>
      <c r="G292" s="37">
        <f t="shared" si="13"/>
        <v>61145.000000000007</v>
      </c>
      <c r="H292" s="38">
        <f>G292*(1-'[1]Rapport Lottstift'!$Q$6)</f>
        <v>44519.114839815011</v>
      </c>
      <c r="I292" s="39">
        <f t="shared" si="14"/>
        <v>44073.923691416858</v>
      </c>
      <c r="J292" s="40">
        <f t="shared" si="15"/>
        <v>44073</v>
      </c>
      <c r="K292" s="40">
        <v>44073</v>
      </c>
    </row>
    <row r="293" spans="1:11" s="40" customFormat="1" hidden="1" x14ac:dyDescent="0.25">
      <c r="A293" s="34" t="s">
        <v>57</v>
      </c>
      <c r="B293" s="34" t="s">
        <v>779</v>
      </c>
      <c r="C293" s="34" t="s">
        <v>780</v>
      </c>
      <c r="D293" s="34" t="s">
        <v>781</v>
      </c>
      <c r="E293" s="35">
        <v>956936</v>
      </c>
      <c r="F293" s="36">
        <v>956936</v>
      </c>
      <c r="G293" s="37">
        <f t="shared" si="13"/>
        <v>66985.52</v>
      </c>
      <c r="H293" s="38">
        <f>G293*(1-'[1]Rapport Lottstift'!$Q$6)</f>
        <v>48771.543993535444</v>
      </c>
      <c r="I293" s="39">
        <f t="shared" si="14"/>
        <v>48283.828553600091</v>
      </c>
      <c r="J293" s="40">
        <f t="shared" si="15"/>
        <v>48283</v>
      </c>
      <c r="K293" s="40">
        <v>48283</v>
      </c>
    </row>
    <row r="294" spans="1:11" s="40" customFormat="1" hidden="1" x14ac:dyDescent="0.25">
      <c r="A294" s="34" t="s">
        <v>57</v>
      </c>
      <c r="B294" s="34" t="s">
        <v>782</v>
      </c>
      <c r="C294" s="34" t="s">
        <v>783</v>
      </c>
      <c r="D294" s="34" t="s">
        <v>784</v>
      </c>
      <c r="E294" s="35">
        <v>962892</v>
      </c>
      <c r="F294" s="36">
        <v>962892</v>
      </c>
      <c r="G294" s="37">
        <f t="shared" si="13"/>
        <v>67402.44</v>
      </c>
      <c r="H294" s="38">
        <f>G294*(1-'[1]Rapport Lottstift'!$Q$6)</f>
        <v>49075.099629466684</v>
      </c>
      <c r="I294" s="39">
        <f t="shared" si="14"/>
        <v>48584.34863317202</v>
      </c>
      <c r="J294" s="40">
        <f t="shared" si="15"/>
        <v>48584</v>
      </c>
      <c r="K294" s="40">
        <v>48584</v>
      </c>
    </row>
    <row r="295" spans="1:11" s="40" customFormat="1" hidden="1" x14ac:dyDescent="0.25">
      <c r="A295" s="34" t="s">
        <v>57</v>
      </c>
      <c r="B295" s="34" t="s">
        <v>785</v>
      </c>
      <c r="C295" s="34" t="s">
        <v>786</v>
      </c>
      <c r="D295" s="34" t="s">
        <v>787</v>
      </c>
      <c r="E295" s="35">
        <v>1059424</v>
      </c>
      <c r="F295" s="36">
        <v>1059424</v>
      </c>
      <c r="G295" s="37">
        <f t="shared" si="13"/>
        <v>74159.680000000008</v>
      </c>
      <c r="H295" s="38">
        <f>G295*(1-'[1]Rapport Lottstift'!$Q$6)</f>
        <v>53994.98422444897</v>
      </c>
      <c r="I295" s="39">
        <f t="shared" si="14"/>
        <v>53455.034382204482</v>
      </c>
      <c r="J295" s="40">
        <f t="shared" si="15"/>
        <v>53455</v>
      </c>
      <c r="K295" s="40">
        <v>53455</v>
      </c>
    </row>
    <row r="296" spans="1:11" s="40" customFormat="1" hidden="1" x14ac:dyDescent="0.25">
      <c r="A296" s="34" t="s">
        <v>57</v>
      </c>
      <c r="B296" s="34" t="s">
        <v>788</v>
      </c>
      <c r="C296" s="34" t="s">
        <v>789</v>
      </c>
      <c r="D296" s="34" t="s">
        <v>790</v>
      </c>
      <c r="E296" s="35">
        <v>1165462</v>
      </c>
      <c r="F296" s="36">
        <v>1165462</v>
      </c>
      <c r="G296" s="37">
        <f t="shared" si="13"/>
        <v>81582.340000000011</v>
      </c>
      <c r="H296" s="38">
        <f>G296*(1-'[1]Rapport Lottstift'!$Q$6)</f>
        <v>59399.355030841994</v>
      </c>
      <c r="I296" s="39">
        <f t="shared" si="14"/>
        <v>58805.361480533575</v>
      </c>
      <c r="J296" s="40">
        <f t="shared" si="15"/>
        <v>58805</v>
      </c>
      <c r="K296" s="40">
        <v>58805</v>
      </c>
    </row>
    <row r="297" spans="1:11" s="40" customFormat="1" hidden="1" x14ac:dyDescent="0.25">
      <c r="A297" s="34" t="s">
        <v>57</v>
      </c>
      <c r="B297" s="34" t="s">
        <v>791</v>
      </c>
      <c r="C297" s="34" t="s">
        <v>792</v>
      </c>
      <c r="D297" s="34" t="s">
        <v>793</v>
      </c>
      <c r="E297" s="35">
        <v>1186915</v>
      </c>
      <c r="F297" s="36">
        <v>1186915</v>
      </c>
      <c r="G297" s="37">
        <f t="shared" si="13"/>
        <v>83084.05</v>
      </c>
      <c r="H297" s="38">
        <f>G297*(1-'[1]Rapport Lottstift'!$Q$6)</f>
        <v>60492.736336690352</v>
      </c>
      <c r="I297" s="39">
        <f t="shared" si="14"/>
        <v>59887.808973323445</v>
      </c>
      <c r="J297" s="40">
        <f t="shared" si="15"/>
        <v>59887</v>
      </c>
      <c r="K297" s="40">
        <v>59887</v>
      </c>
    </row>
    <row r="298" spans="1:11" s="40" customFormat="1" hidden="1" x14ac:dyDescent="0.25">
      <c r="A298" s="34" t="s">
        <v>57</v>
      </c>
      <c r="B298" s="34" t="s">
        <v>794</v>
      </c>
      <c r="C298" s="34"/>
      <c r="D298" s="34" t="s">
        <v>795</v>
      </c>
      <c r="E298" s="35">
        <v>1231000</v>
      </c>
      <c r="F298" s="36">
        <v>1231000</v>
      </c>
      <c r="G298" s="37">
        <f t="shared" si="13"/>
        <v>86170.000000000015</v>
      </c>
      <c r="H298" s="38">
        <f>G298*(1-'[1]Rapport Lottstift'!$Q$6)</f>
        <v>62739.588285990016</v>
      </c>
      <c r="I298" s="39">
        <f t="shared" si="14"/>
        <v>62112.192403130117</v>
      </c>
      <c r="J298" s="40">
        <f t="shared" si="15"/>
        <v>62112</v>
      </c>
      <c r="K298" s="40">
        <v>62112</v>
      </c>
    </row>
    <row r="299" spans="1:11" s="40" customFormat="1" hidden="1" x14ac:dyDescent="0.25">
      <c r="A299" s="34" t="s">
        <v>57</v>
      </c>
      <c r="B299" s="34" t="s">
        <v>796</v>
      </c>
      <c r="C299" s="34" t="s">
        <v>797</v>
      </c>
      <c r="D299" s="34" t="s">
        <v>798</v>
      </c>
      <c r="E299" s="35">
        <v>1268834</v>
      </c>
      <c r="F299" s="36">
        <v>1268834</v>
      </c>
      <c r="G299" s="37">
        <f t="shared" si="13"/>
        <v>88818.38</v>
      </c>
      <c r="H299" s="38">
        <f>G299*(1-'[1]Rapport Lottstift'!$Q$6)</f>
        <v>64667.84952336787</v>
      </c>
      <c r="I299" s="39">
        <f t="shared" si="14"/>
        <v>64021.171028134188</v>
      </c>
      <c r="J299" s="40">
        <f t="shared" si="15"/>
        <v>64021</v>
      </c>
      <c r="K299" s="40">
        <v>64021</v>
      </c>
    </row>
    <row r="300" spans="1:11" s="40" customFormat="1" hidden="1" x14ac:dyDescent="0.25">
      <c r="A300" s="34" t="s">
        <v>57</v>
      </c>
      <c r="B300" s="34" t="s">
        <v>799</v>
      </c>
      <c r="C300" s="34" t="s">
        <v>800</v>
      </c>
      <c r="D300" s="34" t="s">
        <v>801</v>
      </c>
      <c r="E300" s="35">
        <v>1365199</v>
      </c>
      <c r="F300" s="36">
        <v>1365199</v>
      </c>
      <c r="G300" s="37">
        <f t="shared" si="13"/>
        <v>95563.930000000008</v>
      </c>
      <c r="H300" s="38">
        <f>G300*(1-'[1]Rapport Lottstift'!$Q$6)</f>
        <v>69579.222736348718</v>
      </c>
      <c r="I300" s="39">
        <f t="shared" si="14"/>
        <v>68883.430508985228</v>
      </c>
      <c r="J300" s="40">
        <f t="shared" si="15"/>
        <v>68883</v>
      </c>
      <c r="K300" s="40">
        <v>68883</v>
      </c>
    </row>
    <row r="301" spans="1:11" s="40" customFormat="1" hidden="1" x14ac:dyDescent="0.25">
      <c r="A301" s="34" t="s">
        <v>57</v>
      </c>
      <c r="B301" s="34" t="s">
        <v>802</v>
      </c>
      <c r="C301" s="34" t="s">
        <v>803</v>
      </c>
      <c r="D301" s="34" t="s">
        <v>804</v>
      </c>
      <c r="E301" s="35">
        <v>1386442</v>
      </c>
      <c r="F301" s="36">
        <v>1386442</v>
      </c>
      <c r="G301" s="37">
        <f t="shared" si="13"/>
        <v>97050.94</v>
      </c>
      <c r="H301" s="38">
        <f>G301*(1-'[1]Rapport Lottstift'!$Q$6)</f>
        <v>70661.901106746183</v>
      </c>
      <c r="I301" s="39">
        <f t="shared" si="14"/>
        <v>69955.282095678718</v>
      </c>
      <c r="J301" s="40">
        <f t="shared" si="15"/>
        <v>69955</v>
      </c>
      <c r="K301" s="40">
        <v>69955</v>
      </c>
    </row>
    <row r="302" spans="1:11" s="40" customFormat="1" hidden="1" x14ac:dyDescent="0.25">
      <c r="A302" s="34" t="s">
        <v>57</v>
      </c>
      <c r="B302" s="34" t="s">
        <v>805</v>
      </c>
      <c r="C302" s="34" t="s">
        <v>806</v>
      </c>
      <c r="D302" s="34" t="s">
        <v>807</v>
      </c>
      <c r="E302" s="35">
        <v>1397647</v>
      </c>
      <c r="F302" s="36">
        <v>1397647</v>
      </c>
      <c r="G302" s="37">
        <f t="shared" si="13"/>
        <v>97835.290000000008</v>
      </c>
      <c r="H302" s="38">
        <f>G302*(1-'[1]Rapport Lottstift'!$Q$6)</f>
        <v>71232.979162590636</v>
      </c>
      <c r="I302" s="39">
        <f t="shared" si="14"/>
        <v>70520.649370964733</v>
      </c>
      <c r="J302" s="40">
        <f t="shared" si="15"/>
        <v>70520</v>
      </c>
      <c r="K302" s="40">
        <v>70520</v>
      </c>
    </row>
    <row r="303" spans="1:11" s="40" customFormat="1" hidden="1" x14ac:dyDescent="0.25">
      <c r="A303" s="34" t="s">
        <v>57</v>
      </c>
      <c r="B303" s="34" t="s">
        <v>808</v>
      </c>
      <c r="C303" s="34" t="s">
        <v>809</v>
      </c>
      <c r="D303" s="34" t="s">
        <v>810</v>
      </c>
      <c r="E303" s="35">
        <v>1500000</v>
      </c>
      <c r="F303" s="36">
        <v>1500000</v>
      </c>
      <c r="G303" s="37">
        <f t="shared" si="13"/>
        <v>105000.00000000001</v>
      </c>
      <c r="H303" s="38">
        <f>G303*(1-'[1]Rapport Lottstift'!$Q$6)</f>
        <v>76449.538935000019</v>
      </c>
      <c r="I303" s="39">
        <f t="shared" si="14"/>
        <v>75685.043545650013</v>
      </c>
      <c r="J303" s="40">
        <f t="shared" si="15"/>
        <v>75685</v>
      </c>
      <c r="K303" s="40">
        <v>75685</v>
      </c>
    </row>
    <row r="304" spans="1:11" s="40" customFormat="1" hidden="1" x14ac:dyDescent="0.25">
      <c r="A304" s="34" t="s">
        <v>57</v>
      </c>
      <c r="B304" s="34" t="s">
        <v>811</v>
      </c>
      <c r="C304" s="34" t="s">
        <v>812</v>
      </c>
      <c r="D304" s="34" t="s">
        <v>813</v>
      </c>
      <c r="E304" s="35">
        <v>1950000</v>
      </c>
      <c r="F304" s="36">
        <v>1950000</v>
      </c>
      <c r="G304" s="37">
        <f t="shared" si="13"/>
        <v>136500</v>
      </c>
      <c r="H304" s="38">
        <f>G304*(1-'[1]Rapport Lottstift'!$Q$6)</f>
        <v>99384.40061550001</v>
      </c>
      <c r="I304" s="39">
        <f t="shared" si="14"/>
        <v>98390.556609345003</v>
      </c>
      <c r="J304" s="40">
        <f t="shared" si="15"/>
        <v>98390</v>
      </c>
      <c r="K304" s="40">
        <v>98390</v>
      </c>
    </row>
    <row r="305" spans="1:11" s="40" customFormat="1" hidden="1" x14ac:dyDescent="0.25">
      <c r="A305" s="34" t="s">
        <v>57</v>
      </c>
      <c r="B305" s="34" t="s">
        <v>814</v>
      </c>
      <c r="C305" s="34" t="s">
        <v>815</v>
      </c>
      <c r="D305" s="34" t="s">
        <v>816</v>
      </c>
      <c r="E305" s="35">
        <v>2709042</v>
      </c>
      <c r="F305" s="36">
        <v>2709042</v>
      </c>
      <c r="G305" s="37">
        <f t="shared" si="13"/>
        <v>189632.94000000003</v>
      </c>
      <c r="H305" s="38">
        <f>G305*(1-'[1]Rapport Lottstift'!$Q$6)</f>
        <v>138070.0079037002</v>
      </c>
      <c r="I305" s="39">
        <f t="shared" si="14"/>
        <v>136689.30782466321</v>
      </c>
      <c r="J305" s="40">
        <f t="shared" si="15"/>
        <v>136689</v>
      </c>
      <c r="K305" s="40">
        <v>136689</v>
      </c>
    </row>
    <row r="306" spans="1:11" s="40" customFormat="1" hidden="1" x14ac:dyDescent="0.25">
      <c r="A306" s="34" t="s">
        <v>57</v>
      </c>
      <c r="B306" s="34" t="s">
        <v>817</v>
      </c>
      <c r="C306" s="34" t="s">
        <v>818</v>
      </c>
      <c r="D306" s="34" t="s">
        <v>819</v>
      </c>
      <c r="E306" s="35">
        <v>3327756</v>
      </c>
      <c r="F306" s="36">
        <v>3327756</v>
      </c>
      <c r="G306" s="37">
        <f t="shared" si="13"/>
        <v>232942.92</v>
      </c>
      <c r="H306" s="38">
        <f>G306*(1-'[1]Rapport Lottstift'!$Q$6)</f>
        <v>169603.60792545325</v>
      </c>
      <c r="I306" s="39">
        <f t="shared" si="14"/>
        <v>167907.57184619873</v>
      </c>
      <c r="J306" s="40">
        <f t="shared" si="15"/>
        <v>167907</v>
      </c>
      <c r="K306" s="40">
        <v>167907</v>
      </c>
    </row>
    <row r="307" spans="1:11" s="40" customFormat="1" hidden="1" x14ac:dyDescent="0.25">
      <c r="A307" s="34" t="s">
        <v>57</v>
      </c>
      <c r="B307" s="34" t="s">
        <v>820</v>
      </c>
      <c r="C307" s="34" t="s">
        <v>821</v>
      </c>
      <c r="D307" s="34" t="s">
        <v>822</v>
      </c>
      <c r="E307" s="35">
        <v>4040381</v>
      </c>
      <c r="F307" s="36">
        <v>4040381</v>
      </c>
      <c r="G307" s="37">
        <f t="shared" si="13"/>
        <v>282826.67000000004</v>
      </c>
      <c r="H307" s="38">
        <f>G307*(1-'[1]Rapport Lottstift'!$Q$6)</f>
        <v>205923.50971448954</v>
      </c>
      <c r="I307" s="39">
        <f t="shared" si="14"/>
        <v>203864.27461734464</v>
      </c>
      <c r="J307" s="40">
        <f t="shared" si="15"/>
        <v>203864</v>
      </c>
      <c r="K307" s="40">
        <v>203864</v>
      </c>
    </row>
    <row r="308" spans="1:11" s="40" customFormat="1" hidden="1" x14ac:dyDescent="0.25">
      <c r="A308" s="34" t="s">
        <v>57</v>
      </c>
      <c r="B308" s="34" t="s">
        <v>823</v>
      </c>
      <c r="C308" s="34" t="s">
        <v>824</v>
      </c>
      <c r="D308" s="34" t="s">
        <v>825</v>
      </c>
      <c r="E308" s="35">
        <v>7005852</v>
      </c>
      <c r="F308" s="36">
        <v>7005852</v>
      </c>
      <c r="G308" s="37">
        <f t="shared" si="13"/>
        <v>490409.64000000007</v>
      </c>
      <c r="H308" s="38">
        <f>G308*(1-'[1]Rapport Lottstift'!$Q$6)</f>
        <v>357062.77016456513</v>
      </c>
      <c r="I308" s="39">
        <f t="shared" si="14"/>
        <v>353492.14246291947</v>
      </c>
      <c r="J308" s="40">
        <f t="shared" si="15"/>
        <v>353492</v>
      </c>
      <c r="K308" s="40">
        <v>353492</v>
      </c>
    </row>
    <row r="309" spans="1:11" s="40" customFormat="1" x14ac:dyDescent="0.25">
      <c r="A309" s="34" t="s">
        <v>826</v>
      </c>
      <c r="B309" s="34" t="s">
        <v>827</v>
      </c>
      <c r="C309" s="34"/>
      <c r="D309" s="34" t="s">
        <v>828</v>
      </c>
      <c r="E309" s="35">
        <v>315440</v>
      </c>
      <c r="F309" s="36">
        <v>315440</v>
      </c>
      <c r="G309" s="37">
        <f t="shared" si="13"/>
        <v>22080.800000000003</v>
      </c>
      <c r="H309" s="38">
        <f>G309*(1-'[1]Rapport Lottstift'!$Q$6)</f>
        <v>16076.828374437602</v>
      </c>
      <c r="I309" s="39">
        <f t="shared" si="14"/>
        <v>15916.060090693227</v>
      </c>
      <c r="J309" s="40">
        <f t="shared" si="15"/>
        <v>15916</v>
      </c>
      <c r="K309" s="40">
        <v>15916</v>
      </c>
    </row>
    <row r="310" spans="1:11" s="40" customFormat="1" hidden="1" x14ac:dyDescent="0.25">
      <c r="A310" s="34" t="s">
        <v>829</v>
      </c>
      <c r="B310" s="34" t="s">
        <v>830</v>
      </c>
      <c r="C310" s="34" t="s">
        <v>831</v>
      </c>
      <c r="D310" s="34" t="s">
        <v>832</v>
      </c>
      <c r="E310" s="35">
        <v>81787</v>
      </c>
      <c r="F310" s="36">
        <v>81787</v>
      </c>
      <c r="G310" s="37">
        <f t="shared" si="13"/>
        <v>5725.09</v>
      </c>
      <c r="H310" s="38">
        <f>G310*(1-'[1]Rapport Lottstift'!$Q$6)</f>
        <v>4168.3856272512303</v>
      </c>
      <c r="I310" s="39">
        <f t="shared" si="14"/>
        <v>4126.7017709787178</v>
      </c>
      <c r="J310" s="40">
        <f t="shared" si="15"/>
        <v>4126</v>
      </c>
      <c r="K310" s="40">
        <v>4126</v>
      </c>
    </row>
    <row r="311" spans="1:11" s="40" customFormat="1" hidden="1" x14ac:dyDescent="0.25">
      <c r="A311" s="34" t="s">
        <v>829</v>
      </c>
      <c r="B311" s="34" t="s">
        <v>833</v>
      </c>
      <c r="C311" s="34" t="s">
        <v>834</v>
      </c>
      <c r="D311" s="34" t="s">
        <v>835</v>
      </c>
      <c r="E311" s="35">
        <v>2545108</v>
      </c>
      <c r="F311" s="36">
        <v>2545108</v>
      </c>
      <c r="G311" s="37">
        <f t="shared" si="13"/>
        <v>178157.56000000003</v>
      </c>
      <c r="H311" s="38">
        <f>G311*(1-'[1]Rapport Lottstift'!$Q$6)</f>
        <v>129714.88875985335</v>
      </c>
      <c r="I311" s="39">
        <f t="shared" si="14"/>
        <v>128417.73987225481</v>
      </c>
      <c r="J311" s="40">
        <f t="shared" si="15"/>
        <v>128417</v>
      </c>
      <c r="K311" s="40">
        <v>128417</v>
      </c>
    </row>
    <row r="312" spans="1:11" s="40" customFormat="1" hidden="1" x14ac:dyDescent="0.25">
      <c r="A312" s="34" t="s">
        <v>829</v>
      </c>
      <c r="B312" s="34" t="s">
        <v>836</v>
      </c>
      <c r="C312" s="34" t="s">
        <v>837</v>
      </c>
      <c r="D312" s="34" t="s">
        <v>838</v>
      </c>
      <c r="E312" s="35">
        <v>1008781</v>
      </c>
      <c r="F312" s="36">
        <v>1008781</v>
      </c>
      <c r="G312" s="37">
        <f t="shared" si="13"/>
        <v>70614.670000000013</v>
      </c>
      <c r="H312" s="38">
        <f>G312*(1-'[1]Rapport Lottstift'!$Q$6)</f>
        <v>51413.894890925505</v>
      </c>
      <c r="I312" s="39">
        <f t="shared" si="14"/>
        <v>50899.755942016251</v>
      </c>
      <c r="J312" s="40">
        <f t="shared" si="15"/>
        <v>50899</v>
      </c>
      <c r="K312" s="40">
        <v>50899</v>
      </c>
    </row>
    <row r="313" spans="1:11" s="40" customFormat="1" hidden="1" x14ac:dyDescent="0.25">
      <c r="A313" s="34" t="s">
        <v>829</v>
      </c>
      <c r="B313" s="34" t="s">
        <v>839</v>
      </c>
      <c r="C313" s="34" t="s">
        <v>840</v>
      </c>
      <c r="D313" s="34" t="s">
        <v>841</v>
      </c>
      <c r="E313" s="35">
        <v>2369420</v>
      </c>
      <c r="F313" s="36">
        <v>2369420</v>
      </c>
      <c r="G313" s="37">
        <f t="shared" si="13"/>
        <v>165859.40000000002</v>
      </c>
      <c r="H313" s="38">
        <f>G313*(1-'[1]Rapport Lottstift'!$Q$6)</f>
        <v>120760.71102891183</v>
      </c>
      <c r="I313" s="39">
        <f t="shared" si="14"/>
        <v>119553.10391862271</v>
      </c>
      <c r="J313" s="40">
        <f t="shared" si="15"/>
        <v>119553</v>
      </c>
      <c r="K313" s="40">
        <v>119553</v>
      </c>
    </row>
    <row r="314" spans="1:11" s="40" customFormat="1" hidden="1" x14ac:dyDescent="0.25">
      <c r="A314" s="34" t="s">
        <v>829</v>
      </c>
      <c r="B314" s="34" t="s">
        <v>842</v>
      </c>
      <c r="C314" s="34" t="s">
        <v>843</v>
      </c>
      <c r="D314" s="34" t="s">
        <v>844</v>
      </c>
      <c r="E314" s="35">
        <v>5452295</v>
      </c>
      <c r="F314" s="36">
        <v>2245810</v>
      </c>
      <c r="G314" s="37">
        <f t="shared" si="13"/>
        <v>157206.70000000001</v>
      </c>
      <c r="H314" s="38">
        <f>G314*(1-'[1]Rapport Lottstift'!$Q$6)</f>
        <v>114460.75935707492</v>
      </c>
      <c r="I314" s="39">
        <f t="shared" si="14"/>
        <v>113316.15176350417</v>
      </c>
      <c r="J314" s="40">
        <f t="shared" si="15"/>
        <v>113316</v>
      </c>
      <c r="K314" s="40">
        <v>113316</v>
      </c>
    </row>
    <row r="315" spans="1:11" s="40" customFormat="1" hidden="1" x14ac:dyDescent="0.25">
      <c r="A315" s="34" t="s">
        <v>829</v>
      </c>
      <c r="B315" s="34" t="s">
        <v>845</v>
      </c>
      <c r="C315" s="34"/>
      <c r="D315" s="34" t="s">
        <v>846</v>
      </c>
      <c r="E315" s="35">
        <v>453130</v>
      </c>
      <c r="F315" s="36">
        <v>453130</v>
      </c>
      <c r="G315" s="37">
        <f t="shared" si="13"/>
        <v>31719.100000000002</v>
      </c>
      <c r="H315" s="38">
        <f>G315*(1-'[1]Rapport Lottstift'!$Q$6)</f>
        <v>23094.386385077702</v>
      </c>
      <c r="I315" s="39">
        <f t="shared" si="14"/>
        <v>22863.442521226923</v>
      </c>
      <c r="J315" s="40">
        <f t="shared" si="15"/>
        <v>22863</v>
      </c>
      <c r="K315" s="40">
        <v>22863</v>
      </c>
    </row>
    <row r="316" spans="1:11" s="40" customFormat="1" hidden="1" x14ac:dyDescent="0.25">
      <c r="A316" s="34" t="s">
        <v>829</v>
      </c>
      <c r="B316" s="34" t="s">
        <v>847</v>
      </c>
      <c r="C316" s="34" t="s">
        <v>848</v>
      </c>
      <c r="D316" s="34" t="s">
        <v>849</v>
      </c>
      <c r="E316" s="35">
        <v>544033</v>
      </c>
      <c r="F316" s="36">
        <v>544033</v>
      </c>
      <c r="G316" s="37">
        <f t="shared" si="13"/>
        <v>38082.310000000005</v>
      </c>
      <c r="H316" s="38">
        <f>G316*(1-'[1]Rapport Lottstift'!$Q$6)</f>
        <v>27727.381343616576</v>
      </c>
      <c r="I316" s="39">
        <f t="shared" si="14"/>
        <v>27450.107530180412</v>
      </c>
      <c r="J316" s="40">
        <f t="shared" si="15"/>
        <v>27450</v>
      </c>
      <c r="K316" s="40">
        <v>27450</v>
      </c>
    </row>
    <row r="317" spans="1:11" s="40" customFormat="1" hidden="1" x14ac:dyDescent="0.25">
      <c r="A317" s="34" t="s">
        <v>829</v>
      </c>
      <c r="B317" s="34" t="s">
        <v>850</v>
      </c>
      <c r="C317" s="34" t="s">
        <v>851</v>
      </c>
      <c r="D317" s="34" t="s">
        <v>852</v>
      </c>
      <c r="E317" s="35">
        <v>3908822</v>
      </c>
      <c r="F317" s="36">
        <v>3908822</v>
      </c>
      <c r="G317" s="37">
        <f t="shared" si="13"/>
        <v>273617.54000000004</v>
      </c>
      <c r="H317" s="38">
        <f>G317*(1-'[1]Rapport Lottstift'!$Q$6)</f>
        <v>199218.42645265642</v>
      </c>
      <c r="I317" s="39">
        <f t="shared" si="14"/>
        <v>197226.24218812987</v>
      </c>
      <c r="J317" s="40">
        <f t="shared" si="15"/>
        <v>197226</v>
      </c>
      <c r="K317" s="40">
        <v>197226</v>
      </c>
    </row>
    <row r="318" spans="1:11" s="40" customFormat="1" hidden="1" x14ac:dyDescent="0.25">
      <c r="A318" s="34" t="s">
        <v>829</v>
      </c>
      <c r="B318" s="34" t="s">
        <v>853</v>
      </c>
      <c r="C318" s="34" t="s">
        <v>854</v>
      </c>
      <c r="D318" s="34" t="s">
        <v>855</v>
      </c>
      <c r="E318" s="35">
        <v>244062</v>
      </c>
      <c r="F318" s="36">
        <v>244062</v>
      </c>
      <c r="G318" s="37">
        <f t="shared" si="13"/>
        <v>17084.34</v>
      </c>
      <c r="H318" s="38">
        <f>G318*(1-'[1]Rapport Lottstift'!$Q$6)</f>
        <v>12438.951581035981</v>
      </c>
      <c r="I318" s="39">
        <f t="shared" si="14"/>
        <v>12314.56206522562</v>
      </c>
      <c r="J318" s="40">
        <f t="shared" si="15"/>
        <v>12314</v>
      </c>
      <c r="K318" s="40">
        <v>12314</v>
      </c>
    </row>
    <row r="319" spans="1:11" s="40" customFormat="1" hidden="1" x14ac:dyDescent="0.25">
      <c r="A319" s="34" t="s">
        <v>829</v>
      </c>
      <c r="B319" s="34" t="s">
        <v>856</v>
      </c>
      <c r="C319" s="34" t="s">
        <v>857</v>
      </c>
      <c r="D319" s="34" t="s">
        <v>858</v>
      </c>
      <c r="E319" s="35">
        <v>91410</v>
      </c>
      <c r="F319" s="36">
        <v>91410</v>
      </c>
      <c r="G319" s="37">
        <f t="shared" si="13"/>
        <v>6398.7000000000007</v>
      </c>
      <c r="H319" s="38">
        <f>G319*(1-'[1]Rapport Lottstift'!$Q$6)</f>
        <v>4658.8349026989008</v>
      </c>
      <c r="I319" s="39">
        <f t="shared" si="14"/>
        <v>4612.2465536719119</v>
      </c>
      <c r="J319" s="40">
        <f t="shared" si="15"/>
        <v>4612</v>
      </c>
      <c r="K319" s="40">
        <v>4612</v>
      </c>
    </row>
    <row r="320" spans="1:11" s="40" customFormat="1" hidden="1" x14ac:dyDescent="0.25">
      <c r="A320" s="34" t="s">
        <v>829</v>
      </c>
      <c r="B320" s="34" t="s">
        <v>859</v>
      </c>
      <c r="C320" s="34" t="s">
        <v>860</v>
      </c>
      <c r="D320" s="34" t="s">
        <v>861</v>
      </c>
      <c r="E320" s="35">
        <v>27333</v>
      </c>
      <c r="F320" s="36">
        <v>27333</v>
      </c>
      <c r="G320" s="37">
        <f t="shared" si="13"/>
        <v>1913.3100000000002</v>
      </c>
      <c r="H320" s="38">
        <f>G320*(1-'[1]Rapport Lottstift'!$Q$6)</f>
        <v>1393.0634984735702</v>
      </c>
      <c r="I320" s="39">
        <f t="shared" si="14"/>
        <v>1379.1328634888346</v>
      </c>
      <c r="J320" s="40">
        <f t="shared" si="15"/>
        <v>1379</v>
      </c>
      <c r="K320" s="40">
        <v>1379</v>
      </c>
    </row>
    <row r="321" spans="1:11" s="40" customFormat="1" hidden="1" x14ac:dyDescent="0.25">
      <c r="A321" s="34" t="s">
        <v>829</v>
      </c>
      <c r="B321" s="34" t="s">
        <v>862</v>
      </c>
      <c r="C321" s="34" t="s">
        <v>863</v>
      </c>
      <c r="D321" s="34" t="s">
        <v>864</v>
      </c>
      <c r="E321" s="35">
        <v>715877</v>
      </c>
      <c r="F321" s="36">
        <v>715877</v>
      </c>
      <c r="G321" s="37">
        <f t="shared" si="13"/>
        <v>50111.390000000007</v>
      </c>
      <c r="H321" s="38">
        <f>G321*(1-'[1]Rapport Lottstift'!$Q$6)</f>
        <v>36485.644389447334</v>
      </c>
      <c r="I321" s="39">
        <f t="shared" si="14"/>
        <v>36120.78794555286</v>
      </c>
      <c r="J321" s="40">
        <f t="shared" si="15"/>
        <v>36120</v>
      </c>
      <c r="K321" s="40">
        <v>36120</v>
      </c>
    </row>
    <row r="322" spans="1:11" s="40" customFormat="1" hidden="1" x14ac:dyDescent="0.25">
      <c r="A322" s="34" t="s">
        <v>829</v>
      </c>
      <c r="B322" s="34" t="s">
        <v>865</v>
      </c>
      <c r="C322" s="34" t="s">
        <v>866</v>
      </c>
      <c r="D322" s="34" t="s">
        <v>867</v>
      </c>
      <c r="E322" s="35">
        <v>2260808</v>
      </c>
      <c r="F322" s="36">
        <v>2260808</v>
      </c>
      <c r="G322" s="37">
        <f t="shared" si="13"/>
        <v>158256.56000000003</v>
      </c>
      <c r="H322" s="38">
        <f>G322*(1-'[1]Rapport Lottstift'!$Q$6)</f>
        <v>115225.15281370634</v>
      </c>
      <c r="I322" s="39">
        <f t="shared" si="14"/>
        <v>114072.90128556929</v>
      </c>
      <c r="J322" s="40">
        <f t="shared" si="15"/>
        <v>114072</v>
      </c>
      <c r="K322" s="40">
        <v>114072</v>
      </c>
    </row>
    <row r="323" spans="1:11" s="40" customFormat="1" hidden="1" x14ac:dyDescent="0.25">
      <c r="A323" s="34" t="s">
        <v>829</v>
      </c>
      <c r="B323" s="34" t="s">
        <v>868</v>
      </c>
      <c r="C323" s="34" t="s">
        <v>869</v>
      </c>
      <c r="D323" s="34" t="s">
        <v>870</v>
      </c>
      <c r="E323" s="35">
        <v>22270</v>
      </c>
      <c r="F323" s="36">
        <v>22270</v>
      </c>
      <c r="G323" s="37">
        <f t="shared" si="13"/>
        <v>1558.9</v>
      </c>
      <c r="H323" s="38">
        <f>G323*(1-'[1]Rapport Lottstift'!$Q$6)</f>
        <v>1135.0208213883002</v>
      </c>
      <c r="I323" s="39">
        <f t="shared" si="14"/>
        <v>1123.6706131744172</v>
      </c>
      <c r="J323" s="40">
        <f t="shared" si="15"/>
        <v>1123</v>
      </c>
      <c r="K323" s="40">
        <v>1123</v>
      </c>
    </row>
    <row r="324" spans="1:11" s="40" customFormat="1" hidden="1" x14ac:dyDescent="0.25">
      <c r="A324" s="34" t="s">
        <v>829</v>
      </c>
      <c r="B324" s="34" t="s">
        <v>871</v>
      </c>
      <c r="C324" s="34" t="s">
        <v>872</v>
      </c>
      <c r="D324" s="34" t="s">
        <v>873</v>
      </c>
      <c r="E324" s="35">
        <v>1677558</v>
      </c>
      <c r="F324" s="36">
        <v>1677558</v>
      </c>
      <c r="G324" s="37">
        <f t="shared" si="13"/>
        <v>117429.06000000001</v>
      </c>
      <c r="H324" s="38">
        <f>G324*(1-'[1]Rapport Lottstift'!$Q$6)</f>
        <v>85499.023757813833</v>
      </c>
      <c r="I324" s="39">
        <f t="shared" si="14"/>
        <v>84644.033520235695</v>
      </c>
      <c r="J324" s="40">
        <f t="shared" si="15"/>
        <v>84644</v>
      </c>
      <c r="K324" s="40">
        <v>84644</v>
      </c>
    </row>
    <row r="325" spans="1:11" s="40" customFormat="1" hidden="1" x14ac:dyDescent="0.25">
      <c r="A325" s="34" t="s">
        <v>829</v>
      </c>
      <c r="B325" s="34" t="s">
        <v>874</v>
      </c>
      <c r="C325" s="34" t="s">
        <v>875</v>
      </c>
      <c r="D325" s="34" t="s">
        <v>876</v>
      </c>
      <c r="E325" s="35">
        <v>1060293</v>
      </c>
      <c r="F325" s="36">
        <v>1060293</v>
      </c>
      <c r="G325" s="37">
        <f t="shared" si="13"/>
        <v>74220.510000000009</v>
      </c>
      <c r="H325" s="38">
        <f>G325*(1-'[1]Rapport Lottstift'!$Q$6)</f>
        <v>54039.27399067198</v>
      </c>
      <c r="I325" s="39">
        <f t="shared" si="14"/>
        <v>53498.881250765262</v>
      </c>
      <c r="J325" s="40">
        <f t="shared" si="15"/>
        <v>53498</v>
      </c>
      <c r="K325" s="40">
        <v>53498</v>
      </c>
    </row>
    <row r="326" spans="1:11" s="40" customFormat="1" hidden="1" x14ac:dyDescent="0.25">
      <c r="A326" s="34" t="s">
        <v>829</v>
      </c>
      <c r="B326" s="34" t="s">
        <v>877</v>
      </c>
      <c r="C326" s="34" t="s">
        <v>878</v>
      </c>
      <c r="D326" s="34" t="s">
        <v>879</v>
      </c>
      <c r="E326" s="35">
        <v>2864824</v>
      </c>
      <c r="F326" s="36">
        <v>2864824</v>
      </c>
      <c r="G326" s="37">
        <f t="shared" ref="G326:G389" si="16">F326*0.07</f>
        <v>200537.68000000002</v>
      </c>
      <c r="H326" s="38">
        <f>G326*(1-'[1]Rapport Lottstift'!$Q$6)</f>
        <v>146009.64928661499</v>
      </c>
      <c r="I326" s="39">
        <f t="shared" ref="I326:I389" si="17">H326*0.99</f>
        <v>144549.55279374885</v>
      </c>
      <c r="J326" s="40">
        <f t="shared" ref="J326:J389" si="18">INT(I326)</f>
        <v>144549</v>
      </c>
      <c r="K326" s="40">
        <v>144549</v>
      </c>
    </row>
    <row r="327" spans="1:11" s="40" customFormat="1" hidden="1" x14ac:dyDescent="0.25">
      <c r="A327" s="34" t="s">
        <v>829</v>
      </c>
      <c r="B327" s="34" t="s">
        <v>880</v>
      </c>
      <c r="C327" s="34" t="s">
        <v>881</v>
      </c>
      <c r="D327" s="34" t="s">
        <v>882</v>
      </c>
      <c r="E327" s="35">
        <v>35047</v>
      </c>
      <c r="F327" s="36">
        <v>35047</v>
      </c>
      <c r="G327" s="37">
        <f t="shared" si="16"/>
        <v>2453.2900000000004</v>
      </c>
      <c r="H327" s="38">
        <f>G327*(1-'[1]Rapport Lottstift'!$Q$6)</f>
        <v>1786.2179940366304</v>
      </c>
      <c r="I327" s="39">
        <f t="shared" si="17"/>
        <v>1768.3558140962641</v>
      </c>
      <c r="J327" s="40">
        <f t="shared" si="18"/>
        <v>1768</v>
      </c>
      <c r="K327" s="40">
        <v>1768</v>
      </c>
    </row>
    <row r="328" spans="1:11" s="40" customFormat="1" hidden="1" x14ac:dyDescent="0.25">
      <c r="A328" s="34" t="s">
        <v>829</v>
      </c>
      <c r="B328" s="34" t="s">
        <v>883</v>
      </c>
      <c r="C328" s="34" t="s">
        <v>884</v>
      </c>
      <c r="D328" s="34" t="s">
        <v>885</v>
      </c>
      <c r="E328" s="35">
        <v>652903</v>
      </c>
      <c r="F328" s="36">
        <v>652903</v>
      </c>
      <c r="G328" s="37">
        <f t="shared" si="16"/>
        <v>45703.210000000006</v>
      </c>
      <c r="H328" s="38">
        <f>G328*(1-'[1]Rapport Lottstift'!$Q$6)</f>
        <v>33276.088879518873</v>
      </c>
      <c r="I328" s="39">
        <f t="shared" si="17"/>
        <v>32943.327990723687</v>
      </c>
      <c r="J328" s="40">
        <f t="shared" si="18"/>
        <v>32943</v>
      </c>
      <c r="K328" s="40">
        <v>32943</v>
      </c>
    </row>
    <row r="329" spans="1:11" s="40" customFormat="1" hidden="1" x14ac:dyDescent="0.25">
      <c r="A329" s="34" t="s">
        <v>829</v>
      </c>
      <c r="B329" s="34" t="s">
        <v>886</v>
      </c>
      <c r="C329" s="34" t="s">
        <v>887</v>
      </c>
      <c r="D329" s="34" t="s">
        <v>888</v>
      </c>
      <c r="E329" s="35">
        <v>398348</v>
      </c>
      <c r="F329" s="36">
        <v>398348</v>
      </c>
      <c r="G329" s="37">
        <f t="shared" si="16"/>
        <v>27884.360000000004</v>
      </c>
      <c r="H329" s="38">
        <f>G329*(1-'[1]Rapport Lottstift'!$Q$6)</f>
        <v>20302.347290452923</v>
      </c>
      <c r="I329" s="39">
        <f t="shared" si="17"/>
        <v>20099.323817548393</v>
      </c>
      <c r="J329" s="40">
        <f t="shared" si="18"/>
        <v>20099</v>
      </c>
      <c r="K329" s="40">
        <v>20099</v>
      </c>
    </row>
    <row r="330" spans="1:11" s="40" customFormat="1" hidden="1" x14ac:dyDescent="0.25">
      <c r="A330" s="34" t="s">
        <v>829</v>
      </c>
      <c r="B330" s="34" t="s">
        <v>889</v>
      </c>
      <c r="C330" s="34" t="s">
        <v>890</v>
      </c>
      <c r="D330" s="34" t="s">
        <v>891</v>
      </c>
      <c r="E330" s="35">
        <v>23086</v>
      </c>
      <c r="F330" s="36">
        <v>23086</v>
      </c>
      <c r="G330" s="37">
        <f t="shared" si="16"/>
        <v>1616.0200000000002</v>
      </c>
      <c r="H330" s="38">
        <f>G330*(1-'[1]Rapport Lottstift'!$Q$6)</f>
        <v>1176.6093705689402</v>
      </c>
      <c r="I330" s="39">
        <f t="shared" si="17"/>
        <v>1164.8432768632508</v>
      </c>
      <c r="J330" s="40">
        <f t="shared" si="18"/>
        <v>1164</v>
      </c>
      <c r="K330" s="40">
        <v>1164</v>
      </c>
    </row>
    <row r="331" spans="1:11" s="40" customFormat="1" hidden="1" x14ac:dyDescent="0.25">
      <c r="A331" s="34" t="s">
        <v>829</v>
      </c>
      <c r="B331" s="34" t="s">
        <v>892</v>
      </c>
      <c r="C331" s="34"/>
      <c r="D331" s="34" t="s">
        <v>893</v>
      </c>
      <c r="E331" s="35">
        <v>57629</v>
      </c>
      <c r="F331" s="36">
        <v>57629</v>
      </c>
      <c r="G331" s="37">
        <f t="shared" si="16"/>
        <v>4034.03</v>
      </c>
      <c r="H331" s="38">
        <f>G331*(1-'[1]Rapport Lottstift'!$Q$6)</f>
        <v>2937.1403195234102</v>
      </c>
      <c r="I331" s="39">
        <f t="shared" si="17"/>
        <v>2907.7689163281761</v>
      </c>
      <c r="J331" s="40">
        <f t="shared" si="18"/>
        <v>2907</v>
      </c>
      <c r="K331" s="40">
        <v>2907</v>
      </c>
    </row>
    <row r="332" spans="1:11" s="40" customFormat="1" hidden="1" x14ac:dyDescent="0.25">
      <c r="A332" s="34" t="s">
        <v>829</v>
      </c>
      <c r="B332" s="34" t="s">
        <v>894</v>
      </c>
      <c r="C332" s="34" t="s">
        <v>895</v>
      </c>
      <c r="D332" s="34" t="s">
        <v>896</v>
      </c>
      <c r="E332" s="35">
        <v>49208</v>
      </c>
      <c r="F332" s="36">
        <v>49208</v>
      </c>
      <c r="G332" s="37">
        <f t="shared" si="16"/>
        <v>3444.5600000000004</v>
      </c>
      <c r="H332" s="38">
        <f>G332*(1-'[1]Rapport Lottstift'!$Q$6)</f>
        <v>2507.9526079423204</v>
      </c>
      <c r="I332" s="39">
        <f t="shared" si="17"/>
        <v>2482.8730818628969</v>
      </c>
      <c r="J332" s="40">
        <f t="shared" si="18"/>
        <v>2482</v>
      </c>
      <c r="K332" s="40">
        <v>2482</v>
      </c>
    </row>
    <row r="333" spans="1:11" s="40" customFormat="1" hidden="1" x14ac:dyDescent="0.25">
      <c r="A333" s="34" t="s">
        <v>829</v>
      </c>
      <c r="B333" s="34" t="s">
        <v>897</v>
      </c>
      <c r="C333" s="34" t="s">
        <v>898</v>
      </c>
      <c r="D333" s="34" t="s">
        <v>899</v>
      </c>
      <c r="E333" s="35">
        <v>19995</v>
      </c>
      <c r="F333" s="36">
        <v>19995</v>
      </c>
      <c r="G333" s="37">
        <f t="shared" si="16"/>
        <v>1399.65</v>
      </c>
      <c r="H333" s="38">
        <f>G333*(1-'[1]Rapport Lottstift'!$Q$6)</f>
        <v>1019.0723540035501</v>
      </c>
      <c r="I333" s="39">
        <f t="shared" si="17"/>
        <v>1008.8816304635146</v>
      </c>
      <c r="J333" s="40">
        <f t="shared" si="18"/>
        <v>1008</v>
      </c>
      <c r="K333" s="40">
        <v>1008</v>
      </c>
    </row>
    <row r="334" spans="1:11" s="40" customFormat="1" hidden="1" x14ac:dyDescent="0.25">
      <c r="A334" s="34" t="s">
        <v>829</v>
      </c>
      <c r="B334" s="34" t="s">
        <v>900</v>
      </c>
      <c r="C334" s="34"/>
      <c r="D334" s="34" t="s">
        <v>901</v>
      </c>
      <c r="E334" s="35">
        <v>23659</v>
      </c>
      <c r="F334" s="36">
        <v>23659</v>
      </c>
      <c r="G334" s="37">
        <f t="shared" si="16"/>
        <v>1656.13</v>
      </c>
      <c r="H334" s="38">
        <f>G334*(1-'[1]Rapport Lottstift'!$Q$6)</f>
        <v>1205.8130944421102</v>
      </c>
      <c r="I334" s="39">
        <f t="shared" si="17"/>
        <v>1193.7549634976892</v>
      </c>
      <c r="J334" s="40">
        <f t="shared" si="18"/>
        <v>1193</v>
      </c>
      <c r="K334" s="40">
        <v>1193</v>
      </c>
    </row>
    <row r="335" spans="1:11" s="40" customFormat="1" hidden="1" x14ac:dyDescent="0.25">
      <c r="A335" s="34" t="s">
        <v>829</v>
      </c>
      <c r="B335" s="34" t="s">
        <v>902</v>
      </c>
      <c r="C335" s="34"/>
      <c r="D335" s="34" t="s">
        <v>903</v>
      </c>
      <c r="E335" s="35">
        <v>2704</v>
      </c>
      <c r="F335" s="36">
        <v>2704</v>
      </c>
      <c r="G335" s="37">
        <f t="shared" si="16"/>
        <v>189.28000000000003</v>
      </c>
      <c r="H335" s="38">
        <f>G335*(1-'[1]Rapport Lottstift'!$Q$6)</f>
        <v>137.81303552016004</v>
      </c>
      <c r="I335" s="39">
        <f t="shared" si="17"/>
        <v>136.43490516495845</v>
      </c>
      <c r="J335" s="40">
        <f t="shared" si="18"/>
        <v>136</v>
      </c>
      <c r="K335" s="40">
        <v>136</v>
      </c>
    </row>
    <row r="336" spans="1:11" s="40" customFormat="1" hidden="1" x14ac:dyDescent="0.25">
      <c r="A336" s="34" t="s">
        <v>829</v>
      </c>
      <c r="B336" s="34" t="s">
        <v>904</v>
      </c>
      <c r="C336" s="34" t="s">
        <v>905</v>
      </c>
      <c r="D336" s="34" t="s">
        <v>906</v>
      </c>
      <c r="E336" s="35">
        <v>11406</v>
      </c>
      <c r="F336" s="36">
        <v>11406</v>
      </c>
      <c r="G336" s="37">
        <f t="shared" si="16"/>
        <v>798.42000000000007</v>
      </c>
      <c r="H336" s="38">
        <f>G336*(1-'[1]Rapport Lottstift'!$Q$6)</f>
        <v>581.32229406174008</v>
      </c>
      <c r="I336" s="39">
        <f t="shared" si="17"/>
        <v>575.5090711211227</v>
      </c>
      <c r="J336" s="40">
        <f t="shared" si="18"/>
        <v>575</v>
      </c>
      <c r="K336" s="40">
        <v>575</v>
      </c>
    </row>
    <row r="337" spans="1:11" s="40" customFormat="1" hidden="1" x14ac:dyDescent="0.25">
      <c r="A337" s="34" t="s">
        <v>829</v>
      </c>
      <c r="B337" s="34" t="s">
        <v>907</v>
      </c>
      <c r="C337" s="34" t="s">
        <v>908</v>
      </c>
      <c r="D337" s="34" t="s">
        <v>909</v>
      </c>
      <c r="E337" s="35">
        <v>31507</v>
      </c>
      <c r="F337" s="36">
        <v>31507</v>
      </c>
      <c r="G337" s="37">
        <f t="shared" si="16"/>
        <v>2205.4900000000002</v>
      </c>
      <c r="H337" s="38">
        <f>G337*(1-'[1]Rapport Lottstift'!$Q$6)</f>
        <v>1605.7970821500303</v>
      </c>
      <c r="I337" s="39">
        <f t="shared" si="17"/>
        <v>1589.73911132853</v>
      </c>
      <c r="J337" s="40">
        <f t="shared" si="18"/>
        <v>1589</v>
      </c>
      <c r="K337" s="40">
        <v>1589</v>
      </c>
    </row>
    <row r="338" spans="1:11" s="40" customFormat="1" hidden="1" x14ac:dyDescent="0.25">
      <c r="A338" s="34" t="s">
        <v>829</v>
      </c>
      <c r="B338" s="34" t="s">
        <v>910</v>
      </c>
      <c r="C338" s="34"/>
      <c r="D338" s="34" t="s">
        <v>911</v>
      </c>
      <c r="E338" s="35">
        <v>252510</v>
      </c>
      <c r="F338" s="36">
        <v>252510</v>
      </c>
      <c r="G338" s="37">
        <f t="shared" si="16"/>
        <v>17675.7</v>
      </c>
      <c r="H338" s="38">
        <f>G338*(1-'[1]Rapport Lottstift'!$Q$6)</f>
        <v>12869.515384317901</v>
      </c>
      <c r="I338" s="39">
        <f t="shared" si="17"/>
        <v>12740.820230474723</v>
      </c>
      <c r="J338" s="40">
        <f t="shared" si="18"/>
        <v>12740</v>
      </c>
      <c r="K338" s="40">
        <v>12740</v>
      </c>
    </row>
    <row r="339" spans="1:11" s="40" customFormat="1" hidden="1" x14ac:dyDescent="0.25">
      <c r="A339" s="34" t="s">
        <v>829</v>
      </c>
      <c r="B339" s="34" t="s">
        <v>912</v>
      </c>
      <c r="C339" s="34" t="s">
        <v>913</v>
      </c>
      <c r="D339" s="34" t="s">
        <v>914</v>
      </c>
      <c r="E339" s="35">
        <v>2078910</v>
      </c>
      <c r="F339" s="36">
        <v>2078910</v>
      </c>
      <c r="G339" s="37">
        <f t="shared" si="16"/>
        <v>145523.70000000001</v>
      </c>
      <c r="H339" s="38">
        <f>G339*(1-'[1]Rapport Lottstift'!$Q$6)</f>
        <v>105954.47399157392</v>
      </c>
      <c r="I339" s="39">
        <f t="shared" si="17"/>
        <v>104894.92925165818</v>
      </c>
      <c r="J339" s="40">
        <f t="shared" si="18"/>
        <v>104894</v>
      </c>
      <c r="K339" s="40">
        <v>104894</v>
      </c>
    </row>
    <row r="340" spans="1:11" s="40" customFormat="1" hidden="1" x14ac:dyDescent="0.25">
      <c r="A340" s="34" t="s">
        <v>829</v>
      </c>
      <c r="B340" s="34" t="s">
        <v>915</v>
      </c>
      <c r="C340" s="34"/>
      <c r="D340" s="34" t="s">
        <v>916</v>
      </c>
      <c r="E340" s="35">
        <v>33504</v>
      </c>
      <c r="F340" s="36">
        <v>33504</v>
      </c>
      <c r="G340" s="37">
        <f t="shared" si="16"/>
        <v>2345.2800000000002</v>
      </c>
      <c r="H340" s="38">
        <f>G340*(1-'[1]Rapport Lottstift'!$Q$6)</f>
        <v>1707.5769016521601</v>
      </c>
      <c r="I340" s="39">
        <f t="shared" si="17"/>
        <v>1690.5011326356384</v>
      </c>
      <c r="J340" s="40">
        <f t="shared" si="18"/>
        <v>1690</v>
      </c>
      <c r="K340" s="40">
        <v>1690</v>
      </c>
    </row>
    <row r="341" spans="1:11" s="40" customFormat="1" hidden="1" x14ac:dyDescent="0.25">
      <c r="A341" s="34" t="s">
        <v>829</v>
      </c>
      <c r="B341" s="34" t="s">
        <v>917</v>
      </c>
      <c r="C341" s="34" t="s">
        <v>918</v>
      </c>
      <c r="D341" s="34" t="s">
        <v>919</v>
      </c>
      <c r="E341" s="35">
        <v>7816804</v>
      </c>
      <c r="F341" s="36">
        <v>3127421</v>
      </c>
      <c r="G341" s="37">
        <f t="shared" si="16"/>
        <v>218919.47000000003</v>
      </c>
      <c r="H341" s="38">
        <f>G341*(1-'[1]Rapport Lottstift'!$Q$6)</f>
        <v>159393.26233709112</v>
      </c>
      <c r="I341" s="39">
        <f t="shared" si="17"/>
        <v>157799.32971372022</v>
      </c>
      <c r="J341" s="40">
        <f t="shared" si="18"/>
        <v>157799</v>
      </c>
      <c r="K341" s="40">
        <v>157799</v>
      </c>
    </row>
    <row r="342" spans="1:11" s="40" customFormat="1" hidden="1" x14ac:dyDescent="0.25">
      <c r="A342" s="34" t="s">
        <v>829</v>
      </c>
      <c r="B342" s="34" t="s">
        <v>920</v>
      </c>
      <c r="C342" s="34" t="s">
        <v>921</v>
      </c>
      <c r="D342" s="34" t="s">
        <v>922</v>
      </c>
      <c r="E342" s="35">
        <v>2904478</v>
      </c>
      <c r="F342" s="36">
        <v>2904478</v>
      </c>
      <c r="G342" s="37">
        <f t="shared" si="16"/>
        <v>203313.46000000002</v>
      </c>
      <c r="H342" s="38">
        <f>G342*(1-'[1]Rapport Lottstift'!$Q$6)</f>
        <v>148030.66929790063</v>
      </c>
      <c r="I342" s="39">
        <f t="shared" si="17"/>
        <v>146550.36260492163</v>
      </c>
      <c r="J342" s="40">
        <f t="shared" si="18"/>
        <v>146550</v>
      </c>
      <c r="K342" s="40">
        <v>146550</v>
      </c>
    </row>
    <row r="343" spans="1:11" s="40" customFormat="1" hidden="1" x14ac:dyDescent="0.25">
      <c r="A343" s="34" t="s">
        <v>829</v>
      </c>
      <c r="B343" s="34" t="s">
        <v>923</v>
      </c>
      <c r="C343" s="34" t="s">
        <v>924</v>
      </c>
      <c r="D343" s="34" t="s">
        <v>925</v>
      </c>
      <c r="E343" s="35">
        <v>5520</v>
      </c>
      <c r="F343" s="36">
        <v>5520</v>
      </c>
      <c r="G343" s="37">
        <f t="shared" si="16"/>
        <v>386.40000000000003</v>
      </c>
      <c r="H343" s="38">
        <f>G343*(1-'[1]Rapport Lottstift'!$Q$6)</f>
        <v>281.33430328080004</v>
      </c>
      <c r="I343" s="39">
        <f t="shared" si="17"/>
        <v>278.52096024799204</v>
      </c>
      <c r="J343" s="40">
        <f t="shared" si="18"/>
        <v>278</v>
      </c>
      <c r="K343" s="40">
        <v>278</v>
      </c>
    </row>
    <row r="344" spans="1:11" s="40" customFormat="1" hidden="1" x14ac:dyDescent="0.25">
      <c r="A344" s="34" t="s">
        <v>829</v>
      </c>
      <c r="B344" s="34" t="s">
        <v>926</v>
      </c>
      <c r="C344" s="34" t="s">
        <v>927</v>
      </c>
      <c r="D344" s="34" t="s">
        <v>928</v>
      </c>
      <c r="E344" s="35">
        <v>63334</v>
      </c>
      <c r="F344" s="36">
        <v>63334</v>
      </c>
      <c r="G344" s="37">
        <f t="shared" si="16"/>
        <v>4433.38</v>
      </c>
      <c r="H344" s="38">
        <f>G344*(1-'[1]Rapport Lottstift'!$Q$6)</f>
        <v>3227.90339927286</v>
      </c>
      <c r="I344" s="39">
        <f t="shared" si="17"/>
        <v>3195.6243652801313</v>
      </c>
      <c r="J344" s="40">
        <f t="shared" si="18"/>
        <v>3195</v>
      </c>
      <c r="K344" s="40">
        <v>3195</v>
      </c>
    </row>
    <row r="345" spans="1:11" s="40" customFormat="1" hidden="1" x14ac:dyDescent="0.25">
      <c r="A345" s="34" t="s">
        <v>829</v>
      </c>
      <c r="B345" s="34" t="s">
        <v>929</v>
      </c>
      <c r="C345" s="34" t="s">
        <v>930</v>
      </c>
      <c r="D345" s="34" t="s">
        <v>931</v>
      </c>
      <c r="E345" s="35">
        <v>1327500</v>
      </c>
      <c r="F345" s="36">
        <v>1327500</v>
      </c>
      <c r="G345" s="37">
        <f t="shared" si="16"/>
        <v>92925.000000000015</v>
      </c>
      <c r="H345" s="38">
        <f>G345*(1-'[1]Rapport Lottstift'!$Q$6)</f>
        <v>67657.841957475015</v>
      </c>
      <c r="I345" s="39">
        <f t="shared" si="17"/>
        <v>66981.26353790026</v>
      </c>
      <c r="J345" s="40">
        <f t="shared" si="18"/>
        <v>66981</v>
      </c>
      <c r="K345" s="40">
        <v>66981</v>
      </c>
    </row>
    <row r="346" spans="1:11" s="40" customFormat="1" hidden="1" x14ac:dyDescent="0.25">
      <c r="A346" s="34" t="s">
        <v>829</v>
      </c>
      <c r="B346" s="34" t="s">
        <v>932</v>
      </c>
      <c r="C346" s="34" t="s">
        <v>933</v>
      </c>
      <c r="D346" s="34" t="s">
        <v>934</v>
      </c>
      <c r="E346" s="35">
        <v>97720</v>
      </c>
      <c r="F346" s="36">
        <v>97720</v>
      </c>
      <c r="G346" s="37">
        <f t="shared" si="16"/>
        <v>6840.4000000000005</v>
      </c>
      <c r="H346" s="38">
        <f>G346*(1-'[1]Rapport Lottstift'!$Q$6)</f>
        <v>4980.4326298188007</v>
      </c>
      <c r="I346" s="39">
        <f t="shared" si="17"/>
        <v>4930.6283035206125</v>
      </c>
      <c r="J346" s="40">
        <f t="shared" si="18"/>
        <v>4930</v>
      </c>
      <c r="K346" s="40">
        <v>4930</v>
      </c>
    </row>
    <row r="347" spans="1:11" s="40" customFormat="1" hidden="1" x14ac:dyDescent="0.25">
      <c r="A347" s="34" t="s">
        <v>829</v>
      </c>
      <c r="B347" s="34" t="s">
        <v>935</v>
      </c>
      <c r="C347" s="34" t="s">
        <v>936</v>
      </c>
      <c r="D347" s="34" t="s">
        <v>937</v>
      </c>
      <c r="E347" s="35">
        <v>66394</v>
      </c>
      <c r="F347" s="36">
        <v>66394</v>
      </c>
      <c r="G347" s="37">
        <f t="shared" si="16"/>
        <v>4647.5800000000008</v>
      </c>
      <c r="H347" s="38">
        <f>G347*(1-'[1]Rapport Lottstift'!$Q$6)</f>
        <v>3383.860458700261</v>
      </c>
      <c r="I347" s="39">
        <f t="shared" si="17"/>
        <v>3350.0218541132585</v>
      </c>
      <c r="J347" s="40">
        <f t="shared" si="18"/>
        <v>3350</v>
      </c>
      <c r="K347" s="40">
        <v>3350</v>
      </c>
    </row>
    <row r="348" spans="1:11" s="40" customFormat="1" hidden="1" x14ac:dyDescent="0.25">
      <c r="A348" s="34" t="s">
        <v>829</v>
      </c>
      <c r="B348" s="34" t="s">
        <v>938</v>
      </c>
      <c r="C348" s="34" t="s">
        <v>939</v>
      </c>
      <c r="D348" s="34" t="s">
        <v>940</v>
      </c>
      <c r="E348" s="35">
        <v>8559</v>
      </c>
      <c r="F348" s="36">
        <v>8559</v>
      </c>
      <c r="G348" s="37">
        <f t="shared" si="16"/>
        <v>599.13000000000011</v>
      </c>
      <c r="H348" s="38">
        <f>G348*(1-'[1]Rapport Lottstift'!$Q$6)</f>
        <v>436.22106916311009</v>
      </c>
      <c r="I348" s="39">
        <f t="shared" si="17"/>
        <v>431.85885847147898</v>
      </c>
      <c r="J348" s="40">
        <f t="shared" si="18"/>
        <v>431</v>
      </c>
      <c r="K348" s="40">
        <v>431</v>
      </c>
    </row>
    <row r="349" spans="1:11" s="40" customFormat="1" hidden="1" x14ac:dyDescent="0.25">
      <c r="A349" s="34" t="s">
        <v>829</v>
      </c>
      <c r="B349" s="34" t="s">
        <v>941</v>
      </c>
      <c r="C349" s="34" t="s">
        <v>942</v>
      </c>
      <c r="D349" s="34" t="s">
        <v>943</v>
      </c>
      <c r="E349" s="35">
        <v>33928</v>
      </c>
      <c r="F349" s="36">
        <v>33928</v>
      </c>
      <c r="G349" s="37">
        <f t="shared" si="16"/>
        <v>2374.96</v>
      </c>
      <c r="H349" s="38">
        <f>G349*(1-'[1]Rapport Lottstift'!$Q$6)</f>
        <v>1729.1866379911201</v>
      </c>
      <c r="I349" s="39">
        <f t="shared" si="17"/>
        <v>1711.8947716112089</v>
      </c>
      <c r="J349" s="40">
        <f t="shared" si="18"/>
        <v>1711</v>
      </c>
      <c r="K349" s="40">
        <v>1711</v>
      </c>
    </row>
    <row r="350" spans="1:11" s="40" customFormat="1" hidden="1" x14ac:dyDescent="0.25">
      <c r="A350" s="34" t="s">
        <v>829</v>
      </c>
      <c r="B350" s="34" t="s">
        <v>944</v>
      </c>
      <c r="C350" s="34" t="s">
        <v>945</v>
      </c>
      <c r="D350" s="34" t="s">
        <v>946</v>
      </c>
      <c r="E350" s="35">
        <v>69194</v>
      </c>
      <c r="F350" s="36">
        <v>69194</v>
      </c>
      <c r="G350" s="37">
        <f t="shared" si="16"/>
        <v>4843.5800000000008</v>
      </c>
      <c r="H350" s="38">
        <f>G350*(1-'[1]Rapport Lottstift'!$Q$6)</f>
        <v>3526.5662647122608</v>
      </c>
      <c r="I350" s="39">
        <f t="shared" si="17"/>
        <v>3491.3006020651383</v>
      </c>
      <c r="J350" s="40">
        <f t="shared" si="18"/>
        <v>3491</v>
      </c>
      <c r="K350" s="40">
        <v>3491</v>
      </c>
    </row>
    <row r="351" spans="1:11" s="40" customFormat="1" x14ac:dyDescent="0.25">
      <c r="A351" s="34" t="s">
        <v>947</v>
      </c>
      <c r="B351" s="34" t="s">
        <v>948</v>
      </c>
      <c r="C351" s="34" t="s">
        <v>949</v>
      </c>
      <c r="D351" s="34" t="s">
        <v>950</v>
      </c>
      <c r="E351" s="35">
        <v>196101449</v>
      </c>
      <c r="F351" s="36">
        <v>10885671</v>
      </c>
      <c r="G351" s="37">
        <f t="shared" si="16"/>
        <v>761996.97000000009</v>
      </c>
      <c r="H351" s="38">
        <f>G351*(1-'[1]Rapport Lottstift'!$Q$6)</f>
        <v>554803.01929873368</v>
      </c>
      <c r="I351" s="39">
        <f t="shared" si="17"/>
        <v>549254.98910574638</v>
      </c>
      <c r="J351" s="40">
        <f t="shared" si="18"/>
        <v>549254</v>
      </c>
      <c r="K351" s="40">
        <v>549254</v>
      </c>
    </row>
    <row r="352" spans="1:11" s="40" customFormat="1" x14ac:dyDescent="0.25">
      <c r="A352" s="34" t="s">
        <v>947</v>
      </c>
      <c r="B352" s="34" t="s">
        <v>951</v>
      </c>
      <c r="C352" s="34" t="s">
        <v>952</v>
      </c>
      <c r="D352" s="34" t="s">
        <v>953</v>
      </c>
      <c r="E352" s="35">
        <v>119610373</v>
      </c>
      <c r="F352" s="36">
        <v>62273641</v>
      </c>
      <c r="G352" s="37">
        <f t="shared" si="16"/>
        <v>4359154.87</v>
      </c>
      <c r="H352" s="38">
        <f>G352*(1-'[1]Rapport Lottstift'!$Q$6)</f>
        <v>3173860.761502475</v>
      </c>
      <c r="I352" s="39">
        <f t="shared" si="17"/>
        <v>3142122.1538874502</v>
      </c>
      <c r="J352" s="40">
        <f t="shared" si="18"/>
        <v>3142122</v>
      </c>
      <c r="K352" s="40">
        <v>3142122</v>
      </c>
    </row>
    <row r="353" spans="1:11" s="40" customFormat="1" x14ac:dyDescent="0.25">
      <c r="A353" s="34" t="s">
        <v>947</v>
      </c>
      <c r="B353" s="34" t="s">
        <v>954</v>
      </c>
      <c r="C353" s="34" t="s">
        <v>955</v>
      </c>
      <c r="D353" s="34" t="s">
        <v>956</v>
      </c>
      <c r="E353" s="35">
        <v>113081967</v>
      </c>
      <c r="F353" s="36">
        <v>1323877</v>
      </c>
      <c r="G353" s="37">
        <f t="shared" si="16"/>
        <v>92671.390000000014</v>
      </c>
      <c r="H353" s="38">
        <f>G353*(1-'[1]Rapport Lottstift'!$Q$6)</f>
        <v>67473.190837767339</v>
      </c>
      <c r="I353" s="39">
        <f t="shared" si="17"/>
        <v>66798.458929389672</v>
      </c>
      <c r="J353" s="40">
        <f t="shared" si="18"/>
        <v>66798</v>
      </c>
      <c r="K353" s="40">
        <v>66798</v>
      </c>
    </row>
    <row r="354" spans="1:11" s="40" customFormat="1" x14ac:dyDescent="0.25">
      <c r="A354" s="34" t="s">
        <v>947</v>
      </c>
      <c r="B354" s="34" t="s">
        <v>957</v>
      </c>
      <c r="C354" s="34" t="s">
        <v>958</v>
      </c>
      <c r="D354" s="34" t="s">
        <v>959</v>
      </c>
      <c r="E354" s="35">
        <v>105518235</v>
      </c>
      <c r="F354" s="36">
        <v>12759365</v>
      </c>
      <c r="G354" s="37">
        <f t="shared" si="16"/>
        <v>893155.55</v>
      </c>
      <c r="H354" s="38">
        <f>G354*(1-'[1]Rapport Lottstift'!$Q$6)</f>
        <v>650298.38090225088</v>
      </c>
      <c r="I354" s="39">
        <f t="shared" si="17"/>
        <v>643795.39709322841</v>
      </c>
      <c r="J354" s="40">
        <f t="shared" si="18"/>
        <v>643795</v>
      </c>
      <c r="K354" s="40">
        <v>643795</v>
      </c>
    </row>
    <row r="355" spans="1:11" s="40" customFormat="1" x14ac:dyDescent="0.25">
      <c r="A355" s="34" t="s">
        <v>947</v>
      </c>
      <c r="B355" s="34" t="s">
        <v>960</v>
      </c>
      <c r="C355" s="34" t="s">
        <v>961</v>
      </c>
      <c r="D355" s="34" t="s">
        <v>962</v>
      </c>
      <c r="E355" s="35">
        <v>89179282</v>
      </c>
      <c r="F355" s="36">
        <v>68818764</v>
      </c>
      <c r="G355" s="37">
        <f t="shared" si="16"/>
        <v>4817313.4800000004</v>
      </c>
      <c r="H355" s="38">
        <f>G355*(1-'[1]Rapport Lottstift'!$Q$6)</f>
        <v>3507441.8519177181</v>
      </c>
      <c r="I355" s="39">
        <f t="shared" si="17"/>
        <v>3472367.4333985411</v>
      </c>
      <c r="J355" s="40">
        <f t="shared" si="18"/>
        <v>3472367</v>
      </c>
      <c r="K355" s="40">
        <v>3472367</v>
      </c>
    </row>
    <row r="356" spans="1:11" s="40" customFormat="1" x14ac:dyDescent="0.25">
      <c r="A356" s="34" t="s">
        <v>947</v>
      </c>
      <c r="B356" s="34" t="s">
        <v>963</v>
      </c>
      <c r="C356" s="34" t="s">
        <v>964</v>
      </c>
      <c r="D356" s="34" t="s">
        <v>965</v>
      </c>
      <c r="E356" s="35">
        <v>71587307</v>
      </c>
      <c r="F356" s="36">
        <v>4519006</v>
      </c>
      <c r="G356" s="37">
        <f t="shared" si="16"/>
        <v>316330.42000000004</v>
      </c>
      <c r="H356" s="38">
        <f>G356*(1-'[1]Rapport Lottstift'!$Q$6)</f>
        <v>230317.28342966578</v>
      </c>
      <c r="I356" s="39">
        <f t="shared" si="17"/>
        <v>228014.11059536913</v>
      </c>
      <c r="J356" s="40">
        <f t="shared" si="18"/>
        <v>228014</v>
      </c>
      <c r="K356" s="40">
        <v>228014</v>
      </c>
    </row>
    <row r="357" spans="1:11" s="40" customFormat="1" x14ac:dyDescent="0.25">
      <c r="A357" s="34" t="s">
        <v>947</v>
      </c>
      <c r="B357" s="34" t="s">
        <v>966</v>
      </c>
      <c r="C357" s="34" t="s">
        <v>967</v>
      </c>
      <c r="D357" s="34" t="s">
        <v>968</v>
      </c>
      <c r="E357" s="35">
        <v>65644826</v>
      </c>
      <c r="F357" s="36">
        <v>827523</v>
      </c>
      <c r="G357" s="37">
        <f t="shared" si="16"/>
        <v>57926.610000000008</v>
      </c>
      <c r="H357" s="38">
        <f>G357*(1-'[1]Rapport Lottstift'!$Q$6)</f>
        <v>42175.83453873868</v>
      </c>
      <c r="I357" s="39">
        <f t="shared" si="17"/>
        <v>41754.076193351291</v>
      </c>
      <c r="J357" s="40">
        <f t="shared" si="18"/>
        <v>41754</v>
      </c>
      <c r="K357" s="40">
        <v>41754</v>
      </c>
    </row>
    <row r="358" spans="1:11" s="40" customFormat="1" x14ac:dyDescent="0.25">
      <c r="A358" s="34" t="s">
        <v>947</v>
      </c>
      <c r="B358" s="34" t="s">
        <v>969</v>
      </c>
      <c r="C358" s="34" t="s">
        <v>970</v>
      </c>
      <c r="D358" s="34" t="s">
        <v>971</v>
      </c>
      <c r="E358" s="35">
        <v>57222433</v>
      </c>
      <c r="F358" s="36">
        <v>2311786</v>
      </c>
      <c r="G358" s="37">
        <f t="shared" si="16"/>
        <v>161825.02000000002</v>
      </c>
      <c r="H358" s="38">
        <f>G358*(1-'[1]Rapport Lottstift'!$Q$6)</f>
        <v>117823.31587759196</v>
      </c>
      <c r="I358" s="39">
        <f t="shared" si="17"/>
        <v>116645.08271881603</v>
      </c>
      <c r="J358" s="40">
        <f t="shared" si="18"/>
        <v>116645</v>
      </c>
      <c r="K358" s="40">
        <v>116645</v>
      </c>
    </row>
    <row r="359" spans="1:11" s="40" customFormat="1" x14ac:dyDescent="0.25">
      <c r="A359" s="34" t="s">
        <v>947</v>
      </c>
      <c r="B359" s="34" t="s">
        <v>972</v>
      </c>
      <c r="C359" s="34" t="s">
        <v>973</v>
      </c>
      <c r="D359" s="34" t="s">
        <v>974</v>
      </c>
      <c r="E359" s="35">
        <v>51940661</v>
      </c>
      <c r="F359" s="36">
        <v>45802277</v>
      </c>
      <c r="G359" s="37">
        <f t="shared" si="16"/>
        <v>3206159.39</v>
      </c>
      <c r="H359" s="38">
        <f>G359*(1-'[1]Rapport Lottstift'!$Q$6)</f>
        <v>2334375.3058821037</v>
      </c>
      <c r="I359" s="39">
        <f t="shared" si="17"/>
        <v>2311031.5528232828</v>
      </c>
      <c r="J359" s="40">
        <f t="shared" si="18"/>
        <v>2311031</v>
      </c>
      <c r="K359" s="40">
        <v>2311031</v>
      </c>
    </row>
    <row r="360" spans="1:11" s="40" customFormat="1" x14ac:dyDescent="0.25">
      <c r="A360" s="34" t="s">
        <v>947</v>
      </c>
      <c r="B360" s="34" t="s">
        <v>975</v>
      </c>
      <c r="C360" s="34" t="s">
        <v>976</v>
      </c>
      <c r="D360" s="34" t="s">
        <v>977</v>
      </c>
      <c r="E360" s="35">
        <v>51804127</v>
      </c>
      <c r="F360" s="36">
        <v>13588611</v>
      </c>
      <c r="G360" s="37">
        <f t="shared" si="16"/>
        <v>951202.77000000014</v>
      </c>
      <c r="H360" s="38">
        <f>G360*(1-'[1]Rapport Lottstift'!$Q$6)</f>
        <v>692562.03047804628</v>
      </c>
      <c r="I360" s="39">
        <f t="shared" si="17"/>
        <v>685636.41017326585</v>
      </c>
      <c r="J360" s="40">
        <f t="shared" si="18"/>
        <v>685636</v>
      </c>
      <c r="K360" s="40">
        <v>685636</v>
      </c>
    </row>
    <row r="361" spans="1:11" s="40" customFormat="1" x14ac:dyDescent="0.25">
      <c r="A361" s="34" t="s">
        <v>947</v>
      </c>
      <c r="B361" s="34" t="s">
        <v>978</v>
      </c>
      <c r="C361" s="34" t="s">
        <v>979</v>
      </c>
      <c r="D361" s="34" t="s">
        <v>980</v>
      </c>
      <c r="E361" s="35">
        <v>51774424</v>
      </c>
      <c r="F361" s="36">
        <v>9536403</v>
      </c>
      <c r="G361" s="37">
        <f t="shared" si="16"/>
        <v>667548.21000000008</v>
      </c>
      <c r="H361" s="38">
        <f>G361*(1-'[1]Rapport Lottstift'!$Q$6)</f>
        <v>486035.74163223396</v>
      </c>
      <c r="I361" s="39">
        <f t="shared" si="17"/>
        <v>481175.38421591162</v>
      </c>
      <c r="J361" s="40">
        <f t="shared" si="18"/>
        <v>481175</v>
      </c>
      <c r="K361" s="40">
        <v>481175</v>
      </c>
    </row>
    <row r="362" spans="1:11" s="40" customFormat="1" x14ac:dyDescent="0.25">
      <c r="A362" s="34" t="s">
        <v>947</v>
      </c>
      <c r="B362" s="34" t="s">
        <v>981</v>
      </c>
      <c r="C362" s="34" t="s">
        <v>982</v>
      </c>
      <c r="D362" s="34" t="s">
        <v>983</v>
      </c>
      <c r="E362" s="35">
        <v>50387093</v>
      </c>
      <c r="F362" s="36">
        <v>5889915</v>
      </c>
      <c r="G362" s="37">
        <f t="shared" si="16"/>
        <v>412294.05000000005</v>
      </c>
      <c r="H362" s="38">
        <f>G362*(1-'[1]Rapport Lottstift'!$Q$6)</f>
        <v>300187.5240775604</v>
      </c>
      <c r="I362" s="39">
        <f t="shared" si="17"/>
        <v>297185.64883678482</v>
      </c>
      <c r="J362" s="40">
        <f t="shared" si="18"/>
        <v>297185</v>
      </c>
      <c r="K362" s="40">
        <v>297185</v>
      </c>
    </row>
    <row r="363" spans="1:11" s="40" customFormat="1" x14ac:dyDescent="0.25">
      <c r="A363" s="34" t="s">
        <v>947</v>
      </c>
      <c r="B363" s="34" t="s">
        <v>984</v>
      </c>
      <c r="C363" s="34" t="s">
        <v>985</v>
      </c>
      <c r="D363" s="34" t="s">
        <v>986</v>
      </c>
      <c r="E363" s="35">
        <v>49276533</v>
      </c>
      <c r="F363" s="36">
        <v>9019236</v>
      </c>
      <c r="G363" s="37">
        <f t="shared" si="16"/>
        <v>631346.52</v>
      </c>
      <c r="H363" s="38">
        <f>G363*(1-'[1]Rapport Lottstift'!$Q$6)</f>
        <v>459677.62249730248</v>
      </c>
      <c r="I363" s="39">
        <f t="shared" si="17"/>
        <v>455080.84627232945</v>
      </c>
      <c r="J363" s="40">
        <f t="shared" si="18"/>
        <v>455080</v>
      </c>
      <c r="K363" s="40">
        <v>455080</v>
      </c>
    </row>
    <row r="364" spans="1:11" s="40" customFormat="1" x14ac:dyDescent="0.25">
      <c r="A364" s="34" t="s">
        <v>947</v>
      </c>
      <c r="B364" s="34" t="s">
        <v>987</v>
      </c>
      <c r="C364" s="34" t="s">
        <v>988</v>
      </c>
      <c r="D364" s="34" t="s">
        <v>989</v>
      </c>
      <c r="E364" s="35">
        <v>41086216</v>
      </c>
      <c r="F364" s="36">
        <v>9435503</v>
      </c>
      <c r="G364" s="37">
        <f t="shared" si="16"/>
        <v>660485.21000000008</v>
      </c>
      <c r="H364" s="38">
        <f>G364*(1-'[1]Rapport Lottstift'!$Q$6)</f>
        <v>480893.23597987293</v>
      </c>
      <c r="I364" s="39">
        <f t="shared" si="17"/>
        <v>476084.30362007418</v>
      </c>
      <c r="J364" s="40">
        <f t="shared" si="18"/>
        <v>476084</v>
      </c>
      <c r="K364" s="40">
        <v>476084</v>
      </c>
    </row>
    <row r="365" spans="1:11" s="40" customFormat="1" x14ac:dyDescent="0.25">
      <c r="A365" s="34" t="s">
        <v>947</v>
      </c>
      <c r="B365" s="34" t="s">
        <v>990</v>
      </c>
      <c r="C365" s="34" t="s">
        <v>991</v>
      </c>
      <c r="D365" s="34" t="s">
        <v>992</v>
      </c>
      <c r="E365" s="35">
        <v>37323837</v>
      </c>
      <c r="F365" s="36">
        <v>7317258</v>
      </c>
      <c r="G365" s="37">
        <f t="shared" si="16"/>
        <v>512208.06000000006</v>
      </c>
      <c r="H365" s="38">
        <f>G365*(1-'[1]Rapport Lottstift'!$Q$6)</f>
        <v>372934.0002456269</v>
      </c>
      <c r="I365" s="39">
        <f t="shared" si="17"/>
        <v>369204.66024317063</v>
      </c>
      <c r="J365" s="40">
        <f t="shared" si="18"/>
        <v>369204</v>
      </c>
      <c r="K365" s="40">
        <v>369204</v>
      </c>
    </row>
    <row r="366" spans="1:11" s="40" customFormat="1" x14ac:dyDescent="0.25">
      <c r="A366" s="34" t="s">
        <v>947</v>
      </c>
      <c r="B366" s="34" t="s">
        <v>993</v>
      </c>
      <c r="C366" s="34" t="s">
        <v>994</v>
      </c>
      <c r="D366" s="34" t="s">
        <v>995</v>
      </c>
      <c r="E366" s="35">
        <v>36371155</v>
      </c>
      <c r="F366" s="36">
        <v>14582736</v>
      </c>
      <c r="G366" s="37">
        <f t="shared" si="16"/>
        <v>1020791.5200000001</v>
      </c>
      <c r="H366" s="38">
        <f>G366*(1-'[1]Rapport Lottstift'!$Q$6)</f>
        <v>743228.96240721759</v>
      </c>
      <c r="I366" s="39">
        <f t="shared" si="17"/>
        <v>735796.67278314545</v>
      </c>
      <c r="J366" s="40">
        <f t="shared" si="18"/>
        <v>735796</v>
      </c>
      <c r="K366" s="40">
        <v>735796</v>
      </c>
    </row>
    <row r="367" spans="1:11" s="40" customFormat="1" x14ac:dyDescent="0.25">
      <c r="A367" s="34" t="s">
        <v>947</v>
      </c>
      <c r="B367" s="34" t="s">
        <v>996</v>
      </c>
      <c r="C367" s="34" t="s">
        <v>997</v>
      </c>
      <c r="D367" s="34" t="s">
        <v>998</v>
      </c>
      <c r="E367" s="35">
        <v>33812973</v>
      </c>
      <c r="F367" s="36">
        <v>9558355</v>
      </c>
      <c r="G367" s="37">
        <f t="shared" si="16"/>
        <v>669084.85000000009</v>
      </c>
      <c r="H367" s="38">
        <f>G367*(1-'[1]Rapport Lottstift'!$Q$6)</f>
        <v>487154.55515136803</v>
      </c>
      <c r="I367" s="39">
        <f t="shared" si="17"/>
        <v>482283.00959985435</v>
      </c>
      <c r="J367" s="40">
        <f t="shared" si="18"/>
        <v>482283</v>
      </c>
      <c r="K367" s="40">
        <v>482283</v>
      </c>
    </row>
    <row r="368" spans="1:11" s="40" customFormat="1" x14ac:dyDescent="0.25">
      <c r="A368" s="34" t="s">
        <v>947</v>
      </c>
      <c r="B368" s="34" t="s">
        <v>999</v>
      </c>
      <c r="C368" s="34" t="s">
        <v>1000</v>
      </c>
      <c r="D368" s="34" t="s">
        <v>1001</v>
      </c>
      <c r="E368" s="35">
        <v>33223773</v>
      </c>
      <c r="F368" s="36">
        <v>30202252</v>
      </c>
      <c r="G368" s="37">
        <f t="shared" si="16"/>
        <v>2114157.64</v>
      </c>
      <c r="H368" s="38">
        <f>G368*(1-'[1]Rapport Lottstift'!$Q$6)</f>
        <v>1539298.8267991212</v>
      </c>
      <c r="I368" s="39">
        <f t="shared" si="17"/>
        <v>1523905.83853113</v>
      </c>
      <c r="J368" s="40">
        <f t="shared" si="18"/>
        <v>1523905</v>
      </c>
      <c r="K368" s="40">
        <v>1523905</v>
      </c>
    </row>
    <row r="369" spans="1:11" s="40" customFormat="1" x14ac:dyDescent="0.25">
      <c r="A369" s="34" t="s">
        <v>947</v>
      </c>
      <c r="B369" s="34" t="s">
        <v>1002</v>
      </c>
      <c r="C369" s="34" t="s">
        <v>1003</v>
      </c>
      <c r="D369" s="34" t="s">
        <v>1004</v>
      </c>
      <c r="E369" s="35">
        <v>30971996</v>
      </c>
      <c r="F369" s="36">
        <v>13151646</v>
      </c>
      <c r="G369" s="37">
        <f t="shared" si="16"/>
        <v>920615.22000000009</v>
      </c>
      <c r="H369" s="38">
        <f>G369*(1-'[1]Rapport Lottstift'!$Q$6)</f>
        <v>670291.5152908914</v>
      </c>
      <c r="I369" s="39">
        <f t="shared" si="17"/>
        <v>663588.60013798252</v>
      </c>
      <c r="J369" s="40">
        <f t="shared" si="18"/>
        <v>663588</v>
      </c>
      <c r="K369" s="40">
        <v>663588</v>
      </c>
    </row>
    <row r="370" spans="1:11" s="40" customFormat="1" x14ac:dyDescent="0.25">
      <c r="A370" s="34" t="s">
        <v>947</v>
      </c>
      <c r="B370" s="34" t="s">
        <v>1005</v>
      </c>
      <c r="C370" s="34" t="s">
        <v>1006</v>
      </c>
      <c r="D370" s="34" t="s">
        <v>1007</v>
      </c>
      <c r="E370" s="35">
        <v>30912967</v>
      </c>
      <c r="F370" s="36">
        <v>30039515</v>
      </c>
      <c r="G370" s="37">
        <f t="shared" si="16"/>
        <v>2102766.0500000003</v>
      </c>
      <c r="H370" s="38">
        <f>G370*(1-'[1]Rapport Lottstift'!$Q$6)</f>
        <v>1531004.7143873447</v>
      </c>
      <c r="I370" s="39">
        <f t="shared" si="17"/>
        <v>1515694.6672434711</v>
      </c>
      <c r="J370" s="40">
        <f t="shared" si="18"/>
        <v>1515694</v>
      </c>
      <c r="K370" s="40">
        <v>1515694</v>
      </c>
    </row>
    <row r="371" spans="1:11" s="40" customFormat="1" x14ac:dyDescent="0.25">
      <c r="A371" s="34" t="s">
        <v>947</v>
      </c>
      <c r="B371" s="34" t="s">
        <v>1008</v>
      </c>
      <c r="C371" s="34" t="s">
        <v>1009</v>
      </c>
      <c r="D371" s="34" t="s">
        <v>1010</v>
      </c>
      <c r="E371" s="35">
        <v>30711893</v>
      </c>
      <c r="F371" s="36">
        <v>6717089</v>
      </c>
      <c r="G371" s="37">
        <f t="shared" si="16"/>
        <v>470196.23000000004</v>
      </c>
      <c r="H371" s="38">
        <f>G371*(1-'[1]Rapport Lottstift'!$Q$6)</f>
        <v>342345.57135690685</v>
      </c>
      <c r="I371" s="39">
        <f t="shared" si="17"/>
        <v>338922.11564333778</v>
      </c>
      <c r="J371" s="40">
        <f t="shared" si="18"/>
        <v>338922</v>
      </c>
      <c r="K371" s="40">
        <v>338922</v>
      </c>
    </row>
    <row r="372" spans="1:11" s="40" customFormat="1" x14ac:dyDescent="0.25">
      <c r="A372" s="34" t="s">
        <v>947</v>
      </c>
      <c r="B372" s="34" t="s">
        <v>1011</v>
      </c>
      <c r="C372" s="34" t="s">
        <v>1012</v>
      </c>
      <c r="D372" s="34" t="s">
        <v>1013</v>
      </c>
      <c r="E372" s="35">
        <v>30356876</v>
      </c>
      <c r="F372" s="36">
        <v>7302631</v>
      </c>
      <c r="G372" s="37">
        <f t="shared" si="16"/>
        <v>511184.17000000004</v>
      </c>
      <c r="H372" s="38">
        <f>G372*(1-'[1]Rapport Lottstift'!$Q$6)</f>
        <v>372188.51530829206</v>
      </c>
      <c r="I372" s="39">
        <f t="shared" si="17"/>
        <v>368466.63015520916</v>
      </c>
      <c r="J372" s="40">
        <f t="shared" si="18"/>
        <v>368466</v>
      </c>
      <c r="K372" s="40">
        <v>368466</v>
      </c>
    </row>
    <row r="373" spans="1:11" s="40" customFormat="1" x14ac:dyDescent="0.25">
      <c r="A373" s="34" t="s">
        <v>947</v>
      </c>
      <c r="B373" s="34" t="s">
        <v>1014</v>
      </c>
      <c r="C373" s="34" t="s">
        <v>1015</v>
      </c>
      <c r="D373" s="34" t="s">
        <v>1016</v>
      </c>
      <c r="E373" s="35">
        <v>28098752</v>
      </c>
      <c r="F373" s="36">
        <v>25750536</v>
      </c>
      <c r="G373" s="37">
        <f t="shared" si="16"/>
        <v>1802537.5200000003</v>
      </c>
      <c r="H373" s="38">
        <f>G373*(1-'[1]Rapport Lottstift'!$Q$6)</f>
        <v>1312411.0696860796</v>
      </c>
      <c r="I373" s="39">
        <f t="shared" si="17"/>
        <v>1299286.9589892188</v>
      </c>
      <c r="J373" s="40">
        <f t="shared" si="18"/>
        <v>1299286</v>
      </c>
      <c r="K373" s="40">
        <v>1299286</v>
      </c>
    </row>
    <row r="374" spans="1:11" s="40" customFormat="1" x14ac:dyDescent="0.25">
      <c r="A374" s="34" t="s">
        <v>947</v>
      </c>
      <c r="B374" s="34" t="s">
        <v>1017</v>
      </c>
      <c r="C374" s="34" t="s">
        <v>1018</v>
      </c>
      <c r="D374" s="34" t="s">
        <v>1019</v>
      </c>
      <c r="E374" s="35">
        <v>27980227</v>
      </c>
      <c r="F374" s="36">
        <v>23022581</v>
      </c>
      <c r="G374" s="37">
        <f t="shared" si="16"/>
        <v>1611580.6700000002</v>
      </c>
      <c r="H374" s="38">
        <f>G374*(1-'[1]Rapport Lottstift'!$Q$6)</f>
        <v>1173377.1350291276</v>
      </c>
      <c r="I374" s="39">
        <f t="shared" si="17"/>
        <v>1161643.3636788363</v>
      </c>
      <c r="J374" s="40">
        <f t="shared" si="18"/>
        <v>1161643</v>
      </c>
      <c r="K374" s="40">
        <v>1161643</v>
      </c>
    </row>
    <row r="375" spans="1:11" s="40" customFormat="1" x14ac:dyDescent="0.25">
      <c r="A375" s="34" t="s">
        <v>947</v>
      </c>
      <c r="B375" s="34" t="s">
        <v>1020</v>
      </c>
      <c r="C375" s="34" t="s">
        <v>1021</v>
      </c>
      <c r="D375" s="34" t="s">
        <v>1022</v>
      </c>
      <c r="E375" s="35">
        <v>27249171</v>
      </c>
      <c r="F375" s="36">
        <v>10982359</v>
      </c>
      <c r="G375" s="37">
        <f t="shared" si="16"/>
        <v>768765.13000000012</v>
      </c>
      <c r="H375" s="38">
        <f>G375*(1-'[1]Rapport Lottstift'!$Q$6)</f>
        <v>559730.85464576527</v>
      </c>
      <c r="I375" s="39">
        <f t="shared" si="17"/>
        <v>554133.5460993076</v>
      </c>
      <c r="J375" s="40">
        <f t="shared" si="18"/>
        <v>554133</v>
      </c>
      <c r="K375" s="40">
        <v>554133</v>
      </c>
    </row>
    <row r="376" spans="1:11" s="40" customFormat="1" x14ac:dyDescent="0.25">
      <c r="A376" s="34" t="s">
        <v>947</v>
      </c>
      <c r="B376" s="34" t="s">
        <v>1023</v>
      </c>
      <c r="C376" s="34" t="s">
        <v>1024</v>
      </c>
      <c r="D376" s="34" t="s">
        <v>1025</v>
      </c>
      <c r="E376" s="35">
        <v>26370419</v>
      </c>
      <c r="F376" s="36">
        <v>6450038</v>
      </c>
      <c r="G376" s="37">
        <f t="shared" si="16"/>
        <v>451502.66000000003</v>
      </c>
      <c r="H376" s="38">
        <f>G376*(1-'[1]Rapport Lottstift'!$Q$6)</f>
        <v>328734.95414215309</v>
      </c>
      <c r="I376" s="39">
        <f t="shared" si="17"/>
        <v>325447.60460073157</v>
      </c>
      <c r="J376" s="40">
        <f t="shared" si="18"/>
        <v>325447</v>
      </c>
      <c r="K376" s="40">
        <v>325447</v>
      </c>
    </row>
    <row r="377" spans="1:11" s="40" customFormat="1" x14ac:dyDescent="0.25">
      <c r="A377" s="34" t="s">
        <v>947</v>
      </c>
      <c r="B377" s="34" t="s">
        <v>1026</v>
      </c>
      <c r="C377" s="34" t="s">
        <v>1027</v>
      </c>
      <c r="D377" s="34" t="s">
        <v>1028</v>
      </c>
      <c r="E377" s="35">
        <v>25438647</v>
      </c>
      <c r="F377" s="36">
        <v>24706807</v>
      </c>
      <c r="G377" s="37">
        <f t="shared" si="16"/>
        <v>1729476.4900000002</v>
      </c>
      <c r="H377" s="38">
        <f>G377*(1-'[1]Rapport Lottstift'!$Q$6)</f>
        <v>1259216.0024706873</v>
      </c>
      <c r="I377" s="39">
        <f t="shared" si="17"/>
        <v>1246623.8424459803</v>
      </c>
      <c r="J377" s="40">
        <f t="shared" si="18"/>
        <v>1246623</v>
      </c>
      <c r="K377" s="40">
        <v>1246623</v>
      </c>
    </row>
    <row r="378" spans="1:11" s="40" customFormat="1" x14ac:dyDescent="0.25">
      <c r="A378" s="34" t="s">
        <v>947</v>
      </c>
      <c r="B378" s="34" t="s">
        <v>1029</v>
      </c>
      <c r="C378" s="34" t="s">
        <v>1030</v>
      </c>
      <c r="D378" s="34" t="s">
        <v>1031</v>
      </c>
      <c r="E378" s="35">
        <v>25382020</v>
      </c>
      <c r="F378" s="36">
        <v>22878515</v>
      </c>
      <c r="G378" s="37">
        <f t="shared" si="16"/>
        <v>1601496.05</v>
      </c>
      <c r="H378" s="38">
        <f>G378*(1-'[1]Rapport Lottstift'!$Q$6)</f>
        <v>1166034.6155116544</v>
      </c>
      <c r="I378" s="39">
        <f t="shared" si="17"/>
        <v>1154374.2693565378</v>
      </c>
      <c r="J378" s="40">
        <f t="shared" si="18"/>
        <v>1154374</v>
      </c>
      <c r="K378" s="40">
        <v>1154374</v>
      </c>
    </row>
    <row r="379" spans="1:11" s="40" customFormat="1" x14ac:dyDescent="0.25">
      <c r="A379" s="34" t="s">
        <v>947</v>
      </c>
      <c r="B379" s="34" t="s">
        <v>1032</v>
      </c>
      <c r="C379" s="34" t="s">
        <v>1033</v>
      </c>
      <c r="D379" s="34" t="s">
        <v>1034</v>
      </c>
      <c r="E379" s="35">
        <v>23844024</v>
      </c>
      <c r="F379" s="36">
        <v>18629873</v>
      </c>
      <c r="G379" s="37">
        <f t="shared" si="16"/>
        <v>1304091.1100000001</v>
      </c>
      <c r="H379" s="38">
        <f>G379*(1-'[1]Rapport Lottstift'!$Q$6)</f>
        <v>949496.80084507028</v>
      </c>
      <c r="I379" s="39">
        <f t="shared" si="17"/>
        <v>940001.83283661958</v>
      </c>
      <c r="J379" s="40">
        <f t="shared" si="18"/>
        <v>940001</v>
      </c>
      <c r="K379" s="40">
        <v>940001</v>
      </c>
    </row>
    <row r="380" spans="1:11" s="40" customFormat="1" x14ac:dyDescent="0.25">
      <c r="A380" s="34" t="s">
        <v>947</v>
      </c>
      <c r="B380" s="34" t="s">
        <v>1035</v>
      </c>
      <c r="C380" s="34" t="s">
        <v>1036</v>
      </c>
      <c r="D380" s="34" t="s">
        <v>1037</v>
      </c>
      <c r="E380" s="35">
        <v>23826686</v>
      </c>
      <c r="F380" s="36">
        <v>12972607</v>
      </c>
      <c r="G380" s="37">
        <f t="shared" si="16"/>
        <v>908082.49000000011</v>
      </c>
      <c r="H380" s="38">
        <f>G380*(1-'[1]Rapport Lottstift'!$Q$6)</f>
        <v>661166.54928996915</v>
      </c>
      <c r="I380" s="39">
        <f t="shared" si="17"/>
        <v>654554.88379706943</v>
      </c>
      <c r="J380" s="40">
        <f t="shared" si="18"/>
        <v>654554</v>
      </c>
      <c r="K380" s="40">
        <v>654554</v>
      </c>
    </row>
    <row r="381" spans="1:11" s="40" customFormat="1" x14ac:dyDescent="0.25">
      <c r="A381" s="34" t="s">
        <v>947</v>
      </c>
      <c r="B381" s="34" t="s">
        <v>1038</v>
      </c>
      <c r="C381" s="34" t="s">
        <v>1039</v>
      </c>
      <c r="D381" s="34" t="s">
        <v>1040</v>
      </c>
      <c r="E381" s="35">
        <v>23712900</v>
      </c>
      <c r="F381" s="36">
        <v>12257583</v>
      </c>
      <c r="G381" s="37">
        <f t="shared" si="16"/>
        <v>858030.81</v>
      </c>
      <c r="H381" s="38">
        <f>G381*(1-'[1]Rapport Lottstift'!$Q$6)</f>
        <v>624724.37920499616</v>
      </c>
      <c r="I381" s="39">
        <f t="shared" si="17"/>
        <v>618477.13541294623</v>
      </c>
      <c r="J381" s="40">
        <f t="shared" si="18"/>
        <v>618477</v>
      </c>
      <c r="K381" s="40">
        <v>618477</v>
      </c>
    </row>
    <row r="382" spans="1:11" s="40" customFormat="1" x14ac:dyDescent="0.25">
      <c r="A382" s="34" t="s">
        <v>947</v>
      </c>
      <c r="B382" s="34" t="s">
        <v>1041</v>
      </c>
      <c r="C382" s="34" t="s">
        <v>1042</v>
      </c>
      <c r="D382" s="34" t="s">
        <v>1043</v>
      </c>
      <c r="E382" s="35">
        <v>23340522</v>
      </c>
      <c r="F382" s="36">
        <v>13465590</v>
      </c>
      <c r="G382" s="37">
        <f t="shared" si="16"/>
        <v>942591.3</v>
      </c>
      <c r="H382" s="38">
        <f>G382*(1-'[1]Rapport Lottstift'!$Q$6)</f>
        <v>686292.09799183114</v>
      </c>
      <c r="I382" s="39">
        <f t="shared" si="17"/>
        <v>679429.17701191281</v>
      </c>
      <c r="J382" s="40">
        <f t="shared" si="18"/>
        <v>679429</v>
      </c>
      <c r="K382" s="40">
        <v>679429</v>
      </c>
    </row>
    <row r="383" spans="1:11" s="40" customFormat="1" x14ac:dyDescent="0.25">
      <c r="A383" s="34" t="s">
        <v>947</v>
      </c>
      <c r="B383" s="34" t="s">
        <v>1044</v>
      </c>
      <c r="C383" s="34" t="s">
        <v>1045</v>
      </c>
      <c r="D383" s="34" t="s">
        <v>1046</v>
      </c>
      <c r="E383" s="35">
        <v>22621315</v>
      </c>
      <c r="F383" s="36">
        <v>19754746</v>
      </c>
      <c r="G383" s="37">
        <f t="shared" si="16"/>
        <v>1382832.2200000002</v>
      </c>
      <c r="H383" s="38">
        <f>G383*(1-'[1]Rapport Lottstift'!$Q$6)</f>
        <v>1006827.4823186905</v>
      </c>
      <c r="I383" s="39">
        <f t="shared" si="17"/>
        <v>996759.20749550359</v>
      </c>
      <c r="J383" s="40">
        <f t="shared" si="18"/>
        <v>996759</v>
      </c>
      <c r="K383" s="40">
        <v>996759</v>
      </c>
    </row>
    <row r="384" spans="1:11" s="40" customFormat="1" x14ac:dyDescent="0.25">
      <c r="A384" s="34" t="s">
        <v>947</v>
      </c>
      <c r="B384" s="34" t="s">
        <v>1047</v>
      </c>
      <c r="C384" s="34" t="s">
        <v>1048</v>
      </c>
      <c r="D384" s="34" t="s">
        <v>1049</v>
      </c>
      <c r="E384" s="35">
        <v>21785579</v>
      </c>
      <c r="F384" s="36">
        <v>18953274</v>
      </c>
      <c r="G384" s="37">
        <f t="shared" si="16"/>
        <v>1326729.1800000002</v>
      </c>
      <c r="H384" s="38">
        <f>G384*(1-'[1]Rapport Lottstift'!$Q$6)</f>
        <v>965979.37240581564</v>
      </c>
      <c r="I384" s="39">
        <f t="shared" si="17"/>
        <v>956319.57868175744</v>
      </c>
      <c r="J384" s="40">
        <f t="shared" si="18"/>
        <v>956319</v>
      </c>
      <c r="K384" s="40">
        <v>956319</v>
      </c>
    </row>
    <row r="385" spans="1:11" s="40" customFormat="1" x14ac:dyDescent="0.25">
      <c r="A385" s="34" t="s">
        <v>947</v>
      </c>
      <c r="B385" s="34" t="s">
        <v>1050</v>
      </c>
      <c r="C385" s="34" t="s">
        <v>1051</v>
      </c>
      <c r="D385" s="34" t="s">
        <v>1052</v>
      </c>
      <c r="E385" s="35">
        <v>21740720</v>
      </c>
      <c r="F385" s="36">
        <v>13354251</v>
      </c>
      <c r="G385" s="37">
        <f t="shared" si="16"/>
        <v>934797.57000000007</v>
      </c>
      <c r="H385" s="38">
        <f>G385*(1-'[1]Rapport Lottstift'!$Q$6)</f>
        <v>680617.55451484188</v>
      </c>
      <c r="I385" s="39">
        <f t="shared" si="17"/>
        <v>673811.37896969344</v>
      </c>
      <c r="J385" s="40">
        <f t="shared" si="18"/>
        <v>673811</v>
      </c>
      <c r="K385" s="40">
        <v>673811</v>
      </c>
    </row>
    <row r="386" spans="1:11" s="40" customFormat="1" x14ac:dyDescent="0.25">
      <c r="A386" s="34" t="s">
        <v>947</v>
      </c>
      <c r="B386" s="34" t="s">
        <v>1053</v>
      </c>
      <c r="C386" s="34" t="s">
        <v>1054</v>
      </c>
      <c r="D386" s="34" t="s">
        <v>1055</v>
      </c>
      <c r="E386" s="35">
        <v>21666599</v>
      </c>
      <c r="F386" s="36">
        <v>17116094</v>
      </c>
      <c r="G386" s="37">
        <f t="shared" si="16"/>
        <v>1198126.58</v>
      </c>
      <c r="H386" s="38">
        <f>G386*(1-'[1]Rapport Lottstift'!$Q$6)</f>
        <v>872344.99644541333</v>
      </c>
      <c r="I386" s="39">
        <f t="shared" si="17"/>
        <v>863621.54648095916</v>
      </c>
      <c r="J386" s="40">
        <f t="shared" si="18"/>
        <v>863621</v>
      </c>
      <c r="K386" s="40">
        <v>863621</v>
      </c>
    </row>
    <row r="387" spans="1:11" s="40" customFormat="1" x14ac:dyDescent="0.25">
      <c r="A387" s="34" t="s">
        <v>947</v>
      </c>
      <c r="B387" s="34" t="s">
        <v>1056</v>
      </c>
      <c r="C387" s="34" t="s">
        <v>1057</v>
      </c>
      <c r="D387" s="34" t="s">
        <v>1058</v>
      </c>
      <c r="E387" s="35">
        <v>20619545</v>
      </c>
      <c r="F387" s="36">
        <v>8021217</v>
      </c>
      <c r="G387" s="37">
        <f t="shared" si="16"/>
        <v>561485.19000000006</v>
      </c>
      <c r="H387" s="38">
        <f>G387*(1-'[1]Rapport Lottstift'!$Q$6)</f>
        <v>408812.227565056</v>
      </c>
      <c r="I387" s="39">
        <f t="shared" si="17"/>
        <v>404724.10528940544</v>
      </c>
      <c r="J387" s="40">
        <f t="shared" si="18"/>
        <v>404724</v>
      </c>
      <c r="K387" s="40">
        <v>404724</v>
      </c>
    </row>
    <row r="388" spans="1:11" s="40" customFormat="1" x14ac:dyDescent="0.25">
      <c r="A388" s="34" t="s">
        <v>947</v>
      </c>
      <c r="B388" s="34" t="s">
        <v>1059</v>
      </c>
      <c r="C388" s="34" t="s">
        <v>1060</v>
      </c>
      <c r="D388" s="34" t="s">
        <v>1061</v>
      </c>
      <c r="E388" s="35">
        <v>20429997</v>
      </c>
      <c r="F388" s="36">
        <v>4033709</v>
      </c>
      <c r="G388" s="37">
        <f t="shared" si="16"/>
        <v>282359.63</v>
      </c>
      <c r="H388" s="38">
        <f>G388*(1-'[1]Rapport Lottstift'!$Q$6)</f>
        <v>205583.46216530661</v>
      </c>
      <c r="I388" s="39">
        <f t="shared" si="17"/>
        <v>203527.62754365354</v>
      </c>
      <c r="J388" s="40">
        <f t="shared" si="18"/>
        <v>203527</v>
      </c>
      <c r="K388" s="40">
        <v>203527</v>
      </c>
    </row>
    <row r="389" spans="1:11" s="40" customFormat="1" x14ac:dyDescent="0.25">
      <c r="A389" s="34" t="s">
        <v>947</v>
      </c>
      <c r="B389" s="34" t="s">
        <v>1062</v>
      </c>
      <c r="C389" s="34" t="s">
        <v>1063</v>
      </c>
      <c r="D389" s="34" t="s">
        <v>1064</v>
      </c>
      <c r="E389" s="35">
        <v>19962634</v>
      </c>
      <c r="F389" s="36">
        <v>17622314</v>
      </c>
      <c r="G389" s="37">
        <f t="shared" si="16"/>
        <v>1233561.9800000002</v>
      </c>
      <c r="H389" s="38">
        <f>G389*(1-'[1]Rapport Lottstift'!$Q$6)</f>
        <v>898145.18684519723</v>
      </c>
      <c r="I389" s="39">
        <f t="shared" si="17"/>
        <v>889163.73497674521</v>
      </c>
      <c r="J389" s="40">
        <f t="shared" si="18"/>
        <v>889163</v>
      </c>
      <c r="K389" s="40">
        <v>889163</v>
      </c>
    </row>
    <row r="390" spans="1:11" s="40" customFormat="1" x14ac:dyDescent="0.25">
      <c r="A390" s="34" t="s">
        <v>947</v>
      </c>
      <c r="B390" s="34" t="s">
        <v>1065</v>
      </c>
      <c r="C390" s="34" t="s">
        <v>1066</v>
      </c>
      <c r="D390" s="34" t="s">
        <v>1067</v>
      </c>
      <c r="E390" s="35">
        <v>19782800</v>
      </c>
      <c r="F390" s="36">
        <v>17312744</v>
      </c>
      <c r="G390" s="37">
        <f t="shared" ref="G390:G453" si="19">F390*0.07</f>
        <v>1211892.08</v>
      </c>
      <c r="H390" s="38">
        <f>G390*(1-'[1]Rapport Lottstift'!$Q$6)</f>
        <v>882367.53099979181</v>
      </c>
      <c r="I390" s="39">
        <f t="shared" ref="I390:I453" si="20">H390*0.99</f>
        <v>873543.85568979383</v>
      </c>
      <c r="J390" s="40">
        <f t="shared" ref="J390:J453" si="21">INT(I390)</f>
        <v>873543</v>
      </c>
      <c r="K390" s="40">
        <v>873543</v>
      </c>
    </row>
    <row r="391" spans="1:11" s="40" customFormat="1" x14ac:dyDescent="0.25">
      <c r="A391" s="34" t="s">
        <v>947</v>
      </c>
      <c r="B391" s="34" t="s">
        <v>1068</v>
      </c>
      <c r="C391" s="34" t="s">
        <v>1069</v>
      </c>
      <c r="D391" s="34" t="s">
        <v>1070</v>
      </c>
      <c r="E391" s="35">
        <v>19532953</v>
      </c>
      <c r="F391" s="36">
        <v>19334341</v>
      </c>
      <c r="G391" s="37">
        <f t="shared" si="19"/>
        <v>1353403.87</v>
      </c>
      <c r="H391" s="38">
        <f>G391*(1-'[1]Rapport Lottstift'!$Q$6)</f>
        <v>985400.97004137805</v>
      </c>
      <c r="I391" s="39">
        <f t="shared" si="20"/>
        <v>975546.96034096426</v>
      </c>
      <c r="J391" s="40">
        <f t="shared" si="21"/>
        <v>975546</v>
      </c>
      <c r="K391" s="40">
        <v>975546</v>
      </c>
    </row>
    <row r="392" spans="1:11" s="40" customFormat="1" x14ac:dyDescent="0.25">
      <c r="A392" s="34" t="s">
        <v>947</v>
      </c>
      <c r="B392" s="34" t="s">
        <v>1071</v>
      </c>
      <c r="C392" s="34" t="s">
        <v>1072</v>
      </c>
      <c r="D392" s="34" t="s">
        <v>1073</v>
      </c>
      <c r="E392" s="35">
        <v>19494091</v>
      </c>
      <c r="F392" s="36">
        <v>18838563</v>
      </c>
      <c r="G392" s="37">
        <f t="shared" si="19"/>
        <v>1318699.4100000001</v>
      </c>
      <c r="H392" s="38">
        <f>G392*(1-'[1]Rapport Lottstift'!$Q$6)</f>
        <v>960132.97036530043</v>
      </c>
      <c r="I392" s="39">
        <f t="shared" si="20"/>
        <v>950531.64066164743</v>
      </c>
      <c r="J392" s="40">
        <f t="shared" si="21"/>
        <v>950531</v>
      </c>
      <c r="K392" s="40">
        <v>950531</v>
      </c>
    </row>
    <row r="393" spans="1:11" s="40" customFormat="1" x14ac:dyDescent="0.25">
      <c r="A393" s="34" t="s">
        <v>947</v>
      </c>
      <c r="B393" s="34" t="s">
        <v>1074</v>
      </c>
      <c r="C393" s="34" t="s">
        <v>1075</v>
      </c>
      <c r="D393" s="34" t="s">
        <v>1076</v>
      </c>
      <c r="E393" s="35">
        <v>19422190</v>
      </c>
      <c r="F393" s="36">
        <v>15140849</v>
      </c>
      <c r="G393" s="37">
        <f t="shared" si="19"/>
        <v>1059859.4300000002</v>
      </c>
      <c r="H393" s="38">
        <f>G393*(1-'[1]Rapport Lottstift'!$Q$6)</f>
        <v>771673.95008963742</v>
      </c>
      <c r="I393" s="39">
        <f t="shared" si="20"/>
        <v>763957.210588741</v>
      </c>
      <c r="J393" s="40">
        <f t="shared" si="21"/>
        <v>763957</v>
      </c>
      <c r="K393" s="40">
        <v>763957</v>
      </c>
    </row>
    <row r="394" spans="1:11" s="40" customFormat="1" x14ac:dyDescent="0.25">
      <c r="A394" s="34" t="s">
        <v>947</v>
      </c>
      <c r="B394" s="34" t="s">
        <v>1077</v>
      </c>
      <c r="C394" s="34" t="s">
        <v>1078</v>
      </c>
      <c r="D394" s="34" t="s">
        <v>1079</v>
      </c>
      <c r="E394" s="35">
        <v>19082442</v>
      </c>
      <c r="F394" s="36">
        <v>14155028</v>
      </c>
      <c r="G394" s="37">
        <f t="shared" si="19"/>
        <v>990851.96000000008</v>
      </c>
      <c r="H394" s="38">
        <f>G394*(1-'[1]Rapport Lottstift'!$Q$6)</f>
        <v>721430.2428080102</v>
      </c>
      <c r="I394" s="39">
        <f t="shared" si="20"/>
        <v>714215.94037993008</v>
      </c>
      <c r="J394" s="40">
        <f t="shared" si="21"/>
        <v>714215</v>
      </c>
      <c r="K394" s="40">
        <v>714215</v>
      </c>
    </row>
    <row r="395" spans="1:11" s="40" customFormat="1" x14ac:dyDescent="0.25">
      <c r="A395" s="34" t="s">
        <v>947</v>
      </c>
      <c r="B395" s="34" t="s">
        <v>1080</v>
      </c>
      <c r="C395" s="34" t="s">
        <v>1081</v>
      </c>
      <c r="D395" s="34" t="s">
        <v>1082</v>
      </c>
      <c r="E395" s="35">
        <v>18999384</v>
      </c>
      <c r="F395" s="36">
        <v>14586213</v>
      </c>
      <c r="G395" s="37">
        <f t="shared" si="19"/>
        <v>1021034.9100000001</v>
      </c>
      <c r="H395" s="38">
        <f>G395*(1-'[1]Rapport Lottstift'!$Q$6)</f>
        <v>743406.1724384689</v>
      </c>
      <c r="I395" s="39">
        <f t="shared" si="20"/>
        <v>735972.11071408424</v>
      </c>
      <c r="J395" s="40">
        <f t="shared" si="21"/>
        <v>735972</v>
      </c>
      <c r="K395" s="40">
        <v>735972</v>
      </c>
    </row>
    <row r="396" spans="1:11" s="40" customFormat="1" x14ac:dyDescent="0.25">
      <c r="A396" s="34" t="s">
        <v>947</v>
      </c>
      <c r="B396" s="34" t="s">
        <v>1083</v>
      </c>
      <c r="C396" s="34" t="s">
        <v>1084</v>
      </c>
      <c r="D396" s="34" t="s">
        <v>1085</v>
      </c>
      <c r="E396" s="35">
        <v>18419721</v>
      </c>
      <c r="F396" s="36">
        <v>3884946</v>
      </c>
      <c r="G396" s="37">
        <f t="shared" si="19"/>
        <v>271946.22000000003</v>
      </c>
      <c r="H396" s="38">
        <f>G396*(1-'[1]Rapport Lottstift'!$Q$6)</f>
        <v>198001.55365824836</v>
      </c>
      <c r="I396" s="39">
        <f t="shared" si="20"/>
        <v>196021.53812166589</v>
      </c>
      <c r="J396" s="40">
        <f t="shared" si="21"/>
        <v>196021</v>
      </c>
      <c r="K396" s="40">
        <v>196021</v>
      </c>
    </row>
    <row r="397" spans="1:11" s="40" customFormat="1" x14ac:dyDescent="0.25">
      <c r="A397" s="34" t="s">
        <v>947</v>
      </c>
      <c r="B397" s="34" t="s">
        <v>1086</v>
      </c>
      <c r="C397" s="34" t="s">
        <v>1087</v>
      </c>
      <c r="D397" s="34" t="s">
        <v>1088</v>
      </c>
      <c r="E397" s="35">
        <v>18383437</v>
      </c>
      <c r="F397" s="36">
        <v>17116451</v>
      </c>
      <c r="G397" s="37">
        <f t="shared" si="19"/>
        <v>1198151.57</v>
      </c>
      <c r="H397" s="38">
        <f>G397*(1-'[1]Rapport Lottstift'!$Q$6)</f>
        <v>872363.19143567991</v>
      </c>
      <c r="I397" s="39">
        <f t="shared" si="20"/>
        <v>863639.55952132307</v>
      </c>
      <c r="J397" s="40">
        <f t="shared" si="21"/>
        <v>863639</v>
      </c>
      <c r="K397" s="40">
        <v>863639</v>
      </c>
    </row>
    <row r="398" spans="1:11" s="40" customFormat="1" x14ac:dyDescent="0.25">
      <c r="A398" s="34" t="s">
        <v>947</v>
      </c>
      <c r="B398" s="34" t="s">
        <v>1089</v>
      </c>
      <c r="C398" s="34" t="s">
        <v>1090</v>
      </c>
      <c r="D398" s="34" t="s">
        <v>1091</v>
      </c>
      <c r="E398" s="35">
        <v>18271584</v>
      </c>
      <c r="F398" s="36">
        <v>15539733</v>
      </c>
      <c r="G398" s="37">
        <f t="shared" si="19"/>
        <v>1087781.31</v>
      </c>
      <c r="H398" s="38">
        <f>G398*(1-'[1]Rapport Lottstift'!$Q$6)</f>
        <v>792003.6153486697</v>
      </c>
      <c r="I398" s="39">
        <f t="shared" si="20"/>
        <v>784083.579195183</v>
      </c>
      <c r="J398" s="40">
        <f t="shared" si="21"/>
        <v>784083</v>
      </c>
      <c r="K398" s="40">
        <v>784083</v>
      </c>
    </row>
    <row r="399" spans="1:11" s="40" customFormat="1" x14ac:dyDescent="0.25">
      <c r="A399" s="34" t="s">
        <v>947</v>
      </c>
      <c r="B399" s="34" t="s">
        <v>1092</v>
      </c>
      <c r="C399" s="34" t="s">
        <v>1093</v>
      </c>
      <c r="D399" s="34" t="s">
        <v>1094</v>
      </c>
      <c r="E399" s="35">
        <v>18107578</v>
      </c>
      <c r="F399" s="36">
        <v>18107578</v>
      </c>
      <c r="G399" s="37">
        <f t="shared" si="19"/>
        <v>1267530.4600000002</v>
      </c>
      <c r="H399" s="38">
        <f>G399*(1-'[1]Rapport Lottstift'!$Q$6)</f>
        <v>922877.32621969981</v>
      </c>
      <c r="I399" s="39">
        <f t="shared" si="20"/>
        <v>913648.55295750278</v>
      </c>
      <c r="J399" s="40">
        <f t="shared" si="21"/>
        <v>913648</v>
      </c>
      <c r="K399" s="40">
        <v>913648</v>
      </c>
    </row>
    <row r="400" spans="1:11" s="40" customFormat="1" x14ac:dyDescent="0.25">
      <c r="A400" s="34" t="s">
        <v>947</v>
      </c>
      <c r="B400" s="34" t="s">
        <v>1095</v>
      </c>
      <c r="C400" s="34" t="s">
        <v>1096</v>
      </c>
      <c r="D400" s="34" t="s">
        <v>1097</v>
      </c>
      <c r="E400" s="35">
        <v>17586236</v>
      </c>
      <c r="F400" s="36">
        <v>5809497</v>
      </c>
      <c r="G400" s="37">
        <f t="shared" si="19"/>
        <v>406664.79000000004</v>
      </c>
      <c r="H400" s="38">
        <f>G400*(1-'[1]Rapport Lottstift'!$Q$6)</f>
        <v>296088.91139617719</v>
      </c>
      <c r="I400" s="39">
        <f t="shared" si="20"/>
        <v>293128.02228221542</v>
      </c>
      <c r="J400" s="40">
        <f t="shared" si="21"/>
        <v>293128</v>
      </c>
      <c r="K400" s="40">
        <v>293128</v>
      </c>
    </row>
    <row r="401" spans="1:11" s="40" customFormat="1" x14ac:dyDescent="0.25">
      <c r="A401" s="34" t="s">
        <v>947</v>
      </c>
      <c r="B401" s="34" t="s">
        <v>1098</v>
      </c>
      <c r="C401" s="34" t="s">
        <v>1099</v>
      </c>
      <c r="D401" s="34" t="s">
        <v>1100</v>
      </c>
      <c r="E401" s="35">
        <v>17146822</v>
      </c>
      <c r="F401" s="36">
        <v>15044558</v>
      </c>
      <c r="G401" s="37">
        <f t="shared" si="19"/>
        <v>1053119.06</v>
      </c>
      <c r="H401" s="38">
        <f>G401*(1-'[1]Rapport Lottstift'!$Q$6)</f>
        <v>766766.34838724392</v>
      </c>
      <c r="I401" s="39">
        <f t="shared" si="20"/>
        <v>759098.6849033715</v>
      </c>
      <c r="J401" s="40">
        <f t="shared" si="21"/>
        <v>759098</v>
      </c>
      <c r="K401" s="40">
        <v>759098</v>
      </c>
    </row>
    <row r="402" spans="1:11" s="40" customFormat="1" x14ac:dyDescent="0.25">
      <c r="A402" s="34" t="s">
        <v>947</v>
      </c>
      <c r="B402" s="34" t="s">
        <v>1101</v>
      </c>
      <c r="C402" s="34" t="s">
        <v>1102</v>
      </c>
      <c r="D402" s="34" t="s">
        <v>1103</v>
      </c>
      <c r="E402" s="35">
        <v>16758433</v>
      </c>
      <c r="F402" s="36">
        <v>12415947</v>
      </c>
      <c r="G402" s="37">
        <f t="shared" si="19"/>
        <v>869116.29</v>
      </c>
      <c r="H402" s="38">
        <f>G402*(1-'[1]Rapport Lottstift'!$Q$6)</f>
        <v>632795.61572759773</v>
      </c>
      <c r="I402" s="39">
        <f t="shared" si="20"/>
        <v>626467.65957032179</v>
      </c>
      <c r="J402" s="40">
        <f t="shared" si="21"/>
        <v>626467</v>
      </c>
      <c r="K402" s="40">
        <v>626467</v>
      </c>
    </row>
    <row r="403" spans="1:11" s="40" customFormat="1" x14ac:dyDescent="0.25">
      <c r="A403" s="34" t="s">
        <v>947</v>
      </c>
      <c r="B403" s="34" t="s">
        <v>1104</v>
      </c>
      <c r="C403" s="34" t="s">
        <v>1105</v>
      </c>
      <c r="D403" s="34" t="s">
        <v>1106</v>
      </c>
      <c r="E403" s="35">
        <v>16717273</v>
      </c>
      <c r="F403" s="36">
        <v>14854761</v>
      </c>
      <c r="G403" s="37">
        <f t="shared" si="19"/>
        <v>1039833.2700000001</v>
      </c>
      <c r="H403" s="38">
        <f>G403*(1-'[1]Rapport Lottstift'!$Q$6)</f>
        <v>757093.08629307977</v>
      </c>
      <c r="I403" s="39">
        <f t="shared" si="20"/>
        <v>749522.15543014894</v>
      </c>
      <c r="J403" s="40">
        <f t="shared" si="21"/>
        <v>749522</v>
      </c>
      <c r="K403" s="40">
        <v>749522</v>
      </c>
    </row>
    <row r="404" spans="1:11" s="40" customFormat="1" x14ac:dyDescent="0.25">
      <c r="A404" s="34" t="s">
        <v>947</v>
      </c>
      <c r="B404" s="34" t="s">
        <v>1107</v>
      </c>
      <c r="C404" s="34" t="s">
        <v>1108</v>
      </c>
      <c r="D404" s="34" t="s">
        <v>1109</v>
      </c>
      <c r="E404" s="35">
        <v>16616397</v>
      </c>
      <c r="F404" s="36">
        <v>13595572</v>
      </c>
      <c r="G404" s="37">
        <f t="shared" si="19"/>
        <v>951690.04</v>
      </c>
      <c r="H404" s="38">
        <f>G404*(1-'[1]Rapport Lottstift'!$Q$6)</f>
        <v>692916.80730506394</v>
      </c>
      <c r="I404" s="39">
        <f t="shared" si="20"/>
        <v>685987.63923201326</v>
      </c>
      <c r="J404" s="40">
        <f t="shared" si="21"/>
        <v>685987</v>
      </c>
      <c r="K404" s="40">
        <v>685987</v>
      </c>
    </row>
    <row r="405" spans="1:11" s="40" customFormat="1" x14ac:dyDescent="0.25">
      <c r="A405" s="34" t="s">
        <v>947</v>
      </c>
      <c r="B405" s="34" t="s">
        <v>1110</v>
      </c>
      <c r="C405" s="34" t="s">
        <v>1111</v>
      </c>
      <c r="D405" s="34" t="s">
        <v>1112</v>
      </c>
      <c r="E405" s="35">
        <v>16443312</v>
      </c>
      <c r="F405" s="36">
        <v>16443312</v>
      </c>
      <c r="G405" s="37">
        <f t="shared" si="19"/>
        <v>1151031.8400000001</v>
      </c>
      <c r="H405" s="38">
        <f>G405*(1-'[1]Rapport Lottstift'!$Q$6)</f>
        <v>838055.74730956857</v>
      </c>
      <c r="I405" s="39">
        <f t="shared" si="20"/>
        <v>829675.18983647285</v>
      </c>
      <c r="J405" s="40">
        <f t="shared" si="21"/>
        <v>829675</v>
      </c>
      <c r="K405" s="40">
        <v>829675</v>
      </c>
    </row>
    <row r="406" spans="1:11" s="40" customFormat="1" x14ac:dyDescent="0.25">
      <c r="A406" s="34" t="s">
        <v>947</v>
      </c>
      <c r="B406" s="34" t="s">
        <v>1113</v>
      </c>
      <c r="C406" s="34" t="s">
        <v>1114</v>
      </c>
      <c r="D406" s="34" t="s">
        <v>1115</v>
      </c>
      <c r="E406" s="35">
        <v>16363849</v>
      </c>
      <c r="F406" s="36">
        <v>16307469</v>
      </c>
      <c r="G406" s="37">
        <f t="shared" si="19"/>
        <v>1141522.83</v>
      </c>
      <c r="H406" s="38">
        <f>G406*(1-'[1]Rapport Lottstift'!$Q$6)</f>
        <v>831132.32416453713</v>
      </c>
      <c r="I406" s="39">
        <f t="shared" si="20"/>
        <v>822821.00092289178</v>
      </c>
      <c r="J406" s="40">
        <f t="shared" si="21"/>
        <v>822821</v>
      </c>
      <c r="K406" s="40">
        <v>822821</v>
      </c>
    </row>
    <row r="407" spans="1:11" s="40" customFormat="1" x14ac:dyDescent="0.25">
      <c r="A407" s="34" t="s">
        <v>947</v>
      </c>
      <c r="B407" s="34" t="s">
        <v>1116</v>
      </c>
      <c r="C407" s="34" t="s">
        <v>1117</v>
      </c>
      <c r="D407" s="34" t="s">
        <v>1118</v>
      </c>
      <c r="E407" s="35">
        <v>16262028</v>
      </c>
      <c r="F407" s="36">
        <v>13941364</v>
      </c>
      <c r="G407" s="37">
        <f t="shared" si="19"/>
        <v>975895.4800000001</v>
      </c>
      <c r="H407" s="38">
        <f>G407*(1-'[1]Rapport Lottstift'!$Q$6)</f>
        <v>710540.56661667163</v>
      </c>
      <c r="I407" s="39">
        <f t="shared" si="20"/>
        <v>703435.16095050494</v>
      </c>
      <c r="J407" s="40">
        <f t="shared" si="21"/>
        <v>703435</v>
      </c>
      <c r="K407" s="40">
        <v>703435</v>
      </c>
    </row>
    <row r="408" spans="1:11" s="40" customFormat="1" x14ac:dyDescent="0.25">
      <c r="A408" s="34" t="s">
        <v>947</v>
      </c>
      <c r="B408" s="34" t="s">
        <v>1119</v>
      </c>
      <c r="C408" s="34" t="s">
        <v>1120</v>
      </c>
      <c r="D408" s="34" t="s">
        <v>1121</v>
      </c>
      <c r="E408" s="35">
        <v>16170365</v>
      </c>
      <c r="F408" s="36">
        <v>12570901</v>
      </c>
      <c r="G408" s="37">
        <f t="shared" si="19"/>
        <v>879963.07000000007</v>
      </c>
      <c r="H408" s="38">
        <f>G408*(1-'[1]Rapport Lottstift'!$Q$6)</f>
        <v>640693.05696502037</v>
      </c>
      <c r="I408" s="39">
        <f t="shared" si="20"/>
        <v>634286.12639537011</v>
      </c>
      <c r="J408" s="40">
        <f t="shared" si="21"/>
        <v>634286</v>
      </c>
      <c r="K408" s="40">
        <v>634286</v>
      </c>
    </row>
    <row r="409" spans="1:11" s="40" customFormat="1" x14ac:dyDescent="0.25">
      <c r="A409" s="34" t="s">
        <v>947</v>
      </c>
      <c r="B409" s="34" t="s">
        <v>1122</v>
      </c>
      <c r="C409" s="34" t="s">
        <v>1123</v>
      </c>
      <c r="D409" s="34" t="s">
        <v>1124</v>
      </c>
      <c r="E409" s="35">
        <v>16168874</v>
      </c>
      <c r="F409" s="36">
        <v>5322942</v>
      </c>
      <c r="G409" s="37">
        <f t="shared" si="19"/>
        <v>372605.94000000006</v>
      </c>
      <c r="H409" s="38">
        <f>G409*(1-'[1]Rapport Lottstift'!$Q$6)</f>
        <v>271290.97445183125</v>
      </c>
      <c r="I409" s="39">
        <f t="shared" si="20"/>
        <v>268578.06470731291</v>
      </c>
      <c r="J409" s="40">
        <f t="shared" si="21"/>
        <v>268578</v>
      </c>
      <c r="K409" s="40">
        <v>268578</v>
      </c>
    </row>
    <row r="410" spans="1:11" s="40" customFormat="1" x14ac:dyDescent="0.25">
      <c r="A410" s="34" t="s">
        <v>947</v>
      </c>
      <c r="B410" s="34" t="s">
        <v>1125</v>
      </c>
      <c r="C410" s="34" t="s">
        <v>1126</v>
      </c>
      <c r="D410" s="34" t="s">
        <v>1127</v>
      </c>
      <c r="E410" s="35">
        <v>16086893</v>
      </c>
      <c r="F410" s="36">
        <v>15870809</v>
      </c>
      <c r="G410" s="37">
        <f t="shared" si="19"/>
        <v>1110956.6300000001</v>
      </c>
      <c r="H410" s="38">
        <f>G410*(1-'[1]Rapport Lottstift'!$Q$6)</f>
        <v>808877.35371696576</v>
      </c>
      <c r="I410" s="39">
        <f t="shared" si="20"/>
        <v>800788.58017979609</v>
      </c>
      <c r="J410" s="40">
        <f t="shared" si="21"/>
        <v>800788</v>
      </c>
      <c r="K410" s="40">
        <v>800788</v>
      </c>
    </row>
    <row r="411" spans="1:11" s="40" customFormat="1" x14ac:dyDescent="0.25">
      <c r="A411" s="34" t="s">
        <v>947</v>
      </c>
      <c r="B411" s="34" t="s">
        <v>1128</v>
      </c>
      <c r="C411" s="34" t="s">
        <v>1129</v>
      </c>
      <c r="D411" s="34" t="s">
        <v>1130</v>
      </c>
      <c r="E411" s="35">
        <v>16004447</v>
      </c>
      <c r="F411" s="36">
        <v>4437026</v>
      </c>
      <c r="G411" s="37">
        <f t="shared" si="19"/>
        <v>310591.82</v>
      </c>
      <c r="H411" s="38">
        <f>G411*(1-'[1]Rapport Lottstift'!$Q$6)</f>
        <v>226139.06129507156</v>
      </c>
      <c r="I411" s="39">
        <f t="shared" si="20"/>
        <v>223877.67068212084</v>
      </c>
      <c r="J411" s="40">
        <f t="shared" si="21"/>
        <v>223877</v>
      </c>
      <c r="K411" s="40">
        <v>223877</v>
      </c>
    </row>
    <row r="412" spans="1:11" s="40" customFormat="1" x14ac:dyDescent="0.25">
      <c r="A412" s="34" t="s">
        <v>947</v>
      </c>
      <c r="B412" s="34" t="s">
        <v>1131</v>
      </c>
      <c r="C412" s="34" t="s">
        <v>1132</v>
      </c>
      <c r="D412" s="34" t="s">
        <v>1133</v>
      </c>
      <c r="E412" s="35">
        <v>15896786</v>
      </c>
      <c r="F412" s="36">
        <v>13288303</v>
      </c>
      <c r="G412" s="37">
        <f t="shared" si="19"/>
        <v>930181.21000000008</v>
      </c>
      <c r="H412" s="38">
        <f>G412*(1-'[1]Rapport Lottstift'!$Q$6)</f>
        <v>677256.42505238496</v>
      </c>
      <c r="I412" s="39">
        <f t="shared" si="20"/>
        <v>670483.86080186116</v>
      </c>
      <c r="J412" s="40">
        <f t="shared" si="21"/>
        <v>670483</v>
      </c>
      <c r="K412" s="40">
        <v>670483</v>
      </c>
    </row>
    <row r="413" spans="1:11" s="40" customFormat="1" x14ac:dyDescent="0.25">
      <c r="A413" s="34" t="s">
        <v>947</v>
      </c>
      <c r="B413" s="34" t="s">
        <v>1134</v>
      </c>
      <c r="C413" s="34" t="s">
        <v>1135</v>
      </c>
      <c r="D413" s="34" t="s">
        <v>1136</v>
      </c>
      <c r="E413" s="35">
        <v>15746147</v>
      </c>
      <c r="F413" s="36">
        <v>8902349</v>
      </c>
      <c r="G413" s="37">
        <f t="shared" si="19"/>
        <v>623164.43000000005</v>
      </c>
      <c r="H413" s="38">
        <f>G413*(1-'[1]Rapport Lottstift'!$Q$6)</f>
        <v>453720.31765897229</v>
      </c>
      <c r="I413" s="39">
        <f t="shared" si="20"/>
        <v>449183.11448238255</v>
      </c>
      <c r="J413" s="40">
        <f t="shared" si="21"/>
        <v>449183</v>
      </c>
      <c r="K413" s="40">
        <v>449183</v>
      </c>
    </row>
    <row r="414" spans="1:11" s="40" customFormat="1" x14ac:dyDescent="0.25">
      <c r="A414" s="34" t="s">
        <v>947</v>
      </c>
      <c r="B414" s="34" t="s">
        <v>1137</v>
      </c>
      <c r="C414" s="34" t="s">
        <v>1138</v>
      </c>
      <c r="D414" s="34" t="s">
        <v>1139</v>
      </c>
      <c r="E414" s="35">
        <v>15733725</v>
      </c>
      <c r="F414" s="36">
        <v>14876942</v>
      </c>
      <c r="G414" s="37">
        <f t="shared" si="19"/>
        <v>1041385.9400000001</v>
      </c>
      <c r="H414" s="38">
        <f>G414*(1-'[1]Rapport Lottstift'!$Q$6)</f>
        <v>758223.57110849128</v>
      </c>
      <c r="I414" s="39">
        <f t="shared" si="20"/>
        <v>750641.33539740636</v>
      </c>
      <c r="J414" s="40">
        <f t="shared" si="21"/>
        <v>750641</v>
      </c>
      <c r="K414" s="40">
        <v>750641</v>
      </c>
    </row>
    <row r="415" spans="1:11" s="40" customFormat="1" x14ac:dyDescent="0.25">
      <c r="A415" s="34" t="s">
        <v>947</v>
      </c>
      <c r="B415" s="34" t="s">
        <v>1140</v>
      </c>
      <c r="C415" s="34" t="s">
        <v>1141</v>
      </c>
      <c r="D415" s="34" t="s">
        <v>1142</v>
      </c>
      <c r="E415" s="35">
        <v>15448285</v>
      </c>
      <c r="F415" s="36">
        <v>14830355</v>
      </c>
      <c r="G415" s="37">
        <f t="shared" si="19"/>
        <v>1038124.8500000001</v>
      </c>
      <c r="H415" s="38">
        <f>G415*(1-'[1]Rapport Lottstift'!$Q$6)</f>
        <v>755849.20132824802</v>
      </c>
      <c r="I415" s="39">
        <f t="shared" si="20"/>
        <v>748290.70931496553</v>
      </c>
      <c r="J415" s="40">
        <f t="shared" si="21"/>
        <v>748290</v>
      </c>
      <c r="K415" s="40">
        <v>748290</v>
      </c>
    </row>
    <row r="416" spans="1:11" s="40" customFormat="1" x14ac:dyDescent="0.25">
      <c r="A416" s="34" t="s">
        <v>947</v>
      </c>
      <c r="B416" s="34" t="s">
        <v>1143</v>
      </c>
      <c r="C416" s="34" t="s">
        <v>1144</v>
      </c>
      <c r="D416" s="34" t="s">
        <v>1145</v>
      </c>
      <c r="E416" s="35">
        <v>15386332</v>
      </c>
      <c r="F416" s="36">
        <v>15054849</v>
      </c>
      <c r="G416" s="37">
        <f t="shared" si="19"/>
        <v>1053839.4300000002</v>
      </c>
      <c r="H416" s="38">
        <f>G416*(1-'[1]Rapport Lottstift'!$Q$6)</f>
        <v>767290.84319069737</v>
      </c>
      <c r="I416" s="39">
        <f t="shared" si="20"/>
        <v>759617.93475879042</v>
      </c>
      <c r="J416" s="40">
        <f t="shared" si="21"/>
        <v>759617</v>
      </c>
      <c r="K416" s="40">
        <v>759617</v>
      </c>
    </row>
    <row r="417" spans="1:11" s="40" customFormat="1" x14ac:dyDescent="0.25">
      <c r="A417" s="34" t="s">
        <v>947</v>
      </c>
      <c r="B417" s="34" t="s">
        <v>1146</v>
      </c>
      <c r="C417" s="34" t="s">
        <v>1147</v>
      </c>
      <c r="D417" s="34" t="s">
        <v>1148</v>
      </c>
      <c r="E417" s="35">
        <v>15280080</v>
      </c>
      <c r="F417" s="36">
        <v>14481633</v>
      </c>
      <c r="G417" s="37">
        <f t="shared" si="19"/>
        <v>1013714.31</v>
      </c>
      <c r="H417" s="38">
        <f>G417*(1-'[1]Rapport Lottstift'!$Q$6)</f>
        <v>738076.11058392061</v>
      </c>
      <c r="I417" s="39">
        <f t="shared" si="20"/>
        <v>730695.34947808145</v>
      </c>
      <c r="J417" s="40">
        <f t="shared" si="21"/>
        <v>730695</v>
      </c>
      <c r="K417" s="40">
        <v>730695</v>
      </c>
    </row>
    <row r="418" spans="1:11" s="40" customFormat="1" x14ac:dyDescent="0.25">
      <c r="A418" s="34" t="s">
        <v>947</v>
      </c>
      <c r="B418" s="34" t="s">
        <v>1149</v>
      </c>
      <c r="C418" s="34" t="s">
        <v>1150</v>
      </c>
      <c r="D418" s="34" t="s">
        <v>1151</v>
      </c>
      <c r="E418" s="35">
        <v>15143139</v>
      </c>
      <c r="F418" s="36">
        <v>13839085</v>
      </c>
      <c r="G418" s="37">
        <f t="shared" si="19"/>
        <v>968735.95000000007</v>
      </c>
      <c r="H418" s="38">
        <f>G418*(1-'[1]Rapport Lottstift'!$Q$6)</f>
        <v>705327.77835484978</v>
      </c>
      <c r="I418" s="39">
        <f t="shared" si="20"/>
        <v>698274.50057130132</v>
      </c>
      <c r="J418" s="40">
        <f t="shared" si="21"/>
        <v>698274</v>
      </c>
      <c r="K418" s="40">
        <v>698274</v>
      </c>
    </row>
    <row r="419" spans="1:11" s="40" customFormat="1" x14ac:dyDescent="0.25">
      <c r="A419" s="34" t="s">
        <v>947</v>
      </c>
      <c r="B419" s="34" t="s">
        <v>1152</v>
      </c>
      <c r="C419" s="34" t="s">
        <v>1153</v>
      </c>
      <c r="D419" s="34" t="s">
        <v>1154</v>
      </c>
      <c r="E419" s="35">
        <v>14885883</v>
      </c>
      <c r="F419" s="36">
        <v>14885883</v>
      </c>
      <c r="G419" s="37">
        <f t="shared" si="19"/>
        <v>1042011.81</v>
      </c>
      <c r="H419" s="38">
        <f>G419*(1-'[1]Rapport Lottstift'!$Q$6)</f>
        <v>758679.26132690313</v>
      </c>
      <c r="I419" s="39">
        <f t="shared" si="20"/>
        <v>751092.46871363407</v>
      </c>
      <c r="J419" s="40">
        <f t="shared" si="21"/>
        <v>751092</v>
      </c>
      <c r="K419" s="40">
        <v>751092</v>
      </c>
    </row>
    <row r="420" spans="1:11" s="40" customFormat="1" x14ac:dyDescent="0.25">
      <c r="A420" s="34" t="s">
        <v>947</v>
      </c>
      <c r="B420" s="34" t="s">
        <v>1155</v>
      </c>
      <c r="C420" s="34" t="s">
        <v>1156</v>
      </c>
      <c r="D420" s="34" t="s">
        <v>1157</v>
      </c>
      <c r="E420" s="35">
        <v>14761016</v>
      </c>
      <c r="F420" s="36">
        <v>12938271</v>
      </c>
      <c r="G420" s="37">
        <f t="shared" si="19"/>
        <v>905678.97000000009</v>
      </c>
      <c r="H420" s="38">
        <f>G420*(1-'[1]Rapport Lottstift'!$Q$6)</f>
        <v>659416.56837738771</v>
      </c>
      <c r="I420" s="39">
        <f t="shared" si="20"/>
        <v>652822.40269361378</v>
      </c>
      <c r="J420" s="40">
        <f t="shared" si="21"/>
        <v>652822</v>
      </c>
      <c r="K420" s="40">
        <v>652822</v>
      </c>
    </row>
    <row r="421" spans="1:11" s="40" customFormat="1" x14ac:dyDescent="0.25">
      <c r="A421" s="34" t="s">
        <v>947</v>
      </c>
      <c r="B421" s="34" t="s">
        <v>1158</v>
      </c>
      <c r="C421" s="34" t="s">
        <v>1159</v>
      </c>
      <c r="D421" s="34" t="s">
        <v>1160</v>
      </c>
      <c r="E421" s="35">
        <v>14701257</v>
      </c>
      <c r="F421" s="36">
        <v>11627231</v>
      </c>
      <c r="G421" s="37">
        <f t="shared" si="19"/>
        <v>813906.17</v>
      </c>
      <c r="H421" s="38">
        <f>G421*(1-'[1]Rapport Lottstift'!$Q$6)</f>
        <v>592597.6326938261</v>
      </c>
      <c r="I421" s="39">
        <f t="shared" si="20"/>
        <v>586671.65636688785</v>
      </c>
      <c r="J421" s="40">
        <f t="shared" si="21"/>
        <v>586671</v>
      </c>
      <c r="K421" s="40">
        <v>586671</v>
      </c>
    </row>
    <row r="422" spans="1:11" s="40" customFormat="1" x14ac:dyDescent="0.25">
      <c r="A422" s="34" t="s">
        <v>947</v>
      </c>
      <c r="B422" s="34" t="s">
        <v>1161</v>
      </c>
      <c r="C422" s="34" t="s">
        <v>1162</v>
      </c>
      <c r="D422" s="34" t="s">
        <v>1163</v>
      </c>
      <c r="E422" s="35">
        <v>14664254</v>
      </c>
      <c r="F422" s="36">
        <v>14664254</v>
      </c>
      <c r="G422" s="37">
        <f t="shared" si="19"/>
        <v>1026497.7800000001</v>
      </c>
      <c r="H422" s="38">
        <f>G422*(1-'[1]Rapport Lottstift'!$Q$6)</f>
        <v>747383.63808381977</v>
      </c>
      <c r="I422" s="39">
        <f t="shared" si="20"/>
        <v>739909.80170298158</v>
      </c>
      <c r="J422" s="40">
        <f t="shared" si="21"/>
        <v>739909</v>
      </c>
      <c r="K422" s="40">
        <v>739909</v>
      </c>
    </row>
    <row r="423" spans="1:11" s="40" customFormat="1" x14ac:dyDescent="0.25">
      <c r="A423" s="34" t="s">
        <v>947</v>
      </c>
      <c r="B423" s="34" t="s">
        <v>1164</v>
      </c>
      <c r="C423" s="34" t="s">
        <v>1165</v>
      </c>
      <c r="D423" s="34" t="s">
        <v>1166</v>
      </c>
      <c r="E423" s="35">
        <v>14547169</v>
      </c>
      <c r="F423" s="36">
        <v>11064488</v>
      </c>
      <c r="G423" s="37">
        <f t="shared" si="19"/>
        <v>774514.16</v>
      </c>
      <c r="H423" s="38">
        <f>G423*(1-'[1]Rapport Lottstift'!$Q$6)</f>
        <v>563916.67076789355</v>
      </c>
      <c r="I423" s="39">
        <f t="shared" si="20"/>
        <v>558277.50406021462</v>
      </c>
      <c r="J423" s="40">
        <f t="shared" si="21"/>
        <v>558277</v>
      </c>
      <c r="K423" s="40">
        <v>558277</v>
      </c>
    </row>
    <row r="424" spans="1:11" s="40" customFormat="1" x14ac:dyDescent="0.25">
      <c r="A424" s="34" t="s">
        <v>947</v>
      </c>
      <c r="B424" s="34" t="s">
        <v>1167</v>
      </c>
      <c r="C424" s="34" t="s">
        <v>1168</v>
      </c>
      <c r="D424" s="34" t="s">
        <v>1169</v>
      </c>
      <c r="E424" s="35">
        <v>14293002</v>
      </c>
      <c r="F424" s="36">
        <v>12189987</v>
      </c>
      <c r="G424" s="37">
        <f t="shared" si="19"/>
        <v>853299.09000000008</v>
      </c>
      <c r="H424" s="38">
        <f>G424*(1-'[1]Rapport Lottstift'!$Q$6)</f>
        <v>621279.25718242931</v>
      </c>
      <c r="I424" s="39">
        <f t="shared" si="20"/>
        <v>615066.46461060503</v>
      </c>
      <c r="J424" s="40">
        <f t="shared" si="21"/>
        <v>615066</v>
      </c>
      <c r="K424" s="40">
        <v>615066</v>
      </c>
    </row>
    <row r="425" spans="1:11" s="40" customFormat="1" x14ac:dyDescent="0.25">
      <c r="A425" s="34" t="s">
        <v>947</v>
      </c>
      <c r="B425" s="34" t="s">
        <v>1170</v>
      </c>
      <c r="C425" s="34" t="s">
        <v>1171</v>
      </c>
      <c r="D425" s="34" t="s">
        <v>1172</v>
      </c>
      <c r="E425" s="35">
        <v>14199749</v>
      </c>
      <c r="F425" s="36">
        <v>14199749</v>
      </c>
      <c r="G425" s="37">
        <f t="shared" si="19"/>
        <v>993982.43</v>
      </c>
      <c r="H425" s="38">
        <f>G425*(1-'[1]Rapport Lottstift'!$Q$6)</f>
        <v>723709.50936181832</v>
      </c>
      <c r="I425" s="39">
        <f t="shared" si="20"/>
        <v>716472.41426820017</v>
      </c>
      <c r="J425" s="40">
        <f t="shared" si="21"/>
        <v>716472</v>
      </c>
      <c r="K425" s="40">
        <v>716472</v>
      </c>
    </row>
    <row r="426" spans="1:11" s="40" customFormat="1" x14ac:dyDescent="0.25">
      <c r="A426" s="34" t="s">
        <v>947</v>
      </c>
      <c r="B426" s="34" t="s">
        <v>1173</v>
      </c>
      <c r="C426" s="34" t="s">
        <v>1174</v>
      </c>
      <c r="D426" s="34" t="s">
        <v>1175</v>
      </c>
      <c r="E426" s="35">
        <v>14149605</v>
      </c>
      <c r="F426" s="36">
        <v>14100605</v>
      </c>
      <c r="G426" s="37">
        <f t="shared" si="19"/>
        <v>987042.35000000009</v>
      </c>
      <c r="H426" s="38">
        <f>G426*(1-'[1]Rapport Lottstift'!$Q$6)</f>
        <v>718656.5006363705</v>
      </c>
      <c r="I426" s="39">
        <f t="shared" si="20"/>
        <v>711469.93563000683</v>
      </c>
      <c r="J426" s="40">
        <f t="shared" si="21"/>
        <v>711469</v>
      </c>
      <c r="K426" s="40">
        <v>711469</v>
      </c>
    </row>
    <row r="427" spans="1:11" s="40" customFormat="1" x14ac:dyDescent="0.25">
      <c r="A427" s="34" t="s">
        <v>947</v>
      </c>
      <c r="B427" s="34" t="s">
        <v>1176</v>
      </c>
      <c r="C427" s="34" t="s">
        <v>1177</v>
      </c>
      <c r="D427" s="34" t="s">
        <v>1178</v>
      </c>
      <c r="E427" s="35">
        <v>14082233</v>
      </c>
      <c r="F427" s="36">
        <v>3837704</v>
      </c>
      <c r="G427" s="37">
        <f t="shared" si="19"/>
        <v>268639.28000000003</v>
      </c>
      <c r="H427" s="38">
        <f>G427*(1-'[1]Rapport Lottstift'!$Q$6)</f>
        <v>195593.80091267018</v>
      </c>
      <c r="I427" s="39">
        <f t="shared" si="20"/>
        <v>193637.86290354349</v>
      </c>
      <c r="J427" s="40">
        <f t="shared" si="21"/>
        <v>193637</v>
      </c>
      <c r="K427" s="40">
        <v>193637</v>
      </c>
    </row>
    <row r="428" spans="1:11" s="40" customFormat="1" x14ac:dyDescent="0.25">
      <c r="A428" s="34" t="s">
        <v>947</v>
      </c>
      <c r="B428" s="34" t="s">
        <v>1179</v>
      </c>
      <c r="C428" s="34" t="s">
        <v>1180</v>
      </c>
      <c r="D428" s="34" t="s">
        <v>1181</v>
      </c>
      <c r="E428" s="35">
        <v>14073891</v>
      </c>
      <c r="F428" s="36">
        <v>4819567</v>
      </c>
      <c r="G428" s="37">
        <f t="shared" si="19"/>
        <v>337369.69000000006</v>
      </c>
      <c r="H428" s="38">
        <f>G428*(1-'[1]Rapport Lottstift'!$Q$6)</f>
        <v>245635.7833442275</v>
      </c>
      <c r="I428" s="39">
        <f t="shared" si="20"/>
        <v>243179.42551078522</v>
      </c>
      <c r="J428" s="40">
        <f t="shared" si="21"/>
        <v>243179</v>
      </c>
      <c r="K428" s="40">
        <v>243179</v>
      </c>
    </row>
    <row r="429" spans="1:11" s="40" customFormat="1" x14ac:dyDescent="0.25">
      <c r="A429" s="34" t="s">
        <v>947</v>
      </c>
      <c r="B429" s="34" t="s">
        <v>1182</v>
      </c>
      <c r="C429" s="34" t="s">
        <v>1183</v>
      </c>
      <c r="D429" s="34" t="s">
        <v>1184</v>
      </c>
      <c r="E429" s="35">
        <v>14057282</v>
      </c>
      <c r="F429" s="36">
        <v>12473588</v>
      </c>
      <c r="G429" s="37">
        <f t="shared" si="19"/>
        <v>873151.16</v>
      </c>
      <c r="H429" s="38">
        <f>G429*(1-'[1]Rapport Lottstift'!$Q$6)</f>
        <v>635733.36764343258</v>
      </c>
      <c r="I429" s="39">
        <f t="shared" si="20"/>
        <v>629376.03396699822</v>
      </c>
      <c r="J429" s="40">
        <f t="shared" si="21"/>
        <v>629376</v>
      </c>
      <c r="K429" s="40">
        <v>629376</v>
      </c>
    </row>
    <row r="430" spans="1:11" s="40" customFormat="1" x14ac:dyDescent="0.25">
      <c r="A430" s="34" t="s">
        <v>947</v>
      </c>
      <c r="B430" s="34" t="s">
        <v>1185</v>
      </c>
      <c r="C430" s="34" t="s">
        <v>1186</v>
      </c>
      <c r="D430" s="34" t="s">
        <v>1187</v>
      </c>
      <c r="E430" s="35">
        <v>13905240</v>
      </c>
      <c r="F430" s="36">
        <v>13452207</v>
      </c>
      <c r="G430" s="37">
        <f t="shared" si="19"/>
        <v>941654.49000000011</v>
      </c>
      <c r="H430" s="38">
        <f>G430*(1-'[1]Rapport Lottstift'!$Q$6)</f>
        <v>685610.01520545315</v>
      </c>
      <c r="I430" s="39">
        <f t="shared" si="20"/>
        <v>678753.91505339858</v>
      </c>
      <c r="J430" s="40">
        <f t="shared" si="21"/>
        <v>678753</v>
      </c>
      <c r="K430" s="40">
        <v>678753</v>
      </c>
    </row>
    <row r="431" spans="1:11" s="40" customFormat="1" x14ac:dyDescent="0.25">
      <c r="A431" s="34" t="s">
        <v>947</v>
      </c>
      <c r="B431" s="34" t="s">
        <v>1188</v>
      </c>
      <c r="C431" s="34" t="s">
        <v>1189</v>
      </c>
      <c r="D431" s="34" t="s">
        <v>1190</v>
      </c>
      <c r="E431" s="35">
        <v>13736969</v>
      </c>
      <c r="F431" s="36">
        <v>12091800</v>
      </c>
      <c r="G431" s="37">
        <f t="shared" si="19"/>
        <v>846426.00000000012</v>
      </c>
      <c r="H431" s="38">
        <f>G431*(1-'[1]Rapport Lottstift'!$Q$6)</f>
        <v>616275.02326282207</v>
      </c>
      <c r="I431" s="39">
        <f t="shared" si="20"/>
        <v>610112.27303019387</v>
      </c>
      <c r="J431" s="40">
        <f t="shared" si="21"/>
        <v>610112</v>
      </c>
      <c r="K431" s="40">
        <v>610112</v>
      </c>
    </row>
    <row r="432" spans="1:11" s="40" customFormat="1" x14ac:dyDescent="0.25">
      <c r="A432" s="34" t="s">
        <v>947</v>
      </c>
      <c r="B432" s="34" t="s">
        <v>1191</v>
      </c>
      <c r="C432" s="34" t="s">
        <v>1192</v>
      </c>
      <c r="D432" s="34" t="s">
        <v>1193</v>
      </c>
      <c r="E432" s="35">
        <v>13410269</v>
      </c>
      <c r="F432" s="36">
        <v>12291413</v>
      </c>
      <c r="G432" s="37">
        <f t="shared" si="19"/>
        <v>860398.91</v>
      </c>
      <c r="H432" s="38">
        <f>G432*(1-'[1]Rapport Lottstift'!$Q$6)</f>
        <v>626448.57113977685</v>
      </c>
      <c r="I432" s="39">
        <f t="shared" si="20"/>
        <v>620184.08542837913</v>
      </c>
      <c r="J432" s="40">
        <f t="shared" si="21"/>
        <v>620184</v>
      </c>
      <c r="K432" s="40">
        <v>620184</v>
      </c>
    </row>
    <row r="433" spans="1:11" s="40" customFormat="1" x14ac:dyDescent="0.25">
      <c r="A433" s="34" t="s">
        <v>947</v>
      </c>
      <c r="B433" s="34" t="s">
        <v>1194</v>
      </c>
      <c r="C433" s="34" t="s">
        <v>1195</v>
      </c>
      <c r="D433" s="34" t="s">
        <v>1196</v>
      </c>
      <c r="E433" s="35">
        <v>13407430</v>
      </c>
      <c r="F433" s="36">
        <v>11291516</v>
      </c>
      <c r="G433" s="37">
        <f t="shared" si="19"/>
        <v>790406.12000000011</v>
      </c>
      <c r="H433" s="38">
        <f>G433*(1-'[1]Rapport Lottstift'!$Q$6)</f>
        <v>575487.46138478373</v>
      </c>
      <c r="I433" s="39">
        <f t="shared" si="20"/>
        <v>569732.58677093592</v>
      </c>
      <c r="J433" s="40">
        <f t="shared" si="21"/>
        <v>569732</v>
      </c>
      <c r="K433" s="40">
        <v>569732</v>
      </c>
    </row>
    <row r="434" spans="1:11" s="40" customFormat="1" x14ac:dyDescent="0.25">
      <c r="A434" s="34" t="s">
        <v>947</v>
      </c>
      <c r="B434" s="34" t="s">
        <v>1197</v>
      </c>
      <c r="C434" s="34" t="s">
        <v>1198</v>
      </c>
      <c r="D434" s="34" t="s">
        <v>1199</v>
      </c>
      <c r="E434" s="35">
        <v>13378940</v>
      </c>
      <c r="F434" s="36">
        <v>8725827</v>
      </c>
      <c r="G434" s="37">
        <f t="shared" si="19"/>
        <v>610807.89</v>
      </c>
      <c r="H434" s="38">
        <f>G434*(1-'[1]Rapport Lottstift'!$Q$6)</f>
        <v>444723.63398438285</v>
      </c>
      <c r="I434" s="39">
        <f t="shared" si="20"/>
        <v>440276.39764453901</v>
      </c>
      <c r="J434" s="40">
        <f t="shared" si="21"/>
        <v>440276</v>
      </c>
      <c r="K434" s="40">
        <v>440276</v>
      </c>
    </row>
    <row r="435" spans="1:11" s="40" customFormat="1" x14ac:dyDescent="0.25">
      <c r="A435" s="34" t="s">
        <v>947</v>
      </c>
      <c r="B435" s="34" t="s">
        <v>1200</v>
      </c>
      <c r="C435" s="34" t="s">
        <v>1201</v>
      </c>
      <c r="D435" s="34" t="s">
        <v>1202</v>
      </c>
      <c r="E435" s="35">
        <v>13345312</v>
      </c>
      <c r="F435" s="36">
        <v>12339781</v>
      </c>
      <c r="G435" s="37">
        <f t="shared" si="19"/>
        <v>863784.67</v>
      </c>
      <c r="H435" s="38">
        <f>G435*(1-'[1]Rapport Lottstift'!$Q$6)</f>
        <v>628913.71200591559</v>
      </c>
      <c r="I435" s="39">
        <f t="shared" si="20"/>
        <v>622624.57488585648</v>
      </c>
      <c r="J435" s="40">
        <f t="shared" si="21"/>
        <v>622624</v>
      </c>
      <c r="K435" s="40">
        <v>622624</v>
      </c>
    </row>
    <row r="436" spans="1:11" s="40" customFormat="1" x14ac:dyDescent="0.25">
      <c r="A436" s="34" t="s">
        <v>947</v>
      </c>
      <c r="B436" s="34" t="s">
        <v>1203</v>
      </c>
      <c r="C436" s="34" t="s">
        <v>1204</v>
      </c>
      <c r="D436" s="34" t="s">
        <v>1205</v>
      </c>
      <c r="E436" s="35">
        <v>13201385</v>
      </c>
      <c r="F436" s="36">
        <v>10914546</v>
      </c>
      <c r="G436" s="37">
        <f t="shared" si="19"/>
        <v>764018.22000000009</v>
      </c>
      <c r="H436" s="38">
        <f>G436*(1-'[1]Rapport Lottstift'!$Q$6)</f>
        <v>556274.67292323243</v>
      </c>
      <c r="I436" s="39">
        <f t="shared" si="20"/>
        <v>550711.92619400006</v>
      </c>
      <c r="J436" s="40">
        <f t="shared" si="21"/>
        <v>550711</v>
      </c>
      <c r="K436" s="40">
        <v>550711</v>
      </c>
    </row>
    <row r="437" spans="1:11" s="40" customFormat="1" x14ac:dyDescent="0.25">
      <c r="A437" s="26" t="s">
        <v>947</v>
      </c>
      <c r="B437" s="34" t="s">
        <v>1206</v>
      </c>
      <c r="C437" s="34">
        <v>985222304</v>
      </c>
      <c r="D437" s="34" t="s">
        <v>1207</v>
      </c>
      <c r="E437" s="35">
        <v>7651675</v>
      </c>
      <c r="F437" s="36">
        <v>3684254</v>
      </c>
      <c r="G437" s="37">
        <f t="shared" si="19"/>
        <v>257897.78000000003</v>
      </c>
      <c r="H437" s="38">
        <f>G437*(1-'[1]Rapport Lottstift'!$Q$6)</f>
        <v>187773.0130796197</v>
      </c>
      <c r="I437" s="39">
        <f t="shared" si="20"/>
        <v>185895.2829488235</v>
      </c>
      <c r="J437" s="40">
        <f t="shared" si="21"/>
        <v>185895</v>
      </c>
      <c r="K437" s="40">
        <v>185895</v>
      </c>
    </row>
    <row r="438" spans="1:11" s="40" customFormat="1" x14ac:dyDescent="0.25">
      <c r="A438" s="34" t="s">
        <v>947</v>
      </c>
      <c r="B438" s="34" t="s">
        <v>1208</v>
      </c>
      <c r="C438" s="34" t="s">
        <v>1209</v>
      </c>
      <c r="D438" s="34" t="s">
        <v>1210</v>
      </c>
      <c r="E438" s="35">
        <v>12706573</v>
      </c>
      <c r="F438" s="36">
        <v>3902710</v>
      </c>
      <c r="G438" s="37">
        <f t="shared" si="19"/>
        <v>273189.7</v>
      </c>
      <c r="H438" s="38">
        <f>G438*(1-'[1]Rapport Lottstift'!$Q$6)</f>
        <v>198906.92006467591</v>
      </c>
      <c r="I438" s="39">
        <f t="shared" si="20"/>
        <v>196917.85086402914</v>
      </c>
      <c r="J438" s="40">
        <f t="shared" si="21"/>
        <v>196917</v>
      </c>
      <c r="K438" s="40">
        <v>196917</v>
      </c>
    </row>
    <row r="439" spans="1:11" s="40" customFormat="1" x14ac:dyDescent="0.25">
      <c r="A439" s="34" t="s">
        <v>947</v>
      </c>
      <c r="B439" s="34" t="s">
        <v>1211</v>
      </c>
      <c r="C439" s="34" t="s">
        <v>1212</v>
      </c>
      <c r="D439" s="34" t="s">
        <v>1213</v>
      </c>
      <c r="E439" s="35">
        <v>12647712</v>
      </c>
      <c r="F439" s="36">
        <v>5604973</v>
      </c>
      <c r="G439" s="37">
        <f t="shared" si="19"/>
        <v>392348.11000000004</v>
      </c>
      <c r="H439" s="38">
        <f>G439*(1-'[1]Rapport Lottstift'!$Q$6)</f>
        <v>285665.06772874924</v>
      </c>
      <c r="I439" s="39">
        <f t="shared" si="20"/>
        <v>282808.41705146176</v>
      </c>
      <c r="J439" s="40">
        <f t="shared" si="21"/>
        <v>282808</v>
      </c>
      <c r="K439" s="40">
        <v>282808</v>
      </c>
    </row>
    <row r="440" spans="1:11" s="40" customFormat="1" x14ac:dyDescent="0.25">
      <c r="A440" s="34" t="s">
        <v>947</v>
      </c>
      <c r="B440" s="34" t="s">
        <v>1214</v>
      </c>
      <c r="C440" s="34" t="s">
        <v>1215</v>
      </c>
      <c r="D440" s="34" t="s">
        <v>1216</v>
      </c>
      <c r="E440" s="35">
        <v>12632709</v>
      </c>
      <c r="F440" s="36">
        <v>10819959</v>
      </c>
      <c r="G440" s="37">
        <f t="shared" si="19"/>
        <v>757397.13000000012</v>
      </c>
      <c r="H440" s="38">
        <f>G440*(1-'[1]Rapport Lottstift'!$Q$6)</f>
        <v>551453.91789706924</v>
      </c>
      <c r="I440" s="39">
        <f t="shared" si="20"/>
        <v>545939.37871809851</v>
      </c>
      <c r="J440" s="40">
        <f t="shared" si="21"/>
        <v>545939</v>
      </c>
      <c r="K440" s="40">
        <v>545939</v>
      </c>
    </row>
    <row r="441" spans="1:11" s="40" customFormat="1" x14ac:dyDescent="0.25">
      <c r="A441" s="34" t="s">
        <v>947</v>
      </c>
      <c r="B441" s="34" t="s">
        <v>1217</v>
      </c>
      <c r="C441" s="34" t="s">
        <v>1218</v>
      </c>
      <c r="D441" s="34" t="s">
        <v>1219</v>
      </c>
      <c r="E441" s="35">
        <v>12616950</v>
      </c>
      <c r="F441" s="36">
        <v>8854272</v>
      </c>
      <c r="G441" s="37">
        <f t="shared" si="19"/>
        <v>619799.04000000004</v>
      </c>
      <c r="H441" s="38">
        <f>G441*(1-'[1]Rapport Lottstift'!$Q$6)</f>
        <v>451270.00800338696</v>
      </c>
      <c r="I441" s="39">
        <f t="shared" si="20"/>
        <v>446757.3079233531</v>
      </c>
      <c r="J441" s="40">
        <f t="shared" si="21"/>
        <v>446757</v>
      </c>
      <c r="K441" s="40">
        <v>446757</v>
      </c>
    </row>
    <row r="442" spans="1:11" s="40" customFormat="1" x14ac:dyDescent="0.25">
      <c r="A442" s="34" t="s">
        <v>947</v>
      </c>
      <c r="B442" s="34" t="s">
        <v>1220</v>
      </c>
      <c r="C442" s="34" t="s">
        <v>1221</v>
      </c>
      <c r="D442" s="34" t="s">
        <v>1222</v>
      </c>
      <c r="E442" s="35">
        <v>12600267</v>
      </c>
      <c r="F442" s="36">
        <v>659820</v>
      </c>
      <c r="G442" s="37">
        <f t="shared" si="19"/>
        <v>46187.4</v>
      </c>
      <c r="H442" s="38">
        <f>G442*(1-'[1]Rapport Lottstift'!$Q$6)</f>
        <v>33628.623186727804</v>
      </c>
      <c r="I442" s="39">
        <f t="shared" si="20"/>
        <v>33292.336954860526</v>
      </c>
      <c r="J442" s="40">
        <f t="shared" si="21"/>
        <v>33292</v>
      </c>
      <c r="K442" s="40">
        <v>33292</v>
      </c>
    </row>
    <row r="443" spans="1:11" s="40" customFormat="1" x14ac:dyDescent="0.25">
      <c r="A443" s="34" t="s">
        <v>947</v>
      </c>
      <c r="B443" s="34" t="s">
        <v>1223</v>
      </c>
      <c r="C443" s="34" t="s">
        <v>1224</v>
      </c>
      <c r="D443" s="34" t="s">
        <v>1225</v>
      </c>
      <c r="E443" s="35">
        <v>12518406</v>
      </c>
      <c r="F443" s="36">
        <v>11899536</v>
      </c>
      <c r="G443" s="37">
        <f t="shared" si="19"/>
        <v>832967.52000000014</v>
      </c>
      <c r="H443" s="38">
        <f>G443*(1-'[1]Rapport Lottstift'!$Q$6)</f>
        <v>606476.02716028958</v>
      </c>
      <c r="I443" s="39">
        <f t="shared" si="20"/>
        <v>600411.26688868669</v>
      </c>
      <c r="J443" s="40">
        <f t="shared" si="21"/>
        <v>600411</v>
      </c>
      <c r="K443" s="40">
        <v>600411</v>
      </c>
    </row>
    <row r="444" spans="1:11" s="40" customFormat="1" x14ac:dyDescent="0.25">
      <c r="A444" s="34" t="s">
        <v>947</v>
      </c>
      <c r="B444" s="34" t="s">
        <v>1226</v>
      </c>
      <c r="C444" s="34" t="s">
        <v>1227</v>
      </c>
      <c r="D444" s="34" t="s">
        <v>1228</v>
      </c>
      <c r="E444" s="35">
        <v>12507477</v>
      </c>
      <c r="F444" s="36">
        <v>11675614</v>
      </c>
      <c r="G444" s="37">
        <f t="shared" si="19"/>
        <v>817292.9800000001</v>
      </c>
      <c r="H444" s="38">
        <f>G444*(1-'[1]Rapport Lottstift'!$Q$6)</f>
        <v>595063.53805535415</v>
      </c>
      <c r="I444" s="39">
        <f t="shared" si="20"/>
        <v>589112.9026748006</v>
      </c>
      <c r="J444" s="40">
        <f t="shared" si="21"/>
        <v>589112</v>
      </c>
      <c r="K444" s="40">
        <v>589112</v>
      </c>
    </row>
    <row r="445" spans="1:11" s="40" customFormat="1" x14ac:dyDescent="0.25">
      <c r="A445" s="34" t="s">
        <v>947</v>
      </c>
      <c r="B445" s="34" t="s">
        <v>1229</v>
      </c>
      <c r="C445" s="34" t="s">
        <v>1230</v>
      </c>
      <c r="D445" s="34" t="s">
        <v>1231</v>
      </c>
      <c r="E445" s="35">
        <v>12132287</v>
      </c>
      <c r="F445" s="36">
        <v>11890171</v>
      </c>
      <c r="G445" s="37">
        <f t="shared" si="19"/>
        <v>832311.97000000009</v>
      </c>
      <c r="H445" s="38">
        <f>G445*(1-'[1]Rapport Lottstift'!$Q$6)</f>
        <v>605998.72720553866</v>
      </c>
      <c r="I445" s="39">
        <f t="shared" si="20"/>
        <v>599938.7399334833</v>
      </c>
      <c r="J445" s="40">
        <f t="shared" si="21"/>
        <v>599938</v>
      </c>
      <c r="K445" s="40">
        <v>599938</v>
      </c>
    </row>
    <row r="446" spans="1:11" s="40" customFormat="1" x14ac:dyDescent="0.25">
      <c r="A446" s="34" t="s">
        <v>947</v>
      </c>
      <c r="B446" s="34" t="s">
        <v>1232</v>
      </c>
      <c r="C446" s="34" t="s">
        <v>1233</v>
      </c>
      <c r="D446" s="34" t="s">
        <v>1234</v>
      </c>
      <c r="E446" s="35">
        <v>12109359</v>
      </c>
      <c r="F446" s="36">
        <v>10620484</v>
      </c>
      <c r="G446" s="37">
        <f t="shared" si="19"/>
        <v>743433.88000000012</v>
      </c>
      <c r="H446" s="38">
        <f>G446*(1-'[1]Rapport Lottstift'!$Q$6)</f>
        <v>541287.40337769652</v>
      </c>
      <c r="I446" s="39">
        <f t="shared" si="20"/>
        <v>535874.5293439196</v>
      </c>
      <c r="J446" s="40">
        <f t="shared" si="21"/>
        <v>535874</v>
      </c>
      <c r="K446" s="40">
        <v>535874</v>
      </c>
    </row>
    <row r="447" spans="1:11" s="40" customFormat="1" x14ac:dyDescent="0.25">
      <c r="A447" s="34" t="s">
        <v>947</v>
      </c>
      <c r="B447" s="34" t="s">
        <v>1235</v>
      </c>
      <c r="C447" s="34" t="s">
        <v>1236</v>
      </c>
      <c r="D447" s="34" t="s">
        <v>1237</v>
      </c>
      <c r="E447" s="35">
        <v>12079554</v>
      </c>
      <c r="F447" s="36">
        <v>11692659</v>
      </c>
      <c r="G447" s="37">
        <f t="shared" si="19"/>
        <v>818486.13000000012</v>
      </c>
      <c r="H447" s="38">
        <f>G447*(1-'[1]Rapport Lottstift'!$Q$6)</f>
        <v>595932.25964945229</v>
      </c>
      <c r="I447" s="39">
        <f t="shared" si="20"/>
        <v>589972.93705295771</v>
      </c>
      <c r="J447" s="40">
        <f t="shared" si="21"/>
        <v>589972</v>
      </c>
      <c r="K447" s="40">
        <v>589972</v>
      </c>
    </row>
    <row r="448" spans="1:11" s="40" customFormat="1" x14ac:dyDescent="0.25">
      <c r="A448" s="34" t="s">
        <v>947</v>
      </c>
      <c r="B448" s="34" t="s">
        <v>1238</v>
      </c>
      <c r="C448" s="34" t="s">
        <v>1239</v>
      </c>
      <c r="D448" s="34" t="s">
        <v>1240</v>
      </c>
      <c r="E448" s="35">
        <v>11916928</v>
      </c>
      <c r="F448" s="36">
        <v>10901109</v>
      </c>
      <c r="G448" s="37">
        <f t="shared" si="19"/>
        <v>763077.63000000012</v>
      </c>
      <c r="H448" s="38">
        <f>G448*(1-'[1]Rapport Lottstift'!$Q$6)</f>
        <v>555589.83795345272</v>
      </c>
      <c r="I448" s="39">
        <f t="shared" si="20"/>
        <v>550033.93957391824</v>
      </c>
      <c r="J448" s="40">
        <f t="shared" si="21"/>
        <v>550033</v>
      </c>
      <c r="K448" s="40">
        <v>550033</v>
      </c>
    </row>
    <row r="449" spans="1:11" s="40" customFormat="1" x14ac:dyDescent="0.25">
      <c r="A449" s="34" t="s">
        <v>947</v>
      </c>
      <c r="B449" s="34" t="s">
        <v>1241</v>
      </c>
      <c r="C449" s="34" t="s">
        <v>1242</v>
      </c>
      <c r="D449" s="34" t="s">
        <v>1243</v>
      </c>
      <c r="E449" s="35">
        <v>11813099</v>
      </c>
      <c r="F449" s="36">
        <v>9616064</v>
      </c>
      <c r="G449" s="37">
        <f t="shared" si="19"/>
        <v>673124.4800000001</v>
      </c>
      <c r="H449" s="38">
        <f>G449*(1-'[1]Rapport Lottstift'!$Q$6)</f>
        <v>490095.77277963463</v>
      </c>
      <c r="I449" s="39">
        <f t="shared" si="20"/>
        <v>485194.81505183829</v>
      </c>
      <c r="J449" s="40">
        <f t="shared" si="21"/>
        <v>485194</v>
      </c>
      <c r="K449" s="40">
        <v>485194</v>
      </c>
    </row>
    <row r="450" spans="1:11" s="40" customFormat="1" x14ac:dyDescent="0.25">
      <c r="A450" s="34" t="s">
        <v>947</v>
      </c>
      <c r="B450" s="34" t="s">
        <v>1244</v>
      </c>
      <c r="C450" s="34" t="s">
        <v>1245</v>
      </c>
      <c r="D450" s="34" t="s">
        <v>1246</v>
      </c>
      <c r="E450" s="35">
        <v>11775644</v>
      </c>
      <c r="F450" s="36">
        <v>9352051</v>
      </c>
      <c r="G450" s="37">
        <f t="shared" si="19"/>
        <v>654643.57000000007</v>
      </c>
      <c r="H450" s="38">
        <f>G450*(1-'[1]Rapport Lottstift'!$Q$6)</f>
        <v>476639.99136440386</v>
      </c>
      <c r="I450" s="39">
        <f t="shared" si="20"/>
        <v>471873.59145075979</v>
      </c>
      <c r="J450" s="40">
        <f t="shared" si="21"/>
        <v>471873</v>
      </c>
      <c r="K450" s="40">
        <v>471873</v>
      </c>
    </row>
    <row r="451" spans="1:11" s="40" customFormat="1" x14ac:dyDescent="0.25">
      <c r="A451" s="34" t="s">
        <v>947</v>
      </c>
      <c r="B451" s="34" t="s">
        <v>1247</v>
      </c>
      <c r="C451" s="34" t="s">
        <v>1248</v>
      </c>
      <c r="D451" s="34" t="s">
        <v>1249</v>
      </c>
      <c r="E451" s="35">
        <v>11642302</v>
      </c>
      <c r="F451" s="36">
        <v>9315536</v>
      </c>
      <c r="G451" s="37">
        <f t="shared" si="19"/>
        <v>652087.52</v>
      </c>
      <c r="H451" s="38">
        <f>G451*(1-'[1]Rapport Lottstift'!$Q$6)</f>
        <v>474778.95475492947</v>
      </c>
      <c r="I451" s="39">
        <f t="shared" si="20"/>
        <v>470031.16520738014</v>
      </c>
      <c r="J451" s="40">
        <f t="shared" si="21"/>
        <v>470031</v>
      </c>
      <c r="K451" s="40">
        <v>470031</v>
      </c>
    </row>
    <row r="452" spans="1:11" s="40" customFormat="1" x14ac:dyDescent="0.25">
      <c r="A452" s="34" t="s">
        <v>947</v>
      </c>
      <c r="B452" s="34" t="s">
        <v>1250</v>
      </c>
      <c r="C452" s="34" t="s">
        <v>1251</v>
      </c>
      <c r="D452" s="34" t="s">
        <v>1252</v>
      </c>
      <c r="E452" s="35">
        <v>11638824</v>
      </c>
      <c r="F452" s="36">
        <v>11174531</v>
      </c>
      <c r="G452" s="37">
        <f t="shared" si="19"/>
        <v>782217.17</v>
      </c>
      <c r="H452" s="38">
        <f>G452*(1-'[1]Rapport Lottstift'!$Q$6)</f>
        <v>569525.16184324306</v>
      </c>
      <c r="I452" s="39">
        <f t="shared" si="20"/>
        <v>563829.91022481059</v>
      </c>
      <c r="J452" s="40">
        <f t="shared" si="21"/>
        <v>563829</v>
      </c>
      <c r="K452" s="40">
        <v>563829</v>
      </c>
    </row>
    <row r="453" spans="1:11" s="40" customFormat="1" x14ac:dyDescent="0.25">
      <c r="A453" s="34" t="s">
        <v>947</v>
      </c>
      <c r="B453" s="34" t="s">
        <v>1253</v>
      </c>
      <c r="C453" s="34" t="s">
        <v>1254</v>
      </c>
      <c r="D453" s="34" t="s">
        <v>1255</v>
      </c>
      <c r="E453" s="35">
        <v>11591058</v>
      </c>
      <c r="F453" s="36">
        <v>11427811</v>
      </c>
      <c r="G453" s="37">
        <f t="shared" si="19"/>
        <v>799946.77</v>
      </c>
      <c r="H453" s="38">
        <f>G453*(1-'[1]Rapport Lottstift'!$Q$6)</f>
        <v>582433.9213242142</v>
      </c>
      <c r="I453" s="39">
        <f t="shared" si="20"/>
        <v>576609.58211097203</v>
      </c>
      <c r="J453" s="40">
        <f t="shared" si="21"/>
        <v>576609</v>
      </c>
      <c r="K453" s="40">
        <v>576609</v>
      </c>
    </row>
    <row r="454" spans="1:11" s="40" customFormat="1" x14ac:dyDescent="0.25">
      <c r="A454" s="34" t="s">
        <v>947</v>
      </c>
      <c r="B454" s="34" t="s">
        <v>1256</v>
      </c>
      <c r="C454" s="34" t="s">
        <v>1257</v>
      </c>
      <c r="D454" s="34" t="s">
        <v>1258</v>
      </c>
      <c r="E454" s="35">
        <v>11478884</v>
      </c>
      <c r="F454" s="36">
        <v>10761572</v>
      </c>
      <c r="G454" s="37">
        <f t="shared" ref="G454:G517" si="22">F454*0.07</f>
        <v>753310.04</v>
      </c>
      <c r="H454" s="38">
        <f>G454*(1-'[1]Rapport Lottstift'!$Q$6)</f>
        <v>548478.14507720398</v>
      </c>
      <c r="I454" s="39">
        <f t="shared" ref="I454:I517" si="23">H454*0.99</f>
        <v>542993.36362643191</v>
      </c>
      <c r="J454" s="40">
        <f t="shared" ref="J454:J517" si="24">INT(I454)</f>
        <v>542993</v>
      </c>
      <c r="K454" s="40">
        <v>542993</v>
      </c>
    </row>
    <row r="455" spans="1:11" s="40" customFormat="1" x14ac:dyDescent="0.25">
      <c r="A455" s="34" t="s">
        <v>947</v>
      </c>
      <c r="B455" s="34" t="s">
        <v>1259</v>
      </c>
      <c r="C455" s="34" t="s">
        <v>1260</v>
      </c>
      <c r="D455" s="34" t="s">
        <v>1261</v>
      </c>
      <c r="E455" s="35">
        <v>11430849</v>
      </c>
      <c r="F455" s="36">
        <v>9895849</v>
      </c>
      <c r="G455" s="37">
        <f t="shared" si="22"/>
        <v>692709.43</v>
      </c>
      <c r="H455" s="38">
        <f>G455*(1-'[1]Rapport Lottstift'!$Q$6)</f>
        <v>504355.39561358729</v>
      </c>
      <c r="I455" s="39">
        <f t="shared" si="23"/>
        <v>499311.84165745141</v>
      </c>
      <c r="J455" s="40">
        <f t="shared" si="24"/>
        <v>499311</v>
      </c>
      <c r="K455" s="40">
        <v>499311</v>
      </c>
    </row>
    <row r="456" spans="1:11" s="40" customFormat="1" x14ac:dyDescent="0.25">
      <c r="A456" s="34" t="s">
        <v>947</v>
      </c>
      <c r="B456" s="34" t="s">
        <v>1262</v>
      </c>
      <c r="C456" s="34" t="s">
        <v>1263</v>
      </c>
      <c r="D456" s="34" t="s">
        <v>1264</v>
      </c>
      <c r="E456" s="35">
        <v>11388714</v>
      </c>
      <c r="F456" s="36">
        <v>11388714</v>
      </c>
      <c r="G456" s="37">
        <f t="shared" si="22"/>
        <v>797209.9800000001</v>
      </c>
      <c r="H456" s="38">
        <f>G456*(1-'[1]Rapport Lottstift'!$Q$6)</f>
        <v>580441.28957505315</v>
      </c>
      <c r="I456" s="39">
        <f t="shared" si="23"/>
        <v>574636.87667930266</v>
      </c>
      <c r="J456" s="40">
        <f t="shared" si="24"/>
        <v>574636</v>
      </c>
      <c r="K456" s="40">
        <v>574636</v>
      </c>
    </row>
    <row r="457" spans="1:11" s="40" customFormat="1" x14ac:dyDescent="0.25">
      <c r="A457" s="34" t="s">
        <v>947</v>
      </c>
      <c r="B457" s="34" t="s">
        <v>1265</v>
      </c>
      <c r="C457" s="34" t="s">
        <v>1266</v>
      </c>
      <c r="D457" s="34" t="s">
        <v>1267</v>
      </c>
      <c r="E457" s="35">
        <v>11368871</v>
      </c>
      <c r="F457" s="36">
        <v>10352987</v>
      </c>
      <c r="G457" s="37">
        <f t="shared" si="22"/>
        <v>724709.09000000008</v>
      </c>
      <c r="H457" s="38">
        <f>G457*(1-'[1]Rapport Lottstift'!$Q$6)</f>
        <v>527654.05516669934</v>
      </c>
      <c r="I457" s="39">
        <f t="shared" si="23"/>
        <v>522377.51461503236</v>
      </c>
      <c r="J457" s="40">
        <f t="shared" si="24"/>
        <v>522377</v>
      </c>
      <c r="K457" s="40">
        <v>522377</v>
      </c>
    </row>
    <row r="458" spans="1:11" s="40" customFormat="1" x14ac:dyDescent="0.25">
      <c r="A458" s="34" t="s">
        <v>947</v>
      </c>
      <c r="B458" s="34" t="s">
        <v>1268</v>
      </c>
      <c r="C458" s="34" t="s">
        <v>1269</v>
      </c>
      <c r="D458" s="34" t="s">
        <v>1270</v>
      </c>
      <c r="E458" s="35">
        <v>11286505</v>
      </c>
      <c r="F458" s="36">
        <v>11163599</v>
      </c>
      <c r="G458" s="37">
        <f t="shared" si="22"/>
        <v>781451.93</v>
      </c>
      <c r="H458" s="38">
        <f>G458*(1-'[1]Rapport Lottstift'!$Q$6)</f>
        <v>568967.99760348478</v>
      </c>
      <c r="I458" s="39">
        <f t="shared" si="23"/>
        <v>563278.31762744987</v>
      </c>
      <c r="J458" s="40">
        <f t="shared" si="24"/>
        <v>563278</v>
      </c>
      <c r="K458" s="40">
        <v>563278</v>
      </c>
    </row>
    <row r="459" spans="1:11" s="40" customFormat="1" x14ac:dyDescent="0.25">
      <c r="A459" s="34" t="s">
        <v>947</v>
      </c>
      <c r="B459" s="34" t="s">
        <v>1271</v>
      </c>
      <c r="C459" s="34" t="s">
        <v>1272</v>
      </c>
      <c r="D459" s="34" t="s">
        <v>1273</v>
      </c>
      <c r="E459" s="35">
        <v>11228043</v>
      </c>
      <c r="F459" s="36">
        <v>10740411</v>
      </c>
      <c r="G459" s="37">
        <f t="shared" si="22"/>
        <v>751828.77</v>
      </c>
      <c r="H459" s="38">
        <f>G459*(1-'[1]Rapport Lottstift'!$Q$6)</f>
        <v>547399.64594826824</v>
      </c>
      <c r="I459" s="39">
        <f t="shared" si="23"/>
        <v>541925.64948878554</v>
      </c>
      <c r="J459" s="40">
        <f t="shared" si="24"/>
        <v>541925</v>
      </c>
      <c r="K459" s="40">
        <v>541925</v>
      </c>
    </row>
    <row r="460" spans="1:11" s="40" customFormat="1" x14ac:dyDescent="0.25">
      <c r="A460" s="34" t="s">
        <v>947</v>
      </c>
      <c r="B460" s="34" t="s">
        <v>1274</v>
      </c>
      <c r="C460" s="34" t="s">
        <v>1275</v>
      </c>
      <c r="D460" s="34" t="s">
        <v>1276</v>
      </c>
      <c r="E460" s="35">
        <v>11059397</v>
      </c>
      <c r="F460" s="36">
        <v>10751825</v>
      </c>
      <c r="G460" s="37">
        <f t="shared" si="22"/>
        <v>752627.75000000012</v>
      </c>
      <c r="H460" s="38">
        <f>G460*(1-'[1]Rapport Lottstift'!$Q$6)</f>
        <v>547981.37597320438</v>
      </c>
      <c r="I460" s="39">
        <f t="shared" si="23"/>
        <v>542501.56221347232</v>
      </c>
      <c r="J460" s="40">
        <f t="shared" si="24"/>
        <v>542501</v>
      </c>
      <c r="K460" s="40">
        <v>542501</v>
      </c>
    </row>
    <row r="461" spans="1:11" s="40" customFormat="1" x14ac:dyDescent="0.25">
      <c r="A461" s="34" t="s">
        <v>947</v>
      </c>
      <c r="B461" s="34" t="s">
        <v>1277</v>
      </c>
      <c r="C461" s="34" t="s">
        <v>1278</v>
      </c>
      <c r="D461" s="34" t="s">
        <v>1279</v>
      </c>
      <c r="E461" s="35">
        <v>11044836</v>
      </c>
      <c r="F461" s="36">
        <v>10486770</v>
      </c>
      <c r="G461" s="37">
        <f t="shared" si="22"/>
        <v>734073.9</v>
      </c>
      <c r="H461" s="38">
        <f>G461*(1-'[1]Rapport Lottstift'!$Q$6)</f>
        <v>534472.48761159333</v>
      </c>
      <c r="I461" s="39">
        <f t="shared" si="23"/>
        <v>529127.76273547742</v>
      </c>
      <c r="J461" s="40">
        <f t="shared" si="24"/>
        <v>529127</v>
      </c>
      <c r="K461" s="40">
        <v>529127</v>
      </c>
    </row>
    <row r="462" spans="1:11" s="40" customFormat="1" x14ac:dyDescent="0.25">
      <c r="A462" s="34" t="s">
        <v>947</v>
      </c>
      <c r="B462" s="34" t="s">
        <v>1280</v>
      </c>
      <c r="C462" s="34" t="s">
        <v>1281</v>
      </c>
      <c r="D462" s="34" t="s">
        <v>1282</v>
      </c>
      <c r="E462" s="35">
        <v>10941192</v>
      </c>
      <c r="F462" s="36">
        <v>1469000</v>
      </c>
      <c r="G462" s="37">
        <f t="shared" si="22"/>
        <v>102830.00000000001</v>
      </c>
      <c r="H462" s="38">
        <f>G462*(1-'[1]Rapport Lottstift'!$Q$6)</f>
        <v>74869.581797010018</v>
      </c>
      <c r="I462" s="39">
        <f t="shared" si="23"/>
        <v>74120.885979039915</v>
      </c>
      <c r="J462" s="40">
        <f t="shared" si="24"/>
        <v>74120</v>
      </c>
      <c r="K462" s="40">
        <v>74120</v>
      </c>
    </row>
    <row r="463" spans="1:11" s="40" customFormat="1" x14ac:dyDescent="0.25">
      <c r="A463" s="34" t="s">
        <v>947</v>
      </c>
      <c r="B463" s="34" t="s">
        <v>1283</v>
      </c>
      <c r="C463" s="34" t="s">
        <v>1284</v>
      </c>
      <c r="D463" s="34" t="s">
        <v>1285</v>
      </c>
      <c r="E463" s="35">
        <v>10903071</v>
      </c>
      <c r="F463" s="36">
        <v>10599299</v>
      </c>
      <c r="G463" s="37">
        <f t="shared" si="22"/>
        <v>741950.93</v>
      </c>
      <c r="H463" s="38">
        <f>G463*(1-'[1]Rapport Lottstift'!$Q$6)</f>
        <v>540207.68105613778</v>
      </c>
      <c r="I463" s="39">
        <f t="shared" si="23"/>
        <v>534805.60424557643</v>
      </c>
      <c r="J463" s="40">
        <f t="shared" si="24"/>
        <v>534805</v>
      </c>
      <c r="K463" s="40">
        <v>534805</v>
      </c>
    </row>
    <row r="464" spans="1:11" s="40" customFormat="1" x14ac:dyDescent="0.25">
      <c r="A464" s="34" t="s">
        <v>947</v>
      </c>
      <c r="B464" s="34" t="s">
        <v>1286</v>
      </c>
      <c r="C464" s="34" t="s">
        <v>1287</v>
      </c>
      <c r="D464" s="34" t="s">
        <v>1288</v>
      </c>
      <c r="E464" s="35">
        <v>10889968</v>
      </c>
      <c r="F464" s="36">
        <v>10049511</v>
      </c>
      <c r="G464" s="37">
        <f t="shared" si="22"/>
        <v>703465.77</v>
      </c>
      <c r="H464" s="38">
        <f>G464*(1-'[1]Rapport Lottstift'!$Q$6)</f>
        <v>512186.98831480724</v>
      </c>
      <c r="I464" s="39">
        <f t="shared" si="23"/>
        <v>507065.11843165918</v>
      </c>
      <c r="J464" s="40">
        <f t="shared" si="24"/>
        <v>507065</v>
      </c>
      <c r="K464" s="40">
        <v>507065</v>
      </c>
    </row>
    <row r="465" spans="1:11" s="40" customFormat="1" x14ac:dyDescent="0.25">
      <c r="A465" s="34" t="s">
        <v>947</v>
      </c>
      <c r="B465" s="34" t="s">
        <v>1289</v>
      </c>
      <c r="C465" s="34" t="s">
        <v>1290</v>
      </c>
      <c r="D465" s="34" t="s">
        <v>1291</v>
      </c>
      <c r="E465" s="35">
        <v>10874736</v>
      </c>
      <c r="F465" s="36">
        <v>10684002</v>
      </c>
      <c r="G465" s="37">
        <f t="shared" si="22"/>
        <v>747880.14</v>
      </c>
      <c r="H465" s="38">
        <f>G465*(1-'[1]Rapport Lottstift'!$Q$6)</f>
        <v>544524.68458707863</v>
      </c>
      <c r="I465" s="39">
        <f t="shared" si="23"/>
        <v>539079.43774120789</v>
      </c>
      <c r="J465" s="40">
        <f t="shared" si="24"/>
        <v>539079</v>
      </c>
      <c r="K465" s="40">
        <v>539079</v>
      </c>
    </row>
    <row r="466" spans="1:11" s="40" customFormat="1" x14ac:dyDescent="0.25">
      <c r="A466" s="34" t="s">
        <v>947</v>
      </c>
      <c r="B466" s="34" t="s">
        <v>1292</v>
      </c>
      <c r="C466" s="34" t="s">
        <v>1293</v>
      </c>
      <c r="D466" s="34" t="s">
        <v>1294</v>
      </c>
      <c r="E466" s="35">
        <v>10800768</v>
      </c>
      <c r="F466" s="36">
        <v>10374957</v>
      </c>
      <c r="G466" s="37">
        <f t="shared" si="22"/>
        <v>726246.99000000011</v>
      </c>
      <c r="H466" s="38">
        <f>G466*(1-'[1]Rapport Lottstift'!$Q$6)</f>
        <v>528773.78608030069</v>
      </c>
      <c r="I466" s="39">
        <f t="shared" si="23"/>
        <v>523486.04821949766</v>
      </c>
      <c r="J466" s="40">
        <f t="shared" si="24"/>
        <v>523486</v>
      </c>
      <c r="K466" s="40">
        <v>523486</v>
      </c>
    </row>
    <row r="467" spans="1:11" s="40" customFormat="1" x14ac:dyDescent="0.25">
      <c r="A467" s="34" t="s">
        <v>947</v>
      </c>
      <c r="B467" s="34" t="s">
        <v>1295</v>
      </c>
      <c r="C467" s="34" t="s">
        <v>1296</v>
      </c>
      <c r="D467" s="34" t="s">
        <v>1297</v>
      </c>
      <c r="E467" s="35">
        <v>10773940</v>
      </c>
      <c r="F467" s="36">
        <v>9241196</v>
      </c>
      <c r="G467" s="37">
        <f t="shared" si="22"/>
        <v>646883.72000000009</v>
      </c>
      <c r="H467" s="38">
        <f>G467*(1-'[1]Rapport Lottstift'!$Q$6)</f>
        <v>470990.11560531094</v>
      </c>
      <c r="I467" s="39">
        <f t="shared" si="23"/>
        <v>466280.21444925782</v>
      </c>
      <c r="J467" s="40">
        <f t="shared" si="24"/>
        <v>466280</v>
      </c>
      <c r="K467" s="40">
        <v>466280</v>
      </c>
    </row>
    <row r="468" spans="1:11" s="40" customFormat="1" x14ac:dyDescent="0.25">
      <c r="A468" s="34" t="s">
        <v>947</v>
      </c>
      <c r="B468" s="34" t="s">
        <v>1298</v>
      </c>
      <c r="C468" s="34" t="s">
        <v>1299</v>
      </c>
      <c r="D468" s="34" t="s">
        <v>1300</v>
      </c>
      <c r="E468" s="35">
        <v>10743858</v>
      </c>
      <c r="F468" s="36">
        <v>9002529</v>
      </c>
      <c r="G468" s="37">
        <f t="shared" si="22"/>
        <v>630177.03</v>
      </c>
      <c r="H468" s="38">
        <f>G468*(1-'[1]Rapport Lottstift'!$Q$6)</f>
        <v>458826.12753264443</v>
      </c>
      <c r="I468" s="39">
        <f t="shared" si="23"/>
        <v>454237.866257318</v>
      </c>
      <c r="J468" s="40">
        <f t="shared" si="24"/>
        <v>454237</v>
      </c>
      <c r="K468" s="40">
        <v>454237</v>
      </c>
    </row>
    <row r="469" spans="1:11" s="40" customFormat="1" x14ac:dyDescent="0.25">
      <c r="A469" s="34" t="s">
        <v>947</v>
      </c>
      <c r="B469" s="34" t="s">
        <v>1301</v>
      </c>
      <c r="C469" s="34" t="s">
        <v>1302</v>
      </c>
      <c r="D469" s="34" t="s">
        <v>1303</v>
      </c>
      <c r="E469" s="35">
        <v>10737766</v>
      </c>
      <c r="F469" s="36">
        <v>10737766</v>
      </c>
      <c r="G469" s="37">
        <f t="shared" si="22"/>
        <v>751643.62000000011</v>
      </c>
      <c r="H469" s="38">
        <f>G469*(1-'[1]Rapport Lottstift'!$Q$6)</f>
        <v>547264.83992794622</v>
      </c>
      <c r="I469" s="39">
        <f t="shared" si="23"/>
        <v>541792.19152866676</v>
      </c>
      <c r="J469" s="40">
        <f t="shared" si="24"/>
        <v>541792</v>
      </c>
      <c r="K469" s="40">
        <v>541792</v>
      </c>
    </row>
    <row r="470" spans="1:11" s="40" customFormat="1" x14ac:dyDescent="0.25">
      <c r="A470" s="34" t="s">
        <v>947</v>
      </c>
      <c r="B470" s="34" t="s">
        <v>1304</v>
      </c>
      <c r="C470" s="34" t="s">
        <v>1305</v>
      </c>
      <c r="D470" s="34" t="s">
        <v>1306</v>
      </c>
      <c r="E470" s="35">
        <v>10707009</v>
      </c>
      <c r="F470" s="36">
        <v>9239417</v>
      </c>
      <c r="G470" s="37">
        <f t="shared" si="22"/>
        <v>646759.19000000006</v>
      </c>
      <c r="H470" s="38">
        <f>G470*(1-'[1]Rapport Lottstift'!$Q$6)</f>
        <v>470899.446452134</v>
      </c>
      <c r="I470" s="39">
        <f t="shared" si="23"/>
        <v>466190.45198761264</v>
      </c>
      <c r="J470" s="40">
        <f t="shared" si="24"/>
        <v>466190</v>
      </c>
      <c r="K470" s="40">
        <v>466190</v>
      </c>
    </row>
    <row r="471" spans="1:11" s="40" customFormat="1" x14ac:dyDescent="0.25">
      <c r="A471" s="34" t="s">
        <v>947</v>
      </c>
      <c r="B471" s="34" t="s">
        <v>1307</v>
      </c>
      <c r="C471" s="34" t="s">
        <v>1308</v>
      </c>
      <c r="D471" s="34" t="s">
        <v>1309</v>
      </c>
      <c r="E471" s="35">
        <v>10700318</v>
      </c>
      <c r="F471" s="36">
        <v>8292550</v>
      </c>
      <c r="G471" s="37">
        <f t="shared" si="22"/>
        <v>580478.5</v>
      </c>
      <c r="H471" s="38">
        <f>G471*(1-'[1]Rapport Lottstift'!$Q$6)</f>
        <v>422641.08273028955</v>
      </c>
      <c r="I471" s="39">
        <f t="shared" si="23"/>
        <v>418414.67190298665</v>
      </c>
      <c r="J471" s="40">
        <f t="shared" si="24"/>
        <v>418414</v>
      </c>
      <c r="K471" s="40">
        <v>418414</v>
      </c>
    </row>
    <row r="472" spans="1:11" s="40" customFormat="1" x14ac:dyDescent="0.25">
      <c r="A472" s="34" t="s">
        <v>947</v>
      </c>
      <c r="B472" s="34" t="s">
        <v>1310</v>
      </c>
      <c r="C472" s="34" t="s">
        <v>1311</v>
      </c>
      <c r="D472" s="34" t="s">
        <v>1312</v>
      </c>
      <c r="E472" s="35">
        <v>10664545</v>
      </c>
      <c r="F472" s="36">
        <v>8890947</v>
      </c>
      <c r="G472" s="37">
        <f t="shared" si="22"/>
        <v>622366.29</v>
      </c>
      <c r="H472" s="38">
        <f>G472*(1-'[1]Rapport Lottstift'!$Q$6)</f>
        <v>453139.1992303477</v>
      </c>
      <c r="I472" s="39">
        <f t="shared" si="23"/>
        <v>448607.80723804422</v>
      </c>
      <c r="J472" s="40">
        <f t="shared" si="24"/>
        <v>448607</v>
      </c>
      <c r="K472" s="40">
        <v>448607</v>
      </c>
    </row>
    <row r="473" spans="1:11" s="40" customFormat="1" x14ac:dyDescent="0.25">
      <c r="A473" s="34" t="s">
        <v>947</v>
      </c>
      <c r="B473" s="34" t="s">
        <v>1313</v>
      </c>
      <c r="C473" s="34" t="s">
        <v>1314</v>
      </c>
      <c r="D473" s="34" t="s">
        <v>1315</v>
      </c>
      <c r="E473" s="35">
        <v>10583353</v>
      </c>
      <c r="F473" s="36">
        <v>8107788</v>
      </c>
      <c r="G473" s="37">
        <f t="shared" si="22"/>
        <v>567545.16</v>
      </c>
      <c r="H473" s="38">
        <f>G473*(1-'[1]Rapport Lottstift'!$Q$6)</f>
        <v>413224.43625515059</v>
      </c>
      <c r="I473" s="39">
        <f t="shared" si="23"/>
        <v>409092.1918925991</v>
      </c>
      <c r="J473" s="40">
        <f t="shared" si="24"/>
        <v>409092</v>
      </c>
      <c r="K473" s="40">
        <v>409092</v>
      </c>
    </row>
    <row r="474" spans="1:11" s="40" customFormat="1" x14ac:dyDescent="0.25">
      <c r="A474" s="34" t="s">
        <v>947</v>
      </c>
      <c r="B474" s="34" t="s">
        <v>1316</v>
      </c>
      <c r="C474" s="34" t="s">
        <v>1317</v>
      </c>
      <c r="D474" s="34" t="s">
        <v>1318</v>
      </c>
      <c r="E474" s="35">
        <v>10521641</v>
      </c>
      <c r="F474" s="36">
        <v>4120237</v>
      </c>
      <c r="G474" s="37">
        <f t="shared" si="22"/>
        <v>288416.59000000003</v>
      </c>
      <c r="H474" s="38">
        <f>G474*(1-'[1]Rapport Lottstift'!$Q$6)</f>
        <v>209993.47930195177</v>
      </c>
      <c r="I474" s="39">
        <f t="shared" si="23"/>
        <v>207893.54450893225</v>
      </c>
      <c r="J474" s="40">
        <f t="shared" si="24"/>
        <v>207893</v>
      </c>
      <c r="K474" s="40">
        <v>207893</v>
      </c>
    </row>
    <row r="475" spans="1:11" s="40" customFormat="1" x14ac:dyDescent="0.25">
      <c r="A475" s="34" t="s">
        <v>947</v>
      </c>
      <c r="B475" s="34" t="s">
        <v>1319</v>
      </c>
      <c r="C475" s="34" t="s">
        <v>1320</v>
      </c>
      <c r="D475" s="34" t="s">
        <v>1321</v>
      </c>
      <c r="E475" s="35">
        <v>10510297</v>
      </c>
      <c r="F475" s="36">
        <v>7687448</v>
      </c>
      <c r="G475" s="37">
        <f t="shared" si="22"/>
        <v>538121.3600000001</v>
      </c>
      <c r="H475" s="38">
        <f>G475*(1-'[1]Rapport Lottstift'!$Q$6)</f>
        <v>391801.23679119203</v>
      </c>
      <c r="I475" s="39">
        <f t="shared" si="23"/>
        <v>387883.2244232801</v>
      </c>
      <c r="J475" s="40">
        <f t="shared" si="24"/>
        <v>387883</v>
      </c>
      <c r="K475" s="40">
        <v>387883</v>
      </c>
    </row>
    <row r="476" spans="1:11" s="40" customFormat="1" x14ac:dyDescent="0.25">
      <c r="A476" s="34" t="s">
        <v>947</v>
      </c>
      <c r="B476" s="34" t="s">
        <v>1322</v>
      </c>
      <c r="C476" s="34" t="s">
        <v>1323</v>
      </c>
      <c r="D476" s="34" t="s">
        <v>1324</v>
      </c>
      <c r="E476" s="35">
        <v>10341044</v>
      </c>
      <c r="F476" s="36">
        <v>9177887</v>
      </c>
      <c r="G476" s="37">
        <f t="shared" si="22"/>
        <v>642452.09000000008</v>
      </c>
      <c r="H476" s="38">
        <f>G476*(1-'[1]Rapport Lottstift'!$Q$6)</f>
        <v>467763.48636502033</v>
      </c>
      <c r="I476" s="39">
        <f t="shared" si="23"/>
        <v>463085.85150137014</v>
      </c>
      <c r="J476" s="40">
        <f t="shared" si="24"/>
        <v>463085</v>
      </c>
      <c r="K476" s="40">
        <v>463085</v>
      </c>
    </row>
    <row r="477" spans="1:11" s="40" customFormat="1" x14ac:dyDescent="0.25">
      <c r="A477" s="34" t="s">
        <v>947</v>
      </c>
      <c r="B477" s="34" t="s">
        <v>1325</v>
      </c>
      <c r="C477" s="34" t="s">
        <v>1326</v>
      </c>
      <c r="D477" s="34" t="s">
        <v>1327</v>
      </c>
      <c r="E477" s="35">
        <v>10324813</v>
      </c>
      <c r="F477" s="36">
        <v>9671747</v>
      </c>
      <c r="G477" s="37">
        <f t="shared" si="22"/>
        <v>677022.29</v>
      </c>
      <c r="H477" s="38">
        <f>G477*(1-'[1]Rapport Lottstift'!$Q$6)</f>
        <v>492933.73256397969</v>
      </c>
      <c r="I477" s="39">
        <f t="shared" si="23"/>
        <v>488004.3952383399</v>
      </c>
      <c r="J477" s="40">
        <f t="shared" si="24"/>
        <v>488004</v>
      </c>
      <c r="K477" s="40">
        <v>488004</v>
      </c>
    </row>
    <row r="478" spans="1:11" s="40" customFormat="1" x14ac:dyDescent="0.25">
      <c r="A478" s="34" t="s">
        <v>947</v>
      </c>
      <c r="B478" s="34" t="s">
        <v>1328</v>
      </c>
      <c r="C478" s="34" t="s">
        <v>1329</v>
      </c>
      <c r="D478" s="34" t="s">
        <v>1330</v>
      </c>
      <c r="E478" s="35">
        <v>10268745</v>
      </c>
      <c r="F478" s="36">
        <v>7640744</v>
      </c>
      <c r="G478" s="37">
        <f t="shared" si="22"/>
        <v>534852.08000000007</v>
      </c>
      <c r="H478" s="38">
        <f>G478*(1-'[1]Rapport Lottstift'!$Q$6)</f>
        <v>389420.90394691186</v>
      </c>
      <c r="I478" s="39">
        <f t="shared" si="23"/>
        <v>385526.69490744272</v>
      </c>
      <c r="J478" s="40">
        <f t="shared" si="24"/>
        <v>385526</v>
      </c>
      <c r="K478" s="40">
        <v>385526</v>
      </c>
    </row>
    <row r="479" spans="1:11" s="40" customFormat="1" x14ac:dyDescent="0.25">
      <c r="A479" s="34" t="s">
        <v>947</v>
      </c>
      <c r="B479" s="34" t="s">
        <v>1331</v>
      </c>
      <c r="C479" s="34" t="s">
        <v>1332</v>
      </c>
      <c r="D479" s="34" t="s">
        <v>1333</v>
      </c>
      <c r="E479" s="35">
        <v>10246371</v>
      </c>
      <c r="F479" s="36">
        <v>3572317</v>
      </c>
      <c r="G479" s="37">
        <f t="shared" si="22"/>
        <v>250062.19000000003</v>
      </c>
      <c r="H479" s="38">
        <f>G479*(1-'[1]Rapport Lottstift'!$Q$6)</f>
        <v>182067.99171977496</v>
      </c>
      <c r="I479" s="39">
        <f t="shared" si="23"/>
        <v>180247.3118025772</v>
      </c>
      <c r="J479" s="40">
        <f t="shared" si="24"/>
        <v>180247</v>
      </c>
      <c r="K479" s="40">
        <v>180247</v>
      </c>
    </row>
    <row r="480" spans="1:11" s="40" customFormat="1" x14ac:dyDescent="0.25">
      <c r="A480" s="34" t="s">
        <v>947</v>
      </c>
      <c r="B480" s="34" t="s">
        <v>1334</v>
      </c>
      <c r="C480" s="34" t="s">
        <v>1335</v>
      </c>
      <c r="D480" s="34" t="s">
        <v>1336</v>
      </c>
      <c r="E480" s="35">
        <v>10203451</v>
      </c>
      <c r="F480" s="36">
        <v>10108951</v>
      </c>
      <c r="G480" s="37">
        <f t="shared" si="22"/>
        <v>707626.57000000007</v>
      </c>
      <c r="H480" s="38">
        <f>G480*(1-'[1]Rapport Lottstift'!$Q$6)</f>
        <v>515216.42871100485</v>
      </c>
      <c r="I480" s="39">
        <f t="shared" si="23"/>
        <v>510064.26442389481</v>
      </c>
      <c r="J480" s="40">
        <f t="shared" si="24"/>
        <v>510064</v>
      </c>
      <c r="K480" s="40">
        <v>510064</v>
      </c>
    </row>
    <row r="481" spans="1:11" s="40" customFormat="1" x14ac:dyDescent="0.25">
      <c r="A481" s="34" t="s">
        <v>947</v>
      </c>
      <c r="B481" s="34" t="s">
        <v>1337</v>
      </c>
      <c r="C481" s="34" t="s">
        <v>1338</v>
      </c>
      <c r="D481" s="34" t="s">
        <v>1339</v>
      </c>
      <c r="E481" s="35">
        <v>10181762</v>
      </c>
      <c r="F481" s="36">
        <v>9851777</v>
      </c>
      <c r="G481" s="37">
        <f t="shared" si="22"/>
        <v>689624.39</v>
      </c>
      <c r="H481" s="38">
        <f>G481*(1-'[1]Rapport Lottstift'!$Q$6)</f>
        <v>502109.20622695837</v>
      </c>
      <c r="I481" s="39">
        <f t="shared" si="23"/>
        <v>497088.1141646888</v>
      </c>
      <c r="J481" s="40">
        <f t="shared" si="24"/>
        <v>497088</v>
      </c>
      <c r="K481" s="40">
        <v>497088</v>
      </c>
    </row>
    <row r="482" spans="1:11" s="40" customFormat="1" x14ac:dyDescent="0.25">
      <c r="A482" s="34" t="s">
        <v>947</v>
      </c>
      <c r="B482" s="34" t="s">
        <v>1340</v>
      </c>
      <c r="C482" s="34" t="s">
        <v>1341</v>
      </c>
      <c r="D482" s="34" t="s">
        <v>1342</v>
      </c>
      <c r="E482" s="35">
        <v>10172017</v>
      </c>
      <c r="F482" s="36">
        <v>10172017</v>
      </c>
      <c r="G482" s="37">
        <f t="shared" si="22"/>
        <v>712041.19000000006</v>
      </c>
      <c r="H482" s="38">
        <f>G482*(1-'[1]Rapport Lottstift'!$Q$6)</f>
        <v>518430.67312598799</v>
      </c>
      <c r="I482" s="39">
        <f t="shared" si="23"/>
        <v>513246.36639472813</v>
      </c>
      <c r="J482" s="40">
        <f t="shared" si="24"/>
        <v>513246</v>
      </c>
      <c r="K482" s="40">
        <v>513246</v>
      </c>
    </row>
    <row r="483" spans="1:11" s="40" customFormat="1" x14ac:dyDescent="0.25">
      <c r="A483" s="34" t="s">
        <v>947</v>
      </c>
      <c r="B483" s="34" t="s">
        <v>1343</v>
      </c>
      <c r="C483" s="34" t="s">
        <v>1344</v>
      </c>
      <c r="D483" s="34" t="s">
        <v>1345</v>
      </c>
      <c r="E483" s="35">
        <v>9967964</v>
      </c>
      <c r="F483" s="36">
        <v>9599271</v>
      </c>
      <c r="G483" s="37">
        <f t="shared" si="22"/>
        <v>671948.97000000009</v>
      </c>
      <c r="H483" s="38">
        <f>G483*(1-'[1]Rapport Lottstift'!$Q$6)</f>
        <v>489239.89470807766</v>
      </c>
      <c r="I483" s="39">
        <f t="shared" si="23"/>
        <v>484347.49576099688</v>
      </c>
      <c r="J483" s="40">
        <f t="shared" si="24"/>
        <v>484347</v>
      </c>
      <c r="K483" s="40">
        <v>484347</v>
      </c>
    </row>
    <row r="484" spans="1:11" s="40" customFormat="1" x14ac:dyDescent="0.25">
      <c r="A484" s="34" t="s">
        <v>947</v>
      </c>
      <c r="B484" s="34" t="s">
        <v>1346</v>
      </c>
      <c r="C484" s="34" t="s">
        <v>1347</v>
      </c>
      <c r="D484" s="34" t="s">
        <v>1348</v>
      </c>
      <c r="E484" s="35">
        <v>9850479</v>
      </c>
      <c r="F484" s="36">
        <v>8431255</v>
      </c>
      <c r="G484" s="37">
        <f t="shared" si="22"/>
        <v>590187.85000000009</v>
      </c>
      <c r="H484" s="38">
        <f>G484*(1-'[1]Rapport Lottstift'!$Q$6)</f>
        <v>429710.37159560906</v>
      </c>
      <c r="I484" s="39">
        <f t="shared" si="23"/>
        <v>425413.26787965297</v>
      </c>
      <c r="J484" s="40">
        <f t="shared" si="24"/>
        <v>425413</v>
      </c>
      <c r="K484" s="40">
        <v>425413</v>
      </c>
    </row>
    <row r="485" spans="1:11" s="40" customFormat="1" x14ac:dyDescent="0.25">
      <c r="A485" s="34" t="s">
        <v>947</v>
      </c>
      <c r="B485" s="34" t="s">
        <v>1349</v>
      </c>
      <c r="C485" s="34" t="s">
        <v>1350</v>
      </c>
      <c r="D485" s="34" t="s">
        <v>1351</v>
      </c>
      <c r="E485" s="35">
        <v>9751271</v>
      </c>
      <c r="F485" s="36">
        <v>7735194</v>
      </c>
      <c r="G485" s="37">
        <f t="shared" si="22"/>
        <v>541463.58000000007</v>
      </c>
      <c r="H485" s="38">
        <f>G485*(1-'[1]Rapport Lottstift'!$Q$6)</f>
        <v>394234.67658185231</v>
      </c>
      <c r="I485" s="39">
        <f t="shared" si="23"/>
        <v>390292.32981603377</v>
      </c>
      <c r="J485" s="40">
        <f t="shared" si="24"/>
        <v>390292</v>
      </c>
      <c r="K485" s="40">
        <v>390292</v>
      </c>
    </row>
    <row r="486" spans="1:11" s="40" customFormat="1" x14ac:dyDescent="0.25">
      <c r="A486" s="34" t="s">
        <v>947</v>
      </c>
      <c r="B486" s="34" t="s">
        <v>1352</v>
      </c>
      <c r="C486" s="34" t="s">
        <v>1353</v>
      </c>
      <c r="D486" s="34" t="s">
        <v>1354</v>
      </c>
      <c r="E486" s="35">
        <v>9747514</v>
      </c>
      <c r="F486" s="36">
        <v>8025567</v>
      </c>
      <c r="G486" s="37">
        <f t="shared" si="22"/>
        <v>561789.69000000006</v>
      </c>
      <c r="H486" s="38">
        <f>G486*(1-'[1]Rapport Lottstift'!$Q$6)</f>
        <v>409033.93122796749</v>
      </c>
      <c r="I486" s="39">
        <f t="shared" si="23"/>
        <v>404943.59191568784</v>
      </c>
      <c r="J486" s="40">
        <f t="shared" si="24"/>
        <v>404943</v>
      </c>
      <c r="K486" s="40">
        <v>404943</v>
      </c>
    </row>
    <row r="487" spans="1:11" s="40" customFormat="1" x14ac:dyDescent="0.25">
      <c r="A487" s="34" t="s">
        <v>947</v>
      </c>
      <c r="B487" s="34" t="s">
        <v>1355</v>
      </c>
      <c r="C487" s="34" t="s">
        <v>1356</v>
      </c>
      <c r="D487" s="34" t="s">
        <v>1357</v>
      </c>
      <c r="E487" s="35">
        <v>9612570</v>
      </c>
      <c r="F487" s="36">
        <v>8759386</v>
      </c>
      <c r="G487" s="37">
        <f t="shared" si="22"/>
        <v>613157.02</v>
      </c>
      <c r="H487" s="38">
        <f>G487*(1-'[1]Rapport Lottstift'!$Q$6)</f>
        <v>446434.01403579599</v>
      </c>
      <c r="I487" s="39">
        <f t="shared" si="23"/>
        <v>441969.67389543803</v>
      </c>
      <c r="J487" s="40">
        <f t="shared" si="24"/>
        <v>441969</v>
      </c>
      <c r="K487" s="40">
        <v>441969</v>
      </c>
    </row>
    <row r="488" spans="1:11" s="40" customFormat="1" x14ac:dyDescent="0.25">
      <c r="A488" s="34" t="s">
        <v>947</v>
      </c>
      <c r="B488" s="34" t="s">
        <v>1358</v>
      </c>
      <c r="C488" s="34" t="s">
        <v>1359</v>
      </c>
      <c r="D488" s="34" t="s">
        <v>1360</v>
      </c>
      <c r="E488" s="35">
        <v>9526717</v>
      </c>
      <c r="F488" s="36">
        <v>5502626</v>
      </c>
      <c r="G488" s="37">
        <f t="shared" si="22"/>
        <v>385183.82000000007</v>
      </c>
      <c r="H488" s="38">
        <f>G488*(1-'[1]Rapport Lottstift'!$Q$6)</f>
        <v>280448.81375449558</v>
      </c>
      <c r="I488" s="39">
        <f t="shared" si="23"/>
        <v>277644.32561695063</v>
      </c>
      <c r="J488" s="40">
        <f t="shared" si="24"/>
        <v>277644</v>
      </c>
      <c r="K488" s="40">
        <v>277644</v>
      </c>
    </row>
    <row r="489" spans="1:11" s="40" customFormat="1" x14ac:dyDescent="0.25">
      <c r="A489" s="34" t="s">
        <v>947</v>
      </c>
      <c r="B489" s="34" t="s">
        <v>1361</v>
      </c>
      <c r="C489" s="34" t="s">
        <v>1362</v>
      </c>
      <c r="D489" s="34" t="s">
        <v>1363</v>
      </c>
      <c r="E489" s="35">
        <v>9436410</v>
      </c>
      <c r="F489" s="36">
        <v>8915346</v>
      </c>
      <c r="G489" s="37">
        <f t="shared" si="22"/>
        <v>624074.22000000009</v>
      </c>
      <c r="H489" s="38">
        <f>G489*(1-'[1]Rapport Lottstift'!$Q$6)</f>
        <v>454382.72743066441</v>
      </c>
      <c r="I489" s="39">
        <f t="shared" si="23"/>
        <v>449838.90015635779</v>
      </c>
      <c r="J489" s="40">
        <f t="shared" si="24"/>
        <v>449838</v>
      </c>
      <c r="K489" s="40">
        <v>449838</v>
      </c>
    </row>
    <row r="490" spans="1:11" s="40" customFormat="1" x14ac:dyDescent="0.25">
      <c r="A490" s="34" t="s">
        <v>947</v>
      </c>
      <c r="B490" s="34" t="s">
        <v>1364</v>
      </c>
      <c r="C490" s="34" t="s">
        <v>1365</v>
      </c>
      <c r="D490" s="34" t="s">
        <v>1366</v>
      </c>
      <c r="E490" s="35">
        <v>9435377</v>
      </c>
      <c r="F490" s="36">
        <v>8927387</v>
      </c>
      <c r="G490" s="37">
        <f t="shared" si="22"/>
        <v>624917.09000000008</v>
      </c>
      <c r="H490" s="38">
        <f>G490*(1-'[1]Rapport Lottstift'!$Q$6)</f>
        <v>454996.41336287529</v>
      </c>
      <c r="I490" s="39">
        <f t="shared" si="23"/>
        <v>450446.44922924653</v>
      </c>
      <c r="J490" s="40">
        <f t="shared" si="24"/>
        <v>450446</v>
      </c>
      <c r="K490" s="40">
        <v>450446</v>
      </c>
    </row>
    <row r="491" spans="1:11" s="40" customFormat="1" x14ac:dyDescent="0.25">
      <c r="A491" s="34" t="s">
        <v>947</v>
      </c>
      <c r="B491" s="34" t="s">
        <v>1367</v>
      </c>
      <c r="C491" s="34" t="s">
        <v>1368</v>
      </c>
      <c r="D491" s="34" t="s">
        <v>1369</v>
      </c>
      <c r="E491" s="35">
        <v>9400979</v>
      </c>
      <c r="F491" s="36">
        <v>9147815</v>
      </c>
      <c r="G491" s="37">
        <f t="shared" si="22"/>
        <v>640347.05000000005</v>
      </c>
      <c r="H491" s="38">
        <f>G491*(1-'[1]Rapport Lottstift'!$Q$6)</f>
        <v>466230.8260084514</v>
      </c>
      <c r="I491" s="39">
        <f t="shared" si="23"/>
        <v>461568.51774836687</v>
      </c>
      <c r="J491" s="40">
        <f t="shared" si="24"/>
        <v>461568</v>
      </c>
      <c r="K491" s="40">
        <v>461568</v>
      </c>
    </row>
    <row r="492" spans="1:11" s="40" customFormat="1" x14ac:dyDescent="0.25">
      <c r="A492" s="34" t="s">
        <v>947</v>
      </c>
      <c r="B492" s="34" t="s">
        <v>1370</v>
      </c>
      <c r="C492" s="34" t="s">
        <v>1371</v>
      </c>
      <c r="D492" s="34" t="s">
        <v>1372</v>
      </c>
      <c r="E492" s="35">
        <v>9346628</v>
      </c>
      <c r="F492" s="36">
        <v>8470553</v>
      </c>
      <c r="G492" s="37">
        <f t="shared" si="22"/>
        <v>592938.71000000008</v>
      </c>
      <c r="H492" s="38">
        <f>G492*(1-'[1]Rapport Lottstift'!$Q$6)</f>
        <v>431713.24758298747</v>
      </c>
      <c r="I492" s="39">
        <f t="shared" si="23"/>
        <v>427396.11510715762</v>
      </c>
      <c r="J492" s="40">
        <f t="shared" si="24"/>
        <v>427396</v>
      </c>
      <c r="K492" s="40">
        <v>427396</v>
      </c>
    </row>
    <row r="493" spans="1:11" s="40" customFormat="1" x14ac:dyDescent="0.25">
      <c r="A493" s="34" t="s">
        <v>947</v>
      </c>
      <c r="B493" s="34" t="s">
        <v>1373</v>
      </c>
      <c r="C493" s="34" t="s">
        <v>1374</v>
      </c>
      <c r="D493" s="34" t="s">
        <v>1375</v>
      </c>
      <c r="E493" s="35">
        <v>9327598</v>
      </c>
      <c r="F493" s="36">
        <v>8191627</v>
      </c>
      <c r="G493" s="37">
        <f t="shared" si="22"/>
        <v>573413.89</v>
      </c>
      <c r="H493" s="38">
        <f>G493*(1-'[1]Rapport Lottstift'!$Q$6)</f>
        <v>417497.40485166485</v>
      </c>
      <c r="I493" s="39">
        <f t="shared" si="23"/>
        <v>413322.43080314819</v>
      </c>
      <c r="J493" s="40">
        <f t="shared" si="24"/>
        <v>413322</v>
      </c>
      <c r="K493" s="40">
        <v>413322</v>
      </c>
    </row>
    <row r="494" spans="1:11" s="40" customFormat="1" x14ac:dyDescent="0.25">
      <c r="A494" s="34" t="s">
        <v>947</v>
      </c>
      <c r="B494" s="34" t="s">
        <v>1376</v>
      </c>
      <c r="C494" s="34" t="s">
        <v>1377</v>
      </c>
      <c r="D494" s="34" t="s">
        <v>1378</v>
      </c>
      <c r="E494" s="35">
        <v>9316148</v>
      </c>
      <c r="F494" s="36">
        <v>6365887</v>
      </c>
      <c r="G494" s="37">
        <f t="shared" si="22"/>
        <v>445612.09</v>
      </c>
      <c r="H494" s="38">
        <f>G494*(1-'[1]Rapport Lottstift'!$Q$6)</f>
        <v>324446.08404154028</v>
      </c>
      <c r="I494" s="39">
        <f t="shared" si="23"/>
        <v>321201.62320112489</v>
      </c>
      <c r="J494" s="40">
        <f t="shared" si="24"/>
        <v>321201</v>
      </c>
      <c r="K494" s="40">
        <v>321201</v>
      </c>
    </row>
    <row r="495" spans="1:11" s="40" customFormat="1" x14ac:dyDescent="0.25">
      <c r="A495" s="34" t="s">
        <v>947</v>
      </c>
      <c r="B495" s="34" t="s">
        <v>1379</v>
      </c>
      <c r="C495" s="34" t="s">
        <v>1380</v>
      </c>
      <c r="D495" s="34" t="s">
        <v>1381</v>
      </c>
      <c r="E495" s="35">
        <v>0</v>
      </c>
      <c r="F495" s="36">
        <v>0</v>
      </c>
      <c r="G495" s="37">
        <f t="shared" si="22"/>
        <v>0</v>
      </c>
      <c r="H495" s="38">
        <f>G495*(1-'[1]Rapport Lottstift'!$Q$6)</f>
        <v>0</v>
      </c>
      <c r="I495" s="39">
        <f t="shared" si="23"/>
        <v>0</v>
      </c>
      <c r="J495" s="40">
        <f t="shared" si="24"/>
        <v>0</v>
      </c>
      <c r="K495" s="40">
        <v>0</v>
      </c>
    </row>
    <row r="496" spans="1:11" s="40" customFormat="1" x14ac:dyDescent="0.25">
      <c r="A496" s="34" t="s">
        <v>947</v>
      </c>
      <c r="B496" s="34" t="s">
        <v>1382</v>
      </c>
      <c r="C496" s="34" t="s">
        <v>1383</v>
      </c>
      <c r="D496" s="34" t="s">
        <v>1384</v>
      </c>
      <c r="E496" s="35">
        <v>9310225</v>
      </c>
      <c r="F496" s="36">
        <v>7249620</v>
      </c>
      <c r="G496" s="37">
        <f t="shared" si="22"/>
        <v>507473.4</v>
      </c>
      <c r="H496" s="38">
        <f>G496*(1-'[1]Rapport Lottstift'!$Q$6)</f>
        <v>369486.73763596982</v>
      </c>
      <c r="I496" s="39">
        <f t="shared" si="23"/>
        <v>365791.87025961012</v>
      </c>
      <c r="J496" s="40">
        <f t="shared" si="24"/>
        <v>365791</v>
      </c>
      <c r="K496" s="40">
        <v>365791</v>
      </c>
    </row>
    <row r="497" spans="1:11" s="40" customFormat="1" x14ac:dyDescent="0.25">
      <c r="A497" s="34" t="s">
        <v>947</v>
      </c>
      <c r="B497" s="34" t="s">
        <v>1385</v>
      </c>
      <c r="C497" s="34" t="s">
        <v>1386</v>
      </c>
      <c r="D497" s="34" t="s">
        <v>1387</v>
      </c>
      <c r="E497" s="35">
        <v>9246945</v>
      </c>
      <c r="F497" s="36">
        <v>9008821</v>
      </c>
      <c r="G497" s="37">
        <f t="shared" si="22"/>
        <v>630617.47000000009</v>
      </c>
      <c r="H497" s="38">
        <f>G497*(1-'[1]Rapport Lottstift'!$Q$6)</f>
        <v>459146.80786529719</v>
      </c>
      <c r="I497" s="39">
        <f t="shared" si="23"/>
        <v>454555.33978664421</v>
      </c>
      <c r="J497" s="40">
        <f t="shared" si="24"/>
        <v>454555</v>
      </c>
      <c r="K497" s="40">
        <v>454555</v>
      </c>
    </row>
    <row r="498" spans="1:11" s="40" customFormat="1" x14ac:dyDescent="0.25">
      <c r="A498" s="34" t="s">
        <v>947</v>
      </c>
      <c r="B498" s="34" t="s">
        <v>1388</v>
      </c>
      <c r="C498" s="34" t="s">
        <v>1389</v>
      </c>
      <c r="D498" s="34" t="s">
        <v>1390</v>
      </c>
      <c r="E498" s="35">
        <v>9239347</v>
      </c>
      <c r="F498" s="36">
        <v>8327241</v>
      </c>
      <c r="G498" s="37">
        <f t="shared" si="22"/>
        <v>582906.87000000011</v>
      </c>
      <c r="H498" s="38">
        <f>G498*(1-'[1]Rapport Lottstift'!$Q$6)</f>
        <v>424409.15670041897</v>
      </c>
      <c r="I498" s="39">
        <f t="shared" si="23"/>
        <v>420165.06513341476</v>
      </c>
      <c r="J498" s="40">
        <f t="shared" si="24"/>
        <v>420165</v>
      </c>
      <c r="K498" s="40">
        <v>420165</v>
      </c>
    </row>
    <row r="499" spans="1:11" s="40" customFormat="1" x14ac:dyDescent="0.25">
      <c r="A499" s="34" t="s">
        <v>947</v>
      </c>
      <c r="B499" s="34" t="s">
        <v>1391</v>
      </c>
      <c r="C499" s="34" t="s">
        <v>1392</v>
      </c>
      <c r="D499" s="34" t="s">
        <v>1393</v>
      </c>
      <c r="E499" s="35">
        <v>9228762</v>
      </c>
      <c r="F499" s="36">
        <v>7396912</v>
      </c>
      <c r="G499" s="37">
        <f t="shared" si="22"/>
        <v>517783.84</v>
      </c>
      <c r="H499" s="38">
        <f>G499*(1-'[1]Rapport Lottstift'!$Q$6)</f>
        <v>376993.67462851253</v>
      </c>
      <c r="I499" s="39">
        <f t="shared" si="23"/>
        <v>373223.7378822274</v>
      </c>
      <c r="J499" s="40">
        <f t="shared" si="24"/>
        <v>373223</v>
      </c>
      <c r="K499" s="40">
        <v>373223</v>
      </c>
    </row>
    <row r="500" spans="1:11" s="40" customFormat="1" x14ac:dyDescent="0.25">
      <c r="A500" s="34" t="s">
        <v>947</v>
      </c>
      <c r="B500" s="34" t="s">
        <v>1394</v>
      </c>
      <c r="C500" s="34" t="s">
        <v>1395</v>
      </c>
      <c r="D500" s="34" t="s">
        <v>1396</v>
      </c>
      <c r="E500" s="35">
        <v>9211867</v>
      </c>
      <c r="F500" s="36">
        <v>9072594</v>
      </c>
      <c r="G500" s="37">
        <f t="shared" si="22"/>
        <v>635081.58000000007</v>
      </c>
      <c r="H500" s="38">
        <f>G500*(1-'[1]Rapport Lottstift'!$Q$6)</f>
        <v>462397.08549629833</v>
      </c>
      <c r="I500" s="39">
        <f t="shared" si="23"/>
        <v>457773.11464133533</v>
      </c>
      <c r="J500" s="40">
        <f t="shared" si="24"/>
        <v>457773</v>
      </c>
      <c r="K500" s="40">
        <v>457773</v>
      </c>
    </row>
    <row r="501" spans="1:11" s="40" customFormat="1" x14ac:dyDescent="0.25">
      <c r="A501" s="34" t="s">
        <v>947</v>
      </c>
      <c r="B501" s="34" t="s">
        <v>1397</v>
      </c>
      <c r="C501" s="34" t="s">
        <v>1398</v>
      </c>
      <c r="D501" s="34" t="s">
        <v>1399</v>
      </c>
      <c r="E501" s="35">
        <v>9179442</v>
      </c>
      <c r="F501" s="36">
        <v>9069508</v>
      </c>
      <c r="G501" s="37">
        <f t="shared" si="22"/>
        <v>634865.56000000006</v>
      </c>
      <c r="H501" s="38">
        <f>G501*(1-'[1]Rapport Lottstift'!$Q$6)</f>
        <v>462239.80331152939</v>
      </c>
      <c r="I501" s="39">
        <f t="shared" si="23"/>
        <v>457617.40527841408</v>
      </c>
      <c r="J501" s="40">
        <f t="shared" si="24"/>
        <v>457617</v>
      </c>
      <c r="K501" s="40">
        <v>457617</v>
      </c>
    </row>
    <row r="502" spans="1:11" s="40" customFormat="1" x14ac:dyDescent="0.25">
      <c r="A502" s="34" t="s">
        <v>947</v>
      </c>
      <c r="B502" s="34" t="s">
        <v>1400</v>
      </c>
      <c r="C502" s="34" t="s">
        <v>1401</v>
      </c>
      <c r="D502" s="34" t="s">
        <v>1402</v>
      </c>
      <c r="E502" s="35">
        <v>9174994</v>
      </c>
      <c r="F502" s="36">
        <v>7815882</v>
      </c>
      <c r="G502" s="37">
        <f t="shared" si="22"/>
        <v>547111.74000000011</v>
      </c>
      <c r="H502" s="38">
        <f>G502*(1-'[1]Rapport Lottstift'!$Q$6)</f>
        <v>398347.05018024385</v>
      </c>
      <c r="I502" s="39">
        <f t="shared" si="23"/>
        <v>394363.5796784414</v>
      </c>
      <c r="J502" s="40">
        <f t="shared" si="24"/>
        <v>394363</v>
      </c>
      <c r="K502" s="40">
        <v>394363</v>
      </c>
    </row>
    <row r="503" spans="1:11" s="40" customFormat="1" x14ac:dyDescent="0.25">
      <c r="A503" s="34" t="s">
        <v>947</v>
      </c>
      <c r="B503" s="34" t="s">
        <v>1403</v>
      </c>
      <c r="C503" s="34" t="s">
        <v>1404</v>
      </c>
      <c r="D503" s="34" t="s">
        <v>1405</v>
      </c>
      <c r="E503" s="35">
        <v>9132895</v>
      </c>
      <c r="F503" s="36">
        <v>6841162</v>
      </c>
      <c r="G503" s="37">
        <f t="shared" si="22"/>
        <v>478881.34</v>
      </c>
      <c r="H503" s="38">
        <f>G503*(1-'[1]Rapport Lottstift'!$Q$6)</f>
        <v>348669.12045309501</v>
      </c>
      <c r="I503" s="39">
        <f t="shared" si="23"/>
        <v>345182.42924856406</v>
      </c>
      <c r="J503" s="40">
        <f t="shared" si="24"/>
        <v>345182</v>
      </c>
      <c r="K503" s="40">
        <v>345182</v>
      </c>
    </row>
    <row r="504" spans="1:11" s="40" customFormat="1" x14ac:dyDescent="0.25">
      <c r="A504" s="34" t="s">
        <v>947</v>
      </c>
      <c r="B504" s="34" t="s">
        <v>1406</v>
      </c>
      <c r="C504" s="34" t="s">
        <v>1407</v>
      </c>
      <c r="D504" s="34" t="s">
        <v>1408</v>
      </c>
      <c r="E504" s="35">
        <v>9113547</v>
      </c>
      <c r="F504" s="36">
        <v>8744332</v>
      </c>
      <c r="G504" s="37">
        <f t="shared" si="22"/>
        <v>612103.24000000011</v>
      </c>
      <c r="H504" s="38">
        <f>G504*(1-'[1]Rapport Lottstift'!$Q$6)</f>
        <v>445666.76646304439</v>
      </c>
      <c r="I504" s="39">
        <f t="shared" si="23"/>
        <v>441210.09879841394</v>
      </c>
      <c r="J504" s="40">
        <f t="shared" si="24"/>
        <v>441210</v>
      </c>
      <c r="K504" s="40">
        <v>441210</v>
      </c>
    </row>
    <row r="505" spans="1:11" s="40" customFormat="1" x14ac:dyDescent="0.25">
      <c r="A505" s="34" t="s">
        <v>947</v>
      </c>
      <c r="B505" s="34" t="s">
        <v>1409</v>
      </c>
      <c r="C505" s="34" t="s">
        <v>1410</v>
      </c>
      <c r="D505" s="34" t="s">
        <v>1411</v>
      </c>
      <c r="E505" s="35">
        <v>9095583</v>
      </c>
      <c r="F505" s="36">
        <v>5603632</v>
      </c>
      <c r="G505" s="37">
        <f t="shared" si="22"/>
        <v>392254.24000000005</v>
      </c>
      <c r="H505" s="38">
        <f>G505*(1-'[1]Rapport Lottstift'!$Q$6)</f>
        <v>285596.72184094135</v>
      </c>
      <c r="I505" s="39">
        <f t="shared" si="23"/>
        <v>282740.75462253194</v>
      </c>
      <c r="J505" s="40">
        <f t="shared" si="24"/>
        <v>282740</v>
      </c>
      <c r="K505" s="40">
        <v>282740</v>
      </c>
    </row>
    <row r="506" spans="1:11" s="40" customFormat="1" x14ac:dyDescent="0.25">
      <c r="A506" s="34" t="s">
        <v>947</v>
      </c>
      <c r="B506" s="34" t="s">
        <v>1412</v>
      </c>
      <c r="C506" s="34" t="s">
        <v>1413</v>
      </c>
      <c r="D506" s="34" t="s">
        <v>1414</v>
      </c>
      <c r="E506" s="35">
        <v>9066107</v>
      </c>
      <c r="F506" s="36">
        <v>7545957</v>
      </c>
      <c r="G506" s="37">
        <f t="shared" si="22"/>
        <v>528216.99000000011</v>
      </c>
      <c r="H506" s="38">
        <f>G506*(1-'[1]Rapport Lottstift'!$Q$6)</f>
        <v>384589.95564889064</v>
      </c>
      <c r="I506" s="39">
        <f t="shared" si="23"/>
        <v>380744.05609240173</v>
      </c>
      <c r="J506" s="40">
        <f t="shared" si="24"/>
        <v>380744</v>
      </c>
      <c r="K506" s="40">
        <v>380744</v>
      </c>
    </row>
    <row r="507" spans="1:11" s="40" customFormat="1" x14ac:dyDescent="0.25">
      <c r="A507" s="34" t="s">
        <v>947</v>
      </c>
      <c r="B507" s="34" t="s">
        <v>1415</v>
      </c>
      <c r="C507" s="34" t="s">
        <v>1416</v>
      </c>
      <c r="D507" s="34" t="s">
        <v>1417</v>
      </c>
      <c r="E507" s="35">
        <v>8984018</v>
      </c>
      <c r="F507" s="36">
        <v>7769240</v>
      </c>
      <c r="G507" s="37">
        <f t="shared" si="22"/>
        <v>543846.80000000005</v>
      </c>
      <c r="H507" s="38">
        <f>G507*(1-'[1]Rapport Lottstift'!$Q$6)</f>
        <v>395969.87725023966</v>
      </c>
      <c r="I507" s="39">
        <f t="shared" si="23"/>
        <v>392010.17847773724</v>
      </c>
      <c r="J507" s="40">
        <f t="shared" si="24"/>
        <v>392010</v>
      </c>
      <c r="K507" s="40">
        <v>392010</v>
      </c>
    </row>
    <row r="508" spans="1:11" s="40" customFormat="1" x14ac:dyDescent="0.25">
      <c r="A508" s="34" t="s">
        <v>947</v>
      </c>
      <c r="B508" s="34" t="s">
        <v>1418</v>
      </c>
      <c r="C508" s="34" t="s">
        <v>1419</v>
      </c>
      <c r="D508" s="34" t="s">
        <v>1420</v>
      </c>
      <c r="E508" s="35">
        <v>8981912</v>
      </c>
      <c r="F508" s="36">
        <v>7761778</v>
      </c>
      <c r="G508" s="37">
        <f t="shared" si="22"/>
        <v>543324.46000000008</v>
      </c>
      <c r="H508" s="38">
        <f>G508*(1-'[1]Rapport Lottstift'!$Q$6)</f>
        <v>395589.5662772177</v>
      </c>
      <c r="I508" s="39">
        <f t="shared" si="23"/>
        <v>391633.67061444552</v>
      </c>
      <c r="J508" s="40">
        <f t="shared" si="24"/>
        <v>391633</v>
      </c>
      <c r="K508" s="40">
        <v>391633</v>
      </c>
    </row>
    <row r="509" spans="1:11" s="40" customFormat="1" x14ac:dyDescent="0.25">
      <c r="A509" s="34" t="s">
        <v>947</v>
      </c>
      <c r="B509" s="34" t="s">
        <v>1421</v>
      </c>
      <c r="C509" s="34" t="s">
        <v>1422</v>
      </c>
      <c r="D509" s="34" t="s">
        <v>1423</v>
      </c>
      <c r="E509" s="35">
        <v>8979026</v>
      </c>
      <c r="F509" s="36">
        <v>8799045</v>
      </c>
      <c r="G509" s="37">
        <f t="shared" si="22"/>
        <v>615933.15</v>
      </c>
      <c r="H509" s="38">
        <f>G509*(1-'[1]Rapport Lottstift'!$Q$6)</f>
        <v>448455.28887887811</v>
      </c>
      <c r="I509" s="39">
        <f t="shared" si="23"/>
        <v>443970.73599008931</v>
      </c>
      <c r="J509" s="40">
        <f t="shared" si="24"/>
        <v>443970</v>
      </c>
      <c r="K509" s="40">
        <v>443970</v>
      </c>
    </row>
    <row r="510" spans="1:11" s="40" customFormat="1" x14ac:dyDescent="0.25">
      <c r="A510" s="34" t="s">
        <v>947</v>
      </c>
      <c r="B510" s="34" t="s">
        <v>1424</v>
      </c>
      <c r="C510" s="34" t="s">
        <v>1425</v>
      </c>
      <c r="D510" s="34" t="s">
        <v>1426</v>
      </c>
      <c r="E510" s="35">
        <v>8950099</v>
      </c>
      <c r="F510" s="36">
        <v>7955119</v>
      </c>
      <c r="G510" s="37">
        <f t="shared" si="22"/>
        <v>556858.33000000007</v>
      </c>
      <c r="H510" s="38">
        <f>G510*(1-'[1]Rapport Lottstift'!$Q$6)</f>
        <v>405443.45314870559</v>
      </c>
      <c r="I510" s="39">
        <f t="shared" si="23"/>
        <v>401389.01861721853</v>
      </c>
      <c r="J510" s="40">
        <f t="shared" si="24"/>
        <v>401389</v>
      </c>
      <c r="K510" s="40">
        <v>401389</v>
      </c>
    </row>
    <row r="511" spans="1:11" s="40" customFormat="1" x14ac:dyDescent="0.25">
      <c r="A511" s="34" t="s">
        <v>947</v>
      </c>
      <c r="B511" s="34" t="s">
        <v>1427</v>
      </c>
      <c r="C511" s="34" t="s">
        <v>1428</v>
      </c>
      <c r="D511" s="34" t="s">
        <v>1429</v>
      </c>
      <c r="E511" s="35">
        <v>8943213</v>
      </c>
      <c r="F511" s="36">
        <v>8943213</v>
      </c>
      <c r="G511" s="37">
        <f t="shared" si="22"/>
        <v>626024.91</v>
      </c>
      <c r="H511" s="38">
        <f>G511*(1-'[1]Rapport Lottstift'!$Q$6)</f>
        <v>455803.00696499884</v>
      </c>
      <c r="I511" s="39">
        <f t="shared" si="23"/>
        <v>451244.97689534887</v>
      </c>
      <c r="J511" s="40">
        <f t="shared" si="24"/>
        <v>451244</v>
      </c>
      <c r="K511" s="40">
        <v>451244</v>
      </c>
    </row>
    <row r="512" spans="1:11" s="40" customFormat="1" x14ac:dyDescent="0.25">
      <c r="A512" s="34" t="s">
        <v>947</v>
      </c>
      <c r="B512" s="34" t="s">
        <v>1430</v>
      </c>
      <c r="C512" s="34" t="s">
        <v>1431</v>
      </c>
      <c r="D512" s="34" t="s">
        <v>1432</v>
      </c>
      <c r="E512" s="35">
        <v>8901726</v>
      </c>
      <c r="F512" s="36">
        <v>5071387</v>
      </c>
      <c r="G512" s="37">
        <f t="shared" si="22"/>
        <v>354997.09</v>
      </c>
      <c r="H512" s="38">
        <f>G512*(1-'[1]Rapport Lottstift'!$Q$6)</f>
        <v>258470.13194063527</v>
      </c>
      <c r="I512" s="39">
        <f t="shared" si="23"/>
        <v>255885.43062122891</v>
      </c>
      <c r="J512" s="40">
        <f t="shared" si="24"/>
        <v>255885</v>
      </c>
      <c r="K512" s="40">
        <v>255885</v>
      </c>
    </row>
    <row r="513" spans="1:11" s="40" customFormat="1" x14ac:dyDescent="0.25">
      <c r="A513" s="34" t="s">
        <v>947</v>
      </c>
      <c r="B513" s="34" t="s">
        <v>1433</v>
      </c>
      <c r="C513" s="34" t="s">
        <v>1434</v>
      </c>
      <c r="D513" s="34" t="s">
        <v>1435</v>
      </c>
      <c r="E513" s="35">
        <v>8877383</v>
      </c>
      <c r="F513" s="36">
        <v>8877383</v>
      </c>
      <c r="G513" s="37">
        <f t="shared" si="22"/>
        <v>621416.81000000006</v>
      </c>
      <c r="H513" s="38">
        <f>G513*(1-'[1]Rapport Lottstift'!$Q$6)</f>
        <v>452447.89153293811</v>
      </c>
      <c r="I513" s="39">
        <f t="shared" si="23"/>
        <v>447923.41261760873</v>
      </c>
      <c r="J513" s="40">
        <f t="shared" si="24"/>
        <v>447923</v>
      </c>
      <c r="K513" s="40">
        <v>447923</v>
      </c>
    </row>
    <row r="514" spans="1:11" s="40" customFormat="1" x14ac:dyDescent="0.25">
      <c r="A514" s="34" t="s">
        <v>947</v>
      </c>
      <c r="B514" s="34" t="s">
        <v>1436</v>
      </c>
      <c r="C514" s="34" t="s">
        <v>1437</v>
      </c>
      <c r="D514" s="34" t="s">
        <v>1438</v>
      </c>
      <c r="E514" s="35">
        <v>8872350</v>
      </c>
      <c r="F514" s="36">
        <v>7487839</v>
      </c>
      <c r="G514" s="37">
        <f t="shared" si="22"/>
        <v>524148.73000000004</v>
      </c>
      <c r="H514" s="38">
        <f>G514*(1-'[1]Rapport Lottstift'!$Q$6)</f>
        <v>381627.89277967438</v>
      </c>
      <c r="I514" s="39">
        <f t="shared" si="23"/>
        <v>377811.61385187763</v>
      </c>
      <c r="J514" s="40">
        <f t="shared" si="24"/>
        <v>377811</v>
      </c>
      <c r="K514" s="40">
        <v>377811</v>
      </c>
    </row>
    <row r="515" spans="1:11" s="40" customFormat="1" x14ac:dyDescent="0.25">
      <c r="A515" s="34" t="s">
        <v>947</v>
      </c>
      <c r="B515" s="34" t="s">
        <v>1439</v>
      </c>
      <c r="C515" s="34" t="s">
        <v>1440</v>
      </c>
      <c r="D515" s="34" t="s">
        <v>1441</v>
      </c>
      <c r="E515" s="35">
        <v>8858087</v>
      </c>
      <c r="F515" s="36">
        <v>8424035</v>
      </c>
      <c r="G515" s="37">
        <f t="shared" si="22"/>
        <v>589682.45000000007</v>
      </c>
      <c r="H515" s="38">
        <f>G515*(1-'[1]Rapport Lottstift'!$Q$6)</f>
        <v>429342.39448153524</v>
      </c>
      <c r="I515" s="39">
        <f t="shared" si="23"/>
        <v>425048.97053671989</v>
      </c>
      <c r="J515" s="40">
        <f t="shared" si="24"/>
        <v>425048</v>
      </c>
      <c r="K515" s="40">
        <v>425048</v>
      </c>
    </row>
    <row r="516" spans="1:11" s="40" customFormat="1" x14ac:dyDescent="0.25">
      <c r="A516" s="34" t="s">
        <v>947</v>
      </c>
      <c r="B516" s="34" t="s">
        <v>1442</v>
      </c>
      <c r="C516" s="34" t="s">
        <v>1443</v>
      </c>
      <c r="D516" s="34" t="s">
        <v>1444</v>
      </c>
      <c r="E516" s="35">
        <v>8803213</v>
      </c>
      <c r="F516" s="36">
        <v>7768121</v>
      </c>
      <c r="G516" s="37">
        <f t="shared" si="22"/>
        <v>543768.47000000009</v>
      </c>
      <c r="H516" s="38">
        <f>G516*(1-'[1]Rapport Lottstift'!$Q$6)</f>
        <v>395912.84589419415</v>
      </c>
      <c r="I516" s="39">
        <f t="shared" si="23"/>
        <v>391953.71743525221</v>
      </c>
      <c r="J516" s="40">
        <f t="shared" si="24"/>
        <v>391953</v>
      </c>
      <c r="K516" s="40">
        <v>391953</v>
      </c>
    </row>
    <row r="517" spans="1:11" s="40" customFormat="1" x14ac:dyDescent="0.25">
      <c r="A517" s="34" t="s">
        <v>947</v>
      </c>
      <c r="B517" s="34" t="s">
        <v>1445</v>
      </c>
      <c r="C517" s="34" t="s">
        <v>1446</v>
      </c>
      <c r="D517" s="34" t="s">
        <v>1447</v>
      </c>
      <c r="E517" s="35">
        <v>8772692</v>
      </c>
      <c r="F517" s="36">
        <v>8207061</v>
      </c>
      <c r="G517" s="37">
        <f t="shared" si="22"/>
        <v>574494.27</v>
      </c>
      <c r="H517" s="38">
        <f>G517*(1-'[1]Rapport Lottstift'!$Q$6)</f>
        <v>418284.0196409467</v>
      </c>
      <c r="I517" s="39">
        <f t="shared" si="23"/>
        <v>414101.17944453721</v>
      </c>
      <c r="J517" s="40">
        <f t="shared" si="24"/>
        <v>414101</v>
      </c>
      <c r="K517" s="40">
        <v>414101</v>
      </c>
    </row>
    <row r="518" spans="1:11" s="40" customFormat="1" x14ac:dyDescent="0.25">
      <c r="A518" s="34" t="s">
        <v>947</v>
      </c>
      <c r="B518" s="34" t="s">
        <v>1448</v>
      </c>
      <c r="C518" s="34" t="s">
        <v>1449</v>
      </c>
      <c r="D518" s="34" t="s">
        <v>1450</v>
      </c>
      <c r="E518" s="35">
        <v>8738572</v>
      </c>
      <c r="F518" s="36">
        <v>8154212</v>
      </c>
      <c r="G518" s="37">
        <f t="shared" ref="G518:G581" si="25">F518*0.07</f>
        <v>570794.84000000008</v>
      </c>
      <c r="H518" s="38">
        <f>G518*(1-'[1]Rapport Lottstift'!$Q$6)</f>
        <v>415590.49851882958</v>
      </c>
      <c r="I518" s="39">
        <f t="shared" ref="I518:I581" si="26">H518*0.99</f>
        <v>411434.59353364131</v>
      </c>
      <c r="J518" s="40">
        <f t="shared" ref="J518:J581" si="27">INT(I518)</f>
        <v>411434</v>
      </c>
      <c r="K518" s="40">
        <v>411434</v>
      </c>
    </row>
    <row r="519" spans="1:11" s="40" customFormat="1" x14ac:dyDescent="0.25">
      <c r="A519" s="34" t="s">
        <v>947</v>
      </c>
      <c r="B519" s="34" t="s">
        <v>1451</v>
      </c>
      <c r="C519" s="34" t="s">
        <v>1452</v>
      </c>
      <c r="D519" s="34" t="s">
        <v>1453</v>
      </c>
      <c r="E519" s="35">
        <v>8706469</v>
      </c>
      <c r="F519" s="36">
        <v>8406788</v>
      </c>
      <c r="G519" s="37">
        <f t="shared" si="25"/>
        <v>588475.16</v>
      </c>
      <c r="H519" s="38">
        <f>G519*(1-'[1]Rapport Lottstift'!$Q$6)</f>
        <v>428463.37768286059</v>
      </c>
      <c r="I519" s="39">
        <f t="shared" si="26"/>
        <v>424178.743906032</v>
      </c>
      <c r="J519" s="40">
        <f t="shared" si="27"/>
        <v>424178</v>
      </c>
      <c r="K519" s="40">
        <v>424178</v>
      </c>
    </row>
    <row r="520" spans="1:11" s="40" customFormat="1" x14ac:dyDescent="0.25">
      <c r="A520" s="34" t="s">
        <v>947</v>
      </c>
      <c r="B520" s="34" t="s">
        <v>1454</v>
      </c>
      <c r="C520" s="34" t="s">
        <v>1455</v>
      </c>
      <c r="D520" s="34" t="s">
        <v>1456</v>
      </c>
      <c r="E520" s="35">
        <v>8665784</v>
      </c>
      <c r="F520" s="36">
        <v>8033383</v>
      </c>
      <c r="G520" s="37">
        <f t="shared" si="25"/>
        <v>562336.81000000006</v>
      </c>
      <c r="H520" s="38">
        <f>G520*(1-'[1]Rapport Lottstift'!$Q$6)</f>
        <v>409432.28429217811</v>
      </c>
      <c r="I520" s="39">
        <f t="shared" si="26"/>
        <v>405337.96144925634</v>
      </c>
      <c r="J520" s="40">
        <f t="shared" si="27"/>
        <v>405337</v>
      </c>
      <c r="K520" s="40">
        <v>405337</v>
      </c>
    </row>
    <row r="521" spans="1:11" s="40" customFormat="1" x14ac:dyDescent="0.25">
      <c r="A521" s="34" t="s">
        <v>947</v>
      </c>
      <c r="B521" s="34" t="s">
        <v>1457</v>
      </c>
      <c r="C521" s="34" t="s">
        <v>1458</v>
      </c>
      <c r="D521" s="34" t="s">
        <v>1459</v>
      </c>
      <c r="E521" s="35">
        <v>8622172</v>
      </c>
      <c r="F521" s="36">
        <v>8155494</v>
      </c>
      <c r="G521" s="37">
        <f t="shared" si="25"/>
        <v>570884.58000000007</v>
      </c>
      <c r="H521" s="38">
        <f>G521*(1-'[1]Rapport Lottstift'!$Q$6)</f>
        <v>415655.83739143936</v>
      </c>
      <c r="I521" s="39">
        <f t="shared" si="26"/>
        <v>411499.27901752497</v>
      </c>
      <c r="J521" s="40">
        <f t="shared" si="27"/>
        <v>411499</v>
      </c>
      <c r="K521" s="40">
        <v>411499</v>
      </c>
    </row>
    <row r="522" spans="1:11" s="40" customFormat="1" x14ac:dyDescent="0.25">
      <c r="A522" s="34" t="s">
        <v>947</v>
      </c>
      <c r="B522" s="34" t="s">
        <v>1460</v>
      </c>
      <c r="C522" s="34" t="s">
        <v>1461</v>
      </c>
      <c r="D522" s="34" t="s">
        <v>1462</v>
      </c>
      <c r="E522" s="35">
        <v>8543025</v>
      </c>
      <c r="F522" s="36">
        <v>8377139</v>
      </c>
      <c r="G522" s="37">
        <f t="shared" si="25"/>
        <v>586399.7300000001</v>
      </c>
      <c r="H522" s="38">
        <f>G522*(1-'[1]Rapport Lottstift'!$Q$6)</f>
        <v>426952.27609627141</v>
      </c>
      <c r="I522" s="39">
        <f t="shared" si="26"/>
        <v>422682.75333530869</v>
      </c>
      <c r="J522" s="40">
        <f t="shared" si="27"/>
        <v>422682</v>
      </c>
      <c r="K522" s="40">
        <v>422682</v>
      </c>
    </row>
    <row r="523" spans="1:11" s="40" customFormat="1" x14ac:dyDescent="0.25">
      <c r="A523" s="34" t="s">
        <v>947</v>
      </c>
      <c r="B523" s="34" t="s">
        <v>1463</v>
      </c>
      <c r="C523" s="34" t="s">
        <v>1464</v>
      </c>
      <c r="D523" s="34" t="s">
        <v>1465</v>
      </c>
      <c r="E523" s="35">
        <v>8523739</v>
      </c>
      <c r="F523" s="36">
        <v>7969961</v>
      </c>
      <c r="G523" s="37">
        <f t="shared" si="25"/>
        <v>557897.27</v>
      </c>
      <c r="H523" s="38">
        <f>G523*(1-'[1]Rapport Lottstift'!$Q$6)</f>
        <v>406199.89585328771</v>
      </c>
      <c r="I523" s="39">
        <f t="shared" si="26"/>
        <v>402137.89689475484</v>
      </c>
      <c r="J523" s="40">
        <f t="shared" si="27"/>
        <v>402137</v>
      </c>
      <c r="K523" s="40">
        <v>402137</v>
      </c>
    </row>
    <row r="524" spans="1:11" s="40" customFormat="1" x14ac:dyDescent="0.25">
      <c r="A524" s="34" t="s">
        <v>947</v>
      </c>
      <c r="B524" s="34" t="s">
        <v>1466</v>
      </c>
      <c r="C524" s="34" t="s">
        <v>1467</v>
      </c>
      <c r="D524" s="34" t="s">
        <v>1468</v>
      </c>
      <c r="E524" s="35">
        <v>8508816</v>
      </c>
      <c r="F524" s="36">
        <v>5059470</v>
      </c>
      <c r="G524" s="37">
        <f t="shared" si="25"/>
        <v>354162.9</v>
      </c>
      <c r="H524" s="38">
        <f>G524*(1-'[1]Rapport Lottstift'!$Q$6)</f>
        <v>257862.76583697632</v>
      </c>
      <c r="I524" s="39">
        <f t="shared" si="26"/>
        <v>255284.13817860655</v>
      </c>
      <c r="J524" s="40">
        <f t="shared" si="27"/>
        <v>255284</v>
      </c>
      <c r="K524" s="40">
        <v>255284</v>
      </c>
    </row>
    <row r="525" spans="1:11" s="40" customFormat="1" x14ac:dyDescent="0.25">
      <c r="A525" s="34" t="s">
        <v>947</v>
      </c>
      <c r="B525" s="34" t="s">
        <v>1469</v>
      </c>
      <c r="C525" s="34" t="s">
        <v>1470</v>
      </c>
      <c r="D525" s="34" t="s">
        <v>1471</v>
      </c>
      <c r="E525" s="35">
        <v>8491571</v>
      </c>
      <c r="F525" s="36">
        <v>6543421</v>
      </c>
      <c r="G525" s="37">
        <f t="shared" si="25"/>
        <v>458039.47000000003</v>
      </c>
      <c r="H525" s="38">
        <f>G525*(1-'[1]Rapport Lottstift'!$Q$6)</f>
        <v>333494.34567173111</v>
      </c>
      <c r="I525" s="39">
        <f t="shared" si="26"/>
        <v>330159.4022150138</v>
      </c>
      <c r="J525" s="40">
        <f t="shared" si="27"/>
        <v>330159</v>
      </c>
      <c r="K525" s="40">
        <v>330159</v>
      </c>
    </row>
    <row r="526" spans="1:11" s="40" customFormat="1" x14ac:dyDescent="0.25">
      <c r="A526" s="34" t="s">
        <v>947</v>
      </c>
      <c r="B526" s="34" t="s">
        <v>1472</v>
      </c>
      <c r="C526" s="34" t="s">
        <v>1473</v>
      </c>
      <c r="D526" s="34" t="s">
        <v>1474</v>
      </c>
      <c r="E526" s="35">
        <v>8481106</v>
      </c>
      <c r="F526" s="36">
        <v>8464486</v>
      </c>
      <c r="G526" s="37">
        <f t="shared" si="25"/>
        <v>592514.02</v>
      </c>
      <c r="H526" s="38">
        <f>G526*(1-'[1]Rapport Lottstift'!$Q$6)</f>
        <v>431404.03468117496</v>
      </c>
      <c r="I526" s="39">
        <f t="shared" si="26"/>
        <v>427089.9943343632</v>
      </c>
      <c r="J526" s="40">
        <f t="shared" si="27"/>
        <v>427089</v>
      </c>
      <c r="K526" s="40">
        <v>427089</v>
      </c>
    </row>
    <row r="527" spans="1:11" s="40" customFormat="1" x14ac:dyDescent="0.25">
      <c r="A527" s="34" t="s">
        <v>947</v>
      </c>
      <c r="B527" s="34" t="s">
        <v>1475</v>
      </c>
      <c r="C527" s="34" t="s">
        <v>1476</v>
      </c>
      <c r="D527" s="34" t="s">
        <v>1477</v>
      </c>
      <c r="E527" s="35">
        <v>8472905</v>
      </c>
      <c r="F527" s="36">
        <v>6498809</v>
      </c>
      <c r="G527" s="37">
        <f t="shared" si="25"/>
        <v>454916.63000000006</v>
      </c>
      <c r="H527" s="38">
        <f>G527*(1-'[1]Rapport Lottstift'!$Q$6)</f>
        <v>331220.6344510857</v>
      </c>
      <c r="I527" s="39">
        <f t="shared" si="26"/>
        <v>327908.42810657487</v>
      </c>
      <c r="J527" s="40">
        <f t="shared" si="27"/>
        <v>327908</v>
      </c>
      <c r="K527" s="40">
        <v>327908</v>
      </c>
    </row>
    <row r="528" spans="1:11" s="40" customFormat="1" x14ac:dyDescent="0.25">
      <c r="A528" s="34" t="s">
        <v>947</v>
      </c>
      <c r="B528" s="34" t="s">
        <v>1478</v>
      </c>
      <c r="C528" s="34" t="s">
        <v>1479</v>
      </c>
      <c r="D528" s="34" t="s">
        <v>1480</v>
      </c>
      <c r="E528" s="35">
        <v>8467142</v>
      </c>
      <c r="F528" s="36">
        <v>8324872</v>
      </c>
      <c r="G528" s="37">
        <f t="shared" si="25"/>
        <v>582741.04</v>
      </c>
      <c r="H528" s="38">
        <f>G528*(1-'[1]Rapport Lottstift'!$Q$6)</f>
        <v>424288.41739526094</v>
      </c>
      <c r="I528" s="39">
        <f t="shared" si="26"/>
        <v>420045.53322130832</v>
      </c>
      <c r="J528" s="40">
        <f t="shared" si="27"/>
        <v>420045</v>
      </c>
      <c r="K528" s="40">
        <v>420045</v>
      </c>
    </row>
    <row r="529" spans="1:11" s="40" customFormat="1" x14ac:dyDescent="0.25">
      <c r="A529" s="34" t="s">
        <v>947</v>
      </c>
      <c r="B529" s="34" t="s">
        <v>1481</v>
      </c>
      <c r="C529" s="34" t="s">
        <v>1482</v>
      </c>
      <c r="D529" s="34" t="s">
        <v>1483</v>
      </c>
      <c r="E529" s="35">
        <v>8437004</v>
      </c>
      <c r="F529" s="36">
        <v>8437004</v>
      </c>
      <c r="G529" s="37">
        <f t="shared" si="25"/>
        <v>590590.28</v>
      </c>
      <c r="H529" s="38">
        <f>G529*(1-'[1]Rapport Lottstift'!$Q$6)</f>
        <v>430003.37719516718</v>
      </c>
      <c r="I529" s="39">
        <f t="shared" si="26"/>
        <v>425703.3434232155</v>
      </c>
      <c r="J529" s="40">
        <f t="shared" si="27"/>
        <v>425703</v>
      </c>
      <c r="K529" s="40">
        <v>425703</v>
      </c>
    </row>
    <row r="530" spans="1:11" s="40" customFormat="1" x14ac:dyDescent="0.25">
      <c r="A530" s="34" t="s">
        <v>947</v>
      </c>
      <c r="B530" s="34" t="s">
        <v>1484</v>
      </c>
      <c r="C530" s="34" t="s">
        <v>1485</v>
      </c>
      <c r="D530" s="34" t="s">
        <v>1486</v>
      </c>
      <c r="E530" s="35">
        <v>8424855</v>
      </c>
      <c r="F530" s="36">
        <v>7152498</v>
      </c>
      <c r="G530" s="37">
        <f t="shared" si="25"/>
        <v>500674.86000000004</v>
      </c>
      <c r="H530" s="38">
        <f>G530*(1-'[1]Rapport Lottstift'!$Q$6)</f>
        <v>364536.78288900648</v>
      </c>
      <c r="I530" s="39">
        <f t="shared" si="26"/>
        <v>360891.41506011644</v>
      </c>
      <c r="J530" s="40">
        <f t="shared" si="27"/>
        <v>360891</v>
      </c>
      <c r="K530" s="40">
        <v>360891</v>
      </c>
    </row>
    <row r="531" spans="1:11" s="40" customFormat="1" x14ac:dyDescent="0.25">
      <c r="A531" s="34" t="s">
        <v>947</v>
      </c>
      <c r="B531" s="34" t="s">
        <v>1487</v>
      </c>
      <c r="C531" s="34" t="s">
        <v>1488</v>
      </c>
      <c r="D531" s="34" t="s">
        <v>1489</v>
      </c>
      <c r="E531" s="35">
        <v>8405816</v>
      </c>
      <c r="F531" s="36">
        <v>7206688</v>
      </c>
      <c r="G531" s="37">
        <f t="shared" si="25"/>
        <v>504468.16000000003</v>
      </c>
      <c r="H531" s="38">
        <f>G531*(1-'[1]Rapport Lottstift'!$Q$6)</f>
        <v>367298.64989893156</v>
      </c>
      <c r="I531" s="39">
        <f t="shared" si="26"/>
        <v>363625.66339994222</v>
      </c>
      <c r="J531" s="40">
        <f t="shared" si="27"/>
        <v>363625</v>
      </c>
      <c r="K531" s="40">
        <v>363625</v>
      </c>
    </row>
    <row r="532" spans="1:11" s="40" customFormat="1" x14ac:dyDescent="0.25">
      <c r="A532" s="34" t="s">
        <v>947</v>
      </c>
      <c r="B532" s="34" t="s">
        <v>1490</v>
      </c>
      <c r="C532" s="34" t="s">
        <v>1491</v>
      </c>
      <c r="D532" s="34" t="s">
        <v>1492</v>
      </c>
      <c r="E532" s="35">
        <v>8402746</v>
      </c>
      <c r="F532" s="36">
        <v>8204072</v>
      </c>
      <c r="G532" s="37">
        <f t="shared" si="25"/>
        <v>574285.04</v>
      </c>
      <c r="H532" s="38">
        <f>G532*(1-'[1]Rapport Lottstift'!$Q$6)</f>
        <v>418131.68119302893</v>
      </c>
      <c r="I532" s="39">
        <f t="shared" si="26"/>
        <v>413950.36438109865</v>
      </c>
      <c r="J532" s="40">
        <f t="shared" si="27"/>
        <v>413950</v>
      </c>
      <c r="K532" s="40">
        <v>413950</v>
      </c>
    </row>
    <row r="533" spans="1:11" s="40" customFormat="1" x14ac:dyDescent="0.25">
      <c r="A533" s="34" t="s">
        <v>947</v>
      </c>
      <c r="B533" s="34" t="s">
        <v>1493</v>
      </c>
      <c r="C533" s="34" t="s">
        <v>1494</v>
      </c>
      <c r="D533" s="34" t="s">
        <v>1495</v>
      </c>
      <c r="E533" s="35">
        <v>8401460</v>
      </c>
      <c r="F533" s="36">
        <v>8281947</v>
      </c>
      <c r="G533" s="37">
        <f t="shared" si="25"/>
        <v>579736.29</v>
      </c>
      <c r="H533" s="38">
        <f>G533*(1-'[1]Rapport Lottstift'!$Q$6)</f>
        <v>422100.68642273766</v>
      </c>
      <c r="I533" s="39">
        <f t="shared" si="26"/>
        <v>417879.67955851031</v>
      </c>
      <c r="J533" s="40">
        <f t="shared" si="27"/>
        <v>417879</v>
      </c>
      <c r="K533" s="40">
        <v>417879</v>
      </c>
    </row>
    <row r="534" spans="1:11" s="40" customFormat="1" x14ac:dyDescent="0.25">
      <c r="A534" s="34" t="s">
        <v>947</v>
      </c>
      <c r="B534" s="34" t="s">
        <v>1496</v>
      </c>
      <c r="C534" s="34" t="s">
        <v>1497</v>
      </c>
      <c r="D534" s="34" t="s">
        <v>1498</v>
      </c>
      <c r="E534" s="35">
        <v>8392323</v>
      </c>
      <c r="F534" s="36">
        <v>4530154</v>
      </c>
      <c r="G534" s="37">
        <f t="shared" si="25"/>
        <v>317110.78000000003</v>
      </c>
      <c r="H534" s="38">
        <f>G534*(1-'[1]Rapport Lottstift'!$Q$6)</f>
        <v>230885.45640303069</v>
      </c>
      <c r="I534" s="39">
        <f t="shared" si="26"/>
        <v>228576.60183900039</v>
      </c>
      <c r="J534" s="40">
        <f t="shared" si="27"/>
        <v>228576</v>
      </c>
      <c r="K534" s="40">
        <v>228576</v>
      </c>
    </row>
    <row r="535" spans="1:11" s="40" customFormat="1" x14ac:dyDescent="0.25">
      <c r="A535" s="34" t="s">
        <v>947</v>
      </c>
      <c r="B535" s="34" t="s">
        <v>1499</v>
      </c>
      <c r="C535" s="34" t="s">
        <v>1500</v>
      </c>
      <c r="D535" s="34" t="s">
        <v>1501</v>
      </c>
      <c r="E535" s="35">
        <v>8352460</v>
      </c>
      <c r="F535" s="36">
        <v>6303300</v>
      </c>
      <c r="G535" s="37">
        <f t="shared" si="25"/>
        <v>441231.00000000006</v>
      </c>
      <c r="H535" s="38">
        <f>G535*(1-'[1]Rapport Lottstift'!$Q$6)</f>
        <v>321256.25251265708</v>
      </c>
      <c r="I535" s="39">
        <f t="shared" si="26"/>
        <v>318043.68998753052</v>
      </c>
      <c r="J535" s="40">
        <f t="shared" si="27"/>
        <v>318043</v>
      </c>
      <c r="K535" s="40">
        <v>318043</v>
      </c>
    </row>
    <row r="536" spans="1:11" s="40" customFormat="1" x14ac:dyDescent="0.25">
      <c r="A536" s="34" t="s">
        <v>947</v>
      </c>
      <c r="B536" s="34" t="s">
        <v>1502</v>
      </c>
      <c r="C536" s="34" t="s">
        <v>1503</v>
      </c>
      <c r="D536" s="34" t="s">
        <v>1504</v>
      </c>
      <c r="E536" s="35">
        <v>8347501</v>
      </c>
      <c r="F536" s="36">
        <v>5714253</v>
      </c>
      <c r="G536" s="37">
        <f t="shared" si="25"/>
        <v>399997.71</v>
      </c>
      <c r="H536" s="38">
        <f>G536*(1-'[1]Rapport Lottstift'!$Q$6)</f>
        <v>291234.67147196038</v>
      </c>
      <c r="I536" s="39">
        <f t="shared" si="26"/>
        <v>288322.32475724077</v>
      </c>
      <c r="J536" s="40">
        <f t="shared" si="27"/>
        <v>288322</v>
      </c>
      <c r="K536" s="40">
        <v>288322</v>
      </c>
    </row>
    <row r="537" spans="1:11" s="40" customFormat="1" x14ac:dyDescent="0.25">
      <c r="A537" s="34" t="s">
        <v>947</v>
      </c>
      <c r="B537" s="34" t="s">
        <v>1505</v>
      </c>
      <c r="C537" s="34" t="s">
        <v>1506</v>
      </c>
      <c r="D537" s="34" t="s">
        <v>1507</v>
      </c>
      <c r="E537" s="35">
        <v>8332774</v>
      </c>
      <c r="F537" s="36">
        <v>6980774</v>
      </c>
      <c r="G537" s="37">
        <f t="shared" si="25"/>
        <v>488654.18000000005</v>
      </c>
      <c r="H537" s="38">
        <f>G537*(1-'[1]Rapport Lottstift'!$Q$6)</f>
        <v>355784.63580629049</v>
      </c>
      <c r="I537" s="39">
        <f t="shared" si="26"/>
        <v>352226.78944822756</v>
      </c>
      <c r="J537" s="40">
        <f t="shared" si="27"/>
        <v>352226</v>
      </c>
      <c r="K537" s="40">
        <v>352226</v>
      </c>
    </row>
    <row r="538" spans="1:11" s="40" customFormat="1" x14ac:dyDescent="0.25">
      <c r="A538" s="34" t="s">
        <v>947</v>
      </c>
      <c r="B538" s="34" t="s">
        <v>1508</v>
      </c>
      <c r="C538" s="34" t="s">
        <v>1509</v>
      </c>
      <c r="D538" s="34" t="s">
        <v>1510</v>
      </c>
      <c r="E538" s="35">
        <v>8330560</v>
      </c>
      <c r="F538" s="36">
        <v>8086502</v>
      </c>
      <c r="G538" s="37">
        <f t="shared" si="25"/>
        <v>566055.14</v>
      </c>
      <c r="H538" s="38">
        <f>G538*(1-'[1]Rapport Lottstift'!$Q$6)</f>
        <v>412139.56633130362</v>
      </c>
      <c r="I538" s="39">
        <f t="shared" si="26"/>
        <v>408018.17066799058</v>
      </c>
      <c r="J538" s="40">
        <f t="shared" si="27"/>
        <v>408018</v>
      </c>
      <c r="K538" s="40">
        <v>408018</v>
      </c>
    </row>
    <row r="539" spans="1:11" s="40" customFormat="1" x14ac:dyDescent="0.25">
      <c r="A539" s="34" t="s">
        <v>947</v>
      </c>
      <c r="B539" s="34" t="s">
        <v>1511</v>
      </c>
      <c r="C539" s="34" t="s">
        <v>1512</v>
      </c>
      <c r="D539" s="34" t="s">
        <v>1513</v>
      </c>
      <c r="E539" s="35">
        <v>8328922</v>
      </c>
      <c r="F539" s="36">
        <v>5917055</v>
      </c>
      <c r="G539" s="37">
        <f t="shared" si="25"/>
        <v>414193.85000000003</v>
      </c>
      <c r="H539" s="38">
        <f>G539*(1-'[1]Rapport Lottstift'!$Q$6)</f>
        <v>301570.75106869097</v>
      </c>
      <c r="I539" s="39">
        <f t="shared" si="26"/>
        <v>298555.04355800408</v>
      </c>
      <c r="J539" s="40">
        <f t="shared" si="27"/>
        <v>298555</v>
      </c>
      <c r="K539" s="40">
        <v>298555</v>
      </c>
    </row>
    <row r="540" spans="1:11" s="40" customFormat="1" x14ac:dyDescent="0.25">
      <c r="A540" s="34" t="s">
        <v>947</v>
      </c>
      <c r="B540" s="34" t="s">
        <v>1514</v>
      </c>
      <c r="C540" s="34" t="s">
        <v>1515</v>
      </c>
      <c r="D540" s="34" t="s">
        <v>1516</v>
      </c>
      <c r="E540" s="35">
        <v>8301851</v>
      </c>
      <c r="F540" s="36">
        <v>7343392</v>
      </c>
      <c r="G540" s="37">
        <f t="shared" si="25"/>
        <v>514037.44000000006</v>
      </c>
      <c r="H540" s="38">
        <f>G540*(1-'[1]Rapport Lottstift'!$Q$6)</f>
        <v>374265.95507931174</v>
      </c>
      <c r="I540" s="39">
        <f t="shared" si="26"/>
        <v>370523.29552851862</v>
      </c>
      <c r="J540" s="40">
        <f t="shared" si="27"/>
        <v>370523</v>
      </c>
      <c r="K540" s="40">
        <v>370523</v>
      </c>
    </row>
    <row r="541" spans="1:11" s="40" customFormat="1" x14ac:dyDescent="0.25">
      <c r="A541" s="34" t="s">
        <v>947</v>
      </c>
      <c r="B541" s="34" t="s">
        <v>1517</v>
      </c>
      <c r="C541" s="34" t="s">
        <v>1518</v>
      </c>
      <c r="D541" s="34" t="s">
        <v>1519</v>
      </c>
      <c r="E541" s="35">
        <v>8297334</v>
      </c>
      <c r="F541" s="36">
        <v>8202166</v>
      </c>
      <c r="G541" s="37">
        <f t="shared" si="25"/>
        <v>574151.62000000011</v>
      </c>
      <c r="H541" s="38">
        <f>G541*(1-'[1]Rapport Lottstift'!$Q$6)</f>
        <v>418034.53931222222</v>
      </c>
      <c r="I541" s="39">
        <f t="shared" si="26"/>
        <v>413854.19391909998</v>
      </c>
      <c r="J541" s="40">
        <f t="shared" si="27"/>
        <v>413854</v>
      </c>
      <c r="K541" s="40">
        <v>413854</v>
      </c>
    </row>
    <row r="542" spans="1:11" s="40" customFormat="1" x14ac:dyDescent="0.25">
      <c r="A542" s="34" t="s">
        <v>947</v>
      </c>
      <c r="B542" s="34" t="s">
        <v>1520</v>
      </c>
      <c r="C542" s="34" t="s">
        <v>1521</v>
      </c>
      <c r="D542" s="34" t="s">
        <v>1522</v>
      </c>
      <c r="E542" s="35">
        <v>8285583</v>
      </c>
      <c r="F542" s="36">
        <v>5803746</v>
      </c>
      <c r="G542" s="37">
        <f t="shared" si="25"/>
        <v>406262.22000000003</v>
      </c>
      <c r="H542" s="38">
        <f>G542*(1-'[1]Rapport Lottstift'!$Q$6)</f>
        <v>295795.80386390036</v>
      </c>
      <c r="I542" s="39">
        <f t="shared" si="26"/>
        <v>292837.84582526138</v>
      </c>
      <c r="J542" s="40">
        <f t="shared" si="27"/>
        <v>292837</v>
      </c>
      <c r="K542" s="40">
        <v>292837</v>
      </c>
    </row>
    <row r="543" spans="1:11" s="40" customFormat="1" x14ac:dyDescent="0.25">
      <c r="A543" s="34" t="s">
        <v>947</v>
      </c>
      <c r="B543" s="34" t="s">
        <v>1523</v>
      </c>
      <c r="C543" s="34" t="s">
        <v>1524</v>
      </c>
      <c r="D543" s="34" t="s">
        <v>1525</v>
      </c>
      <c r="E543" s="35">
        <v>8283347</v>
      </c>
      <c r="F543" s="36">
        <v>6690513</v>
      </c>
      <c r="G543" s="37">
        <f t="shared" si="25"/>
        <v>468335.91000000003</v>
      </c>
      <c r="H543" s="38">
        <f>G543*(1-'[1]Rapport Lottstift'!$Q$6)</f>
        <v>340991.08939241583</v>
      </c>
      <c r="I543" s="39">
        <f t="shared" si="26"/>
        <v>337581.17849849164</v>
      </c>
      <c r="J543" s="40">
        <f t="shared" si="27"/>
        <v>337581</v>
      </c>
      <c r="K543" s="40">
        <v>337581</v>
      </c>
    </row>
    <row r="544" spans="1:11" s="40" customFormat="1" x14ac:dyDescent="0.25">
      <c r="A544" s="34" t="s">
        <v>947</v>
      </c>
      <c r="B544" s="34" t="s">
        <v>1526</v>
      </c>
      <c r="C544" s="34" t="s">
        <v>1527</v>
      </c>
      <c r="D544" s="34" t="s">
        <v>1528</v>
      </c>
      <c r="E544" s="35">
        <v>0</v>
      </c>
      <c r="F544" s="36">
        <v>0</v>
      </c>
      <c r="G544" s="37">
        <f t="shared" si="25"/>
        <v>0</v>
      </c>
      <c r="H544" s="38">
        <f>G544*(1-'[1]Rapport Lottstift'!$Q$6)</f>
        <v>0</v>
      </c>
      <c r="I544" s="39">
        <f t="shared" si="26"/>
        <v>0</v>
      </c>
      <c r="J544" s="40">
        <f t="shared" si="27"/>
        <v>0</v>
      </c>
      <c r="K544" s="40">
        <v>0</v>
      </c>
    </row>
    <row r="545" spans="1:11" s="40" customFormat="1" x14ac:dyDescent="0.25">
      <c r="A545" s="34" t="s">
        <v>947</v>
      </c>
      <c r="B545" s="34" t="s">
        <v>1529</v>
      </c>
      <c r="C545" s="34" t="s">
        <v>1530</v>
      </c>
      <c r="D545" s="34" t="s">
        <v>1531</v>
      </c>
      <c r="E545" s="35">
        <v>8267893</v>
      </c>
      <c r="F545" s="36">
        <v>7106293</v>
      </c>
      <c r="G545" s="37">
        <f t="shared" si="25"/>
        <v>497440.51000000007</v>
      </c>
      <c r="H545" s="38">
        <f>G545*(1-'[1]Rapport Lottstift'!$Q$6)</f>
        <v>362181.88225801202</v>
      </c>
      <c r="I545" s="39">
        <f t="shared" si="26"/>
        <v>358560.06343543192</v>
      </c>
      <c r="J545" s="40">
        <f t="shared" si="27"/>
        <v>358560</v>
      </c>
      <c r="K545" s="40">
        <v>358560</v>
      </c>
    </row>
    <row r="546" spans="1:11" s="40" customFormat="1" x14ac:dyDescent="0.25">
      <c r="A546" s="34" t="s">
        <v>947</v>
      </c>
      <c r="B546" s="34" t="s">
        <v>1532</v>
      </c>
      <c r="C546" s="34" t="s">
        <v>1533</v>
      </c>
      <c r="D546" s="34" t="s">
        <v>1534</v>
      </c>
      <c r="E546" s="35">
        <v>8191691</v>
      </c>
      <c r="F546" s="36">
        <v>7669603</v>
      </c>
      <c r="G546" s="37">
        <f t="shared" si="25"/>
        <v>536872.21000000008</v>
      </c>
      <c r="H546" s="38">
        <f>G546*(1-'[1]Rapport Lottstift'!$Q$6)</f>
        <v>390891.74210966192</v>
      </c>
      <c r="I546" s="39">
        <f t="shared" si="26"/>
        <v>386982.82468856528</v>
      </c>
      <c r="J546" s="40">
        <f t="shared" si="27"/>
        <v>386982</v>
      </c>
      <c r="K546" s="40">
        <v>386982</v>
      </c>
    </row>
    <row r="547" spans="1:11" s="40" customFormat="1" x14ac:dyDescent="0.25">
      <c r="A547" s="34" t="s">
        <v>947</v>
      </c>
      <c r="B547" s="34" t="s">
        <v>1535</v>
      </c>
      <c r="C547" s="34" t="s">
        <v>1536</v>
      </c>
      <c r="D547" s="34" t="s">
        <v>1537</v>
      </c>
      <c r="E547" s="35">
        <v>8174583</v>
      </c>
      <c r="F547" s="36">
        <v>8156583</v>
      </c>
      <c r="G547" s="37">
        <f t="shared" si="25"/>
        <v>570960.81000000006</v>
      </c>
      <c r="H547" s="38">
        <f>G547*(1-'[1]Rapport Lottstift'!$Q$6)</f>
        <v>415711.33975670615</v>
      </c>
      <c r="I547" s="39">
        <f t="shared" si="26"/>
        <v>411554.22635913908</v>
      </c>
      <c r="J547" s="40">
        <f t="shared" si="27"/>
        <v>411554</v>
      </c>
      <c r="K547" s="40">
        <v>411554</v>
      </c>
    </row>
    <row r="548" spans="1:11" s="40" customFormat="1" x14ac:dyDescent="0.25">
      <c r="A548" s="34" t="s">
        <v>947</v>
      </c>
      <c r="B548" s="34" t="s">
        <v>1538</v>
      </c>
      <c r="C548" s="34" t="s">
        <v>1539</v>
      </c>
      <c r="D548" s="34" t="s">
        <v>1540</v>
      </c>
      <c r="E548" s="35">
        <v>8127045</v>
      </c>
      <c r="F548" s="36">
        <v>5055263</v>
      </c>
      <c r="G548" s="37">
        <f t="shared" si="25"/>
        <v>353868.41000000003</v>
      </c>
      <c r="H548" s="38">
        <f>G548*(1-'[1]Rapport Lottstift'!$Q$6)</f>
        <v>257648.35036344331</v>
      </c>
      <c r="I548" s="39">
        <f t="shared" si="26"/>
        <v>255071.86685980888</v>
      </c>
      <c r="J548" s="40">
        <f t="shared" si="27"/>
        <v>255071</v>
      </c>
      <c r="K548" s="40">
        <v>255071</v>
      </c>
    </row>
    <row r="549" spans="1:11" s="40" customFormat="1" x14ac:dyDescent="0.25">
      <c r="A549" s="34" t="s">
        <v>947</v>
      </c>
      <c r="B549" s="34" t="s">
        <v>1541</v>
      </c>
      <c r="C549" s="34" t="s">
        <v>1542</v>
      </c>
      <c r="D549" s="34" t="s">
        <v>1543</v>
      </c>
      <c r="E549" s="35">
        <v>8035896</v>
      </c>
      <c r="F549" s="36">
        <v>2812851</v>
      </c>
      <c r="G549" s="37">
        <f t="shared" si="25"/>
        <v>196899.57</v>
      </c>
      <c r="H549" s="38">
        <f>G549*(1-'[1]Rapport Lottstift'!$Q$6)</f>
        <v>143360.7746952358</v>
      </c>
      <c r="I549" s="39">
        <f t="shared" si="26"/>
        <v>141927.16694828344</v>
      </c>
      <c r="J549" s="40">
        <f t="shared" si="27"/>
        <v>141927</v>
      </c>
      <c r="K549" s="40">
        <v>141927</v>
      </c>
    </row>
    <row r="550" spans="1:11" s="40" customFormat="1" x14ac:dyDescent="0.25">
      <c r="A550" s="34" t="s">
        <v>947</v>
      </c>
      <c r="B550" s="34" t="s">
        <v>1544</v>
      </c>
      <c r="C550" s="34" t="s">
        <v>1545</v>
      </c>
      <c r="D550" s="34" t="s">
        <v>1546</v>
      </c>
      <c r="E550" s="35">
        <v>8035878</v>
      </c>
      <c r="F550" s="36">
        <v>6495776</v>
      </c>
      <c r="G550" s="37">
        <f t="shared" si="25"/>
        <v>454704.32000000007</v>
      </c>
      <c r="H550" s="38">
        <f>G550*(1-'[1]Rapport Lottstift'!$Q$6)</f>
        <v>331066.05348335911</v>
      </c>
      <c r="I550" s="39">
        <f t="shared" si="26"/>
        <v>327755.39294852549</v>
      </c>
      <c r="J550" s="40">
        <f t="shared" si="27"/>
        <v>327755</v>
      </c>
      <c r="K550" s="40">
        <v>327755</v>
      </c>
    </row>
    <row r="551" spans="1:11" s="40" customFormat="1" x14ac:dyDescent="0.25">
      <c r="A551" s="34" t="s">
        <v>947</v>
      </c>
      <c r="B551" s="34" t="s">
        <v>1547</v>
      </c>
      <c r="C551" s="34" t="s">
        <v>1548</v>
      </c>
      <c r="D551" s="34" t="s">
        <v>1549</v>
      </c>
      <c r="E551" s="35">
        <v>7999688</v>
      </c>
      <c r="F551" s="36">
        <v>6260013</v>
      </c>
      <c r="G551" s="37">
        <f t="shared" si="25"/>
        <v>438200.91000000003</v>
      </c>
      <c r="H551" s="38">
        <f>G551*(1-'[1]Rapport Lottstift'!$Q$6)</f>
        <v>319050.07171807083</v>
      </c>
      <c r="I551" s="39">
        <f t="shared" si="26"/>
        <v>315859.57100089011</v>
      </c>
      <c r="J551" s="40">
        <f t="shared" si="27"/>
        <v>315859</v>
      </c>
      <c r="K551" s="40">
        <v>315859</v>
      </c>
    </row>
    <row r="552" spans="1:11" s="40" customFormat="1" x14ac:dyDescent="0.25">
      <c r="A552" s="34" t="s">
        <v>947</v>
      </c>
      <c r="B552" s="34" t="s">
        <v>1550</v>
      </c>
      <c r="C552" s="34" t="s">
        <v>1551</v>
      </c>
      <c r="D552" s="34" t="s">
        <v>1552</v>
      </c>
      <c r="E552" s="35">
        <v>7979612</v>
      </c>
      <c r="F552" s="36">
        <v>7979612</v>
      </c>
      <c r="G552" s="37">
        <f t="shared" si="25"/>
        <v>558572.84000000008</v>
      </c>
      <c r="H552" s="38">
        <f>G552*(1-'[1]Rapport Lottstift'!$Q$6)</f>
        <v>406691.77218679554</v>
      </c>
      <c r="I552" s="39">
        <f t="shared" si="26"/>
        <v>402624.85446492757</v>
      </c>
      <c r="J552" s="40">
        <f t="shared" si="27"/>
        <v>402624</v>
      </c>
      <c r="K552" s="40">
        <v>402624</v>
      </c>
    </row>
    <row r="553" spans="1:11" s="40" customFormat="1" x14ac:dyDescent="0.25">
      <c r="A553" s="34" t="s">
        <v>947</v>
      </c>
      <c r="B553" s="34" t="s">
        <v>1553</v>
      </c>
      <c r="C553" s="34" t="s">
        <v>1554</v>
      </c>
      <c r="D553" s="34" t="s">
        <v>1555</v>
      </c>
      <c r="E553" s="35">
        <v>7947890</v>
      </c>
      <c r="F553" s="36">
        <v>6556389</v>
      </c>
      <c r="G553" s="37">
        <f t="shared" si="25"/>
        <v>458947.23000000004</v>
      </c>
      <c r="H553" s="38">
        <f>G553*(1-'[1]Rapport Lottstift'!$Q$6)</f>
        <v>334155.27741900383</v>
      </c>
      <c r="I553" s="39">
        <f t="shared" si="26"/>
        <v>330813.7246448138</v>
      </c>
      <c r="J553" s="40">
        <f t="shared" si="27"/>
        <v>330813</v>
      </c>
      <c r="K553" s="40">
        <v>330813</v>
      </c>
    </row>
    <row r="554" spans="1:11" s="40" customFormat="1" x14ac:dyDescent="0.25">
      <c r="A554" s="34" t="s">
        <v>947</v>
      </c>
      <c r="B554" s="34" t="s">
        <v>1556</v>
      </c>
      <c r="C554" s="34" t="s">
        <v>1557</v>
      </c>
      <c r="D554" s="34" t="s">
        <v>1558</v>
      </c>
      <c r="E554" s="35">
        <v>7941255</v>
      </c>
      <c r="F554" s="36">
        <v>7941255</v>
      </c>
      <c r="G554" s="37">
        <f t="shared" si="25"/>
        <v>555887.85000000009</v>
      </c>
      <c r="H554" s="38">
        <f>G554*(1-'[1]Rapport Lottstift'!$Q$6)</f>
        <v>404736.85554350907</v>
      </c>
      <c r="I554" s="39">
        <f t="shared" si="26"/>
        <v>400689.48698807397</v>
      </c>
      <c r="J554" s="40">
        <f t="shared" si="27"/>
        <v>400689</v>
      </c>
      <c r="K554" s="40">
        <v>400689</v>
      </c>
    </row>
    <row r="555" spans="1:11" s="40" customFormat="1" x14ac:dyDescent="0.25">
      <c r="A555" s="34" t="s">
        <v>947</v>
      </c>
      <c r="B555" s="34" t="s">
        <v>1559</v>
      </c>
      <c r="C555" s="34" t="s">
        <v>1560</v>
      </c>
      <c r="D555" s="34" t="s">
        <v>1561</v>
      </c>
      <c r="E555" s="35">
        <v>7930124</v>
      </c>
      <c r="F555" s="36">
        <v>7930124</v>
      </c>
      <c r="G555" s="37">
        <f t="shared" si="25"/>
        <v>555108.68000000005</v>
      </c>
      <c r="H555" s="38">
        <f>G555*(1-'[1]Rapport Lottstift'!$Q$6)</f>
        <v>404169.54899825202</v>
      </c>
      <c r="I555" s="39">
        <f t="shared" si="26"/>
        <v>400127.85350826947</v>
      </c>
      <c r="J555" s="40">
        <f t="shared" si="27"/>
        <v>400127</v>
      </c>
      <c r="K555" s="40">
        <v>400127</v>
      </c>
    </row>
    <row r="556" spans="1:11" s="40" customFormat="1" x14ac:dyDescent="0.25">
      <c r="A556" s="34" t="s">
        <v>947</v>
      </c>
      <c r="B556" s="34" t="s">
        <v>1562</v>
      </c>
      <c r="C556" s="34" t="s">
        <v>1563</v>
      </c>
      <c r="D556" s="34" t="s">
        <v>1564</v>
      </c>
      <c r="E556" s="35">
        <v>7896323</v>
      </c>
      <c r="F556" s="36">
        <v>6344881</v>
      </c>
      <c r="G556" s="37">
        <f t="shared" si="25"/>
        <v>444141.67000000004</v>
      </c>
      <c r="H556" s="38">
        <f>G556*(1-'[1]Rapport Lottstift'!$Q$6)</f>
        <v>323375.48469829455</v>
      </c>
      <c r="I556" s="39">
        <f t="shared" si="26"/>
        <v>320141.7298513116</v>
      </c>
      <c r="J556" s="40">
        <f t="shared" si="27"/>
        <v>320141</v>
      </c>
      <c r="K556" s="40">
        <v>320141</v>
      </c>
    </row>
    <row r="557" spans="1:11" s="40" customFormat="1" x14ac:dyDescent="0.25">
      <c r="A557" s="34" t="s">
        <v>947</v>
      </c>
      <c r="B557" s="34" t="s">
        <v>1565</v>
      </c>
      <c r="C557" s="34" t="s">
        <v>1566</v>
      </c>
      <c r="D557" s="34" t="s">
        <v>1567</v>
      </c>
      <c r="E557" s="35">
        <v>7894039</v>
      </c>
      <c r="F557" s="36">
        <v>6542806</v>
      </c>
      <c r="G557" s="37">
        <f t="shared" si="25"/>
        <v>457996.42000000004</v>
      </c>
      <c r="H557" s="38">
        <f>G557*(1-'[1]Rapport Lottstift'!$Q$6)</f>
        <v>333463.00136076781</v>
      </c>
      <c r="I557" s="39">
        <f t="shared" si="26"/>
        <v>330128.37134716014</v>
      </c>
      <c r="J557" s="40">
        <f t="shared" si="27"/>
        <v>330128</v>
      </c>
      <c r="K557" s="40">
        <v>330128</v>
      </c>
    </row>
    <row r="558" spans="1:11" s="40" customFormat="1" x14ac:dyDescent="0.25">
      <c r="A558" s="34" t="s">
        <v>947</v>
      </c>
      <c r="B558" s="34" t="s">
        <v>1568</v>
      </c>
      <c r="C558" s="34" t="s">
        <v>1569</v>
      </c>
      <c r="D558" s="34" t="s">
        <v>1570</v>
      </c>
      <c r="E558" s="35">
        <v>7853532</v>
      </c>
      <c r="F558" s="36">
        <v>7464580</v>
      </c>
      <c r="G558" s="37">
        <f t="shared" si="25"/>
        <v>522520.60000000003</v>
      </c>
      <c r="H558" s="38">
        <f>G558*(1-'[1]Rapport Lottstift'!$Q$6)</f>
        <v>380442.46622894827</v>
      </c>
      <c r="I558" s="39">
        <f t="shared" si="26"/>
        <v>376638.04156665877</v>
      </c>
      <c r="J558" s="40">
        <f t="shared" si="27"/>
        <v>376638</v>
      </c>
      <c r="K558" s="40">
        <v>376638</v>
      </c>
    </row>
    <row r="559" spans="1:11" s="40" customFormat="1" x14ac:dyDescent="0.25">
      <c r="A559" s="34" t="s">
        <v>947</v>
      </c>
      <c r="B559" s="34" t="s">
        <v>1571</v>
      </c>
      <c r="C559" s="34" t="s">
        <v>1572</v>
      </c>
      <c r="D559" s="34" t="s">
        <v>1573</v>
      </c>
      <c r="E559" s="35">
        <v>7802020</v>
      </c>
      <c r="F559" s="36">
        <v>7116350</v>
      </c>
      <c r="G559" s="37">
        <f t="shared" si="25"/>
        <v>498144.50000000006</v>
      </c>
      <c r="H559" s="38">
        <f>G559*(1-'[1]Rapport Lottstift'!$Q$6)</f>
        <v>362694.45093339158</v>
      </c>
      <c r="I559" s="39">
        <f t="shared" si="26"/>
        <v>359067.50642405765</v>
      </c>
      <c r="J559" s="40">
        <f t="shared" si="27"/>
        <v>359067</v>
      </c>
      <c r="K559" s="40">
        <v>359067</v>
      </c>
    </row>
    <row r="560" spans="1:11" s="40" customFormat="1" x14ac:dyDescent="0.25">
      <c r="A560" s="34" t="s">
        <v>947</v>
      </c>
      <c r="B560" s="34" t="s">
        <v>1574</v>
      </c>
      <c r="C560" s="34" t="s">
        <v>1575</v>
      </c>
      <c r="D560" s="34" t="s">
        <v>1576</v>
      </c>
      <c r="E560" s="35">
        <v>7789824</v>
      </c>
      <c r="F560" s="36">
        <v>7229824</v>
      </c>
      <c r="G560" s="37">
        <f t="shared" si="25"/>
        <v>506087.68000000005</v>
      </c>
      <c r="H560" s="38">
        <f>G560*(1-'[1]Rapport Lottstift'!$Q$6)</f>
        <v>368477.80758746504</v>
      </c>
      <c r="I560" s="39">
        <f t="shared" si="26"/>
        <v>364793.02951159037</v>
      </c>
      <c r="J560" s="40">
        <f t="shared" si="27"/>
        <v>364793</v>
      </c>
      <c r="K560" s="40">
        <v>364793</v>
      </c>
    </row>
    <row r="561" spans="1:11" s="40" customFormat="1" x14ac:dyDescent="0.25">
      <c r="A561" s="34" t="s">
        <v>947</v>
      </c>
      <c r="B561" s="34" t="s">
        <v>1577</v>
      </c>
      <c r="C561" s="34" t="s">
        <v>1578</v>
      </c>
      <c r="D561" s="34" t="s">
        <v>1579</v>
      </c>
      <c r="E561" s="35">
        <v>7768930</v>
      </c>
      <c r="F561" s="36">
        <v>7178205</v>
      </c>
      <c r="G561" s="37">
        <f t="shared" si="25"/>
        <v>502474.35000000003</v>
      </c>
      <c r="H561" s="38">
        <f>G561*(1-'[1]Rapport Lottstift'!$Q$6)</f>
        <v>365846.97508727451</v>
      </c>
      <c r="I561" s="39">
        <f t="shared" si="26"/>
        <v>362188.50533640175</v>
      </c>
      <c r="J561" s="40">
        <f t="shared" si="27"/>
        <v>362188</v>
      </c>
      <c r="K561" s="40">
        <v>362188</v>
      </c>
    </row>
    <row r="562" spans="1:11" s="40" customFormat="1" x14ac:dyDescent="0.25">
      <c r="A562" s="34" t="s">
        <v>947</v>
      </c>
      <c r="B562" s="34" t="s">
        <v>1580</v>
      </c>
      <c r="C562" s="34" t="s">
        <v>1581</v>
      </c>
      <c r="D562" s="34" t="s">
        <v>1582</v>
      </c>
      <c r="E562" s="35">
        <v>7743308</v>
      </c>
      <c r="F562" s="36">
        <v>5435614</v>
      </c>
      <c r="G562" s="37">
        <f t="shared" si="25"/>
        <v>380492.98000000004</v>
      </c>
      <c r="H562" s="38">
        <f>G562*(1-'[1]Rapport Lottstift'!$Q$6)</f>
        <v>277033.45608575409</v>
      </c>
      <c r="I562" s="39">
        <f t="shared" si="26"/>
        <v>274263.12152489653</v>
      </c>
      <c r="J562" s="40">
        <f t="shared" si="27"/>
        <v>274263</v>
      </c>
      <c r="K562" s="40">
        <v>274263</v>
      </c>
    </row>
    <row r="563" spans="1:11" s="40" customFormat="1" x14ac:dyDescent="0.25">
      <c r="A563" s="34" t="s">
        <v>947</v>
      </c>
      <c r="B563" s="34" t="s">
        <v>1583</v>
      </c>
      <c r="C563" s="34" t="s">
        <v>1584</v>
      </c>
      <c r="D563" s="34" t="s">
        <v>1585</v>
      </c>
      <c r="E563" s="35">
        <v>7743193</v>
      </c>
      <c r="F563" s="36">
        <v>602900</v>
      </c>
      <c r="G563" s="37">
        <f t="shared" si="25"/>
        <v>42203.000000000007</v>
      </c>
      <c r="H563" s="38">
        <f>G563*(1-'[1]Rapport Lottstift'!$Q$6)</f>
        <v>30727.618015941007</v>
      </c>
      <c r="I563" s="39">
        <f t="shared" si="26"/>
        <v>30420.341835781597</v>
      </c>
      <c r="J563" s="40">
        <f t="shared" si="27"/>
        <v>30420</v>
      </c>
      <c r="K563" s="40">
        <v>30420</v>
      </c>
    </row>
    <row r="564" spans="1:11" s="40" customFormat="1" x14ac:dyDescent="0.25">
      <c r="A564" s="34" t="s">
        <v>947</v>
      </c>
      <c r="B564" s="34" t="s">
        <v>1586</v>
      </c>
      <c r="C564" s="34" t="s">
        <v>1587</v>
      </c>
      <c r="D564" s="34" t="s">
        <v>1588</v>
      </c>
      <c r="E564" s="35">
        <v>7740137</v>
      </c>
      <c r="F564" s="36">
        <v>7640137</v>
      </c>
      <c r="G564" s="37">
        <f t="shared" si="25"/>
        <v>534809.59000000008</v>
      </c>
      <c r="H564" s="38">
        <f>G564*(1-'[1]Rapport Lottstift'!$Q$6)</f>
        <v>389389.96736682282</v>
      </c>
      <c r="I564" s="39">
        <f t="shared" si="26"/>
        <v>385496.06769315456</v>
      </c>
      <c r="J564" s="40">
        <f t="shared" si="27"/>
        <v>385496</v>
      </c>
      <c r="K564" s="40">
        <v>385496</v>
      </c>
    </row>
    <row r="565" spans="1:11" s="40" customFormat="1" x14ac:dyDescent="0.25">
      <c r="A565" s="34" t="s">
        <v>947</v>
      </c>
      <c r="B565" s="34" t="s">
        <v>1589</v>
      </c>
      <c r="C565" s="34" t="s">
        <v>1590</v>
      </c>
      <c r="D565" s="34" t="s">
        <v>1591</v>
      </c>
      <c r="E565" s="35">
        <v>7724791</v>
      </c>
      <c r="F565" s="36">
        <v>4615115</v>
      </c>
      <c r="G565" s="37">
        <f t="shared" si="25"/>
        <v>323058.05000000005</v>
      </c>
      <c r="H565" s="38">
        <f>G565*(1-'[1]Rapport Lottstift'!$Q$6)</f>
        <v>235215.60925466841</v>
      </c>
      <c r="I565" s="39">
        <f t="shared" si="26"/>
        <v>232863.45316212173</v>
      </c>
      <c r="J565" s="40">
        <f t="shared" si="27"/>
        <v>232863</v>
      </c>
      <c r="K565" s="40">
        <v>232863</v>
      </c>
    </row>
    <row r="566" spans="1:11" s="40" customFormat="1" x14ac:dyDescent="0.25">
      <c r="A566" s="34" t="s">
        <v>947</v>
      </c>
      <c r="B566" s="34" t="s">
        <v>1592</v>
      </c>
      <c r="C566" s="34" t="s">
        <v>1593</v>
      </c>
      <c r="D566" s="34" t="s">
        <v>1594</v>
      </c>
      <c r="E566" s="35">
        <v>7719254</v>
      </c>
      <c r="F566" s="36">
        <v>6776545</v>
      </c>
      <c r="G566" s="37">
        <f t="shared" si="25"/>
        <v>474358.15</v>
      </c>
      <c r="H566" s="38">
        <f>G566*(1-'[1]Rapport Lottstift'!$Q$6)</f>
        <v>345375.82721485308</v>
      </c>
      <c r="I566" s="39">
        <f t="shared" si="26"/>
        <v>341922.06894270453</v>
      </c>
      <c r="J566" s="40">
        <f t="shared" si="27"/>
        <v>341922</v>
      </c>
      <c r="K566" s="40">
        <v>341922</v>
      </c>
    </row>
    <row r="567" spans="1:11" s="40" customFormat="1" x14ac:dyDescent="0.25">
      <c r="A567" s="34" t="s">
        <v>947</v>
      </c>
      <c r="B567" s="34" t="s">
        <v>1595</v>
      </c>
      <c r="C567" s="34" t="s">
        <v>1596</v>
      </c>
      <c r="D567" s="34" t="s">
        <v>1597</v>
      </c>
      <c r="E567" s="35">
        <v>7707002</v>
      </c>
      <c r="F567" s="36">
        <v>6785118</v>
      </c>
      <c r="G567" s="37">
        <f t="shared" si="25"/>
        <v>474958.26000000007</v>
      </c>
      <c r="H567" s="38">
        <f>G567*(1-'[1]Rapport Lottstift'!$Q$6)</f>
        <v>345812.76181304629</v>
      </c>
      <c r="I567" s="39">
        <f t="shared" si="26"/>
        <v>342354.63419491582</v>
      </c>
      <c r="J567" s="40">
        <f t="shared" si="27"/>
        <v>342354</v>
      </c>
      <c r="K567" s="40">
        <v>342354</v>
      </c>
    </row>
    <row r="568" spans="1:11" s="40" customFormat="1" x14ac:dyDescent="0.25">
      <c r="A568" s="34" t="s">
        <v>947</v>
      </c>
      <c r="B568" s="34" t="s">
        <v>1598</v>
      </c>
      <c r="C568" s="34" t="s">
        <v>1599</v>
      </c>
      <c r="D568" s="34" t="s">
        <v>1600</v>
      </c>
      <c r="E568" s="35">
        <v>7679764</v>
      </c>
      <c r="F568" s="36">
        <v>6693600</v>
      </c>
      <c r="G568" s="37">
        <f t="shared" si="25"/>
        <v>468552.00000000006</v>
      </c>
      <c r="H568" s="38">
        <f>G568*(1-'[1]Rapport Lottstift'!$Q$6)</f>
        <v>341148.42254354409</v>
      </c>
      <c r="I568" s="39">
        <f t="shared" si="26"/>
        <v>337736.93831810867</v>
      </c>
      <c r="J568" s="40">
        <f t="shared" si="27"/>
        <v>337736</v>
      </c>
      <c r="K568" s="40">
        <v>337736</v>
      </c>
    </row>
    <row r="569" spans="1:11" s="40" customFormat="1" x14ac:dyDescent="0.25">
      <c r="A569" s="34" t="s">
        <v>947</v>
      </c>
      <c r="B569" s="34" t="s">
        <v>1601</v>
      </c>
      <c r="C569" s="34" t="s">
        <v>1602</v>
      </c>
      <c r="D569" s="34" t="s">
        <v>1603</v>
      </c>
      <c r="E569" s="35">
        <v>7677902</v>
      </c>
      <c r="F569" s="36">
        <v>4823407</v>
      </c>
      <c r="G569" s="37">
        <f t="shared" si="25"/>
        <v>337638.49000000005</v>
      </c>
      <c r="H569" s="38">
        <f>G569*(1-'[1]Rapport Lottstift'!$Q$6)</f>
        <v>245831.49416390108</v>
      </c>
      <c r="I569" s="39">
        <f t="shared" si="26"/>
        <v>243373.17922226206</v>
      </c>
      <c r="J569" s="40">
        <f t="shared" si="27"/>
        <v>243373</v>
      </c>
      <c r="K569" s="40">
        <v>243373</v>
      </c>
    </row>
    <row r="570" spans="1:11" s="40" customFormat="1" x14ac:dyDescent="0.25">
      <c r="A570" s="34" t="s">
        <v>947</v>
      </c>
      <c r="B570" s="34" t="s">
        <v>1604</v>
      </c>
      <c r="C570" s="34" t="s">
        <v>1605</v>
      </c>
      <c r="D570" s="34" t="s">
        <v>1606</v>
      </c>
      <c r="E570" s="35">
        <v>7674675</v>
      </c>
      <c r="F570" s="36">
        <v>7158047</v>
      </c>
      <c r="G570" s="37">
        <f t="shared" si="25"/>
        <v>501063.29000000004</v>
      </c>
      <c r="H570" s="38">
        <f>G570*(1-'[1]Rapport Lottstift'!$Q$6)</f>
        <v>364819.59521670669</v>
      </c>
      <c r="I570" s="39">
        <f t="shared" si="26"/>
        <v>361171.39926453959</v>
      </c>
      <c r="J570" s="40">
        <f t="shared" si="27"/>
        <v>361171</v>
      </c>
      <c r="K570" s="40">
        <v>361171</v>
      </c>
    </row>
    <row r="571" spans="1:11" s="40" customFormat="1" x14ac:dyDescent="0.25">
      <c r="A571" s="34" t="s">
        <v>947</v>
      </c>
      <c r="B571" s="34" t="s">
        <v>1607</v>
      </c>
      <c r="C571" s="34" t="s">
        <v>1608</v>
      </c>
      <c r="D571" s="34" t="s">
        <v>1609</v>
      </c>
      <c r="E571" s="35">
        <v>7669302</v>
      </c>
      <c r="F571" s="36">
        <v>7459403</v>
      </c>
      <c r="G571" s="37">
        <f t="shared" si="25"/>
        <v>522158.21</v>
      </c>
      <c r="H571" s="38">
        <f>G571*(1-'[1]Rapport Lottstift'!$Q$6)</f>
        <v>380178.61338690389</v>
      </c>
      <c r="I571" s="39">
        <f t="shared" si="26"/>
        <v>376376.82725303486</v>
      </c>
      <c r="J571" s="40">
        <f t="shared" si="27"/>
        <v>376376</v>
      </c>
      <c r="K571" s="40">
        <v>376376</v>
      </c>
    </row>
    <row r="572" spans="1:11" s="40" customFormat="1" x14ac:dyDescent="0.25">
      <c r="A572" s="34" t="s">
        <v>947</v>
      </c>
      <c r="B572" s="34" t="s">
        <v>1610</v>
      </c>
      <c r="C572" s="34" t="s">
        <v>1611</v>
      </c>
      <c r="D572" s="34" t="s">
        <v>1612</v>
      </c>
      <c r="E572" s="35">
        <v>7665149</v>
      </c>
      <c r="F572" s="36">
        <v>7665149</v>
      </c>
      <c r="G572" s="37">
        <f t="shared" si="25"/>
        <v>536560.43000000005</v>
      </c>
      <c r="H572" s="38">
        <f>G572*(1-'[1]Rapport Lottstift'!$Q$6)</f>
        <v>390664.73794538429</v>
      </c>
      <c r="I572" s="39">
        <f t="shared" si="26"/>
        <v>386758.09056593047</v>
      </c>
      <c r="J572" s="40">
        <f t="shared" si="27"/>
        <v>386758</v>
      </c>
      <c r="K572" s="40">
        <v>386758</v>
      </c>
    </row>
    <row r="573" spans="1:11" s="40" customFormat="1" x14ac:dyDescent="0.25">
      <c r="A573" s="34" t="s">
        <v>947</v>
      </c>
      <c r="B573" s="34" t="s">
        <v>1613</v>
      </c>
      <c r="C573" s="34" t="s">
        <v>1614</v>
      </c>
      <c r="D573" s="34" t="s">
        <v>1615</v>
      </c>
      <c r="E573" s="35">
        <v>7645395</v>
      </c>
      <c r="F573" s="36">
        <v>7485519</v>
      </c>
      <c r="G573" s="37">
        <f t="shared" si="25"/>
        <v>523986.33000000007</v>
      </c>
      <c r="H573" s="38">
        <f>G573*(1-'[1]Rapport Lottstift'!$Q$6)</f>
        <v>381509.65082612156</v>
      </c>
      <c r="I573" s="39">
        <f t="shared" si="26"/>
        <v>377694.55431786034</v>
      </c>
      <c r="J573" s="40">
        <f t="shared" si="27"/>
        <v>377694</v>
      </c>
      <c r="K573" s="40">
        <v>377694</v>
      </c>
    </row>
    <row r="574" spans="1:11" s="40" customFormat="1" x14ac:dyDescent="0.25">
      <c r="A574" s="34" t="s">
        <v>947</v>
      </c>
      <c r="B574" s="34" t="s">
        <v>1616</v>
      </c>
      <c r="C574" s="34" t="s">
        <v>1617</v>
      </c>
      <c r="D574" s="34" t="s">
        <v>1618</v>
      </c>
      <c r="E574" s="35">
        <v>7624707</v>
      </c>
      <c r="F574" s="36">
        <v>7624707</v>
      </c>
      <c r="G574" s="37">
        <f t="shared" si="25"/>
        <v>533729.49000000011</v>
      </c>
      <c r="H574" s="38">
        <f>G574*(1-'[1]Rapport Lottstift'!$Q$6)</f>
        <v>388603.55644297815</v>
      </c>
      <c r="I574" s="39">
        <f t="shared" si="26"/>
        <v>384717.52087854838</v>
      </c>
      <c r="J574" s="40">
        <f t="shared" si="27"/>
        <v>384717</v>
      </c>
      <c r="K574" s="40">
        <v>384717</v>
      </c>
    </row>
    <row r="575" spans="1:11" s="40" customFormat="1" x14ac:dyDescent="0.25">
      <c r="A575" s="34" t="s">
        <v>947</v>
      </c>
      <c r="B575" s="34" t="s">
        <v>1619</v>
      </c>
      <c r="C575" s="34" t="s">
        <v>1620</v>
      </c>
      <c r="D575" s="34" t="s">
        <v>1621</v>
      </c>
      <c r="E575" s="35">
        <v>7576192</v>
      </c>
      <c r="F575" s="36">
        <v>6540241</v>
      </c>
      <c r="G575" s="37">
        <f t="shared" si="25"/>
        <v>457816.87000000005</v>
      </c>
      <c r="H575" s="38">
        <f>G575*(1-'[1]Rapport Lottstift'!$Q$6)</f>
        <v>333332.27264918893</v>
      </c>
      <c r="I575" s="39">
        <f t="shared" si="26"/>
        <v>329998.94992269704</v>
      </c>
      <c r="J575" s="40">
        <f t="shared" si="27"/>
        <v>329998</v>
      </c>
      <c r="K575" s="40">
        <v>329998</v>
      </c>
    </row>
    <row r="576" spans="1:11" s="40" customFormat="1" x14ac:dyDescent="0.25">
      <c r="A576" s="34" t="s">
        <v>947</v>
      </c>
      <c r="B576" s="34" t="s">
        <v>1622</v>
      </c>
      <c r="C576" s="34" t="s">
        <v>1623</v>
      </c>
      <c r="D576" s="34" t="s">
        <v>1624</v>
      </c>
      <c r="E576" s="35">
        <v>7575618</v>
      </c>
      <c r="F576" s="36">
        <v>7575618</v>
      </c>
      <c r="G576" s="37">
        <f t="shared" si="25"/>
        <v>530293.26</v>
      </c>
      <c r="H576" s="38">
        <f>G576*(1-'[1]Rapport Lottstift'!$Q$6)</f>
        <v>386101.66883179126</v>
      </c>
      <c r="I576" s="39">
        <f t="shared" si="26"/>
        <v>382240.65214347333</v>
      </c>
      <c r="J576" s="40">
        <f t="shared" si="27"/>
        <v>382240</v>
      </c>
      <c r="K576" s="40">
        <v>382240</v>
      </c>
    </row>
    <row r="577" spans="1:11" s="40" customFormat="1" x14ac:dyDescent="0.25">
      <c r="A577" s="34" t="s">
        <v>947</v>
      </c>
      <c r="B577" s="34" t="s">
        <v>1625</v>
      </c>
      <c r="C577" s="34" t="s">
        <v>1626</v>
      </c>
      <c r="D577" s="34" t="s">
        <v>1627</v>
      </c>
      <c r="E577" s="35">
        <v>7569324</v>
      </c>
      <c r="F577" s="36">
        <v>6373028</v>
      </c>
      <c r="G577" s="37">
        <f t="shared" si="25"/>
        <v>446111.96</v>
      </c>
      <c r="H577" s="38">
        <f>G577*(1-'[1]Rapport Lottstift'!$Q$6)</f>
        <v>324810.03481323016</v>
      </c>
      <c r="I577" s="39">
        <f t="shared" si="26"/>
        <v>321561.93446509785</v>
      </c>
      <c r="J577" s="40">
        <f t="shared" si="27"/>
        <v>321561</v>
      </c>
      <c r="K577" s="40">
        <v>321561</v>
      </c>
    </row>
    <row r="578" spans="1:11" s="40" customFormat="1" x14ac:dyDescent="0.25">
      <c r="A578" s="34" t="s">
        <v>947</v>
      </c>
      <c r="B578" s="34" t="s">
        <v>1628</v>
      </c>
      <c r="C578" s="34" t="s">
        <v>1629</v>
      </c>
      <c r="D578" s="34" t="s">
        <v>1630</v>
      </c>
      <c r="E578" s="35">
        <v>7525983</v>
      </c>
      <c r="F578" s="36">
        <v>7217590</v>
      </c>
      <c r="G578" s="37">
        <f t="shared" si="25"/>
        <v>505231.30000000005</v>
      </c>
      <c r="H578" s="38">
        <f>G578*(1-'[1]Rapport Lottstift'!$Q$6)</f>
        <v>367854.28514791117</v>
      </c>
      <c r="I578" s="39">
        <f t="shared" si="26"/>
        <v>364175.74229643203</v>
      </c>
      <c r="J578" s="40">
        <f t="shared" si="27"/>
        <v>364175</v>
      </c>
      <c r="K578" s="40">
        <v>364175</v>
      </c>
    </row>
    <row r="579" spans="1:11" s="40" customFormat="1" x14ac:dyDescent="0.25">
      <c r="A579" s="34" t="s">
        <v>947</v>
      </c>
      <c r="B579" s="34" t="s">
        <v>1631</v>
      </c>
      <c r="C579" s="34" t="s">
        <v>1632</v>
      </c>
      <c r="D579" s="34" t="s">
        <v>1633</v>
      </c>
      <c r="E579" s="35">
        <v>7524710</v>
      </c>
      <c r="F579" s="36">
        <v>6205434</v>
      </c>
      <c r="G579" s="37">
        <f t="shared" si="25"/>
        <v>434380.38000000006</v>
      </c>
      <c r="H579" s="38">
        <f>G579*(1-'[1]Rapport Lottstift'!$Q$6)</f>
        <v>316268.37879438192</v>
      </c>
      <c r="I579" s="39">
        <f t="shared" si="26"/>
        <v>313105.69500643812</v>
      </c>
      <c r="J579" s="40">
        <f t="shared" si="27"/>
        <v>313105</v>
      </c>
      <c r="K579" s="40">
        <v>313105</v>
      </c>
    </row>
    <row r="580" spans="1:11" s="40" customFormat="1" x14ac:dyDescent="0.25">
      <c r="A580" s="34" t="s">
        <v>947</v>
      </c>
      <c r="B580" s="34" t="s">
        <v>1634</v>
      </c>
      <c r="C580" s="34" t="s">
        <v>1635</v>
      </c>
      <c r="D580" s="34" t="s">
        <v>1636</v>
      </c>
      <c r="E580" s="35">
        <v>7505115</v>
      </c>
      <c r="F580" s="36">
        <v>7505115</v>
      </c>
      <c r="G580" s="37">
        <f t="shared" si="25"/>
        <v>525358.05000000005</v>
      </c>
      <c r="H580" s="38">
        <f>G580*(1-'[1]Rapport Lottstift'!$Q$6)</f>
        <v>382508.38760276843</v>
      </c>
      <c r="I580" s="39">
        <f t="shared" si="26"/>
        <v>378683.30372674076</v>
      </c>
      <c r="J580" s="40">
        <f t="shared" si="27"/>
        <v>378683</v>
      </c>
      <c r="K580" s="40">
        <v>378683</v>
      </c>
    </row>
    <row r="581" spans="1:11" s="40" customFormat="1" x14ac:dyDescent="0.25">
      <c r="A581" s="34" t="s">
        <v>947</v>
      </c>
      <c r="B581" s="34" t="s">
        <v>1637</v>
      </c>
      <c r="C581" s="34" t="s">
        <v>1638</v>
      </c>
      <c r="D581" s="34" t="s">
        <v>1639</v>
      </c>
      <c r="E581" s="35">
        <v>7489145</v>
      </c>
      <c r="F581" s="36">
        <v>6603823</v>
      </c>
      <c r="G581" s="37">
        <f t="shared" si="25"/>
        <v>462267.61000000004</v>
      </c>
      <c r="H581" s="38">
        <f>G581*(1-'[1]Rapport Lottstift'!$Q$6)</f>
        <v>336572.81570556574</v>
      </c>
      <c r="I581" s="39">
        <f t="shared" si="26"/>
        <v>333207.08754851006</v>
      </c>
      <c r="J581" s="40">
        <f t="shared" si="27"/>
        <v>333207</v>
      </c>
      <c r="K581" s="40">
        <v>333207</v>
      </c>
    </row>
    <row r="582" spans="1:11" s="40" customFormat="1" x14ac:dyDescent="0.25">
      <c r="A582" s="34" t="s">
        <v>947</v>
      </c>
      <c r="B582" s="34" t="s">
        <v>1640</v>
      </c>
      <c r="C582" s="34" t="s">
        <v>1641</v>
      </c>
      <c r="D582" s="34" t="s">
        <v>1642</v>
      </c>
      <c r="E582" s="35">
        <v>7487155</v>
      </c>
      <c r="F582" s="36">
        <v>6792920</v>
      </c>
      <c r="G582" s="37">
        <f t="shared" ref="G582:G645" si="28">F582*0.07</f>
        <v>475504.4</v>
      </c>
      <c r="H582" s="38">
        <f>G582*(1-'[1]Rapport Lottstift'!$Q$6)</f>
        <v>346210.40134822682</v>
      </c>
      <c r="I582" s="39">
        <f t="shared" ref="I582:I645" si="29">H582*0.99</f>
        <v>342748.29733474454</v>
      </c>
      <c r="J582" s="40">
        <f t="shared" ref="J582:J645" si="30">INT(I582)</f>
        <v>342748</v>
      </c>
      <c r="K582" s="40">
        <v>342748</v>
      </c>
    </row>
    <row r="583" spans="1:11" s="40" customFormat="1" x14ac:dyDescent="0.25">
      <c r="A583" s="34" t="s">
        <v>947</v>
      </c>
      <c r="B583" s="34" t="s">
        <v>1643</v>
      </c>
      <c r="C583" s="34" t="s">
        <v>1644</v>
      </c>
      <c r="D583" s="34" t="s">
        <v>1645</v>
      </c>
      <c r="E583" s="35">
        <v>7459573</v>
      </c>
      <c r="F583" s="36">
        <v>4675334</v>
      </c>
      <c r="G583" s="37">
        <f t="shared" si="28"/>
        <v>327273.38</v>
      </c>
      <c r="H583" s="38">
        <f>G583*(1-'[1]Rapport Lottstift'!$Q$6)</f>
        <v>238284.75244475287</v>
      </c>
      <c r="I583" s="39">
        <f t="shared" si="29"/>
        <v>235901.90492030533</v>
      </c>
      <c r="J583" s="40">
        <f t="shared" si="30"/>
        <v>235901</v>
      </c>
      <c r="K583" s="40">
        <v>235901</v>
      </c>
    </row>
    <row r="584" spans="1:11" s="40" customFormat="1" x14ac:dyDescent="0.25">
      <c r="A584" s="34" t="s">
        <v>947</v>
      </c>
      <c r="B584" s="34" t="s">
        <v>1646</v>
      </c>
      <c r="C584" s="34" t="s">
        <v>1647</v>
      </c>
      <c r="D584" s="34" t="s">
        <v>1648</v>
      </c>
      <c r="E584" s="35">
        <v>7454627</v>
      </c>
      <c r="F584" s="36">
        <v>1300126</v>
      </c>
      <c r="G584" s="37">
        <f t="shared" si="28"/>
        <v>91008.82</v>
      </c>
      <c r="H584" s="38">
        <f>G584*(1-'[1]Rapport Lottstift'!$Q$6)</f>
        <v>66262.688838270551</v>
      </c>
      <c r="I584" s="39">
        <f t="shared" si="29"/>
        <v>65600.061949887851</v>
      </c>
      <c r="J584" s="40">
        <f t="shared" si="30"/>
        <v>65600</v>
      </c>
      <c r="K584" s="40">
        <v>65600</v>
      </c>
    </row>
    <row r="585" spans="1:11" s="40" customFormat="1" x14ac:dyDescent="0.25">
      <c r="A585" s="34" t="s">
        <v>947</v>
      </c>
      <c r="B585" s="34" t="s">
        <v>1649</v>
      </c>
      <c r="C585" s="34" t="s">
        <v>1650</v>
      </c>
      <c r="D585" s="34" t="s">
        <v>1651</v>
      </c>
      <c r="E585" s="35">
        <v>7393964</v>
      </c>
      <c r="F585" s="36">
        <v>4457979</v>
      </c>
      <c r="G585" s="37">
        <f t="shared" si="28"/>
        <v>312058.53000000003</v>
      </c>
      <c r="H585" s="38">
        <f>G585*(1-'[1]Rapport Lottstift'!$Q$6)</f>
        <v>227206.95942127495</v>
      </c>
      <c r="I585" s="39">
        <f t="shared" si="29"/>
        <v>224934.8898270622</v>
      </c>
      <c r="J585" s="40">
        <f t="shared" si="30"/>
        <v>224934</v>
      </c>
      <c r="K585" s="40">
        <v>224934</v>
      </c>
    </row>
    <row r="586" spans="1:11" s="40" customFormat="1" x14ac:dyDescent="0.25">
      <c r="A586" s="34" t="s">
        <v>947</v>
      </c>
      <c r="B586" s="34" t="s">
        <v>1652</v>
      </c>
      <c r="C586" s="34" t="s">
        <v>1653</v>
      </c>
      <c r="D586" s="34" t="s">
        <v>1654</v>
      </c>
      <c r="E586" s="35">
        <v>7381440</v>
      </c>
      <c r="F586" s="36">
        <v>5935915</v>
      </c>
      <c r="G586" s="37">
        <f t="shared" si="28"/>
        <v>415514.05000000005</v>
      </c>
      <c r="H586" s="38">
        <f>G586*(1-'[1]Rapport Lottstift'!$Q$6)</f>
        <v>302531.97660490038</v>
      </c>
      <c r="I586" s="39">
        <f t="shared" si="29"/>
        <v>299506.6568388514</v>
      </c>
      <c r="J586" s="40">
        <f t="shared" si="30"/>
        <v>299506</v>
      </c>
      <c r="K586" s="40">
        <v>299506</v>
      </c>
    </row>
    <row r="587" spans="1:11" s="40" customFormat="1" x14ac:dyDescent="0.25">
      <c r="A587" s="34" t="s">
        <v>947</v>
      </c>
      <c r="B587" s="34" t="s">
        <v>1655</v>
      </c>
      <c r="C587" s="34" t="s">
        <v>1656</v>
      </c>
      <c r="D587" s="34" t="s">
        <v>1657</v>
      </c>
      <c r="E587" s="35">
        <v>7379832</v>
      </c>
      <c r="F587" s="36">
        <v>6641436</v>
      </c>
      <c r="G587" s="37">
        <f t="shared" si="28"/>
        <v>464900.52</v>
      </c>
      <c r="H587" s="38">
        <f>G587*(1-'[1]Rapport Lottstift'!$Q$6)</f>
        <v>338489.8133775405</v>
      </c>
      <c r="I587" s="39">
        <f t="shared" si="29"/>
        <v>335104.91524376511</v>
      </c>
      <c r="J587" s="40">
        <f t="shared" si="30"/>
        <v>335104</v>
      </c>
      <c r="K587" s="40">
        <v>335104</v>
      </c>
    </row>
    <row r="588" spans="1:11" s="40" customFormat="1" x14ac:dyDescent="0.25">
      <c r="A588" s="34" t="s">
        <v>947</v>
      </c>
      <c r="B588" s="34" t="s">
        <v>1658</v>
      </c>
      <c r="C588" s="34" t="s">
        <v>1659</v>
      </c>
      <c r="D588" s="34" t="s">
        <v>1660</v>
      </c>
      <c r="E588" s="35">
        <v>7349177</v>
      </c>
      <c r="F588" s="36">
        <v>5641053</v>
      </c>
      <c r="G588" s="37">
        <f t="shared" si="28"/>
        <v>394873.71</v>
      </c>
      <c r="H588" s="38">
        <f>G588*(1-'[1]Rapport Lottstift'!$Q$6)</f>
        <v>287503.93397193239</v>
      </c>
      <c r="I588" s="39">
        <f t="shared" si="29"/>
        <v>284628.89463221305</v>
      </c>
      <c r="J588" s="40">
        <f t="shared" si="30"/>
        <v>284628</v>
      </c>
      <c r="K588" s="40">
        <v>284628</v>
      </c>
    </row>
    <row r="589" spans="1:11" s="40" customFormat="1" x14ac:dyDescent="0.25">
      <c r="A589" s="34" t="s">
        <v>947</v>
      </c>
      <c r="B589" s="34" t="s">
        <v>1661</v>
      </c>
      <c r="C589" s="34" t="s">
        <v>1662</v>
      </c>
      <c r="D589" s="34" t="s">
        <v>1663</v>
      </c>
      <c r="E589" s="35">
        <v>8936985</v>
      </c>
      <c r="F589" s="36">
        <v>7955819</v>
      </c>
      <c r="G589" s="37">
        <f t="shared" si="28"/>
        <v>556907.33000000007</v>
      </c>
      <c r="H589" s="38">
        <f>G589*(1-'[1]Rapport Lottstift'!$Q$6)</f>
        <v>405479.1296002086</v>
      </c>
      <c r="I589" s="39">
        <f t="shared" si="29"/>
        <v>401424.3383042065</v>
      </c>
      <c r="J589" s="40">
        <f t="shared" si="30"/>
        <v>401424</v>
      </c>
      <c r="K589" s="40">
        <v>401424</v>
      </c>
    </row>
    <row r="590" spans="1:11" s="40" customFormat="1" x14ac:dyDescent="0.25">
      <c r="A590" s="34" t="s">
        <v>947</v>
      </c>
      <c r="B590" s="34" t="s">
        <v>1664</v>
      </c>
      <c r="C590" s="34" t="s">
        <v>1665</v>
      </c>
      <c r="D590" s="34" t="s">
        <v>1666</v>
      </c>
      <c r="E590" s="35">
        <v>7317034</v>
      </c>
      <c r="F590" s="36">
        <v>7060135</v>
      </c>
      <c r="G590" s="37">
        <f t="shared" si="28"/>
        <v>494209.45000000007</v>
      </c>
      <c r="H590" s="38">
        <f>G590*(1-'[1]Rapport Lottstift'!$Q$6)</f>
        <v>359829.37704590423</v>
      </c>
      <c r="I590" s="39">
        <f t="shared" si="29"/>
        <v>356231.08327544515</v>
      </c>
      <c r="J590" s="40">
        <f t="shared" si="30"/>
        <v>356231</v>
      </c>
      <c r="K590" s="40">
        <v>356231</v>
      </c>
    </row>
    <row r="591" spans="1:11" s="40" customFormat="1" x14ac:dyDescent="0.25">
      <c r="A591" s="34" t="s">
        <v>947</v>
      </c>
      <c r="B591" s="34" t="s">
        <v>1667</v>
      </c>
      <c r="C591" s="34" t="s">
        <v>1668</v>
      </c>
      <c r="D591" s="34" t="s">
        <v>1669</v>
      </c>
      <c r="E591" s="35">
        <v>7299690</v>
      </c>
      <c r="F591" s="36">
        <v>6813630</v>
      </c>
      <c r="G591" s="37">
        <f t="shared" si="28"/>
        <v>476954.10000000003</v>
      </c>
      <c r="H591" s="38">
        <f>G591*(1-'[1]Rapport Lottstift'!$Q$6)</f>
        <v>347265.91464912274</v>
      </c>
      <c r="I591" s="39">
        <f t="shared" si="29"/>
        <v>343793.25550263154</v>
      </c>
      <c r="J591" s="40">
        <f t="shared" si="30"/>
        <v>343793</v>
      </c>
      <c r="K591" s="40">
        <v>343793</v>
      </c>
    </row>
    <row r="592" spans="1:11" s="40" customFormat="1" x14ac:dyDescent="0.25">
      <c r="A592" s="34" t="s">
        <v>947</v>
      </c>
      <c r="B592" s="34" t="s">
        <v>1670</v>
      </c>
      <c r="C592" s="34" t="s">
        <v>1671</v>
      </c>
      <c r="D592" s="34" t="s">
        <v>1672</v>
      </c>
      <c r="E592" s="35">
        <v>7281072</v>
      </c>
      <c r="F592" s="36">
        <v>5868371</v>
      </c>
      <c r="G592" s="37">
        <f t="shared" si="28"/>
        <v>410785.97000000003</v>
      </c>
      <c r="H592" s="38">
        <f>G592*(1-'[1]Rapport Lottstift'!$Q$6)</f>
        <v>299089.5048330166</v>
      </c>
      <c r="I592" s="39">
        <f t="shared" si="29"/>
        <v>296098.60978468641</v>
      </c>
      <c r="J592" s="40">
        <f t="shared" si="30"/>
        <v>296098</v>
      </c>
      <c r="K592" s="40">
        <v>296098</v>
      </c>
    </row>
    <row r="593" spans="1:11" s="40" customFormat="1" x14ac:dyDescent="0.25">
      <c r="A593" s="34" t="s">
        <v>947</v>
      </c>
      <c r="B593" s="34" t="s">
        <v>1673</v>
      </c>
      <c r="C593" s="34" t="s">
        <v>1674</v>
      </c>
      <c r="D593" s="34" t="s">
        <v>1675</v>
      </c>
      <c r="E593" s="35">
        <v>7247337</v>
      </c>
      <c r="F593" s="36">
        <v>3663350</v>
      </c>
      <c r="G593" s="37">
        <f t="shared" si="28"/>
        <v>256434.50000000003</v>
      </c>
      <c r="H593" s="38">
        <f>G593*(1-'[1]Rapport Lottstift'!$Q$6)</f>
        <v>186707.61230502152</v>
      </c>
      <c r="I593" s="39">
        <f t="shared" si="29"/>
        <v>184840.53618197131</v>
      </c>
      <c r="J593" s="40">
        <f t="shared" si="30"/>
        <v>184840</v>
      </c>
      <c r="K593" s="40">
        <v>184840</v>
      </c>
    </row>
    <row r="594" spans="1:11" s="40" customFormat="1" x14ac:dyDescent="0.25">
      <c r="A594" s="34" t="s">
        <v>947</v>
      </c>
      <c r="B594" s="34" t="s">
        <v>1676</v>
      </c>
      <c r="C594" s="34" t="s">
        <v>1677</v>
      </c>
      <c r="D594" s="34" t="s">
        <v>1678</v>
      </c>
      <c r="E594" s="35">
        <v>7192422</v>
      </c>
      <c r="F594" s="36">
        <v>6209234</v>
      </c>
      <c r="G594" s="37">
        <f t="shared" si="28"/>
        <v>434646.38000000006</v>
      </c>
      <c r="H594" s="38">
        <f>G594*(1-'[1]Rapport Lottstift'!$Q$6)</f>
        <v>316462.0509596839</v>
      </c>
      <c r="I594" s="39">
        <f t="shared" si="29"/>
        <v>313297.43045008706</v>
      </c>
      <c r="J594" s="40">
        <f t="shared" si="30"/>
        <v>313297</v>
      </c>
      <c r="K594" s="40">
        <v>313297</v>
      </c>
    </row>
    <row r="595" spans="1:11" s="40" customFormat="1" x14ac:dyDescent="0.25">
      <c r="A595" s="34" t="s">
        <v>947</v>
      </c>
      <c r="B595" s="34" t="s">
        <v>1679</v>
      </c>
      <c r="C595" s="34" t="s">
        <v>1680</v>
      </c>
      <c r="D595" s="34" t="s">
        <v>1681</v>
      </c>
      <c r="E595" s="35">
        <v>7189374</v>
      </c>
      <c r="F595" s="36">
        <v>6161555</v>
      </c>
      <c r="G595" s="37">
        <f t="shared" si="28"/>
        <v>431308.85000000003</v>
      </c>
      <c r="H595" s="38">
        <f>G595*(1-'[1]Rapport Lottstift'!$Q$6)</f>
        <v>314032.02591509599</v>
      </c>
      <c r="I595" s="39">
        <f t="shared" si="29"/>
        <v>310891.705655945</v>
      </c>
      <c r="J595" s="40">
        <f t="shared" si="30"/>
        <v>310891</v>
      </c>
      <c r="K595" s="40">
        <v>310891</v>
      </c>
    </row>
    <row r="596" spans="1:11" s="40" customFormat="1" x14ac:dyDescent="0.25">
      <c r="A596" s="34" t="s">
        <v>947</v>
      </c>
      <c r="B596" s="34" t="s">
        <v>1682</v>
      </c>
      <c r="C596" s="34" t="s">
        <v>1683</v>
      </c>
      <c r="D596" s="34" t="s">
        <v>1684</v>
      </c>
      <c r="E596" s="35">
        <v>7165950</v>
      </c>
      <c r="F596" s="36">
        <v>4821667</v>
      </c>
      <c r="G596" s="37">
        <f t="shared" si="28"/>
        <v>337516.69000000006</v>
      </c>
      <c r="H596" s="38">
        <f>G596*(1-'[1]Rapport Lottstift'!$Q$6)</f>
        <v>245742.8126987365</v>
      </c>
      <c r="I596" s="39">
        <f t="shared" si="29"/>
        <v>243285.38457174913</v>
      </c>
      <c r="J596" s="40">
        <f t="shared" si="30"/>
        <v>243285</v>
      </c>
      <c r="K596" s="40">
        <v>243285</v>
      </c>
    </row>
    <row r="597" spans="1:11" s="40" customFormat="1" x14ac:dyDescent="0.25">
      <c r="A597" s="34" t="s">
        <v>947</v>
      </c>
      <c r="B597" s="34" t="s">
        <v>1685</v>
      </c>
      <c r="C597" s="34" t="s">
        <v>1686</v>
      </c>
      <c r="D597" s="34" t="s">
        <v>1687</v>
      </c>
      <c r="E597" s="35">
        <v>7159009</v>
      </c>
      <c r="F597" s="36">
        <v>5502992</v>
      </c>
      <c r="G597" s="37">
        <f t="shared" si="28"/>
        <v>385209.44000000006</v>
      </c>
      <c r="H597" s="38">
        <f>G597*(1-'[1]Rapport Lottstift'!$Q$6)</f>
        <v>280467.46744199574</v>
      </c>
      <c r="I597" s="39">
        <f t="shared" si="29"/>
        <v>277662.79276757577</v>
      </c>
      <c r="J597" s="40">
        <f t="shared" si="30"/>
        <v>277662</v>
      </c>
      <c r="K597" s="40">
        <v>277662</v>
      </c>
    </row>
    <row r="598" spans="1:11" s="40" customFormat="1" x14ac:dyDescent="0.25">
      <c r="A598" s="34" t="s">
        <v>947</v>
      </c>
      <c r="B598" s="34" t="s">
        <v>1688</v>
      </c>
      <c r="C598" s="34" t="s">
        <v>1689</v>
      </c>
      <c r="D598" s="34" t="s">
        <v>1690</v>
      </c>
      <c r="E598" s="35">
        <v>7124997</v>
      </c>
      <c r="F598" s="36">
        <v>6974997</v>
      </c>
      <c r="G598" s="37">
        <f t="shared" si="28"/>
        <v>488249.79000000004</v>
      </c>
      <c r="H598" s="38">
        <f>G598*(1-'[1]Rapport Lottstift'!$Q$6)</f>
        <v>355490.20314867218</v>
      </c>
      <c r="I598" s="39">
        <f t="shared" si="29"/>
        <v>351935.30111718545</v>
      </c>
      <c r="J598" s="40">
        <f t="shared" si="30"/>
        <v>351935</v>
      </c>
      <c r="K598" s="40">
        <v>351935</v>
      </c>
    </row>
    <row r="599" spans="1:11" s="40" customFormat="1" x14ac:dyDescent="0.25">
      <c r="A599" s="34" t="s">
        <v>947</v>
      </c>
      <c r="B599" s="34" t="s">
        <v>1691</v>
      </c>
      <c r="C599" s="34" t="s">
        <v>1692</v>
      </c>
      <c r="D599" s="34" t="s">
        <v>1693</v>
      </c>
      <c r="E599" s="35">
        <v>7123824</v>
      </c>
      <c r="F599" s="36">
        <v>5820380</v>
      </c>
      <c r="G599" s="37">
        <f t="shared" si="28"/>
        <v>407426.60000000003</v>
      </c>
      <c r="H599" s="38">
        <f>G599*(1-'[1]Rapport Lottstift'!$Q$6)</f>
        <v>296643.57828433026</v>
      </c>
      <c r="I599" s="39">
        <f t="shared" si="29"/>
        <v>293677.14250148693</v>
      </c>
      <c r="J599" s="40">
        <f t="shared" si="30"/>
        <v>293677</v>
      </c>
      <c r="K599" s="40">
        <v>293677</v>
      </c>
    </row>
    <row r="600" spans="1:11" s="40" customFormat="1" x14ac:dyDescent="0.25">
      <c r="A600" s="34" t="s">
        <v>947</v>
      </c>
      <c r="B600" s="34" t="s">
        <v>1694</v>
      </c>
      <c r="C600" s="34" t="s">
        <v>1695</v>
      </c>
      <c r="D600" s="34" t="s">
        <v>1696</v>
      </c>
      <c r="E600" s="35">
        <v>7122450</v>
      </c>
      <c r="F600" s="36">
        <v>6706253</v>
      </c>
      <c r="G600" s="37">
        <f t="shared" si="28"/>
        <v>469437.71</v>
      </c>
      <c r="H600" s="38">
        <f>G600*(1-'[1]Rapport Lottstift'!$Q$6)</f>
        <v>341793.2998876404</v>
      </c>
      <c r="I600" s="39">
        <f t="shared" si="29"/>
        <v>338375.36688876402</v>
      </c>
      <c r="J600" s="40">
        <f t="shared" si="30"/>
        <v>338375</v>
      </c>
      <c r="K600" s="40">
        <v>338375</v>
      </c>
    </row>
    <row r="601" spans="1:11" s="40" customFormat="1" x14ac:dyDescent="0.25">
      <c r="A601" s="34" t="s">
        <v>947</v>
      </c>
      <c r="B601" s="34" t="s">
        <v>1697</v>
      </c>
      <c r="C601" s="34" t="s">
        <v>1698</v>
      </c>
      <c r="D601" s="34" t="s">
        <v>1699</v>
      </c>
      <c r="E601" s="35">
        <v>7121815</v>
      </c>
      <c r="F601" s="36">
        <v>6188296</v>
      </c>
      <c r="G601" s="37">
        <f t="shared" si="28"/>
        <v>433180.72000000003</v>
      </c>
      <c r="H601" s="38">
        <f>G601*(1-'[1]Rapport Lottstift'!$Q$6)</f>
        <v>315394.91732886987</v>
      </c>
      <c r="I601" s="39">
        <f t="shared" si="29"/>
        <v>312240.96815558115</v>
      </c>
      <c r="J601" s="40">
        <f t="shared" si="30"/>
        <v>312240</v>
      </c>
      <c r="K601" s="40">
        <v>312240</v>
      </c>
    </row>
    <row r="602" spans="1:11" s="40" customFormat="1" x14ac:dyDescent="0.25">
      <c r="A602" s="34" t="s">
        <v>947</v>
      </c>
      <c r="B602" s="34" t="s">
        <v>1700</v>
      </c>
      <c r="C602" s="34" t="s">
        <v>1701</v>
      </c>
      <c r="D602" s="34" t="s">
        <v>1702</v>
      </c>
      <c r="E602" s="35">
        <v>7040006</v>
      </c>
      <c r="F602" s="36">
        <v>5948695</v>
      </c>
      <c r="G602" s="37">
        <f t="shared" si="28"/>
        <v>416408.65</v>
      </c>
      <c r="H602" s="38">
        <f>G602*(1-'[1]Rapport Lottstift'!$Q$6)</f>
        <v>303183.32667662657</v>
      </c>
      <c r="I602" s="39">
        <f t="shared" si="29"/>
        <v>300151.4934098603</v>
      </c>
      <c r="J602" s="40">
        <f t="shared" si="30"/>
        <v>300151</v>
      </c>
      <c r="K602" s="40">
        <v>300151</v>
      </c>
    </row>
    <row r="603" spans="1:11" s="40" customFormat="1" x14ac:dyDescent="0.25">
      <c r="A603" s="34" t="s">
        <v>947</v>
      </c>
      <c r="B603" s="34" t="s">
        <v>1703</v>
      </c>
      <c r="C603" s="34" t="s">
        <v>1704</v>
      </c>
      <c r="D603" s="34" t="s">
        <v>1705</v>
      </c>
      <c r="E603" s="35">
        <v>7034937</v>
      </c>
      <c r="F603" s="36">
        <v>4779247</v>
      </c>
      <c r="G603" s="37">
        <f t="shared" si="28"/>
        <v>334547.29000000004</v>
      </c>
      <c r="H603" s="38">
        <f>G603*(1-'[1]Rapport Lottstift'!$Q$6)</f>
        <v>243580.81973765467</v>
      </c>
      <c r="I603" s="39">
        <f t="shared" si="29"/>
        <v>241145.01154027812</v>
      </c>
      <c r="J603" s="40">
        <f t="shared" si="30"/>
        <v>241145</v>
      </c>
      <c r="K603" s="40">
        <v>241145</v>
      </c>
    </row>
    <row r="604" spans="1:11" s="40" customFormat="1" x14ac:dyDescent="0.25">
      <c r="A604" s="34" t="s">
        <v>947</v>
      </c>
      <c r="B604" s="34" t="s">
        <v>1706</v>
      </c>
      <c r="C604" s="34" t="s">
        <v>1707</v>
      </c>
      <c r="D604" s="34" t="s">
        <v>1708</v>
      </c>
      <c r="E604" s="35">
        <v>7012376</v>
      </c>
      <c r="F604" s="36">
        <v>5779720</v>
      </c>
      <c r="G604" s="37">
        <f t="shared" si="28"/>
        <v>404580.4</v>
      </c>
      <c r="H604" s="38">
        <f>G604*(1-'[1]Rapport Lottstift'!$Q$6)</f>
        <v>294571.28611559881</v>
      </c>
      <c r="I604" s="39">
        <f t="shared" si="29"/>
        <v>291625.57325444283</v>
      </c>
      <c r="J604" s="40">
        <f t="shared" si="30"/>
        <v>291625</v>
      </c>
      <c r="K604" s="40">
        <v>291625</v>
      </c>
    </row>
    <row r="605" spans="1:11" s="40" customFormat="1" x14ac:dyDescent="0.25">
      <c r="A605" s="34" t="s">
        <v>947</v>
      </c>
      <c r="B605" s="34" t="s">
        <v>1709</v>
      </c>
      <c r="C605" s="34" t="s">
        <v>1710</v>
      </c>
      <c r="D605" s="34" t="s">
        <v>1711</v>
      </c>
      <c r="E605" s="35">
        <v>6996974</v>
      </c>
      <c r="F605" s="36">
        <v>6340414</v>
      </c>
      <c r="G605" s="37">
        <f t="shared" si="28"/>
        <v>443828.98000000004</v>
      </c>
      <c r="H605" s="38">
        <f>G605*(1-'[1]Rapport Lottstift'!$Q$6)</f>
        <v>323147.81797134608</v>
      </c>
      <c r="I605" s="39">
        <f t="shared" si="29"/>
        <v>319916.33979163261</v>
      </c>
      <c r="J605" s="40">
        <f t="shared" si="30"/>
        <v>319916</v>
      </c>
      <c r="K605" s="40">
        <v>319916</v>
      </c>
    </row>
    <row r="606" spans="1:11" s="40" customFormat="1" x14ac:dyDescent="0.25">
      <c r="A606" s="34" t="s">
        <v>947</v>
      </c>
      <c r="B606" s="34" t="s">
        <v>1712</v>
      </c>
      <c r="C606" s="34" t="s">
        <v>1713</v>
      </c>
      <c r="D606" s="34" t="s">
        <v>1714</v>
      </c>
      <c r="E606" s="35">
        <v>6974948</v>
      </c>
      <c r="F606" s="36">
        <v>5078012</v>
      </c>
      <c r="G606" s="37">
        <f t="shared" si="28"/>
        <v>355460.84</v>
      </c>
      <c r="H606" s="38">
        <f>G606*(1-'[1]Rapport Lottstift'!$Q$6)</f>
        <v>258807.78407093152</v>
      </c>
      <c r="I606" s="39">
        <f t="shared" si="29"/>
        <v>256219.70623022219</v>
      </c>
      <c r="J606" s="40">
        <f t="shared" si="30"/>
        <v>256219</v>
      </c>
      <c r="K606" s="40">
        <v>256219</v>
      </c>
    </row>
    <row r="607" spans="1:11" s="40" customFormat="1" x14ac:dyDescent="0.25">
      <c r="A607" s="34" t="s">
        <v>947</v>
      </c>
      <c r="B607" s="34" t="s">
        <v>1715</v>
      </c>
      <c r="C607" s="34" t="s">
        <v>1716</v>
      </c>
      <c r="D607" s="34" t="s">
        <v>1717</v>
      </c>
      <c r="E607" s="35">
        <v>6941820</v>
      </c>
      <c r="F607" s="36">
        <v>5031101</v>
      </c>
      <c r="G607" s="37">
        <f t="shared" si="28"/>
        <v>352177.07</v>
      </c>
      <c r="H607" s="38">
        <f>G607*(1-'[1]Rapport Lottstift'!$Q$6)</f>
        <v>256416.90119027829</v>
      </c>
      <c r="I607" s="39">
        <f t="shared" si="29"/>
        <v>253852.7321783755</v>
      </c>
      <c r="J607" s="40">
        <f t="shared" si="30"/>
        <v>253852</v>
      </c>
      <c r="K607" s="40">
        <v>253852</v>
      </c>
    </row>
    <row r="608" spans="1:11" s="40" customFormat="1" x14ac:dyDescent="0.25">
      <c r="A608" s="34" t="s">
        <v>947</v>
      </c>
      <c r="B608" s="34" t="s">
        <v>1718</v>
      </c>
      <c r="C608" s="34" t="s">
        <v>1719</v>
      </c>
      <c r="D608" s="34" t="s">
        <v>1720</v>
      </c>
      <c r="E608" s="35">
        <v>6875285</v>
      </c>
      <c r="F608" s="36">
        <v>6568019</v>
      </c>
      <c r="G608" s="37">
        <f t="shared" si="28"/>
        <v>459761.33</v>
      </c>
      <c r="H608" s="38">
        <f>G608*(1-'[1]Rapport Lottstift'!$Q$6)</f>
        <v>334748.01617754652</v>
      </c>
      <c r="I608" s="39">
        <f t="shared" si="29"/>
        <v>331400.53601577104</v>
      </c>
      <c r="J608" s="40">
        <f t="shared" si="30"/>
        <v>331400</v>
      </c>
      <c r="K608" s="40">
        <v>331400</v>
      </c>
    </row>
    <row r="609" spans="1:11" s="40" customFormat="1" x14ac:dyDescent="0.25">
      <c r="A609" s="34" t="s">
        <v>947</v>
      </c>
      <c r="B609" s="34" t="s">
        <v>1721</v>
      </c>
      <c r="C609" s="34" t="s">
        <v>1722</v>
      </c>
      <c r="D609" s="34" t="s">
        <v>1723</v>
      </c>
      <c r="E609" s="35">
        <v>6825533</v>
      </c>
      <c r="F609" s="36">
        <v>3862844</v>
      </c>
      <c r="G609" s="37">
        <f t="shared" si="28"/>
        <v>270399.08</v>
      </c>
      <c r="H609" s="38">
        <f>G609*(1-'[1]Rapport Lottstift'!$Q$6)</f>
        <v>196875.09518522079</v>
      </c>
      <c r="I609" s="39">
        <f t="shared" si="29"/>
        <v>194906.34423336858</v>
      </c>
      <c r="J609" s="40">
        <f t="shared" si="30"/>
        <v>194906</v>
      </c>
      <c r="K609" s="40">
        <v>194906</v>
      </c>
    </row>
    <row r="610" spans="1:11" s="40" customFormat="1" x14ac:dyDescent="0.25">
      <c r="A610" s="34" t="s">
        <v>947</v>
      </c>
      <c r="B610" s="34" t="s">
        <v>1724</v>
      </c>
      <c r="C610" s="34" t="s">
        <v>1725</v>
      </c>
      <c r="D610" s="34" t="s">
        <v>1726</v>
      </c>
      <c r="E610" s="35">
        <v>6814465</v>
      </c>
      <c r="F610" s="36">
        <v>6044742</v>
      </c>
      <c r="G610" s="37">
        <f t="shared" si="28"/>
        <v>423131.94000000006</v>
      </c>
      <c r="H610" s="38">
        <f>G610*(1-'[1]Rapport Lottstift'!$Q$6)</f>
        <v>308078.49258735322</v>
      </c>
      <c r="I610" s="39">
        <f t="shared" si="29"/>
        <v>304997.70766147971</v>
      </c>
      <c r="J610" s="40">
        <f t="shared" si="30"/>
        <v>304997</v>
      </c>
      <c r="K610" s="40">
        <v>304997</v>
      </c>
    </row>
    <row r="611" spans="1:11" s="40" customFormat="1" x14ac:dyDescent="0.25">
      <c r="A611" s="34" t="s">
        <v>947</v>
      </c>
      <c r="B611" s="34" t="s">
        <v>1727</v>
      </c>
      <c r="C611" s="34" t="s">
        <v>1728</v>
      </c>
      <c r="D611" s="34" t="s">
        <v>1729</v>
      </c>
      <c r="E611" s="35">
        <v>6796844</v>
      </c>
      <c r="F611" s="36">
        <v>5440934</v>
      </c>
      <c r="G611" s="37">
        <f t="shared" si="28"/>
        <v>380865.38000000006</v>
      </c>
      <c r="H611" s="38">
        <f>G611*(1-'[1]Rapport Lottstift'!$Q$6)</f>
        <v>277304.59711717692</v>
      </c>
      <c r="I611" s="39">
        <f t="shared" si="29"/>
        <v>274531.55114600516</v>
      </c>
      <c r="J611" s="40">
        <f t="shared" si="30"/>
        <v>274531</v>
      </c>
      <c r="K611" s="40">
        <v>274531</v>
      </c>
    </row>
    <row r="612" spans="1:11" s="40" customFormat="1" x14ac:dyDescent="0.25">
      <c r="A612" s="34" t="s">
        <v>947</v>
      </c>
      <c r="B612" s="34" t="s">
        <v>1730</v>
      </c>
      <c r="C612" s="34" t="s">
        <v>1731</v>
      </c>
      <c r="D612" s="34" t="s">
        <v>1732</v>
      </c>
      <c r="E612" s="35">
        <v>6789583</v>
      </c>
      <c r="F612" s="36">
        <v>5374419</v>
      </c>
      <c r="G612" s="37">
        <f t="shared" si="28"/>
        <v>376209.33</v>
      </c>
      <c r="H612" s="38">
        <f>G612*(1-'[1]Rapport Lottstift'!$Q$6)</f>
        <v>273914.56972900254</v>
      </c>
      <c r="I612" s="39">
        <f t="shared" si="29"/>
        <v>271175.42403171252</v>
      </c>
      <c r="J612" s="40">
        <f t="shared" si="30"/>
        <v>271175</v>
      </c>
      <c r="K612" s="40">
        <v>271175</v>
      </c>
    </row>
    <row r="613" spans="1:11" s="40" customFormat="1" x14ac:dyDescent="0.25">
      <c r="A613" s="34" t="s">
        <v>947</v>
      </c>
      <c r="B613" s="34" t="s">
        <v>1733</v>
      </c>
      <c r="C613" s="34" t="s">
        <v>1734</v>
      </c>
      <c r="D613" s="34" t="s">
        <v>1735</v>
      </c>
      <c r="E613" s="35">
        <v>6703787</v>
      </c>
      <c r="F613" s="36">
        <v>6703787</v>
      </c>
      <c r="G613" s="37">
        <f t="shared" si="28"/>
        <v>469265.09</v>
      </c>
      <c r="H613" s="38">
        <f>G613*(1-'[1]Rapport Lottstift'!$Q$6)</f>
        <v>341667.61684563127</v>
      </c>
      <c r="I613" s="39">
        <f t="shared" si="29"/>
        <v>338250.94067717495</v>
      </c>
      <c r="J613" s="40">
        <f t="shared" si="30"/>
        <v>338250</v>
      </c>
      <c r="K613" s="40">
        <v>338250</v>
      </c>
    </row>
    <row r="614" spans="1:11" s="40" customFormat="1" x14ac:dyDescent="0.25">
      <c r="A614" s="34" t="s">
        <v>947</v>
      </c>
      <c r="B614" s="34" t="s">
        <v>1736</v>
      </c>
      <c r="C614" s="34" t="s">
        <v>1737</v>
      </c>
      <c r="D614" s="34" t="s">
        <v>1738</v>
      </c>
      <c r="E614" s="35">
        <v>6618496</v>
      </c>
      <c r="F614" s="36">
        <v>6618496</v>
      </c>
      <c r="G614" s="37">
        <f t="shared" si="28"/>
        <v>463294.72000000003</v>
      </c>
      <c r="H614" s="38">
        <f>G614*(1-'[1]Rapport Lottstift'!$Q$6)</f>
        <v>337320.64509542787</v>
      </c>
      <c r="I614" s="39">
        <f t="shared" si="29"/>
        <v>333947.43864447362</v>
      </c>
      <c r="J614" s="40">
        <f t="shared" si="30"/>
        <v>333947</v>
      </c>
      <c r="K614" s="40">
        <v>333947</v>
      </c>
    </row>
    <row r="615" spans="1:11" s="40" customFormat="1" x14ac:dyDescent="0.25">
      <c r="A615" s="34" t="s">
        <v>947</v>
      </c>
      <c r="B615" s="34" t="s">
        <v>1739</v>
      </c>
      <c r="C615" s="34" t="s">
        <v>1740</v>
      </c>
      <c r="D615" s="34" t="s">
        <v>1741</v>
      </c>
      <c r="E615" s="35">
        <v>6601324</v>
      </c>
      <c r="F615" s="36">
        <v>5658976</v>
      </c>
      <c r="G615" s="37">
        <f t="shared" si="28"/>
        <v>396128.32000000007</v>
      </c>
      <c r="H615" s="38">
        <f>G615*(1-'[1]Rapport Lottstift'!$Q$6)</f>
        <v>288417.40402948711</v>
      </c>
      <c r="I615" s="39">
        <f t="shared" si="29"/>
        <v>285533.22998919222</v>
      </c>
      <c r="J615" s="40">
        <f t="shared" si="30"/>
        <v>285533</v>
      </c>
      <c r="K615" s="40">
        <v>285533</v>
      </c>
    </row>
    <row r="616" spans="1:11" s="40" customFormat="1" x14ac:dyDescent="0.25">
      <c r="A616" s="34" t="s">
        <v>947</v>
      </c>
      <c r="B616" s="34" t="s">
        <v>1742</v>
      </c>
      <c r="C616" s="34" t="s">
        <v>1743</v>
      </c>
      <c r="D616" s="34" t="s">
        <v>1744</v>
      </c>
      <c r="E616" s="35">
        <v>6594262</v>
      </c>
      <c r="F616" s="36">
        <v>5457964</v>
      </c>
      <c r="G616" s="37">
        <f t="shared" si="28"/>
        <v>382057.48000000004</v>
      </c>
      <c r="H616" s="38">
        <f>G616*(1-'[1]Rapport Lottstift'!$Q$6)</f>
        <v>278172.55421588558</v>
      </c>
      <c r="I616" s="39">
        <f t="shared" si="29"/>
        <v>275390.8286737267</v>
      </c>
      <c r="J616" s="40">
        <f t="shared" si="30"/>
        <v>275390</v>
      </c>
      <c r="K616" s="40">
        <v>275390</v>
      </c>
    </row>
    <row r="617" spans="1:11" s="40" customFormat="1" x14ac:dyDescent="0.25">
      <c r="A617" s="34" t="s">
        <v>947</v>
      </c>
      <c r="B617" s="34" t="s">
        <v>1745</v>
      </c>
      <c r="C617" s="34" t="s">
        <v>1746</v>
      </c>
      <c r="D617" s="34" t="s">
        <v>1747</v>
      </c>
      <c r="E617" s="35">
        <v>6558694</v>
      </c>
      <c r="F617" s="36">
        <v>6435921</v>
      </c>
      <c r="G617" s="37">
        <f t="shared" si="28"/>
        <v>450514.47000000003</v>
      </c>
      <c r="H617" s="38">
        <f>G617*(1-'[1]Rapport Lottstift'!$Q$6)</f>
        <v>328015.46204805613</v>
      </c>
      <c r="I617" s="39">
        <f t="shared" si="29"/>
        <v>324735.30742757558</v>
      </c>
      <c r="J617" s="40">
        <f t="shared" si="30"/>
        <v>324735</v>
      </c>
      <c r="K617" s="40">
        <v>324735</v>
      </c>
    </row>
    <row r="618" spans="1:11" s="40" customFormat="1" x14ac:dyDescent="0.25">
      <c r="A618" s="34" t="s">
        <v>947</v>
      </c>
      <c r="B618" s="34" t="s">
        <v>1748</v>
      </c>
      <c r="C618" s="34" t="s">
        <v>1749</v>
      </c>
      <c r="D618" s="34" t="s">
        <v>1750</v>
      </c>
      <c r="E618" s="35">
        <v>6514610</v>
      </c>
      <c r="F618" s="36">
        <v>5814610</v>
      </c>
      <c r="G618" s="37">
        <f t="shared" si="28"/>
        <v>407022.7</v>
      </c>
      <c r="H618" s="38">
        <f>G618*(1-'[1]Rapport Lottstift'!$Q$6)</f>
        <v>296349.50239122694</v>
      </c>
      <c r="I618" s="39">
        <f t="shared" si="29"/>
        <v>293386.00736731465</v>
      </c>
      <c r="J618" s="40">
        <f t="shared" si="30"/>
        <v>293386</v>
      </c>
      <c r="K618" s="40">
        <v>293386</v>
      </c>
    </row>
    <row r="619" spans="1:11" s="40" customFormat="1" x14ac:dyDescent="0.25">
      <c r="A619" s="34" t="s">
        <v>947</v>
      </c>
      <c r="B619" s="34" t="s">
        <v>1751</v>
      </c>
      <c r="C619" s="34" t="s">
        <v>1752</v>
      </c>
      <c r="D619" s="34" t="s">
        <v>1753</v>
      </c>
      <c r="E619" s="35">
        <v>6447309</v>
      </c>
      <c r="F619" s="36">
        <v>4897120</v>
      </c>
      <c r="G619" s="37">
        <f t="shared" si="28"/>
        <v>342798.4</v>
      </c>
      <c r="H619" s="38">
        <f>G619*(1-'[1]Rapport Lottstift'!$Q$6)</f>
        <v>249588.37740624484</v>
      </c>
      <c r="I619" s="39">
        <f t="shared" si="29"/>
        <v>247092.49363218239</v>
      </c>
      <c r="J619" s="40">
        <f t="shared" si="30"/>
        <v>247092</v>
      </c>
      <c r="K619" s="40">
        <v>247092</v>
      </c>
    </row>
    <row r="620" spans="1:11" s="40" customFormat="1" x14ac:dyDescent="0.25">
      <c r="A620" s="34" t="s">
        <v>947</v>
      </c>
      <c r="B620" s="34" t="s">
        <v>1754</v>
      </c>
      <c r="C620" s="34" t="s">
        <v>1755</v>
      </c>
      <c r="D620" s="34" t="s">
        <v>1756</v>
      </c>
      <c r="E620" s="35">
        <v>6372046</v>
      </c>
      <c r="F620" s="36">
        <v>5889864</v>
      </c>
      <c r="G620" s="37">
        <f t="shared" si="28"/>
        <v>412290.48000000004</v>
      </c>
      <c r="H620" s="38">
        <f>G620*(1-'[1]Rapport Lottstift'!$Q$6)</f>
        <v>300184.9247932366</v>
      </c>
      <c r="I620" s="39">
        <f t="shared" si="29"/>
        <v>297183.07554530422</v>
      </c>
      <c r="J620" s="40">
        <f t="shared" si="30"/>
        <v>297183</v>
      </c>
      <c r="K620" s="40">
        <v>297183</v>
      </c>
    </row>
    <row r="621" spans="1:11" s="40" customFormat="1" x14ac:dyDescent="0.25">
      <c r="A621" s="34" t="s">
        <v>947</v>
      </c>
      <c r="B621" s="34" t="s">
        <v>1757</v>
      </c>
      <c r="C621" s="34" t="s">
        <v>1758</v>
      </c>
      <c r="D621" s="34" t="s">
        <v>1759</v>
      </c>
      <c r="E621" s="35">
        <v>6351560</v>
      </c>
      <c r="F621" s="36">
        <v>6351560</v>
      </c>
      <c r="G621" s="37">
        <f t="shared" si="28"/>
        <v>444609.20000000007</v>
      </c>
      <c r="H621" s="38">
        <f>G621*(1-'[1]Rapport Lottstift'!$Q$6)</f>
        <v>323715.88901199249</v>
      </c>
      <c r="I621" s="39">
        <f t="shared" si="29"/>
        <v>320478.73012187256</v>
      </c>
      <c r="J621" s="40">
        <f t="shared" si="30"/>
        <v>320478</v>
      </c>
      <c r="K621" s="40">
        <v>320478</v>
      </c>
    </row>
    <row r="622" spans="1:11" s="40" customFormat="1" x14ac:dyDescent="0.25">
      <c r="A622" s="34" t="s">
        <v>947</v>
      </c>
      <c r="B622" s="34" t="s">
        <v>1760</v>
      </c>
      <c r="C622" s="34" t="s">
        <v>1761</v>
      </c>
      <c r="D622" s="34" t="s">
        <v>1762</v>
      </c>
      <c r="E622" s="35">
        <v>6344076</v>
      </c>
      <c r="F622" s="36">
        <v>4736222</v>
      </c>
      <c r="G622" s="37">
        <f t="shared" si="28"/>
        <v>331535.54000000004</v>
      </c>
      <c r="H622" s="38">
        <f>G622*(1-'[1]Rapport Lottstift'!$Q$6)</f>
        <v>241387.99212920241</v>
      </c>
      <c r="I622" s="39">
        <f t="shared" si="29"/>
        <v>238974.1122079104</v>
      </c>
      <c r="J622" s="40">
        <f t="shared" si="30"/>
        <v>238974</v>
      </c>
      <c r="K622" s="40">
        <v>238974</v>
      </c>
    </row>
    <row r="623" spans="1:11" s="40" customFormat="1" x14ac:dyDescent="0.25">
      <c r="A623" s="34" t="s">
        <v>947</v>
      </c>
      <c r="B623" s="34" t="s">
        <v>1763</v>
      </c>
      <c r="C623" s="34" t="s">
        <v>1764</v>
      </c>
      <c r="D623" s="34" t="s">
        <v>1765</v>
      </c>
      <c r="E623" s="35">
        <v>6293089</v>
      </c>
      <c r="F623" s="36">
        <v>6293089</v>
      </c>
      <c r="G623" s="37">
        <f t="shared" si="28"/>
        <v>440516.23000000004</v>
      </c>
      <c r="H623" s="38">
        <f>G623*(1-'[1]Rapport Lottstift'!$Q$6)</f>
        <v>320735.83501794684</v>
      </c>
      <c r="I623" s="39">
        <f t="shared" si="29"/>
        <v>317528.47666776739</v>
      </c>
      <c r="J623" s="40">
        <f t="shared" si="30"/>
        <v>317528</v>
      </c>
      <c r="K623" s="40">
        <v>317528</v>
      </c>
    </row>
    <row r="624" spans="1:11" s="40" customFormat="1" x14ac:dyDescent="0.25">
      <c r="A624" s="34" t="s">
        <v>947</v>
      </c>
      <c r="B624" s="34" t="s">
        <v>1766</v>
      </c>
      <c r="C624" s="34" t="s">
        <v>1767</v>
      </c>
      <c r="D624" s="34" t="s">
        <v>1768</v>
      </c>
      <c r="E624" s="35">
        <v>6238443</v>
      </c>
      <c r="F624" s="36">
        <v>5506707</v>
      </c>
      <c r="G624" s="37">
        <f t="shared" si="28"/>
        <v>385469.49000000005</v>
      </c>
      <c r="H624" s="38">
        <f>G624*(1-'[1]Rapport Lottstift'!$Q$6)</f>
        <v>280656.80746675807</v>
      </c>
      <c r="I624" s="39">
        <f t="shared" si="29"/>
        <v>277850.23939209047</v>
      </c>
      <c r="J624" s="40">
        <f t="shared" si="30"/>
        <v>277850</v>
      </c>
      <c r="K624" s="40">
        <v>277850</v>
      </c>
    </row>
    <row r="625" spans="1:11" s="40" customFormat="1" x14ac:dyDescent="0.25">
      <c r="A625" s="34" t="s">
        <v>947</v>
      </c>
      <c r="B625" s="34" t="s">
        <v>1769</v>
      </c>
      <c r="C625" s="34" t="s">
        <v>1770</v>
      </c>
      <c r="D625" s="34" t="s">
        <v>1771</v>
      </c>
      <c r="E625" s="35">
        <v>6215087</v>
      </c>
      <c r="F625" s="36">
        <v>6207153</v>
      </c>
      <c r="G625" s="37">
        <f t="shared" si="28"/>
        <v>434500.71</v>
      </c>
      <c r="H625" s="38">
        <f>G625*(1-'[1]Rapport Lottstift'!$Q$6)</f>
        <v>316355.98996600142</v>
      </c>
      <c r="I625" s="39">
        <f t="shared" si="29"/>
        <v>313192.43006634142</v>
      </c>
      <c r="J625" s="40">
        <f t="shared" si="30"/>
        <v>313192</v>
      </c>
      <c r="K625" s="40">
        <v>313192</v>
      </c>
    </row>
    <row r="626" spans="1:11" s="40" customFormat="1" x14ac:dyDescent="0.25">
      <c r="A626" s="34" t="s">
        <v>947</v>
      </c>
      <c r="B626" s="34" t="s">
        <v>1772</v>
      </c>
      <c r="C626" s="34" t="s">
        <v>1773</v>
      </c>
      <c r="D626" s="34" t="s">
        <v>1774</v>
      </c>
      <c r="E626" s="35">
        <v>6204484</v>
      </c>
      <c r="F626" s="36">
        <v>6204484</v>
      </c>
      <c r="G626" s="37">
        <f t="shared" si="28"/>
        <v>434313.88000000006</v>
      </c>
      <c r="H626" s="38">
        <f>G626*(1-'[1]Rapport Lottstift'!$Q$6)</f>
        <v>316219.9607530564</v>
      </c>
      <c r="I626" s="39">
        <f t="shared" si="29"/>
        <v>313057.76114552584</v>
      </c>
      <c r="J626" s="40">
        <f t="shared" si="30"/>
        <v>313057</v>
      </c>
      <c r="K626" s="40">
        <v>313057</v>
      </c>
    </row>
    <row r="627" spans="1:11" s="40" customFormat="1" x14ac:dyDescent="0.25">
      <c r="A627" s="34" t="s">
        <v>947</v>
      </c>
      <c r="B627" s="34" t="s">
        <v>1775</v>
      </c>
      <c r="C627" s="34" t="s">
        <v>1776</v>
      </c>
      <c r="D627" s="34" t="s">
        <v>1777</v>
      </c>
      <c r="E627" s="35">
        <v>6197984</v>
      </c>
      <c r="F627" s="36">
        <v>6197984</v>
      </c>
      <c r="G627" s="37">
        <f t="shared" si="28"/>
        <v>433858.88000000006</v>
      </c>
      <c r="H627" s="38">
        <f>G627*(1-'[1]Rapport Lottstift'!$Q$6)</f>
        <v>315888.6794176714</v>
      </c>
      <c r="I627" s="39">
        <f t="shared" si="29"/>
        <v>312729.79262349469</v>
      </c>
      <c r="J627" s="40">
        <f t="shared" si="30"/>
        <v>312729</v>
      </c>
      <c r="K627" s="40">
        <v>312729</v>
      </c>
    </row>
    <row r="628" spans="1:11" s="40" customFormat="1" x14ac:dyDescent="0.25">
      <c r="A628" s="34" t="s">
        <v>947</v>
      </c>
      <c r="B628" s="34" t="s">
        <v>1778</v>
      </c>
      <c r="C628" s="34" t="s">
        <v>1779</v>
      </c>
      <c r="D628" s="34" t="s">
        <v>1780</v>
      </c>
      <c r="E628" s="35">
        <v>6175633</v>
      </c>
      <c r="F628" s="36">
        <v>5533985</v>
      </c>
      <c r="G628" s="37">
        <f t="shared" si="28"/>
        <v>387378.95</v>
      </c>
      <c r="H628" s="38">
        <f>G628*(1-'[1]Rapport Lottstift'!$Q$6)</f>
        <v>282047.06781547068</v>
      </c>
      <c r="I628" s="39">
        <f t="shared" si="29"/>
        <v>279226.59713731596</v>
      </c>
      <c r="J628" s="40">
        <f t="shared" si="30"/>
        <v>279226</v>
      </c>
      <c r="K628" s="40">
        <v>279226</v>
      </c>
    </row>
    <row r="629" spans="1:11" s="40" customFormat="1" x14ac:dyDescent="0.25">
      <c r="A629" s="34" t="s">
        <v>947</v>
      </c>
      <c r="B629" s="34" t="s">
        <v>1781</v>
      </c>
      <c r="C629" s="34" t="s">
        <v>1782</v>
      </c>
      <c r="D629" s="34" t="s">
        <v>1783</v>
      </c>
      <c r="E629" s="35">
        <v>6153331</v>
      </c>
      <c r="F629" s="36">
        <v>5860918</v>
      </c>
      <c r="G629" s="37">
        <f t="shared" si="28"/>
        <v>410264.26000000007</v>
      </c>
      <c r="H629" s="38">
        <f>G629*(1-'[1]Rapport Lottstift'!$Q$6)</f>
        <v>298709.65255722828</v>
      </c>
      <c r="I629" s="39">
        <f t="shared" si="29"/>
        <v>295722.55603165599</v>
      </c>
      <c r="J629" s="40">
        <f t="shared" si="30"/>
        <v>295722</v>
      </c>
      <c r="K629" s="40">
        <v>295722</v>
      </c>
    </row>
    <row r="630" spans="1:11" s="40" customFormat="1" x14ac:dyDescent="0.25">
      <c r="A630" s="34" t="s">
        <v>947</v>
      </c>
      <c r="B630" s="34" t="s">
        <v>1784</v>
      </c>
      <c r="C630" s="34" t="s">
        <v>1785</v>
      </c>
      <c r="D630" s="34" t="s">
        <v>1786</v>
      </c>
      <c r="E630" s="35">
        <v>6146061</v>
      </c>
      <c r="F630" s="36">
        <v>5848989</v>
      </c>
      <c r="G630" s="37">
        <f t="shared" si="28"/>
        <v>409429.23000000004</v>
      </c>
      <c r="H630" s="38">
        <f>G630*(1-'[1]Rapport Lottstift'!$Q$6)</f>
        <v>298101.67485725787</v>
      </c>
      <c r="I630" s="39">
        <f t="shared" si="29"/>
        <v>295120.65810868528</v>
      </c>
      <c r="J630" s="40">
        <f t="shared" si="30"/>
        <v>295120</v>
      </c>
      <c r="K630" s="40">
        <v>295120</v>
      </c>
    </row>
    <row r="631" spans="1:11" s="40" customFormat="1" x14ac:dyDescent="0.25">
      <c r="A631" s="34" t="s">
        <v>947</v>
      </c>
      <c r="B631" s="34" t="s">
        <v>1787</v>
      </c>
      <c r="C631" s="34" t="s">
        <v>1788</v>
      </c>
      <c r="D631" s="34" t="s">
        <v>1789</v>
      </c>
      <c r="E631" s="35">
        <v>6098786</v>
      </c>
      <c r="F631" s="36">
        <v>4284442</v>
      </c>
      <c r="G631" s="37">
        <f t="shared" si="28"/>
        <v>299910.94</v>
      </c>
      <c r="H631" s="38">
        <f>G631*(1-'[1]Rapport Lottstift'!$Q$6)</f>
        <v>218362.41032916619</v>
      </c>
      <c r="I631" s="39">
        <f t="shared" si="29"/>
        <v>216178.78622587453</v>
      </c>
      <c r="J631" s="40">
        <f t="shared" si="30"/>
        <v>216178</v>
      </c>
      <c r="K631" s="40">
        <v>216178</v>
      </c>
    </row>
    <row r="632" spans="1:11" s="40" customFormat="1" x14ac:dyDescent="0.25">
      <c r="A632" s="34" t="s">
        <v>947</v>
      </c>
      <c r="B632" s="34" t="s">
        <v>1790</v>
      </c>
      <c r="C632" s="34" t="s">
        <v>1791</v>
      </c>
      <c r="D632" s="34" t="s">
        <v>1792</v>
      </c>
      <c r="E632" s="35">
        <v>6097335</v>
      </c>
      <c r="F632" s="36">
        <v>5483346</v>
      </c>
      <c r="G632" s="37">
        <f t="shared" si="28"/>
        <v>383834.22000000003</v>
      </c>
      <c r="H632" s="38">
        <f>G632*(1-'[1]Rapport Lottstift'!$Q$6)</f>
        <v>279466.1823473844</v>
      </c>
      <c r="I632" s="39">
        <f t="shared" si="29"/>
        <v>276671.52052391053</v>
      </c>
      <c r="J632" s="40">
        <f t="shared" si="30"/>
        <v>276671</v>
      </c>
      <c r="K632" s="40">
        <v>276671</v>
      </c>
    </row>
    <row r="633" spans="1:11" s="40" customFormat="1" x14ac:dyDescent="0.25">
      <c r="A633" s="34" t="s">
        <v>947</v>
      </c>
      <c r="B633" s="34" t="s">
        <v>1793</v>
      </c>
      <c r="C633" s="34" t="s">
        <v>1794</v>
      </c>
      <c r="D633" s="34" t="s">
        <v>1795</v>
      </c>
      <c r="E633" s="35">
        <v>6088659</v>
      </c>
      <c r="F633" s="36">
        <v>5718576</v>
      </c>
      <c r="G633" s="37">
        <f t="shared" si="28"/>
        <v>400300.32000000007</v>
      </c>
      <c r="H633" s="38">
        <f>G633*(1-'[1]Rapport Lottstift'!$Q$6)</f>
        <v>291454.99904317112</v>
      </c>
      <c r="I633" s="39">
        <f t="shared" si="29"/>
        <v>288540.44905273942</v>
      </c>
      <c r="J633" s="40">
        <f t="shared" si="30"/>
        <v>288540</v>
      </c>
      <c r="K633" s="40">
        <v>288540</v>
      </c>
    </row>
    <row r="634" spans="1:11" s="40" customFormat="1" x14ac:dyDescent="0.25">
      <c r="A634" s="34" t="s">
        <v>947</v>
      </c>
      <c r="B634" s="34" t="s">
        <v>1796</v>
      </c>
      <c r="C634" s="34" t="s">
        <v>1797</v>
      </c>
      <c r="D634" s="34" t="s">
        <v>1798</v>
      </c>
      <c r="E634" s="35">
        <v>6086328</v>
      </c>
      <c r="F634" s="36">
        <v>3579920</v>
      </c>
      <c r="G634" s="37">
        <f t="shared" si="28"/>
        <v>250594.40000000002</v>
      </c>
      <c r="H634" s="38">
        <f>G634*(1-'[1]Rapport Lottstift'!$Q$6)</f>
        <v>182455.48894945683</v>
      </c>
      <c r="I634" s="39">
        <f t="shared" si="29"/>
        <v>180630.93405996225</v>
      </c>
      <c r="J634" s="40">
        <f t="shared" si="30"/>
        <v>180630</v>
      </c>
      <c r="K634" s="40">
        <v>180630</v>
      </c>
    </row>
    <row r="635" spans="1:11" s="40" customFormat="1" x14ac:dyDescent="0.25">
      <c r="A635" s="34" t="s">
        <v>947</v>
      </c>
      <c r="B635" s="34" t="s">
        <v>1799</v>
      </c>
      <c r="C635" s="34" t="s">
        <v>1800</v>
      </c>
      <c r="D635" s="34" t="s">
        <v>1801</v>
      </c>
      <c r="E635" s="35">
        <v>6081004</v>
      </c>
      <c r="F635" s="36">
        <v>3981463</v>
      </c>
      <c r="G635" s="37">
        <f t="shared" si="28"/>
        <v>278702.41000000003</v>
      </c>
      <c r="H635" s="38">
        <f>G635*(1-'[1]Rapport Lottstift'!$Q$6)</f>
        <v>202920.67375784132</v>
      </c>
      <c r="I635" s="39">
        <f t="shared" si="29"/>
        <v>200891.46702026291</v>
      </c>
      <c r="J635" s="40">
        <f t="shared" si="30"/>
        <v>200891</v>
      </c>
      <c r="K635" s="40">
        <v>200891</v>
      </c>
    </row>
    <row r="636" spans="1:11" s="40" customFormat="1" x14ac:dyDescent="0.25">
      <c r="A636" s="34" t="s">
        <v>947</v>
      </c>
      <c r="B636" s="34" t="s">
        <v>1802</v>
      </c>
      <c r="C636" s="34" t="s">
        <v>1803</v>
      </c>
      <c r="D636" s="34" t="s">
        <v>1804</v>
      </c>
      <c r="E636" s="35">
        <v>6078892</v>
      </c>
      <c r="F636" s="36">
        <v>5651625</v>
      </c>
      <c r="G636" s="37">
        <f t="shared" si="28"/>
        <v>395613.75000000006</v>
      </c>
      <c r="H636" s="38">
        <f>G636*(1-'[1]Rapport Lottstift'!$Q$6)</f>
        <v>288042.75032234628</v>
      </c>
      <c r="I636" s="39">
        <f t="shared" si="29"/>
        <v>285162.32281912281</v>
      </c>
      <c r="J636" s="40">
        <f t="shared" si="30"/>
        <v>285162</v>
      </c>
      <c r="K636" s="40">
        <v>285162</v>
      </c>
    </row>
    <row r="637" spans="1:11" s="40" customFormat="1" x14ac:dyDescent="0.25">
      <c r="A637" s="34" t="s">
        <v>947</v>
      </c>
      <c r="B637" s="34" t="s">
        <v>1805</v>
      </c>
      <c r="C637" s="34" t="s">
        <v>1806</v>
      </c>
      <c r="D637" s="34" t="s">
        <v>1807</v>
      </c>
      <c r="E637" s="35">
        <v>6047797</v>
      </c>
      <c r="F637" s="36">
        <v>5454969</v>
      </c>
      <c r="G637" s="37">
        <f t="shared" si="28"/>
        <v>381847.83</v>
      </c>
      <c r="H637" s="38">
        <f>G637*(1-'[1]Rapport Lottstift'!$Q$6)</f>
        <v>278019.90996981203</v>
      </c>
      <c r="I637" s="39">
        <f t="shared" si="29"/>
        <v>275239.71087011392</v>
      </c>
      <c r="J637" s="40">
        <f t="shared" si="30"/>
        <v>275239</v>
      </c>
      <c r="K637" s="40">
        <v>275239</v>
      </c>
    </row>
    <row r="638" spans="1:11" s="40" customFormat="1" x14ac:dyDescent="0.25">
      <c r="A638" s="34" t="s">
        <v>947</v>
      </c>
      <c r="B638" s="34" t="s">
        <v>1808</v>
      </c>
      <c r="C638" s="34" t="s">
        <v>1809</v>
      </c>
      <c r="D638" s="34" t="s">
        <v>1810</v>
      </c>
      <c r="E638" s="35">
        <v>6003380</v>
      </c>
      <c r="F638" s="36">
        <v>4828782</v>
      </c>
      <c r="G638" s="37">
        <f t="shared" si="28"/>
        <v>338014.74000000005</v>
      </c>
      <c r="H638" s="38">
        <f>G638*(1-'[1]Rapport Lottstift'!$Q$6)</f>
        <v>246105.43834508484</v>
      </c>
      <c r="I638" s="39">
        <f t="shared" si="29"/>
        <v>243644.38396163398</v>
      </c>
      <c r="J638" s="40">
        <f t="shared" si="30"/>
        <v>243644</v>
      </c>
      <c r="K638" s="40">
        <v>243644</v>
      </c>
    </row>
    <row r="639" spans="1:11" s="40" customFormat="1" x14ac:dyDescent="0.25">
      <c r="A639" s="34" t="s">
        <v>947</v>
      </c>
      <c r="B639" s="34" t="s">
        <v>1811</v>
      </c>
      <c r="C639" s="34" t="s">
        <v>1812</v>
      </c>
      <c r="D639" s="34" t="s">
        <v>1813</v>
      </c>
      <c r="E639" s="35">
        <v>5996101</v>
      </c>
      <c r="F639" s="36">
        <v>5660389</v>
      </c>
      <c r="G639" s="37">
        <f t="shared" si="28"/>
        <v>396227.23000000004</v>
      </c>
      <c r="H639" s="38">
        <f>G639*(1-'[1]Rapport Lottstift'!$Q$6)</f>
        <v>288489.41949516383</v>
      </c>
      <c r="I639" s="39">
        <f t="shared" si="29"/>
        <v>285604.5253002122</v>
      </c>
      <c r="J639" s="40">
        <f t="shared" si="30"/>
        <v>285604</v>
      </c>
      <c r="K639" s="40">
        <v>285604</v>
      </c>
    </row>
    <row r="640" spans="1:11" s="40" customFormat="1" x14ac:dyDescent="0.25">
      <c r="A640" s="34" t="s">
        <v>947</v>
      </c>
      <c r="B640" s="34" t="s">
        <v>1814</v>
      </c>
      <c r="C640" s="34" t="s">
        <v>1815</v>
      </c>
      <c r="D640" s="34" t="s">
        <v>1816</v>
      </c>
      <c r="E640" s="35">
        <v>5990508</v>
      </c>
      <c r="F640" s="36">
        <v>5084821</v>
      </c>
      <c r="G640" s="37">
        <f t="shared" si="28"/>
        <v>355937.47000000003</v>
      </c>
      <c r="H640" s="38">
        <f>G640*(1-'[1]Rapport Lottstift'!$Q$6)</f>
        <v>259154.81401133712</v>
      </c>
      <c r="I640" s="39">
        <f t="shared" si="29"/>
        <v>256563.26587122373</v>
      </c>
      <c r="J640" s="40">
        <f t="shared" si="30"/>
        <v>256563</v>
      </c>
      <c r="K640" s="40">
        <v>256563</v>
      </c>
    </row>
    <row r="641" spans="1:11" s="40" customFormat="1" x14ac:dyDescent="0.25">
      <c r="A641" s="34" t="s">
        <v>947</v>
      </c>
      <c r="B641" s="34" t="s">
        <v>1817</v>
      </c>
      <c r="C641" s="34" t="s">
        <v>1818</v>
      </c>
      <c r="D641" s="34" t="s">
        <v>1819</v>
      </c>
      <c r="E641" s="35">
        <v>5973569</v>
      </c>
      <c r="F641" s="36">
        <v>5973569</v>
      </c>
      <c r="G641" s="37">
        <f t="shared" si="28"/>
        <v>418149.83</v>
      </c>
      <c r="H641" s="38">
        <f>G641*(1-'[1]Rapport Lottstift'!$Q$6)</f>
        <v>304451.06389760604</v>
      </c>
      <c r="I641" s="39">
        <f t="shared" si="29"/>
        <v>301406.55325862998</v>
      </c>
      <c r="J641" s="40">
        <f t="shared" si="30"/>
        <v>301406</v>
      </c>
      <c r="K641" s="40">
        <v>301406</v>
      </c>
    </row>
    <row r="642" spans="1:11" s="40" customFormat="1" x14ac:dyDescent="0.25">
      <c r="A642" s="34" t="s">
        <v>947</v>
      </c>
      <c r="B642" s="34" t="s">
        <v>1820</v>
      </c>
      <c r="C642" s="34" t="s">
        <v>1821</v>
      </c>
      <c r="D642" s="34" t="s">
        <v>1822</v>
      </c>
      <c r="E642" s="35">
        <v>5956390</v>
      </c>
      <c r="F642" s="36">
        <v>5430805</v>
      </c>
      <c r="G642" s="37">
        <f t="shared" si="28"/>
        <v>380156.35000000003</v>
      </c>
      <c r="H642" s="38">
        <f>G642*(1-'[1]Rapport Lottstift'!$Q$6)</f>
        <v>276788.35886392847</v>
      </c>
      <c r="I642" s="39">
        <f t="shared" si="29"/>
        <v>274020.47527528921</v>
      </c>
      <c r="J642" s="40">
        <f t="shared" si="30"/>
        <v>274020</v>
      </c>
      <c r="K642" s="40">
        <v>274020</v>
      </c>
    </row>
    <row r="643" spans="1:11" s="40" customFormat="1" x14ac:dyDescent="0.25">
      <c r="A643" s="34" t="s">
        <v>947</v>
      </c>
      <c r="B643" s="34" t="s">
        <v>1823</v>
      </c>
      <c r="C643" s="34" t="s">
        <v>1824</v>
      </c>
      <c r="D643" s="34" t="s">
        <v>1825</v>
      </c>
      <c r="E643" s="35">
        <v>5932337</v>
      </c>
      <c r="F643" s="36">
        <v>5702429</v>
      </c>
      <c r="G643" s="37">
        <f t="shared" si="28"/>
        <v>399170.03</v>
      </c>
      <c r="H643" s="38">
        <f>G643*(1-'[1]Rapport Lottstift'!$Q$6)</f>
        <v>290632.04523971543</v>
      </c>
      <c r="I643" s="39">
        <f t="shared" si="29"/>
        <v>287725.72478731826</v>
      </c>
      <c r="J643" s="40">
        <f t="shared" si="30"/>
        <v>287725</v>
      </c>
      <c r="K643" s="40">
        <v>287725</v>
      </c>
    </row>
    <row r="644" spans="1:11" s="40" customFormat="1" x14ac:dyDescent="0.25">
      <c r="A644" s="34" t="s">
        <v>947</v>
      </c>
      <c r="B644" s="34" t="s">
        <v>1826</v>
      </c>
      <c r="C644" s="34" t="s">
        <v>1827</v>
      </c>
      <c r="D644" s="34" t="s">
        <v>1828</v>
      </c>
      <c r="E644" s="35">
        <v>5899987</v>
      </c>
      <c r="F644" s="36">
        <v>5899987</v>
      </c>
      <c r="G644" s="37">
        <f t="shared" si="28"/>
        <v>412999.09</v>
      </c>
      <c r="H644" s="38">
        <f>G644*(1-'[1]Rapport Lottstift'!$Q$6)</f>
        <v>300700.85724832927</v>
      </c>
      <c r="I644" s="39">
        <f t="shared" si="29"/>
        <v>297693.84867584595</v>
      </c>
      <c r="J644" s="40">
        <f t="shared" si="30"/>
        <v>297693</v>
      </c>
      <c r="K644" s="40">
        <v>297693</v>
      </c>
    </row>
    <row r="645" spans="1:11" s="40" customFormat="1" x14ac:dyDescent="0.25">
      <c r="A645" s="34" t="s">
        <v>947</v>
      </c>
      <c r="B645" s="34" t="s">
        <v>1829</v>
      </c>
      <c r="C645" s="34" t="s">
        <v>1830</v>
      </c>
      <c r="D645" s="34" t="s">
        <v>1831</v>
      </c>
      <c r="E645" s="35">
        <v>5892624</v>
      </c>
      <c r="F645" s="36">
        <v>5029768</v>
      </c>
      <c r="G645" s="37">
        <f t="shared" si="28"/>
        <v>352083.76</v>
      </c>
      <c r="H645" s="38">
        <f>G645*(1-'[1]Rapport Lottstift'!$Q$6)</f>
        <v>256348.96303334474</v>
      </c>
      <c r="I645" s="39">
        <f t="shared" si="29"/>
        <v>253785.4734030113</v>
      </c>
      <c r="J645" s="40">
        <f t="shared" si="30"/>
        <v>253785</v>
      </c>
      <c r="K645" s="40">
        <v>253785</v>
      </c>
    </row>
    <row r="646" spans="1:11" s="40" customFormat="1" x14ac:dyDescent="0.25">
      <c r="A646" s="34" t="s">
        <v>947</v>
      </c>
      <c r="B646" s="34" t="s">
        <v>1832</v>
      </c>
      <c r="C646" s="34" t="s">
        <v>1833</v>
      </c>
      <c r="D646" s="34" t="s">
        <v>1834</v>
      </c>
      <c r="E646" s="35">
        <v>5861845</v>
      </c>
      <c r="F646" s="36">
        <v>5861845</v>
      </c>
      <c r="G646" s="37">
        <f t="shared" ref="G646:G709" si="31">F646*0.07</f>
        <v>410329.15</v>
      </c>
      <c r="H646" s="38">
        <f>G646*(1-'[1]Rapport Lottstift'!$Q$6)</f>
        <v>298756.89837229007</v>
      </c>
      <c r="I646" s="39">
        <f t="shared" ref="I646:I709" si="32">H646*0.99</f>
        <v>295769.32938856719</v>
      </c>
      <c r="J646" s="40">
        <f t="shared" ref="J646:J709" si="33">INT(I646)</f>
        <v>295769</v>
      </c>
      <c r="K646" s="40">
        <v>295769</v>
      </c>
    </row>
    <row r="647" spans="1:11" s="40" customFormat="1" x14ac:dyDescent="0.25">
      <c r="A647" s="34" t="s">
        <v>947</v>
      </c>
      <c r="B647" s="34" t="s">
        <v>1835</v>
      </c>
      <c r="C647" s="34" t="s">
        <v>1836</v>
      </c>
      <c r="D647" s="34" t="s">
        <v>1837</v>
      </c>
      <c r="E647" s="35">
        <v>5848846</v>
      </c>
      <c r="F647" s="36">
        <v>3403482</v>
      </c>
      <c r="G647" s="37">
        <f t="shared" si="31"/>
        <v>238243.74000000002</v>
      </c>
      <c r="H647" s="38">
        <f>G647*(1-'[1]Rapport Lottstift'!$Q$6)</f>
        <v>173463.08644904781</v>
      </c>
      <c r="I647" s="39">
        <f t="shared" si="32"/>
        <v>171728.45558455732</v>
      </c>
      <c r="J647" s="40">
        <f t="shared" si="33"/>
        <v>171728</v>
      </c>
      <c r="K647" s="40">
        <v>171728</v>
      </c>
    </row>
    <row r="648" spans="1:11" s="40" customFormat="1" x14ac:dyDescent="0.25">
      <c r="A648" s="34" t="s">
        <v>947</v>
      </c>
      <c r="B648" s="34" t="s">
        <v>1838</v>
      </c>
      <c r="C648" s="34" t="s">
        <v>1839</v>
      </c>
      <c r="D648" s="34" t="s">
        <v>1840</v>
      </c>
      <c r="E648" s="35">
        <v>5825189</v>
      </c>
      <c r="F648" s="36">
        <v>5117387</v>
      </c>
      <c r="G648" s="37">
        <f t="shared" si="31"/>
        <v>358217.09</v>
      </c>
      <c r="H648" s="38">
        <f>G648*(1-'[1]Rapport Lottstift'!$Q$6)</f>
        <v>260814.58446797528</v>
      </c>
      <c r="I648" s="39">
        <f t="shared" si="32"/>
        <v>258206.43862329551</v>
      </c>
      <c r="J648" s="40">
        <f t="shared" si="33"/>
        <v>258206</v>
      </c>
      <c r="K648" s="40">
        <v>258206</v>
      </c>
    </row>
    <row r="649" spans="1:11" s="40" customFormat="1" x14ac:dyDescent="0.25">
      <c r="A649" s="34" t="s">
        <v>947</v>
      </c>
      <c r="B649" s="34" t="s">
        <v>1841</v>
      </c>
      <c r="C649" s="34" t="s">
        <v>1842</v>
      </c>
      <c r="D649" s="34" t="s">
        <v>1843</v>
      </c>
      <c r="E649" s="35">
        <v>5813586</v>
      </c>
      <c r="F649" s="36">
        <v>5813586</v>
      </c>
      <c r="G649" s="37">
        <f t="shared" si="31"/>
        <v>406951.02</v>
      </c>
      <c r="H649" s="38">
        <f>G649*(1-'[1]Rapport Lottstift'!$Q$6)</f>
        <v>296297.31283931399</v>
      </c>
      <c r="I649" s="39">
        <f t="shared" si="32"/>
        <v>293334.33971092087</v>
      </c>
      <c r="J649" s="40">
        <f t="shared" si="33"/>
        <v>293334</v>
      </c>
      <c r="K649" s="40">
        <v>293334</v>
      </c>
    </row>
    <row r="650" spans="1:11" s="40" customFormat="1" x14ac:dyDescent="0.25">
      <c r="A650" s="34" t="s">
        <v>947</v>
      </c>
      <c r="B650" s="34" t="s">
        <v>1844</v>
      </c>
      <c r="C650" s="34" t="s">
        <v>1845</v>
      </c>
      <c r="D650" s="34" t="s">
        <v>1846</v>
      </c>
      <c r="E650" s="35">
        <v>5774228</v>
      </c>
      <c r="F650" s="36">
        <v>2735105</v>
      </c>
      <c r="G650" s="37">
        <f t="shared" si="31"/>
        <v>191457.35</v>
      </c>
      <c r="H650" s="38">
        <f>G650*(1-'[1]Rapport Lottstift'!$Q$6)</f>
        <v>139398.34412587548</v>
      </c>
      <c r="I650" s="39">
        <f t="shared" si="32"/>
        <v>138004.36068461672</v>
      </c>
      <c r="J650" s="40">
        <f t="shared" si="33"/>
        <v>138004</v>
      </c>
      <c r="K650" s="40">
        <v>138004</v>
      </c>
    </row>
    <row r="651" spans="1:11" s="40" customFormat="1" x14ac:dyDescent="0.25">
      <c r="A651" s="34" t="s">
        <v>947</v>
      </c>
      <c r="B651" s="34" t="s">
        <v>1847</v>
      </c>
      <c r="C651" s="34" t="s">
        <v>1848</v>
      </c>
      <c r="D651" s="34" t="s">
        <v>1849</v>
      </c>
      <c r="E651" s="35">
        <v>5726127</v>
      </c>
      <c r="F651" s="36">
        <v>5469486</v>
      </c>
      <c r="G651" s="37">
        <f t="shared" si="31"/>
        <v>382864.02</v>
      </c>
      <c r="H651" s="38">
        <f>G651*(1-'[1]Rapport Lottstift'!$Q$6)</f>
        <v>278759.78860762494</v>
      </c>
      <c r="I651" s="39">
        <f t="shared" si="32"/>
        <v>275972.19072154869</v>
      </c>
      <c r="J651" s="40">
        <f t="shared" si="33"/>
        <v>275972</v>
      </c>
      <c r="K651" s="40">
        <v>275972</v>
      </c>
    </row>
    <row r="652" spans="1:11" s="40" customFormat="1" x14ac:dyDescent="0.25">
      <c r="A652" s="34" t="s">
        <v>947</v>
      </c>
      <c r="B652" s="34" t="s">
        <v>1850</v>
      </c>
      <c r="C652" s="34" t="s">
        <v>1851</v>
      </c>
      <c r="D652" s="34" t="s">
        <v>1852</v>
      </c>
      <c r="E652" s="35">
        <v>5689866</v>
      </c>
      <c r="F652" s="36">
        <v>3783472</v>
      </c>
      <c r="G652" s="37">
        <f t="shared" si="31"/>
        <v>264843.04000000004</v>
      </c>
      <c r="H652" s="38">
        <f>G652*(1-'[1]Rapport Lottstift'!$Q$6)</f>
        <v>192829.79331565491</v>
      </c>
      <c r="I652" s="39">
        <f t="shared" si="32"/>
        <v>190901.49538249837</v>
      </c>
      <c r="J652" s="40">
        <f t="shared" si="33"/>
        <v>190901</v>
      </c>
      <c r="K652" s="40">
        <v>190901</v>
      </c>
    </row>
    <row r="653" spans="1:11" s="40" customFormat="1" x14ac:dyDescent="0.25">
      <c r="A653" s="34" t="s">
        <v>947</v>
      </c>
      <c r="B653" s="34" t="s">
        <v>1853</v>
      </c>
      <c r="C653" s="34" t="s">
        <v>1854</v>
      </c>
      <c r="D653" s="34" t="s">
        <v>1855</v>
      </c>
      <c r="E653" s="35">
        <v>5677451</v>
      </c>
      <c r="F653" s="36">
        <v>5532504</v>
      </c>
      <c r="G653" s="37">
        <f t="shared" si="31"/>
        <v>387275.28</v>
      </c>
      <c r="H653" s="38">
        <f>G653*(1-'[1]Rapport Lottstift'!$Q$6)</f>
        <v>281971.5866373622</v>
      </c>
      <c r="I653" s="39">
        <f t="shared" si="32"/>
        <v>279151.87077098858</v>
      </c>
      <c r="J653" s="40">
        <f t="shared" si="33"/>
        <v>279151</v>
      </c>
      <c r="K653" s="40">
        <v>279151</v>
      </c>
    </row>
    <row r="654" spans="1:11" s="40" customFormat="1" x14ac:dyDescent="0.25">
      <c r="A654" s="34" t="s">
        <v>947</v>
      </c>
      <c r="B654" s="34" t="s">
        <v>1856</v>
      </c>
      <c r="C654" s="34" t="s">
        <v>1857</v>
      </c>
      <c r="D654" s="34" t="s">
        <v>1858</v>
      </c>
      <c r="E654" s="35">
        <v>5675852</v>
      </c>
      <c r="F654" s="36">
        <v>4962755</v>
      </c>
      <c r="G654" s="37">
        <f t="shared" si="31"/>
        <v>347392.85000000003</v>
      </c>
      <c r="H654" s="38">
        <f>G654*(1-'[1]Rapport Lottstift'!$Q$6)</f>
        <v>252933.55439824398</v>
      </c>
      <c r="I654" s="39">
        <f t="shared" si="32"/>
        <v>250404.21885426153</v>
      </c>
      <c r="J654" s="40">
        <f t="shared" si="33"/>
        <v>250404</v>
      </c>
      <c r="K654" s="40">
        <v>250404</v>
      </c>
    </row>
    <row r="655" spans="1:11" s="40" customFormat="1" x14ac:dyDescent="0.25">
      <c r="A655" s="34" t="s">
        <v>947</v>
      </c>
      <c r="B655" s="34" t="s">
        <v>1859</v>
      </c>
      <c r="C655" s="34" t="s">
        <v>1860</v>
      </c>
      <c r="D655" s="34" t="s">
        <v>1861</v>
      </c>
      <c r="E655" s="35">
        <v>5671093</v>
      </c>
      <c r="F655" s="36">
        <v>4523519</v>
      </c>
      <c r="G655" s="37">
        <f t="shared" si="31"/>
        <v>316646.33</v>
      </c>
      <c r="H655" s="38">
        <f>G655*(1-'[1]Rapport Lottstift'!$Q$6)</f>
        <v>230547.29460914154</v>
      </c>
      <c r="I655" s="39">
        <f t="shared" si="32"/>
        <v>228241.82166305013</v>
      </c>
      <c r="J655" s="40">
        <f t="shared" si="33"/>
        <v>228241</v>
      </c>
      <c r="K655" s="40">
        <v>228241</v>
      </c>
    </row>
    <row r="656" spans="1:11" s="40" customFormat="1" x14ac:dyDescent="0.25">
      <c r="A656" s="34" t="s">
        <v>947</v>
      </c>
      <c r="B656" s="34" t="s">
        <v>1862</v>
      </c>
      <c r="C656" s="34" t="s">
        <v>1863</v>
      </c>
      <c r="D656" s="34" t="s">
        <v>1864</v>
      </c>
      <c r="E656" s="35">
        <v>5665504</v>
      </c>
      <c r="F656" s="36">
        <v>4807391</v>
      </c>
      <c r="G656" s="37">
        <f t="shared" si="31"/>
        <v>336517.37000000005</v>
      </c>
      <c r="H656" s="38">
        <f>G656*(1-'[1]Rapport Lottstift'!$Q$6)</f>
        <v>245015.21695351246</v>
      </c>
      <c r="I656" s="39">
        <f t="shared" si="32"/>
        <v>242565.06478397732</v>
      </c>
      <c r="J656" s="40">
        <f t="shared" si="33"/>
        <v>242565</v>
      </c>
      <c r="K656" s="40">
        <v>242565</v>
      </c>
    </row>
    <row r="657" spans="1:11" s="40" customFormat="1" x14ac:dyDescent="0.25">
      <c r="A657" s="34" t="s">
        <v>947</v>
      </c>
      <c r="B657" s="34" t="s">
        <v>1865</v>
      </c>
      <c r="C657" s="34" t="s">
        <v>1866</v>
      </c>
      <c r="D657" s="34" t="s">
        <v>1867</v>
      </c>
      <c r="E657" s="35">
        <v>5635333</v>
      </c>
      <c r="F657" s="36">
        <v>5369141</v>
      </c>
      <c r="G657" s="37">
        <f t="shared" si="31"/>
        <v>375839.87000000005</v>
      </c>
      <c r="H657" s="38">
        <f>G657*(1-'[1]Rapport Lottstift'!$Q$6)</f>
        <v>273645.56928466994</v>
      </c>
      <c r="I657" s="39">
        <f t="shared" si="32"/>
        <v>270909.11359182326</v>
      </c>
      <c r="J657" s="40">
        <f t="shared" si="33"/>
        <v>270909</v>
      </c>
      <c r="K657" s="40">
        <v>270909</v>
      </c>
    </row>
    <row r="658" spans="1:11" s="40" customFormat="1" x14ac:dyDescent="0.25">
      <c r="A658" s="34" t="s">
        <v>947</v>
      </c>
      <c r="B658" s="34" t="s">
        <v>1868</v>
      </c>
      <c r="C658" s="34" t="s">
        <v>1869</v>
      </c>
      <c r="D658" s="34" t="s">
        <v>1870</v>
      </c>
      <c r="E658" s="35">
        <v>5626671</v>
      </c>
      <c r="F658" s="36">
        <v>5591995</v>
      </c>
      <c r="G658" s="37">
        <f t="shared" si="31"/>
        <v>391439.65</v>
      </c>
      <c r="H658" s="38">
        <f>G658*(1-'[1]Rapport Lottstift'!$Q$6)</f>
        <v>285003.62631788361</v>
      </c>
      <c r="I658" s="39">
        <f t="shared" si="32"/>
        <v>282153.59005470475</v>
      </c>
      <c r="J658" s="40">
        <f t="shared" si="33"/>
        <v>282153</v>
      </c>
      <c r="K658" s="40">
        <v>282153</v>
      </c>
    </row>
    <row r="659" spans="1:11" s="40" customFormat="1" x14ac:dyDescent="0.25">
      <c r="A659" s="34" t="s">
        <v>947</v>
      </c>
      <c r="B659" s="34" t="s">
        <v>1871</v>
      </c>
      <c r="C659" s="34" t="s">
        <v>1872</v>
      </c>
      <c r="D659" s="34" t="s">
        <v>1873</v>
      </c>
      <c r="E659" s="35">
        <v>5625457</v>
      </c>
      <c r="F659" s="36">
        <v>5298574</v>
      </c>
      <c r="G659" s="37">
        <f t="shared" si="31"/>
        <v>370900.18000000005</v>
      </c>
      <c r="H659" s="38">
        <f>G659*(1-'[1]Rapport Lottstift'!$Q$6)</f>
        <v>270049.02620865253</v>
      </c>
      <c r="I659" s="39">
        <f t="shared" si="32"/>
        <v>267348.53594656603</v>
      </c>
      <c r="J659" s="40">
        <f t="shared" si="33"/>
        <v>267348</v>
      </c>
      <c r="K659" s="40">
        <v>267348</v>
      </c>
    </row>
    <row r="660" spans="1:11" s="40" customFormat="1" x14ac:dyDescent="0.25">
      <c r="A660" s="34" t="s">
        <v>947</v>
      </c>
      <c r="B660" s="34" t="s">
        <v>1874</v>
      </c>
      <c r="C660" s="34" t="s">
        <v>1875</v>
      </c>
      <c r="D660" s="34" t="s">
        <v>1876</v>
      </c>
      <c r="E660" s="35">
        <v>5622878</v>
      </c>
      <c r="F660" s="36">
        <v>4448735</v>
      </c>
      <c r="G660" s="37">
        <f t="shared" si="31"/>
        <v>311411.45</v>
      </c>
      <c r="H660" s="38">
        <f>G660*(1-'[1]Rapport Lottstift'!$Q$6)</f>
        <v>226735.82639599819</v>
      </c>
      <c r="I660" s="39">
        <f t="shared" si="32"/>
        <v>224468.46813203819</v>
      </c>
      <c r="J660" s="40">
        <f t="shared" si="33"/>
        <v>224468</v>
      </c>
      <c r="K660" s="40">
        <v>224468</v>
      </c>
    </row>
    <row r="661" spans="1:11" s="40" customFormat="1" x14ac:dyDescent="0.25">
      <c r="A661" s="34" t="s">
        <v>947</v>
      </c>
      <c r="B661" s="34" t="s">
        <v>1877</v>
      </c>
      <c r="C661" s="34" t="s">
        <v>1878</v>
      </c>
      <c r="D661" s="34" t="s">
        <v>1879</v>
      </c>
      <c r="E661" s="35">
        <v>5593919</v>
      </c>
      <c r="F661" s="36">
        <v>5593919</v>
      </c>
      <c r="G661" s="37">
        <f t="shared" si="31"/>
        <v>391574.33</v>
      </c>
      <c r="H661" s="38">
        <f>G661*(1-'[1]Rapport Lottstift'!$Q$6)</f>
        <v>285101.68559315754</v>
      </c>
      <c r="I661" s="39">
        <f t="shared" si="32"/>
        <v>282250.66873722599</v>
      </c>
      <c r="J661" s="40">
        <f t="shared" si="33"/>
        <v>282250</v>
      </c>
      <c r="K661" s="40">
        <v>282250</v>
      </c>
    </row>
    <row r="662" spans="1:11" s="40" customFormat="1" x14ac:dyDescent="0.25">
      <c r="A662" s="34" t="s">
        <v>947</v>
      </c>
      <c r="B662" s="34" t="s">
        <v>1880</v>
      </c>
      <c r="C662" s="34" t="s">
        <v>1881</v>
      </c>
      <c r="D662" s="34" t="s">
        <v>1882</v>
      </c>
      <c r="E662" s="35">
        <v>5583800</v>
      </c>
      <c r="F662" s="36">
        <v>5583800</v>
      </c>
      <c r="G662" s="37">
        <f t="shared" si="31"/>
        <v>390866.00000000006</v>
      </c>
      <c r="H662" s="38">
        <f>G662*(1-'[1]Rapport Lottstift'!$Q$6)</f>
        <v>284585.95700350206</v>
      </c>
      <c r="I662" s="39">
        <f t="shared" si="32"/>
        <v>281740.09743346705</v>
      </c>
      <c r="J662" s="40">
        <f t="shared" si="33"/>
        <v>281740</v>
      </c>
      <c r="K662" s="40">
        <v>281740</v>
      </c>
    </row>
    <row r="663" spans="1:11" s="40" customFormat="1" x14ac:dyDescent="0.25">
      <c r="A663" s="34" t="s">
        <v>947</v>
      </c>
      <c r="B663" s="34" t="s">
        <v>1883</v>
      </c>
      <c r="C663" s="34" t="s">
        <v>1884</v>
      </c>
      <c r="D663" s="34" t="s">
        <v>1885</v>
      </c>
      <c r="E663" s="35">
        <v>5582811</v>
      </c>
      <c r="F663" s="36">
        <v>5430371</v>
      </c>
      <c r="G663" s="37">
        <f t="shared" si="31"/>
        <v>380125.97000000003</v>
      </c>
      <c r="H663" s="38">
        <f>G663*(1-'[1]Rapport Lottstift'!$Q$6)</f>
        <v>276766.23946399661</v>
      </c>
      <c r="I663" s="39">
        <f t="shared" si="32"/>
        <v>273998.57706935663</v>
      </c>
      <c r="J663" s="40">
        <f t="shared" si="33"/>
        <v>273998</v>
      </c>
      <c r="K663" s="40">
        <v>273998</v>
      </c>
    </row>
    <row r="664" spans="1:11" s="40" customFormat="1" x14ac:dyDescent="0.25">
      <c r="A664" s="34" t="s">
        <v>947</v>
      </c>
      <c r="B664" s="34" t="s">
        <v>1886</v>
      </c>
      <c r="C664" s="34" t="s">
        <v>1887</v>
      </c>
      <c r="D664" s="34" t="s">
        <v>1888</v>
      </c>
      <c r="E664" s="35">
        <v>5564229</v>
      </c>
      <c r="F664" s="36">
        <v>5384592</v>
      </c>
      <c r="G664" s="37">
        <f t="shared" si="31"/>
        <v>376921.44000000006</v>
      </c>
      <c r="H664" s="38">
        <f>G664*(1-'[1]Rapport Lottstift'!$Q$6)</f>
        <v>274433.05050205975</v>
      </c>
      <c r="I664" s="39">
        <f t="shared" si="32"/>
        <v>271688.71999703912</v>
      </c>
      <c r="J664" s="40">
        <f t="shared" si="33"/>
        <v>271688</v>
      </c>
      <c r="K664" s="40">
        <v>271688</v>
      </c>
    </row>
    <row r="665" spans="1:11" s="40" customFormat="1" x14ac:dyDescent="0.25">
      <c r="A665" s="34" t="s">
        <v>947</v>
      </c>
      <c r="B665" s="34" t="s">
        <v>1889</v>
      </c>
      <c r="C665" s="34" t="s">
        <v>1890</v>
      </c>
      <c r="D665" s="34" t="s">
        <v>1891</v>
      </c>
      <c r="E665" s="35">
        <v>5557830</v>
      </c>
      <c r="F665" s="36">
        <v>5418575</v>
      </c>
      <c r="G665" s="37">
        <f t="shared" si="31"/>
        <v>379300.25000000006</v>
      </c>
      <c r="H665" s="38">
        <f>G665*(1-'[1]Rapport Lottstift'!$Q$6)</f>
        <v>276165.04028981179</v>
      </c>
      <c r="I665" s="39">
        <f t="shared" si="32"/>
        <v>273403.38988691365</v>
      </c>
      <c r="J665" s="40">
        <f t="shared" si="33"/>
        <v>273403</v>
      </c>
      <c r="K665" s="40">
        <v>273403</v>
      </c>
    </row>
    <row r="666" spans="1:11" s="40" customFormat="1" x14ac:dyDescent="0.25">
      <c r="A666" s="34" t="s">
        <v>947</v>
      </c>
      <c r="B666" s="34" t="s">
        <v>1892</v>
      </c>
      <c r="C666" s="34" t="s">
        <v>1893</v>
      </c>
      <c r="D666" s="34" t="s">
        <v>1894</v>
      </c>
      <c r="E666" s="35">
        <v>5540814</v>
      </c>
      <c r="F666" s="36">
        <v>5137778</v>
      </c>
      <c r="G666" s="37">
        <f t="shared" si="31"/>
        <v>359644.46</v>
      </c>
      <c r="H666" s="38">
        <f>G666*(1-'[1]Rapport Lottstift'!$Q$6)</f>
        <v>261853.83950025766</v>
      </c>
      <c r="I666" s="39">
        <f t="shared" si="32"/>
        <v>259235.30110525509</v>
      </c>
      <c r="J666" s="40">
        <f t="shared" si="33"/>
        <v>259235</v>
      </c>
      <c r="K666" s="40">
        <v>259235</v>
      </c>
    </row>
    <row r="667" spans="1:11" s="40" customFormat="1" x14ac:dyDescent="0.25">
      <c r="A667" s="34" t="s">
        <v>947</v>
      </c>
      <c r="B667" s="34" t="s">
        <v>1895</v>
      </c>
      <c r="C667" s="34" t="s">
        <v>1896</v>
      </c>
      <c r="D667" s="34" t="s">
        <v>1897</v>
      </c>
      <c r="E667" s="35">
        <v>5528855</v>
      </c>
      <c r="F667" s="36">
        <v>4970355</v>
      </c>
      <c r="G667" s="37">
        <f t="shared" si="31"/>
        <v>347924.85000000003</v>
      </c>
      <c r="H667" s="38">
        <f>G667*(1-'[1]Rapport Lottstift'!$Q$6)</f>
        <v>253320.898728848</v>
      </c>
      <c r="I667" s="39">
        <f t="shared" si="32"/>
        <v>250787.68974155953</v>
      </c>
      <c r="J667" s="40">
        <f t="shared" si="33"/>
        <v>250787</v>
      </c>
      <c r="K667" s="40">
        <v>250787</v>
      </c>
    </row>
    <row r="668" spans="1:11" s="40" customFormat="1" x14ac:dyDescent="0.25">
      <c r="A668" s="34" t="s">
        <v>947</v>
      </c>
      <c r="B668" s="34" t="s">
        <v>1898</v>
      </c>
      <c r="C668" s="34" t="s">
        <v>1899</v>
      </c>
      <c r="D668" s="34" t="s">
        <v>1900</v>
      </c>
      <c r="E668" s="35">
        <v>5511143</v>
      </c>
      <c r="F668" s="36">
        <v>4945176</v>
      </c>
      <c r="G668" s="37">
        <f t="shared" si="31"/>
        <v>346162.32</v>
      </c>
      <c r="H668" s="38">
        <f>G668*(1-'[1]Rapport Lottstift'!$Q$6)</f>
        <v>252037.61676828505</v>
      </c>
      <c r="I668" s="39">
        <f t="shared" si="32"/>
        <v>249517.24060060221</v>
      </c>
      <c r="J668" s="40">
        <f t="shared" si="33"/>
        <v>249517</v>
      </c>
      <c r="K668" s="40">
        <v>249517</v>
      </c>
    </row>
    <row r="669" spans="1:11" s="40" customFormat="1" x14ac:dyDescent="0.25">
      <c r="A669" s="34" t="s">
        <v>947</v>
      </c>
      <c r="B669" s="34" t="s">
        <v>1901</v>
      </c>
      <c r="C669" s="34" t="s">
        <v>1902</v>
      </c>
      <c r="D669" s="34" t="s">
        <v>1903</v>
      </c>
      <c r="E669" s="35">
        <v>5493914</v>
      </c>
      <c r="F669" s="36">
        <v>4004363</v>
      </c>
      <c r="G669" s="37">
        <f t="shared" si="31"/>
        <v>280305.41000000003</v>
      </c>
      <c r="H669" s="38">
        <f>G669*(1-'[1]Rapport Lottstift'!$Q$6)</f>
        <v>204087.80338558232</v>
      </c>
      <c r="I669" s="39">
        <f t="shared" si="32"/>
        <v>202046.9253517265</v>
      </c>
      <c r="J669" s="40">
        <f t="shared" si="33"/>
        <v>202046</v>
      </c>
      <c r="K669" s="40">
        <v>202046</v>
      </c>
    </row>
    <row r="670" spans="1:11" s="40" customFormat="1" x14ac:dyDescent="0.25">
      <c r="A670" s="34" t="s">
        <v>947</v>
      </c>
      <c r="B670" s="34" t="s">
        <v>1904</v>
      </c>
      <c r="C670" s="34" t="s">
        <v>1905</v>
      </c>
      <c r="D670" s="34" t="s">
        <v>1906</v>
      </c>
      <c r="E670" s="35">
        <v>5480268</v>
      </c>
      <c r="F670" s="36">
        <v>5321943</v>
      </c>
      <c r="G670" s="37">
        <f t="shared" si="31"/>
        <v>372536.01</v>
      </c>
      <c r="H670" s="38">
        <f>G670*(1-'[1]Rapport Lottstift'!$Q$6)</f>
        <v>271240.05905890052</v>
      </c>
      <c r="I670" s="39">
        <f t="shared" si="32"/>
        <v>268527.65846831154</v>
      </c>
      <c r="J670" s="40">
        <f t="shared" si="33"/>
        <v>268527</v>
      </c>
      <c r="K670" s="40">
        <v>268527</v>
      </c>
    </row>
    <row r="671" spans="1:11" s="40" customFormat="1" x14ac:dyDescent="0.25">
      <c r="A671" s="34" t="s">
        <v>947</v>
      </c>
      <c r="B671" s="34" t="s">
        <v>1907</v>
      </c>
      <c r="C671" s="34" t="s">
        <v>1908</v>
      </c>
      <c r="D671" s="34" t="s">
        <v>1909</v>
      </c>
      <c r="E671" s="35">
        <v>5466340</v>
      </c>
      <c r="F671" s="36">
        <v>4515392</v>
      </c>
      <c r="G671" s="37">
        <f t="shared" si="31"/>
        <v>316077.44</v>
      </c>
      <c r="H671" s="38">
        <f>G671*(1-'[1]Rapport Lottstift'!$Q$6)</f>
        <v>230133.09100719169</v>
      </c>
      <c r="I671" s="39">
        <f t="shared" si="32"/>
        <v>227831.76009711978</v>
      </c>
      <c r="J671" s="40">
        <f t="shared" si="33"/>
        <v>227831</v>
      </c>
      <c r="K671" s="40">
        <v>227831</v>
      </c>
    </row>
    <row r="672" spans="1:11" s="40" customFormat="1" x14ac:dyDescent="0.25">
      <c r="A672" s="34" t="s">
        <v>947</v>
      </c>
      <c r="B672" s="34" t="s">
        <v>1910</v>
      </c>
      <c r="C672" s="34" t="s">
        <v>1911</v>
      </c>
      <c r="D672" s="34" t="s">
        <v>1912</v>
      </c>
      <c r="E672" s="35">
        <v>5465062</v>
      </c>
      <c r="F672" s="36">
        <v>5326157</v>
      </c>
      <c r="G672" s="37">
        <f t="shared" si="31"/>
        <v>372830.99000000005</v>
      </c>
      <c r="H672" s="38">
        <f>G672*(1-'[1]Rapport Lottstift'!$Q$6)</f>
        <v>271454.8312969486</v>
      </c>
      <c r="I672" s="39">
        <f t="shared" si="32"/>
        <v>268740.28298397909</v>
      </c>
      <c r="J672" s="40">
        <f t="shared" si="33"/>
        <v>268740</v>
      </c>
      <c r="K672" s="40">
        <v>268740</v>
      </c>
    </row>
    <row r="673" spans="1:11" s="40" customFormat="1" x14ac:dyDescent="0.25">
      <c r="A673" s="34" t="s">
        <v>947</v>
      </c>
      <c r="B673" s="34" t="s">
        <v>1913</v>
      </c>
      <c r="C673" s="34" t="s">
        <v>1914</v>
      </c>
      <c r="D673" s="34" t="s">
        <v>1915</v>
      </c>
      <c r="E673" s="35">
        <v>5460827</v>
      </c>
      <c r="F673" s="36">
        <v>5399676</v>
      </c>
      <c r="G673" s="37">
        <f t="shared" si="31"/>
        <v>377977.32</v>
      </c>
      <c r="H673" s="38">
        <f>G673*(1-'[1]Rapport Lottstift'!$Q$6)</f>
        <v>275201.82706559007</v>
      </c>
      <c r="I673" s="39">
        <f t="shared" si="32"/>
        <v>272449.80879493419</v>
      </c>
      <c r="J673" s="40">
        <f t="shared" si="33"/>
        <v>272449</v>
      </c>
      <c r="K673" s="40">
        <v>272449</v>
      </c>
    </row>
    <row r="674" spans="1:11" s="40" customFormat="1" x14ac:dyDescent="0.25">
      <c r="A674" s="34" t="s">
        <v>947</v>
      </c>
      <c r="B674" s="34" t="s">
        <v>1916</v>
      </c>
      <c r="C674" s="34" t="s">
        <v>1917</v>
      </c>
      <c r="D674" s="34" t="s">
        <v>1918</v>
      </c>
      <c r="E674" s="35">
        <v>5447754</v>
      </c>
      <c r="F674" s="36">
        <v>4792874</v>
      </c>
      <c r="G674" s="37">
        <f t="shared" si="31"/>
        <v>335501.18000000005</v>
      </c>
      <c r="H674" s="38">
        <f>G674*(1-'[1]Rapport Lottstift'!$Q$6)</f>
        <v>244275.33831569951</v>
      </c>
      <c r="I674" s="39">
        <f t="shared" si="32"/>
        <v>241832.58493254252</v>
      </c>
      <c r="J674" s="40">
        <f t="shared" si="33"/>
        <v>241832</v>
      </c>
      <c r="K674" s="40">
        <v>241832</v>
      </c>
    </row>
    <row r="675" spans="1:11" s="40" customFormat="1" x14ac:dyDescent="0.25">
      <c r="A675" s="34" t="s">
        <v>947</v>
      </c>
      <c r="B675" s="34" t="s">
        <v>1919</v>
      </c>
      <c r="C675" s="34" t="s">
        <v>1920</v>
      </c>
      <c r="D675" s="34" t="s">
        <v>1921</v>
      </c>
      <c r="E675" s="35">
        <v>5444579</v>
      </c>
      <c r="F675" s="36">
        <v>4132509</v>
      </c>
      <c r="G675" s="37">
        <f t="shared" si="31"/>
        <v>289275.63</v>
      </c>
      <c r="H675" s="38">
        <f>G675*(1-'[1]Rapport Lottstift'!$Q$6)</f>
        <v>210618.93846315861</v>
      </c>
      <c r="I675" s="39">
        <f t="shared" si="32"/>
        <v>208512.74907852703</v>
      </c>
      <c r="J675" s="40">
        <f t="shared" si="33"/>
        <v>208512</v>
      </c>
      <c r="K675" s="40">
        <v>208512</v>
      </c>
    </row>
    <row r="676" spans="1:11" s="40" customFormat="1" x14ac:dyDescent="0.25">
      <c r="A676" s="34" t="s">
        <v>947</v>
      </c>
      <c r="B676" s="34" t="s">
        <v>1922</v>
      </c>
      <c r="C676" s="34" t="s">
        <v>1923</v>
      </c>
      <c r="D676" s="34" t="s">
        <v>1924</v>
      </c>
      <c r="E676" s="35">
        <v>5397799</v>
      </c>
      <c r="F676" s="36">
        <v>3226715</v>
      </c>
      <c r="G676" s="37">
        <f t="shared" si="31"/>
        <v>225870.05000000002</v>
      </c>
      <c r="H676" s="38">
        <f>G676*(1-'[1]Rapport Lottstift'!$Q$6)</f>
        <v>164453.91601643237</v>
      </c>
      <c r="I676" s="39">
        <f t="shared" si="32"/>
        <v>162809.37685626803</v>
      </c>
      <c r="J676" s="40">
        <f t="shared" si="33"/>
        <v>162809</v>
      </c>
      <c r="K676" s="40">
        <v>162809</v>
      </c>
    </row>
    <row r="677" spans="1:11" s="40" customFormat="1" x14ac:dyDescent="0.25">
      <c r="A677" s="34" t="s">
        <v>947</v>
      </c>
      <c r="B677" s="34" t="s">
        <v>1925</v>
      </c>
      <c r="C677" s="34" t="s">
        <v>1926</v>
      </c>
      <c r="D677" s="34" t="s">
        <v>1927</v>
      </c>
      <c r="E677" s="35">
        <v>5397704</v>
      </c>
      <c r="F677" s="36">
        <v>4134292</v>
      </c>
      <c r="G677" s="37">
        <f t="shared" si="31"/>
        <v>289400.44</v>
      </c>
      <c r="H677" s="38">
        <f>G677*(1-'[1]Rapport Lottstift'!$Q$6)</f>
        <v>210709.81148177269</v>
      </c>
      <c r="I677" s="39">
        <f t="shared" si="32"/>
        <v>208602.71336695497</v>
      </c>
      <c r="J677" s="40">
        <f t="shared" si="33"/>
        <v>208602</v>
      </c>
      <c r="K677" s="40">
        <v>208602</v>
      </c>
    </row>
    <row r="678" spans="1:11" s="40" customFormat="1" x14ac:dyDescent="0.25">
      <c r="A678" s="34" t="s">
        <v>947</v>
      </c>
      <c r="B678" s="34" t="s">
        <v>1928</v>
      </c>
      <c r="C678" s="34" t="s">
        <v>1929</v>
      </c>
      <c r="D678" s="34" t="s">
        <v>1930</v>
      </c>
      <c r="E678" s="35">
        <v>5389189</v>
      </c>
      <c r="F678" s="36">
        <v>5364324</v>
      </c>
      <c r="G678" s="37">
        <f t="shared" si="31"/>
        <v>375502.68000000005</v>
      </c>
      <c r="H678" s="38">
        <f>G678*(1-'[1]Rapport Lottstift'!$Q$6)</f>
        <v>273400.06433197</v>
      </c>
      <c r="I678" s="39">
        <f t="shared" si="32"/>
        <v>270666.06368865032</v>
      </c>
      <c r="J678" s="40">
        <f t="shared" si="33"/>
        <v>270666</v>
      </c>
      <c r="K678" s="40">
        <v>270666</v>
      </c>
    </row>
    <row r="679" spans="1:11" s="40" customFormat="1" x14ac:dyDescent="0.25">
      <c r="A679" s="34" t="s">
        <v>947</v>
      </c>
      <c r="B679" s="34" t="s">
        <v>1931</v>
      </c>
      <c r="C679" s="34" t="s">
        <v>1932</v>
      </c>
      <c r="D679" s="34" t="s">
        <v>1933</v>
      </c>
      <c r="E679" s="35">
        <v>5358000</v>
      </c>
      <c r="F679" s="36">
        <v>5358000</v>
      </c>
      <c r="G679" s="37">
        <f t="shared" si="31"/>
        <v>375060.00000000006</v>
      </c>
      <c r="H679" s="38">
        <f>G679*(1-'[1]Rapport Lottstift'!$Q$6)</f>
        <v>273077.75307582004</v>
      </c>
      <c r="I679" s="39">
        <f t="shared" si="32"/>
        <v>270346.97554506187</v>
      </c>
      <c r="J679" s="40">
        <f t="shared" si="33"/>
        <v>270346</v>
      </c>
      <c r="K679" s="40">
        <v>270346</v>
      </c>
    </row>
    <row r="680" spans="1:11" s="40" customFormat="1" x14ac:dyDescent="0.25">
      <c r="A680" s="34" t="s">
        <v>947</v>
      </c>
      <c r="B680" s="34" t="s">
        <v>1934</v>
      </c>
      <c r="C680" s="34" t="s">
        <v>1935</v>
      </c>
      <c r="D680" s="34" t="s">
        <v>1936</v>
      </c>
      <c r="E680" s="35">
        <v>5357552</v>
      </c>
      <c r="F680" s="36">
        <v>5156225</v>
      </c>
      <c r="G680" s="37">
        <f t="shared" si="31"/>
        <v>360935.75000000006</v>
      </c>
      <c r="H680" s="38">
        <f>G680*(1-'[1]Rapport Lottstift'!$Q$6)</f>
        <v>262794.01593008032</v>
      </c>
      <c r="I680" s="39">
        <f t="shared" si="32"/>
        <v>260166.07577077951</v>
      </c>
      <c r="J680" s="40">
        <f t="shared" si="33"/>
        <v>260166</v>
      </c>
      <c r="K680" s="40">
        <v>260166</v>
      </c>
    </row>
    <row r="681" spans="1:11" s="40" customFormat="1" x14ac:dyDescent="0.25">
      <c r="A681" s="34" t="s">
        <v>947</v>
      </c>
      <c r="B681" s="34" t="s">
        <v>1937</v>
      </c>
      <c r="C681" s="34" t="s">
        <v>1938</v>
      </c>
      <c r="D681" s="34" t="s">
        <v>1939</v>
      </c>
      <c r="E681" s="35">
        <v>5353728</v>
      </c>
      <c r="F681" s="36">
        <v>5039571</v>
      </c>
      <c r="G681" s="37">
        <f t="shared" si="31"/>
        <v>352769.97000000003</v>
      </c>
      <c r="H681" s="38">
        <f>G681*(1-'[1]Rapport Lottstift'!$Q$6)</f>
        <v>256848.58625346463</v>
      </c>
      <c r="I681" s="39">
        <f t="shared" si="32"/>
        <v>254280.10039092999</v>
      </c>
      <c r="J681" s="40">
        <f t="shared" si="33"/>
        <v>254280</v>
      </c>
      <c r="K681" s="40">
        <v>254280</v>
      </c>
    </row>
    <row r="682" spans="1:11" s="40" customFormat="1" x14ac:dyDescent="0.25">
      <c r="A682" s="34" t="s">
        <v>947</v>
      </c>
      <c r="B682" s="34" t="s">
        <v>1940</v>
      </c>
      <c r="C682" s="34" t="s">
        <v>1941</v>
      </c>
      <c r="D682" s="34" t="s">
        <v>1942</v>
      </c>
      <c r="E682" s="35">
        <v>5336264</v>
      </c>
      <c r="F682" s="36">
        <v>5336264</v>
      </c>
      <c r="G682" s="37">
        <f t="shared" si="31"/>
        <v>373538.48000000004</v>
      </c>
      <c r="H682" s="38">
        <f>G682*(1-'[1]Rapport Lottstift'!$Q$6)</f>
        <v>271969.94829029258</v>
      </c>
      <c r="I682" s="39">
        <f t="shared" si="32"/>
        <v>269250.24880738964</v>
      </c>
      <c r="J682" s="40">
        <f t="shared" si="33"/>
        <v>269250</v>
      </c>
      <c r="K682" s="40">
        <v>269250</v>
      </c>
    </row>
    <row r="683" spans="1:11" s="40" customFormat="1" x14ac:dyDescent="0.25">
      <c r="A683" s="34" t="s">
        <v>947</v>
      </c>
      <c r="B683" s="34" t="s">
        <v>1943</v>
      </c>
      <c r="C683" s="34" t="s">
        <v>1944</v>
      </c>
      <c r="D683" s="34" t="s">
        <v>1945</v>
      </c>
      <c r="E683" s="35">
        <v>5307590</v>
      </c>
      <c r="F683" s="36">
        <v>5307590</v>
      </c>
      <c r="G683" s="37">
        <f t="shared" si="31"/>
        <v>371531.30000000005</v>
      </c>
      <c r="H683" s="38">
        <f>G683*(1-'[1]Rapport Lottstift'!$Q$6)</f>
        <v>270508.53890401113</v>
      </c>
      <c r="I683" s="39">
        <f t="shared" si="32"/>
        <v>267803.45351497101</v>
      </c>
      <c r="J683" s="40">
        <f t="shared" si="33"/>
        <v>267803</v>
      </c>
      <c r="K683" s="40">
        <v>267803</v>
      </c>
    </row>
    <row r="684" spans="1:11" s="40" customFormat="1" x14ac:dyDescent="0.25">
      <c r="A684" s="34" t="s">
        <v>947</v>
      </c>
      <c r="B684" s="34" t="s">
        <v>1946</v>
      </c>
      <c r="C684" s="34" t="s">
        <v>1947</v>
      </c>
      <c r="D684" s="34" t="s">
        <v>1948</v>
      </c>
      <c r="E684" s="35">
        <v>5289705</v>
      </c>
      <c r="F684" s="36">
        <v>3960391</v>
      </c>
      <c r="G684" s="37">
        <f t="shared" si="31"/>
        <v>277227.37000000005</v>
      </c>
      <c r="H684" s="38">
        <f>G684*(1-'[1]Rapport Lottstift'!$Q$6)</f>
        <v>201846.71063488245</v>
      </c>
      <c r="I684" s="39">
        <f t="shared" si="32"/>
        <v>199828.24352853361</v>
      </c>
      <c r="J684" s="40">
        <f t="shared" si="33"/>
        <v>199828</v>
      </c>
      <c r="K684" s="40">
        <v>199828</v>
      </c>
    </row>
    <row r="685" spans="1:11" s="40" customFormat="1" x14ac:dyDescent="0.25">
      <c r="A685" s="34" t="s">
        <v>947</v>
      </c>
      <c r="B685" s="34" t="s">
        <v>1949</v>
      </c>
      <c r="C685" s="34" t="s">
        <v>1950</v>
      </c>
      <c r="D685" s="34" t="s">
        <v>1951</v>
      </c>
      <c r="E685" s="35">
        <v>5279686</v>
      </c>
      <c r="F685" s="36">
        <v>5125370</v>
      </c>
      <c r="G685" s="37">
        <f t="shared" si="31"/>
        <v>358775.9</v>
      </c>
      <c r="H685" s="38">
        <f>G685*(1-'[1]Rapport Lottstift'!$Q$6)</f>
        <v>261221.44891418732</v>
      </c>
      <c r="I685" s="39">
        <f t="shared" si="32"/>
        <v>258609.23442504543</v>
      </c>
      <c r="J685" s="40">
        <f t="shared" si="33"/>
        <v>258609</v>
      </c>
      <c r="K685" s="40">
        <v>258609</v>
      </c>
    </row>
    <row r="686" spans="1:11" s="40" customFormat="1" x14ac:dyDescent="0.25">
      <c r="A686" s="34" t="s">
        <v>947</v>
      </c>
      <c r="B686" s="34" t="s">
        <v>1952</v>
      </c>
      <c r="C686" s="34" t="s">
        <v>1953</v>
      </c>
      <c r="D686" s="34" t="s">
        <v>1954</v>
      </c>
      <c r="E686" s="35">
        <v>5264559</v>
      </c>
      <c r="F686" s="36">
        <v>5264559</v>
      </c>
      <c r="G686" s="37">
        <f t="shared" si="31"/>
        <v>368519.13000000006</v>
      </c>
      <c r="H686" s="38">
        <f>G686*(1-'[1]Rapport Lottstift'!$Q$6)</f>
        <v>268315.40549740318</v>
      </c>
      <c r="I686" s="39">
        <f t="shared" si="32"/>
        <v>265632.25144242914</v>
      </c>
      <c r="J686" s="40">
        <f t="shared" si="33"/>
        <v>265632</v>
      </c>
      <c r="K686" s="40">
        <v>265632</v>
      </c>
    </row>
    <row r="687" spans="1:11" s="40" customFormat="1" x14ac:dyDescent="0.25">
      <c r="A687" s="34" t="s">
        <v>947</v>
      </c>
      <c r="B687" s="34" t="s">
        <v>1955</v>
      </c>
      <c r="C687" s="34" t="s">
        <v>1956</v>
      </c>
      <c r="D687" s="34" t="s">
        <v>1957</v>
      </c>
      <c r="E687" s="35">
        <v>5243425</v>
      </c>
      <c r="F687" s="36">
        <v>4036493</v>
      </c>
      <c r="G687" s="37">
        <f t="shared" si="31"/>
        <v>282554.51</v>
      </c>
      <c r="H687" s="38">
        <f>G687*(1-'[1]Rapport Lottstift'!$Q$6)</f>
        <v>205725.35250956999</v>
      </c>
      <c r="I687" s="39">
        <f t="shared" si="32"/>
        <v>203668.09898447429</v>
      </c>
      <c r="J687" s="40">
        <f t="shared" si="33"/>
        <v>203668</v>
      </c>
      <c r="K687" s="40">
        <v>203668</v>
      </c>
    </row>
    <row r="688" spans="1:11" s="40" customFormat="1" x14ac:dyDescent="0.25">
      <c r="A688" s="34" t="s">
        <v>947</v>
      </c>
      <c r="B688" s="34" t="s">
        <v>1958</v>
      </c>
      <c r="C688" s="34" t="s">
        <v>1959</v>
      </c>
      <c r="D688" s="34" t="s">
        <v>1960</v>
      </c>
      <c r="E688" s="35">
        <v>5221884</v>
      </c>
      <c r="F688" s="36">
        <v>4386560</v>
      </c>
      <c r="G688" s="37">
        <f t="shared" si="31"/>
        <v>307059.20000000001</v>
      </c>
      <c r="H688" s="38">
        <f>G688*(1-'[1]Rapport Lottstift'!$Q$6)</f>
        <v>223566.99300714242</v>
      </c>
      <c r="I688" s="39">
        <f t="shared" si="32"/>
        <v>221331.32307707099</v>
      </c>
      <c r="J688" s="40">
        <f t="shared" si="33"/>
        <v>221331</v>
      </c>
      <c r="K688" s="40">
        <v>221331</v>
      </c>
    </row>
    <row r="689" spans="1:11" s="40" customFormat="1" x14ac:dyDescent="0.25">
      <c r="A689" s="34" t="s">
        <v>947</v>
      </c>
      <c r="B689" s="34" t="s">
        <v>1961</v>
      </c>
      <c r="C689" s="34" t="s">
        <v>1962</v>
      </c>
      <c r="D689" s="34" t="s">
        <v>1963</v>
      </c>
      <c r="E689" s="35">
        <v>5196619</v>
      </c>
      <c r="F689" s="36">
        <v>5180415</v>
      </c>
      <c r="G689" s="37">
        <f t="shared" si="31"/>
        <v>362629.05000000005</v>
      </c>
      <c r="H689" s="38">
        <f>G689*(1-'[1]Rapport Lottstift'!$Q$6)</f>
        <v>264026.89216130541</v>
      </c>
      <c r="I689" s="39">
        <f t="shared" si="32"/>
        <v>261386.62323969236</v>
      </c>
      <c r="J689" s="40">
        <f t="shared" si="33"/>
        <v>261386</v>
      </c>
      <c r="K689" s="40">
        <v>261386</v>
      </c>
    </row>
    <row r="690" spans="1:11" s="40" customFormat="1" x14ac:dyDescent="0.25">
      <c r="A690" s="34" t="s">
        <v>947</v>
      </c>
      <c r="B690" s="34" t="s">
        <v>1964</v>
      </c>
      <c r="C690" s="34" t="s">
        <v>1965</v>
      </c>
      <c r="D690" s="34" t="s">
        <v>1966</v>
      </c>
      <c r="E690" s="35">
        <v>5148533</v>
      </c>
      <c r="F690" s="36">
        <v>4413133</v>
      </c>
      <c r="G690" s="37">
        <f t="shared" si="31"/>
        <v>308919.31000000006</v>
      </c>
      <c r="H690" s="38">
        <f>G690*(1-'[1]Rapport Lottstift'!$Q$6)</f>
        <v>224921.32207255563</v>
      </c>
      <c r="I690" s="39">
        <f t="shared" si="32"/>
        <v>222672.10885183007</v>
      </c>
      <c r="J690" s="40">
        <f t="shared" si="33"/>
        <v>222672</v>
      </c>
      <c r="K690" s="40">
        <v>222672</v>
      </c>
    </row>
    <row r="691" spans="1:11" s="40" customFormat="1" x14ac:dyDescent="0.25">
      <c r="A691" s="34" t="s">
        <v>947</v>
      </c>
      <c r="B691" s="34" t="s">
        <v>1967</v>
      </c>
      <c r="C691" s="34" t="s">
        <v>1968</v>
      </c>
      <c r="D691" s="34" t="s">
        <v>1969</v>
      </c>
      <c r="E691" s="35">
        <v>5118000</v>
      </c>
      <c r="F691" s="36">
        <v>5118000</v>
      </c>
      <c r="G691" s="37">
        <f t="shared" si="31"/>
        <v>358260.00000000006</v>
      </c>
      <c r="H691" s="38">
        <f>G691*(1-'[1]Rapport Lottstift'!$Q$6)</f>
        <v>260845.82684622006</v>
      </c>
      <c r="I691" s="39">
        <f t="shared" si="32"/>
        <v>258237.36857775785</v>
      </c>
      <c r="J691" s="40">
        <f t="shared" si="33"/>
        <v>258237</v>
      </c>
      <c r="K691" s="40">
        <v>258237</v>
      </c>
    </row>
    <row r="692" spans="1:11" s="40" customFormat="1" x14ac:dyDescent="0.25">
      <c r="A692" s="34" t="s">
        <v>947</v>
      </c>
      <c r="B692" s="34" t="s">
        <v>1970</v>
      </c>
      <c r="C692" s="34" t="s">
        <v>1971</v>
      </c>
      <c r="D692" s="34" t="s">
        <v>1972</v>
      </c>
      <c r="E692" s="35">
        <v>5096349</v>
      </c>
      <c r="F692" s="36">
        <v>4536305</v>
      </c>
      <c r="G692" s="37">
        <f t="shared" si="31"/>
        <v>317541.35000000003</v>
      </c>
      <c r="H692" s="38">
        <f>G692*(1-'[1]Rapport Lottstift'!$Q$6)</f>
        <v>231198.95047902348</v>
      </c>
      <c r="I692" s="39">
        <f t="shared" si="32"/>
        <v>228886.96097423325</v>
      </c>
      <c r="J692" s="40">
        <f t="shared" si="33"/>
        <v>228886</v>
      </c>
      <c r="K692" s="40">
        <v>228886</v>
      </c>
    </row>
    <row r="693" spans="1:11" s="40" customFormat="1" x14ac:dyDescent="0.25">
      <c r="A693" s="34" t="s">
        <v>947</v>
      </c>
      <c r="B693" s="34" t="s">
        <v>1973</v>
      </c>
      <c r="C693" s="34" t="s">
        <v>1974</v>
      </c>
      <c r="D693" s="34" t="s">
        <v>1975</v>
      </c>
      <c r="E693" s="35">
        <v>5078614</v>
      </c>
      <c r="F693" s="36">
        <v>5078614</v>
      </c>
      <c r="G693" s="37">
        <f t="shared" si="31"/>
        <v>355502.98000000004</v>
      </c>
      <c r="H693" s="38">
        <f>G693*(1-'[1]Rapport Lottstift'!$Q$6)</f>
        <v>258838.4658192241</v>
      </c>
      <c r="I693" s="39">
        <f t="shared" si="32"/>
        <v>256250.08116103185</v>
      </c>
      <c r="J693" s="40">
        <f t="shared" si="33"/>
        <v>256250</v>
      </c>
      <c r="K693" s="40">
        <v>256250</v>
      </c>
    </row>
    <row r="694" spans="1:11" s="40" customFormat="1" x14ac:dyDescent="0.25">
      <c r="A694" s="34" t="s">
        <v>947</v>
      </c>
      <c r="B694" s="34" t="s">
        <v>1976</v>
      </c>
      <c r="C694" s="34" t="s">
        <v>1977</v>
      </c>
      <c r="D694" s="34" t="s">
        <v>1978</v>
      </c>
      <c r="E694" s="35">
        <v>4996427</v>
      </c>
      <c r="F694" s="36">
        <v>4996427</v>
      </c>
      <c r="G694" s="37">
        <f t="shared" si="31"/>
        <v>349749.89</v>
      </c>
      <c r="H694" s="38">
        <f>G694*(1-'[1]Rapport Lottstift'!$Q$6)</f>
        <v>254649.69364825686</v>
      </c>
      <c r="I694" s="39">
        <f t="shared" si="32"/>
        <v>252103.19671177428</v>
      </c>
      <c r="J694" s="40">
        <f t="shared" si="33"/>
        <v>252103</v>
      </c>
      <c r="K694" s="40">
        <v>252103</v>
      </c>
    </row>
    <row r="695" spans="1:11" s="40" customFormat="1" x14ac:dyDescent="0.25">
      <c r="A695" s="34" t="s">
        <v>947</v>
      </c>
      <c r="B695" s="34" t="s">
        <v>1979</v>
      </c>
      <c r="C695" s="34" t="s">
        <v>1980</v>
      </c>
      <c r="D695" s="34" t="s">
        <v>1981</v>
      </c>
      <c r="E695" s="35">
        <v>4995466</v>
      </c>
      <c r="F695" s="36">
        <v>4995466</v>
      </c>
      <c r="G695" s="37">
        <f t="shared" si="31"/>
        <v>349682.62000000005</v>
      </c>
      <c r="H695" s="38">
        <f>G695*(1-'[1]Rapport Lottstift'!$Q$6)</f>
        <v>254600.71497697919</v>
      </c>
      <c r="I695" s="39">
        <f t="shared" si="32"/>
        <v>252054.70782720938</v>
      </c>
      <c r="J695" s="40">
        <f t="shared" si="33"/>
        <v>252054</v>
      </c>
      <c r="K695" s="40">
        <v>252054</v>
      </c>
    </row>
    <row r="696" spans="1:11" s="40" customFormat="1" x14ac:dyDescent="0.25">
      <c r="A696" s="34" t="s">
        <v>947</v>
      </c>
      <c r="B696" s="34" t="s">
        <v>1982</v>
      </c>
      <c r="C696" s="34" t="s">
        <v>1983</v>
      </c>
      <c r="D696" s="34" t="s">
        <v>1984</v>
      </c>
      <c r="E696" s="35">
        <v>4991391</v>
      </c>
      <c r="F696" s="36">
        <v>4991391</v>
      </c>
      <c r="G696" s="37">
        <f t="shared" si="31"/>
        <v>349397.37000000005</v>
      </c>
      <c r="H696" s="38">
        <f>G696*(1-'[1]Rapport Lottstift'!$Q$6)</f>
        <v>254393.02706287245</v>
      </c>
      <c r="I696" s="39">
        <f t="shared" si="32"/>
        <v>251849.09679224374</v>
      </c>
      <c r="J696" s="40">
        <f t="shared" si="33"/>
        <v>251849</v>
      </c>
      <c r="K696" s="40">
        <v>251849</v>
      </c>
    </row>
    <row r="697" spans="1:11" s="40" customFormat="1" x14ac:dyDescent="0.25">
      <c r="A697" s="34" t="s">
        <v>947</v>
      </c>
      <c r="B697" s="34" t="s">
        <v>1985</v>
      </c>
      <c r="C697" s="34" t="s">
        <v>1986</v>
      </c>
      <c r="D697" s="34" t="s">
        <v>1987</v>
      </c>
      <c r="E697" s="35">
        <v>4986436</v>
      </c>
      <c r="F697" s="36">
        <v>4986436</v>
      </c>
      <c r="G697" s="37">
        <f t="shared" si="31"/>
        <v>349050.52</v>
      </c>
      <c r="H697" s="38">
        <f>G697*(1-'[1]Rapport Lottstift'!$Q$6)</f>
        <v>254140.48875259046</v>
      </c>
      <c r="I697" s="39">
        <f t="shared" si="32"/>
        <v>251599.08386506455</v>
      </c>
      <c r="J697" s="40">
        <f t="shared" si="33"/>
        <v>251599</v>
      </c>
      <c r="K697" s="40">
        <v>251599</v>
      </c>
    </row>
    <row r="698" spans="1:11" s="40" customFormat="1" x14ac:dyDescent="0.25">
      <c r="A698" s="34" t="s">
        <v>947</v>
      </c>
      <c r="B698" s="34" t="s">
        <v>1988</v>
      </c>
      <c r="C698" s="34" t="s">
        <v>1989</v>
      </c>
      <c r="D698" s="34" t="s">
        <v>1990</v>
      </c>
      <c r="E698" s="35">
        <v>4983692</v>
      </c>
      <c r="F698" s="36">
        <v>4983692</v>
      </c>
      <c r="G698" s="37">
        <f t="shared" si="31"/>
        <v>348858.44000000006</v>
      </c>
      <c r="H698" s="38">
        <f>G698*(1-'[1]Rapport Lottstift'!$Q$6)</f>
        <v>254000.63706269875</v>
      </c>
      <c r="I698" s="39">
        <f t="shared" si="32"/>
        <v>251460.63069207175</v>
      </c>
      <c r="J698" s="40">
        <f t="shared" si="33"/>
        <v>251460</v>
      </c>
      <c r="K698" s="40">
        <v>251460</v>
      </c>
    </row>
    <row r="699" spans="1:11" s="40" customFormat="1" x14ac:dyDescent="0.25">
      <c r="A699" s="34" t="s">
        <v>947</v>
      </c>
      <c r="B699" s="34" t="s">
        <v>1991</v>
      </c>
      <c r="C699" s="34" t="s">
        <v>1992</v>
      </c>
      <c r="D699" s="34" t="s">
        <v>1993</v>
      </c>
      <c r="E699" s="35">
        <v>4980767</v>
      </c>
      <c r="F699" s="36">
        <v>4980767</v>
      </c>
      <c r="G699" s="37">
        <f t="shared" si="31"/>
        <v>348653.69000000006</v>
      </c>
      <c r="H699" s="38">
        <f>G699*(1-'[1]Rapport Lottstift'!$Q$6)</f>
        <v>253851.56046177549</v>
      </c>
      <c r="I699" s="39">
        <f t="shared" si="32"/>
        <v>251313.04485715774</v>
      </c>
      <c r="J699" s="40">
        <f t="shared" si="33"/>
        <v>251313</v>
      </c>
      <c r="K699" s="40">
        <v>251313</v>
      </c>
    </row>
    <row r="700" spans="1:11" s="40" customFormat="1" x14ac:dyDescent="0.25">
      <c r="A700" s="34" t="s">
        <v>947</v>
      </c>
      <c r="B700" s="34" t="s">
        <v>1994</v>
      </c>
      <c r="C700" s="34" t="s">
        <v>1995</v>
      </c>
      <c r="D700" s="34" t="s">
        <v>1996</v>
      </c>
      <c r="E700" s="35">
        <v>4977224</v>
      </c>
      <c r="F700" s="36">
        <v>4977224</v>
      </c>
      <c r="G700" s="37">
        <f t="shared" si="31"/>
        <v>348405.68000000005</v>
      </c>
      <c r="H700" s="38">
        <f>G700*(1-'[1]Rapport Lottstift'!$Q$6)</f>
        <v>253670.98665081101</v>
      </c>
      <c r="I700" s="39">
        <f t="shared" si="32"/>
        <v>251134.2767843029</v>
      </c>
      <c r="J700" s="40">
        <f t="shared" si="33"/>
        <v>251134</v>
      </c>
      <c r="K700" s="40">
        <v>251134</v>
      </c>
    </row>
    <row r="701" spans="1:11" s="40" customFormat="1" x14ac:dyDescent="0.25">
      <c r="A701" s="34" t="s">
        <v>947</v>
      </c>
      <c r="B701" s="34" t="s">
        <v>1997</v>
      </c>
      <c r="C701" s="34" t="s">
        <v>1998</v>
      </c>
      <c r="D701" s="34" t="s">
        <v>1999</v>
      </c>
      <c r="E701" s="35">
        <v>4962306</v>
      </c>
      <c r="F701" s="36">
        <v>4962306</v>
      </c>
      <c r="G701" s="37">
        <f t="shared" si="31"/>
        <v>347361.42000000004</v>
      </c>
      <c r="H701" s="38">
        <f>G701*(1-'[1]Rapport Lottstift'!$Q$6)</f>
        <v>252910.67050292279</v>
      </c>
      <c r="I701" s="39">
        <f t="shared" si="32"/>
        <v>250381.56379789356</v>
      </c>
      <c r="J701" s="40">
        <f t="shared" si="33"/>
        <v>250381</v>
      </c>
      <c r="K701" s="40">
        <v>250381</v>
      </c>
    </row>
    <row r="702" spans="1:11" s="40" customFormat="1" x14ac:dyDescent="0.25">
      <c r="A702" s="34" t="s">
        <v>947</v>
      </c>
      <c r="B702" s="34" t="s">
        <v>2000</v>
      </c>
      <c r="C702" s="34" t="s">
        <v>2001</v>
      </c>
      <c r="D702" s="34" t="s">
        <v>2002</v>
      </c>
      <c r="E702" s="35">
        <v>4954651</v>
      </c>
      <c r="F702" s="36">
        <v>4954651</v>
      </c>
      <c r="G702" s="37">
        <f t="shared" si="31"/>
        <v>346825.57</v>
      </c>
      <c r="H702" s="38">
        <f>G702*(1-'[1]Rapport Lottstift'!$Q$6)</f>
        <v>252520.52302255781</v>
      </c>
      <c r="I702" s="39">
        <f t="shared" si="32"/>
        <v>249995.31779233224</v>
      </c>
      <c r="J702" s="40">
        <f t="shared" si="33"/>
        <v>249995</v>
      </c>
      <c r="K702" s="40">
        <v>249995</v>
      </c>
    </row>
    <row r="703" spans="1:11" s="40" customFormat="1" x14ac:dyDescent="0.25">
      <c r="A703" s="34" t="s">
        <v>947</v>
      </c>
      <c r="B703" s="34" t="s">
        <v>2003</v>
      </c>
      <c r="C703" s="34" t="s">
        <v>2004</v>
      </c>
      <c r="D703" s="34" t="s">
        <v>2005</v>
      </c>
      <c r="E703" s="35">
        <v>4954065</v>
      </c>
      <c r="F703" s="36">
        <v>4954065</v>
      </c>
      <c r="G703" s="37">
        <f t="shared" si="31"/>
        <v>346784.55000000005</v>
      </c>
      <c r="H703" s="38">
        <f>G703*(1-'[1]Rapport Lottstift'!$Q$6)</f>
        <v>252490.65673601389</v>
      </c>
      <c r="I703" s="39">
        <f t="shared" si="32"/>
        <v>249965.75016865376</v>
      </c>
      <c r="J703" s="40">
        <f t="shared" si="33"/>
        <v>249965</v>
      </c>
      <c r="K703" s="40">
        <v>249965</v>
      </c>
    </row>
    <row r="704" spans="1:11" s="40" customFormat="1" x14ac:dyDescent="0.25">
      <c r="A704" s="34" t="s">
        <v>947</v>
      </c>
      <c r="B704" s="34" t="s">
        <v>2006</v>
      </c>
      <c r="C704" s="34" t="s">
        <v>2007</v>
      </c>
      <c r="D704" s="34" t="s">
        <v>2008</v>
      </c>
      <c r="E704" s="35">
        <v>4954000</v>
      </c>
      <c r="F704" s="36">
        <v>4954000</v>
      </c>
      <c r="G704" s="37">
        <f t="shared" si="31"/>
        <v>346780.00000000006</v>
      </c>
      <c r="H704" s="38">
        <f>G704*(1-'[1]Rapport Lottstift'!$Q$6)</f>
        <v>252487.34392266005</v>
      </c>
      <c r="I704" s="39">
        <f t="shared" si="32"/>
        <v>249962.47048343346</v>
      </c>
      <c r="J704" s="40">
        <f t="shared" si="33"/>
        <v>249962</v>
      </c>
      <c r="K704" s="40">
        <v>249962</v>
      </c>
    </row>
    <row r="705" spans="1:11" s="40" customFormat="1" x14ac:dyDescent="0.25">
      <c r="A705" s="34" t="s">
        <v>947</v>
      </c>
      <c r="B705" s="34" t="s">
        <v>2009</v>
      </c>
      <c r="C705" s="34" t="s">
        <v>2010</v>
      </c>
      <c r="D705" s="34" t="s">
        <v>2011</v>
      </c>
      <c r="E705" s="35">
        <v>4950228</v>
      </c>
      <c r="F705" s="36">
        <v>4950228</v>
      </c>
      <c r="G705" s="37">
        <f t="shared" si="31"/>
        <v>346515.96</v>
      </c>
      <c r="H705" s="38">
        <f>G705*(1-'[1]Rapport Lottstift'!$Q$6)</f>
        <v>252295.09881541814</v>
      </c>
      <c r="I705" s="39">
        <f t="shared" si="32"/>
        <v>249772.14782726395</v>
      </c>
      <c r="J705" s="40">
        <f t="shared" si="33"/>
        <v>249772</v>
      </c>
      <c r="K705" s="40">
        <v>249772</v>
      </c>
    </row>
    <row r="706" spans="1:11" s="40" customFormat="1" x14ac:dyDescent="0.25">
      <c r="A706" s="34" t="s">
        <v>947</v>
      </c>
      <c r="B706" s="34" t="s">
        <v>2012</v>
      </c>
      <c r="C706" s="34" t="s">
        <v>2013</v>
      </c>
      <c r="D706" s="34" t="s">
        <v>2014</v>
      </c>
      <c r="E706" s="35">
        <v>4947796</v>
      </c>
      <c r="F706" s="36">
        <v>4947796</v>
      </c>
      <c r="G706" s="37">
        <f t="shared" si="31"/>
        <v>346345.72000000003</v>
      </c>
      <c r="H706" s="38">
        <f>G706*(1-'[1]Rapport Lottstift'!$Q$6)</f>
        <v>252171.14862962486</v>
      </c>
      <c r="I706" s="39">
        <f t="shared" si="32"/>
        <v>249649.4371433286</v>
      </c>
      <c r="J706" s="40">
        <f t="shared" si="33"/>
        <v>249649</v>
      </c>
      <c r="K706" s="40">
        <v>249649</v>
      </c>
    </row>
    <row r="707" spans="1:11" s="40" customFormat="1" x14ac:dyDescent="0.25">
      <c r="A707" s="34" t="s">
        <v>947</v>
      </c>
      <c r="B707" s="34" t="s">
        <v>2015</v>
      </c>
      <c r="C707" s="34" t="s">
        <v>2016</v>
      </c>
      <c r="D707" s="34" t="s">
        <v>2017</v>
      </c>
      <c r="E707" s="35">
        <v>4946876</v>
      </c>
      <c r="F707" s="36">
        <v>4946876</v>
      </c>
      <c r="G707" s="37">
        <f t="shared" si="31"/>
        <v>346281.32</v>
      </c>
      <c r="H707" s="38">
        <f>G707*(1-'[1]Rapport Lottstift'!$Q$6)</f>
        <v>252124.25957907806</v>
      </c>
      <c r="I707" s="39">
        <f t="shared" si="32"/>
        <v>249603.01698328729</v>
      </c>
      <c r="J707" s="40">
        <f t="shared" si="33"/>
        <v>249603</v>
      </c>
      <c r="K707" s="40">
        <v>249603</v>
      </c>
    </row>
    <row r="708" spans="1:11" s="40" customFormat="1" x14ac:dyDescent="0.25">
      <c r="A708" s="34" t="s">
        <v>947</v>
      </c>
      <c r="B708" s="34" t="s">
        <v>2018</v>
      </c>
      <c r="C708" s="34" t="s">
        <v>2019</v>
      </c>
      <c r="D708" s="34" t="s">
        <v>2020</v>
      </c>
      <c r="E708" s="35">
        <v>4944326</v>
      </c>
      <c r="F708" s="36">
        <v>4944326</v>
      </c>
      <c r="G708" s="37">
        <f t="shared" si="31"/>
        <v>346102.82</v>
      </c>
      <c r="H708" s="38">
        <f>G708*(1-'[1]Rapport Lottstift'!$Q$6)</f>
        <v>251994.29536288857</v>
      </c>
      <c r="I708" s="39">
        <f t="shared" si="32"/>
        <v>249474.35240925968</v>
      </c>
      <c r="J708" s="40">
        <f t="shared" si="33"/>
        <v>249474</v>
      </c>
      <c r="K708" s="40">
        <v>249474</v>
      </c>
    </row>
    <row r="709" spans="1:11" s="40" customFormat="1" x14ac:dyDescent="0.25">
      <c r="A709" s="34" t="s">
        <v>947</v>
      </c>
      <c r="B709" s="34" t="s">
        <v>2021</v>
      </c>
      <c r="C709" s="34" t="s">
        <v>2022</v>
      </c>
      <c r="D709" s="34" t="s">
        <v>2023</v>
      </c>
      <c r="E709" s="35">
        <v>4934580</v>
      </c>
      <c r="F709" s="36">
        <v>4934580</v>
      </c>
      <c r="G709" s="37">
        <f t="shared" si="31"/>
        <v>345420.60000000003</v>
      </c>
      <c r="H709" s="38">
        <f>G709*(1-'[1]Rapport Lottstift'!$Q$6)</f>
        <v>251497.57722524824</v>
      </c>
      <c r="I709" s="39">
        <f t="shared" si="32"/>
        <v>248982.60145299576</v>
      </c>
      <c r="J709" s="40">
        <f t="shared" si="33"/>
        <v>248982</v>
      </c>
      <c r="K709" s="40">
        <v>248982</v>
      </c>
    </row>
    <row r="710" spans="1:11" s="40" customFormat="1" x14ac:dyDescent="0.25">
      <c r="A710" s="34" t="s">
        <v>947</v>
      </c>
      <c r="B710" s="34" t="s">
        <v>2024</v>
      </c>
      <c r="C710" s="34" t="s">
        <v>2025</v>
      </c>
      <c r="D710" s="34" t="s">
        <v>2026</v>
      </c>
      <c r="E710" s="35">
        <v>4917454</v>
      </c>
      <c r="F710" s="36">
        <v>4917454</v>
      </c>
      <c r="G710" s="37">
        <f t="shared" ref="G710:G773" si="34">F710*0.07</f>
        <v>344221.78</v>
      </c>
      <c r="H710" s="38">
        <f>G710*(1-'[1]Rapport Lottstift'!$Q$6)</f>
        <v>250624.72735604769</v>
      </c>
      <c r="I710" s="39">
        <f t="shared" ref="I710:I773" si="35">H710*0.99</f>
        <v>248118.48008248722</v>
      </c>
      <c r="J710" s="40">
        <f t="shared" ref="J710:J773" si="36">INT(I710)</f>
        <v>248118</v>
      </c>
      <c r="K710" s="40">
        <v>248118</v>
      </c>
    </row>
    <row r="711" spans="1:11" s="40" customFormat="1" x14ac:dyDescent="0.25">
      <c r="A711" s="34" t="s">
        <v>947</v>
      </c>
      <c r="B711" s="34" t="s">
        <v>2027</v>
      </c>
      <c r="C711" s="34" t="s">
        <v>2028</v>
      </c>
      <c r="D711" s="34" t="s">
        <v>2029</v>
      </c>
      <c r="E711" s="35">
        <v>4910642</v>
      </c>
      <c r="F711" s="36">
        <v>4910642</v>
      </c>
      <c r="G711" s="37">
        <f t="shared" si="34"/>
        <v>343744.94000000006</v>
      </c>
      <c r="H711" s="38">
        <f>G711*(1-'[1]Rapport Lottstift'!$Q$6)</f>
        <v>250277.54451656423</v>
      </c>
      <c r="I711" s="39">
        <f t="shared" si="35"/>
        <v>247774.76907139859</v>
      </c>
      <c r="J711" s="40">
        <f t="shared" si="36"/>
        <v>247774</v>
      </c>
      <c r="K711" s="40">
        <v>247774</v>
      </c>
    </row>
    <row r="712" spans="1:11" s="40" customFormat="1" x14ac:dyDescent="0.25">
      <c r="A712" s="34" t="s">
        <v>947</v>
      </c>
      <c r="B712" s="34" t="s">
        <v>2030</v>
      </c>
      <c r="C712" s="34" t="s">
        <v>2031</v>
      </c>
      <c r="D712" s="34" t="s">
        <v>2032</v>
      </c>
      <c r="E712" s="35">
        <v>4898602</v>
      </c>
      <c r="F712" s="36">
        <v>4898602</v>
      </c>
      <c r="G712" s="37">
        <f t="shared" si="34"/>
        <v>342902.14</v>
      </c>
      <c r="H712" s="38">
        <f>G712*(1-'[1]Rapport Lottstift'!$Q$6)</f>
        <v>249663.90955071262</v>
      </c>
      <c r="I712" s="39">
        <f t="shared" si="35"/>
        <v>247167.27045520549</v>
      </c>
      <c r="J712" s="40">
        <f t="shared" si="36"/>
        <v>247167</v>
      </c>
      <c r="K712" s="40">
        <v>247167</v>
      </c>
    </row>
    <row r="713" spans="1:11" s="40" customFormat="1" x14ac:dyDescent="0.25">
      <c r="A713" s="34" t="s">
        <v>947</v>
      </c>
      <c r="B713" s="34" t="s">
        <v>2033</v>
      </c>
      <c r="C713" s="34" t="s">
        <v>2034</v>
      </c>
      <c r="D713" s="34" t="s">
        <v>2035</v>
      </c>
      <c r="E713" s="35">
        <v>4883338</v>
      </c>
      <c r="F713" s="36">
        <v>4883338</v>
      </c>
      <c r="G713" s="37">
        <f t="shared" si="34"/>
        <v>341833.66000000003</v>
      </c>
      <c r="H713" s="38">
        <f>G713*(1-'[1]Rapport Lottstift'!$Q$6)</f>
        <v>248885.95904251005</v>
      </c>
      <c r="I713" s="39">
        <f t="shared" si="35"/>
        <v>246397.09945208495</v>
      </c>
      <c r="J713" s="40">
        <f t="shared" si="36"/>
        <v>246397</v>
      </c>
      <c r="K713" s="40">
        <v>246397</v>
      </c>
    </row>
    <row r="714" spans="1:11" s="40" customFormat="1" x14ac:dyDescent="0.25">
      <c r="A714" s="34" t="s">
        <v>947</v>
      </c>
      <c r="B714" s="34" t="s">
        <v>2036</v>
      </c>
      <c r="C714" s="34" t="s">
        <v>2037</v>
      </c>
      <c r="D714" s="34" t="s">
        <v>2038</v>
      </c>
      <c r="E714" s="35">
        <v>4880873</v>
      </c>
      <c r="F714" s="36">
        <v>4880873</v>
      </c>
      <c r="G714" s="37">
        <f t="shared" si="34"/>
        <v>341661.11000000004</v>
      </c>
      <c r="H714" s="38">
        <f>G714*(1-'[1]Rapport Lottstift'!$Q$6)</f>
        <v>248760.32696686022</v>
      </c>
      <c r="I714" s="39">
        <f t="shared" si="35"/>
        <v>246272.7236971916</v>
      </c>
      <c r="J714" s="40">
        <f t="shared" si="36"/>
        <v>246272</v>
      </c>
      <c r="K714" s="40">
        <v>246272</v>
      </c>
    </row>
    <row r="715" spans="1:11" s="40" customFormat="1" x14ac:dyDescent="0.25">
      <c r="A715" s="34" t="s">
        <v>947</v>
      </c>
      <c r="B715" s="34" t="s">
        <v>2039</v>
      </c>
      <c r="C715" s="34" t="s">
        <v>2040</v>
      </c>
      <c r="D715" s="34" t="s">
        <v>2041</v>
      </c>
      <c r="E715" s="35">
        <v>4866413</v>
      </c>
      <c r="F715" s="36">
        <v>4866413</v>
      </c>
      <c r="G715" s="37">
        <f t="shared" si="34"/>
        <v>340648.91000000003</v>
      </c>
      <c r="H715" s="38">
        <f>G715*(1-'[1]Rapport Lottstift'!$Q$6)</f>
        <v>248023.3534115268</v>
      </c>
      <c r="I715" s="39">
        <f t="shared" si="35"/>
        <v>245543.11987741152</v>
      </c>
      <c r="J715" s="40">
        <f t="shared" si="36"/>
        <v>245543</v>
      </c>
      <c r="K715" s="40">
        <v>245543</v>
      </c>
    </row>
    <row r="716" spans="1:11" s="40" customFormat="1" x14ac:dyDescent="0.25">
      <c r="A716" s="34" t="s">
        <v>947</v>
      </c>
      <c r="B716" s="34" t="s">
        <v>2042</v>
      </c>
      <c r="C716" s="34" t="s">
        <v>2043</v>
      </c>
      <c r="D716" s="34" t="s">
        <v>2044</v>
      </c>
      <c r="E716" s="35">
        <v>4846818</v>
      </c>
      <c r="F716" s="36">
        <v>4846818</v>
      </c>
      <c r="G716" s="37">
        <f t="shared" si="34"/>
        <v>339277.26</v>
      </c>
      <c r="H716" s="38">
        <f>G716*(1-'[1]Rapport Lottstift'!$Q$6)</f>
        <v>247024.66760123923</v>
      </c>
      <c r="I716" s="39">
        <f t="shared" si="35"/>
        <v>244554.42092522682</v>
      </c>
      <c r="J716" s="40">
        <f t="shared" si="36"/>
        <v>244554</v>
      </c>
      <c r="K716" s="40">
        <v>244554</v>
      </c>
    </row>
    <row r="717" spans="1:11" s="40" customFormat="1" x14ac:dyDescent="0.25">
      <c r="A717" s="34" t="s">
        <v>947</v>
      </c>
      <c r="B717" s="34" t="s">
        <v>2045</v>
      </c>
      <c r="C717" s="34" t="s">
        <v>2046</v>
      </c>
      <c r="D717" s="34" t="s">
        <v>2047</v>
      </c>
      <c r="E717" s="35">
        <v>4844429</v>
      </c>
      <c r="F717" s="36">
        <v>4844429</v>
      </c>
      <c r="G717" s="37">
        <f t="shared" si="34"/>
        <v>339110.03</v>
      </c>
      <c r="H717" s="38">
        <f>G717*(1-'[1]Rapport Lottstift'!$Q$6)</f>
        <v>246902.90896889544</v>
      </c>
      <c r="I717" s="39">
        <f t="shared" si="35"/>
        <v>244433.87987920648</v>
      </c>
      <c r="J717" s="40">
        <f t="shared" si="36"/>
        <v>244433</v>
      </c>
      <c r="K717" s="40">
        <v>244433</v>
      </c>
    </row>
    <row r="718" spans="1:11" s="40" customFormat="1" x14ac:dyDescent="0.25">
      <c r="A718" s="34" t="s">
        <v>947</v>
      </c>
      <c r="B718" s="34" t="s">
        <v>2048</v>
      </c>
      <c r="C718" s="34" t="s">
        <v>2049</v>
      </c>
      <c r="D718" s="34" t="s">
        <v>2050</v>
      </c>
      <c r="E718" s="35">
        <v>4836246</v>
      </c>
      <c r="F718" s="36">
        <v>4836246</v>
      </c>
      <c r="G718" s="37">
        <f t="shared" si="34"/>
        <v>338537.22000000003</v>
      </c>
      <c r="H718" s="38">
        <f>G718*(1-'[1]Rapport Lottstift'!$Q$6)</f>
        <v>246485.85125082536</v>
      </c>
      <c r="I718" s="39">
        <f t="shared" si="35"/>
        <v>244020.99273831712</v>
      </c>
      <c r="J718" s="40">
        <f t="shared" si="36"/>
        <v>244020</v>
      </c>
      <c r="K718" s="40">
        <v>244020</v>
      </c>
    </row>
    <row r="719" spans="1:11" s="40" customFormat="1" x14ac:dyDescent="0.25">
      <c r="A719" s="34" t="s">
        <v>947</v>
      </c>
      <c r="B719" s="34" t="s">
        <v>2051</v>
      </c>
      <c r="C719" s="34" t="s">
        <v>2052</v>
      </c>
      <c r="D719" s="34" t="s">
        <v>2053</v>
      </c>
      <c r="E719" s="35">
        <v>4832618</v>
      </c>
      <c r="F719" s="36">
        <v>4832618</v>
      </c>
      <c r="G719" s="37">
        <f t="shared" si="34"/>
        <v>338283.26</v>
      </c>
      <c r="H719" s="38">
        <f>G719*(1-'[1]Rapport Lottstift'!$Q$6)</f>
        <v>246300.94529932123</v>
      </c>
      <c r="I719" s="39">
        <f t="shared" si="35"/>
        <v>243837.93584632801</v>
      </c>
      <c r="J719" s="40">
        <f t="shared" si="36"/>
        <v>243837</v>
      </c>
      <c r="K719" s="40">
        <v>243837</v>
      </c>
    </row>
    <row r="720" spans="1:11" s="40" customFormat="1" x14ac:dyDescent="0.25">
      <c r="A720" s="34" t="s">
        <v>947</v>
      </c>
      <c r="B720" s="34" t="s">
        <v>2054</v>
      </c>
      <c r="C720" s="34" t="s">
        <v>2055</v>
      </c>
      <c r="D720" s="34" t="s">
        <v>2056</v>
      </c>
      <c r="E720" s="35">
        <v>4815803</v>
      </c>
      <c r="F720" s="36">
        <v>4815803</v>
      </c>
      <c r="G720" s="37">
        <f t="shared" si="34"/>
        <v>337106.21</v>
      </c>
      <c r="H720" s="38">
        <f>G720*(1-'[1]Rapport Lottstift'!$Q$6)</f>
        <v>245443.94596785991</v>
      </c>
      <c r="I720" s="39">
        <f t="shared" si="35"/>
        <v>242989.50650818131</v>
      </c>
      <c r="J720" s="40">
        <f t="shared" si="36"/>
        <v>242989</v>
      </c>
      <c r="K720" s="40">
        <v>242989</v>
      </c>
    </row>
    <row r="721" spans="1:11" s="40" customFormat="1" x14ac:dyDescent="0.25">
      <c r="A721" s="34" t="s">
        <v>947</v>
      </c>
      <c r="B721" s="34" t="s">
        <v>2057</v>
      </c>
      <c r="C721" s="34" t="s">
        <v>2058</v>
      </c>
      <c r="D721" s="34" t="s">
        <v>2059</v>
      </c>
      <c r="E721" s="35">
        <v>4812424</v>
      </c>
      <c r="F721" s="36">
        <v>4812424</v>
      </c>
      <c r="G721" s="37">
        <f t="shared" si="34"/>
        <v>336869.68000000005</v>
      </c>
      <c r="H721" s="38">
        <f>G721*(1-'[1]Rapport Lottstift'!$Q$6)</f>
        <v>245271.730639819</v>
      </c>
      <c r="I721" s="39">
        <f t="shared" si="35"/>
        <v>242819.01333342079</v>
      </c>
      <c r="J721" s="40">
        <f t="shared" si="36"/>
        <v>242819</v>
      </c>
      <c r="K721" s="40">
        <v>242819</v>
      </c>
    </row>
    <row r="722" spans="1:11" s="40" customFormat="1" x14ac:dyDescent="0.25">
      <c r="A722" s="34" t="s">
        <v>947</v>
      </c>
      <c r="B722" s="34" t="s">
        <v>2060</v>
      </c>
      <c r="C722" s="34" t="s">
        <v>2061</v>
      </c>
      <c r="D722" s="34" t="s">
        <v>2062</v>
      </c>
      <c r="E722" s="35">
        <v>4809950</v>
      </c>
      <c r="F722" s="36">
        <v>4809950</v>
      </c>
      <c r="G722" s="37">
        <f t="shared" si="34"/>
        <v>336696.50000000006</v>
      </c>
      <c r="H722" s="38">
        <f>G722*(1-'[1]Rapport Lottstift'!$Q$6)</f>
        <v>245145.63986693555</v>
      </c>
      <c r="I722" s="39">
        <f t="shared" si="35"/>
        <v>242694.18346826619</v>
      </c>
      <c r="J722" s="40">
        <f t="shared" si="36"/>
        <v>242694</v>
      </c>
      <c r="K722" s="40">
        <v>242694</v>
      </c>
    </row>
    <row r="723" spans="1:11" s="40" customFormat="1" x14ac:dyDescent="0.25">
      <c r="A723" s="34" t="s">
        <v>947</v>
      </c>
      <c r="B723" s="34" t="s">
        <v>2063</v>
      </c>
      <c r="C723" s="34" t="s">
        <v>2064</v>
      </c>
      <c r="D723" s="34" t="s">
        <v>2065</v>
      </c>
      <c r="E723" s="35">
        <v>4801859</v>
      </c>
      <c r="F723" s="36">
        <v>4801859</v>
      </c>
      <c r="G723" s="37">
        <f t="shared" si="34"/>
        <v>336130.13</v>
      </c>
      <c r="H723" s="38">
        <f>G723*(1-'[1]Rapport Lottstift'!$Q$6)</f>
        <v>244733.27105392012</v>
      </c>
      <c r="I723" s="39">
        <f t="shared" si="35"/>
        <v>242285.93834338093</v>
      </c>
      <c r="J723" s="40">
        <f t="shared" si="36"/>
        <v>242285</v>
      </c>
      <c r="K723" s="40">
        <v>242285</v>
      </c>
    </row>
    <row r="724" spans="1:11" s="40" customFormat="1" x14ac:dyDescent="0.25">
      <c r="A724" s="34" t="s">
        <v>947</v>
      </c>
      <c r="B724" s="34" t="s">
        <v>2066</v>
      </c>
      <c r="C724" s="34" t="s">
        <v>2067</v>
      </c>
      <c r="D724" s="34" t="s">
        <v>2068</v>
      </c>
      <c r="E724" s="35">
        <v>4785364</v>
      </c>
      <c r="F724" s="36">
        <v>4785364</v>
      </c>
      <c r="G724" s="37">
        <f t="shared" si="34"/>
        <v>334975.48000000004</v>
      </c>
      <c r="H724" s="38">
        <f>G724*(1-'[1]Rapport Lottstift'!$Q$6)</f>
        <v>243892.58095743161</v>
      </c>
      <c r="I724" s="39">
        <f t="shared" si="35"/>
        <v>241453.65514785729</v>
      </c>
      <c r="J724" s="40">
        <f t="shared" si="36"/>
        <v>241453</v>
      </c>
      <c r="K724" s="40">
        <v>241453</v>
      </c>
    </row>
    <row r="725" spans="1:11" s="40" customFormat="1" x14ac:dyDescent="0.25">
      <c r="A725" s="34" t="s">
        <v>947</v>
      </c>
      <c r="B725" s="34" t="s">
        <v>2069</v>
      </c>
      <c r="C725" s="34" t="s">
        <v>2070</v>
      </c>
      <c r="D725" s="34" t="s">
        <v>2071</v>
      </c>
      <c r="E725" s="35">
        <v>4780906</v>
      </c>
      <c r="F725" s="36">
        <v>4780906</v>
      </c>
      <c r="G725" s="37">
        <f t="shared" si="34"/>
        <v>334663.42000000004</v>
      </c>
      <c r="H725" s="38">
        <f>G725*(1-'[1]Rapport Lottstift'!$Q$6)</f>
        <v>243665.37292771679</v>
      </c>
      <c r="I725" s="39">
        <f t="shared" si="35"/>
        <v>241228.71919843962</v>
      </c>
      <c r="J725" s="40">
        <f t="shared" si="36"/>
        <v>241228</v>
      </c>
      <c r="K725" s="40">
        <v>241228</v>
      </c>
    </row>
    <row r="726" spans="1:11" s="40" customFormat="1" x14ac:dyDescent="0.25">
      <c r="A726" s="34" t="s">
        <v>947</v>
      </c>
      <c r="B726" s="34" t="s">
        <v>2072</v>
      </c>
      <c r="C726" s="34" t="s">
        <v>2073</v>
      </c>
      <c r="D726" s="34" t="s">
        <v>2074</v>
      </c>
      <c r="E726" s="35">
        <v>4764327</v>
      </c>
      <c r="F726" s="36">
        <v>4764327</v>
      </c>
      <c r="G726" s="37">
        <f t="shared" si="34"/>
        <v>333502.89</v>
      </c>
      <c r="H726" s="38">
        <f>G726*(1-'[1]Rapport Lottstift'!$Q$6)</f>
        <v>242820.40165704786</v>
      </c>
      <c r="I726" s="39">
        <f t="shared" si="35"/>
        <v>240392.19764047739</v>
      </c>
      <c r="J726" s="40">
        <f t="shared" si="36"/>
        <v>240392</v>
      </c>
      <c r="K726" s="40">
        <v>240392</v>
      </c>
    </row>
    <row r="727" spans="1:11" s="40" customFormat="1" x14ac:dyDescent="0.25">
      <c r="A727" s="34" t="s">
        <v>947</v>
      </c>
      <c r="B727" s="34" t="s">
        <v>2075</v>
      </c>
      <c r="C727" s="34" t="s">
        <v>2076</v>
      </c>
      <c r="D727" s="34" t="s">
        <v>2077</v>
      </c>
      <c r="E727" s="35">
        <v>4761003</v>
      </c>
      <c r="F727" s="36">
        <v>4761003</v>
      </c>
      <c r="G727" s="37">
        <f t="shared" si="34"/>
        <v>333270.21000000002</v>
      </c>
      <c r="H727" s="38">
        <f>G727*(1-'[1]Rapport Lottstift'!$Q$6)</f>
        <v>242650.98947876791</v>
      </c>
      <c r="I727" s="39">
        <f t="shared" si="35"/>
        <v>240224.47958398022</v>
      </c>
      <c r="J727" s="40">
        <f t="shared" si="36"/>
        <v>240224</v>
      </c>
      <c r="K727" s="40">
        <v>240224</v>
      </c>
    </row>
    <row r="728" spans="1:11" s="40" customFormat="1" x14ac:dyDescent="0.25">
      <c r="A728" s="34" t="s">
        <v>947</v>
      </c>
      <c r="B728" s="34" t="s">
        <v>2078</v>
      </c>
      <c r="C728" s="34" t="s">
        <v>2079</v>
      </c>
      <c r="D728" s="34" t="s">
        <v>2080</v>
      </c>
      <c r="E728" s="35">
        <v>4759094</v>
      </c>
      <c r="F728" s="36">
        <v>4759094</v>
      </c>
      <c r="G728" s="37">
        <f t="shared" si="34"/>
        <v>333136.58</v>
      </c>
      <c r="H728" s="38">
        <f>G728*(1-'[1]Rapport Lottstift'!$Q$6)</f>
        <v>242553.69469888328</v>
      </c>
      <c r="I728" s="39">
        <f t="shared" si="35"/>
        <v>240128.15775189444</v>
      </c>
      <c r="J728" s="40">
        <f t="shared" si="36"/>
        <v>240128</v>
      </c>
      <c r="K728" s="40">
        <v>240128</v>
      </c>
    </row>
    <row r="729" spans="1:11" s="40" customFormat="1" x14ac:dyDescent="0.25">
      <c r="A729" s="34" t="s">
        <v>947</v>
      </c>
      <c r="B729" s="34" t="s">
        <v>2081</v>
      </c>
      <c r="C729" s="34" t="s">
        <v>2082</v>
      </c>
      <c r="D729" s="34" t="s">
        <v>2083</v>
      </c>
      <c r="E729" s="35">
        <v>4754583</v>
      </c>
      <c r="F729" s="36">
        <v>4754583</v>
      </c>
      <c r="G729" s="37">
        <f t="shared" si="34"/>
        <v>332820.81000000006</v>
      </c>
      <c r="H729" s="38">
        <f>G729*(1-'[1]Rapport Lottstift'!$Q$6)</f>
        <v>242323.78545212612</v>
      </c>
      <c r="I729" s="39">
        <f t="shared" si="35"/>
        <v>239900.54759760486</v>
      </c>
      <c r="J729" s="40">
        <f t="shared" si="36"/>
        <v>239900</v>
      </c>
      <c r="K729" s="40">
        <v>239900</v>
      </c>
    </row>
    <row r="730" spans="1:11" s="40" customFormat="1" x14ac:dyDescent="0.25">
      <c r="A730" s="34" t="s">
        <v>947</v>
      </c>
      <c r="B730" s="34" t="s">
        <v>2084</v>
      </c>
      <c r="C730" s="34" t="s">
        <v>2085</v>
      </c>
      <c r="D730" s="34" t="s">
        <v>2086</v>
      </c>
      <c r="E730" s="35">
        <v>4741711</v>
      </c>
      <c r="F730" s="36">
        <v>4741711</v>
      </c>
      <c r="G730" s="37">
        <f t="shared" si="34"/>
        <v>331919.77</v>
      </c>
      <c r="H730" s="38">
        <f>G730*(1-'[1]Rapport Lottstift'!$Q$6)</f>
        <v>241667.74647534522</v>
      </c>
      <c r="I730" s="39">
        <f t="shared" si="35"/>
        <v>239251.06901059177</v>
      </c>
      <c r="J730" s="40">
        <f t="shared" si="36"/>
        <v>239251</v>
      </c>
      <c r="K730" s="40">
        <v>239251</v>
      </c>
    </row>
    <row r="731" spans="1:11" s="40" customFormat="1" x14ac:dyDescent="0.25">
      <c r="A731" s="34" t="s">
        <v>947</v>
      </c>
      <c r="B731" s="34" t="s">
        <v>2087</v>
      </c>
      <c r="C731" s="34" t="s">
        <v>2088</v>
      </c>
      <c r="D731" s="34" t="s">
        <v>2089</v>
      </c>
      <c r="E731" s="35">
        <v>4735601</v>
      </c>
      <c r="F731" s="36">
        <v>4735601</v>
      </c>
      <c r="G731" s="37">
        <f t="shared" si="34"/>
        <v>331492.07</v>
      </c>
      <c r="H731" s="38">
        <f>G731*(1-'[1]Rapport Lottstift'!$Q$6)</f>
        <v>241356.34202008331</v>
      </c>
      <c r="I731" s="39">
        <f t="shared" si="35"/>
        <v>238942.77859988247</v>
      </c>
      <c r="J731" s="40">
        <f t="shared" si="36"/>
        <v>238942</v>
      </c>
      <c r="K731" s="40">
        <v>238942</v>
      </c>
    </row>
    <row r="732" spans="1:11" s="40" customFormat="1" x14ac:dyDescent="0.25">
      <c r="A732" s="34" t="s">
        <v>947</v>
      </c>
      <c r="B732" s="34" t="s">
        <v>2090</v>
      </c>
      <c r="C732" s="34" t="s">
        <v>2091</v>
      </c>
      <c r="D732" s="34" t="s">
        <v>2092</v>
      </c>
      <c r="E732" s="35">
        <v>4714715</v>
      </c>
      <c r="F732" s="36">
        <v>4714715</v>
      </c>
      <c r="G732" s="37">
        <f t="shared" si="34"/>
        <v>330030.05000000005</v>
      </c>
      <c r="H732" s="38">
        <f>G732*(1-'[1]Rapport Lottstift'!$Q$6)</f>
        <v>240291.85863995241</v>
      </c>
      <c r="I732" s="39">
        <f t="shared" si="35"/>
        <v>237888.94005355288</v>
      </c>
      <c r="J732" s="40">
        <f t="shared" si="36"/>
        <v>237888</v>
      </c>
      <c r="K732" s="40">
        <v>237888</v>
      </c>
    </row>
    <row r="733" spans="1:11" s="40" customFormat="1" x14ac:dyDescent="0.25">
      <c r="A733" s="34" t="s">
        <v>947</v>
      </c>
      <c r="B733" s="34" t="s">
        <v>2093</v>
      </c>
      <c r="C733" s="34" t="s">
        <v>2094</v>
      </c>
      <c r="D733" s="34" t="s">
        <v>2095</v>
      </c>
      <c r="E733" s="35">
        <v>4712536</v>
      </c>
      <c r="F733" s="36">
        <v>4712536</v>
      </c>
      <c r="G733" s="37">
        <f t="shared" si="34"/>
        <v>329877.52</v>
      </c>
      <c r="H733" s="38">
        <f>G733*(1-'[1]Rapport Lottstift'!$Q$6)</f>
        <v>240180.80294305948</v>
      </c>
      <c r="I733" s="39">
        <f t="shared" si="35"/>
        <v>237778.99491362888</v>
      </c>
      <c r="J733" s="40">
        <f t="shared" si="36"/>
        <v>237778</v>
      </c>
      <c r="K733" s="40">
        <v>237778</v>
      </c>
    </row>
    <row r="734" spans="1:11" s="40" customFormat="1" x14ac:dyDescent="0.25">
      <c r="A734" s="34" t="s">
        <v>947</v>
      </c>
      <c r="B734" s="34" t="s">
        <v>2096</v>
      </c>
      <c r="C734" s="34" t="s">
        <v>2097</v>
      </c>
      <c r="D734" s="34" t="s">
        <v>2098</v>
      </c>
      <c r="E734" s="35">
        <v>4705543</v>
      </c>
      <c r="F734" s="36">
        <v>4705543</v>
      </c>
      <c r="G734" s="37">
        <f t="shared" si="34"/>
        <v>329388.01</v>
      </c>
      <c r="H734" s="38">
        <f>G734*(1-'[1]Rapport Lottstift'!$Q$6)</f>
        <v>239824.3951925445</v>
      </c>
      <c r="I734" s="39">
        <f t="shared" si="35"/>
        <v>237426.15124061904</v>
      </c>
      <c r="J734" s="40">
        <f t="shared" si="36"/>
        <v>237426</v>
      </c>
      <c r="K734" s="40">
        <v>237426</v>
      </c>
    </row>
    <row r="735" spans="1:11" s="40" customFormat="1" x14ac:dyDescent="0.25">
      <c r="A735" s="34" t="s">
        <v>947</v>
      </c>
      <c r="B735" s="34" t="s">
        <v>2099</v>
      </c>
      <c r="C735" s="34" t="s">
        <v>2100</v>
      </c>
      <c r="D735" s="34" t="s">
        <v>2101</v>
      </c>
      <c r="E735" s="35">
        <v>4685757</v>
      </c>
      <c r="F735" s="36">
        <v>4685757</v>
      </c>
      <c r="G735" s="37">
        <f t="shared" si="34"/>
        <v>328002.99000000005</v>
      </c>
      <c r="H735" s="38">
        <f>G735*(1-'[1]Rapport Lottstift'!$Q$6)</f>
        <v>238815.97480763259</v>
      </c>
      <c r="I735" s="39">
        <f t="shared" si="35"/>
        <v>236427.81505955628</v>
      </c>
      <c r="J735" s="40">
        <f t="shared" si="36"/>
        <v>236427</v>
      </c>
      <c r="K735" s="40">
        <v>236427</v>
      </c>
    </row>
    <row r="736" spans="1:11" s="40" customFormat="1" x14ac:dyDescent="0.25">
      <c r="A736" s="34" t="s">
        <v>947</v>
      </c>
      <c r="B736" s="34" t="s">
        <v>2102</v>
      </c>
      <c r="C736" s="34" t="s">
        <v>2103</v>
      </c>
      <c r="D736" s="34" t="s">
        <v>2104</v>
      </c>
      <c r="E736" s="35">
        <v>4683137</v>
      </c>
      <c r="F736" s="36">
        <v>4683137</v>
      </c>
      <c r="G736" s="37">
        <f t="shared" si="34"/>
        <v>327819.59000000003</v>
      </c>
      <c r="H736" s="38">
        <f>G736*(1-'[1]Rapport Lottstift'!$Q$6)</f>
        <v>238682.44294629275</v>
      </c>
      <c r="I736" s="39">
        <f t="shared" si="35"/>
        <v>236295.61851682983</v>
      </c>
      <c r="J736" s="40">
        <f t="shared" si="36"/>
        <v>236295</v>
      </c>
      <c r="K736" s="40">
        <v>236295</v>
      </c>
    </row>
    <row r="737" spans="1:11" s="40" customFormat="1" x14ac:dyDescent="0.25">
      <c r="A737" s="34" t="s">
        <v>947</v>
      </c>
      <c r="B737" s="34" t="s">
        <v>2105</v>
      </c>
      <c r="C737" s="34" t="s">
        <v>2106</v>
      </c>
      <c r="D737" s="34" t="s">
        <v>2107</v>
      </c>
      <c r="E737" s="35">
        <v>4670083</v>
      </c>
      <c r="F737" s="36">
        <v>4670083</v>
      </c>
      <c r="G737" s="37">
        <f t="shared" si="34"/>
        <v>326905.81000000006</v>
      </c>
      <c r="H737" s="38">
        <f>G737*(1-'[1]Rapport Lottstift'!$Q$6)</f>
        <v>238017.12809212113</v>
      </c>
      <c r="I737" s="39">
        <f t="shared" si="35"/>
        <v>235636.95681119993</v>
      </c>
      <c r="J737" s="40">
        <f t="shared" si="36"/>
        <v>235636</v>
      </c>
      <c r="K737" s="40">
        <v>235636</v>
      </c>
    </row>
    <row r="738" spans="1:11" s="40" customFormat="1" x14ac:dyDescent="0.25">
      <c r="A738" s="34" t="s">
        <v>947</v>
      </c>
      <c r="B738" s="34" t="s">
        <v>2108</v>
      </c>
      <c r="C738" s="34" t="s">
        <v>2109</v>
      </c>
      <c r="D738" s="34" t="s">
        <v>2110</v>
      </c>
      <c r="E738" s="35">
        <v>4668915</v>
      </c>
      <c r="F738" s="36">
        <v>4668915</v>
      </c>
      <c r="G738" s="37">
        <f t="shared" si="34"/>
        <v>326824.05000000005</v>
      </c>
      <c r="H738" s="38">
        <f>G738*(1-'[1]Rapport Lottstift'!$Q$6)</f>
        <v>237957.59938447041</v>
      </c>
      <c r="I738" s="39">
        <f t="shared" si="35"/>
        <v>235578.02339062569</v>
      </c>
      <c r="J738" s="40">
        <f t="shared" si="36"/>
        <v>235578</v>
      </c>
      <c r="K738" s="40">
        <v>235578</v>
      </c>
    </row>
    <row r="739" spans="1:11" s="40" customFormat="1" x14ac:dyDescent="0.25">
      <c r="A739" s="34" t="s">
        <v>947</v>
      </c>
      <c r="B739" s="34" t="s">
        <v>2111</v>
      </c>
      <c r="C739" s="34" t="s">
        <v>2112</v>
      </c>
      <c r="D739" s="34" t="s">
        <v>2113</v>
      </c>
      <c r="E739" s="35">
        <v>4660413</v>
      </c>
      <c r="F739" s="36">
        <v>4660413</v>
      </c>
      <c r="G739" s="37">
        <f t="shared" si="34"/>
        <v>326228.91000000003</v>
      </c>
      <c r="H739" s="38">
        <f>G739*(1-'[1]Rapport Lottstift'!$Q$6)</f>
        <v>237524.28339778681</v>
      </c>
      <c r="I739" s="39">
        <f t="shared" si="35"/>
        <v>235149.04056380896</v>
      </c>
      <c r="J739" s="40">
        <f t="shared" si="36"/>
        <v>235149</v>
      </c>
      <c r="K739" s="40">
        <v>235149</v>
      </c>
    </row>
    <row r="740" spans="1:11" s="40" customFormat="1" x14ac:dyDescent="0.25">
      <c r="A740" s="34" t="s">
        <v>947</v>
      </c>
      <c r="B740" s="34" t="s">
        <v>2114</v>
      </c>
      <c r="C740" s="34" t="s">
        <v>2115</v>
      </c>
      <c r="D740" s="34" t="s">
        <v>2116</v>
      </c>
      <c r="E740" s="35">
        <v>4656737</v>
      </c>
      <c r="F740" s="36">
        <v>4656737</v>
      </c>
      <c r="G740" s="37">
        <f t="shared" si="34"/>
        <v>325971.59000000003</v>
      </c>
      <c r="H740" s="38">
        <f>G740*(1-'[1]Rapport Lottstift'!$Q$6)</f>
        <v>237336.93106103677</v>
      </c>
      <c r="I740" s="39">
        <f t="shared" si="35"/>
        <v>234963.56175042639</v>
      </c>
      <c r="J740" s="40">
        <f t="shared" si="36"/>
        <v>234963</v>
      </c>
      <c r="K740" s="40">
        <v>234963</v>
      </c>
    </row>
    <row r="741" spans="1:11" s="40" customFormat="1" x14ac:dyDescent="0.25">
      <c r="A741" s="34" t="s">
        <v>947</v>
      </c>
      <c r="B741" s="34" t="s">
        <v>2117</v>
      </c>
      <c r="C741" s="34" t="s">
        <v>2118</v>
      </c>
      <c r="D741" s="34" t="s">
        <v>2119</v>
      </c>
      <c r="E741" s="35">
        <v>4634849</v>
      </c>
      <c r="F741" s="36">
        <v>4634849</v>
      </c>
      <c r="G741" s="37">
        <f t="shared" si="34"/>
        <v>324439.43000000005</v>
      </c>
      <c r="H741" s="38">
        <f>G741*(1-'[1]Rapport Lottstift'!$Q$6)</f>
        <v>236221.37938889727</v>
      </c>
      <c r="I741" s="39">
        <f t="shared" si="35"/>
        <v>233859.16559500829</v>
      </c>
      <c r="J741" s="40">
        <f t="shared" si="36"/>
        <v>233859</v>
      </c>
      <c r="K741" s="40">
        <v>233859</v>
      </c>
    </row>
    <row r="742" spans="1:11" s="40" customFormat="1" x14ac:dyDescent="0.25">
      <c r="A742" s="34" t="s">
        <v>947</v>
      </c>
      <c r="B742" s="34" t="s">
        <v>2120</v>
      </c>
      <c r="C742" s="34" t="s">
        <v>2121</v>
      </c>
      <c r="D742" s="34" t="s">
        <v>2122</v>
      </c>
      <c r="E742" s="35">
        <v>4630434</v>
      </c>
      <c r="F742" s="36">
        <v>4630434</v>
      </c>
      <c r="G742" s="37">
        <f t="shared" si="34"/>
        <v>324130.38</v>
      </c>
      <c r="H742" s="38">
        <f>G742*(1-'[1]Rapport Lottstift'!$Q$6)</f>
        <v>235996.36291263188</v>
      </c>
      <c r="I742" s="39">
        <f t="shared" si="35"/>
        <v>233636.39928350557</v>
      </c>
      <c r="J742" s="40">
        <f t="shared" si="36"/>
        <v>233636</v>
      </c>
      <c r="K742" s="40">
        <v>233636</v>
      </c>
    </row>
    <row r="743" spans="1:11" s="40" customFormat="1" x14ac:dyDescent="0.25">
      <c r="A743" s="34" t="s">
        <v>947</v>
      </c>
      <c r="B743" s="34" t="s">
        <v>2123</v>
      </c>
      <c r="C743" s="34" t="s">
        <v>2124</v>
      </c>
      <c r="D743" s="34" t="s">
        <v>2125</v>
      </c>
      <c r="E743" s="35">
        <v>4622068</v>
      </c>
      <c r="F743" s="36">
        <v>4622068</v>
      </c>
      <c r="G743" s="37">
        <f t="shared" si="34"/>
        <v>323544.76</v>
      </c>
      <c r="H743" s="38">
        <f>G743*(1-'[1]Rapport Lottstift'!$Q$6)</f>
        <v>235569.97835081175</v>
      </c>
      <c r="I743" s="39">
        <f t="shared" si="35"/>
        <v>233214.27856730364</v>
      </c>
      <c r="J743" s="40">
        <f t="shared" si="36"/>
        <v>233214</v>
      </c>
      <c r="K743" s="40">
        <v>233214</v>
      </c>
    </row>
    <row r="744" spans="1:11" s="40" customFormat="1" x14ac:dyDescent="0.25">
      <c r="A744" s="34" t="s">
        <v>947</v>
      </c>
      <c r="B744" s="34" t="s">
        <v>2126</v>
      </c>
      <c r="C744" s="34" t="s">
        <v>2127</v>
      </c>
      <c r="D744" s="34" t="s">
        <v>2128</v>
      </c>
      <c r="E744" s="35">
        <v>4619936</v>
      </c>
      <c r="F744" s="36">
        <v>4619936</v>
      </c>
      <c r="G744" s="37">
        <f t="shared" si="34"/>
        <v>323395.52</v>
      </c>
      <c r="H744" s="38">
        <f>G744*(1-'[1]Rapport Lottstift'!$Q$6)</f>
        <v>235461.31807280547</v>
      </c>
      <c r="I744" s="39">
        <f t="shared" si="35"/>
        <v>233106.70489207743</v>
      </c>
      <c r="J744" s="40">
        <f t="shared" si="36"/>
        <v>233106</v>
      </c>
      <c r="K744" s="40">
        <v>233106</v>
      </c>
    </row>
    <row r="745" spans="1:11" s="40" customFormat="1" x14ac:dyDescent="0.25">
      <c r="A745" s="34" t="s">
        <v>947</v>
      </c>
      <c r="B745" s="34" t="s">
        <v>2129</v>
      </c>
      <c r="C745" s="34" t="s">
        <v>2130</v>
      </c>
      <c r="D745" s="34" t="s">
        <v>2131</v>
      </c>
      <c r="E745" s="35">
        <v>4615737</v>
      </c>
      <c r="F745" s="36">
        <v>4615737</v>
      </c>
      <c r="G745" s="37">
        <f t="shared" si="34"/>
        <v>323101.59000000003</v>
      </c>
      <c r="H745" s="38">
        <f>G745*(1-'[1]Rapport Lottstift'!$Q$6)</f>
        <v>235247.31033014675</v>
      </c>
      <c r="I745" s="39">
        <f t="shared" si="35"/>
        <v>232894.83722684527</v>
      </c>
      <c r="J745" s="40">
        <f t="shared" si="36"/>
        <v>232894</v>
      </c>
      <c r="K745" s="40">
        <v>232894</v>
      </c>
    </row>
    <row r="746" spans="1:11" s="40" customFormat="1" x14ac:dyDescent="0.25">
      <c r="A746" s="34" t="s">
        <v>947</v>
      </c>
      <c r="B746" s="34" t="s">
        <v>2132</v>
      </c>
      <c r="C746" s="34" t="s">
        <v>2133</v>
      </c>
      <c r="D746" s="34" t="s">
        <v>2134</v>
      </c>
      <c r="E746" s="35">
        <v>0</v>
      </c>
      <c r="F746" s="36">
        <v>0</v>
      </c>
      <c r="G746" s="37">
        <f t="shared" si="34"/>
        <v>0</v>
      </c>
      <c r="H746" s="38">
        <f>G746*(1-'[1]Rapport Lottstift'!$Q$6)</f>
        <v>0</v>
      </c>
      <c r="I746" s="39">
        <f t="shared" si="35"/>
        <v>0</v>
      </c>
      <c r="J746" s="40">
        <f t="shared" si="36"/>
        <v>0</v>
      </c>
      <c r="K746" s="40">
        <v>0</v>
      </c>
    </row>
    <row r="747" spans="1:11" s="40" customFormat="1" x14ac:dyDescent="0.25">
      <c r="A747" s="34" t="s">
        <v>947</v>
      </c>
      <c r="B747" s="34" t="s">
        <v>2135</v>
      </c>
      <c r="C747" s="34" t="s">
        <v>2136</v>
      </c>
      <c r="D747" s="34" t="s">
        <v>2137</v>
      </c>
      <c r="E747" s="35">
        <v>4592996</v>
      </c>
      <c r="F747" s="36">
        <v>4592996</v>
      </c>
      <c r="G747" s="37">
        <f t="shared" si="34"/>
        <v>321509.72000000003</v>
      </c>
      <c r="H747" s="38">
        <f>G747*(1-'[1]Rapport Lottstift'!$Q$6)</f>
        <v>234088.28435353289</v>
      </c>
      <c r="I747" s="39">
        <f t="shared" si="35"/>
        <v>231747.40150999755</v>
      </c>
      <c r="J747" s="40">
        <f t="shared" si="36"/>
        <v>231747</v>
      </c>
      <c r="K747" s="40">
        <v>231747</v>
      </c>
    </row>
    <row r="748" spans="1:11" s="40" customFormat="1" x14ac:dyDescent="0.25">
      <c r="A748" s="34" t="s">
        <v>947</v>
      </c>
      <c r="B748" s="34" t="s">
        <v>2138</v>
      </c>
      <c r="C748" s="34" t="s">
        <v>2139</v>
      </c>
      <c r="D748" s="34" t="s">
        <v>2140</v>
      </c>
      <c r="E748" s="35">
        <v>4586105</v>
      </c>
      <c r="F748" s="36">
        <v>4586105</v>
      </c>
      <c r="G748" s="37">
        <f t="shared" si="34"/>
        <v>321027.35000000003</v>
      </c>
      <c r="H748" s="38">
        <f>G748*(1-'[1]Rapport Lottstift'!$Q$6)</f>
        <v>233737.07517166549</v>
      </c>
      <c r="I748" s="39">
        <f t="shared" si="35"/>
        <v>231399.70441994883</v>
      </c>
      <c r="J748" s="40">
        <f t="shared" si="36"/>
        <v>231399</v>
      </c>
      <c r="K748" s="40">
        <v>231399</v>
      </c>
    </row>
    <row r="749" spans="1:11" s="40" customFormat="1" x14ac:dyDescent="0.25">
      <c r="A749" s="34" t="s">
        <v>947</v>
      </c>
      <c r="B749" s="34" t="s">
        <v>2141</v>
      </c>
      <c r="C749" s="34" t="s">
        <v>2142</v>
      </c>
      <c r="D749" s="34" t="s">
        <v>2143</v>
      </c>
      <c r="E749" s="35">
        <v>4572393</v>
      </c>
      <c r="F749" s="36">
        <v>4572393</v>
      </c>
      <c r="G749" s="37">
        <f t="shared" si="34"/>
        <v>320067.51</v>
      </c>
      <c r="H749" s="38">
        <f>G749*(1-'[1]Rapport Lottstift'!$Q$6)</f>
        <v>233038.224453081</v>
      </c>
      <c r="I749" s="39">
        <f t="shared" si="35"/>
        <v>230707.8422085502</v>
      </c>
      <c r="J749" s="40">
        <f t="shared" si="36"/>
        <v>230707</v>
      </c>
      <c r="K749" s="40">
        <v>230707</v>
      </c>
    </row>
    <row r="750" spans="1:11" s="40" customFormat="1" x14ac:dyDescent="0.25">
      <c r="A750" s="34" t="s">
        <v>947</v>
      </c>
      <c r="B750" s="34" t="s">
        <v>2144</v>
      </c>
      <c r="C750" s="34" t="s">
        <v>2145</v>
      </c>
      <c r="D750" s="34" t="s">
        <v>2146</v>
      </c>
      <c r="E750" s="35">
        <v>4572238</v>
      </c>
      <c r="F750" s="36">
        <v>4572238</v>
      </c>
      <c r="G750" s="37">
        <f t="shared" si="34"/>
        <v>320056.66000000003</v>
      </c>
      <c r="H750" s="38">
        <f>G750*(1-'[1]Rapport Lottstift'!$Q$6)</f>
        <v>233030.32466739105</v>
      </c>
      <c r="I750" s="39">
        <f t="shared" si="35"/>
        <v>230700.02142071712</v>
      </c>
      <c r="J750" s="40">
        <f t="shared" si="36"/>
        <v>230700</v>
      </c>
      <c r="K750" s="40">
        <v>230700</v>
      </c>
    </row>
    <row r="751" spans="1:11" s="40" customFormat="1" x14ac:dyDescent="0.25">
      <c r="A751" s="34" t="s">
        <v>947</v>
      </c>
      <c r="B751" s="34" t="s">
        <v>2147</v>
      </c>
      <c r="C751" s="34" t="s">
        <v>2148</v>
      </c>
      <c r="D751" s="34" t="s">
        <v>2149</v>
      </c>
      <c r="E751" s="35">
        <v>4561760</v>
      </c>
      <c r="F751" s="36">
        <v>4561760</v>
      </c>
      <c r="G751" s="37">
        <f t="shared" si="34"/>
        <v>319323.2</v>
      </c>
      <c r="H751" s="38">
        <f>G751*(1-'[1]Rapport Lottstift'!$Q$6)</f>
        <v>232496.29915475042</v>
      </c>
      <c r="I751" s="39">
        <f t="shared" si="35"/>
        <v>230171.33616320291</v>
      </c>
      <c r="J751" s="40">
        <f t="shared" si="36"/>
        <v>230171</v>
      </c>
      <c r="K751" s="40">
        <v>230171</v>
      </c>
    </row>
    <row r="752" spans="1:11" s="40" customFormat="1" x14ac:dyDescent="0.25">
      <c r="A752" s="34" t="s">
        <v>947</v>
      </c>
      <c r="B752" s="34" t="s">
        <v>2150</v>
      </c>
      <c r="C752" s="34" t="s">
        <v>2151</v>
      </c>
      <c r="D752" s="34" t="s">
        <v>2152</v>
      </c>
      <c r="E752" s="35">
        <v>4553481</v>
      </c>
      <c r="F752" s="36">
        <v>4553481</v>
      </c>
      <c r="G752" s="37">
        <f t="shared" si="34"/>
        <v>318743.67000000004</v>
      </c>
      <c r="H752" s="38">
        <f>G752*(1-'[1]Rapport Lottstift'!$Q$6)</f>
        <v>232074.34866618854</v>
      </c>
      <c r="I752" s="39">
        <f t="shared" si="35"/>
        <v>229753.60517952664</v>
      </c>
      <c r="J752" s="40">
        <f t="shared" si="36"/>
        <v>229753</v>
      </c>
      <c r="K752" s="40">
        <v>229753</v>
      </c>
    </row>
    <row r="753" spans="1:11" s="40" customFormat="1" x14ac:dyDescent="0.25">
      <c r="A753" s="34" t="s">
        <v>947</v>
      </c>
      <c r="B753" s="34" t="s">
        <v>2153</v>
      </c>
      <c r="C753" s="34" t="s">
        <v>2154</v>
      </c>
      <c r="D753" s="34" t="s">
        <v>2155</v>
      </c>
      <c r="E753" s="35">
        <v>4553099</v>
      </c>
      <c r="F753" s="36">
        <v>4553099</v>
      </c>
      <c r="G753" s="37">
        <f t="shared" si="34"/>
        <v>318716.93000000005</v>
      </c>
      <c r="H753" s="38">
        <f>G753*(1-'[1]Rapport Lottstift'!$Q$6)</f>
        <v>232054.87951693975</v>
      </c>
      <c r="I753" s="39">
        <f t="shared" si="35"/>
        <v>229734.33072177036</v>
      </c>
      <c r="J753" s="40">
        <f t="shared" si="36"/>
        <v>229734</v>
      </c>
      <c r="K753" s="40">
        <v>229734</v>
      </c>
    </row>
    <row r="754" spans="1:11" s="40" customFormat="1" x14ac:dyDescent="0.25">
      <c r="A754" s="34" t="s">
        <v>947</v>
      </c>
      <c r="B754" s="34" t="s">
        <v>2156</v>
      </c>
      <c r="C754" s="34" t="s">
        <v>2157</v>
      </c>
      <c r="D754" s="34" t="s">
        <v>2158</v>
      </c>
      <c r="E754" s="35">
        <v>4549783</v>
      </c>
      <c r="F754" s="36">
        <v>4549783</v>
      </c>
      <c r="G754" s="37">
        <f t="shared" si="34"/>
        <v>318484.81000000006</v>
      </c>
      <c r="H754" s="38">
        <f>G754*(1-'[1]Rapport Lottstift'!$Q$6)</f>
        <v>231885.87506953412</v>
      </c>
      <c r="I754" s="39">
        <f t="shared" si="35"/>
        <v>229567.01631883878</v>
      </c>
      <c r="J754" s="40">
        <f t="shared" si="36"/>
        <v>229567</v>
      </c>
      <c r="K754" s="40">
        <v>229567</v>
      </c>
    </row>
    <row r="755" spans="1:11" s="40" customFormat="1" x14ac:dyDescent="0.25">
      <c r="A755" s="34" t="s">
        <v>947</v>
      </c>
      <c r="B755" s="34" t="s">
        <v>2159</v>
      </c>
      <c r="C755" s="34" t="s">
        <v>2160</v>
      </c>
      <c r="D755" s="34" t="s">
        <v>2161</v>
      </c>
      <c r="E755" s="35">
        <v>4549097</v>
      </c>
      <c r="F755" s="36">
        <v>4549097</v>
      </c>
      <c r="G755" s="37">
        <f t="shared" si="34"/>
        <v>318436.79000000004</v>
      </c>
      <c r="H755" s="38">
        <f>G755*(1-'[1]Rapport Lottstift'!$Q$6)</f>
        <v>231850.91214706117</v>
      </c>
      <c r="I755" s="39">
        <f t="shared" si="35"/>
        <v>229532.40302559055</v>
      </c>
      <c r="J755" s="40">
        <f t="shared" si="36"/>
        <v>229532</v>
      </c>
      <c r="K755" s="40">
        <v>229532</v>
      </c>
    </row>
    <row r="756" spans="1:11" s="40" customFormat="1" x14ac:dyDescent="0.25">
      <c r="A756" s="34" t="s">
        <v>947</v>
      </c>
      <c r="B756" s="34" t="s">
        <v>2162</v>
      </c>
      <c r="C756" s="34" t="s">
        <v>2163</v>
      </c>
      <c r="D756" s="34" t="s">
        <v>2164</v>
      </c>
      <c r="E756" s="35">
        <v>4549095</v>
      </c>
      <c r="F756" s="36">
        <v>4549095</v>
      </c>
      <c r="G756" s="37">
        <f t="shared" si="34"/>
        <v>318436.65000000002</v>
      </c>
      <c r="H756" s="38">
        <f>G756*(1-'[1]Rapport Lottstift'!$Q$6)</f>
        <v>231850.81021434258</v>
      </c>
      <c r="I756" s="39">
        <f t="shared" si="35"/>
        <v>229532.30211219916</v>
      </c>
      <c r="J756" s="40">
        <f t="shared" si="36"/>
        <v>229532</v>
      </c>
      <c r="K756" s="40">
        <v>229532</v>
      </c>
    </row>
    <row r="757" spans="1:11" s="40" customFormat="1" x14ac:dyDescent="0.25">
      <c r="A757" s="34" t="s">
        <v>947</v>
      </c>
      <c r="B757" s="34" t="s">
        <v>2165</v>
      </c>
      <c r="C757" s="34" t="s">
        <v>2166</v>
      </c>
      <c r="D757" s="34" t="s">
        <v>2167</v>
      </c>
      <c r="E757" s="35">
        <v>4548806</v>
      </c>
      <c r="F757" s="36">
        <v>4548806</v>
      </c>
      <c r="G757" s="37">
        <f t="shared" si="34"/>
        <v>318416.42000000004</v>
      </c>
      <c r="H757" s="38">
        <f>G757*(1-'[1]Rapport Lottstift'!$Q$6)</f>
        <v>231836.08093650779</v>
      </c>
      <c r="I757" s="39">
        <f t="shared" si="35"/>
        <v>229517.7201271427</v>
      </c>
      <c r="J757" s="40">
        <f t="shared" si="36"/>
        <v>229517</v>
      </c>
      <c r="K757" s="40">
        <v>229517</v>
      </c>
    </row>
    <row r="758" spans="1:11" s="40" customFormat="1" x14ac:dyDescent="0.25">
      <c r="A758" s="34" t="s">
        <v>947</v>
      </c>
      <c r="B758" s="34" t="s">
        <v>2168</v>
      </c>
      <c r="C758" s="34" t="s">
        <v>2169</v>
      </c>
      <c r="D758" s="34" t="s">
        <v>2170</v>
      </c>
      <c r="E758" s="35">
        <v>4548355</v>
      </c>
      <c r="F758" s="36">
        <v>4548355</v>
      </c>
      <c r="G758" s="37">
        <f t="shared" si="34"/>
        <v>318384.85000000003</v>
      </c>
      <c r="H758" s="38">
        <f>G758*(1-'[1]Rapport Lottstift'!$Q$6)</f>
        <v>231813.095108468</v>
      </c>
      <c r="I758" s="39">
        <f t="shared" si="35"/>
        <v>229494.96415738331</v>
      </c>
      <c r="J758" s="40">
        <f t="shared" si="36"/>
        <v>229494</v>
      </c>
      <c r="K758" s="40">
        <v>229494</v>
      </c>
    </row>
    <row r="759" spans="1:11" s="40" customFormat="1" x14ac:dyDescent="0.25">
      <c r="A759" s="34" t="s">
        <v>947</v>
      </c>
      <c r="B759" s="34" t="s">
        <v>2171</v>
      </c>
      <c r="C759" s="34" t="s">
        <v>2172</v>
      </c>
      <c r="D759" s="34" t="s">
        <v>2173</v>
      </c>
      <c r="E759" s="35">
        <v>4542461</v>
      </c>
      <c r="F759" s="36">
        <v>4542461</v>
      </c>
      <c r="G759" s="37">
        <f t="shared" si="34"/>
        <v>317972.27</v>
      </c>
      <c r="H759" s="38">
        <f>G759*(1-'[1]Rapport Lottstift'!$Q$6)</f>
        <v>231512.69938681272</v>
      </c>
      <c r="I759" s="39">
        <f t="shared" si="35"/>
        <v>229197.5723929446</v>
      </c>
      <c r="J759" s="40">
        <f t="shared" si="36"/>
        <v>229197</v>
      </c>
      <c r="K759" s="40">
        <v>229197</v>
      </c>
    </row>
    <row r="760" spans="1:11" s="40" customFormat="1" x14ac:dyDescent="0.25">
      <c r="A760" s="34" t="s">
        <v>947</v>
      </c>
      <c r="B760" s="34" t="s">
        <v>2174</v>
      </c>
      <c r="C760" s="34" t="s">
        <v>2175</v>
      </c>
      <c r="D760" s="34" t="s">
        <v>2176</v>
      </c>
      <c r="E760" s="35">
        <v>4515414</v>
      </c>
      <c r="F760" s="36">
        <v>4515414</v>
      </c>
      <c r="G760" s="37">
        <f t="shared" si="34"/>
        <v>316078.98000000004</v>
      </c>
      <c r="H760" s="38">
        <f>G760*(1-'[1]Rapport Lottstift'!$Q$6)</f>
        <v>230134.2122670961</v>
      </c>
      <c r="I760" s="39">
        <f t="shared" si="35"/>
        <v>227832.87014442513</v>
      </c>
      <c r="J760" s="40">
        <f t="shared" si="36"/>
        <v>227832</v>
      </c>
      <c r="K760" s="40">
        <v>227832</v>
      </c>
    </row>
    <row r="761" spans="1:11" s="40" customFormat="1" x14ac:dyDescent="0.25">
      <c r="A761" s="34" t="s">
        <v>947</v>
      </c>
      <c r="B761" s="34" t="s">
        <v>2177</v>
      </c>
      <c r="C761" s="34" t="s">
        <v>2178</v>
      </c>
      <c r="D761" s="34" t="s">
        <v>2179</v>
      </c>
      <c r="E761" s="35">
        <v>4505360</v>
      </c>
      <c r="F761" s="36">
        <v>4505360</v>
      </c>
      <c r="G761" s="37">
        <f t="shared" si="34"/>
        <v>315375.2</v>
      </c>
      <c r="H761" s="38">
        <f>G761*(1-'[1]Rapport Lottstift'!$Q$6)</f>
        <v>229621.79649079443</v>
      </c>
      <c r="I761" s="39">
        <f t="shared" si="35"/>
        <v>227325.57852588649</v>
      </c>
      <c r="J761" s="40">
        <f t="shared" si="36"/>
        <v>227325</v>
      </c>
      <c r="K761" s="40">
        <v>227325</v>
      </c>
    </row>
    <row r="762" spans="1:11" s="40" customFormat="1" x14ac:dyDescent="0.25">
      <c r="A762" s="34" t="s">
        <v>947</v>
      </c>
      <c r="B762" s="34" t="s">
        <v>2180</v>
      </c>
      <c r="C762" s="34" t="s">
        <v>2181</v>
      </c>
      <c r="D762" s="34" t="s">
        <v>2182</v>
      </c>
      <c r="E762" s="35">
        <v>4500578</v>
      </c>
      <c r="F762" s="36">
        <v>4500578</v>
      </c>
      <c r="G762" s="37">
        <f t="shared" si="34"/>
        <v>315040.46000000002</v>
      </c>
      <c r="H762" s="38">
        <f>G762*(1-'[1]Rapport Lottstift'!$Q$6)</f>
        <v>229378.07536066964</v>
      </c>
      <c r="I762" s="39">
        <f t="shared" si="35"/>
        <v>227084.29460706294</v>
      </c>
      <c r="J762" s="40">
        <f t="shared" si="36"/>
        <v>227084</v>
      </c>
      <c r="K762" s="40">
        <v>227084</v>
      </c>
    </row>
    <row r="763" spans="1:11" s="40" customFormat="1" x14ac:dyDescent="0.25">
      <c r="A763" s="34" t="s">
        <v>947</v>
      </c>
      <c r="B763" s="34" t="s">
        <v>2183</v>
      </c>
      <c r="C763" s="34" t="s">
        <v>2184</v>
      </c>
      <c r="D763" s="34" t="s">
        <v>2185</v>
      </c>
      <c r="E763" s="35">
        <v>4488227</v>
      </c>
      <c r="F763" s="36">
        <v>4488227</v>
      </c>
      <c r="G763" s="37">
        <f t="shared" si="34"/>
        <v>314175.89</v>
      </c>
      <c r="H763" s="38">
        <f>G763*(1-'[1]Rapport Lottstift'!$Q$6)</f>
        <v>228748.58985707886</v>
      </c>
      <c r="I763" s="39">
        <f t="shared" si="35"/>
        <v>226461.10395850806</v>
      </c>
      <c r="J763" s="40">
        <f t="shared" si="36"/>
        <v>226461</v>
      </c>
      <c r="K763" s="40">
        <v>226461</v>
      </c>
    </row>
    <row r="764" spans="1:11" s="40" customFormat="1" x14ac:dyDescent="0.25">
      <c r="A764" s="34" t="s">
        <v>947</v>
      </c>
      <c r="B764" s="34" t="s">
        <v>2186</v>
      </c>
      <c r="C764" s="34" t="s">
        <v>2187</v>
      </c>
      <c r="D764" s="34" t="s">
        <v>2188</v>
      </c>
      <c r="E764" s="35">
        <v>4479000</v>
      </c>
      <c r="F764" s="36">
        <v>4479000</v>
      </c>
      <c r="G764" s="37">
        <f t="shared" si="34"/>
        <v>313530.00000000006</v>
      </c>
      <c r="H764" s="38">
        <f>G764*(1-'[1]Rapport Lottstift'!$Q$6)</f>
        <v>228278.32325991004</v>
      </c>
      <c r="I764" s="39">
        <f t="shared" si="35"/>
        <v>225995.54002731096</v>
      </c>
      <c r="J764" s="40">
        <f t="shared" si="36"/>
        <v>225995</v>
      </c>
      <c r="K764" s="40">
        <v>225995</v>
      </c>
    </row>
    <row r="765" spans="1:11" s="40" customFormat="1" x14ac:dyDescent="0.25">
      <c r="A765" s="34" t="s">
        <v>947</v>
      </c>
      <c r="B765" s="34" t="s">
        <v>2189</v>
      </c>
      <c r="C765" s="34" t="s">
        <v>2190</v>
      </c>
      <c r="D765" s="34" t="s">
        <v>2191</v>
      </c>
      <c r="E765" s="35">
        <v>4472369</v>
      </c>
      <c r="F765" s="36">
        <v>4472369</v>
      </c>
      <c r="G765" s="37">
        <f t="shared" si="34"/>
        <v>313065.83</v>
      </c>
      <c r="H765" s="38">
        <f>G765*(1-'[1]Rapport Lottstift'!$Q$6)</f>
        <v>227940.36533145804</v>
      </c>
      <c r="I765" s="39">
        <f t="shared" si="35"/>
        <v>225660.96167814347</v>
      </c>
      <c r="J765" s="40">
        <f t="shared" si="36"/>
        <v>225660</v>
      </c>
      <c r="K765" s="40">
        <v>225660</v>
      </c>
    </row>
    <row r="766" spans="1:11" s="40" customFormat="1" x14ac:dyDescent="0.25">
      <c r="A766" s="34" t="s">
        <v>947</v>
      </c>
      <c r="B766" s="34" t="s">
        <v>2192</v>
      </c>
      <c r="C766" s="34" t="s">
        <v>2193</v>
      </c>
      <c r="D766" s="34" t="s">
        <v>2194</v>
      </c>
      <c r="E766" s="35">
        <v>4470893</v>
      </c>
      <c r="F766" s="36">
        <v>4470893</v>
      </c>
      <c r="G766" s="37">
        <f t="shared" si="34"/>
        <v>312962.51</v>
      </c>
      <c r="H766" s="38">
        <f>G766*(1-'[1]Rapport Lottstift'!$Q$6)</f>
        <v>227865.13898514598</v>
      </c>
      <c r="I766" s="39">
        <f t="shared" si="35"/>
        <v>225586.48759529451</v>
      </c>
      <c r="J766" s="40">
        <f t="shared" si="36"/>
        <v>225586</v>
      </c>
      <c r="K766" s="40">
        <v>225586</v>
      </c>
    </row>
    <row r="767" spans="1:11" s="40" customFormat="1" x14ac:dyDescent="0.25">
      <c r="A767" s="34" t="s">
        <v>947</v>
      </c>
      <c r="B767" s="34" t="s">
        <v>2195</v>
      </c>
      <c r="C767" s="34" t="s">
        <v>2196</v>
      </c>
      <c r="D767" s="34" t="s">
        <v>2197</v>
      </c>
      <c r="E767" s="35">
        <v>4469917</v>
      </c>
      <c r="F767" s="36">
        <v>4469917</v>
      </c>
      <c r="G767" s="37">
        <f t="shared" si="34"/>
        <v>312894.19</v>
      </c>
      <c r="H767" s="38">
        <f>G767*(1-'[1]Rapport Lottstift'!$Q$6)</f>
        <v>227815.39581847895</v>
      </c>
      <c r="I767" s="39">
        <f t="shared" si="35"/>
        <v>225537.24186029416</v>
      </c>
      <c r="J767" s="40">
        <f t="shared" si="36"/>
        <v>225537</v>
      </c>
      <c r="K767" s="40">
        <v>225537</v>
      </c>
    </row>
    <row r="768" spans="1:11" s="40" customFormat="1" x14ac:dyDescent="0.25">
      <c r="A768" s="34" t="s">
        <v>947</v>
      </c>
      <c r="B768" s="34" t="s">
        <v>2198</v>
      </c>
      <c r="C768" s="34" t="s">
        <v>2199</v>
      </c>
      <c r="D768" s="34" t="s">
        <v>2200</v>
      </c>
      <c r="E768" s="35">
        <v>4452628</v>
      </c>
      <c r="F768" s="36">
        <v>4452628</v>
      </c>
      <c r="G768" s="37">
        <f t="shared" si="34"/>
        <v>311683.96000000002</v>
      </c>
      <c r="H768" s="38">
        <f>G768*(1-'[1]Rapport Lottstift'!$Q$6)</f>
        <v>226934.23843271413</v>
      </c>
      <c r="I768" s="39">
        <f t="shared" si="35"/>
        <v>224664.89604838699</v>
      </c>
      <c r="J768" s="40">
        <f t="shared" si="36"/>
        <v>224664</v>
      </c>
      <c r="K768" s="40">
        <v>224664</v>
      </c>
    </row>
    <row r="769" spans="1:11" s="40" customFormat="1" x14ac:dyDescent="0.25">
      <c r="A769" s="34" t="s">
        <v>947</v>
      </c>
      <c r="B769" s="34" t="s">
        <v>2201</v>
      </c>
      <c r="C769" s="34" t="s">
        <v>2202</v>
      </c>
      <c r="D769" s="34" t="s">
        <v>2203</v>
      </c>
      <c r="E769" s="35">
        <v>4451229</v>
      </c>
      <c r="F769" s="36">
        <v>4451229</v>
      </c>
      <c r="G769" s="37">
        <f t="shared" si="34"/>
        <v>311586.03000000003</v>
      </c>
      <c r="H769" s="38">
        <f>G769*(1-'[1]Rapport Lottstift'!$Q$6)</f>
        <v>226862.93649606744</v>
      </c>
      <c r="I769" s="39">
        <f t="shared" si="35"/>
        <v>224594.30713110676</v>
      </c>
      <c r="J769" s="40">
        <f t="shared" si="36"/>
        <v>224594</v>
      </c>
      <c r="K769" s="40">
        <v>224594</v>
      </c>
    </row>
    <row r="770" spans="1:11" s="40" customFormat="1" x14ac:dyDescent="0.25">
      <c r="A770" s="34" t="s">
        <v>947</v>
      </c>
      <c r="B770" s="34" t="s">
        <v>2204</v>
      </c>
      <c r="C770" s="34" t="s">
        <v>2205</v>
      </c>
      <c r="D770" s="34" t="s">
        <v>2206</v>
      </c>
      <c r="E770" s="35">
        <v>4447699</v>
      </c>
      <c r="F770" s="36">
        <v>4447699</v>
      </c>
      <c r="G770" s="37">
        <f t="shared" si="34"/>
        <v>311338.93000000005</v>
      </c>
      <c r="H770" s="38">
        <f>G770*(1-'[1]Rapport Lottstift'!$Q$6)</f>
        <v>226683.02524777377</v>
      </c>
      <c r="I770" s="39">
        <f t="shared" si="35"/>
        <v>224416.19499529601</v>
      </c>
      <c r="J770" s="40">
        <f t="shared" si="36"/>
        <v>224416</v>
      </c>
      <c r="K770" s="40">
        <v>224416</v>
      </c>
    </row>
    <row r="771" spans="1:11" s="40" customFormat="1" x14ac:dyDescent="0.25">
      <c r="A771" s="34" t="s">
        <v>947</v>
      </c>
      <c r="B771" s="34" t="s">
        <v>2207</v>
      </c>
      <c r="C771" s="34" t="s">
        <v>2208</v>
      </c>
      <c r="D771" s="34" t="s">
        <v>2209</v>
      </c>
      <c r="E771" s="35">
        <v>4443929</v>
      </c>
      <c r="F771" s="36">
        <v>4443929</v>
      </c>
      <c r="G771" s="37">
        <f t="shared" si="34"/>
        <v>311075.03000000003</v>
      </c>
      <c r="H771" s="38">
        <f>G771*(1-'[1]Rapport Lottstift'!$Q$6)</f>
        <v>226490.88207325045</v>
      </c>
      <c r="I771" s="39">
        <f t="shared" si="35"/>
        <v>224225.97325251796</v>
      </c>
      <c r="J771" s="40">
        <f t="shared" si="36"/>
        <v>224225</v>
      </c>
      <c r="K771" s="40">
        <v>224225</v>
      </c>
    </row>
    <row r="772" spans="1:11" s="40" customFormat="1" x14ac:dyDescent="0.25">
      <c r="A772" s="34" t="s">
        <v>947</v>
      </c>
      <c r="B772" s="34" t="s">
        <v>2210</v>
      </c>
      <c r="C772" s="34" t="s">
        <v>2211</v>
      </c>
      <c r="D772" s="34" t="s">
        <v>2212</v>
      </c>
      <c r="E772" s="35">
        <v>4435966</v>
      </c>
      <c r="F772" s="36">
        <v>4435966</v>
      </c>
      <c r="G772" s="37">
        <f t="shared" si="34"/>
        <v>310517.62000000005</v>
      </c>
      <c r="H772" s="38">
        <f>G772*(1-'[1]Rapport Lottstift'!$Q$6)</f>
        <v>226085.0369542242</v>
      </c>
      <c r="I772" s="39">
        <f t="shared" si="35"/>
        <v>223824.18658468194</v>
      </c>
      <c r="J772" s="40">
        <f t="shared" si="36"/>
        <v>223824</v>
      </c>
      <c r="K772" s="40">
        <v>223824</v>
      </c>
    </row>
    <row r="773" spans="1:11" s="40" customFormat="1" x14ac:dyDescent="0.25">
      <c r="A773" s="34" t="s">
        <v>947</v>
      </c>
      <c r="B773" s="34" t="s">
        <v>2213</v>
      </c>
      <c r="C773" s="34" t="s">
        <v>2214</v>
      </c>
      <c r="D773" s="34" t="s">
        <v>2215</v>
      </c>
      <c r="E773" s="35">
        <v>4417987</v>
      </c>
      <c r="F773" s="36">
        <v>4417987</v>
      </c>
      <c r="G773" s="37">
        <f t="shared" si="34"/>
        <v>309259.09000000003</v>
      </c>
      <c r="H773" s="38">
        <f>G773*(1-'[1]Rapport Lottstift'!$Q$6)</f>
        <v>225168.71278054925</v>
      </c>
      <c r="I773" s="39">
        <f t="shared" si="35"/>
        <v>222917.02565274376</v>
      </c>
      <c r="J773" s="40">
        <f t="shared" si="36"/>
        <v>222917</v>
      </c>
      <c r="K773" s="40">
        <v>222917</v>
      </c>
    </row>
    <row r="774" spans="1:11" s="40" customFormat="1" x14ac:dyDescent="0.25">
      <c r="A774" s="34" t="s">
        <v>947</v>
      </c>
      <c r="B774" s="34" t="s">
        <v>2216</v>
      </c>
      <c r="C774" s="34" t="s">
        <v>2217</v>
      </c>
      <c r="D774" s="34" t="s">
        <v>2218</v>
      </c>
      <c r="E774" s="35">
        <v>4414073</v>
      </c>
      <c r="F774" s="36">
        <v>4414073</v>
      </c>
      <c r="G774" s="37">
        <f t="shared" ref="G774:G837" si="37">F774*0.07</f>
        <v>308985.11000000004</v>
      </c>
      <c r="H774" s="38">
        <f>G774*(1-'[1]Rapport Lottstift'!$Q$6)</f>
        <v>224969.23045028822</v>
      </c>
      <c r="I774" s="39">
        <f t="shared" ref="I774:I837" si="38">H774*0.99</f>
        <v>222719.53814578534</v>
      </c>
      <c r="J774" s="40">
        <f t="shared" ref="J774:J837" si="39">INT(I774)</f>
        <v>222719</v>
      </c>
      <c r="K774" s="40">
        <v>222719</v>
      </c>
    </row>
    <row r="775" spans="1:11" s="40" customFormat="1" x14ac:dyDescent="0.25">
      <c r="A775" s="34" t="s">
        <v>947</v>
      </c>
      <c r="B775" s="34" t="s">
        <v>2219</v>
      </c>
      <c r="C775" s="34" t="s">
        <v>2220</v>
      </c>
      <c r="D775" s="34" t="s">
        <v>2221</v>
      </c>
      <c r="E775" s="35">
        <v>4403350</v>
      </c>
      <c r="F775" s="36">
        <v>4403350</v>
      </c>
      <c r="G775" s="37">
        <f t="shared" si="37"/>
        <v>308234.50000000006</v>
      </c>
      <c r="H775" s="38">
        <f>G775*(1-'[1]Rapport Lottstift'!$Q$6)</f>
        <v>224422.71817962156</v>
      </c>
      <c r="I775" s="39">
        <f t="shared" si="38"/>
        <v>222178.49099782534</v>
      </c>
      <c r="J775" s="40">
        <f t="shared" si="39"/>
        <v>222178</v>
      </c>
      <c r="K775" s="40">
        <v>222178</v>
      </c>
    </row>
    <row r="776" spans="1:11" s="40" customFormat="1" x14ac:dyDescent="0.25">
      <c r="A776" s="34" t="s">
        <v>947</v>
      </c>
      <c r="B776" s="34" t="s">
        <v>2222</v>
      </c>
      <c r="C776" s="34" t="s">
        <v>2223</v>
      </c>
      <c r="D776" s="34" t="s">
        <v>2224</v>
      </c>
      <c r="E776" s="35">
        <v>4399524</v>
      </c>
      <c r="F776" s="36">
        <v>4399524</v>
      </c>
      <c r="G776" s="37">
        <f t="shared" si="37"/>
        <v>307966.68000000005</v>
      </c>
      <c r="H776" s="38">
        <f>G776*(1-'[1]Rapport Lottstift'!$Q$6)</f>
        <v>224227.72088897802</v>
      </c>
      <c r="I776" s="39">
        <f t="shared" si="38"/>
        <v>221985.44368008824</v>
      </c>
      <c r="J776" s="40">
        <f t="shared" si="39"/>
        <v>221985</v>
      </c>
      <c r="K776" s="40">
        <v>221985</v>
      </c>
    </row>
    <row r="777" spans="1:11" s="40" customFormat="1" x14ac:dyDescent="0.25">
      <c r="A777" s="34" t="s">
        <v>947</v>
      </c>
      <c r="B777" s="34" t="s">
        <v>2225</v>
      </c>
      <c r="C777" s="34" t="s">
        <v>2226</v>
      </c>
      <c r="D777" s="34" t="s">
        <v>2227</v>
      </c>
      <c r="E777" s="35">
        <v>4399326</v>
      </c>
      <c r="F777" s="36">
        <v>4399326</v>
      </c>
      <c r="G777" s="37">
        <f t="shared" si="37"/>
        <v>307952.82</v>
      </c>
      <c r="H777" s="38">
        <f>G777*(1-'[1]Rapport Lottstift'!$Q$6)</f>
        <v>224217.62954983854</v>
      </c>
      <c r="I777" s="39">
        <f t="shared" si="38"/>
        <v>221975.45325434016</v>
      </c>
      <c r="J777" s="40">
        <f t="shared" si="39"/>
        <v>221975</v>
      </c>
      <c r="K777" s="40">
        <v>221975</v>
      </c>
    </row>
    <row r="778" spans="1:11" s="40" customFormat="1" x14ac:dyDescent="0.25">
      <c r="A778" s="34" t="s">
        <v>947</v>
      </c>
      <c r="B778" s="34" t="s">
        <v>2228</v>
      </c>
      <c r="C778" s="34" t="s">
        <v>2229</v>
      </c>
      <c r="D778" s="34" t="s">
        <v>2230</v>
      </c>
      <c r="E778" s="35">
        <v>4391855</v>
      </c>
      <c r="F778" s="36">
        <v>4391855</v>
      </c>
      <c r="G778" s="37">
        <f t="shared" si="37"/>
        <v>307429.85000000003</v>
      </c>
      <c r="H778" s="38">
        <f>G778*(1-'[1]Rapport Lottstift'!$Q$6)</f>
        <v>223836.85987958297</v>
      </c>
      <c r="I778" s="39">
        <f t="shared" si="38"/>
        <v>221598.49128078713</v>
      </c>
      <c r="J778" s="40">
        <f t="shared" si="39"/>
        <v>221598</v>
      </c>
      <c r="K778" s="40">
        <v>221598</v>
      </c>
    </row>
    <row r="779" spans="1:11" s="40" customFormat="1" x14ac:dyDescent="0.25">
      <c r="A779" s="34" t="s">
        <v>947</v>
      </c>
      <c r="B779" s="34" t="s">
        <v>2231</v>
      </c>
      <c r="C779" s="34" t="s">
        <v>2232</v>
      </c>
      <c r="D779" s="34" t="s">
        <v>2233</v>
      </c>
      <c r="E779" s="35">
        <v>4389318</v>
      </c>
      <c r="F779" s="36">
        <v>4389318</v>
      </c>
      <c r="G779" s="37">
        <f t="shared" si="37"/>
        <v>307252.26</v>
      </c>
      <c r="H779" s="38">
        <f>G779*(1-'[1]Rapport Lottstift'!$Q$6)</f>
        <v>223707.55822606423</v>
      </c>
      <c r="I779" s="39">
        <f t="shared" si="38"/>
        <v>221470.48264380358</v>
      </c>
      <c r="J779" s="40">
        <f t="shared" si="39"/>
        <v>221470</v>
      </c>
      <c r="K779" s="40">
        <v>221470</v>
      </c>
    </row>
    <row r="780" spans="1:11" s="40" customFormat="1" x14ac:dyDescent="0.25">
      <c r="A780" s="34" t="s">
        <v>947</v>
      </c>
      <c r="B780" s="34" t="s">
        <v>2234</v>
      </c>
      <c r="C780" s="34" t="s">
        <v>2235</v>
      </c>
      <c r="D780" s="34" t="s">
        <v>2236</v>
      </c>
      <c r="E780" s="35">
        <v>4385081</v>
      </c>
      <c r="F780" s="36">
        <v>4385081</v>
      </c>
      <c r="G780" s="37">
        <f t="shared" si="37"/>
        <v>306955.67000000004</v>
      </c>
      <c r="H780" s="38">
        <f>G780*(1-'[1]Rapport Lottstift'!$Q$6)</f>
        <v>223491.61376175252</v>
      </c>
      <c r="I780" s="39">
        <f t="shared" si="38"/>
        <v>221256.69762413501</v>
      </c>
      <c r="J780" s="40">
        <f t="shared" si="39"/>
        <v>221256</v>
      </c>
      <c r="K780" s="40">
        <v>221256</v>
      </c>
    </row>
    <row r="781" spans="1:11" s="40" customFormat="1" x14ac:dyDescent="0.25">
      <c r="A781" s="34" t="s">
        <v>947</v>
      </c>
      <c r="B781" s="34" t="s">
        <v>2237</v>
      </c>
      <c r="C781" s="34" t="s">
        <v>2238</v>
      </c>
      <c r="D781" s="34" t="s">
        <v>2239</v>
      </c>
      <c r="E781" s="35">
        <v>4358955</v>
      </c>
      <c r="F781" s="36">
        <v>4358955</v>
      </c>
      <c r="G781" s="37">
        <f t="shared" si="37"/>
        <v>305126.85000000003</v>
      </c>
      <c r="H781" s="38">
        <f>G781*(1-'[1]Rapport Lottstift'!$Q$6)</f>
        <v>222160.066658942</v>
      </c>
      <c r="I781" s="39">
        <f t="shared" si="38"/>
        <v>219938.46599235258</v>
      </c>
      <c r="J781" s="40">
        <f t="shared" si="39"/>
        <v>219938</v>
      </c>
      <c r="K781" s="40">
        <v>219938</v>
      </c>
    </row>
    <row r="782" spans="1:11" s="40" customFormat="1" x14ac:dyDescent="0.25">
      <c r="A782" s="34" t="s">
        <v>947</v>
      </c>
      <c r="B782" s="34" t="s">
        <v>2240</v>
      </c>
      <c r="C782" s="34" t="s">
        <v>2241</v>
      </c>
      <c r="D782" s="34" t="s">
        <v>2242</v>
      </c>
      <c r="E782" s="35">
        <v>4336582</v>
      </c>
      <c r="F782" s="36">
        <v>4336582</v>
      </c>
      <c r="G782" s="37">
        <f t="shared" si="37"/>
        <v>303560.74000000005</v>
      </c>
      <c r="H782" s="38">
        <f>G782*(1-'[1]Rapport Lottstift'!$Q$6)</f>
        <v>221019.79630254683</v>
      </c>
      <c r="I782" s="39">
        <f t="shared" si="38"/>
        <v>218809.59833952136</v>
      </c>
      <c r="J782" s="40">
        <f t="shared" si="39"/>
        <v>218809</v>
      </c>
      <c r="K782" s="40">
        <v>218809</v>
      </c>
    </row>
    <row r="783" spans="1:11" s="40" customFormat="1" x14ac:dyDescent="0.25">
      <c r="A783" s="34" t="s">
        <v>947</v>
      </c>
      <c r="B783" s="34" t="s">
        <v>2243</v>
      </c>
      <c r="C783" s="34" t="s">
        <v>2244</v>
      </c>
      <c r="D783" s="34" t="s">
        <v>2245</v>
      </c>
      <c r="E783" s="35">
        <v>4334369</v>
      </c>
      <c r="F783" s="36">
        <v>4334369</v>
      </c>
      <c r="G783" s="37">
        <f t="shared" si="37"/>
        <v>303405.83</v>
      </c>
      <c r="H783" s="38">
        <f>G783*(1-'[1]Rapport Lottstift'!$Q$6)</f>
        <v>220907.00774943802</v>
      </c>
      <c r="I783" s="39">
        <f t="shared" si="38"/>
        <v>218697.93767194366</v>
      </c>
      <c r="J783" s="40">
        <f t="shared" si="39"/>
        <v>218697</v>
      </c>
      <c r="K783" s="40">
        <v>218697</v>
      </c>
    </row>
    <row r="784" spans="1:11" s="40" customFormat="1" x14ac:dyDescent="0.25">
      <c r="A784" s="34" t="s">
        <v>947</v>
      </c>
      <c r="B784" s="34" t="s">
        <v>2246</v>
      </c>
      <c r="C784" s="34" t="s">
        <v>2247</v>
      </c>
      <c r="D784" s="34" t="s">
        <v>2248</v>
      </c>
      <c r="E784" s="35">
        <v>4331709</v>
      </c>
      <c r="F784" s="36">
        <v>4331709</v>
      </c>
      <c r="G784" s="37">
        <f t="shared" si="37"/>
        <v>303219.63</v>
      </c>
      <c r="H784" s="38">
        <f>G784*(1-'[1]Rapport Lottstift'!$Q$6)</f>
        <v>220771.43723372664</v>
      </c>
      <c r="I784" s="39">
        <f t="shared" si="38"/>
        <v>218563.72286138937</v>
      </c>
      <c r="J784" s="40">
        <f t="shared" si="39"/>
        <v>218563</v>
      </c>
      <c r="K784" s="40">
        <v>218563</v>
      </c>
    </row>
    <row r="785" spans="1:11" s="40" customFormat="1" x14ac:dyDescent="0.25">
      <c r="A785" s="34" t="s">
        <v>947</v>
      </c>
      <c r="B785" s="34" t="s">
        <v>2249</v>
      </c>
      <c r="C785" s="34" t="s">
        <v>2250</v>
      </c>
      <c r="D785" s="34" t="s">
        <v>2251</v>
      </c>
      <c r="E785" s="35">
        <v>4319512</v>
      </c>
      <c r="F785" s="36">
        <v>4319512</v>
      </c>
      <c r="G785" s="37">
        <f t="shared" si="37"/>
        <v>302365.84000000003</v>
      </c>
      <c r="H785" s="38">
        <f>G785*(1-'[1]Rapport Lottstift'!$Q$6)</f>
        <v>220149.80054946651</v>
      </c>
      <c r="I785" s="39">
        <f t="shared" si="38"/>
        <v>217948.30254397183</v>
      </c>
      <c r="J785" s="40">
        <f t="shared" si="39"/>
        <v>217948</v>
      </c>
      <c r="K785" s="40">
        <v>217948</v>
      </c>
    </row>
    <row r="786" spans="1:11" s="40" customFormat="1" x14ac:dyDescent="0.25">
      <c r="A786" s="34" t="s">
        <v>947</v>
      </c>
      <c r="B786" s="34" t="s">
        <v>2252</v>
      </c>
      <c r="C786" s="34" t="s">
        <v>2253</v>
      </c>
      <c r="D786" s="34" t="s">
        <v>2254</v>
      </c>
      <c r="E786" s="35">
        <v>4316389</v>
      </c>
      <c r="F786" s="36">
        <v>4316389</v>
      </c>
      <c r="G786" s="37">
        <f t="shared" si="37"/>
        <v>302147.23000000004</v>
      </c>
      <c r="H786" s="38">
        <f>G786*(1-'[1]Rapport Lottstift'!$Q$6)</f>
        <v>219990.63260940384</v>
      </c>
      <c r="I786" s="39">
        <f t="shared" si="38"/>
        <v>217790.72628330981</v>
      </c>
      <c r="J786" s="40">
        <f t="shared" si="39"/>
        <v>217790</v>
      </c>
      <c r="K786" s="40">
        <v>217790</v>
      </c>
    </row>
    <row r="787" spans="1:11" s="40" customFormat="1" x14ac:dyDescent="0.25">
      <c r="A787" s="34" t="s">
        <v>947</v>
      </c>
      <c r="B787" s="34" t="s">
        <v>2255</v>
      </c>
      <c r="C787" s="34" t="s">
        <v>2256</v>
      </c>
      <c r="D787" s="34" t="s">
        <v>2257</v>
      </c>
      <c r="E787" s="35">
        <v>4316111</v>
      </c>
      <c r="F787" s="36">
        <v>4316111</v>
      </c>
      <c r="G787" s="37">
        <f t="shared" si="37"/>
        <v>302127.77</v>
      </c>
      <c r="H787" s="38">
        <f>G787*(1-'[1]Rapport Lottstift'!$Q$6)</f>
        <v>219976.46396152122</v>
      </c>
      <c r="I787" s="39">
        <f t="shared" si="38"/>
        <v>217776.699321906</v>
      </c>
      <c r="J787" s="40">
        <f t="shared" si="39"/>
        <v>217776</v>
      </c>
      <c r="K787" s="40">
        <v>217776</v>
      </c>
    </row>
    <row r="788" spans="1:11" s="40" customFormat="1" x14ac:dyDescent="0.25">
      <c r="A788" s="34" t="s">
        <v>947</v>
      </c>
      <c r="B788" s="34" t="s">
        <v>2258</v>
      </c>
      <c r="C788" s="34" t="s">
        <v>2259</v>
      </c>
      <c r="D788" s="34" t="s">
        <v>2260</v>
      </c>
      <c r="E788" s="35">
        <v>4312351</v>
      </c>
      <c r="F788" s="36">
        <v>4312351</v>
      </c>
      <c r="G788" s="37">
        <f t="shared" si="37"/>
        <v>301864.57</v>
      </c>
      <c r="H788" s="38">
        <f>G788*(1-'[1]Rapport Lottstift'!$Q$6)</f>
        <v>219784.83045059082</v>
      </c>
      <c r="I788" s="39">
        <f t="shared" si="38"/>
        <v>217586.98214608492</v>
      </c>
      <c r="J788" s="40">
        <f t="shared" si="39"/>
        <v>217586</v>
      </c>
      <c r="K788" s="40">
        <v>217586</v>
      </c>
    </row>
    <row r="789" spans="1:11" s="40" customFormat="1" x14ac:dyDescent="0.25">
      <c r="A789" s="34" t="s">
        <v>947</v>
      </c>
      <c r="B789" s="34" t="s">
        <v>2261</v>
      </c>
      <c r="C789" s="34" t="s">
        <v>2262</v>
      </c>
      <c r="D789" s="34" t="s">
        <v>2263</v>
      </c>
      <c r="E789" s="35">
        <v>4303263</v>
      </c>
      <c r="F789" s="36">
        <v>4303263</v>
      </c>
      <c r="G789" s="37">
        <f t="shared" si="37"/>
        <v>301228.41000000003</v>
      </c>
      <c r="H789" s="38">
        <f>G789*(1-'[1]Rapport Lottstift'!$Q$6)</f>
        <v>219321.6481773633</v>
      </c>
      <c r="I789" s="39">
        <f t="shared" si="38"/>
        <v>217128.43169558965</v>
      </c>
      <c r="J789" s="40">
        <f t="shared" si="39"/>
        <v>217128</v>
      </c>
      <c r="K789" s="40">
        <v>217128</v>
      </c>
    </row>
    <row r="790" spans="1:11" s="40" customFormat="1" x14ac:dyDescent="0.25">
      <c r="A790" s="34" t="s">
        <v>947</v>
      </c>
      <c r="B790" s="34" t="s">
        <v>2264</v>
      </c>
      <c r="C790" s="34" t="s">
        <v>2265</v>
      </c>
      <c r="D790" s="34" t="s">
        <v>2266</v>
      </c>
      <c r="E790" s="35">
        <v>4300107</v>
      </c>
      <c r="F790" s="36">
        <v>4300107</v>
      </c>
      <c r="G790" s="37">
        <f t="shared" si="37"/>
        <v>301007.49000000005</v>
      </c>
      <c r="H790" s="38">
        <f>G790*(1-'[1]Rapport Lottstift'!$Q$6)</f>
        <v>219160.79834744407</v>
      </c>
      <c r="I790" s="39">
        <f t="shared" si="38"/>
        <v>216969.19036396962</v>
      </c>
      <c r="J790" s="40">
        <f t="shared" si="39"/>
        <v>216969</v>
      </c>
      <c r="K790" s="40">
        <v>216969</v>
      </c>
    </row>
    <row r="791" spans="1:11" s="40" customFormat="1" x14ac:dyDescent="0.25">
      <c r="A791" s="34" t="s">
        <v>947</v>
      </c>
      <c r="B791" s="34" t="s">
        <v>2267</v>
      </c>
      <c r="C791" s="34" t="s">
        <v>2268</v>
      </c>
      <c r="D791" s="34" t="s">
        <v>2269</v>
      </c>
      <c r="E791" s="35">
        <v>4278332</v>
      </c>
      <c r="F791" s="36">
        <v>4278332</v>
      </c>
      <c r="G791" s="37">
        <f t="shared" si="37"/>
        <v>299483.24000000005</v>
      </c>
      <c r="H791" s="38">
        <f>G791*(1-'[1]Rapport Lottstift'!$Q$6)</f>
        <v>218051.00587390433</v>
      </c>
      <c r="I791" s="39">
        <f t="shared" si="38"/>
        <v>215870.49581516528</v>
      </c>
      <c r="J791" s="40">
        <f t="shared" si="39"/>
        <v>215870</v>
      </c>
      <c r="K791" s="40">
        <v>215870</v>
      </c>
    </row>
    <row r="792" spans="1:11" s="40" customFormat="1" x14ac:dyDescent="0.25">
      <c r="A792" s="34" t="s">
        <v>947</v>
      </c>
      <c r="B792" s="34" t="s">
        <v>2270</v>
      </c>
      <c r="C792" s="34" t="s">
        <v>2271</v>
      </c>
      <c r="D792" s="34" t="s">
        <v>2272</v>
      </c>
      <c r="E792" s="35">
        <v>4273855</v>
      </c>
      <c r="F792" s="36">
        <v>4273855</v>
      </c>
      <c r="G792" s="37">
        <f t="shared" si="37"/>
        <v>299169.85000000003</v>
      </c>
      <c r="H792" s="38">
        <f>G792*(1-'[1]Rapport Lottstift'!$Q$6)</f>
        <v>217822.82948336299</v>
      </c>
      <c r="I792" s="39">
        <f t="shared" si="38"/>
        <v>215644.60118852937</v>
      </c>
      <c r="J792" s="40">
        <f t="shared" si="39"/>
        <v>215644</v>
      </c>
      <c r="K792" s="40">
        <v>215644</v>
      </c>
    </row>
    <row r="793" spans="1:11" s="40" customFormat="1" x14ac:dyDescent="0.25">
      <c r="A793" s="34" t="s">
        <v>947</v>
      </c>
      <c r="B793" s="34" t="s">
        <v>2273</v>
      </c>
      <c r="C793" s="34" t="s">
        <v>2274</v>
      </c>
      <c r="D793" s="34" t="s">
        <v>2275</v>
      </c>
      <c r="E793" s="35">
        <v>4259942</v>
      </c>
      <c r="F793" s="36">
        <v>4259942</v>
      </c>
      <c r="G793" s="37">
        <f t="shared" si="37"/>
        <v>298195.94</v>
      </c>
      <c r="H793" s="38">
        <f>G793*(1-'[1]Rapport Lottstift'!$Q$6)</f>
        <v>217113.73452656119</v>
      </c>
      <c r="I793" s="39">
        <f t="shared" si="38"/>
        <v>214942.59718129557</v>
      </c>
      <c r="J793" s="40">
        <f t="shared" si="39"/>
        <v>214942</v>
      </c>
      <c r="K793" s="40">
        <v>214942</v>
      </c>
    </row>
    <row r="794" spans="1:11" s="40" customFormat="1" x14ac:dyDescent="0.25">
      <c r="A794" s="34" t="s">
        <v>947</v>
      </c>
      <c r="B794" s="34" t="s">
        <v>2276</v>
      </c>
      <c r="C794" s="34" t="s">
        <v>2277</v>
      </c>
      <c r="D794" s="34" t="s">
        <v>2278</v>
      </c>
      <c r="E794" s="35">
        <v>4258140</v>
      </c>
      <c r="F794" s="36">
        <v>4258140</v>
      </c>
      <c r="G794" s="37">
        <f t="shared" si="37"/>
        <v>298069.80000000005</v>
      </c>
      <c r="H794" s="38">
        <f>G794*(1-'[1]Rapport Lottstift'!$Q$6)</f>
        <v>217021.89314712066</v>
      </c>
      <c r="I794" s="39">
        <f t="shared" si="38"/>
        <v>214851.67421564946</v>
      </c>
      <c r="J794" s="40">
        <f t="shared" si="39"/>
        <v>214851</v>
      </c>
      <c r="K794" s="40">
        <v>214851</v>
      </c>
    </row>
    <row r="795" spans="1:11" s="40" customFormat="1" x14ac:dyDescent="0.25">
      <c r="A795" s="34" t="s">
        <v>947</v>
      </c>
      <c r="B795" s="34" t="s">
        <v>2279</v>
      </c>
      <c r="C795" s="34" t="s">
        <v>2280</v>
      </c>
      <c r="D795" s="34" t="s">
        <v>2281</v>
      </c>
      <c r="E795" s="35">
        <v>4246093</v>
      </c>
      <c r="F795" s="36">
        <v>4246093</v>
      </c>
      <c r="G795" s="37">
        <f t="shared" si="37"/>
        <v>297226.51</v>
      </c>
      <c r="H795" s="38">
        <f>G795*(1-'[1]Rapport Lottstift'!$Q$6)</f>
        <v>216407.901416754</v>
      </c>
      <c r="I795" s="39">
        <f t="shared" si="38"/>
        <v>214243.82240258646</v>
      </c>
      <c r="J795" s="40">
        <f t="shared" si="39"/>
        <v>214243</v>
      </c>
      <c r="K795" s="40">
        <v>214243</v>
      </c>
    </row>
    <row r="796" spans="1:11" s="40" customFormat="1" x14ac:dyDescent="0.25">
      <c r="A796" s="34" t="s">
        <v>947</v>
      </c>
      <c r="B796" s="34" t="s">
        <v>2282</v>
      </c>
      <c r="C796" s="34" t="s">
        <v>2283</v>
      </c>
      <c r="D796" s="34" t="s">
        <v>2284</v>
      </c>
      <c r="E796" s="35">
        <v>4242933</v>
      </c>
      <c r="F796" s="36">
        <v>4242933</v>
      </c>
      <c r="G796" s="37">
        <f t="shared" si="37"/>
        <v>297005.31000000006</v>
      </c>
      <c r="H796" s="38">
        <f>G796*(1-'[1]Rapport Lottstift'!$Q$6)</f>
        <v>216246.84772139761</v>
      </c>
      <c r="I796" s="39">
        <f t="shared" si="38"/>
        <v>214084.37924418363</v>
      </c>
      <c r="J796" s="40">
        <f t="shared" si="39"/>
        <v>214084</v>
      </c>
      <c r="K796" s="40">
        <v>214084</v>
      </c>
    </row>
    <row r="797" spans="1:11" s="40" customFormat="1" x14ac:dyDescent="0.25">
      <c r="A797" s="34" t="s">
        <v>947</v>
      </c>
      <c r="B797" s="34" t="s">
        <v>2285</v>
      </c>
      <c r="C797" s="34" t="s">
        <v>2286</v>
      </c>
      <c r="D797" s="34" t="s">
        <v>2287</v>
      </c>
      <c r="E797" s="35">
        <v>4239457</v>
      </c>
      <c r="F797" s="36">
        <v>4239457</v>
      </c>
      <c r="G797" s="37">
        <f t="shared" si="37"/>
        <v>296761.99000000005</v>
      </c>
      <c r="H797" s="38">
        <f>G797*(1-'[1]Rapport Lottstift'!$Q$6)</f>
        <v>216069.68865650558</v>
      </c>
      <c r="I797" s="39">
        <f t="shared" si="38"/>
        <v>213908.99176994051</v>
      </c>
      <c r="J797" s="40">
        <f t="shared" si="39"/>
        <v>213908</v>
      </c>
      <c r="K797" s="40">
        <v>213908</v>
      </c>
    </row>
    <row r="798" spans="1:11" s="40" customFormat="1" x14ac:dyDescent="0.25">
      <c r="A798" s="34" t="s">
        <v>947</v>
      </c>
      <c r="B798" s="34" t="s">
        <v>2288</v>
      </c>
      <c r="C798" s="34" t="s">
        <v>2289</v>
      </c>
      <c r="D798" s="34" t="s">
        <v>2290</v>
      </c>
      <c r="E798" s="35">
        <v>4235934</v>
      </c>
      <c r="F798" s="36">
        <v>4235934</v>
      </c>
      <c r="G798" s="37">
        <f t="shared" si="37"/>
        <v>296515.38</v>
      </c>
      <c r="H798" s="38">
        <f>G798*(1-'[1]Rapport Lottstift'!$Q$6)</f>
        <v>215890.13417272689</v>
      </c>
      <c r="I798" s="39">
        <f t="shared" si="38"/>
        <v>213731.23283099962</v>
      </c>
      <c r="J798" s="40">
        <f t="shared" si="39"/>
        <v>213731</v>
      </c>
      <c r="K798" s="40">
        <v>213731</v>
      </c>
    </row>
    <row r="799" spans="1:11" s="40" customFormat="1" x14ac:dyDescent="0.25">
      <c r="A799" s="34" t="s">
        <v>947</v>
      </c>
      <c r="B799" s="34" t="s">
        <v>2291</v>
      </c>
      <c r="C799" s="34" t="s">
        <v>2292</v>
      </c>
      <c r="D799" s="34" t="s">
        <v>2293</v>
      </c>
      <c r="E799" s="35">
        <v>4230850</v>
      </c>
      <c r="F799" s="36">
        <v>4230850</v>
      </c>
      <c r="G799" s="37">
        <f t="shared" si="37"/>
        <v>296159.5</v>
      </c>
      <c r="H799" s="38">
        <f>G799*(1-'[1]Rapport Lottstift'!$Q$6)</f>
        <v>215631.02120209651</v>
      </c>
      <c r="I799" s="39">
        <f t="shared" si="38"/>
        <v>213474.71099007555</v>
      </c>
      <c r="J799" s="40">
        <f t="shared" si="39"/>
        <v>213474</v>
      </c>
      <c r="K799" s="40">
        <v>213474</v>
      </c>
    </row>
    <row r="800" spans="1:11" s="40" customFormat="1" x14ac:dyDescent="0.25">
      <c r="A800" s="34" t="s">
        <v>947</v>
      </c>
      <c r="B800" s="34" t="s">
        <v>2294</v>
      </c>
      <c r="C800" s="34" t="s">
        <v>2295</v>
      </c>
      <c r="D800" s="34" t="s">
        <v>2296</v>
      </c>
      <c r="E800" s="35">
        <v>4223035</v>
      </c>
      <c r="F800" s="36">
        <v>4223035</v>
      </c>
      <c r="G800" s="37">
        <f t="shared" si="37"/>
        <v>295612.45</v>
      </c>
      <c r="H800" s="38">
        <f>G800*(1-'[1]Rapport Lottstift'!$Q$6)</f>
        <v>215232.71910424516</v>
      </c>
      <c r="I800" s="39">
        <f t="shared" si="38"/>
        <v>213080.39191320271</v>
      </c>
      <c r="J800" s="40">
        <f t="shared" si="39"/>
        <v>213080</v>
      </c>
      <c r="K800" s="40">
        <v>213080</v>
      </c>
    </row>
    <row r="801" spans="1:11" s="40" customFormat="1" x14ac:dyDescent="0.25">
      <c r="A801" s="34" t="s">
        <v>947</v>
      </c>
      <c r="B801" s="34" t="s">
        <v>2297</v>
      </c>
      <c r="C801" s="34" t="s">
        <v>2298</v>
      </c>
      <c r="D801" s="34" t="s">
        <v>2299</v>
      </c>
      <c r="E801" s="35">
        <v>3584174</v>
      </c>
      <c r="F801" s="36">
        <v>3584174</v>
      </c>
      <c r="G801" s="37">
        <f t="shared" si="37"/>
        <v>250892.18000000002</v>
      </c>
      <c r="H801" s="38">
        <f>G801*(1-'[1]Rapport Lottstift'!$Q$6)</f>
        <v>182672.29984187649</v>
      </c>
      <c r="I801" s="39">
        <f t="shared" si="38"/>
        <v>180845.57684345773</v>
      </c>
      <c r="J801" s="40">
        <f t="shared" si="39"/>
        <v>180845</v>
      </c>
      <c r="K801" s="40">
        <v>180845</v>
      </c>
    </row>
    <row r="802" spans="1:11" s="40" customFormat="1" x14ac:dyDescent="0.25">
      <c r="A802" s="34" t="s">
        <v>947</v>
      </c>
      <c r="B802" s="34" t="s">
        <v>2300</v>
      </c>
      <c r="C802" s="34" t="s">
        <v>2301</v>
      </c>
      <c r="D802" s="34" t="s">
        <v>2302</v>
      </c>
      <c r="E802" s="35">
        <v>4212358</v>
      </c>
      <c r="F802" s="36">
        <v>4212358</v>
      </c>
      <c r="G802" s="37">
        <f t="shared" si="37"/>
        <v>294865.06000000006</v>
      </c>
      <c r="H802" s="38">
        <f>G802*(1-'[1]Rapport Lottstift'!$Q$6)</f>
        <v>214688.55128610588</v>
      </c>
      <c r="I802" s="39">
        <f t="shared" si="38"/>
        <v>212541.66577324481</v>
      </c>
      <c r="J802" s="40">
        <f t="shared" si="39"/>
        <v>212541</v>
      </c>
      <c r="K802" s="40">
        <v>212541</v>
      </c>
    </row>
    <row r="803" spans="1:11" s="40" customFormat="1" x14ac:dyDescent="0.25">
      <c r="A803" s="34" t="s">
        <v>947</v>
      </c>
      <c r="B803" s="34" t="s">
        <v>2303</v>
      </c>
      <c r="C803" s="34" t="s">
        <v>2304</v>
      </c>
      <c r="D803" s="34" t="s">
        <v>2305</v>
      </c>
      <c r="E803" s="35">
        <v>4211846</v>
      </c>
      <c r="F803" s="36">
        <v>4211846</v>
      </c>
      <c r="G803" s="37">
        <f t="shared" si="37"/>
        <v>294829.22000000003</v>
      </c>
      <c r="H803" s="38">
        <f>G803*(1-'[1]Rapport Lottstift'!$Q$6)</f>
        <v>214662.45651014938</v>
      </c>
      <c r="I803" s="39">
        <f t="shared" si="38"/>
        <v>212515.83194504789</v>
      </c>
      <c r="J803" s="40">
        <f t="shared" si="39"/>
        <v>212515</v>
      </c>
      <c r="K803" s="40">
        <v>212515</v>
      </c>
    </row>
    <row r="804" spans="1:11" s="40" customFormat="1" x14ac:dyDescent="0.25">
      <c r="A804" s="34" t="s">
        <v>947</v>
      </c>
      <c r="B804" s="34" t="s">
        <v>2306</v>
      </c>
      <c r="C804" s="34" t="s">
        <v>2307</v>
      </c>
      <c r="D804" s="34" t="s">
        <v>2308</v>
      </c>
      <c r="E804" s="35">
        <v>4209771</v>
      </c>
      <c r="F804" s="36">
        <v>4209771</v>
      </c>
      <c r="G804" s="37">
        <f t="shared" si="37"/>
        <v>294683.97000000003</v>
      </c>
      <c r="H804" s="38">
        <f>G804*(1-'[1]Rapport Lottstift'!$Q$6)</f>
        <v>214556.70131462262</v>
      </c>
      <c r="I804" s="39">
        <f t="shared" si="38"/>
        <v>212411.13430147638</v>
      </c>
      <c r="J804" s="40">
        <f t="shared" si="39"/>
        <v>212411</v>
      </c>
      <c r="K804" s="40">
        <v>212411</v>
      </c>
    </row>
    <row r="805" spans="1:11" s="40" customFormat="1" x14ac:dyDescent="0.25">
      <c r="A805" s="34" t="s">
        <v>947</v>
      </c>
      <c r="B805" s="34" t="s">
        <v>2309</v>
      </c>
      <c r="C805" s="34" t="s">
        <v>2310</v>
      </c>
      <c r="D805" s="34" t="s">
        <v>2311</v>
      </c>
      <c r="E805" s="35">
        <v>4205101</v>
      </c>
      <c r="F805" s="36">
        <v>4205101</v>
      </c>
      <c r="G805" s="37">
        <f t="shared" si="37"/>
        <v>294357.07</v>
      </c>
      <c r="H805" s="38">
        <f>G805*(1-'[1]Rapport Lottstift'!$Q$6)</f>
        <v>214318.6884167383</v>
      </c>
      <c r="I805" s="39">
        <f t="shared" si="38"/>
        <v>212175.50153257092</v>
      </c>
      <c r="J805" s="40">
        <f t="shared" si="39"/>
        <v>212175</v>
      </c>
      <c r="K805" s="40">
        <v>212175</v>
      </c>
    </row>
    <row r="806" spans="1:11" s="40" customFormat="1" x14ac:dyDescent="0.25">
      <c r="A806" s="34" t="s">
        <v>947</v>
      </c>
      <c r="B806" s="34" t="s">
        <v>2312</v>
      </c>
      <c r="C806" s="34" t="s">
        <v>2313</v>
      </c>
      <c r="D806" s="34" t="s">
        <v>2314</v>
      </c>
      <c r="E806" s="35">
        <v>4204535</v>
      </c>
      <c r="F806" s="36">
        <v>4204535</v>
      </c>
      <c r="G806" s="37">
        <f t="shared" si="37"/>
        <v>294317.45</v>
      </c>
      <c r="H806" s="38">
        <f>G806*(1-'[1]Rapport Lottstift'!$Q$6)</f>
        <v>214289.84145738016</v>
      </c>
      <c r="I806" s="39">
        <f t="shared" si="38"/>
        <v>212146.94304280635</v>
      </c>
      <c r="J806" s="40">
        <f t="shared" si="39"/>
        <v>212146</v>
      </c>
      <c r="K806" s="40">
        <v>212146</v>
      </c>
    </row>
    <row r="807" spans="1:11" s="40" customFormat="1" x14ac:dyDescent="0.25">
      <c r="A807" s="34" t="s">
        <v>947</v>
      </c>
      <c r="B807" s="34" t="s">
        <v>2315</v>
      </c>
      <c r="C807" s="34" t="s">
        <v>2316</v>
      </c>
      <c r="D807" s="34" t="s">
        <v>2317</v>
      </c>
      <c r="E807" s="35">
        <v>4192318</v>
      </c>
      <c r="F807" s="36">
        <v>4192318</v>
      </c>
      <c r="G807" s="37">
        <f t="shared" si="37"/>
        <v>293462.26</v>
      </c>
      <c r="H807" s="38">
        <f>G807*(1-'[1]Rapport Lottstift'!$Q$6)</f>
        <v>213667.18544593424</v>
      </c>
      <c r="I807" s="39">
        <f t="shared" si="38"/>
        <v>211530.51359147491</v>
      </c>
      <c r="J807" s="40">
        <f t="shared" si="39"/>
        <v>211530</v>
      </c>
      <c r="K807" s="40">
        <v>211530</v>
      </c>
    </row>
    <row r="808" spans="1:11" s="40" customFormat="1" x14ac:dyDescent="0.25">
      <c r="A808" s="34" t="s">
        <v>947</v>
      </c>
      <c r="B808" s="34" t="s">
        <v>2318</v>
      </c>
      <c r="C808" s="34" t="s">
        <v>2319</v>
      </c>
      <c r="D808" s="34" t="s">
        <v>2320</v>
      </c>
      <c r="E808" s="35">
        <v>4190140</v>
      </c>
      <c r="F808" s="36">
        <v>4190140</v>
      </c>
      <c r="G808" s="37">
        <f t="shared" si="37"/>
        <v>293309.80000000005</v>
      </c>
      <c r="H808" s="38">
        <f>G808*(1-'[1]Rapport Lottstift'!$Q$6)</f>
        <v>213556.18071540064</v>
      </c>
      <c r="I808" s="39">
        <f t="shared" si="38"/>
        <v>211420.61890824663</v>
      </c>
      <c r="J808" s="40">
        <f t="shared" si="39"/>
        <v>211420</v>
      </c>
      <c r="K808" s="40">
        <v>211420</v>
      </c>
    </row>
    <row r="809" spans="1:11" s="40" customFormat="1" x14ac:dyDescent="0.25">
      <c r="A809" s="34" t="s">
        <v>947</v>
      </c>
      <c r="B809" s="34" t="s">
        <v>2321</v>
      </c>
      <c r="C809" s="34" t="s">
        <v>2322</v>
      </c>
      <c r="D809" s="34" t="s">
        <v>2323</v>
      </c>
      <c r="E809" s="35">
        <v>4189273</v>
      </c>
      <c r="F809" s="36">
        <v>4189273</v>
      </c>
      <c r="G809" s="37">
        <f t="shared" si="37"/>
        <v>293249.11000000004</v>
      </c>
      <c r="H809" s="38">
        <f>G809*(1-'[1]Rapport Lottstift'!$Q$6)</f>
        <v>213511.99288189621</v>
      </c>
      <c r="I809" s="39">
        <f t="shared" si="38"/>
        <v>211376.87295307725</v>
      </c>
      <c r="J809" s="40">
        <f t="shared" si="39"/>
        <v>211376</v>
      </c>
      <c r="K809" s="40">
        <v>211376</v>
      </c>
    </row>
    <row r="810" spans="1:11" s="40" customFormat="1" x14ac:dyDescent="0.25">
      <c r="A810" s="34" t="s">
        <v>947</v>
      </c>
      <c r="B810" s="34" t="s">
        <v>2324</v>
      </c>
      <c r="C810" s="34" t="s">
        <v>2325</v>
      </c>
      <c r="D810" s="34" t="s">
        <v>2326</v>
      </c>
      <c r="E810" s="35">
        <v>4181357</v>
      </c>
      <c r="F810" s="36">
        <v>4181357</v>
      </c>
      <c r="G810" s="37">
        <f t="shared" si="37"/>
        <v>292694.99000000005</v>
      </c>
      <c r="H810" s="38">
        <f>G810*(1-'[1]Rapport Lottstift'!$Q$6)</f>
        <v>213108.54318175657</v>
      </c>
      <c r="I810" s="39">
        <f t="shared" si="38"/>
        <v>210977.457749939</v>
      </c>
      <c r="J810" s="40">
        <f t="shared" si="39"/>
        <v>210977</v>
      </c>
      <c r="K810" s="40">
        <v>210977</v>
      </c>
    </row>
    <row r="811" spans="1:11" s="40" customFormat="1" x14ac:dyDescent="0.25">
      <c r="A811" s="34" t="s">
        <v>947</v>
      </c>
      <c r="B811" s="34" t="s">
        <v>2327</v>
      </c>
      <c r="C811" s="34" t="s">
        <v>2328</v>
      </c>
      <c r="D811" s="34" t="s">
        <v>2329</v>
      </c>
      <c r="E811" s="35">
        <f>4178427-25400</f>
        <v>4153027</v>
      </c>
      <c r="F811" s="36">
        <v>4153027</v>
      </c>
      <c r="G811" s="37">
        <f t="shared" si="37"/>
        <v>290711.89</v>
      </c>
      <c r="H811" s="38">
        <f>G811*(1-'[1]Rapport Lottstift'!$Q$6)</f>
        <v>211664.66622307085</v>
      </c>
      <c r="I811" s="39">
        <f t="shared" si="38"/>
        <v>209548.01956084013</v>
      </c>
      <c r="J811" s="40">
        <f t="shared" si="39"/>
        <v>209548</v>
      </c>
      <c r="K811" s="40">
        <v>209548</v>
      </c>
    </row>
    <row r="812" spans="1:11" s="40" customFormat="1" x14ac:dyDescent="0.25">
      <c r="A812" s="34" t="s">
        <v>947</v>
      </c>
      <c r="B812" s="34" t="s">
        <v>2330</v>
      </c>
      <c r="C812" s="34" t="s">
        <v>2331</v>
      </c>
      <c r="D812" s="34" t="s">
        <v>2332</v>
      </c>
      <c r="E812" s="35">
        <v>4170288</v>
      </c>
      <c r="F812" s="36">
        <v>4170288</v>
      </c>
      <c r="G812" s="37">
        <f t="shared" si="37"/>
        <v>291920.16000000003</v>
      </c>
      <c r="H812" s="38">
        <f>G812*(1-'[1]Rapport Lottstift'!$Q$6)</f>
        <v>212544.39655077556</v>
      </c>
      <c r="I812" s="39">
        <f t="shared" si="38"/>
        <v>210418.95258526781</v>
      </c>
      <c r="J812" s="40">
        <f t="shared" si="39"/>
        <v>210418</v>
      </c>
      <c r="K812" s="40">
        <v>210418</v>
      </c>
    </row>
    <row r="813" spans="1:11" s="40" customFormat="1" x14ac:dyDescent="0.25">
      <c r="A813" s="34" t="s">
        <v>947</v>
      </c>
      <c r="B813" s="34" t="s">
        <v>2333</v>
      </c>
      <c r="C813" s="34" t="s">
        <v>2334</v>
      </c>
      <c r="D813" s="34" t="s">
        <v>2335</v>
      </c>
      <c r="E813" s="35">
        <v>4169831</v>
      </c>
      <c r="F813" s="36">
        <v>4169831</v>
      </c>
      <c r="G813" s="37">
        <f t="shared" si="37"/>
        <v>291888.17000000004</v>
      </c>
      <c r="H813" s="38">
        <f>G813*(1-'[1]Rapport Lottstift'!$Q$6)</f>
        <v>212521.10492458002</v>
      </c>
      <c r="I813" s="39">
        <f t="shared" si="38"/>
        <v>210395.89387533421</v>
      </c>
      <c r="J813" s="40">
        <f t="shared" si="39"/>
        <v>210395</v>
      </c>
      <c r="K813" s="40">
        <v>210395</v>
      </c>
    </row>
    <row r="814" spans="1:11" s="40" customFormat="1" x14ac:dyDescent="0.25">
      <c r="A814" s="34" t="s">
        <v>947</v>
      </c>
      <c r="B814" s="34" t="s">
        <v>2336</v>
      </c>
      <c r="C814" s="34" t="s">
        <v>2337</v>
      </c>
      <c r="D814" s="34" t="s">
        <v>2338</v>
      </c>
      <c r="E814" s="35">
        <v>4164064</v>
      </c>
      <c r="F814" s="36">
        <v>4164064</v>
      </c>
      <c r="G814" s="37">
        <f t="shared" si="37"/>
        <v>291484.48000000004</v>
      </c>
      <c r="H814" s="38">
        <f>G814*(1-'[1]Rapport Lottstift'!$Q$6)</f>
        <v>212227.18193055459</v>
      </c>
      <c r="I814" s="39">
        <f t="shared" si="38"/>
        <v>210104.91011124905</v>
      </c>
      <c r="J814" s="40">
        <f t="shared" si="39"/>
        <v>210104</v>
      </c>
      <c r="K814" s="40">
        <v>210104</v>
      </c>
    </row>
    <row r="815" spans="1:11" s="40" customFormat="1" x14ac:dyDescent="0.25">
      <c r="A815" s="34" t="s">
        <v>947</v>
      </c>
      <c r="B815" s="34" t="s">
        <v>2339</v>
      </c>
      <c r="C815" s="34" t="s">
        <v>2340</v>
      </c>
      <c r="D815" s="34" t="s">
        <v>2341</v>
      </c>
      <c r="E815" s="35">
        <v>4157557</v>
      </c>
      <c r="F815" s="36">
        <v>4157557</v>
      </c>
      <c r="G815" s="37">
        <f t="shared" si="37"/>
        <v>291028.99000000005</v>
      </c>
      <c r="H815" s="38">
        <f>G815*(1-'[1]Rapport Lottstift'!$Q$6)</f>
        <v>211895.54383065458</v>
      </c>
      <c r="I815" s="39">
        <f t="shared" si="38"/>
        <v>209776.58839234803</v>
      </c>
      <c r="J815" s="40">
        <f t="shared" si="39"/>
        <v>209776</v>
      </c>
      <c r="K815" s="40">
        <v>209776</v>
      </c>
    </row>
    <row r="816" spans="1:11" s="40" customFormat="1" x14ac:dyDescent="0.25">
      <c r="A816" s="34" t="s">
        <v>947</v>
      </c>
      <c r="B816" s="34" t="s">
        <v>2342</v>
      </c>
      <c r="C816" s="34" t="s">
        <v>2343</v>
      </c>
      <c r="D816" s="34" t="s">
        <v>2344</v>
      </c>
      <c r="E816" s="35">
        <v>4125943</v>
      </c>
      <c r="F816" s="36">
        <v>4125943</v>
      </c>
      <c r="G816" s="37">
        <f t="shared" si="37"/>
        <v>288816.01</v>
      </c>
      <c r="H816" s="38">
        <f>G816*(1-'[1]Rapport Lottstift'!$Q$6)</f>
        <v>210284.29334806048</v>
      </c>
      <c r="I816" s="39">
        <f t="shared" si="38"/>
        <v>208181.45041457989</v>
      </c>
      <c r="J816" s="40">
        <f t="shared" si="39"/>
        <v>208181</v>
      </c>
      <c r="K816" s="40">
        <v>208181</v>
      </c>
    </row>
    <row r="817" spans="1:11" s="40" customFormat="1" x14ac:dyDescent="0.25">
      <c r="A817" s="34" t="s">
        <v>947</v>
      </c>
      <c r="B817" s="34" t="s">
        <v>2345</v>
      </c>
      <c r="C817" s="34" t="s">
        <v>2346</v>
      </c>
      <c r="D817" s="34" t="s">
        <v>2347</v>
      </c>
      <c r="E817" s="35">
        <v>4122683</v>
      </c>
      <c r="F817" s="36">
        <v>4122683</v>
      </c>
      <c r="G817" s="37">
        <f t="shared" si="37"/>
        <v>288587.81000000006</v>
      </c>
      <c r="H817" s="38">
        <f>G817*(1-'[1]Rapport Lottstift'!$Q$6)</f>
        <v>210118.14301677511</v>
      </c>
      <c r="I817" s="39">
        <f t="shared" si="38"/>
        <v>208016.96158660736</v>
      </c>
      <c r="J817" s="40">
        <f t="shared" si="39"/>
        <v>208016</v>
      </c>
      <c r="K817" s="40">
        <v>208016</v>
      </c>
    </row>
    <row r="818" spans="1:11" s="40" customFormat="1" x14ac:dyDescent="0.25">
      <c r="A818" s="34" t="s">
        <v>947</v>
      </c>
      <c r="B818" s="34" t="s">
        <v>2348</v>
      </c>
      <c r="C818" s="34" t="s">
        <v>2349</v>
      </c>
      <c r="D818" s="34" t="s">
        <v>2350</v>
      </c>
      <c r="E818" s="35">
        <v>4116791</v>
      </c>
      <c r="F818" s="36">
        <v>4116791</v>
      </c>
      <c r="G818" s="37">
        <f t="shared" si="37"/>
        <v>288175.37000000005</v>
      </c>
      <c r="H818" s="38">
        <f>G818*(1-'[1]Rapport Lottstift'!$Q$6)</f>
        <v>209817.84922783845</v>
      </c>
      <c r="I818" s="39">
        <f t="shared" si="38"/>
        <v>207719.67073556007</v>
      </c>
      <c r="J818" s="40">
        <f t="shared" si="39"/>
        <v>207719</v>
      </c>
      <c r="K818" s="40">
        <v>207719</v>
      </c>
    </row>
    <row r="819" spans="1:11" s="40" customFormat="1" x14ac:dyDescent="0.25">
      <c r="A819" s="34" t="s">
        <v>947</v>
      </c>
      <c r="B819" s="34" t="s">
        <v>2351</v>
      </c>
      <c r="C819" s="34" t="s">
        <v>2352</v>
      </c>
      <c r="D819" s="34" t="s">
        <v>2353</v>
      </c>
      <c r="E819" s="35">
        <v>4109338</v>
      </c>
      <c r="F819" s="36">
        <v>4109338</v>
      </c>
      <c r="G819" s="37">
        <f t="shared" si="37"/>
        <v>287653.66000000003</v>
      </c>
      <c r="H819" s="38">
        <f>G819*(1-'[1]Rapport Lottstift'!$Q$6)</f>
        <v>209437.99695205005</v>
      </c>
      <c r="I819" s="39">
        <f t="shared" si="38"/>
        <v>207343.61698252955</v>
      </c>
      <c r="J819" s="40">
        <f t="shared" si="39"/>
        <v>207343</v>
      </c>
      <c r="K819" s="40">
        <v>207343</v>
      </c>
    </row>
    <row r="820" spans="1:11" s="40" customFormat="1" x14ac:dyDescent="0.25">
      <c r="A820" s="34" t="s">
        <v>947</v>
      </c>
      <c r="B820" s="34" t="s">
        <v>2354</v>
      </c>
      <c r="C820" s="34" t="s">
        <v>2355</v>
      </c>
      <c r="D820" s="34" t="s">
        <v>2356</v>
      </c>
      <c r="E820" s="35">
        <v>4107092</v>
      </c>
      <c r="F820" s="36">
        <v>4107092</v>
      </c>
      <c r="G820" s="37">
        <f t="shared" si="37"/>
        <v>287496.44</v>
      </c>
      <c r="H820" s="38">
        <f>G820*(1-'[1]Rapport Lottstift'!$Q$6)</f>
        <v>209323.52650908468</v>
      </c>
      <c r="I820" s="39">
        <f t="shared" si="38"/>
        <v>207230.29124399382</v>
      </c>
      <c r="J820" s="40">
        <f t="shared" si="39"/>
        <v>207230</v>
      </c>
      <c r="K820" s="40">
        <v>207230</v>
      </c>
    </row>
    <row r="821" spans="1:11" s="40" customFormat="1" x14ac:dyDescent="0.25">
      <c r="A821" s="34" t="s">
        <v>947</v>
      </c>
      <c r="B821" s="34" t="s">
        <v>2357</v>
      </c>
      <c r="C821" s="34" t="s">
        <v>2358</v>
      </c>
      <c r="D821" s="34" t="s">
        <v>2359</v>
      </c>
      <c r="E821" s="35">
        <v>4104854</v>
      </c>
      <c r="F821" s="36">
        <v>4104854</v>
      </c>
      <c r="G821" s="37">
        <f t="shared" si="37"/>
        <v>287339.78000000003</v>
      </c>
      <c r="H821" s="38">
        <f>G821*(1-'[1]Rapport Lottstift'!$Q$6)</f>
        <v>209209.46379699369</v>
      </c>
      <c r="I821" s="39">
        <f t="shared" si="38"/>
        <v>207117.36915902374</v>
      </c>
      <c r="J821" s="40">
        <f t="shared" si="39"/>
        <v>207117</v>
      </c>
      <c r="K821" s="40">
        <v>207117</v>
      </c>
    </row>
    <row r="822" spans="1:11" s="40" customFormat="1" x14ac:dyDescent="0.25">
      <c r="A822" s="34" t="s">
        <v>947</v>
      </c>
      <c r="B822" s="34" t="s">
        <v>2360</v>
      </c>
      <c r="C822" s="34" t="s">
        <v>2361</v>
      </c>
      <c r="D822" s="34" t="s">
        <v>2362</v>
      </c>
      <c r="E822" s="35">
        <v>4102618</v>
      </c>
      <c r="F822" s="36">
        <v>4102618</v>
      </c>
      <c r="G822" s="37">
        <f t="shared" si="37"/>
        <v>287183.26</v>
      </c>
      <c r="H822" s="38">
        <f>G822*(1-'[1]Rapport Lottstift'!$Q$6)</f>
        <v>209095.50301762123</v>
      </c>
      <c r="I822" s="39">
        <f t="shared" si="38"/>
        <v>207004.54798744502</v>
      </c>
      <c r="J822" s="40">
        <f t="shared" si="39"/>
        <v>207004</v>
      </c>
      <c r="K822" s="40">
        <v>207004</v>
      </c>
    </row>
    <row r="823" spans="1:11" s="40" customFormat="1" x14ac:dyDescent="0.25">
      <c r="A823" s="34" t="s">
        <v>947</v>
      </c>
      <c r="B823" s="34" t="s">
        <v>2363</v>
      </c>
      <c r="C823" s="34" t="s">
        <v>2364</v>
      </c>
      <c r="D823" s="34" t="s">
        <v>2365</v>
      </c>
      <c r="E823" s="35">
        <v>4098805</v>
      </c>
      <c r="F823" s="36">
        <v>4098805</v>
      </c>
      <c r="G823" s="37">
        <f t="shared" si="37"/>
        <v>286916.35000000003</v>
      </c>
      <c r="H823" s="38">
        <f>G823*(1-'[1]Rapport Lottstift'!$Q$6)</f>
        <v>208901.16828964849</v>
      </c>
      <c r="I823" s="39">
        <f t="shared" si="38"/>
        <v>206812.15660675199</v>
      </c>
      <c r="J823" s="40">
        <f t="shared" si="39"/>
        <v>206812</v>
      </c>
      <c r="K823" s="40">
        <v>206812</v>
      </c>
    </row>
    <row r="824" spans="1:11" s="40" customFormat="1" x14ac:dyDescent="0.25">
      <c r="A824" s="34" t="s">
        <v>947</v>
      </c>
      <c r="B824" s="34" t="s">
        <v>2366</v>
      </c>
      <c r="C824" s="34" t="s">
        <v>2367</v>
      </c>
      <c r="D824" s="34" t="s">
        <v>2368</v>
      </c>
      <c r="E824" s="35">
        <v>4097503</v>
      </c>
      <c r="F824" s="36">
        <v>4097503</v>
      </c>
      <c r="G824" s="37">
        <f t="shared" si="37"/>
        <v>286825.21000000002</v>
      </c>
      <c r="H824" s="38">
        <f>G824*(1-'[1]Rapport Lottstift'!$Q$6)</f>
        <v>208834.81008985289</v>
      </c>
      <c r="I824" s="39">
        <f t="shared" si="38"/>
        <v>206746.46198895437</v>
      </c>
      <c r="J824" s="40">
        <f t="shared" si="39"/>
        <v>206746</v>
      </c>
      <c r="K824" s="40">
        <v>206746</v>
      </c>
    </row>
    <row r="825" spans="1:11" s="40" customFormat="1" x14ac:dyDescent="0.25">
      <c r="A825" s="34" t="s">
        <v>947</v>
      </c>
      <c r="B825" s="34" t="s">
        <v>2369</v>
      </c>
      <c r="C825" s="34" t="s">
        <v>2370</v>
      </c>
      <c r="D825" s="34" t="s">
        <v>2371</v>
      </c>
      <c r="E825" s="35">
        <v>4095230</v>
      </c>
      <c r="F825" s="36">
        <v>4095230</v>
      </c>
      <c r="G825" s="37">
        <f t="shared" si="37"/>
        <v>286666.10000000003</v>
      </c>
      <c r="H825" s="38">
        <f>G825*(1-'[1]Rapport Lottstift'!$Q$6)</f>
        <v>208718.96355518672</v>
      </c>
      <c r="I825" s="39">
        <f t="shared" si="38"/>
        <v>206631.77391963487</v>
      </c>
      <c r="J825" s="40">
        <f t="shared" si="39"/>
        <v>206631</v>
      </c>
      <c r="K825" s="40">
        <v>206631</v>
      </c>
    </row>
    <row r="826" spans="1:11" s="40" customFormat="1" x14ac:dyDescent="0.25">
      <c r="A826" s="34" t="s">
        <v>947</v>
      </c>
      <c r="B826" s="34" t="s">
        <v>2372</v>
      </c>
      <c r="C826" s="34" t="s">
        <v>2373</v>
      </c>
      <c r="D826" s="34" t="s">
        <v>2374</v>
      </c>
      <c r="E826" s="35">
        <v>4085953</v>
      </c>
      <c r="F826" s="36">
        <v>4085953</v>
      </c>
      <c r="G826" s="37">
        <f t="shared" si="37"/>
        <v>286016.71000000002</v>
      </c>
      <c r="H826" s="38">
        <f>G826*(1-'[1]Rapport Lottstift'!$Q$6)</f>
        <v>208246.1486400534</v>
      </c>
      <c r="I826" s="39">
        <f t="shared" si="38"/>
        <v>206163.68715365286</v>
      </c>
      <c r="J826" s="40">
        <f t="shared" si="39"/>
        <v>206163</v>
      </c>
      <c r="K826" s="40">
        <v>206163</v>
      </c>
    </row>
    <row r="827" spans="1:11" s="40" customFormat="1" x14ac:dyDescent="0.25">
      <c r="A827" s="34" t="s">
        <v>947</v>
      </c>
      <c r="B827" s="34" t="s">
        <v>2375</v>
      </c>
      <c r="C827" s="34" t="s">
        <v>2376</v>
      </c>
      <c r="D827" s="34" t="s">
        <v>2377</v>
      </c>
      <c r="E827" s="35">
        <v>4080138</v>
      </c>
      <c r="F827" s="36">
        <v>4080138</v>
      </c>
      <c r="G827" s="37">
        <f t="shared" si="37"/>
        <v>285609.66000000003</v>
      </c>
      <c r="H827" s="38">
        <f>G827*(1-'[1]Rapport Lottstift'!$Q$6)</f>
        <v>207949.77926078206</v>
      </c>
      <c r="I827" s="39">
        <f t="shared" si="38"/>
        <v>205870.28146817425</v>
      </c>
      <c r="J827" s="40">
        <f t="shared" si="39"/>
        <v>205870</v>
      </c>
      <c r="K827" s="40">
        <v>205870</v>
      </c>
    </row>
    <row r="828" spans="1:11" s="40" customFormat="1" x14ac:dyDescent="0.25">
      <c r="A828" s="34" t="s">
        <v>947</v>
      </c>
      <c r="B828" s="34" t="s">
        <v>2378</v>
      </c>
      <c r="C828" s="34" t="s">
        <v>2379</v>
      </c>
      <c r="D828" s="34" t="s">
        <v>2380</v>
      </c>
      <c r="E828" s="35">
        <v>4064193</v>
      </c>
      <c r="F828" s="36">
        <v>4064193</v>
      </c>
      <c r="G828" s="37">
        <f t="shared" si="37"/>
        <v>284493.51</v>
      </c>
      <c r="H828" s="38">
        <f>G828*(1-'[1]Rapport Lottstift'!$Q$6)</f>
        <v>207137.120661903</v>
      </c>
      <c r="I828" s="39">
        <f t="shared" si="38"/>
        <v>205065.74945528398</v>
      </c>
      <c r="J828" s="40">
        <f t="shared" si="39"/>
        <v>205065</v>
      </c>
      <c r="K828" s="40">
        <v>205065</v>
      </c>
    </row>
    <row r="829" spans="1:11" s="40" customFormat="1" x14ac:dyDescent="0.25">
      <c r="A829" s="34" t="s">
        <v>947</v>
      </c>
      <c r="B829" s="34" t="s">
        <v>2381</v>
      </c>
      <c r="C829" s="34" t="s">
        <v>2382</v>
      </c>
      <c r="D829" s="34" t="s">
        <v>2383</v>
      </c>
      <c r="E829" s="35">
        <v>4056820</v>
      </c>
      <c r="F829" s="36">
        <v>4056820</v>
      </c>
      <c r="G829" s="37">
        <f t="shared" si="37"/>
        <v>283977.40000000002</v>
      </c>
      <c r="H829" s="38">
        <f>G829*(1-'[1]Rapport Lottstift'!$Q$6)</f>
        <v>206761.34569485782</v>
      </c>
      <c r="I829" s="39">
        <f t="shared" si="38"/>
        <v>204693.73223790925</v>
      </c>
      <c r="J829" s="40">
        <f t="shared" si="39"/>
        <v>204693</v>
      </c>
      <c r="K829" s="40">
        <v>204693</v>
      </c>
    </row>
    <row r="830" spans="1:11" s="40" customFormat="1" x14ac:dyDescent="0.25">
      <c r="A830" s="34" t="s">
        <v>947</v>
      </c>
      <c r="B830" s="34" t="s">
        <v>2384</v>
      </c>
      <c r="C830" s="34" t="s">
        <v>2385</v>
      </c>
      <c r="D830" s="34" t="s">
        <v>2386</v>
      </c>
      <c r="E830" s="35">
        <v>4053655</v>
      </c>
      <c r="F830" s="36">
        <v>4053655</v>
      </c>
      <c r="G830" s="37">
        <f t="shared" si="37"/>
        <v>283755.85000000003</v>
      </c>
      <c r="H830" s="38">
        <f>G830*(1-'[1]Rapport Lottstift'!$Q$6)</f>
        <v>206600.03716770498</v>
      </c>
      <c r="I830" s="39">
        <f t="shared" si="38"/>
        <v>204534.03679602794</v>
      </c>
      <c r="J830" s="40">
        <f t="shared" si="39"/>
        <v>204534</v>
      </c>
      <c r="K830" s="40">
        <v>204534</v>
      </c>
    </row>
    <row r="831" spans="1:11" s="40" customFormat="1" x14ac:dyDescent="0.25">
      <c r="A831" s="34" t="s">
        <v>947</v>
      </c>
      <c r="B831" s="34" t="s">
        <v>2387</v>
      </c>
      <c r="C831" s="34" t="s">
        <v>2388</v>
      </c>
      <c r="D831" s="34" t="s">
        <v>2389</v>
      </c>
      <c r="E831" s="35">
        <v>4047039</v>
      </c>
      <c r="F831" s="36">
        <v>4047039</v>
      </c>
      <c r="G831" s="37">
        <f t="shared" si="37"/>
        <v>283292.73000000004</v>
      </c>
      <c r="H831" s="38">
        <f>G831*(1-'[1]Rapport Lottstift'!$Q$6)</f>
        <v>206262.84373464235</v>
      </c>
      <c r="I831" s="39">
        <f t="shared" si="38"/>
        <v>204200.21529729592</v>
      </c>
      <c r="J831" s="40">
        <f t="shared" si="39"/>
        <v>204200</v>
      </c>
      <c r="K831" s="40">
        <v>204200</v>
      </c>
    </row>
    <row r="832" spans="1:11" s="40" customFormat="1" x14ac:dyDescent="0.25">
      <c r="A832" s="34" t="s">
        <v>947</v>
      </c>
      <c r="B832" s="34" t="s">
        <v>2390</v>
      </c>
      <c r="C832" s="34" t="s">
        <v>2391</v>
      </c>
      <c r="D832" s="34" t="s">
        <v>2392</v>
      </c>
      <c r="E832" s="35">
        <v>4044561</v>
      </c>
      <c r="F832" s="36">
        <v>4044561</v>
      </c>
      <c r="G832" s="37">
        <f t="shared" si="37"/>
        <v>283119.27</v>
      </c>
      <c r="H832" s="38">
        <f>G832*(1-'[1]Rapport Lottstift'!$Q$6)</f>
        <v>206136.54909632172</v>
      </c>
      <c r="I832" s="39">
        <f t="shared" si="38"/>
        <v>204075.1836053585</v>
      </c>
      <c r="J832" s="40">
        <f t="shared" si="39"/>
        <v>204075</v>
      </c>
      <c r="K832" s="40">
        <v>204075</v>
      </c>
    </row>
    <row r="833" spans="1:11" s="40" customFormat="1" x14ac:dyDescent="0.25">
      <c r="A833" s="34" t="s">
        <v>947</v>
      </c>
      <c r="B833" s="34" t="s">
        <v>2393</v>
      </c>
      <c r="C833" s="34" t="s">
        <v>2394</v>
      </c>
      <c r="D833" s="34" t="s">
        <v>2395</v>
      </c>
      <c r="E833" s="35">
        <v>4044472</v>
      </c>
      <c r="F833" s="36">
        <v>4044472</v>
      </c>
      <c r="G833" s="37">
        <f t="shared" si="37"/>
        <v>283113.04000000004</v>
      </c>
      <c r="H833" s="38">
        <f>G833*(1-'[1]Rapport Lottstift'!$Q$6)</f>
        <v>206132.01309034493</v>
      </c>
      <c r="I833" s="39">
        <f t="shared" si="38"/>
        <v>204070.69295944148</v>
      </c>
      <c r="J833" s="40">
        <f t="shared" si="39"/>
        <v>204070</v>
      </c>
      <c r="K833" s="40">
        <v>204070</v>
      </c>
    </row>
    <row r="834" spans="1:11" s="40" customFormat="1" x14ac:dyDescent="0.25">
      <c r="A834" s="34" t="s">
        <v>947</v>
      </c>
      <c r="B834" s="34" t="s">
        <v>2396</v>
      </c>
      <c r="C834" s="34" t="s">
        <v>2397</v>
      </c>
      <c r="D834" s="34" t="s">
        <v>2398</v>
      </c>
      <c r="E834" s="35">
        <v>4023963</v>
      </c>
      <c r="F834" s="36">
        <v>4023963</v>
      </c>
      <c r="G834" s="37">
        <f t="shared" si="37"/>
        <v>281677.41000000003</v>
      </c>
      <c r="H834" s="38">
        <f>G834*(1-'[1]Rapport Lottstift'!$Q$6)</f>
        <v>205086.74402766631</v>
      </c>
      <c r="I834" s="39">
        <f t="shared" si="38"/>
        <v>203035.87658738965</v>
      </c>
      <c r="J834" s="40">
        <f t="shared" si="39"/>
        <v>203035</v>
      </c>
      <c r="K834" s="40">
        <v>203035</v>
      </c>
    </row>
    <row r="835" spans="1:11" s="40" customFormat="1" x14ac:dyDescent="0.25">
      <c r="A835" s="34" t="s">
        <v>947</v>
      </c>
      <c r="B835" s="34" t="s">
        <v>2399</v>
      </c>
      <c r="C835" s="34" t="s">
        <v>2400</v>
      </c>
      <c r="D835" s="34" t="s">
        <v>2401</v>
      </c>
      <c r="E835" s="35">
        <v>4022766</v>
      </c>
      <c r="F835" s="36">
        <v>4022766</v>
      </c>
      <c r="G835" s="37">
        <f t="shared" si="37"/>
        <v>281593.62000000005</v>
      </c>
      <c r="H835" s="38">
        <f>G835*(1-'[1]Rapport Lottstift'!$Q$6)</f>
        <v>205025.73729559619</v>
      </c>
      <c r="I835" s="39">
        <f t="shared" si="38"/>
        <v>202975.47992264022</v>
      </c>
      <c r="J835" s="40">
        <f t="shared" si="39"/>
        <v>202975</v>
      </c>
      <c r="K835" s="40">
        <v>202975</v>
      </c>
    </row>
    <row r="836" spans="1:11" s="40" customFormat="1" x14ac:dyDescent="0.25">
      <c r="A836" s="34" t="s">
        <v>947</v>
      </c>
      <c r="B836" s="34" t="s">
        <v>2402</v>
      </c>
      <c r="C836" s="34" t="s">
        <v>2403</v>
      </c>
      <c r="D836" s="34" t="s">
        <v>2404</v>
      </c>
      <c r="E836" s="35">
        <v>4021516</v>
      </c>
      <c r="F836" s="36">
        <v>4021516</v>
      </c>
      <c r="G836" s="37">
        <f t="shared" si="37"/>
        <v>281506.12000000005</v>
      </c>
      <c r="H836" s="38">
        <f>G836*(1-'[1]Rapport Lottstift'!$Q$6)</f>
        <v>204962.0293464837</v>
      </c>
      <c r="I836" s="39">
        <f t="shared" si="38"/>
        <v>202912.40905301887</v>
      </c>
      <c r="J836" s="40">
        <f t="shared" si="39"/>
        <v>202912</v>
      </c>
      <c r="K836" s="40">
        <v>202912</v>
      </c>
    </row>
    <row r="837" spans="1:11" s="40" customFormat="1" x14ac:dyDescent="0.25">
      <c r="A837" s="34" t="s">
        <v>947</v>
      </c>
      <c r="B837" s="34" t="s">
        <v>2405</v>
      </c>
      <c r="C837" s="34" t="s">
        <v>2406</v>
      </c>
      <c r="D837" s="34" t="s">
        <v>2407</v>
      </c>
      <c r="E837" s="35">
        <v>4021502</v>
      </c>
      <c r="F837" s="36">
        <v>4021502</v>
      </c>
      <c r="G837" s="37">
        <f t="shared" si="37"/>
        <v>281505.14</v>
      </c>
      <c r="H837" s="38">
        <f>G837*(1-'[1]Rapport Lottstift'!$Q$6)</f>
        <v>204961.31581745361</v>
      </c>
      <c r="I837" s="39">
        <f t="shared" si="38"/>
        <v>202911.70265927908</v>
      </c>
      <c r="J837" s="40">
        <f t="shared" si="39"/>
        <v>202911</v>
      </c>
      <c r="K837" s="40">
        <v>202911</v>
      </c>
    </row>
    <row r="838" spans="1:11" s="40" customFormat="1" x14ac:dyDescent="0.25">
      <c r="A838" s="34" t="s">
        <v>947</v>
      </c>
      <c r="B838" s="34" t="s">
        <v>2408</v>
      </c>
      <c r="C838" s="34" t="s">
        <v>2409</v>
      </c>
      <c r="D838" s="34" t="s">
        <v>2410</v>
      </c>
      <c r="E838" s="35">
        <v>4015739</v>
      </c>
      <c r="F838" s="36">
        <v>4015739</v>
      </c>
      <c r="G838" s="37">
        <f t="shared" ref="G838:G901" si="40">F838*0.07</f>
        <v>281101.73000000004</v>
      </c>
      <c r="H838" s="38">
        <f>G838*(1-'[1]Rapport Lottstift'!$Q$6)</f>
        <v>204667.59668886536</v>
      </c>
      <c r="I838" s="39">
        <f t="shared" ref="I838:I901" si="41">H838*0.99</f>
        <v>202620.9207219767</v>
      </c>
      <c r="J838" s="40">
        <f t="shared" ref="J838:J901" si="42">INT(I838)</f>
        <v>202620</v>
      </c>
      <c r="K838" s="40">
        <v>202620</v>
      </c>
    </row>
    <row r="839" spans="1:11" s="40" customFormat="1" x14ac:dyDescent="0.25">
      <c r="A839" s="34" t="s">
        <v>947</v>
      </c>
      <c r="B839" s="34" t="s">
        <v>2411</v>
      </c>
      <c r="C839" s="34" t="s">
        <v>2412</v>
      </c>
      <c r="D839" s="34" t="s">
        <v>2413</v>
      </c>
      <c r="E839" s="35">
        <v>3993425</v>
      </c>
      <c r="F839" s="36">
        <v>3993425</v>
      </c>
      <c r="G839" s="37">
        <f t="shared" si="40"/>
        <v>279539.75</v>
      </c>
      <c r="H839" s="38">
        <f>G839*(1-'[1]Rapport Lottstift'!$Q$6)</f>
        <v>203530.33334766826</v>
      </c>
      <c r="I839" s="39">
        <f t="shared" si="41"/>
        <v>201495.03001419158</v>
      </c>
      <c r="J839" s="40">
        <f t="shared" si="42"/>
        <v>201495</v>
      </c>
      <c r="K839" s="40">
        <v>201495</v>
      </c>
    </row>
    <row r="840" spans="1:11" s="40" customFormat="1" x14ac:dyDescent="0.25">
      <c r="A840" s="34" t="s">
        <v>947</v>
      </c>
      <c r="B840" s="34" t="s">
        <v>2414</v>
      </c>
      <c r="C840" s="34" t="s">
        <v>2415</v>
      </c>
      <c r="D840" s="34" t="s">
        <v>2416</v>
      </c>
      <c r="E840" s="35">
        <v>3981319</v>
      </c>
      <c r="F840" s="36">
        <v>3981319</v>
      </c>
      <c r="G840" s="37">
        <f t="shared" si="40"/>
        <v>278692.33</v>
      </c>
      <c r="H840" s="38">
        <f>G840*(1-'[1]Rapport Lottstift'!$Q$6)</f>
        <v>202913.33460210354</v>
      </c>
      <c r="I840" s="39">
        <f t="shared" si="41"/>
        <v>200884.20125608251</v>
      </c>
      <c r="J840" s="40">
        <f t="shared" si="42"/>
        <v>200884</v>
      </c>
      <c r="K840" s="40">
        <v>200884</v>
      </c>
    </row>
    <row r="841" spans="1:11" s="40" customFormat="1" x14ac:dyDescent="0.25">
      <c r="A841" s="34" t="s">
        <v>947</v>
      </c>
      <c r="B841" s="34" t="s">
        <v>2417</v>
      </c>
      <c r="C841" s="34" t="s">
        <v>2418</v>
      </c>
      <c r="D841" s="34" t="s">
        <v>2419</v>
      </c>
      <c r="E841" s="35">
        <v>3974690</v>
      </c>
      <c r="F841" s="36">
        <v>3974690</v>
      </c>
      <c r="G841" s="37">
        <f t="shared" si="40"/>
        <v>278228.30000000005</v>
      </c>
      <c r="H841" s="38">
        <f>G841*(1-'[1]Rapport Lottstift'!$Q$6)</f>
        <v>202575.47860637013</v>
      </c>
      <c r="I841" s="39">
        <f t="shared" si="41"/>
        <v>200549.72382030642</v>
      </c>
      <c r="J841" s="40">
        <f t="shared" si="42"/>
        <v>200549</v>
      </c>
      <c r="K841" s="40">
        <v>200549</v>
      </c>
    </row>
    <row r="842" spans="1:11" s="40" customFormat="1" x14ac:dyDescent="0.25">
      <c r="A842" s="34" t="s">
        <v>947</v>
      </c>
      <c r="B842" s="34" t="s">
        <v>2420</v>
      </c>
      <c r="C842" s="34" t="s">
        <v>2421</v>
      </c>
      <c r="D842" s="34" t="s">
        <v>2422</v>
      </c>
      <c r="E842" s="35">
        <v>3973047</v>
      </c>
      <c r="F842" s="36">
        <v>3973047</v>
      </c>
      <c r="G842" s="37">
        <f t="shared" si="40"/>
        <v>278113.29000000004</v>
      </c>
      <c r="H842" s="38">
        <f>G842*(1-'[1]Rapport Lottstift'!$Q$6)</f>
        <v>202491.74087805668</v>
      </c>
      <c r="I842" s="39">
        <f t="shared" si="41"/>
        <v>200466.8234692761</v>
      </c>
      <c r="J842" s="40">
        <f t="shared" si="42"/>
        <v>200466</v>
      </c>
      <c r="K842" s="40">
        <v>200466</v>
      </c>
    </row>
    <row r="843" spans="1:11" s="40" customFormat="1" x14ac:dyDescent="0.25">
      <c r="A843" s="34" t="s">
        <v>947</v>
      </c>
      <c r="B843" s="34" t="s">
        <v>2423</v>
      </c>
      <c r="C843" s="34" t="s">
        <v>2424</v>
      </c>
      <c r="D843" s="34" t="s">
        <v>2425</v>
      </c>
      <c r="E843" s="35">
        <v>3944304</v>
      </c>
      <c r="F843" s="36">
        <v>3944304</v>
      </c>
      <c r="G843" s="37">
        <f t="shared" si="40"/>
        <v>276101.28000000003</v>
      </c>
      <c r="H843" s="38">
        <f>G843*(1-'[1]Rapport Lottstift'!$Q$6)</f>
        <v>201026.8148129842</v>
      </c>
      <c r="I843" s="39">
        <f t="shared" si="41"/>
        <v>199016.54666485437</v>
      </c>
      <c r="J843" s="40">
        <f t="shared" si="42"/>
        <v>199016</v>
      </c>
      <c r="K843" s="40">
        <v>199016</v>
      </c>
    </row>
    <row r="844" spans="1:11" s="40" customFormat="1" x14ac:dyDescent="0.25">
      <c r="A844" s="34" t="s">
        <v>947</v>
      </c>
      <c r="B844" s="34" t="s">
        <v>2426</v>
      </c>
      <c r="C844" s="34" t="s">
        <v>2427</v>
      </c>
      <c r="D844" s="34" t="s">
        <v>2428</v>
      </c>
      <c r="E844" s="35">
        <v>3939694</v>
      </c>
      <c r="F844" s="36">
        <v>3939694</v>
      </c>
      <c r="G844" s="37">
        <f t="shared" si="40"/>
        <v>275778.58</v>
      </c>
      <c r="H844" s="38">
        <f>G844*(1-'[1]Rapport Lottstift'!$Q$6)</f>
        <v>200791.85989665729</v>
      </c>
      <c r="I844" s="39">
        <f t="shared" si="41"/>
        <v>198783.9412976907</v>
      </c>
      <c r="J844" s="40">
        <f t="shared" si="42"/>
        <v>198783</v>
      </c>
      <c r="K844" s="40">
        <v>198783</v>
      </c>
    </row>
    <row r="845" spans="1:11" s="40" customFormat="1" x14ac:dyDescent="0.25">
      <c r="A845" s="34" t="s">
        <v>947</v>
      </c>
      <c r="B845" s="34" t="s">
        <v>2429</v>
      </c>
      <c r="C845" s="34" t="s">
        <v>2430</v>
      </c>
      <c r="D845" s="34" t="s">
        <v>2431</v>
      </c>
      <c r="E845" s="35">
        <v>3933750</v>
      </c>
      <c r="F845" s="36">
        <v>3933750</v>
      </c>
      <c r="G845" s="37">
        <f t="shared" si="40"/>
        <v>275362.5</v>
      </c>
      <c r="H845" s="38">
        <f>G845*(1-'[1]Rapport Lottstift'!$Q$6)</f>
        <v>200488.9158570375</v>
      </c>
      <c r="I845" s="39">
        <f t="shared" si="41"/>
        <v>198484.02669846712</v>
      </c>
      <c r="J845" s="40">
        <f t="shared" si="42"/>
        <v>198484</v>
      </c>
      <c r="K845" s="40">
        <v>198484</v>
      </c>
    </row>
    <row r="846" spans="1:11" s="40" customFormat="1" x14ac:dyDescent="0.25">
      <c r="A846" s="34" t="s">
        <v>947</v>
      </c>
      <c r="B846" s="34" t="s">
        <v>2432</v>
      </c>
      <c r="C846" s="34" t="s">
        <v>2433</v>
      </c>
      <c r="D846" s="34" t="s">
        <v>2434</v>
      </c>
      <c r="E846" s="35">
        <v>3932923</v>
      </c>
      <c r="F846" s="36">
        <v>3932923</v>
      </c>
      <c r="G846" s="37">
        <f t="shared" si="40"/>
        <v>275304.61000000004</v>
      </c>
      <c r="H846" s="38">
        <f>G846*(1-'[1]Rapport Lottstift'!$Q$6)</f>
        <v>200446.7666779047</v>
      </c>
      <c r="I846" s="39">
        <f t="shared" si="41"/>
        <v>198442.29901112564</v>
      </c>
      <c r="J846" s="40">
        <f t="shared" si="42"/>
        <v>198442</v>
      </c>
      <c r="K846" s="40">
        <v>198442</v>
      </c>
    </row>
    <row r="847" spans="1:11" s="40" customFormat="1" x14ac:dyDescent="0.25">
      <c r="A847" s="34" t="s">
        <v>947</v>
      </c>
      <c r="B847" s="34" t="s">
        <v>2435</v>
      </c>
      <c r="C847" s="34" t="s">
        <v>2436</v>
      </c>
      <c r="D847" s="34" t="s">
        <v>2437</v>
      </c>
      <c r="E847" s="35">
        <v>3926165</v>
      </c>
      <c r="F847" s="36">
        <v>3926165</v>
      </c>
      <c r="G847" s="37">
        <f t="shared" si="40"/>
        <v>274831.55000000005</v>
      </c>
      <c r="H847" s="38">
        <f>G847*(1-'[1]Rapport Lottstift'!$Q$6)</f>
        <v>200102.33602182291</v>
      </c>
      <c r="I847" s="39">
        <f t="shared" si="41"/>
        <v>198101.31266160466</v>
      </c>
      <c r="J847" s="40">
        <f t="shared" si="42"/>
        <v>198101</v>
      </c>
      <c r="K847" s="40">
        <v>198101</v>
      </c>
    </row>
    <row r="848" spans="1:11" s="40" customFormat="1" x14ac:dyDescent="0.25">
      <c r="A848" s="34" t="s">
        <v>947</v>
      </c>
      <c r="B848" s="34" t="s">
        <v>2438</v>
      </c>
      <c r="C848" s="34" t="s">
        <v>2439</v>
      </c>
      <c r="D848" s="34" t="s">
        <v>2440</v>
      </c>
      <c r="E848" s="35">
        <v>3921112</v>
      </c>
      <c r="F848" s="36">
        <v>3921112</v>
      </c>
      <c r="G848" s="37">
        <f t="shared" si="40"/>
        <v>274477.84000000003</v>
      </c>
      <c r="H848" s="38">
        <f>G848*(1-'[1]Rapport Lottstift'!$Q$6)</f>
        <v>199844.80300833052</v>
      </c>
      <c r="I848" s="39">
        <f t="shared" si="41"/>
        <v>197846.35497824723</v>
      </c>
      <c r="J848" s="40">
        <f t="shared" si="42"/>
        <v>197846</v>
      </c>
      <c r="K848" s="40">
        <v>197846</v>
      </c>
    </row>
    <row r="849" spans="1:11" s="40" customFormat="1" x14ac:dyDescent="0.25">
      <c r="A849" s="34" t="s">
        <v>947</v>
      </c>
      <c r="B849" s="34" t="s">
        <v>2441</v>
      </c>
      <c r="C849" s="34" t="s">
        <v>2442</v>
      </c>
      <c r="D849" s="34" t="s">
        <v>2443</v>
      </c>
      <c r="E849" s="35">
        <v>3918746</v>
      </c>
      <c r="F849" s="36">
        <v>3918746</v>
      </c>
      <c r="G849" s="37">
        <f t="shared" si="40"/>
        <v>274312.22000000003</v>
      </c>
      <c r="H849" s="38">
        <f>G849*(1-'[1]Rapport Lottstift'!$Q$6)</f>
        <v>199724.21660225038</v>
      </c>
      <c r="I849" s="39">
        <f t="shared" si="41"/>
        <v>197726.97443622787</v>
      </c>
      <c r="J849" s="40">
        <f t="shared" si="42"/>
        <v>197726</v>
      </c>
      <c r="K849" s="40">
        <v>197726</v>
      </c>
    </row>
    <row r="850" spans="1:11" s="40" customFormat="1" x14ac:dyDescent="0.25">
      <c r="A850" s="34" t="s">
        <v>947</v>
      </c>
      <c r="B850" s="34" t="s">
        <v>2444</v>
      </c>
      <c r="C850" s="34" t="s">
        <v>2445</v>
      </c>
      <c r="D850" s="34" t="s">
        <v>2446</v>
      </c>
      <c r="E850" s="35">
        <v>3907114</v>
      </c>
      <c r="F850" s="36">
        <v>3907114</v>
      </c>
      <c r="G850" s="37">
        <f t="shared" si="40"/>
        <v>273497.98000000004</v>
      </c>
      <c r="H850" s="38">
        <f>G850*(1-'[1]Rapport Lottstift'!$Q$6)</f>
        <v>199131.3759109891</v>
      </c>
      <c r="I850" s="39">
        <f t="shared" si="41"/>
        <v>197140.06215187922</v>
      </c>
      <c r="J850" s="40">
        <f t="shared" si="42"/>
        <v>197140</v>
      </c>
      <c r="K850" s="40">
        <v>197140</v>
      </c>
    </row>
    <row r="851" spans="1:11" s="40" customFormat="1" x14ac:dyDescent="0.25">
      <c r="A851" s="34" t="s">
        <v>947</v>
      </c>
      <c r="B851" s="34" t="s">
        <v>2447</v>
      </c>
      <c r="C851" s="34" t="s">
        <v>2448</v>
      </c>
      <c r="D851" s="34" t="s">
        <v>2449</v>
      </c>
      <c r="E851" s="35">
        <v>3905312</v>
      </c>
      <c r="F851" s="36">
        <v>3905312</v>
      </c>
      <c r="G851" s="37">
        <f t="shared" si="40"/>
        <v>273371.84000000003</v>
      </c>
      <c r="H851" s="38">
        <f>G851*(1-'[1]Rapport Lottstift'!$Q$6)</f>
        <v>199039.5345315485</v>
      </c>
      <c r="I851" s="39">
        <f t="shared" si="41"/>
        <v>197049.13918623302</v>
      </c>
      <c r="J851" s="40">
        <f t="shared" si="42"/>
        <v>197049</v>
      </c>
      <c r="K851" s="40">
        <v>197049</v>
      </c>
    </row>
    <row r="852" spans="1:11" s="40" customFormat="1" x14ac:dyDescent="0.25">
      <c r="A852" s="34" t="s">
        <v>947</v>
      </c>
      <c r="B852" s="34" t="s">
        <v>2450</v>
      </c>
      <c r="C852" s="34" t="s">
        <v>2451</v>
      </c>
      <c r="D852" s="34" t="s">
        <v>2452</v>
      </c>
      <c r="E852" s="35">
        <v>3902567</v>
      </c>
      <c r="F852" s="36">
        <v>3902567</v>
      </c>
      <c r="G852" s="37">
        <f t="shared" si="40"/>
        <v>273179.69</v>
      </c>
      <c r="H852" s="38">
        <f>G852*(1-'[1]Rapport Lottstift'!$Q$6)</f>
        <v>198899.63187529743</v>
      </c>
      <c r="I852" s="39">
        <f t="shared" si="41"/>
        <v>196910.63555654447</v>
      </c>
      <c r="J852" s="40">
        <f t="shared" si="42"/>
        <v>196910</v>
      </c>
      <c r="K852" s="40">
        <v>196910</v>
      </c>
    </row>
    <row r="853" spans="1:11" s="40" customFormat="1" x14ac:dyDescent="0.25">
      <c r="A853" s="34" t="s">
        <v>947</v>
      </c>
      <c r="B853" s="34" t="s">
        <v>2453</v>
      </c>
      <c r="C853" s="34" t="s">
        <v>2454</v>
      </c>
      <c r="D853" s="34" t="s">
        <v>2455</v>
      </c>
      <c r="E853" s="35">
        <v>3902050</v>
      </c>
      <c r="F853" s="36">
        <v>3902050</v>
      </c>
      <c r="G853" s="37">
        <f t="shared" si="40"/>
        <v>273143.5</v>
      </c>
      <c r="H853" s="38">
        <f>G853*(1-'[1]Rapport Lottstift'!$Q$6)</f>
        <v>198873.28226754451</v>
      </c>
      <c r="I853" s="39">
        <f t="shared" si="41"/>
        <v>196884.54944486907</v>
      </c>
      <c r="J853" s="40">
        <f t="shared" si="42"/>
        <v>196884</v>
      </c>
      <c r="K853" s="40">
        <v>196884</v>
      </c>
    </row>
    <row r="854" spans="1:11" s="40" customFormat="1" x14ac:dyDescent="0.25">
      <c r="A854" s="34" t="s">
        <v>947</v>
      </c>
      <c r="B854" s="34" t="s">
        <v>2456</v>
      </c>
      <c r="C854" s="34" t="s">
        <v>2457</v>
      </c>
      <c r="D854" s="34" t="s">
        <v>2458</v>
      </c>
      <c r="E854" s="35">
        <v>3901312</v>
      </c>
      <c r="F854" s="36">
        <v>3901312</v>
      </c>
      <c r="G854" s="37">
        <f t="shared" si="40"/>
        <v>273091.84000000003</v>
      </c>
      <c r="H854" s="38">
        <f>G854*(1-'[1]Rapport Lottstift'!$Q$6)</f>
        <v>198835.66909438852</v>
      </c>
      <c r="I854" s="39">
        <f t="shared" si="41"/>
        <v>196847.31240344464</v>
      </c>
      <c r="J854" s="40">
        <f t="shared" si="42"/>
        <v>196847</v>
      </c>
      <c r="K854" s="40">
        <v>196847</v>
      </c>
    </row>
    <row r="855" spans="1:11" s="40" customFormat="1" x14ac:dyDescent="0.25">
      <c r="A855" s="34" t="s">
        <v>947</v>
      </c>
      <c r="B855" s="34" t="s">
        <v>2459</v>
      </c>
      <c r="C855" s="34" t="s">
        <v>2460</v>
      </c>
      <c r="D855" s="34" t="s">
        <v>2461</v>
      </c>
      <c r="E855" s="35">
        <v>3879738</v>
      </c>
      <c r="F855" s="36">
        <v>3879738</v>
      </c>
      <c r="G855" s="37">
        <f t="shared" si="40"/>
        <v>271581.66000000003</v>
      </c>
      <c r="H855" s="38">
        <f>G855*(1-'[1]Rapport Lottstift'!$Q$6)</f>
        <v>197736.12085906605</v>
      </c>
      <c r="I855" s="39">
        <f t="shared" si="41"/>
        <v>195758.7596504754</v>
      </c>
      <c r="J855" s="40">
        <f t="shared" si="42"/>
        <v>195758</v>
      </c>
      <c r="K855" s="40">
        <v>195758</v>
      </c>
    </row>
    <row r="856" spans="1:11" s="40" customFormat="1" x14ac:dyDescent="0.25">
      <c r="A856" s="34" t="s">
        <v>947</v>
      </c>
      <c r="B856" s="34" t="s">
        <v>2462</v>
      </c>
      <c r="C856" s="34" t="s">
        <v>2463</v>
      </c>
      <c r="D856" s="34" t="s">
        <v>2464</v>
      </c>
      <c r="E856" s="35">
        <v>3872695</v>
      </c>
      <c r="F856" s="36">
        <v>3872695</v>
      </c>
      <c r="G856" s="37">
        <f t="shared" si="40"/>
        <v>271088.65000000002</v>
      </c>
      <c r="H856" s="38">
        <f>G856*(1-'[1]Rapport Lottstift'!$Q$6)</f>
        <v>197377.16479058657</v>
      </c>
      <c r="I856" s="39">
        <f t="shared" si="41"/>
        <v>195403.3931426807</v>
      </c>
      <c r="J856" s="40">
        <f t="shared" si="42"/>
        <v>195403</v>
      </c>
      <c r="K856" s="40">
        <v>195403</v>
      </c>
    </row>
    <row r="857" spans="1:11" s="40" customFormat="1" x14ac:dyDescent="0.25">
      <c r="A857" s="34" t="s">
        <v>947</v>
      </c>
      <c r="B857" s="34" t="s">
        <v>2465</v>
      </c>
      <c r="C857" s="34" t="s">
        <v>2466</v>
      </c>
      <c r="D857" s="34" t="s">
        <v>2467</v>
      </c>
      <c r="E857" s="35">
        <v>3868317</v>
      </c>
      <c r="F857" s="36">
        <v>3868317</v>
      </c>
      <c r="G857" s="37">
        <f t="shared" si="40"/>
        <v>270782.19</v>
      </c>
      <c r="H857" s="38">
        <f>G857*(1-'[1]Rapport Lottstift'!$Q$6)</f>
        <v>197154.03406961495</v>
      </c>
      <c r="I857" s="39">
        <f t="shared" si="41"/>
        <v>195182.49372891881</v>
      </c>
      <c r="J857" s="40">
        <f t="shared" si="42"/>
        <v>195182</v>
      </c>
      <c r="K857" s="40">
        <v>195182</v>
      </c>
    </row>
    <row r="858" spans="1:11" s="40" customFormat="1" x14ac:dyDescent="0.25">
      <c r="A858" s="34" t="s">
        <v>947</v>
      </c>
      <c r="B858" s="34" t="s">
        <v>2468</v>
      </c>
      <c r="C858" s="34" t="s">
        <v>2469</v>
      </c>
      <c r="D858" s="34" t="s">
        <v>2470</v>
      </c>
      <c r="E858" s="35">
        <v>3846275</v>
      </c>
      <c r="F858" s="36">
        <v>3846275</v>
      </c>
      <c r="G858" s="37">
        <f t="shared" si="40"/>
        <v>269239.25</v>
      </c>
      <c r="H858" s="38">
        <f>G858*(1-'[1]Rapport Lottstift'!$Q$6)</f>
        <v>196030.63357814477</v>
      </c>
      <c r="I858" s="39">
        <f t="shared" si="41"/>
        <v>194070.32724236333</v>
      </c>
      <c r="J858" s="40">
        <f t="shared" si="42"/>
        <v>194070</v>
      </c>
      <c r="K858" s="40">
        <v>194070</v>
      </c>
    </row>
    <row r="859" spans="1:11" s="40" customFormat="1" x14ac:dyDescent="0.25">
      <c r="A859" s="34" t="s">
        <v>947</v>
      </c>
      <c r="B859" s="34" t="s">
        <v>2471</v>
      </c>
      <c r="C859" s="34" t="s">
        <v>2472</v>
      </c>
      <c r="D859" s="34" t="s">
        <v>2473</v>
      </c>
      <c r="E859" s="35">
        <v>3842136</v>
      </c>
      <c r="F859" s="36">
        <v>3842136</v>
      </c>
      <c r="G859" s="37">
        <f t="shared" si="40"/>
        <v>268949.52</v>
      </c>
      <c r="H859" s="38">
        <f>G859*(1-'[1]Rapport Lottstift'!$Q$6)</f>
        <v>195819.68381704346</v>
      </c>
      <c r="I859" s="39">
        <f t="shared" si="41"/>
        <v>193861.48697887303</v>
      </c>
      <c r="J859" s="40">
        <f t="shared" si="42"/>
        <v>193861</v>
      </c>
      <c r="K859" s="40">
        <v>193861</v>
      </c>
    </row>
    <row r="860" spans="1:11" s="40" customFormat="1" x14ac:dyDescent="0.25">
      <c r="A860" s="34" t="s">
        <v>947</v>
      </c>
      <c r="B860" s="34" t="s">
        <v>2474</v>
      </c>
      <c r="C860" s="34" t="s">
        <v>2475</v>
      </c>
      <c r="D860" s="34" t="s">
        <v>2476</v>
      </c>
      <c r="E860" s="35">
        <v>3837172</v>
      </c>
      <c r="F860" s="36">
        <v>3837172</v>
      </c>
      <c r="G860" s="37">
        <f t="shared" si="40"/>
        <v>268602.04000000004</v>
      </c>
      <c r="H860" s="38">
        <f>G860*(1-'[1]Rapport Lottstift'!$Q$6)</f>
        <v>195566.68680952792</v>
      </c>
      <c r="I860" s="39">
        <f t="shared" si="41"/>
        <v>193611.01994143263</v>
      </c>
      <c r="J860" s="40">
        <f t="shared" si="42"/>
        <v>193611</v>
      </c>
      <c r="K860" s="40">
        <v>193611</v>
      </c>
    </row>
    <row r="861" spans="1:11" s="40" customFormat="1" x14ac:dyDescent="0.25">
      <c r="A861" s="34" t="s">
        <v>947</v>
      </c>
      <c r="B861" s="34" t="s">
        <v>2477</v>
      </c>
      <c r="C861" s="34" t="s">
        <v>2478</v>
      </c>
      <c r="D861" s="34" t="s">
        <v>2479</v>
      </c>
      <c r="E861" s="35">
        <v>3834447</v>
      </c>
      <c r="F861" s="36">
        <v>3834447</v>
      </c>
      <c r="G861" s="37">
        <f t="shared" si="40"/>
        <v>268411.29000000004</v>
      </c>
      <c r="H861" s="38">
        <f>G861*(1-'[1]Rapport Lottstift'!$Q$6)</f>
        <v>195427.80348046267</v>
      </c>
      <c r="I861" s="39">
        <f t="shared" si="41"/>
        <v>193473.52544565804</v>
      </c>
      <c r="J861" s="40">
        <f t="shared" si="42"/>
        <v>193473</v>
      </c>
      <c r="K861" s="40">
        <v>193473</v>
      </c>
    </row>
    <row r="862" spans="1:11" s="40" customFormat="1" x14ac:dyDescent="0.25">
      <c r="A862" s="34" t="s">
        <v>947</v>
      </c>
      <c r="B862" s="34" t="s">
        <v>2480</v>
      </c>
      <c r="C862" s="34" t="s">
        <v>2481</v>
      </c>
      <c r="D862" s="34" t="s">
        <v>2482</v>
      </c>
      <c r="E862" s="35">
        <v>3831533</v>
      </c>
      <c r="F862" s="36">
        <v>3831533</v>
      </c>
      <c r="G862" s="37">
        <f t="shared" si="40"/>
        <v>268207.31</v>
      </c>
      <c r="H862" s="38">
        <f>G862*(1-'[1]Rapport Lottstift'!$Q$6)</f>
        <v>195279.28750949158</v>
      </c>
      <c r="I862" s="39">
        <f t="shared" si="41"/>
        <v>193326.49463439666</v>
      </c>
      <c r="J862" s="40">
        <f t="shared" si="42"/>
        <v>193326</v>
      </c>
      <c r="K862" s="40">
        <v>193326</v>
      </c>
    </row>
    <row r="863" spans="1:11" s="40" customFormat="1" x14ac:dyDescent="0.25">
      <c r="A863" s="34" t="s">
        <v>947</v>
      </c>
      <c r="B863" s="34" t="s">
        <v>2483</v>
      </c>
      <c r="C863" s="34" t="s">
        <v>2484</v>
      </c>
      <c r="D863" s="34" t="s">
        <v>2485</v>
      </c>
      <c r="E863" s="35">
        <v>3820300</v>
      </c>
      <c r="F863" s="36">
        <v>3820300</v>
      </c>
      <c r="G863" s="37">
        <f t="shared" si="40"/>
        <v>267421</v>
      </c>
      <c r="H863" s="38">
        <f>G863*(1-'[1]Rapport Lottstift'!$Q$6)</f>
        <v>194706.78239558701</v>
      </c>
      <c r="I863" s="39">
        <f t="shared" si="41"/>
        <v>192759.71457163114</v>
      </c>
      <c r="J863" s="40">
        <f t="shared" si="42"/>
        <v>192759</v>
      </c>
      <c r="K863" s="40">
        <v>192759</v>
      </c>
    </row>
    <row r="864" spans="1:11" s="40" customFormat="1" x14ac:dyDescent="0.25">
      <c r="A864" s="34" t="s">
        <v>947</v>
      </c>
      <c r="B864" s="34" t="s">
        <v>2486</v>
      </c>
      <c r="C864" s="34" t="s">
        <v>2487</v>
      </c>
      <c r="D864" s="34" t="s">
        <v>2488</v>
      </c>
      <c r="E864" s="35">
        <v>3803770</v>
      </c>
      <c r="F864" s="36">
        <v>3803770</v>
      </c>
      <c r="G864" s="37">
        <f t="shared" si="40"/>
        <v>266263.90000000002</v>
      </c>
      <c r="H864" s="38">
        <f>G864*(1-'[1]Rapport Lottstift'!$Q$6)</f>
        <v>193864.30847652332</v>
      </c>
      <c r="I864" s="39">
        <f t="shared" si="41"/>
        <v>191925.66539175808</v>
      </c>
      <c r="J864" s="40">
        <f t="shared" si="42"/>
        <v>191925</v>
      </c>
      <c r="K864" s="40">
        <v>191925</v>
      </c>
    </row>
    <row r="865" spans="1:11" s="40" customFormat="1" x14ac:dyDescent="0.25">
      <c r="A865" s="34" t="s">
        <v>947</v>
      </c>
      <c r="B865" s="34" t="s">
        <v>2489</v>
      </c>
      <c r="C865" s="34" t="s">
        <v>2490</v>
      </c>
      <c r="D865" s="34" t="s">
        <v>2491</v>
      </c>
      <c r="E865" s="35">
        <v>3791163</v>
      </c>
      <c r="F865" s="36">
        <v>3791163</v>
      </c>
      <c r="G865" s="37">
        <f t="shared" si="40"/>
        <v>265381.41000000003</v>
      </c>
      <c r="H865" s="38">
        <f>G865*(1-'[1]Rapport Lottstift'!$Q$6)</f>
        <v>193221.7755849543</v>
      </c>
      <c r="I865" s="39">
        <f t="shared" si="41"/>
        <v>191289.55782910477</v>
      </c>
      <c r="J865" s="40">
        <f t="shared" si="42"/>
        <v>191289</v>
      </c>
      <c r="K865" s="40">
        <v>191289</v>
      </c>
    </row>
    <row r="866" spans="1:11" s="40" customFormat="1" x14ac:dyDescent="0.25">
      <c r="A866" s="34" t="s">
        <v>947</v>
      </c>
      <c r="B866" s="34" t="s">
        <v>2492</v>
      </c>
      <c r="C866" s="34" t="s">
        <v>2493</v>
      </c>
      <c r="D866" s="34" t="s">
        <v>2494</v>
      </c>
      <c r="E866" s="35">
        <v>3785300</v>
      </c>
      <c r="F866" s="36">
        <v>3785300</v>
      </c>
      <c r="G866" s="37">
        <f t="shared" si="40"/>
        <v>264971</v>
      </c>
      <c r="H866" s="38">
        <f>G866*(1-'[1]Rapport Lottstift'!$Q$6)</f>
        <v>192922.95982043701</v>
      </c>
      <c r="I866" s="39">
        <f t="shared" si="41"/>
        <v>190993.73022223264</v>
      </c>
      <c r="J866" s="40">
        <f t="shared" si="42"/>
        <v>190993</v>
      </c>
      <c r="K866" s="40">
        <v>190993</v>
      </c>
    </row>
    <row r="867" spans="1:11" s="40" customFormat="1" x14ac:dyDescent="0.25">
      <c r="A867" s="34" t="s">
        <v>947</v>
      </c>
      <c r="B867" s="34" t="s">
        <v>2495</v>
      </c>
      <c r="C867" s="34" t="s">
        <v>2496</v>
      </c>
      <c r="D867" s="34" t="s">
        <v>2497</v>
      </c>
      <c r="E867" s="35">
        <v>3772097</v>
      </c>
      <c r="F867" s="36">
        <v>3772097</v>
      </c>
      <c r="G867" s="37">
        <f t="shared" si="40"/>
        <v>264046.79000000004</v>
      </c>
      <c r="H867" s="38">
        <f>G867*(1-'[1]Rapport Lottstift'!$Q$6)</f>
        <v>192250.05097873116</v>
      </c>
      <c r="I867" s="39">
        <f t="shared" si="41"/>
        <v>190327.55046894384</v>
      </c>
      <c r="J867" s="40">
        <f t="shared" si="42"/>
        <v>190327</v>
      </c>
      <c r="K867" s="40">
        <v>190327</v>
      </c>
    </row>
    <row r="868" spans="1:11" s="40" customFormat="1" x14ac:dyDescent="0.25">
      <c r="A868" s="34" t="s">
        <v>947</v>
      </c>
      <c r="B868" s="34" t="s">
        <v>2498</v>
      </c>
      <c r="C868" s="34" t="s">
        <v>2499</v>
      </c>
      <c r="D868" s="34" t="s">
        <v>2500</v>
      </c>
      <c r="E868" s="35">
        <v>3769019</v>
      </c>
      <c r="F868" s="36">
        <v>3769019</v>
      </c>
      <c r="G868" s="37">
        <f t="shared" si="40"/>
        <v>263831.33</v>
      </c>
      <c r="H868" s="38">
        <f>G868*(1-'[1]Rapport Lottstift'!$Q$6)</f>
        <v>192093.17652483654</v>
      </c>
      <c r="I868" s="39">
        <f t="shared" si="41"/>
        <v>190172.24475958818</v>
      </c>
      <c r="J868" s="40">
        <f t="shared" si="42"/>
        <v>190172</v>
      </c>
      <c r="K868" s="40">
        <v>190172</v>
      </c>
    </row>
    <row r="869" spans="1:11" s="40" customFormat="1" x14ac:dyDescent="0.25">
      <c r="A869" s="34" t="s">
        <v>947</v>
      </c>
      <c r="B869" s="34" t="s">
        <v>2501</v>
      </c>
      <c r="C869" s="34" t="s">
        <v>2502</v>
      </c>
      <c r="D869" s="34" t="s">
        <v>2503</v>
      </c>
      <c r="E869" s="35">
        <v>3767879</v>
      </c>
      <c r="F869" s="36">
        <v>3767879</v>
      </c>
      <c r="G869" s="37">
        <f t="shared" si="40"/>
        <v>263751.53000000003</v>
      </c>
      <c r="H869" s="38">
        <f>G869*(1-'[1]Rapport Lottstift'!$Q$6)</f>
        <v>192035.07487524595</v>
      </c>
      <c r="I869" s="39">
        <f t="shared" si="41"/>
        <v>190114.7241264935</v>
      </c>
      <c r="J869" s="40">
        <f t="shared" si="42"/>
        <v>190114</v>
      </c>
      <c r="K869" s="40">
        <v>190114</v>
      </c>
    </row>
    <row r="870" spans="1:11" s="40" customFormat="1" x14ac:dyDescent="0.25">
      <c r="A870" s="34" t="s">
        <v>947</v>
      </c>
      <c r="B870" s="34" t="s">
        <v>2504</v>
      </c>
      <c r="C870" s="34" t="s">
        <v>2505</v>
      </c>
      <c r="D870" s="34" t="s">
        <v>2506</v>
      </c>
      <c r="E870" s="35">
        <v>3764956</v>
      </c>
      <c r="F870" s="36">
        <v>3764956</v>
      </c>
      <c r="G870" s="37">
        <f t="shared" si="40"/>
        <v>263546.92000000004</v>
      </c>
      <c r="H870" s="38">
        <f>G870*(1-'[1]Rapport Lottstift'!$Q$6)</f>
        <v>191886.10020704128</v>
      </c>
      <c r="I870" s="39">
        <f t="shared" si="41"/>
        <v>189967.23920497086</v>
      </c>
      <c r="J870" s="40">
        <f t="shared" si="42"/>
        <v>189967</v>
      </c>
      <c r="K870" s="40">
        <v>189967</v>
      </c>
    </row>
    <row r="871" spans="1:11" s="40" customFormat="1" x14ac:dyDescent="0.25">
      <c r="A871" s="34" t="s">
        <v>947</v>
      </c>
      <c r="B871" s="34" t="s">
        <v>2507</v>
      </c>
      <c r="C871" s="34" t="s">
        <v>2508</v>
      </c>
      <c r="D871" s="34" t="s">
        <v>2509</v>
      </c>
      <c r="E871" s="35">
        <v>3758058</v>
      </c>
      <c r="F871" s="36">
        <v>3758058</v>
      </c>
      <c r="G871" s="37">
        <f t="shared" si="40"/>
        <v>263064.06</v>
      </c>
      <c r="H871" s="38">
        <f>G871*(1-'[1]Rapport Lottstift'!$Q$6)</f>
        <v>191534.53426065884</v>
      </c>
      <c r="I871" s="39">
        <f t="shared" si="41"/>
        <v>189619.18891805224</v>
      </c>
      <c r="J871" s="40">
        <f t="shared" si="42"/>
        <v>189619</v>
      </c>
      <c r="K871" s="40">
        <v>189619</v>
      </c>
    </row>
    <row r="872" spans="1:11" s="40" customFormat="1" x14ac:dyDescent="0.25">
      <c r="A872" s="34" t="s">
        <v>947</v>
      </c>
      <c r="B872" s="34" t="s">
        <v>2510</v>
      </c>
      <c r="C872" s="34" t="s">
        <v>2511</v>
      </c>
      <c r="D872" s="34" t="s">
        <v>2512</v>
      </c>
      <c r="E872" s="35">
        <v>3747363</v>
      </c>
      <c r="F872" s="36">
        <v>3747363</v>
      </c>
      <c r="G872" s="37">
        <f t="shared" si="40"/>
        <v>262315.41000000003</v>
      </c>
      <c r="H872" s="38">
        <f>G872*(1-'[1]Rapport Lottstift'!$Q$6)</f>
        <v>190989.44904805231</v>
      </c>
      <c r="I872" s="39">
        <f t="shared" si="41"/>
        <v>189079.5545575718</v>
      </c>
      <c r="J872" s="40">
        <f t="shared" si="42"/>
        <v>189079</v>
      </c>
      <c r="K872" s="40">
        <v>189079</v>
      </c>
    </row>
    <row r="873" spans="1:11" s="40" customFormat="1" x14ac:dyDescent="0.25">
      <c r="A873" s="34" t="s">
        <v>947</v>
      </c>
      <c r="B873" s="34" t="s">
        <v>2513</v>
      </c>
      <c r="C873" s="34" t="s">
        <v>2514</v>
      </c>
      <c r="D873" s="34" t="s">
        <v>2515</v>
      </c>
      <c r="E873" s="35">
        <v>3734183</v>
      </c>
      <c r="F873" s="36">
        <v>3734183</v>
      </c>
      <c r="G873" s="37">
        <f t="shared" si="40"/>
        <v>261392.81000000003</v>
      </c>
      <c r="H873" s="38">
        <f>G873*(1-'[1]Rapport Lottstift'!$Q$6)</f>
        <v>190317.7124326101</v>
      </c>
      <c r="I873" s="39">
        <f t="shared" si="41"/>
        <v>188414.53530828402</v>
      </c>
      <c r="J873" s="40">
        <f t="shared" si="42"/>
        <v>188414</v>
      </c>
      <c r="K873" s="40">
        <v>188414</v>
      </c>
    </row>
    <row r="874" spans="1:11" s="40" customFormat="1" x14ac:dyDescent="0.25">
      <c r="A874" s="34" t="s">
        <v>947</v>
      </c>
      <c r="B874" s="34" t="s">
        <v>2516</v>
      </c>
      <c r="C874" s="34" t="s">
        <v>2517</v>
      </c>
      <c r="D874" s="34" t="s">
        <v>2518</v>
      </c>
      <c r="E874" s="35">
        <v>3728761</v>
      </c>
      <c r="F874" s="36">
        <v>3728761</v>
      </c>
      <c r="G874" s="37">
        <f t="shared" si="40"/>
        <v>261013.27000000002</v>
      </c>
      <c r="H874" s="38">
        <f>G874*(1-'[1]Rapport Lottstift'!$Q$6)</f>
        <v>190041.37283253972</v>
      </c>
      <c r="I874" s="39">
        <f t="shared" si="41"/>
        <v>188140.95910421433</v>
      </c>
      <c r="J874" s="40">
        <f t="shared" si="42"/>
        <v>188140</v>
      </c>
      <c r="K874" s="40">
        <v>188140</v>
      </c>
    </row>
    <row r="875" spans="1:11" s="40" customFormat="1" x14ac:dyDescent="0.25">
      <c r="A875" s="34" t="s">
        <v>947</v>
      </c>
      <c r="B875" s="34" t="s">
        <v>2519</v>
      </c>
      <c r="C875" s="34" t="s">
        <v>2520</v>
      </c>
      <c r="D875" s="34" t="s">
        <v>2521</v>
      </c>
      <c r="E875" s="35">
        <v>3728099</v>
      </c>
      <c r="F875" s="36">
        <v>3728099</v>
      </c>
      <c r="G875" s="37">
        <f t="shared" si="40"/>
        <v>260966.93000000002</v>
      </c>
      <c r="H875" s="38">
        <f>G875*(1-'[1]Rapport Lottstift'!$Q$6)</f>
        <v>190007.63310268972</v>
      </c>
      <c r="I875" s="39">
        <f t="shared" si="41"/>
        <v>188107.55677166281</v>
      </c>
      <c r="J875" s="40">
        <f t="shared" si="42"/>
        <v>188107</v>
      </c>
      <c r="K875" s="40">
        <v>188107</v>
      </c>
    </row>
    <row r="876" spans="1:11" s="40" customFormat="1" x14ac:dyDescent="0.25">
      <c r="A876" s="34" t="s">
        <v>947</v>
      </c>
      <c r="B876" s="34" t="s">
        <v>2522</v>
      </c>
      <c r="C876" s="34" t="s">
        <v>2523</v>
      </c>
      <c r="D876" s="34" t="s">
        <v>2524</v>
      </c>
      <c r="E876" s="35">
        <v>3722050</v>
      </c>
      <c r="F876" s="36">
        <v>3722050</v>
      </c>
      <c r="G876" s="37">
        <f t="shared" si="40"/>
        <v>260543.50000000003</v>
      </c>
      <c r="H876" s="38">
        <f>G876*(1-'[1]Rapport Lottstift'!$Q$6)</f>
        <v>189699.33759534452</v>
      </c>
      <c r="I876" s="39">
        <f t="shared" si="41"/>
        <v>187802.34421939109</v>
      </c>
      <c r="J876" s="40">
        <f t="shared" si="42"/>
        <v>187802</v>
      </c>
      <c r="K876" s="40">
        <v>187802</v>
      </c>
    </row>
    <row r="877" spans="1:11" s="40" customFormat="1" x14ac:dyDescent="0.25">
      <c r="A877" s="34" t="s">
        <v>947</v>
      </c>
      <c r="B877" s="34" t="s">
        <v>2525</v>
      </c>
      <c r="C877" s="34" t="s">
        <v>2526</v>
      </c>
      <c r="D877" s="34" t="s">
        <v>2527</v>
      </c>
      <c r="E877" s="35">
        <v>3369790</v>
      </c>
      <c r="F877" s="36">
        <v>3369790</v>
      </c>
      <c r="G877" s="37">
        <f t="shared" si="40"/>
        <v>235885.30000000002</v>
      </c>
      <c r="H877" s="38">
        <f>G877*(1-'[1]Rapport Lottstift'!$Q$6)</f>
        <v>171745.92787184913</v>
      </c>
      <c r="I877" s="39">
        <f t="shared" si="41"/>
        <v>170028.46859313064</v>
      </c>
      <c r="J877" s="40">
        <f t="shared" si="42"/>
        <v>170028</v>
      </c>
      <c r="K877" s="40">
        <v>170028</v>
      </c>
    </row>
    <row r="878" spans="1:11" s="40" customFormat="1" x14ac:dyDescent="0.25">
      <c r="A878" s="34" t="s">
        <v>947</v>
      </c>
      <c r="B878" s="34" t="s">
        <v>2528</v>
      </c>
      <c r="C878" s="34" t="s">
        <v>2529</v>
      </c>
      <c r="D878" s="34" t="s">
        <v>2530</v>
      </c>
      <c r="E878" s="35">
        <v>1739126</v>
      </c>
      <c r="F878" s="36">
        <v>1739126</v>
      </c>
      <c r="G878" s="37">
        <f t="shared" si="40"/>
        <v>121738.82</v>
      </c>
      <c r="H878" s="38">
        <f>G878*(1-'[1]Rapport Lottstift'!$Q$6)</f>
        <v>88636.920566580549</v>
      </c>
      <c r="I878" s="39">
        <f t="shared" si="41"/>
        <v>87750.551360914746</v>
      </c>
      <c r="J878" s="40">
        <f t="shared" si="42"/>
        <v>87750</v>
      </c>
      <c r="K878" s="40">
        <v>87750</v>
      </c>
    </row>
    <row r="879" spans="1:11" s="40" customFormat="1" x14ac:dyDescent="0.25">
      <c r="A879" s="34" t="s">
        <v>947</v>
      </c>
      <c r="B879" s="34" t="s">
        <v>2531</v>
      </c>
      <c r="C879" s="34" t="s">
        <v>2532</v>
      </c>
      <c r="D879" s="34" t="s">
        <v>2533</v>
      </c>
      <c r="E879" s="35">
        <v>3710254</v>
      </c>
      <c r="F879" s="36">
        <v>3710254</v>
      </c>
      <c r="G879" s="37">
        <f t="shared" si="40"/>
        <v>259717.78000000003</v>
      </c>
      <c r="H879" s="38">
        <f>G879*(1-'[1]Rapport Lottstift'!$Q$6)</f>
        <v>189098.1384211597</v>
      </c>
      <c r="I879" s="39">
        <f t="shared" si="41"/>
        <v>187207.15703694811</v>
      </c>
      <c r="J879" s="40">
        <f t="shared" si="42"/>
        <v>187207</v>
      </c>
      <c r="K879" s="40">
        <v>187207</v>
      </c>
    </row>
    <row r="880" spans="1:11" s="40" customFormat="1" x14ac:dyDescent="0.25">
      <c r="A880" s="34" t="s">
        <v>947</v>
      </c>
      <c r="B880" s="34" t="s">
        <v>2534</v>
      </c>
      <c r="C880" s="34" t="s">
        <v>2535</v>
      </c>
      <c r="D880" s="34" t="s">
        <v>2536</v>
      </c>
      <c r="E880" s="35">
        <v>3710088</v>
      </c>
      <c r="F880" s="36">
        <v>3710088</v>
      </c>
      <c r="G880" s="37">
        <f t="shared" si="40"/>
        <v>259706.16000000003</v>
      </c>
      <c r="H880" s="38">
        <f>G880*(1-'[1]Rapport Lottstift'!$Q$6)</f>
        <v>189089.67800551755</v>
      </c>
      <c r="I880" s="39">
        <f t="shared" si="41"/>
        <v>187198.78122546236</v>
      </c>
      <c r="J880" s="40">
        <f t="shared" si="42"/>
        <v>187198</v>
      </c>
      <c r="K880" s="40">
        <v>187198</v>
      </c>
    </row>
    <row r="881" spans="1:11" s="40" customFormat="1" x14ac:dyDescent="0.25">
      <c r="A881" s="34" t="s">
        <v>947</v>
      </c>
      <c r="B881" s="34" t="s">
        <v>2537</v>
      </c>
      <c r="C881" s="34" t="s">
        <v>2538</v>
      </c>
      <c r="D881" s="34" t="s">
        <v>2539</v>
      </c>
      <c r="E881" s="35">
        <v>2030607</v>
      </c>
      <c r="F881" s="36">
        <v>2030607</v>
      </c>
      <c r="G881" s="37">
        <f t="shared" si="40"/>
        <v>142142.49000000002</v>
      </c>
      <c r="H881" s="38">
        <f>G881*(1-'[1]Rapport Lottstift'!$Q$6)</f>
        <v>103492.64593878905</v>
      </c>
      <c r="I881" s="39">
        <f t="shared" si="41"/>
        <v>102457.71947940116</v>
      </c>
      <c r="J881" s="40">
        <f t="shared" si="42"/>
        <v>102457</v>
      </c>
      <c r="K881" s="40">
        <v>102457</v>
      </c>
    </row>
    <row r="882" spans="1:11" s="40" customFormat="1" x14ac:dyDescent="0.25">
      <c r="A882" s="34" t="s">
        <v>947</v>
      </c>
      <c r="B882" s="34" t="s">
        <v>2540</v>
      </c>
      <c r="C882" s="34" t="s">
        <v>2541</v>
      </c>
      <c r="D882" s="34" t="s">
        <v>2542</v>
      </c>
      <c r="E882" s="35">
        <v>3699048</v>
      </c>
      <c r="F882" s="36">
        <v>3699048</v>
      </c>
      <c r="G882" s="37">
        <f t="shared" si="40"/>
        <v>258933.36000000002</v>
      </c>
      <c r="H882" s="38">
        <f>G882*(1-'[1]Rapport Lottstift'!$Q$6)</f>
        <v>188527.00939895594</v>
      </c>
      <c r="I882" s="39">
        <f t="shared" si="41"/>
        <v>186641.73930496638</v>
      </c>
      <c r="J882" s="40">
        <f t="shared" si="42"/>
        <v>186641</v>
      </c>
      <c r="K882" s="40">
        <v>186641</v>
      </c>
    </row>
    <row r="883" spans="1:11" s="40" customFormat="1" x14ac:dyDescent="0.25">
      <c r="A883" s="34" t="s">
        <v>947</v>
      </c>
      <c r="B883" s="34" t="s">
        <v>2543</v>
      </c>
      <c r="C883" s="34" t="s">
        <v>2544</v>
      </c>
      <c r="D883" s="34" t="s">
        <v>2545</v>
      </c>
      <c r="E883" s="35">
        <v>3695190</v>
      </c>
      <c r="F883" s="36">
        <v>3695190</v>
      </c>
      <c r="G883" s="37">
        <f t="shared" si="40"/>
        <v>258663.30000000002</v>
      </c>
      <c r="H883" s="38">
        <f>G883*(1-'[1]Rapport Lottstift'!$Q$6)</f>
        <v>188330.38118481511</v>
      </c>
      <c r="I883" s="39">
        <f t="shared" si="41"/>
        <v>186447.07737296695</v>
      </c>
      <c r="J883" s="40">
        <f t="shared" si="42"/>
        <v>186447</v>
      </c>
      <c r="K883" s="40">
        <v>186447</v>
      </c>
    </row>
    <row r="884" spans="1:11" s="40" customFormat="1" x14ac:dyDescent="0.25">
      <c r="A884" s="34" t="s">
        <v>947</v>
      </c>
      <c r="B884" s="34" t="s">
        <v>2546</v>
      </c>
      <c r="C884" s="34" t="s">
        <v>2547</v>
      </c>
      <c r="D884" s="34" t="s">
        <v>2548</v>
      </c>
      <c r="E884" s="35">
        <v>3674314</v>
      </c>
      <c r="F884" s="36">
        <v>3674314</v>
      </c>
      <c r="G884" s="37">
        <f t="shared" si="40"/>
        <v>257201.98</v>
      </c>
      <c r="H884" s="38">
        <f>G884*(1-'[1]Rapport Lottstift'!$Q$6)</f>
        <v>187266.40746827709</v>
      </c>
      <c r="I884" s="39">
        <f t="shared" si="41"/>
        <v>185393.74339359431</v>
      </c>
      <c r="J884" s="40">
        <f t="shared" si="42"/>
        <v>185393</v>
      </c>
      <c r="K884" s="40">
        <v>185393</v>
      </c>
    </row>
    <row r="885" spans="1:11" s="40" customFormat="1" x14ac:dyDescent="0.25">
      <c r="A885" s="34" t="s">
        <v>947</v>
      </c>
      <c r="B885" s="34" t="s">
        <v>2549</v>
      </c>
      <c r="C885" s="34" t="s">
        <v>2550</v>
      </c>
      <c r="D885" s="34" t="s">
        <v>2551</v>
      </c>
      <c r="E885" s="35">
        <v>3671902</v>
      </c>
      <c r="F885" s="36">
        <v>3671902</v>
      </c>
      <c r="G885" s="37">
        <f t="shared" si="40"/>
        <v>257033.14</v>
      </c>
      <c r="H885" s="38">
        <f>G885*(1-'[1]Rapport Lottstift'!$Q$6)</f>
        <v>187143.4766096696</v>
      </c>
      <c r="I885" s="39">
        <f t="shared" si="41"/>
        <v>185272.04184357289</v>
      </c>
      <c r="J885" s="40">
        <f t="shared" si="42"/>
        <v>185272</v>
      </c>
      <c r="K885" s="40">
        <v>185272</v>
      </c>
    </row>
    <row r="886" spans="1:11" s="40" customFormat="1" x14ac:dyDescent="0.25">
      <c r="A886" s="34" t="s">
        <v>947</v>
      </c>
      <c r="B886" s="34" t="s">
        <v>2552</v>
      </c>
      <c r="C886" s="34" t="s">
        <v>2553</v>
      </c>
      <c r="D886" s="34" t="s">
        <v>2554</v>
      </c>
      <c r="E886" s="35">
        <v>3663246</v>
      </c>
      <c r="F886" s="36">
        <v>3663246</v>
      </c>
      <c r="G886" s="37">
        <f t="shared" si="40"/>
        <v>256427.22000000003</v>
      </c>
      <c r="H886" s="38">
        <f>G886*(1-'[1]Rapport Lottstift'!$Q$6)</f>
        <v>186702.31180365538</v>
      </c>
      <c r="I886" s="39">
        <f t="shared" si="41"/>
        <v>184835.28868561881</v>
      </c>
      <c r="J886" s="40">
        <f t="shared" si="42"/>
        <v>184835</v>
      </c>
      <c r="K886" s="40">
        <v>184835</v>
      </c>
    </row>
    <row r="887" spans="1:11" s="40" customFormat="1" x14ac:dyDescent="0.25">
      <c r="A887" s="34" t="s">
        <v>947</v>
      </c>
      <c r="B887" s="34" t="s">
        <v>2555</v>
      </c>
      <c r="C887" s="34" t="s">
        <v>2556</v>
      </c>
      <c r="D887" s="34" t="s">
        <v>2557</v>
      </c>
      <c r="E887" s="35">
        <v>3662817</v>
      </c>
      <c r="F887" s="36">
        <v>3662817</v>
      </c>
      <c r="G887" s="37">
        <f t="shared" si="40"/>
        <v>256397.19000000003</v>
      </c>
      <c r="H887" s="38">
        <f>G887*(1-'[1]Rapport Lottstift'!$Q$6)</f>
        <v>186680.44723551997</v>
      </c>
      <c r="I887" s="39">
        <f t="shared" si="41"/>
        <v>184813.64276316477</v>
      </c>
      <c r="J887" s="40">
        <f t="shared" si="42"/>
        <v>184813</v>
      </c>
      <c r="K887" s="40">
        <v>184813</v>
      </c>
    </row>
    <row r="888" spans="1:11" s="40" customFormat="1" x14ac:dyDescent="0.25">
      <c r="A888" s="34" t="s">
        <v>947</v>
      </c>
      <c r="B888" s="34" t="s">
        <v>2558</v>
      </c>
      <c r="C888" s="34" t="s">
        <v>2559</v>
      </c>
      <c r="D888" s="34" t="s">
        <v>2560</v>
      </c>
      <c r="E888" s="35">
        <v>3637000</v>
      </c>
      <c r="F888" s="36">
        <v>3637000</v>
      </c>
      <c r="G888" s="37">
        <f t="shared" si="40"/>
        <v>254590.00000000003</v>
      </c>
      <c r="H888" s="38">
        <f>G888*(1-'[1]Rapport Lottstift'!$Q$6)</f>
        <v>185364.64873773002</v>
      </c>
      <c r="I888" s="39">
        <f t="shared" si="41"/>
        <v>183511.00225035273</v>
      </c>
      <c r="J888" s="40">
        <f t="shared" si="42"/>
        <v>183511</v>
      </c>
      <c r="K888" s="40">
        <v>183511</v>
      </c>
    </row>
    <row r="889" spans="1:11" s="40" customFormat="1" x14ac:dyDescent="0.25">
      <c r="A889" s="34" t="s">
        <v>947</v>
      </c>
      <c r="B889" s="34" t="s">
        <v>2561</v>
      </c>
      <c r="C889" s="34" t="s">
        <v>2562</v>
      </c>
      <c r="D889" s="34" t="s">
        <v>2563</v>
      </c>
      <c r="E889" s="35">
        <v>3634776</v>
      </c>
      <c r="F889" s="36">
        <v>3634776</v>
      </c>
      <c r="G889" s="37">
        <f t="shared" si="40"/>
        <v>254434.32000000004</v>
      </c>
      <c r="H889" s="38">
        <f>G889*(1-'[1]Rapport Lottstift'!$Q$6)</f>
        <v>185251.29955466907</v>
      </c>
      <c r="I889" s="39">
        <f t="shared" si="41"/>
        <v>183398.78655912238</v>
      </c>
      <c r="J889" s="40">
        <f t="shared" si="42"/>
        <v>183398</v>
      </c>
      <c r="K889" s="40">
        <v>183398</v>
      </c>
    </row>
    <row r="890" spans="1:11" s="40" customFormat="1" x14ac:dyDescent="0.25">
      <c r="A890" s="34" t="s">
        <v>947</v>
      </c>
      <c r="B890" s="34" t="s">
        <v>2564</v>
      </c>
      <c r="C890" s="34" t="s">
        <v>2565</v>
      </c>
      <c r="D890" s="34" t="s">
        <v>2566</v>
      </c>
      <c r="E890" s="35">
        <v>3630437</v>
      </c>
      <c r="F890" s="36">
        <v>3630437</v>
      </c>
      <c r="G890" s="37">
        <f t="shared" si="40"/>
        <v>254130.59000000003</v>
      </c>
      <c r="H890" s="38">
        <f>G890*(1-'[1]Rapport Lottstift'!$Q$6)</f>
        <v>185030.15652170975</v>
      </c>
      <c r="I890" s="39">
        <f t="shared" si="41"/>
        <v>183179.85495649267</v>
      </c>
      <c r="J890" s="40">
        <f t="shared" si="42"/>
        <v>183179</v>
      </c>
      <c r="K890" s="40">
        <v>183179</v>
      </c>
    </row>
    <row r="891" spans="1:11" s="40" customFormat="1" x14ac:dyDescent="0.25">
      <c r="A891" s="34" t="s">
        <v>947</v>
      </c>
      <c r="B891" s="34" t="s">
        <v>2567</v>
      </c>
      <c r="C891" s="34" t="s">
        <v>2568</v>
      </c>
      <c r="D891" s="34" t="s">
        <v>2569</v>
      </c>
      <c r="E891" s="35">
        <v>3627033</v>
      </c>
      <c r="F891" s="36">
        <v>3627033</v>
      </c>
      <c r="G891" s="37">
        <f t="shared" si="40"/>
        <v>253892.31000000003</v>
      </c>
      <c r="H891" s="38">
        <f>G891*(1-'[1]Rapport Lottstift'!$Q$6)</f>
        <v>184856.6670346866</v>
      </c>
      <c r="I891" s="39">
        <f t="shared" si="41"/>
        <v>183008.10036433974</v>
      </c>
      <c r="J891" s="40">
        <f t="shared" si="42"/>
        <v>183008</v>
      </c>
      <c r="K891" s="40">
        <v>183008</v>
      </c>
    </row>
    <row r="892" spans="1:11" s="40" customFormat="1" x14ac:dyDescent="0.25">
      <c r="A892" s="34" t="s">
        <v>947</v>
      </c>
      <c r="B892" s="34" t="s">
        <v>2570</v>
      </c>
      <c r="C892" s="34" t="s">
        <v>2571</v>
      </c>
      <c r="D892" s="34" t="s">
        <v>2572</v>
      </c>
      <c r="E892" s="35">
        <v>3622635</v>
      </c>
      <c r="F892" s="36">
        <v>3622635</v>
      </c>
      <c r="G892" s="37">
        <f t="shared" si="40"/>
        <v>253584.45</v>
      </c>
      <c r="H892" s="38">
        <f>G892*(1-'[1]Rapport Lottstift'!$Q$6)</f>
        <v>184632.51698652917</v>
      </c>
      <c r="I892" s="39">
        <f t="shared" si="41"/>
        <v>182786.19181666386</v>
      </c>
      <c r="J892" s="40">
        <f t="shared" si="42"/>
        <v>182786</v>
      </c>
      <c r="K892" s="40">
        <v>182786</v>
      </c>
    </row>
    <row r="893" spans="1:11" s="40" customFormat="1" x14ac:dyDescent="0.25">
      <c r="A893" s="34" t="s">
        <v>947</v>
      </c>
      <c r="B893" s="34" t="s">
        <v>2573</v>
      </c>
      <c r="C893" s="34" t="s">
        <v>2574</v>
      </c>
      <c r="D893" s="34" t="s">
        <v>2575</v>
      </c>
      <c r="E893" s="35">
        <v>3621295</v>
      </c>
      <c r="F893" s="36">
        <v>3621295</v>
      </c>
      <c r="G893" s="37">
        <f t="shared" si="40"/>
        <v>253490.65000000002</v>
      </c>
      <c r="H893" s="38">
        <f>G893*(1-'[1]Rapport Lottstift'!$Q$6)</f>
        <v>184564.22206508057</v>
      </c>
      <c r="I893" s="39">
        <f t="shared" si="41"/>
        <v>182718.57984442977</v>
      </c>
      <c r="J893" s="40">
        <f t="shared" si="42"/>
        <v>182718</v>
      </c>
      <c r="K893" s="40">
        <v>182718</v>
      </c>
    </row>
    <row r="894" spans="1:11" s="40" customFormat="1" x14ac:dyDescent="0.25">
      <c r="A894" s="34" t="s">
        <v>947</v>
      </c>
      <c r="B894" s="34" t="s">
        <v>2576</v>
      </c>
      <c r="C894" s="34" t="s">
        <v>2577</v>
      </c>
      <c r="D894" s="34" t="s">
        <v>2578</v>
      </c>
      <c r="E894" s="35">
        <v>3616875</v>
      </c>
      <c r="F894" s="36">
        <v>3616875</v>
      </c>
      <c r="G894" s="37">
        <f t="shared" si="40"/>
        <v>253181.25000000003</v>
      </c>
      <c r="H894" s="38">
        <f>G894*(1-'[1]Rapport Lottstift'!$Q$6)</f>
        <v>184338.95075701879</v>
      </c>
      <c r="I894" s="39">
        <f t="shared" si="41"/>
        <v>182495.5612494486</v>
      </c>
      <c r="J894" s="40">
        <f t="shared" si="42"/>
        <v>182495</v>
      </c>
      <c r="K894" s="40">
        <v>182495</v>
      </c>
    </row>
    <row r="895" spans="1:11" s="40" customFormat="1" x14ac:dyDescent="0.25">
      <c r="A895" s="34" t="s">
        <v>947</v>
      </c>
      <c r="B895" s="34" t="s">
        <v>2579</v>
      </c>
      <c r="C895" s="34" t="s">
        <v>2580</v>
      </c>
      <c r="D895" s="34" t="s">
        <v>2581</v>
      </c>
      <c r="E895" s="35">
        <v>3611439</v>
      </c>
      <c r="F895" s="36">
        <v>3611439</v>
      </c>
      <c r="G895" s="37">
        <f t="shared" si="40"/>
        <v>252800.73</v>
      </c>
      <c r="H895" s="38">
        <f>G895*(1-'[1]Rapport Lottstift'!$Q$6)</f>
        <v>184061.89762791834</v>
      </c>
      <c r="I895" s="39">
        <f t="shared" si="41"/>
        <v>182221.27865163915</v>
      </c>
      <c r="J895" s="40">
        <f t="shared" si="42"/>
        <v>182221</v>
      </c>
      <c r="K895" s="40">
        <v>182221</v>
      </c>
    </row>
    <row r="896" spans="1:11" s="40" customFormat="1" x14ac:dyDescent="0.25">
      <c r="A896" s="34" t="s">
        <v>947</v>
      </c>
      <c r="B896" s="34" t="s">
        <v>2582</v>
      </c>
      <c r="C896" s="34" t="s">
        <v>2583</v>
      </c>
      <c r="D896" s="34" t="s">
        <v>2584</v>
      </c>
      <c r="E896" s="35">
        <v>3594910</v>
      </c>
      <c r="F896" s="36">
        <v>3594910</v>
      </c>
      <c r="G896" s="37">
        <f t="shared" si="40"/>
        <v>251643.7</v>
      </c>
      <c r="H896" s="38">
        <f>G896*(1-'[1]Rapport Lottstift'!$Q$6)</f>
        <v>183219.47467521392</v>
      </c>
      <c r="I896" s="39">
        <f t="shared" si="41"/>
        <v>181387.27992846176</v>
      </c>
      <c r="J896" s="40">
        <f t="shared" si="42"/>
        <v>181387</v>
      </c>
      <c r="K896" s="40">
        <v>181387</v>
      </c>
    </row>
    <row r="897" spans="1:11" s="40" customFormat="1" x14ac:dyDescent="0.25">
      <c r="A897" s="34" t="s">
        <v>947</v>
      </c>
      <c r="B897" s="34" t="s">
        <v>2585</v>
      </c>
      <c r="C897" s="34" t="s">
        <v>2586</v>
      </c>
      <c r="D897" s="34" t="s">
        <v>2587</v>
      </c>
      <c r="E897" s="35">
        <v>3592714</v>
      </c>
      <c r="F897" s="36">
        <v>3592714</v>
      </c>
      <c r="G897" s="37">
        <f t="shared" si="40"/>
        <v>251489.98</v>
      </c>
      <c r="H897" s="38">
        <f>G897*(1-'[1]Rapport Lottstift'!$Q$6)</f>
        <v>183107.55255021309</v>
      </c>
      <c r="I897" s="39">
        <f t="shared" si="41"/>
        <v>181276.47702471097</v>
      </c>
      <c r="J897" s="40">
        <f t="shared" si="42"/>
        <v>181276</v>
      </c>
      <c r="K897" s="40">
        <v>181276</v>
      </c>
    </row>
    <row r="898" spans="1:11" s="40" customFormat="1" x14ac:dyDescent="0.25">
      <c r="A898" s="34" t="s">
        <v>947</v>
      </c>
      <c r="B898" s="34" t="s">
        <v>2588</v>
      </c>
      <c r="C898" s="34" t="s">
        <v>2589</v>
      </c>
      <c r="D898" s="34" t="s">
        <v>2590</v>
      </c>
      <c r="E898" s="35">
        <v>3584854</v>
      </c>
      <c r="F898" s="36">
        <v>3584854</v>
      </c>
      <c r="G898" s="37">
        <f t="shared" si="40"/>
        <v>250939.78000000003</v>
      </c>
      <c r="H898" s="38">
        <f>G898*(1-'[1]Rapport Lottstift'!$Q$6)</f>
        <v>182706.95696619368</v>
      </c>
      <c r="I898" s="39">
        <f t="shared" si="41"/>
        <v>180879.88739653173</v>
      </c>
      <c r="J898" s="40">
        <f t="shared" si="42"/>
        <v>180879</v>
      </c>
      <c r="K898" s="40">
        <v>180879</v>
      </c>
    </row>
    <row r="899" spans="1:11" s="40" customFormat="1" x14ac:dyDescent="0.25">
      <c r="A899" s="34" t="s">
        <v>947</v>
      </c>
      <c r="B899" s="34" t="s">
        <v>2591</v>
      </c>
      <c r="C899" s="34" t="s">
        <v>2592</v>
      </c>
      <c r="D899" s="34" t="s">
        <v>2593</v>
      </c>
      <c r="E899" s="35">
        <v>3581477</v>
      </c>
      <c r="F899" s="36">
        <v>3581477</v>
      </c>
      <c r="G899" s="37">
        <f t="shared" si="40"/>
        <v>250703.39</v>
      </c>
      <c r="H899" s="38">
        <f>G899*(1-'[1]Rapport Lottstift'!$Q$6)</f>
        <v>182534.84357087134</v>
      </c>
      <c r="I899" s="39">
        <f t="shared" si="41"/>
        <v>180709.49513516261</v>
      </c>
      <c r="J899" s="40">
        <f t="shared" si="42"/>
        <v>180709</v>
      </c>
      <c r="K899" s="40">
        <v>180709</v>
      </c>
    </row>
    <row r="900" spans="1:11" s="40" customFormat="1" x14ac:dyDescent="0.25">
      <c r="A900" s="34" t="s">
        <v>947</v>
      </c>
      <c r="B900" s="34" t="s">
        <v>2594</v>
      </c>
      <c r="C900" s="34" t="s">
        <v>2595</v>
      </c>
      <c r="D900" s="34" t="s">
        <v>2596</v>
      </c>
      <c r="E900" s="35">
        <v>3573590</v>
      </c>
      <c r="F900" s="36">
        <v>3573590</v>
      </c>
      <c r="G900" s="37">
        <f t="shared" si="40"/>
        <v>250151.30000000002</v>
      </c>
      <c r="H900" s="38">
        <f>G900*(1-'[1]Rapport Lottstift'!$Q$6)</f>
        <v>182132.87189515113</v>
      </c>
      <c r="I900" s="39">
        <f t="shared" si="41"/>
        <v>180311.5431761996</v>
      </c>
      <c r="J900" s="40">
        <f t="shared" si="42"/>
        <v>180311</v>
      </c>
      <c r="K900" s="40">
        <v>180311</v>
      </c>
    </row>
    <row r="901" spans="1:11" s="40" customFormat="1" x14ac:dyDescent="0.25">
      <c r="A901" s="34" t="s">
        <v>947</v>
      </c>
      <c r="B901" s="34" t="s">
        <v>2597</v>
      </c>
      <c r="C901" s="34" t="s">
        <v>2598</v>
      </c>
      <c r="D901" s="34" t="s">
        <v>2599</v>
      </c>
      <c r="E901" s="35">
        <v>3568243</v>
      </c>
      <c r="F901" s="36">
        <v>3568243</v>
      </c>
      <c r="G901" s="37">
        <f t="shared" si="40"/>
        <v>249777.01</v>
      </c>
      <c r="H901" s="38">
        <f>G901*(1-'[1]Rapport Lottstift'!$Q$6)</f>
        <v>181860.35477202749</v>
      </c>
      <c r="I901" s="39">
        <f t="shared" si="41"/>
        <v>180041.75122430723</v>
      </c>
      <c r="J901" s="40">
        <f t="shared" si="42"/>
        <v>180041</v>
      </c>
      <c r="K901" s="40">
        <v>180041</v>
      </c>
    </row>
    <row r="902" spans="1:11" s="40" customFormat="1" x14ac:dyDescent="0.25">
      <c r="A902" s="34" t="s">
        <v>947</v>
      </c>
      <c r="B902" s="34" t="s">
        <v>2600</v>
      </c>
      <c r="C902" s="34" t="s">
        <v>2601</v>
      </c>
      <c r="D902" s="34" t="s">
        <v>2602</v>
      </c>
      <c r="E902" s="35">
        <v>3567798</v>
      </c>
      <c r="F902" s="36">
        <v>3567798</v>
      </c>
      <c r="G902" s="37">
        <f t="shared" ref="G902:G965" si="43">F902*0.07</f>
        <v>249745.86000000002</v>
      </c>
      <c r="H902" s="38">
        <f>G902*(1-'[1]Rapport Lottstift'!$Q$6)</f>
        <v>181837.67474214346</v>
      </c>
      <c r="I902" s="39">
        <f t="shared" ref="I902:I965" si="44">H902*0.99</f>
        <v>180019.29799472203</v>
      </c>
      <c r="J902" s="40">
        <f t="shared" ref="J902:J965" si="45">INT(I902)</f>
        <v>180019</v>
      </c>
      <c r="K902" s="40">
        <v>180019</v>
      </c>
    </row>
    <row r="903" spans="1:11" s="40" customFormat="1" x14ac:dyDescent="0.25">
      <c r="A903" s="34" t="s">
        <v>947</v>
      </c>
      <c r="B903" s="34" t="s">
        <v>2603</v>
      </c>
      <c r="C903" s="34" t="s">
        <v>2604</v>
      </c>
      <c r="D903" s="34" t="s">
        <v>2605</v>
      </c>
      <c r="E903" s="35">
        <v>3563098</v>
      </c>
      <c r="F903" s="36">
        <v>3563098</v>
      </c>
      <c r="G903" s="37">
        <f t="shared" si="43"/>
        <v>249416.86000000002</v>
      </c>
      <c r="H903" s="38">
        <f>G903*(1-'[1]Rapport Lottstift'!$Q$6)</f>
        <v>181598.13285348043</v>
      </c>
      <c r="I903" s="39">
        <f t="shared" si="44"/>
        <v>179782.15152494563</v>
      </c>
      <c r="J903" s="40">
        <f t="shared" si="45"/>
        <v>179782</v>
      </c>
      <c r="K903" s="40">
        <v>179782</v>
      </c>
    </row>
    <row r="904" spans="1:11" s="40" customFormat="1" x14ac:dyDescent="0.25">
      <c r="A904" s="34" t="s">
        <v>947</v>
      </c>
      <c r="B904" s="34" t="s">
        <v>2606</v>
      </c>
      <c r="C904" s="34" t="s">
        <v>2607</v>
      </c>
      <c r="D904" s="34" t="s">
        <v>2608</v>
      </c>
      <c r="E904" s="35">
        <v>3561195</v>
      </c>
      <c r="F904" s="36">
        <v>3561195</v>
      </c>
      <c r="G904" s="37">
        <f t="shared" si="43"/>
        <v>249283.65000000002</v>
      </c>
      <c r="H904" s="38">
        <f>G904*(1-'[1]Rapport Lottstift'!$Q$6)</f>
        <v>181501.14387175158</v>
      </c>
      <c r="I904" s="39">
        <f t="shared" si="44"/>
        <v>179686.13243303407</v>
      </c>
      <c r="J904" s="40">
        <f t="shared" si="45"/>
        <v>179686</v>
      </c>
      <c r="K904" s="40">
        <v>179686</v>
      </c>
    </row>
    <row r="905" spans="1:11" s="40" customFormat="1" x14ac:dyDescent="0.25">
      <c r="A905" s="34" t="s">
        <v>947</v>
      </c>
      <c r="B905" s="34" t="s">
        <v>2609</v>
      </c>
      <c r="C905" s="34" t="s">
        <v>2610</v>
      </c>
      <c r="D905" s="34" t="s">
        <v>2611</v>
      </c>
      <c r="E905" s="35">
        <v>3557416</v>
      </c>
      <c r="F905" s="36">
        <v>3557416</v>
      </c>
      <c r="G905" s="37">
        <f t="shared" si="43"/>
        <v>249019.12000000002</v>
      </c>
      <c r="H905" s="38">
        <f>G905*(1-'[1]Rapport Lottstift'!$Q$6)</f>
        <v>181308.54199999466</v>
      </c>
      <c r="I905" s="39">
        <f t="shared" si="44"/>
        <v>179495.4565799947</v>
      </c>
      <c r="J905" s="40">
        <f t="shared" si="45"/>
        <v>179495</v>
      </c>
      <c r="K905" s="40">
        <v>179495</v>
      </c>
    </row>
    <row r="906" spans="1:11" s="40" customFormat="1" x14ac:dyDescent="0.25">
      <c r="A906" s="34" t="s">
        <v>947</v>
      </c>
      <c r="B906" s="34" t="s">
        <v>2612</v>
      </c>
      <c r="C906" s="34" t="s">
        <v>2613</v>
      </c>
      <c r="D906" s="34" t="s">
        <v>2614</v>
      </c>
      <c r="E906" s="35">
        <v>3555629</v>
      </c>
      <c r="F906" s="36">
        <v>3555629</v>
      </c>
      <c r="G906" s="37">
        <f t="shared" si="43"/>
        <v>248894.03000000003</v>
      </c>
      <c r="H906" s="38">
        <f>G906*(1-'[1]Rapport Lottstift'!$Q$6)</f>
        <v>181217.46511594343</v>
      </c>
      <c r="I906" s="39">
        <f t="shared" si="44"/>
        <v>179405.29046478399</v>
      </c>
      <c r="J906" s="40">
        <f t="shared" si="45"/>
        <v>179405</v>
      </c>
      <c r="K906" s="40">
        <v>179405</v>
      </c>
    </row>
    <row r="907" spans="1:11" s="40" customFormat="1" x14ac:dyDescent="0.25">
      <c r="A907" s="34" t="s">
        <v>947</v>
      </c>
      <c r="B907" s="34" t="s">
        <v>2615</v>
      </c>
      <c r="C907" s="34" t="s">
        <v>2616</v>
      </c>
      <c r="D907" s="34" t="s">
        <v>2617</v>
      </c>
      <c r="E907" s="35">
        <v>3552883</v>
      </c>
      <c r="F907" s="36">
        <v>3552883</v>
      </c>
      <c r="G907" s="37">
        <f t="shared" si="43"/>
        <v>248701.81000000003</v>
      </c>
      <c r="H907" s="38">
        <f>G907*(1-'[1]Rapport Lottstift'!$Q$6)</f>
        <v>181077.51149333309</v>
      </c>
      <c r="I907" s="39">
        <f t="shared" si="44"/>
        <v>179266.73637839977</v>
      </c>
      <c r="J907" s="40">
        <f t="shared" si="45"/>
        <v>179266</v>
      </c>
      <c r="K907" s="40">
        <v>179266</v>
      </c>
    </row>
    <row r="908" spans="1:11" s="40" customFormat="1" x14ac:dyDescent="0.25">
      <c r="A908" s="34" t="s">
        <v>947</v>
      </c>
      <c r="B908" s="34" t="s">
        <v>2618</v>
      </c>
      <c r="C908" s="34" t="s">
        <v>2619</v>
      </c>
      <c r="D908" s="34" t="s">
        <v>2620</v>
      </c>
      <c r="E908" s="35">
        <v>3528182</v>
      </c>
      <c r="F908" s="36">
        <v>3528182</v>
      </c>
      <c r="G908" s="37">
        <f t="shared" si="43"/>
        <v>246972.74000000002</v>
      </c>
      <c r="H908" s="38">
        <f>G908*(1-'[1]Rapport Lottstift'!$Q$6)</f>
        <v>179818.59145251079</v>
      </c>
      <c r="I908" s="39">
        <f t="shared" si="44"/>
        <v>178020.40553798567</v>
      </c>
      <c r="J908" s="40">
        <f t="shared" si="45"/>
        <v>178020</v>
      </c>
      <c r="K908" s="40">
        <v>178020</v>
      </c>
    </row>
    <row r="909" spans="1:11" s="40" customFormat="1" x14ac:dyDescent="0.25">
      <c r="A909" s="34" t="s">
        <v>947</v>
      </c>
      <c r="B909" s="34" t="s">
        <v>2621</v>
      </c>
      <c r="C909" s="34" t="s">
        <v>2622</v>
      </c>
      <c r="D909" s="34" t="s">
        <v>2623</v>
      </c>
      <c r="E909" s="35">
        <v>3523980</v>
      </c>
      <c r="F909" s="36">
        <v>3523980</v>
      </c>
      <c r="G909" s="37">
        <f t="shared" si="43"/>
        <v>246678.60000000003</v>
      </c>
      <c r="H909" s="38">
        <f>G909*(1-'[1]Rapport Lottstift'!$Q$6)</f>
        <v>179604.43081077424</v>
      </c>
      <c r="I909" s="39">
        <f t="shared" si="44"/>
        <v>177808.38650266649</v>
      </c>
      <c r="J909" s="40">
        <f t="shared" si="45"/>
        <v>177808</v>
      </c>
      <c r="K909" s="40">
        <v>177808</v>
      </c>
    </row>
    <row r="910" spans="1:11" s="40" customFormat="1" x14ac:dyDescent="0.25">
      <c r="A910" s="34" t="s">
        <v>947</v>
      </c>
      <c r="B910" s="34" t="s">
        <v>2624</v>
      </c>
      <c r="C910" s="34" t="s">
        <v>2625</v>
      </c>
      <c r="D910" s="34" t="s">
        <v>2626</v>
      </c>
      <c r="E910" s="35">
        <v>3522427</v>
      </c>
      <c r="F910" s="36">
        <v>3522427</v>
      </c>
      <c r="G910" s="37">
        <f t="shared" si="43"/>
        <v>246569.89</v>
      </c>
      <c r="H910" s="38">
        <f>G910*(1-'[1]Rapport Lottstift'!$Q$6)</f>
        <v>179525.28005479684</v>
      </c>
      <c r="I910" s="39">
        <f t="shared" si="44"/>
        <v>177730.02725424885</v>
      </c>
      <c r="J910" s="40">
        <f t="shared" si="45"/>
        <v>177730</v>
      </c>
      <c r="K910" s="40">
        <v>177730</v>
      </c>
    </row>
    <row r="911" spans="1:11" s="40" customFormat="1" x14ac:dyDescent="0.25">
      <c r="A911" s="34" t="s">
        <v>947</v>
      </c>
      <c r="B911" s="34" t="s">
        <v>2627</v>
      </c>
      <c r="C911" s="34" t="s">
        <v>2628</v>
      </c>
      <c r="D911" s="34" t="s">
        <v>2629</v>
      </c>
      <c r="E911" s="35">
        <v>3516659</v>
      </c>
      <c r="F911" s="36">
        <v>3516659</v>
      </c>
      <c r="G911" s="37">
        <f t="shared" si="43"/>
        <v>246166.13000000003</v>
      </c>
      <c r="H911" s="38">
        <f>G911*(1-'[1]Rapport Lottstift'!$Q$6)</f>
        <v>179231.30609441214</v>
      </c>
      <c r="I911" s="39">
        <f t="shared" si="44"/>
        <v>177438.99303346802</v>
      </c>
      <c r="J911" s="40">
        <f t="shared" si="45"/>
        <v>177438</v>
      </c>
      <c r="K911" s="40">
        <v>177438</v>
      </c>
    </row>
    <row r="912" spans="1:11" s="40" customFormat="1" x14ac:dyDescent="0.25">
      <c r="A912" s="34" t="s">
        <v>947</v>
      </c>
      <c r="B912" s="34" t="s">
        <v>2630</v>
      </c>
      <c r="C912" s="34" t="s">
        <v>2631</v>
      </c>
      <c r="D912" s="34" t="s">
        <v>2632</v>
      </c>
      <c r="E912" s="35">
        <v>3515294</v>
      </c>
      <c r="F912" s="36">
        <v>3515294</v>
      </c>
      <c r="G912" s="37">
        <f t="shared" si="43"/>
        <v>246070.58000000002</v>
      </c>
      <c r="H912" s="38">
        <f>G912*(1-'[1]Rapport Lottstift'!$Q$6)</f>
        <v>179161.73701398127</v>
      </c>
      <c r="I912" s="39">
        <f t="shared" si="44"/>
        <v>177370.11964384146</v>
      </c>
      <c r="J912" s="40">
        <f t="shared" si="45"/>
        <v>177370</v>
      </c>
      <c r="K912" s="40">
        <v>177370</v>
      </c>
    </row>
    <row r="913" spans="1:11" s="40" customFormat="1" x14ac:dyDescent="0.25">
      <c r="A913" s="34" t="s">
        <v>947</v>
      </c>
      <c r="B913" s="34" t="s">
        <v>2633</v>
      </c>
      <c r="C913" s="34" t="s">
        <v>2634</v>
      </c>
      <c r="D913" s="34" t="s">
        <v>2635</v>
      </c>
      <c r="E913" s="35">
        <v>3512251</v>
      </c>
      <c r="F913" s="36">
        <v>3512251</v>
      </c>
      <c r="G913" s="37">
        <f t="shared" si="43"/>
        <v>245857.57000000004</v>
      </c>
      <c r="H913" s="38">
        <f>G913*(1-'[1]Rapport Lottstift'!$Q$6)</f>
        <v>179006.64638266183</v>
      </c>
      <c r="I913" s="39">
        <f t="shared" si="44"/>
        <v>177216.5799188352</v>
      </c>
      <c r="J913" s="40">
        <f t="shared" si="45"/>
        <v>177216</v>
      </c>
      <c r="K913" s="40">
        <v>177216</v>
      </c>
    </row>
    <row r="914" spans="1:11" s="40" customFormat="1" x14ac:dyDescent="0.25">
      <c r="A914" s="34" t="s">
        <v>947</v>
      </c>
      <c r="B914" s="34" t="s">
        <v>2636</v>
      </c>
      <c r="C914" s="34" t="s">
        <v>2637</v>
      </c>
      <c r="D914" s="34" t="s">
        <v>2638</v>
      </c>
      <c r="E914" s="35">
        <v>3508722</v>
      </c>
      <c r="F914" s="36">
        <v>3508722</v>
      </c>
      <c r="G914" s="37">
        <f t="shared" si="43"/>
        <v>245610.54000000004</v>
      </c>
      <c r="H914" s="38">
        <f>G914*(1-'[1]Rapport Lottstift'!$Q$6)</f>
        <v>178826.78610072742</v>
      </c>
      <c r="I914" s="39">
        <f t="shared" si="44"/>
        <v>177038.51823972014</v>
      </c>
      <c r="J914" s="40">
        <f t="shared" si="45"/>
        <v>177038</v>
      </c>
      <c r="K914" s="40">
        <v>177038</v>
      </c>
    </row>
    <row r="915" spans="1:11" s="40" customFormat="1" x14ac:dyDescent="0.25">
      <c r="A915" s="34" t="s">
        <v>947</v>
      </c>
      <c r="B915" s="34" t="s">
        <v>2639</v>
      </c>
      <c r="C915" s="34" t="s">
        <v>2640</v>
      </c>
      <c r="D915" s="34" t="s">
        <v>2641</v>
      </c>
      <c r="E915" s="35">
        <v>3506529</v>
      </c>
      <c r="F915" s="36">
        <v>3506529</v>
      </c>
      <c r="G915" s="37">
        <f t="shared" si="43"/>
        <v>245457.03000000003</v>
      </c>
      <c r="H915" s="38">
        <f>G915*(1-'[1]Rapport Lottstift'!$Q$6)</f>
        <v>178715.01687480445</v>
      </c>
      <c r="I915" s="39">
        <f t="shared" si="44"/>
        <v>176927.8667060564</v>
      </c>
      <c r="J915" s="40">
        <f t="shared" si="45"/>
        <v>176927</v>
      </c>
      <c r="K915" s="40">
        <v>176927</v>
      </c>
    </row>
    <row r="916" spans="1:11" s="40" customFormat="1" x14ac:dyDescent="0.25">
      <c r="A916" s="34" t="s">
        <v>947</v>
      </c>
      <c r="B916" s="34" t="s">
        <v>2642</v>
      </c>
      <c r="C916" s="34" t="s">
        <v>2643</v>
      </c>
      <c r="D916" s="34" t="s">
        <v>2644</v>
      </c>
      <c r="E916" s="35">
        <v>3506142</v>
      </c>
      <c r="F916" s="36">
        <v>3506142</v>
      </c>
      <c r="G916" s="37">
        <f t="shared" si="43"/>
        <v>245429.94000000003</v>
      </c>
      <c r="H916" s="38">
        <f>G916*(1-'[1]Rapport Lottstift'!$Q$6)</f>
        <v>178695.29289375921</v>
      </c>
      <c r="I916" s="39">
        <f t="shared" si="44"/>
        <v>176908.33996482161</v>
      </c>
      <c r="J916" s="40">
        <f t="shared" si="45"/>
        <v>176908</v>
      </c>
      <c r="K916" s="40">
        <v>176908</v>
      </c>
    </row>
    <row r="917" spans="1:11" s="40" customFormat="1" x14ac:dyDescent="0.25">
      <c r="A917" s="34" t="s">
        <v>947</v>
      </c>
      <c r="B917" s="34" t="s">
        <v>2645</v>
      </c>
      <c r="C917" s="34" t="s">
        <v>2646</v>
      </c>
      <c r="D917" s="34" t="s">
        <v>2647</v>
      </c>
      <c r="E917" s="35">
        <v>3503274</v>
      </c>
      <c r="F917" s="36">
        <v>3503274</v>
      </c>
      <c r="G917" s="37">
        <f t="shared" si="43"/>
        <v>245229.18000000002</v>
      </c>
      <c r="H917" s="38">
        <f>G917*(1-'[1]Rapport Lottstift'!$Q$6)</f>
        <v>178549.12137531547</v>
      </c>
      <c r="I917" s="39">
        <f t="shared" si="44"/>
        <v>176763.63016156232</v>
      </c>
      <c r="J917" s="40">
        <f t="shared" si="45"/>
        <v>176763</v>
      </c>
      <c r="K917" s="40">
        <v>176763</v>
      </c>
    </row>
    <row r="918" spans="1:11" s="40" customFormat="1" x14ac:dyDescent="0.25">
      <c r="A918" s="34" t="s">
        <v>947</v>
      </c>
      <c r="B918" s="34" t="s">
        <v>2648</v>
      </c>
      <c r="C918" s="34" t="s">
        <v>2649</v>
      </c>
      <c r="D918" s="34" t="s">
        <v>2650</v>
      </c>
      <c r="E918" s="35">
        <v>3499911</v>
      </c>
      <c r="F918" s="36">
        <v>3499911</v>
      </c>
      <c r="G918" s="37">
        <f t="shared" si="43"/>
        <v>244993.77000000002</v>
      </c>
      <c r="H918" s="38">
        <f>G918*(1-'[1]Rapport Lottstift'!$Q$6)</f>
        <v>178377.72150902322</v>
      </c>
      <c r="I918" s="39">
        <f t="shared" si="44"/>
        <v>176593.94429393299</v>
      </c>
      <c r="J918" s="40">
        <f t="shared" si="45"/>
        <v>176593</v>
      </c>
      <c r="K918" s="40">
        <v>176593</v>
      </c>
    </row>
    <row r="919" spans="1:11" s="40" customFormat="1" x14ac:dyDescent="0.25">
      <c r="A919" s="34" t="s">
        <v>947</v>
      </c>
      <c r="B919" s="34" t="s">
        <v>2651</v>
      </c>
      <c r="C919" s="34" t="s">
        <v>2652</v>
      </c>
      <c r="D919" s="34" t="s">
        <v>2653</v>
      </c>
      <c r="E919" s="35">
        <v>3485133</v>
      </c>
      <c r="F919" s="36">
        <v>3485133</v>
      </c>
      <c r="G919" s="37">
        <f t="shared" si="43"/>
        <v>243959.31000000003</v>
      </c>
      <c r="H919" s="38">
        <f>G919*(1-'[1]Rapport Lottstift'!$Q$6)</f>
        <v>177624.54065143559</v>
      </c>
      <c r="I919" s="39">
        <f t="shared" si="44"/>
        <v>175848.29524492123</v>
      </c>
      <c r="J919" s="40">
        <f t="shared" si="45"/>
        <v>175848</v>
      </c>
      <c r="K919" s="40">
        <v>175848</v>
      </c>
    </row>
    <row r="920" spans="1:11" s="40" customFormat="1" x14ac:dyDescent="0.25">
      <c r="A920" s="34" t="s">
        <v>947</v>
      </c>
      <c r="B920" s="34" t="s">
        <v>2654</v>
      </c>
      <c r="C920" s="34" t="s">
        <v>2655</v>
      </c>
      <c r="D920" s="34" t="s">
        <v>2656</v>
      </c>
      <c r="E920" s="35">
        <v>3480551</v>
      </c>
      <c r="F920" s="36">
        <v>3480551</v>
      </c>
      <c r="G920" s="37">
        <f t="shared" si="43"/>
        <v>243638.57000000004</v>
      </c>
      <c r="H920" s="38">
        <f>G920*(1-'[1]Rapport Lottstift'!$Q$6)</f>
        <v>177391.01279316883</v>
      </c>
      <c r="I920" s="39">
        <f t="shared" si="44"/>
        <v>175617.10266523715</v>
      </c>
      <c r="J920" s="40">
        <f t="shared" si="45"/>
        <v>175617</v>
      </c>
      <c r="K920" s="40">
        <v>175617</v>
      </c>
    </row>
    <row r="921" spans="1:11" s="40" customFormat="1" x14ac:dyDescent="0.25">
      <c r="A921" s="34" t="s">
        <v>947</v>
      </c>
      <c r="B921" s="34" t="s">
        <v>2657</v>
      </c>
      <c r="C921" s="34" t="s">
        <v>2658</v>
      </c>
      <c r="D921" s="34" t="s">
        <v>2659</v>
      </c>
      <c r="E921" s="35">
        <v>3477003</v>
      </c>
      <c r="F921" s="36">
        <v>1865503</v>
      </c>
      <c r="G921" s="37">
        <f t="shared" si="43"/>
        <v>130585.21</v>
      </c>
      <c r="H921" s="38">
        <f>G921*(1-'[1]Rapport Lottstift'!$Q$6)</f>
        <v>95077.896154572882</v>
      </c>
      <c r="I921" s="39">
        <f t="shared" si="44"/>
        <v>94127.117193027152</v>
      </c>
      <c r="J921" s="40">
        <f t="shared" si="45"/>
        <v>94127</v>
      </c>
      <c r="K921" s="40">
        <v>94127</v>
      </c>
    </row>
    <row r="922" spans="1:11" s="40" customFormat="1" x14ac:dyDescent="0.25">
      <c r="A922" s="34" t="s">
        <v>947</v>
      </c>
      <c r="B922" s="34" t="s">
        <v>2660</v>
      </c>
      <c r="C922" s="34" t="s">
        <v>2661</v>
      </c>
      <c r="D922" s="34" t="s">
        <v>2662</v>
      </c>
      <c r="E922" s="35">
        <v>3470575</v>
      </c>
      <c r="F922" s="36">
        <v>3470575</v>
      </c>
      <c r="G922" s="37">
        <f t="shared" si="43"/>
        <v>242940.25000000003</v>
      </c>
      <c r="H922" s="38">
        <f>G922*(1-'[1]Rapport Lottstift'!$Q$6)</f>
        <v>176882.57239289177</v>
      </c>
      <c r="I922" s="39">
        <f t="shared" si="44"/>
        <v>175113.74666896285</v>
      </c>
      <c r="J922" s="40">
        <f t="shared" si="45"/>
        <v>175113</v>
      </c>
      <c r="K922" s="40">
        <v>175113</v>
      </c>
    </row>
    <row r="923" spans="1:11" s="40" customFormat="1" x14ac:dyDescent="0.25">
      <c r="A923" s="34" t="s">
        <v>947</v>
      </c>
      <c r="B923" s="34" t="s">
        <v>2663</v>
      </c>
      <c r="C923" s="34" t="s">
        <v>2664</v>
      </c>
      <c r="D923" s="34" t="s">
        <v>2665</v>
      </c>
      <c r="E923" s="35">
        <v>3465627</v>
      </c>
      <c r="F923" s="36">
        <v>3465627</v>
      </c>
      <c r="G923" s="37">
        <f t="shared" si="43"/>
        <v>242593.89</v>
      </c>
      <c r="H923" s="38">
        <f>G923*(1-'[1]Rapport Lottstift'!$Q$6)</f>
        <v>176630.39084712486</v>
      </c>
      <c r="I923" s="39">
        <f t="shared" si="44"/>
        <v>174864.08693865361</v>
      </c>
      <c r="J923" s="40">
        <f t="shared" si="45"/>
        <v>174864</v>
      </c>
      <c r="K923" s="40">
        <v>174864</v>
      </c>
    </row>
    <row r="924" spans="1:11" s="40" customFormat="1" x14ac:dyDescent="0.25">
      <c r="A924" s="34" t="s">
        <v>947</v>
      </c>
      <c r="B924" s="34" t="s">
        <v>2666</v>
      </c>
      <c r="C924" s="34" t="s">
        <v>2667</v>
      </c>
      <c r="D924" s="34" t="s">
        <v>2668</v>
      </c>
      <c r="E924" s="35">
        <v>3464836</v>
      </c>
      <c r="F924" s="36">
        <v>3464836</v>
      </c>
      <c r="G924" s="37">
        <f t="shared" si="43"/>
        <v>242538.52000000002</v>
      </c>
      <c r="H924" s="38">
        <f>G924*(1-'[1]Rapport Lottstift'!$Q$6)</f>
        <v>176590.07645692647</v>
      </c>
      <c r="I924" s="39">
        <f t="shared" si="44"/>
        <v>174824.17569235721</v>
      </c>
      <c r="J924" s="40">
        <f t="shared" si="45"/>
        <v>174824</v>
      </c>
      <c r="K924" s="40">
        <v>174824</v>
      </c>
    </row>
    <row r="925" spans="1:11" s="40" customFormat="1" x14ac:dyDescent="0.25">
      <c r="A925" s="34" t="s">
        <v>947</v>
      </c>
      <c r="B925" s="34" t="s">
        <v>2669</v>
      </c>
      <c r="C925" s="34" t="s">
        <v>2670</v>
      </c>
      <c r="D925" s="34" t="s">
        <v>2671</v>
      </c>
      <c r="E925" s="35">
        <v>3460916</v>
      </c>
      <c r="F925" s="36">
        <v>3460916</v>
      </c>
      <c r="G925" s="37">
        <f t="shared" si="43"/>
        <v>242264.12000000002</v>
      </c>
      <c r="H925" s="38">
        <f>G925*(1-'[1]Rapport Lottstift'!$Q$6)</f>
        <v>176390.28832850966</v>
      </c>
      <c r="I925" s="39">
        <f t="shared" si="44"/>
        <v>174626.38544522456</v>
      </c>
      <c r="J925" s="40">
        <f t="shared" si="45"/>
        <v>174626</v>
      </c>
      <c r="K925" s="40">
        <v>174626</v>
      </c>
    </row>
    <row r="926" spans="1:11" s="40" customFormat="1" x14ac:dyDescent="0.25">
      <c r="A926" s="34" t="s">
        <v>947</v>
      </c>
      <c r="B926" s="34" t="s">
        <v>2672</v>
      </c>
      <c r="C926" s="34" t="s">
        <v>2673</v>
      </c>
      <c r="D926" s="34" t="s">
        <v>2674</v>
      </c>
      <c r="E926" s="35">
        <v>3460732</v>
      </c>
      <c r="F926" s="36">
        <v>3460732</v>
      </c>
      <c r="G926" s="37">
        <f t="shared" si="43"/>
        <v>242251.24000000002</v>
      </c>
      <c r="H926" s="38">
        <f>G926*(1-'[1]Rapport Lottstift'!$Q$6)</f>
        <v>176380.91051840031</v>
      </c>
      <c r="I926" s="39">
        <f t="shared" si="44"/>
        <v>174617.1014132163</v>
      </c>
      <c r="J926" s="40">
        <f t="shared" si="45"/>
        <v>174617</v>
      </c>
      <c r="K926" s="40">
        <v>174617</v>
      </c>
    </row>
    <row r="927" spans="1:11" s="40" customFormat="1" x14ac:dyDescent="0.25">
      <c r="A927" s="34" t="s">
        <v>947</v>
      </c>
      <c r="B927" s="34" t="s">
        <v>2675</v>
      </c>
      <c r="C927" s="34" t="s">
        <v>2676</v>
      </c>
      <c r="D927" s="34" t="s">
        <v>2677</v>
      </c>
      <c r="E927" s="35">
        <v>3460688</v>
      </c>
      <c r="F927" s="36">
        <v>3460688</v>
      </c>
      <c r="G927" s="37">
        <f t="shared" si="43"/>
        <v>242248.16000000003</v>
      </c>
      <c r="H927" s="38">
        <f>G927*(1-'[1]Rapport Lottstift'!$Q$6)</f>
        <v>176378.66799859155</v>
      </c>
      <c r="I927" s="39">
        <f t="shared" si="44"/>
        <v>174614.88131860565</v>
      </c>
      <c r="J927" s="40">
        <f t="shared" si="45"/>
        <v>174614</v>
      </c>
      <c r="K927" s="40">
        <v>174614</v>
      </c>
    </row>
    <row r="928" spans="1:11" s="40" customFormat="1" x14ac:dyDescent="0.25">
      <c r="A928" s="34" t="s">
        <v>947</v>
      </c>
      <c r="B928" s="34" t="s">
        <v>2678</v>
      </c>
      <c r="C928" s="34" t="s">
        <v>2679</v>
      </c>
      <c r="D928" s="34" t="s">
        <v>2680</v>
      </c>
      <c r="E928" s="35">
        <v>3458924</v>
      </c>
      <c r="F928" s="36">
        <v>3458924</v>
      </c>
      <c r="G928" s="37">
        <f t="shared" si="43"/>
        <v>242124.68000000002</v>
      </c>
      <c r="H928" s="38">
        <f>G928*(1-'[1]Rapport Lottstift'!$Q$6)</f>
        <v>176288.763340804</v>
      </c>
      <c r="I928" s="39">
        <f t="shared" si="44"/>
        <v>174525.87570739596</v>
      </c>
      <c r="J928" s="40">
        <f t="shared" si="45"/>
        <v>174525</v>
      </c>
      <c r="K928" s="40">
        <v>174525</v>
      </c>
    </row>
    <row r="929" spans="1:11" s="40" customFormat="1" x14ac:dyDescent="0.25">
      <c r="A929" s="34" t="s">
        <v>947</v>
      </c>
      <c r="B929" s="34" t="s">
        <v>2681</v>
      </c>
      <c r="C929" s="34" t="s">
        <v>2682</v>
      </c>
      <c r="D929" s="34" t="s">
        <v>2683</v>
      </c>
      <c r="E929" s="35">
        <v>3458086</v>
      </c>
      <c r="F929" s="36">
        <v>3458086</v>
      </c>
      <c r="G929" s="37">
        <f t="shared" si="43"/>
        <v>242066.02000000002</v>
      </c>
      <c r="H929" s="38">
        <f>G929*(1-'[1]Rapport Lottstift'!$Q$6)</f>
        <v>176246.05353171896</v>
      </c>
      <c r="I929" s="39">
        <f t="shared" si="44"/>
        <v>174483.59299640177</v>
      </c>
      <c r="J929" s="40">
        <f t="shared" si="45"/>
        <v>174483</v>
      </c>
      <c r="K929" s="40">
        <v>174483</v>
      </c>
    </row>
    <row r="930" spans="1:11" s="40" customFormat="1" x14ac:dyDescent="0.25">
      <c r="A930" s="34" t="s">
        <v>947</v>
      </c>
      <c r="B930" s="34" t="s">
        <v>2684</v>
      </c>
      <c r="C930" s="34" t="s">
        <v>2685</v>
      </c>
      <c r="D930" s="34" t="s">
        <v>2686</v>
      </c>
      <c r="E930" s="35">
        <v>3453630</v>
      </c>
      <c r="F930" s="36">
        <v>3453630</v>
      </c>
      <c r="G930" s="37">
        <f t="shared" si="43"/>
        <v>241754.10000000003</v>
      </c>
      <c r="H930" s="38">
        <f>G930*(1-'[1]Rapport Lottstift'!$Q$6)</f>
        <v>176018.94743472274</v>
      </c>
      <c r="I930" s="39">
        <f t="shared" si="44"/>
        <v>174258.75796037551</v>
      </c>
      <c r="J930" s="40">
        <f t="shared" si="45"/>
        <v>174258</v>
      </c>
      <c r="K930" s="40">
        <v>174258</v>
      </c>
    </row>
    <row r="931" spans="1:11" s="40" customFormat="1" x14ac:dyDescent="0.25">
      <c r="A931" s="34" t="s">
        <v>947</v>
      </c>
      <c r="B931" s="34" t="s">
        <v>2687</v>
      </c>
      <c r="C931" s="34" t="s">
        <v>2688</v>
      </c>
      <c r="D931" s="34" t="s">
        <v>2689</v>
      </c>
      <c r="E931" s="35">
        <v>3452414</v>
      </c>
      <c r="F931" s="36">
        <v>3452414</v>
      </c>
      <c r="G931" s="37">
        <f t="shared" si="43"/>
        <v>241668.98</v>
      </c>
      <c r="H931" s="38">
        <f>G931*(1-'[1]Rapport Lottstift'!$Q$6)</f>
        <v>175956.97234182607</v>
      </c>
      <c r="I931" s="39">
        <f t="shared" si="44"/>
        <v>174197.4026184078</v>
      </c>
      <c r="J931" s="40">
        <f t="shared" si="45"/>
        <v>174197</v>
      </c>
      <c r="K931" s="40">
        <v>174197</v>
      </c>
    </row>
    <row r="932" spans="1:11" s="40" customFormat="1" x14ac:dyDescent="0.25">
      <c r="A932" s="34" t="s">
        <v>947</v>
      </c>
      <c r="B932" s="34" t="s">
        <v>2690</v>
      </c>
      <c r="C932" s="34" t="s">
        <v>2691</v>
      </c>
      <c r="D932" s="34" t="s">
        <v>2692</v>
      </c>
      <c r="E932" s="35">
        <v>3427411</v>
      </c>
      <c r="F932" s="36">
        <v>3427411</v>
      </c>
      <c r="G932" s="37">
        <f t="shared" si="43"/>
        <v>239918.77000000002</v>
      </c>
      <c r="H932" s="38">
        <f>G932*(1-'[1]Rapport Lottstift'!$Q$6)</f>
        <v>174682.66046049821</v>
      </c>
      <c r="I932" s="39">
        <f t="shared" si="44"/>
        <v>172935.83385589323</v>
      </c>
      <c r="J932" s="40">
        <f t="shared" si="45"/>
        <v>172935</v>
      </c>
      <c r="K932" s="40">
        <v>172935</v>
      </c>
    </row>
    <row r="933" spans="1:11" s="40" customFormat="1" x14ac:dyDescent="0.25">
      <c r="A933" s="34" t="s">
        <v>947</v>
      </c>
      <c r="B933" s="34" t="s">
        <v>2693</v>
      </c>
      <c r="C933" s="34" t="s">
        <v>2694</v>
      </c>
      <c r="D933" s="34" t="s">
        <v>2695</v>
      </c>
      <c r="E933" s="35">
        <v>3421894</v>
      </c>
      <c r="F933" s="36">
        <v>3421894</v>
      </c>
      <c r="G933" s="37">
        <f t="shared" si="43"/>
        <v>239532.58000000002</v>
      </c>
      <c r="H933" s="38">
        <f>G933*(1-'[1]Rapport Lottstift'!$Q$6)</f>
        <v>174401.47905629527</v>
      </c>
      <c r="I933" s="39">
        <f t="shared" si="44"/>
        <v>172657.46426573233</v>
      </c>
      <c r="J933" s="40">
        <f t="shared" si="45"/>
        <v>172657</v>
      </c>
      <c r="K933" s="40">
        <v>172657</v>
      </c>
    </row>
    <row r="934" spans="1:11" s="40" customFormat="1" x14ac:dyDescent="0.25">
      <c r="A934" s="34" t="s">
        <v>947</v>
      </c>
      <c r="B934" s="34" t="s">
        <v>2696</v>
      </c>
      <c r="C934" s="34" t="s">
        <v>2697</v>
      </c>
      <c r="D934" s="34" t="s">
        <v>2698</v>
      </c>
      <c r="E934" s="35">
        <v>3421513</v>
      </c>
      <c r="F934" s="36">
        <v>3421513</v>
      </c>
      <c r="G934" s="37">
        <f t="shared" si="43"/>
        <v>239505.91000000003</v>
      </c>
      <c r="H934" s="38">
        <f>G934*(1-'[1]Rapport Lottstift'!$Q$6)</f>
        <v>174382.0608734058</v>
      </c>
      <c r="I934" s="39">
        <f t="shared" si="44"/>
        <v>172638.24026467174</v>
      </c>
      <c r="J934" s="40">
        <f t="shared" si="45"/>
        <v>172638</v>
      </c>
      <c r="K934" s="40">
        <v>172638</v>
      </c>
    </row>
    <row r="935" spans="1:11" s="40" customFormat="1" x14ac:dyDescent="0.25">
      <c r="A935" s="34" t="s">
        <v>947</v>
      </c>
      <c r="B935" s="34" t="s">
        <v>2699</v>
      </c>
      <c r="C935" s="34" t="s">
        <v>2700</v>
      </c>
      <c r="D935" s="34" t="s">
        <v>2701</v>
      </c>
      <c r="E935" s="35">
        <v>3402065</v>
      </c>
      <c r="F935" s="36">
        <v>3402065</v>
      </c>
      <c r="G935" s="37">
        <f t="shared" si="43"/>
        <v>238144.55000000002</v>
      </c>
      <c r="H935" s="38">
        <f>G935*(1-'[1]Rapport Lottstift'!$Q$6)</f>
        <v>173390.86711793387</v>
      </c>
      <c r="I935" s="39">
        <f t="shared" si="44"/>
        <v>171656.95844675452</v>
      </c>
      <c r="J935" s="40">
        <f t="shared" si="45"/>
        <v>171656</v>
      </c>
      <c r="K935" s="40">
        <v>171656</v>
      </c>
    </row>
    <row r="936" spans="1:11" s="40" customFormat="1" x14ac:dyDescent="0.25">
      <c r="A936" s="34" t="s">
        <v>947</v>
      </c>
      <c r="B936" s="34" t="s">
        <v>2702</v>
      </c>
      <c r="C936" s="34" t="s">
        <v>2703</v>
      </c>
      <c r="D936" s="34" t="s">
        <v>2704</v>
      </c>
      <c r="E936" s="35">
        <v>3397332</v>
      </c>
      <c r="F936" s="36">
        <v>3397332</v>
      </c>
      <c r="G936" s="37">
        <f t="shared" si="43"/>
        <v>237813.24000000002</v>
      </c>
      <c r="H936" s="38">
        <f>G936*(1-'[1]Rapport Lottstift'!$Q$6)</f>
        <v>173149.6433394143</v>
      </c>
      <c r="I936" s="39">
        <f t="shared" si="44"/>
        <v>171418.14690602015</v>
      </c>
      <c r="J936" s="40">
        <f t="shared" si="45"/>
        <v>171418</v>
      </c>
      <c r="K936" s="40">
        <v>171418</v>
      </c>
    </row>
    <row r="937" spans="1:11" s="40" customFormat="1" x14ac:dyDescent="0.25">
      <c r="A937" s="34" t="s">
        <v>947</v>
      </c>
      <c r="B937" s="34" t="s">
        <v>2705</v>
      </c>
      <c r="C937" s="34" t="s">
        <v>2706</v>
      </c>
      <c r="D937" s="34" t="s">
        <v>2707</v>
      </c>
      <c r="E937" s="35">
        <v>3390683</v>
      </c>
      <c r="F937" s="36">
        <v>3390683</v>
      </c>
      <c r="G937" s="37">
        <f t="shared" si="43"/>
        <v>237347.81000000003</v>
      </c>
      <c r="H937" s="38">
        <f>G937*(1-'[1]Rapport Lottstift'!$Q$6)</f>
        <v>172810.7680164951</v>
      </c>
      <c r="I937" s="39">
        <f t="shared" si="44"/>
        <v>171082.66033633015</v>
      </c>
      <c r="J937" s="40">
        <f t="shared" si="45"/>
        <v>171082</v>
      </c>
      <c r="K937" s="40">
        <v>171082</v>
      </c>
    </row>
    <row r="938" spans="1:11" s="40" customFormat="1" x14ac:dyDescent="0.25">
      <c r="A938" s="34" t="s">
        <v>947</v>
      </c>
      <c r="B938" s="34" t="s">
        <v>2708</v>
      </c>
      <c r="C938" s="34" t="s">
        <v>2709</v>
      </c>
      <c r="D938" s="34" t="s">
        <v>2710</v>
      </c>
      <c r="E938" s="35">
        <v>3382714</v>
      </c>
      <c r="F938" s="36">
        <v>3382714</v>
      </c>
      <c r="G938" s="37">
        <f t="shared" si="43"/>
        <v>236789.98</v>
      </c>
      <c r="H938" s="38">
        <f>G938*(1-'[1]Rapport Lottstift'!$Q$6)</f>
        <v>172404.61709931307</v>
      </c>
      <c r="I938" s="39">
        <f t="shared" si="44"/>
        <v>170680.57092831994</v>
      </c>
      <c r="J938" s="40">
        <f t="shared" si="45"/>
        <v>170680</v>
      </c>
      <c r="K938" s="40">
        <v>170680</v>
      </c>
    </row>
    <row r="939" spans="1:11" s="40" customFormat="1" x14ac:dyDescent="0.25">
      <c r="A939" s="34" t="s">
        <v>947</v>
      </c>
      <c r="B939" s="34" t="s">
        <v>2711</v>
      </c>
      <c r="C939" s="34" t="s">
        <v>2712</v>
      </c>
      <c r="D939" s="34" t="s">
        <v>2713</v>
      </c>
      <c r="E939" s="35">
        <v>3379018</v>
      </c>
      <c r="F939" s="36">
        <v>3379018</v>
      </c>
      <c r="G939" s="37">
        <f t="shared" si="43"/>
        <v>236531.26</v>
      </c>
      <c r="H939" s="38">
        <f>G939*(1-'[1]Rapport Lottstift'!$Q$6)</f>
        <v>172216.24543537723</v>
      </c>
      <c r="I939" s="39">
        <f t="shared" si="44"/>
        <v>170494.08298102347</v>
      </c>
      <c r="J939" s="40">
        <f t="shared" si="45"/>
        <v>170494</v>
      </c>
      <c r="K939" s="40">
        <v>170494</v>
      </c>
    </row>
    <row r="940" spans="1:11" s="40" customFormat="1" x14ac:dyDescent="0.25">
      <c r="A940" s="34" t="s">
        <v>947</v>
      </c>
      <c r="B940" s="34" t="s">
        <v>2714</v>
      </c>
      <c r="C940" s="34" t="s">
        <v>2715</v>
      </c>
      <c r="D940" s="34" t="s">
        <v>2716</v>
      </c>
      <c r="E940" s="35">
        <v>3375666</v>
      </c>
      <c r="F940" s="36">
        <v>3375666</v>
      </c>
      <c r="G940" s="37">
        <f t="shared" si="43"/>
        <v>236296.62000000002</v>
      </c>
      <c r="H940" s="38">
        <f>G940*(1-'[1]Rapport Lottstift'!$Q$6)</f>
        <v>172045.40619903716</v>
      </c>
      <c r="I940" s="39">
        <f t="shared" si="44"/>
        <v>170324.95213704678</v>
      </c>
      <c r="J940" s="40">
        <f t="shared" si="45"/>
        <v>170324</v>
      </c>
      <c r="K940" s="40">
        <v>170324</v>
      </c>
    </row>
    <row r="941" spans="1:11" s="40" customFormat="1" x14ac:dyDescent="0.25">
      <c r="A941" s="34" t="s">
        <v>947</v>
      </c>
      <c r="B941" s="34" t="s">
        <v>2717</v>
      </c>
      <c r="C941" s="34" t="s">
        <v>2718</v>
      </c>
      <c r="D941" s="34" t="s">
        <v>2719</v>
      </c>
      <c r="E941" s="35">
        <v>3370497</v>
      </c>
      <c r="F941" s="36">
        <v>3370497</v>
      </c>
      <c r="G941" s="37">
        <f t="shared" si="43"/>
        <v>235934.79</v>
      </c>
      <c r="H941" s="38">
        <f>G941*(1-'[1]Rapport Lottstift'!$Q$6)</f>
        <v>171781.96108786715</v>
      </c>
      <c r="I941" s="39">
        <f t="shared" si="44"/>
        <v>170064.14147698847</v>
      </c>
      <c r="J941" s="40">
        <f t="shared" si="45"/>
        <v>170064</v>
      </c>
      <c r="K941" s="40">
        <v>170064</v>
      </c>
    </row>
    <row r="942" spans="1:11" s="40" customFormat="1" x14ac:dyDescent="0.25">
      <c r="A942" s="34" t="s">
        <v>947</v>
      </c>
      <c r="B942" s="34" t="s">
        <v>2720</v>
      </c>
      <c r="C942" s="34" t="s">
        <v>2721</v>
      </c>
      <c r="D942" s="34" t="s">
        <v>2722</v>
      </c>
      <c r="E942" s="35">
        <v>3362647</v>
      </c>
      <c r="F942" s="36">
        <v>3362647</v>
      </c>
      <c r="G942" s="37">
        <f t="shared" si="43"/>
        <v>235385.29</v>
      </c>
      <c r="H942" s="38">
        <f>G942*(1-'[1]Rapport Lottstift'!$Q$6)</f>
        <v>171381.87516744065</v>
      </c>
      <c r="I942" s="39">
        <f t="shared" si="44"/>
        <v>169668.05641576624</v>
      </c>
      <c r="J942" s="40">
        <f t="shared" si="45"/>
        <v>169668</v>
      </c>
      <c r="K942" s="40">
        <v>169668</v>
      </c>
    </row>
    <row r="943" spans="1:11" s="40" customFormat="1" x14ac:dyDescent="0.25">
      <c r="A943" s="34" t="s">
        <v>947</v>
      </c>
      <c r="B943" s="34" t="s">
        <v>2723</v>
      </c>
      <c r="C943" s="34" t="s">
        <v>2724</v>
      </c>
      <c r="D943" s="34" t="s">
        <v>2725</v>
      </c>
      <c r="E943" s="35">
        <v>3360229</v>
      </c>
      <c r="F943" s="36">
        <v>3360229</v>
      </c>
      <c r="G943" s="37">
        <f t="shared" si="43"/>
        <v>235216.03000000003</v>
      </c>
      <c r="H943" s="38">
        <f>G943*(1-'[1]Rapport Lottstift'!$Q$6)</f>
        <v>171258.63851067744</v>
      </c>
      <c r="I943" s="39">
        <f t="shared" si="44"/>
        <v>169546.05212557066</v>
      </c>
      <c r="J943" s="40">
        <f t="shared" si="45"/>
        <v>169546</v>
      </c>
      <c r="K943" s="40">
        <v>169546</v>
      </c>
    </row>
    <row r="944" spans="1:11" s="40" customFormat="1" x14ac:dyDescent="0.25">
      <c r="A944" s="34" t="s">
        <v>947</v>
      </c>
      <c r="B944" s="34" t="s">
        <v>2726</v>
      </c>
      <c r="C944" s="34" t="s">
        <v>2727</v>
      </c>
      <c r="D944" s="34" t="s">
        <v>2728</v>
      </c>
      <c r="E944" s="35">
        <v>3358930</v>
      </c>
      <c r="F944" s="36">
        <v>3358930</v>
      </c>
      <c r="G944" s="37">
        <f t="shared" si="43"/>
        <v>235125.10000000003</v>
      </c>
      <c r="H944" s="38">
        <f>G944*(1-'[1]Rapport Lottstift'!$Q$6)</f>
        <v>171192.43320995974</v>
      </c>
      <c r="I944" s="39">
        <f t="shared" si="44"/>
        <v>169480.50887786015</v>
      </c>
      <c r="J944" s="40">
        <f t="shared" si="45"/>
        <v>169480</v>
      </c>
      <c r="K944" s="40">
        <v>169480</v>
      </c>
    </row>
    <row r="945" spans="1:11" s="40" customFormat="1" x14ac:dyDescent="0.25">
      <c r="A945" s="34" t="s">
        <v>947</v>
      </c>
      <c r="B945" s="34" t="s">
        <v>2729</v>
      </c>
      <c r="C945" s="34" t="s">
        <v>2730</v>
      </c>
      <c r="D945" s="34" t="s">
        <v>2731</v>
      </c>
      <c r="E945" s="35">
        <v>3354702</v>
      </c>
      <c r="F945" s="36">
        <v>3354702</v>
      </c>
      <c r="G945" s="37">
        <f t="shared" si="43"/>
        <v>234829.14</v>
      </c>
      <c r="H945" s="38">
        <f>G945*(1-'[1]Rapport Lottstift'!$Q$6)</f>
        <v>170976.94744288159</v>
      </c>
      <c r="I945" s="39">
        <f t="shared" si="44"/>
        <v>169267.17796845277</v>
      </c>
      <c r="J945" s="40">
        <f t="shared" si="45"/>
        <v>169267</v>
      </c>
      <c r="K945" s="40">
        <v>169267</v>
      </c>
    </row>
    <row r="946" spans="1:11" s="40" customFormat="1" x14ac:dyDescent="0.25">
      <c r="A946" s="34" t="s">
        <v>947</v>
      </c>
      <c r="B946" s="34" t="s">
        <v>2732</v>
      </c>
      <c r="C946" s="34" t="s">
        <v>2733</v>
      </c>
      <c r="D946" s="34" t="s">
        <v>2734</v>
      </c>
      <c r="E946" s="35">
        <v>3338989</v>
      </c>
      <c r="F946" s="36">
        <v>3338989</v>
      </c>
      <c r="G946" s="37">
        <f t="shared" si="43"/>
        <v>233729.23</v>
      </c>
      <c r="H946" s="38">
        <f>G946*(1-'[1]Rapport Lottstift'!$Q$6)</f>
        <v>170176.11303935782</v>
      </c>
      <c r="I946" s="39">
        <f t="shared" si="44"/>
        <v>168474.35190896425</v>
      </c>
      <c r="J946" s="40">
        <f t="shared" si="45"/>
        <v>168474</v>
      </c>
      <c r="K946" s="40">
        <v>168474</v>
      </c>
    </row>
    <row r="947" spans="1:11" s="40" customFormat="1" x14ac:dyDescent="0.25">
      <c r="A947" s="34" t="s">
        <v>947</v>
      </c>
      <c r="B947" s="34" t="s">
        <v>2735</v>
      </c>
      <c r="C947" s="34" t="s">
        <v>2736</v>
      </c>
      <c r="D947" s="34" t="s">
        <v>2737</v>
      </c>
      <c r="E947" s="35">
        <v>3333300</v>
      </c>
      <c r="F947" s="36">
        <v>3333300</v>
      </c>
      <c r="G947" s="37">
        <f t="shared" si="43"/>
        <v>233331.00000000003</v>
      </c>
      <c r="H947" s="38">
        <f>G947*(1-'[1]Rapport Lottstift'!$Q$6)</f>
        <v>169886.16542135703</v>
      </c>
      <c r="I947" s="39">
        <f t="shared" si="44"/>
        <v>168187.30376714346</v>
      </c>
      <c r="J947" s="40">
        <f t="shared" si="45"/>
        <v>168187</v>
      </c>
      <c r="K947" s="40">
        <v>168187</v>
      </c>
    </row>
    <row r="948" spans="1:11" s="40" customFormat="1" x14ac:dyDescent="0.25">
      <c r="A948" s="34" t="s">
        <v>947</v>
      </c>
      <c r="B948" s="34" t="s">
        <v>2738</v>
      </c>
      <c r="C948" s="34" t="s">
        <v>2739</v>
      </c>
      <c r="D948" s="34" t="s">
        <v>2740</v>
      </c>
      <c r="E948" s="35">
        <v>3322614</v>
      </c>
      <c r="F948" s="36">
        <v>3322614</v>
      </c>
      <c r="G948" s="37">
        <f t="shared" si="43"/>
        <v>232582.98</v>
      </c>
      <c r="H948" s="38">
        <f>G948*(1-'[1]Rapport Lottstift'!$Q$6)</f>
        <v>169341.53890598408</v>
      </c>
      <c r="I948" s="39">
        <f t="shared" si="44"/>
        <v>167648.12351692424</v>
      </c>
      <c r="J948" s="40">
        <f t="shared" si="45"/>
        <v>167648</v>
      </c>
      <c r="K948" s="40">
        <v>167648</v>
      </c>
    </row>
    <row r="949" spans="1:11" s="40" customFormat="1" x14ac:dyDescent="0.25">
      <c r="A949" s="34" t="s">
        <v>947</v>
      </c>
      <c r="B949" s="34" t="s">
        <v>2741</v>
      </c>
      <c r="C949" s="34" t="s">
        <v>2742</v>
      </c>
      <c r="D949" s="34" t="s">
        <v>2743</v>
      </c>
      <c r="E949" s="35">
        <v>3318700</v>
      </c>
      <c r="F949" s="36">
        <v>3318700</v>
      </c>
      <c r="G949" s="37">
        <f t="shared" si="43"/>
        <v>232309.00000000003</v>
      </c>
      <c r="H949" s="38">
        <f>G949*(1-'[1]Rapport Lottstift'!$Q$6)</f>
        <v>169142.05657572302</v>
      </c>
      <c r="I949" s="39">
        <f t="shared" si="44"/>
        <v>167450.63600996579</v>
      </c>
      <c r="J949" s="40">
        <f t="shared" si="45"/>
        <v>167450</v>
      </c>
      <c r="K949" s="40">
        <v>167450</v>
      </c>
    </row>
    <row r="950" spans="1:11" s="40" customFormat="1" x14ac:dyDescent="0.25">
      <c r="A950" s="34" t="s">
        <v>947</v>
      </c>
      <c r="B950" s="34" t="s">
        <v>2744</v>
      </c>
      <c r="C950" s="34" t="s">
        <v>2745</v>
      </c>
      <c r="D950" s="34" t="s">
        <v>2746</v>
      </c>
      <c r="E950" s="35">
        <v>3318092</v>
      </c>
      <c r="F950" s="36">
        <v>3318092</v>
      </c>
      <c r="G950" s="37">
        <f t="shared" si="43"/>
        <v>232266.44000000003</v>
      </c>
      <c r="H950" s="38">
        <f>G950*(1-'[1]Rapport Lottstift'!$Q$6)</f>
        <v>169111.06902927472</v>
      </c>
      <c r="I950" s="39">
        <f t="shared" si="44"/>
        <v>167419.95833898196</v>
      </c>
      <c r="J950" s="40">
        <f t="shared" si="45"/>
        <v>167419</v>
      </c>
      <c r="K950" s="40">
        <v>167419</v>
      </c>
    </row>
    <row r="951" spans="1:11" s="40" customFormat="1" x14ac:dyDescent="0.25">
      <c r="A951" s="34" t="s">
        <v>947</v>
      </c>
      <c r="B951" s="34" t="s">
        <v>2747</v>
      </c>
      <c r="C951" s="34" t="s">
        <v>2748</v>
      </c>
      <c r="D951" s="34" t="s">
        <v>2749</v>
      </c>
      <c r="E951" s="35">
        <v>3310699</v>
      </c>
      <c r="F951" s="36">
        <v>3310699</v>
      </c>
      <c r="G951" s="37">
        <f t="shared" si="43"/>
        <v>231748.93000000002</v>
      </c>
      <c r="H951" s="38">
        <f>G951*(1-'[1]Rapport Lottstift'!$Q$6)</f>
        <v>168734.27473504373</v>
      </c>
      <c r="I951" s="39">
        <f t="shared" si="44"/>
        <v>167046.9319876933</v>
      </c>
      <c r="J951" s="40">
        <f t="shared" si="45"/>
        <v>167046</v>
      </c>
      <c r="K951" s="40">
        <v>167046</v>
      </c>
    </row>
    <row r="952" spans="1:11" s="40" customFormat="1" x14ac:dyDescent="0.25">
      <c r="A952" s="34" t="s">
        <v>947</v>
      </c>
      <c r="B952" s="34" t="s">
        <v>2750</v>
      </c>
      <c r="C952" s="34" t="s">
        <v>2751</v>
      </c>
      <c r="D952" s="34" t="s">
        <v>2752</v>
      </c>
      <c r="E952" s="35">
        <v>3298800</v>
      </c>
      <c r="F952" s="36">
        <v>3298800</v>
      </c>
      <c r="G952" s="37">
        <f t="shared" si="43"/>
        <v>230916.00000000003</v>
      </c>
      <c r="H952" s="38">
        <f>G952*(1-'[1]Rapport Lottstift'!$Q$6)</f>
        <v>168127.82602585203</v>
      </c>
      <c r="I952" s="39">
        <f t="shared" si="44"/>
        <v>166446.54776559351</v>
      </c>
      <c r="J952" s="40">
        <f t="shared" si="45"/>
        <v>166446</v>
      </c>
      <c r="K952" s="40">
        <v>166446</v>
      </c>
    </row>
    <row r="953" spans="1:11" s="40" customFormat="1" x14ac:dyDescent="0.25">
      <c r="A953" s="34" t="s">
        <v>947</v>
      </c>
      <c r="B953" s="34" t="s">
        <v>2753</v>
      </c>
      <c r="C953" s="34" t="s">
        <v>2754</v>
      </c>
      <c r="D953" s="34" t="s">
        <v>2755</v>
      </c>
      <c r="E953" s="35">
        <v>3297865</v>
      </c>
      <c r="F953" s="36">
        <v>3297865</v>
      </c>
      <c r="G953" s="37">
        <f t="shared" si="43"/>
        <v>230850.55000000002</v>
      </c>
      <c r="H953" s="38">
        <f>G953*(1-'[1]Rapport Lottstift'!$Q$6)</f>
        <v>168080.17247991587</v>
      </c>
      <c r="I953" s="39">
        <f t="shared" si="44"/>
        <v>166399.37075511672</v>
      </c>
      <c r="J953" s="40">
        <f t="shared" si="45"/>
        <v>166399</v>
      </c>
      <c r="K953" s="40">
        <v>166399</v>
      </c>
    </row>
    <row r="954" spans="1:11" s="40" customFormat="1" x14ac:dyDescent="0.25">
      <c r="A954" s="34" t="s">
        <v>947</v>
      </c>
      <c r="B954" s="34" t="s">
        <v>2756</v>
      </c>
      <c r="C954" s="34" t="s">
        <v>2757</v>
      </c>
      <c r="D954" s="34" t="s">
        <v>2758</v>
      </c>
      <c r="E954" s="35">
        <v>3295934</v>
      </c>
      <c r="F954" s="36">
        <v>3295934</v>
      </c>
      <c r="G954" s="37">
        <f t="shared" si="43"/>
        <v>230715.38000000003</v>
      </c>
      <c r="H954" s="38">
        <f>G954*(1-'[1]Rapport Lottstift'!$Q$6)</f>
        <v>167981.75644012689</v>
      </c>
      <c r="I954" s="39">
        <f t="shared" si="44"/>
        <v>166301.93887572561</v>
      </c>
      <c r="J954" s="40">
        <f t="shared" si="45"/>
        <v>166301</v>
      </c>
      <c r="K954" s="40">
        <v>166301</v>
      </c>
    </row>
    <row r="955" spans="1:11" s="40" customFormat="1" x14ac:dyDescent="0.25">
      <c r="A955" s="34" t="s">
        <v>947</v>
      </c>
      <c r="B955" s="34" t="s">
        <v>2759</v>
      </c>
      <c r="C955" s="34" t="s">
        <v>2760</v>
      </c>
      <c r="D955" s="34" t="s">
        <v>2761</v>
      </c>
      <c r="E955" s="35">
        <v>3286146</v>
      </c>
      <c r="F955" s="36">
        <v>3286146</v>
      </c>
      <c r="G955" s="37">
        <f t="shared" si="43"/>
        <v>230030.22000000003</v>
      </c>
      <c r="H955" s="38">
        <f>G955*(1-'[1]Rapport Lottstift'!$Q$6)</f>
        <v>167482.89771539636</v>
      </c>
      <c r="I955" s="39">
        <f t="shared" si="44"/>
        <v>165808.06873824241</v>
      </c>
      <c r="J955" s="40">
        <f t="shared" si="45"/>
        <v>165808</v>
      </c>
      <c r="K955" s="40">
        <v>165808</v>
      </c>
    </row>
    <row r="956" spans="1:11" s="40" customFormat="1" x14ac:dyDescent="0.25">
      <c r="A956" s="34" t="s">
        <v>947</v>
      </c>
      <c r="B956" s="34" t="s">
        <v>2762</v>
      </c>
      <c r="C956" s="34" t="s">
        <v>2763</v>
      </c>
      <c r="D956" s="34" t="s">
        <v>2764</v>
      </c>
      <c r="E956" s="35">
        <v>3284556</v>
      </c>
      <c r="F956" s="36">
        <v>3284556</v>
      </c>
      <c r="G956" s="37">
        <f t="shared" si="43"/>
        <v>229918.92</v>
      </c>
      <c r="H956" s="38">
        <f>G956*(1-'[1]Rapport Lottstift'!$Q$6)</f>
        <v>167401.86120412525</v>
      </c>
      <c r="I956" s="39">
        <f t="shared" si="44"/>
        <v>165727.84259208399</v>
      </c>
      <c r="J956" s="40">
        <f t="shared" si="45"/>
        <v>165727</v>
      </c>
      <c r="K956" s="40">
        <v>165727</v>
      </c>
    </row>
    <row r="957" spans="1:11" s="40" customFormat="1" x14ac:dyDescent="0.25">
      <c r="A957" s="34" t="s">
        <v>947</v>
      </c>
      <c r="B957" s="34" t="s">
        <v>2765</v>
      </c>
      <c r="C957" s="34" t="s">
        <v>2766</v>
      </c>
      <c r="D957" s="34" t="s">
        <v>2767</v>
      </c>
      <c r="E957" s="35">
        <v>3275833</v>
      </c>
      <c r="F957" s="36">
        <v>3275833</v>
      </c>
      <c r="G957" s="37">
        <f t="shared" si="43"/>
        <v>229308.31000000003</v>
      </c>
      <c r="H957" s="38">
        <f>G957*(1-'[1]Rapport Lottstift'!$Q$6)</f>
        <v>166957.2816520386</v>
      </c>
      <c r="I957" s="39">
        <f t="shared" si="44"/>
        <v>165287.70883551822</v>
      </c>
      <c r="J957" s="40">
        <f t="shared" si="45"/>
        <v>165287</v>
      </c>
      <c r="K957" s="40">
        <v>165287</v>
      </c>
    </row>
    <row r="958" spans="1:11" s="40" customFormat="1" x14ac:dyDescent="0.25">
      <c r="A958" s="34" t="s">
        <v>947</v>
      </c>
      <c r="B958" s="34" t="s">
        <v>2768</v>
      </c>
      <c r="C958" s="34" t="s">
        <v>2769</v>
      </c>
      <c r="D958" s="34" t="s">
        <v>2770</v>
      </c>
      <c r="E958" s="35">
        <v>3256799</v>
      </c>
      <c r="F958" s="36">
        <v>3256799</v>
      </c>
      <c r="G958" s="37">
        <f t="shared" si="43"/>
        <v>227975.93000000002</v>
      </c>
      <c r="H958" s="38">
        <f>G958*(1-'[1]Rapport Lottstift'!$Q$6)</f>
        <v>165987.18796931274</v>
      </c>
      <c r="I958" s="39">
        <f t="shared" si="44"/>
        <v>164327.31608961962</v>
      </c>
      <c r="J958" s="40">
        <f t="shared" si="45"/>
        <v>164327</v>
      </c>
      <c r="K958" s="40">
        <v>164327</v>
      </c>
    </row>
    <row r="959" spans="1:11" s="40" customFormat="1" x14ac:dyDescent="0.25">
      <c r="A959" s="34" t="s">
        <v>947</v>
      </c>
      <c r="B959" s="34" t="s">
        <v>2771</v>
      </c>
      <c r="C959" s="34" t="s">
        <v>2772</v>
      </c>
      <c r="D959" s="34" t="s">
        <v>2773</v>
      </c>
      <c r="E959" s="35">
        <v>3256233</v>
      </c>
      <c r="F959" s="36">
        <v>3256233</v>
      </c>
      <c r="G959" s="37">
        <f t="shared" si="43"/>
        <v>227936.31000000003</v>
      </c>
      <c r="H959" s="38">
        <f>G959*(1-'[1]Rapport Lottstift'!$Q$6)</f>
        <v>165958.3410099546</v>
      </c>
      <c r="I959" s="39">
        <f t="shared" si="44"/>
        <v>164298.75759985505</v>
      </c>
      <c r="J959" s="40">
        <f t="shared" si="45"/>
        <v>164298</v>
      </c>
      <c r="K959" s="40">
        <v>164298</v>
      </c>
    </row>
    <row r="960" spans="1:11" s="40" customFormat="1" x14ac:dyDescent="0.25">
      <c r="A960" s="34" t="s">
        <v>947</v>
      </c>
      <c r="B960" s="34" t="s">
        <v>2774</v>
      </c>
      <c r="C960" s="34" t="s">
        <v>2775</v>
      </c>
      <c r="D960" s="34" t="s">
        <v>2776</v>
      </c>
      <c r="E960" s="35">
        <v>3256106</v>
      </c>
      <c r="F960" s="36">
        <v>3256106</v>
      </c>
      <c r="G960" s="37">
        <f t="shared" si="43"/>
        <v>227927.42</v>
      </c>
      <c r="H960" s="38">
        <f>G960*(1-'[1]Rapport Lottstift'!$Q$6)</f>
        <v>165951.86828232475</v>
      </c>
      <c r="I960" s="39">
        <f t="shared" si="44"/>
        <v>164292.3495995015</v>
      </c>
      <c r="J960" s="40">
        <f t="shared" si="45"/>
        <v>164292</v>
      </c>
      <c r="K960" s="40">
        <v>164292</v>
      </c>
    </row>
    <row r="961" spans="1:11" s="40" customFormat="1" x14ac:dyDescent="0.25">
      <c r="A961" s="34" t="s">
        <v>947</v>
      </c>
      <c r="B961" s="34" t="s">
        <v>2777</v>
      </c>
      <c r="C961" s="34" t="s">
        <v>2778</v>
      </c>
      <c r="D961" s="34" t="s">
        <v>2779</v>
      </c>
      <c r="E961" s="35">
        <v>3245279</v>
      </c>
      <c r="F961" s="36">
        <v>3245279</v>
      </c>
      <c r="G961" s="37">
        <f t="shared" si="43"/>
        <v>227169.53000000003</v>
      </c>
      <c r="H961" s="38">
        <f>G961*(1-'[1]Rapport Lottstift'!$Q$6)</f>
        <v>165400.05551029195</v>
      </c>
      <c r="I961" s="39">
        <f t="shared" si="44"/>
        <v>163746.05495518903</v>
      </c>
      <c r="J961" s="40">
        <f t="shared" si="45"/>
        <v>163746</v>
      </c>
      <c r="K961" s="40">
        <v>163746</v>
      </c>
    </row>
    <row r="962" spans="1:11" s="40" customFormat="1" x14ac:dyDescent="0.25">
      <c r="A962" s="34" t="s">
        <v>947</v>
      </c>
      <c r="B962" s="34" t="s">
        <v>2780</v>
      </c>
      <c r="C962" s="34" t="s">
        <v>2781</v>
      </c>
      <c r="D962" s="34" t="s">
        <v>2782</v>
      </c>
      <c r="E962" s="35">
        <v>3234822</v>
      </c>
      <c r="F962" s="36">
        <v>3234822</v>
      </c>
      <c r="G962" s="37">
        <f t="shared" si="43"/>
        <v>226437.54</v>
      </c>
      <c r="H962" s="38">
        <f>G962*(1-'[1]Rapport Lottstift'!$Q$6)</f>
        <v>164867.1002911964</v>
      </c>
      <c r="I962" s="39">
        <f t="shared" si="44"/>
        <v>163218.42928828445</v>
      </c>
      <c r="J962" s="40">
        <f t="shared" si="45"/>
        <v>163218</v>
      </c>
      <c r="K962" s="40">
        <v>163218</v>
      </c>
    </row>
    <row r="963" spans="1:11" s="40" customFormat="1" x14ac:dyDescent="0.25">
      <c r="A963" s="34" t="s">
        <v>947</v>
      </c>
      <c r="B963" s="34" t="s">
        <v>2783</v>
      </c>
      <c r="C963" s="34" t="s">
        <v>2784</v>
      </c>
      <c r="D963" s="34" t="s">
        <v>2785</v>
      </c>
      <c r="E963" s="35">
        <v>3212336</v>
      </c>
      <c r="F963" s="36">
        <v>3212336</v>
      </c>
      <c r="G963" s="37">
        <f t="shared" si="43"/>
        <v>224863.52000000002</v>
      </c>
      <c r="H963" s="38">
        <f>G963*(1-'[1]Rapport Lottstift'!$Q$6)</f>
        <v>163721.07073620145</v>
      </c>
      <c r="I963" s="39">
        <f t="shared" si="44"/>
        <v>162083.86002883944</v>
      </c>
      <c r="J963" s="40">
        <f t="shared" si="45"/>
        <v>162083</v>
      </c>
      <c r="K963" s="40">
        <v>162083</v>
      </c>
    </row>
    <row r="964" spans="1:11" s="40" customFormat="1" x14ac:dyDescent="0.25">
      <c r="A964" s="34" t="s">
        <v>947</v>
      </c>
      <c r="B964" s="34" t="s">
        <v>2786</v>
      </c>
      <c r="C964" s="34" t="s">
        <v>2787</v>
      </c>
      <c r="D964" s="34" t="s">
        <v>2788</v>
      </c>
      <c r="E964" s="35">
        <v>3209009</v>
      </c>
      <c r="F964" s="36">
        <v>3209009</v>
      </c>
      <c r="G964" s="37">
        <f t="shared" si="43"/>
        <v>224630.63000000003</v>
      </c>
      <c r="H964" s="38">
        <f>G964*(1-'[1]Rapport Lottstift'!$Q$6)</f>
        <v>163551.50565884364</v>
      </c>
      <c r="I964" s="39">
        <f t="shared" si="44"/>
        <v>161915.99060225522</v>
      </c>
      <c r="J964" s="40">
        <f t="shared" si="45"/>
        <v>161915</v>
      </c>
      <c r="K964" s="40">
        <v>161915</v>
      </c>
    </row>
    <row r="965" spans="1:11" s="40" customFormat="1" x14ac:dyDescent="0.25">
      <c r="A965" s="34" t="s">
        <v>947</v>
      </c>
      <c r="B965" s="34" t="s">
        <v>2789</v>
      </c>
      <c r="C965" s="34" t="s">
        <v>2790</v>
      </c>
      <c r="D965" s="34" t="s">
        <v>2791</v>
      </c>
      <c r="E965" s="35">
        <v>3196725</v>
      </c>
      <c r="F965" s="36">
        <v>3196725</v>
      </c>
      <c r="G965" s="37">
        <f t="shared" si="43"/>
        <v>223770.75000000003</v>
      </c>
      <c r="H965" s="38">
        <f>G965*(1-'[1]Rapport Lottstift'!$Q$6)</f>
        <v>162925.43490132529</v>
      </c>
      <c r="I965" s="39">
        <f t="shared" si="44"/>
        <v>161296.18055231203</v>
      </c>
      <c r="J965" s="40">
        <f t="shared" si="45"/>
        <v>161296</v>
      </c>
      <c r="K965" s="40">
        <v>161296</v>
      </c>
    </row>
    <row r="966" spans="1:11" s="40" customFormat="1" x14ac:dyDescent="0.25">
      <c r="A966" s="34" t="s">
        <v>947</v>
      </c>
      <c r="B966" s="34" t="s">
        <v>2792</v>
      </c>
      <c r="C966" s="34" t="s">
        <v>2793</v>
      </c>
      <c r="D966" s="34" t="s">
        <v>2794</v>
      </c>
      <c r="E966" s="35">
        <v>3190796</v>
      </c>
      <c r="F966" s="36">
        <v>3190796</v>
      </c>
      <c r="G966" s="37">
        <f t="shared" ref="G966:G1029" si="46">F966*0.07</f>
        <v>223355.72000000003</v>
      </c>
      <c r="H966" s="38">
        <f>G966*(1-'[1]Rapport Lottstift'!$Q$6)</f>
        <v>162623.25535709487</v>
      </c>
      <c r="I966" s="39">
        <f t="shared" ref="I966:I1029" si="47">H966*0.99</f>
        <v>160997.02280352393</v>
      </c>
      <c r="J966" s="40">
        <f t="shared" ref="J966:J1029" si="48">INT(I966)</f>
        <v>160997</v>
      </c>
      <c r="K966" s="40">
        <v>160997</v>
      </c>
    </row>
    <row r="967" spans="1:11" s="40" customFormat="1" x14ac:dyDescent="0.25">
      <c r="A967" s="34" t="s">
        <v>947</v>
      </c>
      <c r="B967" s="34" t="s">
        <v>2795</v>
      </c>
      <c r="C967" s="34" t="s">
        <v>2796</v>
      </c>
      <c r="D967" s="34" t="s">
        <v>2797</v>
      </c>
      <c r="E967" s="35">
        <v>3184479</v>
      </c>
      <c r="F967" s="36">
        <v>3184479</v>
      </c>
      <c r="G967" s="37">
        <f t="shared" si="46"/>
        <v>222913.53000000003</v>
      </c>
      <c r="H967" s="38">
        <f>G967*(1-'[1]Rapport Lottstift'!$Q$6)</f>
        <v>162301.30086545993</v>
      </c>
      <c r="I967" s="39">
        <f t="shared" si="47"/>
        <v>160678.28785680531</v>
      </c>
      <c r="J967" s="40">
        <f t="shared" si="48"/>
        <v>160678</v>
      </c>
      <c r="K967" s="40">
        <v>160678</v>
      </c>
    </row>
    <row r="968" spans="1:11" s="40" customFormat="1" x14ac:dyDescent="0.25">
      <c r="A968" s="34" t="s">
        <v>947</v>
      </c>
      <c r="B968" s="34" t="s">
        <v>2798</v>
      </c>
      <c r="C968" s="34" t="s">
        <v>2799</v>
      </c>
      <c r="D968" s="34" t="s">
        <v>2800</v>
      </c>
      <c r="E968" s="35">
        <v>3177976</v>
      </c>
      <c r="F968" s="36">
        <v>3177976</v>
      </c>
      <c r="G968" s="37">
        <f t="shared" si="46"/>
        <v>222458.32</v>
      </c>
      <c r="H968" s="38">
        <f>G968*(1-'[1]Rapport Lottstift'!$Q$6)</f>
        <v>161969.86663099704</v>
      </c>
      <c r="I968" s="39">
        <f t="shared" si="47"/>
        <v>160350.16796468708</v>
      </c>
      <c r="J968" s="40">
        <f t="shared" si="48"/>
        <v>160350</v>
      </c>
      <c r="K968" s="40">
        <v>160350</v>
      </c>
    </row>
    <row r="969" spans="1:11" s="40" customFormat="1" x14ac:dyDescent="0.25">
      <c r="A969" s="34" t="s">
        <v>947</v>
      </c>
      <c r="B969" s="34" t="s">
        <v>2801</v>
      </c>
      <c r="C969" s="34" t="s">
        <v>2802</v>
      </c>
      <c r="D969" s="34" t="s">
        <v>2803</v>
      </c>
      <c r="E969" s="35">
        <v>3176091</v>
      </c>
      <c r="F969" s="36">
        <v>3176091</v>
      </c>
      <c r="G969" s="37">
        <f t="shared" si="46"/>
        <v>222326.37000000002</v>
      </c>
      <c r="H969" s="38">
        <f>G969*(1-'[1]Rapport Lottstift'!$Q$6)</f>
        <v>161873.79504373542</v>
      </c>
      <c r="I969" s="39">
        <f t="shared" si="47"/>
        <v>160255.05709329806</v>
      </c>
      <c r="J969" s="40">
        <f t="shared" si="48"/>
        <v>160255</v>
      </c>
      <c r="K969" s="40">
        <v>160255</v>
      </c>
    </row>
    <row r="970" spans="1:11" s="40" customFormat="1" x14ac:dyDescent="0.25">
      <c r="A970" s="34" t="s">
        <v>947</v>
      </c>
      <c r="B970" s="34" t="s">
        <v>2804</v>
      </c>
      <c r="C970" s="34" t="s">
        <v>2805</v>
      </c>
      <c r="D970" s="34" t="s">
        <v>2806</v>
      </c>
      <c r="E970" s="35">
        <v>3171870</v>
      </c>
      <c r="F970" s="36">
        <v>3171870</v>
      </c>
      <c r="G970" s="37">
        <f t="shared" si="46"/>
        <v>222030.90000000002</v>
      </c>
      <c r="H970" s="38">
        <f>G970*(1-'[1]Rapport Lottstift'!$Q$6)</f>
        <v>161658.66604117231</v>
      </c>
      <c r="I970" s="39">
        <f t="shared" si="47"/>
        <v>160042.07938076058</v>
      </c>
      <c r="J970" s="40">
        <f t="shared" si="48"/>
        <v>160042</v>
      </c>
      <c r="K970" s="40">
        <v>160042</v>
      </c>
    </row>
    <row r="971" spans="1:11" s="40" customFormat="1" x14ac:dyDescent="0.25">
      <c r="A971" s="34" t="s">
        <v>947</v>
      </c>
      <c r="B971" s="34" t="s">
        <v>2807</v>
      </c>
      <c r="C971" s="34" t="s">
        <v>2808</v>
      </c>
      <c r="D971" s="34" t="s">
        <v>2809</v>
      </c>
      <c r="E971" s="35">
        <v>3171521</v>
      </c>
      <c r="F971" s="36">
        <v>3171521</v>
      </c>
      <c r="G971" s="37">
        <f t="shared" si="46"/>
        <v>222006.47000000003</v>
      </c>
      <c r="H971" s="38">
        <f>G971*(1-'[1]Rapport Lottstift'!$Q$6)</f>
        <v>161640.87878178013</v>
      </c>
      <c r="I971" s="39">
        <f t="shared" si="47"/>
        <v>160024.46999396232</v>
      </c>
      <c r="J971" s="40">
        <f t="shared" si="48"/>
        <v>160024</v>
      </c>
      <c r="K971" s="40">
        <v>160024</v>
      </c>
    </row>
    <row r="972" spans="1:11" s="40" customFormat="1" x14ac:dyDescent="0.25">
      <c r="A972" s="34" t="s">
        <v>947</v>
      </c>
      <c r="B972" s="34" t="s">
        <v>2810</v>
      </c>
      <c r="C972" s="34" t="s">
        <v>2811</v>
      </c>
      <c r="D972" s="34" t="s">
        <v>2812</v>
      </c>
      <c r="E972" s="35">
        <v>3169023</v>
      </c>
      <c r="F972" s="36">
        <v>3169023</v>
      </c>
      <c r="G972" s="37">
        <f t="shared" si="46"/>
        <v>221831.61000000002</v>
      </c>
      <c r="H972" s="38">
        <f>G972*(1-'[1]Rapport Lottstift'!$Q$6)</f>
        <v>161513.56481627369</v>
      </c>
      <c r="I972" s="39">
        <f t="shared" si="47"/>
        <v>159898.42916811095</v>
      </c>
      <c r="J972" s="40">
        <f t="shared" si="48"/>
        <v>159898</v>
      </c>
      <c r="K972" s="40">
        <v>159898</v>
      </c>
    </row>
    <row r="973" spans="1:11" s="40" customFormat="1" x14ac:dyDescent="0.25">
      <c r="A973" s="34" t="s">
        <v>947</v>
      </c>
      <c r="B973" s="34" t="s">
        <v>2813</v>
      </c>
      <c r="C973" s="34" t="s">
        <v>2814</v>
      </c>
      <c r="D973" s="34" t="s">
        <v>2815</v>
      </c>
      <c r="E973" s="35">
        <v>3167918</v>
      </c>
      <c r="F973" s="36">
        <v>3167918</v>
      </c>
      <c r="G973" s="37">
        <f t="shared" si="46"/>
        <v>221754.26</v>
      </c>
      <c r="H973" s="38">
        <f>G973*(1-'[1]Rapport Lottstift'!$Q$6)</f>
        <v>161457.24698925824</v>
      </c>
      <c r="I973" s="39">
        <f t="shared" si="47"/>
        <v>159842.67451936565</v>
      </c>
      <c r="J973" s="40">
        <f t="shared" si="48"/>
        <v>159842</v>
      </c>
      <c r="K973" s="40">
        <v>159842</v>
      </c>
    </row>
    <row r="974" spans="1:11" s="40" customFormat="1" x14ac:dyDescent="0.25">
      <c r="A974" s="34" t="s">
        <v>947</v>
      </c>
      <c r="B974" s="34" t="s">
        <v>2816</v>
      </c>
      <c r="C974" s="34" t="s">
        <v>2817</v>
      </c>
      <c r="D974" s="34" t="s">
        <v>2818</v>
      </c>
      <c r="E974" s="35">
        <v>3167336</v>
      </c>
      <c r="F974" s="36">
        <v>3167336</v>
      </c>
      <c r="G974" s="37">
        <f t="shared" si="46"/>
        <v>221713.52000000002</v>
      </c>
      <c r="H974" s="38">
        <f>G974*(1-'[1]Rapport Lottstift'!$Q$6)</f>
        <v>161427.58456815148</v>
      </c>
      <c r="I974" s="39">
        <f t="shared" si="47"/>
        <v>159813.30872246996</v>
      </c>
      <c r="J974" s="40">
        <f t="shared" si="48"/>
        <v>159813</v>
      </c>
      <c r="K974" s="40">
        <v>159813</v>
      </c>
    </row>
    <row r="975" spans="1:11" s="40" customFormat="1" x14ac:dyDescent="0.25">
      <c r="A975" s="34" t="s">
        <v>947</v>
      </c>
      <c r="B975" s="34" t="s">
        <v>2819</v>
      </c>
      <c r="C975" s="34" t="s">
        <v>2820</v>
      </c>
      <c r="D975" s="34" t="s">
        <v>2821</v>
      </c>
      <c r="E975" s="35">
        <v>3157842</v>
      </c>
      <c r="F975" s="36">
        <v>3157842</v>
      </c>
      <c r="G975" s="37">
        <f t="shared" si="46"/>
        <v>221048.94000000003</v>
      </c>
      <c r="H975" s="38">
        <f>G975*(1-'[1]Rapport Lottstift'!$Q$6)</f>
        <v>160943.70995305222</v>
      </c>
      <c r="I975" s="39">
        <f t="shared" si="47"/>
        <v>159334.27285352169</v>
      </c>
      <c r="J975" s="40">
        <f t="shared" si="48"/>
        <v>159334</v>
      </c>
      <c r="K975" s="40">
        <v>159334</v>
      </c>
    </row>
    <row r="976" spans="1:11" s="40" customFormat="1" x14ac:dyDescent="0.25">
      <c r="A976" s="34" t="s">
        <v>947</v>
      </c>
      <c r="B976" s="34" t="s">
        <v>2822</v>
      </c>
      <c r="C976" s="34" t="s">
        <v>2823</v>
      </c>
      <c r="D976" s="34" t="s">
        <v>2824</v>
      </c>
      <c r="E976" s="35">
        <v>3155507</v>
      </c>
      <c r="F976" s="36">
        <v>3155507</v>
      </c>
      <c r="G976" s="37">
        <f t="shared" si="46"/>
        <v>220885.49000000002</v>
      </c>
      <c r="H976" s="38">
        <f>G976*(1-'[1]Rapport Lottstift'!$Q$6)</f>
        <v>160824.70350411005</v>
      </c>
      <c r="I976" s="39">
        <f t="shared" si="47"/>
        <v>159216.45646906894</v>
      </c>
      <c r="J976" s="40">
        <f t="shared" si="48"/>
        <v>159216</v>
      </c>
      <c r="K976" s="40">
        <v>159216</v>
      </c>
    </row>
    <row r="977" spans="1:11" s="40" customFormat="1" x14ac:dyDescent="0.25">
      <c r="A977" s="34" t="s">
        <v>947</v>
      </c>
      <c r="B977" s="34" t="s">
        <v>2825</v>
      </c>
      <c r="C977" s="34" t="s">
        <v>2826</v>
      </c>
      <c r="D977" s="34" t="s">
        <v>2827</v>
      </c>
      <c r="E977" s="35">
        <v>3154767</v>
      </c>
      <c r="F977" s="36">
        <v>3154767</v>
      </c>
      <c r="G977" s="37">
        <f t="shared" si="46"/>
        <v>220833.69000000003</v>
      </c>
      <c r="H977" s="38">
        <f>G977*(1-'[1]Rapport Lottstift'!$Q$6)</f>
        <v>160786.98839823547</v>
      </c>
      <c r="I977" s="39">
        <f t="shared" si="47"/>
        <v>159179.11851425312</v>
      </c>
      <c r="J977" s="40">
        <f t="shared" si="48"/>
        <v>159179</v>
      </c>
      <c r="K977" s="40">
        <v>159179</v>
      </c>
    </row>
    <row r="978" spans="1:11" s="40" customFormat="1" x14ac:dyDescent="0.25">
      <c r="A978" s="34" t="s">
        <v>947</v>
      </c>
      <c r="B978" s="34" t="s">
        <v>2828</v>
      </c>
      <c r="C978" s="34" t="s">
        <v>2829</v>
      </c>
      <c r="D978" s="34" t="s">
        <v>2830</v>
      </c>
      <c r="E978" s="35">
        <v>3151269</v>
      </c>
      <c r="F978" s="36">
        <v>3151269</v>
      </c>
      <c r="G978" s="37">
        <f t="shared" si="46"/>
        <v>220588.83000000002</v>
      </c>
      <c r="H978" s="38">
        <f>G978*(1-'[1]Rapport Lottstift'!$Q$6)</f>
        <v>160608.70807343902</v>
      </c>
      <c r="I978" s="39">
        <f t="shared" si="47"/>
        <v>159002.62099270461</v>
      </c>
      <c r="J978" s="40">
        <f t="shared" si="48"/>
        <v>159002</v>
      </c>
      <c r="K978" s="40">
        <v>159002</v>
      </c>
    </row>
    <row r="979" spans="1:11" s="40" customFormat="1" x14ac:dyDescent="0.25">
      <c r="A979" s="34" t="s">
        <v>947</v>
      </c>
      <c r="B979" s="34" t="s">
        <v>2831</v>
      </c>
      <c r="C979" s="34" t="s">
        <v>2832</v>
      </c>
      <c r="D979" s="34" t="s">
        <v>2833</v>
      </c>
      <c r="E979" s="35">
        <v>3146843</v>
      </c>
      <c r="F979" s="36">
        <v>3146843</v>
      </c>
      <c r="G979" s="37">
        <f t="shared" si="46"/>
        <v>220279.01</v>
      </c>
      <c r="H979" s="38">
        <f>G979*(1-'[1]Rapport Lottstift'!$Q$6)</f>
        <v>160383.13096722148</v>
      </c>
      <c r="I979" s="39">
        <f t="shared" si="47"/>
        <v>158779.29965754927</v>
      </c>
      <c r="J979" s="40">
        <f t="shared" si="48"/>
        <v>158779</v>
      </c>
      <c r="K979" s="40">
        <v>158779</v>
      </c>
    </row>
    <row r="980" spans="1:11" s="40" customFormat="1" x14ac:dyDescent="0.25">
      <c r="A980" s="34" t="s">
        <v>947</v>
      </c>
      <c r="B980" s="34" t="s">
        <v>2834</v>
      </c>
      <c r="C980" s="34" t="s">
        <v>2835</v>
      </c>
      <c r="D980" s="34" t="s">
        <v>2836</v>
      </c>
      <c r="E980" s="35">
        <v>3143702</v>
      </c>
      <c r="F980" s="36">
        <v>3143702</v>
      </c>
      <c r="G980" s="37">
        <f t="shared" si="46"/>
        <v>220059.14</v>
      </c>
      <c r="H980" s="38">
        <f>G980*(1-'[1]Rapport Lottstift'!$Q$6)</f>
        <v>160223.04563269159</v>
      </c>
      <c r="I980" s="39">
        <f t="shared" si="47"/>
        <v>158620.81517636467</v>
      </c>
      <c r="J980" s="40">
        <f t="shared" si="48"/>
        <v>158620</v>
      </c>
      <c r="K980" s="40">
        <v>158620</v>
      </c>
    </row>
    <row r="981" spans="1:11" s="40" customFormat="1" x14ac:dyDescent="0.25">
      <c r="A981" s="34" t="s">
        <v>947</v>
      </c>
      <c r="B981" s="34" t="s">
        <v>2837</v>
      </c>
      <c r="C981" s="34" t="s">
        <v>2838</v>
      </c>
      <c r="D981" s="34" t="s">
        <v>2839</v>
      </c>
      <c r="E981" s="35">
        <v>3130573</v>
      </c>
      <c r="F981" s="36">
        <v>3130573</v>
      </c>
      <c r="G981" s="37">
        <f t="shared" si="46"/>
        <v>219140.11000000002</v>
      </c>
      <c r="H981" s="38">
        <f>G981*(1-'[1]Rapport Lottstift'!$Q$6)</f>
        <v>159553.90830157319</v>
      </c>
      <c r="I981" s="39">
        <f t="shared" si="47"/>
        <v>157958.36921855746</v>
      </c>
      <c r="J981" s="40">
        <f t="shared" si="48"/>
        <v>157958</v>
      </c>
      <c r="K981" s="40">
        <v>157958</v>
      </c>
    </row>
    <row r="982" spans="1:11" s="40" customFormat="1" x14ac:dyDescent="0.25">
      <c r="A982" s="34" t="s">
        <v>947</v>
      </c>
      <c r="B982" s="34" t="s">
        <v>2840</v>
      </c>
      <c r="C982" s="34" t="s">
        <v>2841</v>
      </c>
      <c r="D982" s="34" t="s">
        <v>2842</v>
      </c>
      <c r="E982" s="35">
        <v>3127503</v>
      </c>
      <c r="F982" s="36">
        <v>3127503</v>
      </c>
      <c r="G982" s="37">
        <f t="shared" si="46"/>
        <v>218925.21000000002</v>
      </c>
      <c r="H982" s="38">
        <f>G982*(1-'[1]Rapport Lottstift'!$Q$6)</f>
        <v>159397.44157855288</v>
      </c>
      <c r="I982" s="39">
        <f t="shared" si="47"/>
        <v>157803.46716276737</v>
      </c>
      <c r="J982" s="40">
        <f t="shared" si="48"/>
        <v>157803</v>
      </c>
      <c r="K982" s="40">
        <v>157803</v>
      </c>
    </row>
    <row r="983" spans="1:11" s="40" customFormat="1" x14ac:dyDescent="0.25">
      <c r="A983" s="34" t="s">
        <v>947</v>
      </c>
      <c r="B983" s="34" t="s">
        <v>2843</v>
      </c>
      <c r="C983" s="34" t="s">
        <v>2844</v>
      </c>
      <c r="D983" s="34" t="s">
        <v>2845</v>
      </c>
      <c r="E983" s="35">
        <v>3127438</v>
      </c>
      <c r="F983" s="36">
        <v>3127438</v>
      </c>
      <c r="G983" s="37">
        <f t="shared" si="46"/>
        <v>218920.66000000003</v>
      </c>
      <c r="H983" s="38">
        <f>G983*(1-'[1]Rapport Lottstift'!$Q$6)</f>
        <v>159394.12876519904</v>
      </c>
      <c r="I983" s="39">
        <f t="shared" si="47"/>
        <v>157800.18747754706</v>
      </c>
      <c r="J983" s="40">
        <f t="shared" si="48"/>
        <v>157800</v>
      </c>
      <c r="K983" s="40">
        <v>157800</v>
      </c>
    </row>
    <row r="984" spans="1:11" s="40" customFormat="1" x14ac:dyDescent="0.25">
      <c r="A984" s="34" t="s">
        <v>947</v>
      </c>
      <c r="B984" s="34" t="s">
        <v>2846</v>
      </c>
      <c r="C984" s="34" t="s">
        <v>2847</v>
      </c>
      <c r="D984" s="34" t="s">
        <v>2848</v>
      </c>
      <c r="E984" s="35">
        <v>3126863</v>
      </c>
      <c r="F984" s="36">
        <v>3126863</v>
      </c>
      <c r="G984" s="37">
        <f t="shared" si="46"/>
        <v>218880.41000000003</v>
      </c>
      <c r="H984" s="38">
        <f>G984*(1-'[1]Rapport Lottstift'!$Q$6)</f>
        <v>159364.82310860729</v>
      </c>
      <c r="I984" s="39">
        <f t="shared" si="47"/>
        <v>157771.1748775212</v>
      </c>
      <c r="J984" s="40">
        <f t="shared" si="48"/>
        <v>157771</v>
      </c>
      <c r="K984" s="40">
        <v>157771</v>
      </c>
    </row>
    <row r="985" spans="1:11" s="40" customFormat="1" x14ac:dyDescent="0.25">
      <c r="A985" s="34" t="s">
        <v>947</v>
      </c>
      <c r="B985" s="34" t="s">
        <v>2849</v>
      </c>
      <c r="C985" s="34" t="s">
        <v>2850</v>
      </c>
      <c r="D985" s="34" t="s">
        <v>2851</v>
      </c>
      <c r="E985" s="35">
        <v>3126377</v>
      </c>
      <c r="F985" s="36">
        <v>3126377</v>
      </c>
      <c r="G985" s="37">
        <f t="shared" si="46"/>
        <v>218846.39</v>
      </c>
      <c r="H985" s="38">
        <f>G985*(1-'[1]Rapport Lottstift'!$Q$6)</f>
        <v>159340.05345799236</v>
      </c>
      <c r="I985" s="39">
        <f t="shared" si="47"/>
        <v>157746.65292341242</v>
      </c>
      <c r="J985" s="40">
        <f t="shared" si="48"/>
        <v>157746</v>
      </c>
      <c r="K985" s="40">
        <v>157746</v>
      </c>
    </row>
    <row r="986" spans="1:11" s="40" customFormat="1" x14ac:dyDescent="0.25">
      <c r="A986" s="34" t="s">
        <v>947</v>
      </c>
      <c r="B986" s="34" t="s">
        <v>2852</v>
      </c>
      <c r="C986" s="34" t="s">
        <v>2853</v>
      </c>
      <c r="D986" s="34" t="s">
        <v>2854</v>
      </c>
      <c r="E986" s="35">
        <v>3126283</v>
      </c>
      <c r="F986" s="36">
        <v>3126283</v>
      </c>
      <c r="G986" s="37">
        <f t="shared" si="46"/>
        <v>218839.81000000003</v>
      </c>
      <c r="H986" s="38">
        <f>G986*(1-'[1]Rapport Lottstift'!$Q$6)</f>
        <v>159335.26262021909</v>
      </c>
      <c r="I986" s="39">
        <f t="shared" si="47"/>
        <v>157741.9099940169</v>
      </c>
      <c r="J986" s="40">
        <f t="shared" si="48"/>
        <v>157741</v>
      </c>
      <c r="K986" s="40">
        <v>157741</v>
      </c>
    </row>
    <row r="987" spans="1:11" s="40" customFormat="1" x14ac:dyDescent="0.25">
      <c r="A987" s="34" t="s">
        <v>947</v>
      </c>
      <c r="B987" s="34" t="s">
        <v>2855</v>
      </c>
      <c r="C987" s="34" t="s">
        <v>2856</v>
      </c>
      <c r="D987" s="34" t="s">
        <v>2857</v>
      </c>
      <c r="E987" s="35">
        <v>3125196</v>
      </c>
      <c r="F987" s="36">
        <v>3125196</v>
      </c>
      <c r="G987" s="37">
        <f t="shared" si="46"/>
        <v>218763.72000000003</v>
      </c>
      <c r="H987" s="38">
        <f>G987*(1-'[1]Rapport Lottstift'!$Q$6)</f>
        <v>159279.86218767086</v>
      </c>
      <c r="I987" s="39">
        <f t="shared" si="47"/>
        <v>157687.06356579415</v>
      </c>
      <c r="J987" s="40">
        <f t="shared" si="48"/>
        <v>157687</v>
      </c>
      <c r="K987" s="40">
        <v>157687</v>
      </c>
    </row>
    <row r="988" spans="1:11" s="40" customFormat="1" x14ac:dyDescent="0.25">
      <c r="A988" s="34" t="s">
        <v>947</v>
      </c>
      <c r="B988" s="34" t="s">
        <v>2858</v>
      </c>
      <c r="C988" s="34" t="s">
        <v>2859</v>
      </c>
      <c r="D988" s="34" t="s">
        <v>2860</v>
      </c>
      <c r="E988" s="35">
        <v>3123965</v>
      </c>
      <c r="F988" s="36">
        <v>3123965</v>
      </c>
      <c r="G988" s="37">
        <f t="shared" si="46"/>
        <v>218677.55000000002</v>
      </c>
      <c r="H988" s="38">
        <f>G988*(1-'[1]Rapport Lottstift'!$Q$6)</f>
        <v>159217.12259938486</v>
      </c>
      <c r="I988" s="39">
        <f t="shared" si="47"/>
        <v>157624.95137339103</v>
      </c>
      <c r="J988" s="40">
        <f t="shared" si="48"/>
        <v>157624</v>
      </c>
      <c r="K988" s="40">
        <v>157624</v>
      </c>
    </row>
    <row r="989" spans="1:11" s="40" customFormat="1" x14ac:dyDescent="0.25">
      <c r="A989" s="34" t="s">
        <v>947</v>
      </c>
      <c r="B989" s="34" t="s">
        <v>2861</v>
      </c>
      <c r="C989" s="34" t="s">
        <v>2862</v>
      </c>
      <c r="D989" s="34" t="s">
        <v>2863</v>
      </c>
      <c r="E989" s="35">
        <v>3122134</v>
      </c>
      <c r="F989" s="36">
        <v>3122134</v>
      </c>
      <c r="G989" s="37">
        <f t="shared" si="46"/>
        <v>218549.38000000003</v>
      </c>
      <c r="H989" s="38">
        <f>G989*(1-'[1]Rapport Lottstift'!$Q$6)</f>
        <v>159123.8031955249</v>
      </c>
      <c r="I989" s="39">
        <f t="shared" si="47"/>
        <v>157532.56516356964</v>
      </c>
      <c r="J989" s="40">
        <f t="shared" si="48"/>
        <v>157532</v>
      </c>
      <c r="K989" s="40">
        <v>157532</v>
      </c>
    </row>
    <row r="990" spans="1:11" s="40" customFormat="1" x14ac:dyDescent="0.25">
      <c r="A990" s="34" t="s">
        <v>947</v>
      </c>
      <c r="B990" s="34" t="s">
        <v>2864</v>
      </c>
      <c r="C990" s="34" t="s">
        <v>2865</v>
      </c>
      <c r="D990" s="34" t="s">
        <v>2866</v>
      </c>
      <c r="E990" s="35">
        <v>3119740</v>
      </c>
      <c r="F990" s="36">
        <v>3119740</v>
      </c>
      <c r="G990" s="37">
        <f t="shared" si="46"/>
        <v>218381.80000000002</v>
      </c>
      <c r="H990" s="38">
        <f>G990*(1-'[1]Rapport Lottstift'!$Q$6)</f>
        <v>159001.78973138463</v>
      </c>
      <c r="I990" s="39">
        <f t="shared" si="47"/>
        <v>157411.77183407079</v>
      </c>
      <c r="J990" s="40">
        <f t="shared" si="48"/>
        <v>157411</v>
      </c>
      <c r="K990" s="40">
        <v>157411</v>
      </c>
    </row>
    <row r="991" spans="1:11" s="40" customFormat="1" x14ac:dyDescent="0.25">
      <c r="A991" s="34" t="s">
        <v>947</v>
      </c>
      <c r="B991" s="34" t="s">
        <v>2867</v>
      </c>
      <c r="C991" s="34" t="s">
        <v>2868</v>
      </c>
      <c r="D991" s="34" t="s">
        <v>2869</v>
      </c>
      <c r="E991" s="35">
        <v>3117835</v>
      </c>
      <c r="F991" s="36">
        <v>3117835</v>
      </c>
      <c r="G991" s="37">
        <f t="shared" si="46"/>
        <v>218248.45</v>
      </c>
      <c r="H991" s="38">
        <f>G991*(1-'[1]Rapport Lottstift'!$Q$6)</f>
        <v>158904.69881693716</v>
      </c>
      <c r="I991" s="39">
        <f t="shared" si="47"/>
        <v>157315.65182876779</v>
      </c>
      <c r="J991" s="40">
        <f t="shared" si="48"/>
        <v>157315</v>
      </c>
      <c r="K991" s="40">
        <v>157315</v>
      </c>
    </row>
    <row r="992" spans="1:11" s="40" customFormat="1" x14ac:dyDescent="0.25">
      <c r="A992" s="34" t="s">
        <v>947</v>
      </c>
      <c r="B992" s="34" t="s">
        <v>2870</v>
      </c>
      <c r="C992" s="34" t="s">
        <v>2871</v>
      </c>
      <c r="D992" s="34" t="s">
        <v>2872</v>
      </c>
      <c r="E992" s="35">
        <v>3113615</v>
      </c>
      <c r="F992" s="36">
        <v>3113615</v>
      </c>
      <c r="G992" s="37">
        <f t="shared" si="46"/>
        <v>217953.05000000002</v>
      </c>
      <c r="H992" s="38">
        <f>G992*(1-'[1]Rapport Lottstift'!$Q$6)</f>
        <v>158689.62078073338</v>
      </c>
      <c r="I992" s="39">
        <f t="shared" si="47"/>
        <v>157102.72457292606</v>
      </c>
      <c r="J992" s="40">
        <f t="shared" si="48"/>
        <v>157102</v>
      </c>
      <c r="K992" s="40">
        <v>157102</v>
      </c>
    </row>
    <row r="993" spans="1:11" s="40" customFormat="1" x14ac:dyDescent="0.25">
      <c r="A993" s="34" t="s">
        <v>947</v>
      </c>
      <c r="B993" s="34" t="s">
        <v>2873</v>
      </c>
      <c r="C993" s="34" t="s">
        <v>2874</v>
      </c>
      <c r="D993" s="34" t="s">
        <v>2875</v>
      </c>
      <c r="E993" s="35">
        <v>3108670</v>
      </c>
      <c r="F993" s="36">
        <v>3108670</v>
      </c>
      <c r="G993" s="37">
        <f t="shared" si="46"/>
        <v>217606.90000000002</v>
      </c>
      <c r="H993" s="38">
        <f>G993*(1-'[1]Rapport Lottstift'!$Q$6)</f>
        <v>158437.59213404433</v>
      </c>
      <c r="I993" s="39">
        <f t="shared" si="47"/>
        <v>156853.21621270388</v>
      </c>
      <c r="J993" s="40">
        <f t="shared" si="48"/>
        <v>156853</v>
      </c>
      <c r="K993" s="40">
        <v>156853</v>
      </c>
    </row>
    <row r="994" spans="1:11" s="40" customFormat="1" x14ac:dyDescent="0.25">
      <c r="A994" s="34" t="s">
        <v>947</v>
      </c>
      <c r="B994" s="34" t="s">
        <v>2876</v>
      </c>
      <c r="C994" s="34" t="s">
        <v>2877</v>
      </c>
      <c r="D994" s="34" t="s">
        <v>2878</v>
      </c>
      <c r="E994" s="35">
        <v>3084751</v>
      </c>
      <c r="F994" s="36">
        <v>3084751</v>
      </c>
      <c r="G994" s="37">
        <f t="shared" si="46"/>
        <v>215932.57</v>
      </c>
      <c r="H994" s="38">
        <f>G994*(1-'[1]Rapport Lottstift'!$Q$6)</f>
        <v>157218.52778618681</v>
      </c>
      <c r="I994" s="39">
        <f t="shared" si="47"/>
        <v>155646.34250832495</v>
      </c>
      <c r="J994" s="40">
        <f t="shared" si="48"/>
        <v>155646</v>
      </c>
      <c r="K994" s="40">
        <v>155646</v>
      </c>
    </row>
    <row r="995" spans="1:11" s="40" customFormat="1" x14ac:dyDescent="0.25">
      <c r="A995" s="34" t="s">
        <v>947</v>
      </c>
      <c r="B995" s="34" t="s">
        <v>2879</v>
      </c>
      <c r="C995" s="34" t="s">
        <v>2880</v>
      </c>
      <c r="D995" s="34" t="s">
        <v>2881</v>
      </c>
      <c r="E995" s="35">
        <v>3075453</v>
      </c>
      <c r="F995" s="36">
        <v>3075453</v>
      </c>
      <c r="G995" s="37">
        <f t="shared" si="46"/>
        <v>215281.71000000002</v>
      </c>
      <c r="H995" s="38">
        <f>G995*(1-'[1]Rapport Lottstift'!$Q$6)</f>
        <v>156744.64257750841</v>
      </c>
      <c r="I995" s="39">
        <f t="shared" si="47"/>
        <v>155177.19615173331</v>
      </c>
      <c r="J995" s="40">
        <f t="shared" si="48"/>
        <v>155177</v>
      </c>
      <c r="K995" s="40">
        <v>155177</v>
      </c>
    </row>
    <row r="996" spans="1:11" s="40" customFormat="1" x14ac:dyDescent="0.25">
      <c r="A996" s="34" t="s">
        <v>947</v>
      </c>
      <c r="B996" s="34" t="s">
        <v>2882</v>
      </c>
      <c r="C996" s="34" t="s">
        <v>2883</v>
      </c>
      <c r="D996" s="34" t="s">
        <v>2884</v>
      </c>
      <c r="E996" s="35">
        <v>3070440</v>
      </c>
      <c r="F996" s="36">
        <v>3070440</v>
      </c>
      <c r="G996" s="37">
        <f t="shared" si="46"/>
        <v>214930.80000000002</v>
      </c>
      <c r="H996" s="38">
        <f>G996*(1-'[1]Rapport Lottstift'!$Q$6)</f>
        <v>156489.14821838762</v>
      </c>
      <c r="I996" s="39">
        <f t="shared" si="47"/>
        <v>154924.25673620374</v>
      </c>
      <c r="J996" s="40">
        <f t="shared" si="48"/>
        <v>154924</v>
      </c>
      <c r="K996" s="40">
        <v>154924</v>
      </c>
    </row>
    <row r="997" spans="1:11" s="40" customFormat="1" x14ac:dyDescent="0.25">
      <c r="A997" s="34" t="s">
        <v>947</v>
      </c>
      <c r="B997" s="34" t="s">
        <v>2885</v>
      </c>
      <c r="C997" s="34" t="s">
        <v>2886</v>
      </c>
      <c r="D997" s="34" t="s">
        <v>2887</v>
      </c>
      <c r="E997" s="35">
        <v>3066512</v>
      </c>
      <c r="F997" s="36">
        <v>3066512</v>
      </c>
      <c r="G997" s="37">
        <f t="shared" si="46"/>
        <v>214655.84000000003</v>
      </c>
      <c r="H997" s="38">
        <f>G997*(1-'[1]Rapport Lottstift'!$Q$6)</f>
        <v>156288.9523590965</v>
      </c>
      <c r="I997" s="39">
        <f t="shared" si="47"/>
        <v>154726.06283550552</v>
      </c>
      <c r="J997" s="40">
        <f t="shared" si="48"/>
        <v>154726</v>
      </c>
      <c r="K997" s="40">
        <v>154726</v>
      </c>
    </row>
    <row r="998" spans="1:11" s="40" customFormat="1" x14ac:dyDescent="0.25">
      <c r="A998" s="34" t="s">
        <v>947</v>
      </c>
      <c r="B998" s="34" t="s">
        <v>2888</v>
      </c>
      <c r="C998" s="34" t="s">
        <v>2889</v>
      </c>
      <c r="D998" s="34" t="s">
        <v>2890</v>
      </c>
      <c r="E998" s="35">
        <v>3064143</v>
      </c>
      <c r="F998" s="36">
        <v>3064143</v>
      </c>
      <c r="G998" s="37">
        <f t="shared" si="46"/>
        <v>214490.01</v>
      </c>
      <c r="H998" s="38">
        <f>G998*(1-'[1]Rapport Lottstift'!$Q$6)</f>
        <v>156168.2130539385</v>
      </c>
      <c r="I998" s="39">
        <f t="shared" si="47"/>
        <v>154606.53092339911</v>
      </c>
      <c r="J998" s="40">
        <f t="shared" si="48"/>
        <v>154606</v>
      </c>
      <c r="K998" s="40">
        <v>154606</v>
      </c>
    </row>
    <row r="999" spans="1:11" s="40" customFormat="1" x14ac:dyDescent="0.25">
      <c r="A999" s="34" t="s">
        <v>947</v>
      </c>
      <c r="B999" s="34" t="s">
        <v>2891</v>
      </c>
      <c r="C999" s="34" t="s">
        <v>2892</v>
      </c>
      <c r="D999" s="34" t="s">
        <v>2893</v>
      </c>
      <c r="E999" s="35">
        <v>3063725</v>
      </c>
      <c r="F999" s="36">
        <v>3063725</v>
      </c>
      <c r="G999" s="37">
        <f t="shared" si="46"/>
        <v>214460.75000000003</v>
      </c>
      <c r="H999" s="38">
        <f>G999*(1-'[1]Rapport Lottstift'!$Q$6)</f>
        <v>156146.90911575529</v>
      </c>
      <c r="I999" s="39">
        <f t="shared" si="47"/>
        <v>154585.44002459774</v>
      </c>
      <c r="J999" s="40">
        <f t="shared" si="48"/>
        <v>154585</v>
      </c>
      <c r="K999" s="40">
        <v>154585</v>
      </c>
    </row>
    <row r="1000" spans="1:11" s="40" customFormat="1" x14ac:dyDescent="0.25">
      <c r="A1000" s="34" t="s">
        <v>947</v>
      </c>
      <c r="B1000" s="34" t="s">
        <v>2894</v>
      </c>
      <c r="C1000" s="34" t="s">
        <v>2895</v>
      </c>
      <c r="D1000" s="34" t="s">
        <v>2896</v>
      </c>
      <c r="E1000" s="35">
        <v>3063632</v>
      </c>
      <c r="F1000" s="36">
        <v>3063632</v>
      </c>
      <c r="G1000" s="37">
        <f t="shared" si="46"/>
        <v>214454.24000000002</v>
      </c>
      <c r="H1000" s="38">
        <f>G1000*(1-'[1]Rapport Lottstift'!$Q$6)</f>
        <v>156142.16924434129</v>
      </c>
      <c r="I1000" s="39">
        <f t="shared" si="47"/>
        <v>154580.74755189789</v>
      </c>
      <c r="J1000" s="40">
        <f t="shared" si="48"/>
        <v>154580</v>
      </c>
      <c r="K1000" s="40">
        <v>154580</v>
      </c>
    </row>
    <row r="1001" spans="1:11" s="40" customFormat="1" x14ac:dyDescent="0.25">
      <c r="A1001" s="34" t="s">
        <v>947</v>
      </c>
      <c r="B1001" s="34" t="s">
        <v>2897</v>
      </c>
      <c r="C1001" s="34" t="s">
        <v>2898</v>
      </c>
      <c r="D1001" s="34" t="s">
        <v>2899</v>
      </c>
      <c r="E1001" s="35">
        <v>3062287</v>
      </c>
      <c r="F1001" s="36">
        <v>3062287</v>
      </c>
      <c r="G1001" s="37">
        <f t="shared" si="46"/>
        <v>214360.09000000003</v>
      </c>
      <c r="H1001" s="38">
        <f>G1001*(1-'[1]Rapport Lottstift'!$Q$6)</f>
        <v>156073.61949109627</v>
      </c>
      <c r="I1001" s="39">
        <f t="shared" si="47"/>
        <v>154512.88329618529</v>
      </c>
      <c r="J1001" s="40">
        <f t="shared" si="48"/>
        <v>154512</v>
      </c>
      <c r="K1001" s="40">
        <v>154512</v>
      </c>
    </row>
    <row r="1002" spans="1:11" s="40" customFormat="1" x14ac:dyDescent="0.25">
      <c r="A1002" s="34" t="s">
        <v>947</v>
      </c>
      <c r="B1002" s="34" t="s">
        <v>2900</v>
      </c>
      <c r="C1002" s="34" t="s">
        <v>2901</v>
      </c>
      <c r="D1002" s="34" t="s">
        <v>2902</v>
      </c>
      <c r="E1002" s="35">
        <v>3062069</v>
      </c>
      <c r="F1002" s="36">
        <v>3062069</v>
      </c>
      <c r="G1002" s="37">
        <f t="shared" si="46"/>
        <v>214344.83000000002</v>
      </c>
      <c r="H1002" s="38">
        <f>G1002*(1-'[1]Rapport Lottstift'!$Q$6)</f>
        <v>156062.50882477104</v>
      </c>
      <c r="I1002" s="39">
        <f t="shared" si="47"/>
        <v>154501.88373652333</v>
      </c>
      <c r="J1002" s="40">
        <f t="shared" si="48"/>
        <v>154501</v>
      </c>
      <c r="K1002" s="40">
        <v>154501</v>
      </c>
    </row>
    <row r="1003" spans="1:11" s="40" customFormat="1" x14ac:dyDescent="0.25">
      <c r="A1003" s="34" t="s">
        <v>947</v>
      </c>
      <c r="B1003" s="34" t="s">
        <v>2903</v>
      </c>
      <c r="C1003" s="34" t="s">
        <v>2904</v>
      </c>
      <c r="D1003" s="34" t="s">
        <v>2905</v>
      </c>
      <c r="E1003" s="35">
        <v>3060690</v>
      </c>
      <c r="F1003" s="36">
        <v>3060690</v>
      </c>
      <c r="G1003" s="37">
        <f t="shared" si="46"/>
        <v>214248.30000000002</v>
      </c>
      <c r="H1003" s="38">
        <f>G1003*(1-'[1]Rapport Lottstift'!$Q$6)</f>
        <v>155992.22621531013</v>
      </c>
      <c r="I1003" s="39">
        <f t="shared" si="47"/>
        <v>154432.30395315704</v>
      </c>
      <c r="J1003" s="40">
        <f t="shared" si="48"/>
        <v>154432</v>
      </c>
      <c r="K1003" s="40">
        <v>154432</v>
      </c>
    </row>
    <row r="1004" spans="1:11" s="40" customFormat="1" x14ac:dyDescent="0.25">
      <c r="A1004" s="34" t="s">
        <v>947</v>
      </c>
      <c r="B1004" s="34" t="s">
        <v>2906</v>
      </c>
      <c r="C1004" s="34" t="s">
        <v>2907</v>
      </c>
      <c r="D1004" s="34" t="s">
        <v>2908</v>
      </c>
      <c r="E1004" s="35">
        <v>3055831</v>
      </c>
      <c r="F1004" s="36">
        <v>3055831</v>
      </c>
      <c r="G1004" s="37">
        <f t="shared" si="46"/>
        <v>213908.17</v>
      </c>
      <c r="H1004" s="38">
        <f>G1004*(1-'[1]Rapport Lottstift'!$Q$6)</f>
        <v>155744.58067552</v>
      </c>
      <c r="I1004" s="39">
        <f t="shared" si="47"/>
        <v>154187.13486876481</v>
      </c>
      <c r="J1004" s="40">
        <f t="shared" si="48"/>
        <v>154187</v>
      </c>
      <c r="K1004" s="40">
        <v>154187</v>
      </c>
    </row>
    <row r="1005" spans="1:11" s="40" customFormat="1" x14ac:dyDescent="0.25">
      <c r="A1005" s="34" t="s">
        <v>947</v>
      </c>
      <c r="B1005" s="34" t="s">
        <v>2909</v>
      </c>
      <c r="C1005" s="34" t="s">
        <v>2910</v>
      </c>
      <c r="D1005" s="34" t="s">
        <v>2911</v>
      </c>
      <c r="E1005" s="35">
        <v>3052870</v>
      </c>
      <c r="F1005" s="36">
        <v>3052870</v>
      </c>
      <c r="G1005" s="37">
        <f t="shared" si="46"/>
        <v>213700.90000000002</v>
      </c>
      <c r="H1005" s="38">
        <f>G1005*(1-'[1]Rapport Lottstift'!$Q$6)</f>
        <v>155593.66928566233</v>
      </c>
      <c r="I1005" s="39">
        <f t="shared" si="47"/>
        <v>154037.7325928057</v>
      </c>
      <c r="J1005" s="40">
        <f t="shared" si="48"/>
        <v>154037</v>
      </c>
      <c r="K1005" s="40">
        <v>154037</v>
      </c>
    </row>
    <row r="1006" spans="1:11" s="40" customFormat="1" x14ac:dyDescent="0.25">
      <c r="A1006" s="34" t="s">
        <v>947</v>
      </c>
      <c r="B1006" s="34" t="s">
        <v>2912</v>
      </c>
      <c r="C1006" s="34" t="s">
        <v>2913</v>
      </c>
      <c r="D1006" s="34" t="s">
        <v>2914</v>
      </c>
      <c r="E1006" s="35">
        <v>3035440</v>
      </c>
      <c r="F1006" s="36">
        <v>3035440</v>
      </c>
      <c r="G1006" s="37">
        <f t="shared" si="46"/>
        <v>212480.80000000002</v>
      </c>
      <c r="H1006" s="38">
        <f>G1006*(1-'[1]Rapport Lottstift'!$Q$6)</f>
        <v>154705.32564323762</v>
      </c>
      <c r="I1006" s="39">
        <f t="shared" si="47"/>
        <v>153158.27238680524</v>
      </c>
      <c r="J1006" s="40">
        <f t="shared" si="48"/>
        <v>153158</v>
      </c>
      <c r="K1006" s="40">
        <v>153158</v>
      </c>
    </row>
    <row r="1007" spans="1:11" s="40" customFormat="1" x14ac:dyDescent="0.25">
      <c r="A1007" s="34" t="s">
        <v>947</v>
      </c>
      <c r="B1007" s="34" t="s">
        <v>2915</v>
      </c>
      <c r="C1007" s="34" t="s">
        <v>2916</v>
      </c>
      <c r="D1007" s="34" t="s">
        <v>2917</v>
      </c>
      <c r="E1007" s="35">
        <v>3032532</v>
      </c>
      <c r="F1007" s="36">
        <v>3032532</v>
      </c>
      <c r="G1007" s="37">
        <f t="shared" si="46"/>
        <v>212277.24000000002</v>
      </c>
      <c r="H1007" s="38">
        <f>G1007*(1-'[1]Rapport Lottstift'!$Q$6)</f>
        <v>154557.11547042232</v>
      </c>
      <c r="I1007" s="39">
        <f t="shared" si="47"/>
        <v>153011.54431571809</v>
      </c>
      <c r="J1007" s="40">
        <f t="shared" si="48"/>
        <v>153011</v>
      </c>
      <c r="K1007" s="40">
        <v>153011</v>
      </c>
    </row>
    <row r="1008" spans="1:11" s="40" customFormat="1" x14ac:dyDescent="0.25">
      <c r="A1008" s="34" t="s">
        <v>947</v>
      </c>
      <c r="B1008" s="34" t="s">
        <v>2918</v>
      </c>
      <c r="C1008" s="34" t="s">
        <v>2919</v>
      </c>
      <c r="D1008" s="34" t="s">
        <v>2920</v>
      </c>
      <c r="E1008" s="35">
        <v>3026161</v>
      </c>
      <c r="F1008" s="36">
        <v>3026161</v>
      </c>
      <c r="G1008" s="37">
        <f t="shared" si="46"/>
        <v>211831.27000000002</v>
      </c>
      <c r="H1008" s="38">
        <f>G1008*(1-'[1]Rapport Lottstift'!$Q$6)</f>
        <v>154232.40879538571</v>
      </c>
      <c r="I1008" s="39">
        <f t="shared" si="47"/>
        <v>152690.08470743184</v>
      </c>
      <c r="J1008" s="40">
        <f t="shared" si="48"/>
        <v>152690</v>
      </c>
      <c r="K1008" s="40">
        <v>152690</v>
      </c>
    </row>
    <row r="1009" spans="1:11" s="40" customFormat="1" x14ac:dyDescent="0.25">
      <c r="A1009" s="34" t="s">
        <v>947</v>
      </c>
      <c r="B1009" s="34" t="s">
        <v>2921</v>
      </c>
      <c r="C1009" s="34" t="s">
        <v>2922</v>
      </c>
      <c r="D1009" s="34" t="s">
        <v>2923</v>
      </c>
      <c r="E1009" s="35">
        <v>3018622</v>
      </c>
      <c r="F1009" s="36">
        <v>3018622</v>
      </c>
      <c r="G1009" s="37">
        <f t="shared" si="46"/>
        <v>211303.54</v>
      </c>
      <c r="H1009" s="38">
        <f>G1009*(1-'[1]Rapport Lottstift'!$Q$6)</f>
        <v>153848.17341269841</v>
      </c>
      <c r="I1009" s="39">
        <f t="shared" si="47"/>
        <v>152309.69167857143</v>
      </c>
      <c r="J1009" s="40">
        <f t="shared" si="48"/>
        <v>152309</v>
      </c>
      <c r="K1009" s="40">
        <v>152309</v>
      </c>
    </row>
    <row r="1010" spans="1:11" s="40" customFormat="1" x14ac:dyDescent="0.25">
      <c r="A1010" s="34" t="s">
        <v>947</v>
      </c>
      <c r="B1010" s="34" t="s">
        <v>2924</v>
      </c>
      <c r="C1010" s="34" t="s">
        <v>2925</v>
      </c>
      <c r="D1010" s="34" t="s">
        <v>2926</v>
      </c>
      <c r="E1010" s="35">
        <v>3017532</v>
      </c>
      <c r="F1010" s="36">
        <v>3017532</v>
      </c>
      <c r="G1010" s="37">
        <f t="shared" si="46"/>
        <v>211227.24000000002</v>
      </c>
      <c r="H1010" s="38">
        <f>G1010*(1-'[1]Rapport Lottstift'!$Q$6)</f>
        <v>153792.62008107229</v>
      </c>
      <c r="I1010" s="39">
        <f t="shared" si="47"/>
        <v>152254.69388026156</v>
      </c>
      <c r="J1010" s="40">
        <f t="shared" si="48"/>
        <v>152254</v>
      </c>
      <c r="K1010" s="40">
        <v>152254</v>
      </c>
    </row>
    <row r="1011" spans="1:11" s="40" customFormat="1" x14ac:dyDescent="0.25">
      <c r="A1011" s="34" t="s">
        <v>947</v>
      </c>
      <c r="B1011" s="34" t="s">
        <v>2927</v>
      </c>
      <c r="C1011" s="34" t="s">
        <v>2928</v>
      </c>
      <c r="D1011" s="34" t="s">
        <v>2929</v>
      </c>
      <c r="E1011" s="35">
        <v>3010499</v>
      </c>
      <c r="F1011" s="36">
        <v>3010499</v>
      </c>
      <c r="G1011" s="37">
        <f t="shared" si="46"/>
        <v>210734.93000000002</v>
      </c>
      <c r="H1011" s="38">
        <f>G1011*(1-'[1]Rapport Lottstift'!$Q$6)</f>
        <v>153434.17367618575</v>
      </c>
      <c r="I1011" s="39">
        <f t="shared" si="47"/>
        <v>151899.83193942389</v>
      </c>
      <c r="J1011" s="40">
        <f t="shared" si="48"/>
        <v>151899</v>
      </c>
      <c r="K1011" s="40">
        <v>151899</v>
      </c>
    </row>
    <row r="1012" spans="1:11" s="40" customFormat="1" x14ac:dyDescent="0.25">
      <c r="A1012" s="34" t="s">
        <v>947</v>
      </c>
      <c r="B1012" s="34" t="s">
        <v>2930</v>
      </c>
      <c r="C1012" s="34" t="s">
        <v>2931</v>
      </c>
      <c r="D1012" s="34" t="s">
        <v>2932</v>
      </c>
      <c r="E1012" s="35">
        <v>3005538</v>
      </c>
      <c r="F1012" s="36">
        <v>3005538</v>
      </c>
      <c r="G1012" s="37">
        <f t="shared" si="46"/>
        <v>210387.66000000003</v>
      </c>
      <c r="H1012" s="38">
        <f>G1012*(1-'[1]Rapport Lottstift'!$Q$6)</f>
        <v>153181.32956774806</v>
      </c>
      <c r="I1012" s="39">
        <f t="shared" si="47"/>
        <v>151649.51627207058</v>
      </c>
      <c r="J1012" s="40">
        <f t="shared" si="48"/>
        <v>151649</v>
      </c>
      <c r="K1012" s="40">
        <v>151649</v>
      </c>
    </row>
    <row r="1013" spans="1:11" s="40" customFormat="1" x14ac:dyDescent="0.25">
      <c r="A1013" s="34" t="s">
        <v>947</v>
      </c>
      <c r="B1013" s="34" t="s">
        <v>2933</v>
      </c>
      <c r="C1013" s="34" t="s">
        <v>2934</v>
      </c>
      <c r="D1013" s="34" t="s">
        <v>2935</v>
      </c>
      <c r="E1013" s="35">
        <v>3002200</v>
      </c>
      <c r="F1013" s="36">
        <v>3002200</v>
      </c>
      <c r="G1013" s="37">
        <f t="shared" si="46"/>
        <v>210154.00000000003</v>
      </c>
      <c r="H1013" s="38">
        <f>G1013*(1-'[1]Rapport Lottstift'!$Q$6)</f>
        <v>153011.20386043802</v>
      </c>
      <c r="I1013" s="39">
        <f t="shared" si="47"/>
        <v>151481.09182183363</v>
      </c>
      <c r="J1013" s="40">
        <f t="shared" si="48"/>
        <v>151481</v>
      </c>
      <c r="K1013" s="40">
        <v>151481</v>
      </c>
    </row>
    <row r="1014" spans="1:11" s="40" customFormat="1" x14ac:dyDescent="0.25">
      <c r="A1014" s="34" t="s">
        <v>947</v>
      </c>
      <c r="B1014" s="34" t="s">
        <v>2936</v>
      </c>
      <c r="C1014" s="34" t="s">
        <v>2937</v>
      </c>
      <c r="D1014" s="34" t="s">
        <v>2938</v>
      </c>
      <c r="E1014" s="35">
        <v>3000724</v>
      </c>
      <c r="F1014" s="36">
        <v>3000724</v>
      </c>
      <c r="G1014" s="37">
        <f t="shared" si="46"/>
        <v>210050.68000000002</v>
      </c>
      <c r="H1014" s="38">
        <f>G1014*(1-'[1]Rapport Lottstift'!$Q$6)</f>
        <v>152935.97751412599</v>
      </c>
      <c r="I1014" s="39">
        <f t="shared" si="47"/>
        <v>151406.61773898473</v>
      </c>
      <c r="J1014" s="40">
        <f t="shared" si="48"/>
        <v>151406</v>
      </c>
      <c r="K1014" s="40">
        <v>151406</v>
      </c>
    </row>
    <row r="1015" spans="1:11" s="40" customFormat="1" x14ac:dyDescent="0.25">
      <c r="A1015" s="34" t="s">
        <v>947</v>
      </c>
      <c r="B1015" s="34" t="s">
        <v>2939</v>
      </c>
      <c r="C1015" s="34" t="s">
        <v>2940</v>
      </c>
      <c r="D1015" s="34" t="s">
        <v>2941</v>
      </c>
      <c r="E1015" s="35">
        <v>2992943</v>
      </c>
      <c r="F1015" s="36">
        <v>2992943</v>
      </c>
      <c r="G1015" s="37">
        <f t="shared" si="46"/>
        <v>209506.01</v>
      </c>
      <c r="H1015" s="38">
        <f>G1015*(1-'[1]Rapport Lottstift'!$Q$6)</f>
        <v>152539.40827249049</v>
      </c>
      <c r="I1015" s="39">
        <f t="shared" si="47"/>
        <v>151014.01418976558</v>
      </c>
      <c r="J1015" s="40">
        <f t="shared" si="48"/>
        <v>151014</v>
      </c>
      <c r="K1015" s="40">
        <v>151014</v>
      </c>
    </row>
    <row r="1016" spans="1:11" s="40" customFormat="1" x14ac:dyDescent="0.25">
      <c r="A1016" s="34" t="s">
        <v>947</v>
      </c>
      <c r="B1016" s="34" t="s">
        <v>2942</v>
      </c>
      <c r="C1016" s="34" t="s">
        <v>2943</v>
      </c>
      <c r="D1016" s="34" t="s">
        <v>2944</v>
      </c>
      <c r="E1016" s="35">
        <v>2989743</v>
      </c>
      <c r="F1016" s="36">
        <v>2989743</v>
      </c>
      <c r="G1016" s="37">
        <f t="shared" si="46"/>
        <v>209282.01</v>
      </c>
      <c r="H1016" s="38">
        <f>G1016*(1-'[1]Rapport Lottstift'!$Q$6)</f>
        <v>152376.31592276247</v>
      </c>
      <c r="I1016" s="39">
        <f t="shared" si="47"/>
        <v>150852.55276353486</v>
      </c>
      <c r="J1016" s="40">
        <f t="shared" si="48"/>
        <v>150852</v>
      </c>
      <c r="K1016" s="40">
        <v>150852</v>
      </c>
    </row>
    <row r="1017" spans="1:11" s="40" customFormat="1" x14ac:dyDescent="0.25">
      <c r="A1017" s="34" t="s">
        <v>947</v>
      </c>
      <c r="B1017" s="34" t="s">
        <v>2945</v>
      </c>
      <c r="C1017" s="34" t="s">
        <v>2946</v>
      </c>
      <c r="D1017" s="34" t="s">
        <v>2947</v>
      </c>
      <c r="E1017" s="35">
        <v>2989066</v>
      </c>
      <c r="F1017" s="36">
        <v>2989066</v>
      </c>
      <c r="G1017" s="37">
        <f t="shared" si="46"/>
        <v>209234.62000000002</v>
      </c>
      <c r="H1017" s="38">
        <f>G1017*(1-'[1]Rapport Lottstift'!$Q$6)</f>
        <v>152341.81169752317</v>
      </c>
      <c r="I1017" s="39">
        <f t="shared" si="47"/>
        <v>150818.39358054794</v>
      </c>
      <c r="J1017" s="40">
        <f t="shared" si="48"/>
        <v>150818</v>
      </c>
      <c r="K1017" s="40">
        <v>150818</v>
      </c>
    </row>
    <row r="1018" spans="1:11" s="40" customFormat="1" x14ac:dyDescent="0.25">
      <c r="A1018" s="34" t="s">
        <v>947</v>
      </c>
      <c r="B1018" s="34" t="s">
        <v>2948</v>
      </c>
      <c r="C1018" s="34" t="s">
        <v>2949</v>
      </c>
      <c r="D1018" s="34" t="s">
        <v>2950</v>
      </c>
      <c r="E1018" s="35">
        <v>2972628</v>
      </c>
      <c r="F1018" s="36">
        <v>2972628</v>
      </c>
      <c r="G1018" s="37">
        <f t="shared" si="46"/>
        <v>208083.96000000002</v>
      </c>
      <c r="H1018" s="38">
        <f>G1018*(1-'[1]Rapport Lottstift'!$Q$6)</f>
        <v>151504.02668351415</v>
      </c>
      <c r="I1018" s="39">
        <f t="shared" si="47"/>
        <v>149988.98641667902</v>
      </c>
      <c r="J1018" s="40">
        <f t="shared" si="48"/>
        <v>149988</v>
      </c>
      <c r="K1018" s="40">
        <v>149988</v>
      </c>
    </row>
    <row r="1019" spans="1:11" s="40" customFormat="1" x14ac:dyDescent="0.25">
      <c r="A1019" s="34" t="s">
        <v>947</v>
      </c>
      <c r="B1019" s="34" t="s">
        <v>2951</v>
      </c>
      <c r="C1019" s="34" t="s">
        <v>2952</v>
      </c>
      <c r="D1019" s="34" t="s">
        <v>2953</v>
      </c>
      <c r="E1019" s="35">
        <v>2970254</v>
      </c>
      <c r="F1019" s="36">
        <v>2970254</v>
      </c>
      <c r="G1019" s="37">
        <f t="shared" si="46"/>
        <v>207917.78000000003</v>
      </c>
      <c r="H1019" s="38">
        <f>G1019*(1-'[1]Rapport Lottstift'!$Q$6)</f>
        <v>151383.0325465597</v>
      </c>
      <c r="I1019" s="39">
        <f t="shared" si="47"/>
        <v>149869.20222109411</v>
      </c>
      <c r="J1019" s="40">
        <f t="shared" si="48"/>
        <v>149869</v>
      </c>
      <c r="K1019" s="40">
        <v>149869</v>
      </c>
    </row>
    <row r="1020" spans="1:11" s="40" customFormat="1" x14ac:dyDescent="0.25">
      <c r="A1020" s="34" t="s">
        <v>947</v>
      </c>
      <c r="B1020" s="34" t="s">
        <v>2954</v>
      </c>
      <c r="C1020" s="34" t="s">
        <v>2955</v>
      </c>
      <c r="D1020" s="34" t="s">
        <v>2956</v>
      </c>
      <c r="E1020" s="35">
        <v>2959756</v>
      </c>
      <c r="F1020" s="36">
        <v>2959756</v>
      </c>
      <c r="G1020" s="37">
        <f t="shared" si="46"/>
        <v>207182.92</v>
      </c>
      <c r="H1020" s="38">
        <f>G1020*(1-'[1]Rapport Lottstift'!$Q$6)</f>
        <v>150847.98770673326</v>
      </c>
      <c r="I1020" s="39">
        <f t="shared" si="47"/>
        <v>149339.50782966593</v>
      </c>
      <c r="J1020" s="40">
        <f t="shared" si="48"/>
        <v>149339</v>
      </c>
      <c r="K1020" s="40">
        <v>149339</v>
      </c>
    </row>
    <row r="1021" spans="1:11" s="40" customFormat="1" x14ac:dyDescent="0.25">
      <c r="A1021" s="34" t="s">
        <v>947</v>
      </c>
      <c r="B1021" s="34" t="s">
        <v>2957</v>
      </c>
      <c r="C1021" s="34" t="s">
        <v>2958</v>
      </c>
      <c r="D1021" s="34" t="s">
        <v>2959</v>
      </c>
      <c r="E1021" s="35">
        <v>2955408</v>
      </c>
      <c r="F1021" s="36">
        <v>2955408</v>
      </c>
      <c r="G1021" s="37">
        <f t="shared" si="46"/>
        <v>206878.56000000003</v>
      </c>
      <c r="H1021" s="38">
        <f>G1021*(1-'[1]Rapport Lottstift'!$Q$6)</f>
        <v>150626.38597654036</v>
      </c>
      <c r="I1021" s="39">
        <f t="shared" si="47"/>
        <v>149120.12211677496</v>
      </c>
      <c r="J1021" s="40">
        <f t="shared" si="48"/>
        <v>149120</v>
      </c>
      <c r="K1021" s="40">
        <v>149120</v>
      </c>
    </row>
    <row r="1022" spans="1:11" s="40" customFormat="1" x14ac:dyDescent="0.25">
      <c r="A1022" s="34" t="s">
        <v>947</v>
      </c>
      <c r="B1022" s="34" t="s">
        <v>2960</v>
      </c>
      <c r="C1022" s="34" t="s">
        <v>2961</v>
      </c>
      <c r="D1022" s="34" t="s">
        <v>2962</v>
      </c>
      <c r="E1022" s="35">
        <v>2944500</v>
      </c>
      <c r="F1022" s="36">
        <v>2944500</v>
      </c>
      <c r="G1022" s="37">
        <f t="shared" si="46"/>
        <v>206115.00000000003</v>
      </c>
      <c r="H1022" s="38">
        <f>G1022*(1-'[1]Rapport Lottstift'!$Q$6)</f>
        <v>150070.44492940503</v>
      </c>
      <c r="I1022" s="39">
        <f t="shared" si="47"/>
        <v>148569.74048011098</v>
      </c>
      <c r="J1022" s="40">
        <f t="shared" si="48"/>
        <v>148569</v>
      </c>
      <c r="K1022" s="40">
        <v>148569</v>
      </c>
    </row>
    <row r="1023" spans="1:11" s="40" customFormat="1" x14ac:dyDescent="0.25">
      <c r="A1023" s="34" t="s">
        <v>947</v>
      </c>
      <c r="B1023" s="34" t="s">
        <v>2963</v>
      </c>
      <c r="C1023" s="34" t="s">
        <v>2964</v>
      </c>
      <c r="D1023" s="34" t="s">
        <v>2965</v>
      </c>
      <c r="E1023" s="35">
        <v>2928627</v>
      </c>
      <c r="F1023" s="36">
        <v>2928627</v>
      </c>
      <c r="G1023" s="37">
        <f t="shared" si="46"/>
        <v>205003.89</v>
      </c>
      <c r="H1023" s="38">
        <f>G1023*(1-'[1]Rapport Lottstift'!$Q$6)</f>
        <v>149261.45590839486</v>
      </c>
      <c r="I1023" s="39">
        <f t="shared" si="47"/>
        <v>147768.84134931091</v>
      </c>
      <c r="J1023" s="40">
        <f t="shared" si="48"/>
        <v>147768</v>
      </c>
      <c r="K1023" s="40">
        <v>147768</v>
      </c>
    </row>
    <row r="1024" spans="1:11" s="40" customFormat="1" x14ac:dyDescent="0.25">
      <c r="A1024" s="34" t="s">
        <v>947</v>
      </c>
      <c r="B1024" s="34" t="s">
        <v>2966</v>
      </c>
      <c r="C1024" s="34" t="s">
        <v>2967</v>
      </c>
      <c r="D1024" s="34" t="s">
        <v>2968</v>
      </c>
      <c r="E1024" s="35">
        <v>2922525</v>
      </c>
      <c r="F1024" s="36">
        <v>2922525</v>
      </c>
      <c r="G1024" s="37">
        <f t="shared" si="46"/>
        <v>204576.75000000003</v>
      </c>
      <c r="H1024" s="38">
        <f>G1024*(1-'[1]Rapport Lottstift'!$Q$6)</f>
        <v>148950.45918400728</v>
      </c>
      <c r="I1024" s="39">
        <f t="shared" si="47"/>
        <v>147460.9545921672</v>
      </c>
      <c r="J1024" s="40">
        <f t="shared" si="48"/>
        <v>147460</v>
      </c>
      <c r="K1024" s="40">
        <v>147460</v>
      </c>
    </row>
    <row r="1025" spans="1:11" s="40" customFormat="1" x14ac:dyDescent="0.25">
      <c r="A1025" s="34" t="s">
        <v>947</v>
      </c>
      <c r="B1025" s="34" t="s">
        <v>2969</v>
      </c>
      <c r="C1025" s="34" t="s">
        <v>2970</v>
      </c>
      <c r="D1025" s="34" t="s">
        <v>2971</v>
      </c>
      <c r="E1025" s="35">
        <v>2919027</v>
      </c>
      <c r="F1025" s="36">
        <v>2919027</v>
      </c>
      <c r="G1025" s="37">
        <f t="shared" si="46"/>
        <v>204331.89</v>
      </c>
      <c r="H1025" s="38">
        <f>G1025*(1-'[1]Rapport Lottstift'!$Q$6)</f>
        <v>148772.17885921084</v>
      </c>
      <c r="I1025" s="39">
        <f t="shared" si="47"/>
        <v>147284.45707061872</v>
      </c>
      <c r="J1025" s="40">
        <f t="shared" si="48"/>
        <v>147284</v>
      </c>
      <c r="K1025" s="40">
        <v>147284</v>
      </c>
    </row>
    <row r="1026" spans="1:11" s="40" customFormat="1" x14ac:dyDescent="0.25">
      <c r="A1026" s="34" t="s">
        <v>947</v>
      </c>
      <c r="B1026" s="34" t="s">
        <v>2972</v>
      </c>
      <c r="C1026" s="34" t="s">
        <v>2973</v>
      </c>
      <c r="D1026" s="34" t="s">
        <v>2974</v>
      </c>
      <c r="E1026" s="35">
        <v>2897573</v>
      </c>
      <c r="F1026" s="36">
        <v>2897573</v>
      </c>
      <c r="G1026" s="37">
        <f t="shared" si="46"/>
        <v>202830.11000000002</v>
      </c>
      <c r="H1026" s="38">
        <f>G1026*(1-'[1]Rapport Lottstift'!$Q$6)</f>
        <v>147678.7465870032</v>
      </c>
      <c r="I1026" s="39">
        <f t="shared" si="47"/>
        <v>146201.95912113317</v>
      </c>
      <c r="J1026" s="40">
        <f t="shared" si="48"/>
        <v>146201</v>
      </c>
      <c r="K1026" s="40">
        <v>146201</v>
      </c>
    </row>
    <row r="1027" spans="1:11" s="40" customFormat="1" x14ac:dyDescent="0.25">
      <c r="A1027" s="34" t="s">
        <v>947</v>
      </c>
      <c r="B1027" s="34" t="s">
        <v>2975</v>
      </c>
      <c r="C1027" s="34" t="s">
        <v>2976</v>
      </c>
      <c r="D1027" s="34" t="s">
        <v>2977</v>
      </c>
      <c r="E1027" s="35">
        <v>2896660</v>
      </c>
      <c r="F1027" s="36">
        <v>2896660</v>
      </c>
      <c r="G1027" s="37">
        <f t="shared" si="46"/>
        <v>202766.2</v>
      </c>
      <c r="H1027" s="38">
        <f>G1027*(1-'[1]Rapport Lottstift'!$Q$6)</f>
        <v>147632.21430097142</v>
      </c>
      <c r="I1027" s="39">
        <f t="shared" si="47"/>
        <v>146155.8921579617</v>
      </c>
      <c r="J1027" s="40">
        <f t="shared" si="48"/>
        <v>146155</v>
      </c>
      <c r="K1027" s="40">
        <v>146155</v>
      </c>
    </row>
    <row r="1028" spans="1:11" s="40" customFormat="1" x14ac:dyDescent="0.25">
      <c r="A1028" s="34" t="s">
        <v>947</v>
      </c>
      <c r="B1028" s="34" t="s">
        <v>2978</v>
      </c>
      <c r="C1028" s="34" t="s">
        <v>2979</v>
      </c>
      <c r="D1028" s="34" t="s">
        <v>2980</v>
      </c>
      <c r="E1028" s="35">
        <v>2892882</v>
      </c>
      <c r="F1028" s="36">
        <v>2892882</v>
      </c>
      <c r="G1028" s="37">
        <f t="shared" si="46"/>
        <v>202501.74000000002</v>
      </c>
      <c r="H1028" s="38">
        <f>G1028*(1-'[1]Rapport Lottstift'!$Q$6)</f>
        <v>147439.66339557379</v>
      </c>
      <c r="I1028" s="39">
        <f t="shared" si="47"/>
        <v>145965.26676161806</v>
      </c>
      <c r="J1028" s="40">
        <f t="shared" si="48"/>
        <v>145965</v>
      </c>
      <c r="K1028" s="40">
        <v>145965</v>
      </c>
    </row>
    <row r="1029" spans="1:11" s="40" customFormat="1" x14ac:dyDescent="0.25">
      <c r="A1029" s="34" t="s">
        <v>947</v>
      </c>
      <c r="B1029" s="34" t="s">
        <v>2981</v>
      </c>
      <c r="C1029" s="34" t="s">
        <v>2982</v>
      </c>
      <c r="D1029" s="34" t="s">
        <v>2983</v>
      </c>
      <c r="E1029" s="35">
        <v>1065898</v>
      </c>
      <c r="F1029" s="36">
        <v>1065898</v>
      </c>
      <c r="G1029" s="37">
        <f t="shared" si="46"/>
        <v>74612.86</v>
      </c>
      <c r="H1029" s="38">
        <f>G1029*(1-'[1]Rapport Lottstift'!$Q$6)</f>
        <v>54324.940434492426</v>
      </c>
      <c r="I1029" s="39">
        <f t="shared" si="47"/>
        <v>53781.6910301475</v>
      </c>
      <c r="J1029" s="40">
        <f t="shared" si="48"/>
        <v>53781</v>
      </c>
      <c r="K1029" s="40">
        <v>53781</v>
      </c>
    </row>
    <row r="1030" spans="1:11" s="40" customFormat="1" x14ac:dyDescent="0.25">
      <c r="A1030" s="34" t="s">
        <v>947</v>
      </c>
      <c r="B1030" s="34" t="s">
        <v>2984</v>
      </c>
      <c r="C1030" s="34" t="s">
        <v>2985</v>
      </c>
      <c r="D1030" s="34" t="s">
        <v>2986</v>
      </c>
      <c r="E1030" s="35">
        <v>2885185</v>
      </c>
      <c r="F1030" s="36">
        <v>2885185</v>
      </c>
      <c r="G1030" s="37">
        <f t="shared" ref="G1030:G1093" si="49">F1030*0.07</f>
        <v>201962.95</v>
      </c>
      <c r="H1030" s="38">
        <f>G1030*(1-'[1]Rapport Lottstift'!$Q$6)</f>
        <v>147047.37532811868</v>
      </c>
      <c r="I1030" s="39">
        <f t="shared" ref="I1030:I1093" si="50">H1030*0.99</f>
        <v>145576.90157483748</v>
      </c>
      <c r="J1030" s="40">
        <f t="shared" ref="J1030:J1093" si="51">INT(I1030)</f>
        <v>145576</v>
      </c>
      <c r="K1030" s="40">
        <v>145576</v>
      </c>
    </row>
    <row r="1031" spans="1:11" s="40" customFormat="1" x14ac:dyDescent="0.25">
      <c r="A1031" s="34" t="s">
        <v>947</v>
      </c>
      <c r="B1031" s="34" t="s">
        <v>2987</v>
      </c>
      <c r="C1031" s="34" t="s">
        <v>2988</v>
      </c>
      <c r="D1031" s="34" t="s">
        <v>2989</v>
      </c>
      <c r="E1031" s="35">
        <v>0</v>
      </c>
      <c r="F1031" s="36">
        <v>0</v>
      </c>
      <c r="G1031" s="37">
        <f t="shared" si="49"/>
        <v>0</v>
      </c>
      <c r="H1031" s="38">
        <f>G1031*(1-'[1]Rapport Lottstift'!$Q$6)</f>
        <v>0</v>
      </c>
      <c r="I1031" s="39">
        <f t="shared" si="50"/>
        <v>0</v>
      </c>
      <c r="J1031" s="40">
        <f t="shared" si="51"/>
        <v>0</v>
      </c>
      <c r="K1031" s="40">
        <v>0</v>
      </c>
    </row>
    <row r="1032" spans="1:11" s="40" customFormat="1" x14ac:dyDescent="0.25">
      <c r="A1032" s="34" t="s">
        <v>947</v>
      </c>
      <c r="B1032" s="34" t="s">
        <v>2990</v>
      </c>
      <c r="C1032" s="34" t="s">
        <v>2991</v>
      </c>
      <c r="D1032" s="34" t="s">
        <v>2992</v>
      </c>
      <c r="E1032" s="35">
        <v>2873632</v>
      </c>
      <c r="F1032" s="36">
        <v>2873632</v>
      </c>
      <c r="G1032" s="37">
        <f t="shared" si="49"/>
        <v>201154.24000000002</v>
      </c>
      <c r="H1032" s="38">
        <f>G1032*(1-'[1]Rapport Lottstift'!$Q$6)</f>
        <v>146458.5609792413</v>
      </c>
      <c r="I1032" s="39">
        <f t="shared" si="50"/>
        <v>144993.97536944889</v>
      </c>
      <c r="J1032" s="40">
        <f t="shared" si="51"/>
        <v>144993</v>
      </c>
      <c r="K1032" s="40">
        <v>144993</v>
      </c>
    </row>
    <row r="1033" spans="1:11" s="40" customFormat="1" x14ac:dyDescent="0.25">
      <c r="A1033" s="34" t="s">
        <v>947</v>
      </c>
      <c r="B1033" s="34" t="s">
        <v>2993</v>
      </c>
      <c r="C1033" s="34" t="s">
        <v>2994</v>
      </c>
      <c r="D1033" s="34" t="s">
        <v>2995</v>
      </c>
      <c r="E1033" s="35">
        <v>2871667</v>
      </c>
      <c r="F1033" s="36">
        <v>2871667</v>
      </c>
      <c r="G1033" s="37">
        <f t="shared" si="49"/>
        <v>201016.69000000003</v>
      </c>
      <c r="H1033" s="38">
        <f>G1033*(1-'[1]Rapport Lottstift'!$Q$6)</f>
        <v>146358.41208323647</v>
      </c>
      <c r="I1033" s="39">
        <f t="shared" si="50"/>
        <v>144894.82796240412</v>
      </c>
      <c r="J1033" s="40">
        <f t="shared" si="51"/>
        <v>144894</v>
      </c>
      <c r="K1033" s="40">
        <v>144894</v>
      </c>
    </row>
    <row r="1034" spans="1:11" s="40" customFormat="1" x14ac:dyDescent="0.25">
      <c r="A1034" s="34" t="s">
        <v>947</v>
      </c>
      <c r="B1034" s="34" t="s">
        <v>2996</v>
      </c>
      <c r="C1034" s="34" t="s">
        <v>2997</v>
      </c>
      <c r="D1034" s="34" t="s">
        <v>2998</v>
      </c>
      <c r="E1034" s="35">
        <v>2871183</v>
      </c>
      <c r="F1034" s="36">
        <v>2871183</v>
      </c>
      <c r="G1034" s="37">
        <f t="shared" si="49"/>
        <v>200982.81000000003</v>
      </c>
      <c r="H1034" s="38">
        <f>G1034*(1-'[1]Rapport Lottstift'!$Q$6)</f>
        <v>146333.7443653401</v>
      </c>
      <c r="I1034" s="39">
        <f t="shared" si="50"/>
        <v>144870.40692168669</v>
      </c>
      <c r="J1034" s="40">
        <f t="shared" si="51"/>
        <v>144870</v>
      </c>
      <c r="K1034" s="40">
        <v>144870</v>
      </c>
    </row>
    <row r="1035" spans="1:11" s="40" customFormat="1" x14ac:dyDescent="0.25">
      <c r="A1035" s="34" t="s">
        <v>947</v>
      </c>
      <c r="B1035" s="34" t="s">
        <v>2999</v>
      </c>
      <c r="C1035" s="34" t="s">
        <v>3000</v>
      </c>
      <c r="D1035" s="34" t="s">
        <v>3001</v>
      </c>
      <c r="E1035" s="35">
        <v>2863837</v>
      </c>
      <c r="F1035" s="36">
        <v>2863837</v>
      </c>
      <c r="G1035" s="37">
        <f t="shared" si="49"/>
        <v>200468.59000000003</v>
      </c>
      <c r="H1035" s="38">
        <f>G1035*(1-'[1]Rapport Lottstift'!$Q$6)</f>
        <v>145959.34548999576</v>
      </c>
      <c r="I1035" s="39">
        <f t="shared" si="50"/>
        <v>144499.75203509579</v>
      </c>
      <c r="J1035" s="40">
        <f t="shared" si="51"/>
        <v>144499</v>
      </c>
      <c r="K1035" s="40">
        <v>144499</v>
      </c>
    </row>
    <row r="1036" spans="1:11" s="40" customFormat="1" x14ac:dyDescent="0.25">
      <c r="A1036" s="34" t="s">
        <v>947</v>
      </c>
      <c r="B1036" s="34" t="s">
        <v>3002</v>
      </c>
      <c r="C1036" s="34" t="s">
        <v>3003</v>
      </c>
      <c r="D1036" s="34" t="s">
        <v>3004</v>
      </c>
      <c r="E1036" s="35">
        <v>2863000</v>
      </c>
      <c r="F1036" s="36">
        <v>2863000</v>
      </c>
      <c r="G1036" s="37">
        <f t="shared" si="49"/>
        <v>200410.00000000003</v>
      </c>
      <c r="H1036" s="38">
        <f>G1036*(1-'[1]Rapport Lottstift'!$Q$6)</f>
        <v>145916.68664727002</v>
      </c>
      <c r="I1036" s="39">
        <f t="shared" si="50"/>
        <v>144457.51978079733</v>
      </c>
      <c r="J1036" s="40">
        <f t="shared" si="51"/>
        <v>144457</v>
      </c>
      <c r="K1036" s="40">
        <v>144457</v>
      </c>
    </row>
    <row r="1037" spans="1:11" s="40" customFormat="1" x14ac:dyDescent="0.25">
      <c r="A1037" s="34" t="s">
        <v>947</v>
      </c>
      <c r="B1037" s="34" t="s">
        <v>3005</v>
      </c>
      <c r="C1037" s="34" t="s">
        <v>3006</v>
      </c>
      <c r="D1037" s="34" t="s">
        <v>3007</v>
      </c>
      <c r="E1037" s="35">
        <v>2861765</v>
      </c>
      <c r="F1037" s="36">
        <v>2861765</v>
      </c>
      <c r="G1037" s="37">
        <f t="shared" si="49"/>
        <v>200323.55000000002</v>
      </c>
      <c r="H1037" s="38">
        <f>G1037*(1-'[1]Rapport Lottstift'!$Q$6)</f>
        <v>145853.74319354686</v>
      </c>
      <c r="I1037" s="39">
        <f t="shared" si="50"/>
        <v>144395.2057616114</v>
      </c>
      <c r="J1037" s="40">
        <f t="shared" si="51"/>
        <v>144395</v>
      </c>
      <c r="K1037" s="40">
        <v>144395</v>
      </c>
    </row>
    <row r="1038" spans="1:11" s="40" customFormat="1" x14ac:dyDescent="0.25">
      <c r="A1038" s="34" t="s">
        <v>947</v>
      </c>
      <c r="B1038" s="34" t="s">
        <v>3008</v>
      </c>
      <c r="C1038" s="34" t="s">
        <v>3009</v>
      </c>
      <c r="D1038" s="34" t="s">
        <v>3010</v>
      </c>
      <c r="E1038" s="35">
        <v>2861718</v>
      </c>
      <c r="F1038" s="36">
        <v>2861718</v>
      </c>
      <c r="G1038" s="37">
        <f t="shared" si="49"/>
        <v>200320.26</v>
      </c>
      <c r="H1038" s="38">
        <f>G1038*(1-'[1]Rapport Lottstift'!$Q$6)</f>
        <v>145851.34777466024</v>
      </c>
      <c r="I1038" s="39">
        <f t="shared" si="50"/>
        <v>144392.83429691364</v>
      </c>
      <c r="J1038" s="40">
        <f t="shared" si="51"/>
        <v>144392</v>
      </c>
      <c r="K1038" s="40">
        <v>144392</v>
      </c>
    </row>
    <row r="1039" spans="1:11" s="40" customFormat="1" x14ac:dyDescent="0.25">
      <c r="A1039" s="34" t="s">
        <v>947</v>
      </c>
      <c r="B1039" s="34" t="s">
        <v>3011</v>
      </c>
      <c r="C1039" s="34" t="s">
        <v>3012</v>
      </c>
      <c r="D1039" s="34" t="s">
        <v>3013</v>
      </c>
      <c r="E1039" s="35">
        <v>2860300</v>
      </c>
      <c r="F1039" s="36">
        <v>2860300</v>
      </c>
      <c r="G1039" s="37">
        <f t="shared" si="49"/>
        <v>200221.00000000003</v>
      </c>
      <c r="H1039" s="38">
        <f>G1039*(1-'[1]Rapport Lottstift'!$Q$6)</f>
        <v>145779.07747718703</v>
      </c>
      <c r="I1039" s="39">
        <f t="shared" si="50"/>
        <v>144321.28670241515</v>
      </c>
      <c r="J1039" s="40">
        <f t="shared" si="51"/>
        <v>144321</v>
      </c>
      <c r="K1039" s="40">
        <v>144321</v>
      </c>
    </row>
    <row r="1040" spans="1:11" s="40" customFormat="1" x14ac:dyDescent="0.25">
      <c r="A1040" s="34" t="s">
        <v>947</v>
      </c>
      <c r="B1040" s="34" t="s">
        <v>3014</v>
      </c>
      <c r="C1040" s="34" t="s">
        <v>3015</v>
      </c>
      <c r="D1040" s="34" t="s">
        <v>3016</v>
      </c>
      <c r="E1040" s="35">
        <v>2856438</v>
      </c>
      <c r="F1040" s="36">
        <v>2856438</v>
      </c>
      <c r="G1040" s="37">
        <f t="shared" si="49"/>
        <v>199950.66000000003</v>
      </c>
      <c r="H1040" s="38">
        <f>G1040*(1-'[1]Rapport Lottstift'!$Q$6)</f>
        <v>145582.24539760905</v>
      </c>
      <c r="I1040" s="39">
        <f t="shared" si="50"/>
        <v>144126.42294363296</v>
      </c>
      <c r="J1040" s="40">
        <f t="shared" si="51"/>
        <v>144126</v>
      </c>
      <c r="K1040" s="40">
        <v>144126</v>
      </c>
    </row>
    <row r="1041" spans="1:11" s="40" customFormat="1" x14ac:dyDescent="0.25">
      <c r="A1041" s="34" t="s">
        <v>947</v>
      </c>
      <c r="B1041" s="34" t="s">
        <v>3017</v>
      </c>
      <c r="C1041" s="34" t="s">
        <v>3018</v>
      </c>
      <c r="D1041" s="34" t="s">
        <v>3019</v>
      </c>
      <c r="E1041" s="35">
        <v>2854543</v>
      </c>
      <c r="F1041" s="36">
        <v>2854543</v>
      </c>
      <c r="G1041" s="37">
        <f t="shared" si="49"/>
        <v>199818.01</v>
      </c>
      <c r="H1041" s="38">
        <f>G1041*(1-'[1]Rapport Lottstift'!$Q$6)</f>
        <v>145485.66414675448</v>
      </c>
      <c r="I1041" s="39">
        <f t="shared" si="50"/>
        <v>144030.80750528694</v>
      </c>
      <c r="J1041" s="40">
        <f t="shared" si="51"/>
        <v>144030</v>
      </c>
      <c r="K1041" s="40">
        <v>144030</v>
      </c>
    </row>
    <row r="1042" spans="1:11" s="40" customFormat="1" x14ac:dyDescent="0.25">
      <c r="A1042" s="34" t="s">
        <v>947</v>
      </c>
      <c r="B1042" s="34" t="s">
        <v>3020</v>
      </c>
      <c r="C1042" s="34" t="s">
        <v>3021</v>
      </c>
      <c r="D1042" s="34" t="s">
        <v>3022</v>
      </c>
      <c r="E1042" s="35">
        <v>2847700</v>
      </c>
      <c r="F1042" s="36">
        <v>2847700</v>
      </c>
      <c r="G1042" s="37">
        <f t="shared" si="49"/>
        <v>199339.00000000003</v>
      </c>
      <c r="H1042" s="38">
        <f>G1042*(1-'[1]Rapport Lottstift'!$Q$6)</f>
        <v>145136.90135013303</v>
      </c>
      <c r="I1042" s="39">
        <f t="shared" si="50"/>
        <v>143685.5323366317</v>
      </c>
      <c r="J1042" s="40">
        <f t="shared" si="51"/>
        <v>143685</v>
      </c>
      <c r="K1042" s="40">
        <v>143685</v>
      </c>
    </row>
    <row r="1043" spans="1:11" s="40" customFormat="1" x14ac:dyDescent="0.25">
      <c r="A1043" s="34" t="s">
        <v>947</v>
      </c>
      <c r="B1043" s="34" t="s">
        <v>3023</v>
      </c>
      <c r="C1043" s="34" t="s">
        <v>3024</v>
      </c>
      <c r="D1043" s="34" t="s">
        <v>3025</v>
      </c>
      <c r="E1043" s="35">
        <v>2831861</v>
      </c>
      <c r="F1043" s="36">
        <v>2831861</v>
      </c>
      <c r="G1043" s="37">
        <f t="shared" si="49"/>
        <v>198230.27000000002</v>
      </c>
      <c r="H1043" s="38">
        <f>G1043*(1-'[1]Rapport Lottstift'!$Q$6)</f>
        <v>144329.64518533871</v>
      </c>
      <c r="I1043" s="39">
        <f t="shared" si="50"/>
        <v>142886.34873348533</v>
      </c>
      <c r="J1043" s="40">
        <f t="shared" si="51"/>
        <v>142886</v>
      </c>
      <c r="K1043" s="40">
        <v>142886</v>
      </c>
    </row>
    <row r="1044" spans="1:11" s="40" customFormat="1" x14ac:dyDescent="0.25">
      <c r="A1044" s="34" t="s">
        <v>947</v>
      </c>
      <c r="B1044" s="34" t="s">
        <v>3026</v>
      </c>
      <c r="C1044" s="34" t="s">
        <v>3027</v>
      </c>
      <c r="D1044" s="34" t="s">
        <v>3028</v>
      </c>
      <c r="E1044" s="35">
        <v>2827473</v>
      </c>
      <c r="F1044" s="36">
        <v>2827473</v>
      </c>
      <c r="G1044" s="37">
        <f t="shared" si="49"/>
        <v>197923.11000000002</v>
      </c>
      <c r="H1044" s="38">
        <f>G1044*(1-'[1]Rapport Lottstift'!$Q$6)</f>
        <v>144106.00480077419</v>
      </c>
      <c r="I1044" s="39">
        <f t="shared" si="50"/>
        <v>142664.94475276643</v>
      </c>
      <c r="J1044" s="40">
        <f t="shared" si="51"/>
        <v>142664</v>
      </c>
      <c r="K1044" s="40">
        <v>142664</v>
      </c>
    </row>
    <row r="1045" spans="1:11" s="40" customFormat="1" x14ac:dyDescent="0.25">
      <c r="A1045" s="34" t="s">
        <v>947</v>
      </c>
      <c r="B1045" s="34" t="s">
        <v>3029</v>
      </c>
      <c r="C1045" s="34" t="s">
        <v>3030</v>
      </c>
      <c r="D1045" s="34" t="s">
        <v>3031</v>
      </c>
      <c r="E1045" s="35">
        <v>2817801</v>
      </c>
      <c r="F1045" s="36">
        <v>2817801</v>
      </c>
      <c r="G1045" s="37">
        <f t="shared" si="49"/>
        <v>197246.07</v>
      </c>
      <c r="H1045" s="38">
        <f>G1045*(1-'[1]Rapport Lottstift'!$Q$6)</f>
        <v>143613.05817372131</v>
      </c>
      <c r="I1045" s="39">
        <f t="shared" si="50"/>
        <v>142176.9275919841</v>
      </c>
      <c r="J1045" s="40">
        <f t="shared" si="51"/>
        <v>142176</v>
      </c>
      <c r="K1045" s="40">
        <v>142176</v>
      </c>
    </row>
    <row r="1046" spans="1:11" s="40" customFormat="1" x14ac:dyDescent="0.25">
      <c r="A1046" s="34" t="s">
        <v>947</v>
      </c>
      <c r="B1046" s="34" t="s">
        <v>3032</v>
      </c>
      <c r="C1046" s="34" t="s">
        <v>3033</v>
      </c>
      <c r="D1046" s="34" t="s">
        <v>3034</v>
      </c>
      <c r="E1046" s="35">
        <v>2810598</v>
      </c>
      <c r="F1046" s="36">
        <v>2810598</v>
      </c>
      <c r="G1046" s="37">
        <f t="shared" si="49"/>
        <v>196741.86000000002</v>
      </c>
      <c r="H1046" s="38">
        <f>G1046*(1-'[1]Rapport Lottstift'!$Q$6)</f>
        <v>143245.94748775545</v>
      </c>
      <c r="I1046" s="39">
        <f t="shared" si="50"/>
        <v>141813.4880128779</v>
      </c>
      <c r="J1046" s="40">
        <f t="shared" si="51"/>
        <v>141813</v>
      </c>
      <c r="K1046" s="40">
        <v>141813</v>
      </c>
    </row>
    <row r="1047" spans="1:11" s="40" customFormat="1" x14ac:dyDescent="0.25">
      <c r="A1047" s="34" t="s">
        <v>947</v>
      </c>
      <c r="B1047" s="34" t="s">
        <v>3035</v>
      </c>
      <c r="C1047" s="34" t="s">
        <v>3036</v>
      </c>
      <c r="D1047" s="34" t="s">
        <v>3037</v>
      </c>
      <c r="E1047" s="35">
        <v>2804346</v>
      </c>
      <c r="F1047" s="36">
        <v>2804346</v>
      </c>
      <c r="G1047" s="37">
        <f t="shared" si="49"/>
        <v>196304.22000000003</v>
      </c>
      <c r="H1047" s="38">
        <f>G1047*(1-'[1]Rapport Lottstift'!$Q$6)</f>
        <v>142927.30580947438</v>
      </c>
      <c r="I1047" s="39">
        <f t="shared" si="50"/>
        <v>141498.03275137962</v>
      </c>
      <c r="J1047" s="40">
        <f t="shared" si="51"/>
        <v>141498</v>
      </c>
      <c r="K1047" s="40">
        <v>141498</v>
      </c>
    </row>
    <row r="1048" spans="1:11" s="40" customFormat="1" x14ac:dyDescent="0.25">
      <c r="A1048" s="34" t="s">
        <v>947</v>
      </c>
      <c r="B1048" s="34" t="s">
        <v>3038</v>
      </c>
      <c r="C1048" s="34" t="s">
        <v>3039</v>
      </c>
      <c r="D1048" s="34" t="s">
        <v>3040</v>
      </c>
      <c r="E1048" s="35">
        <v>2801633</v>
      </c>
      <c r="F1048" s="36">
        <v>2801633</v>
      </c>
      <c r="G1048" s="37">
        <f t="shared" si="49"/>
        <v>196114.31000000003</v>
      </c>
      <c r="H1048" s="38">
        <f>G1048*(1-'[1]Rapport Lottstift'!$Q$6)</f>
        <v>142789.03407672059</v>
      </c>
      <c r="I1048" s="39">
        <f t="shared" si="50"/>
        <v>141361.14373595337</v>
      </c>
      <c r="J1048" s="40">
        <f t="shared" si="51"/>
        <v>141361</v>
      </c>
      <c r="K1048" s="40">
        <v>141361</v>
      </c>
    </row>
    <row r="1049" spans="1:11" s="40" customFormat="1" x14ac:dyDescent="0.25">
      <c r="A1049" s="34" t="s">
        <v>947</v>
      </c>
      <c r="B1049" s="34" t="s">
        <v>3041</v>
      </c>
      <c r="C1049" s="34" t="s">
        <v>3042</v>
      </c>
      <c r="D1049" s="34" t="s">
        <v>3043</v>
      </c>
      <c r="E1049" s="35">
        <v>2800363</v>
      </c>
      <c r="F1049" s="36">
        <v>2800363</v>
      </c>
      <c r="G1049" s="37">
        <f t="shared" si="49"/>
        <v>196025.41000000003</v>
      </c>
      <c r="H1049" s="38">
        <f>G1049*(1-'[1]Rapport Lottstift'!$Q$6)</f>
        <v>142724.30680042229</v>
      </c>
      <c r="I1049" s="39">
        <f t="shared" si="50"/>
        <v>141297.06373241806</v>
      </c>
      <c r="J1049" s="40">
        <f t="shared" si="51"/>
        <v>141297</v>
      </c>
      <c r="K1049" s="40">
        <v>141297</v>
      </c>
    </row>
    <row r="1050" spans="1:11" s="40" customFormat="1" x14ac:dyDescent="0.25">
      <c r="A1050" s="34" t="s">
        <v>947</v>
      </c>
      <c r="B1050" s="34" t="s">
        <v>3044</v>
      </c>
      <c r="C1050" s="34" t="s">
        <v>3045</v>
      </c>
      <c r="D1050" s="34" t="s">
        <v>3046</v>
      </c>
      <c r="E1050" s="35">
        <v>2799107</v>
      </c>
      <c r="F1050" s="36">
        <v>2799107</v>
      </c>
      <c r="G1050" s="37">
        <f t="shared" si="49"/>
        <v>195937.49000000002</v>
      </c>
      <c r="H1050" s="38">
        <f>G1050*(1-'[1]Rapport Lottstift'!$Q$6)</f>
        <v>142660.29305315405</v>
      </c>
      <c r="I1050" s="39">
        <f t="shared" si="50"/>
        <v>141233.6901226225</v>
      </c>
      <c r="J1050" s="40">
        <f t="shared" si="51"/>
        <v>141233</v>
      </c>
      <c r="K1050" s="40">
        <v>141233</v>
      </c>
    </row>
    <row r="1051" spans="1:11" s="40" customFormat="1" x14ac:dyDescent="0.25">
      <c r="A1051" s="34" t="s">
        <v>947</v>
      </c>
      <c r="B1051" s="34" t="s">
        <v>3047</v>
      </c>
      <c r="C1051" s="34" t="s">
        <v>3048</v>
      </c>
      <c r="D1051" s="34" t="s">
        <v>3049</v>
      </c>
      <c r="E1051" s="35">
        <v>2788138</v>
      </c>
      <c r="F1051" s="36">
        <v>2788138</v>
      </c>
      <c r="G1051" s="37">
        <f t="shared" si="49"/>
        <v>195169.66000000003</v>
      </c>
      <c r="H1051" s="38">
        <f>G1051*(1-'[1]Rapport Lottstift'!$Q$6)</f>
        <v>142101.24305810206</v>
      </c>
      <c r="I1051" s="39">
        <f t="shared" si="50"/>
        <v>140680.23062752103</v>
      </c>
      <c r="J1051" s="40">
        <f t="shared" si="51"/>
        <v>140680</v>
      </c>
      <c r="K1051" s="40">
        <v>140680</v>
      </c>
    </row>
    <row r="1052" spans="1:11" s="40" customFormat="1" x14ac:dyDescent="0.25">
      <c r="A1052" s="34" t="s">
        <v>947</v>
      </c>
      <c r="B1052" s="34" t="s">
        <v>3050</v>
      </c>
      <c r="C1052" s="34" t="s">
        <v>3051</v>
      </c>
      <c r="D1052" s="34" t="s">
        <v>3052</v>
      </c>
      <c r="E1052" s="35">
        <v>2782517</v>
      </c>
      <c r="F1052" s="36">
        <v>2782517</v>
      </c>
      <c r="G1052" s="37">
        <f t="shared" si="49"/>
        <v>194776.19000000003</v>
      </c>
      <c r="H1052" s="38">
        <f>G1052*(1-'[1]Rapport Lottstift'!$Q$6)</f>
        <v>141814.76115253297</v>
      </c>
      <c r="I1052" s="39">
        <f t="shared" si="50"/>
        <v>140396.61354100765</v>
      </c>
      <c r="J1052" s="40">
        <f t="shared" si="51"/>
        <v>140396</v>
      </c>
      <c r="K1052" s="40">
        <v>140396</v>
      </c>
    </row>
    <row r="1053" spans="1:11" s="40" customFormat="1" x14ac:dyDescent="0.25">
      <c r="A1053" s="26" t="s">
        <v>947</v>
      </c>
      <c r="B1053" s="34" t="s">
        <v>3053</v>
      </c>
      <c r="C1053" s="34">
        <v>981666704</v>
      </c>
      <c r="D1053" s="34" t="s">
        <v>3054</v>
      </c>
      <c r="E1053" s="35">
        <v>206500</v>
      </c>
      <c r="F1053" s="36">
        <v>206500</v>
      </c>
      <c r="G1053" s="37">
        <f t="shared" si="49"/>
        <v>14455.000000000002</v>
      </c>
      <c r="H1053" s="38">
        <f>G1053*(1-'[1]Rapport Lottstift'!$Q$6)</f>
        <v>10524.553193385002</v>
      </c>
      <c r="I1053" s="39">
        <f t="shared" si="50"/>
        <v>10419.307661451152</v>
      </c>
      <c r="J1053" s="40">
        <f t="shared" si="51"/>
        <v>10419</v>
      </c>
      <c r="K1053" s="40">
        <v>10419</v>
      </c>
    </row>
    <row r="1054" spans="1:11" s="40" customFormat="1" x14ac:dyDescent="0.25">
      <c r="A1054" s="26" t="s">
        <v>947</v>
      </c>
      <c r="B1054" s="34" t="s">
        <v>3055</v>
      </c>
      <c r="C1054" s="34">
        <v>993574872</v>
      </c>
      <c r="D1054" s="34" t="s">
        <v>3056</v>
      </c>
      <c r="E1054" s="35">
        <v>958389</v>
      </c>
      <c r="F1054" s="36">
        <v>958389</v>
      </c>
      <c r="G1054" s="37">
        <f t="shared" si="49"/>
        <v>67087.23000000001</v>
      </c>
      <c r="H1054" s="38">
        <f>G1054*(1-'[1]Rapport Lottstift'!$Q$6)</f>
        <v>48845.598113583823</v>
      </c>
      <c r="I1054" s="39">
        <f t="shared" si="50"/>
        <v>48357.142132447982</v>
      </c>
      <c r="J1054" s="40">
        <f t="shared" si="51"/>
        <v>48357</v>
      </c>
      <c r="K1054" s="40">
        <v>48357</v>
      </c>
    </row>
    <row r="1055" spans="1:11" s="40" customFormat="1" x14ac:dyDescent="0.25">
      <c r="A1055" s="26" t="s">
        <v>947</v>
      </c>
      <c r="B1055" s="34" t="s">
        <v>3057</v>
      </c>
      <c r="C1055" s="34">
        <v>993729833</v>
      </c>
      <c r="D1055" s="34" t="s">
        <v>3058</v>
      </c>
      <c r="E1055" s="35">
        <v>47817</v>
      </c>
      <c r="F1055" s="36">
        <v>47817</v>
      </c>
      <c r="G1055" s="37">
        <f t="shared" si="49"/>
        <v>3347.1900000000005</v>
      </c>
      <c r="H1055" s="38">
        <f>G1055*(1-'[1]Rapport Lottstift'!$Q$6)</f>
        <v>2437.0584021699306</v>
      </c>
      <c r="I1055" s="39">
        <f t="shared" si="50"/>
        <v>2412.6878181482311</v>
      </c>
      <c r="J1055" s="40">
        <f t="shared" si="51"/>
        <v>2412</v>
      </c>
      <c r="K1055" s="40">
        <v>2412</v>
      </c>
    </row>
    <row r="1056" spans="1:11" s="40" customFormat="1" x14ac:dyDescent="0.25">
      <c r="A1056" s="26" t="s">
        <v>947</v>
      </c>
      <c r="B1056" s="34" t="s">
        <v>3059</v>
      </c>
      <c r="C1056" s="34">
        <v>993608084</v>
      </c>
      <c r="D1056" s="34" t="s">
        <v>3060</v>
      </c>
      <c r="E1056" s="35">
        <v>443498</v>
      </c>
      <c r="F1056" s="36">
        <v>443498</v>
      </c>
      <c r="G1056" s="37">
        <f t="shared" si="49"/>
        <v>31044.860000000004</v>
      </c>
      <c r="H1056" s="38">
        <f>G1056*(1-'[1]Rapport Lottstift'!$Q$6)</f>
        <v>22603.478412396424</v>
      </c>
      <c r="I1056" s="39">
        <f t="shared" si="50"/>
        <v>22377.44362827246</v>
      </c>
      <c r="J1056" s="40">
        <f t="shared" si="51"/>
        <v>22377</v>
      </c>
      <c r="K1056" s="40">
        <v>22377</v>
      </c>
    </row>
    <row r="1057" spans="1:11" s="40" customFormat="1" x14ac:dyDescent="0.25">
      <c r="A1057" s="34" t="s">
        <v>947</v>
      </c>
      <c r="B1057" s="34" t="s">
        <v>3061</v>
      </c>
      <c r="C1057" s="34" t="s">
        <v>3062</v>
      </c>
      <c r="D1057" s="34" t="s">
        <v>3063</v>
      </c>
      <c r="E1057" s="35">
        <v>2778815</v>
      </c>
      <c r="F1057" s="36">
        <v>2778815</v>
      </c>
      <c r="G1057" s="37">
        <f t="shared" si="49"/>
        <v>194517.05000000002</v>
      </c>
      <c r="H1057" s="38">
        <f>G1057*(1-'[1]Rapport Lottstift'!$Q$6)</f>
        <v>141626.08369044136</v>
      </c>
      <c r="I1057" s="39">
        <f t="shared" si="50"/>
        <v>140209.82285353696</v>
      </c>
      <c r="J1057" s="40">
        <f t="shared" si="51"/>
        <v>140209</v>
      </c>
      <c r="K1057" s="40">
        <v>140209</v>
      </c>
    </row>
    <row r="1058" spans="1:11" s="40" customFormat="1" x14ac:dyDescent="0.25">
      <c r="A1058" s="34" t="s">
        <v>947</v>
      </c>
      <c r="B1058" s="34" t="s">
        <v>3064</v>
      </c>
      <c r="C1058" s="34" t="s">
        <v>3065</v>
      </c>
      <c r="D1058" s="34" t="s">
        <v>3066</v>
      </c>
      <c r="E1058" s="35">
        <v>2770897</v>
      </c>
      <c r="F1058" s="36">
        <v>2770897</v>
      </c>
      <c r="G1058" s="37">
        <f t="shared" si="49"/>
        <v>193962.79</v>
      </c>
      <c r="H1058" s="38">
        <f>G1058*(1-'[1]Rapport Lottstift'!$Q$6)</f>
        <v>141222.53205758316</v>
      </c>
      <c r="I1058" s="39">
        <f t="shared" si="50"/>
        <v>139810.30673700731</v>
      </c>
      <c r="J1058" s="40">
        <f t="shared" si="51"/>
        <v>139810</v>
      </c>
      <c r="K1058" s="40">
        <v>139810</v>
      </c>
    </row>
    <row r="1059" spans="1:11" s="40" customFormat="1" x14ac:dyDescent="0.25">
      <c r="A1059" s="34" t="s">
        <v>947</v>
      </c>
      <c r="B1059" s="34" t="s">
        <v>3067</v>
      </c>
      <c r="C1059" s="34" t="s">
        <v>3068</v>
      </c>
      <c r="D1059" s="34" t="s">
        <v>3069</v>
      </c>
      <c r="E1059" s="35">
        <v>2768288</v>
      </c>
      <c r="F1059" s="36">
        <v>2768288</v>
      </c>
      <c r="G1059" s="37">
        <f t="shared" si="49"/>
        <v>193780.16000000003</v>
      </c>
      <c r="H1059" s="38">
        <f>G1059*(1-'[1]Rapport Lottstift'!$Q$6)</f>
        <v>141089.56082619555</v>
      </c>
      <c r="I1059" s="39">
        <f t="shared" si="50"/>
        <v>139678.66521793359</v>
      </c>
      <c r="J1059" s="40">
        <f t="shared" si="51"/>
        <v>139678</v>
      </c>
      <c r="K1059" s="40">
        <v>139678</v>
      </c>
    </row>
    <row r="1060" spans="1:11" s="40" customFormat="1" x14ac:dyDescent="0.25">
      <c r="A1060" s="34" t="s">
        <v>947</v>
      </c>
      <c r="B1060" s="34" t="s">
        <v>3070</v>
      </c>
      <c r="C1060" s="34" t="s">
        <v>3071</v>
      </c>
      <c r="D1060" s="34" t="s">
        <v>3072</v>
      </c>
      <c r="E1060" s="35">
        <v>2758681</v>
      </c>
      <c r="F1060" s="36">
        <v>2758681</v>
      </c>
      <c r="G1060" s="37">
        <f t="shared" si="49"/>
        <v>193107.67</v>
      </c>
      <c r="H1060" s="38">
        <f>G1060*(1-'[1]Rapport Lottstift'!$Q$6)</f>
        <v>140599.92701249651</v>
      </c>
      <c r="I1060" s="39">
        <f t="shared" si="50"/>
        <v>139193.92774237154</v>
      </c>
      <c r="J1060" s="40">
        <f t="shared" si="51"/>
        <v>139193</v>
      </c>
      <c r="K1060" s="40">
        <v>139193</v>
      </c>
    </row>
    <row r="1061" spans="1:11" s="40" customFormat="1" x14ac:dyDescent="0.25">
      <c r="A1061" s="34" t="s">
        <v>947</v>
      </c>
      <c r="B1061" s="34" t="s">
        <v>3073</v>
      </c>
      <c r="C1061" s="34" t="s">
        <v>3074</v>
      </c>
      <c r="D1061" s="34" t="s">
        <v>3075</v>
      </c>
      <c r="E1061" s="35">
        <v>2757787</v>
      </c>
      <c r="F1061" s="36">
        <v>2757787</v>
      </c>
      <c r="G1061" s="37">
        <f t="shared" si="49"/>
        <v>193045.09000000003</v>
      </c>
      <c r="H1061" s="38">
        <f>G1061*(1-'[1]Rapport Lottstift'!$Q$6)</f>
        <v>140554.36308729125</v>
      </c>
      <c r="I1061" s="39">
        <f t="shared" si="50"/>
        <v>139148.81945641834</v>
      </c>
      <c r="J1061" s="40">
        <f t="shared" si="51"/>
        <v>139148</v>
      </c>
      <c r="K1061" s="40">
        <v>139148</v>
      </c>
    </row>
    <row r="1062" spans="1:11" s="40" customFormat="1" x14ac:dyDescent="0.25">
      <c r="A1062" s="34" t="s">
        <v>947</v>
      </c>
      <c r="B1062" s="34" t="s">
        <v>3076</v>
      </c>
      <c r="C1062" s="34" t="s">
        <v>3077</v>
      </c>
      <c r="D1062" s="34" t="s">
        <v>3078</v>
      </c>
      <c r="E1062" s="35">
        <v>2756884</v>
      </c>
      <c r="F1062" s="36">
        <v>2756884</v>
      </c>
      <c r="G1062" s="37">
        <f t="shared" si="49"/>
        <v>192981.88</v>
      </c>
      <c r="H1062" s="38">
        <f>G1062*(1-'[1]Rapport Lottstift'!$Q$6)</f>
        <v>140508.34046485237</v>
      </c>
      <c r="I1062" s="39">
        <f t="shared" si="50"/>
        <v>139103.25706020385</v>
      </c>
      <c r="J1062" s="40">
        <f t="shared" si="51"/>
        <v>139103</v>
      </c>
      <c r="K1062" s="40">
        <v>139103</v>
      </c>
    </row>
    <row r="1063" spans="1:11" s="40" customFormat="1" x14ac:dyDescent="0.25">
      <c r="A1063" s="34" t="s">
        <v>947</v>
      </c>
      <c r="B1063" s="34" t="s">
        <v>3079</v>
      </c>
      <c r="C1063" s="34" t="s">
        <v>3080</v>
      </c>
      <c r="D1063" s="34" t="s">
        <v>3081</v>
      </c>
      <c r="E1063" s="35">
        <v>2755865</v>
      </c>
      <c r="F1063" s="36">
        <v>2755865</v>
      </c>
      <c r="G1063" s="37">
        <f t="shared" si="49"/>
        <v>192910.55000000002</v>
      </c>
      <c r="H1063" s="38">
        <f>G1063*(1-'[1]Rapport Lottstift'!$Q$6)</f>
        <v>140456.40574473588</v>
      </c>
      <c r="I1063" s="39">
        <f t="shared" si="50"/>
        <v>139051.84168728851</v>
      </c>
      <c r="J1063" s="40">
        <f t="shared" si="51"/>
        <v>139051</v>
      </c>
      <c r="K1063" s="40">
        <v>139051</v>
      </c>
    </row>
    <row r="1064" spans="1:11" s="40" customFormat="1" x14ac:dyDescent="0.25">
      <c r="A1064" s="34" t="s">
        <v>947</v>
      </c>
      <c r="B1064" s="34" t="s">
        <v>3082</v>
      </c>
      <c r="C1064" s="34" t="s">
        <v>3083</v>
      </c>
      <c r="D1064" s="34" t="s">
        <v>3084</v>
      </c>
      <c r="E1064" s="35">
        <v>2749036</v>
      </c>
      <c r="F1064" s="36">
        <v>2749036</v>
      </c>
      <c r="G1064" s="37">
        <f t="shared" si="49"/>
        <v>192432.52000000002</v>
      </c>
      <c r="H1064" s="38">
        <f>G1064*(1-'[1]Rapport Lottstift'!$Q$6)</f>
        <v>140108.35647714447</v>
      </c>
      <c r="I1064" s="39">
        <f t="shared" si="50"/>
        <v>138707.27291237301</v>
      </c>
      <c r="J1064" s="40">
        <f t="shared" si="51"/>
        <v>138707</v>
      </c>
      <c r="K1064" s="40">
        <v>138707</v>
      </c>
    </row>
    <row r="1065" spans="1:11" s="40" customFormat="1" x14ac:dyDescent="0.25">
      <c r="A1065" s="34" t="s">
        <v>947</v>
      </c>
      <c r="B1065" s="34" t="s">
        <v>3085</v>
      </c>
      <c r="C1065" s="34" t="s">
        <v>3086</v>
      </c>
      <c r="D1065" s="34" t="s">
        <v>3087</v>
      </c>
      <c r="E1065" s="35">
        <v>27480</v>
      </c>
      <c r="F1065" s="36">
        <v>27480</v>
      </c>
      <c r="G1065" s="37">
        <f t="shared" si="49"/>
        <v>1923.6000000000001</v>
      </c>
      <c r="H1065" s="38">
        <f>G1065*(1-'[1]Rapport Lottstift'!$Q$6)</f>
        <v>1400.5555532892001</v>
      </c>
      <c r="I1065" s="39">
        <f t="shared" si="50"/>
        <v>1386.5499977563081</v>
      </c>
      <c r="J1065" s="40">
        <f t="shared" si="51"/>
        <v>1386</v>
      </c>
      <c r="K1065" s="40">
        <v>1386</v>
      </c>
    </row>
    <row r="1066" spans="1:11" s="40" customFormat="1" x14ac:dyDescent="0.25">
      <c r="A1066" s="34" t="s">
        <v>947</v>
      </c>
      <c r="B1066" s="34" t="s">
        <v>3088</v>
      </c>
      <c r="C1066" s="34" t="s">
        <v>3089</v>
      </c>
      <c r="D1066" s="34" t="s">
        <v>3090</v>
      </c>
      <c r="E1066" s="35">
        <v>2746375</v>
      </c>
      <c r="F1066" s="36">
        <v>2746375</v>
      </c>
      <c r="G1066" s="37">
        <f t="shared" si="49"/>
        <v>192246.25000000003</v>
      </c>
      <c r="H1066" s="38">
        <f>G1066*(1-'[1]Rapport Lottstift'!$Q$6)</f>
        <v>139972.73499507378</v>
      </c>
      <c r="I1066" s="39">
        <f t="shared" si="50"/>
        <v>138573.00764512306</v>
      </c>
      <c r="J1066" s="40">
        <f t="shared" si="51"/>
        <v>138573</v>
      </c>
      <c r="K1066" s="40">
        <v>138573</v>
      </c>
    </row>
    <row r="1067" spans="1:11" s="40" customFormat="1" x14ac:dyDescent="0.25">
      <c r="A1067" s="34" t="s">
        <v>947</v>
      </c>
      <c r="B1067" s="34" t="s">
        <v>3091</v>
      </c>
      <c r="C1067" s="34" t="s">
        <v>3092</v>
      </c>
      <c r="D1067" s="34" t="s">
        <v>3093</v>
      </c>
      <c r="E1067" s="35">
        <v>2741022</v>
      </c>
      <c r="F1067" s="36">
        <v>2741022</v>
      </c>
      <c r="G1067" s="37">
        <f t="shared" si="49"/>
        <v>191871.54</v>
      </c>
      <c r="H1067" s="38">
        <f>G1067*(1-'[1]Rapport Lottstift'!$Q$6)</f>
        <v>139699.9120737944</v>
      </c>
      <c r="I1067" s="39">
        <f t="shared" si="50"/>
        <v>138302.91295305645</v>
      </c>
      <c r="J1067" s="40">
        <f t="shared" si="51"/>
        <v>138302</v>
      </c>
      <c r="K1067" s="40">
        <v>138302</v>
      </c>
    </row>
    <row r="1068" spans="1:11" s="40" customFormat="1" x14ac:dyDescent="0.25">
      <c r="A1068" s="34" t="s">
        <v>947</v>
      </c>
      <c r="B1068" s="34" t="s">
        <v>3094</v>
      </c>
      <c r="C1068" s="34" t="s">
        <v>3095</v>
      </c>
      <c r="D1068" s="34" t="s">
        <v>3096</v>
      </c>
      <c r="E1068" s="35">
        <v>2734622</v>
      </c>
      <c r="F1068" s="36">
        <v>2734622</v>
      </c>
      <c r="G1068" s="37">
        <f t="shared" si="49"/>
        <v>191423.54</v>
      </c>
      <c r="H1068" s="38">
        <f>G1068*(1-'[1]Rapport Lottstift'!$Q$6)</f>
        <v>139373.7273743384</v>
      </c>
      <c r="I1068" s="39">
        <f t="shared" si="50"/>
        <v>137979.99010059502</v>
      </c>
      <c r="J1068" s="40">
        <f t="shared" si="51"/>
        <v>137979</v>
      </c>
      <c r="K1068" s="40">
        <v>137979</v>
      </c>
    </row>
    <row r="1069" spans="1:11" s="40" customFormat="1" x14ac:dyDescent="0.25">
      <c r="A1069" s="34" t="s">
        <v>947</v>
      </c>
      <c r="B1069" s="34" t="s">
        <v>3097</v>
      </c>
      <c r="C1069" s="34" t="s">
        <v>3098</v>
      </c>
      <c r="D1069" s="34" t="s">
        <v>3099</v>
      </c>
      <c r="E1069" s="35">
        <v>2732058</v>
      </c>
      <c r="F1069" s="36">
        <v>2732058</v>
      </c>
      <c r="G1069" s="37">
        <f t="shared" si="49"/>
        <v>191244.06000000003</v>
      </c>
      <c r="H1069" s="38">
        <f>G1069*(1-'[1]Rapport Lottstift'!$Q$6)</f>
        <v>139243.04962911885</v>
      </c>
      <c r="I1069" s="39">
        <f t="shared" si="50"/>
        <v>137850.61913282765</v>
      </c>
      <c r="J1069" s="40">
        <f t="shared" si="51"/>
        <v>137850</v>
      </c>
      <c r="K1069" s="40">
        <v>137850</v>
      </c>
    </row>
    <row r="1070" spans="1:11" s="40" customFormat="1" x14ac:dyDescent="0.25">
      <c r="A1070" s="34" t="s">
        <v>947</v>
      </c>
      <c r="B1070" s="34" t="s">
        <v>3100</v>
      </c>
      <c r="C1070" s="34" t="s">
        <v>3101</v>
      </c>
      <c r="D1070" s="34" t="s">
        <v>3102</v>
      </c>
      <c r="E1070" s="35">
        <v>2728355</v>
      </c>
      <c r="F1070" s="36">
        <v>2728355</v>
      </c>
      <c r="G1070" s="37">
        <f t="shared" si="49"/>
        <v>190984.85</v>
      </c>
      <c r="H1070" s="38">
        <f>G1070*(1-'[1]Rapport Lottstift'!$Q$6)</f>
        <v>139054.32120066797</v>
      </c>
      <c r="I1070" s="39">
        <f t="shared" si="50"/>
        <v>137663.77798866128</v>
      </c>
      <c r="J1070" s="40">
        <f t="shared" si="51"/>
        <v>137663</v>
      </c>
      <c r="K1070" s="40">
        <v>137663</v>
      </c>
    </row>
    <row r="1071" spans="1:11" s="40" customFormat="1" x14ac:dyDescent="0.25">
      <c r="A1071" s="34" t="s">
        <v>947</v>
      </c>
      <c r="B1071" s="34" t="s">
        <v>3103</v>
      </c>
      <c r="C1071" s="34" t="s">
        <v>3104</v>
      </c>
      <c r="D1071" s="34" t="s">
        <v>3105</v>
      </c>
      <c r="E1071" s="35">
        <v>2722226</v>
      </c>
      <c r="F1071" s="36">
        <v>2722226</v>
      </c>
      <c r="G1071" s="37">
        <f t="shared" si="49"/>
        <v>190555.82</v>
      </c>
      <c r="H1071" s="38">
        <f>G1071*(1-'[1]Rapport Lottstift'!$Q$6)</f>
        <v>138741.94838457956</v>
      </c>
      <c r="I1071" s="39">
        <f t="shared" si="50"/>
        <v>137354.52890073377</v>
      </c>
      <c r="J1071" s="40">
        <f t="shared" si="51"/>
        <v>137354</v>
      </c>
      <c r="K1071" s="40">
        <v>137354</v>
      </c>
    </row>
    <row r="1072" spans="1:11" s="40" customFormat="1" x14ac:dyDescent="0.25">
      <c r="A1072" s="34" t="s">
        <v>947</v>
      </c>
      <c r="B1072" s="34" t="s">
        <v>3106</v>
      </c>
      <c r="C1072" s="34" t="s">
        <v>3107</v>
      </c>
      <c r="D1072" s="34" t="s">
        <v>3108</v>
      </c>
      <c r="E1072" s="35">
        <v>2719616</v>
      </c>
      <c r="F1072" s="36">
        <v>2719616</v>
      </c>
      <c r="G1072" s="37">
        <f t="shared" si="49"/>
        <v>190373.12000000002</v>
      </c>
      <c r="H1072" s="38">
        <f>G1072*(1-'[1]Rapport Lottstift'!$Q$6)</f>
        <v>138608.92618683266</v>
      </c>
      <c r="I1072" s="39">
        <f t="shared" si="50"/>
        <v>137222.83692496433</v>
      </c>
      <c r="J1072" s="40">
        <f t="shared" si="51"/>
        <v>137222</v>
      </c>
      <c r="K1072" s="40">
        <v>137222</v>
      </c>
    </row>
    <row r="1073" spans="1:11" s="40" customFormat="1" x14ac:dyDescent="0.25">
      <c r="A1073" s="34" t="s">
        <v>947</v>
      </c>
      <c r="B1073" s="34" t="s">
        <v>3109</v>
      </c>
      <c r="C1073" s="34" t="s">
        <v>3110</v>
      </c>
      <c r="D1073" s="34" t="s">
        <v>3111</v>
      </c>
      <c r="E1073" s="35">
        <v>2718523</v>
      </c>
      <c r="F1073" s="36">
        <v>2718523</v>
      </c>
      <c r="G1073" s="37">
        <f t="shared" si="49"/>
        <v>190296.61000000002</v>
      </c>
      <c r="H1073" s="38">
        <f>G1073*(1-'[1]Rapport Lottstift'!$Q$6)</f>
        <v>138553.21995612868</v>
      </c>
      <c r="I1073" s="39">
        <f t="shared" si="50"/>
        <v>137167.68775656741</v>
      </c>
      <c r="J1073" s="40">
        <f t="shared" si="51"/>
        <v>137167</v>
      </c>
      <c r="K1073" s="40">
        <v>137167</v>
      </c>
    </row>
    <row r="1074" spans="1:11" s="40" customFormat="1" x14ac:dyDescent="0.25">
      <c r="A1074" s="34" t="s">
        <v>947</v>
      </c>
      <c r="B1074" s="34" t="s">
        <v>3112</v>
      </c>
      <c r="C1074" s="34" t="s">
        <v>3113</v>
      </c>
      <c r="D1074" s="34" t="s">
        <v>3114</v>
      </c>
      <c r="E1074" s="35">
        <v>2717208</v>
      </c>
      <c r="F1074" s="36">
        <v>2717208</v>
      </c>
      <c r="G1074" s="37">
        <f t="shared" si="49"/>
        <v>190204.56000000003</v>
      </c>
      <c r="H1074" s="38">
        <f>G1074*(1-'[1]Rapport Lottstift'!$Q$6)</f>
        <v>138486.19919366235</v>
      </c>
      <c r="I1074" s="39">
        <f t="shared" si="50"/>
        <v>137101.33720172572</v>
      </c>
      <c r="J1074" s="40">
        <f t="shared" si="51"/>
        <v>137101</v>
      </c>
      <c r="K1074" s="40">
        <v>137101</v>
      </c>
    </row>
    <row r="1075" spans="1:11" s="40" customFormat="1" x14ac:dyDescent="0.25">
      <c r="A1075" s="34" t="s">
        <v>947</v>
      </c>
      <c r="B1075" s="34" t="s">
        <v>3115</v>
      </c>
      <c r="C1075" s="34" t="s">
        <v>3116</v>
      </c>
      <c r="D1075" s="34" t="s">
        <v>3117</v>
      </c>
      <c r="E1075" s="35">
        <v>2708812</v>
      </c>
      <c r="F1075" s="36">
        <v>2708812</v>
      </c>
      <c r="G1075" s="37">
        <f t="shared" si="49"/>
        <v>189616.84000000003</v>
      </c>
      <c r="H1075" s="38">
        <f>G1075*(1-'[1]Rapport Lottstift'!$Q$6)</f>
        <v>138058.2856410635</v>
      </c>
      <c r="I1075" s="39">
        <f t="shared" si="50"/>
        <v>136677.70278465285</v>
      </c>
      <c r="J1075" s="40">
        <f t="shared" si="51"/>
        <v>136677</v>
      </c>
      <c r="K1075" s="40">
        <v>136677</v>
      </c>
    </row>
    <row r="1076" spans="1:11" s="40" customFormat="1" x14ac:dyDescent="0.25">
      <c r="A1076" s="34" t="s">
        <v>947</v>
      </c>
      <c r="B1076" s="34" t="s">
        <v>3118</v>
      </c>
      <c r="C1076" s="34" t="s">
        <v>3119</v>
      </c>
      <c r="D1076" s="34" t="s">
        <v>3120</v>
      </c>
      <c r="E1076" s="35">
        <v>2708239</v>
      </c>
      <c r="F1076" s="36">
        <v>2708239</v>
      </c>
      <c r="G1076" s="37">
        <f t="shared" si="49"/>
        <v>189576.73</v>
      </c>
      <c r="H1076" s="38">
        <f>G1076*(1-'[1]Rapport Lottstift'!$Q$6)</f>
        <v>138029.08191719031</v>
      </c>
      <c r="I1076" s="39">
        <f t="shared" si="50"/>
        <v>136648.79109801841</v>
      </c>
      <c r="J1076" s="40">
        <f t="shared" si="51"/>
        <v>136648</v>
      </c>
      <c r="K1076" s="40">
        <v>136648</v>
      </c>
    </row>
    <row r="1077" spans="1:11" s="40" customFormat="1" x14ac:dyDescent="0.25">
      <c r="A1077" s="34" t="s">
        <v>947</v>
      </c>
      <c r="B1077" s="34" t="s">
        <v>3121</v>
      </c>
      <c r="C1077" s="34" t="s">
        <v>3122</v>
      </c>
      <c r="D1077" s="34" t="s">
        <v>3123</v>
      </c>
      <c r="E1077" s="35">
        <v>2705919</v>
      </c>
      <c r="F1077" s="36">
        <v>2705919</v>
      </c>
      <c r="G1077" s="37">
        <f t="shared" si="49"/>
        <v>189414.33000000002</v>
      </c>
      <c r="H1077" s="38">
        <f>G1077*(1-'[1]Rapport Lottstift'!$Q$6)</f>
        <v>137910.83996363753</v>
      </c>
      <c r="I1077" s="39">
        <f t="shared" si="50"/>
        <v>136531.73156400115</v>
      </c>
      <c r="J1077" s="40">
        <f t="shared" si="51"/>
        <v>136531</v>
      </c>
      <c r="K1077" s="40">
        <v>136531</v>
      </c>
    </row>
    <row r="1078" spans="1:11" s="40" customFormat="1" x14ac:dyDescent="0.25">
      <c r="A1078" s="34" t="s">
        <v>947</v>
      </c>
      <c r="B1078" s="34" t="s">
        <v>3124</v>
      </c>
      <c r="C1078" s="34" t="s">
        <v>3125</v>
      </c>
      <c r="D1078" s="34" t="s">
        <v>3126</v>
      </c>
      <c r="E1078" s="35">
        <v>2702582</v>
      </c>
      <c r="F1078" s="36">
        <v>2702582</v>
      </c>
      <c r="G1078" s="37">
        <f t="shared" si="49"/>
        <v>189180.74000000002</v>
      </c>
      <c r="H1078" s="38">
        <f>G1078*(1-'[1]Rapport Lottstift'!$Q$6)</f>
        <v>137740.76522268681</v>
      </c>
      <c r="I1078" s="39">
        <f t="shared" si="50"/>
        <v>136363.35757045995</v>
      </c>
      <c r="J1078" s="40">
        <f t="shared" si="51"/>
        <v>136363</v>
      </c>
      <c r="K1078" s="40">
        <v>136363</v>
      </c>
    </row>
    <row r="1079" spans="1:11" s="40" customFormat="1" x14ac:dyDescent="0.25">
      <c r="A1079" s="34" t="s">
        <v>947</v>
      </c>
      <c r="B1079" s="34" t="s">
        <v>3127</v>
      </c>
      <c r="C1079" s="34" t="s">
        <v>3128</v>
      </c>
      <c r="D1079" s="34" t="s">
        <v>3129</v>
      </c>
      <c r="E1079" s="35">
        <v>2699400</v>
      </c>
      <c r="F1079" s="36">
        <v>2699400</v>
      </c>
      <c r="G1079" s="37">
        <f t="shared" si="49"/>
        <v>188958.00000000003</v>
      </c>
      <c r="H1079" s="38">
        <f>G1079*(1-'[1]Rapport Lottstift'!$Q$6)</f>
        <v>137578.59026742604</v>
      </c>
      <c r="I1079" s="39">
        <f t="shared" si="50"/>
        <v>136202.80436475179</v>
      </c>
      <c r="J1079" s="40">
        <f t="shared" si="51"/>
        <v>136202</v>
      </c>
      <c r="K1079" s="40">
        <v>136202</v>
      </c>
    </row>
    <row r="1080" spans="1:11" s="40" customFormat="1" x14ac:dyDescent="0.25">
      <c r="A1080" s="34" t="s">
        <v>947</v>
      </c>
      <c r="B1080" s="34" t="s">
        <v>3130</v>
      </c>
      <c r="C1080" s="34" t="s">
        <v>3131</v>
      </c>
      <c r="D1080" s="34" t="s">
        <v>3132</v>
      </c>
      <c r="E1080" s="35">
        <v>2698278</v>
      </c>
      <c r="F1080" s="36">
        <v>2698278</v>
      </c>
      <c r="G1080" s="37">
        <f t="shared" si="49"/>
        <v>188879.46000000002</v>
      </c>
      <c r="H1080" s="38">
        <f>G1080*(1-'[1]Rapport Lottstift'!$Q$6)</f>
        <v>137521.40601230264</v>
      </c>
      <c r="I1080" s="39">
        <f t="shared" si="50"/>
        <v>136146.19195217962</v>
      </c>
      <c r="J1080" s="40">
        <f t="shared" si="51"/>
        <v>136146</v>
      </c>
      <c r="K1080" s="40">
        <v>136146</v>
      </c>
    </row>
    <row r="1081" spans="1:11" s="40" customFormat="1" x14ac:dyDescent="0.25">
      <c r="A1081" s="34" t="s">
        <v>947</v>
      </c>
      <c r="B1081" s="34" t="s">
        <v>3133</v>
      </c>
      <c r="C1081" s="34" t="s">
        <v>3134</v>
      </c>
      <c r="D1081" s="34" t="s">
        <v>3135</v>
      </c>
      <c r="E1081" s="35">
        <v>2696989</v>
      </c>
      <c r="F1081" s="36">
        <v>2696989</v>
      </c>
      <c r="G1081" s="37">
        <f t="shared" si="49"/>
        <v>188789.23</v>
      </c>
      <c r="H1081" s="38">
        <f>G1081*(1-'[1]Rapport Lottstift'!$Q$6)</f>
        <v>137455.71037517782</v>
      </c>
      <c r="I1081" s="39">
        <f t="shared" si="50"/>
        <v>136081.15327142604</v>
      </c>
      <c r="J1081" s="40">
        <f t="shared" si="51"/>
        <v>136081</v>
      </c>
      <c r="K1081" s="40">
        <v>136081</v>
      </c>
    </row>
    <row r="1082" spans="1:11" s="40" customFormat="1" x14ac:dyDescent="0.25">
      <c r="A1082" s="34" t="s">
        <v>947</v>
      </c>
      <c r="B1082" s="34" t="s">
        <v>3136</v>
      </c>
      <c r="C1082" s="34" t="s">
        <v>3137</v>
      </c>
      <c r="D1082" s="34" t="s">
        <v>3138</v>
      </c>
      <c r="E1082" s="35">
        <v>2696358</v>
      </c>
      <c r="F1082" s="36">
        <v>2696358</v>
      </c>
      <c r="G1082" s="37">
        <f t="shared" si="49"/>
        <v>188745.06000000003</v>
      </c>
      <c r="H1082" s="38">
        <f>G1082*(1-'[1]Rapport Lottstift'!$Q$6)</f>
        <v>137423.55060246584</v>
      </c>
      <c r="I1082" s="39">
        <f t="shared" si="50"/>
        <v>136049.31509644119</v>
      </c>
      <c r="J1082" s="40">
        <f t="shared" si="51"/>
        <v>136049</v>
      </c>
      <c r="K1082" s="40">
        <v>136049</v>
      </c>
    </row>
    <row r="1083" spans="1:11" s="40" customFormat="1" x14ac:dyDescent="0.25">
      <c r="A1083" s="34" t="s">
        <v>947</v>
      </c>
      <c r="B1083" s="34" t="s">
        <v>3139</v>
      </c>
      <c r="C1083" s="34" t="s">
        <v>3140</v>
      </c>
      <c r="D1083" s="34" t="s">
        <v>3141</v>
      </c>
      <c r="E1083" s="35">
        <v>2694652</v>
      </c>
      <c r="F1083" s="36">
        <v>2694652</v>
      </c>
      <c r="G1083" s="37">
        <f t="shared" si="49"/>
        <v>188625.64</v>
      </c>
      <c r="H1083" s="38">
        <f>G1083*(1-'[1]Rapport Lottstift'!$Q$6)</f>
        <v>137336.60199351711</v>
      </c>
      <c r="I1083" s="39">
        <f t="shared" si="50"/>
        <v>135963.23597358193</v>
      </c>
      <c r="J1083" s="40">
        <f t="shared" si="51"/>
        <v>135963</v>
      </c>
      <c r="K1083" s="40">
        <v>135963</v>
      </c>
    </row>
    <row r="1084" spans="1:11" s="40" customFormat="1" x14ac:dyDescent="0.25">
      <c r="A1084" s="34" t="s">
        <v>947</v>
      </c>
      <c r="B1084" s="34" t="s">
        <v>3142</v>
      </c>
      <c r="C1084" s="34" t="s">
        <v>3143</v>
      </c>
      <c r="D1084" s="34" t="s">
        <v>3144</v>
      </c>
      <c r="E1084" s="35">
        <v>2685046</v>
      </c>
      <c r="F1084" s="36">
        <v>2685046</v>
      </c>
      <c r="G1084" s="37">
        <f t="shared" si="49"/>
        <v>187953.22000000003</v>
      </c>
      <c r="H1084" s="38">
        <f>G1084*(1-'[1]Rapport Lottstift'!$Q$6)</f>
        <v>136847.01914617736</v>
      </c>
      <c r="I1084" s="39">
        <f t="shared" si="50"/>
        <v>135478.5489547156</v>
      </c>
      <c r="J1084" s="40">
        <f t="shared" si="51"/>
        <v>135478</v>
      </c>
      <c r="K1084" s="40">
        <v>135478</v>
      </c>
    </row>
    <row r="1085" spans="1:11" s="40" customFormat="1" x14ac:dyDescent="0.25">
      <c r="A1085" s="34" t="s">
        <v>947</v>
      </c>
      <c r="B1085" s="34" t="s">
        <v>3145</v>
      </c>
      <c r="C1085" s="34" t="s">
        <v>3146</v>
      </c>
      <c r="D1085" s="34" t="s">
        <v>3147</v>
      </c>
      <c r="E1085" s="35">
        <v>2684543</v>
      </c>
      <c r="F1085" s="36">
        <v>2684543</v>
      </c>
      <c r="G1085" s="37">
        <f t="shared" si="49"/>
        <v>187918.01</v>
      </c>
      <c r="H1085" s="38">
        <f>G1085*(1-'[1]Rapport Lottstift'!$Q$6)</f>
        <v>136821.38306745447</v>
      </c>
      <c r="I1085" s="39">
        <f t="shared" si="50"/>
        <v>135453.16923677994</v>
      </c>
      <c r="J1085" s="40">
        <f t="shared" si="51"/>
        <v>135453</v>
      </c>
      <c r="K1085" s="40">
        <v>135453</v>
      </c>
    </row>
    <row r="1086" spans="1:11" s="40" customFormat="1" x14ac:dyDescent="0.25">
      <c r="A1086" s="34" t="s">
        <v>947</v>
      </c>
      <c r="B1086" s="34" t="s">
        <v>3148</v>
      </c>
      <c r="C1086" s="34" t="s">
        <v>3149</v>
      </c>
      <c r="D1086" s="34" t="s">
        <v>3150</v>
      </c>
      <c r="E1086" s="35">
        <v>2683484</v>
      </c>
      <c r="F1086" s="36">
        <v>2683484</v>
      </c>
      <c r="G1086" s="37">
        <f t="shared" si="49"/>
        <v>187843.88</v>
      </c>
      <c r="H1086" s="38">
        <f>G1086*(1-'[1]Rapport Lottstift'!$Q$6)</f>
        <v>136767.40969296638</v>
      </c>
      <c r="I1086" s="39">
        <f t="shared" si="50"/>
        <v>135399.73559603671</v>
      </c>
      <c r="J1086" s="40">
        <f t="shared" si="51"/>
        <v>135399</v>
      </c>
      <c r="K1086" s="40">
        <v>135399</v>
      </c>
    </row>
    <row r="1087" spans="1:11" s="40" customFormat="1" x14ac:dyDescent="0.25">
      <c r="A1087" s="34" t="s">
        <v>947</v>
      </c>
      <c r="B1087" s="34" t="s">
        <v>3151</v>
      </c>
      <c r="C1087" s="34" t="s">
        <v>3152</v>
      </c>
      <c r="D1087" s="34" t="s">
        <v>3153</v>
      </c>
      <c r="E1087" s="35">
        <v>2683477</v>
      </c>
      <c r="F1087" s="36">
        <v>2683477</v>
      </c>
      <c r="G1087" s="37">
        <f t="shared" si="49"/>
        <v>187843.39</v>
      </c>
      <c r="H1087" s="38">
        <f>G1087*(1-'[1]Rapport Lottstift'!$Q$6)</f>
        <v>136767.05292845136</v>
      </c>
      <c r="I1087" s="39">
        <f t="shared" si="50"/>
        <v>135399.38239916685</v>
      </c>
      <c r="J1087" s="40">
        <f t="shared" si="51"/>
        <v>135399</v>
      </c>
      <c r="K1087" s="40">
        <v>135399</v>
      </c>
    </row>
    <row r="1088" spans="1:11" s="40" customFormat="1" x14ac:dyDescent="0.25">
      <c r="A1088" s="34" t="s">
        <v>947</v>
      </c>
      <c r="B1088" s="34" t="s">
        <v>3154</v>
      </c>
      <c r="C1088" s="34" t="s">
        <v>3155</v>
      </c>
      <c r="D1088" s="34" t="s">
        <v>3156</v>
      </c>
      <c r="E1088" s="35">
        <v>2682706</v>
      </c>
      <c r="F1088" s="36">
        <v>2682706</v>
      </c>
      <c r="G1088" s="37">
        <f t="shared" si="49"/>
        <v>187789.42</v>
      </c>
      <c r="H1088" s="38">
        <f>G1088*(1-'[1]Rapport Lottstift'!$Q$6)</f>
        <v>136727.75786543876</v>
      </c>
      <c r="I1088" s="39">
        <f t="shared" si="50"/>
        <v>135360.48028678438</v>
      </c>
      <c r="J1088" s="40">
        <f t="shared" si="51"/>
        <v>135360</v>
      </c>
      <c r="K1088" s="40">
        <v>135360</v>
      </c>
    </row>
    <row r="1089" spans="1:11" s="40" customFormat="1" x14ac:dyDescent="0.25">
      <c r="A1089" s="34" t="s">
        <v>947</v>
      </c>
      <c r="B1089" s="34" t="s">
        <v>3157</v>
      </c>
      <c r="C1089" s="34" t="s">
        <v>3158</v>
      </c>
      <c r="D1089" s="34" t="s">
        <v>3159</v>
      </c>
      <c r="E1089" s="35">
        <v>2678518</v>
      </c>
      <c r="F1089" s="36">
        <v>2678518</v>
      </c>
      <c r="G1089" s="37">
        <f t="shared" si="49"/>
        <v>187496.26</v>
      </c>
      <c r="H1089" s="38">
        <f>G1089*(1-'[1]Rapport Lottstift'!$Q$6)</f>
        <v>136514.31075273224</v>
      </c>
      <c r="I1089" s="39">
        <f t="shared" si="50"/>
        <v>135149.16764520493</v>
      </c>
      <c r="J1089" s="40">
        <f t="shared" si="51"/>
        <v>135149</v>
      </c>
      <c r="K1089" s="40">
        <v>135149</v>
      </c>
    </row>
    <row r="1090" spans="1:11" s="40" customFormat="1" x14ac:dyDescent="0.25">
      <c r="A1090" s="34" t="s">
        <v>947</v>
      </c>
      <c r="B1090" s="34" t="s">
        <v>3160</v>
      </c>
      <c r="C1090" s="34" t="s">
        <v>3161</v>
      </c>
      <c r="D1090" s="34" t="s">
        <v>3162</v>
      </c>
      <c r="E1090" s="35">
        <v>2669887</v>
      </c>
      <c r="F1090" s="36">
        <v>2669887</v>
      </c>
      <c r="G1090" s="37">
        <f t="shared" si="49"/>
        <v>186892.09000000003</v>
      </c>
      <c r="H1090" s="38">
        <f>G1090*(1-'[1]Rapport Lottstift'!$Q$6)</f>
        <v>136074.42010570026</v>
      </c>
      <c r="I1090" s="39">
        <f t="shared" si="50"/>
        <v>134713.67590464326</v>
      </c>
      <c r="J1090" s="40">
        <f t="shared" si="51"/>
        <v>134713</v>
      </c>
      <c r="K1090" s="40">
        <v>134713</v>
      </c>
    </row>
    <row r="1091" spans="1:11" s="40" customFormat="1" x14ac:dyDescent="0.25">
      <c r="A1091" s="34" t="s">
        <v>947</v>
      </c>
      <c r="B1091" s="34" t="s">
        <v>3163</v>
      </c>
      <c r="C1091" s="34" t="s">
        <v>3164</v>
      </c>
      <c r="D1091" s="34" t="s">
        <v>3165</v>
      </c>
      <c r="E1091" s="35">
        <v>2669181</v>
      </c>
      <c r="F1091" s="36">
        <v>2669181</v>
      </c>
      <c r="G1091" s="37">
        <f t="shared" si="49"/>
        <v>186842.67</v>
      </c>
      <c r="H1091" s="38">
        <f>G1091*(1-'[1]Rapport Lottstift'!$Q$6)</f>
        <v>136038.43785604151</v>
      </c>
      <c r="I1091" s="39">
        <f t="shared" si="50"/>
        <v>134678.05347748109</v>
      </c>
      <c r="J1091" s="40">
        <f t="shared" si="51"/>
        <v>134678</v>
      </c>
      <c r="K1091" s="40">
        <v>134678</v>
      </c>
    </row>
    <row r="1092" spans="1:11" s="40" customFormat="1" x14ac:dyDescent="0.25">
      <c r="A1092" s="34" t="s">
        <v>947</v>
      </c>
      <c r="B1092" s="34" t="s">
        <v>3166</v>
      </c>
      <c r="C1092" s="34" t="s">
        <v>3167</v>
      </c>
      <c r="D1092" s="34" t="s">
        <v>3168</v>
      </c>
      <c r="E1092" s="35">
        <v>2667320</v>
      </c>
      <c r="F1092" s="36">
        <v>2667320</v>
      </c>
      <c r="G1092" s="37">
        <f t="shared" si="49"/>
        <v>186712.40000000002</v>
      </c>
      <c r="H1092" s="38">
        <f>G1092*(1-'[1]Rapport Lottstift'!$Q$6)</f>
        <v>135943.58946140282</v>
      </c>
      <c r="I1092" s="39">
        <f t="shared" si="50"/>
        <v>134584.15356678879</v>
      </c>
      <c r="J1092" s="40">
        <f t="shared" si="51"/>
        <v>134584</v>
      </c>
      <c r="K1092" s="40">
        <v>134584</v>
      </c>
    </row>
    <row r="1093" spans="1:11" s="40" customFormat="1" x14ac:dyDescent="0.25">
      <c r="A1093" s="34" t="s">
        <v>947</v>
      </c>
      <c r="B1093" s="34" t="s">
        <v>3169</v>
      </c>
      <c r="C1093" s="34" t="s">
        <v>3170</v>
      </c>
      <c r="D1093" s="34" t="s">
        <v>3171</v>
      </c>
      <c r="E1093" s="35">
        <v>2666623</v>
      </c>
      <c r="F1093" s="36">
        <v>2666623</v>
      </c>
      <c r="G1093" s="37">
        <f t="shared" si="49"/>
        <v>186663.61000000002</v>
      </c>
      <c r="H1093" s="38">
        <f>G1093*(1-'[1]Rapport Lottstift'!$Q$6)</f>
        <v>135908.06590897767</v>
      </c>
      <c r="I1093" s="39">
        <f t="shared" si="50"/>
        <v>134548.98524988789</v>
      </c>
      <c r="J1093" s="40">
        <f t="shared" si="51"/>
        <v>134548</v>
      </c>
      <c r="K1093" s="40">
        <v>134548</v>
      </c>
    </row>
    <row r="1094" spans="1:11" s="40" customFormat="1" x14ac:dyDescent="0.25">
      <c r="A1094" s="34" t="s">
        <v>947</v>
      </c>
      <c r="B1094" s="34" t="s">
        <v>3172</v>
      </c>
      <c r="C1094" s="34" t="s">
        <v>3173</v>
      </c>
      <c r="D1094" s="34" t="s">
        <v>3174</v>
      </c>
      <c r="E1094" s="35">
        <v>2665207</v>
      </c>
      <c r="F1094" s="36">
        <v>2665207</v>
      </c>
      <c r="G1094" s="37">
        <f t="shared" ref="G1094:G1157" si="52">F1094*0.07</f>
        <v>186564.49000000002</v>
      </c>
      <c r="H1094" s="38">
        <f>G1094*(1-'[1]Rapport Lottstift'!$Q$6)</f>
        <v>135835.89754422306</v>
      </c>
      <c r="I1094" s="39">
        <f t="shared" ref="I1094:I1157" si="53">H1094*0.99</f>
        <v>134477.53856878082</v>
      </c>
      <c r="J1094" s="40">
        <f t="shared" ref="J1094:J1157" si="54">INT(I1094)</f>
        <v>134477</v>
      </c>
      <c r="K1094" s="40">
        <v>134477</v>
      </c>
    </row>
    <row r="1095" spans="1:11" s="40" customFormat="1" x14ac:dyDescent="0.25">
      <c r="A1095" s="34" t="s">
        <v>947</v>
      </c>
      <c r="B1095" s="34" t="s">
        <v>3175</v>
      </c>
      <c r="C1095" s="34" t="s">
        <v>3176</v>
      </c>
      <c r="D1095" s="34" t="s">
        <v>3177</v>
      </c>
      <c r="E1095" s="35">
        <v>2661477</v>
      </c>
      <c r="F1095" s="36">
        <v>2661477</v>
      </c>
      <c r="G1095" s="37">
        <f t="shared" si="52"/>
        <v>186303.39</v>
      </c>
      <c r="H1095" s="38">
        <f>G1095*(1-'[1]Rapport Lottstift'!$Q$6)</f>
        <v>135645.79302407135</v>
      </c>
      <c r="I1095" s="39">
        <f t="shared" si="53"/>
        <v>134289.33509383062</v>
      </c>
      <c r="J1095" s="40">
        <f t="shared" si="54"/>
        <v>134289</v>
      </c>
      <c r="K1095" s="40">
        <v>134289</v>
      </c>
    </row>
    <row r="1096" spans="1:11" s="40" customFormat="1" x14ac:dyDescent="0.25">
      <c r="A1096" s="34" t="s">
        <v>947</v>
      </c>
      <c r="B1096" s="34" t="s">
        <v>3178</v>
      </c>
      <c r="C1096" s="34" t="s">
        <v>3179</v>
      </c>
      <c r="D1096" s="34" t="s">
        <v>3180</v>
      </c>
      <c r="E1096" s="35">
        <v>2657581</v>
      </c>
      <c r="F1096" s="36">
        <v>2657581</v>
      </c>
      <c r="G1096" s="37">
        <f t="shared" si="52"/>
        <v>186030.67</v>
      </c>
      <c r="H1096" s="38">
        <f>G1096*(1-'[1]Rapport Lottstift'!$Q$6)</f>
        <v>135447.22808827751</v>
      </c>
      <c r="I1096" s="39">
        <f t="shared" si="53"/>
        <v>134092.75580739474</v>
      </c>
      <c r="J1096" s="40">
        <f t="shared" si="54"/>
        <v>134092</v>
      </c>
      <c r="K1096" s="40">
        <v>134092</v>
      </c>
    </row>
    <row r="1097" spans="1:11" s="40" customFormat="1" x14ac:dyDescent="0.25">
      <c r="A1097" s="34" t="s">
        <v>947</v>
      </c>
      <c r="B1097" s="34" t="s">
        <v>3181</v>
      </c>
      <c r="C1097" s="34" t="s">
        <v>3182</v>
      </c>
      <c r="D1097" s="34" t="s">
        <v>3183</v>
      </c>
      <c r="E1097" s="35">
        <v>2651995</v>
      </c>
      <c r="F1097" s="36">
        <v>2651995</v>
      </c>
      <c r="G1097" s="37">
        <f t="shared" si="52"/>
        <v>185639.65000000002</v>
      </c>
      <c r="H1097" s="38">
        <f>G1097*(1-'[1]Rapport Lottstift'!$Q$6)</f>
        <v>135162.53000528357</v>
      </c>
      <c r="I1097" s="39">
        <f t="shared" si="53"/>
        <v>133810.90470523073</v>
      </c>
      <c r="J1097" s="40">
        <f t="shared" si="54"/>
        <v>133810</v>
      </c>
      <c r="K1097" s="40">
        <v>133810</v>
      </c>
    </row>
    <row r="1098" spans="1:11" s="40" customFormat="1" x14ac:dyDescent="0.25">
      <c r="A1098" s="34" t="s">
        <v>947</v>
      </c>
      <c r="B1098" s="34" t="s">
        <v>3184</v>
      </c>
      <c r="C1098" s="34" t="s">
        <v>3185</v>
      </c>
      <c r="D1098" s="34" t="s">
        <v>3186</v>
      </c>
      <c r="E1098" s="35">
        <v>2650964</v>
      </c>
      <c r="F1098" s="36">
        <v>2650964</v>
      </c>
      <c r="G1098" s="37">
        <f t="shared" si="52"/>
        <v>185567.48</v>
      </c>
      <c r="H1098" s="38">
        <f>G1098*(1-'[1]Rapport Lottstift'!$Q$6)</f>
        <v>135109.98368885557</v>
      </c>
      <c r="I1098" s="39">
        <f t="shared" si="53"/>
        <v>133758.88385196702</v>
      </c>
      <c r="J1098" s="40">
        <f t="shared" si="54"/>
        <v>133758</v>
      </c>
      <c r="K1098" s="40">
        <v>133758</v>
      </c>
    </row>
    <row r="1099" spans="1:11" s="40" customFormat="1" x14ac:dyDescent="0.25">
      <c r="A1099" s="34" t="s">
        <v>947</v>
      </c>
      <c r="B1099" s="34" t="s">
        <v>3187</v>
      </c>
      <c r="C1099" s="34" t="s">
        <v>3188</v>
      </c>
      <c r="D1099" s="34" t="s">
        <v>3189</v>
      </c>
      <c r="E1099" s="35">
        <v>2641041</v>
      </c>
      <c r="F1099" s="36">
        <v>2641041</v>
      </c>
      <c r="G1099" s="37">
        <f t="shared" si="52"/>
        <v>184872.87000000002</v>
      </c>
      <c r="H1099" s="38">
        <f>G1099*(1-'[1]Rapport Lottstift'!$Q$6)</f>
        <v>134604.24450562091</v>
      </c>
      <c r="I1099" s="39">
        <f t="shared" si="53"/>
        <v>133258.20206056471</v>
      </c>
      <c r="J1099" s="40">
        <f t="shared" si="54"/>
        <v>133258</v>
      </c>
      <c r="K1099" s="40">
        <v>133258</v>
      </c>
    </row>
    <row r="1100" spans="1:11" s="40" customFormat="1" x14ac:dyDescent="0.25">
      <c r="A1100" s="34" t="s">
        <v>947</v>
      </c>
      <c r="B1100" s="34" t="s">
        <v>3190</v>
      </c>
      <c r="C1100" s="34" t="s">
        <v>3191</v>
      </c>
      <c r="D1100" s="34" t="s">
        <v>3192</v>
      </c>
      <c r="E1100" s="35">
        <v>2633000</v>
      </c>
      <c r="F1100" s="36">
        <v>2633000</v>
      </c>
      <c r="G1100" s="37">
        <f t="shared" si="52"/>
        <v>184310.00000000003</v>
      </c>
      <c r="H1100" s="38">
        <f>G1100*(1-'[1]Rapport Lottstift'!$Q$6)</f>
        <v>134194.42401057002</v>
      </c>
      <c r="I1100" s="39">
        <f t="shared" si="53"/>
        <v>132852.47977046433</v>
      </c>
      <c r="J1100" s="40">
        <f t="shared" si="54"/>
        <v>132852</v>
      </c>
      <c r="K1100" s="40">
        <v>132852</v>
      </c>
    </row>
    <row r="1101" spans="1:11" s="40" customFormat="1" x14ac:dyDescent="0.25">
      <c r="A1101" s="34" t="s">
        <v>947</v>
      </c>
      <c r="B1101" s="34" t="s">
        <v>3193</v>
      </c>
      <c r="C1101" s="34" t="s">
        <v>3194</v>
      </c>
      <c r="D1101" s="34" t="s">
        <v>3195</v>
      </c>
      <c r="E1101" s="35">
        <v>2632666</v>
      </c>
      <c r="F1101" s="36">
        <v>2632666</v>
      </c>
      <c r="G1101" s="37">
        <f t="shared" si="52"/>
        <v>184286.62000000002</v>
      </c>
      <c r="H1101" s="38">
        <f>G1101*(1-'[1]Rapport Lottstift'!$Q$6)</f>
        <v>134177.40124656717</v>
      </c>
      <c r="I1101" s="39">
        <f t="shared" si="53"/>
        <v>132835.6272341015</v>
      </c>
      <c r="J1101" s="40">
        <f t="shared" si="54"/>
        <v>132835</v>
      </c>
      <c r="K1101" s="40">
        <v>132835</v>
      </c>
    </row>
    <row r="1102" spans="1:11" s="40" customFormat="1" x14ac:dyDescent="0.25">
      <c r="A1102" s="34" t="s">
        <v>947</v>
      </c>
      <c r="B1102" s="34" t="s">
        <v>3196</v>
      </c>
      <c r="C1102" s="34" t="s">
        <v>3197</v>
      </c>
      <c r="D1102" s="34" t="s">
        <v>3198</v>
      </c>
      <c r="E1102" s="35">
        <v>2631129</v>
      </c>
      <c r="F1102" s="36">
        <v>2631129</v>
      </c>
      <c r="G1102" s="37">
        <f t="shared" si="52"/>
        <v>184179.03000000003</v>
      </c>
      <c r="H1102" s="38">
        <f>G1102*(1-'[1]Rapport Lottstift'!$Q$6)</f>
        <v>134099.06595233842</v>
      </c>
      <c r="I1102" s="39">
        <f t="shared" si="53"/>
        <v>132758.07529281505</v>
      </c>
      <c r="J1102" s="40">
        <f t="shared" si="54"/>
        <v>132758</v>
      </c>
      <c r="K1102" s="40">
        <v>132758</v>
      </c>
    </row>
    <row r="1103" spans="1:11" s="40" customFormat="1" x14ac:dyDescent="0.25">
      <c r="A1103" s="34" t="s">
        <v>947</v>
      </c>
      <c r="B1103" s="34" t="s">
        <v>3199</v>
      </c>
      <c r="C1103" s="34" t="s">
        <v>3200</v>
      </c>
      <c r="D1103" s="34" t="s">
        <v>3201</v>
      </c>
      <c r="E1103" s="35">
        <v>2626752</v>
      </c>
      <c r="F1103" s="36">
        <v>2626752</v>
      </c>
      <c r="G1103" s="37">
        <f t="shared" si="52"/>
        <v>183872.64000000001</v>
      </c>
      <c r="H1103" s="38">
        <f>G1103*(1-'[1]Rapport Lottstift'!$Q$6)</f>
        <v>133875.9861977261</v>
      </c>
      <c r="I1103" s="39">
        <f t="shared" si="53"/>
        <v>132537.22633574883</v>
      </c>
      <c r="J1103" s="40">
        <f t="shared" si="54"/>
        <v>132537</v>
      </c>
      <c r="K1103" s="40">
        <v>132537</v>
      </c>
    </row>
    <row r="1104" spans="1:11" s="40" customFormat="1" x14ac:dyDescent="0.25">
      <c r="A1104" s="34" t="s">
        <v>947</v>
      </c>
      <c r="B1104" s="34" t="s">
        <v>3202</v>
      </c>
      <c r="C1104" s="34" t="s">
        <v>3203</v>
      </c>
      <c r="D1104" s="34" t="s">
        <v>3204</v>
      </c>
      <c r="E1104" s="35">
        <v>2375850</v>
      </c>
      <c r="F1104" s="36">
        <v>2375850</v>
      </c>
      <c r="G1104" s="37">
        <f t="shared" si="52"/>
        <v>166309.50000000003</v>
      </c>
      <c r="H1104" s="38">
        <f>G1104*(1-'[1]Rapport Lottstift'!$Q$6)</f>
        <v>121088.42471914653</v>
      </c>
      <c r="I1104" s="39">
        <f t="shared" si="53"/>
        <v>119877.54047195506</v>
      </c>
      <c r="J1104" s="40">
        <f t="shared" si="54"/>
        <v>119877</v>
      </c>
      <c r="K1104" s="40">
        <v>119877</v>
      </c>
    </row>
    <row r="1105" spans="1:11" s="40" customFormat="1" x14ac:dyDescent="0.25">
      <c r="A1105" s="34" t="s">
        <v>947</v>
      </c>
      <c r="B1105" s="34" t="s">
        <v>3205</v>
      </c>
      <c r="C1105" s="34" t="s">
        <v>3206</v>
      </c>
      <c r="D1105" s="34" t="s">
        <v>3207</v>
      </c>
      <c r="E1105" s="35">
        <v>2624015</v>
      </c>
      <c r="F1105" s="36">
        <v>2624015</v>
      </c>
      <c r="G1105" s="37">
        <f t="shared" si="52"/>
        <v>183681.05000000002</v>
      </c>
      <c r="H1105" s="38">
        <f>G1105*(1-'[1]Rapport Lottstift'!$Q$6)</f>
        <v>133736.49127234938</v>
      </c>
      <c r="I1105" s="39">
        <f t="shared" si="53"/>
        <v>132399.12635962589</v>
      </c>
      <c r="J1105" s="40">
        <f t="shared" si="54"/>
        <v>132399</v>
      </c>
      <c r="K1105" s="40">
        <v>132399</v>
      </c>
    </row>
    <row r="1106" spans="1:11" s="40" customFormat="1" x14ac:dyDescent="0.25">
      <c r="A1106" s="34" t="s">
        <v>947</v>
      </c>
      <c r="B1106" s="34" t="s">
        <v>3208</v>
      </c>
      <c r="C1106" s="34" t="s">
        <v>3209</v>
      </c>
      <c r="D1106" s="34" t="s">
        <v>3210</v>
      </c>
      <c r="E1106" s="35">
        <v>2615144</v>
      </c>
      <c r="F1106" s="36">
        <v>2615144</v>
      </c>
      <c r="G1106" s="37">
        <f t="shared" si="52"/>
        <v>183060.08000000002</v>
      </c>
      <c r="H1106" s="38">
        <f>G1106*(1-'[1]Rapport Lottstift'!$Q$6)</f>
        <v>133284.36869908779</v>
      </c>
      <c r="I1106" s="39">
        <f t="shared" si="53"/>
        <v>131951.52501209691</v>
      </c>
      <c r="J1106" s="40">
        <f t="shared" si="54"/>
        <v>131951</v>
      </c>
      <c r="K1106" s="40">
        <v>131951</v>
      </c>
    </row>
    <row r="1107" spans="1:11" s="40" customFormat="1" x14ac:dyDescent="0.25">
      <c r="A1107" s="34" t="s">
        <v>947</v>
      </c>
      <c r="B1107" s="34" t="s">
        <v>3211</v>
      </c>
      <c r="C1107" s="34" t="s">
        <v>3212</v>
      </c>
      <c r="D1107" s="34" t="s">
        <v>3213</v>
      </c>
      <c r="E1107" s="35">
        <v>2612383</v>
      </c>
      <c r="F1107" s="36">
        <v>2612383</v>
      </c>
      <c r="G1107" s="37">
        <f t="shared" si="52"/>
        <v>182866.81000000003</v>
      </c>
      <c r="H1107" s="38">
        <f>G1107*(1-'[1]Rapport Lottstift'!$Q$6)</f>
        <v>133143.65058108809</v>
      </c>
      <c r="I1107" s="39">
        <f t="shared" si="53"/>
        <v>131812.21407527721</v>
      </c>
      <c r="J1107" s="40">
        <f t="shared" si="54"/>
        <v>131812</v>
      </c>
      <c r="K1107" s="40">
        <v>131812</v>
      </c>
    </row>
    <row r="1108" spans="1:11" s="40" customFormat="1" x14ac:dyDescent="0.25">
      <c r="A1108" s="34" t="s">
        <v>947</v>
      </c>
      <c r="B1108" s="34" t="s">
        <v>3214</v>
      </c>
      <c r="C1108" s="34" t="s">
        <v>3215</v>
      </c>
      <c r="D1108" s="34" t="s">
        <v>3216</v>
      </c>
      <c r="E1108" s="35">
        <v>2609681</v>
      </c>
      <c r="F1108" s="36">
        <v>2609681</v>
      </c>
      <c r="G1108" s="37">
        <f t="shared" si="52"/>
        <v>182677.67</v>
      </c>
      <c r="H1108" s="38">
        <f>G1108*(1-'[1]Rapport Lottstift'!$Q$6)</f>
        <v>133005.93947828651</v>
      </c>
      <c r="I1108" s="39">
        <f t="shared" si="53"/>
        <v>131675.88008350364</v>
      </c>
      <c r="J1108" s="40">
        <f t="shared" si="54"/>
        <v>131675</v>
      </c>
      <c r="K1108" s="40">
        <v>131675</v>
      </c>
    </row>
    <row r="1109" spans="1:11" s="40" customFormat="1" x14ac:dyDescent="0.25">
      <c r="A1109" s="34" t="s">
        <v>947</v>
      </c>
      <c r="B1109" s="34" t="s">
        <v>3217</v>
      </c>
      <c r="C1109" s="34" t="s">
        <v>3218</v>
      </c>
      <c r="D1109" s="34" t="s">
        <v>3219</v>
      </c>
      <c r="E1109" s="35">
        <v>2609600</v>
      </c>
      <c r="F1109" s="36">
        <v>2609600</v>
      </c>
      <c r="G1109" s="37">
        <f t="shared" si="52"/>
        <v>182672.00000000003</v>
      </c>
      <c r="H1109" s="38">
        <f>G1109*(1-'[1]Rapport Lottstift'!$Q$6)</f>
        <v>133001.81120318404</v>
      </c>
      <c r="I1109" s="39">
        <f t="shared" si="53"/>
        <v>131671.79309115221</v>
      </c>
      <c r="J1109" s="40">
        <f t="shared" si="54"/>
        <v>131671</v>
      </c>
      <c r="K1109" s="40">
        <v>131671</v>
      </c>
    </row>
    <row r="1110" spans="1:11" s="40" customFormat="1" x14ac:dyDescent="0.25">
      <c r="A1110" s="34" t="s">
        <v>947</v>
      </c>
      <c r="B1110" s="34" t="s">
        <v>3220</v>
      </c>
      <c r="C1110" s="34" t="s">
        <v>3221</v>
      </c>
      <c r="D1110" s="34" t="s">
        <v>3222</v>
      </c>
      <c r="E1110" s="35">
        <v>2609186</v>
      </c>
      <c r="F1110" s="36">
        <v>2609186</v>
      </c>
      <c r="G1110" s="37">
        <f t="shared" si="52"/>
        <v>182643.02000000002</v>
      </c>
      <c r="H1110" s="38">
        <f>G1110*(1-'[1]Rapport Lottstift'!$Q$6)</f>
        <v>132980.71113043797</v>
      </c>
      <c r="I1110" s="39">
        <f t="shared" si="53"/>
        <v>131650.9040191336</v>
      </c>
      <c r="J1110" s="40">
        <f t="shared" si="54"/>
        <v>131650</v>
      </c>
      <c r="K1110" s="40">
        <v>131650</v>
      </c>
    </row>
    <row r="1111" spans="1:11" s="40" customFormat="1" x14ac:dyDescent="0.25">
      <c r="A1111" s="34" t="s">
        <v>947</v>
      </c>
      <c r="B1111" s="34" t="s">
        <v>3223</v>
      </c>
      <c r="C1111" s="34" t="s">
        <v>3224</v>
      </c>
      <c r="D1111" s="34" t="s">
        <v>3225</v>
      </c>
      <c r="E1111" s="35">
        <v>2602005</v>
      </c>
      <c r="F1111" s="36">
        <v>2602005</v>
      </c>
      <c r="G1111" s="37">
        <f t="shared" si="52"/>
        <v>182140.35</v>
      </c>
      <c r="H1111" s="38">
        <f>G1111*(1-'[1]Rapport Lottstift'!$Q$6)</f>
        <v>132614.72170437645</v>
      </c>
      <c r="I1111" s="39">
        <f t="shared" si="53"/>
        <v>131288.57448733269</v>
      </c>
      <c r="J1111" s="40">
        <f t="shared" si="54"/>
        <v>131288</v>
      </c>
      <c r="K1111" s="40">
        <v>131288</v>
      </c>
    </row>
    <row r="1112" spans="1:11" s="40" customFormat="1" x14ac:dyDescent="0.25">
      <c r="A1112" s="34" t="s">
        <v>947</v>
      </c>
      <c r="B1112" s="34" t="s">
        <v>3226</v>
      </c>
      <c r="C1112" s="34" t="s">
        <v>3227</v>
      </c>
      <c r="D1112" s="34" t="s">
        <v>3228</v>
      </c>
      <c r="E1112" s="35">
        <v>2601261</v>
      </c>
      <c r="F1112" s="36">
        <v>2601261</v>
      </c>
      <c r="G1112" s="37">
        <f t="shared" si="52"/>
        <v>182088.27000000002</v>
      </c>
      <c r="H1112" s="38">
        <f>G1112*(1-'[1]Rapport Lottstift'!$Q$6)</f>
        <v>132576.80273306472</v>
      </c>
      <c r="I1112" s="39">
        <f t="shared" si="53"/>
        <v>131251.03470573406</v>
      </c>
      <c r="J1112" s="40">
        <f t="shared" si="54"/>
        <v>131251</v>
      </c>
      <c r="K1112" s="40">
        <v>131251</v>
      </c>
    </row>
    <row r="1113" spans="1:11" s="40" customFormat="1" x14ac:dyDescent="0.25">
      <c r="A1113" s="34" t="s">
        <v>947</v>
      </c>
      <c r="B1113" s="34" t="s">
        <v>3229</v>
      </c>
      <c r="C1113" s="34" t="s">
        <v>3230</v>
      </c>
      <c r="D1113" s="34" t="s">
        <v>3231</v>
      </c>
      <c r="E1113" s="35">
        <v>2600853</v>
      </c>
      <c r="F1113" s="36">
        <v>2600853</v>
      </c>
      <c r="G1113" s="37">
        <f t="shared" si="52"/>
        <v>182059.71000000002</v>
      </c>
      <c r="H1113" s="38">
        <f>G1113*(1-'[1]Rapport Lottstift'!$Q$6)</f>
        <v>132556.00845847439</v>
      </c>
      <c r="I1113" s="39">
        <f t="shared" si="53"/>
        <v>131230.44837388964</v>
      </c>
      <c r="J1113" s="40">
        <f t="shared" si="54"/>
        <v>131230</v>
      </c>
      <c r="K1113" s="40">
        <v>131230</v>
      </c>
    </row>
    <row r="1114" spans="1:11" s="40" customFormat="1" x14ac:dyDescent="0.25">
      <c r="A1114" s="34" t="s">
        <v>947</v>
      </c>
      <c r="B1114" s="34" t="s">
        <v>3232</v>
      </c>
      <c r="C1114" s="34" t="s">
        <v>3233</v>
      </c>
      <c r="D1114" s="34" t="s">
        <v>3234</v>
      </c>
      <c r="E1114" s="35">
        <v>2590417</v>
      </c>
      <c r="F1114" s="36">
        <v>2590417</v>
      </c>
      <c r="G1114" s="37">
        <f t="shared" si="52"/>
        <v>181329.19000000003</v>
      </c>
      <c r="H1114" s="38">
        <f>G1114*(1-'[1]Rapport Lottstift'!$Q$6)</f>
        <v>132024.12353292396</v>
      </c>
      <c r="I1114" s="39">
        <f t="shared" si="53"/>
        <v>130703.88229759471</v>
      </c>
      <c r="J1114" s="40">
        <f t="shared" si="54"/>
        <v>130703</v>
      </c>
      <c r="K1114" s="40">
        <v>130703</v>
      </c>
    </row>
    <row r="1115" spans="1:11" s="40" customFormat="1" x14ac:dyDescent="0.25">
      <c r="A1115" s="34" t="s">
        <v>947</v>
      </c>
      <c r="B1115" s="34" t="s">
        <v>3235</v>
      </c>
      <c r="C1115" s="34" t="s">
        <v>3236</v>
      </c>
      <c r="D1115" s="34" t="s">
        <v>3237</v>
      </c>
      <c r="E1115" s="35">
        <v>2586604</v>
      </c>
      <c r="F1115" s="36">
        <v>2586604</v>
      </c>
      <c r="G1115" s="37">
        <f t="shared" si="52"/>
        <v>181062.28000000003</v>
      </c>
      <c r="H1115" s="38">
        <f>G1115*(1-'[1]Rapport Lottstift'!$Q$6)</f>
        <v>131829.78880495118</v>
      </c>
      <c r="I1115" s="39">
        <f t="shared" si="53"/>
        <v>130511.49091690168</v>
      </c>
      <c r="J1115" s="40">
        <f t="shared" si="54"/>
        <v>130511</v>
      </c>
      <c r="K1115" s="40">
        <v>130511</v>
      </c>
    </row>
    <row r="1116" spans="1:11" s="40" customFormat="1" x14ac:dyDescent="0.25">
      <c r="A1116" s="34" t="s">
        <v>947</v>
      </c>
      <c r="B1116" s="34" t="s">
        <v>3238</v>
      </c>
      <c r="C1116" s="34" t="s">
        <v>3239</v>
      </c>
      <c r="D1116" s="34" t="s">
        <v>3240</v>
      </c>
      <c r="E1116" s="35">
        <v>2586580</v>
      </c>
      <c r="F1116" s="36">
        <v>2586580</v>
      </c>
      <c r="G1116" s="37">
        <f t="shared" si="52"/>
        <v>181060.6</v>
      </c>
      <c r="H1116" s="38">
        <f>G1116*(1-'[1]Rapport Lottstift'!$Q$6)</f>
        <v>131828.56561232821</v>
      </c>
      <c r="I1116" s="39">
        <f t="shared" si="53"/>
        <v>130510.27995620493</v>
      </c>
      <c r="J1116" s="40">
        <f t="shared" si="54"/>
        <v>130510</v>
      </c>
      <c r="K1116" s="40">
        <v>130510</v>
      </c>
    </row>
    <row r="1117" spans="1:11" s="40" customFormat="1" x14ac:dyDescent="0.25">
      <c r="A1117" s="34" t="s">
        <v>947</v>
      </c>
      <c r="B1117" s="34" t="s">
        <v>3241</v>
      </c>
      <c r="C1117" s="34" t="s">
        <v>3242</v>
      </c>
      <c r="D1117" s="34" t="s">
        <v>3243</v>
      </c>
      <c r="E1117" s="35">
        <v>2585131</v>
      </c>
      <c r="F1117" s="36">
        <v>2585131</v>
      </c>
      <c r="G1117" s="37">
        <f t="shared" si="52"/>
        <v>180959.17</v>
      </c>
      <c r="H1117" s="38">
        <f>G1117*(1-'[1]Rapport Lottstift'!$Q$6)</f>
        <v>131754.71535771701</v>
      </c>
      <c r="I1117" s="39">
        <f t="shared" si="53"/>
        <v>130437.16820413985</v>
      </c>
      <c r="J1117" s="40">
        <f t="shared" si="54"/>
        <v>130437</v>
      </c>
      <c r="K1117" s="40">
        <v>130437</v>
      </c>
    </row>
    <row r="1118" spans="1:11" s="40" customFormat="1" x14ac:dyDescent="0.25">
      <c r="A1118" s="34" t="s">
        <v>947</v>
      </c>
      <c r="B1118" s="34" t="s">
        <v>3244</v>
      </c>
      <c r="C1118" s="34" t="s">
        <v>3245</v>
      </c>
      <c r="D1118" s="34" t="s">
        <v>3246</v>
      </c>
      <c r="E1118" s="35">
        <v>2579169</v>
      </c>
      <c r="F1118" s="36">
        <v>2579169</v>
      </c>
      <c r="G1118" s="37">
        <f t="shared" si="52"/>
        <v>180541.83000000002</v>
      </c>
      <c r="H1118" s="38">
        <f>G1118*(1-'[1]Rapport Lottstift'!$Q$6)</f>
        <v>131450.85392363003</v>
      </c>
      <c r="I1118" s="39">
        <f t="shared" si="53"/>
        <v>130136.34538439373</v>
      </c>
      <c r="J1118" s="40">
        <f t="shared" si="54"/>
        <v>130136</v>
      </c>
      <c r="K1118" s="40">
        <v>130136</v>
      </c>
    </row>
    <row r="1119" spans="1:11" s="40" customFormat="1" x14ac:dyDescent="0.25">
      <c r="A1119" s="34" t="s">
        <v>947</v>
      </c>
      <c r="B1119" s="34" t="s">
        <v>3247</v>
      </c>
      <c r="C1119" s="34" t="s">
        <v>3248</v>
      </c>
      <c r="D1119" s="34" t="s">
        <v>3249</v>
      </c>
      <c r="E1119" s="35">
        <v>2572553</v>
      </c>
      <c r="F1119" s="36">
        <v>2572553</v>
      </c>
      <c r="G1119" s="37">
        <f t="shared" si="52"/>
        <v>180078.71000000002</v>
      </c>
      <c r="H1119" s="38">
        <f>G1119*(1-'[1]Rapport Lottstift'!$Q$6)</f>
        <v>131113.66049056739</v>
      </c>
      <c r="I1119" s="39">
        <f t="shared" si="53"/>
        <v>129802.52388566171</v>
      </c>
      <c r="J1119" s="40">
        <f t="shared" si="54"/>
        <v>129802</v>
      </c>
      <c r="K1119" s="40">
        <v>129802</v>
      </c>
    </row>
    <row r="1120" spans="1:11" s="40" customFormat="1" x14ac:dyDescent="0.25">
      <c r="A1120" s="34" t="s">
        <v>947</v>
      </c>
      <c r="B1120" s="34" t="s">
        <v>3250</v>
      </c>
      <c r="C1120" s="34" t="s">
        <v>3251</v>
      </c>
      <c r="D1120" s="34" t="s">
        <v>3252</v>
      </c>
      <c r="E1120" s="35">
        <v>2571289</v>
      </c>
      <c r="F1120" s="36">
        <v>2571289</v>
      </c>
      <c r="G1120" s="37">
        <f t="shared" si="52"/>
        <v>179990.23</v>
      </c>
      <c r="H1120" s="38">
        <f>G1120*(1-'[1]Rapport Lottstift'!$Q$6)</f>
        <v>131049.23901242482</v>
      </c>
      <c r="I1120" s="39">
        <f t="shared" si="53"/>
        <v>129738.74662230058</v>
      </c>
      <c r="J1120" s="40">
        <f t="shared" si="54"/>
        <v>129738</v>
      </c>
      <c r="K1120" s="40">
        <v>129738</v>
      </c>
    </row>
    <row r="1121" spans="1:11" s="40" customFormat="1" x14ac:dyDescent="0.25">
      <c r="A1121" s="34" t="s">
        <v>947</v>
      </c>
      <c r="B1121" s="34" t="s">
        <v>3253</v>
      </c>
      <c r="C1121" s="34" t="s">
        <v>3254</v>
      </c>
      <c r="D1121" s="34" t="s">
        <v>3255</v>
      </c>
      <c r="E1121" s="35">
        <v>2566830</v>
      </c>
      <c r="F1121" s="36">
        <v>2566830</v>
      </c>
      <c r="G1121" s="37">
        <f t="shared" si="52"/>
        <v>179678.1</v>
      </c>
      <c r="H1121" s="38">
        <f>G1121*(1-'[1]Rapport Lottstift'!$Q$6)</f>
        <v>130821.98001635072</v>
      </c>
      <c r="I1121" s="39">
        <f t="shared" si="53"/>
        <v>129513.76021618721</v>
      </c>
      <c r="J1121" s="40">
        <f t="shared" si="54"/>
        <v>129513</v>
      </c>
      <c r="K1121" s="40">
        <v>129513</v>
      </c>
    </row>
    <row r="1122" spans="1:11" s="40" customFormat="1" x14ac:dyDescent="0.25">
      <c r="A1122" s="34" t="s">
        <v>947</v>
      </c>
      <c r="B1122" s="34" t="s">
        <v>3256</v>
      </c>
      <c r="C1122" s="34" t="s">
        <v>3257</v>
      </c>
      <c r="D1122" s="34" t="s">
        <v>3258</v>
      </c>
      <c r="E1122" s="35">
        <v>2562297</v>
      </c>
      <c r="F1122" s="36">
        <v>2562297</v>
      </c>
      <c r="G1122" s="37">
        <f t="shared" si="52"/>
        <v>179360.79</v>
      </c>
      <c r="H1122" s="38">
        <f>G1122*(1-'[1]Rapport Lottstift'!$Q$6)</f>
        <v>130590.94950968915</v>
      </c>
      <c r="I1122" s="39">
        <f t="shared" si="53"/>
        <v>129285.04001459226</v>
      </c>
      <c r="J1122" s="40">
        <f t="shared" si="54"/>
        <v>129285</v>
      </c>
      <c r="K1122" s="40">
        <v>129285</v>
      </c>
    </row>
    <row r="1123" spans="1:11" s="40" customFormat="1" x14ac:dyDescent="0.25">
      <c r="A1123" s="34" t="s">
        <v>947</v>
      </c>
      <c r="B1123" s="34" t="s">
        <v>3259</v>
      </c>
      <c r="C1123" s="34" t="s">
        <v>3260</v>
      </c>
      <c r="D1123" s="34" t="s">
        <v>3261</v>
      </c>
      <c r="E1123" s="35">
        <v>2561646</v>
      </c>
      <c r="F1123" s="36">
        <v>2561646</v>
      </c>
      <c r="G1123" s="37">
        <f t="shared" si="52"/>
        <v>179315.22000000003</v>
      </c>
      <c r="H1123" s="38">
        <f>G1123*(1-'[1]Rapport Lottstift'!$Q$6)</f>
        <v>130557.77040979137</v>
      </c>
      <c r="I1123" s="39">
        <f t="shared" si="53"/>
        <v>129252.19270569345</v>
      </c>
      <c r="J1123" s="40">
        <f t="shared" si="54"/>
        <v>129252</v>
      </c>
      <c r="K1123" s="40">
        <v>129252</v>
      </c>
    </row>
    <row r="1124" spans="1:11" s="40" customFormat="1" x14ac:dyDescent="0.25">
      <c r="A1124" s="34" t="s">
        <v>947</v>
      </c>
      <c r="B1124" s="34" t="s">
        <v>3262</v>
      </c>
      <c r="C1124" s="34" t="s">
        <v>3263</v>
      </c>
      <c r="D1124" s="34" t="s">
        <v>3264</v>
      </c>
      <c r="E1124" s="35">
        <v>2554073</v>
      </c>
      <c r="F1124" s="36">
        <v>2554073</v>
      </c>
      <c r="G1124" s="37">
        <f t="shared" si="52"/>
        <v>178785.11000000002</v>
      </c>
      <c r="H1124" s="38">
        <f>G1124*(1-'[1]Rapport Lottstift'!$Q$6)</f>
        <v>130171.80217088819</v>
      </c>
      <c r="I1124" s="39">
        <f t="shared" si="53"/>
        <v>128870.0841491793</v>
      </c>
      <c r="J1124" s="40">
        <f t="shared" si="54"/>
        <v>128870</v>
      </c>
      <c r="K1124" s="40">
        <v>128870</v>
      </c>
    </row>
    <row r="1125" spans="1:11" s="46" customFormat="1" x14ac:dyDescent="0.25">
      <c r="A1125" s="43" t="s">
        <v>947</v>
      </c>
      <c r="B1125" s="43" t="s">
        <v>3265</v>
      </c>
      <c r="C1125" s="43">
        <v>984308256</v>
      </c>
      <c r="D1125" s="43" t="s">
        <v>3266</v>
      </c>
      <c r="E1125" s="44">
        <v>2552310</v>
      </c>
      <c r="F1125" s="45">
        <v>2552310</v>
      </c>
      <c r="G1125" s="37">
        <f t="shared" si="52"/>
        <v>178661.7</v>
      </c>
      <c r="H1125" s="38">
        <f>G1125*(1-'[1]Rapport Lottstift'!$Q$6)</f>
        <v>130081.94847945991</v>
      </c>
      <c r="I1125" s="39">
        <f t="shared" si="53"/>
        <v>128781.12899466531</v>
      </c>
      <c r="J1125" s="40">
        <f t="shared" si="54"/>
        <v>128781</v>
      </c>
      <c r="K1125" s="46">
        <v>128781</v>
      </c>
    </row>
    <row r="1126" spans="1:11" s="40" customFormat="1" x14ac:dyDescent="0.25">
      <c r="A1126" s="34" t="s">
        <v>947</v>
      </c>
      <c r="B1126" s="34" t="s">
        <v>3267</v>
      </c>
      <c r="C1126" s="34" t="s">
        <v>3268</v>
      </c>
      <c r="D1126" s="34" t="s">
        <v>3269</v>
      </c>
      <c r="E1126" s="35">
        <v>2542997</v>
      </c>
      <c r="F1126" s="36">
        <v>2542997</v>
      </c>
      <c r="G1126" s="37">
        <f t="shared" si="52"/>
        <v>178009.79</v>
      </c>
      <c r="H1126" s="38">
        <f>G1126*(1-'[1]Rapport Lottstift'!$Q$6)</f>
        <v>129607.29877539215</v>
      </c>
      <c r="I1126" s="39">
        <f t="shared" si="53"/>
        <v>128311.22578763822</v>
      </c>
      <c r="J1126" s="40">
        <f t="shared" si="54"/>
        <v>128311</v>
      </c>
      <c r="K1126" s="40">
        <v>128311</v>
      </c>
    </row>
    <row r="1127" spans="1:11" s="40" customFormat="1" x14ac:dyDescent="0.25">
      <c r="A1127" s="34" t="s">
        <v>947</v>
      </c>
      <c r="B1127" s="34" t="s">
        <v>3270</v>
      </c>
      <c r="C1127" s="34" t="s">
        <v>3271</v>
      </c>
      <c r="D1127" s="34" t="s">
        <v>3272</v>
      </c>
      <c r="E1127" s="35">
        <v>2540811</v>
      </c>
      <c r="F1127" s="36">
        <v>2540811</v>
      </c>
      <c r="G1127" s="37">
        <f t="shared" si="52"/>
        <v>177856.77000000002</v>
      </c>
      <c r="H1127" s="38">
        <f>G1127*(1-'[1]Rapport Lottstift'!$Q$6)</f>
        <v>129495.88631398421</v>
      </c>
      <c r="I1127" s="39">
        <f t="shared" si="53"/>
        <v>128200.92745084438</v>
      </c>
      <c r="J1127" s="40">
        <f t="shared" si="54"/>
        <v>128200</v>
      </c>
      <c r="K1127" s="40">
        <v>128200</v>
      </c>
    </row>
    <row r="1128" spans="1:11" s="40" customFormat="1" x14ac:dyDescent="0.25">
      <c r="A1128" s="34" t="s">
        <v>947</v>
      </c>
      <c r="B1128" s="34" t="s">
        <v>3273</v>
      </c>
      <c r="C1128" s="34" t="s">
        <v>3274</v>
      </c>
      <c r="D1128" s="34" t="s">
        <v>3275</v>
      </c>
      <c r="E1128" s="35">
        <v>2538000</v>
      </c>
      <c r="F1128" s="36">
        <v>2538000</v>
      </c>
      <c r="G1128" s="37">
        <f t="shared" si="52"/>
        <v>177660.00000000003</v>
      </c>
      <c r="H1128" s="38">
        <f>G1128*(1-'[1]Rapport Lottstift'!$Q$6)</f>
        <v>129352.61987802004</v>
      </c>
      <c r="I1128" s="39">
        <f t="shared" si="53"/>
        <v>128059.09367923983</v>
      </c>
      <c r="J1128" s="40">
        <f t="shared" si="54"/>
        <v>128059</v>
      </c>
      <c r="K1128" s="40">
        <v>128059</v>
      </c>
    </row>
    <row r="1129" spans="1:11" s="40" customFormat="1" x14ac:dyDescent="0.25">
      <c r="A1129" s="34" t="s">
        <v>947</v>
      </c>
      <c r="B1129" s="34" t="s">
        <v>3276</v>
      </c>
      <c r="C1129" s="34" t="s">
        <v>3277</v>
      </c>
      <c r="D1129" s="34" t="s">
        <v>3278</v>
      </c>
      <c r="E1129" s="35">
        <v>2529986</v>
      </c>
      <c r="F1129" s="36">
        <v>2529986</v>
      </c>
      <c r="G1129" s="37">
        <f t="shared" si="52"/>
        <v>177099.02000000002</v>
      </c>
      <c r="H1129" s="38">
        <f>G1129*(1-'[1]Rapport Lottstift'!$Q$6)</f>
        <v>128944.17547466996</v>
      </c>
      <c r="I1129" s="39">
        <f t="shared" si="53"/>
        <v>127654.73371992326</v>
      </c>
      <c r="J1129" s="40">
        <f t="shared" si="54"/>
        <v>127654</v>
      </c>
      <c r="K1129" s="40">
        <v>127654</v>
      </c>
    </row>
    <row r="1130" spans="1:11" s="40" customFormat="1" x14ac:dyDescent="0.25">
      <c r="A1130" s="34" t="s">
        <v>947</v>
      </c>
      <c r="B1130" s="34" t="s">
        <v>3279</v>
      </c>
      <c r="C1130" s="34" t="s">
        <v>3280</v>
      </c>
      <c r="D1130" s="34" t="s">
        <v>3281</v>
      </c>
      <c r="E1130" s="35">
        <v>2526524</v>
      </c>
      <c r="F1130" s="36">
        <v>2526524</v>
      </c>
      <c r="G1130" s="37">
        <f t="shared" si="52"/>
        <v>176856.68000000002</v>
      </c>
      <c r="H1130" s="38">
        <f>G1130*(1-'[1]Rapport Lottstift'!$Q$6)</f>
        <v>128767.72993880798</v>
      </c>
      <c r="I1130" s="39">
        <f t="shared" si="53"/>
        <v>127480.0526394199</v>
      </c>
      <c r="J1130" s="40">
        <f t="shared" si="54"/>
        <v>127480</v>
      </c>
      <c r="K1130" s="40">
        <v>127480</v>
      </c>
    </row>
    <row r="1131" spans="1:11" s="40" customFormat="1" x14ac:dyDescent="0.25">
      <c r="A1131" s="34" t="s">
        <v>947</v>
      </c>
      <c r="B1131" s="34" t="s">
        <v>3282</v>
      </c>
      <c r="C1131" s="34" t="s">
        <v>3283</v>
      </c>
      <c r="D1131" s="34" t="s">
        <v>3284</v>
      </c>
      <c r="E1131" s="35">
        <v>2328844</v>
      </c>
      <c r="F1131" s="36">
        <v>2328844</v>
      </c>
      <c r="G1131" s="37">
        <f t="shared" si="52"/>
        <v>163019.08000000002</v>
      </c>
      <c r="H1131" s="38">
        <f>G1131*(1-'[1]Rapport Lottstift'!$Q$6)</f>
        <v>118692.70003436078</v>
      </c>
      <c r="I1131" s="39">
        <f t="shared" si="53"/>
        <v>117505.77303401717</v>
      </c>
      <c r="J1131" s="40">
        <f t="shared" si="54"/>
        <v>117505</v>
      </c>
      <c r="K1131" s="40">
        <v>117505</v>
      </c>
    </row>
    <row r="1132" spans="1:11" s="40" customFormat="1" x14ac:dyDescent="0.25">
      <c r="A1132" s="34" t="s">
        <v>947</v>
      </c>
      <c r="B1132" s="34" t="s">
        <v>3285</v>
      </c>
      <c r="C1132" s="34" t="s">
        <v>3286</v>
      </c>
      <c r="D1132" s="34" t="s">
        <v>3287</v>
      </c>
      <c r="E1132" s="35">
        <v>2509246</v>
      </c>
      <c r="F1132" s="36">
        <v>2509246</v>
      </c>
      <c r="G1132" s="37">
        <f t="shared" si="52"/>
        <v>175647.22000000003</v>
      </c>
      <c r="H1132" s="38">
        <f>G1132*(1-'[1]Rapport Lottstift'!$Q$6)</f>
        <v>127887.13318299537</v>
      </c>
      <c r="I1132" s="39">
        <f t="shared" si="53"/>
        <v>126608.26185116541</v>
      </c>
      <c r="J1132" s="40">
        <f t="shared" si="54"/>
        <v>126608</v>
      </c>
      <c r="K1132" s="40">
        <v>126608</v>
      </c>
    </row>
    <row r="1133" spans="1:11" s="40" customFormat="1" x14ac:dyDescent="0.25">
      <c r="A1133" s="34" t="s">
        <v>947</v>
      </c>
      <c r="B1133" s="34" t="s">
        <v>3288</v>
      </c>
      <c r="C1133" s="34" t="s">
        <v>3289</v>
      </c>
      <c r="D1133" s="34" t="s">
        <v>3290</v>
      </c>
      <c r="E1133" s="35">
        <v>2500596</v>
      </c>
      <c r="F1133" s="36">
        <v>2500596</v>
      </c>
      <c r="G1133" s="37">
        <f t="shared" si="52"/>
        <v>175041.72000000003</v>
      </c>
      <c r="H1133" s="38">
        <f>G1133*(1-'[1]Rapport Lottstift'!$Q$6)</f>
        <v>127446.27417513687</v>
      </c>
      <c r="I1133" s="39">
        <f t="shared" si="53"/>
        <v>126171.8114333855</v>
      </c>
      <c r="J1133" s="40">
        <f t="shared" si="54"/>
        <v>126171</v>
      </c>
      <c r="K1133" s="40">
        <v>126171</v>
      </c>
    </row>
    <row r="1134" spans="1:11" s="40" customFormat="1" x14ac:dyDescent="0.25">
      <c r="A1134" s="34" t="s">
        <v>947</v>
      </c>
      <c r="B1134" s="34" t="s">
        <v>3291</v>
      </c>
      <c r="C1134" s="34" t="s">
        <v>3292</v>
      </c>
      <c r="D1134" s="34" t="s">
        <v>3293</v>
      </c>
      <c r="E1134" s="35">
        <v>2499923</v>
      </c>
      <c r="F1134" s="36">
        <v>2499923</v>
      </c>
      <c r="G1134" s="37">
        <f t="shared" si="52"/>
        <v>174994.61000000002</v>
      </c>
      <c r="H1134" s="38">
        <f>G1134*(1-'[1]Rapport Lottstift'!$Q$6)</f>
        <v>127411.97381533468</v>
      </c>
      <c r="I1134" s="39">
        <f t="shared" si="53"/>
        <v>126137.85407718134</v>
      </c>
      <c r="J1134" s="40">
        <f t="shared" si="54"/>
        <v>126137</v>
      </c>
      <c r="K1134" s="40">
        <v>126137</v>
      </c>
    </row>
    <row r="1135" spans="1:11" s="40" customFormat="1" x14ac:dyDescent="0.25">
      <c r="A1135" s="34" t="s">
        <v>947</v>
      </c>
      <c r="B1135" s="34" t="s">
        <v>3294</v>
      </c>
      <c r="C1135" s="34" t="s">
        <v>3295</v>
      </c>
      <c r="D1135" s="34" t="s">
        <v>3296</v>
      </c>
      <c r="E1135" s="35">
        <v>2497092</v>
      </c>
      <c r="F1135" s="36">
        <v>2497092</v>
      </c>
      <c r="G1135" s="37">
        <f t="shared" si="52"/>
        <v>174796.44</v>
      </c>
      <c r="H1135" s="38">
        <f>G1135*(1-'[1]Rapport Lottstift'!$Q$6)</f>
        <v>127267.68805218469</v>
      </c>
      <c r="I1135" s="39">
        <f t="shared" si="53"/>
        <v>125995.01117166285</v>
      </c>
      <c r="J1135" s="40">
        <f t="shared" si="54"/>
        <v>125995</v>
      </c>
      <c r="K1135" s="40">
        <v>125995</v>
      </c>
    </row>
    <row r="1136" spans="1:11" s="40" customFormat="1" x14ac:dyDescent="0.25">
      <c r="A1136" s="34" t="s">
        <v>947</v>
      </c>
      <c r="B1136" s="34" t="s">
        <v>3297</v>
      </c>
      <c r="C1136" s="34" t="s">
        <v>3298</v>
      </c>
      <c r="D1136" s="34" t="s">
        <v>3299</v>
      </c>
      <c r="E1136" s="35">
        <v>2496615</v>
      </c>
      <c r="F1136" s="36">
        <v>2496615</v>
      </c>
      <c r="G1136" s="37">
        <f t="shared" si="52"/>
        <v>174763.05000000002</v>
      </c>
      <c r="H1136" s="38">
        <f>G1136*(1-'[1]Rapport Lottstift'!$Q$6)</f>
        <v>127243.37709880336</v>
      </c>
      <c r="I1136" s="39">
        <f t="shared" si="53"/>
        <v>125970.94332781533</v>
      </c>
      <c r="J1136" s="40">
        <f t="shared" si="54"/>
        <v>125970</v>
      </c>
      <c r="K1136" s="40">
        <v>125970</v>
      </c>
    </row>
    <row r="1137" spans="1:11" s="40" customFormat="1" x14ac:dyDescent="0.25">
      <c r="A1137" s="34" t="s">
        <v>947</v>
      </c>
      <c r="B1137" s="34" t="s">
        <v>3300</v>
      </c>
      <c r="C1137" s="34" t="s">
        <v>3301</v>
      </c>
      <c r="D1137" s="34" t="s">
        <v>3302</v>
      </c>
      <c r="E1137" s="35">
        <v>2494167</v>
      </c>
      <c r="F1137" s="36">
        <v>2494167</v>
      </c>
      <c r="G1137" s="37">
        <f t="shared" si="52"/>
        <v>174591.69</v>
      </c>
      <c r="H1137" s="38">
        <f>G1137*(1-'[1]Rapport Lottstift'!$Q$6)</f>
        <v>127118.61145126144</v>
      </c>
      <c r="I1137" s="39">
        <f t="shared" si="53"/>
        <v>125847.42533674883</v>
      </c>
      <c r="J1137" s="40">
        <f t="shared" si="54"/>
        <v>125847</v>
      </c>
      <c r="K1137" s="40">
        <v>125847</v>
      </c>
    </row>
    <row r="1138" spans="1:11" s="40" customFormat="1" x14ac:dyDescent="0.25">
      <c r="A1138" s="34" t="s">
        <v>947</v>
      </c>
      <c r="B1138" s="34" t="s">
        <v>3303</v>
      </c>
      <c r="C1138" s="34" t="s">
        <v>3304</v>
      </c>
      <c r="D1138" s="34" t="s">
        <v>3305</v>
      </c>
      <c r="E1138" s="35">
        <v>2490563</v>
      </c>
      <c r="F1138" s="36">
        <v>2490563</v>
      </c>
      <c r="G1138" s="37">
        <f t="shared" si="52"/>
        <v>174339.41</v>
      </c>
      <c r="H1138" s="38">
        <f>G1138*(1-'[1]Rapport Lottstift'!$Q$6)</f>
        <v>126934.92869238029</v>
      </c>
      <c r="I1138" s="39">
        <f t="shared" si="53"/>
        <v>125665.57940545648</v>
      </c>
      <c r="J1138" s="40">
        <f t="shared" si="54"/>
        <v>125665</v>
      </c>
      <c r="K1138" s="40">
        <v>125665</v>
      </c>
    </row>
    <row r="1139" spans="1:11" s="40" customFormat="1" x14ac:dyDescent="0.25">
      <c r="A1139" s="34" t="s">
        <v>947</v>
      </c>
      <c r="B1139" s="34" t="s">
        <v>3306</v>
      </c>
      <c r="C1139" s="34" t="s">
        <v>3307</v>
      </c>
      <c r="D1139" s="34" t="s">
        <v>3308</v>
      </c>
      <c r="E1139" s="35">
        <v>2479501</v>
      </c>
      <c r="F1139" s="36">
        <v>2479501</v>
      </c>
      <c r="G1139" s="37">
        <f t="shared" si="52"/>
        <v>173565.07</v>
      </c>
      <c r="H1139" s="38">
        <f>G1139*(1-'[1]Rapport Lottstift'!$Q$6)</f>
        <v>126371.1388259143</v>
      </c>
      <c r="I1139" s="39">
        <f t="shared" si="53"/>
        <v>125107.42743765515</v>
      </c>
      <c r="J1139" s="40">
        <f t="shared" si="54"/>
        <v>125107</v>
      </c>
      <c r="K1139" s="40">
        <v>125107</v>
      </c>
    </row>
    <row r="1140" spans="1:11" s="40" customFormat="1" x14ac:dyDescent="0.25">
      <c r="A1140" s="34" t="s">
        <v>947</v>
      </c>
      <c r="B1140" s="34" t="s">
        <v>3309</v>
      </c>
      <c r="C1140" s="34" t="s">
        <v>3310</v>
      </c>
      <c r="D1140" s="34" t="s">
        <v>3311</v>
      </c>
      <c r="E1140" s="35">
        <v>2478297</v>
      </c>
      <c r="F1140" s="36">
        <v>2478297</v>
      </c>
      <c r="G1140" s="37">
        <f t="shared" si="52"/>
        <v>173480.79</v>
      </c>
      <c r="H1140" s="38">
        <f>G1140*(1-'[1]Rapport Lottstift'!$Q$6)</f>
        <v>126309.77532932915</v>
      </c>
      <c r="I1140" s="39">
        <f t="shared" si="53"/>
        <v>125046.67757603586</v>
      </c>
      <c r="J1140" s="40">
        <f t="shared" si="54"/>
        <v>125046</v>
      </c>
      <c r="K1140" s="40">
        <v>125046</v>
      </c>
    </row>
    <row r="1141" spans="1:11" s="40" customFormat="1" x14ac:dyDescent="0.25">
      <c r="A1141" s="34" t="s">
        <v>947</v>
      </c>
      <c r="B1141" s="34" t="s">
        <v>3312</v>
      </c>
      <c r="C1141" s="34" t="s">
        <v>3313</v>
      </c>
      <c r="D1141" s="34" t="s">
        <v>3314</v>
      </c>
      <c r="E1141" s="35">
        <v>2477824</v>
      </c>
      <c r="F1141" s="36">
        <v>2477824</v>
      </c>
      <c r="G1141" s="37">
        <f t="shared" si="52"/>
        <v>173447.68000000002</v>
      </c>
      <c r="H1141" s="38">
        <f>G1141*(1-'[1]Rapport Lottstift'!$Q$6)</f>
        <v>126285.66824138498</v>
      </c>
      <c r="I1141" s="39">
        <f t="shared" si="53"/>
        <v>125022.81155897112</v>
      </c>
      <c r="J1141" s="40">
        <f t="shared" si="54"/>
        <v>125022</v>
      </c>
      <c r="K1141" s="40">
        <v>125022</v>
      </c>
    </row>
    <row r="1142" spans="1:11" s="40" customFormat="1" x14ac:dyDescent="0.25">
      <c r="A1142" s="34" t="s">
        <v>947</v>
      </c>
      <c r="B1142" s="34" t="s">
        <v>3315</v>
      </c>
      <c r="C1142" s="34" t="s">
        <v>3316</v>
      </c>
      <c r="D1142" s="34" t="s">
        <v>3317</v>
      </c>
      <c r="E1142" s="35">
        <v>2477815</v>
      </c>
      <c r="F1142" s="36">
        <v>2477815</v>
      </c>
      <c r="G1142" s="37">
        <f t="shared" si="52"/>
        <v>173447.05000000002</v>
      </c>
      <c r="H1142" s="38">
        <f>G1142*(1-'[1]Rapport Lottstift'!$Q$6)</f>
        <v>126285.20954415137</v>
      </c>
      <c r="I1142" s="39">
        <f t="shared" si="53"/>
        <v>125022.35744870985</v>
      </c>
      <c r="J1142" s="40">
        <f t="shared" si="54"/>
        <v>125022</v>
      </c>
      <c r="K1142" s="40">
        <v>125022</v>
      </c>
    </row>
    <row r="1143" spans="1:11" s="40" customFormat="1" x14ac:dyDescent="0.25">
      <c r="A1143" s="34" t="s">
        <v>947</v>
      </c>
      <c r="B1143" s="34" t="s">
        <v>3318</v>
      </c>
      <c r="C1143" s="34" t="s">
        <v>3319</v>
      </c>
      <c r="D1143" s="34" t="s">
        <v>3320</v>
      </c>
      <c r="E1143" s="35">
        <v>2472417</v>
      </c>
      <c r="F1143" s="36">
        <v>2472417</v>
      </c>
      <c r="G1143" s="37">
        <f t="shared" si="52"/>
        <v>173069.19</v>
      </c>
      <c r="H1143" s="38">
        <f>G1143*(1-'[1]Rapport Lottstift'!$Q$6)</f>
        <v>126010.09313670394</v>
      </c>
      <c r="I1143" s="39">
        <f t="shared" si="53"/>
        <v>124749.99220533691</v>
      </c>
      <c r="J1143" s="40">
        <f t="shared" si="54"/>
        <v>124749</v>
      </c>
      <c r="K1143" s="40">
        <v>124749</v>
      </c>
    </row>
    <row r="1144" spans="1:11" s="40" customFormat="1" x14ac:dyDescent="0.25">
      <c r="A1144" s="34" t="s">
        <v>947</v>
      </c>
      <c r="B1144" s="34" t="s">
        <v>3321</v>
      </c>
      <c r="C1144" s="34" t="s">
        <v>3322</v>
      </c>
      <c r="D1144" s="34" t="s">
        <v>3323</v>
      </c>
      <c r="E1144" s="35">
        <v>2468603</v>
      </c>
      <c r="F1144" s="36">
        <v>2468603</v>
      </c>
      <c r="G1144" s="37">
        <f t="shared" si="52"/>
        <v>172802.21000000002</v>
      </c>
      <c r="H1144" s="38">
        <f>G1144*(1-'[1]Rapport Lottstift'!$Q$6)</f>
        <v>125815.70744237189</v>
      </c>
      <c r="I1144" s="39">
        <f t="shared" si="53"/>
        <v>124557.55036794816</v>
      </c>
      <c r="J1144" s="40">
        <f t="shared" si="54"/>
        <v>124557</v>
      </c>
      <c r="K1144" s="40">
        <v>124557</v>
      </c>
    </row>
    <row r="1145" spans="1:11" s="40" customFormat="1" x14ac:dyDescent="0.25">
      <c r="A1145" s="34" t="s">
        <v>947</v>
      </c>
      <c r="B1145" s="34" t="s">
        <v>3324</v>
      </c>
      <c r="C1145" s="34" t="s">
        <v>3325</v>
      </c>
      <c r="D1145" s="34" t="s">
        <v>3326</v>
      </c>
      <c r="E1145" s="35">
        <v>2464410</v>
      </c>
      <c r="F1145" s="36">
        <v>2464410</v>
      </c>
      <c r="G1145" s="37">
        <f t="shared" si="52"/>
        <v>172508.7</v>
      </c>
      <c r="H1145" s="38">
        <f>G1145*(1-'[1]Rapport Lottstift'!$Q$6)</f>
        <v>125602.00549786891</v>
      </c>
      <c r="I1145" s="39">
        <f t="shared" si="53"/>
        <v>124345.98544289022</v>
      </c>
      <c r="J1145" s="40">
        <f t="shared" si="54"/>
        <v>124345</v>
      </c>
      <c r="K1145" s="40">
        <v>124345</v>
      </c>
    </row>
    <row r="1146" spans="1:11" s="40" customFormat="1" x14ac:dyDescent="0.25">
      <c r="A1146" s="34" t="s">
        <v>947</v>
      </c>
      <c r="B1146" s="34" t="s">
        <v>3327</v>
      </c>
      <c r="C1146" s="34" t="s">
        <v>3328</v>
      </c>
      <c r="D1146" s="34" t="s">
        <v>3329</v>
      </c>
      <c r="E1146" s="35">
        <v>2464093</v>
      </c>
      <c r="F1146" s="36">
        <v>2464093</v>
      </c>
      <c r="G1146" s="37">
        <f t="shared" si="52"/>
        <v>172486.51</v>
      </c>
      <c r="H1146" s="38">
        <f>G1146*(1-'[1]Rapport Lottstift'!$Q$6)</f>
        <v>125585.84916197398</v>
      </c>
      <c r="I1146" s="39">
        <f t="shared" si="53"/>
        <v>124329.99067035424</v>
      </c>
      <c r="J1146" s="40">
        <f t="shared" si="54"/>
        <v>124329</v>
      </c>
      <c r="K1146" s="40">
        <v>124329</v>
      </c>
    </row>
    <row r="1147" spans="1:11" s="40" customFormat="1" x14ac:dyDescent="0.25">
      <c r="A1147" s="34" t="s">
        <v>947</v>
      </c>
      <c r="B1147" s="34" t="s">
        <v>3330</v>
      </c>
      <c r="C1147" s="34" t="s">
        <v>3331</v>
      </c>
      <c r="D1147" s="34" t="s">
        <v>3332</v>
      </c>
      <c r="E1147" s="35">
        <v>2461124</v>
      </c>
      <c r="F1147" s="36">
        <v>2461124</v>
      </c>
      <c r="G1147" s="37">
        <f t="shared" si="52"/>
        <v>172278.68000000002</v>
      </c>
      <c r="H1147" s="38">
        <f>G1147*(1-'[1]Rapport Lottstift'!$Q$6)</f>
        <v>125434.53004124199</v>
      </c>
      <c r="I1147" s="39">
        <f t="shared" si="53"/>
        <v>124180.18474082957</v>
      </c>
      <c r="J1147" s="40">
        <f t="shared" si="54"/>
        <v>124180</v>
      </c>
      <c r="K1147" s="40">
        <v>124180</v>
      </c>
    </row>
    <row r="1148" spans="1:11" s="40" customFormat="1" x14ac:dyDescent="0.25">
      <c r="A1148" s="34" t="s">
        <v>947</v>
      </c>
      <c r="B1148" s="34" t="s">
        <v>3333</v>
      </c>
      <c r="C1148" s="34" t="s">
        <v>3334</v>
      </c>
      <c r="D1148" s="34" t="s">
        <v>3335</v>
      </c>
      <c r="E1148" s="35">
        <v>2455418</v>
      </c>
      <c r="F1148" s="36">
        <v>2455418</v>
      </c>
      <c r="G1148" s="37">
        <f t="shared" si="52"/>
        <v>171879.26</v>
      </c>
      <c r="H1148" s="38">
        <f>G1148*(1-'[1]Rapport Lottstift'!$Q$6)</f>
        <v>125143.71599513323</v>
      </c>
      <c r="I1148" s="39">
        <f t="shared" si="53"/>
        <v>123892.27883518189</v>
      </c>
      <c r="J1148" s="40">
        <f t="shared" si="54"/>
        <v>123892</v>
      </c>
      <c r="K1148" s="40">
        <v>123892</v>
      </c>
    </row>
    <row r="1149" spans="1:11" s="40" customFormat="1" x14ac:dyDescent="0.25">
      <c r="A1149" s="34" t="s">
        <v>947</v>
      </c>
      <c r="B1149" s="34" t="s">
        <v>3336</v>
      </c>
      <c r="C1149" s="34" t="s">
        <v>3337</v>
      </c>
      <c r="D1149" s="34" t="s">
        <v>3338</v>
      </c>
      <c r="E1149" s="35">
        <v>2452830</v>
      </c>
      <c r="F1149" s="36">
        <v>2452830</v>
      </c>
      <c r="G1149" s="37">
        <f t="shared" si="52"/>
        <v>171698.1</v>
      </c>
      <c r="H1149" s="38">
        <f>G1149*(1-'[1]Rapport Lottstift'!$Q$6)</f>
        <v>125011.81505729072</v>
      </c>
      <c r="I1149" s="39">
        <f t="shared" si="53"/>
        <v>123761.69690671781</v>
      </c>
      <c r="J1149" s="40">
        <f t="shared" si="54"/>
        <v>123761</v>
      </c>
      <c r="K1149" s="40">
        <v>123761</v>
      </c>
    </row>
    <row r="1150" spans="1:11" s="40" customFormat="1" x14ac:dyDescent="0.25">
      <c r="A1150" s="34" t="s">
        <v>947</v>
      </c>
      <c r="B1150" s="34" t="s">
        <v>3339</v>
      </c>
      <c r="C1150" s="34" t="s">
        <v>3340</v>
      </c>
      <c r="D1150" s="34" t="s">
        <v>3341</v>
      </c>
      <c r="E1150" s="35">
        <v>2442077</v>
      </c>
      <c r="F1150" s="36">
        <v>2442077</v>
      </c>
      <c r="G1150" s="37">
        <f t="shared" si="52"/>
        <v>170945.39</v>
      </c>
      <c r="H1150" s="38">
        <f>G1150*(1-'[1]Rapport Lottstift'!$Q$6)</f>
        <v>124463.77379584535</v>
      </c>
      <c r="I1150" s="39">
        <f t="shared" si="53"/>
        <v>123219.13605788689</v>
      </c>
      <c r="J1150" s="40">
        <f t="shared" si="54"/>
        <v>123219</v>
      </c>
      <c r="K1150" s="40">
        <v>123219</v>
      </c>
    </row>
    <row r="1151" spans="1:11" s="40" customFormat="1" x14ac:dyDescent="0.25">
      <c r="A1151" s="34" t="s">
        <v>947</v>
      </c>
      <c r="B1151" s="34" t="s">
        <v>3342</v>
      </c>
      <c r="C1151" s="34" t="s">
        <v>3343</v>
      </c>
      <c r="D1151" s="34" t="s">
        <v>3344</v>
      </c>
      <c r="E1151" s="35">
        <v>2441405</v>
      </c>
      <c r="F1151" s="36">
        <v>2441405</v>
      </c>
      <c r="G1151" s="37">
        <f t="shared" si="52"/>
        <v>170898.35</v>
      </c>
      <c r="H1151" s="38">
        <f>G1151*(1-'[1]Rapport Lottstift'!$Q$6)</f>
        <v>124429.52440240246</v>
      </c>
      <c r="I1151" s="39">
        <f t="shared" si="53"/>
        <v>123185.22915837844</v>
      </c>
      <c r="J1151" s="40">
        <f t="shared" si="54"/>
        <v>123185</v>
      </c>
      <c r="K1151" s="40">
        <v>123185</v>
      </c>
    </row>
    <row r="1152" spans="1:11" s="40" customFormat="1" x14ac:dyDescent="0.25">
      <c r="A1152" s="34" t="s">
        <v>947</v>
      </c>
      <c r="B1152" s="34" t="s">
        <v>3345</v>
      </c>
      <c r="C1152" s="34" t="s">
        <v>3346</v>
      </c>
      <c r="D1152" s="34" t="s">
        <v>3347</v>
      </c>
      <c r="E1152" s="35">
        <v>2440536</v>
      </c>
      <c r="F1152" s="36">
        <v>2440536</v>
      </c>
      <c r="G1152" s="37">
        <f t="shared" si="52"/>
        <v>170837.52000000002</v>
      </c>
      <c r="H1152" s="38">
        <f>G1152*(1-'[1]Rapport Lottstift'!$Q$6)</f>
        <v>124385.23463617946</v>
      </c>
      <c r="I1152" s="39">
        <f t="shared" si="53"/>
        <v>123141.38228981767</v>
      </c>
      <c r="J1152" s="40">
        <f t="shared" si="54"/>
        <v>123141</v>
      </c>
      <c r="K1152" s="40">
        <v>123141</v>
      </c>
    </row>
    <row r="1153" spans="1:11" s="40" customFormat="1" x14ac:dyDescent="0.25">
      <c r="A1153" s="34" t="s">
        <v>947</v>
      </c>
      <c r="B1153" s="34" t="s">
        <v>3348</v>
      </c>
      <c r="C1153" s="34" t="s">
        <v>3349</v>
      </c>
      <c r="D1153" s="34" t="s">
        <v>3350</v>
      </c>
      <c r="E1153" s="35">
        <v>2438094</v>
      </c>
      <c r="F1153" s="36">
        <v>2438094</v>
      </c>
      <c r="G1153" s="37">
        <f t="shared" si="52"/>
        <v>170666.58000000002</v>
      </c>
      <c r="H1153" s="38">
        <f>G1153*(1-'[1]Rapport Lottstift'!$Q$6)</f>
        <v>124260.77478679328</v>
      </c>
      <c r="I1153" s="39">
        <f t="shared" si="53"/>
        <v>123018.16703892534</v>
      </c>
      <c r="J1153" s="40">
        <f t="shared" si="54"/>
        <v>123018</v>
      </c>
      <c r="K1153" s="40">
        <v>123018</v>
      </c>
    </row>
    <row r="1154" spans="1:11" s="40" customFormat="1" x14ac:dyDescent="0.25">
      <c r="A1154" s="34" t="s">
        <v>947</v>
      </c>
      <c r="B1154" s="34" t="s">
        <v>3351</v>
      </c>
      <c r="C1154" s="34" t="s">
        <v>3352</v>
      </c>
      <c r="D1154" s="34" t="s">
        <v>3353</v>
      </c>
      <c r="E1154" s="35">
        <v>2437860</v>
      </c>
      <c r="F1154" s="36">
        <v>2437860</v>
      </c>
      <c r="G1154" s="37">
        <f t="shared" si="52"/>
        <v>170650.2</v>
      </c>
      <c r="H1154" s="38">
        <f>G1154*(1-'[1]Rapport Lottstift'!$Q$6)</f>
        <v>124248.84865871942</v>
      </c>
      <c r="I1154" s="39">
        <f t="shared" si="53"/>
        <v>123006.36017213222</v>
      </c>
      <c r="J1154" s="40">
        <f t="shared" si="54"/>
        <v>123006</v>
      </c>
      <c r="K1154" s="40">
        <v>123006</v>
      </c>
    </row>
    <row r="1155" spans="1:11" s="40" customFormat="1" x14ac:dyDescent="0.25">
      <c r="A1155" s="34" t="s">
        <v>947</v>
      </c>
      <c r="B1155" s="34" t="s">
        <v>3354</v>
      </c>
      <c r="C1155" s="34" t="s">
        <v>3355</v>
      </c>
      <c r="D1155" s="34" t="s">
        <v>3356</v>
      </c>
      <c r="E1155" s="35">
        <v>2435395</v>
      </c>
      <c r="F1155" s="36">
        <v>2435395</v>
      </c>
      <c r="G1155" s="37">
        <f t="shared" si="52"/>
        <v>170477.65000000002</v>
      </c>
      <c r="H1155" s="38">
        <f>G1155*(1-'[1]Rapport Lottstift'!$Q$6)</f>
        <v>124123.21658306957</v>
      </c>
      <c r="I1155" s="39">
        <f t="shared" si="53"/>
        <v>122881.98441723888</v>
      </c>
      <c r="J1155" s="40">
        <f t="shared" si="54"/>
        <v>122881</v>
      </c>
      <c r="K1155" s="40">
        <v>122881</v>
      </c>
    </row>
    <row r="1156" spans="1:11" s="40" customFormat="1" x14ac:dyDescent="0.25">
      <c r="A1156" s="34" t="s">
        <v>947</v>
      </c>
      <c r="B1156" s="34" t="s">
        <v>3357</v>
      </c>
      <c r="C1156" s="34" t="s">
        <v>3358</v>
      </c>
      <c r="D1156" s="34" t="s">
        <v>3359</v>
      </c>
      <c r="E1156" s="35">
        <v>2427629</v>
      </c>
      <c r="F1156" s="36">
        <v>2427629</v>
      </c>
      <c r="G1156" s="37">
        <f t="shared" si="52"/>
        <v>169934.03000000003</v>
      </c>
      <c r="H1156" s="38">
        <f>G1156*(1-'[1]Rapport Lottstift'!$Q$6)</f>
        <v>123727.41183682343</v>
      </c>
      <c r="I1156" s="39">
        <f t="shared" si="53"/>
        <v>122490.1377184552</v>
      </c>
      <c r="J1156" s="40">
        <f t="shared" si="54"/>
        <v>122490</v>
      </c>
      <c r="K1156" s="40">
        <v>122490</v>
      </c>
    </row>
    <row r="1157" spans="1:11" s="40" customFormat="1" x14ac:dyDescent="0.25">
      <c r="A1157" s="34" t="s">
        <v>947</v>
      </c>
      <c r="B1157" s="34" t="s">
        <v>3360</v>
      </c>
      <c r="C1157" s="34" t="s">
        <v>3361</v>
      </c>
      <c r="D1157" s="34" t="s">
        <v>3362</v>
      </c>
      <c r="E1157" s="35">
        <v>2550356</v>
      </c>
      <c r="F1157" s="35">
        <v>2550356</v>
      </c>
      <c r="G1157" s="37">
        <f t="shared" si="52"/>
        <v>178524.92</v>
      </c>
      <c r="H1157" s="38">
        <f>G1157*(1-'[1]Rapport Lottstift'!$Q$6)</f>
        <v>129982.36021340726</v>
      </c>
      <c r="I1157" s="39">
        <f t="shared" si="53"/>
        <v>128682.53661127319</v>
      </c>
      <c r="J1157" s="40">
        <f t="shared" si="54"/>
        <v>128682</v>
      </c>
      <c r="K1157" s="40">
        <v>128682</v>
      </c>
    </row>
    <row r="1158" spans="1:11" s="40" customFormat="1" x14ac:dyDescent="0.25">
      <c r="A1158" s="34" t="s">
        <v>947</v>
      </c>
      <c r="B1158" s="34" t="s">
        <v>3363</v>
      </c>
      <c r="C1158" s="34" t="s">
        <v>3364</v>
      </c>
      <c r="D1158" s="34" t="s">
        <v>3365</v>
      </c>
      <c r="E1158" s="35">
        <v>2424413</v>
      </c>
      <c r="F1158" s="36">
        <v>2424413</v>
      </c>
      <c r="G1158" s="37">
        <f t="shared" ref="G1158:G1221" si="55">F1158*0.07</f>
        <v>169708.91</v>
      </c>
      <c r="H1158" s="38">
        <f>G1158*(1-'[1]Rapport Lottstift'!$Q$6)</f>
        <v>123563.50402534677</v>
      </c>
      <c r="I1158" s="39">
        <f t="shared" ref="I1158:I1221" si="56">H1158*0.99</f>
        <v>122327.8689850933</v>
      </c>
      <c r="J1158" s="40">
        <f t="shared" ref="J1158:J1221" si="57">INT(I1158)</f>
        <v>122327</v>
      </c>
      <c r="K1158" s="40">
        <v>122327</v>
      </c>
    </row>
    <row r="1159" spans="1:11" s="40" customFormat="1" x14ac:dyDescent="0.25">
      <c r="A1159" s="34" t="s">
        <v>947</v>
      </c>
      <c r="B1159" s="34" t="s">
        <v>3366</v>
      </c>
      <c r="C1159" s="34" t="s">
        <v>3367</v>
      </c>
      <c r="D1159" s="34" t="s">
        <v>3368</v>
      </c>
      <c r="E1159" s="35">
        <v>2423079</v>
      </c>
      <c r="F1159" s="36">
        <v>2423079</v>
      </c>
      <c r="G1159" s="37">
        <f t="shared" si="55"/>
        <v>169615.53000000003</v>
      </c>
      <c r="H1159" s="38">
        <f>G1159*(1-'[1]Rapport Lottstift'!$Q$6)</f>
        <v>123495.51490205394</v>
      </c>
      <c r="I1159" s="39">
        <f t="shared" si="56"/>
        <v>122260.55975303341</v>
      </c>
      <c r="J1159" s="40">
        <f t="shared" si="57"/>
        <v>122260</v>
      </c>
      <c r="K1159" s="40">
        <v>122260</v>
      </c>
    </row>
    <row r="1160" spans="1:11" s="40" customFormat="1" x14ac:dyDescent="0.25">
      <c r="A1160" s="34" t="s">
        <v>947</v>
      </c>
      <c r="B1160" s="34" t="s">
        <v>3369</v>
      </c>
      <c r="C1160" s="34" t="s">
        <v>3370</v>
      </c>
      <c r="D1160" s="34" t="s">
        <v>3371</v>
      </c>
      <c r="E1160" s="35">
        <v>2419708</v>
      </c>
      <c r="F1160" s="36">
        <v>2419708</v>
      </c>
      <c r="G1160" s="37">
        <f t="shared" si="55"/>
        <v>169379.56000000003</v>
      </c>
      <c r="H1160" s="38">
        <f>G1160*(1-'[1]Rapport Lottstift'!$Q$6)</f>
        <v>123323.70730488734</v>
      </c>
      <c r="I1160" s="39">
        <f t="shared" si="56"/>
        <v>122090.47023183847</v>
      </c>
      <c r="J1160" s="40">
        <f t="shared" si="57"/>
        <v>122090</v>
      </c>
      <c r="K1160" s="40">
        <v>122090</v>
      </c>
    </row>
    <row r="1161" spans="1:11" s="40" customFormat="1" x14ac:dyDescent="0.25">
      <c r="A1161" s="34" t="s">
        <v>947</v>
      </c>
      <c r="B1161" s="34" t="s">
        <v>3372</v>
      </c>
      <c r="C1161" s="34" t="s">
        <v>3373</v>
      </c>
      <c r="D1161" s="34" t="s">
        <v>3374</v>
      </c>
      <c r="E1161" s="35">
        <v>2418923</v>
      </c>
      <c r="F1161" s="36">
        <v>2418923</v>
      </c>
      <c r="G1161" s="37">
        <f t="shared" si="55"/>
        <v>169324.61000000002</v>
      </c>
      <c r="H1161" s="38">
        <f>G1161*(1-'[1]Rapport Lottstift'!$Q$6)</f>
        <v>123283.69871284469</v>
      </c>
      <c r="I1161" s="39">
        <f t="shared" si="56"/>
        <v>122050.86172571624</v>
      </c>
      <c r="J1161" s="40">
        <f t="shared" si="57"/>
        <v>122050</v>
      </c>
      <c r="K1161" s="40">
        <v>122050</v>
      </c>
    </row>
    <row r="1162" spans="1:11" s="40" customFormat="1" x14ac:dyDescent="0.25">
      <c r="A1162" s="34" t="s">
        <v>947</v>
      </c>
      <c r="B1162" s="34" t="s">
        <v>3375</v>
      </c>
      <c r="C1162" s="34" t="s">
        <v>3376</v>
      </c>
      <c r="D1162" s="34" t="s">
        <v>3377</v>
      </c>
      <c r="E1162" s="35">
        <v>2418920</v>
      </c>
      <c r="F1162" s="36">
        <v>2418920</v>
      </c>
      <c r="G1162" s="37">
        <f t="shared" si="55"/>
        <v>169324.40000000002</v>
      </c>
      <c r="H1162" s="38">
        <f>G1162*(1-'[1]Rapport Lottstift'!$Q$6)</f>
        <v>123283.54581376682</v>
      </c>
      <c r="I1162" s="39">
        <f t="shared" si="56"/>
        <v>122050.71035562915</v>
      </c>
      <c r="J1162" s="40">
        <f t="shared" si="57"/>
        <v>122050</v>
      </c>
      <c r="K1162" s="40">
        <v>122050</v>
      </c>
    </row>
    <row r="1163" spans="1:11" s="40" customFormat="1" x14ac:dyDescent="0.25">
      <c r="A1163" s="34" t="s">
        <v>947</v>
      </c>
      <c r="B1163" s="34" t="s">
        <v>3378</v>
      </c>
      <c r="C1163" s="34" t="s">
        <v>3379</v>
      </c>
      <c r="D1163" s="34" t="s">
        <v>3380</v>
      </c>
      <c r="E1163" s="35">
        <v>2417138</v>
      </c>
      <c r="F1163" s="36">
        <v>2417138</v>
      </c>
      <c r="G1163" s="37">
        <f t="shared" si="55"/>
        <v>169199.66</v>
      </c>
      <c r="H1163" s="38">
        <f>G1163*(1-'[1]Rapport Lottstift'!$Q$6)</f>
        <v>123192.72376151202</v>
      </c>
      <c r="I1163" s="39">
        <f t="shared" si="56"/>
        <v>121960.7965238969</v>
      </c>
      <c r="J1163" s="40">
        <f t="shared" si="57"/>
        <v>121960</v>
      </c>
      <c r="K1163" s="40">
        <v>121960</v>
      </c>
    </row>
    <row r="1164" spans="1:11" s="40" customFormat="1" x14ac:dyDescent="0.25">
      <c r="A1164" s="34" t="s">
        <v>947</v>
      </c>
      <c r="B1164" s="34" t="s">
        <v>3381</v>
      </c>
      <c r="C1164" s="34" t="s">
        <v>3382</v>
      </c>
      <c r="D1164" s="34" t="s">
        <v>3383</v>
      </c>
      <c r="E1164" s="35">
        <v>2408345</v>
      </c>
      <c r="F1164" s="36">
        <v>2408345</v>
      </c>
      <c r="G1164" s="37">
        <f t="shared" si="55"/>
        <v>168584.15000000002</v>
      </c>
      <c r="H1164" s="38">
        <f>G1164*(1-'[1]Rapport Lottstift'!$Q$6)</f>
        <v>122744.57656427508</v>
      </c>
      <c r="I1164" s="39">
        <f t="shared" si="56"/>
        <v>121517.13079863232</v>
      </c>
      <c r="J1164" s="40">
        <f t="shared" si="57"/>
        <v>121517</v>
      </c>
      <c r="K1164" s="40">
        <v>121517</v>
      </c>
    </row>
    <row r="1165" spans="1:11" s="40" customFormat="1" x14ac:dyDescent="0.25">
      <c r="A1165" s="34" t="s">
        <v>947</v>
      </c>
      <c r="B1165" s="34" t="s">
        <v>3384</v>
      </c>
      <c r="C1165" s="34" t="s">
        <v>3385</v>
      </c>
      <c r="D1165" s="34" t="s">
        <v>3386</v>
      </c>
      <c r="E1165" s="35">
        <v>2403625</v>
      </c>
      <c r="F1165" s="36">
        <v>2403625</v>
      </c>
      <c r="G1165" s="37">
        <f t="shared" si="55"/>
        <v>168253.75000000003</v>
      </c>
      <c r="H1165" s="38">
        <f>G1165*(1-'[1]Rapport Lottstift'!$Q$6)</f>
        <v>122504.01534842628</v>
      </c>
      <c r="I1165" s="39">
        <f t="shared" si="56"/>
        <v>121278.97519494202</v>
      </c>
      <c r="J1165" s="40">
        <f t="shared" si="57"/>
        <v>121278</v>
      </c>
      <c r="K1165" s="40">
        <v>121278</v>
      </c>
    </row>
    <row r="1166" spans="1:11" s="40" customFormat="1" x14ac:dyDescent="0.25">
      <c r="A1166" s="34" t="s">
        <v>947</v>
      </c>
      <c r="B1166" s="34" t="s">
        <v>3387</v>
      </c>
      <c r="C1166" s="34" t="s">
        <v>3388</v>
      </c>
      <c r="D1166" s="34" t="s">
        <v>3389</v>
      </c>
      <c r="E1166" s="35">
        <v>2401011</v>
      </c>
      <c r="F1166" s="36">
        <v>2401011</v>
      </c>
      <c r="G1166" s="37">
        <f t="shared" si="55"/>
        <v>168070.77000000002</v>
      </c>
      <c r="H1166" s="38">
        <f>G1166*(1-'[1]Rapport Lottstift'!$Q$6)</f>
        <v>122370.78928524221</v>
      </c>
      <c r="I1166" s="39">
        <f t="shared" si="56"/>
        <v>121147.08139238978</v>
      </c>
      <c r="J1166" s="40">
        <f t="shared" si="57"/>
        <v>121147</v>
      </c>
      <c r="K1166" s="40">
        <v>121147</v>
      </c>
    </row>
    <row r="1167" spans="1:11" s="40" customFormat="1" x14ac:dyDescent="0.25">
      <c r="A1167" s="34" t="s">
        <v>947</v>
      </c>
      <c r="B1167" s="34" t="s">
        <v>3390</v>
      </c>
      <c r="C1167" s="34" t="s">
        <v>3391</v>
      </c>
      <c r="D1167" s="34" t="s">
        <v>3392</v>
      </c>
      <c r="E1167" s="35">
        <v>2399997</v>
      </c>
      <c r="F1167" s="36">
        <v>2399997</v>
      </c>
      <c r="G1167" s="37">
        <f t="shared" si="55"/>
        <v>167999.79</v>
      </c>
      <c r="H1167" s="38">
        <f>G1167*(1-'[1]Rapport Lottstift'!$Q$6)</f>
        <v>122319.10939692214</v>
      </c>
      <c r="I1167" s="39">
        <f t="shared" si="56"/>
        <v>121095.91830295292</v>
      </c>
      <c r="J1167" s="40">
        <f t="shared" si="57"/>
        <v>121095</v>
      </c>
      <c r="K1167" s="40">
        <v>121095</v>
      </c>
    </row>
    <row r="1168" spans="1:11" s="40" customFormat="1" x14ac:dyDescent="0.25">
      <c r="A1168" s="34" t="s">
        <v>947</v>
      </c>
      <c r="B1168" s="34" t="s">
        <v>3393</v>
      </c>
      <c r="C1168" s="34" t="s">
        <v>3394</v>
      </c>
      <c r="D1168" s="34" t="s">
        <v>3395</v>
      </c>
      <c r="E1168" s="35">
        <v>2399438</v>
      </c>
      <c r="F1168" s="36">
        <v>2399438</v>
      </c>
      <c r="G1168" s="37">
        <f t="shared" si="55"/>
        <v>167960.66</v>
      </c>
      <c r="H1168" s="38">
        <f>G1168*(1-'[1]Rapport Lottstift'!$Q$6)</f>
        <v>122290.61920207903</v>
      </c>
      <c r="I1168" s="39">
        <f t="shared" si="56"/>
        <v>121067.71301005824</v>
      </c>
      <c r="J1168" s="40">
        <f t="shared" si="57"/>
        <v>121067</v>
      </c>
      <c r="K1168" s="40">
        <v>121067</v>
      </c>
    </row>
    <row r="1169" spans="1:11" s="40" customFormat="1" x14ac:dyDescent="0.25">
      <c r="A1169" s="34" t="s">
        <v>947</v>
      </c>
      <c r="B1169" s="34" t="s">
        <v>3396</v>
      </c>
      <c r="C1169" s="34" t="s">
        <v>3397</v>
      </c>
      <c r="D1169" s="34" t="s">
        <v>3398</v>
      </c>
      <c r="E1169" s="35">
        <v>2397960</v>
      </c>
      <c r="F1169" s="36">
        <v>2397960</v>
      </c>
      <c r="G1169" s="37">
        <f t="shared" si="55"/>
        <v>167857.2</v>
      </c>
      <c r="H1169" s="38">
        <f>G1169*(1-'[1]Rapport Lottstift'!$Q$6)</f>
        <v>122215.29092304842</v>
      </c>
      <c r="I1169" s="39">
        <f t="shared" si="56"/>
        <v>120993.13801381794</v>
      </c>
      <c r="J1169" s="40">
        <f t="shared" si="57"/>
        <v>120993</v>
      </c>
      <c r="K1169" s="40">
        <v>120993</v>
      </c>
    </row>
    <row r="1170" spans="1:11" s="40" customFormat="1" x14ac:dyDescent="0.25">
      <c r="A1170" s="34" t="s">
        <v>947</v>
      </c>
      <c r="B1170" s="34" t="s">
        <v>3399</v>
      </c>
      <c r="C1170" s="34" t="s">
        <v>3400</v>
      </c>
      <c r="D1170" s="34" t="s">
        <v>3401</v>
      </c>
      <c r="E1170" s="35">
        <v>2393243</v>
      </c>
      <c r="F1170" s="36">
        <v>2393243</v>
      </c>
      <c r="G1170" s="37">
        <f t="shared" si="55"/>
        <v>167527.01</v>
      </c>
      <c r="H1170" s="38">
        <f>G1170*(1-'[1]Rapport Lottstift'!$Q$6)</f>
        <v>121974.88260627749</v>
      </c>
      <c r="I1170" s="39">
        <f t="shared" si="56"/>
        <v>120755.13378021472</v>
      </c>
      <c r="J1170" s="40">
        <f t="shared" si="57"/>
        <v>120755</v>
      </c>
      <c r="K1170" s="40">
        <v>120755</v>
      </c>
    </row>
    <row r="1171" spans="1:11" s="40" customFormat="1" x14ac:dyDescent="0.25">
      <c r="A1171" s="34" t="s">
        <v>947</v>
      </c>
      <c r="B1171" s="34" t="s">
        <v>3402</v>
      </c>
      <c r="C1171" s="34" t="s">
        <v>3403</v>
      </c>
      <c r="D1171" s="34" t="s">
        <v>3404</v>
      </c>
      <c r="E1171" s="35">
        <v>2392075</v>
      </c>
      <c r="F1171" s="36">
        <v>2392075</v>
      </c>
      <c r="G1171" s="37">
        <f t="shared" si="55"/>
        <v>167445.25000000003</v>
      </c>
      <c r="H1171" s="38">
        <f>G1171*(1-'[1]Rapport Lottstift'!$Q$6)</f>
        <v>121915.35389862678</v>
      </c>
      <c r="I1171" s="39">
        <f t="shared" si="56"/>
        <v>120696.20035964051</v>
      </c>
      <c r="J1171" s="40">
        <f t="shared" si="57"/>
        <v>120696</v>
      </c>
      <c r="K1171" s="40">
        <v>120696</v>
      </c>
    </row>
    <row r="1172" spans="1:11" s="40" customFormat="1" x14ac:dyDescent="0.25">
      <c r="A1172" s="34" t="s">
        <v>947</v>
      </c>
      <c r="B1172" s="34" t="s">
        <v>3405</v>
      </c>
      <c r="C1172" s="34" t="s">
        <v>3406</v>
      </c>
      <c r="D1172" s="34" t="s">
        <v>3407</v>
      </c>
      <c r="E1172" s="35">
        <v>2389794</v>
      </c>
      <c r="F1172" s="36">
        <v>2389794</v>
      </c>
      <c r="G1172" s="37">
        <f t="shared" si="55"/>
        <v>167285.58000000002</v>
      </c>
      <c r="H1172" s="38">
        <f>G1172*(1-'[1]Rapport Lottstift'!$Q$6)</f>
        <v>121799.09963308628</v>
      </c>
      <c r="I1172" s="39">
        <f t="shared" si="56"/>
        <v>120581.10863675542</v>
      </c>
      <c r="J1172" s="40">
        <f t="shared" si="57"/>
        <v>120581</v>
      </c>
      <c r="K1172" s="40">
        <v>120581</v>
      </c>
    </row>
    <row r="1173" spans="1:11" s="40" customFormat="1" x14ac:dyDescent="0.25">
      <c r="A1173" s="34" t="s">
        <v>947</v>
      </c>
      <c r="B1173" s="34" t="s">
        <v>3408</v>
      </c>
      <c r="C1173" s="34" t="s">
        <v>3409</v>
      </c>
      <c r="D1173" s="34" t="s">
        <v>3410</v>
      </c>
      <c r="E1173" s="35">
        <v>2385632</v>
      </c>
      <c r="F1173" s="36">
        <v>2385632</v>
      </c>
      <c r="G1173" s="37">
        <f t="shared" si="55"/>
        <v>166994.24000000002</v>
      </c>
      <c r="H1173" s="38">
        <f>G1173*(1-'[1]Rapport Lottstift'!$Q$6)</f>
        <v>121586.9776457213</v>
      </c>
      <c r="I1173" s="39">
        <f t="shared" si="56"/>
        <v>120371.10786926409</v>
      </c>
      <c r="J1173" s="40">
        <f t="shared" si="57"/>
        <v>120371</v>
      </c>
      <c r="K1173" s="40">
        <v>120371</v>
      </c>
    </row>
    <row r="1174" spans="1:11" s="40" customFormat="1" x14ac:dyDescent="0.25">
      <c r="A1174" s="34" t="s">
        <v>947</v>
      </c>
      <c r="B1174" s="34" t="s">
        <v>3411</v>
      </c>
      <c r="C1174" s="34" t="s">
        <v>3412</v>
      </c>
      <c r="D1174" s="34" t="s">
        <v>3413</v>
      </c>
      <c r="E1174" s="35">
        <v>2378850</v>
      </c>
      <c r="F1174" s="36">
        <v>2378850</v>
      </c>
      <c r="G1174" s="37">
        <f t="shared" si="55"/>
        <v>166519.50000000003</v>
      </c>
      <c r="H1174" s="38">
        <f>G1174*(1-'[1]Rapport Lottstift'!$Q$6)</f>
        <v>121241.32379701652</v>
      </c>
      <c r="I1174" s="39">
        <f t="shared" si="56"/>
        <v>120028.91055904636</v>
      </c>
      <c r="J1174" s="40">
        <f t="shared" si="57"/>
        <v>120028</v>
      </c>
      <c r="K1174" s="40">
        <v>120028</v>
      </c>
    </row>
    <row r="1175" spans="1:11" s="40" customFormat="1" x14ac:dyDescent="0.25">
      <c r="A1175" s="34" t="s">
        <v>947</v>
      </c>
      <c r="B1175" s="34" t="s">
        <v>3414</v>
      </c>
      <c r="C1175" s="34" t="s">
        <v>3415</v>
      </c>
      <c r="D1175" s="34" t="s">
        <v>3416</v>
      </c>
      <c r="E1175" s="35">
        <v>2378409</v>
      </c>
      <c r="F1175" s="36">
        <v>2378409</v>
      </c>
      <c r="G1175" s="37">
        <f t="shared" si="55"/>
        <v>166488.63</v>
      </c>
      <c r="H1175" s="38">
        <f>G1175*(1-'[1]Rapport Lottstift'!$Q$6)</f>
        <v>121218.84763256962</v>
      </c>
      <c r="I1175" s="39">
        <f t="shared" si="56"/>
        <v>120006.65915624393</v>
      </c>
      <c r="J1175" s="40">
        <f t="shared" si="57"/>
        <v>120006</v>
      </c>
      <c r="K1175" s="40">
        <v>120006</v>
      </c>
    </row>
    <row r="1176" spans="1:11" s="40" customFormat="1" x14ac:dyDescent="0.25">
      <c r="A1176" s="34" t="s">
        <v>947</v>
      </c>
      <c r="B1176" s="34" t="s">
        <v>3417</v>
      </c>
      <c r="C1176" s="34" t="s">
        <v>3418</v>
      </c>
      <c r="D1176" s="34" t="s">
        <v>3419</v>
      </c>
      <c r="E1176" s="35">
        <v>2378362</v>
      </c>
      <c r="F1176" s="36">
        <v>2378362</v>
      </c>
      <c r="G1176" s="37">
        <f t="shared" si="55"/>
        <v>166485.34000000003</v>
      </c>
      <c r="H1176" s="38">
        <f>G1176*(1-'[1]Rapport Lottstift'!$Q$6)</f>
        <v>121216.45221368301</v>
      </c>
      <c r="I1176" s="39">
        <f t="shared" si="56"/>
        <v>120004.28769154617</v>
      </c>
      <c r="J1176" s="40">
        <f t="shared" si="57"/>
        <v>120004</v>
      </c>
      <c r="K1176" s="40">
        <v>120004</v>
      </c>
    </row>
    <row r="1177" spans="1:11" s="40" customFormat="1" x14ac:dyDescent="0.25">
      <c r="A1177" s="34" t="s">
        <v>947</v>
      </c>
      <c r="B1177" s="34" t="s">
        <v>3420</v>
      </c>
      <c r="C1177" s="34" t="s">
        <v>3421</v>
      </c>
      <c r="D1177" s="34" t="s">
        <v>3422</v>
      </c>
      <c r="E1177" s="35">
        <v>2376796</v>
      </c>
      <c r="F1177" s="36">
        <v>2376796</v>
      </c>
      <c r="G1177" s="37">
        <f t="shared" si="55"/>
        <v>166375.72000000003</v>
      </c>
      <c r="H1177" s="38">
        <f>G1177*(1-'[1]Rapport Lottstift'!$Q$6)</f>
        <v>121136.63889503486</v>
      </c>
      <c r="I1177" s="39">
        <f t="shared" si="56"/>
        <v>119925.27250608451</v>
      </c>
      <c r="J1177" s="40">
        <f t="shared" si="57"/>
        <v>119925</v>
      </c>
      <c r="K1177" s="40">
        <v>119925</v>
      </c>
    </row>
    <row r="1178" spans="1:11" s="40" customFormat="1" x14ac:dyDescent="0.25">
      <c r="A1178" s="34" t="s">
        <v>947</v>
      </c>
      <c r="B1178" s="34" t="s">
        <v>3423</v>
      </c>
      <c r="C1178" s="34" t="s">
        <v>3424</v>
      </c>
      <c r="D1178" s="34" t="s">
        <v>3425</v>
      </c>
      <c r="E1178" s="35">
        <v>2370126</v>
      </c>
      <c r="F1178" s="36">
        <v>2370126</v>
      </c>
      <c r="G1178" s="37">
        <f t="shared" si="55"/>
        <v>165908.82</v>
      </c>
      <c r="H1178" s="38">
        <f>G1178*(1-'[1]Rapport Lottstift'!$Q$6)</f>
        <v>120796.69327857056</v>
      </c>
      <c r="I1178" s="39">
        <f t="shared" si="56"/>
        <v>119588.72634578485</v>
      </c>
      <c r="J1178" s="40">
        <f t="shared" si="57"/>
        <v>119588</v>
      </c>
      <c r="K1178" s="40">
        <v>119588</v>
      </c>
    </row>
    <row r="1179" spans="1:11" s="40" customFormat="1" x14ac:dyDescent="0.25">
      <c r="A1179" s="34" t="s">
        <v>947</v>
      </c>
      <c r="B1179" s="34" t="s">
        <v>3426</v>
      </c>
      <c r="C1179" s="34" t="s">
        <v>3427</v>
      </c>
      <c r="D1179" s="34" t="s">
        <v>3428</v>
      </c>
      <c r="E1179" s="35">
        <v>2361464</v>
      </c>
      <c r="F1179" s="36">
        <v>2361464</v>
      </c>
      <c r="G1179" s="37">
        <f t="shared" si="55"/>
        <v>165302.48000000001</v>
      </c>
      <c r="H1179" s="38">
        <f>G1179*(1-'[1]Rapport Lottstift'!$Q$6)</f>
        <v>120355.22267440057</v>
      </c>
      <c r="I1179" s="39">
        <f t="shared" si="56"/>
        <v>119151.67044765656</v>
      </c>
      <c r="J1179" s="40">
        <f t="shared" si="57"/>
        <v>119151</v>
      </c>
      <c r="K1179" s="40">
        <v>119151</v>
      </c>
    </row>
    <row r="1180" spans="1:11" s="40" customFormat="1" x14ac:dyDescent="0.25">
      <c r="A1180" s="34" t="s">
        <v>947</v>
      </c>
      <c r="B1180" s="34" t="s">
        <v>3429</v>
      </c>
      <c r="C1180" s="34" t="s">
        <v>3430</v>
      </c>
      <c r="D1180" s="34" t="s">
        <v>3431</v>
      </c>
      <c r="E1180" s="35">
        <v>2353496</v>
      </c>
      <c r="F1180" s="36">
        <v>2353496</v>
      </c>
      <c r="G1180" s="37">
        <f t="shared" si="55"/>
        <v>164744.72</v>
      </c>
      <c r="H1180" s="38">
        <f>G1180*(1-'[1]Rapport Lottstift'!$Q$6)</f>
        <v>119949.12272357785</v>
      </c>
      <c r="I1180" s="39">
        <f t="shared" si="56"/>
        <v>118749.63149634207</v>
      </c>
      <c r="J1180" s="40">
        <f t="shared" si="57"/>
        <v>118749</v>
      </c>
      <c r="K1180" s="40">
        <v>118749</v>
      </c>
    </row>
    <row r="1181" spans="1:11" s="40" customFormat="1" x14ac:dyDescent="0.25">
      <c r="A1181" s="34" t="s">
        <v>947</v>
      </c>
      <c r="B1181" s="34" t="s">
        <v>3432</v>
      </c>
      <c r="C1181" s="34" t="s">
        <v>3433</v>
      </c>
      <c r="D1181" s="34" t="s">
        <v>3434</v>
      </c>
      <c r="E1181" s="35">
        <v>2353219</v>
      </c>
      <c r="F1181" s="36">
        <v>2353219</v>
      </c>
      <c r="G1181" s="37">
        <f t="shared" si="55"/>
        <v>164725.33000000002</v>
      </c>
      <c r="H1181" s="38">
        <f>G1181*(1-'[1]Rapport Lottstift'!$Q$6)</f>
        <v>119935.00504205453</v>
      </c>
      <c r="I1181" s="39">
        <f t="shared" si="56"/>
        <v>118735.65499163399</v>
      </c>
      <c r="J1181" s="40">
        <f t="shared" si="57"/>
        <v>118735</v>
      </c>
      <c r="K1181" s="40">
        <v>118735</v>
      </c>
    </row>
    <row r="1182" spans="1:11" s="40" customFormat="1" x14ac:dyDescent="0.25">
      <c r="A1182" s="34" t="s">
        <v>947</v>
      </c>
      <c r="B1182" s="34" t="s">
        <v>3435</v>
      </c>
      <c r="C1182" s="34" t="s">
        <v>3436</v>
      </c>
      <c r="D1182" s="34" t="s">
        <v>3437</v>
      </c>
      <c r="E1182" s="35">
        <v>2343852</v>
      </c>
      <c r="F1182" s="36">
        <v>2343852</v>
      </c>
      <c r="G1182" s="37">
        <f t="shared" si="55"/>
        <v>164069.64000000001</v>
      </c>
      <c r="H1182" s="38">
        <f>G1182*(1-'[1]Rapport Lottstift'!$Q$6)</f>
        <v>119457.6031545851</v>
      </c>
      <c r="I1182" s="39">
        <f t="shared" si="56"/>
        <v>118263.02712303925</v>
      </c>
      <c r="J1182" s="40">
        <f t="shared" si="57"/>
        <v>118263</v>
      </c>
      <c r="K1182" s="40">
        <v>118263</v>
      </c>
    </row>
    <row r="1183" spans="1:11" s="40" customFormat="1" x14ac:dyDescent="0.25">
      <c r="A1183" s="34" t="s">
        <v>947</v>
      </c>
      <c r="B1183" s="34" t="s">
        <v>3438</v>
      </c>
      <c r="C1183" s="34" t="s">
        <v>3439</v>
      </c>
      <c r="D1183" s="34" t="s">
        <v>3440</v>
      </c>
      <c r="E1183" s="35">
        <v>2337150</v>
      </c>
      <c r="F1183" s="36">
        <v>2337150</v>
      </c>
      <c r="G1183" s="37">
        <f t="shared" si="55"/>
        <v>163600.50000000003</v>
      </c>
      <c r="H1183" s="38">
        <f>G1183*(1-'[1]Rapport Lottstift'!$Q$6)</f>
        <v>119116.02661462352</v>
      </c>
      <c r="I1183" s="39">
        <f t="shared" si="56"/>
        <v>117924.86634847728</v>
      </c>
      <c r="J1183" s="40">
        <f t="shared" si="57"/>
        <v>117924</v>
      </c>
      <c r="K1183" s="40">
        <v>117924</v>
      </c>
    </row>
    <row r="1184" spans="1:11" s="40" customFormat="1" x14ac:dyDescent="0.25">
      <c r="A1184" s="34" t="s">
        <v>947</v>
      </c>
      <c r="B1184" s="34" t="s">
        <v>3441</v>
      </c>
      <c r="C1184" s="34" t="s">
        <v>3442</v>
      </c>
      <c r="D1184" s="34" t="s">
        <v>3443</v>
      </c>
      <c r="E1184" s="35">
        <v>2332939</v>
      </c>
      <c r="F1184" s="36">
        <v>2332939</v>
      </c>
      <c r="G1184" s="37">
        <f t="shared" si="55"/>
        <v>163305.73000000001</v>
      </c>
      <c r="H1184" s="38">
        <f>G1184*(1-'[1]Rapport Lottstift'!$Q$6)</f>
        <v>118901.40727565333</v>
      </c>
      <c r="I1184" s="39">
        <f t="shared" si="56"/>
        <v>117712.3932028968</v>
      </c>
      <c r="J1184" s="40">
        <f t="shared" si="57"/>
        <v>117712</v>
      </c>
      <c r="K1184" s="40">
        <v>117712</v>
      </c>
    </row>
    <row r="1185" spans="1:11" s="40" customFormat="1" x14ac:dyDescent="0.25">
      <c r="A1185" s="34" t="s">
        <v>947</v>
      </c>
      <c r="B1185" s="34" t="s">
        <v>3444</v>
      </c>
      <c r="C1185" s="34" t="s">
        <v>3445</v>
      </c>
      <c r="D1185" s="34" t="s">
        <v>3446</v>
      </c>
      <c r="E1185" s="35">
        <v>2332672</v>
      </c>
      <c r="F1185" s="36">
        <v>2332672</v>
      </c>
      <c r="G1185" s="37">
        <f t="shared" si="55"/>
        <v>163287.04000000001</v>
      </c>
      <c r="H1185" s="38">
        <f>G1185*(1-'[1]Rapport Lottstift'!$Q$6)</f>
        <v>118887.79925772289</v>
      </c>
      <c r="I1185" s="39">
        <f t="shared" si="56"/>
        <v>117698.92126514566</v>
      </c>
      <c r="J1185" s="40">
        <f t="shared" si="57"/>
        <v>117698</v>
      </c>
      <c r="K1185" s="40">
        <v>117698</v>
      </c>
    </row>
    <row r="1186" spans="1:11" s="40" customFormat="1" x14ac:dyDescent="0.25">
      <c r="A1186" s="34" t="s">
        <v>947</v>
      </c>
      <c r="B1186" s="34" t="s">
        <v>3447</v>
      </c>
      <c r="C1186" s="34" t="s">
        <v>3448</v>
      </c>
      <c r="D1186" s="34" t="s">
        <v>3449</v>
      </c>
      <c r="E1186" s="35">
        <v>2326098</v>
      </c>
      <c r="F1186" s="36">
        <v>2326098</v>
      </c>
      <c r="G1186" s="37">
        <f t="shared" si="55"/>
        <v>162826.86000000002</v>
      </c>
      <c r="H1186" s="38">
        <f>G1186*(1-'[1]Rapport Lottstift'!$Q$6)</f>
        <v>118552.74641175044</v>
      </c>
      <c r="I1186" s="39">
        <f t="shared" si="56"/>
        <v>117367.21894763294</v>
      </c>
      <c r="J1186" s="40">
        <f t="shared" si="57"/>
        <v>117367</v>
      </c>
      <c r="K1186" s="40">
        <v>117367</v>
      </c>
    </row>
    <row r="1187" spans="1:11" s="40" customFormat="1" x14ac:dyDescent="0.25">
      <c r="A1187" s="34" t="s">
        <v>947</v>
      </c>
      <c r="B1187" s="34" t="s">
        <v>3450</v>
      </c>
      <c r="C1187" s="34" t="s">
        <v>3451</v>
      </c>
      <c r="D1187" s="34" t="s">
        <v>3452</v>
      </c>
      <c r="E1187" s="35">
        <v>2324263</v>
      </c>
      <c r="F1187" s="36">
        <v>2324263</v>
      </c>
      <c r="G1187" s="37">
        <f t="shared" si="55"/>
        <v>162698.41</v>
      </c>
      <c r="H1187" s="38">
        <f>G1187*(1-'[1]Rapport Lottstift'!$Q$6)</f>
        <v>118459.22314245328</v>
      </c>
      <c r="I1187" s="39">
        <f t="shared" si="56"/>
        <v>117274.63091102874</v>
      </c>
      <c r="J1187" s="40">
        <f t="shared" si="57"/>
        <v>117274</v>
      </c>
      <c r="K1187" s="40">
        <v>117274</v>
      </c>
    </row>
    <row r="1188" spans="1:11" s="40" customFormat="1" x14ac:dyDescent="0.25">
      <c r="A1188" s="34" t="s">
        <v>947</v>
      </c>
      <c r="B1188" s="34" t="s">
        <v>3453</v>
      </c>
      <c r="C1188" s="34" t="s">
        <v>3454</v>
      </c>
      <c r="D1188" s="34" t="s">
        <v>3455</v>
      </c>
      <c r="E1188" s="35">
        <v>2310008</v>
      </c>
      <c r="F1188" s="36">
        <v>2310008</v>
      </c>
      <c r="G1188" s="37">
        <f t="shared" si="55"/>
        <v>161700.56000000003</v>
      </c>
      <c r="H1188" s="38">
        <f>G1188*(1-'[1]Rapport Lottstift'!$Q$6)</f>
        <v>117732.69769077435</v>
      </c>
      <c r="I1188" s="39">
        <f t="shared" si="56"/>
        <v>116555.37071386661</v>
      </c>
      <c r="J1188" s="40">
        <f t="shared" si="57"/>
        <v>116555</v>
      </c>
      <c r="K1188" s="40">
        <v>116555</v>
      </c>
    </row>
    <row r="1189" spans="1:11" s="40" customFormat="1" x14ac:dyDescent="0.25">
      <c r="A1189" s="34" t="s">
        <v>947</v>
      </c>
      <c r="B1189" s="34" t="s">
        <v>3456</v>
      </c>
      <c r="C1189" s="34" t="s">
        <v>3457</v>
      </c>
      <c r="D1189" s="34" t="s">
        <v>3458</v>
      </c>
      <c r="E1189" s="35">
        <v>2306935</v>
      </c>
      <c r="F1189" s="36">
        <v>2306935</v>
      </c>
      <c r="G1189" s="37">
        <f t="shared" si="55"/>
        <v>161485.45000000001</v>
      </c>
      <c r="H1189" s="38">
        <f>G1189*(1-'[1]Rapport Lottstift'!$Q$6)</f>
        <v>117576.07806867617</v>
      </c>
      <c r="I1189" s="39">
        <f t="shared" si="56"/>
        <v>116400.31728798941</v>
      </c>
      <c r="J1189" s="40">
        <f t="shared" si="57"/>
        <v>116400</v>
      </c>
      <c r="K1189" s="40">
        <v>116400</v>
      </c>
    </row>
    <row r="1190" spans="1:11" s="40" customFormat="1" x14ac:dyDescent="0.25">
      <c r="A1190" s="34" t="s">
        <v>947</v>
      </c>
      <c r="B1190" s="34" t="s">
        <v>3459</v>
      </c>
      <c r="C1190" s="34" t="s">
        <v>3460</v>
      </c>
      <c r="D1190" s="34" t="s">
        <v>3461</v>
      </c>
      <c r="E1190" s="35">
        <v>2306819</v>
      </c>
      <c r="F1190" s="36">
        <v>2306819</v>
      </c>
      <c r="G1190" s="37">
        <f t="shared" si="55"/>
        <v>161477.33000000002</v>
      </c>
      <c r="H1190" s="38">
        <f>G1190*(1-'[1]Rapport Lottstift'!$Q$6)</f>
        <v>117570.16597099853</v>
      </c>
      <c r="I1190" s="39">
        <f t="shared" si="56"/>
        <v>116394.46431128854</v>
      </c>
      <c r="J1190" s="40">
        <f t="shared" si="57"/>
        <v>116394</v>
      </c>
      <c r="K1190" s="40">
        <v>116394</v>
      </c>
    </row>
    <row r="1191" spans="1:11" s="40" customFormat="1" x14ac:dyDescent="0.25">
      <c r="A1191" s="34" t="s">
        <v>947</v>
      </c>
      <c r="B1191" s="34" t="s">
        <v>3462</v>
      </c>
      <c r="C1191" s="34" t="s">
        <v>3463</v>
      </c>
      <c r="D1191" s="34" t="s">
        <v>3464</v>
      </c>
      <c r="E1191" s="35">
        <v>2303815</v>
      </c>
      <c r="F1191" s="36">
        <v>2303815</v>
      </c>
      <c r="G1191" s="37">
        <f t="shared" si="55"/>
        <v>161267.05000000002</v>
      </c>
      <c r="H1191" s="38">
        <f>G1191*(1-'[1]Rapport Lottstift'!$Q$6)</f>
        <v>117417.06302769137</v>
      </c>
      <c r="I1191" s="39">
        <f t="shared" si="56"/>
        <v>116242.89239741446</v>
      </c>
      <c r="J1191" s="40">
        <f t="shared" si="57"/>
        <v>116242</v>
      </c>
      <c r="K1191" s="40">
        <v>116242</v>
      </c>
    </row>
    <row r="1192" spans="1:11" s="40" customFormat="1" x14ac:dyDescent="0.25">
      <c r="A1192" s="34" t="s">
        <v>947</v>
      </c>
      <c r="B1192" s="34" t="s">
        <v>3465</v>
      </c>
      <c r="C1192" s="34" t="s">
        <v>3466</v>
      </c>
      <c r="D1192" s="34" t="s">
        <v>3467</v>
      </c>
      <c r="E1192" s="35">
        <v>2300025</v>
      </c>
      <c r="F1192" s="36">
        <v>2300025</v>
      </c>
      <c r="G1192" s="37">
        <f t="shared" si="55"/>
        <v>161001.75000000003</v>
      </c>
      <c r="H1192" s="38">
        <f>G1192*(1-'[1]Rapport Lottstift'!$Q$6)</f>
        <v>117223.90052598227</v>
      </c>
      <c r="I1192" s="39">
        <f t="shared" si="56"/>
        <v>116051.66152072245</v>
      </c>
      <c r="J1192" s="40">
        <f t="shared" si="57"/>
        <v>116051</v>
      </c>
      <c r="K1192" s="40">
        <v>116051</v>
      </c>
    </row>
    <row r="1193" spans="1:11" s="40" customFormat="1" x14ac:dyDescent="0.25">
      <c r="A1193" s="34" t="s">
        <v>947</v>
      </c>
      <c r="B1193" s="34" t="s">
        <v>3468</v>
      </c>
      <c r="C1193" s="34" t="s">
        <v>3469</v>
      </c>
      <c r="D1193" s="34" t="s">
        <v>3470</v>
      </c>
      <c r="E1193" s="35">
        <v>2297373</v>
      </c>
      <c r="F1193" s="36">
        <v>2297373</v>
      </c>
      <c r="G1193" s="37">
        <f t="shared" si="55"/>
        <v>160816.11000000002</v>
      </c>
      <c r="H1193" s="38">
        <f>G1193*(1-'[1]Rapport Lottstift'!$Q$6)</f>
        <v>117088.73774114519</v>
      </c>
      <c r="I1193" s="39">
        <f t="shared" si="56"/>
        <v>115917.85036373374</v>
      </c>
      <c r="J1193" s="40">
        <f t="shared" si="57"/>
        <v>115917</v>
      </c>
      <c r="K1193" s="40">
        <v>115917</v>
      </c>
    </row>
    <row r="1194" spans="1:11" s="40" customFormat="1" x14ac:dyDescent="0.25">
      <c r="A1194" s="34" t="s">
        <v>947</v>
      </c>
      <c r="B1194" s="34" t="s">
        <v>3471</v>
      </c>
      <c r="C1194" s="34" t="s">
        <v>3472</v>
      </c>
      <c r="D1194" s="34" t="s">
        <v>3473</v>
      </c>
      <c r="E1194" s="35">
        <v>2292807</v>
      </c>
      <c r="F1194" s="36">
        <v>2292807</v>
      </c>
      <c r="G1194" s="37">
        <f t="shared" si="55"/>
        <v>160496.49000000002</v>
      </c>
      <c r="H1194" s="38">
        <f>G1194*(1-'[1]Rapport Lottstift'!$Q$6)</f>
        <v>116856.02534462705</v>
      </c>
      <c r="I1194" s="39">
        <f t="shared" si="56"/>
        <v>115687.46509118078</v>
      </c>
      <c r="J1194" s="40">
        <f t="shared" si="57"/>
        <v>115687</v>
      </c>
      <c r="K1194" s="40">
        <v>115687</v>
      </c>
    </row>
    <row r="1195" spans="1:11" s="40" customFormat="1" x14ac:dyDescent="0.25">
      <c r="A1195" s="34" t="s">
        <v>947</v>
      </c>
      <c r="B1195" s="34" t="s">
        <v>3474</v>
      </c>
      <c r="C1195" s="34" t="s">
        <v>3475</v>
      </c>
      <c r="D1195" s="34" t="s">
        <v>3476</v>
      </c>
      <c r="E1195" s="35">
        <v>2286034</v>
      </c>
      <c r="F1195" s="36">
        <v>2286034</v>
      </c>
      <c r="G1195" s="37">
        <f t="shared" si="55"/>
        <v>160022.38</v>
      </c>
      <c r="H1195" s="38">
        <f>G1195*(1-'[1]Rapport Lottstift'!$Q$6)</f>
        <v>116510.83019315587</v>
      </c>
      <c r="I1195" s="39">
        <f t="shared" si="56"/>
        <v>115345.72189122431</v>
      </c>
      <c r="J1195" s="40">
        <f t="shared" si="57"/>
        <v>115345</v>
      </c>
      <c r="K1195" s="40">
        <v>115345</v>
      </c>
    </row>
    <row r="1196" spans="1:11" s="40" customFormat="1" x14ac:dyDescent="0.25">
      <c r="A1196" s="34" t="s">
        <v>947</v>
      </c>
      <c r="B1196" s="34" t="s">
        <v>3477</v>
      </c>
      <c r="C1196" s="34" t="s">
        <v>3478</v>
      </c>
      <c r="D1196" s="34" t="s">
        <v>3479</v>
      </c>
      <c r="E1196" s="35">
        <v>2284841</v>
      </c>
      <c r="F1196" s="36">
        <v>2284841</v>
      </c>
      <c r="G1196" s="37">
        <f t="shared" si="55"/>
        <v>159938.87000000002</v>
      </c>
      <c r="H1196" s="38">
        <f>G1196*(1-'[1]Rapport Lottstift'!$Q$6)</f>
        <v>116450.02732652292</v>
      </c>
      <c r="I1196" s="39">
        <f t="shared" si="56"/>
        <v>115285.52705325768</v>
      </c>
      <c r="J1196" s="40">
        <f t="shared" si="57"/>
        <v>115285</v>
      </c>
      <c r="K1196" s="40">
        <v>115285</v>
      </c>
    </row>
    <row r="1197" spans="1:11" s="40" customFormat="1" x14ac:dyDescent="0.25">
      <c r="A1197" s="34" t="s">
        <v>947</v>
      </c>
      <c r="B1197" s="34" t="s">
        <v>3480</v>
      </c>
      <c r="C1197" s="34" t="s">
        <v>3481</v>
      </c>
      <c r="D1197" s="34" t="s">
        <v>3482</v>
      </c>
      <c r="E1197" s="35">
        <v>2284060</v>
      </c>
      <c r="F1197" s="36">
        <v>2284060</v>
      </c>
      <c r="G1197" s="37">
        <f t="shared" si="55"/>
        <v>159884.20000000001</v>
      </c>
      <c r="H1197" s="38">
        <f>G1197*(1-'[1]Rapport Lottstift'!$Q$6)</f>
        <v>116410.22259991741</v>
      </c>
      <c r="I1197" s="39">
        <f t="shared" si="56"/>
        <v>115246.12037391824</v>
      </c>
      <c r="J1197" s="40">
        <f t="shared" si="57"/>
        <v>115246</v>
      </c>
      <c r="K1197" s="40">
        <v>115246</v>
      </c>
    </row>
    <row r="1198" spans="1:11" s="40" customFormat="1" x14ac:dyDescent="0.25">
      <c r="A1198" s="34" t="s">
        <v>947</v>
      </c>
      <c r="B1198" s="34" t="s">
        <v>3483</v>
      </c>
      <c r="C1198" s="34" t="s">
        <v>3484</v>
      </c>
      <c r="D1198" s="34" t="s">
        <v>3485</v>
      </c>
      <c r="E1198" s="35">
        <v>2282059</v>
      </c>
      <c r="F1198" s="36">
        <v>2282059</v>
      </c>
      <c r="G1198" s="37">
        <f t="shared" si="55"/>
        <v>159744.13</v>
      </c>
      <c r="H1198" s="38">
        <f>G1198*(1-'[1]Rapport Lottstift'!$Q$6)</f>
        <v>116308.23891497812</v>
      </c>
      <c r="I1198" s="39">
        <f t="shared" si="56"/>
        <v>115145.15652582834</v>
      </c>
      <c r="J1198" s="40">
        <f t="shared" si="57"/>
        <v>115145</v>
      </c>
      <c r="K1198" s="40">
        <v>115145</v>
      </c>
    </row>
    <row r="1199" spans="1:11" s="40" customFormat="1" x14ac:dyDescent="0.25">
      <c r="A1199" s="34" t="s">
        <v>947</v>
      </c>
      <c r="B1199" s="34" t="s">
        <v>3486</v>
      </c>
      <c r="C1199" s="34" t="s">
        <v>3487</v>
      </c>
      <c r="D1199" s="34" t="s">
        <v>3488</v>
      </c>
      <c r="E1199" s="35">
        <v>2277372</v>
      </c>
      <c r="F1199" s="36">
        <v>2277372</v>
      </c>
      <c r="G1199" s="37">
        <f t="shared" si="55"/>
        <v>159416.04</v>
      </c>
      <c r="H1199" s="38">
        <f>G1199*(1-'[1]Rapport Lottstift'!$Q$6)</f>
        <v>116069.3595889859</v>
      </c>
      <c r="I1199" s="39">
        <f t="shared" si="56"/>
        <v>114908.66599309604</v>
      </c>
      <c r="J1199" s="40">
        <f t="shared" si="57"/>
        <v>114908</v>
      </c>
      <c r="K1199" s="40">
        <v>114908</v>
      </c>
    </row>
    <row r="1200" spans="1:11" s="40" customFormat="1" x14ac:dyDescent="0.25">
      <c r="A1200" s="34" t="s">
        <v>947</v>
      </c>
      <c r="B1200" s="34" t="s">
        <v>3489</v>
      </c>
      <c r="C1200" s="34" t="s">
        <v>3490</v>
      </c>
      <c r="D1200" s="34" t="s">
        <v>3491</v>
      </c>
      <c r="E1200" s="35">
        <v>2269243</v>
      </c>
      <c r="F1200" s="36">
        <v>2269243</v>
      </c>
      <c r="G1200" s="37">
        <f t="shared" si="55"/>
        <v>158847.01</v>
      </c>
      <c r="H1200" s="38">
        <f>G1200*(1-'[1]Rapport Lottstift'!$Q$6)</f>
        <v>115655.05405431749</v>
      </c>
      <c r="I1200" s="39">
        <f t="shared" si="56"/>
        <v>114498.50351377431</v>
      </c>
      <c r="J1200" s="40">
        <f t="shared" si="57"/>
        <v>114498</v>
      </c>
      <c r="K1200" s="40">
        <v>114498</v>
      </c>
    </row>
    <row r="1201" spans="1:11" s="40" customFormat="1" x14ac:dyDescent="0.25">
      <c r="A1201" s="34" t="s">
        <v>947</v>
      </c>
      <c r="B1201" s="34" t="s">
        <v>3492</v>
      </c>
      <c r="C1201" s="34" t="s">
        <v>3493</v>
      </c>
      <c r="D1201" s="34" t="s">
        <v>3494</v>
      </c>
      <c r="E1201" s="35">
        <v>2265951</v>
      </c>
      <c r="F1201" s="36">
        <v>2265951</v>
      </c>
      <c r="G1201" s="37">
        <f t="shared" si="55"/>
        <v>158616.57</v>
      </c>
      <c r="H1201" s="38">
        <f>G1201*(1-'[1]Rapport Lottstift'!$Q$6)</f>
        <v>115487.2727995348</v>
      </c>
      <c r="I1201" s="39">
        <f t="shared" si="56"/>
        <v>114332.40007153945</v>
      </c>
      <c r="J1201" s="40">
        <f t="shared" si="57"/>
        <v>114332</v>
      </c>
      <c r="K1201" s="40">
        <v>114332</v>
      </c>
    </row>
    <row r="1202" spans="1:11" s="40" customFormat="1" x14ac:dyDescent="0.25">
      <c r="A1202" s="34" t="s">
        <v>947</v>
      </c>
      <c r="B1202" s="34" t="s">
        <v>3495</v>
      </c>
      <c r="C1202" s="34" t="s">
        <v>3496</v>
      </c>
      <c r="D1202" s="34" t="s">
        <v>3497</v>
      </c>
      <c r="E1202" s="35">
        <v>2265530</v>
      </c>
      <c r="F1202" s="36">
        <v>2265530</v>
      </c>
      <c r="G1202" s="37">
        <f t="shared" si="55"/>
        <v>158587.1</v>
      </c>
      <c r="H1202" s="38">
        <f>G1202*(1-'[1]Rapport Lottstift'!$Q$6)</f>
        <v>115465.81596227371</v>
      </c>
      <c r="I1202" s="39">
        <f t="shared" si="56"/>
        <v>114311.15780265098</v>
      </c>
      <c r="J1202" s="40">
        <f t="shared" si="57"/>
        <v>114311</v>
      </c>
      <c r="K1202" s="40">
        <v>114311</v>
      </c>
    </row>
    <row r="1203" spans="1:11" s="40" customFormat="1" x14ac:dyDescent="0.25">
      <c r="A1203" s="34" t="s">
        <v>947</v>
      </c>
      <c r="B1203" s="34" t="s">
        <v>3498</v>
      </c>
      <c r="C1203" s="34" t="s">
        <v>3499</v>
      </c>
      <c r="D1203" s="34" t="s">
        <v>3500</v>
      </c>
      <c r="E1203" s="35">
        <v>2264757</v>
      </c>
      <c r="F1203" s="36">
        <v>2264757</v>
      </c>
      <c r="G1203" s="37">
        <f t="shared" si="55"/>
        <v>158532.99000000002</v>
      </c>
      <c r="H1203" s="38">
        <f>G1203*(1-'[1]Rapport Lottstift'!$Q$6)</f>
        <v>115426.41896654255</v>
      </c>
      <c r="I1203" s="39">
        <f t="shared" si="56"/>
        <v>114272.15477687713</v>
      </c>
      <c r="J1203" s="40">
        <f t="shared" si="57"/>
        <v>114272</v>
      </c>
      <c r="K1203" s="40">
        <v>114272</v>
      </c>
    </row>
    <row r="1204" spans="1:11" s="40" customFormat="1" x14ac:dyDescent="0.25">
      <c r="A1204" s="34" t="s">
        <v>947</v>
      </c>
      <c r="B1204" s="34" t="s">
        <v>3501</v>
      </c>
      <c r="C1204" s="34" t="s">
        <v>3502</v>
      </c>
      <c r="D1204" s="34" t="s">
        <v>3503</v>
      </c>
      <c r="E1204" s="35">
        <v>2262354</v>
      </c>
      <c r="F1204" s="36">
        <v>2262354</v>
      </c>
      <c r="G1204" s="37">
        <f t="shared" si="55"/>
        <v>158364.78000000003</v>
      </c>
      <c r="H1204" s="38">
        <f>G1204*(1-'[1]Rapport Lottstift'!$Q$6)</f>
        <v>115303.94680516869</v>
      </c>
      <c r="I1204" s="39">
        <f t="shared" si="56"/>
        <v>114150.90733711699</v>
      </c>
      <c r="J1204" s="40">
        <f t="shared" si="57"/>
        <v>114150</v>
      </c>
      <c r="K1204" s="40">
        <v>114150</v>
      </c>
    </row>
    <row r="1205" spans="1:11" s="40" customFormat="1" x14ac:dyDescent="0.25">
      <c r="A1205" s="34" t="s">
        <v>947</v>
      </c>
      <c r="B1205" s="34" t="s">
        <v>3504</v>
      </c>
      <c r="C1205" s="34" t="s">
        <v>3505</v>
      </c>
      <c r="D1205" s="34" t="s">
        <v>3506</v>
      </c>
      <c r="E1205" s="35">
        <v>2260290</v>
      </c>
      <c r="F1205" s="36">
        <v>2260290</v>
      </c>
      <c r="G1205" s="37">
        <f t="shared" si="55"/>
        <v>158220.30000000002</v>
      </c>
      <c r="H1205" s="38">
        <f>G1205*(1-'[1]Rapport Lottstift'!$Q$6)</f>
        <v>115198.75223959412</v>
      </c>
      <c r="I1205" s="39">
        <f t="shared" si="56"/>
        <v>114046.76471719818</v>
      </c>
      <c r="J1205" s="40">
        <f t="shared" si="57"/>
        <v>114046</v>
      </c>
      <c r="K1205" s="40">
        <v>114046</v>
      </c>
    </row>
    <row r="1206" spans="1:11" s="40" customFormat="1" x14ac:dyDescent="0.25">
      <c r="A1206" s="34" t="s">
        <v>947</v>
      </c>
      <c r="B1206" s="34" t="s">
        <v>3507</v>
      </c>
      <c r="C1206" s="34" t="s">
        <v>3508</v>
      </c>
      <c r="D1206" s="34" t="s">
        <v>3509</v>
      </c>
      <c r="E1206" s="35">
        <v>2256119</v>
      </c>
      <c r="F1206" s="36">
        <v>2256119</v>
      </c>
      <c r="G1206" s="37">
        <f t="shared" si="55"/>
        <v>157928.33000000002</v>
      </c>
      <c r="H1206" s="38">
        <f>G1206*(1-'[1]Rapport Lottstift'!$Q$6)</f>
        <v>114986.17155499553</v>
      </c>
      <c r="I1206" s="39">
        <f t="shared" si="56"/>
        <v>113836.30983944557</v>
      </c>
      <c r="J1206" s="40">
        <f t="shared" si="57"/>
        <v>113836</v>
      </c>
      <c r="K1206" s="40">
        <v>113836</v>
      </c>
    </row>
    <row r="1207" spans="1:11" s="40" customFormat="1" x14ac:dyDescent="0.25">
      <c r="A1207" s="34" t="s">
        <v>947</v>
      </c>
      <c r="B1207" s="34" t="s">
        <v>3510</v>
      </c>
      <c r="C1207" s="34" t="s">
        <v>3511</v>
      </c>
      <c r="D1207" s="34" t="s">
        <v>3512</v>
      </c>
      <c r="E1207" s="35">
        <v>2255887</v>
      </c>
      <c r="F1207" s="36">
        <v>2255887</v>
      </c>
      <c r="G1207" s="37">
        <f t="shared" si="55"/>
        <v>157912.09000000003</v>
      </c>
      <c r="H1207" s="38">
        <f>G1207*(1-'[1]Rapport Lottstift'!$Q$6)</f>
        <v>114974.34735964026</v>
      </c>
      <c r="I1207" s="39">
        <f t="shared" si="56"/>
        <v>113824.60388604386</v>
      </c>
      <c r="J1207" s="40">
        <f t="shared" si="57"/>
        <v>113824</v>
      </c>
      <c r="K1207" s="40">
        <v>113824</v>
      </c>
    </row>
    <row r="1208" spans="1:11" s="40" customFormat="1" x14ac:dyDescent="0.25">
      <c r="A1208" s="34" t="s">
        <v>947</v>
      </c>
      <c r="B1208" s="34" t="s">
        <v>3513</v>
      </c>
      <c r="C1208" s="34" t="s">
        <v>3514</v>
      </c>
      <c r="D1208" s="34" t="s">
        <v>3515</v>
      </c>
      <c r="E1208" s="35">
        <v>2255302</v>
      </c>
      <c r="F1208" s="36">
        <v>2255302</v>
      </c>
      <c r="G1208" s="37">
        <f t="shared" si="55"/>
        <v>157871.14000000001</v>
      </c>
      <c r="H1208" s="38">
        <f>G1208*(1-'[1]Rapport Lottstift'!$Q$6)</f>
        <v>114944.5320394556</v>
      </c>
      <c r="I1208" s="39">
        <f t="shared" si="56"/>
        <v>113795.08671906104</v>
      </c>
      <c r="J1208" s="40">
        <f t="shared" si="57"/>
        <v>113795</v>
      </c>
      <c r="K1208" s="40">
        <v>113795</v>
      </c>
    </row>
    <row r="1209" spans="1:11" s="40" customFormat="1" x14ac:dyDescent="0.25">
      <c r="A1209" s="34" t="s">
        <v>947</v>
      </c>
      <c r="B1209" s="34" t="s">
        <v>3516</v>
      </c>
      <c r="C1209" s="34" t="s">
        <v>3517</v>
      </c>
      <c r="D1209" s="34" t="s">
        <v>3518</v>
      </c>
      <c r="E1209" s="35">
        <v>2255039</v>
      </c>
      <c r="F1209" s="36">
        <v>2255039</v>
      </c>
      <c r="G1209" s="37">
        <f t="shared" si="55"/>
        <v>157852.73000000001</v>
      </c>
      <c r="H1209" s="38">
        <f>G1209*(1-'[1]Rapport Lottstift'!$Q$6)</f>
        <v>114931.12788696232</v>
      </c>
      <c r="I1209" s="39">
        <f t="shared" si="56"/>
        <v>113781.81660809269</v>
      </c>
      <c r="J1209" s="40">
        <f t="shared" si="57"/>
        <v>113781</v>
      </c>
      <c r="K1209" s="40">
        <v>113781</v>
      </c>
    </row>
    <row r="1210" spans="1:11" s="40" customFormat="1" x14ac:dyDescent="0.25">
      <c r="A1210" s="34" t="s">
        <v>947</v>
      </c>
      <c r="B1210" s="34" t="s">
        <v>3519</v>
      </c>
      <c r="C1210" s="34" t="s">
        <v>3520</v>
      </c>
      <c r="D1210" s="34" t="s">
        <v>3521</v>
      </c>
      <c r="E1210" s="35">
        <v>2254489</v>
      </c>
      <c r="F1210" s="36">
        <v>2254489</v>
      </c>
      <c r="G1210" s="37">
        <f t="shared" si="55"/>
        <v>157814.23000000001</v>
      </c>
      <c r="H1210" s="38">
        <f>G1210*(1-'[1]Rapport Lottstift'!$Q$6)</f>
        <v>114903.09638935282</v>
      </c>
      <c r="I1210" s="39">
        <f t="shared" si="56"/>
        <v>113754.0654254593</v>
      </c>
      <c r="J1210" s="40">
        <f t="shared" si="57"/>
        <v>113754</v>
      </c>
      <c r="K1210" s="40">
        <v>113754</v>
      </c>
    </row>
    <row r="1211" spans="1:11" s="40" customFormat="1" x14ac:dyDescent="0.25">
      <c r="A1211" s="34" t="s">
        <v>947</v>
      </c>
      <c r="B1211" s="34" t="s">
        <v>3522</v>
      </c>
      <c r="C1211" s="34" t="s">
        <v>3523</v>
      </c>
      <c r="D1211" s="34" t="s">
        <v>3524</v>
      </c>
      <c r="E1211" s="35">
        <v>2250343</v>
      </c>
      <c r="F1211" s="36">
        <v>2250343</v>
      </c>
      <c r="G1211" s="37">
        <f t="shared" si="55"/>
        <v>157524.01</v>
      </c>
      <c r="H1211" s="38">
        <f>G1211*(1-'[1]Rapport Lottstift'!$Q$6)</f>
        <v>114691.78986373649</v>
      </c>
      <c r="I1211" s="39">
        <f t="shared" si="56"/>
        <v>113544.87196509913</v>
      </c>
      <c r="J1211" s="40">
        <f t="shared" si="57"/>
        <v>113544</v>
      </c>
      <c r="K1211" s="40">
        <v>113544</v>
      </c>
    </row>
    <row r="1212" spans="1:11" s="40" customFormat="1" x14ac:dyDescent="0.25">
      <c r="A1212" s="34" t="s">
        <v>947</v>
      </c>
      <c r="B1212" s="34" t="s">
        <v>3525</v>
      </c>
      <c r="C1212" s="34" t="s">
        <v>3526</v>
      </c>
      <c r="D1212" s="34" t="s">
        <v>3527</v>
      </c>
      <c r="E1212" s="35">
        <v>2246366</v>
      </c>
      <c r="F1212" s="36">
        <v>2246366</v>
      </c>
      <c r="G1212" s="37">
        <f t="shared" si="55"/>
        <v>157245.62000000002</v>
      </c>
      <c r="H1212" s="38">
        <f>G1212*(1-'[1]Rapport Lottstift'!$Q$6)</f>
        <v>114489.09665284016</v>
      </c>
      <c r="I1212" s="39">
        <f t="shared" si="56"/>
        <v>113344.20568631176</v>
      </c>
      <c r="J1212" s="40">
        <f t="shared" si="57"/>
        <v>113344</v>
      </c>
      <c r="K1212" s="40">
        <v>113344</v>
      </c>
    </row>
    <row r="1213" spans="1:11" s="40" customFormat="1" x14ac:dyDescent="0.25">
      <c r="A1213" s="34" t="s">
        <v>947</v>
      </c>
      <c r="B1213" s="34" t="s">
        <v>3528</v>
      </c>
      <c r="C1213" s="34" t="s">
        <v>3529</v>
      </c>
      <c r="D1213" s="34" t="s">
        <v>3530</v>
      </c>
      <c r="E1213" s="35">
        <v>2244538</v>
      </c>
      <c r="F1213" s="36">
        <v>2244538</v>
      </c>
      <c r="G1213" s="37">
        <f t="shared" si="55"/>
        <v>157117.66</v>
      </c>
      <c r="H1213" s="38">
        <f>G1213*(1-'[1]Rapport Lottstift'!$Q$6)</f>
        <v>114395.93014805803</v>
      </c>
      <c r="I1213" s="39">
        <f t="shared" si="56"/>
        <v>113251.97084657745</v>
      </c>
      <c r="J1213" s="40">
        <f t="shared" si="57"/>
        <v>113251</v>
      </c>
      <c r="K1213" s="40">
        <v>113251</v>
      </c>
    </row>
    <row r="1214" spans="1:11" s="40" customFormat="1" x14ac:dyDescent="0.25">
      <c r="A1214" s="34" t="s">
        <v>947</v>
      </c>
      <c r="B1214" s="34" t="s">
        <v>3531</v>
      </c>
      <c r="C1214" s="34" t="s">
        <v>3532</v>
      </c>
      <c r="D1214" s="34" t="s">
        <v>3533</v>
      </c>
      <c r="E1214" s="35">
        <v>2242484</v>
      </c>
      <c r="F1214" s="36">
        <v>2242484</v>
      </c>
      <c r="G1214" s="37">
        <f t="shared" si="55"/>
        <v>156973.88</v>
      </c>
      <c r="H1214" s="38">
        <f>G1214*(1-'[1]Rapport Lottstift'!$Q$6)</f>
        <v>114291.24524607637</v>
      </c>
      <c r="I1214" s="39">
        <f t="shared" si="56"/>
        <v>113148.33279361561</v>
      </c>
      <c r="J1214" s="40">
        <f t="shared" si="57"/>
        <v>113148</v>
      </c>
      <c r="K1214" s="40">
        <v>113148</v>
      </c>
    </row>
    <row r="1215" spans="1:11" s="40" customFormat="1" x14ac:dyDescent="0.25">
      <c r="A1215" s="34" t="s">
        <v>947</v>
      </c>
      <c r="B1215" s="34" t="s">
        <v>3534</v>
      </c>
      <c r="C1215" s="34" t="s">
        <v>3535</v>
      </c>
      <c r="D1215" s="34" t="s">
        <v>3536</v>
      </c>
      <c r="E1215" s="35">
        <v>2242052</v>
      </c>
      <c r="F1215" s="36">
        <v>2242052</v>
      </c>
      <c r="G1215" s="37">
        <f t="shared" si="55"/>
        <v>156943.64000000001</v>
      </c>
      <c r="H1215" s="38">
        <f>G1215*(1-'[1]Rapport Lottstift'!$Q$6)</f>
        <v>114269.2277788631</v>
      </c>
      <c r="I1215" s="39">
        <f t="shared" si="56"/>
        <v>113126.53550107447</v>
      </c>
      <c r="J1215" s="40">
        <f t="shared" si="57"/>
        <v>113126</v>
      </c>
      <c r="K1215" s="40">
        <v>113126</v>
      </c>
    </row>
    <row r="1216" spans="1:11" s="40" customFormat="1" x14ac:dyDescent="0.25">
      <c r="A1216" s="34" t="s">
        <v>947</v>
      </c>
      <c r="B1216" s="34" t="s">
        <v>3537</v>
      </c>
      <c r="C1216" s="34" t="s">
        <v>3538</v>
      </c>
      <c r="D1216" s="34" t="s">
        <v>3539</v>
      </c>
      <c r="E1216" s="35">
        <v>2239440</v>
      </c>
      <c r="F1216" s="36">
        <v>2239440</v>
      </c>
      <c r="G1216" s="37">
        <f t="shared" si="55"/>
        <v>156760.80000000002</v>
      </c>
      <c r="H1216" s="38">
        <f>G1216*(1-'[1]Rapport Lottstift'!$Q$6)</f>
        <v>114136.10364839762</v>
      </c>
      <c r="I1216" s="39">
        <f t="shared" si="56"/>
        <v>112994.74261191364</v>
      </c>
      <c r="J1216" s="40">
        <f t="shared" si="57"/>
        <v>112994</v>
      </c>
      <c r="K1216" s="40">
        <v>112994</v>
      </c>
    </row>
    <row r="1217" spans="1:11" s="40" customFormat="1" x14ac:dyDescent="0.25">
      <c r="A1217" s="34" t="s">
        <v>947</v>
      </c>
      <c r="B1217" s="34" t="s">
        <v>3540</v>
      </c>
      <c r="C1217" s="34" t="s">
        <v>3541</v>
      </c>
      <c r="D1217" s="34" t="s">
        <v>3542</v>
      </c>
      <c r="E1217" s="35">
        <v>2232474</v>
      </c>
      <c r="F1217" s="36">
        <v>2232474</v>
      </c>
      <c r="G1217" s="37">
        <f t="shared" si="55"/>
        <v>156273.18000000002</v>
      </c>
      <c r="H1217" s="38">
        <f>G1217*(1-'[1]Rapport Lottstift'!$Q$6)</f>
        <v>113781.07198958348</v>
      </c>
      <c r="I1217" s="39">
        <f t="shared" si="56"/>
        <v>112643.26126968765</v>
      </c>
      <c r="J1217" s="40">
        <f t="shared" si="57"/>
        <v>112643</v>
      </c>
      <c r="K1217" s="40">
        <v>112643</v>
      </c>
    </row>
    <row r="1218" spans="1:11" s="40" customFormat="1" x14ac:dyDescent="0.25">
      <c r="A1218" s="34" t="s">
        <v>947</v>
      </c>
      <c r="B1218" s="34" t="s">
        <v>3543</v>
      </c>
      <c r="C1218" s="34" t="s">
        <v>3544</v>
      </c>
      <c r="D1218" s="34" t="s">
        <v>3545</v>
      </c>
      <c r="E1218" s="35">
        <v>2231673</v>
      </c>
      <c r="F1218" s="36">
        <v>2231673</v>
      </c>
      <c r="G1218" s="37">
        <f t="shared" si="55"/>
        <v>156217.11000000002</v>
      </c>
      <c r="H1218" s="38">
        <f>G1218*(1-'[1]Rapport Lottstift'!$Q$6)</f>
        <v>113740.24793579218</v>
      </c>
      <c r="I1218" s="39">
        <f t="shared" si="56"/>
        <v>112602.84545643427</v>
      </c>
      <c r="J1218" s="40">
        <f t="shared" si="57"/>
        <v>112602</v>
      </c>
      <c r="K1218" s="40">
        <v>112602</v>
      </c>
    </row>
    <row r="1219" spans="1:11" s="40" customFormat="1" x14ac:dyDescent="0.25">
      <c r="A1219" s="34" t="s">
        <v>947</v>
      </c>
      <c r="B1219" s="34" t="s">
        <v>3546</v>
      </c>
      <c r="C1219" s="34" t="s">
        <v>3547</v>
      </c>
      <c r="D1219" s="34" t="s">
        <v>3548</v>
      </c>
      <c r="E1219" s="35">
        <v>2231061</v>
      </c>
      <c r="F1219" s="36">
        <v>2231061</v>
      </c>
      <c r="G1219" s="37">
        <f t="shared" si="55"/>
        <v>156174.27000000002</v>
      </c>
      <c r="H1219" s="38">
        <f>G1219*(1-'[1]Rapport Lottstift'!$Q$6)</f>
        <v>113709.05652390671</v>
      </c>
      <c r="I1219" s="39">
        <f t="shared" si="56"/>
        <v>112571.96595866764</v>
      </c>
      <c r="J1219" s="40">
        <f t="shared" si="57"/>
        <v>112571</v>
      </c>
      <c r="K1219" s="40">
        <v>112571</v>
      </c>
    </row>
    <row r="1220" spans="1:11" s="40" customFormat="1" x14ac:dyDescent="0.25">
      <c r="A1220" s="34" t="s">
        <v>947</v>
      </c>
      <c r="B1220" s="34" t="s">
        <v>3549</v>
      </c>
      <c r="C1220" s="34" t="s">
        <v>3550</v>
      </c>
      <c r="D1220" s="34" t="s">
        <v>3551</v>
      </c>
      <c r="E1220" s="35">
        <v>2228731</v>
      </c>
      <c r="F1220" s="36">
        <v>2228731</v>
      </c>
      <c r="G1220" s="37">
        <f t="shared" si="55"/>
        <v>156011.17000000001</v>
      </c>
      <c r="H1220" s="38">
        <f>G1220*(1-'[1]Rapport Lottstift'!$Q$6)</f>
        <v>113590.30490676101</v>
      </c>
      <c r="I1220" s="39">
        <f t="shared" si="56"/>
        <v>112454.4018576934</v>
      </c>
      <c r="J1220" s="40">
        <f t="shared" si="57"/>
        <v>112454</v>
      </c>
      <c r="K1220" s="40">
        <v>112454</v>
      </c>
    </row>
    <row r="1221" spans="1:11" s="40" customFormat="1" x14ac:dyDescent="0.25">
      <c r="A1221" s="34" t="s">
        <v>947</v>
      </c>
      <c r="B1221" s="34" t="s">
        <v>3552</v>
      </c>
      <c r="C1221" s="34" t="s">
        <v>3553</v>
      </c>
      <c r="D1221" s="34" t="s">
        <v>3554</v>
      </c>
      <c r="E1221" s="35">
        <v>2225158</v>
      </c>
      <c r="F1221" s="36">
        <v>2225158</v>
      </c>
      <c r="G1221" s="37">
        <f t="shared" si="55"/>
        <v>155761.06000000003</v>
      </c>
      <c r="H1221" s="38">
        <f>G1221*(1-'[1]Rapport Lottstift'!$Q$6)</f>
        <v>113408.20210501784</v>
      </c>
      <c r="I1221" s="39">
        <f t="shared" si="56"/>
        <v>112274.12008396766</v>
      </c>
      <c r="J1221" s="40">
        <f t="shared" si="57"/>
        <v>112274</v>
      </c>
      <c r="K1221" s="40">
        <v>112274</v>
      </c>
    </row>
    <row r="1222" spans="1:11" s="40" customFormat="1" x14ac:dyDescent="0.25">
      <c r="A1222" s="34" t="s">
        <v>947</v>
      </c>
      <c r="B1222" s="34" t="s">
        <v>3555</v>
      </c>
      <c r="C1222" s="34" t="s">
        <v>3556</v>
      </c>
      <c r="D1222" s="34" t="s">
        <v>3557</v>
      </c>
      <c r="E1222" s="35">
        <v>2224000</v>
      </c>
      <c r="F1222" s="36">
        <v>2224000</v>
      </c>
      <c r="G1222" s="37">
        <f t="shared" ref="G1222:G1285" si="58">F1222*0.07</f>
        <v>155680.00000000003</v>
      </c>
      <c r="H1222" s="38">
        <f>G1222*(1-'[1]Rapport Lottstift'!$Q$6)</f>
        <v>113349.18306096003</v>
      </c>
      <c r="I1222" s="39">
        <f t="shared" ref="I1222:I1285" si="59">H1222*0.99</f>
        <v>112215.69123035042</v>
      </c>
      <c r="J1222" s="40">
        <f t="shared" ref="J1222:J1285" si="60">INT(I1222)</f>
        <v>112215</v>
      </c>
      <c r="K1222" s="40">
        <v>112215</v>
      </c>
    </row>
    <row r="1223" spans="1:11" s="40" customFormat="1" x14ac:dyDescent="0.25">
      <c r="A1223" s="34" t="s">
        <v>947</v>
      </c>
      <c r="B1223" s="34" t="s">
        <v>3558</v>
      </c>
      <c r="C1223" s="34" t="s">
        <v>3559</v>
      </c>
      <c r="D1223" s="34" t="s">
        <v>3560</v>
      </c>
      <c r="E1223" s="35">
        <v>2220331</v>
      </c>
      <c r="F1223" s="36">
        <v>2220331</v>
      </c>
      <c r="G1223" s="37">
        <f t="shared" si="58"/>
        <v>155423.17000000001</v>
      </c>
      <c r="H1223" s="38">
        <f>G1223*(1-'[1]Rapport Lottstift'!$Q$6)</f>
        <v>113162.187488725</v>
      </c>
      <c r="I1223" s="39">
        <f t="shared" si="59"/>
        <v>112030.56561383775</v>
      </c>
      <c r="J1223" s="40">
        <f t="shared" si="60"/>
        <v>112030</v>
      </c>
      <c r="K1223" s="40">
        <v>112030</v>
      </c>
    </row>
    <row r="1224" spans="1:11" s="40" customFormat="1" x14ac:dyDescent="0.25">
      <c r="A1224" s="34" t="s">
        <v>947</v>
      </c>
      <c r="B1224" s="34" t="s">
        <v>3561</v>
      </c>
      <c r="C1224" s="34" t="s">
        <v>3562</v>
      </c>
      <c r="D1224" s="34" t="s">
        <v>3563</v>
      </c>
      <c r="E1224" s="35">
        <v>2208518</v>
      </c>
      <c r="F1224" s="36">
        <v>2208518</v>
      </c>
      <c r="G1224" s="37">
        <f t="shared" si="58"/>
        <v>154596.26</v>
      </c>
      <c r="H1224" s="38">
        <f>G1224*(1-'[1]Rapport Lottstift'!$Q$6)</f>
        <v>112560.12188643223</v>
      </c>
      <c r="I1224" s="39">
        <f t="shared" si="59"/>
        <v>111434.52066756791</v>
      </c>
      <c r="J1224" s="40">
        <f t="shared" si="60"/>
        <v>111434</v>
      </c>
      <c r="K1224" s="40">
        <v>111434</v>
      </c>
    </row>
    <row r="1225" spans="1:11" s="40" customFormat="1" x14ac:dyDescent="0.25">
      <c r="A1225" s="34" t="s">
        <v>947</v>
      </c>
      <c r="B1225" s="34" t="s">
        <v>3564</v>
      </c>
      <c r="C1225" s="34" t="s">
        <v>3565</v>
      </c>
      <c r="D1225" s="34" t="s">
        <v>3566</v>
      </c>
      <c r="E1225" s="35">
        <v>2208161</v>
      </c>
      <c r="F1225" s="36">
        <v>2208161</v>
      </c>
      <c r="G1225" s="37">
        <f t="shared" si="58"/>
        <v>154571.27000000002</v>
      </c>
      <c r="H1225" s="38">
        <f>G1225*(1-'[1]Rapport Lottstift'!$Q$6)</f>
        <v>112541.92689616571</v>
      </c>
      <c r="I1225" s="39">
        <f t="shared" si="59"/>
        <v>111416.50762720405</v>
      </c>
      <c r="J1225" s="40">
        <f t="shared" si="60"/>
        <v>111416</v>
      </c>
      <c r="K1225" s="40">
        <v>111416</v>
      </c>
    </row>
    <row r="1226" spans="1:11" s="40" customFormat="1" x14ac:dyDescent="0.25">
      <c r="A1226" s="34" t="s">
        <v>947</v>
      </c>
      <c r="B1226" s="34" t="s">
        <v>3567</v>
      </c>
      <c r="C1226" s="34" t="s">
        <v>3568</v>
      </c>
      <c r="D1226" s="34" t="s">
        <v>3569</v>
      </c>
      <c r="E1226" s="35">
        <v>2207813</v>
      </c>
      <c r="F1226" s="36">
        <v>2207813</v>
      </c>
      <c r="G1226" s="37">
        <f t="shared" si="58"/>
        <v>154546.91</v>
      </c>
      <c r="H1226" s="38">
        <f>G1226*(1-'[1]Rapport Lottstift'!$Q$6)</f>
        <v>112524.19060313278</v>
      </c>
      <c r="I1226" s="39">
        <f t="shared" si="59"/>
        <v>111398.94869710146</v>
      </c>
      <c r="J1226" s="40">
        <f t="shared" si="60"/>
        <v>111398</v>
      </c>
      <c r="K1226" s="40">
        <v>111398</v>
      </c>
    </row>
    <row r="1227" spans="1:11" s="40" customFormat="1" x14ac:dyDescent="0.25">
      <c r="A1227" s="34" t="s">
        <v>947</v>
      </c>
      <c r="B1227" s="34" t="s">
        <v>3570</v>
      </c>
      <c r="C1227" s="34" t="s">
        <v>3571</v>
      </c>
      <c r="D1227" s="34" t="s">
        <v>3572</v>
      </c>
      <c r="E1227" s="35">
        <v>2200551</v>
      </c>
      <c r="F1227" s="36">
        <v>2200551</v>
      </c>
      <c r="G1227" s="37">
        <f t="shared" si="58"/>
        <v>154038.57</v>
      </c>
      <c r="H1227" s="38">
        <f>G1227*(1-'[1]Rapport Lottstift'!$Q$6)</f>
        <v>112154.0729019688</v>
      </c>
      <c r="I1227" s="39">
        <f t="shared" si="59"/>
        <v>111032.53217294911</v>
      </c>
      <c r="J1227" s="40">
        <f t="shared" si="60"/>
        <v>111032</v>
      </c>
      <c r="K1227" s="40">
        <v>111032</v>
      </c>
    </row>
    <row r="1228" spans="1:11" s="40" customFormat="1" x14ac:dyDescent="0.25">
      <c r="A1228" s="34" t="s">
        <v>947</v>
      </c>
      <c r="B1228" s="34" t="s">
        <v>3573</v>
      </c>
      <c r="C1228" s="34" t="s">
        <v>3574</v>
      </c>
      <c r="D1228" s="34" t="s">
        <v>3575</v>
      </c>
      <c r="E1228" s="35">
        <v>2199720</v>
      </c>
      <c r="F1228" s="36">
        <v>2199720</v>
      </c>
      <c r="G1228" s="37">
        <f t="shared" si="58"/>
        <v>153980.40000000002</v>
      </c>
      <c r="H1228" s="38">
        <f>G1228*(1-'[1]Rapport Lottstift'!$Q$6)</f>
        <v>112111.71985739883</v>
      </c>
      <c r="I1228" s="39">
        <f t="shared" si="59"/>
        <v>110990.60265882484</v>
      </c>
      <c r="J1228" s="40">
        <f t="shared" si="60"/>
        <v>110990</v>
      </c>
      <c r="K1228" s="40">
        <v>110990</v>
      </c>
    </row>
    <row r="1229" spans="1:11" s="40" customFormat="1" x14ac:dyDescent="0.25">
      <c r="A1229" s="34" t="s">
        <v>947</v>
      </c>
      <c r="B1229" s="34" t="s">
        <v>3576</v>
      </c>
      <c r="C1229" s="34" t="s">
        <v>3577</v>
      </c>
      <c r="D1229" s="34" t="s">
        <v>3578</v>
      </c>
      <c r="E1229" s="35">
        <v>2199241</v>
      </c>
      <c r="F1229" s="36">
        <v>2199241</v>
      </c>
      <c r="G1229" s="37">
        <f t="shared" si="58"/>
        <v>153946.87000000002</v>
      </c>
      <c r="H1229" s="38">
        <f>G1229*(1-'[1]Rapport Lottstift'!$Q$6)</f>
        <v>112087.30697129891</v>
      </c>
      <c r="I1229" s="39">
        <f t="shared" si="59"/>
        <v>110966.43390158592</v>
      </c>
      <c r="J1229" s="40">
        <f t="shared" si="60"/>
        <v>110966</v>
      </c>
      <c r="K1229" s="40">
        <v>110966</v>
      </c>
    </row>
    <row r="1230" spans="1:11" s="40" customFormat="1" x14ac:dyDescent="0.25">
      <c r="A1230" s="34" t="s">
        <v>947</v>
      </c>
      <c r="B1230" s="34" t="s">
        <v>3579</v>
      </c>
      <c r="C1230" s="34" t="s">
        <v>3580</v>
      </c>
      <c r="D1230" s="34" t="s">
        <v>3581</v>
      </c>
      <c r="E1230" s="35">
        <v>2196815</v>
      </c>
      <c r="F1230" s="36">
        <v>2196815</v>
      </c>
      <c r="G1230" s="37">
        <f t="shared" si="58"/>
        <v>153777.05000000002</v>
      </c>
      <c r="H1230" s="38">
        <f>G1230*(1-'[1]Rapport Lottstift'!$Q$6)</f>
        <v>111963.66258366137</v>
      </c>
      <c r="I1230" s="39">
        <f t="shared" si="59"/>
        <v>110844.02595782475</v>
      </c>
      <c r="J1230" s="40">
        <f t="shared" si="60"/>
        <v>110844</v>
      </c>
      <c r="K1230" s="40">
        <v>110844</v>
      </c>
    </row>
    <row r="1231" spans="1:11" s="40" customFormat="1" x14ac:dyDescent="0.25">
      <c r="A1231" s="34" t="s">
        <v>947</v>
      </c>
      <c r="B1231" s="34" t="s">
        <v>3582</v>
      </c>
      <c r="C1231" s="34" t="s">
        <v>3583</v>
      </c>
      <c r="D1231" s="34" t="s">
        <v>3584</v>
      </c>
      <c r="E1231" s="35">
        <v>2193911</v>
      </c>
      <c r="F1231" s="36">
        <v>2193911</v>
      </c>
      <c r="G1231" s="37">
        <f t="shared" si="58"/>
        <v>153573.77000000002</v>
      </c>
      <c r="H1231" s="38">
        <f>G1231*(1-'[1]Rapport Lottstift'!$Q$6)</f>
        <v>111815.6562762832</v>
      </c>
      <c r="I1231" s="39">
        <f t="shared" si="59"/>
        <v>110697.49971352037</v>
      </c>
      <c r="J1231" s="40">
        <f t="shared" si="60"/>
        <v>110697</v>
      </c>
      <c r="K1231" s="40">
        <v>110697</v>
      </c>
    </row>
    <row r="1232" spans="1:11" s="40" customFormat="1" x14ac:dyDescent="0.25">
      <c r="A1232" s="34" t="s">
        <v>947</v>
      </c>
      <c r="B1232" s="34" t="s">
        <v>3585</v>
      </c>
      <c r="C1232" s="34" t="s">
        <v>3586</v>
      </c>
      <c r="D1232" s="34" t="s">
        <v>3587</v>
      </c>
      <c r="E1232" s="35">
        <v>2191145</v>
      </c>
      <c r="F1232" s="36">
        <v>2191145</v>
      </c>
      <c r="G1232" s="37">
        <f t="shared" si="58"/>
        <v>153380.15000000002</v>
      </c>
      <c r="H1232" s="38">
        <f>G1232*(1-'[1]Rapport Lottstift'!$Q$6)</f>
        <v>111674.68332648708</v>
      </c>
      <c r="I1232" s="39">
        <f t="shared" si="59"/>
        <v>110557.93649322221</v>
      </c>
      <c r="J1232" s="40">
        <f t="shared" si="60"/>
        <v>110557</v>
      </c>
      <c r="K1232" s="40">
        <v>110557</v>
      </c>
    </row>
    <row r="1233" spans="1:11" s="40" customFormat="1" x14ac:dyDescent="0.25">
      <c r="A1233" s="34" t="s">
        <v>947</v>
      </c>
      <c r="B1233" s="34" t="s">
        <v>3588</v>
      </c>
      <c r="C1233" s="34" t="s">
        <v>3589</v>
      </c>
      <c r="D1233" s="34" t="s">
        <v>3590</v>
      </c>
      <c r="E1233" s="35">
        <v>2190683</v>
      </c>
      <c r="F1233" s="36">
        <v>2190683</v>
      </c>
      <c r="G1233" s="37">
        <f t="shared" si="58"/>
        <v>153347.81000000003</v>
      </c>
      <c r="H1233" s="38">
        <f>G1233*(1-'[1]Rapport Lottstift'!$Q$6)</f>
        <v>111651.1368684951</v>
      </c>
      <c r="I1233" s="39">
        <f t="shared" si="59"/>
        <v>110534.62549981015</v>
      </c>
      <c r="J1233" s="40">
        <f t="shared" si="60"/>
        <v>110534</v>
      </c>
      <c r="K1233" s="40">
        <v>110534</v>
      </c>
    </row>
    <row r="1234" spans="1:11" s="40" customFormat="1" x14ac:dyDescent="0.25">
      <c r="A1234" s="34" t="s">
        <v>947</v>
      </c>
      <c r="B1234" s="34" t="s">
        <v>3591</v>
      </c>
      <c r="C1234" s="34" t="s">
        <v>3592</v>
      </c>
      <c r="D1234" s="34" t="s">
        <v>3593</v>
      </c>
      <c r="E1234" s="35">
        <v>2190540</v>
      </c>
      <c r="F1234" s="36">
        <v>2190540</v>
      </c>
      <c r="G1234" s="37">
        <f t="shared" si="58"/>
        <v>153337.80000000002</v>
      </c>
      <c r="H1234" s="38">
        <f>G1234*(1-'[1]Rapport Lottstift'!$Q$6)</f>
        <v>111643.84867911662</v>
      </c>
      <c r="I1234" s="39">
        <f t="shared" si="59"/>
        <v>110527.41019232545</v>
      </c>
      <c r="J1234" s="40">
        <f t="shared" si="60"/>
        <v>110527</v>
      </c>
      <c r="K1234" s="40">
        <v>110527</v>
      </c>
    </row>
    <row r="1235" spans="1:11" s="40" customFormat="1" x14ac:dyDescent="0.25">
      <c r="A1235" s="34" t="s">
        <v>947</v>
      </c>
      <c r="B1235" s="34" t="s">
        <v>3594</v>
      </c>
      <c r="C1235" s="34" t="s">
        <v>3595</v>
      </c>
      <c r="D1235" s="34" t="s">
        <v>3596</v>
      </c>
      <c r="E1235" s="35">
        <v>2181058</v>
      </c>
      <c r="F1235" s="36">
        <v>2181058</v>
      </c>
      <c r="G1235" s="37">
        <f t="shared" si="58"/>
        <v>152674.06000000003</v>
      </c>
      <c r="H1235" s="38">
        <f>G1235*(1-'[1]Rapport Lottstift'!$Q$6)</f>
        <v>111160.58566032884</v>
      </c>
      <c r="I1235" s="39">
        <f t="shared" si="59"/>
        <v>110048.97980372555</v>
      </c>
      <c r="J1235" s="40">
        <f t="shared" si="60"/>
        <v>110048</v>
      </c>
      <c r="K1235" s="40">
        <v>110048</v>
      </c>
    </row>
    <row r="1236" spans="1:11" s="40" customFormat="1" x14ac:dyDescent="0.25">
      <c r="A1236" s="34" t="s">
        <v>947</v>
      </c>
      <c r="B1236" s="34" t="s">
        <v>3597</v>
      </c>
      <c r="C1236" s="34" t="s">
        <v>3598</v>
      </c>
      <c r="D1236" s="34" t="s">
        <v>3599</v>
      </c>
      <c r="E1236" s="35">
        <v>2180568</v>
      </c>
      <c r="F1236" s="36">
        <v>2180568</v>
      </c>
      <c r="G1236" s="37">
        <f t="shared" si="58"/>
        <v>152639.76</v>
      </c>
      <c r="H1236" s="38">
        <f>G1236*(1-'[1]Rapport Lottstift'!$Q$6)</f>
        <v>111135.61214427673</v>
      </c>
      <c r="I1236" s="39">
        <f t="shared" si="59"/>
        <v>110024.25602283396</v>
      </c>
      <c r="J1236" s="40">
        <f t="shared" si="60"/>
        <v>110024</v>
      </c>
      <c r="K1236" s="40">
        <v>110024</v>
      </c>
    </row>
    <row r="1237" spans="1:11" s="40" customFormat="1" x14ac:dyDescent="0.25">
      <c r="A1237" s="34" t="s">
        <v>947</v>
      </c>
      <c r="B1237" s="34" t="s">
        <v>3600</v>
      </c>
      <c r="C1237" s="34" t="s">
        <v>3601</v>
      </c>
      <c r="D1237" s="34" t="s">
        <v>3602</v>
      </c>
      <c r="E1237" s="35">
        <v>2178184</v>
      </c>
      <c r="F1237" s="36">
        <v>2178184</v>
      </c>
      <c r="G1237" s="37">
        <f t="shared" si="58"/>
        <v>152472.88</v>
      </c>
      <c r="H1237" s="38">
        <f>G1237*(1-'[1]Rapport Lottstift'!$Q$6)</f>
        <v>111014.10834372937</v>
      </c>
      <c r="I1237" s="39">
        <f t="shared" si="59"/>
        <v>109903.96726029208</v>
      </c>
      <c r="J1237" s="40">
        <f t="shared" si="60"/>
        <v>109903</v>
      </c>
      <c r="K1237" s="40">
        <v>109903</v>
      </c>
    </row>
    <row r="1238" spans="1:11" s="40" customFormat="1" x14ac:dyDescent="0.25">
      <c r="A1238" s="34" t="s">
        <v>947</v>
      </c>
      <c r="B1238" s="34" t="s">
        <v>3603</v>
      </c>
      <c r="C1238" s="34" t="s">
        <v>3604</v>
      </c>
      <c r="D1238" s="34" t="s">
        <v>3605</v>
      </c>
      <c r="E1238" s="35">
        <v>2176828</v>
      </c>
      <c r="F1238" s="36">
        <v>2176828</v>
      </c>
      <c r="G1238" s="37">
        <f t="shared" si="58"/>
        <v>152377.96000000002</v>
      </c>
      <c r="H1238" s="38">
        <f>G1238*(1-'[1]Rapport Lottstift'!$Q$6)</f>
        <v>110944.99796053214</v>
      </c>
      <c r="I1238" s="39">
        <f t="shared" si="59"/>
        <v>109835.54798092681</v>
      </c>
      <c r="J1238" s="40">
        <f t="shared" si="60"/>
        <v>109835</v>
      </c>
      <c r="K1238" s="40">
        <v>109835</v>
      </c>
    </row>
    <row r="1239" spans="1:11" s="40" customFormat="1" x14ac:dyDescent="0.25">
      <c r="A1239" s="34" t="s">
        <v>947</v>
      </c>
      <c r="B1239" s="34" t="s">
        <v>3606</v>
      </c>
      <c r="C1239" s="34" t="s">
        <v>3607</v>
      </c>
      <c r="D1239" s="34" t="s">
        <v>3608</v>
      </c>
      <c r="E1239" s="35">
        <v>2169987</v>
      </c>
      <c r="F1239" s="36">
        <v>2169987</v>
      </c>
      <c r="G1239" s="37">
        <f t="shared" si="58"/>
        <v>151899.09000000003</v>
      </c>
      <c r="H1239" s="38">
        <f>G1239*(1-'[1]Rapport Lottstift'!$Q$6)</f>
        <v>110596.33709662926</v>
      </c>
      <c r="I1239" s="39">
        <f t="shared" si="59"/>
        <v>109490.37372566297</v>
      </c>
      <c r="J1239" s="40">
        <f t="shared" si="60"/>
        <v>109490</v>
      </c>
      <c r="K1239" s="40">
        <v>109490</v>
      </c>
    </row>
    <row r="1240" spans="1:11" s="40" customFormat="1" x14ac:dyDescent="0.25">
      <c r="A1240" s="34" t="s">
        <v>947</v>
      </c>
      <c r="B1240" s="34" t="s">
        <v>3609</v>
      </c>
      <c r="C1240" s="34" t="s">
        <v>3610</v>
      </c>
      <c r="D1240" s="34" t="s">
        <v>3611</v>
      </c>
      <c r="E1240" s="35">
        <v>2166558</v>
      </c>
      <c r="F1240" s="36">
        <v>2166558</v>
      </c>
      <c r="G1240" s="37">
        <f t="shared" si="58"/>
        <v>151659.06000000003</v>
      </c>
      <c r="H1240" s="38">
        <f>G1240*(1-'[1]Rapport Lottstift'!$Q$6)</f>
        <v>110421.57345062385</v>
      </c>
      <c r="I1240" s="39">
        <f t="shared" si="59"/>
        <v>109317.35771611761</v>
      </c>
      <c r="J1240" s="40">
        <f t="shared" si="60"/>
        <v>109317</v>
      </c>
      <c r="K1240" s="40">
        <v>109317</v>
      </c>
    </row>
    <row r="1241" spans="1:11" s="40" customFormat="1" x14ac:dyDescent="0.25">
      <c r="A1241" s="34" t="s">
        <v>947</v>
      </c>
      <c r="B1241" s="34" t="s">
        <v>3612</v>
      </c>
      <c r="C1241" s="34" t="s">
        <v>3613</v>
      </c>
      <c r="D1241" s="34" t="s">
        <v>3614</v>
      </c>
      <c r="E1241" s="35">
        <v>2164020</v>
      </c>
      <c r="F1241" s="36">
        <v>2164020</v>
      </c>
      <c r="G1241" s="37">
        <f t="shared" si="58"/>
        <v>151481.40000000002</v>
      </c>
      <c r="H1241" s="38">
        <f>G1241*(1-'[1]Rapport Lottstift'!$Q$6)</f>
        <v>110292.22083074582</v>
      </c>
      <c r="I1241" s="39">
        <f t="shared" si="59"/>
        <v>109189.29862243836</v>
      </c>
      <c r="J1241" s="40">
        <f t="shared" si="60"/>
        <v>109189</v>
      </c>
      <c r="K1241" s="40">
        <v>109189</v>
      </c>
    </row>
    <row r="1242" spans="1:11" s="40" customFormat="1" x14ac:dyDescent="0.25">
      <c r="A1242" s="34" t="s">
        <v>947</v>
      </c>
      <c r="B1242" s="34" t="s">
        <v>3615</v>
      </c>
      <c r="C1242" s="34" t="s">
        <v>3616</v>
      </c>
      <c r="D1242" s="34" t="s">
        <v>3617</v>
      </c>
      <c r="E1242" s="35">
        <v>2162167</v>
      </c>
      <c r="F1242" s="36">
        <v>2162167</v>
      </c>
      <c r="G1242" s="37">
        <f t="shared" si="58"/>
        <v>151351.69</v>
      </c>
      <c r="H1242" s="38">
        <f>G1242*(1-'[1]Rapport Lottstift'!$Q$6)</f>
        <v>110197.78016698144</v>
      </c>
      <c r="I1242" s="39">
        <f t="shared" si="59"/>
        <v>109095.80236531163</v>
      </c>
      <c r="J1242" s="40">
        <f t="shared" si="60"/>
        <v>109095</v>
      </c>
      <c r="K1242" s="40">
        <v>109095</v>
      </c>
    </row>
    <row r="1243" spans="1:11" s="40" customFormat="1" x14ac:dyDescent="0.25">
      <c r="A1243" s="34" t="s">
        <v>947</v>
      </c>
      <c r="B1243" s="34" t="s">
        <v>3618</v>
      </c>
      <c r="C1243" s="34" t="s">
        <v>3619</v>
      </c>
      <c r="D1243" s="34" t="s">
        <v>3620</v>
      </c>
      <c r="E1243" s="35">
        <v>2159046</v>
      </c>
      <c r="F1243" s="36">
        <v>2159046</v>
      </c>
      <c r="G1243" s="37">
        <f t="shared" si="58"/>
        <v>151133.22</v>
      </c>
      <c r="H1243" s="38">
        <f>G1243*(1-'[1]Rapport Lottstift'!$Q$6)</f>
        <v>110038.71415963734</v>
      </c>
      <c r="I1243" s="39">
        <f t="shared" si="59"/>
        <v>108938.32701804096</v>
      </c>
      <c r="J1243" s="40">
        <f t="shared" si="60"/>
        <v>108938</v>
      </c>
      <c r="K1243" s="40">
        <v>108938</v>
      </c>
    </row>
    <row r="1244" spans="1:11" s="40" customFormat="1" x14ac:dyDescent="0.25">
      <c r="A1244" s="34" t="s">
        <v>947</v>
      </c>
      <c r="B1244" s="34" t="s">
        <v>3621</v>
      </c>
      <c r="C1244" s="34" t="s">
        <v>3622</v>
      </c>
      <c r="D1244" s="34" t="s">
        <v>3623</v>
      </c>
      <c r="E1244" s="35">
        <v>2152148</v>
      </c>
      <c r="F1244" s="36">
        <v>2152148</v>
      </c>
      <c r="G1244" s="37">
        <f t="shared" si="58"/>
        <v>150650.36000000002</v>
      </c>
      <c r="H1244" s="38">
        <f>G1244*(1-'[1]Rapport Lottstift'!$Q$6)</f>
        <v>109687.14821325494</v>
      </c>
      <c r="I1244" s="39">
        <f t="shared" si="59"/>
        <v>108590.27673112239</v>
      </c>
      <c r="J1244" s="40">
        <f t="shared" si="60"/>
        <v>108590</v>
      </c>
      <c r="K1244" s="40">
        <v>108590</v>
      </c>
    </row>
    <row r="1245" spans="1:11" s="40" customFormat="1" x14ac:dyDescent="0.25">
      <c r="A1245" s="34" t="s">
        <v>947</v>
      </c>
      <c r="B1245" s="34" t="s">
        <v>3624</v>
      </c>
      <c r="C1245" s="34" t="s">
        <v>3625</v>
      </c>
      <c r="D1245" s="34" t="s">
        <v>3626</v>
      </c>
      <c r="E1245" s="35">
        <v>2150959</v>
      </c>
      <c r="F1245" s="36">
        <v>2150959</v>
      </c>
      <c r="G1245" s="37">
        <f t="shared" si="58"/>
        <v>150567.13</v>
      </c>
      <c r="H1245" s="38">
        <f>G1245*(1-'[1]Rapport Lottstift'!$Q$6)</f>
        <v>109626.54921205912</v>
      </c>
      <c r="I1245" s="39">
        <f t="shared" si="59"/>
        <v>108530.28371993852</v>
      </c>
      <c r="J1245" s="40">
        <f t="shared" si="60"/>
        <v>108530</v>
      </c>
      <c r="K1245" s="40">
        <v>108530</v>
      </c>
    </row>
    <row r="1246" spans="1:11" s="40" customFormat="1" x14ac:dyDescent="0.25">
      <c r="A1246" s="34" t="s">
        <v>947</v>
      </c>
      <c r="B1246" s="34" t="s">
        <v>3627</v>
      </c>
      <c r="C1246" s="34" t="s">
        <v>3628</v>
      </c>
      <c r="D1246" s="34" t="s">
        <v>3629</v>
      </c>
      <c r="E1246" s="35">
        <v>3360696</v>
      </c>
      <c r="F1246" s="35">
        <v>3360696</v>
      </c>
      <c r="G1246" s="37">
        <f t="shared" si="58"/>
        <v>235248.72000000003</v>
      </c>
      <c r="H1246" s="38">
        <f>G1246*(1-'[1]Rapport Lottstift'!$Q$6)</f>
        <v>171282.43980046586</v>
      </c>
      <c r="I1246" s="39">
        <f t="shared" si="59"/>
        <v>169569.6154024612</v>
      </c>
      <c r="J1246" s="40">
        <f t="shared" si="60"/>
        <v>169569</v>
      </c>
      <c r="K1246" s="40">
        <v>169569</v>
      </c>
    </row>
    <row r="1247" spans="1:11" s="40" customFormat="1" x14ac:dyDescent="0.25">
      <c r="A1247" s="34" t="s">
        <v>947</v>
      </c>
      <c r="B1247" s="34" t="s">
        <v>3630</v>
      </c>
      <c r="C1247" s="34" t="s">
        <v>3631</v>
      </c>
      <c r="D1247" s="34" t="s">
        <v>3632</v>
      </c>
      <c r="E1247" s="35">
        <v>695588</v>
      </c>
      <c r="F1247" s="36">
        <v>695588</v>
      </c>
      <c r="G1247" s="37">
        <f t="shared" si="58"/>
        <v>48691.16</v>
      </c>
      <c r="H1247" s="38">
        <f>G1247*(1-'[1]Rapport Lottstift'!$Q$6)</f>
        <v>35451.587925812528</v>
      </c>
      <c r="I1247" s="39">
        <f t="shared" si="59"/>
        <v>35097.0720465544</v>
      </c>
      <c r="J1247" s="40">
        <f t="shared" si="60"/>
        <v>35097</v>
      </c>
      <c r="K1247" s="40">
        <v>35097</v>
      </c>
    </row>
    <row r="1248" spans="1:11" s="40" customFormat="1" x14ac:dyDescent="0.25">
      <c r="A1248" s="34" t="s">
        <v>947</v>
      </c>
      <c r="B1248" s="34" t="s">
        <v>3633</v>
      </c>
      <c r="C1248" s="34" t="s">
        <v>3634</v>
      </c>
      <c r="D1248" s="34" t="s">
        <v>3635</v>
      </c>
      <c r="E1248" s="35">
        <v>2148551</v>
      </c>
      <c r="F1248" s="36">
        <v>2148551</v>
      </c>
      <c r="G1248" s="37">
        <f t="shared" si="58"/>
        <v>150398.57</v>
      </c>
      <c r="H1248" s="38">
        <f>G1248*(1-'[1]Rapport Lottstift'!$Q$6)</f>
        <v>109503.8222188888</v>
      </c>
      <c r="I1248" s="39">
        <f t="shared" si="59"/>
        <v>108408.78399669992</v>
      </c>
      <c r="J1248" s="40">
        <f t="shared" si="60"/>
        <v>108408</v>
      </c>
      <c r="K1248" s="40">
        <v>108408</v>
      </c>
    </row>
    <row r="1249" spans="1:11" s="40" customFormat="1" x14ac:dyDescent="0.25">
      <c r="A1249" s="34" t="s">
        <v>947</v>
      </c>
      <c r="B1249" s="34" t="s">
        <v>3636</v>
      </c>
      <c r="C1249" s="34" t="s">
        <v>3637</v>
      </c>
      <c r="D1249" s="34" t="s">
        <v>3638</v>
      </c>
      <c r="E1249" s="35">
        <v>2154117</v>
      </c>
      <c r="F1249" s="35">
        <v>2154117</v>
      </c>
      <c r="G1249" s="37">
        <f t="shared" si="58"/>
        <v>150788.19</v>
      </c>
      <c r="H1249" s="38">
        <f>G1249*(1-'[1]Rapport Lottstift'!$Q$6)</f>
        <v>109787.50097469694</v>
      </c>
      <c r="I1249" s="39">
        <f t="shared" si="59"/>
        <v>108689.62596494997</v>
      </c>
      <c r="J1249" s="40">
        <f t="shared" si="60"/>
        <v>108689</v>
      </c>
      <c r="K1249" s="40">
        <v>108689</v>
      </c>
    </row>
    <row r="1250" spans="1:11" s="40" customFormat="1" x14ac:dyDescent="0.25">
      <c r="A1250" s="34" t="s">
        <v>947</v>
      </c>
      <c r="B1250" s="34" t="s">
        <v>3639</v>
      </c>
      <c r="C1250" s="34" t="s">
        <v>3640</v>
      </c>
      <c r="D1250" s="34" t="s">
        <v>3641</v>
      </c>
      <c r="E1250" s="35">
        <v>2148000</v>
      </c>
      <c r="F1250" s="36">
        <v>2148000</v>
      </c>
      <c r="G1250" s="37">
        <f t="shared" si="58"/>
        <v>150360</v>
      </c>
      <c r="H1250" s="38">
        <f>G1250*(1-'[1]Rapport Lottstift'!$Q$6)</f>
        <v>109475.73975492001</v>
      </c>
      <c r="I1250" s="39">
        <f t="shared" si="59"/>
        <v>108380.98235737081</v>
      </c>
      <c r="J1250" s="40">
        <f t="shared" si="60"/>
        <v>108380</v>
      </c>
      <c r="K1250" s="40">
        <v>108380</v>
      </c>
    </row>
    <row r="1251" spans="1:11" s="40" customFormat="1" x14ac:dyDescent="0.25">
      <c r="A1251" s="34" t="s">
        <v>947</v>
      </c>
      <c r="B1251" s="34" t="s">
        <v>3642</v>
      </c>
      <c r="C1251" s="34" t="s">
        <v>3643</v>
      </c>
      <c r="D1251" s="34" t="s">
        <v>3644</v>
      </c>
      <c r="E1251" s="35">
        <v>2141460</v>
      </c>
      <c r="F1251" s="36">
        <v>2141460</v>
      </c>
      <c r="G1251" s="37">
        <f t="shared" si="58"/>
        <v>149902.20000000001</v>
      </c>
      <c r="H1251" s="38">
        <f>G1251*(1-'[1]Rapport Lottstift'!$Q$6)</f>
        <v>109142.41976516342</v>
      </c>
      <c r="I1251" s="39">
        <f t="shared" si="59"/>
        <v>108050.99556751178</v>
      </c>
      <c r="J1251" s="40">
        <f t="shared" si="60"/>
        <v>108050</v>
      </c>
      <c r="K1251" s="40">
        <v>108050</v>
      </c>
    </row>
    <row r="1252" spans="1:11" s="40" customFormat="1" x14ac:dyDescent="0.25">
      <c r="A1252" s="34" t="s">
        <v>947</v>
      </c>
      <c r="B1252" s="34" t="s">
        <v>3645</v>
      </c>
      <c r="C1252" s="34" t="s">
        <v>3646</v>
      </c>
      <c r="D1252" s="34" t="s">
        <v>3647</v>
      </c>
      <c r="E1252" s="35">
        <v>2131141</v>
      </c>
      <c r="F1252" s="36">
        <v>2131141</v>
      </c>
      <c r="G1252" s="37">
        <f t="shared" si="58"/>
        <v>149179.87000000002</v>
      </c>
      <c r="H1252" s="38">
        <f>G1252*(1-'[1]Rapport Lottstift'!$Q$6)</f>
        <v>108616.49790364991</v>
      </c>
      <c r="I1252" s="39">
        <f t="shared" si="59"/>
        <v>107530.33292461341</v>
      </c>
      <c r="J1252" s="40">
        <f t="shared" si="60"/>
        <v>107530</v>
      </c>
      <c r="K1252" s="40">
        <v>107530</v>
      </c>
    </row>
    <row r="1253" spans="1:11" s="40" customFormat="1" x14ac:dyDescent="0.25">
      <c r="A1253" s="34" t="s">
        <v>947</v>
      </c>
      <c r="B1253" s="34" t="s">
        <v>3648</v>
      </c>
      <c r="C1253" s="34" t="s">
        <v>3649</v>
      </c>
      <c r="D1253" s="34" t="s">
        <v>3650</v>
      </c>
      <c r="E1253" s="35">
        <v>2130711</v>
      </c>
      <c r="F1253" s="36">
        <v>2130711</v>
      </c>
      <c r="G1253" s="37">
        <f t="shared" si="58"/>
        <v>149149.77000000002</v>
      </c>
      <c r="H1253" s="38">
        <f>G1253*(1-'[1]Rapport Lottstift'!$Q$6)</f>
        <v>108594.58236915521</v>
      </c>
      <c r="I1253" s="39">
        <f t="shared" si="59"/>
        <v>107508.63654546365</v>
      </c>
      <c r="J1253" s="40">
        <f t="shared" si="60"/>
        <v>107508</v>
      </c>
      <c r="K1253" s="40">
        <v>107508</v>
      </c>
    </row>
    <row r="1254" spans="1:11" s="40" customFormat="1" x14ac:dyDescent="0.25">
      <c r="A1254" s="34" t="s">
        <v>947</v>
      </c>
      <c r="B1254" s="34" t="s">
        <v>3651</v>
      </c>
      <c r="C1254" s="34" t="s">
        <v>3652</v>
      </c>
      <c r="D1254" s="34" t="s">
        <v>3653</v>
      </c>
      <c r="E1254" s="35">
        <v>2127465</v>
      </c>
      <c r="F1254" s="36">
        <v>2127465</v>
      </c>
      <c r="G1254" s="37">
        <f t="shared" si="58"/>
        <v>148922.55000000002</v>
      </c>
      <c r="H1254" s="38">
        <f>G1254*(1-'[1]Rapport Lottstift'!$Q$6)</f>
        <v>108429.14556689987</v>
      </c>
      <c r="I1254" s="39">
        <f t="shared" si="59"/>
        <v>107344.85411123087</v>
      </c>
      <c r="J1254" s="40">
        <f t="shared" si="60"/>
        <v>107344</v>
      </c>
      <c r="K1254" s="40">
        <v>107344</v>
      </c>
    </row>
    <row r="1255" spans="1:11" s="40" customFormat="1" x14ac:dyDescent="0.25">
      <c r="A1255" s="34" t="s">
        <v>947</v>
      </c>
      <c r="B1255" s="34" t="s">
        <v>3654</v>
      </c>
      <c r="C1255" s="34" t="s">
        <v>3655</v>
      </c>
      <c r="D1255" s="34" t="s">
        <v>3656</v>
      </c>
      <c r="E1255" s="35">
        <v>2127171</v>
      </c>
      <c r="F1255" s="36">
        <v>2127171</v>
      </c>
      <c r="G1255" s="37">
        <f t="shared" si="58"/>
        <v>148901.97</v>
      </c>
      <c r="H1255" s="38">
        <f>G1255*(1-'[1]Rapport Lottstift'!$Q$6)</f>
        <v>108414.16145726859</v>
      </c>
      <c r="I1255" s="39">
        <f t="shared" si="59"/>
        <v>107330.01984269591</v>
      </c>
      <c r="J1255" s="40">
        <f t="shared" si="60"/>
        <v>107330</v>
      </c>
      <c r="K1255" s="40">
        <v>107330</v>
      </c>
    </row>
    <row r="1256" spans="1:11" s="40" customFormat="1" x14ac:dyDescent="0.25">
      <c r="A1256" s="34" t="s">
        <v>947</v>
      </c>
      <c r="B1256" s="34" t="s">
        <v>3657</v>
      </c>
      <c r="C1256" s="34" t="s">
        <v>3658</v>
      </c>
      <c r="D1256" s="34" t="s">
        <v>3659</v>
      </c>
      <c r="E1256" s="35">
        <v>2122329</v>
      </c>
      <c r="F1256" s="36">
        <v>2122329</v>
      </c>
      <c r="G1256" s="37">
        <f t="shared" si="58"/>
        <v>148563.03000000003</v>
      </c>
      <c r="H1256" s="38">
        <f>G1256*(1-'[1]Rapport Lottstift'!$Q$6)</f>
        <v>108167.38234558643</v>
      </c>
      <c r="I1256" s="39">
        <f t="shared" si="59"/>
        <v>107085.70852213056</v>
      </c>
      <c r="J1256" s="40">
        <f t="shared" si="60"/>
        <v>107085</v>
      </c>
      <c r="K1256" s="40">
        <v>107085</v>
      </c>
    </row>
    <row r="1257" spans="1:11" s="40" customFormat="1" x14ac:dyDescent="0.25">
      <c r="A1257" s="34" t="s">
        <v>947</v>
      </c>
      <c r="B1257" s="34" t="s">
        <v>3660</v>
      </c>
      <c r="C1257" s="34" t="s">
        <v>3661</v>
      </c>
      <c r="D1257" s="34" t="s">
        <v>3662</v>
      </c>
      <c r="E1257" s="35">
        <v>2117837</v>
      </c>
      <c r="F1257" s="36">
        <v>2117837</v>
      </c>
      <c r="G1257" s="37">
        <f t="shared" si="58"/>
        <v>148248.59000000003</v>
      </c>
      <c r="H1257" s="38">
        <f>G1257*(1-'[1]Rapport Lottstift'!$Q$6)</f>
        <v>107938.44145965576</v>
      </c>
      <c r="I1257" s="39">
        <f t="shared" si="59"/>
        <v>106859.05704505921</v>
      </c>
      <c r="J1257" s="40">
        <f t="shared" si="60"/>
        <v>106859</v>
      </c>
      <c r="K1257" s="40">
        <v>106859</v>
      </c>
    </row>
    <row r="1258" spans="1:11" s="40" customFormat="1" x14ac:dyDescent="0.25">
      <c r="A1258" s="34" t="s">
        <v>947</v>
      </c>
      <c r="B1258" s="34" t="s">
        <v>3663</v>
      </c>
      <c r="C1258" s="34" t="s">
        <v>3664</v>
      </c>
      <c r="D1258" s="34" t="s">
        <v>3665</v>
      </c>
      <c r="E1258" s="35">
        <v>2117640</v>
      </c>
      <c r="F1258" s="36">
        <v>2117640</v>
      </c>
      <c r="G1258" s="37">
        <f t="shared" si="58"/>
        <v>148234.80000000002</v>
      </c>
      <c r="H1258" s="38">
        <f>G1258*(1-'[1]Rapport Lottstift'!$Q$6)</f>
        <v>107928.40108687562</v>
      </c>
      <c r="I1258" s="39">
        <f t="shared" si="59"/>
        <v>106849.11707600686</v>
      </c>
      <c r="J1258" s="40">
        <f t="shared" si="60"/>
        <v>106849</v>
      </c>
      <c r="K1258" s="40">
        <v>106849</v>
      </c>
    </row>
    <row r="1259" spans="1:11" s="40" customFormat="1" x14ac:dyDescent="0.25">
      <c r="A1259" s="34" t="s">
        <v>947</v>
      </c>
      <c r="B1259" s="34" t="s">
        <v>3666</v>
      </c>
      <c r="C1259" s="34" t="s">
        <v>3667</v>
      </c>
      <c r="D1259" s="34" t="s">
        <v>3668</v>
      </c>
      <c r="E1259" s="35">
        <v>2116170</v>
      </c>
      <c r="F1259" s="36">
        <v>2116170</v>
      </c>
      <c r="G1259" s="37">
        <f t="shared" si="58"/>
        <v>148131.90000000002</v>
      </c>
      <c r="H1259" s="38">
        <f>G1259*(1-'[1]Rapport Lottstift'!$Q$6)</f>
        <v>107853.48053871932</v>
      </c>
      <c r="I1259" s="39">
        <f t="shared" si="59"/>
        <v>106774.94573333212</v>
      </c>
      <c r="J1259" s="40">
        <f t="shared" si="60"/>
        <v>106774</v>
      </c>
      <c r="K1259" s="40">
        <v>106774</v>
      </c>
    </row>
    <row r="1260" spans="1:11" s="40" customFormat="1" x14ac:dyDescent="0.25">
      <c r="A1260" s="34" t="s">
        <v>947</v>
      </c>
      <c r="B1260" s="34" t="s">
        <v>3669</v>
      </c>
      <c r="C1260" s="34" t="s">
        <v>3670</v>
      </c>
      <c r="D1260" s="34" t="s">
        <v>3671</v>
      </c>
      <c r="E1260" s="35">
        <v>2113880</v>
      </c>
      <c r="F1260" s="36">
        <v>2113880</v>
      </c>
      <c r="G1260" s="37">
        <f t="shared" si="58"/>
        <v>147971.6</v>
      </c>
      <c r="H1260" s="38">
        <f>G1260*(1-'[1]Rapport Lottstift'!$Q$6)</f>
        <v>107736.76757594521</v>
      </c>
      <c r="I1260" s="39">
        <f t="shared" si="59"/>
        <v>106659.39990018576</v>
      </c>
      <c r="J1260" s="40">
        <f t="shared" si="60"/>
        <v>106659</v>
      </c>
      <c r="K1260" s="40">
        <v>106659</v>
      </c>
    </row>
    <row r="1261" spans="1:11" s="40" customFormat="1" x14ac:dyDescent="0.25">
      <c r="A1261" s="34" t="s">
        <v>947</v>
      </c>
      <c r="B1261" s="34" t="s">
        <v>3672</v>
      </c>
      <c r="C1261" s="34"/>
      <c r="D1261" s="34" t="s">
        <v>3673</v>
      </c>
      <c r="E1261" s="35">
        <v>2112220</v>
      </c>
      <c r="F1261" s="36">
        <v>2112220</v>
      </c>
      <c r="G1261" s="37">
        <f t="shared" si="58"/>
        <v>147855.40000000002</v>
      </c>
      <c r="H1261" s="38">
        <f>G1261*(1-'[1]Rapport Lottstift'!$Q$6)</f>
        <v>107652.16341952383</v>
      </c>
      <c r="I1261" s="39">
        <f t="shared" si="59"/>
        <v>106575.6417853286</v>
      </c>
      <c r="J1261" s="40">
        <f t="shared" si="60"/>
        <v>106575</v>
      </c>
      <c r="K1261" s="40">
        <v>106575</v>
      </c>
    </row>
    <row r="1262" spans="1:11" s="40" customFormat="1" x14ac:dyDescent="0.25">
      <c r="A1262" s="34" t="s">
        <v>947</v>
      </c>
      <c r="B1262" s="34" t="s">
        <v>3674</v>
      </c>
      <c r="C1262" s="34" t="s">
        <v>3675</v>
      </c>
      <c r="D1262" s="34" t="s">
        <v>3676</v>
      </c>
      <c r="E1262" s="35">
        <v>2110114</v>
      </c>
      <c r="F1262" s="36">
        <v>2110114</v>
      </c>
      <c r="G1262" s="37">
        <f t="shared" si="58"/>
        <v>147707.98000000001</v>
      </c>
      <c r="H1262" s="38">
        <f>G1262*(1-'[1]Rapport Lottstift'!$Q$6)</f>
        <v>107544.82826685907</v>
      </c>
      <c r="I1262" s="39">
        <f t="shared" si="59"/>
        <v>106469.37998419048</v>
      </c>
      <c r="J1262" s="40">
        <f t="shared" si="60"/>
        <v>106469</v>
      </c>
      <c r="K1262" s="40">
        <v>106469</v>
      </c>
    </row>
    <row r="1263" spans="1:11" s="40" customFormat="1" x14ac:dyDescent="0.25">
      <c r="A1263" s="34" t="s">
        <v>947</v>
      </c>
      <c r="B1263" s="34" t="s">
        <v>3677</v>
      </c>
      <c r="C1263" s="34" t="s">
        <v>3678</v>
      </c>
      <c r="D1263" s="34" t="s">
        <v>3679</v>
      </c>
      <c r="E1263" s="35">
        <v>2107169</v>
      </c>
      <c r="F1263" s="36">
        <v>2107169</v>
      </c>
      <c r="G1263" s="37">
        <f t="shared" si="58"/>
        <v>147501.83000000002</v>
      </c>
      <c r="H1263" s="38">
        <f>G1263*(1-'[1]Rapport Lottstift'!$Q$6)</f>
        <v>107394.73233875002</v>
      </c>
      <c r="I1263" s="39">
        <f t="shared" si="59"/>
        <v>106320.78501536252</v>
      </c>
      <c r="J1263" s="40">
        <f t="shared" si="60"/>
        <v>106320</v>
      </c>
      <c r="K1263" s="40">
        <v>106320</v>
      </c>
    </row>
    <row r="1264" spans="1:11" s="40" customFormat="1" x14ac:dyDescent="0.25">
      <c r="A1264" s="34" t="s">
        <v>947</v>
      </c>
      <c r="B1264" s="34" t="s">
        <v>3680</v>
      </c>
      <c r="C1264" s="34" t="s">
        <v>3681</v>
      </c>
      <c r="D1264" s="34" t="s">
        <v>3682</v>
      </c>
      <c r="E1264" s="35">
        <v>2103493</v>
      </c>
      <c r="F1264" s="36">
        <v>2103493</v>
      </c>
      <c r="G1264" s="37">
        <f t="shared" si="58"/>
        <v>147244.51</v>
      </c>
      <c r="H1264" s="38">
        <f>G1264*(1-'[1]Rapport Lottstift'!$Q$6)</f>
        <v>107207.38000199998</v>
      </c>
      <c r="I1264" s="39">
        <f t="shared" si="59"/>
        <v>106135.30620197997</v>
      </c>
      <c r="J1264" s="40">
        <f t="shared" si="60"/>
        <v>106135</v>
      </c>
      <c r="K1264" s="40">
        <v>106135</v>
      </c>
    </row>
    <row r="1265" spans="1:11" s="40" customFormat="1" x14ac:dyDescent="0.25">
      <c r="A1265" s="34" t="s">
        <v>947</v>
      </c>
      <c r="B1265" s="34" t="s">
        <v>3683</v>
      </c>
      <c r="C1265" s="34" t="s">
        <v>3684</v>
      </c>
      <c r="D1265" s="34" t="s">
        <v>3685</v>
      </c>
      <c r="E1265" s="35">
        <v>2097236</v>
      </c>
      <c r="F1265" s="36">
        <v>2097236</v>
      </c>
      <c r="G1265" s="37">
        <f t="shared" si="58"/>
        <v>146806.52000000002</v>
      </c>
      <c r="H1265" s="38">
        <f>G1265*(1-'[1]Rapport Lottstift'!$Q$6)</f>
        <v>106888.48349192247</v>
      </c>
      <c r="I1265" s="39">
        <f t="shared" si="59"/>
        <v>105819.59865700324</v>
      </c>
      <c r="J1265" s="40">
        <f t="shared" si="60"/>
        <v>105819</v>
      </c>
      <c r="K1265" s="40">
        <v>105819</v>
      </c>
    </row>
    <row r="1266" spans="1:11" s="40" customFormat="1" x14ac:dyDescent="0.25">
      <c r="A1266" s="34" t="s">
        <v>947</v>
      </c>
      <c r="B1266" s="34" t="s">
        <v>3686</v>
      </c>
      <c r="C1266" s="34" t="s">
        <v>3687</v>
      </c>
      <c r="D1266" s="34" t="s">
        <v>3688</v>
      </c>
      <c r="E1266" s="35">
        <v>2096959</v>
      </c>
      <c r="F1266" s="36">
        <v>2096959</v>
      </c>
      <c r="G1266" s="37">
        <f t="shared" si="58"/>
        <v>146787.13</v>
      </c>
      <c r="H1266" s="38">
        <f>G1266*(1-'[1]Rapport Lottstift'!$Q$6)</f>
        <v>106874.36581039912</v>
      </c>
      <c r="I1266" s="39">
        <f t="shared" si="59"/>
        <v>105805.62215229512</v>
      </c>
      <c r="J1266" s="40">
        <f t="shared" si="60"/>
        <v>105805</v>
      </c>
      <c r="K1266" s="40">
        <v>105805</v>
      </c>
    </row>
    <row r="1267" spans="1:11" s="40" customFormat="1" x14ac:dyDescent="0.25">
      <c r="A1267" s="34" t="s">
        <v>947</v>
      </c>
      <c r="B1267" s="34" t="s">
        <v>3689</v>
      </c>
      <c r="C1267" s="34" t="s">
        <v>3690</v>
      </c>
      <c r="D1267" s="34" t="s">
        <v>3691</v>
      </c>
      <c r="E1267" s="35">
        <v>2096476</v>
      </c>
      <c r="F1267" s="36">
        <v>2096476</v>
      </c>
      <c r="G1267" s="37">
        <f t="shared" si="58"/>
        <v>146753.32</v>
      </c>
      <c r="H1267" s="38">
        <f>G1267*(1-'[1]Rapport Lottstift'!$Q$6)</f>
        <v>106849.74905886206</v>
      </c>
      <c r="I1267" s="39">
        <f t="shared" si="59"/>
        <v>105781.25156827344</v>
      </c>
      <c r="J1267" s="40">
        <f t="shared" si="60"/>
        <v>105781</v>
      </c>
      <c r="K1267" s="40">
        <v>105781</v>
      </c>
    </row>
    <row r="1268" spans="1:11" s="40" customFormat="1" x14ac:dyDescent="0.25">
      <c r="A1268" s="34" t="s">
        <v>947</v>
      </c>
      <c r="B1268" s="34" t="s">
        <v>3692</v>
      </c>
      <c r="C1268" s="34" t="s">
        <v>3693</v>
      </c>
      <c r="D1268" s="34" t="s">
        <v>3694</v>
      </c>
      <c r="E1268" s="35">
        <v>300543</v>
      </c>
      <c r="F1268" s="36">
        <v>300543</v>
      </c>
      <c r="G1268" s="37">
        <f t="shared" si="58"/>
        <v>21038.010000000002</v>
      </c>
      <c r="H1268" s="38">
        <f>G1268*(1-'[1]Rapport Lottstift'!$Q$6)</f>
        <v>15317.582520094473</v>
      </c>
      <c r="I1268" s="39">
        <f t="shared" si="59"/>
        <v>15164.406694893529</v>
      </c>
      <c r="J1268" s="40">
        <f t="shared" si="60"/>
        <v>15164</v>
      </c>
      <c r="K1268" s="40">
        <v>15164</v>
      </c>
    </row>
    <row r="1269" spans="1:11" s="40" customFormat="1" x14ac:dyDescent="0.25">
      <c r="A1269" s="34" t="s">
        <v>947</v>
      </c>
      <c r="B1269" s="34" t="s">
        <v>3695</v>
      </c>
      <c r="C1269" s="34" t="s">
        <v>3696</v>
      </c>
      <c r="D1269" s="34" t="s">
        <v>3697</v>
      </c>
      <c r="E1269" s="35">
        <v>2094322</v>
      </c>
      <c r="F1269" s="36">
        <v>2094322</v>
      </c>
      <c r="G1269" s="37">
        <f t="shared" si="58"/>
        <v>146602.54</v>
      </c>
      <c r="H1269" s="38">
        <f>G1269*(1-'[1]Rapport Lottstift'!$Q$6)</f>
        <v>106739.9675209514</v>
      </c>
      <c r="I1269" s="39">
        <f t="shared" si="59"/>
        <v>105672.56784574188</v>
      </c>
      <c r="J1269" s="40">
        <f t="shared" si="60"/>
        <v>105672</v>
      </c>
      <c r="K1269" s="40">
        <v>105672</v>
      </c>
    </row>
    <row r="1270" spans="1:11" s="40" customFormat="1" x14ac:dyDescent="0.25">
      <c r="A1270" s="34" t="s">
        <v>947</v>
      </c>
      <c r="B1270" s="34" t="s">
        <v>3698</v>
      </c>
      <c r="C1270" s="34" t="s">
        <v>3699</v>
      </c>
      <c r="D1270" s="34" t="s">
        <v>3700</v>
      </c>
      <c r="E1270" s="35">
        <v>2094215</v>
      </c>
      <c r="F1270" s="36">
        <v>2094215</v>
      </c>
      <c r="G1270" s="37">
        <f t="shared" si="58"/>
        <v>146595.05000000002</v>
      </c>
      <c r="H1270" s="38">
        <f>G1270*(1-'[1]Rapport Lottstift'!$Q$6)</f>
        <v>106734.51412050737</v>
      </c>
      <c r="I1270" s="39">
        <f t="shared" si="59"/>
        <v>105667.1689793023</v>
      </c>
      <c r="J1270" s="40">
        <f t="shared" si="60"/>
        <v>105667</v>
      </c>
      <c r="K1270" s="40">
        <v>105667</v>
      </c>
    </row>
    <row r="1271" spans="1:11" s="40" customFormat="1" x14ac:dyDescent="0.25">
      <c r="A1271" s="34" t="s">
        <v>947</v>
      </c>
      <c r="B1271" s="34" t="s">
        <v>3701</v>
      </c>
      <c r="C1271" s="34" t="s">
        <v>3702</v>
      </c>
      <c r="D1271" s="34" t="s">
        <v>3703</v>
      </c>
      <c r="E1271" s="35">
        <v>2093761</v>
      </c>
      <c r="F1271" s="36">
        <v>2093761</v>
      </c>
      <c r="G1271" s="37">
        <f t="shared" si="58"/>
        <v>146563.27000000002</v>
      </c>
      <c r="H1271" s="38">
        <f>G1271*(1-'[1]Rapport Lottstift'!$Q$6)</f>
        <v>106711.37539338971</v>
      </c>
      <c r="I1271" s="39">
        <f t="shared" si="59"/>
        <v>105644.26163945581</v>
      </c>
      <c r="J1271" s="40">
        <f t="shared" si="60"/>
        <v>105644</v>
      </c>
      <c r="K1271" s="40">
        <v>105644</v>
      </c>
    </row>
    <row r="1272" spans="1:11" s="40" customFormat="1" x14ac:dyDescent="0.25">
      <c r="A1272" s="34" t="s">
        <v>947</v>
      </c>
      <c r="B1272" s="34" t="s">
        <v>3704</v>
      </c>
      <c r="C1272" s="34" t="s">
        <v>3705</v>
      </c>
      <c r="D1272" s="34" t="s">
        <v>3706</v>
      </c>
      <c r="E1272" s="35">
        <v>2090266</v>
      </c>
      <c r="F1272" s="36">
        <v>2090266</v>
      </c>
      <c r="G1272" s="37">
        <f t="shared" si="58"/>
        <v>146318.62000000002</v>
      </c>
      <c r="H1272" s="38">
        <f>G1272*(1-'[1]Rapport Lottstift'!$Q$6)</f>
        <v>106533.24796767117</v>
      </c>
      <c r="I1272" s="39">
        <f t="shared" si="59"/>
        <v>105467.91548799445</v>
      </c>
      <c r="J1272" s="40">
        <f t="shared" si="60"/>
        <v>105467</v>
      </c>
      <c r="K1272" s="40">
        <v>105467</v>
      </c>
    </row>
    <row r="1273" spans="1:11" s="40" customFormat="1" x14ac:dyDescent="0.25">
      <c r="A1273" s="34" t="s">
        <v>947</v>
      </c>
      <c r="B1273" s="34" t="s">
        <v>3707</v>
      </c>
      <c r="C1273" s="34" t="s">
        <v>3708</v>
      </c>
      <c r="D1273" s="34" t="s">
        <v>3709</v>
      </c>
      <c r="E1273" s="35">
        <v>2087362</v>
      </c>
      <c r="F1273" s="36">
        <v>2087362</v>
      </c>
      <c r="G1273" s="37">
        <f t="shared" si="58"/>
        <v>146115.34000000003</v>
      </c>
      <c r="H1273" s="38">
        <f>G1273*(1-'[1]Rapport Lottstift'!$Q$6)</f>
        <v>106385.241660293</v>
      </c>
      <c r="I1273" s="39">
        <f t="shared" si="59"/>
        <v>105321.38924369008</v>
      </c>
      <c r="J1273" s="40">
        <f t="shared" si="60"/>
        <v>105321</v>
      </c>
      <c r="K1273" s="40">
        <v>105321</v>
      </c>
    </row>
    <row r="1274" spans="1:11" s="40" customFormat="1" x14ac:dyDescent="0.25">
      <c r="A1274" s="34" t="s">
        <v>947</v>
      </c>
      <c r="B1274" s="34" t="s">
        <v>3710</v>
      </c>
      <c r="C1274" s="34" t="s">
        <v>3711</v>
      </c>
      <c r="D1274" s="34" t="s">
        <v>3712</v>
      </c>
      <c r="E1274" s="35">
        <v>2085114</v>
      </c>
      <c r="F1274" s="36">
        <v>2085114</v>
      </c>
      <c r="G1274" s="37">
        <f t="shared" si="58"/>
        <v>145957.98000000001</v>
      </c>
      <c r="H1274" s="38">
        <f>G1274*(1-'[1]Rapport Lottstift'!$Q$6)</f>
        <v>106270.66928460907</v>
      </c>
      <c r="I1274" s="39">
        <f t="shared" si="59"/>
        <v>105207.96259176299</v>
      </c>
      <c r="J1274" s="40">
        <f t="shared" si="60"/>
        <v>105207</v>
      </c>
      <c r="K1274" s="40">
        <v>105207</v>
      </c>
    </row>
    <row r="1275" spans="1:11" s="40" customFormat="1" x14ac:dyDescent="0.25">
      <c r="A1275" s="34" t="s">
        <v>947</v>
      </c>
      <c r="B1275" s="34" t="s">
        <v>3713</v>
      </c>
      <c r="C1275" s="34" t="s">
        <v>3714</v>
      </c>
      <c r="D1275" s="34" t="s">
        <v>3715</v>
      </c>
      <c r="E1275" s="35">
        <v>2083494</v>
      </c>
      <c r="F1275" s="36">
        <v>2083494</v>
      </c>
      <c r="G1275" s="37">
        <f t="shared" si="58"/>
        <v>145844.58000000002</v>
      </c>
      <c r="H1275" s="38">
        <f>G1275*(1-'[1]Rapport Lottstift'!$Q$6)</f>
        <v>106188.10378255928</v>
      </c>
      <c r="I1275" s="39">
        <f t="shared" si="59"/>
        <v>105126.22274473369</v>
      </c>
      <c r="J1275" s="40">
        <f t="shared" si="60"/>
        <v>105126</v>
      </c>
      <c r="K1275" s="40">
        <v>105126</v>
      </c>
    </row>
    <row r="1276" spans="1:11" s="40" customFormat="1" x14ac:dyDescent="0.25">
      <c r="A1276" s="34" t="s">
        <v>947</v>
      </c>
      <c r="B1276" s="34" t="s">
        <v>3716</v>
      </c>
      <c r="C1276" s="34" t="s">
        <v>3717</v>
      </c>
      <c r="D1276" s="34" t="s">
        <v>3718</v>
      </c>
      <c r="E1276" s="35">
        <v>2079321</v>
      </c>
      <c r="F1276" s="36">
        <v>2079321</v>
      </c>
      <c r="G1276" s="37">
        <f t="shared" si="58"/>
        <v>145552.47</v>
      </c>
      <c r="H1276" s="38">
        <f>G1276*(1-'[1]Rapport Lottstift'!$Q$6)</f>
        <v>105975.42116524209</v>
      </c>
      <c r="I1276" s="39">
        <f t="shared" si="59"/>
        <v>104915.66695358967</v>
      </c>
      <c r="J1276" s="40">
        <f t="shared" si="60"/>
        <v>104915</v>
      </c>
      <c r="K1276" s="40">
        <v>104915</v>
      </c>
    </row>
    <row r="1277" spans="1:11" s="40" customFormat="1" x14ac:dyDescent="0.25">
      <c r="A1277" s="34" t="s">
        <v>947</v>
      </c>
      <c r="B1277" s="34" t="s">
        <v>3719</v>
      </c>
      <c r="C1277" s="34" t="s">
        <v>3720</v>
      </c>
      <c r="D1277" s="34" t="s">
        <v>3721</v>
      </c>
      <c r="E1277" s="35">
        <v>2076865</v>
      </c>
      <c r="F1277" s="36">
        <v>2076865</v>
      </c>
      <c r="G1277" s="37">
        <f t="shared" si="58"/>
        <v>145380.55000000002</v>
      </c>
      <c r="H1277" s="38">
        <f>G1277*(1-'[1]Rapport Lottstift'!$Q$6)</f>
        <v>105850.24778682587</v>
      </c>
      <c r="I1277" s="39">
        <f t="shared" si="59"/>
        <v>104791.74530895762</v>
      </c>
      <c r="J1277" s="40">
        <f t="shared" si="60"/>
        <v>104791</v>
      </c>
      <c r="K1277" s="40">
        <v>104791</v>
      </c>
    </row>
    <row r="1278" spans="1:11" s="40" customFormat="1" x14ac:dyDescent="0.25">
      <c r="A1278" s="34" t="s">
        <v>947</v>
      </c>
      <c r="B1278" s="34" t="s">
        <v>3722</v>
      </c>
      <c r="C1278" s="34" t="s">
        <v>3723</v>
      </c>
      <c r="D1278" s="34" t="s">
        <v>3724</v>
      </c>
      <c r="E1278" s="35">
        <v>2075604</v>
      </c>
      <c r="F1278" s="36">
        <v>2075604</v>
      </c>
      <c r="G1278" s="37">
        <f t="shared" si="58"/>
        <v>145292.28000000003</v>
      </c>
      <c r="H1278" s="38">
        <f>G1278*(1-'[1]Rapport Lottstift'!$Q$6)</f>
        <v>105785.97920776119</v>
      </c>
      <c r="I1278" s="39">
        <f t="shared" si="59"/>
        <v>104728.11941568358</v>
      </c>
      <c r="J1278" s="40">
        <f t="shared" si="60"/>
        <v>104728</v>
      </c>
      <c r="K1278" s="40">
        <v>104728</v>
      </c>
    </row>
    <row r="1279" spans="1:11" s="40" customFormat="1" x14ac:dyDescent="0.25">
      <c r="A1279" s="34" t="s">
        <v>947</v>
      </c>
      <c r="B1279" s="34" t="s">
        <v>3725</v>
      </c>
      <c r="C1279" s="34" t="s">
        <v>3726</v>
      </c>
      <c r="D1279" s="34" t="s">
        <v>3727</v>
      </c>
      <c r="E1279" s="35">
        <v>2074028</v>
      </c>
      <c r="F1279" s="36">
        <v>2074028</v>
      </c>
      <c r="G1279" s="37">
        <f t="shared" si="58"/>
        <v>145181.96000000002</v>
      </c>
      <c r="H1279" s="38">
        <f>G1279*(1-'[1]Rapport Lottstift'!$Q$6)</f>
        <v>105705.65622552014</v>
      </c>
      <c r="I1279" s="39">
        <f t="shared" si="59"/>
        <v>104648.59966326493</v>
      </c>
      <c r="J1279" s="40">
        <f t="shared" si="60"/>
        <v>104648</v>
      </c>
      <c r="K1279" s="40">
        <v>104648</v>
      </c>
    </row>
    <row r="1280" spans="1:11" s="40" customFormat="1" x14ac:dyDescent="0.25">
      <c r="A1280" s="34" t="s">
        <v>947</v>
      </c>
      <c r="B1280" s="34" t="s">
        <v>3728</v>
      </c>
      <c r="C1280" s="34" t="s">
        <v>3729</v>
      </c>
      <c r="D1280" s="34" t="s">
        <v>3730</v>
      </c>
      <c r="E1280" s="35">
        <v>2073503</v>
      </c>
      <c r="F1280" s="36">
        <v>2073503</v>
      </c>
      <c r="G1280" s="37">
        <f t="shared" si="58"/>
        <v>145145.21000000002</v>
      </c>
      <c r="H1280" s="38">
        <f>G1280*(1-'[1]Rapport Lottstift'!$Q$6)</f>
        <v>105678.89888689289</v>
      </c>
      <c r="I1280" s="39">
        <f t="shared" si="59"/>
        <v>104622.10989802396</v>
      </c>
      <c r="J1280" s="40">
        <f t="shared" si="60"/>
        <v>104622</v>
      </c>
      <c r="K1280" s="40">
        <v>104622</v>
      </c>
    </row>
    <row r="1281" spans="1:11" s="40" customFormat="1" x14ac:dyDescent="0.25">
      <c r="A1281" s="34" t="s">
        <v>947</v>
      </c>
      <c r="B1281" s="34" t="s">
        <v>3731</v>
      </c>
      <c r="C1281" s="34" t="s">
        <v>3732</v>
      </c>
      <c r="D1281" s="34" t="s">
        <v>3733</v>
      </c>
      <c r="E1281" s="35">
        <v>2069735</v>
      </c>
      <c r="F1281" s="36">
        <v>2069735</v>
      </c>
      <c r="G1281" s="37">
        <f t="shared" si="58"/>
        <v>144881.45000000001</v>
      </c>
      <c r="H1281" s="38">
        <f>G1281*(1-'[1]Rapport Lottstift'!$Q$6)</f>
        <v>105486.85764508817</v>
      </c>
      <c r="I1281" s="39">
        <f t="shared" si="59"/>
        <v>104431.98906863728</v>
      </c>
      <c r="J1281" s="40">
        <f t="shared" si="60"/>
        <v>104431</v>
      </c>
      <c r="K1281" s="40">
        <v>104431</v>
      </c>
    </row>
    <row r="1282" spans="1:11" s="40" customFormat="1" x14ac:dyDescent="0.25">
      <c r="A1282" s="34" t="s">
        <v>947</v>
      </c>
      <c r="B1282" s="34" t="s">
        <v>3734</v>
      </c>
      <c r="C1282" s="34" t="s">
        <v>3735</v>
      </c>
      <c r="D1282" s="34" t="s">
        <v>3736</v>
      </c>
      <c r="E1282" s="35">
        <v>2067829</v>
      </c>
      <c r="F1282" s="36">
        <v>2067829</v>
      </c>
      <c r="G1282" s="37">
        <f t="shared" si="58"/>
        <v>144748.03000000003</v>
      </c>
      <c r="H1282" s="38">
        <f>G1282*(1-'[1]Rapport Lottstift'!$Q$6)</f>
        <v>105389.71576428144</v>
      </c>
      <c r="I1282" s="39">
        <f t="shared" si="59"/>
        <v>104335.81860663863</v>
      </c>
      <c r="J1282" s="40">
        <f t="shared" si="60"/>
        <v>104335</v>
      </c>
      <c r="K1282" s="40">
        <v>104335</v>
      </c>
    </row>
    <row r="1283" spans="1:11" s="40" customFormat="1" x14ac:dyDescent="0.25">
      <c r="A1283" s="34" t="s">
        <v>947</v>
      </c>
      <c r="B1283" s="34" t="s">
        <v>3737</v>
      </c>
      <c r="C1283" s="34" t="s">
        <v>3738</v>
      </c>
      <c r="D1283" s="34" t="s">
        <v>3739</v>
      </c>
      <c r="E1283" s="35">
        <v>2066419</v>
      </c>
      <c r="F1283" s="36">
        <v>2066419</v>
      </c>
      <c r="G1283" s="37">
        <f t="shared" si="58"/>
        <v>144649.33000000002</v>
      </c>
      <c r="H1283" s="38">
        <f>G1283*(1-'[1]Rapport Lottstift'!$Q$6)</f>
        <v>105317.85319768253</v>
      </c>
      <c r="I1283" s="39">
        <f t="shared" si="59"/>
        <v>104264.67466570571</v>
      </c>
      <c r="J1283" s="40">
        <f t="shared" si="60"/>
        <v>104264</v>
      </c>
      <c r="K1283" s="40">
        <v>104264</v>
      </c>
    </row>
    <row r="1284" spans="1:11" s="40" customFormat="1" x14ac:dyDescent="0.25">
      <c r="A1284" s="34" t="s">
        <v>947</v>
      </c>
      <c r="B1284" s="34" t="s">
        <v>3740</v>
      </c>
      <c r="C1284" s="34" t="s">
        <v>3741</v>
      </c>
      <c r="D1284" s="34" t="s">
        <v>3742</v>
      </c>
      <c r="E1284" s="35">
        <v>2060911</v>
      </c>
      <c r="F1284" s="36">
        <v>2060911</v>
      </c>
      <c r="G1284" s="37">
        <f t="shared" si="58"/>
        <v>144263.77000000002</v>
      </c>
      <c r="H1284" s="38">
        <f>G1284*(1-'[1]Rapport Lottstift'!$Q$6)</f>
        <v>105037.13049071321</v>
      </c>
      <c r="I1284" s="39">
        <f t="shared" si="59"/>
        <v>103986.75918580608</v>
      </c>
      <c r="J1284" s="40">
        <f t="shared" si="60"/>
        <v>103986</v>
      </c>
      <c r="K1284" s="40">
        <v>103986</v>
      </c>
    </row>
    <row r="1285" spans="1:11" s="40" customFormat="1" x14ac:dyDescent="0.25">
      <c r="A1285" s="34" t="s">
        <v>947</v>
      </c>
      <c r="B1285" s="34" t="s">
        <v>3743</v>
      </c>
      <c r="C1285" s="34" t="s">
        <v>3744</v>
      </c>
      <c r="D1285" s="34" t="s">
        <v>3745</v>
      </c>
      <c r="E1285" s="35">
        <v>2060895</v>
      </c>
      <c r="F1285" s="36">
        <v>2060895</v>
      </c>
      <c r="G1285" s="37">
        <f t="shared" si="58"/>
        <v>144262.65000000002</v>
      </c>
      <c r="H1285" s="38">
        <f>G1285*(1-'[1]Rapport Lottstift'!$Q$6)</f>
        <v>105036.31502896457</v>
      </c>
      <c r="I1285" s="39">
        <f t="shared" si="59"/>
        <v>103985.95187867492</v>
      </c>
      <c r="J1285" s="40">
        <f t="shared" si="60"/>
        <v>103985</v>
      </c>
      <c r="K1285" s="40">
        <v>103985</v>
      </c>
    </row>
    <row r="1286" spans="1:11" s="40" customFormat="1" x14ac:dyDescent="0.25">
      <c r="A1286" s="34" t="s">
        <v>947</v>
      </c>
      <c r="B1286" s="34" t="s">
        <v>3746</v>
      </c>
      <c r="C1286" s="34" t="s">
        <v>3747</v>
      </c>
      <c r="D1286" s="34" t="s">
        <v>3748</v>
      </c>
      <c r="E1286" s="35">
        <v>2058300</v>
      </c>
      <c r="F1286" s="36">
        <v>2058300</v>
      </c>
      <c r="G1286" s="37">
        <f t="shared" ref="G1286:G1349" si="61">F1286*0.07</f>
        <v>144081</v>
      </c>
      <c r="H1286" s="38">
        <f>G1286*(1-'[1]Rapport Lottstift'!$Q$6)</f>
        <v>104904.057326607</v>
      </c>
      <c r="I1286" s="39">
        <f t="shared" ref="I1286:I1349" si="62">H1286*0.99</f>
        <v>103855.01675334093</v>
      </c>
      <c r="J1286" s="40">
        <f t="shared" ref="J1286:J1349" si="63">INT(I1286)</f>
        <v>103855</v>
      </c>
      <c r="K1286" s="40">
        <v>103855</v>
      </c>
    </row>
    <row r="1287" spans="1:11" s="40" customFormat="1" x14ac:dyDescent="0.25">
      <c r="A1287" s="34" t="s">
        <v>947</v>
      </c>
      <c r="B1287" s="34" t="s">
        <v>3749</v>
      </c>
      <c r="C1287" s="34" t="s">
        <v>3750</v>
      </c>
      <c r="D1287" s="34" t="s">
        <v>3751</v>
      </c>
      <c r="E1287" s="35">
        <v>2058083</v>
      </c>
      <c r="F1287" s="36">
        <v>2058083</v>
      </c>
      <c r="G1287" s="37">
        <f t="shared" si="61"/>
        <v>144065.81000000003</v>
      </c>
      <c r="H1287" s="38">
        <f>G1287*(1-'[1]Rapport Lottstift'!$Q$6)</f>
        <v>104892.9976266411</v>
      </c>
      <c r="I1287" s="39">
        <f t="shared" si="62"/>
        <v>103844.06765037468</v>
      </c>
      <c r="J1287" s="40">
        <f t="shared" si="63"/>
        <v>103844</v>
      </c>
      <c r="K1287" s="40">
        <v>103844</v>
      </c>
    </row>
    <row r="1288" spans="1:11" s="46" customFormat="1" x14ac:dyDescent="0.25">
      <c r="A1288" s="43" t="s">
        <v>947</v>
      </c>
      <c r="B1288" s="43" t="s">
        <v>3752</v>
      </c>
      <c r="C1288" s="43">
        <v>975758877</v>
      </c>
      <c r="D1288" s="43" t="s">
        <v>3753</v>
      </c>
      <c r="E1288" s="44">
        <v>2052629</v>
      </c>
      <c r="F1288" s="45">
        <v>2052629</v>
      </c>
      <c r="G1288" s="37">
        <f t="shared" si="61"/>
        <v>143684.03000000003</v>
      </c>
      <c r="H1288" s="38">
        <f>G1288*(1-'[1]Rapport Lottstift'!$Q$6)</f>
        <v>104615.02710307343</v>
      </c>
      <c r="I1288" s="39">
        <f t="shared" si="62"/>
        <v>103568.87683204269</v>
      </c>
      <c r="J1288" s="40">
        <f t="shared" si="63"/>
        <v>103568</v>
      </c>
      <c r="K1288" s="46">
        <v>103568</v>
      </c>
    </row>
    <row r="1289" spans="1:11" s="40" customFormat="1" x14ac:dyDescent="0.25">
      <c r="A1289" s="34" t="s">
        <v>947</v>
      </c>
      <c r="B1289" s="34" t="s">
        <v>3754</v>
      </c>
      <c r="C1289" s="34" t="s">
        <v>3755</v>
      </c>
      <c r="D1289" s="34" t="s">
        <v>3756</v>
      </c>
      <c r="E1289" s="35">
        <v>2049276</v>
      </c>
      <c r="F1289" s="36">
        <v>2049276</v>
      </c>
      <c r="G1289" s="37">
        <f t="shared" si="61"/>
        <v>143449.32</v>
      </c>
      <c r="H1289" s="38">
        <f>G1289*(1-'[1]Rapport Lottstift'!$Q$6)</f>
        <v>104444.13690037405</v>
      </c>
      <c r="I1289" s="39">
        <f t="shared" si="62"/>
        <v>103399.69553137031</v>
      </c>
      <c r="J1289" s="40">
        <f t="shared" si="63"/>
        <v>103399</v>
      </c>
      <c r="K1289" s="40">
        <v>103399</v>
      </c>
    </row>
    <row r="1290" spans="1:11" s="40" customFormat="1" x14ac:dyDescent="0.25">
      <c r="A1290" s="34" t="s">
        <v>947</v>
      </c>
      <c r="B1290" s="34" t="s">
        <v>3757</v>
      </c>
      <c r="C1290" s="34" t="s">
        <v>3758</v>
      </c>
      <c r="D1290" s="34" t="s">
        <v>3759</v>
      </c>
      <c r="E1290" s="35">
        <v>918317</v>
      </c>
      <c r="F1290" s="36">
        <v>918317</v>
      </c>
      <c r="G1290" s="37">
        <f t="shared" si="61"/>
        <v>64282.19000000001</v>
      </c>
      <c r="H1290" s="38">
        <f>G1290*(1-'[1]Rapport Lottstift'!$Q$6)</f>
        <v>46803.274164114941</v>
      </c>
      <c r="I1290" s="39">
        <f t="shared" si="62"/>
        <v>46335.241422473788</v>
      </c>
      <c r="J1290" s="40">
        <f t="shared" si="63"/>
        <v>46335</v>
      </c>
      <c r="K1290" s="40">
        <v>46335</v>
      </c>
    </row>
    <row r="1291" spans="1:11" s="40" customFormat="1" x14ac:dyDescent="0.25">
      <c r="A1291" s="34" t="s">
        <v>947</v>
      </c>
      <c r="B1291" s="34" t="s">
        <v>3760</v>
      </c>
      <c r="C1291" s="34" t="s">
        <v>3761</v>
      </c>
      <c r="D1291" s="34" t="s">
        <v>3762</v>
      </c>
      <c r="E1291" s="35">
        <v>2046884</v>
      </c>
      <c r="F1291" s="36">
        <v>2046884</v>
      </c>
      <c r="G1291" s="37">
        <f t="shared" si="61"/>
        <v>143281.88</v>
      </c>
      <c r="H1291" s="38">
        <f>G1291*(1-'[1]Rapport Lottstift'!$Q$6)</f>
        <v>104322.22536895236</v>
      </c>
      <c r="I1291" s="39">
        <f t="shared" si="62"/>
        <v>103279.00311526284</v>
      </c>
      <c r="J1291" s="40">
        <f t="shared" si="63"/>
        <v>103279</v>
      </c>
      <c r="K1291" s="40">
        <v>103279</v>
      </c>
    </row>
    <row r="1292" spans="1:11" s="40" customFormat="1" x14ac:dyDescent="0.25">
      <c r="A1292" s="34" t="s">
        <v>947</v>
      </c>
      <c r="B1292" s="34" t="s">
        <v>3763</v>
      </c>
      <c r="C1292" s="34" t="s">
        <v>3764</v>
      </c>
      <c r="D1292" s="34" t="s">
        <v>3765</v>
      </c>
      <c r="E1292" s="35">
        <v>2041855</v>
      </c>
      <c r="F1292" s="36">
        <v>2041855</v>
      </c>
      <c r="G1292" s="37">
        <f t="shared" si="61"/>
        <v>142929.85</v>
      </c>
      <c r="H1292" s="38">
        <f>G1292*(1-'[1]Rapport Lottstift'!$Q$6)</f>
        <v>104065.91554808296</v>
      </c>
      <c r="I1292" s="39">
        <f t="shared" si="62"/>
        <v>103025.25639260214</v>
      </c>
      <c r="J1292" s="40">
        <f t="shared" si="63"/>
        <v>103025</v>
      </c>
      <c r="K1292" s="40">
        <v>103025</v>
      </c>
    </row>
    <row r="1293" spans="1:11" s="40" customFormat="1" x14ac:dyDescent="0.25">
      <c r="A1293" s="34" t="s">
        <v>947</v>
      </c>
      <c r="B1293" s="34" t="s">
        <v>3766</v>
      </c>
      <c r="C1293" s="34" t="s">
        <v>3767</v>
      </c>
      <c r="D1293" s="34" t="s">
        <v>3768</v>
      </c>
      <c r="E1293" s="35">
        <v>2040026</v>
      </c>
      <c r="F1293" s="36">
        <v>2040026</v>
      </c>
      <c r="G1293" s="37">
        <f t="shared" si="61"/>
        <v>142801.82</v>
      </c>
      <c r="H1293" s="38">
        <f>G1293*(1-'[1]Rapport Lottstift'!$Q$6)</f>
        <v>103972.69807694155</v>
      </c>
      <c r="I1293" s="39">
        <f t="shared" si="62"/>
        <v>102932.97109617214</v>
      </c>
      <c r="J1293" s="40">
        <f t="shared" si="63"/>
        <v>102932</v>
      </c>
      <c r="K1293" s="40">
        <v>102932</v>
      </c>
    </row>
    <row r="1294" spans="1:11" s="40" customFormat="1" x14ac:dyDescent="0.25">
      <c r="A1294" s="34" t="s">
        <v>947</v>
      </c>
      <c r="B1294" s="34" t="s">
        <v>3769</v>
      </c>
      <c r="C1294" s="34" t="s">
        <v>3770</v>
      </c>
      <c r="D1294" s="34" t="s">
        <v>3771</v>
      </c>
      <c r="E1294" s="35">
        <v>2039527</v>
      </c>
      <c r="F1294" s="36">
        <v>2039527</v>
      </c>
      <c r="G1294" s="37">
        <f t="shared" si="61"/>
        <v>142766.89000000001</v>
      </c>
      <c r="H1294" s="38">
        <f>G1294*(1-'[1]Rapport Lottstift'!$Q$6)</f>
        <v>103947.26586365585</v>
      </c>
      <c r="I1294" s="39">
        <f t="shared" si="62"/>
        <v>102907.79320501929</v>
      </c>
      <c r="J1294" s="40">
        <f t="shared" si="63"/>
        <v>102907</v>
      </c>
      <c r="K1294" s="40">
        <v>102907</v>
      </c>
    </row>
    <row r="1295" spans="1:11" s="40" customFormat="1" x14ac:dyDescent="0.25">
      <c r="A1295" s="34" t="s">
        <v>947</v>
      </c>
      <c r="B1295" s="34" t="s">
        <v>3772</v>
      </c>
      <c r="C1295" s="34" t="s">
        <v>3773</v>
      </c>
      <c r="D1295" s="34" t="s">
        <v>3774</v>
      </c>
      <c r="E1295" s="35">
        <v>2033644</v>
      </c>
      <c r="F1295" s="36">
        <v>2033644</v>
      </c>
      <c r="G1295" s="37">
        <f t="shared" si="61"/>
        <v>142355.08000000002</v>
      </c>
      <c r="H1295" s="38">
        <f>G1295*(1-'[1]Rapport Lottstift'!$Q$6)</f>
        <v>103647.43077195277</v>
      </c>
      <c r="I1295" s="39">
        <f t="shared" si="62"/>
        <v>102610.95646423324</v>
      </c>
      <c r="J1295" s="40">
        <f t="shared" si="63"/>
        <v>102610</v>
      </c>
      <c r="K1295" s="40">
        <v>102610</v>
      </c>
    </row>
    <row r="1296" spans="1:11" s="40" customFormat="1" x14ac:dyDescent="0.25">
      <c r="A1296" s="34" t="s">
        <v>947</v>
      </c>
      <c r="B1296" s="34" t="s">
        <v>3775</v>
      </c>
      <c r="C1296" s="34" t="s">
        <v>3776</v>
      </c>
      <c r="D1296" s="34" t="s">
        <v>3777</v>
      </c>
      <c r="E1296" s="35">
        <v>2029344</v>
      </c>
      <c r="F1296" s="36">
        <v>2029344</v>
      </c>
      <c r="G1296" s="37">
        <f t="shared" si="61"/>
        <v>142054.08000000002</v>
      </c>
      <c r="H1296" s="38">
        <f>G1296*(1-'[1]Rapport Lottstift'!$Q$6)</f>
        <v>103428.27542700578</v>
      </c>
      <c r="I1296" s="39">
        <f t="shared" si="62"/>
        <v>102393.99267273572</v>
      </c>
      <c r="J1296" s="40">
        <f t="shared" si="63"/>
        <v>102393</v>
      </c>
      <c r="K1296" s="40">
        <v>102393</v>
      </c>
    </row>
    <row r="1297" spans="1:11" s="40" customFormat="1" x14ac:dyDescent="0.25">
      <c r="A1297" s="34" t="s">
        <v>947</v>
      </c>
      <c r="B1297" s="34" t="s">
        <v>3778</v>
      </c>
      <c r="C1297" s="34" t="s">
        <v>3779</v>
      </c>
      <c r="D1297" s="34" t="s">
        <v>3780</v>
      </c>
      <c r="E1297" s="35">
        <v>2027692</v>
      </c>
      <c r="F1297" s="36">
        <v>2027692</v>
      </c>
      <c r="G1297" s="37">
        <f t="shared" si="61"/>
        <v>141938.44</v>
      </c>
      <c r="H1297" s="38">
        <f>G1297*(1-'[1]Rapport Lottstift'!$Q$6)</f>
        <v>103344.07900145868</v>
      </c>
      <c r="I1297" s="39">
        <f t="shared" si="62"/>
        <v>102310.63821144409</v>
      </c>
      <c r="J1297" s="40">
        <f t="shared" si="63"/>
        <v>102310</v>
      </c>
      <c r="K1297" s="40">
        <v>102310</v>
      </c>
    </row>
    <row r="1298" spans="1:11" s="40" customFormat="1" x14ac:dyDescent="0.25">
      <c r="A1298" s="34" t="s">
        <v>947</v>
      </c>
      <c r="B1298" s="34" t="s">
        <v>3781</v>
      </c>
      <c r="C1298" s="34" t="s">
        <v>3782</v>
      </c>
      <c r="D1298" s="34" t="s">
        <v>3783</v>
      </c>
      <c r="E1298" s="35">
        <v>2021946</v>
      </c>
      <c r="F1298" s="36">
        <v>2021946</v>
      </c>
      <c r="G1298" s="37">
        <f t="shared" si="61"/>
        <v>141536.22</v>
      </c>
      <c r="H1298" s="38">
        <f>G1298*(1-'[1]Rapport Lottstift'!$Q$6)</f>
        <v>103051.22630097835</v>
      </c>
      <c r="I1298" s="39">
        <f t="shared" si="62"/>
        <v>102020.71403796856</v>
      </c>
      <c r="J1298" s="40">
        <f t="shared" si="63"/>
        <v>102020</v>
      </c>
      <c r="K1298" s="40">
        <v>102020</v>
      </c>
    </row>
    <row r="1299" spans="1:11" s="40" customFormat="1" x14ac:dyDescent="0.25">
      <c r="A1299" s="34" t="s">
        <v>947</v>
      </c>
      <c r="B1299" s="34" t="s">
        <v>3784</v>
      </c>
      <c r="C1299" s="34" t="s">
        <v>3785</v>
      </c>
      <c r="D1299" s="34" t="s">
        <v>3786</v>
      </c>
      <c r="E1299" s="35">
        <v>2010744</v>
      </c>
      <c r="F1299" s="36">
        <v>2010744</v>
      </c>
      <c r="G1299" s="37">
        <f t="shared" si="61"/>
        <v>140752.08000000002</v>
      </c>
      <c r="H1299" s="38">
        <f>G1299*(1-'[1]Rapport Lottstift'!$Q$6)</f>
        <v>102480.30114421177</v>
      </c>
      <c r="I1299" s="39">
        <f t="shared" si="62"/>
        <v>101455.49813276966</v>
      </c>
      <c r="J1299" s="40">
        <f t="shared" si="63"/>
        <v>101455</v>
      </c>
      <c r="K1299" s="40">
        <v>101455</v>
      </c>
    </row>
    <row r="1300" spans="1:11" s="40" customFormat="1" x14ac:dyDescent="0.25">
      <c r="A1300" s="34" t="s">
        <v>947</v>
      </c>
      <c r="B1300" s="34" t="s">
        <v>3787</v>
      </c>
      <c r="C1300" s="34" t="s">
        <v>3788</v>
      </c>
      <c r="D1300" s="34" t="s">
        <v>3789</v>
      </c>
      <c r="E1300" s="35">
        <v>2009650</v>
      </c>
      <c r="F1300" s="36">
        <v>2009650</v>
      </c>
      <c r="G1300" s="37">
        <f t="shared" si="61"/>
        <v>140675.5</v>
      </c>
      <c r="H1300" s="38">
        <f>G1300*(1-'[1]Rapport Lottstift'!$Q$6)</f>
        <v>102424.5439471485</v>
      </c>
      <c r="I1300" s="39">
        <f t="shared" si="62"/>
        <v>101400.29850767701</v>
      </c>
      <c r="J1300" s="40">
        <f t="shared" si="63"/>
        <v>101400</v>
      </c>
      <c r="K1300" s="40">
        <v>101400</v>
      </c>
    </row>
    <row r="1301" spans="1:11" s="40" customFormat="1" x14ac:dyDescent="0.25">
      <c r="A1301" s="34" t="s">
        <v>947</v>
      </c>
      <c r="B1301" s="34" t="s">
        <v>3790</v>
      </c>
      <c r="C1301" s="34" t="s">
        <v>3791</v>
      </c>
      <c r="D1301" s="34" t="s">
        <v>3792</v>
      </c>
      <c r="E1301" s="35">
        <v>2007308</v>
      </c>
      <c r="F1301" s="36">
        <v>2007308</v>
      </c>
      <c r="G1301" s="37">
        <f t="shared" si="61"/>
        <v>140511.56000000003</v>
      </c>
      <c r="H1301" s="38">
        <f>G1301*(1-'[1]Rapport Lottstift'!$Q$6)</f>
        <v>102305.18073369135</v>
      </c>
      <c r="I1301" s="39">
        <f t="shared" si="62"/>
        <v>101282.12892635443</v>
      </c>
      <c r="J1301" s="40">
        <f t="shared" si="63"/>
        <v>101282</v>
      </c>
      <c r="K1301" s="40">
        <v>101282</v>
      </c>
    </row>
    <row r="1302" spans="1:11" s="40" customFormat="1" x14ac:dyDescent="0.25">
      <c r="A1302" s="34" t="s">
        <v>947</v>
      </c>
      <c r="B1302" s="34" t="s">
        <v>3793</v>
      </c>
      <c r="C1302" s="34" t="s">
        <v>3794</v>
      </c>
      <c r="D1302" s="34" t="s">
        <v>3795</v>
      </c>
      <c r="E1302" s="35">
        <v>2181792</v>
      </c>
      <c r="F1302" s="35">
        <v>2181792</v>
      </c>
      <c r="G1302" s="37">
        <f t="shared" si="61"/>
        <v>152725.44</v>
      </c>
      <c r="H1302" s="38">
        <f>G1302*(1-'[1]Rapport Lottstift'!$Q$6)</f>
        <v>111197.99496804769</v>
      </c>
      <c r="I1302" s="39">
        <f t="shared" si="62"/>
        <v>110086.01501836721</v>
      </c>
      <c r="J1302" s="40">
        <f t="shared" si="63"/>
        <v>110086</v>
      </c>
      <c r="K1302" s="40">
        <v>110086</v>
      </c>
    </row>
    <row r="1303" spans="1:11" s="40" customFormat="1" x14ac:dyDescent="0.25">
      <c r="A1303" s="34" t="s">
        <v>947</v>
      </c>
      <c r="B1303" s="34" t="s">
        <v>3796</v>
      </c>
      <c r="C1303" s="34" t="s">
        <v>3797</v>
      </c>
      <c r="D1303" s="34" t="s">
        <v>3798</v>
      </c>
      <c r="E1303" s="35">
        <v>1998784</v>
      </c>
      <c r="F1303" s="36">
        <v>1998784</v>
      </c>
      <c r="G1303" s="37">
        <f t="shared" si="61"/>
        <v>139914.88</v>
      </c>
      <c r="H1303" s="38">
        <f>G1303*(1-'[1]Rapport Lottstift'!$Q$6)</f>
        <v>101870.74348710336</v>
      </c>
      <c r="I1303" s="39">
        <f t="shared" si="62"/>
        <v>100852.03605223233</v>
      </c>
      <c r="J1303" s="40">
        <f t="shared" si="63"/>
        <v>100852</v>
      </c>
      <c r="K1303" s="40">
        <v>100852</v>
      </c>
    </row>
    <row r="1304" spans="1:11" s="40" customFormat="1" x14ac:dyDescent="0.25">
      <c r="A1304" s="34" t="s">
        <v>947</v>
      </c>
      <c r="B1304" s="34" t="s">
        <v>3799</v>
      </c>
      <c r="C1304" s="34" t="s">
        <v>3800</v>
      </c>
      <c r="D1304" s="34" t="s">
        <v>3801</v>
      </c>
      <c r="E1304" s="35">
        <v>1989869</v>
      </c>
      <c r="F1304" s="36">
        <v>1989869</v>
      </c>
      <c r="G1304" s="37">
        <f t="shared" si="61"/>
        <v>139290.83000000002</v>
      </c>
      <c r="H1304" s="38">
        <f>G1304*(1-'[1]Rapport Lottstift'!$Q$6)</f>
        <v>101416.37839403303</v>
      </c>
      <c r="I1304" s="39">
        <f t="shared" si="62"/>
        <v>100402.21461009271</v>
      </c>
      <c r="J1304" s="40">
        <f t="shared" si="63"/>
        <v>100402</v>
      </c>
      <c r="K1304" s="40">
        <v>100402</v>
      </c>
    </row>
    <row r="1305" spans="1:11" s="40" customFormat="1" x14ac:dyDescent="0.25">
      <c r="A1305" s="34" t="s">
        <v>947</v>
      </c>
      <c r="B1305" s="34" t="s">
        <v>3802</v>
      </c>
      <c r="C1305" s="34" t="s">
        <v>3803</v>
      </c>
      <c r="D1305" s="34" t="s">
        <v>3804</v>
      </c>
      <c r="E1305" s="35">
        <v>1987598</v>
      </c>
      <c r="F1305" s="36">
        <v>1987598</v>
      </c>
      <c r="G1305" s="37">
        <f t="shared" si="61"/>
        <v>139131.86000000002</v>
      </c>
      <c r="H1305" s="38">
        <f>G1305*(1-'[1]Rapport Lottstift'!$Q$6)</f>
        <v>101300.63379208544</v>
      </c>
      <c r="I1305" s="39">
        <f t="shared" si="62"/>
        <v>100287.62745416458</v>
      </c>
      <c r="J1305" s="40">
        <f t="shared" si="63"/>
        <v>100287</v>
      </c>
      <c r="K1305" s="40">
        <v>100287</v>
      </c>
    </row>
    <row r="1306" spans="1:11" s="40" customFormat="1" x14ac:dyDescent="0.25">
      <c r="A1306" s="34" t="s">
        <v>947</v>
      </c>
      <c r="B1306" s="34" t="s">
        <v>3805</v>
      </c>
      <c r="C1306" s="34" t="s">
        <v>3806</v>
      </c>
      <c r="D1306" s="34" t="s">
        <v>3807</v>
      </c>
      <c r="E1306" s="35">
        <v>1987228</v>
      </c>
      <c r="F1306" s="36">
        <v>1987228</v>
      </c>
      <c r="G1306" s="37">
        <f t="shared" si="61"/>
        <v>139105.96000000002</v>
      </c>
      <c r="H1306" s="38">
        <f>G1306*(1-'[1]Rapport Lottstift'!$Q$6)</f>
        <v>101281.77623914814</v>
      </c>
      <c r="I1306" s="39">
        <f t="shared" si="62"/>
        <v>100268.95847675666</v>
      </c>
      <c r="J1306" s="40">
        <f t="shared" si="63"/>
        <v>100268</v>
      </c>
      <c r="K1306" s="40">
        <v>100268</v>
      </c>
    </row>
    <row r="1307" spans="1:11" s="40" customFormat="1" x14ac:dyDescent="0.25">
      <c r="A1307" s="34" t="s">
        <v>947</v>
      </c>
      <c r="B1307" s="34" t="s">
        <v>3808</v>
      </c>
      <c r="C1307" s="34" t="s">
        <v>3809</v>
      </c>
      <c r="D1307" s="34" t="s">
        <v>3810</v>
      </c>
      <c r="E1307" s="35">
        <v>1986713</v>
      </c>
      <c r="F1307" s="36">
        <v>1986713</v>
      </c>
      <c r="G1307" s="37">
        <f t="shared" si="61"/>
        <v>139069.91</v>
      </c>
      <c r="H1307" s="38">
        <f>G1307*(1-'[1]Rapport Lottstift'!$Q$6)</f>
        <v>101255.52856411377</v>
      </c>
      <c r="I1307" s="39">
        <f t="shared" si="62"/>
        <v>100242.97327847264</v>
      </c>
      <c r="J1307" s="40">
        <f t="shared" si="63"/>
        <v>100242</v>
      </c>
      <c r="K1307" s="40">
        <v>100242</v>
      </c>
    </row>
    <row r="1308" spans="1:11" s="40" customFormat="1" x14ac:dyDescent="0.25">
      <c r="A1308" s="34" t="s">
        <v>947</v>
      </c>
      <c r="B1308" s="34" t="s">
        <v>3811</v>
      </c>
      <c r="C1308" s="34" t="s">
        <v>3812</v>
      </c>
      <c r="D1308" s="34" t="s">
        <v>3813</v>
      </c>
      <c r="E1308" s="35">
        <v>1986352</v>
      </c>
      <c r="F1308" s="36">
        <v>1986352</v>
      </c>
      <c r="G1308" s="37">
        <f t="shared" si="61"/>
        <v>139044.64000000001</v>
      </c>
      <c r="H1308" s="38">
        <f>G1308*(1-'[1]Rapport Lottstift'!$Q$6)</f>
        <v>101237.1297084101</v>
      </c>
      <c r="I1308" s="39">
        <f t="shared" si="62"/>
        <v>100224.75841132599</v>
      </c>
      <c r="J1308" s="40">
        <f t="shared" si="63"/>
        <v>100224</v>
      </c>
      <c r="K1308" s="40">
        <v>100224</v>
      </c>
    </row>
    <row r="1309" spans="1:11" s="40" customFormat="1" x14ac:dyDescent="0.25">
      <c r="A1309" s="34" t="s">
        <v>947</v>
      </c>
      <c r="B1309" s="34" t="s">
        <v>3814</v>
      </c>
      <c r="C1309" s="34" t="s">
        <v>3815</v>
      </c>
      <c r="D1309" s="34" t="s">
        <v>3816</v>
      </c>
      <c r="E1309" s="35">
        <v>1986128</v>
      </c>
      <c r="F1309" s="36">
        <v>1986128</v>
      </c>
      <c r="G1309" s="37">
        <f t="shared" si="61"/>
        <v>139028.96000000002</v>
      </c>
      <c r="H1309" s="38">
        <f>G1309*(1-'[1]Rapport Lottstift'!$Q$6)</f>
        <v>101225.71324392915</v>
      </c>
      <c r="I1309" s="39">
        <f t="shared" si="62"/>
        <v>100213.45611148985</v>
      </c>
      <c r="J1309" s="40">
        <f t="shared" si="63"/>
        <v>100213</v>
      </c>
      <c r="K1309" s="40">
        <v>100213</v>
      </c>
    </row>
    <row r="1310" spans="1:11" s="40" customFormat="1" x14ac:dyDescent="0.25">
      <c r="A1310" s="34" t="s">
        <v>947</v>
      </c>
      <c r="B1310" s="34" t="s">
        <v>3817</v>
      </c>
      <c r="C1310" s="34" t="s">
        <v>3818</v>
      </c>
      <c r="D1310" s="34" t="s">
        <v>3819</v>
      </c>
      <c r="E1310" s="35">
        <v>1985979</v>
      </c>
      <c r="F1310" s="36">
        <v>1985979</v>
      </c>
      <c r="G1310" s="37">
        <f t="shared" si="61"/>
        <v>139018.53</v>
      </c>
      <c r="H1310" s="38">
        <f>G1310*(1-'[1]Rapport Lottstift'!$Q$6)</f>
        <v>101218.11925639492</v>
      </c>
      <c r="I1310" s="39">
        <f t="shared" si="62"/>
        <v>100205.93806383097</v>
      </c>
      <c r="J1310" s="40">
        <f t="shared" si="63"/>
        <v>100205</v>
      </c>
      <c r="K1310" s="40">
        <v>100205</v>
      </c>
    </row>
    <row r="1311" spans="1:11" s="40" customFormat="1" x14ac:dyDescent="0.25">
      <c r="A1311" s="34" t="s">
        <v>947</v>
      </c>
      <c r="B1311" s="34" t="s">
        <v>3820</v>
      </c>
      <c r="C1311" s="34" t="s">
        <v>3821</v>
      </c>
      <c r="D1311" s="34" t="s">
        <v>3822</v>
      </c>
      <c r="E1311" s="35">
        <v>1985816</v>
      </c>
      <c r="F1311" s="36">
        <v>1985816</v>
      </c>
      <c r="G1311" s="37">
        <f t="shared" si="61"/>
        <v>139007.12000000002</v>
      </c>
      <c r="H1311" s="38">
        <f>G1311*(1-'[1]Rapport Lottstift'!$Q$6)</f>
        <v>101209.81173983066</v>
      </c>
      <c r="I1311" s="39">
        <f t="shared" si="62"/>
        <v>100197.71362243236</v>
      </c>
      <c r="J1311" s="40">
        <f t="shared" si="63"/>
        <v>100197</v>
      </c>
      <c r="K1311" s="40">
        <v>100197</v>
      </c>
    </row>
    <row r="1312" spans="1:11" s="40" customFormat="1" x14ac:dyDescent="0.25">
      <c r="A1312" s="34" t="s">
        <v>947</v>
      </c>
      <c r="B1312" s="34" t="s">
        <v>3823</v>
      </c>
      <c r="C1312" s="34" t="s">
        <v>3824</v>
      </c>
      <c r="D1312" s="34" t="s">
        <v>3825</v>
      </c>
      <c r="E1312" s="35">
        <v>1985781</v>
      </c>
      <c r="F1312" s="36">
        <v>1985781</v>
      </c>
      <c r="G1312" s="37">
        <f t="shared" si="61"/>
        <v>139004.67000000001</v>
      </c>
      <c r="H1312" s="38">
        <f>G1312*(1-'[1]Rapport Lottstift'!$Q$6)</f>
        <v>101208.0279172555</v>
      </c>
      <c r="I1312" s="39">
        <f t="shared" si="62"/>
        <v>100195.94763808294</v>
      </c>
      <c r="J1312" s="40">
        <f t="shared" si="63"/>
        <v>100195</v>
      </c>
      <c r="K1312" s="40">
        <v>100195</v>
      </c>
    </row>
    <row r="1313" spans="1:11" s="40" customFormat="1" x14ac:dyDescent="0.25">
      <c r="A1313" s="34" t="s">
        <v>947</v>
      </c>
      <c r="B1313" s="34" t="s">
        <v>3826</v>
      </c>
      <c r="C1313" s="34" t="s">
        <v>3827</v>
      </c>
      <c r="D1313" s="34" t="s">
        <v>3828</v>
      </c>
      <c r="E1313" s="35">
        <v>1982351</v>
      </c>
      <c r="F1313" s="36">
        <v>1982351</v>
      </c>
      <c r="G1313" s="37">
        <f t="shared" si="61"/>
        <v>138764.57</v>
      </c>
      <c r="H1313" s="38">
        <f>G1313*(1-'[1]Rapport Lottstift'!$Q$6)</f>
        <v>101033.2133048908</v>
      </c>
      <c r="I1313" s="39">
        <f t="shared" si="62"/>
        <v>100022.88117184189</v>
      </c>
      <c r="J1313" s="40">
        <f t="shared" si="63"/>
        <v>100022</v>
      </c>
      <c r="K1313" s="40">
        <v>100022</v>
      </c>
    </row>
    <row r="1314" spans="1:11" s="40" customFormat="1" x14ac:dyDescent="0.25">
      <c r="A1314" s="34" t="s">
        <v>947</v>
      </c>
      <c r="B1314" s="34" t="s">
        <v>3829</v>
      </c>
      <c r="C1314" s="34" t="s">
        <v>3830</v>
      </c>
      <c r="D1314" s="34" t="s">
        <v>3831</v>
      </c>
      <c r="E1314" s="35">
        <v>1982210</v>
      </c>
      <c r="F1314" s="36">
        <v>1982210</v>
      </c>
      <c r="G1314" s="37">
        <f t="shared" si="61"/>
        <v>138754.70000000001</v>
      </c>
      <c r="H1314" s="38">
        <f>G1314*(1-'[1]Rapport Lottstift'!$Q$6)</f>
        <v>101026.02704823091</v>
      </c>
      <c r="I1314" s="39">
        <f t="shared" si="62"/>
        <v>100015.76677774861</v>
      </c>
      <c r="J1314" s="40">
        <f t="shared" si="63"/>
        <v>100015</v>
      </c>
      <c r="K1314" s="40">
        <v>100015</v>
      </c>
    </row>
    <row r="1315" spans="1:11" s="40" customFormat="1" x14ac:dyDescent="0.25">
      <c r="A1315" s="34" t="s">
        <v>947</v>
      </c>
      <c r="B1315" s="34" t="s">
        <v>3832</v>
      </c>
      <c r="C1315" s="34" t="s">
        <v>3833</v>
      </c>
      <c r="D1315" s="34" t="s">
        <v>3834</v>
      </c>
      <c r="E1315" s="35">
        <v>1981912</v>
      </c>
      <c r="F1315" s="36">
        <v>1981912</v>
      </c>
      <c r="G1315" s="37">
        <f t="shared" si="61"/>
        <v>138733.84000000003</v>
      </c>
      <c r="H1315" s="38">
        <f>G1315*(1-'[1]Rapport Lottstift'!$Q$6)</f>
        <v>101010.83907316251</v>
      </c>
      <c r="I1315" s="39">
        <f t="shared" si="62"/>
        <v>100000.73068243089</v>
      </c>
      <c r="J1315" s="40">
        <f t="shared" si="63"/>
        <v>100000</v>
      </c>
      <c r="K1315" s="40">
        <v>100000</v>
      </c>
    </row>
    <row r="1316" spans="1:11" s="40" customFormat="1" x14ac:dyDescent="0.25">
      <c r="A1316" s="34" t="s">
        <v>947</v>
      </c>
      <c r="B1316" s="34" t="s">
        <v>3835</v>
      </c>
      <c r="C1316" s="34" t="s">
        <v>3836</v>
      </c>
      <c r="D1316" s="34" t="s">
        <v>3837</v>
      </c>
      <c r="E1316" s="35">
        <v>1979037</v>
      </c>
      <c r="F1316" s="36">
        <v>1979037</v>
      </c>
      <c r="G1316" s="37">
        <f t="shared" si="61"/>
        <v>138532.59000000003</v>
      </c>
      <c r="H1316" s="38">
        <f>G1316*(1-'[1]Rapport Lottstift'!$Q$6)</f>
        <v>100864.31079020376</v>
      </c>
      <c r="I1316" s="39">
        <f t="shared" si="62"/>
        <v>99855.667682301719</v>
      </c>
      <c r="J1316" s="40">
        <f t="shared" si="63"/>
        <v>99855</v>
      </c>
      <c r="K1316" s="40">
        <v>99855</v>
      </c>
    </row>
    <row r="1317" spans="1:11" s="40" customFormat="1" x14ac:dyDescent="0.25">
      <c r="A1317" s="34" t="s">
        <v>947</v>
      </c>
      <c r="B1317" s="34" t="s">
        <v>3838</v>
      </c>
      <c r="C1317" s="34" t="s">
        <v>3839</v>
      </c>
      <c r="D1317" s="34" t="s">
        <v>3840</v>
      </c>
      <c r="E1317" s="35">
        <v>1974845</v>
      </c>
      <c r="F1317" s="36">
        <v>1974845</v>
      </c>
      <c r="G1317" s="37">
        <f t="shared" si="61"/>
        <v>138239.15000000002</v>
      </c>
      <c r="H1317" s="38">
        <f>G1317*(1-'[1]Rapport Lottstift'!$Q$6)</f>
        <v>100650.65981206007</v>
      </c>
      <c r="I1317" s="39">
        <f t="shared" si="62"/>
        <v>99644.153213939469</v>
      </c>
      <c r="J1317" s="40">
        <f t="shared" si="63"/>
        <v>99644</v>
      </c>
      <c r="K1317" s="40">
        <v>99644</v>
      </c>
    </row>
    <row r="1318" spans="1:11" s="40" customFormat="1" x14ac:dyDescent="0.25">
      <c r="A1318" s="34" t="s">
        <v>947</v>
      </c>
      <c r="B1318" s="34" t="s">
        <v>3841</v>
      </c>
      <c r="C1318" s="34" t="s">
        <v>3842</v>
      </c>
      <c r="D1318" s="34" t="s">
        <v>3843</v>
      </c>
      <c r="E1318" s="35">
        <v>1973474</v>
      </c>
      <c r="F1318" s="36">
        <v>1973474</v>
      </c>
      <c r="G1318" s="37">
        <f t="shared" si="61"/>
        <v>138143.18000000002</v>
      </c>
      <c r="H1318" s="38">
        <f>G1318*(1-'[1]Rapport Lottstift'!$Q$6)</f>
        <v>100580.78493347348</v>
      </c>
      <c r="I1318" s="39">
        <f t="shared" si="62"/>
        <v>99574.977084138736</v>
      </c>
      <c r="J1318" s="40">
        <f t="shared" si="63"/>
        <v>99574</v>
      </c>
      <c r="K1318" s="40">
        <v>99574</v>
      </c>
    </row>
    <row r="1319" spans="1:11" s="40" customFormat="1" x14ac:dyDescent="0.25">
      <c r="A1319" s="34" t="s">
        <v>947</v>
      </c>
      <c r="B1319" s="34" t="s">
        <v>3844</v>
      </c>
      <c r="C1319" s="34" t="s">
        <v>3845</v>
      </c>
      <c r="D1319" s="34" t="s">
        <v>3846</v>
      </c>
      <c r="E1319" s="35">
        <v>1966671</v>
      </c>
      <c r="F1319" s="36">
        <v>1966671</v>
      </c>
      <c r="G1319" s="37">
        <f t="shared" si="61"/>
        <v>137666.97</v>
      </c>
      <c r="H1319" s="38">
        <f>G1319*(1-'[1]Rapport Lottstift'!$Q$6)</f>
        <v>100234.0607912236</v>
      </c>
      <c r="I1319" s="39">
        <f t="shared" si="62"/>
        <v>99231.720183311365</v>
      </c>
      <c r="J1319" s="40">
        <f t="shared" si="63"/>
        <v>99231</v>
      </c>
      <c r="K1319" s="40">
        <v>99231</v>
      </c>
    </row>
    <row r="1320" spans="1:11" s="40" customFormat="1" x14ac:dyDescent="0.25">
      <c r="A1320" s="34" t="s">
        <v>947</v>
      </c>
      <c r="B1320" s="34" t="s">
        <v>3847</v>
      </c>
      <c r="C1320" s="34" t="s">
        <v>3848</v>
      </c>
      <c r="D1320" s="34" t="s">
        <v>3849</v>
      </c>
      <c r="E1320" s="35">
        <v>1965003</v>
      </c>
      <c r="F1320" s="36">
        <v>1965003</v>
      </c>
      <c r="G1320" s="37">
        <f t="shared" si="61"/>
        <v>137550.21000000002</v>
      </c>
      <c r="H1320" s="38">
        <f>G1320*(1-'[1]Rapport Lottstift'!$Q$6)</f>
        <v>100149.04890392789</v>
      </c>
      <c r="I1320" s="39">
        <f t="shared" si="62"/>
        <v>99147.558414888612</v>
      </c>
      <c r="J1320" s="40">
        <f t="shared" si="63"/>
        <v>99147</v>
      </c>
      <c r="K1320" s="40">
        <v>99147</v>
      </c>
    </row>
    <row r="1321" spans="1:11" s="40" customFormat="1" x14ac:dyDescent="0.25">
      <c r="A1321" s="34" t="s">
        <v>947</v>
      </c>
      <c r="B1321" s="34" t="s">
        <v>3850</v>
      </c>
      <c r="C1321" s="34" t="s">
        <v>3851</v>
      </c>
      <c r="D1321" s="34" t="s">
        <v>3852</v>
      </c>
      <c r="E1321" s="35">
        <v>1962310</v>
      </c>
      <c r="F1321" s="36">
        <v>1962310</v>
      </c>
      <c r="G1321" s="37">
        <f t="shared" si="61"/>
        <v>137361.70000000001</v>
      </c>
      <c r="H1321" s="38">
        <f>G1321*(1-'[1]Rapport Lottstift'!$Q$6)</f>
        <v>100011.79649835991</v>
      </c>
      <c r="I1321" s="39">
        <f t="shared" si="62"/>
        <v>99011.678533376311</v>
      </c>
      <c r="J1321" s="40">
        <f t="shared" si="63"/>
        <v>99011</v>
      </c>
      <c r="K1321" s="40">
        <v>99011</v>
      </c>
    </row>
    <row r="1322" spans="1:11" s="40" customFormat="1" x14ac:dyDescent="0.25">
      <c r="A1322" s="34" t="s">
        <v>947</v>
      </c>
      <c r="B1322" s="34" t="s">
        <v>3853</v>
      </c>
      <c r="C1322" s="34" t="s">
        <v>3854</v>
      </c>
      <c r="D1322" s="34" t="s">
        <v>3855</v>
      </c>
      <c r="E1322" s="35">
        <v>1961970</v>
      </c>
      <c r="F1322" s="36">
        <v>1961970</v>
      </c>
      <c r="G1322" s="37">
        <f t="shared" si="61"/>
        <v>137337.90000000002</v>
      </c>
      <c r="H1322" s="38">
        <f>G1322*(1-'[1]Rapport Lottstift'!$Q$6)</f>
        <v>99994.467936201327</v>
      </c>
      <c r="I1322" s="39">
        <f t="shared" si="62"/>
        <v>98994.523256839311</v>
      </c>
      <c r="J1322" s="40">
        <f t="shared" si="63"/>
        <v>98994</v>
      </c>
      <c r="K1322" s="40">
        <v>98994</v>
      </c>
    </row>
    <row r="1323" spans="1:11" s="40" customFormat="1" x14ac:dyDescent="0.25">
      <c r="A1323" s="34" t="s">
        <v>947</v>
      </c>
      <c r="B1323" s="34" t="s">
        <v>3856</v>
      </c>
      <c r="C1323" s="34" t="s">
        <v>3857</v>
      </c>
      <c r="D1323" s="34" t="s">
        <v>3858</v>
      </c>
      <c r="E1323" s="35">
        <v>1958300</v>
      </c>
      <c r="F1323" s="36">
        <v>1958300</v>
      </c>
      <c r="G1323" s="37">
        <f t="shared" si="61"/>
        <v>137081</v>
      </c>
      <c r="H1323" s="38">
        <f>G1323*(1-'[1]Rapport Lottstift'!$Q$6)</f>
        <v>99807.421397607002</v>
      </c>
      <c r="I1323" s="39">
        <f t="shared" si="62"/>
        <v>98809.347183630933</v>
      </c>
      <c r="J1323" s="40">
        <f t="shared" si="63"/>
        <v>98809</v>
      </c>
      <c r="K1323" s="40">
        <v>98809</v>
      </c>
    </row>
    <row r="1324" spans="1:11" s="40" customFormat="1" x14ac:dyDescent="0.25">
      <c r="A1324" s="34" t="s">
        <v>947</v>
      </c>
      <c r="B1324" s="34" t="s">
        <v>3859</v>
      </c>
      <c r="C1324" s="34" t="s">
        <v>3860</v>
      </c>
      <c r="D1324" s="34" t="s">
        <v>3861</v>
      </c>
      <c r="E1324" s="35">
        <v>1957190</v>
      </c>
      <c r="F1324" s="36">
        <v>1957190</v>
      </c>
      <c r="G1324" s="37">
        <f t="shared" si="61"/>
        <v>137003.30000000002</v>
      </c>
      <c r="H1324" s="38">
        <f>G1324*(1-'[1]Rapport Lottstift'!$Q$6)</f>
        <v>99750.848738795117</v>
      </c>
      <c r="I1324" s="39">
        <f t="shared" si="62"/>
        <v>98753.340251407164</v>
      </c>
      <c r="J1324" s="40">
        <f t="shared" si="63"/>
        <v>98753</v>
      </c>
      <c r="K1324" s="40">
        <v>98753</v>
      </c>
    </row>
    <row r="1325" spans="1:11" s="40" customFormat="1" x14ac:dyDescent="0.25">
      <c r="A1325" s="34" t="s">
        <v>947</v>
      </c>
      <c r="B1325" s="34" t="s">
        <v>3862</v>
      </c>
      <c r="C1325" s="34" t="s">
        <v>3863</v>
      </c>
      <c r="D1325" s="34" t="s">
        <v>3864</v>
      </c>
      <c r="E1325" s="35">
        <v>1954561</v>
      </c>
      <c r="F1325" s="36">
        <v>1954561</v>
      </c>
      <c r="G1325" s="37">
        <f t="shared" si="61"/>
        <v>136819.27000000002</v>
      </c>
      <c r="H1325" s="38">
        <f>G1325*(1-'[1]Rapport Lottstift'!$Q$6)</f>
        <v>99616.858180221709</v>
      </c>
      <c r="I1325" s="39">
        <f t="shared" si="62"/>
        <v>98620.689598419485</v>
      </c>
      <c r="J1325" s="40">
        <f t="shared" si="63"/>
        <v>98620</v>
      </c>
      <c r="K1325" s="40">
        <v>98620</v>
      </c>
    </row>
    <row r="1326" spans="1:11" s="40" customFormat="1" x14ac:dyDescent="0.25">
      <c r="A1326" s="34" t="s">
        <v>947</v>
      </c>
      <c r="B1326" s="34" t="s">
        <v>3865</v>
      </c>
      <c r="C1326" s="34" t="s">
        <v>3866</v>
      </c>
      <c r="D1326" s="34" t="s">
        <v>3867</v>
      </c>
      <c r="E1326" s="35">
        <v>1954000</v>
      </c>
      <c r="F1326" s="36">
        <v>1954000</v>
      </c>
      <c r="G1326" s="37">
        <f t="shared" si="61"/>
        <v>136780</v>
      </c>
      <c r="H1326" s="38">
        <f>G1326*(1-'[1]Rapport Lottstift'!$Q$6)</f>
        <v>99588.266052660008</v>
      </c>
      <c r="I1326" s="39">
        <f t="shared" si="62"/>
        <v>98592.383392133401</v>
      </c>
      <c r="J1326" s="40">
        <f t="shared" si="63"/>
        <v>98592</v>
      </c>
      <c r="K1326" s="40">
        <v>98592</v>
      </c>
    </row>
    <row r="1327" spans="1:11" s="40" customFormat="1" x14ac:dyDescent="0.25">
      <c r="A1327" s="34" t="s">
        <v>947</v>
      </c>
      <c r="B1327" s="34" t="s">
        <v>3868</v>
      </c>
      <c r="C1327" s="34" t="s">
        <v>3869</v>
      </c>
      <c r="D1327" s="34" t="s">
        <v>3870</v>
      </c>
      <c r="E1327" s="35">
        <v>1953996</v>
      </c>
      <c r="F1327" s="36">
        <v>1953996</v>
      </c>
      <c r="G1327" s="37">
        <f t="shared" si="61"/>
        <v>136779.72</v>
      </c>
      <c r="H1327" s="38">
        <f>G1327*(1-'[1]Rapport Lottstift'!$Q$6)</f>
        <v>99588.062187222851</v>
      </c>
      <c r="I1327" s="39">
        <f t="shared" si="62"/>
        <v>98592.18156535062</v>
      </c>
      <c r="J1327" s="40">
        <f t="shared" si="63"/>
        <v>98592</v>
      </c>
      <c r="K1327" s="40">
        <v>98592</v>
      </c>
    </row>
    <row r="1328" spans="1:11" s="40" customFormat="1" x14ac:dyDescent="0.25">
      <c r="A1328" s="34" t="s">
        <v>947</v>
      </c>
      <c r="B1328" s="34" t="s">
        <v>3871</v>
      </c>
      <c r="C1328" s="34" t="s">
        <v>3872</v>
      </c>
      <c r="D1328" s="34" t="s">
        <v>3873</v>
      </c>
      <c r="E1328" s="35">
        <v>1953097</v>
      </c>
      <c r="F1328" s="36">
        <v>1953097</v>
      </c>
      <c r="G1328" s="37">
        <f t="shared" si="61"/>
        <v>136716.79</v>
      </c>
      <c r="H1328" s="38">
        <f>G1328*(1-'[1]Rapport Lottstift'!$Q$6)</f>
        <v>99542.243430221148</v>
      </c>
      <c r="I1328" s="39">
        <f t="shared" si="62"/>
        <v>98546.820995918941</v>
      </c>
      <c r="J1328" s="40">
        <f t="shared" si="63"/>
        <v>98546</v>
      </c>
      <c r="K1328" s="40">
        <v>98546</v>
      </c>
    </row>
    <row r="1329" spans="1:11" s="40" customFormat="1" x14ac:dyDescent="0.25">
      <c r="A1329" s="34" t="s">
        <v>947</v>
      </c>
      <c r="B1329" s="34" t="s">
        <v>3874</v>
      </c>
      <c r="C1329" s="34" t="s">
        <v>3875</v>
      </c>
      <c r="D1329" s="34" t="s">
        <v>3876</v>
      </c>
      <c r="E1329" s="35">
        <v>1953088</v>
      </c>
      <c r="F1329" s="36">
        <v>1953088</v>
      </c>
      <c r="G1329" s="37">
        <f t="shared" si="61"/>
        <v>136716.16</v>
      </c>
      <c r="H1329" s="38">
        <f>G1329*(1-'[1]Rapport Lottstift'!$Q$6)</f>
        <v>99541.784732987522</v>
      </c>
      <c r="I1329" s="39">
        <f t="shared" si="62"/>
        <v>98546.366885657641</v>
      </c>
      <c r="J1329" s="40">
        <f t="shared" si="63"/>
        <v>98546</v>
      </c>
      <c r="K1329" s="40">
        <v>98546</v>
      </c>
    </row>
    <row r="1330" spans="1:11" s="40" customFormat="1" x14ac:dyDescent="0.25">
      <c r="A1330" s="34" t="s">
        <v>947</v>
      </c>
      <c r="B1330" s="34" t="s">
        <v>3877</v>
      </c>
      <c r="C1330" s="34" t="s">
        <v>3878</v>
      </c>
      <c r="D1330" s="34" t="s">
        <v>3879</v>
      </c>
      <c r="E1330" s="35">
        <v>1952493</v>
      </c>
      <c r="F1330" s="36">
        <v>1952493</v>
      </c>
      <c r="G1330" s="37">
        <f t="shared" si="61"/>
        <v>136674.51</v>
      </c>
      <c r="H1330" s="38">
        <f>G1330*(1-'[1]Rapport Lottstift'!$Q$6)</f>
        <v>99511.459749209986</v>
      </c>
      <c r="I1330" s="39">
        <f t="shared" si="62"/>
        <v>98516.345151717891</v>
      </c>
      <c r="J1330" s="40">
        <f t="shared" si="63"/>
        <v>98516</v>
      </c>
      <c r="K1330" s="40">
        <v>98516</v>
      </c>
    </row>
    <row r="1331" spans="1:11" s="40" customFormat="1" x14ac:dyDescent="0.25">
      <c r="A1331" s="34" t="s">
        <v>947</v>
      </c>
      <c r="B1331" s="34" t="s">
        <v>3880</v>
      </c>
      <c r="C1331" s="34" t="s">
        <v>3881</v>
      </c>
      <c r="D1331" s="34" t="s">
        <v>3882</v>
      </c>
      <c r="E1331" s="35">
        <v>1947847</v>
      </c>
      <c r="F1331" s="36">
        <v>1947847</v>
      </c>
      <c r="G1331" s="37">
        <f t="shared" si="61"/>
        <v>136349.29</v>
      </c>
      <c r="H1331" s="38">
        <f>G1331*(1-'[1]Rapport Lottstift'!$Q$6)</f>
        <v>99274.670043948645</v>
      </c>
      <c r="I1331" s="39">
        <f t="shared" si="62"/>
        <v>98281.923343509159</v>
      </c>
      <c r="J1331" s="40">
        <f t="shared" si="63"/>
        <v>98281</v>
      </c>
      <c r="K1331" s="40">
        <v>98281</v>
      </c>
    </row>
    <row r="1332" spans="1:11" s="40" customFormat="1" x14ac:dyDescent="0.25">
      <c r="A1332" s="34" t="s">
        <v>947</v>
      </c>
      <c r="B1332" s="34" t="s">
        <v>3883</v>
      </c>
      <c r="C1332" s="34" t="s">
        <v>3884</v>
      </c>
      <c r="D1332" s="34" t="s">
        <v>3885</v>
      </c>
      <c r="E1332" s="35">
        <v>1943272</v>
      </c>
      <c r="F1332" s="36">
        <v>1943272</v>
      </c>
      <c r="G1332" s="37">
        <f t="shared" si="61"/>
        <v>136029.04</v>
      </c>
      <c r="H1332" s="38">
        <f>G1332*(1-'[1]Rapport Lottstift'!$Q$6)</f>
        <v>99041.498950196896</v>
      </c>
      <c r="I1332" s="39">
        <f t="shared" si="62"/>
        <v>98051.08396069493</v>
      </c>
      <c r="J1332" s="40">
        <f t="shared" si="63"/>
        <v>98051</v>
      </c>
      <c r="K1332" s="40">
        <v>98051</v>
      </c>
    </row>
    <row r="1333" spans="1:11" s="40" customFormat="1" x14ac:dyDescent="0.25">
      <c r="A1333" s="34" t="s">
        <v>947</v>
      </c>
      <c r="B1333" s="34" t="s">
        <v>3886</v>
      </c>
      <c r="C1333" s="34" t="s">
        <v>3887</v>
      </c>
      <c r="D1333" s="34" t="s">
        <v>3888</v>
      </c>
      <c r="E1333" s="35">
        <v>1940629</v>
      </c>
      <c r="F1333" s="36">
        <v>1940629</v>
      </c>
      <c r="G1333" s="37">
        <f t="shared" si="61"/>
        <v>135844.03</v>
      </c>
      <c r="H1333" s="38">
        <f>G1333*(1-'[1]Rapport Lottstift'!$Q$6)</f>
        <v>98906.794862593408</v>
      </c>
      <c r="I1333" s="39">
        <f t="shared" si="62"/>
        <v>97917.726913967475</v>
      </c>
      <c r="J1333" s="40">
        <f t="shared" si="63"/>
        <v>97917</v>
      </c>
      <c r="K1333" s="40">
        <v>97917</v>
      </c>
    </row>
    <row r="1334" spans="1:11" s="40" customFormat="1" x14ac:dyDescent="0.25">
      <c r="A1334" s="34" t="s">
        <v>947</v>
      </c>
      <c r="B1334" s="34" t="s">
        <v>3889</v>
      </c>
      <c r="C1334" s="34" t="s">
        <v>3890</v>
      </c>
      <c r="D1334" s="34" t="s">
        <v>3891</v>
      </c>
      <c r="E1334" s="35">
        <v>1938650</v>
      </c>
      <c r="F1334" s="36">
        <v>1938650</v>
      </c>
      <c r="G1334" s="37">
        <f t="shared" si="61"/>
        <v>135705.5</v>
      </c>
      <c r="H1334" s="38">
        <f>G1334*(1-'[1]Rapport Lottstift'!$Q$6)</f>
        <v>98805.932437558498</v>
      </c>
      <c r="I1334" s="39">
        <f t="shared" si="62"/>
        <v>97817.873113182912</v>
      </c>
      <c r="J1334" s="40">
        <f t="shared" si="63"/>
        <v>97817</v>
      </c>
      <c r="K1334" s="40">
        <v>97817</v>
      </c>
    </row>
    <row r="1335" spans="1:11" s="40" customFormat="1" x14ac:dyDescent="0.25">
      <c r="A1335" s="34" t="s">
        <v>947</v>
      </c>
      <c r="B1335" s="34" t="s">
        <v>3892</v>
      </c>
      <c r="C1335" s="34" t="s">
        <v>3893</v>
      </c>
      <c r="D1335" s="34" t="s">
        <v>3894</v>
      </c>
      <c r="E1335" s="35">
        <v>1935245</v>
      </c>
      <c r="F1335" s="36">
        <v>1935245</v>
      </c>
      <c r="G1335" s="37">
        <f t="shared" si="61"/>
        <v>135467.15000000002</v>
      </c>
      <c r="H1335" s="38">
        <f>G1335*(1-'[1]Rapport Lottstift'!$Q$6)</f>
        <v>98632.391984176065</v>
      </c>
      <c r="I1335" s="39">
        <f t="shared" si="62"/>
        <v>97646.068064334308</v>
      </c>
      <c r="J1335" s="40">
        <f t="shared" si="63"/>
        <v>97646</v>
      </c>
      <c r="K1335" s="40">
        <v>97646</v>
      </c>
    </row>
    <row r="1336" spans="1:11" s="40" customFormat="1" x14ac:dyDescent="0.25">
      <c r="A1336" s="34" t="s">
        <v>947</v>
      </c>
      <c r="B1336" s="34" t="s">
        <v>3895</v>
      </c>
      <c r="C1336" s="34" t="s">
        <v>3896</v>
      </c>
      <c r="D1336" s="34" t="s">
        <v>3897</v>
      </c>
      <c r="E1336" s="35">
        <v>1935035</v>
      </c>
      <c r="F1336" s="36">
        <v>1935035</v>
      </c>
      <c r="G1336" s="37">
        <f t="shared" si="61"/>
        <v>135452.45000000001</v>
      </c>
      <c r="H1336" s="38">
        <f>G1336*(1-'[1]Rapport Lottstift'!$Q$6)</f>
        <v>98621.689048725166</v>
      </c>
      <c r="I1336" s="39">
        <f t="shared" si="62"/>
        <v>97635.472158237913</v>
      </c>
      <c r="J1336" s="40">
        <f t="shared" si="63"/>
        <v>97635</v>
      </c>
      <c r="K1336" s="40">
        <v>97635</v>
      </c>
    </row>
    <row r="1337" spans="1:11" s="40" customFormat="1" x14ac:dyDescent="0.25">
      <c r="A1337" s="34" t="s">
        <v>947</v>
      </c>
      <c r="B1337" s="34" t="s">
        <v>3898</v>
      </c>
      <c r="C1337" s="34" t="s">
        <v>3899</v>
      </c>
      <c r="D1337" s="34" t="s">
        <v>3900</v>
      </c>
      <c r="E1337" s="35">
        <v>1934913</v>
      </c>
      <c r="F1337" s="36">
        <v>1934913</v>
      </c>
      <c r="G1337" s="37">
        <f t="shared" si="61"/>
        <v>135443.91</v>
      </c>
      <c r="H1337" s="38">
        <f>G1337*(1-'[1]Rapport Lottstift'!$Q$6)</f>
        <v>98615.471152891783</v>
      </c>
      <c r="I1337" s="39">
        <f t="shared" si="62"/>
        <v>97629.316441362869</v>
      </c>
      <c r="J1337" s="40">
        <f t="shared" si="63"/>
        <v>97629</v>
      </c>
      <c r="K1337" s="40">
        <v>97629</v>
      </c>
    </row>
    <row r="1338" spans="1:11" s="40" customFormat="1" x14ac:dyDescent="0.25">
      <c r="A1338" s="34" t="s">
        <v>947</v>
      </c>
      <c r="B1338" s="34" t="s">
        <v>3901</v>
      </c>
      <c r="C1338" s="34" t="s">
        <v>3902</v>
      </c>
      <c r="D1338" s="34" t="s">
        <v>3903</v>
      </c>
      <c r="E1338" s="35">
        <v>1933716</v>
      </c>
      <c r="F1338" s="36">
        <v>1933716</v>
      </c>
      <c r="G1338" s="37">
        <f t="shared" si="61"/>
        <v>135360.12000000002</v>
      </c>
      <c r="H1338" s="38">
        <f>G1338*(1-'[1]Rapport Lottstift'!$Q$6)</f>
        <v>98554.464420821663</v>
      </c>
      <c r="I1338" s="39">
        <f t="shared" si="62"/>
        <v>97568.919776613446</v>
      </c>
      <c r="J1338" s="40">
        <f t="shared" si="63"/>
        <v>97568</v>
      </c>
      <c r="K1338" s="40">
        <v>97568</v>
      </c>
    </row>
    <row r="1339" spans="1:11" s="40" customFormat="1" x14ac:dyDescent="0.25">
      <c r="A1339" s="34" t="s">
        <v>947</v>
      </c>
      <c r="B1339" s="34" t="s">
        <v>3904</v>
      </c>
      <c r="C1339" s="34" t="s">
        <v>3905</v>
      </c>
      <c r="D1339" s="34" t="s">
        <v>3906</v>
      </c>
      <c r="E1339" s="35">
        <v>1931685</v>
      </c>
      <c r="F1339" s="36">
        <v>1931685</v>
      </c>
      <c r="G1339" s="37">
        <f t="shared" si="61"/>
        <v>135217.95000000001</v>
      </c>
      <c r="H1339" s="38">
        <f>G1339*(1-'[1]Rapport Lottstift'!$Q$6)</f>
        <v>98450.951745103666</v>
      </c>
      <c r="I1339" s="39">
        <f t="shared" si="62"/>
        <v>97466.442227652631</v>
      </c>
      <c r="J1339" s="40">
        <f t="shared" si="63"/>
        <v>97466</v>
      </c>
      <c r="K1339" s="40">
        <v>97466</v>
      </c>
    </row>
    <row r="1340" spans="1:11" s="40" customFormat="1" x14ac:dyDescent="0.25">
      <c r="A1340" s="34" t="s">
        <v>947</v>
      </c>
      <c r="B1340" s="34" t="s">
        <v>3907</v>
      </c>
      <c r="C1340" s="34" t="s">
        <v>3908</v>
      </c>
      <c r="D1340" s="34" t="s">
        <v>3909</v>
      </c>
      <c r="E1340" s="35">
        <v>1927354</v>
      </c>
      <c r="F1340" s="36">
        <v>1927354</v>
      </c>
      <c r="G1340" s="37">
        <f t="shared" si="61"/>
        <v>134914.78</v>
      </c>
      <c r="H1340" s="38">
        <f>G1340*(1-'[1]Rapport Lottstift'!$Q$6)</f>
        <v>98230.216443018668</v>
      </c>
      <c r="I1340" s="39">
        <f t="shared" si="62"/>
        <v>97247.914278588476</v>
      </c>
      <c r="J1340" s="40">
        <f t="shared" si="63"/>
        <v>97247</v>
      </c>
      <c r="K1340" s="40">
        <v>97247</v>
      </c>
    </row>
    <row r="1341" spans="1:11" s="40" customFormat="1" x14ac:dyDescent="0.25">
      <c r="A1341" s="34" t="s">
        <v>947</v>
      </c>
      <c r="B1341" s="34" t="s">
        <v>3910</v>
      </c>
      <c r="C1341" s="34" t="s">
        <v>3911</v>
      </c>
      <c r="D1341" s="34" t="s">
        <v>3912</v>
      </c>
      <c r="E1341" s="35">
        <v>1926179</v>
      </c>
      <c r="F1341" s="36">
        <v>1926179</v>
      </c>
      <c r="G1341" s="37">
        <f t="shared" si="61"/>
        <v>134832.53</v>
      </c>
      <c r="H1341" s="38">
        <f>G1341*(1-'[1]Rapport Lottstift'!$Q$6)</f>
        <v>98170.330970852912</v>
      </c>
      <c r="I1341" s="39">
        <f t="shared" si="62"/>
        <v>97188.627661144375</v>
      </c>
      <c r="J1341" s="40">
        <f t="shared" si="63"/>
        <v>97188</v>
      </c>
      <c r="K1341" s="40">
        <v>97188</v>
      </c>
    </row>
    <row r="1342" spans="1:11" s="40" customFormat="1" x14ac:dyDescent="0.25">
      <c r="A1342" s="34" t="s">
        <v>947</v>
      </c>
      <c r="B1342" s="34" t="s">
        <v>3913</v>
      </c>
      <c r="C1342" s="34" t="s">
        <v>3914</v>
      </c>
      <c r="D1342" s="34" t="s">
        <v>3915</v>
      </c>
      <c r="E1342" s="35">
        <v>1925669</v>
      </c>
      <c r="F1342" s="36">
        <v>1925669</v>
      </c>
      <c r="G1342" s="37">
        <f t="shared" si="61"/>
        <v>134796.83000000002</v>
      </c>
      <c r="H1342" s="38">
        <f>G1342*(1-'[1]Rapport Lottstift'!$Q$6)</f>
        <v>98144.338127615032</v>
      </c>
      <c r="I1342" s="39">
        <f t="shared" si="62"/>
        <v>97162.894746338876</v>
      </c>
      <c r="J1342" s="40">
        <f t="shared" si="63"/>
        <v>97162</v>
      </c>
      <c r="K1342" s="40">
        <v>97162</v>
      </c>
    </row>
    <row r="1343" spans="1:11" s="40" customFormat="1" x14ac:dyDescent="0.25">
      <c r="A1343" s="34" t="s">
        <v>947</v>
      </c>
      <c r="B1343" s="34" t="s">
        <v>3916</v>
      </c>
      <c r="C1343" s="34" t="s">
        <v>3917</v>
      </c>
      <c r="D1343" s="34" t="s">
        <v>3918</v>
      </c>
      <c r="E1343" s="35">
        <v>470200</v>
      </c>
      <c r="F1343" s="36">
        <v>470200</v>
      </c>
      <c r="G1343" s="37">
        <f t="shared" si="61"/>
        <v>32914</v>
      </c>
      <c r="H1343" s="38">
        <f>G1343*(1-'[1]Rapport Lottstift'!$Q$6)</f>
        <v>23964.382138158002</v>
      </c>
      <c r="I1343" s="39">
        <f t="shared" si="62"/>
        <v>23724.73831677642</v>
      </c>
      <c r="J1343" s="40">
        <f t="shared" si="63"/>
        <v>23724</v>
      </c>
      <c r="K1343" s="40">
        <v>23724</v>
      </c>
    </row>
    <row r="1344" spans="1:11" s="40" customFormat="1" x14ac:dyDescent="0.25">
      <c r="A1344" s="34" t="s">
        <v>947</v>
      </c>
      <c r="B1344" s="34" t="s">
        <v>3919</v>
      </c>
      <c r="C1344" s="34" t="s">
        <v>3920</v>
      </c>
      <c r="D1344" s="34" t="s">
        <v>3921</v>
      </c>
      <c r="E1344" s="35">
        <v>1817559</v>
      </c>
      <c r="F1344" s="36">
        <v>1817559</v>
      </c>
      <c r="G1344" s="37">
        <f t="shared" si="61"/>
        <v>127229.13000000002</v>
      </c>
      <c r="H1344" s="38">
        <f>G1344*(1-'[1]Rapport Lottstift'!$Q$6)</f>
        <v>92634.365024773128</v>
      </c>
      <c r="I1344" s="39">
        <f t="shared" si="62"/>
        <v>91708.0213745254</v>
      </c>
      <c r="J1344" s="40">
        <f t="shared" si="63"/>
        <v>91708</v>
      </c>
      <c r="K1344" s="40">
        <v>91708</v>
      </c>
    </row>
    <row r="1345" spans="1:11" s="40" customFormat="1" x14ac:dyDescent="0.25">
      <c r="A1345" s="34" t="s">
        <v>947</v>
      </c>
      <c r="B1345" s="34" t="s">
        <v>3922</v>
      </c>
      <c r="C1345" s="34" t="s">
        <v>3923</v>
      </c>
      <c r="D1345" s="34" t="s">
        <v>3924</v>
      </c>
      <c r="E1345" s="35">
        <v>1922922</v>
      </c>
      <c r="F1345" s="36">
        <v>1922922</v>
      </c>
      <c r="G1345" s="37">
        <f t="shared" si="61"/>
        <v>134604.54</v>
      </c>
      <c r="H1345" s="38">
        <f>G1345*(1-'[1]Rapport Lottstift'!$Q$6)</f>
        <v>98004.333538645398</v>
      </c>
      <c r="I1345" s="39">
        <f t="shared" si="62"/>
        <v>97024.290203258948</v>
      </c>
      <c r="J1345" s="40">
        <f t="shared" si="63"/>
        <v>97024</v>
      </c>
      <c r="K1345" s="40">
        <v>97024</v>
      </c>
    </row>
    <row r="1346" spans="1:11" s="40" customFormat="1" x14ac:dyDescent="0.25">
      <c r="A1346" s="34" t="s">
        <v>947</v>
      </c>
      <c r="B1346" s="34" t="s">
        <v>3925</v>
      </c>
      <c r="C1346" s="34" t="s">
        <v>3926</v>
      </c>
      <c r="D1346" s="34" t="s">
        <v>3927</v>
      </c>
      <c r="E1346" s="35">
        <v>1921948</v>
      </c>
      <c r="F1346" s="36">
        <v>1921948</v>
      </c>
      <c r="G1346" s="37">
        <f t="shared" si="61"/>
        <v>134536.36000000002</v>
      </c>
      <c r="H1346" s="38">
        <f>G1346*(1-'[1]Rapport Lottstift'!$Q$6)</f>
        <v>97954.692304696931</v>
      </c>
      <c r="I1346" s="39">
        <f t="shared" si="62"/>
        <v>96975.145381649956</v>
      </c>
      <c r="J1346" s="40">
        <f t="shared" si="63"/>
        <v>96975</v>
      </c>
      <c r="K1346" s="40">
        <v>96975</v>
      </c>
    </row>
    <row r="1347" spans="1:11" s="40" customFormat="1" x14ac:dyDescent="0.25">
      <c r="A1347" s="34" t="s">
        <v>947</v>
      </c>
      <c r="B1347" s="34" t="s">
        <v>3928</v>
      </c>
      <c r="C1347" s="34" t="s">
        <v>3929</v>
      </c>
      <c r="D1347" s="34" t="s">
        <v>3930</v>
      </c>
      <c r="E1347" s="35">
        <v>1915506</v>
      </c>
      <c r="F1347" s="36">
        <v>1915506</v>
      </c>
      <c r="G1347" s="37">
        <f t="shared" si="61"/>
        <v>134085.42000000001</v>
      </c>
      <c r="H1347" s="38">
        <f>G1347*(1-'[1]Rapport Lottstift'!$Q$6)</f>
        <v>97626.367018150748</v>
      </c>
      <c r="I1347" s="39">
        <f t="shared" si="62"/>
        <v>96650.103347969241</v>
      </c>
      <c r="J1347" s="40">
        <f t="shared" si="63"/>
        <v>96650</v>
      </c>
      <c r="K1347" s="40">
        <v>96650</v>
      </c>
    </row>
    <row r="1348" spans="1:11" s="40" customFormat="1" x14ac:dyDescent="0.25">
      <c r="A1348" s="34" t="s">
        <v>947</v>
      </c>
      <c r="B1348" s="34" t="s">
        <v>3931</v>
      </c>
      <c r="C1348" s="34" t="s">
        <v>3932</v>
      </c>
      <c r="D1348" s="34" t="s">
        <v>3933</v>
      </c>
      <c r="E1348" s="35">
        <v>1915025</v>
      </c>
      <c r="F1348" s="36">
        <v>1915025</v>
      </c>
      <c r="G1348" s="37">
        <f t="shared" si="61"/>
        <v>134051.75</v>
      </c>
      <c r="H1348" s="38">
        <f>G1348*(1-'[1]Rapport Lottstift'!$Q$6)</f>
        <v>97601.85219933225</v>
      </c>
      <c r="I1348" s="39">
        <f t="shared" si="62"/>
        <v>96625.833677338931</v>
      </c>
      <c r="J1348" s="40">
        <f t="shared" si="63"/>
        <v>96625</v>
      </c>
      <c r="K1348" s="40">
        <v>96625</v>
      </c>
    </row>
    <row r="1349" spans="1:11" s="40" customFormat="1" x14ac:dyDescent="0.25">
      <c r="A1349" s="34" t="s">
        <v>947</v>
      </c>
      <c r="B1349" s="34" t="s">
        <v>3934</v>
      </c>
      <c r="C1349" s="34" t="s">
        <v>3935</v>
      </c>
      <c r="D1349" s="34" t="s">
        <v>3936</v>
      </c>
      <c r="E1349" s="35">
        <v>1913461</v>
      </c>
      <c r="F1349" s="36">
        <v>1913461</v>
      </c>
      <c r="G1349" s="37">
        <f t="shared" si="61"/>
        <v>133942.27000000002</v>
      </c>
      <c r="H1349" s="38">
        <f>G1349*(1-'[1]Rapport Lottstift'!$Q$6)</f>
        <v>97522.140813402715</v>
      </c>
      <c r="I1349" s="39">
        <f t="shared" si="62"/>
        <v>96546.919405268694</v>
      </c>
      <c r="J1349" s="40">
        <f t="shared" si="63"/>
        <v>96546</v>
      </c>
      <c r="K1349" s="40">
        <v>96546</v>
      </c>
    </row>
    <row r="1350" spans="1:11" s="40" customFormat="1" x14ac:dyDescent="0.25">
      <c r="A1350" s="34" t="s">
        <v>947</v>
      </c>
      <c r="B1350" s="34" t="s">
        <v>3937</v>
      </c>
      <c r="C1350" s="34" t="s">
        <v>3938</v>
      </c>
      <c r="D1350" s="34" t="s">
        <v>3939</v>
      </c>
      <c r="E1350" s="35">
        <v>1909348</v>
      </c>
      <c r="F1350" s="36">
        <v>1909348</v>
      </c>
      <c r="G1350" s="37">
        <f t="shared" ref="G1350:G1413" si="64">F1350*0.07</f>
        <v>133654.36000000002</v>
      </c>
      <c r="H1350" s="38">
        <f>G1350*(1-'[1]Rapport Lottstift'!$Q$6)</f>
        <v>97312.51617764293</v>
      </c>
      <c r="I1350" s="39">
        <f t="shared" ref="I1350:I1413" si="65">H1350*0.99</f>
        <v>96339.391015866495</v>
      </c>
      <c r="J1350" s="40">
        <f t="shared" ref="J1350:J1413" si="66">INT(I1350)</f>
        <v>96339</v>
      </c>
      <c r="K1350" s="40">
        <v>96339</v>
      </c>
    </row>
    <row r="1351" spans="1:11" s="40" customFormat="1" x14ac:dyDescent="0.25">
      <c r="A1351" s="34" t="s">
        <v>947</v>
      </c>
      <c r="B1351" s="34" t="s">
        <v>3940</v>
      </c>
      <c r="C1351" s="34" t="s">
        <v>3941</v>
      </c>
      <c r="D1351" s="34" t="s">
        <v>3942</v>
      </c>
      <c r="E1351" s="35">
        <v>1907935</v>
      </c>
      <c r="F1351" s="36">
        <v>1907935</v>
      </c>
      <c r="G1351" s="37">
        <f t="shared" si="64"/>
        <v>133555.45000000001</v>
      </c>
      <c r="H1351" s="38">
        <f>G1351*(1-'[1]Rapport Lottstift'!$Q$6)</f>
        <v>97240.50071196616</v>
      </c>
      <c r="I1351" s="39">
        <f t="shared" si="65"/>
        <v>96268.095704846492</v>
      </c>
      <c r="J1351" s="40">
        <f t="shared" si="66"/>
        <v>96268</v>
      </c>
      <c r="K1351" s="40">
        <v>96268</v>
      </c>
    </row>
    <row r="1352" spans="1:11" s="40" customFormat="1" x14ac:dyDescent="0.25">
      <c r="A1352" s="34" t="s">
        <v>947</v>
      </c>
      <c r="B1352" s="34" t="s">
        <v>3943</v>
      </c>
      <c r="C1352" s="34" t="s">
        <v>3944</v>
      </c>
      <c r="D1352" s="34" t="s">
        <v>3945</v>
      </c>
      <c r="E1352" s="35">
        <v>1905405</v>
      </c>
      <c r="F1352" s="36">
        <v>1905405</v>
      </c>
      <c r="G1352" s="37">
        <f t="shared" si="64"/>
        <v>133378.35</v>
      </c>
      <c r="H1352" s="38">
        <f>G1352*(1-'[1]Rapport Lottstift'!$Q$6)</f>
        <v>97111.555822962458</v>
      </c>
      <c r="I1352" s="39">
        <f t="shared" si="65"/>
        <v>96140.440264732839</v>
      </c>
      <c r="J1352" s="40">
        <f t="shared" si="66"/>
        <v>96140</v>
      </c>
      <c r="K1352" s="40">
        <v>96140</v>
      </c>
    </row>
    <row r="1353" spans="1:11" s="40" customFormat="1" x14ac:dyDescent="0.25">
      <c r="A1353" s="34" t="s">
        <v>947</v>
      </c>
      <c r="B1353" s="34" t="s">
        <v>3946</v>
      </c>
      <c r="C1353" s="34" t="s">
        <v>3947</v>
      </c>
      <c r="D1353" s="34" t="s">
        <v>3948</v>
      </c>
      <c r="E1353" s="35">
        <v>1902305</v>
      </c>
      <c r="F1353" s="36">
        <v>1902305</v>
      </c>
      <c r="G1353" s="37">
        <f t="shared" si="64"/>
        <v>133161.35</v>
      </c>
      <c r="H1353" s="38">
        <f>G1353*(1-'[1]Rapport Lottstift'!$Q$6)</f>
        <v>96953.56010916346</v>
      </c>
      <c r="I1353" s="39">
        <f t="shared" si="65"/>
        <v>95984.02450807183</v>
      </c>
      <c r="J1353" s="40">
        <f t="shared" si="66"/>
        <v>95984</v>
      </c>
      <c r="K1353" s="40">
        <v>95984</v>
      </c>
    </row>
    <row r="1354" spans="1:11" s="40" customFormat="1" x14ac:dyDescent="0.25">
      <c r="A1354" s="34" t="s">
        <v>947</v>
      </c>
      <c r="B1354" s="34" t="s">
        <v>3949</v>
      </c>
      <c r="C1354" s="34" t="s">
        <v>3950</v>
      </c>
      <c r="D1354" s="34" t="s">
        <v>3951</v>
      </c>
      <c r="E1354" s="35">
        <v>1902233</v>
      </c>
      <c r="F1354" s="36">
        <v>1902233</v>
      </c>
      <c r="G1354" s="37">
        <f t="shared" si="64"/>
        <v>133156.31000000003</v>
      </c>
      <c r="H1354" s="38">
        <f>G1354*(1-'[1]Rapport Lottstift'!$Q$6)</f>
        <v>96949.890531294601</v>
      </c>
      <c r="I1354" s="39">
        <f t="shared" si="65"/>
        <v>95980.391625981647</v>
      </c>
      <c r="J1354" s="40">
        <f t="shared" si="66"/>
        <v>95980</v>
      </c>
      <c r="K1354" s="40">
        <v>95980</v>
      </c>
    </row>
    <row r="1355" spans="1:11" s="40" customFormat="1" x14ac:dyDescent="0.25">
      <c r="A1355" s="34" t="s">
        <v>947</v>
      </c>
      <c r="B1355" s="34" t="s">
        <v>3952</v>
      </c>
      <c r="C1355" s="34" t="s">
        <v>3953</v>
      </c>
      <c r="D1355" s="34" t="s">
        <v>3954</v>
      </c>
      <c r="E1355" s="35">
        <v>1900000</v>
      </c>
      <c r="F1355" s="36">
        <v>1900000</v>
      </c>
      <c r="G1355" s="37">
        <f t="shared" si="64"/>
        <v>133000</v>
      </c>
      <c r="H1355" s="38">
        <f>G1355*(1-'[1]Rapport Lottstift'!$Q$6)</f>
        <v>96836.082651000004</v>
      </c>
      <c r="I1355" s="39">
        <f t="shared" si="65"/>
        <v>95867.72182449</v>
      </c>
      <c r="J1355" s="40">
        <f t="shared" si="66"/>
        <v>95867</v>
      </c>
      <c r="K1355" s="40">
        <v>95867</v>
      </c>
    </row>
    <row r="1356" spans="1:11" s="40" customFormat="1" x14ac:dyDescent="0.25">
      <c r="A1356" s="34" t="s">
        <v>947</v>
      </c>
      <c r="B1356" s="34" t="s">
        <v>3955</v>
      </c>
      <c r="C1356" s="34" t="s">
        <v>3956</v>
      </c>
      <c r="D1356" s="34" t="s">
        <v>3957</v>
      </c>
      <c r="E1356" s="35">
        <v>1899004</v>
      </c>
      <c r="F1356" s="36">
        <v>1899004</v>
      </c>
      <c r="G1356" s="37">
        <f t="shared" si="64"/>
        <v>132930.28</v>
      </c>
      <c r="H1356" s="38">
        <f>G1356*(1-'[1]Rapport Lottstift'!$Q$6)</f>
        <v>96785.320157147158</v>
      </c>
      <c r="I1356" s="39">
        <f t="shared" si="65"/>
        <v>95817.466955575685</v>
      </c>
      <c r="J1356" s="40">
        <f t="shared" si="66"/>
        <v>95817</v>
      </c>
      <c r="K1356" s="40">
        <v>95817</v>
      </c>
    </row>
    <row r="1357" spans="1:11" s="40" customFormat="1" x14ac:dyDescent="0.25">
      <c r="A1357" s="34" t="s">
        <v>947</v>
      </c>
      <c r="B1357" s="34" t="s">
        <v>3958</v>
      </c>
      <c r="C1357" s="34" t="s">
        <v>3959</v>
      </c>
      <c r="D1357" s="34" t="s">
        <v>3960</v>
      </c>
      <c r="E1357" s="35">
        <v>1896363</v>
      </c>
      <c r="F1357" s="36">
        <v>1896363</v>
      </c>
      <c r="G1357" s="37">
        <f t="shared" si="64"/>
        <v>132745.41</v>
      </c>
      <c r="H1357" s="38">
        <f>G1357*(1-'[1]Rapport Lottstift'!$Q$6)</f>
        <v>96650.718002262278</v>
      </c>
      <c r="I1357" s="39">
        <f t="shared" si="65"/>
        <v>95684.210822239649</v>
      </c>
      <c r="J1357" s="40">
        <f t="shared" si="66"/>
        <v>95684</v>
      </c>
      <c r="K1357" s="40">
        <v>95684</v>
      </c>
    </row>
    <row r="1358" spans="1:11" s="40" customFormat="1" x14ac:dyDescent="0.25">
      <c r="A1358" s="34" t="s">
        <v>947</v>
      </c>
      <c r="B1358" s="34" t="s">
        <v>3961</v>
      </c>
      <c r="C1358" s="34" t="s">
        <v>3962</v>
      </c>
      <c r="D1358" s="34" t="s">
        <v>3963</v>
      </c>
      <c r="E1358" s="35">
        <v>1894024</v>
      </c>
      <c r="F1358" s="36">
        <v>1894024</v>
      </c>
      <c r="G1358" s="37">
        <f t="shared" si="64"/>
        <v>132581.68000000002</v>
      </c>
      <c r="H1358" s="38">
        <f>G1358*(1-'[1]Rapport Lottstift'!$Q$6)</f>
        <v>96531.507687882986</v>
      </c>
      <c r="I1358" s="39">
        <f t="shared" si="65"/>
        <v>95566.192611004153</v>
      </c>
      <c r="J1358" s="40">
        <f t="shared" si="66"/>
        <v>95566</v>
      </c>
      <c r="K1358" s="40">
        <v>95566</v>
      </c>
    </row>
    <row r="1359" spans="1:11" s="40" customFormat="1" x14ac:dyDescent="0.25">
      <c r="A1359" s="34" t="s">
        <v>947</v>
      </c>
      <c r="B1359" s="34" t="s">
        <v>3964</v>
      </c>
      <c r="C1359" s="34" t="s">
        <v>3965</v>
      </c>
      <c r="D1359" s="34" t="s">
        <v>3966</v>
      </c>
      <c r="E1359" s="35">
        <v>1892861</v>
      </c>
      <c r="F1359" s="36">
        <v>1892861</v>
      </c>
      <c r="G1359" s="37">
        <f t="shared" si="64"/>
        <v>132500.27000000002</v>
      </c>
      <c r="H1359" s="38">
        <f>G1359*(1-'[1]Rapport Lottstift'!$Q$6)</f>
        <v>96472.233812028702</v>
      </c>
      <c r="I1359" s="39">
        <f t="shared" si="65"/>
        <v>95507.511473908409</v>
      </c>
      <c r="J1359" s="40">
        <f t="shared" si="66"/>
        <v>95507</v>
      </c>
      <c r="K1359" s="40">
        <v>95507</v>
      </c>
    </row>
    <row r="1360" spans="1:11" s="40" customFormat="1" x14ac:dyDescent="0.25">
      <c r="A1360" s="34" t="s">
        <v>947</v>
      </c>
      <c r="B1360" s="34" t="s">
        <v>3967</v>
      </c>
      <c r="C1360" s="34" t="s">
        <v>3968</v>
      </c>
      <c r="D1360" s="34" t="s">
        <v>3969</v>
      </c>
      <c r="E1360" s="35">
        <v>1891861</v>
      </c>
      <c r="F1360" s="36">
        <v>1891861</v>
      </c>
      <c r="G1360" s="37">
        <f t="shared" si="64"/>
        <v>132430.27000000002</v>
      </c>
      <c r="H1360" s="38">
        <f>G1360*(1-'[1]Rapport Lottstift'!$Q$6)</f>
        <v>96421.267452738713</v>
      </c>
      <c r="I1360" s="39">
        <f t="shared" si="65"/>
        <v>95457.054778211328</v>
      </c>
      <c r="J1360" s="40">
        <f t="shared" si="66"/>
        <v>95457</v>
      </c>
      <c r="K1360" s="40">
        <v>95457</v>
      </c>
    </row>
    <row r="1361" spans="1:11" s="40" customFormat="1" x14ac:dyDescent="0.25">
      <c r="A1361" s="34" t="s">
        <v>947</v>
      </c>
      <c r="B1361" s="34" t="s">
        <v>3970</v>
      </c>
      <c r="C1361" s="34" t="s">
        <v>3971</v>
      </c>
      <c r="D1361" s="34" t="s">
        <v>3972</v>
      </c>
      <c r="E1361" s="35">
        <v>1891380</v>
      </c>
      <c r="F1361" s="36">
        <v>1891380</v>
      </c>
      <c r="G1361" s="37">
        <f t="shared" si="64"/>
        <v>132396.6</v>
      </c>
      <c r="H1361" s="38">
        <f>G1361*(1-'[1]Rapport Lottstift'!$Q$6)</f>
        <v>96396.752633920216</v>
      </c>
      <c r="I1361" s="39">
        <f t="shared" si="65"/>
        <v>95432.785107581018</v>
      </c>
      <c r="J1361" s="40">
        <f t="shared" si="66"/>
        <v>95432</v>
      </c>
      <c r="K1361" s="40">
        <v>95432</v>
      </c>
    </row>
    <row r="1362" spans="1:11" s="40" customFormat="1" x14ac:dyDescent="0.25">
      <c r="A1362" s="34" t="s">
        <v>947</v>
      </c>
      <c r="B1362" s="34" t="s">
        <v>3973</v>
      </c>
      <c r="C1362" s="34" t="s">
        <v>3974</v>
      </c>
      <c r="D1362" s="34" t="s">
        <v>3975</v>
      </c>
      <c r="E1362" s="35">
        <v>1890213</v>
      </c>
      <c r="F1362" s="36">
        <v>1890213</v>
      </c>
      <c r="G1362" s="37">
        <f t="shared" si="64"/>
        <v>132314.91</v>
      </c>
      <c r="H1362" s="38">
        <f>G1362*(1-'[1]Rapport Lottstift'!$Q$6)</f>
        <v>96337.274892628775</v>
      </c>
      <c r="I1362" s="39">
        <f t="shared" si="65"/>
        <v>95373.902143702493</v>
      </c>
      <c r="J1362" s="40">
        <f t="shared" si="66"/>
        <v>95373</v>
      </c>
      <c r="K1362" s="40">
        <v>95373</v>
      </c>
    </row>
    <row r="1363" spans="1:11" s="40" customFormat="1" x14ac:dyDescent="0.25">
      <c r="A1363" s="34" t="s">
        <v>947</v>
      </c>
      <c r="B1363" s="34" t="s">
        <v>3976</v>
      </c>
      <c r="C1363" s="34" t="s">
        <v>3977</v>
      </c>
      <c r="D1363" s="34" t="s">
        <v>3978</v>
      </c>
      <c r="E1363" s="35">
        <v>1888450</v>
      </c>
      <c r="F1363" s="36">
        <v>1888450</v>
      </c>
      <c r="G1363" s="37">
        <f t="shared" si="64"/>
        <v>132191.5</v>
      </c>
      <c r="H1363" s="38">
        <f>G1363*(1-'[1]Rapport Lottstift'!$Q$6)</f>
        <v>96247.421201200501</v>
      </c>
      <c r="I1363" s="39">
        <f t="shared" si="65"/>
        <v>95284.946989188495</v>
      </c>
      <c r="J1363" s="40">
        <f t="shared" si="66"/>
        <v>95284</v>
      </c>
      <c r="K1363" s="40">
        <v>95284</v>
      </c>
    </row>
    <row r="1364" spans="1:11" s="40" customFormat="1" x14ac:dyDescent="0.25">
      <c r="A1364" s="34" t="s">
        <v>947</v>
      </c>
      <c r="B1364" s="34" t="s">
        <v>3979</v>
      </c>
      <c r="C1364" s="34" t="s">
        <v>3980</v>
      </c>
      <c r="D1364" s="34" t="s">
        <v>3981</v>
      </c>
      <c r="E1364" s="35">
        <v>1887705</v>
      </c>
      <c r="F1364" s="36">
        <v>1887705</v>
      </c>
      <c r="G1364" s="37">
        <f t="shared" si="64"/>
        <v>132139.35</v>
      </c>
      <c r="H1364" s="38">
        <f>G1364*(1-'[1]Rapport Lottstift'!$Q$6)</f>
        <v>96209.451263529467</v>
      </c>
      <c r="I1364" s="39">
        <f t="shared" si="65"/>
        <v>95247.356750894178</v>
      </c>
      <c r="J1364" s="40">
        <f t="shared" si="66"/>
        <v>95247</v>
      </c>
      <c r="K1364" s="40">
        <v>95247</v>
      </c>
    </row>
    <row r="1365" spans="1:11" s="40" customFormat="1" x14ac:dyDescent="0.25">
      <c r="A1365" s="34" t="s">
        <v>947</v>
      </c>
      <c r="B1365" s="34" t="s">
        <v>3982</v>
      </c>
      <c r="C1365" s="34" t="s">
        <v>3983</v>
      </c>
      <c r="D1365" s="34" t="s">
        <v>3984</v>
      </c>
      <c r="E1365" s="35">
        <v>1885070</v>
      </c>
      <c r="F1365" s="36">
        <v>1885070</v>
      </c>
      <c r="G1365" s="37">
        <f t="shared" si="64"/>
        <v>131954.90000000002</v>
      </c>
      <c r="H1365" s="38">
        <f>G1365*(1-'[1]Rapport Lottstift'!$Q$6)</f>
        <v>96075.154906800322</v>
      </c>
      <c r="I1365" s="39">
        <f t="shared" si="65"/>
        <v>95114.403357732313</v>
      </c>
      <c r="J1365" s="40">
        <f t="shared" si="66"/>
        <v>95114</v>
      </c>
      <c r="K1365" s="40">
        <v>95114</v>
      </c>
    </row>
    <row r="1366" spans="1:11" s="40" customFormat="1" x14ac:dyDescent="0.25">
      <c r="A1366" s="34" t="s">
        <v>947</v>
      </c>
      <c r="B1366" s="34" t="s">
        <v>3985</v>
      </c>
      <c r="C1366" s="34" t="s">
        <v>3986</v>
      </c>
      <c r="D1366" s="34" t="s">
        <v>3987</v>
      </c>
      <c r="E1366" s="35">
        <v>1884042</v>
      </c>
      <c r="F1366" s="36">
        <v>1884042</v>
      </c>
      <c r="G1366" s="37">
        <f t="shared" si="64"/>
        <v>131882.94</v>
      </c>
      <c r="H1366" s="38">
        <f>G1366*(1-'[1]Rapport Lottstift'!$Q$6)</f>
        <v>96022.761489450189</v>
      </c>
      <c r="I1366" s="39">
        <f t="shared" si="65"/>
        <v>95062.53387455568</v>
      </c>
      <c r="J1366" s="40">
        <f t="shared" si="66"/>
        <v>95062</v>
      </c>
      <c r="K1366" s="40">
        <v>95062</v>
      </c>
    </row>
    <row r="1367" spans="1:11" s="40" customFormat="1" x14ac:dyDescent="0.25">
      <c r="A1367" s="34" t="s">
        <v>947</v>
      </c>
      <c r="B1367" s="34" t="s">
        <v>3988</v>
      </c>
      <c r="C1367" s="34" t="s">
        <v>3989</v>
      </c>
      <c r="D1367" s="34" t="s">
        <v>3990</v>
      </c>
      <c r="E1367" s="35">
        <v>1883689</v>
      </c>
      <c r="F1367" s="36">
        <v>1883689</v>
      </c>
      <c r="G1367" s="37">
        <f t="shared" si="64"/>
        <v>131858.23000000001</v>
      </c>
      <c r="H1367" s="38">
        <f>G1367*(1-'[1]Rapport Lottstift'!$Q$6)</f>
        <v>96004.770364620825</v>
      </c>
      <c r="I1367" s="39">
        <f t="shared" si="65"/>
        <v>95044.722660974614</v>
      </c>
      <c r="J1367" s="40">
        <f t="shared" si="66"/>
        <v>95044</v>
      </c>
      <c r="K1367" s="40">
        <v>95044</v>
      </c>
    </row>
    <row r="1368" spans="1:11" s="40" customFormat="1" x14ac:dyDescent="0.25">
      <c r="A1368" s="34" t="s">
        <v>947</v>
      </c>
      <c r="B1368" s="34" t="s">
        <v>3991</v>
      </c>
      <c r="C1368" s="34" t="s">
        <v>3992</v>
      </c>
      <c r="D1368" s="34" t="s">
        <v>3993</v>
      </c>
      <c r="E1368" s="35">
        <v>1883386</v>
      </c>
      <c r="F1368" s="36">
        <v>1883386</v>
      </c>
      <c r="G1368" s="37">
        <f t="shared" si="64"/>
        <v>131837.02000000002</v>
      </c>
      <c r="H1368" s="38">
        <f>G1368*(1-'[1]Rapport Lottstift'!$Q$6)</f>
        <v>95989.327557755954</v>
      </c>
      <c r="I1368" s="39">
        <f t="shared" si="65"/>
        <v>95029.434282178394</v>
      </c>
      <c r="J1368" s="40">
        <f t="shared" si="66"/>
        <v>95029</v>
      </c>
      <c r="K1368" s="40">
        <v>95029</v>
      </c>
    </row>
    <row r="1369" spans="1:11" s="40" customFormat="1" x14ac:dyDescent="0.25">
      <c r="A1369" s="34" t="s">
        <v>947</v>
      </c>
      <c r="B1369" s="34" t="s">
        <v>3994</v>
      </c>
      <c r="C1369" s="34" t="s">
        <v>3995</v>
      </c>
      <c r="D1369" s="34" t="s">
        <v>3996</v>
      </c>
      <c r="E1369" s="35">
        <v>1882314</v>
      </c>
      <c r="F1369" s="36">
        <v>1882314</v>
      </c>
      <c r="G1369" s="37">
        <f t="shared" si="64"/>
        <v>131761.98000000001</v>
      </c>
      <c r="H1369" s="38">
        <f>G1369*(1-'[1]Rapport Lottstift'!$Q$6)</f>
        <v>95934.691620597077</v>
      </c>
      <c r="I1369" s="39">
        <f t="shared" si="65"/>
        <v>94975.3447043911</v>
      </c>
      <c r="J1369" s="40">
        <f t="shared" si="66"/>
        <v>94975</v>
      </c>
      <c r="K1369" s="40">
        <v>94975</v>
      </c>
    </row>
    <row r="1370" spans="1:11" s="40" customFormat="1" x14ac:dyDescent="0.25">
      <c r="A1370" s="34" t="s">
        <v>947</v>
      </c>
      <c r="B1370" s="34" t="s">
        <v>3997</v>
      </c>
      <c r="C1370" s="34" t="s">
        <v>3998</v>
      </c>
      <c r="D1370" s="34" t="s">
        <v>3999</v>
      </c>
      <c r="E1370" s="35">
        <v>1882305</v>
      </c>
      <c r="F1370" s="36">
        <v>1882305</v>
      </c>
      <c r="G1370" s="37">
        <f t="shared" si="64"/>
        <v>131761.35</v>
      </c>
      <c r="H1370" s="38">
        <f>G1370*(1-'[1]Rapport Lottstift'!$Q$6)</f>
        <v>95934.232923363466</v>
      </c>
      <c r="I1370" s="39">
        <f t="shared" si="65"/>
        <v>94974.890594129829</v>
      </c>
      <c r="J1370" s="40">
        <f t="shared" si="66"/>
        <v>94974</v>
      </c>
      <c r="K1370" s="40">
        <v>94974</v>
      </c>
    </row>
    <row r="1371" spans="1:11" s="40" customFormat="1" x14ac:dyDescent="0.25">
      <c r="A1371" s="34" t="s">
        <v>947</v>
      </c>
      <c r="B1371" s="34" t="s">
        <v>4000</v>
      </c>
      <c r="C1371" s="34" t="s">
        <v>4001</v>
      </c>
      <c r="D1371" s="34" t="s">
        <v>4002</v>
      </c>
      <c r="E1371" s="35">
        <v>1874229</v>
      </c>
      <c r="F1371" s="36">
        <v>1874229</v>
      </c>
      <c r="G1371" s="37">
        <f t="shared" si="64"/>
        <v>131196.03</v>
      </c>
      <c r="H1371" s="38">
        <f>G1371*(1-'[1]Rapport Lottstift'!$Q$6)</f>
        <v>95522.628605737409</v>
      </c>
      <c r="I1371" s="39">
        <f t="shared" si="65"/>
        <v>94567.402319680041</v>
      </c>
      <c r="J1371" s="40">
        <f t="shared" si="66"/>
        <v>94567</v>
      </c>
      <c r="K1371" s="40">
        <v>94567</v>
      </c>
    </row>
    <row r="1372" spans="1:11" s="40" customFormat="1" x14ac:dyDescent="0.25">
      <c r="A1372" s="34" t="s">
        <v>947</v>
      </c>
      <c r="B1372" s="34" t="s">
        <v>4003</v>
      </c>
      <c r="C1372" s="34" t="s">
        <v>4004</v>
      </c>
      <c r="D1372" s="34" t="s">
        <v>4005</v>
      </c>
      <c r="E1372" s="35">
        <v>1873688</v>
      </c>
      <c r="F1372" s="36">
        <v>1873688</v>
      </c>
      <c r="G1372" s="37">
        <f t="shared" si="64"/>
        <v>131158.16</v>
      </c>
      <c r="H1372" s="38">
        <f>G1372*(1-'[1]Rapport Lottstift'!$Q$6)</f>
        <v>95495.055805361524</v>
      </c>
      <c r="I1372" s="39">
        <f t="shared" si="65"/>
        <v>94540.105247307903</v>
      </c>
      <c r="J1372" s="40">
        <f t="shared" si="66"/>
        <v>94540</v>
      </c>
      <c r="K1372" s="40">
        <v>94540</v>
      </c>
    </row>
    <row r="1373" spans="1:11" s="40" customFormat="1" x14ac:dyDescent="0.25">
      <c r="A1373" s="34" t="s">
        <v>947</v>
      </c>
      <c r="B1373" s="34" t="s">
        <v>4006</v>
      </c>
      <c r="C1373" s="34" t="s">
        <v>4007</v>
      </c>
      <c r="D1373" s="34" t="s">
        <v>4008</v>
      </c>
      <c r="E1373" s="35">
        <v>1872428</v>
      </c>
      <c r="F1373" s="36">
        <v>1872428</v>
      </c>
      <c r="G1373" s="37">
        <f t="shared" si="64"/>
        <v>131069.96</v>
      </c>
      <c r="H1373" s="38">
        <f>G1373*(1-'[1]Rapport Lottstift'!$Q$6)</f>
        <v>95430.838192656127</v>
      </c>
      <c r="I1373" s="39">
        <f t="shared" si="65"/>
        <v>94476.529810729568</v>
      </c>
      <c r="J1373" s="40">
        <f t="shared" si="66"/>
        <v>94476</v>
      </c>
      <c r="K1373" s="40">
        <v>94476</v>
      </c>
    </row>
    <row r="1374" spans="1:11" s="40" customFormat="1" x14ac:dyDescent="0.25">
      <c r="A1374" s="34" t="s">
        <v>947</v>
      </c>
      <c r="B1374" s="34" t="s">
        <v>4009</v>
      </c>
      <c r="C1374" s="34" t="s">
        <v>4010</v>
      </c>
      <c r="D1374" s="34" t="s">
        <v>4011</v>
      </c>
      <c r="E1374" s="35">
        <v>1871632</v>
      </c>
      <c r="F1374" s="36">
        <v>1871632</v>
      </c>
      <c r="G1374" s="37">
        <f t="shared" si="64"/>
        <v>131014.24</v>
      </c>
      <c r="H1374" s="38">
        <f>G1374*(1-'[1]Rapport Lottstift'!$Q$6)</f>
        <v>95390.268970661287</v>
      </c>
      <c r="I1374" s="39">
        <f t="shared" si="65"/>
        <v>94436.36628095468</v>
      </c>
      <c r="J1374" s="40">
        <f t="shared" si="66"/>
        <v>94436</v>
      </c>
      <c r="K1374" s="40">
        <v>94436</v>
      </c>
    </row>
    <row r="1375" spans="1:11" s="40" customFormat="1" x14ac:dyDescent="0.25">
      <c r="A1375" s="34" t="s">
        <v>947</v>
      </c>
      <c r="B1375" s="34" t="s">
        <v>4012</v>
      </c>
      <c r="C1375" s="34" t="s">
        <v>4013</v>
      </c>
      <c r="D1375" s="34" t="s">
        <v>4014</v>
      </c>
      <c r="E1375" s="35">
        <v>1870331</v>
      </c>
      <c r="F1375" s="36">
        <v>1870331</v>
      </c>
      <c r="G1375" s="37">
        <f t="shared" si="64"/>
        <v>130923.17000000001</v>
      </c>
      <c r="H1375" s="38">
        <f>G1375*(1-'[1]Rapport Lottstift'!$Q$6)</f>
        <v>95323.961737225007</v>
      </c>
      <c r="I1375" s="39">
        <f t="shared" si="65"/>
        <v>94370.722119852755</v>
      </c>
      <c r="J1375" s="40">
        <f t="shared" si="66"/>
        <v>94370</v>
      </c>
      <c r="K1375" s="40">
        <v>94370</v>
      </c>
    </row>
    <row r="1376" spans="1:11" s="40" customFormat="1" x14ac:dyDescent="0.25">
      <c r="A1376" s="34" t="s">
        <v>947</v>
      </c>
      <c r="B1376" s="34" t="s">
        <v>4015</v>
      </c>
      <c r="C1376" s="34" t="s">
        <v>4016</v>
      </c>
      <c r="D1376" s="34" t="s">
        <v>4017</v>
      </c>
      <c r="E1376" s="35">
        <v>1870236</v>
      </c>
      <c r="F1376" s="36">
        <v>1870236</v>
      </c>
      <c r="G1376" s="37">
        <f t="shared" si="64"/>
        <v>130916.52000000002</v>
      </c>
      <c r="H1376" s="38">
        <f>G1376*(1-'[1]Rapport Lottstift'!$Q$6)</f>
        <v>95319.119933092457</v>
      </c>
      <c r="I1376" s="39">
        <f t="shared" si="65"/>
        <v>94365.928733761539</v>
      </c>
      <c r="J1376" s="40">
        <f t="shared" si="66"/>
        <v>94365</v>
      </c>
      <c r="K1376" s="40">
        <v>94365</v>
      </c>
    </row>
    <row r="1377" spans="1:11" s="40" customFormat="1" x14ac:dyDescent="0.25">
      <c r="A1377" s="34" t="s">
        <v>947</v>
      </c>
      <c r="B1377" s="34" t="s">
        <v>4018</v>
      </c>
      <c r="C1377" s="34" t="s">
        <v>4019</v>
      </c>
      <c r="D1377" s="34" t="s">
        <v>4020</v>
      </c>
      <c r="E1377" s="35">
        <v>1868135</v>
      </c>
      <c r="F1377" s="36">
        <v>1868135</v>
      </c>
      <c r="G1377" s="37">
        <f t="shared" si="64"/>
        <v>130769.45000000001</v>
      </c>
      <c r="H1377" s="38">
        <f>G1377*(1-'[1]Rapport Lottstift'!$Q$6)</f>
        <v>95212.039612224165</v>
      </c>
      <c r="I1377" s="39">
        <f t="shared" si="65"/>
        <v>94259.919216101916</v>
      </c>
      <c r="J1377" s="40">
        <f t="shared" si="66"/>
        <v>94259</v>
      </c>
      <c r="K1377" s="40">
        <v>94259</v>
      </c>
    </row>
    <row r="1378" spans="1:11" s="40" customFormat="1" x14ac:dyDescent="0.25">
      <c r="A1378" s="34" t="s">
        <v>947</v>
      </c>
      <c r="B1378" s="34" t="s">
        <v>4021</v>
      </c>
      <c r="C1378" s="34" t="s">
        <v>4022</v>
      </c>
      <c r="D1378" s="34" t="s">
        <v>4023</v>
      </c>
      <c r="E1378" s="35">
        <v>1864706</v>
      </c>
      <c r="F1378" s="36">
        <v>1864706</v>
      </c>
      <c r="G1378" s="37">
        <f t="shared" si="64"/>
        <v>130529.42000000001</v>
      </c>
      <c r="H1378" s="38">
        <f>G1378*(1-'[1]Rapport Lottstift'!$Q$6)</f>
        <v>95037.27596621876</v>
      </c>
      <c r="I1378" s="39">
        <f t="shared" si="65"/>
        <v>94086.90320655657</v>
      </c>
      <c r="J1378" s="40">
        <f t="shared" si="66"/>
        <v>94086</v>
      </c>
      <c r="K1378" s="40">
        <v>94086</v>
      </c>
    </row>
    <row r="1379" spans="1:11" s="40" customFormat="1" x14ac:dyDescent="0.25">
      <c r="A1379" s="34" t="s">
        <v>947</v>
      </c>
      <c r="B1379" s="34" t="s">
        <v>4024</v>
      </c>
      <c r="C1379" s="34" t="s">
        <v>4025</v>
      </c>
      <c r="D1379" s="34" t="s">
        <v>4026</v>
      </c>
      <c r="E1379" s="35">
        <v>1850105</v>
      </c>
      <c r="F1379" s="36">
        <v>1850105</v>
      </c>
      <c r="G1379" s="37">
        <f t="shared" si="64"/>
        <v>129507.35</v>
      </c>
      <c r="H1379" s="38">
        <f>G1379*(1-'[1]Rapport Lottstift'!$Q$6)</f>
        <v>94293.116154225456</v>
      </c>
      <c r="I1379" s="39">
        <f t="shared" si="65"/>
        <v>93350.184992683207</v>
      </c>
      <c r="J1379" s="40">
        <f t="shared" si="66"/>
        <v>93350</v>
      </c>
      <c r="K1379" s="40">
        <v>93350</v>
      </c>
    </row>
    <row r="1380" spans="1:11" s="40" customFormat="1" x14ac:dyDescent="0.25">
      <c r="A1380" s="34" t="s">
        <v>947</v>
      </c>
      <c r="B1380" s="34" t="s">
        <v>4027</v>
      </c>
      <c r="C1380" s="34" t="s">
        <v>4028</v>
      </c>
      <c r="D1380" s="34" t="s">
        <v>4029</v>
      </c>
      <c r="E1380" s="35">
        <v>1849546</v>
      </c>
      <c r="F1380" s="36">
        <v>1849546</v>
      </c>
      <c r="G1380" s="37">
        <f t="shared" si="64"/>
        <v>129468.22000000002</v>
      </c>
      <c r="H1380" s="38">
        <f>G1380*(1-'[1]Rapport Lottstift'!$Q$6)</f>
        <v>94264.625959382363</v>
      </c>
      <c r="I1380" s="39">
        <f t="shared" si="65"/>
        <v>93321.979699788542</v>
      </c>
      <c r="J1380" s="40">
        <f t="shared" si="66"/>
        <v>93321</v>
      </c>
      <c r="K1380" s="40">
        <v>93321</v>
      </c>
    </row>
    <row r="1381" spans="1:11" s="40" customFormat="1" x14ac:dyDescent="0.25">
      <c r="A1381" s="34" t="s">
        <v>947</v>
      </c>
      <c r="B1381" s="34" t="s">
        <v>4030</v>
      </c>
      <c r="C1381" s="34" t="s">
        <v>4031</v>
      </c>
      <c r="D1381" s="34" t="s">
        <v>4032</v>
      </c>
      <c r="E1381" s="35">
        <v>1841874</v>
      </c>
      <c r="F1381" s="36">
        <v>1841874</v>
      </c>
      <c r="G1381" s="37">
        <f t="shared" si="64"/>
        <v>128931.18000000001</v>
      </c>
      <c r="H1381" s="38">
        <f>G1381*(1-'[1]Rapport Lottstift'!$Q$6)</f>
        <v>93873.612050909476</v>
      </c>
      <c r="I1381" s="39">
        <f t="shared" si="65"/>
        <v>92934.875930400376</v>
      </c>
      <c r="J1381" s="40">
        <f t="shared" si="66"/>
        <v>92934</v>
      </c>
      <c r="K1381" s="40">
        <v>92934</v>
      </c>
    </row>
    <row r="1382" spans="1:11" s="40" customFormat="1" x14ac:dyDescent="0.25">
      <c r="A1382" s="34" t="s">
        <v>947</v>
      </c>
      <c r="B1382" s="34" t="s">
        <v>4033</v>
      </c>
      <c r="C1382" s="34" t="s">
        <v>4034</v>
      </c>
      <c r="D1382" s="34" t="s">
        <v>4035</v>
      </c>
      <c r="E1382" s="35">
        <v>1833600</v>
      </c>
      <c r="F1382" s="36">
        <v>1833600</v>
      </c>
      <c r="G1382" s="37">
        <f t="shared" si="64"/>
        <v>128352.00000000001</v>
      </c>
      <c r="H1382" s="38">
        <f>G1382*(1-'[1]Rapport Lottstift'!$Q$6)</f>
        <v>93451.91639414402</v>
      </c>
      <c r="I1382" s="39">
        <f t="shared" si="65"/>
        <v>92517.39723020258</v>
      </c>
      <c r="J1382" s="40">
        <f t="shared" si="66"/>
        <v>92517</v>
      </c>
      <c r="K1382" s="40">
        <v>92517</v>
      </c>
    </row>
    <row r="1383" spans="1:11" s="40" customFormat="1" x14ac:dyDescent="0.25">
      <c r="A1383" s="34" t="s">
        <v>947</v>
      </c>
      <c r="B1383" s="34" t="s">
        <v>4036</v>
      </c>
      <c r="C1383" s="34" t="s">
        <v>4037</v>
      </c>
      <c r="D1383" s="34" t="s">
        <v>4038</v>
      </c>
      <c r="E1383" s="35">
        <v>1833317</v>
      </c>
      <c r="F1383" s="36">
        <v>1833317</v>
      </c>
      <c r="G1383" s="37">
        <f t="shared" si="64"/>
        <v>128332.19000000002</v>
      </c>
      <c r="H1383" s="38">
        <f>G1383*(1-'[1]Rapport Lottstift'!$Q$6)</f>
        <v>93437.49291446495</v>
      </c>
      <c r="I1383" s="39">
        <f t="shared" si="65"/>
        <v>92503.117985320307</v>
      </c>
      <c r="J1383" s="40">
        <f t="shared" si="66"/>
        <v>92503</v>
      </c>
      <c r="K1383" s="40">
        <v>92503</v>
      </c>
    </row>
    <row r="1384" spans="1:11" s="40" customFormat="1" x14ac:dyDescent="0.25">
      <c r="A1384" s="34" t="s">
        <v>947</v>
      </c>
      <c r="B1384" s="34" t="s">
        <v>4039</v>
      </c>
      <c r="C1384" s="34" t="s">
        <v>4040</v>
      </c>
      <c r="D1384" s="34" t="s">
        <v>4041</v>
      </c>
      <c r="E1384" s="35">
        <v>1828629</v>
      </c>
      <c r="F1384" s="36">
        <v>1828629</v>
      </c>
      <c r="G1384" s="37">
        <f t="shared" si="64"/>
        <v>128004.03000000001</v>
      </c>
      <c r="H1384" s="38">
        <f>G1384*(1-'[1]Rapport Lottstift'!$Q$6)</f>
        <v>93198.56262211343</v>
      </c>
      <c r="I1384" s="39">
        <f t="shared" si="65"/>
        <v>92266.57699589229</v>
      </c>
      <c r="J1384" s="40">
        <f t="shared" si="66"/>
        <v>92266</v>
      </c>
      <c r="K1384" s="40">
        <v>92266</v>
      </c>
    </row>
    <row r="1385" spans="1:11" s="40" customFormat="1" x14ac:dyDescent="0.25">
      <c r="A1385" s="34" t="s">
        <v>947</v>
      </c>
      <c r="B1385" s="34" t="s">
        <v>4042</v>
      </c>
      <c r="C1385" s="34" t="s">
        <v>4043</v>
      </c>
      <c r="D1385" s="34" t="s">
        <v>4044</v>
      </c>
      <c r="E1385" s="35">
        <v>1828063</v>
      </c>
      <c r="F1385" s="36">
        <v>1828063</v>
      </c>
      <c r="G1385" s="37">
        <f t="shared" si="64"/>
        <v>127964.41000000002</v>
      </c>
      <c r="H1385" s="38">
        <f>G1385*(1-'[1]Rapport Lottstift'!$Q$6)</f>
        <v>93169.71566275529</v>
      </c>
      <c r="I1385" s="39">
        <f t="shared" si="65"/>
        <v>92238.01850612773</v>
      </c>
      <c r="J1385" s="40">
        <f t="shared" si="66"/>
        <v>92238</v>
      </c>
      <c r="K1385" s="40">
        <v>92238</v>
      </c>
    </row>
    <row r="1386" spans="1:11" s="40" customFormat="1" x14ac:dyDescent="0.25">
      <c r="A1386" s="34" t="s">
        <v>947</v>
      </c>
      <c r="B1386" s="34" t="s">
        <v>4045</v>
      </c>
      <c r="C1386" s="34" t="s">
        <v>4046</v>
      </c>
      <c r="D1386" s="34" t="s">
        <v>4047</v>
      </c>
      <c r="E1386" s="35">
        <v>1828000</v>
      </c>
      <c r="F1386" s="36">
        <v>1828000</v>
      </c>
      <c r="G1386" s="37">
        <f t="shared" si="64"/>
        <v>127960.00000000001</v>
      </c>
      <c r="H1386" s="38">
        <f>G1386*(1-'[1]Rapport Lottstift'!$Q$6)</f>
        <v>93166.504782120013</v>
      </c>
      <c r="I1386" s="39">
        <f t="shared" si="65"/>
        <v>92234.839734298817</v>
      </c>
      <c r="J1386" s="40">
        <f t="shared" si="66"/>
        <v>92234</v>
      </c>
      <c r="K1386" s="40">
        <v>92234</v>
      </c>
    </row>
    <row r="1387" spans="1:11" s="40" customFormat="1" x14ac:dyDescent="0.25">
      <c r="A1387" s="34" t="s">
        <v>947</v>
      </c>
      <c r="B1387" s="34" t="s">
        <v>4048</v>
      </c>
      <c r="C1387" s="34" t="s">
        <v>4049</v>
      </c>
      <c r="D1387" s="34" t="s">
        <v>4050</v>
      </c>
      <c r="E1387" s="35">
        <v>1824414</v>
      </c>
      <c r="F1387" s="36">
        <v>1824414</v>
      </c>
      <c r="G1387" s="37">
        <f t="shared" si="64"/>
        <v>127708.98000000001</v>
      </c>
      <c r="H1387" s="38">
        <f>G1387*(1-'[1]Rapport Lottstift'!$Q$6)</f>
        <v>92983.739417706078</v>
      </c>
      <c r="I1387" s="39">
        <f t="shared" si="65"/>
        <v>92053.902023529023</v>
      </c>
      <c r="J1387" s="40">
        <f t="shared" si="66"/>
        <v>92053</v>
      </c>
      <c r="K1387" s="40">
        <v>92053</v>
      </c>
    </row>
    <row r="1388" spans="1:11" s="40" customFormat="1" x14ac:dyDescent="0.25">
      <c r="A1388" s="34" t="s">
        <v>947</v>
      </c>
      <c r="B1388" s="34" t="s">
        <v>4051</v>
      </c>
      <c r="C1388" s="34" t="s">
        <v>4052</v>
      </c>
      <c r="D1388" s="34" t="s">
        <v>4053</v>
      </c>
      <c r="E1388" s="35">
        <v>1819691</v>
      </c>
      <c r="F1388" s="36">
        <v>1819691</v>
      </c>
      <c r="G1388" s="37">
        <f t="shared" si="64"/>
        <v>127378.37000000001</v>
      </c>
      <c r="H1388" s="38">
        <f>G1388*(1-'[1]Rapport Lottstift'!$Q$6)</f>
        <v>92743.02530277941</v>
      </c>
      <c r="I1388" s="39">
        <f t="shared" si="65"/>
        <v>91815.595049751617</v>
      </c>
      <c r="J1388" s="40">
        <f t="shared" si="66"/>
        <v>91815</v>
      </c>
      <c r="K1388" s="40">
        <v>91815</v>
      </c>
    </row>
    <row r="1389" spans="1:11" s="40" customFormat="1" x14ac:dyDescent="0.25">
      <c r="A1389" s="34" t="s">
        <v>947</v>
      </c>
      <c r="B1389" s="34" t="s">
        <v>4054</v>
      </c>
      <c r="C1389" s="34" t="s">
        <v>4055</v>
      </c>
      <c r="D1389" s="34" t="s">
        <v>4056</v>
      </c>
      <c r="E1389" s="35">
        <v>1819553</v>
      </c>
      <c r="F1389" s="36">
        <v>1819553</v>
      </c>
      <c r="G1389" s="37">
        <f t="shared" si="64"/>
        <v>127368.71</v>
      </c>
      <c r="H1389" s="38">
        <f>G1389*(1-'[1]Rapport Lottstift'!$Q$6)</f>
        <v>92735.991945197384</v>
      </c>
      <c r="I1389" s="39">
        <f t="shared" si="65"/>
        <v>91808.632025745406</v>
      </c>
      <c r="J1389" s="40">
        <f t="shared" si="66"/>
        <v>91808</v>
      </c>
      <c r="K1389" s="40">
        <v>91808</v>
      </c>
    </row>
    <row r="1390" spans="1:11" s="40" customFormat="1" x14ac:dyDescent="0.25">
      <c r="A1390" s="34" t="s">
        <v>947</v>
      </c>
      <c r="B1390" s="34" t="s">
        <v>4057</v>
      </c>
      <c r="C1390" s="34" t="s">
        <v>4058</v>
      </c>
      <c r="D1390" s="34" t="s">
        <v>4059</v>
      </c>
      <c r="E1390" s="35">
        <v>1818442</v>
      </c>
      <c r="F1390" s="36">
        <v>1818442</v>
      </c>
      <c r="G1390" s="37">
        <f t="shared" si="64"/>
        <v>127290.94000000002</v>
      </c>
      <c r="H1390" s="38">
        <f>G1390*(1-'[1]Rapport Lottstift'!$Q$6)</f>
        <v>92679.368320026202</v>
      </c>
      <c r="I1390" s="39">
        <f t="shared" si="65"/>
        <v>91752.574636825942</v>
      </c>
      <c r="J1390" s="40">
        <f t="shared" si="66"/>
        <v>91752</v>
      </c>
      <c r="K1390" s="40">
        <v>91752</v>
      </c>
    </row>
    <row r="1391" spans="1:11" s="40" customFormat="1" x14ac:dyDescent="0.25">
      <c r="A1391" s="34" t="s">
        <v>947</v>
      </c>
      <c r="B1391" s="34" t="s">
        <v>4060</v>
      </c>
      <c r="C1391" s="34" t="s">
        <v>4061</v>
      </c>
      <c r="D1391" s="34" t="s">
        <v>4062</v>
      </c>
      <c r="E1391" s="35">
        <v>1817122</v>
      </c>
      <c r="F1391" s="36">
        <v>1817122</v>
      </c>
      <c r="G1391" s="37">
        <f t="shared" si="64"/>
        <v>127198.54000000001</v>
      </c>
      <c r="H1391" s="38">
        <f>G1391*(1-'[1]Rapport Lottstift'!$Q$6)</f>
        <v>92612.092725763388</v>
      </c>
      <c r="I1391" s="39">
        <f t="shared" si="65"/>
        <v>91685.97179850575</v>
      </c>
      <c r="J1391" s="40">
        <f t="shared" si="66"/>
        <v>91685</v>
      </c>
      <c r="K1391" s="40">
        <v>91685</v>
      </c>
    </row>
    <row r="1392" spans="1:11" s="40" customFormat="1" x14ac:dyDescent="0.25">
      <c r="A1392" s="34" t="s">
        <v>947</v>
      </c>
      <c r="B1392" s="34" t="s">
        <v>4063</v>
      </c>
      <c r="C1392" s="34" t="s">
        <v>4064</v>
      </c>
      <c r="D1392" s="34" t="s">
        <v>4065</v>
      </c>
      <c r="E1392" s="35">
        <v>1812623</v>
      </c>
      <c r="F1392" s="36">
        <v>1812623</v>
      </c>
      <c r="G1392" s="37">
        <f t="shared" si="64"/>
        <v>126883.61000000002</v>
      </c>
      <c r="H1392" s="38">
        <f>G1392*(1-'[1]Rapport Lottstift'!$Q$6)</f>
        <v>92382.795075317685</v>
      </c>
      <c r="I1392" s="39">
        <f t="shared" si="65"/>
        <v>91458.9671245645</v>
      </c>
      <c r="J1392" s="40">
        <f t="shared" si="66"/>
        <v>91458</v>
      </c>
      <c r="K1392" s="40">
        <v>91458</v>
      </c>
    </row>
    <row r="1393" spans="1:11" s="40" customFormat="1" x14ac:dyDescent="0.25">
      <c r="A1393" s="34" t="s">
        <v>947</v>
      </c>
      <c r="B1393" s="34" t="s">
        <v>4066</v>
      </c>
      <c r="C1393" s="34" t="s">
        <v>4067</v>
      </c>
      <c r="D1393" s="34" t="s">
        <v>4068</v>
      </c>
      <c r="E1393" s="35">
        <v>1807078</v>
      </c>
      <c r="F1393" s="36">
        <v>1807078</v>
      </c>
      <c r="G1393" s="37">
        <f t="shared" si="64"/>
        <v>126495.46</v>
      </c>
      <c r="H1393" s="38">
        <f>G1393*(1-'[1]Rapport Lottstift'!$Q$6)</f>
        <v>92100.186613054626</v>
      </c>
      <c r="I1393" s="39">
        <f t="shared" si="65"/>
        <v>91179.184746924075</v>
      </c>
      <c r="J1393" s="40">
        <f t="shared" si="66"/>
        <v>91179</v>
      </c>
      <c r="K1393" s="40">
        <v>91179</v>
      </c>
    </row>
    <row r="1394" spans="1:11" s="40" customFormat="1" x14ac:dyDescent="0.25">
      <c r="A1394" s="34" t="s">
        <v>947</v>
      </c>
      <c r="B1394" s="34" t="s">
        <v>4069</v>
      </c>
      <c r="C1394" s="34" t="s">
        <v>4070</v>
      </c>
      <c r="D1394" s="34" t="s">
        <v>4071</v>
      </c>
      <c r="E1394" s="35">
        <v>1804818</v>
      </c>
      <c r="F1394" s="36">
        <v>1804818</v>
      </c>
      <c r="G1394" s="37">
        <f t="shared" si="64"/>
        <v>126337.26000000001</v>
      </c>
      <c r="H1394" s="38">
        <f>G1394*(1-'[1]Rapport Lottstift'!$Q$6)</f>
        <v>91985.002641059225</v>
      </c>
      <c r="I1394" s="39">
        <f t="shared" si="65"/>
        <v>91065.152614648629</v>
      </c>
      <c r="J1394" s="40">
        <f t="shared" si="66"/>
        <v>91065</v>
      </c>
      <c r="K1394" s="40">
        <v>91065</v>
      </c>
    </row>
    <row r="1395" spans="1:11" s="40" customFormat="1" x14ac:dyDescent="0.25">
      <c r="A1395" s="34" t="s">
        <v>947</v>
      </c>
      <c r="B1395" s="34" t="s">
        <v>4072</v>
      </c>
      <c r="C1395" s="34" t="s">
        <v>4073</v>
      </c>
      <c r="D1395" s="34" t="s">
        <v>4074</v>
      </c>
      <c r="E1395" s="35">
        <v>1804076</v>
      </c>
      <c r="F1395" s="36">
        <v>1804076</v>
      </c>
      <c r="G1395" s="37">
        <f t="shared" si="64"/>
        <v>126285.32</v>
      </c>
      <c r="H1395" s="38">
        <f>G1395*(1-'[1]Rapport Lottstift'!$Q$6)</f>
        <v>91947.185602466052</v>
      </c>
      <c r="I1395" s="39">
        <f t="shared" si="65"/>
        <v>91027.713746441397</v>
      </c>
      <c r="J1395" s="40">
        <f t="shared" si="66"/>
        <v>91027</v>
      </c>
      <c r="K1395" s="40">
        <v>91027</v>
      </c>
    </row>
    <row r="1396" spans="1:11" s="40" customFormat="1" x14ac:dyDescent="0.25">
      <c r="A1396" s="34" t="s">
        <v>947</v>
      </c>
      <c r="B1396" s="34" t="s">
        <v>4075</v>
      </c>
      <c r="C1396" s="34" t="s">
        <v>4076</v>
      </c>
      <c r="D1396" s="34" t="s">
        <v>4077</v>
      </c>
      <c r="E1396" s="35">
        <v>1801997</v>
      </c>
      <c r="F1396" s="36">
        <v>1801997</v>
      </c>
      <c r="G1396" s="37">
        <f t="shared" si="64"/>
        <v>126139.79000000001</v>
      </c>
      <c r="H1396" s="38">
        <f>G1396*(1-'[1]Rapport Lottstift'!$Q$6)</f>
        <v>91841.226541502139</v>
      </c>
      <c r="I1396" s="39">
        <f t="shared" si="65"/>
        <v>90922.814276087112</v>
      </c>
      <c r="J1396" s="40">
        <f t="shared" si="66"/>
        <v>90922</v>
      </c>
      <c r="K1396" s="40">
        <v>90922</v>
      </c>
    </row>
    <row r="1397" spans="1:11" s="40" customFormat="1" x14ac:dyDescent="0.25">
      <c r="A1397" s="34" t="s">
        <v>947</v>
      </c>
      <c r="B1397" s="34" t="s">
        <v>4078</v>
      </c>
      <c r="C1397" s="34" t="s">
        <v>4079</v>
      </c>
      <c r="D1397" s="34" t="s">
        <v>4080</v>
      </c>
      <c r="E1397" s="35">
        <v>1797498</v>
      </c>
      <c r="F1397" s="36">
        <v>1797498</v>
      </c>
      <c r="G1397" s="37">
        <f t="shared" si="64"/>
        <v>125824.86000000002</v>
      </c>
      <c r="H1397" s="38">
        <f>G1397*(1-'[1]Rapport Lottstift'!$Q$6)</f>
        <v>91611.928891056436</v>
      </c>
      <c r="I1397" s="39">
        <f t="shared" si="65"/>
        <v>90695.809602145877</v>
      </c>
      <c r="J1397" s="40">
        <f t="shared" si="66"/>
        <v>90695</v>
      </c>
      <c r="K1397" s="40">
        <v>90695</v>
      </c>
    </row>
    <row r="1398" spans="1:11" s="40" customFormat="1" x14ac:dyDescent="0.25">
      <c r="A1398" s="34" t="s">
        <v>947</v>
      </c>
      <c r="B1398" s="34" t="s">
        <v>4081</v>
      </c>
      <c r="C1398" s="34" t="s">
        <v>4082</v>
      </c>
      <c r="D1398" s="34" t="s">
        <v>4083</v>
      </c>
      <c r="E1398" s="35">
        <v>1796797</v>
      </c>
      <c r="F1398" s="36">
        <v>1796797</v>
      </c>
      <c r="G1398" s="37">
        <f t="shared" si="64"/>
        <v>125775.79000000001</v>
      </c>
      <c r="H1398" s="38">
        <f>G1398*(1-'[1]Rapport Lottstift'!$Q$6)</f>
        <v>91576.201473194145</v>
      </c>
      <c r="I1398" s="39">
        <f t="shared" si="65"/>
        <v>90660.439458462206</v>
      </c>
      <c r="J1398" s="40">
        <f t="shared" si="66"/>
        <v>90660</v>
      </c>
      <c r="K1398" s="40">
        <v>90660</v>
      </c>
    </row>
    <row r="1399" spans="1:11" s="40" customFormat="1" x14ac:dyDescent="0.25">
      <c r="A1399" s="34" t="s">
        <v>947</v>
      </c>
      <c r="B1399" s="34" t="s">
        <v>4084</v>
      </c>
      <c r="C1399" s="34" t="s">
        <v>4085</v>
      </c>
      <c r="D1399" s="34" t="s">
        <v>4086</v>
      </c>
      <c r="E1399" s="35">
        <v>1795590</v>
      </c>
      <c r="F1399" s="36">
        <v>1795590</v>
      </c>
      <c r="G1399" s="37">
        <f t="shared" si="64"/>
        <v>125691.30000000002</v>
      </c>
      <c r="H1399" s="38">
        <f>G1399*(1-'[1]Rapport Lottstift'!$Q$6)</f>
        <v>91514.685077531118</v>
      </c>
      <c r="I1399" s="39">
        <f t="shared" si="65"/>
        <v>90599.538226755802</v>
      </c>
      <c r="J1399" s="40">
        <f t="shared" si="66"/>
        <v>90599</v>
      </c>
      <c r="K1399" s="40">
        <v>90599</v>
      </c>
    </row>
    <row r="1400" spans="1:11" s="40" customFormat="1" x14ac:dyDescent="0.25">
      <c r="A1400" s="34" t="s">
        <v>947</v>
      </c>
      <c r="B1400" s="34" t="s">
        <v>4087</v>
      </c>
      <c r="C1400" s="34" t="s">
        <v>4088</v>
      </c>
      <c r="D1400" s="34" t="s">
        <v>4089</v>
      </c>
      <c r="E1400" s="35">
        <v>1795228</v>
      </c>
      <c r="F1400" s="36">
        <v>1795228</v>
      </c>
      <c r="G1400" s="37">
        <f t="shared" si="64"/>
        <v>125665.96</v>
      </c>
      <c r="H1400" s="38">
        <f>G1400*(1-'[1]Rapport Lottstift'!$Q$6)</f>
        <v>91496.235255468127</v>
      </c>
      <c r="I1400" s="39">
        <f t="shared" si="65"/>
        <v>90581.27290291345</v>
      </c>
      <c r="J1400" s="40">
        <f t="shared" si="66"/>
        <v>90581</v>
      </c>
      <c r="K1400" s="40">
        <v>90581</v>
      </c>
    </row>
    <row r="1401" spans="1:11" s="40" customFormat="1" x14ac:dyDescent="0.25">
      <c r="A1401" s="34" t="s">
        <v>947</v>
      </c>
      <c r="B1401" s="34" t="s">
        <v>4090</v>
      </c>
      <c r="C1401" s="34" t="s">
        <v>4091</v>
      </c>
      <c r="D1401" s="34" t="s">
        <v>4092</v>
      </c>
      <c r="E1401" s="35">
        <v>1791580</v>
      </c>
      <c r="F1401" s="36">
        <v>1791580</v>
      </c>
      <c r="G1401" s="37">
        <f t="shared" si="64"/>
        <v>125410.6</v>
      </c>
      <c r="H1401" s="38">
        <f>G1401*(1-'[1]Rapport Lottstift'!$Q$6)</f>
        <v>91310.309976778211</v>
      </c>
      <c r="I1401" s="39">
        <f t="shared" si="65"/>
        <v>90397.206877010423</v>
      </c>
      <c r="J1401" s="40">
        <f t="shared" si="66"/>
        <v>90397</v>
      </c>
      <c r="K1401" s="40">
        <v>90397</v>
      </c>
    </row>
    <row r="1402" spans="1:11" s="40" customFormat="1" x14ac:dyDescent="0.25">
      <c r="A1402" s="34" t="s">
        <v>947</v>
      </c>
      <c r="B1402" s="34" t="s">
        <v>4093</v>
      </c>
      <c r="C1402" s="34" t="s">
        <v>4094</v>
      </c>
      <c r="D1402" s="34" t="s">
        <v>4095</v>
      </c>
      <c r="E1402" s="35">
        <v>1790769</v>
      </c>
      <c r="F1402" s="36">
        <v>1790769</v>
      </c>
      <c r="G1402" s="37">
        <f t="shared" si="64"/>
        <v>125353.83000000002</v>
      </c>
      <c r="H1402" s="38">
        <f>G1402*(1-'[1]Rapport Lottstift'!$Q$6)</f>
        <v>91268.976259394025</v>
      </c>
      <c r="I1402" s="39">
        <f t="shared" si="65"/>
        <v>90356.286496800079</v>
      </c>
      <c r="J1402" s="40">
        <f t="shared" si="66"/>
        <v>90356</v>
      </c>
      <c r="K1402" s="40">
        <v>90356</v>
      </c>
    </row>
    <row r="1403" spans="1:11" s="40" customFormat="1" x14ac:dyDescent="0.25">
      <c r="A1403" s="34" t="s">
        <v>947</v>
      </c>
      <c r="B1403" s="34" t="s">
        <v>4096</v>
      </c>
      <c r="C1403" s="34" t="s">
        <v>4097</v>
      </c>
      <c r="D1403" s="34" t="s">
        <v>4098</v>
      </c>
      <c r="E1403" s="35">
        <v>1789804</v>
      </c>
      <c r="F1403" s="36">
        <v>1789804</v>
      </c>
      <c r="G1403" s="37">
        <f t="shared" si="64"/>
        <v>125286.28000000001</v>
      </c>
      <c r="H1403" s="38">
        <f>G1403*(1-'[1]Rapport Lottstift'!$Q$6)</f>
        <v>91219.793722679169</v>
      </c>
      <c r="I1403" s="39">
        <f t="shared" si="65"/>
        <v>90307.595785452373</v>
      </c>
      <c r="J1403" s="40">
        <f t="shared" si="66"/>
        <v>90307</v>
      </c>
      <c r="K1403" s="40">
        <v>90307</v>
      </c>
    </row>
    <row r="1404" spans="1:11" s="40" customFormat="1" x14ac:dyDescent="0.25">
      <c r="A1404" s="34" t="s">
        <v>947</v>
      </c>
      <c r="B1404" s="34" t="s">
        <v>4099</v>
      </c>
      <c r="C1404" s="34" t="s">
        <v>4100</v>
      </c>
      <c r="D1404" s="34" t="s">
        <v>4101</v>
      </c>
      <c r="E1404" s="35">
        <v>1788573</v>
      </c>
      <c r="F1404" s="36">
        <v>1788573</v>
      </c>
      <c r="G1404" s="37">
        <f t="shared" si="64"/>
        <v>125200.11000000002</v>
      </c>
      <c r="H1404" s="38">
        <f>G1404*(1-'[1]Rapport Lottstift'!$Q$6)</f>
        <v>91157.054134393184</v>
      </c>
      <c r="I1404" s="39">
        <f t="shared" si="65"/>
        <v>90245.483593049255</v>
      </c>
      <c r="J1404" s="40">
        <f t="shared" si="66"/>
        <v>90245</v>
      </c>
      <c r="K1404" s="40">
        <v>90245</v>
      </c>
    </row>
    <row r="1405" spans="1:11" s="40" customFormat="1" x14ac:dyDescent="0.25">
      <c r="A1405" s="34" t="s">
        <v>947</v>
      </c>
      <c r="B1405" s="34" t="s">
        <v>4102</v>
      </c>
      <c r="C1405" s="34" t="s">
        <v>4103</v>
      </c>
      <c r="D1405" s="34" t="s">
        <v>4104</v>
      </c>
      <c r="E1405" s="35">
        <v>1788305</v>
      </c>
      <c r="F1405" s="36">
        <v>1788305</v>
      </c>
      <c r="G1405" s="37">
        <f t="shared" si="64"/>
        <v>125181.35</v>
      </c>
      <c r="H1405" s="38">
        <f>G1405*(1-'[1]Rapport Lottstift'!$Q$6)</f>
        <v>91143.395150103461</v>
      </c>
      <c r="I1405" s="39">
        <f t="shared" si="65"/>
        <v>90231.961198602425</v>
      </c>
      <c r="J1405" s="40">
        <f t="shared" si="66"/>
        <v>90231</v>
      </c>
      <c r="K1405" s="40">
        <v>90231</v>
      </c>
    </row>
    <row r="1406" spans="1:11" s="40" customFormat="1" x14ac:dyDescent="0.25">
      <c r="A1406" s="34" t="s">
        <v>947</v>
      </c>
      <c r="B1406" s="34" t="s">
        <v>4105</v>
      </c>
      <c r="C1406" s="34" t="s">
        <v>4106</v>
      </c>
      <c r="D1406" s="34" t="s">
        <v>4107</v>
      </c>
      <c r="E1406" s="35">
        <v>1786110</v>
      </c>
      <c r="F1406" s="36">
        <v>1786110</v>
      </c>
      <c r="G1406" s="37">
        <f t="shared" si="64"/>
        <v>125027.70000000001</v>
      </c>
      <c r="H1406" s="38">
        <f>G1406*(1-'[1]Rapport Lottstift'!$Q$6)</f>
        <v>91031.523991461916</v>
      </c>
      <c r="I1406" s="39">
        <f t="shared" si="65"/>
        <v>90121.208751547296</v>
      </c>
      <c r="J1406" s="40">
        <f t="shared" si="66"/>
        <v>90121</v>
      </c>
      <c r="K1406" s="40">
        <v>90121</v>
      </c>
    </row>
    <row r="1407" spans="1:11" s="40" customFormat="1" x14ac:dyDescent="0.25">
      <c r="A1407" s="34" t="s">
        <v>947</v>
      </c>
      <c r="B1407" s="34" t="s">
        <v>4108</v>
      </c>
      <c r="C1407" s="34" t="s">
        <v>4109</v>
      </c>
      <c r="D1407" s="34" t="s">
        <v>4110</v>
      </c>
      <c r="E1407" s="35">
        <v>1785706</v>
      </c>
      <c r="F1407" s="36">
        <v>1785706</v>
      </c>
      <c r="G1407" s="37">
        <f t="shared" si="64"/>
        <v>124999.42000000001</v>
      </c>
      <c r="H1407" s="38">
        <f>G1407*(1-'[1]Rapport Lottstift'!$Q$6)</f>
        <v>91010.93358230876</v>
      </c>
      <c r="I1407" s="39">
        <f t="shared" si="65"/>
        <v>90100.824246485674</v>
      </c>
      <c r="J1407" s="40">
        <f t="shared" si="66"/>
        <v>90100</v>
      </c>
      <c r="K1407" s="40">
        <v>90100</v>
      </c>
    </row>
    <row r="1408" spans="1:11" s="40" customFormat="1" x14ac:dyDescent="0.25">
      <c r="A1408" s="34" t="s">
        <v>947</v>
      </c>
      <c r="B1408" s="34" t="s">
        <v>4111</v>
      </c>
      <c r="C1408" s="34" t="s">
        <v>4112</v>
      </c>
      <c r="D1408" s="34" t="s">
        <v>4113</v>
      </c>
      <c r="E1408" s="35">
        <v>1782566</v>
      </c>
      <c r="F1408" s="36">
        <v>1782566</v>
      </c>
      <c r="G1408" s="37">
        <f t="shared" si="64"/>
        <v>124779.62000000001</v>
      </c>
      <c r="H1408" s="38">
        <f>G1408*(1-'[1]Rapport Lottstift'!$Q$6)</f>
        <v>90850.899214138146</v>
      </c>
      <c r="I1408" s="39">
        <f t="shared" si="65"/>
        <v>89942.390221996757</v>
      </c>
      <c r="J1408" s="40">
        <f t="shared" si="66"/>
        <v>89942</v>
      </c>
      <c r="K1408" s="40">
        <v>89942</v>
      </c>
    </row>
    <row r="1409" spans="1:11" s="40" customFormat="1" x14ac:dyDescent="0.25">
      <c r="A1409" s="34" t="s">
        <v>947</v>
      </c>
      <c r="B1409" s="34" t="s">
        <v>4114</v>
      </c>
      <c r="C1409" s="34" t="s">
        <v>4115</v>
      </c>
      <c r="D1409" s="34" t="s">
        <v>4116</v>
      </c>
      <c r="E1409" s="35">
        <v>1777628</v>
      </c>
      <c r="F1409" s="36">
        <v>1777628</v>
      </c>
      <c r="G1409" s="37">
        <f t="shared" si="64"/>
        <v>124433.96</v>
      </c>
      <c r="H1409" s="38">
        <f>G1409*(1-'[1]Rapport Lottstift'!$Q$6)</f>
        <v>90599.227331964124</v>
      </c>
      <c r="I1409" s="39">
        <f t="shared" si="65"/>
        <v>89693.235058644481</v>
      </c>
      <c r="J1409" s="40">
        <f t="shared" si="66"/>
        <v>89693</v>
      </c>
      <c r="K1409" s="40">
        <v>89693</v>
      </c>
    </row>
    <row r="1410" spans="1:11" s="40" customFormat="1" x14ac:dyDescent="0.25">
      <c r="A1410" s="34" t="s">
        <v>947</v>
      </c>
      <c r="B1410" s="34" t="s">
        <v>4117</v>
      </c>
      <c r="C1410" s="34" t="s">
        <v>4118</v>
      </c>
      <c r="D1410" s="34" t="s">
        <v>4119</v>
      </c>
      <c r="E1410" s="35">
        <v>1775723</v>
      </c>
      <c r="F1410" s="36">
        <v>1775723</v>
      </c>
      <c r="G1410" s="37">
        <f t="shared" si="64"/>
        <v>124300.61000000002</v>
      </c>
      <c r="H1410" s="38">
        <f>G1410*(1-'[1]Rapport Lottstift'!$Q$6)</f>
        <v>90502.136417516682</v>
      </c>
      <c r="I1410" s="39">
        <f t="shared" si="65"/>
        <v>89597.11505334152</v>
      </c>
      <c r="J1410" s="40">
        <f t="shared" si="66"/>
        <v>89597</v>
      </c>
      <c r="K1410" s="40">
        <v>89597</v>
      </c>
    </row>
    <row r="1411" spans="1:11" s="40" customFormat="1" x14ac:dyDescent="0.25">
      <c r="A1411" s="34" t="s">
        <v>947</v>
      </c>
      <c r="B1411" s="34" t="s">
        <v>4120</v>
      </c>
      <c r="C1411" s="34" t="s">
        <v>4121</v>
      </c>
      <c r="D1411" s="34" t="s">
        <v>4122</v>
      </c>
      <c r="E1411" s="35">
        <v>1774718</v>
      </c>
      <c r="F1411" s="36">
        <v>1774718</v>
      </c>
      <c r="G1411" s="37">
        <f t="shared" si="64"/>
        <v>124230.26000000001</v>
      </c>
      <c r="H1411" s="38">
        <f>G1411*(1-'[1]Rapport Lottstift'!$Q$6)</f>
        <v>90450.915226430225</v>
      </c>
      <c r="I1411" s="39">
        <f t="shared" si="65"/>
        <v>89546.40607416592</v>
      </c>
      <c r="J1411" s="40">
        <f t="shared" si="66"/>
        <v>89546</v>
      </c>
      <c r="K1411" s="40">
        <v>89546</v>
      </c>
    </row>
    <row r="1412" spans="1:11" s="40" customFormat="1" x14ac:dyDescent="0.25">
      <c r="A1412" s="34" t="s">
        <v>947</v>
      </c>
      <c r="B1412" s="34" t="s">
        <v>4123</v>
      </c>
      <c r="C1412" s="34" t="s">
        <v>4124</v>
      </c>
      <c r="D1412" s="34" t="s">
        <v>4125</v>
      </c>
      <c r="E1412" s="35">
        <v>1558211</v>
      </c>
      <c r="F1412" s="36">
        <v>1558211</v>
      </c>
      <c r="G1412" s="37">
        <f t="shared" si="64"/>
        <v>109074.77</v>
      </c>
      <c r="H1412" s="38">
        <f>G1412*(1-'[1]Rapport Lottstift'!$Q$6)</f>
        <v>79416.341675630203</v>
      </c>
      <c r="I1412" s="39">
        <f t="shared" si="65"/>
        <v>78622.178258873901</v>
      </c>
      <c r="J1412" s="40">
        <f t="shared" si="66"/>
        <v>78622</v>
      </c>
      <c r="K1412" s="40">
        <v>78622</v>
      </c>
    </row>
    <row r="1413" spans="1:11" s="40" customFormat="1" x14ac:dyDescent="0.25">
      <c r="A1413" s="34" t="s">
        <v>947</v>
      </c>
      <c r="B1413" s="34" t="s">
        <v>4126</v>
      </c>
      <c r="C1413" s="34" t="s">
        <v>4127</v>
      </c>
      <c r="D1413" s="34" t="s">
        <v>4128</v>
      </c>
      <c r="E1413" s="35">
        <v>1769101</v>
      </c>
      <c r="F1413" s="36">
        <v>1769101</v>
      </c>
      <c r="G1413" s="37">
        <f t="shared" si="64"/>
        <v>123837.07</v>
      </c>
      <c r="H1413" s="38">
        <f>G1413*(1-'[1]Rapport Lottstift'!$Q$6)</f>
        <v>90164.637186298307</v>
      </c>
      <c r="I1413" s="39">
        <f t="shared" si="65"/>
        <v>89262.990814435325</v>
      </c>
      <c r="J1413" s="40">
        <f t="shared" si="66"/>
        <v>89262</v>
      </c>
      <c r="K1413" s="40">
        <v>89262</v>
      </c>
    </row>
    <row r="1414" spans="1:11" s="40" customFormat="1" x14ac:dyDescent="0.25">
      <c r="A1414" s="34" t="s">
        <v>947</v>
      </c>
      <c r="B1414" s="34" t="s">
        <v>4129</v>
      </c>
      <c r="C1414" s="34" t="s">
        <v>4130</v>
      </c>
      <c r="D1414" s="34" t="s">
        <v>4131</v>
      </c>
      <c r="E1414" s="35">
        <v>1767020</v>
      </c>
      <c r="F1414" s="36">
        <v>1767020</v>
      </c>
      <c r="G1414" s="37">
        <f t="shared" ref="G1414:G1477" si="67">F1414*0.07</f>
        <v>123691.40000000001</v>
      </c>
      <c r="H1414" s="38">
        <f>G1414*(1-'[1]Rapport Lottstift'!$Q$6)</f>
        <v>90058.576192615816</v>
      </c>
      <c r="I1414" s="39">
        <f t="shared" ref="I1414:I1477" si="68">H1414*0.99</f>
        <v>89157.99043068965</v>
      </c>
      <c r="J1414" s="40">
        <f t="shared" ref="J1414:J1477" si="69">INT(I1414)</f>
        <v>89157</v>
      </c>
      <c r="K1414" s="40">
        <v>89157</v>
      </c>
    </row>
    <row r="1415" spans="1:11" s="40" customFormat="1" x14ac:dyDescent="0.25">
      <c r="A1415" s="34" t="s">
        <v>947</v>
      </c>
      <c r="B1415" s="34" t="s">
        <v>4132</v>
      </c>
      <c r="C1415" s="34" t="s">
        <v>4133</v>
      </c>
      <c r="D1415" s="34" t="s">
        <v>4134</v>
      </c>
      <c r="E1415" s="35">
        <v>1764495</v>
      </c>
      <c r="F1415" s="36">
        <v>1764495</v>
      </c>
      <c r="G1415" s="37">
        <f t="shared" si="67"/>
        <v>123514.65000000001</v>
      </c>
      <c r="H1415" s="38">
        <f>G1415*(1-'[1]Rapport Lottstift'!$Q$6)</f>
        <v>89929.886135408567</v>
      </c>
      <c r="I1415" s="39">
        <f t="shared" si="68"/>
        <v>89030.587274054487</v>
      </c>
      <c r="J1415" s="40">
        <f t="shared" si="69"/>
        <v>89030</v>
      </c>
      <c r="K1415" s="40">
        <v>89030</v>
      </c>
    </row>
    <row r="1416" spans="1:11" s="40" customFormat="1" x14ac:dyDescent="0.25">
      <c r="A1416" s="34" t="s">
        <v>947</v>
      </c>
      <c r="B1416" s="34" t="s">
        <v>4135</v>
      </c>
      <c r="C1416" s="34" t="s">
        <v>4136</v>
      </c>
      <c r="D1416" s="34" t="s">
        <v>4137</v>
      </c>
      <c r="E1416" s="35">
        <v>1761103</v>
      </c>
      <c r="F1416" s="36">
        <v>1761103</v>
      </c>
      <c r="G1416" s="37">
        <f t="shared" si="67"/>
        <v>123277.21</v>
      </c>
      <c r="H1416" s="38">
        <f>G1416*(1-'[1]Rapport Lottstift'!$Q$6)</f>
        <v>89757.008244696874</v>
      </c>
      <c r="I1416" s="39">
        <f t="shared" si="68"/>
        <v>88859.438162249906</v>
      </c>
      <c r="J1416" s="40">
        <f t="shared" si="69"/>
        <v>88859</v>
      </c>
      <c r="K1416" s="40">
        <v>88859</v>
      </c>
    </row>
    <row r="1417" spans="1:11" s="40" customFormat="1" x14ac:dyDescent="0.25">
      <c r="A1417" s="34" t="s">
        <v>947</v>
      </c>
      <c r="B1417" s="34" t="s">
        <v>4138</v>
      </c>
      <c r="C1417" s="34" t="s">
        <v>4139</v>
      </c>
      <c r="D1417" s="34" t="s">
        <v>4140</v>
      </c>
      <c r="E1417" s="35">
        <v>1758182</v>
      </c>
      <c r="F1417" s="36">
        <v>1758182</v>
      </c>
      <c r="G1417" s="37">
        <f t="shared" si="67"/>
        <v>123072.74</v>
      </c>
      <c r="H1417" s="38">
        <f>G1417*(1-'[1]Rapport Lottstift'!$Q$6)</f>
        <v>89608.135509210784</v>
      </c>
      <c r="I1417" s="39">
        <f t="shared" si="68"/>
        <v>88712.054154118669</v>
      </c>
      <c r="J1417" s="40">
        <f t="shared" si="69"/>
        <v>88712</v>
      </c>
      <c r="K1417" s="40">
        <v>88712</v>
      </c>
    </row>
    <row r="1418" spans="1:11" s="40" customFormat="1" x14ac:dyDescent="0.25">
      <c r="A1418" s="34" t="s">
        <v>947</v>
      </c>
      <c r="B1418" s="34" t="s">
        <v>4141</v>
      </c>
      <c r="C1418" s="34" t="s">
        <v>4142</v>
      </c>
      <c r="D1418" s="34" t="s">
        <v>4143</v>
      </c>
      <c r="E1418" s="35">
        <v>1754188</v>
      </c>
      <c r="F1418" s="36">
        <v>1754188</v>
      </c>
      <c r="G1418" s="37">
        <f t="shared" si="67"/>
        <v>122793.16000000002</v>
      </c>
      <c r="H1418" s="38">
        <f>G1418*(1-'[1]Rapport Lottstift'!$Q$6)</f>
        <v>89404.575870206536</v>
      </c>
      <c r="I1418" s="39">
        <f t="shared" si="68"/>
        <v>88510.530111504471</v>
      </c>
      <c r="J1418" s="40">
        <f t="shared" si="69"/>
        <v>88510</v>
      </c>
      <c r="K1418" s="40">
        <v>88510</v>
      </c>
    </row>
    <row r="1419" spans="1:11" s="40" customFormat="1" x14ac:dyDescent="0.25">
      <c r="A1419" s="34" t="s">
        <v>947</v>
      </c>
      <c r="B1419" s="34" t="s">
        <v>4144</v>
      </c>
      <c r="C1419" s="34" t="s">
        <v>4145</v>
      </c>
      <c r="D1419" s="34" t="s">
        <v>4146</v>
      </c>
      <c r="E1419" s="35">
        <v>1753496</v>
      </c>
      <c r="F1419" s="36">
        <v>1753496</v>
      </c>
      <c r="G1419" s="37">
        <f t="shared" si="67"/>
        <v>122744.72000000002</v>
      </c>
      <c r="H1419" s="38">
        <f>G1419*(1-'[1]Rapport Lottstift'!$Q$6)</f>
        <v>89369.307149577857</v>
      </c>
      <c r="I1419" s="39">
        <f t="shared" si="68"/>
        <v>88475.614078082072</v>
      </c>
      <c r="J1419" s="40">
        <f t="shared" si="69"/>
        <v>88475</v>
      </c>
      <c r="K1419" s="40">
        <v>88475</v>
      </c>
    </row>
    <row r="1420" spans="1:11" s="40" customFormat="1" x14ac:dyDescent="0.25">
      <c r="A1420" s="34" t="s">
        <v>947</v>
      </c>
      <c r="B1420" s="34" t="s">
        <v>4147</v>
      </c>
      <c r="C1420" s="34" t="s">
        <v>4148</v>
      </c>
      <c r="D1420" s="34" t="s">
        <v>4149</v>
      </c>
      <c r="E1420" s="35">
        <v>1751906</v>
      </c>
      <c r="F1420" s="36">
        <v>1751906</v>
      </c>
      <c r="G1420" s="37">
        <f t="shared" si="67"/>
        <v>122633.42000000001</v>
      </c>
      <c r="H1420" s="38">
        <f>G1420*(1-'[1]Rapport Lottstift'!$Q$6)</f>
        <v>89288.270638306756</v>
      </c>
      <c r="I1420" s="39">
        <f t="shared" si="68"/>
        <v>88395.387931923688</v>
      </c>
      <c r="J1420" s="40">
        <f t="shared" si="69"/>
        <v>88395</v>
      </c>
      <c r="K1420" s="40">
        <v>88395</v>
      </c>
    </row>
    <row r="1421" spans="1:11" s="40" customFormat="1" x14ac:dyDescent="0.25">
      <c r="A1421" s="34" t="s">
        <v>947</v>
      </c>
      <c r="B1421" s="34" t="s">
        <v>4150</v>
      </c>
      <c r="C1421" s="34" t="s">
        <v>4151</v>
      </c>
      <c r="D1421" s="34" t="s">
        <v>4152</v>
      </c>
      <c r="E1421" s="35">
        <v>1746364</v>
      </c>
      <c r="F1421" s="36">
        <v>1746364</v>
      </c>
      <c r="G1421" s="37">
        <f t="shared" si="67"/>
        <v>122245.48000000001</v>
      </c>
      <c r="H1421" s="38">
        <f>G1421*(1-'[1]Rapport Lottstift'!$Q$6)</f>
        <v>89005.815075121573</v>
      </c>
      <c r="I1421" s="39">
        <f t="shared" si="68"/>
        <v>88115.756924370362</v>
      </c>
      <c r="J1421" s="40">
        <f t="shared" si="69"/>
        <v>88115</v>
      </c>
      <c r="K1421" s="40">
        <v>88115</v>
      </c>
    </row>
    <row r="1422" spans="1:11" s="40" customFormat="1" x14ac:dyDescent="0.25">
      <c r="A1422" s="34" t="s">
        <v>947</v>
      </c>
      <c r="B1422" s="34" t="s">
        <v>4153</v>
      </c>
      <c r="C1422" s="34" t="s">
        <v>4154</v>
      </c>
      <c r="D1422" s="34" t="s">
        <v>4155</v>
      </c>
      <c r="E1422" s="35">
        <v>1739460</v>
      </c>
      <c r="F1422" s="36">
        <v>1739460</v>
      </c>
      <c r="G1422" s="37">
        <f t="shared" si="67"/>
        <v>121762.20000000001</v>
      </c>
      <c r="H1422" s="38">
        <f>G1422*(1-'[1]Rapport Lottstift'!$Q$6)</f>
        <v>88653.94333058341</v>
      </c>
      <c r="I1422" s="39">
        <f t="shared" si="68"/>
        <v>87767.403897277574</v>
      </c>
      <c r="J1422" s="40">
        <f t="shared" si="69"/>
        <v>87767</v>
      </c>
      <c r="K1422" s="40">
        <v>87767</v>
      </c>
    </row>
    <row r="1423" spans="1:11" s="40" customFormat="1" x14ac:dyDescent="0.25">
      <c r="A1423" s="34" t="s">
        <v>947</v>
      </c>
      <c r="B1423" s="34" t="s">
        <v>4156</v>
      </c>
      <c r="C1423" s="34" t="s">
        <v>4157</v>
      </c>
      <c r="D1423" s="34" t="s">
        <v>4158</v>
      </c>
      <c r="E1423" s="35">
        <v>1738252</v>
      </c>
      <c r="F1423" s="36">
        <v>1738252</v>
      </c>
      <c r="G1423" s="37">
        <f t="shared" si="67"/>
        <v>121677.64000000001</v>
      </c>
      <c r="H1423" s="38">
        <f>G1423*(1-'[1]Rapport Lottstift'!$Q$6)</f>
        <v>88592.3759685611</v>
      </c>
      <c r="I1423" s="39">
        <f t="shared" si="68"/>
        <v>87706.452208875489</v>
      </c>
      <c r="J1423" s="40">
        <f t="shared" si="69"/>
        <v>87706</v>
      </c>
      <c r="K1423" s="40">
        <v>87706</v>
      </c>
    </row>
    <row r="1424" spans="1:11" s="40" customFormat="1" x14ac:dyDescent="0.25">
      <c r="A1424" s="34" t="s">
        <v>947</v>
      </c>
      <c r="B1424" s="34" t="s">
        <v>4159</v>
      </c>
      <c r="C1424" s="34" t="s">
        <v>4160</v>
      </c>
      <c r="D1424" s="34" t="s">
        <v>4161</v>
      </c>
      <c r="E1424" s="35">
        <v>1738235</v>
      </c>
      <c r="F1424" s="36">
        <v>1738235</v>
      </c>
      <c r="G1424" s="37">
        <f t="shared" si="67"/>
        <v>121676.45000000001</v>
      </c>
      <c r="H1424" s="38">
        <f>G1424*(1-'[1]Rapport Lottstift'!$Q$6)</f>
        <v>88591.50954045316</v>
      </c>
      <c r="I1424" s="39">
        <f t="shared" si="68"/>
        <v>87705.594445048628</v>
      </c>
      <c r="J1424" s="40">
        <f t="shared" si="69"/>
        <v>87705</v>
      </c>
      <c r="K1424" s="40">
        <v>87705</v>
      </c>
    </row>
    <row r="1425" spans="1:11" s="40" customFormat="1" x14ac:dyDescent="0.25">
      <c r="A1425" s="34" t="s">
        <v>947</v>
      </c>
      <c r="B1425" s="34" t="s">
        <v>4162</v>
      </c>
      <c r="C1425" s="34" t="s">
        <v>4163</v>
      </c>
      <c r="D1425" s="34" t="s">
        <v>4164</v>
      </c>
      <c r="E1425" s="35">
        <v>1736051</v>
      </c>
      <c r="F1425" s="36">
        <v>1736051</v>
      </c>
      <c r="G1425" s="37">
        <f t="shared" si="67"/>
        <v>121523.57</v>
      </c>
      <c r="H1425" s="38">
        <f>G1425*(1-'[1]Rapport Lottstift'!$Q$6)</f>
        <v>88480.199011763805</v>
      </c>
      <c r="I1425" s="39">
        <f t="shared" si="68"/>
        <v>87595.39702164616</v>
      </c>
      <c r="J1425" s="40">
        <f t="shared" si="69"/>
        <v>87595</v>
      </c>
      <c r="K1425" s="40">
        <v>87595</v>
      </c>
    </row>
    <row r="1426" spans="1:11" s="40" customFormat="1" x14ac:dyDescent="0.25">
      <c r="A1426" s="34" t="s">
        <v>947</v>
      </c>
      <c r="B1426" s="34" t="s">
        <v>4165</v>
      </c>
      <c r="C1426" s="34" t="s">
        <v>4166</v>
      </c>
      <c r="D1426" s="34" t="s">
        <v>4167</v>
      </c>
      <c r="E1426" s="35">
        <v>1733308</v>
      </c>
      <c r="F1426" s="36">
        <v>1733308</v>
      </c>
      <c r="G1426" s="37">
        <f t="shared" si="67"/>
        <v>121331.56000000001</v>
      </c>
      <c r="H1426" s="38">
        <f>G1426*(1-'[1]Rapport Lottstift'!$Q$6)</f>
        <v>88340.398288231328</v>
      </c>
      <c r="I1426" s="39">
        <f t="shared" si="68"/>
        <v>87456.994305349013</v>
      </c>
      <c r="J1426" s="40">
        <f t="shared" si="69"/>
        <v>87456</v>
      </c>
      <c r="K1426" s="40">
        <v>87456</v>
      </c>
    </row>
    <row r="1427" spans="1:11" s="40" customFormat="1" x14ac:dyDescent="0.25">
      <c r="A1427" s="34" t="s">
        <v>947</v>
      </c>
      <c r="B1427" s="34" t="s">
        <v>4168</v>
      </c>
      <c r="C1427" s="34" t="s">
        <v>4169</v>
      </c>
      <c r="D1427" s="34" t="s">
        <v>4170</v>
      </c>
      <c r="E1427" s="35">
        <v>1729801</v>
      </c>
      <c r="F1427" s="36">
        <v>1729801</v>
      </c>
      <c r="G1427" s="37">
        <f t="shared" si="67"/>
        <v>121086.07</v>
      </c>
      <c r="H1427" s="38">
        <f>G1427*(1-'[1]Rapport Lottstift'!$Q$6)</f>
        <v>88161.659266201299</v>
      </c>
      <c r="I1427" s="39">
        <f t="shared" si="68"/>
        <v>87280.042673539283</v>
      </c>
      <c r="J1427" s="40">
        <f t="shared" si="69"/>
        <v>87280</v>
      </c>
      <c r="K1427" s="40">
        <v>87280</v>
      </c>
    </row>
    <row r="1428" spans="1:11" s="40" customFormat="1" x14ac:dyDescent="0.25">
      <c r="A1428" s="34" t="s">
        <v>947</v>
      </c>
      <c r="B1428" s="34" t="s">
        <v>4171</v>
      </c>
      <c r="C1428" s="34" t="s">
        <v>4172</v>
      </c>
      <c r="D1428" s="34" t="s">
        <v>4173</v>
      </c>
      <c r="E1428" s="35">
        <v>1729359</v>
      </c>
      <c r="F1428" s="36">
        <v>1729359</v>
      </c>
      <c r="G1428" s="37">
        <f t="shared" si="67"/>
        <v>121055.13</v>
      </c>
      <c r="H1428" s="38">
        <f>G1428*(1-'[1]Rapport Lottstift'!$Q$6)</f>
        <v>88139.132135395121</v>
      </c>
      <c r="I1428" s="39">
        <f t="shared" si="68"/>
        <v>87257.740814041172</v>
      </c>
      <c r="J1428" s="40">
        <f t="shared" si="69"/>
        <v>87257</v>
      </c>
      <c r="K1428" s="40">
        <v>87257</v>
      </c>
    </row>
    <row r="1429" spans="1:11" s="40" customFormat="1" x14ac:dyDescent="0.25">
      <c r="A1429" s="34" t="s">
        <v>947</v>
      </c>
      <c r="B1429" s="34" t="s">
        <v>4174</v>
      </c>
      <c r="C1429" s="34" t="s">
        <v>4175</v>
      </c>
      <c r="D1429" s="34" t="s">
        <v>4176</v>
      </c>
      <c r="E1429" s="35">
        <v>1725088</v>
      </c>
      <c r="F1429" s="36">
        <v>1725088</v>
      </c>
      <c r="G1429" s="37">
        <f t="shared" si="67"/>
        <v>120756.16000000002</v>
      </c>
      <c r="H1429" s="38">
        <f>G1429*(1-'[1]Rapport Lottstift'!$Q$6)</f>
        <v>87921.454814867539</v>
      </c>
      <c r="I1429" s="39">
        <f t="shared" si="68"/>
        <v>87042.240266718858</v>
      </c>
      <c r="J1429" s="40">
        <f t="shared" si="69"/>
        <v>87042</v>
      </c>
      <c r="K1429" s="40">
        <v>87042</v>
      </c>
    </row>
    <row r="1430" spans="1:11" s="40" customFormat="1" x14ac:dyDescent="0.25">
      <c r="A1430" s="34" t="s">
        <v>947</v>
      </c>
      <c r="B1430" s="34" t="s">
        <v>4177</v>
      </c>
      <c r="C1430" s="34" t="s">
        <v>4178</v>
      </c>
      <c r="D1430" s="34" t="s">
        <v>4179</v>
      </c>
      <c r="E1430" s="35">
        <v>1723780</v>
      </c>
      <c r="F1430" s="36">
        <v>1723780</v>
      </c>
      <c r="G1430" s="37">
        <f t="shared" si="67"/>
        <v>120664.6</v>
      </c>
      <c r="H1430" s="38">
        <f>G1430*(1-'[1]Rapport Lottstift'!$Q$6)</f>
        <v>87854.790816916211</v>
      </c>
      <c r="I1430" s="39">
        <f t="shared" si="68"/>
        <v>86976.242908747052</v>
      </c>
      <c r="J1430" s="40">
        <f t="shared" si="69"/>
        <v>86976</v>
      </c>
      <c r="K1430" s="40">
        <v>86976</v>
      </c>
    </row>
    <row r="1431" spans="1:11" s="40" customFormat="1" x14ac:dyDescent="0.25">
      <c r="A1431" s="34" t="s">
        <v>947</v>
      </c>
      <c r="B1431" s="34" t="s">
        <v>4180</v>
      </c>
      <c r="C1431" s="34" t="s">
        <v>4181</v>
      </c>
      <c r="D1431" s="34" t="s">
        <v>4182</v>
      </c>
      <c r="E1431" s="35">
        <v>1717850</v>
      </c>
      <c r="F1431" s="36">
        <v>1717850</v>
      </c>
      <c r="G1431" s="37">
        <f t="shared" si="67"/>
        <v>120249.50000000001</v>
      </c>
      <c r="H1431" s="38">
        <f>G1431*(1-'[1]Rapport Lottstift'!$Q$6)</f>
        <v>87552.560306326515</v>
      </c>
      <c r="I1431" s="39">
        <f t="shared" si="68"/>
        <v>86677.034703263256</v>
      </c>
      <c r="J1431" s="40">
        <f t="shared" si="69"/>
        <v>86677</v>
      </c>
      <c r="K1431" s="40">
        <v>86677</v>
      </c>
    </row>
    <row r="1432" spans="1:11" s="40" customFormat="1" x14ac:dyDescent="0.25">
      <c r="A1432" s="34" t="s">
        <v>947</v>
      </c>
      <c r="B1432" s="34" t="s">
        <v>4183</v>
      </c>
      <c r="C1432" s="34" t="s">
        <v>4184</v>
      </c>
      <c r="D1432" s="34" t="s">
        <v>4185</v>
      </c>
      <c r="E1432" s="35">
        <v>1714948</v>
      </c>
      <c r="F1432" s="36">
        <v>1714948</v>
      </c>
      <c r="G1432" s="37">
        <f t="shared" si="67"/>
        <v>120046.36000000002</v>
      </c>
      <c r="H1432" s="38">
        <f>G1432*(1-'[1]Rapport Lottstift'!$Q$6)</f>
        <v>87404.65593166693</v>
      </c>
      <c r="I1432" s="39">
        <f t="shared" si="68"/>
        <v>86530.609372350256</v>
      </c>
      <c r="J1432" s="40">
        <f t="shared" si="69"/>
        <v>86530</v>
      </c>
      <c r="K1432" s="40">
        <v>86530</v>
      </c>
    </row>
    <row r="1433" spans="1:11" s="40" customFormat="1" x14ac:dyDescent="0.25">
      <c r="A1433" s="34" t="s">
        <v>947</v>
      </c>
      <c r="B1433" s="34" t="s">
        <v>4186</v>
      </c>
      <c r="C1433" s="34" t="s">
        <v>4187</v>
      </c>
      <c r="D1433" s="34" t="s">
        <v>4188</v>
      </c>
      <c r="E1433" s="35">
        <v>1710595</v>
      </c>
      <c r="F1433" s="36">
        <v>1710595</v>
      </c>
      <c r="G1433" s="37">
        <f t="shared" si="67"/>
        <v>119741.65000000001</v>
      </c>
      <c r="H1433" s="38">
        <f>G1433*(1-'[1]Rapport Lottstift'!$Q$6)</f>
        <v>87182.799369677567</v>
      </c>
      <c r="I1433" s="39">
        <f t="shared" si="68"/>
        <v>86310.971375980793</v>
      </c>
      <c r="J1433" s="40">
        <f t="shared" si="69"/>
        <v>86310</v>
      </c>
      <c r="K1433" s="40">
        <v>86310</v>
      </c>
    </row>
    <row r="1434" spans="1:11" s="40" customFormat="1" x14ac:dyDescent="0.25">
      <c r="A1434" s="34" t="s">
        <v>947</v>
      </c>
      <c r="B1434" s="34" t="s">
        <v>4189</v>
      </c>
      <c r="C1434" s="34" t="s">
        <v>4190</v>
      </c>
      <c r="D1434" s="34" t="s">
        <v>4191</v>
      </c>
      <c r="E1434" s="35">
        <v>1710507</v>
      </c>
      <c r="F1434" s="36">
        <v>1710507</v>
      </c>
      <c r="G1434" s="37">
        <f t="shared" si="67"/>
        <v>119735.49</v>
      </c>
      <c r="H1434" s="38">
        <f>G1434*(1-'[1]Rapport Lottstift'!$Q$6)</f>
        <v>87178.314330060035</v>
      </c>
      <c r="I1434" s="39">
        <f t="shared" si="68"/>
        <v>86306.531186759428</v>
      </c>
      <c r="J1434" s="40">
        <f t="shared" si="69"/>
        <v>86306</v>
      </c>
      <c r="K1434" s="40">
        <v>86306</v>
      </c>
    </row>
    <row r="1435" spans="1:11" s="40" customFormat="1" x14ac:dyDescent="0.25">
      <c r="A1435" s="34" t="s">
        <v>947</v>
      </c>
      <c r="B1435" s="34" t="s">
        <v>4192</v>
      </c>
      <c r="C1435" s="34" t="s">
        <v>4193</v>
      </c>
      <c r="D1435" s="34" t="s">
        <v>4194</v>
      </c>
      <c r="E1435" s="35">
        <v>1707322</v>
      </c>
      <c r="F1435" s="36">
        <v>1707322</v>
      </c>
      <c r="G1435" s="37">
        <f t="shared" si="67"/>
        <v>119512.54000000001</v>
      </c>
      <c r="H1435" s="38">
        <f>G1435*(1-'[1]Rapport Lottstift'!$Q$6)</f>
        <v>87015.986475721395</v>
      </c>
      <c r="I1435" s="39">
        <f t="shared" si="68"/>
        <v>86145.826610964185</v>
      </c>
      <c r="J1435" s="40">
        <f t="shared" si="69"/>
        <v>86145</v>
      </c>
      <c r="K1435" s="40">
        <v>86145</v>
      </c>
    </row>
    <row r="1436" spans="1:11" s="40" customFormat="1" x14ac:dyDescent="0.25">
      <c r="A1436" s="34" t="s">
        <v>947</v>
      </c>
      <c r="B1436" s="34" t="s">
        <v>4195</v>
      </c>
      <c r="C1436" s="34" t="s">
        <v>4196</v>
      </c>
      <c r="D1436" s="34" t="s">
        <v>4197</v>
      </c>
      <c r="E1436" s="35">
        <v>1705804</v>
      </c>
      <c r="F1436" s="36">
        <v>1705804</v>
      </c>
      <c r="G1436" s="37">
        <f t="shared" si="67"/>
        <v>119406.28000000001</v>
      </c>
      <c r="H1436" s="38">
        <f>G1436*(1-'[1]Rapport Lottstift'!$Q$6)</f>
        <v>86938.619542319168</v>
      </c>
      <c r="I1436" s="39">
        <f t="shared" si="68"/>
        <v>86069.23334689597</v>
      </c>
      <c r="J1436" s="40">
        <f t="shared" si="69"/>
        <v>86069</v>
      </c>
      <c r="K1436" s="40">
        <v>86069</v>
      </c>
    </row>
    <row r="1437" spans="1:11" s="40" customFormat="1" x14ac:dyDescent="0.25">
      <c r="A1437" s="34" t="s">
        <v>947</v>
      </c>
      <c r="B1437" s="34" t="s">
        <v>4198</v>
      </c>
      <c r="C1437" s="34" t="s">
        <v>4199</v>
      </c>
      <c r="D1437" s="34" t="s">
        <v>4200</v>
      </c>
      <c r="E1437" s="35">
        <v>1700545</v>
      </c>
      <c r="F1437" s="36">
        <v>1700545</v>
      </c>
      <c r="G1437" s="37">
        <f t="shared" si="67"/>
        <v>119038.15000000001</v>
      </c>
      <c r="H1437" s="38">
        <f>G1437*(1-'[1]Rapport Lottstift'!$Q$6)</f>
        <v>86670.587458813068</v>
      </c>
      <c r="I1437" s="39">
        <f t="shared" si="68"/>
        <v>85803.881584224931</v>
      </c>
      <c r="J1437" s="40">
        <f t="shared" si="69"/>
        <v>85803</v>
      </c>
      <c r="K1437" s="40">
        <v>85803</v>
      </c>
    </row>
    <row r="1438" spans="1:11" s="40" customFormat="1" x14ac:dyDescent="0.25">
      <c r="A1438" s="34" t="s">
        <v>947</v>
      </c>
      <c r="B1438" s="34" t="s">
        <v>4201</v>
      </c>
      <c r="C1438" s="34" t="s">
        <v>4202</v>
      </c>
      <c r="D1438" s="34" t="s">
        <v>4203</v>
      </c>
      <c r="E1438" s="35">
        <v>1699738</v>
      </c>
      <c r="F1438" s="36">
        <v>1699738</v>
      </c>
      <c r="G1438" s="37">
        <f t="shared" si="67"/>
        <v>118981.66000000002</v>
      </c>
      <c r="H1438" s="38">
        <f>G1438*(1-'[1]Rapport Lottstift'!$Q$6)</f>
        <v>86629.457606866039</v>
      </c>
      <c r="I1438" s="39">
        <f t="shared" si="68"/>
        <v>85763.163030797383</v>
      </c>
      <c r="J1438" s="40">
        <f t="shared" si="69"/>
        <v>85763</v>
      </c>
      <c r="K1438" s="40">
        <v>85763</v>
      </c>
    </row>
    <row r="1439" spans="1:11" s="40" customFormat="1" x14ac:dyDescent="0.25">
      <c r="A1439" s="34" t="s">
        <v>947</v>
      </c>
      <c r="B1439" s="34" t="s">
        <v>4204</v>
      </c>
      <c r="C1439" s="34" t="s">
        <v>4205</v>
      </c>
      <c r="D1439" s="34" t="s">
        <v>4206</v>
      </c>
      <c r="E1439" s="35">
        <v>1699187</v>
      </c>
      <c r="F1439" s="36">
        <v>1699187</v>
      </c>
      <c r="G1439" s="37">
        <f t="shared" si="67"/>
        <v>118943.09000000001</v>
      </c>
      <c r="H1439" s="38">
        <f>G1439*(1-'[1]Rapport Lottstift'!$Q$6)</f>
        <v>86601.375142897246</v>
      </c>
      <c r="I1439" s="39">
        <f t="shared" si="68"/>
        <v>85735.361391468279</v>
      </c>
      <c r="J1439" s="40">
        <f t="shared" si="69"/>
        <v>85735</v>
      </c>
      <c r="K1439" s="40">
        <v>85735</v>
      </c>
    </row>
    <row r="1440" spans="1:11" s="40" customFormat="1" x14ac:dyDescent="0.25">
      <c r="A1440" s="34" t="s">
        <v>947</v>
      </c>
      <c r="B1440" s="34" t="s">
        <v>4207</v>
      </c>
      <c r="C1440" s="34" t="s">
        <v>4208</v>
      </c>
      <c r="D1440" s="34" t="s">
        <v>4209</v>
      </c>
      <c r="E1440" s="35">
        <v>1694511</v>
      </c>
      <c r="F1440" s="36">
        <v>1694511</v>
      </c>
      <c r="G1440" s="37">
        <f t="shared" si="67"/>
        <v>118615.77</v>
      </c>
      <c r="H1440" s="38">
        <f>G1440*(1-'[1]Rapport Lottstift'!$Q$6)</f>
        <v>86363.056446857197</v>
      </c>
      <c r="I1440" s="39">
        <f t="shared" si="68"/>
        <v>85499.425882388619</v>
      </c>
      <c r="J1440" s="40">
        <f t="shared" si="69"/>
        <v>85499</v>
      </c>
      <c r="K1440" s="40">
        <v>85499</v>
      </c>
    </row>
    <row r="1441" spans="1:11" s="40" customFormat="1" x14ac:dyDescent="0.25">
      <c r="A1441" s="34" t="s">
        <v>947</v>
      </c>
      <c r="B1441" s="34" t="s">
        <v>4210</v>
      </c>
      <c r="C1441" s="34" t="s">
        <v>4211</v>
      </c>
      <c r="D1441" s="34" t="s">
        <v>4212</v>
      </c>
      <c r="E1441" s="35">
        <v>1693452</v>
      </c>
      <c r="F1441" s="36">
        <v>1693452</v>
      </c>
      <c r="G1441" s="37">
        <f t="shared" si="67"/>
        <v>118541.64000000001</v>
      </c>
      <c r="H1441" s="38">
        <f>G1441*(1-'[1]Rapport Lottstift'!$Q$6)</f>
        <v>86309.083072369089</v>
      </c>
      <c r="I1441" s="39">
        <f t="shared" si="68"/>
        <v>85445.992241645392</v>
      </c>
      <c r="J1441" s="40">
        <f t="shared" si="69"/>
        <v>85445</v>
      </c>
      <c r="K1441" s="40">
        <v>85445</v>
      </c>
    </row>
    <row r="1442" spans="1:11" s="40" customFormat="1" x14ac:dyDescent="0.25">
      <c r="A1442" s="34" t="s">
        <v>947</v>
      </c>
      <c r="B1442" s="34" t="s">
        <v>4213</v>
      </c>
      <c r="C1442" s="34" t="s">
        <v>4214</v>
      </c>
      <c r="D1442" s="34" t="s">
        <v>4215</v>
      </c>
      <c r="E1442" s="35">
        <v>1691145</v>
      </c>
      <c r="F1442" s="36">
        <v>1691145</v>
      </c>
      <c r="G1442" s="37">
        <f t="shared" si="67"/>
        <v>118380.15000000001</v>
      </c>
      <c r="H1442" s="38">
        <f>G1442*(1-'[1]Rapport Lottstift'!$Q$6)</f>
        <v>86191.503681487055</v>
      </c>
      <c r="I1442" s="39">
        <f t="shared" si="68"/>
        <v>85329.588644672185</v>
      </c>
      <c r="J1442" s="40">
        <f t="shared" si="69"/>
        <v>85329</v>
      </c>
      <c r="K1442" s="40">
        <v>85329</v>
      </c>
    </row>
    <row r="1443" spans="1:11" s="40" customFormat="1" x14ac:dyDescent="0.25">
      <c r="A1443" s="34" t="s">
        <v>947</v>
      </c>
      <c r="B1443" s="34" t="s">
        <v>4216</v>
      </c>
      <c r="C1443" s="34" t="s">
        <v>4217</v>
      </c>
      <c r="D1443" s="34" t="s">
        <v>4218</v>
      </c>
      <c r="E1443" s="35">
        <v>1678836</v>
      </c>
      <c r="F1443" s="36">
        <v>1678836</v>
      </c>
      <c r="G1443" s="37">
        <f t="shared" si="67"/>
        <v>117518.52</v>
      </c>
      <c r="H1443" s="38">
        <f>G1443*(1-'[1]Rapport Lottstift'!$Q$6)</f>
        <v>85564.158764986452</v>
      </c>
      <c r="I1443" s="39">
        <f t="shared" si="68"/>
        <v>84708.517177336587</v>
      </c>
      <c r="J1443" s="40">
        <f t="shared" si="69"/>
        <v>84708</v>
      </c>
      <c r="K1443" s="40">
        <v>84708</v>
      </c>
    </row>
    <row r="1444" spans="1:11" s="40" customFormat="1" x14ac:dyDescent="0.25">
      <c r="A1444" s="34" t="s">
        <v>947</v>
      </c>
      <c r="B1444" s="34" t="s">
        <v>4219</v>
      </c>
      <c r="C1444" s="34" t="s">
        <v>4220</v>
      </c>
      <c r="D1444" s="34" t="s">
        <v>4221</v>
      </c>
      <c r="E1444" s="35">
        <v>1674657</v>
      </c>
      <c r="F1444" s="36">
        <v>1674657</v>
      </c>
      <c r="G1444" s="37">
        <f t="shared" si="67"/>
        <v>117225.99</v>
      </c>
      <c r="H1444" s="38">
        <f>G1444*(1-'[1]Rapport Lottstift'!$Q$6)</f>
        <v>85351.170349513544</v>
      </c>
      <c r="I1444" s="39">
        <f t="shared" si="68"/>
        <v>84497.658646018404</v>
      </c>
      <c r="J1444" s="40">
        <f t="shared" si="69"/>
        <v>84497</v>
      </c>
      <c r="K1444" s="40">
        <v>84497</v>
      </c>
    </row>
    <row r="1445" spans="1:11" s="40" customFormat="1" x14ac:dyDescent="0.25">
      <c r="A1445" s="34" t="s">
        <v>947</v>
      </c>
      <c r="B1445" s="34" t="s">
        <v>4222</v>
      </c>
      <c r="C1445" s="34" t="s">
        <v>4223</v>
      </c>
      <c r="D1445" s="34" t="s">
        <v>4224</v>
      </c>
      <c r="E1445" s="35">
        <v>1672820</v>
      </c>
      <c r="F1445" s="36">
        <v>1672820</v>
      </c>
      <c r="G1445" s="37">
        <f t="shared" si="67"/>
        <v>117097.40000000001</v>
      </c>
      <c r="H1445" s="38">
        <f>G1445*(1-'[1]Rapport Lottstift'!$Q$6)</f>
        <v>85257.545147497818</v>
      </c>
      <c r="I1445" s="39">
        <f t="shared" si="68"/>
        <v>84404.969696022832</v>
      </c>
      <c r="J1445" s="40">
        <f t="shared" si="69"/>
        <v>84404</v>
      </c>
      <c r="K1445" s="40">
        <v>84404</v>
      </c>
    </row>
    <row r="1446" spans="1:11" s="40" customFormat="1" x14ac:dyDescent="0.25">
      <c r="A1446" s="34" t="s">
        <v>947</v>
      </c>
      <c r="B1446" s="34" t="s">
        <v>4225</v>
      </c>
      <c r="C1446" s="34" t="s">
        <v>4226</v>
      </c>
      <c r="D1446" s="34" t="s">
        <v>4227</v>
      </c>
      <c r="E1446" s="35">
        <v>1669565</v>
      </c>
      <c r="F1446" s="36">
        <v>1669565</v>
      </c>
      <c r="G1446" s="37">
        <f t="shared" si="67"/>
        <v>116869.55000000002</v>
      </c>
      <c r="H1446" s="38">
        <f>G1446*(1-'[1]Rapport Lottstift'!$Q$6)</f>
        <v>85091.649648008868</v>
      </c>
      <c r="I1446" s="39">
        <f t="shared" si="68"/>
        <v>84240.733151528781</v>
      </c>
      <c r="J1446" s="40">
        <f t="shared" si="69"/>
        <v>84240</v>
      </c>
      <c r="K1446" s="40">
        <v>84240</v>
      </c>
    </row>
    <row r="1447" spans="1:11" s="40" customFormat="1" x14ac:dyDescent="0.25">
      <c r="A1447" s="34" t="s">
        <v>947</v>
      </c>
      <c r="B1447" s="34" t="s">
        <v>4228</v>
      </c>
      <c r="C1447" s="34" t="s">
        <v>4229</v>
      </c>
      <c r="D1447" s="34" t="s">
        <v>4230</v>
      </c>
      <c r="E1447" s="35">
        <v>1667602</v>
      </c>
      <c r="F1447" s="36">
        <v>1667602</v>
      </c>
      <c r="G1447" s="37">
        <f t="shared" si="67"/>
        <v>116732.14000000001</v>
      </c>
      <c r="H1447" s="38">
        <f>G1447*(1-'[1]Rapport Lottstift'!$Q$6)</f>
        <v>84991.602684722602</v>
      </c>
      <c r="I1447" s="39">
        <f t="shared" si="68"/>
        <v>84141.686657875369</v>
      </c>
      <c r="J1447" s="40">
        <f t="shared" si="69"/>
        <v>84141</v>
      </c>
      <c r="K1447" s="40">
        <v>84141</v>
      </c>
    </row>
    <row r="1448" spans="1:11" s="40" customFormat="1" x14ac:dyDescent="0.25">
      <c r="A1448" s="34" t="s">
        <v>947</v>
      </c>
      <c r="B1448" s="34" t="s">
        <v>4231</v>
      </c>
      <c r="C1448" s="34" t="s">
        <v>4232</v>
      </c>
      <c r="D1448" s="34" t="s">
        <v>4233</v>
      </c>
      <c r="E1448" s="35">
        <v>1666231</v>
      </c>
      <c r="F1448" s="36">
        <v>1666231</v>
      </c>
      <c r="G1448" s="37">
        <f t="shared" si="67"/>
        <v>116636.17000000001</v>
      </c>
      <c r="H1448" s="38">
        <f>G1448*(1-'[1]Rapport Lottstift'!$Q$6)</f>
        <v>84921.727806135998</v>
      </c>
      <c r="I1448" s="39">
        <f t="shared" si="68"/>
        <v>84072.510528074636</v>
      </c>
      <c r="J1448" s="40">
        <f t="shared" si="69"/>
        <v>84072</v>
      </c>
      <c r="K1448" s="40">
        <v>84072</v>
      </c>
    </row>
    <row r="1449" spans="1:11" s="40" customFormat="1" x14ac:dyDescent="0.25">
      <c r="A1449" s="34" t="s">
        <v>947</v>
      </c>
      <c r="B1449" s="34" t="s">
        <v>4234</v>
      </c>
      <c r="C1449" s="34" t="s">
        <v>4235</v>
      </c>
      <c r="D1449" s="34" t="s">
        <v>4236</v>
      </c>
      <c r="E1449" s="35">
        <v>1664857</v>
      </c>
      <c r="F1449" s="36">
        <v>1664857</v>
      </c>
      <c r="G1449" s="37">
        <f t="shared" si="67"/>
        <v>116539.99</v>
      </c>
      <c r="H1449" s="38">
        <f>G1449*(1-'[1]Rapport Lottstift'!$Q$6)</f>
        <v>84851.700028471532</v>
      </c>
      <c r="I1449" s="39">
        <f t="shared" si="68"/>
        <v>84003.183028186817</v>
      </c>
      <c r="J1449" s="40">
        <f t="shared" si="69"/>
        <v>84003</v>
      </c>
      <c r="K1449" s="40">
        <v>84003</v>
      </c>
    </row>
    <row r="1450" spans="1:11" s="40" customFormat="1" x14ac:dyDescent="0.25">
      <c r="A1450" s="34" t="s">
        <v>947</v>
      </c>
      <c r="B1450" s="34" t="s">
        <v>4237</v>
      </c>
      <c r="C1450" s="34" t="s">
        <v>4238</v>
      </c>
      <c r="D1450" s="34" t="s">
        <v>4239</v>
      </c>
      <c r="E1450" s="35">
        <v>1664004</v>
      </c>
      <c r="F1450" s="36">
        <v>1664004</v>
      </c>
      <c r="G1450" s="37">
        <f t="shared" si="67"/>
        <v>116480.28000000001</v>
      </c>
      <c r="H1450" s="38">
        <f>G1450*(1-'[1]Rapport Lottstift'!$Q$6)</f>
        <v>84808.22572399718</v>
      </c>
      <c r="I1450" s="39">
        <f t="shared" si="68"/>
        <v>83960.143466757203</v>
      </c>
      <c r="J1450" s="40">
        <f t="shared" si="69"/>
        <v>83960</v>
      </c>
      <c r="K1450" s="40">
        <v>83960</v>
      </c>
    </row>
    <row r="1451" spans="1:11" s="40" customFormat="1" x14ac:dyDescent="0.25">
      <c r="A1451" s="34" t="s">
        <v>947</v>
      </c>
      <c r="B1451" s="34" t="s">
        <v>4240</v>
      </c>
      <c r="C1451" s="34" t="s">
        <v>4241</v>
      </c>
      <c r="D1451" s="34" t="s">
        <v>4242</v>
      </c>
      <c r="E1451" s="35">
        <v>1656042</v>
      </c>
      <c r="F1451" s="36">
        <v>1656042</v>
      </c>
      <c r="G1451" s="37">
        <f t="shared" si="67"/>
        <v>115922.94000000002</v>
      </c>
      <c r="H1451" s="38">
        <f>G1451*(1-'[1]Rapport Lottstift'!$Q$6)</f>
        <v>84402.431571330191</v>
      </c>
      <c r="I1451" s="39">
        <f t="shared" si="68"/>
        <v>83558.407255616883</v>
      </c>
      <c r="J1451" s="40">
        <f t="shared" si="69"/>
        <v>83558</v>
      </c>
      <c r="K1451" s="40">
        <v>83558</v>
      </c>
    </row>
    <row r="1452" spans="1:11" s="40" customFormat="1" x14ac:dyDescent="0.25">
      <c r="A1452" s="34" t="s">
        <v>947</v>
      </c>
      <c r="B1452" s="34" t="s">
        <v>4243</v>
      </c>
      <c r="C1452" s="34" t="s">
        <v>4244</v>
      </c>
      <c r="D1452" s="34" t="s">
        <v>4245</v>
      </c>
      <c r="E1452" s="35">
        <v>1651740</v>
      </c>
      <c r="F1452" s="36">
        <v>1651740</v>
      </c>
      <c r="G1452" s="37">
        <f t="shared" si="67"/>
        <v>115621.80000000002</v>
      </c>
      <c r="H1452" s="38">
        <f>G1452*(1-'[1]Rapport Lottstift'!$Q$6)</f>
        <v>84183.174293664619</v>
      </c>
      <c r="I1452" s="39">
        <f t="shared" si="68"/>
        <v>83341.342550727975</v>
      </c>
      <c r="J1452" s="40">
        <f t="shared" si="69"/>
        <v>83341</v>
      </c>
      <c r="K1452" s="40">
        <v>83341</v>
      </c>
    </row>
    <row r="1453" spans="1:11" s="40" customFormat="1" x14ac:dyDescent="0.25">
      <c r="A1453" s="34" t="s">
        <v>947</v>
      </c>
      <c r="B1453" s="34" t="s">
        <v>4246</v>
      </c>
      <c r="C1453" s="34" t="s">
        <v>4247</v>
      </c>
      <c r="D1453" s="34" t="s">
        <v>4248</v>
      </c>
      <c r="E1453" s="35">
        <v>1650000</v>
      </c>
      <c r="F1453" s="36">
        <v>1650000</v>
      </c>
      <c r="G1453" s="37">
        <f t="shared" si="67"/>
        <v>115500.00000000001</v>
      </c>
      <c r="H1453" s="38">
        <f>G1453*(1-'[1]Rapport Lottstift'!$Q$6)</f>
        <v>84094.492828500021</v>
      </c>
      <c r="I1453" s="39">
        <f t="shared" si="68"/>
        <v>83253.547900215024</v>
      </c>
      <c r="J1453" s="40">
        <f t="shared" si="69"/>
        <v>83253</v>
      </c>
      <c r="K1453" s="40">
        <v>83253</v>
      </c>
    </row>
    <row r="1454" spans="1:11" s="40" customFormat="1" x14ac:dyDescent="0.25">
      <c r="A1454" s="34" t="s">
        <v>947</v>
      </c>
      <c r="B1454" s="34" t="s">
        <v>4249</v>
      </c>
      <c r="C1454" s="34" t="s">
        <v>4250</v>
      </c>
      <c r="D1454" s="34" t="s">
        <v>4251</v>
      </c>
      <c r="E1454" s="35">
        <v>1649218</v>
      </c>
      <c r="F1454" s="36">
        <v>1649218</v>
      </c>
      <c r="G1454" s="37">
        <f t="shared" si="67"/>
        <v>115445.26000000001</v>
      </c>
      <c r="H1454" s="38">
        <f>G1454*(1-'[1]Rapport Lottstift'!$Q$6)</f>
        <v>84054.637135535231</v>
      </c>
      <c r="I1454" s="39">
        <f t="shared" si="68"/>
        <v>83214.090764179884</v>
      </c>
      <c r="J1454" s="40">
        <f t="shared" si="69"/>
        <v>83214</v>
      </c>
      <c r="K1454" s="40">
        <v>83214</v>
      </c>
    </row>
    <row r="1455" spans="1:11" s="40" customFormat="1" x14ac:dyDescent="0.25">
      <c r="A1455" s="34" t="s">
        <v>947</v>
      </c>
      <c r="B1455" s="34" t="s">
        <v>4252</v>
      </c>
      <c r="C1455" s="34" t="s">
        <v>4253</v>
      </c>
      <c r="D1455" s="34" t="s">
        <v>4254</v>
      </c>
      <c r="E1455" s="35">
        <v>1644150</v>
      </c>
      <c r="F1455" s="36">
        <v>1644150</v>
      </c>
      <c r="G1455" s="37">
        <f t="shared" si="67"/>
        <v>115090.50000000001</v>
      </c>
      <c r="H1455" s="38">
        <f>G1455*(1-'[1]Rapport Lottstift'!$Q$6)</f>
        <v>83796.339626653513</v>
      </c>
      <c r="I1455" s="39">
        <f t="shared" si="68"/>
        <v>82958.376230386973</v>
      </c>
      <c r="J1455" s="40">
        <f t="shared" si="69"/>
        <v>82958</v>
      </c>
      <c r="K1455" s="40">
        <v>82958</v>
      </c>
    </row>
    <row r="1456" spans="1:11" s="40" customFormat="1" x14ac:dyDescent="0.25">
      <c r="A1456" s="34" t="s">
        <v>947</v>
      </c>
      <c r="B1456" s="34" t="s">
        <v>4255</v>
      </c>
      <c r="C1456" s="34" t="s">
        <v>4256</v>
      </c>
      <c r="D1456" s="34" t="s">
        <v>4257</v>
      </c>
      <c r="E1456" s="35">
        <v>1640600</v>
      </c>
      <c r="F1456" s="36">
        <v>1640600</v>
      </c>
      <c r="G1456" s="37">
        <f t="shared" si="67"/>
        <v>114842.00000000001</v>
      </c>
      <c r="H1456" s="38">
        <f>G1456*(1-'[1]Rapport Lottstift'!$Q$6)</f>
        <v>83615.409051174021</v>
      </c>
      <c r="I1456" s="39">
        <f t="shared" si="68"/>
        <v>82779.254960662278</v>
      </c>
      <c r="J1456" s="40">
        <f t="shared" si="69"/>
        <v>82779</v>
      </c>
      <c r="K1456" s="40">
        <v>82779</v>
      </c>
    </row>
    <row r="1457" spans="1:11" s="40" customFormat="1" x14ac:dyDescent="0.25">
      <c r="A1457" s="34" t="s">
        <v>947</v>
      </c>
      <c r="B1457" s="34" t="s">
        <v>4258</v>
      </c>
      <c r="C1457" s="34" t="s">
        <v>4259</v>
      </c>
      <c r="D1457" s="34" t="s">
        <v>4260</v>
      </c>
      <c r="E1457" s="35">
        <v>1639006</v>
      </c>
      <c r="F1457" s="36">
        <v>1639006</v>
      </c>
      <c r="G1457" s="37">
        <f t="shared" si="67"/>
        <v>114730.42000000001</v>
      </c>
      <c r="H1457" s="38">
        <f>G1457*(1-'[1]Rapport Lottstift'!$Q$6)</f>
        <v>83534.168674465749</v>
      </c>
      <c r="I1457" s="39">
        <f t="shared" si="68"/>
        <v>82698.826987721084</v>
      </c>
      <c r="J1457" s="40">
        <f t="shared" si="69"/>
        <v>82698</v>
      </c>
      <c r="K1457" s="40">
        <v>82698</v>
      </c>
    </row>
    <row r="1458" spans="1:11" s="40" customFormat="1" x14ac:dyDescent="0.25">
      <c r="A1458" s="34" t="s">
        <v>947</v>
      </c>
      <c r="B1458" s="34" t="s">
        <v>4261</v>
      </c>
      <c r="C1458" s="34" t="s">
        <v>4262</v>
      </c>
      <c r="D1458" s="34" t="s">
        <v>4263</v>
      </c>
      <c r="E1458" s="35">
        <v>1638143</v>
      </c>
      <c r="F1458" s="36">
        <v>1638143</v>
      </c>
      <c r="G1458" s="37">
        <f t="shared" si="67"/>
        <v>114670.01000000001</v>
      </c>
      <c r="H1458" s="38">
        <f>G1458*(1-'[1]Rapport Lottstift'!$Q$6)</f>
        <v>83490.184706398475</v>
      </c>
      <c r="I1458" s="39">
        <f t="shared" si="68"/>
        <v>82655.282859334489</v>
      </c>
      <c r="J1458" s="40">
        <f t="shared" si="69"/>
        <v>82655</v>
      </c>
      <c r="K1458" s="40">
        <v>82655</v>
      </c>
    </row>
    <row r="1459" spans="1:11" s="40" customFormat="1" x14ac:dyDescent="0.25">
      <c r="A1459" s="34" t="s">
        <v>947</v>
      </c>
      <c r="B1459" s="34" t="s">
        <v>4264</v>
      </c>
      <c r="C1459" s="34" t="s">
        <v>4265</v>
      </c>
      <c r="D1459" s="34" t="s">
        <v>4266</v>
      </c>
      <c r="E1459" s="35">
        <v>1635002</v>
      </c>
      <c r="F1459" s="36">
        <v>1635002</v>
      </c>
      <c r="G1459" s="37">
        <f t="shared" si="67"/>
        <v>114450.14000000001</v>
      </c>
      <c r="H1459" s="38">
        <f>G1459*(1-'[1]Rapport Lottstift'!$Q$6)</f>
        <v>83330.099371868593</v>
      </c>
      <c r="I1459" s="39">
        <f t="shared" si="68"/>
        <v>82496.798378149906</v>
      </c>
      <c r="J1459" s="40">
        <f t="shared" si="69"/>
        <v>82496</v>
      </c>
      <c r="K1459" s="40">
        <v>82496</v>
      </c>
    </row>
    <row r="1460" spans="1:11" s="40" customFormat="1" x14ac:dyDescent="0.25">
      <c r="A1460" s="34" t="s">
        <v>947</v>
      </c>
      <c r="B1460" s="34" t="s">
        <v>4267</v>
      </c>
      <c r="C1460" s="34" t="s">
        <v>4268</v>
      </c>
      <c r="D1460" s="34" t="s">
        <v>4269</v>
      </c>
      <c r="E1460" s="35">
        <v>1634709</v>
      </c>
      <c r="F1460" s="36">
        <v>1634709</v>
      </c>
      <c r="G1460" s="37">
        <f t="shared" si="67"/>
        <v>114429.63</v>
      </c>
      <c r="H1460" s="38">
        <f>G1460*(1-'[1]Rapport Lottstift'!$Q$6)</f>
        <v>83315.166228596616</v>
      </c>
      <c r="I1460" s="39">
        <f t="shared" si="68"/>
        <v>82482.014566310652</v>
      </c>
      <c r="J1460" s="40">
        <f t="shared" si="69"/>
        <v>82482</v>
      </c>
      <c r="K1460" s="40">
        <v>82482</v>
      </c>
    </row>
    <row r="1461" spans="1:11" s="40" customFormat="1" x14ac:dyDescent="0.25">
      <c r="A1461" s="34" t="s">
        <v>947</v>
      </c>
      <c r="B1461" s="34" t="s">
        <v>4270</v>
      </c>
      <c r="C1461" s="34" t="s">
        <v>4271</v>
      </c>
      <c r="D1461" s="34" t="s">
        <v>4272</v>
      </c>
      <c r="E1461" s="35">
        <v>1633096</v>
      </c>
      <c r="F1461" s="36">
        <v>1633096</v>
      </c>
      <c r="G1461" s="37">
        <f t="shared" si="67"/>
        <v>114316.72000000002</v>
      </c>
      <c r="H1461" s="38">
        <f>G1461*(1-'[1]Rapport Lottstift'!$Q$6)</f>
        <v>83232.957491061854</v>
      </c>
      <c r="I1461" s="39">
        <f t="shared" si="68"/>
        <v>82400.627916151236</v>
      </c>
      <c r="J1461" s="40">
        <f t="shared" si="69"/>
        <v>82400</v>
      </c>
      <c r="K1461" s="40">
        <v>82400</v>
      </c>
    </row>
    <row r="1462" spans="1:11" s="40" customFormat="1" x14ac:dyDescent="0.25">
      <c r="A1462" s="34" t="s">
        <v>947</v>
      </c>
      <c r="B1462" s="34" t="s">
        <v>4273</v>
      </c>
      <c r="C1462" s="34" t="s">
        <v>4274</v>
      </c>
      <c r="D1462" s="34" t="s">
        <v>4275</v>
      </c>
      <c r="E1462" s="35">
        <v>1631671</v>
      </c>
      <c r="F1462" s="36">
        <v>1631671</v>
      </c>
      <c r="G1462" s="37">
        <f t="shared" si="67"/>
        <v>114216.97000000002</v>
      </c>
      <c r="H1462" s="38">
        <f>G1462*(1-'[1]Rapport Lottstift'!$Q$6)</f>
        <v>83160.330429073612</v>
      </c>
      <c r="I1462" s="39">
        <f t="shared" si="68"/>
        <v>82328.727124782876</v>
      </c>
      <c r="J1462" s="40">
        <f t="shared" si="69"/>
        <v>82328</v>
      </c>
      <c r="K1462" s="40">
        <v>82328</v>
      </c>
    </row>
    <row r="1463" spans="1:11" s="40" customFormat="1" x14ac:dyDescent="0.25">
      <c r="A1463" s="34" t="s">
        <v>947</v>
      </c>
      <c r="B1463" s="34" t="s">
        <v>4276</v>
      </c>
      <c r="C1463" s="34" t="s">
        <v>4277</v>
      </c>
      <c r="D1463" s="34" t="s">
        <v>4278</v>
      </c>
      <c r="E1463" s="35">
        <v>1630046</v>
      </c>
      <c r="F1463" s="36">
        <v>1630046</v>
      </c>
      <c r="G1463" s="37">
        <f t="shared" si="67"/>
        <v>114103.22000000002</v>
      </c>
      <c r="H1463" s="38">
        <f>G1463*(1-'[1]Rapport Lottstift'!$Q$6)</f>
        <v>83077.51009522735</v>
      </c>
      <c r="I1463" s="39">
        <f t="shared" si="68"/>
        <v>82246.734994275073</v>
      </c>
      <c r="J1463" s="40">
        <f t="shared" si="69"/>
        <v>82246</v>
      </c>
      <c r="K1463" s="40">
        <v>82246</v>
      </c>
    </row>
    <row r="1464" spans="1:11" s="40" customFormat="1" x14ac:dyDescent="0.25">
      <c r="A1464" s="34" t="s">
        <v>947</v>
      </c>
      <c r="B1464" s="34" t="s">
        <v>4279</v>
      </c>
      <c r="C1464" s="34" t="s">
        <v>4280</v>
      </c>
      <c r="D1464" s="34" t="s">
        <v>4281</v>
      </c>
      <c r="E1464" s="35">
        <v>1629681</v>
      </c>
      <c r="F1464" s="36">
        <v>1629681</v>
      </c>
      <c r="G1464" s="37">
        <f t="shared" si="67"/>
        <v>114077.67000000001</v>
      </c>
      <c r="H1464" s="38">
        <f>G1464*(1-'[1]Rapport Lottstift'!$Q$6)</f>
        <v>83058.907374086499</v>
      </c>
      <c r="I1464" s="39">
        <f t="shared" si="68"/>
        <v>82228.318300345636</v>
      </c>
      <c r="J1464" s="40">
        <f t="shared" si="69"/>
        <v>82228</v>
      </c>
      <c r="K1464" s="40">
        <v>82228</v>
      </c>
    </row>
    <row r="1465" spans="1:11" s="40" customFormat="1" x14ac:dyDescent="0.25">
      <c r="A1465" s="34" t="s">
        <v>947</v>
      </c>
      <c r="B1465" s="34" t="s">
        <v>4282</v>
      </c>
      <c r="C1465" s="34" t="s">
        <v>4283</v>
      </c>
      <c r="D1465" s="34" t="s">
        <v>4284</v>
      </c>
      <c r="E1465" s="35">
        <v>1628245</v>
      </c>
      <c r="F1465" s="36">
        <v>1628245</v>
      </c>
      <c r="G1465" s="37">
        <f t="shared" si="67"/>
        <v>113977.15000000001</v>
      </c>
      <c r="H1465" s="38">
        <f>G1465*(1-'[1]Rapport Lottstift'!$Q$6)</f>
        <v>82985.719682146067</v>
      </c>
      <c r="I1465" s="39">
        <f t="shared" si="68"/>
        <v>82155.8624853246</v>
      </c>
      <c r="J1465" s="40">
        <f t="shared" si="69"/>
        <v>82155</v>
      </c>
      <c r="K1465" s="40">
        <v>82155</v>
      </c>
    </row>
    <row r="1466" spans="1:11" s="40" customFormat="1" x14ac:dyDescent="0.25">
      <c r="A1466" s="34" t="s">
        <v>947</v>
      </c>
      <c r="B1466" s="34" t="s">
        <v>4285</v>
      </c>
      <c r="C1466" s="34" t="s">
        <v>4286</v>
      </c>
      <c r="D1466" s="34" t="s">
        <v>4287</v>
      </c>
      <c r="E1466" s="35">
        <v>1625852</v>
      </c>
      <c r="F1466" s="36">
        <v>1625852</v>
      </c>
      <c r="G1466" s="37">
        <f t="shared" si="67"/>
        <v>113809.64000000001</v>
      </c>
      <c r="H1466" s="38">
        <f>G1466*(1-'[1]Rapport Lottstift'!$Q$6)</f>
        <v>82863.757184365095</v>
      </c>
      <c r="I1466" s="39">
        <f t="shared" si="68"/>
        <v>82035.119612521448</v>
      </c>
      <c r="J1466" s="40">
        <f t="shared" si="69"/>
        <v>82035</v>
      </c>
      <c r="K1466" s="40">
        <v>82035</v>
      </c>
    </row>
    <row r="1467" spans="1:11" s="40" customFormat="1" x14ac:dyDescent="0.25">
      <c r="A1467" s="34" t="s">
        <v>947</v>
      </c>
      <c r="B1467" s="34" t="s">
        <v>4288</v>
      </c>
      <c r="C1467" s="34" t="s">
        <v>4289</v>
      </c>
      <c r="D1467" s="34" t="s">
        <v>4290</v>
      </c>
      <c r="E1467" s="35">
        <v>1624919</v>
      </c>
      <c r="F1467" s="36">
        <v>1624919</v>
      </c>
      <c r="G1467" s="37">
        <f t="shared" si="67"/>
        <v>113744.33000000002</v>
      </c>
      <c r="H1467" s="38">
        <f>G1467*(1-'[1]Rapport Lottstift'!$Q$6)</f>
        <v>82816.205571147526</v>
      </c>
      <c r="I1467" s="39">
        <f t="shared" si="68"/>
        <v>81988.043515436046</v>
      </c>
      <c r="J1467" s="40">
        <f t="shared" si="69"/>
        <v>81988</v>
      </c>
      <c r="K1467" s="40">
        <v>81988</v>
      </c>
    </row>
    <row r="1468" spans="1:11" s="40" customFormat="1" x14ac:dyDescent="0.25">
      <c r="A1468" s="34" t="s">
        <v>947</v>
      </c>
      <c r="B1468" s="34" t="s">
        <v>4291</v>
      </c>
      <c r="C1468" s="34" t="s">
        <v>4292</v>
      </c>
      <c r="D1468" s="34" t="s">
        <v>4293</v>
      </c>
      <c r="E1468" s="35">
        <v>1624529</v>
      </c>
      <c r="F1468" s="36">
        <v>1624529</v>
      </c>
      <c r="G1468" s="37">
        <f t="shared" si="67"/>
        <v>113717.03000000001</v>
      </c>
      <c r="H1468" s="38">
        <f>G1468*(1-'[1]Rapport Lottstift'!$Q$6)</f>
        <v>82796.328691024421</v>
      </c>
      <c r="I1468" s="39">
        <f t="shared" si="68"/>
        <v>81968.365404114171</v>
      </c>
      <c r="J1468" s="40">
        <f t="shared" si="69"/>
        <v>81968</v>
      </c>
      <c r="K1468" s="40">
        <v>81968</v>
      </c>
    </row>
    <row r="1469" spans="1:11" s="40" customFormat="1" x14ac:dyDescent="0.25">
      <c r="A1469" s="34" t="s">
        <v>947</v>
      </c>
      <c r="B1469" s="34" t="s">
        <v>4294</v>
      </c>
      <c r="C1469" s="34" t="s">
        <v>4295</v>
      </c>
      <c r="D1469" s="34" t="s">
        <v>4296</v>
      </c>
      <c r="E1469" s="35">
        <v>1622979</v>
      </c>
      <c r="F1469" s="36">
        <v>1622979</v>
      </c>
      <c r="G1469" s="37">
        <f t="shared" si="67"/>
        <v>113608.53000000001</v>
      </c>
      <c r="H1469" s="38">
        <f>G1469*(1-'[1]Rapport Lottstift'!$Q$6)</f>
        <v>82717.330834124921</v>
      </c>
      <c r="I1469" s="39">
        <f t="shared" si="68"/>
        <v>81890.157525783667</v>
      </c>
      <c r="J1469" s="40">
        <f t="shared" si="69"/>
        <v>81890</v>
      </c>
      <c r="K1469" s="40">
        <v>81890</v>
      </c>
    </row>
    <row r="1470" spans="1:11" s="40" customFormat="1" x14ac:dyDescent="0.25">
      <c r="A1470" s="34" t="s">
        <v>947</v>
      </c>
      <c r="B1470" s="34" t="s">
        <v>4297</v>
      </c>
      <c r="C1470" s="34" t="s">
        <v>4298</v>
      </c>
      <c r="D1470" s="34" t="s">
        <v>4299</v>
      </c>
      <c r="E1470" s="35">
        <v>1622204</v>
      </c>
      <c r="F1470" s="36">
        <v>1622204</v>
      </c>
      <c r="G1470" s="37">
        <f t="shared" si="67"/>
        <v>113554.28000000001</v>
      </c>
      <c r="H1470" s="38">
        <f>G1470*(1-'[1]Rapport Lottstift'!$Q$6)</f>
        <v>82677.831905675179</v>
      </c>
      <c r="I1470" s="39">
        <f t="shared" si="68"/>
        <v>81851.053586618422</v>
      </c>
      <c r="J1470" s="40">
        <f t="shared" si="69"/>
        <v>81851</v>
      </c>
      <c r="K1470" s="40">
        <v>81851</v>
      </c>
    </row>
    <row r="1471" spans="1:11" s="40" customFormat="1" x14ac:dyDescent="0.25">
      <c r="A1471" s="34" t="s">
        <v>947</v>
      </c>
      <c r="B1471" s="34" t="s">
        <v>4300</v>
      </c>
      <c r="C1471" s="34" t="s">
        <v>4301</v>
      </c>
      <c r="D1471" s="34" t="s">
        <v>4302</v>
      </c>
      <c r="E1471" s="35">
        <v>1621024</v>
      </c>
      <c r="F1471" s="36">
        <v>1621024</v>
      </c>
      <c r="G1471" s="37">
        <f t="shared" si="67"/>
        <v>113471.68000000001</v>
      </c>
      <c r="H1471" s="38">
        <f>G1471*(1-'[1]Rapport Lottstift'!$Q$6)</f>
        <v>82617.69160171297</v>
      </c>
      <c r="I1471" s="39">
        <f t="shared" si="68"/>
        <v>81791.514685695845</v>
      </c>
      <c r="J1471" s="40">
        <f t="shared" si="69"/>
        <v>81791</v>
      </c>
      <c r="K1471" s="40">
        <v>81791</v>
      </c>
    </row>
    <row r="1472" spans="1:11" s="40" customFormat="1" x14ac:dyDescent="0.25">
      <c r="A1472" s="34" t="s">
        <v>947</v>
      </c>
      <c r="B1472" s="34" t="s">
        <v>4303</v>
      </c>
      <c r="C1472" s="34" t="s">
        <v>4304</v>
      </c>
      <c r="D1472" s="34" t="s">
        <v>4305</v>
      </c>
      <c r="E1472" s="35">
        <v>1618669</v>
      </c>
      <c r="F1472" s="36">
        <v>1618669</v>
      </c>
      <c r="G1472" s="37">
        <f t="shared" si="67"/>
        <v>113306.83000000002</v>
      </c>
      <c r="H1472" s="38">
        <f>G1472*(1-'[1]Rapport Lottstift'!$Q$6)</f>
        <v>82497.66582558502</v>
      </c>
      <c r="I1472" s="39">
        <f t="shared" si="68"/>
        <v>81672.689167329168</v>
      </c>
      <c r="J1472" s="40">
        <f t="shared" si="69"/>
        <v>81672</v>
      </c>
      <c r="K1472" s="40">
        <v>81672</v>
      </c>
    </row>
    <row r="1473" spans="1:11" s="40" customFormat="1" x14ac:dyDescent="0.25">
      <c r="A1473" s="34" t="s">
        <v>947</v>
      </c>
      <c r="B1473" s="34" t="s">
        <v>4306</v>
      </c>
      <c r="C1473" s="34" t="s">
        <v>4307</v>
      </c>
      <c r="D1473" s="34" t="s">
        <v>4308</v>
      </c>
      <c r="E1473" s="35">
        <v>1616708</v>
      </c>
      <c r="F1473" s="36">
        <v>1616708</v>
      </c>
      <c r="G1473" s="37">
        <f t="shared" si="67"/>
        <v>113169.56000000001</v>
      </c>
      <c r="H1473" s="38">
        <f>G1473*(1-'[1]Rapport Lottstift'!$Q$6)</f>
        <v>82397.720795017332</v>
      </c>
      <c r="I1473" s="39">
        <f t="shared" si="68"/>
        <v>81573.743587067162</v>
      </c>
      <c r="J1473" s="40">
        <f t="shared" si="69"/>
        <v>81573</v>
      </c>
      <c r="K1473" s="40">
        <v>81573</v>
      </c>
    </row>
    <row r="1474" spans="1:11" s="40" customFormat="1" x14ac:dyDescent="0.25">
      <c r="A1474" s="34" t="s">
        <v>947</v>
      </c>
      <c r="B1474" s="34" t="s">
        <v>4309</v>
      </c>
      <c r="C1474" s="34" t="s">
        <v>4310</v>
      </c>
      <c r="D1474" s="34" t="s">
        <v>4311</v>
      </c>
      <c r="E1474" s="35">
        <v>1615935</v>
      </c>
      <c r="F1474" s="36">
        <v>1615935</v>
      </c>
      <c r="G1474" s="37">
        <f t="shared" si="67"/>
        <v>113115.45000000001</v>
      </c>
      <c r="H1474" s="38">
        <f>G1474*(1-'[1]Rapport Lottstift'!$Q$6)</f>
        <v>82358.323799286169</v>
      </c>
      <c r="I1474" s="39">
        <f t="shared" si="68"/>
        <v>81534.740561293307</v>
      </c>
      <c r="J1474" s="40">
        <f t="shared" si="69"/>
        <v>81534</v>
      </c>
      <c r="K1474" s="40">
        <v>81534</v>
      </c>
    </row>
    <row r="1475" spans="1:11" s="40" customFormat="1" x14ac:dyDescent="0.25">
      <c r="A1475" s="34" t="s">
        <v>947</v>
      </c>
      <c r="B1475" s="34" t="s">
        <v>4312</v>
      </c>
      <c r="C1475" s="34" t="s">
        <v>4313</v>
      </c>
      <c r="D1475" s="34" t="s">
        <v>4314</v>
      </c>
      <c r="E1475" s="35">
        <v>1613200</v>
      </c>
      <c r="F1475" s="36">
        <v>1613200</v>
      </c>
      <c r="G1475" s="37">
        <f t="shared" si="67"/>
        <v>112924.00000000001</v>
      </c>
      <c r="H1475" s="38">
        <f>G1475*(1-'[1]Rapport Lottstift'!$Q$6)</f>
        <v>82218.930806628021</v>
      </c>
      <c r="I1475" s="39">
        <f t="shared" si="68"/>
        <v>81396.741498561736</v>
      </c>
      <c r="J1475" s="40">
        <f t="shared" si="69"/>
        <v>81396</v>
      </c>
      <c r="K1475" s="40">
        <v>81396</v>
      </c>
    </row>
    <row r="1476" spans="1:11" s="40" customFormat="1" x14ac:dyDescent="0.25">
      <c r="A1476" s="34" t="s">
        <v>947</v>
      </c>
      <c r="B1476" s="34" t="s">
        <v>4315</v>
      </c>
      <c r="C1476" s="34" t="s">
        <v>4316</v>
      </c>
      <c r="D1476" s="34" t="s">
        <v>4317</v>
      </c>
      <c r="E1476" s="35">
        <v>1611485</v>
      </c>
      <c r="F1476" s="36">
        <v>1611485</v>
      </c>
      <c r="G1476" s="37">
        <f t="shared" si="67"/>
        <v>112803.95000000001</v>
      </c>
      <c r="H1476" s="38">
        <f>G1476*(1-'[1]Rapport Lottstift'!$Q$6)</f>
        <v>82131.523500445663</v>
      </c>
      <c r="I1476" s="39">
        <f t="shared" si="68"/>
        <v>81310.208265441208</v>
      </c>
      <c r="J1476" s="40">
        <f t="shared" si="69"/>
        <v>81310</v>
      </c>
      <c r="K1476" s="40">
        <v>81310</v>
      </c>
    </row>
    <row r="1477" spans="1:11" s="40" customFormat="1" x14ac:dyDescent="0.25">
      <c r="A1477" s="34" t="s">
        <v>947</v>
      </c>
      <c r="B1477" s="34" t="s">
        <v>4318</v>
      </c>
      <c r="C1477" s="34" t="s">
        <v>4319</v>
      </c>
      <c r="D1477" s="34" t="s">
        <v>4320</v>
      </c>
      <c r="E1477" s="35">
        <v>1609951</v>
      </c>
      <c r="F1477" s="36">
        <v>1609951</v>
      </c>
      <c r="G1477" s="37">
        <f t="shared" si="67"/>
        <v>112696.57</v>
      </c>
      <c r="H1477" s="38">
        <f>G1477*(1-'[1]Rapport Lottstift'!$Q$6)</f>
        <v>82053.341105294807</v>
      </c>
      <c r="I1477" s="39">
        <f t="shared" si="68"/>
        <v>81232.807694241856</v>
      </c>
      <c r="J1477" s="40">
        <f t="shared" si="69"/>
        <v>81232</v>
      </c>
      <c r="K1477" s="40">
        <v>81232</v>
      </c>
    </row>
    <row r="1478" spans="1:11" s="40" customFormat="1" x14ac:dyDescent="0.25">
      <c r="A1478" s="34" t="s">
        <v>947</v>
      </c>
      <c r="B1478" s="34" t="s">
        <v>4321</v>
      </c>
      <c r="C1478" s="34" t="s">
        <v>4322</v>
      </c>
      <c r="D1478" s="34" t="s">
        <v>4323</v>
      </c>
      <c r="E1478" s="35">
        <v>1608953</v>
      </c>
      <c r="F1478" s="36">
        <v>1608953</v>
      </c>
      <c r="G1478" s="37">
        <f t="shared" ref="G1478:G1541" si="70">F1478*0.07</f>
        <v>112626.71</v>
      </c>
      <c r="H1478" s="38">
        <f>G1478*(1-'[1]Rapport Lottstift'!$Q$6)</f>
        <v>82002.476678723382</v>
      </c>
      <c r="I1478" s="39">
        <f t="shared" ref="I1478:I1541" si="71">H1478*0.99</f>
        <v>81182.45191193615</v>
      </c>
      <c r="J1478" s="40">
        <f t="shared" ref="J1478:J1541" si="72">INT(I1478)</f>
        <v>81182</v>
      </c>
      <c r="K1478" s="40">
        <v>81182</v>
      </c>
    </row>
    <row r="1479" spans="1:11" s="40" customFormat="1" x14ac:dyDescent="0.25">
      <c r="A1479" s="34" t="s">
        <v>947</v>
      </c>
      <c r="B1479" s="34" t="s">
        <v>4324</v>
      </c>
      <c r="C1479" s="34" t="s">
        <v>4325</v>
      </c>
      <c r="D1479" s="34" t="s">
        <v>4326</v>
      </c>
      <c r="E1479" s="35">
        <v>1601697</v>
      </c>
      <c r="F1479" s="36">
        <v>1601697</v>
      </c>
      <c r="G1479" s="37">
        <f t="shared" si="70"/>
        <v>112118.79000000001</v>
      </c>
      <c r="H1479" s="38">
        <f>G1479*(1-'[1]Rapport Lottstift'!$Q$6)</f>
        <v>81632.664775715137</v>
      </c>
      <c r="I1479" s="39">
        <f t="shared" si="71"/>
        <v>80816.338127957992</v>
      </c>
      <c r="J1479" s="40">
        <f t="shared" si="72"/>
        <v>80816</v>
      </c>
      <c r="K1479" s="40">
        <v>80816</v>
      </c>
    </row>
    <row r="1480" spans="1:11" s="40" customFormat="1" x14ac:dyDescent="0.25">
      <c r="A1480" s="34" t="s">
        <v>947</v>
      </c>
      <c r="B1480" s="34" t="s">
        <v>4327</v>
      </c>
      <c r="C1480" s="34" t="s">
        <v>4328</v>
      </c>
      <c r="D1480" s="34" t="s">
        <v>4329</v>
      </c>
      <c r="E1480" s="35">
        <v>1598970</v>
      </c>
      <c r="F1480" s="36">
        <v>1598970</v>
      </c>
      <c r="G1480" s="37">
        <f t="shared" si="70"/>
        <v>111927.90000000001</v>
      </c>
      <c r="H1480" s="38">
        <f>G1480*(1-'[1]Rapport Lottstift'!$Q$6)</f>
        <v>81493.679513931318</v>
      </c>
      <c r="I1480" s="39">
        <f t="shared" si="71"/>
        <v>80678.742718792011</v>
      </c>
      <c r="J1480" s="40">
        <f t="shared" si="72"/>
        <v>80678</v>
      </c>
      <c r="K1480" s="40">
        <v>80678</v>
      </c>
    </row>
    <row r="1481" spans="1:11" s="40" customFormat="1" x14ac:dyDescent="0.25">
      <c r="A1481" s="34" t="s">
        <v>947</v>
      </c>
      <c r="B1481" s="34" t="s">
        <v>4330</v>
      </c>
      <c r="C1481" s="34" t="s">
        <v>4331</v>
      </c>
      <c r="D1481" s="34" t="s">
        <v>4332</v>
      </c>
      <c r="E1481" s="35">
        <v>1598548</v>
      </c>
      <c r="F1481" s="36">
        <v>1598548</v>
      </c>
      <c r="G1481" s="37">
        <f t="shared" si="70"/>
        <v>111898.36000000002</v>
      </c>
      <c r="H1481" s="38">
        <f>G1481*(1-'[1]Rapport Lottstift'!$Q$6)</f>
        <v>81472.17171031094</v>
      </c>
      <c r="I1481" s="39">
        <f t="shared" si="71"/>
        <v>80657.449993207832</v>
      </c>
      <c r="J1481" s="40">
        <f t="shared" si="72"/>
        <v>80657</v>
      </c>
      <c r="K1481" s="40">
        <v>80657</v>
      </c>
    </row>
    <row r="1482" spans="1:11" s="40" customFormat="1" x14ac:dyDescent="0.25">
      <c r="A1482" s="34" t="s">
        <v>947</v>
      </c>
      <c r="B1482" s="34" t="s">
        <v>4333</v>
      </c>
      <c r="C1482" s="34" t="s">
        <v>4334</v>
      </c>
      <c r="D1482" s="34" t="s">
        <v>4335</v>
      </c>
      <c r="E1482" s="35">
        <v>1595162</v>
      </c>
      <c r="F1482" s="36">
        <v>1595162</v>
      </c>
      <c r="G1482" s="37">
        <f t="shared" si="70"/>
        <v>111661.34000000001</v>
      </c>
      <c r="H1482" s="38">
        <f>G1482*(1-'[1]Rapport Lottstift'!$Q$6)</f>
        <v>81299.599617754997</v>
      </c>
      <c r="I1482" s="39">
        <f t="shared" si="71"/>
        <v>80486.603621577451</v>
      </c>
      <c r="J1482" s="40">
        <f t="shared" si="72"/>
        <v>80486</v>
      </c>
      <c r="K1482" s="40">
        <v>80486</v>
      </c>
    </row>
    <row r="1483" spans="1:11" s="40" customFormat="1" x14ac:dyDescent="0.25">
      <c r="A1483" s="34" t="s">
        <v>947</v>
      </c>
      <c r="B1483" s="34" t="s">
        <v>4336</v>
      </c>
      <c r="C1483" s="34" t="s">
        <v>4337</v>
      </c>
      <c r="D1483" s="34" t="s">
        <v>4338</v>
      </c>
      <c r="E1483" s="35">
        <v>1594089</v>
      </c>
      <c r="F1483" s="36">
        <v>1594089</v>
      </c>
      <c r="G1483" s="37">
        <f t="shared" si="70"/>
        <v>111586.23000000001</v>
      </c>
      <c r="H1483" s="38">
        <f>G1483*(1-'[1]Rapport Lottstift'!$Q$6)</f>
        <v>81244.912714236823</v>
      </c>
      <c r="I1483" s="39">
        <f t="shared" si="71"/>
        <v>80432.463587094448</v>
      </c>
      <c r="J1483" s="40">
        <f t="shared" si="72"/>
        <v>80432</v>
      </c>
      <c r="K1483" s="40">
        <v>80432</v>
      </c>
    </row>
    <row r="1484" spans="1:11" s="40" customFormat="1" x14ac:dyDescent="0.25">
      <c r="A1484" s="34" t="s">
        <v>947</v>
      </c>
      <c r="B1484" s="34" t="s">
        <v>4339</v>
      </c>
      <c r="C1484" s="34" t="s">
        <v>4340</v>
      </c>
      <c r="D1484" s="34" t="s">
        <v>4341</v>
      </c>
      <c r="E1484" s="35">
        <v>1593017</v>
      </c>
      <c r="F1484" s="36">
        <v>1593017</v>
      </c>
      <c r="G1484" s="37">
        <f t="shared" si="70"/>
        <v>111511.19000000002</v>
      </c>
      <c r="H1484" s="38">
        <f>G1484*(1-'[1]Rapport Lottstift'!$Q$6)</f>
        <v>81190.276777077946</v>
      </c>
      <c r="I1484" s="39">
        <f t="shared" si="71"/>
        <v>80378.374009307168</v>
      </c>
      <c r="J1484" s="40">
        <f t="shared" si="72"/>
        <v>80378</v>
      </c>
      <c r="K1484" s="40">
        <v>80378</v>
      </c>
    </row>
    <row r="1485" spans="1:11" s="40" customFormat="1" x14ac:dyDescent="0.25">
      <c r="A1485" s="34" t="s">
        <v>947</v>
      </c>
      <c r="B1485" s="34" t="s">
        <v>4342</v>
      </c>
      <c r="C1485" s="34" t="s">
        <v>4343</v>
      </c>
      <c r="D1485" s="34" t="s">
        <v>4344</v>
      </c>
      <c r="E1485" s="35">
        <v>1592419</v>
      </c>
      <c r="F1485" s="36">
        <v>1592419</v>
      </c>
      <c r="G1485" s="37">
        <f t="shared" si="70"/>
        <v>111469.33000000002</v>
      </c>
      <c r="H1485" s="38">
        <f>G1485*(1-'[1]Rapport Lottstift'!$Q$6)</f>
        <v>81159.79889422252</v>
      </c>
      <c r="I1485" s="39">
        <f t="shared" si="71"/>
        <v>80348.20090528029</v>
      </c>
      <c r="J1485" s="40">
        <f t="shared" si="72"/>
        <v>80348</v>
      </c>
      <c r="K1485" s="40">
        <v>80348</v>
      </c>
    </row>
    <row r="1486" spans="1:11" s="40" customFormat="1" x14ac:dyDescent="0.25">
      <c r="A1486" s="34" t="s">
        <v>947</v>
      </c>
      <c r="B1486" s="34" t="s">
        <v>4345</v>
      </c>
      <c r="C1486" s="34" t="s">
        <v>4346</v>
      </c>
      <c r="D1486" s="34" t="s">
        <v>4347</v>
      </c>
      <c r="E1486" s="35">
        <v>1591221</v>
      </c>
      <c r="F1486" s="36">
        <v>1591221</v>
      </c>
      <c r="G1486" s="37">
        <f t="shared" si="70"/>
        <v>111385.47000000002</v>
      </c>
      <c r="H1486" s="38">
        <f>G1486*(1-'[1]Rapport Lottstift'!$Q$6)</f>
        <v>81098.741195793104</v>
      </c>
      <c r="I1486" s="39">
        <f t="shared" si="71"/>
        <v>80287.753783835171</v>
      </c>
      <c r="J1486" s="40">
        <f t="shared" si="72"/>
        <v>80287</v>
      </c>
      <c r="K1486" s="40">
        <v>80287</v>
      </c>
    </row>
    <row r="1487" spans="1:11" s="40" customFormat="1" x14ac:dyDescent="0.25">
      <c r="A1487" s="34" t="s">
        <v>947</v>
      </c>
      <c r="B1487" s="34" t="s">
        <v>4348</v>
      </c>
      <c r="C1487" s="34" t="s">
        <v>4349</v>
      </c>
      <c r="D1487" s="34" t="s">
        <v>4350</v>
      </c>
      <c r="E1487" s="35">
        <v>1589407</v>
      </c>
      <c r="F1487" s="36">
        <v>1589407</v>
      </c>
      <c r="G1487" s="37">
        <f t="shared" si="70"/>
        <v>111258.49</v>
      </c>
      <c r="H1487" s="38">
        <f>G1487*(1-'[1]Rapport Lottstift'!$Q$6)</f>
        <v>81006.288220041039</v>
      </c>
      <c r="I1487" s="39">
        <f t="shared" si="71"/>
        <v>80196.225337840631</v>
      </c>
      <c r="J1487" s="40">
        <f t="shared" si="72"/>
        <v>80196</v>
      </c>
      <c r="K1487" s="40">
        <v>80196</v>
      </c>
    </row>
    <row r="1488" spans="1:11" s="40" customFormat="1" x14ac:dyDescent="0.25">
      <c r="A1488" s="34" t="s">
        <v>947</v>
      </c>
      <c r="B1488" s="34" t="s">
        <v>4351</v>
      </c>
      <c r="C1488" s="34" t="s">
        <v>4352</v>
      </c>
      <c r="D1488" s="34" t="s">
        <v>4353</v>
      </c>
      <c r="E1488" s="35">
        <v>1587643</v>
      </c>
      <c r="F1488" s="36">
        <v>1587643</v>
      </c>
      <c r="G1488" s="37">
        <f t="shared" si="70"/>
        <v>111135.01000000001</v>
      </c>
      <c r="H1488" s="38">
        <f>G1488*(1-'[1]Rapport Lottstift'!$Q$6)</f>
        <v>80916.383562253483</v>
      </c>
      <c r="I1488" s="39">
        <f t="shared" si="71"/>
        <v>80107.219726630952</v>
      </c>
      <c r="J1488" s="40">
        <f t="shared" si="72"/>
        <v>80107</v>
      </c>
      <c r="K1488" s="40">
        <v>80107</v>
      </c>
    </row>
    <row r="1489" spans="1:11" s="40" customFormat="1" x14ac:dyDescent="0.25">
      <c r="A1489" s="34" t="s">
        <v>947</v>
      </c>
      <c r="B1489" s="34" t="s">
        <v>4354</v>
      </c>
      <c r="C1489" s="34" t="s">
        <v>4355</v>
      </c>
      <c r="D1489" s="34" t="s">
        <v>4356</v>
      </c>
      <c r="E1489" s="35">
        <v>1585568</v>
      </c>
      <c r="F1489" s="36">
        <v>1585568</v>
      </c>
      <c r="G1489" s="37">
        <f t="shared" si="70"/>
        <v>110989.76000000001</v>
      </c>
      <c r="H1489" s="38">
        <f>G1489*(1-'[1]Rapport Lottstift'!$Q$6)</f>
        <v>80810.628366726727</v>
      </c>
      <c r="I1489" s="39">
        <f t="shared" si="71"/>
        <v>80002.522083059463</v>
      </c>
      <c r="J1489" s="40">
        <f t="shared" si="72"/>
        <v>80002</v>
      </c>
      <c r="K1489" s="40">
        <v>80002</v>
      </c>
    </row>
    <row r="1490" spans="1:11" s="40" customFormat="1" x14ac:dyDescent="0.25">
      <c r="A1490" s="34" t="s">
        <v>947</v>
      </c>
      <c r="B1490" s="34" t="s">
        <v>4357</v>
      </c>
      <c r="C1490" s="34" t="s">
        <v>4358</v>
      </c>
      <c r="D1490" s="34" t="s">
        <v>4359</v>
      </c>
      <c r="E1490" s="35">
        <v>1583046</v>
      </c>
      <c r="F1490" s="36">
        <v>1583046</v>
      </c>
      <c r="G1490" s="37">
        <f t="shared" si="70"/>
        <v>110813.22000000002</v>
      </c>
      <c r="H1490" s="38">
        <f>G1490*(1-'[1]Rapport Lottstift'!$Q$6)</f>
        <v>80682.091208597354</v>
      </c>
      <c r="I1490" s="39">
        <f t="shared" si="71"/>
        <v>79875.270296511386</v>
      </c>
      <c r="J1490" s="40">
        <f t="shared" si="72"/>
        <v>79875</v>
      </c>
      <c r="K1490" s="40">
        <v>79875</v>
      </c>
    </row>
    <row r="1491" spans="1:11" s="40" customFormat="1" x14ac:dyDescent="0.25">
      <c r="A1491" s="34" t="s">
        <v>947</v>
      </c>
      <c r="B1491" s="34" t="s">
        <v>4360</v>
      </c>
      <c r="C1491" s="34" t="s">
        <v>4361</v>
      </c>
      <c r="D1491" s="34" t="s">
        <v>4362</v>
      </c>
      <c r="E1491" s="35">
        <v>1580536</v>
      </c>
      <c r="F1491" s="36">
        <v>1580536</v>
      </c>
      <c r="G1491" s="37">
        <f t="shared" si="70"/>
        <v>110637.52</v>
      </c>
      <c r="H1491" s="38">
        <f>G1491*(1-'[1]Rapport Lottstift'!$Q$6)</f>
        <v>80554.165646779453</v>
      </c>
      <c r="I1491" s="39">
        <f t="shared" si="71"/>
        <v>79748.623990311651</v>
      </c>
      <c r="J1491" s="40">
        <f t="shared" si="72"/>
        <v>79748</v>
      </c>
      <c r="K1491" s="40">
        <v>79748</v>
      </c>
    </row>
    <row r="1492" spans="1:11" s="40" customFormat="1" x14ac:dyDescent="0.25">
      <c r="A1492" s="34" t="s">
        <v>947</v>
      </c>
      <c r="B1492" s="34" t="s">
        <v>4363</v>
      </c>
      <c r="C1492" s="34" t="s">
        <v>4364</v>
      </c>
      <c r="D1492" s="34" t="s">
        <v>4365</v>
      </c>
      <c r="E1492" s="35">
        <v>1580056</v>
      </c>
      <c r="F1492" s="36">
        <v>1580056</v>
      </c>
      <c r="G1492" s="37">
        <f t="shared" si="70"/>
        <v>110603.92000000001</v>
      </c>
      <c r="H1492" s="38">
        <f>G1492*(1-'[1]Rapport Lottstift'!$Q$6)</f>
        <v>80529.701794320252</v>
      </c>
      <c r="I1492" s="39">
        <f t="shared" si="71"/>
        <v>79724.40477637705</v>
      </c>
      <c r="J1492" s="40">
        <f t="shared" si="72"/>
        <v>79724</v>
      </c>
      <c r="K1492" s="40">
        <v>79724</v>
      </c>
    </row>
    <row r="1493" spans="1:11" s="40" customFormat="1" x14ac:dyDescent="0.25">
      <c r="A1493" s="34" t="s">
        <v>947</v>
      </c>
      <c r="B1493" s="34" t="s">
        <v>4366</v>
      </c>
      <c r="C1493" s="34" t="s">
        <v>4367</v>
      </c>
      <c r="D1493" s="34" t="s">
        <v>4368</v>
      </c>
      <c r="E1493" s="35">
        <v>1405812</v>
      </c>
      <c r="F1493" s="36">
        <v>1405812</v>
      </c>
      <c r="G1493" s="37">
        <f t="shared" si="70"/>
        <v>98406.840000000011</v>
      </c>
      <c r="H1493" s="38">
        <f>G1493*(1-'[1]Rapport Lottstift'!$Q$6)</f>
        <v>71649.119486193493</v>
      </c>
      <c r="I1493" s="39">
        <f t="shared" si="71"/>
        <v>70932.628291331552</v>
      </c>
      <c r="J1493" s="40">
        <f t="shared" si="72"/>
        <v>70932</v>
      </c>
      <c r="K1493" s="40">
        <v>70932</v>
      </c>
    </row>
    <row r="1494" spans="1:11" s="40" customFormat="1" x14ac:dyDescent="0.25">
      <c r="A1494" s="34" t="s">
        <v>947</v>
      </c>
      <c r="B1494" s="34" t="s">
        <v>4369</v>
      </c>
      <c r="C1494" s="34" t="s">
        <v>4370</v>
      </c>
      <c r="D1494" s="34" t="s">
        <v>4371</v>
      </c>
      <c r="E1494" s="35">
        <v>1578563</v>
      </c>
      <c r="F1494" s="36">
        <v>1578563</v>
      </c>
      <c r="G1494" s="37">
        <f t="shared" si="70"/>
        <v>110499.41</v>
      </c>
      <c r="H1494" s="38">
        <f>G1494*(1-'[1]Rapport Lottstift'!$Q$6)</f>
        <v>80453.609019900279</v>
      </c>
      <c r="I1494" s="39">
        <f t="shared" si="71"/>
        <v>79649.072929701273</v>
      </c>
      <c r="J1494" s="40">
        <f t="shared" si="72"/>
        <v>79649</v>
      </c>
      <c r="K1494" s="40">
        <v>79649</v>
      </c>
    </row>
    <row r="1495" spans="1:11" s="40" customFormat="1" x14ac:dyDescent="0.25">
      <c r="A1495" s="34" t="s">
        <v>947</v>
      </c>
      <c r="B1495" s="34" t="s">
        <v>4372</v>
      </c>
      <c r="C1495" s="34" t="s">
        <v>4373</v>
      </c>
      <c r="D1495" s="34" t="s">
        <v>4374</v>
      </c>
      <c r="E1495" s="35">
        <v>1578312</v>
      </c>
      <c r="F1495" s="36">
        <v>1578312</v>
      </c>
      <c r="G1495" s="37">
        <f t="shared" si="70"/>
        <v>110481.84000000001</v>
      </c>
      <c r="H1495" s="38">
        <f>G1495*(1-'[1]Rapport Lottstift'!$Q$6)</f>
        <v>80440.816463718496</v>
      </c>
      <c r="I1495" s="39">
        <f t="shared" si="71"/>
        <v>79636.408299081304</v>
      </c>
      <c r="J1495" s="40">
        <f t="shared" si="72"/>
        <v>79636</v>
      </c>
      <c r="K1495" s="40">
        <v>79636</v>
      </c>
    </row>
    <row r="1496" spans="1:11" s="40" customFormat="1" x14ac:dyDescent="0.25">
      <c r="A1496" s="34" t="s">
        <v>947</v>
      </c>
      <c r="B1496" s="34" t="s">
        <v>4375</v>
      </c>
      <c r="C1496" s="34" t="s">
        <v>4376</v>
      </c>
      <c r="D1496" s="34" t="s">
        <v>4377</v>
      </c>
      <c r="E1496" s="35">
        <v>1578000</v>
      </c>
      <c r="F1496" s="36">
        <v>1578000</v>
      </c>
      <c r="G1496" s="37">
        <f t="shared" si="70"/>
        <v>110460.00000000001</v>
      </c>
      <c r="H1496" s="38">
        <f>G1496*(1-'[1]Rapport Lottstift'!$Q$6)</f>
        <v>80424.914959620015</v>
      </c>
      <c r="I1496" s="39">
        <f t="shared" si="71"/>
        <v>79620.665810023813</v>
      </c>
      <c r="J1496" s="40">
        <f t="shared" si="72"/>
        <v>79620</v>
      </c>
      <c r="K1496" s="40">
        <v>79620</v>
      </c>
    </row>
    <row r="1497" spans="1:11" s="40" customFormat="1" x14ac:dyDescent="0.25">
      <c r="A1497" s="34" t="s">
        <v>947</v>
      </c>
      <c r="B1497" s="34" t="s">
        <v>4378</v>
      </c>
      <c r="C1497" s="34" t="s">
        <v>4379</v>
      </c>
      <c r="D1497" s="34" t="s">
        <v>4380</v>
      </c>
      <c r="E1497" s="35">
        <v>1575049</v>
      </c>
      <c r="F1497" s="36">
        <v>1575049</v>
      </c>
      <c r="G1497" s="37">
        <f t="shared" si="70"/>
        <v>110253.43000000001</v>
      </c>
      <c r="H1497" s="38">
        <f>G1497*(1-'[1]Rapport Lottstift'!$Q$6)</f>
        <v>80274.513233355217</v>
      </c>
      <c r="I1497" s="39">
        <f t="shared" si="71"/>
        <v>79471.768101021662</v>
      </c>
      <c r="J1497" s="40">
        <f t="shared" si="72"/>
        <v>79471</v>
      </c>
      <c r="K1497" s="40">
        <v>79471</v>
      </c>
    </row>
    <row r="1498" spans="1:11" s="40" customFormat="1" x14ac:dyDescent="0.25">
      <c r="A1498" s="34" t="s">
        <v>947</v>
      </c>
      <c r="B1498" s="34" t="s">
        <v>4381</v>
      </c>
      <c r="C1498" s="34" t="s">
        <v>4382</v>
      </c>
      <c r="D1498" s="34" t="s">
        <v>4383</v>
      </c>
      <c r="E1498" s="35">
        <v>1574980</v>
      </c>
      <c r="F1498" s="36">
        <v>1574980</v>
      </c>
      <c r="G1498" s="37">
        <f t="shared" si="70"/>
        <v>110248.6</v>
      </c>
      <c r="H1498" s="38">
        <f>G1498*(1-'[1]Rapport Lottstift'!$Q$6)</f>
        <v>80270.996554564204</v>
      </c>
      <c r="I1498" s="39">
        <f t="shared" si="71"/>
        <v>79468.286589018564</v>
      </c>
      <c r="J1498" s="40">
        <f t="shared" si="72"/>
        <v>79468</v>
      </c>
      <c r="K1498" s="40">
        <v>79468</v>
      </c>
    </row>
    <row r="1499" spans="1:11" s="40" customFormat="1" x14ac:dyDescent="0.25">
      <c r="A1499" s="34" t="s">
        <v>947</v>
      </c>
      <c r="B1499" s="34" t="s">
        <v>4384</v>
      </c>
      <c r="C1499" s="34" t="s">
        <v>4385</v>
      </c>
      <c r="D1499" s="34" t="s">
        <v>4386</v>
      </c>
      <c r="E1499" s="35">
        <v>1574353</v>
      </c>
      <c r="F1499" s="36">
        <v>1574353</v>
      </c>
      <c r="G1499" s="37">
        <f t="shared" si="70"/>
        <v>110204.71</v>
      </c>
      <c r="H1499" s="38">
        <f>G1499*(1-'[1]Rapport Lottstift'!$Q$6)</f>
        <v>80239.040647289381</v>
      </c>
      <c r="I1499" s="39">
        <f t="shared" si="71"/>
        <v>79436.650240816482</v>
      </c>
      <c r="J1499" s="40">
        <f t="shared" si="72"/>
        <v>79436</v>
      </c>
      <c r="K1499" s="40">
        <v>79436</v>
      </c>
    </row>
    <row r="1500" spans="1:11" s="40" customFormat="1" x14ac:dyDescent="0.25">
      <c r="A1500" s="34" t="s">
        <v>947</v>
      </c>
      <c r="B1500" s="34" t="s">
        <v>4387</v>
      </c>
      <c r="C1500" s="34" t="s">
        <v>4388</v>
      </c>
      <c r="D1500" s="34" t="s">
        <v>4389</v>
      </c>
      <c r="E1500" s="35">
        <v>1573352</v>
      </c>
      <c r="F1500" s="36">
        <v>1573352</v>
      </c>
      <c r="G1500" s="37">
        <f t="shared" si="70"/>
        <v>110134.64000000001</v>
      </c>
      <c r="H1500" s="38">
        <f>G1500*(1-'[1]Rapport Lottstift'!$Q$6)</f>
        <v>80188.023321640096</v>
      </c>
      <c r="I1500" s="39">
        <f t="shared" si="71"/>
        <v>79386.143088423691</v>
      </c>
      <c r="J1500" s="40">
        <f t="shared" si="72"/>
        <v>79386</v>
      </c>
      <c r="K1500" s="40">
        <v>79386</v>
      </c>
    </row>
    <row r="1501" spans="1:11" s="40" customFormat="1" x14ac:dyDescent="0.25">
      <c r="A1501" s="34" t="s">
        <v>947</v>
      </c>
      <c r="B1501" s="34" t="s">
        <v>4390</v>
      </c>
      <c r="C1501" s="34" t="s">
        <v>4391</v>
      </c>
      <c r="D1501" s="34" t="s">
        <v>4392</v>
      </c>
      <c r="E1501" s="35">
        <v>1571319</v>
      </c>
      <c r="F1501" s="36">
        <v>1571319</v>
      </c>
      <c r="G1501" s="37">
        <f t="shared" si="70"/>
        <v>109992.33000000002</v>
      </c>
      <c r="H1501" s="38">
        <f>G1501*(1-'[1]Rapport Lottstift'!$Q$6)</f>
        <v>80084.40871320352</v>
      </c>
      <c r="I1501" s="39">
        <f t="shared" si="71"/>
        <v>79283.564626071486</v>
      </c>
      <c r="J1501" s="40">
        <f t="shared" si="72"/>
        <v>79283</v>
      </c>
      <c r="K1501" s="40">
        <v>79283</v>
      </c>
    </row>
    <row r="1502" spans="1:11" s="40" customFormat="1" x14ac:dyDescent="0.25">
      <c r="A1502" s="34" t="s">
        <v>947</v>
      </c>
      <c r="B1502" s="34" t="s">
        <v>4393</v>
      </c>
      <c r="C1502" s="34" t="s">
        <v>4394</v>
      </c>
      <c r="D1502" s="34" t="s">
        <v>4395</v>
      </c>
      <c r="E1502" s="35">
        <v>1569686</v>
      </c>
      <c r="F1502" s="36">
        <v>1569686</v>
      </c>
      <c r="G1502" s="37">
        <f t="shared" si="70"/>
        <v>109878.02</v>
      </c>
      <c r="H1502" s="38">
        <f>G1502*(1-'[1]Rapport Lottstift'!$Q$6)</f>
        <v>80001.180648482943</v>
      </c>
      <c r="I1502" s="39">
        <f t="shared" si="71"/>
        <v>79201.168841998107</v>
      </c>
      <c r="J1502" s="40">
        <f t="shared" si="72"/>
        <v>79201</v>
      </c>
      <c r="K1502" s="40">
        <v>79201</v>
      </c>
    </row>
    <row r="1503" spans="1:11" s="40" customFormat="1" x14ac:dyDescent="0.25">
      <c r="A1503" s="34" t="s">
        <v>947</v>
      </c>
      <c r="B1503" s="34" t="s">
        <v>4396</v>
      </c>
      <c r="C1503" s="34" t="s">
        <v>4397</v>
      </c>
      <c r="D1503" s="34" t="s">
        <v>4398</v>
      </c>
      <c r="E1503" s="35">
        <v>1569073</v>
      </c>
      <c r="F1503" s="36">
        <v>1569073</v>
      </c>
      <c r="G1503" s="37">
        <f t="shared" si="70"/>
        <v>109835.11000000002</v>
      </c>
      <c r="H1503" s="38">
        <f>G1503*(1-'[1]Rapport Lottstift'!$Q$6)</f>
        <v>79969.938270238184</v>
      </c>
      <c r="I1503" s="39">
        <f t="shared" si="71"/>
        <v>79170.238887535801</v>
      </c>
      <c r="J1503" s="40">
        <f t="shared" si="72"/>
        <v>79170</v>
      </c>
      <c r="K1503" s="40">
        <v>79170</v>
      </c>
    </row>
    <row r="1504" spans="1:11" s="40" customFormat="1" x14ac:dyDescent="0.25">
      <c r="A1504" s="34" t="s">
        <v>947</v>
      </c>
      <c r="B1504" s="34" t="s">
        <v>4399</v>
      </c>
      <c r="C1504" s="34" t="s">
        <v>4400</v>
      </c>
      <c r="D1504" s="34" t="s">
        <v>4401</v>
      </c>
      <c r="E1504" s="35">
        <v>1566095</v>
      </c>
      <c r="F1504" s="36">
        <v>1566095</v>
      </c>
      <c r="G1504" s="37">
        <f t="shared" si="70"/>
        <v>109626.65000000001</v>
      </c>
      <c r="H1504" s="38">
        <f>G1504*(1-'[1]Rapport Lottstift'!$Q$6)</f>
        <v>79818.160452272554</v>
      </c>
      <c r="I1504" s="39">
        <f t="shared" si="71"/>
        <v>79019.978847749822</v>
      </c>
      <c r="J1504" s="40">
        <f t="shared" si="72"/>
        <v>79019</v>
      </c>
      <c r="K1504" s="40">
        <v>79019</v>
      </c>
    </row>
    <row r="1505" spans="1:11" s="40" customFormat="1" x14ac:dyDescent="0.25">
      <c r="A1505" s="34" t="s">
        <v>947</v>
      </c>
      <c r="B1505" s="34" t="s">
        <v>4402</v>
      </c>
      <c r="C1505" s="34" t="s">
        <v>4403</v>
      </c>
      <c r="D1505" s="34" t="s">
        <v>4404</v>
      </c>
      <c r="E1505" s="35">
        <v>1565839</v>
      </c>
      <c r="F1505" s="36">
        <v>1565839</v>
      </c>
      <c r="G1505" s="37">
        <f t="shared" si="70"/>
        <v>109608.73000000001</v>
      </c>
      <c r="H1505" s="38">
        <f>G1505*(1-'[1]Rapport Lottstift'!$Q$6)</f>
        <v>79805.113064294317</v>
      </c>
      <c r="I1505" s="39">
        <f t="shared" si="71"/>
        <v>79007.061933651377</v>
      </c>
      <c r="J1505" s="40">
        <f t="shared" si="72"/>
        <v>79007</v>
      </c>
      <c r="K1505" s="40">
        <v>79007</v>
      </c>
    </row>
    <row r="1506" spans="1:11" s="40" customFormat="1" x14ac:dyDescent="0.25">
      <c r="A1506" s="34" t="s">
        <v>947</v>
      </c>
      <c r="B1506" s="34" t="s">
        <v>4405</v>
      </c>
      <c r="C1506" s="34" t="s">
        <v>4406</v>
      </c>
      <c r="D1506" s="34" t="s">
        <v>4407</v>
      </c>
      <c r="E1506" s="35">
        <v>1563387</v>
      </c>
      <c r="F1506" s="36">
        <v>1563387</v>
      </c>
      <c r="G1506" s="37">
        <f t="shared" si="70"/>
        <v>109437.09000000001</v>
      </c>
      <c r="H1506" s="38">
        <f>G1506*(1-'[1]Rapport Lottstift'!$Q$6)</f>
        <v>79680.143551315239</v>
      </c>
      <c r="I1506" s="39">
        <f t="shared" si="71"/>
        <v>78883.342115802079</v>
      </c>
      <c r="J1506" s="40">
        <f t="shared" si="72"/>
        <v>78883</v>
      </c>
      <c r="K1506" s="40">
        <v>78883</v>
      </c>
    </row>
    <row r="1507" spans="1:11" s="40" customFormat="1" x14ac:dyDescent="0.25">
      <c r="A1507" s="34" t="s">
        <v>947</v>
      </c>
      <c r="B1507" s="34" t="s">
        <v>4408</v>
      </c>
      <c r="C1507" s="34" t="s">
        <v>4409</v>
      </c>
      <c r="D1507" s="34" t="s">
        <v>4410</v>
      </c>
      <c r="E1507" s="35">
        <v>1563260</v>
      </c>
      <c r="F1507" s="36">
        <v>1563260</v>
      </c>
      <c r="G1507" s="37">
        <f t="shared" si="70"/>
        <v>109428.20000000001</v>
      </c>
      <c r="H1507" s="38">
        <f>G1507*(1-'[1]Rapport Lottstift'!$Q$6)</f>
        <v>79673.670823685417</v>
      </c>
      <c r="I1507" s="39">
        <f t="shared" si="71"/>
        <v>78876.934115448559</v>
      </c>
      <c r="J1507" s="40">
        <f t="shared" si="72"/>
        <v>78876</v>
      </c>
      <c r="K1507" s="40">
        <v>78876</v>
      </c>
    </row>
    <row r="1508" spans="1:11" s="40" customFormat="1" x14ac:dyDescent="0.25">
      <c r="A1508" s="34" t="s">
        <v>947</v>
      </c>
      <c r="B1508" s="34" t="s">
        <v>4411</v>
      </c>
      <c r="C1508" s="34" t="s">
        <v>4412</v>
      </c>
      <c r="D1508" s="34" t="s">
        <v>4413</v>
      </c>
      <c r="E1508" s="35">
        <v>1562898</v>
      </c>
      <c r="F1508" s="36">
        <v>1562898</v>
      </c>
      <c r="G1508" s="37">
        <f t="shared" si="70"/>
        <v>109402.86000000002</v>
      </c>
      <c r="H1508" s="38">
        <f>G1508*(1-'[1]Rapport Lottstift'!$Q$6)</f>
        <v>79655.221001622442</v>
      </c>
      <c r="I1508" s="39">
        <f t="shared" si="71"/>
        <v>78858.668791606222</v>
      </c>
      <c r="J1508" s="40">
        <f t="shared" si="72"/>
        <v>78858</v>
      </c>
      <c r="K1508" s="40">
        <v>78858</v>
      </c>
    </row>
    <row r="1509" spans="1:11" s="40" customFormat="1" x14ac:dyDescent="0.25">
      <c r="A1509" s="34" t="s">
        <v>947</v>
      </c>
      <c r="B1509" s="34" t="s">
        <v>4414</v>
      </c>
      <c r="C1509" s="34" t="s">
        <v>4415</v>
      </c>
      <c r="D1509" s="34" t="s">
        <v>4416</v>
      </c>
      <c r="E1509" s="35">
        <v>1560319</v>
      </c>
      <c r="F1509" s="36">
        <v>1560319</v>
      </c>
      <c r="G1509" s="37">
        <f t="shared" si="70"/>
        <v>109222.33000000002</v>
      </c>
      <c r="H1509" s="38">
        <f>G1509*(1-'[1]Rapport Lottstift'!$Q$6)</f>
        <v>79523.778761013527</v>
      </c>
      <c r="I1509" s="39">
        <f t="shared" si="71"/>
        <v>78728.540973403389</v>
      </c>
      <c r="J1509" s="40">
        <f t="shared" si="72"/>
        <v>78728</v>
      </c>
      <c r="K1509" s="40">
        <v>78728</v>
      </c>
    </row>
    <row r="1510" spans="1:11" s="40" customFormat="1" x14ac:dyDescent="0.25">
      <c r="A1510" s="34" t="s">
        <v>947</v>
      </c>
      <c r="B1510" s="34" t="s">
        <v>4417</v>
      </c>
      <c r="C1510" s="34" t="s">
        <v>4418</v>
      </c>
      <c r="D1510" s="34" t="s">
        <v>4419</v>
      </c>
      <c r="E1510" s="35">
        <v>1559515</v>
      </c>
      <c r="F1510" s="36">
        <v>1559515</v>
      </c>
      <c r="G1510" s="37">
        <f t="shared" si="70"/>
        <v>109166.05000000002</v>
      </c>
      <c r="H1510" s="38">
        <f>G1510*(1-'[1]Rapport Lottstift'!$Q$6)</f>
        <v>79482.801808144373</v>
      </c>
      <c r="I1510" s="39">
        <f t="shared" si="71"/>
        <v>78687.973790062926</v>
      </c>
      <c r="J1510" s="40">
        <f t="shared" si="72"/>
        <v>78687</v>
      </c>
      <c r="K1510" s="40">
        <v>78687</v>
      </c>
    </row>
    <row r="1511" spans="1:11" s="40" customFormat="1" x14ac:dyDescent="0.25">
      <c r="A1511" s="34" t="s">
        <v>947</v>
      </c>
      <c r="B1511" s="34" t="s">
        <v>4420</v>
      </c>
      <c r="C1511" s="34" t="s">
        <v>4421</v>
      </c>
      <c r="D1511" s="34" t="s">
        <v>4422</v>
      </c>
      <c r="E1511" s="35">
        <v>1557967</v>
      </c>
      <c r="F1511" s="36">
        <v>1557967</v>
      </c>
      <c r="G1511" s="37">
        <f t="shared" si="70"/>
        <v>109057.69000000002</v>
      </c>
      <c r="H1511" s="38">
        <f>G1511*(1-'[1]Rapport Lottstift'!$Q$6)</f>
        <v>79403.905883963453</v>
      </c>
      <c r="I1511" s="39">
        <f t="shared" si="71"/>
        <v>78609.866825123812</v>
      </c>
      <c r="J1511" s="40">
        <f t="shared" si="72"/>
        <v>78609</v>
      </c>
      <c r="K1511" s="40">
        <v>78609</v>
      </c>
    </row>
    <row r="1512" spans="1:11" s="40" customFormat="1" x14ac:dyDescent="0.25">
      <c r="A1512" s="34" t="s">
        <v>947</v>
      </c>
      <c r="B1512" s="34" t="s">
        <v>4423</v>
      </c>
      <c r="C1512" s="34" t="s">
        <v>4424</v>
      </c>
      <c r="D1512" s="34" t="s">
        <v>4425</v>
      </c>
      <c r="E1512" s="35">
        <v>1557927</v>
      </c>
      <c r="F1512" s="36">
        <v>1557927</v>
      </c>
      <c r="G1512" s="37">
        <f t="shared" si="70"/>
        <v>109054.89000000001</v>
      </c>
      <c r="H1512" s="38">
        <f>G1512*(1-'[1]Rapport Lottstift'!$Q$6)</f>
        <v>79401.867229591851</v>
      </c>
      <c r="I1512" s="39">
        <f t="shared" si="71"/>
        <v>78607.848557295933</v>
      </c>
      <c r="J1512" s="40">
        <f t="shared" si="72"/>
        <v>78607</v>
      </c>
      <c r="K1512" s="40">
        <v>78607</v>
      </c>
    </row>
    <row r="1513" spans="1:11" s="40" customFormat="1" x14ac:dyDescent="0.25">
      <c r="A1513" s="34" t="s">
        <v>947</v>
      </c>
      <c r="B1513" s="34" t="s">
        <v>4426</v>
      </c>
      <c r="C1513" s="34" t="s">
        <v>4427</v>
      </c>
      <c r="D1513" s="34" t="s">
        <v>4428</v>
      </c>
      <c r="E1513" s="35">
        <v>1556109</v>
      </c>
      <c r="F1513" s="36">
        <v>1556109</v>
      </c>
      <c r="G1513" s="37">
        <f t="shared" si="70"/>
        <v>108927.63</v>
      </c>
      <c r="H1513" s="38">
        <f>G1513*(1-'[1]Rapport Lottstift'!$Q$6)</f>
        <v>79309.210388402615</v>
      </c>
      <c r="I1513" s="39">
        <f t="shared" si="71"/>
        <v>78516.118284518583</v>
      </c>
      <c r="J1513" s="40">
        <f t="shared" si="72"/>
        <v>78516</v>
      </c>
      <c r="K1513" s="40">
        <v>78516</v>
      </c>
    </row>
    <row r="1514" spans="1:11" s="40" customFormat="1" x14ac:dyDescent="0.25">
      <c r="A1514" s="34" t="s">
        <v>947</v>
      </c>
      <c r="B1514" s="34" t="s">
        <v>4429</v>
      </c>
      <c r="C1514" s="34" t="s">
        <v>4430</v>
      </c>
      <c r="D1514" s="34" t="s">
        <v>4431</v>
      </c>
      <c r="E1514" s="35">
        <v>1554741</v>
      </c>
      <c r="F1514" s="36">
        <v>1554741</v>
      </c>
      <c r="G1514" s="37">
        <f t="shared" si="70"/>
        <v>108831.87000000001</v>
      </c>
      <c r="H1514" s="38">
        <f>G1514*(1-'[1]Rapport Lottstift'!$Q$6)</f>
        <v>79239.4884088939</v>
      </c>
      <c r="I1514" s="39">
        <f t="shared" si="71"/>
        <v>78447.093524804965</v>
      </c>
      <c r="J1514" s="40">
        <f t="shared" si="72"/>
        <v>78447</v>
      </c>
      <c r="K1514" s="40">
        <v>78447</v>
      </c>
    </row>
    <row r="1515" spans="1:11" s="40" customFormat="1" x14ac:dyDescent="0.25">
      <c r="A1515" s="34" t="s">
        <v>947</v>
      </c>
      <c r="B1515" s="34" t="s">
        <v>4432</v>
      </c>
      <c r="C1515" s="34" t="s">
        <v>4433</v>
      </c>
      <c r="D1515" s="34" t="s">
        <v>4434</v>
      </c>
      <c r="E1515" s="35">
        <v>1550522</v>
      </c>
      <c r="F1515" s="36">
        <v>1550522</v>
      </c>
      <c r="G1515" s="37">
        <f t="shared" si="70"/>
        <v>108536.54000000001</v>
      </c>
      <c r="H1515" s="38">
        <f>G1515*(1-'[1]Rapport Lottstift'!$Q$6)</f>
        <v>79024.461339049391</v>
      </c>
      <c r="I1515" s="39">
        <f t="shared" si="71"/>
        <v>78234.216725658902</v>
      </c>
      <c r="J1515" s="40">
        <f t="shared" si="72"/>
        <v>78234</v>
      </c>
      <c r="K1515" s="40">
        <v>78234</v>
      </c>
    </row>
    <row r="1516" spans="1:11" s="40" customFormat="1" x14ac:dyDescent="0.25">
      <c r="A1516" s="34" t="s">
        <v>947</v>
      </c>
      <c r="B1516" s="34" t="s">
        <v>4435</v>
      </c>
      <c r="C1516" s="34" t="s">
        <v>4436</v>
      </c>
      <c r="D1516" s="34" t="s">
        <v>4437</v>
      </c>
      <c r="E1516" s="35">
        <v>1549106</v>
      </c>
      <c r="F1516" s="36">
        <v>1549106</v>
      </c>
      <c r="G1516" s="37">
        <f t="shared" si="70"/>
        <v>108437.42000000001</v>
      </c>
      <c r="H1516" s="38">
        <f>G1516*(1-'[1]Rapport Lottstift'!$Q$6)</f>
        <v>78952.29297429476</v>
      </c>
      <c r="I1516" s="39">
        <f t="shared" si="71"/>
        <v>78162.770044551813</v>
      </c>
      <c r="J1516" s="40">
        <f t="shared" si="72"/>
        <v>78162</v>
      </c>
      <c r="K1516" s="40">
        <v>78162</v>
      </c>
    </row>
    <row r="1517" spans="1:11" s="40" customFormat="1" x14ac:dyDescent="0.25">
      <c r="A1517" s="34" t="s">
        <v>947</v>
      </c>
      <c r="B1517" s="34" t="s">
        <v>4438</v>
      </c>
      <c r="C1517" s="34" t="s">
        <v>4439</v>
      </c>
      <c r="D1517" s="34" t="s">
        <v>4440</v>
      </c>
      <c r="E1517" s="35">
        <v>1548710</v>
      </c>
      <c r="F1517" s="36">
        <v>1548710</v>
      </c>
      <c r="G1517" s="37">
        <f t="shared" si="70"/>
        <v>108409.70000000001</v>
      </c>
      <c r="H1517" s="38">
        <f>G1517*(1-'[1]Rapport Lottstift'!$Q$6)</f>
        <v>78932.110296015919</v>
      </c>
      <c r="I1517" s="39">
        <f t="shared" si="71"/>
        <v>78142.789193055753</v>
      </c>
      <c r="J1517" s="40">
        <f t="shared" si="72"/>
        <v>78142</v>
      </c>
      <c r="K1517" s="40">
        <v>78142</v>
      </c>
    </row>
    <row r="1518" spans="1:11" s="40" customFormat="1" x14ac:dyDescent="0.25">
      <c r="A1518" s="34" t="s">
        <v>947</v>
      </c>
      <c r="B1518" s="34" t="s">
        <v>4441</v>
      </c>
      <c r="C1518" s="34" t="s">
        <v>4442</v>
      </c>
      <c r="D1518" s="34" t="s">
        <v>4443</v>
      </c>
      <c r="E1518" s="35">
        <v>1547834</v>
      </c>
      <c r="F1518" s="36">
        <v>1547834</v>
      </c>
      <c r="G1518" s="37">
        <f t="shared" si="70"/>
        <v>108348.38</v>
      </c>
      <c r="H1518" s="38">
        <f>G1518*(1-'[1]Rapport Lottstift'!$Q$6)</f>
        <v>78887.463765277862</v>
      </c>
      <c r="I1518" s="39">
        <f t="shared" si="71"/>
        <v>78098.589127625077</v>
      </c>
      <c r="J1518" s="40">
        <f t="shared" si="72"/>
        <v>78098</v>
      </c>
      <c r="K1518" s="40">
        <v>78098</v>
      </c>
    </row>
    <row r="1519" spans="1:11" s="40" customFormat="1" x14ac:dyDescent="0.25">
      <c r="A1519" s="34" t="s">
        <v>947</v>
      </c>
      <c r="B1519" s="34" t="s">
        <v>4444</v>
      </c>
      <c r="C1519" s="34" t="s">
        <v>4445</v>
      </c>
      <c r="D1519" s="34" t="s">
        <v>4446</v>
      </c>
      <c r="E1519" s="35">
        <v>1547817</v>
      </c>
      <c r="F1519" s="36">
        <v>1547817</v>
      </c>
      <c r="G1519" s="37">
        <f t="shared" si="70"/>
        <v>108347.19000000002</v>
      </c>
      <c r="H1519" s="38">
        <f>G1519*(1-'[1]Rapport Lottstift'!$Q$6)</f>
        <v>78886.597337169951</v>
      </c>
      <c r="I1519" s="39">
        <f t="shared" si="71"/>
        <v>78097.731363798244</v>
      </c>
      <c r="J1519" s="40">
        <f t="shared" si="72"/>
        <v>78097</v>
      </c>
      <c r="K1519" s="40">
        <v>78097</v>
      </c>
    </row>
    <row r="1520" spans="1:11" s="40" customFormat="1" x14ac:dyDescent="0.25">
      <c r="A1520" s="34" t="s">
        <v>947</v>
      </c>
      <c r="B1520" s="34" t="s">
        <v>4447</v>
      </c>
      <c r="C1520" s="34" t="s">
        <v>4448</v>
      </c>
      <c r="D1520" s="34" t="s">
        <v>4449</v>
      </c>
      <c r="E1520" s="35">
        <v>1547561</v>
      </c>
      <c r="F1520" s="36">
        <v>1547561</v>
      </c>
      <c r="G1520" s="37">
        <f t="shared" si="70"/>
        <v>108329.27</v>
      </c>
      <c r="H1520" s="38">
        <f>G1520*(1-'[1]Rapport Lottstift'!$Q$6)</f>
        <v>78873.5499491917</v>
      </c>
      <c r="I1520" s="39">
        <f t="shared" si="71"/>
        <v>78084.814449699785</v>
      </c>
      <c r="J1520" s="40">
        <f t="shared" si="72"/>
        <v>78084</v>
      </c>
      <c r="K1520" s="40">
        <v>78084</v>
      </c>
    </row>
    <row r="1521" spans="1:11" s="40" customFormat="1" x14ac:dyDescent="0.25">
      <c r="A1521" s="34" t="s">
        <v>947</v>
      </c>
      <c r="B1521" s="34" t="s">
        <v>4450</v>
      </c>
      <c r="C1521" s="34" t="s">
        <v>4451</v>
      </c>
      <c r="D1521" s="34" t="s">
        <v>4452</v>
      </c>
      <c r="E1521" s="35">
        <v>1546468</v>
      </c>
      <c r="F1521" s="36">
        <v>1546468</v>
      </c>
      <c r="G1521" s="37">
        <f t="shared" si="70"/>
        <v>108252.76000000001</v>
      </c>
      <c r="H1521" s="38">
        <f>G1521*(1-'[1]Rapport Lottstift'!$Q$6)</f>
        <v>78817.843718487726</v>
      </c>
      <c r="I1521" s="39">
        <f t="shared" si="71"/>
        <v>78029.665281302849</v>
      </c>
      <c r="J1521" s="40">
        <f t="shared" si="72"/>
        <v>78029</v>
      </c>
      <c r="K1521" s="40">
        <v>78029</v>
      </c>
    </row>
    <row r="1522" spans="1:11" s="40" customFormat="1" x14ac:dyDescent="0.25">
      <c r="A1522" s="34" t="s">
        <v>947</v>
      </c>
      <c r="B1522" s="34" t="s">
        <v>4453</v>
      </c>
      <c r="C1522" s="34" t="s">
        <v>4454</v>
      </c>
      <c r="D1522" s="34" t="s">
        <v>4455</v>
      </c>
      <c r="E1522" s="35">
        <v>1544537</v>
      </c>
      <c r="F1522" s="36">
        <v>1544537</v>
      </c>
      <c r="G1522" s="37">
        <f t="shared" si="70"/>
        <v>108117.59000000001</v>
      </c>
      <c r="H1522" s="38">
        <f>G1522*(1-'[1]Rapport Lottstift'!$Q$6)</f>
        <v>78719.427678698747</v>
      </c>
      <c r="I1522" s="39">
        <f t="shared" si="71"/>
        <v>77932.233401911755</v>
      </c>
      <c r="J1522" s="40">
        <f t="shared" si="72"/>
        <v>77932</v>
      </c>
      <c r="K1522" s="40">
        <v>77932</v>
      </c>
    </row>
    <row r="1523" spans="1:11" s="40" customFormat="1" x14ac:dyDescent="0.25">
      <c r="A1523" s="34" t="s">
        <v>947</v>
      </c>
      <c r="B1523" s="34" t="s">
        <v>4456</v>
      </c>
      <c r="C1523" s="34" t="s">
        <v>4457</v>
      </c>
      <c r="D1523" s="34" t="s">
        <v>4458</v>
      </c>
      <c r="E1523" s="35">
        <v>1541578</v>
      </c>
      <c r="F1523" s="36">
        <v>1541578</v>
      </c>
      <c r="G1523" s="37">
        <f t="shared" si="70"/>
        <v>107910.46</v>
      </c>
      <c r="H1523" s="38">
        <f>G1523*(1-'[1]Rapport Lottstift'!$Q$6)</f>
        <v>78568.618221559635</v>
      </c>
      <c r="I1523" s="39">
        <f t="shared" si="71"/>
        <v>77782.932039344043</v>
      </c>
      <c r="J1523" s="40">
        <f t="shared" si="72"/>
        <v>77782</v>
      </c>
      <c r="K1523" s="40">
        <v>77782</v>
      </c>
    </row>
    <row r="1524" spans="1:11" s="40" customFormat="1" x14ac:dyDescent="0.25">
      <c r="A1524" s="34" t="s">
        <v>947</v>
      </c>
      <c r="B1524" s="34" t="s">
        <v>4459</v>
      </c>
      <c r="C1524" s="34" t="s">
        <v>4460</v>
      </c>
      <c r="D1524" s="34" t="s">
        <v>4461</v>
      </c>
      <c r="E1524" s="35">
        <v>1540063</v>
      </c>
      <c r="F1524" s="36">
        <v>1540063</v>
      </c>
      <c r="G1524" s="37">
        <f t="shared" si="70"/>
        <v>107804.41</v>
      </c>
      <c r="H1524" s="38">
        <f>G1524*(1-'[1]Rapport Lottstift'!$Q$6)</f>
        <v>78491.404187235283</v>
      </c>
      <c r="I1524" s="39">
        <f t="shared" si="71"/>
        <v>77706.490145362928</v>
      </c>
      <c r="J1524" s="40">
        <f t="shared" si="72"/>
        <v>77706</v>
      </c>
      <c r="K1524" s="40">
        <v>77706</v>
      </c>
    </row>
    <row r="1525" spans="1:11" s="40" customFormat="1" x14ac:dyDescent="0.25">
      <c r="A1525" s="34" t="s">
        <v>947</v>
      </c>
      <c r="B1525" s="34" t="s">
        <v>4462</v>
      </c>
      <c r="C1525" s="34" t="s">
        <v>4463</v>
      </c>
      <c r="D1525" s="34" t="s">
        <v>4464</v>
      </c>
      <c r="E1525" s="35">
        <v>1535598</v>
      </c>
      <c r="F1525" s="36">
        <v>1535598</v>
      </c>
      <c r="G1525" s="37">
        <f t="shared" si="70"/>
        <v>107491.86000000002</v>
      </c>
      <c r="H1525" s="38">
        <f>G1525*(1-'[1]Rapport Lottstift'!$Q$6)</f>
        <v>78263.83939300543</v>
      </c>
      <c r="I1525" s="39">
        <f t="shared" si="71"/>
        <v>77481.200999075372</v>
      </c>
      <c r="J1525" s="40">
        <f t="shared" si="72"/>
        <v>77481</v>
      </c>
      <c r="K1525" s="40">
        <v>77481</v>
      </c>
    </row>
    <row r="1526" spans="1:11" s="40" customFormat="1" x14ac:dyDescent="0.25">
      <c r="A1526" s="34" t="s">
        <v>947</v>
      </c>
      <c r="B1526" s="34" t="s">
        <v>4465</v>
      </c>
      <c r="C1526" s="34" t="s">
        <v>4466</v>
      </c>
      <c r="D1526" s="34" t="s">
        <v>4467</v>
      </c>
      <c r="E1526" s="35">
        <v>1525575</v>
      </c>
      <c r="F1526" s="36">
        <v>1525575</v>
      </c>
      <c r="G1526" s="37">
        <f t="shared" si="70"/>
        <v>106790.25000000001</v>
      </c>
      <c r="H1526" s="38">
        <f>G1526*(1-'[1]Rapport Lottstift'!$Q$6)</f>
        <v>77753.003573841765</v>
      </c>
      <c r="I1526" s="39">
        <f t="shared" si="71"/>
        <v>76975.473538103353</v>
      </c>
      <c r="J1526" s="40">
        <f t="shared" si="72"/>
        <v>76975</v>
      </c>
      <c r="K1526" s="40">
        <v>76975</v>
      </c>
    </row>
    <row r="1527" spans="1:11" s="40" customFormat="1" x14ac:dyDescent="0.25">
      <c r="A1527" s="34" t="s">
        <v>947</v>
      </c>
      <c r="B1527" s="34" t="s">
        <v>4468</v>
      </c>
      <c r="C1527" s="34" t="s">
        <v>4469</v>
      </c>
      <c r="D1527" s="34" t="s">
        <v>4470</v>
      </c>
      <c r="E1527" s="35">
        <v>1522684</v>
      </c>
      <c r="F1527" s="36">
        <v>1522684</v>
      </c>
      <c r="G1527" s="37">
        <f t="shared" si="70"/>
        <v>106587.88</v>
      </c>
      <c r="H1527" s="38">
        <f>G1527*(1-'[1]Rapport Lottstift'!$Q$6)</f>
        <v>77605.659829134369</v>
      </c>
      <c r="I1527" s="39">
        <f t="shared" si="71"/>
        <v>76829.603230843029</v>
      </c>
      <c r="J1527" s="40">
        <f t="shared" si="72"/>
        <v>76829</v>
      </c>
      <c r="K1527" s="40">
        <v>76829</v>
      </c>
    </row>
    <row r="1528" spans="1:11" s="40" customFormat="1" x14ac:dyDescent="0.25">
      <c r="A1528" s="34" t="s">
        <v>947</v>
      </c>
      <c r="B1528" s="34" t="s">
        <v>4471</v>
      </c>
      <c r="C1528" s="34" t="s">
        <v>4472</v>
      </c>
      <c r="D1528" s="34" t="s">
        <v>4473</v>
      </c>
      <c r="E1528" s="35">
        <v>1520227</v>
      </c>
      <c r="F1528" s="36">
        <v>1520227</v>
      </c>
      <c r="G1528" s="37">
        <f t="shared" si="70"/>
        <v>106415.89000000001</v>
      </c>
      <c r="H1528" s="38">
        <f>G1528*(1-'[1]Rapport Lottstift'!$Q$6)</f>
        <v>77480.435484358852</v>
      </c>
      <c r="I1528" s="39">
        <f t="shared" si="71"/>
        <v>76705.631129515255</v>
      </c>
      <c r="J1528" s="40">
        <f t="shared" si="72"/>
        <v>76705</v>
      </c>
      <c r="K1528" s="40">
        <v>76705</v>
      </c>
    </row>
    <row r="1529" spans="1:11" s="40" customFormat="1" x14ac:dyDescent="0.25">
      <c r="A1529" s="34" t="s">
        <v>947</v>
      </c>
      <c r="B1529" s="34" t="s">
        <v>4474</v>
      </c>
      <c r="C1529" s="34" t="s">
        <v>4475</v>
      </c>
      <c r="D1529" s="34" t="s">
        <v>4476</v>
      </c>
      <c r="E1529" s="35">
        <v>1517429</v>
      </c>
      <c r="F1529" s="36">
        <v>1517429</v>
      </c>
      <c r="G1529" s="37">
        <f t="shared" si="70"/>
        <v>106220.03000000001</v>
      </c>
      <c r="H1529" s="38">
        <f>G1529*(1-'[1]Rapport Lottstift'!$Q$6)</f>
        <v>77337.831611065427</v>
      </c>
      <c r="I1529" s="39">
        <f t="shared" si="71"/>
        <v>76564.453294954772</v>
      </c>
      <c r="J1529" s="40">
        <f t="shared" si="72"/>
        <v>76564</v>
      </c>
      <c r="K1529" s="40">
        <v>76564</v>
      </c>
    </row>
    <row r="1530" spans="1:11" s="40" customFormat="1" x14ac:dyDescent="0.25">
      <c r="A1530" s="34" t="s">
        <v>947</v>
      </c>
      <c r="B1530" s="34" t="s">
        <v>4477</v>
      </c>
      <c r="C1530" s="34" t="s">
        <v>4478</v>
      </c>
      <c r="D1530" s="34" t="s">
        <v>4479</v>
      </c>
      <c r="E1530" s="35">
        <v>1514098</v>
      </c>
      <c r="F1530" s="36">
        <v>1514098</v>
      </c>
      <c r="G1530" s="37">
        <f t="shared" si="70"/>
        <v>105986.86000000002</v>
      </c>
      <c r="H1530" s="38">
        <f>G1530*(1-'[1]Rapport Lottstift'!$Q$6)</f>
        <v>77168.062668270431</v>
      </c>
      <c r="I1530" s="39">
        <f t="shared" si="71"/>
        <v>76396.382041587727</v>
      </c>
      <c r="J1530" s="40">
        <f t="shared" si="72"/>
        <v>76396</v>
      </c>
      <c r="K1530" s="40">
        <v>76396</v>
      </c>
    </row>
    <row r="1531" spans="1:11" s="40" customFormat="1" x14ac:dyDescent="0.25">
      <c r="A1531" s="34" t="s">
        <v>947</v>
      </c>
      <c r="B1531" s="34" t="s">
        <v>4480</v>
      </c>
      <c r="C1531" s="34" t="s">
        <v>4481</v>
      </c>
      <c r="D1531" s="34" t="s">
        <v>4482</v>
      </c>
      <c r="E1531" s="35">
        <v>1512098</v>
      </c>
      <c r="F1531" s="36">
        <v>1512098</v>
      </c>
      <c r="G1531" s="37">
        <f t="shared" si="70"/>
        <v>105846.86000000002</v>
      </c>
      <c r="H1531" s="38">
        <f>G1531*(1-'[1]Rapport Lottstift'!$Q$6)</f>
        <v>77066.129949690439</v>
      </c>
      <c r="I1531" s="39">
        <f t="shared" si="71"/>
        <v>76295.468650193536</v>
      </c>
      <c r="J1531" s="40">
        <f t="shared" si="72"/>
        <v>76295</v>
      </c>
      <c r="K1531" s="40">
        <v>76295</v>
      </c>
    </row>
    <row r="1532" spans="1:11" s="40" customFormat="1" x14ac:dyDescent="0.25">
      <c r="A1532" s="34" t="s">
        <v>947</v>
      </c>
      <c r="B1532" s="34" t="s">
        <v>4483</v>
      </c>
      <c r="C1532" s="34" t="s">
        <v>4484</v>
      </c>
      <c r="D1532" s="34" t="s">
        <v>4485</v>
      </c>
      <c r="E1532" s="35">
        <v>1511547</v>
      </c>
      <c r="F1532" s="36">
        <v>1511547</v>
      </c>
      <c r="G1532" s="37">
        <f t="shared" si="70"/>
        <v>105808.29000000001</v>
      </c>
      <c r="H1532" s="38">
        <f>G1532*(1-'[1]Rapport Lottstift'!$Q$6)</f>
        <v>77038.047485721647</v>
      </c>
      <c r="I1532" s="39">
        <f t="shared" si="71"/>
        <v>76267.667010864432</v>
      </c>
      <c r="J1532" s="40">
        <f t="shared" si="72"/>
        <v>76267</v>
      </c>
      <c r="K1532" s="40">
        <v>76267</v>
      </c>
    </row>
    <row r="1533" spans="1:11" s="40" customFormat="1" x14ac:dyDescent="0.25">
      <c r="A1533" s="34" t="s">
        <v>947</v>
      </c>
      <c r="B1533" s="34" t="s">
        <v>4486</v>
      </c>
      <c r="C1533" s="34" t="s">
        <v>4487</v>
      </c>
      <c r="D1533" s="34" t="s">
        <v>4488</v>
      </c>
      <c r="E1533" s="35">
        <v>1507628</v>
      </c>
      <c r="F1533" s="36">
        <v>1507628</v>
      </c>
      <c r="G1533" s="37">
        <f t="shared" si="70"/>
        <v>105533.96</v>
      </c>
      <c r="H1533" s="38">
        <f>G1533*(1-'[1]Rapport Lottstift'!$Q$6)</f>
        <v>76838.310323664133</v>
      </c>
      <c r="I1533" s="39">
        <f t="shared" si="71"/>
        <v>76069.927220427489</v>
      </c>
      <c r="J1533" s="40">
        <f t="shared" si="72"/>
        <v>76069</v>
      </c>
      <c r="K1533" s="40">
        <v>76069</v>
      </c>
    </row>
    <row r="1534" spans="1:11" s="40" customFormat="1" x14ac:dyDescent="0.25">
      <c r="A1534" s="34" t="s">
        <v>947</v>
      </c>
      <c r="B1534" s="34" t="s">
        <v>4489</v>
      </c>
      <c r="C1534" s="34" t="s">
        <v>4490</v>
      </c>
      <c r="D1534" s="34" t="s">
        <v>4491</v>
      </c>
      <c r="E1534" s="35">
        <v>1507505</v>
      </c>
      <c r="F1534" s="36">
        <v>1507505</v>
      </c>
      <c r="G1534" s="37">
        <f t="shared" si="70"/>
        <v>105525.35</v>
      </c>
      <c r="H1534" s="38">
        <f>G1534*(1-'[1]Rapport Lottstift'!$Q$6)</f>
        <v>76832.041461471454</v>
      </c>
      <c r="I1534" s="39">
        <f t="shared" si="71"/>
        <v>76063.721046856735</v>
      </c>
      <c r="J1534" s="40">
        <f t="shared" si="72"/>
        <v>76063</v>
      </c>
      <c r="K1534" s="40">
        <v>76063</v>
      </c>
    </row>
    <row r="1535" spans="1:11" s="40" customFormat="1" x14ac:dyDescent="0.25">
      <c r="A1535" s="34" t="s">
        <v>947</v>
      </c>
      <c r="B1535" s="34" t="s">
        <v>4492</v>
      </c>
      <c r="C1535" s="34" t="s">
        <v>4493</v>
      </c>
      <c r="D1535" s="34" t="s">
        <v>4494</v>
      </c>
      <c r="E1535" s="35">
        <v>1506022</v>
      </c>
      <c r="F1535" s="36">
        <v>1506022</v>
      </c>
      <c r="G1535" s="37">
        <f t="shared" si="70"/>
        <v>105421.54000000001</v>
      </c>
      <c r="H1535" s="38">
        <f>G1535*(1-'[1]Rapport Lottstift'!$Q$6)</f>
        <v>76756.458350644389</v>
      </c>
      <c r="I1535" s="39">
        <f t="shared" si="71"/>
        <v>75988.893767137939</v>
      </c>
      <c r="J1535" s="40">
        <f t="shared" si="72"/>
        <v>75988</v>
      </c>
      <c r="K1535" s="40">
        <v>75988</v>
      </c>
    </row>
    <row r="1536" spans="1:11" s="40" customFormat="1" x14ac:dyDescent="0.25">
      <c r="A1536" s="34" t="s">
        <v>947</v>
      </c>
      <c r="B1536" s="34" t="s">
        <v>4495</v>
      </c>
      <c r="C1536" s="34" t="s">
        <v>4496</v>
      </c>
      <c r="D1536" s="34" t="s">
        <v>4497</v>
      </c>
      <c r="E1536" s="35">
        <v>1504341</v>
      </c>
      <c r="F1536" s="36">
        <v>1504341</v>
      </c>
      <c r="G1536" s="37">
        <f t="shared" si="70"/>
        <v>105303.87000000001</v>
      </c>
      <c r="H1536" s="38">
        <f>G1536*(1-'[1]Rapport Lottstift'!$Q$6)</f>
        <v>76670.783900677896</v>
      </c>
      <c r="I1536" s="39">
        <f t="shared" si="71"/>
        <v>75904.07606167112</v>
      </c>
      <c r="J1536" s="40">
        <f t="shared" si="72"/>
        <v>75904</v>
      </c>
      <c r="K1536" s="40">
        <v>75904</v>
      </c>
    </row>
    <row r="1537" spans="1:11" s="40" customFormat="1" x14ac:dyDescent="0.25">
      <c r="A1537" s="34" t="s">
        <v>947</v>
      </c>
      <c r="B1537" s="34" t="s">
        <v>4498</v>
      </c>
      <c r="C1537" s="34" t="s">
        <v>4499</v>
      </c>
      <c r="D1537" s="34" t="s">
        <v>4500</v>
      </c>
      <c r="E1537" s="35">
        <v>1503720</v>
      </c>
      <c r="F1537" s="36">
        <v>1503720</v>
      </c>
      <c r="G1537" s="37">
        <f t="shared" si="70"/>
        <v>105260.40000000001</v>
      </c>
      <c r="H1537" s="38">
        <f>G1537*(1-'[1]Rapport Lottstift'!$Q$6)</f>
        <v>76639.133791558808</v>
      </c>
      <c r="I1537" s="39">
        <f t="shared" si="71"/>
        <v>75872.742453643223</v>
      </c>
      <c r="J1537" s="40">
        <f t="shared" si="72"/>
        <v>75872</v>
      </c>
      <c r="K1537" s="40">
        <v>75872</v>
      </c>
    </row>
    <row r="1538" spans="1:11" s="40" customFormat="1" x14ac:dyDescent="0.25">
      <c r="A1538" s="34" t="s">
        <v>947</v>
      </c>
      <c r="B1538" s="34" t="s">
        <v>4501</v>
      </c>
      <c r="C1538" s="34" t="s">
        <v>4502</v>
      </c>
      <c r="D1538" s="34" t="s">
        <v>4503</v>
      </c>
      <c r="E1538" s="35">
        <v>1503428</v>
      </c>
      <c r="F1538" s="36">
        <v>1503428</v>
      </c>
      <c r="G1538" s="37">
        <f t="shared" si="70"/>
        <v>105239.96</v>
      </c>
      <c r="H1538" s="38">
        <f>G1538*(1-'[1]Rapport Lottstift'!$Q$6)</f>
        <v>76624.251614646128</v>
      </c>
      <c r="I1538" s="39">
        <f t="shared" si="71"/>
        <v>75858.009098499664</v>
      </c>
      <c r="J1538" s="40">
        <f t="shared" si="72"/>
        <v>75858</v>
      </c>
      <c r="K1538" s="40">
        <v>75858</v>
      </c>
    </row>
    <row r="1539" spans="1:11" s="40" customFormat="1" x14ac:dyDescent="0.25">
      <c r="A1539" s="34" t="s">
        <v>947</v>
      </c>
      <c r="B1539" s="34" t="s">
        <v>4504</v>
      </c>
      <c r="C1539" s="34" t="s">
        <v>4505</v>
      </c>
      <c r="D1539" s="34" t="s">
        <v>4506</v>
      </c>
      <c r="E1539" s="35">
        <v>1502321</v>
      </c>
      <c r="F1539" s="36">
        <v>1502321</v>
      </c>
      <c r="G1539" s="37">
        <f t="shared" si="70"/>
        <v>105162.47000000002</v>
      </c>
      <c r="H1539" s="38">
        <f>G1539*(1-'[1]Rapport Lottstift'!$Q$6)</f>
        <v>76567.831854912103</v>
      </c>
      <c r="I1539" s="39">
        <f t="shared" si="71"/>
        <v>75802.153536362981</v>
      </c>
      <c r="J1539" s="40">
        <f t="shared" si="72"/>
        <v>75802</v>
      </c>
      <c r="K1539" s="40">
        <v>75802</v>
      </c>
    </row>
    <row r="1540" spans="1:11" s="40" customFormat="1" x14ac:dyDescent="0.25">
      <c r="A1540" s="34" t="s">
        <v>947</v>
      </c>
      <c r="B1540" s="34" t="s">
        <v>4507</v>
      </c>
      <c r="C1540" s="34" t="s">
        <v>4508</v>
      </c>
      <c r="D1540" s="34" t="s">
        <v>4509</v>
      </c>
      <c r="E1540" s="35">
        <v>1498872</v>
      </c>
      <c r="F1540" s="36">
        <v>1498872</v>
      </c>
      <c r="G1540" s="37">
        <f t="shared" si="70"/>
        <v>104921.04000000001</v>
      </c>
      <c r="H1540" s="38">
        <f>G1540*(1-'[1]Rapport Lottstift'!$Q$6)</f>
        <v>76392.048881720897</v>
      </c>
      <c r="I1540" s="39">
        <f t="shared" si="71"/>
        <v>75628.128392903687</v>
      </c>
      <c r="J1540" s="40">
        <f t="shared" si="72"/>
        <v>75628</v>
      </c>
      <c r="K1540" s="40">
        <v>75628</v>
      </c>
    </row>
    <row r="1541" spans="1:11" s="40" customFormat="1" x14ac:dyDescent="0.25">
      <c r="A1541" s="34" t="s">
        <v>947</v>
      </c>
      <c r="B1541" s="34" t="s">
        <v>4510</v>
      </c>
      <c r="C1541" s="34" t="s">
        <v>4511</v>
      </c>
      <c r="D1541" s="34" t="s">
        <v>4512</v>
      </c>
      <c r="E1541" s="35">
        <v>1498841</v>
      </c>
      <c r="F1541" s="36">
        <v>1498841</v>
      </c>
      <c r="G1541" s="37">
        <f t="shared" si="70"/>
        <v>104918.87000000001</v>
      </c>
      <c r="H1541" s="38">
        <f>G1541*(1-'[1]Rapport Lottstift'!$Q$6)</f>
        <v>76390.468924582907</v>
      </c>
      <c r="I1541" s="39">
        <f t="shared" si="71"/>
        <v>75626.564235337079</v>
      </c>
      <c r="J1541" s="40">
        <f t="shared" si="72"/>
        <v>75626</v>
      </c>
      <c r="K1541" s="40">
        <v>75626</v>
      </c>
    </row>
    <row r="1542" spans="1:11" s="40" customFormat="1" x14ac:dyDescent="0.25">
      <c r="A1542" s="34" t="s">
        <v>947</v>
      </c>
      <c r="B1542" s="34" t="s">
        <v>4513</v>
      </c>
      <c r="C1542" s="34" t="s">
        <v>4514</v>
      </c>
      <c r="D1542" s="34" t="s">
        <v>4515</v>
      </c>
      <c r="E1542" s="35">
        <v>1498772</v>
      </c>
      <c r="F1542" s="36">
        <v>1498772</v>
      </c>
      <c r="G1542" s="37">
        <f t="shared" ref="G1542:G1605" si="73">F1542*0.07</f>
        <v>104914.04000000001</v>
      </c>
      <c r="H1542" s="38">
        <f>G1542*(1-'[1]Rapport Lottstift'!$Q$6)</f>
        <v>76386.952245791894</v>
      </c>
      <c r="I1542" s="39">
        <f t="shared" ref="I1542:I1605" si="74">H1542*0.99</f>
        <v>75623.082723333981</v>
      </c>
      <c r="J1542" s="40">
        <f t="shared" ref="J1542:J1605" si="75">INT(I1542)</f>
        <v>75623</v>
      </c>
      <c r="K1542" s="40">
        <v>75623</v>
      </c>
    </row>
    <row r="1543" spans="1:11" s="40" customFormat="1" x14ac:dyDescent="0.25">
      <c r="A1543" s="34" t="s">
        <v>947</v>
      </c>
      <c r="B1543" s="34" t="s">
        <v>4516</v>
      </c>
      <c r="C1543" s="34" t="s">
        <v>4517</v>
      </c>
      <c r="D1543" s="34" t="s">
        <v>4518</v>
      </c>
      <c r="E1543" s="35">
        <v>1495622</v>
      </c>
      <c r="F1543" s="36">
        <v>1495622</v>
      </c>
      <c r="G1543" s="37">
        <f t="shared" si="73"/>
        <v>104693.54000000001</v>
      </c>
      <c r="H1543" s="38">
        <f>G1543*(1-'[1]Rapport Lottstift'!$Q$6)</f>
        <v>76226.408214028386</v>
      </c>
      <c r="I1543" s="39">
        <f t="shared" si="74"/>
        <v>75464.144131888097</v>
      </c>
      <c r="J1543" s="40">
        <f t="shared" si="75"/>
        <v>75464</v>
      </c>
      <c r="K1543" s="40">
        <v>75464</v>
      </c>
    </row>
    <row r="1544" spans="1:11" s="40" customFormat="1" x14ac:dyDescent="0.25">
      <c r="A1544" s="34" t="s">
        <v>947</v>
      </c>
      <c r="B1544" s="34" t="s">
        <v>4519</v>
      </c>
      <c r="C1544" s="34" t="s">
        <v>4520</v>
      </c>
      <c r="D1544" s="34" t="s">
        <v>4521</v>
      </c>
      <c r="E1544" s="35">
        <v>1495427</v>
      </c>
      <c r="F1544" s="36">
        <v>1495427</v>
      </c>
      <c r="G1544" s="37">
        <f t="shared" si="73"/>
        <v>104679.89000000001</v>
      </c>
      <c r="H1544" s="38">
        <f>G1544*(1-'[1]Rapport Lottstift'!$Q$6)</f>
        <v>76216.469773966848</v>
      </c>
      <c r="I1544" s="39">
        <f t="shared" si="74"/>
        <v>75454.305076227174</v>
      </c>
      <c r="J1544" s="40">
        <f t="shared" si="75"/>
        <v>75454</v>
      </c>
      <c r="K1544" s="40">
        <v>75454</v>
      </c>
    </row>
    <row r="1545" spans="1:11" s="40" customFormat="1" x14ac:dyDescent="0.25">
      <c r="A1545" s="34" t="s">
        <v>947</v>
      </c>
      <c r="B1545" s="34" t="s">
        <v>4522</v>
      </c>
      <c r="C1545" s="34" t="s">
        <v>4523</v>
      </c>
      <c r="D1545" s="34" t="s">
        <v>4524</v>
      </c>
      <c r="E1545" s="35">
        <v>1495368</v>
      </c>
      <c r="F1545" s="36">
        <v>1495368</v>
      </c>
      <c r="G1545" s="37">
        <f t="shared" si="73"/>
        <v>104675.76000000001</v>
      </c>
      <c r="H1545" s="38">
        <f>G1545*(1-'[1]Rapport Lottstift'!$Q$6)</f>
        <v>76213.462758768728</v>
      </c>
      <c r="I1545" s="39">
        <f t="shared" si="74"/>
        <v>75451.328131181042</v>
      </c>
      <c r="J1545" s="40">
        <f t="shared" si="75"/>
        <v>75451</v>
      </c>
      <c r="K1545" s="40">
        <v>75451</v>
      </c>
    </row>
    <row r="1546" spans="1:11" s="40" customFormat="1" x14ac:dyDescent="0.25">
      <c r="A1546" s="34" t="s">
        <v>947</v>
      </c>
      <c r="B1546" s="34" t="s">
        <v>4525</v>
      </c>
      <c r="C1546" s="34" t="s">
        <v>4526</v>
      </c>
      <c r="D1546" s="34" t="s">
        <v>4527</v>
      </c>
      <c r="E1546" s="35">
        <v>1494144</v>
      </c>
      <c r="F1546" s="36">
        <v>1494144</v>
      </c>
      <c r="G1546" s="37">
        <f t="shared" si="73"/>
        <v>104590.08000000002</v>
      </c>
      <c r="H1546" s="38">
        <f>G1546*(1-'[1]Rapport Lottstift'!$Q$6)</f>
        <v>76151.079934997775</v>
      </c>
      <c r="I1546" s="39">
        <f t="shared" si="74"/>
        <v>75389.569135647791</v>
      </c>
      <c r="J1546" s="40">
        <f t="shared" si="75"/>
        <v>75389</v>
      </c>
      <c r="K1546" s="40">
        <v>75389</v>
      </c>
    </row>
    <row r="1547" spans="1:11" s="40" customFormat="1" x14ac:dyDescent="0.25">
      <c r="A1547" s="34" t="s">
        <v>947</v>
      </c>
      <c r="B1547" s="34" t="s">
        <v>4528</v>
      </c>
      <c r="C1547" s="34" t="s">
        <v>4529</v>
      </c>
      <c r="D1547" s="34" t="s">
        <v>4530</v>
      </c>
      <c r="E1547" s="35">
        <v>1490560</v>
      </c>
      <c r="F1547" s="36">
        <v>1490560</v>
      </c>
      <c r="G1547" s="37">
        <f t="shared" si="73"/>
        <v>104339.20000000001</v>
      </c>
      <c r="H1547" s="38">
        <f>G1547*(1-'[1]Rapport Lottstift'!$Q$6)</f>
        <v>75968.416503302418</v>
      </c>
      <c r="I1547" s="39">
        <f t="shared" si="74"/>
        <v>75208.732338269387</v>
      </c>
      <c r="J1547" s="40">
        <f t="shared" si="75"/>
        <v>75208</v>
      </c>
      <c r="K1547" s="40">
        <v>75208</v>
      </c>
    </row>
    <row r="1548" spans="1:11" s="40" customFormat="1" x14ac:dyDescent="0.25">
      <c r="A1548" s="34" t="s">
        <v>947</v>
      </c>
      <c r="B1548" s="34" t="s">
        <v>4531</v>
      </c>
      <c r="C1548" s="34" t="s">
        <v>4532</v>
      </c>
      <c r="D1548" s="34" t="s">
        <v>4533</v>
      </c>
      <c r="E1548" s="35">
        <v>1486444</v>
      </c>
      <c r="F1548" s="36">
        <v>1486444</v>
      </c>
      <c r="G1548" s="37">
        <f t="shared" si="73"/>
        <v>104051.08000000002</v>
      </c>
      <c r="H1548" s="38">
        <f>G1548*(1-'[1]Rapport Lottstift'!$Q$6)</f>
        <v>75758.638968464773</v>
      </c>
      <c r="I1548" s="39">
        <f t="shared" si="74"/>
        <v>75001.052578780131</v>
      </c>
      <c r="J1548" s="40">
        <f t="shared" si="75"/>
        <v>75001</v>
      </c>
      <c r="K1548" s="40">
        <v>75001</v>
      </c>
    </row>
    <row r="1549" spans="1:11" s="40" customFormat="1" x14ac:dyDescent="0.25">
      <c r="A1549" s="34" t="s">
        <v>947</v>
      </c>
      <c r="B1549" s="34" t="s">
        <v>4534</v>
      </c>
      <c r="C1549" s="34" t="s">
        <v>4535</v>
      </c>
      <c r="D1549" s="34" t="s">
        <v>4536</v>
      </c>
      <c r="E1549" s="35">
        <v>1484762</v>
      </c>
      <c r="F1549" s="36">
        <v>1484762</v>
      </c>
      <c r="G1549" s="37">
        <f t="shared" si="73"/>
        <v>103933.34000000001</v>
      </c>
      <c r="H1549" s="38">
        <f>G1549*(1-'[1]Rapport Lottstift'!$Q$6)</f>
        <v>75672.913552138998</v>
      </c>
      <c r="I1549" s="39">
        <f t="shared" si="74"/>
        <v>74916.184416617602</v>
      </c>
      <c r="J1549" s="40">
        <f t="shared" si="75"/>
        <v>74916</v>
      </c>
      <c r="K1549" s="40">
        <v>74916</v>
      </c>
    </row>
    <row r="1550" spans="1:11" s="40" customFormat="1" x14ac:dyDescent="0.25">
      <c r="A1550" s="34" t="s">
        <v>947</v>
      </c>
      <c r="B1550" s="34" t="s">
        <v>4537</v>
      </c>
      <c r="C1550" s="34" t="s">
        <v>4538</v>
      </c>
      <c r="D1550" s="34" t="s">
        <v>4539</v>
      </c>
      <c r="E1550" s="35">
        <v>1482925</v>
      </c>
      <c r="F1550" s="36">
        <v>1482925</v>
      </c>
      <c r="G1550" s="37">
        <f t="shared" si="73"/>
        <v>103804.75000000001</v>
      </c>
      <c r="H1550" s="38">
        <f>G1550*(1-'[1]Rapport Lottstift'!$Q$6)</f>
        <v>75579.288350123272</v>
      </c>
      <c r="I1550" s="39">
        <f t="shared" si="74"/>
        <v>74823.495466622044</v>
      </c>
      <c r="J1550" s="40">
        <f t="shared" si="75"/>
        <v>74823</v>
      </c>
      <c r="K1550" s="40">
        <v>74823</v>
      </c>
    </row>
    <row r="1551" spans="1:11" s="40" customFormat="1" x14ac:dyDescent="0.25">
      <c r="A1551" s="34" t="s">
        <v>947</v>
      </c>
      <c r="B1551" s="34" t="s">
        <v>4540</v>
      </c>
      <c r="C1551" s="34" t="s">
        <v>4541</v>
      </c>
      <c r="D1551" s="34" t="s">
        <v>4542</v>
      </c>
      <c r="E1551" s="35">
        <v>1480319</v>
      </c>
      <c r="F1551" s="36">
        <v>1480319</v>
      </c>
      <c r="G1551" s="37">
        <f t="shared" si="73"/>
        <v>103622.33000000002</v>
      </c>
      <c r="H1551" s="38">
        <f>G1551*(1-'[1]Rapport Lottstift'!$Q$6)</f>
        <v>75446.470017813524</v>
      </c>
      <c r="I1551" s="39">
        <f t="shared" si="74"/>
        <v>74692.005317635383</v>
      </c>
      <c r="J1551" s="40">
        <f t="shared" si="75"/>
        <v>74692</v>
      </c>
      <c r="K1551" s="40">
        <v>74692</v>
      </c>
    </row>
    <row r="1552" spans="1:11" s="40" customFormat="1" x14ac:dyDescent="0.25">
      <c r="A1552" s="34" t="s">
        <v>947</v>
      </c>
      <c r="B1552" s="34" t="s">
        <v>4543</v>
      </c>
      <c r="C1552" s="34" t="s">
        <v>4544</v>
      </c>
      <c r="D1552" s="34" t="s">
        <v>4545</v>
      </c>
      <c r="E1552" s="35">
        <v>1478010</v>
      </c>
      <c r="F1552" s="36">
        <v>1478010</v>
      </c>
      <c r="G1552" s="37">
        <f t="shared" si="73"/>
        <v>103460.70000000001</v>
      </c>
      <c r="H1552" s="38">
        <f>G1552*(1-'[1]Rapport Lottstift'!$Q$6)</f>
        <v>75328.788694212912</v>
      </c>
      <c r="I1552" s="39">
        <f t="shared" si="74"/>
        <v>74575.500807270786</v>
      </c>
      <c r="J1552" s="40">
        <f t="shared" si="75"/>
        <v>74575</v>
      </c>
      <c r="K1552" s="40">
        <v>74575</v>
      </c>
    </row>
    <row r="1553" spans="1:11" s="40" customFormat="1" x14ac:dyDescent="0.25">
      <c r="A1553" s="34" t="s">
        <v>947</v>
      </c>
      <c r="B1553" s="34" t="s">
        <v>4546</v>
      </c>
      <c r="C1553" s="34" t="s">
        <v>4547</v>
      </c>
      <c r="D1553" s="34" t="s">
        <v>4548</v>
      </c>
      <c r="E1553" s="35">
        <v>1476362</v>
      </c>
      <c r="F1553" s="36">
        <v>1476362</v>
      </c>
      <c r="G1553" s="37">
        <f t="shared" si="73"/>
        <v>103345.34000000001</v>
      </c>
      <c r="H1553" s="38">
        <f>G1553*(1-'[1]Rapport Lottstift'!$Q$6)</f>
        <v>75244.796134102988</v>
      </c>
      <c r="I1553" s="39">
        <f t="shared" si="74"/>
        <v>74492.348172761951</v>
      </c>
      <c r="J1553" s="40">
        <f t="shared" si="75"/>
        <v>74492</v>
      </c>
      <c r="K1553" s="40">
        <v>74492</v>
      </c>
    </row>
    <row r="1554" spans="1:11" s="40" customFormat="1" x14ac:dyDescent="0.25">
      <c r="A1554" s="34" t="s">
        <v>947</v>
      </c>
      <c r="B1554" s="34" t="s">
        <v>4549</v>
      </c>
      <c r="C1554" s="34" t="s">
        <v>4550</v>
      </c>
      <c r="D1554" s="34" t="s">
        <v>4551</v>
      </c>
      <c r="E1554" s="35">
        <v>1472808</v>
      </c>
      <c r="F1554" s="36">
        <v>1472808</v>
      </c>
      <c r="G1554" s="37">
        <f t="shared" si="73"/>
        <v>103096.56000000001</v>
      </c>
      <c r="H1554" s="38">
        <f>G1554*(1-'[1]Rapport Lottstift'!$Q$6)</f>
        <v>75063.661693186339</v>
      </c>
      <c r="I1554" s="39">
        <f t="shared" si="74"/>
        <v>74313.025076254475</v>
      </c>
      <c r="J1554" s="40">
        <f t="shared" si="75"/>
        <v>74313</v>
      </c>
      <c r="K1554" s="40">
        <v>74313</v>
      </c>
    </row>
    <row r="1555" spans="1:11" s="40" customFormat="1" x14ac:dyDescent="0.25">
      <c r="A1555" s="34" t="s">
        <v>947</v>
      </c>
      <c r="B1555" s="34" t="s">
        <v>4552</v>
      </c>
      <c r="C1555" s="34" t="s">
        <v>4553</v>
      </c>
      <c r="D1555" s="34" t="s">
        <v>4554</v>
      </c>
      <c r="E1555" s="35">
        <v>1472698</v>
      </c>
      <c r="F1555" s="36">
        <v>1472698</v>
      </c>
      <c r="G1555" s="37">
        <f t="shared" si="73"/>
        <v>103088.86000000002</v>
      </c>
      <c r="H1555" s="38">
        <f>G1555*(1-'[1]Rapport Lottstift'!$Q$6)</f>
        <v>75058.055393664428</v>
      </c>
      <c r="I1555" s="39">
        <f t="shared" si="74"/>
        <v>74307.474839727787</v>
      </c>
      <c r="J1555" s="40">
        <f t="shared" si="75"/>
        <v>74307</v>
      </c>
      <c r="K1555" s="40">
        <v>74307</v>
      </c>
    </row>
    <row r="1556" spans="1:11" s="40" customFormat="1" x14ac:dyDescent="0.25">
      <c r="A1556" s="34" t="s">
        <v>947</v>
      </c>
      <c r="B1556" s="34" t="s">
        <v>4555</v>
      </c>
      <c r="C1556" s="34" t="s">
        <v>4556</v>
      </c>
      <c r="D1556" s="34" t="s">
        <v>4557</v>
      </c>
      <c r="E1556" s="35">
        <v>1472618</v>
      </c>
      <c r="F1556" s="36">
        <v>1472618</v>
      </c>
      <c r="G1556" s="37">
        <f t="shared" si="73"/>
        <v>103083.26000000001</v>
      </c>
      <c r="H1556" s="38">
        <f>G1556*(1-'[1]Rapport Lottstift'!$Q$6)</f>
        <v>75053.978084921226</v>
      </c>
      <c r="I1556" s="39">
        <f t="shared" si="74"/>
        <v>74303.438304072013</v>
      </c>
      <c r="J1556" s="40">
        <f t="shared" si="75"/>
        <v>74303</v>
      </c>
      <c r="K1556" s="40">
        <v>74303</v>
      </c>
    </row>
    <row r="1557" spans="1:11" s="40" customFormat="1" x14ac:dyDescent="0.25">
      <c r="A1557" s="34" t="s">
        <v>947</v>
      </c>
      <c r="B1557" s="34" t="s">
        <v>4558</v>
      </c>
      <c r="C1557" s="34" t="s">
        <v>4559</v>
      </c>
      <c r="D1557" s="34" t="s">
        <v>4560</v>
      </c>
      <c r="E1557" s="35">
        <v>1472593</v>
      </c>
      <c r="F1557" s="36">
        <v>1472593</v>
      </c>
      <c r="G1557" s="37">
        <f t="shared" si="73"/>
        <v>103081.51000000001</v>
      </c>
      <c r="H1557" s="38">
        <f>G1557*(1-'[1]Rapport Lottstift'!$Q$6)</f>
        <v>75052.703925938986</v>
      </c>
      <c r="I1557" s="39">
        <f t="shared" si="74"/>
        <v>74302.17688667959</v>
      </c>
      <c r="J1557" s="40">
        <f t="shared" si="75"/>
        <v>74302</v>
      </c>
      <c r="K1557" s="40">
        <v>74302</v>
      </c>
    </row>
    <row r="1558" spans="1:11" s="40" customFormat="1" x14ac:dyDescent="0.25">
      <c r="A1558" s="34" t="s">
        <v>947</v>
      </c>
      <c r="B1558" s="34" t="s">
        <v>4561</v>
      </c>
      <c r="C1558" s="34" t="s">
        <v>4562</v>
      </c>
      <c r="D1558" s="34" t="s">
        <v>4563</v>
      </c>
      <c r="E1558" s="35">
        <v>1472176</v>
      </c>
      <c r="F1558" s="36">
        <v>1472176</v>
      </c>
      <c r="G1558" s="37">
        <f t="shared" si="73"/>
        <v>103052.32</v>
      </c>
      <c r="H1558" s="38">
        <f>G1558*(1-'[1]Rapport Lottstift'!$Q$6)</f>
        <v>75031.450954115047</v>
      </c>
      <c r="I1558" s="39">
        <f t="shared" si="74"/>
        <v>74281.136444573902</v>
      </c>
      <c r="J1558" s="40">
        <f t="shared" si="75"/>
        <v>74281</v>
      </c>
      <c r="K1558" s="40">
        <v>74281</v>
      </c>
    </row>
    <row r="1559" spans="1:11" s="40" customFormat="1" x14ac:dyDescent="0.25">
      <c r="A1559" s="34" t="s">
        <v>947</v>
      </c>
      <c r="B1559" s="34" t="s">
        <v>4564</v>
      </c>
      <c r="C1559" s="34" t="s">
        <v>4565</v>
      </c>
      <c r="D1559" s="34" t="s">
        <v>4566</v>
      </c>
      <c r="E1559" s="35">
        <v>1471948</v>
      </c>
      <c r="F1559" s="36">
        <v>1471948</v>
      </c>
      <c r="G1559" s="37">
        <f t="shared" si="73"/>
        <v>103036.36000000002</v>
      </c>
      <c r="H1559" s="38">
        <f>G1559*(1-'[1]Rapport Lottstift'!$Q$6)</f>
        <v>75019.83062419694</v>
      </c>
      <c r="I1559" s="39">
        <f t="shared" si="74"/>
        <v>74269.632317954965</v>
      </c>
      <c r="J1559" s="40">
        <f t="shared" si="75"/>
        <v>74269</v>
      </c>
      <c r="K1559" s="40">
        <v>74269</v>
      </c>
    </row>
    <row r="1560" spans="1:11" s="40" customFormat="1" x14ac:dyDescent="0.25">
      <c r="A1560" s="34" t="s">
        <v>947</v>
      </c>
      <c r="B1560" s="34" t="s">
        <v>4567</v>
      </c>
      <c r="C1560" s="34" t="s">
        <v>4568</v>
      </c>
      <c r="D1560" s="34" t="s">
        <v>4569</v>
      </c>
      <c r="E1560" s="35">
        <v>1471886</v>
      </c>
      <c r="F1560" s="36">
        <v>1471886</v>
      </c>
      <c r="G1560" s="37">
        <f t="shared" si="73"/>
        <v>103032.02</v>
      </c>
      <c r="H1560" s="38">
        <f>G1560*(1-'[1]Rapport Lottstift'!$Q$6)</f>
        <v>75016.670709920945</v>
      </c>
      <c r="I1560" s="39">
        <f t="shared" si="74"/>
        <v>74266.504002821734</v>
      </c>
      <c r="J1560" s="40">
        <f t="shared" si="75"/>
        <v>74266</v>
      </c>
      <c r="K1560" s="40">
        <v>74266</v>
      </c>
    </row>
    <row r="1561" spans="1:11" s="40" customFormat="1" x14ac:dyDescent="0.25">
      <c r="A1561" s="34" t="s">
        <v>947</v>
      </c>
      <c r="B1561" s="34" t="s">
        <v>4570</v>
      </c>
      <c r="C1561" s="34" t="s">
        <v>4571</v>
      </c>
      <c r="D1561" s="34" t="s">
        <v>4572</v>
      </c>
      <c r="E1561" s="35">
        <v>1471285</v>
      </c>
      <c r="F1561" s="36">
        <v>1471285</v>
      </c>
      <c r="G1561" s="37">
        <f t="shared" si="73"/>
        <v>102989.95000000001</v>
      </c>
      <c r="H1561" s="38">
        <f>G1561*(1-'[1]Rapport Lottstift'!$Q$6)</f>
        <v>74986.039927987658</v>
      </c>
      <c r="I1561" s="39">
        <f t="shared" si="74"/>
        <v>74236.179528707784</v>
      </c>
      <c r="J1561" s="40">
        <f t="shared" si="75"/>
        <v>74236</v>
      </c>
      <c r="K1561" s="40">
        <v>74236</v>
      </c>
    </row>
    <row r="1562" spans="1:11" s="40" customFormat="1" x14ac:dyDescent="0.25">
      <c r="A1562" s="34" t="s">
        <v>947</v>
      </c>
      <c r="B1562" s="34" t="s">
        <v>4573</v>
      </c>
      <c r="C1562" s="34" t="s">
        <v>4574</v>
      </c>
      <c r="D1562" s="34" t="s">
        <v>4575</v>
      </c>
      <c r="E1562" s="35">
        <v>1466772</v>
      </c>
      <c r="F1562" s="36">
        <v>1466772</v>
      </c>
      <c r="G1562" s="37">
        <f t="shared" si="73"/>
        <v>102674.04000000001</v>
      </c>
      <c r="H1562" s="38">
        <f>G1562*(1-'[1]Rapport Lottstift'!$Q$6)</f>
        <v>74756.02874851189</v>
      </c>
      <c r="I1562" s="39">
        <f t="shared" si="74"/>
        <v>74008.468461026772</v>
      </c>
      <c r="J1562" s="40">
        <f t="shared" si="75"/>
        <v>74008</v>
      </c>
      <c r="K1562" s="40">
        <v>74008</v>
      </c>
    </row>
    <row r="1563" spans="1:11" s="40" customFormat="1" x14ac:dyDescent="0.25">
      <c r="A1563" s="34" t="s">
        <v>947</v>
      </c>
      <c r="B1563" s="34" t="s">
        <v>4576</v>
      </c>
      <c r="C1563" s="34" t="s">
        <v>4577</v>
      </c>
      <c r="D1563" s="34" t="s">
        <v>4578</v>
      </c>
      <c r="E1563" s="35">
        <v>1466659</v>
      </c>
      <c r="F1563" s="36">
        <v>1466659</v>
      </c>
      <c r="G1563" s="37">
        <f t="shared" si="73"/>
        <v>102666.13</v>
      </c>
      <c r="H1563" s="38">
        <f>G1563*(1-'[1]Rapport Lottstift'!$Q$6)</f>
        <v>74750.269549912118</v>
      </c>
      <c r="I1563" s="39">
        <f t="shared" si="74"/>
        <v>74002.766854412999</v>
      </c>
      <c r="J1563" s="40">
        <f t="shared" si="75"/>
        <v>74002</v>
      </c>
      <c r="K1563" s="40">
        <v>74002</v>
      </c>
    </row>
    <row r="1564" spans="1:11" s="40" customFormat="1" x14ac:dyDescent="0.25">
      <c r="A1564" s="34" t="s">
        <v>947</v>
      </c>
      <c r="B1564" s="34" t="s">
        <v>4579</v>
      </c>
      <c r="C1564" s="34" t="s">
        <v>4580</v>
      </c>
      <c r="D1564" s="34" t="s">
        <v>4581</v>
      </c>
      <c r="E1564" s="35">
        <v>1464073</v>
      </c>
      <c r="F1564" s="36">
        <v>1464073</v>
      </c>
      <c r="G1564" s="37">
        <f t="shared" si="73"/>
        <v>102485.11000000002</v>
      </c>
      <c r="H1564" s="38">
        <f>G1564*(1-'[1]Rapport Lottstift'!$Q$6)</f>
        <v>74618.470544788186</v>
      </c>
      <c r="I1564" s="39">
        <f t="shared" si="74"/>
        <v>73872.2858393403</v>
      </c>
      <c r="J1564" s="40">
        <f t="shared" si="75"/>
        <v>73872</v>
      </c>
      <c r="K1564" s="40">
        <v>73872</v>
      </c>
    </row>
    <row r="1565" spans="1:11" s="40" customFormat="1" x14ac:dyDescent="0.25">
      <c r="A1565" s="34" t="s">
        <v>947</v>
      </c>
      <c r="B1565" s="34" t="s">
        <v>4582</v>
      </c>
      <c r="C1565" s="34" t="s">
        <v>4583</v>
      </c>
      <c r="D1565" s="34" t="s">
        <v>4584</v>
      </c>
      <c r="E1565" s="35">
        <v>1455815</v>
      </c>
      <c r="F1565" s="36">
        <v>1455815</v>
      </c>
      <c r="G1565" s="37">
        <f t="shared" si="73"/>
        <v>101907.05</v>
      </c>
      <c r="H1565" s="38">
        <f>G1565*(1-'[1]Rapport Lottstift'!$Q$6)</f>
        <v>74197.590349771359</v>
      </c>
      <c r="I1565" s="39">
        <f t="shared" si="74"/>
        <v>73455.614446273641</v>
      </c>
      <c r="J1565" s="40">
        <f t="shared" si="75"/>
        <v>73455</v>
      </c>
      <c r="K1565" s="40">
        <v>73455</v>
      </c>
    </row>
    <row r="1566" spans="1:11" s="40" customFormat="1" x14ac:dyDescent="0.25">
      <c r="A1566" s="34" t="s">
        <v>947</v>
      </c>
      <c r="B1566" s="34" t="s">
        <v>4585</v>
      </c>
      <c r="C1566" s="34" t="s">
        <v>4586</v>
      </c>
      <c r="D1566" s="34" t="s">
        <v>4587</v>
      </c>
      <c r="E1566" s="35">
        <v>1453693</v>
      </c>
      <c r="F1566" s="36">
        <v>1453693</v>
      </c>
      <c r="G1566" s="37">
        <f t="shared" si="73"/>
        <v>101758.51000000001</v>
      </c>
      <c r="H1566" s="38">
        <f>G1566*(1-'[1]Rapport Lottstift'!$Q$6)</f>
        <v>74089.439735357984</v>
      </c>
      <c r="I1566" s="39">
        <f t="shared" si="74"/>
        <v>73348.545338004405</v>
      </c>
      <c r="J1566" s="40">
        <f t="shared" si="75"/>
        <v>73348</v>
      </c>
      <c r="K1566" s="40">
        <v>73348</v>
      </c>
    </row>
    <row r="1567" spans="1:11" s="40" customFormat="1" x14ac:dyDescent="0.25">
      <c r="A1567" s="34" t="s">
        <v>947</v>
      </c>
      <c r="B1567" s="34" t="s">
        <v>4588</v>
      </c>
      <c r="C1567" s="34" t="s">
        <v>4589</v>
      </c>
      <c r="D1567" s="34" t="s">
        <v>4590</v>
      </c>
      <c r="E1567" s="35">
        <v>1453182</v>
      </c>
      <c r="F1567" s="36">
        <v>1453182</v>
      </c>
      <c r="G1567" s="37">
        <f t="shared" si="73"/>
        <v>101722.74</v>
      </c>
      <c r="H1567" s="38">
        <f>G1567*(1-'[1]Rapport Lottstift'!$Q$6)</f>
        <v>74063.395925760793</v>
      </c>
      <c r="I1567" s="39">
        <f t="shared" si="74"/>
        <v>73322.761966503182</v>
      </c>
      <c r="J1567" s="40">
        <f t="shared" si="75"/>
        <v>73322</v>
      </c>
      <c r="K1567" s="40">
        <v>73322</v>
      </c>
    </row>
    <row r="1568" spans="1:11" s="40" customFormat="1" x14ac:dyDescent="0.25">
      <c r="A1568" s="34" t="s">
        <v>947</v>
      </c>
      <c r="B1568" s="34" t="s">
        <v>4591</v>
      </c>
      <c r="C1568" s="34" t="s">
        <v>4592</v>
      </c>
      <c r="D1568" s="34" t="s">
        <v>4593</v>
      </c>
      <c r="E1568" s="35">
        <v>1450424</v>
      </c>
      <c r="F1568" s="36">
        <v>1450424</v>
      </c>
      <c r="G1568" s="37">
        <f t="shared" si="73"/>
        <v>101529.68000000001</v>
      </c>
      <c r="H1568" s="38">
        <f>G1568*(1-'[1]Rapport Lottstift'!$Q$6)</f>
        <v>73922.830706838969</v>
      </c>
      <c r="I1568" s="39">
        <f t="shared" si="74"/>
        <v>73183.602399770578</v>
      </c>
      <c r="J1568" s="40">
        <f t="shared" si="75"/>
        <v>73183</v>
      </c>
      <c r="K1568" s="40">
        <v>73183</v>
      </c>
    </row>
    <row r="1569" spans="1:11" s="40" customFormat="1" x14ac:dyDescent="0.25">
      <c r="A1569" s="34" t="s">
        <v>947</v>
      </c>
      <c r="B1569" s="34" t="s">
        <v>4594</v>
      </c>
      <c r="C1569" s="34" t="s">
        <v>4595</v>
      </c>
      <c r="D1569" s="34" t="s">
        <v>4596</v>
      </c>
      <c r="E1569" s="35">
        <v>1448258</v>
      </c>
      <c r="F1569" s="36">
        <v>1448258</v>
      </c>
      <c r="G1569" s="37">
        <f t="shared" si="73"/>
        <v>101378.06000000001</v>
      </c>
      <c r="H1569" s="38">
        <f>G1569*(1-'[1]Rapport Lottstift'!$Q$6)</f>
        <v>73812.437572616836</v>
      </c>
      <c r="I1569" s="39">
        <f t="shared" si="74"/>
        <v>73074.313196890667</v>
      </c>
      <c r="J1569" s="40">
        <f t="shared" si="75"/>
        <v>73074</v>
      </c>
      <c r="K1569" s="40">
        <v>73074</v>
      </c>
    </row>
    <row r="1570" spans="1:11" s="40" customFormat="1" x14ac:dyDescent="0.25">
      <c r="A1570" s="34" t="s">
        <v>947</v>
      </c>
      <c r="B1570" s="34" t="s">
        <v>4597</v>
      </c>
      <c r="C1570" s="34" t="s">
        <v>4598</v>
      </c>
      <c r="D1570" s="34" t="s">
        <v>4599</v>
      </c>
      <c r="E1570" s="35">
        <v>1443580</v>
      </c>
      <c r="F1570" s="36">
        <v>1443580</v>
      </c>
      <c r="G1570" s="37">
        <f t="shared" si="73"/>
        <v>101050.6</v>
      </c>
      <c r="H1570" s="38">
        <f>G1570*(1-'[1]Rapport Lottstift'!$Q$6)</f>
        <v>73574.016943858209</v>
      </c>
      <c r="I1570" s="39">
        <f t="shared" si="74"/>
        <v>72838.276774419632</v>
      </c>
      <c r="J1570" s="40">
        <f t="shared" si="75"/>
        <v>72838</v>
      </c>
      <c r="K1570" s="40">
        <v>72838</v>
      </c>
    </row>
    <row r="1571" spans="1:11" s="40" customFormat="1" x14ac:dyDescent="0.25">
      <c r="A1571" s="34" t="s">
        <v>947</v>
      </c>
      <c r="B1571" s="34" t="s">
        <v>4600</v>
      </c>
      <c r="C1571" s="34" t="s">
        <v>4601</v>
      </c>
      <c r="D1571" s="34" t="s">
        <v>4602</v>
      </c>
      <c r="E1571" s="35">
        <v>1442164</v>
      </c>
      <c r="F1571" s="36">
        <v>1442164</v>
      </c>
      <c r="G1571" s="37">
        <f t="shared" si="73"/>
        <v>100951.48000000001</v>
      </c>
      <c r="H1571" s="38">
        <f>G1571*(1-'[1]Rapport Lottstift'!$Q$6)</f>
        <v>73501.848579103578</v>
      </c>
      <c r="I1571" s="39">
        <f t="shared" si="74"/>
        <v>72766.830093312543</v>
      </c>
      <c r="J1571" s="40">
        <f t="shared" si="75"/>
        <v>72766</v>
      </c>
      <c r="K1571" s="40">
        <v>72766</v>
      </c>
    </row>
    <row r="1572" spans="1:11" s="40" customFormat="1" x14ac:dyDescent="0.25">
      <c r="A1572" s="34" t="s">
        <v>947</v>
      </c>
      <c r="B1572" s="34" t="s">
        <v>4603</v>
      </c>
      <c r="C1572" s="34" t="s">
        <v>4604</v>
      </c>
      <c r="D1572" s="34" t="s">
        <v>4605</v>
      </c>
      <c r="E1572" s="35">
        <v>1439752</v>
      </c>
      <c r="F1572" s="36">
        <v>1439752</v>
      </c>
      <c r="G1572" s="37">
        <f t="shared" si="73"/>
        <v>100782.64000000001</v>
      </c>
      <c r="H1572" s="38">
        <f>G1572*(1-'[1]Rapport Lottstift'!$Q$6)</f>
        <v>73378.917720496102</v>
      </c>
      <c r="I1572" s="39">
        <f t="shared" si="74"/>
        <v>72645.128543291139</v>
      </c>
      <c r="J1572" s="40">
        <f t="shared" si="75"/>
        <v>72645</v>
      </c>
      <c r="K1572" s="40">
        <v>72645</v>
      </c>
    </row>
    <row r="1573" spans="1:11" s="40" customFormat="1" x14ac:dyDescent="0.25">
      <c r="A1573" s="34" t="s">
        <v>947</v>
      </c>
      <c r="B1573" s="34" t="s">
        <v>4606</v>
      </c>
      <c r="C1573" s="34" t="s">
        <v>4607</v>
      </c>
      <c r="D1573" s="34" t="s">
        <v>4608</v>
      </c>
      <c r="E1573" s="35">
        <v>1439237</v>
      </c>
      <c r="F1573" s="36">
        <v>1439237</v>
      </c>
      <c r="G1573" s="37">
        <f t="shared" si="73"/>
        <v>100746.59000000001</v>
      </c>
      <c r="H1573" s="38">
        <f>G1573*(1-'[1]Rapport Lottstift'!$Q$6)</f>
        <v>73352.670045461738</v>
      </c>
      <c r="I1573" s="39">
        <f t="shared" si="74"/>
        <v>72619.14334500712</v>
      </c>
      <c r="J1573" s="40">
        <f t="shared" si="75"/>
        <v>72619</v>
      </c>
      <c r="K1573" s="40">
        <v>72619</v>
      </c>
    </row>
    <row r="1574" spans="1:11" s="40" customFormat="1" x14ac:dyDescent="0.25">
      <c r="A1574" s="34" t="s">
        <v>947</v>
      </c>
      <c r="B1574" s="34" t="s">
        <v>4609</v>
      </c>
      <c r="C1574" s="34" t="s">
        <v>4610</v>
      </c>
      <c r="D1574" s="34" t="s">
        <v>4611</v>
      </c>
      <c r="E1574" s="35">
        <v>1438931</v>
      </c>
      <c r="F1574" s="36">
        <v>1438931</v>
      </c>
      <c r="G1574" s="37">
        <f t="shared" si="73"/>
        <v>100725.17000000001</v>
      </c>
      <c r="H1574" s="38">
        <f>G1574*(1-'[1]Rapport Lottstift'!$Q$6)</f>
        <v>73337.074339519007</v>
      </c>
      <c r="I1574" s="39">
        <f t="shared" si="74"/>
        <v>72603.703596123814</v>
      </c>
      <c r="J1574" s="40">
        <f t="shared" si="75"/>
        <v>72603</v>
      </c>
      <c r="K1574" s="40">
        <v>72603</v>
      </c>
    </row>
    <row r="1575" spans="1:11" s="40" customFormat="1" x14ac:dyDescent="0.25">
      <c r="A1575" s="34" t="s">
        <v>947</v>
      </c>
      <c r="B1575" s="34" t="s">
        <v>4612</v>
      </c>
      <c r="C1575" s="34" t="s">
        <v>4613</v>
      </c>
      <c r="D1575" s="34" t="s">
        <v>4614</v>
      </c>
      <c r="E1575" s="35">
        <v>1437616</v>
      </c>
      <c r="F1575" s="36">
        <v>1437616</v>
      </c>
      <c r="G1575" s="37">
        <f t="shared" si="73"/>
        <v>100633.12000000001</v>
      </c>
      <c r="H1575" s="38">
        <f>G1575*(1-'[1]Rapport Lottstift'!$Q$6)</f>
        <v>73270.053577052648</v>
      </c>
      <c r="I1575" s="39">
        <f t="shared" si="74"/>
        <v>72537.353041282127</v>
      </c>
      <c r="J1575" s="40">
        <f t="shared" si="75"/>
        <v>72537</v>
      </c>
      <c r="K1575" s="40">
        <v>72537</v>
      </c>
    </row>
    <row r="1576" spans="1:11" s="40" customFormat="1" x14ac:dyDescent="0.25">
      <c r="A1576" s="34" t="s">
        <v>947</v>
      </c>
      <c r="B1576" s="34" t="s">
        <v>4615</v>
      </c>
      <c r="C1576" s="34" t="s">
        <v>4616</v>
      </c>
      <c r="D1576" s="34" t="s">
        <v>4617</v>
      </c>
      <c r="E1576" s="35">
        <v>1436118</v>
      </c>
      <c r="F1576" s="36">
        <v>1436118</v>
      </c>
      <c r="G1576" s="37">
        <f t="shared" si="73"/>
        <v>100528.26000000001</v>
      </c>
      <c r="H1576" s="38">
        <f>G1576*(1-'[1]Rapport Lottstift'!$Q$6)</f>
        <v>73193.705970836236</v>
      </c>
      <c r="I1576" s="39">
        <f t="shared" si="74"/>
        <v>72461.768911127874</v>
      </c>
      <c r="J1576" s="40">
        <f t="shared" si="75"/>
        <v>72461</v>
      </c>
      <c r="K1576" s="40">
        <v>72461</v>
      </c>
    </row>
    <row r="1577" spans="1:11" s="40" customFormat="1" x14ac:dyDescent="0.25">
      <c r="A1577" s="34" t="s">
        <v>947</v>
      </c>
      <c r="B1577" s="34" t="s">
        <v>4618</v>
      </c>
      <c r="C1577" s="34" t="s">
        <v>4619</v>
      </c>
      <c r="D1577" s="34" t="s">
        <v>4620</v>
      </c>
      <c r="E1577" s="35">
        <v>1435173</v>
      </c>
      <c r="F1577" s="36">
        <v>1435173</v>
      </c>
      <c r="G1577" s="37">
        <f t="shared" si="73"/>
        <v>100462.11000000002</v>
      </c>
      <c r="H1577" s="38">
        <f>G1577*(1-'[1]Rapport Lottstift'!$Q$6)</f>
        <v>73145.542761307181</v>
      </c>
      <c r="I1577" s="39">
        <f t="shared" si="74"/>
        <v>72414.087333694115</v>
      </c>
      <c r="J1577" s="40">
        <f t="shared" si="75"/>
        <v>72414</v>
      </c>
      <c r="K1577" s="40">
        <v>72414</v>
      </c>
    </row>
    <row r="1578" spans="1:11" s="40" customFormat="1" x14ac:dyDescent="0.25">
      <c r="A1578" s="34" t="s">
        <v>947</v>
      </c>
      <c r="B1578" s="34" t="s">
        <v>4621</v>
      </c>
      <c r="C1578" s="34" t="s">
        <v>4622</v>
      </c>
      <c r="D1578" s="34" t="s">
        <v>4623</v>
      </c>
      <c r="E1578" s="35">
        <v>1434857</v>
      </c>
      <c r="F1578" s="36">
        <v>1434857</v>
      </c>
      <c r="G1578" s="37">
        <f t="shared" si="73"/>
        <v>100439.99</v>
      </c>
      <c r="H1578" s="38">
        <f>G1578*(1-'[1]Rapport Lottstift'!$Q$6)</f>
        <v>73129.437391771542</v>
      </c>
      <c r="I1578" s="39">
        <f t="shared" si="74"/>
        <v>72398.143017853828</v>
      </c>
      <c r="J1578" s="40">
        <f t="shared" si="75"/>
        <v>72398</v>
      </c>
      <c r="K1578" s="40">
        <v>72398</v>
      </c>
    </row>
    <row r="1579" spans="1:11" s="40" customFormat="1" x14ac:dyDescent="0.25">
      <c r="A1579" s="34" t="s">
        <v>947</v>
      </c>
      <c r="B1579" s="34" t="s">
        <v>4624</v>
      </c>
      <c r="C1579" s="34" t="s">
        <v>4625</v>
      </c>
      <c r="D1579" s="34" t="s">
        <v>4626</v>
      </c>
      <c r="E1579" s="35">
        <v>1431886</v>
      </c>
      <c r="F1579" s="36">
        <v>1431886</v>
      </c>
      <c r="G1579" s="37">
        <f t="shared" si="73"/>
        <v>100232.02</v>
      </c>
      <c r="H1579" s="38">
        <f>G1579*(1-'[1]Rapport Lottstift'!$Q$6)</f>
        <v>72978.016338320944</v>
      </c>
      <c r="I1579" s="39">
        <f t="shared" si="74"/>
        <v>72248.236174937731</v>
      </c>
      <c r="J1579" s="40">
        <f t="shared" si="75"/>
        <v>72248</v>
      </c>
      <c r="K1579" s="40">
        <v>72248</v>
      </c>
    </row>
    <row r="1580" spans="1:11" s="40" customFormat="1" x14ac:dyDescent="0.25">
      <c r="A1580" s="34" t="s">
        <v>947</v>
      </c>
      <c r="B1580" s="34" t="s">
        <v>4627</v>
      </c>
      <c r="C1580" s="34" t="s">
        <v>4628</v>
      </c>
      <c r="D1580" s="34" t="s">
        <v>4629</v>
      </c>
      <c r="E1580" s="35">
        <v>1429897</v>
      </c>
      <c r="F1580" s="36">
        <v>1429897</v>
      </c>
      <c r="G1580" s="37">
        <f t="shared" si="73"/>
        <v>100092.79000000001</v>
      </c>
      <c r="H1580" s="38">
        <f>G1580*(1-'[1]Rapport Lottstift'!$Q$6)</f>
        <v>72876.644249693141</v>
      </c>
      <c r="I1580" s="39">
        <f t="shared" si="74"/>
        <v>72147.877807196215</v>
      </c>
      <c r="J1580" s="40">
        <f t="shared" si="75"/>
        <v>72147</v>
      </c>
      <c r="K1580" s="40">
        <v>72147</v>
      </c>
    </row>
    <row r="1581" spans="1:11" s="40" customFormat="1" x14ac:dyDescent="0.25">
      <c r="A1581" s="34" t="s">
        <v>947</v>
      </c>
      <c r="B1581" s="34" t="s">
        <v>4630</v>
      </c>
      <c r="C1581" s="34" t="s">
        <v>4631</v>
      </c>
      <c r="D1581" s="34" t="s">
        <v>4632</v>
      </c>
      <c r="E1581" s="35">
        <v>1428763</v>
      </c>
      <c r="F1581" s="36">
        <v>1428763</v>
      </c>
      <c r="G1581" s="37">
        <f t="shared" si="73"/>
        <v>100013.41</v>
      </c>
      <c r="H1581" s="38">
        <f>G1581*(1-'[1]Rapport Lottstift'!$Q$6)</f>
        <v>72818.848398258284</v>
      </c>
      <c r="I1581" s="39">
        <f t="shared" si="74"/>
        <v>72090.659914275704</v>
      </c>
      <c r="J1581" s="40">
        <f t="shared" si="75"/>
        <v>72090</v>
      </c>
      <c r="K1581" s="40">
        <v>72090</v>
      </c>
    </row>
    <row r="1582" spans="1:11" s="40" customFormat="1" x14ac:dyDescent="0.25">
      <c r="A1582" s="34" t="s">
        <v>947</v>
      </c>
      <c r="B1582" s="34" t="s">
        <v>4633</v>
      </c>
      <c r="C1582" s="34" t="s">
        <v>4634</v>
      </c>
      <c r="D1582" s="34" t="s">
        <v>4635</v>
      </c>
      <c r="E1582" s="35">
        <v>1426954</v>
      </c>
      <c r="F1582" s="36">
        <v>1426954</v>
      </c>
      <c r="G1582" s="37">
        <f t="shared" si="73"/>
        <v>99886.780000000013</v>
      </c>
      <c r="H1582" s="38">
        <f>G1582*(1-'[1]Rapport Lottstift'!$Q$6)</f>
        <v>72726.650254302673</v>
      </c>
      <c r="I1582" s="39">
        <f t="shared" si="74"/>
        <v>71999.38375175964</v>
      </c>
      <c r="J1582" s="40">
        <f t="shared" si="75"/>
        <v>71999</v>
      </c>
      <c r="K1582" s="40">
        <v>71999</v>
      </c>
    </row>
    <row r="1583" spans="1:11" s="40" customFormat="1" x14ac:dyDescent="0.25">
      <c r="A1583" s="34" t="s">
        <v>947</v>
      </c>
      <c r="B1583" s="34" t="s">
        <v>4636</v>
      </c>
      <c r="C1583" s="34" t="s">
        <v>4637</v>
      </c>
      <c r="D1583" s="34" t="s">
        <v>4638</v>
      </c>
      <c r="E1583" s="35">
        <v>1425383</v>
      </c>
      <c r="F1583" s="36">
        <v>1425383</v>
      </c>
      <c r="G1583" s="37">
        <f t="shared" si="73"/>
        <v>99776.810000000012</v>
      </c>
      <c r="H1583" s="38">
        <f>G1583*(1-'[1]Rapport Lottstift'!$Q$6)</f>
        <v>72646.582103858076</v>
      </c>
      <c r="I1583" s="39">
        <f t="shared" si="74"/>
        <v>71920.116282819494</v>
      </c>
      <c r="J1583" s="40">
        <f t="shared" si="75"/>
        <v>71920</v>
      </c>
      <c r="K1583" s="40">
        <v>71920</v>
      </c>
    </row>
    <row r="1584" spans="1:11" s="40" customFormat="1" x14ac:dyDescent="0.25">
      <c r="A1584" s="34" t="s">
        <v>947</v>
      </c>
      <c r="B1584" s="34" t="s">
        <v>4639</v>
      </c>
      <c r="C1584" s="34" t="s">
        <v>4640</v>
      </c>
      <c r="D1584" s="34" t="s">
        <v>4641</v>
      </c>
      <c r="E1584" s="35">
        <v>1424075</v>
      </c>
      <c r="F1584" s="36">
        <v>1424075</v>
      </c>
      <c r="G1584" s="37">
        <f t="shared" si="73"/>
        <v>99685.250000000015</v>
      </c>
      <c r="H1584" s="38">
        <f>G1584*(1-'[1]Rapport Lottstift'!$Q$6)</f>
        <v>72579.918105906763</v>
      </c>
      <c r="I1584" s="39">
        <f t="shared" si="74"/>
        <v>71854.118924847702</v>
      </c>
      <c r="J1584" s="40">
        <f t="shared" si="75"/>
        <v>71854</v>
      </c>
      <c r="K1584" s="40">
        <v>71854</v>
      </c>
    </row>
    <row r="1585" spans="1:11" s="40" customFormat="1" x14ac:dyDescent="0.25">
      <c r="A1585" s="34" t="s">
        <v>947</v>
      </c>
      <c r="B1585" s="34" t="s">
        <v>4642</v>
      </c>
      <c r="C1585" s="34" t="s">
        <v>4643</v>
      </c>
      <c r="D1585" s="34" t="s">
        <v>4644</v>
      </c>
      <c r="E1585" s="35">
        <v>1423341</v>
      </c>
      <c r="F1585" s="36">
        <v>1423341</v>
      </c>
      <c r="G1585" s="37">
        <f t="shared" si="73"/>
        <v>99633.87000000001</v>
      </c>
      <c r="H1585" s="38">
        <f>G1585*(1-'[1]Rapport Lottstift'!$Q$6)</f>
        <v>72542.508798187904</v>
      </c>
      <c r="I1585" s="39">
        <f t="shared" si="74"/>
        <v>71817.083710206018</v>
      </c>
      <c r="J1585" s="40">
        <f t="shared" si="75"/>
        <v>71817</v>
      </c>
      <c r="K1585" s="40">
        <v>71817</v>
      </c>
    </row>
    <row r="1586" spans="1:11" s="40" customFormat="1" x14ac:dyDescent="0.25">
      <c r="A1586" s="34" t="s">
        <v>947</v>
      </c>
      <c r="B1586" s="34" t="s">
        <v>4645</v>
      </c>
      <c r="C1586" s="34" t="s">
        <v>4646</v>
      </c>
      <c r="D1586" s="34" t="s">
        <v>4647</v>
      </c>
      <c r="E1586" s="35">
        <v>1422808</v>
      </c>
      <c r="F1586" s="36">
        <v>1422808</v>
      </c>
      <c r="G1586" s="37">
        <f t="shared" si="73"/>
        <v>99596.560000000012</v>
      </c>
      <c r="H1586" s="38">
        <f>G1586*(1-'[1]Rapport Lottstift'!$Q$6)</f>
        <v>72515.343728686334</v>
      </c>
      <c r="I1586" s="39">
        <f t="shared" si="74"/>
        <v>71790.190291399471</v>
      </c>
      <c r="J1586" s="40">
        <f t="shared" si="75"/>
        <v>71790</v>
      </c>
      <c r="K1586" s="40">
        <v>71790</v>
      </c>
    </row>
    <row r="1587" spans="1:11" s="40" customFormat="1" x14ac:dyDescent="0.25">
      <c r="A1587" s="34" t="s">
        <v>947</v>
      </c>
      <c r="B1587" s="34" t="s">
        <v>4648</v>
      </c>
      <c r="C1587" s="34" t="s">
        <v>4649</v>
      </c>
      <c r="D1587" s="34" t="s">
        <v>4650</v>
      </c>
      <c r="E1587" s="35">
        <v>1420671</v>
      </c>
      <c r="F1587" s="36">
        <v>1420671</v>
      </c>
      <c r="G1587" s="37">
        <f t="shared" si="73"/>
        <v>99446.970000000016</v>
      </c>
      <c r="H1587" s="38">
        <f>G1587*(1-'[1]Rapport Lottstift'!$Q$6)</f>
        <v>72406.428618883612</v>
      </c>
      <c r="I1587" s="39">
        <f t="shared" si="74"/>
        <v>71682.364332694779</v>
      </c>
      <c r="J1587" s="40">
        <f t="shared" si="75"/>
        <v>71682</v>
      </c>
      <c r="K1587" s="40">
        <v>71682</v>
      </c>
    </row>
    <row r="1588" spans="1:11" s="40" customFormat="1" x14ac:dyDescent="0.25">
      <c r="A1588" s="34" t="s">
        <v>947</v>
      </c>
      <c r="B1588" s="34" t="s">
        <v>4651</v>
      </c>
      <c r="C1588" s="34"/>
      <c r="D1588" s="34" t="s">
        <v>4652</v>
      </c>
      <c r="E1588" s="35">
        <v>1420000</v>
      </c>
      <c r="F1588" s="36">
        <v>1420000</v>
      </c>
      <c r="G1588" s="37">
        <f t="shared" si="73"/>
        <v>99400.000000000015</v>
      </c>
      <c r="H1588" s="38">
        <f>G1588*(1-'[1]Rapport Lottstift'!$Q$6)</f>
        <v>72372.230191800016</v>
      </c>
      <c r="I1588" s="39">
        <f t="shared" si="74"/>
        <v>71648.507889882021</v>
      </c>
      <c r="J1588" s="40">
        <f t="shared" si="75"/>
        <v>71648</v>
      </c>
      <c r="K1588" s="40">
        <v>71648</v>
      </c>
    </row>
    <row r="1589" spans="1:11" s="40" customFormat="1" x14ac:dyDescent="0.25">
      <c r="A1589" s="34" t="s">
        <v>947</v>
      </c>
      <c r="B1589" s="34" t="s">
        <v>4653</v>
      </c>
      <c r="C1589" s="34" t="s">
        <v>4654</v>
      </c>
      <c r="D1589" s="34" t="s">
        <v>4655</v>
      </c>
      <c r="E1589" s="35">
        <v>1419609</v>
      </c>
      <c r="F1589" s="36">
        <v>1419609</v>
      </c>
      <c r="G1589" s="37">
        <f t="shared" si="73"/>
        <v>99372.63</v>
      </c>
      <c r="H1589" s="38">
        <f>G1589*(1-'[1]Rapport Lottstift'!$Q$6)</f>
        <v>72352.302345317614</v>
      </c>
      <c r="I1589" s="39">
        <f t="shared" si="74"/>
        <v>71628.779321864436</v>
      </c>
      <c r="J1589" s="40">
        <f t="shared" si="75"/>
        <v>71628</v>
      </c>
      <c r="K1589" s="40">
        <v>71628</v>
      </c>
    </row>
    <row r="1590" spans="1:11" s="40" customFormat="1" x14ac:dyDescent="0.25">
      <c r="A1590" s="34" t="s">
        <v>947</v>
      </c>
      <c r="B1590" s="34" t="s">
        <v>4656</v>
      </c>
      <c r="C1590" s="34" t="s">
        <v>4657</v>
      </c>
      <c r="D1590" s="34" t="s">
        <v>4658</v>
      </c>
      <c r="E1590" s="35">
        <v>1419204</v>
      </c>
      <c r="F1590" s="36">
        <v>1419204</v>
      </c>
      <c r="G1590" s="37">
        <f t="shared" si="73"/>
        <v>99344.280000000013</v>
      </c>
      <c r="H1590" s="38">
        <f>G1590*(1-'[1]Rapport Lottstift'!$Q$6)</f>
        <v>72331.660969805176</v>
      </c>
      <c r="I1590" s="39">
        <f t="shared" si="74"/>
        <v>71608.344360107119</v>
      </c>
      <c r="J1590" s="40">
        <f t="shared" si="75"/>
        <v>71608</v>
      </c>
      <c r="K1590" s="40">
        <v>71608</v>
      </c>
    </row>
    <row r="1591" spans="1:11" s="40" customFormat="1" x14ac:dyDescent="0.25">
      <c r="A1591" s="34" t="s">
        <v>947</v>
      </c>
      <c r="B1591" s="34" t="s">
        <v>4659</v>
      </c>
      <c r="C1591" s="34" t="s">
        <v>4660</v>
      </c>
      <c r="D1591" s="34" t="s">
        <v>4661</v>
      </c>
      <c r="E1591" s="35">
        <v>1417829</v>
      </c>
      <c r="F1591" s="36">
        <v>1417829</v>
      </c>
      <c r="G1591" s="37">
        <f t="shared" si="73"/>
        <v>99248.030000000013</v>
      </c>
      <c r="H1591" s="38">
        <f>G1591*(1-'[1]Rapport Lottstift'!$Q$6)</f>
        <v>72261.582225781429</v>
      </c>
      <c r="I1591" s="39">
        <f t="shared" si="74"/>
        <v>71538.96640352362</v>
      </c>
      <c r="J1591" s="40">
        <f t="shared" si="75"/>
        <v>71538</v>
      </c>
      <c r="K1591" s="40">
        <v>71538</v>
      </c>
    </row>
    <row r="1592" spans="1:11" s="40" customFormat="1" x14ac:dyDescent="0.25">
      <c r="A1592" s="34" t="s">
        <v>947</v>
      </c>
      <c r="B1592" s="34" t="s">
        <v>4662</v>
      </c>
      <c r="C1592" s="34" t="s">
        <v>4663</v>
      </c>
      <c r="D1592" s="34" t="s">
        <v>4664</v>
      </c>
      <c r="E1592" s="35">
        <v>1415113</v>
      </c>
      <c r="F1592" s="36">
        <v>1415113</v>
      </c>
      <c r="G1592" s="37">
        <f t="shared" si="73"/>
        <v>99057.91</v>
      </c>
      <c r="H1592" s="38">
        <f>G1592*(1-'[1]Rapport Lottstift'!$Q$6)</f>
        <v>72123.157593949771</v>
      </c>
      <c r="I1592" s="39">
        <f t="shared" si="74"/>
        <v>71401.926018010272</v>
      </c>
      <c r="J1592" s="40">
        <f t="shared" si="75"/>
        <v>71401</v>
      </c>
      <c r="K1592" s="40">
        <v>71401</v>
      </c>
    </row>
    <row r="1593" spans="1:11" s="40" customFormat="1" x14ac:dyDescent="0.25">
      <c r="A1593" s="34" t="s">
        <v>947</v>
      </c>
      <c r="B1593" s="34" t="s">
        <v>4665</v>
      </c>
      <c r="C1593" s="34" t="s">
        <v>4666</v>
      </c>
      <c r="D1593" s="34" t="s">
        <v>4667</v>
      </c>
      <c r="E1593" s="35">
        <v>1414807</v>
      </c>
      <c r="F1593" s="36">
        <v>1414807</v>
      </c>
      <c r="G1593" s="37">
        <f t="shared" si="73"/>
        <v>99036.49</v>
      </c>
      <c r="H1593" s="38">
        <f>G1593*(1-'[1]Rapport Lottstift'!$Q$6)</f>
        <v>72107.56188800704</v>
      </c>
      <c r="I1593" s="39">
        <f t="shared" si="74"/>
        <v>71386.486269126966</v>
      </c>
      <c r="J1593" s="40">
        <f t="shared" si="75"/>
        <v>71386</v>
      </c>
      <c r="K1593" s="40">
        <v>71386</v>
      </c>
    </row>
    <row r="1594" spans="1:11" s="40" customFormat="1" x14ac:dyDescent="0.25">
      <c r="A1594" s="34" t="s">
        <v>947</v>
      </c>
      <c r="B1594" s="34" t="s">
        <v>4668</v>
      </c>
      <c r="C1594" s="34" t="s">
        <v>4669</v>
      </c>
      <c r="D1594" s="34" t="s">
        <v>4670</v>
      </c>
      <c r="E1594" s="35">
        <v>1414372</v>
      </c>
      <c r="F1594" s="36">
        <v>1414372</v>
      </c>
      <c r="G1594" s="37">
        <f t="shared" si="73"/>
        <v>99006.040000000008</v>
      </c>
      <c r="H1594" s="38">
        <f>G1594*(1-'[1]Rapport Lottstift'!$Q$6)</f>
        <v>72085.391521715894</v>
      </c>
      <c r="I1594" s="39">
        <f t="shared" si="74"/>
        <v>71364.537606498736</v>
      </c>
      <c r="J1594" s="40">
        <f t="shared" si="75"/>
        <v>71364</v>
      </c>
      <c r="K1594" s="40">
        <v>71364</v>
      </c>
    </row>
    <row r="1595" spans="1:11" s="40" customFormat="1" x14ac:dyDescent="0.25">
      <c r="A1595" s="34" t="s">
        <v>947</v>
      </c>
      <c r="B1595" s="34" t="s">
        <v>4671</v>
      </c>
      <c r="C1595" s="34" t="s">
        <v>4672</v>
      </c>
      <c r="D1595" s="34" t="s">
        <v>4623</v>
      </c>
      <c r="E1595" s="35">
        <v>1413111</v>
      </c>
      <c r="F1595" s="36">
        <v>1413111</v>
      </c>
      <c r="G1595" s="37">
        <f t="shared" si="73"/>
        <v>98917.77</v>
      </c>
      <c r="H1595" s="38">
        <f>G1595*(1-'[1]Rapport Lottstift'!$Q$6)</f>
        <v>72021.1229426512</v>
      </c>
      <c r="I1595" s="39">
        <f t="shared" si="74"/>
        <v>71300.91171322469</v>
      </c>
      <c r="J1595" s="40">
        <f t="shared" si="75"/>
        <v>71300</v>
      </c>
      <c r="K1595" s="40">
        <v>71300</v>
      </c>
    </row>
    <row r="1596" spans="1:11" s="40" customFormat="1" x14ac:dyDescent="0.25">
      <c r="A1596" s="34" t="s">
        <v>947</v>
      </c>
      <c r="B1596" s="34" t="s">
        <v>4673</v>
      </c>
      <c r="C1596" s="34" t="s">
        <v>4674</v>
      </c>
      <c r="D1596" s="34" t="s">
        <v>4675</v>
      </c>
      <c r="E1596" s="35">
        <v>1412931</v>
      </c>
      <c r="F1596" s="36">
        <v>1412931</v>
      </c>
      <c r="G1596" s="37">
        <f t="shared" si="73"/>
        <v>98905.170000000013</v>
      </c>
      <c r="H1596" s="38">
        <f>G1596*(1-'[1]Rapport Lottstift'!$Q$6)</f>
        <v>72011.948997979009</v>
      </c>
      <c r="I1596" s="39">
        <f t="shared" si="74"/>
        <v>71291.829507999224</v>
      </c>
      <c r="J1596" s="40">
        <f t="shared" si="75"/>
        <v>71291</v>
      </c>
      <c r="K1596" s="40">
        <v>71291</v>
      </c>
    </row>
    <row r="1597" spans="1:11" s="40" customFormat="1" x14ac:dyDescent="0.25">
      <c r="A1597" s="34" t="s">
        <v>947</v>
      </c>
      <c r="B1597" s="34" t="s">
        <v>4676</v>
      </c>
      <c r="C1597" s="34" t="s">
        <v>4677</v>
      </c>
      <c r="D1597" s="34" t="s">
        <v>4678</v>
      </c>
      <c r="E1597" s="35">
        <v>1412500</v>
      </c>
      <c r="F1597" s="36">
        <v>1412500</v>
      </c>
      <c r="G1597" s="37">
        <f t="shared" si="73"/>
        <v>98875.000000000015</v>
      </c>
      <c r="H1597" s="38">
        <f>G1597*(1-'[1]Rapport Lottstift'!$Q$6)</f>
        <v>71989.98249712502</v>
      </c>
      <c r="I1597" s="39">
        <f t="shared" si="74"/>
        <v>71270.082672153774</v>
      </c>
      <c r="J1597" s="40">
        <f t="shared" si="75"/>
        <v>71270</v>
      </c>
      <c r="K1597" s="40">
        <v>71270</v>
      </c>
    </row>
    <row r="1598" spans="1:11" s="40" customFormat="1" x14ac:dyDescent="0.25">
      <c r="A1598" s="34" t="s">
        <v>947</v>
      </c>
      <c r="B1598" s="34" t="s">
        <v>4679</v>
      </c>
      <c r="C1598" s="34" t="s">
        <v>4680</v>
      </c>
      <c r="D1598" s="34" t="s">
        <v>4681</v>
      </c>
      <c r="E1598" s="35">
        <v>1408469</v>
      </c>
      <c r="F1598" s="36">
        <v>1408469</v>
      </c>
      <c r="G1598" s="37">
        <f t="shared" si="73"/>
        <v>98592.830000000016</v>
      </c>
      <c r="H1598" s="38">
        <f>G1598*(1-'[1]Rapport Lottstift'!$Q$6)</f>
        <v>71784.537102827031</v>
      </c>
      <c r="I1598" s="39">
        <f t="shared" si="74"/>
        <v>71066.691731798754</v>
      </c>
      <c r="J1598" s="40">
        <f t="shared" si="75"/>
        <v>71066</v>
      </c>
      <c r="K1598" s="40">
        <v>71066</v>
      </c>
    </row>
    <row r="1599" spans="1:11" s="40" customFormat="1" x14ac:dyDescent="0.25">
      <c r="A1599" s="34" t="s">
        <v>947</v>
      </c>
      <c r="B1599" s="34" t="s">
        <v>4682</v>
      </c>
      <c r="C1599" s="34" t="s">
        <v>4683</v>
      </c>
      <c r="D1599" s="34" t="s">
        <v>4684</v>
      </c>
      <c r="E1599" s="35">
        <v>1406256</v>
      </c>
      <c r="F1599" s="36">
        <v>1406256</v>
      </c>
      <c r="G1599" s="37">
        <f t="shared" si="73"/>
        <v>98437.920000000013</v>
      </c>
      <c r="H1599" s="38">
        <f>G1599*(1-'[1]Rapport Lottstift'!$Q$6)</f>
        <v>71671.74854971825</v>
      </c>
      <c r="I1599" s="39">
        <f t="shared" si="74"/>
        <v>70955.031064221068</v>
      </c>
      <c r="J1599" s="40">
        <f t="shared" si="75"/>
        <v>70955</v>
      </c>
      <c r="K1599" s="40">
        <v>70955</v>
      </c>
    </row>
    <row r="1600" spans="1:11" s="40" customFormat="1" x14ac:dyDescent="0.25">
      <c r="A1600" s="34" t="s">
        <v>947</v>
      </c>
      <c r="B1600" s="34" t="s">
        <v>4685</v>
      </c>
      <c r="C1600" s="34" t="s">
        <v>4686</v>
      </c>
      <c r="D1600" s="34" t="s">
        <v>4687</v>
      </c>
      <c r="E1600" s="35">
        <v>1405431</v>
      </c>
      <c r="F1600" s="36">
        <v>1405431</v>
      </c>
      <c r="G1600" s="37">
        <f t="shared" si="73"/>
        <v>98380.170000000013</v>
      </c>
      <c r="H1600" s="38">
        <f>G1600*(1-'[1]Rapport Lottstift'!$Q$6)</f>
        <v>71629.701303303998</v>
      </c>
      <c r="I1600" s="39">
        <f t="shared" si="74"/>
        <v>70913.404290270963</v>
      </c>
      <c r="J1600" s="40">
        <f t="shared" si="75"/>
        <v>70913</v>
      </c>
      <c r="K1600" s="40">
        <v>70913</v>
      </c>
    </row>
    <row r="1601" spans="1:11" s="40" customFormat="1" x14ac:dyDescent="0.25">
      <c r="A1601" s="34" t="s">
        <v>947</v>
      </c>
      <c r="B1601" s="34" t="s">
        <v>4688</v>
      </c>
      <c r="C1601" s="34" t="s">
        <v>4689</v>
      </c>
      <c r="D1601" s="34" t="s">
        <v>4690</v>
      </c>
      <c r="E1601" s="35">
        <v>1404499</v>
      </c>
      <c r="F1601" s="36">
        <v>1404499</v>
      </c>
      <c r="G1601" s="37">
        <f t="shared" si="73"/>
        <v>98314.930000000008</v>
      </c>
      <c r="H1601" s="38">
        <f>G1601*(1-'[1]Rapport Lottstift'!$Q$6)</f>
        <v>71582.200656445726</v>
      </c>
      <c r="I1601" s="39">
        <f t="shared" si="74"/>
        <v>70866.37864988127</v>
      </c>
      <c r="J1601" s="40">
        <f t="shared" si="75"/>
        <v>70866</v>
      </c>
      <c r="K1601" s="40">
        <v>70866</v>
      </c>
    </row>
    <row r="1602" spans="1:11" s="40" customFormat="1" x14ac:dyDescent="0.25">
      <c r="A1602" s="34" t="s">
        <v>947</v>
      </c>
      <c r="B1602" s="34" t="s">
        <v>4691</v>
      </c>
      <c r="C1602" s="34" t="s">
        <v>4692</v>
      </c>
      <c r="D1602" s="34" t="s">
        <v>4693</v>
      </c>
      <c r="E1602" s="35">
        <v>1401000</v>
      </c>
      <c r="F1602" s="36">
        <v>1401000</v>
      </c>
      <c r="G1602" s="37">
        <f t="shared" si="73"/>
        <v>98070.000000000015</v>
      </c>
      <c r="H1602" s="38">
        <f>G1602*(1-'[1]Rapport Lottstift'!$Q$6)</f>
        <v>71403.869365290011</v>
      </c>
      <c r="I1602" s="39">
        <f t="shared" si="74"/>
        <v>70689.830671637115</v>
      </c>
      <c r="J1602" s="40">
        <f t="shared" si="75"/>
        <v>70689</v>
      </c>
      <c r="K1602" s="40">
        <v>70689</v>
      </c>
    </row>
    <row r="1603" spans="1:11" s="40" customFormat="1" x14ac:dyDescent="0.25">
      <c r="A1603" s="34" t="s">
        <v>947</v>
      </c>
      <c r="B1603" s="34" t="s">
        <v>4694</v>
      </c>
      <c r="C1603" s="34" t="s">
        <v>4695</v>
      </c>
      <c r="D1603" s="34" t="s">
        <v>4696</v>
      </c>
      <c r="E1603" s="35">
        <v>1400756</v>
      </c>
      <c r="F1603" s="36">
        <v>1400756</v>
      </c>
      <c r="G1603" s="37">
        <f t="shared" si="73"/>
        <v>98052.920000000013</v>
      </c>
      <c r="H1603" s="38">
        <f>G1603*(1-'[1]Rapport Lottstift'!$Q$6)</f>
        <v>71391.433573623261</v>
      </c>
      <c r="I1603" s="39">
        <f t="shared" si="74"/>
        <v>70677.519237887027</v>
      </c>
      <c r="J1603" s="40">
        <f t="shared" si="75"/>
        <v>70677</v>
      </c>
      <c r="K1603" s="40">
        <v>70677</v>
      </c>
    </row>
    <row r="1604" spans="1:11" s="40" customFormat="1" x14ac:dyDescent="0.25">
      <c r="A1604" s="34" t="s">
        <v>947</v>
      </c>
      <c r="B1604" s="34" t="s">
        <v>4697</v>
      </c>
      <c r="C1604" s="34" t="s">
        <v>4698</v>
      </c>
      <c r="D1604" s="34" t="s">
        <v>4699</v>
      </c>
      <c r="E1604" s="35">
        <v>1398519</v>
      </c>
      <c r="F1604" s="36">
        <v>1398519</v>
      </c>
      <c r="G1604" s="37">
        <f t="shared" si="73"/>
        <v>97896.330000000016</v>
      </c>
      <c r="H1604" s="38">
        <f>G1604*(1-'[1]Rapport Lottstift'!$Q$6)</f>
        <v>71277.421827891521</v>
      </c>
      <c r="I1604" s="39">
        <f t="shared" si="74"/>
        <v>70564.647609612599</v>
      </c>
      <c r="J1604" s="40">
        <f t="shared" si="75"/>
        <v>70564</v>
      </c>
      <c r="K1604" s="40">
        <v>70564</v>
      </c>
    </row>
    <row r="1605" spans="1:11" s="40" customFormat="1" x14ac:dyDescent="0.25">
      <c r="A1605" s="34" t="s">
        <v>947</v>
      </c>
      <c r="B1605" s="34" t="s">
        <v>4700</v>
      </c>
      <c r="C1605" s="34" t="s">
        <v>4701</v>
      </c>
      <c r="D1605" s="34" t="s">
        <v>4702</v>
      </c>
      <c r="E1605" s="35">
        <v>1396900</v>
      </c>
      <c r="F1605" s="36">
        <v>1396900</v>
      </c>
      <c r="G1605" s="37">
        <f t="shared" si="73"/>
        <v>97783.000000000015</v>
      </c>
      <c r="H1605" s="38">
        <f>G1605*(1-'[1]Rapport Lottstift'!$Q$6)</f>
        <v>71194.907292201009</v>
      </c>
      <c r="I1605" s="39">
        <f t="shared" si="74"/>
        <v>70482.958219278997</v>
      </c>
      <c r="J1605" s="40">
        <f t="shared" si="75"/>
        <v>70482</v>
      </c>
      <c r="K1605" s="40">
        <v>70482</v>
      </c>
    </row>
    <row r="1606" spans="1:11" s="40" customFormat="1" x14ac:dyDescent="0.25">
      <c r="A1606" s="34" t="s">
        <v>947</v>
      </c>
      <c r="B1606" s="34" t="s">
        <v>4703</v>
      </c>
      <c r="C1606" s="34" t="s">
        <v>4704</v>
      </c>
      <c r="D1606" s="34" t="s">
        <v>4705</v>
      </c>
      <c r="E1606" s="35">
        <v>1396716</v>
      </c>
      <c r="F1606" s="36">
        <v>1396716</v>
      </c>
      <c r="G1606" s="37">
        <f t="shared" ref="G1606:G1669" si="76">F1606*0.07</f>
        <v>97770.12000000001</v>
      </c>
      <c r="H1606" s="38">
        <f>G1606*(1-'[1]Rapport Lottstift'!$Q$6)</f>
        <v>71185.529482091646</v>
      </c>
      <c r="I1606" s="39">
        <f t="shared" ref="I1606:I1669" si="77">H1606*0.99</f>
        <v>70473.674187270735</v>
      </c>
      <c r="J1606" s="40">
        <f t="shared" ref="J1606:J1669" si="78">INT(I1606)</f>
        <v>70473</v>
      </c>
      <c r="K1606" s="40">
        <v>70473</v>
      </c>
    </row>
    <row r="1607" spans="1:11" s="40" customFormat="1" x14ac:dyDescent="0.25">
      <c r="A1607" s="34" t="s">
        <v>947</v>
      </c>
      <c r="B1607" s="34" t="s">
        <v>4706</v>
      </c>
      <c r="C1607" s="34" t="s">
        <v>4707</v>
      </c>
      <c r="D1607" s="34" t="s">
        <v>4708</v>
      </c>
      <c r="E1607" s="35">
        <v>1392306</v>
      </c>
      <c r="F1607" s="36">
        <v>1392306</v>
      </c>
      <c r="G1607" s="37">
        <f t="shared" si="76"/>
        <v>97461.420000000013</v>
      </c>
      <c r="H1607" s="38">
        <f>G1607*(1-'[1]Rapport Lottstift'!$Q$6)</f>
        <v>70960.767837622756</v>
      </c>
      <c r="I1607" s="39">
        <f t="shared" si="77"/>
        <v>70251.16015924653</v>
      </c>
      <c r="J1607" s="40">
        <f t="shared" si="78"/>
        <v>70251</v>
      </c>
      <c r="K1607" s="40">
        <v>70251</v>
      </c>
    </row>
    <row r="1608" spans="1:11" s="40" customFormat="1" x14ac:dyDescent="0.25">
      <c r="A1608" s="34" t="s">
        <v>947</v>
      </c>
      <c r="B1608" s="34" t="s">
        <v>4709</v>
      </c>
      <c r="C1608" s="34" t="s">
        <v>4710</v>
      </c>
      <c r="D1608" s="34" t="s">
        <v>4711</v>
      </c>
      <c r="E1608" s="35">
        <v>1391247</v>
      </c>
      <c r="F1608" s="36">
        <v>1391247</v>
      </c>
      <c r="G1608" s="37">
        <f t="shared" si="76"/>
        <v>97387.290000000008</v>
      </c>
      <c r="H1608" s="38">
        <f>G1608*(1-'[1]Rapport Lottstift'!$Q$6)</f>
        <v>70906.794463134633</v>
      </c>
      <c r="I1608" s="39">
        <f t="shared" si="77"/>
        <v>70197.726518503288</v>
      </c>
      <c r="J1608" s="40">
        <f t="shared" si="78"/>
        <v>70197</v>
      </c>
      <c r="K1608" s="40">
        <v>70197</v>
      </c>
    </row>
    <row r="1609" spans="1:11" s="40" customFormat="1" x14ac:dyDescent="0.25">
      <c r="A1609" s="34" t="s">
        <v>947</v>
      </c>
      <c r="B1609" s="34" t="s">
        <v>4712</v>
      </c>
      <c r="C1609" s="34" t="s">
        <v>4713</v>
      </c>
      <c r="D1609" s="34" t="s">
        <v>4714</v>
      </c>
      <c r="E1609" s="35">
        <v>1389720</v>
      </c>
      <c r="F1609" s="36">
        <v>1389720</v>
      </c>
      <c r="G1609" s="37">
        <f t="shared" si="76"/>
        <v>97280.400000000009</v>
      </c>
      <c r="H1609" s="38">
        <f>G1609*(1-'[1]Rapport Lottstift'!$Q$6)</f>
        <v>70828.968832498809</v>
      </c>
      <c r="I1609" s="39">
        <f t="shared" si="77"/>
        <v>70120.679144173817</v>
      </c>
      <c r="J1609" s="40">
        <f t="shared" si="78"/>
        <v>70120</v>
      </c>
      <c r="K1609" s="40">
        <v>70120</v>
      </c>
    </row>
    <row r="1610" spans="1:11" s="40" customFormat="1" x14ac:dyDescent="0.25">
      <c r="A1610" s="34" t="s">
        <v>947</v>
      </c>
      <c r="B1610" s="34" t="s">
        <v>4715</v>
      </c>
      <c r="C1610" s="34" t="s">
        <v>4716</v>
      </c>
      <c r="D1610" s="34" t="s">
        <v>4717</v>
      </c>
      <c r="E1610" s="35">
        <v>1388923</v>
      </c>
      <c r="F1610" s="36">
        <v>1388923</v>
      </c>
      <c r="G1610" s="37">
        <f t="shared" si="76"/>
        <v>97224.610000000015</v>
      </c>
      <c r="H1610" s="38">
        <f>G1610*(1-'[1]Rapport Lottstift'!$Q$6)</f>
        <v>70788.348644144688</v>
      </c>
      <c r="I1610" s="39">
        <f t="shared" si="77"/>
        <v>70080.465157703235</v>
      </c>
      <c r="J1610" s="40">
        <f t="shared" si="78"/>
        <v>70080</v>
      </c>
      <c r="K1610" s="40">
        <v>70080</v>
      </c>
    </row>
    <row r="1611" spans="1:11" s="40" customFormat="1" x14ac:dyDescent="0.25">
      <c r="A1611" s="34" t="s">
        <v>947</v>
      </c>
      <c r="B1611" s="34" t="s">
        <v>4718</v>
      </c>
      <c r="C1611" s="34" t="s">
        <v>4719</v>
      </c>
      <c r="D1611" s="34" t="s">
        <v>4720</v>
      </c>
      <c r="E1611" s="35">
        <v>1388671</v>
      </c>
      <c r="F1611" s="36">
        <v>1388671</v>
      </c>
      <c r="G1611" s="37">
        <f t="shared" si="76"/>
        <v>97206.970000000016</v>
      </c>
      <c r="H1611" s="38">
        <f>G1611*(1-'[1]Rapport Lottstift'!$Q$6)</f>
        <v>70775.505121603608</v>
      </c>
      <c r="I1611" s="39">
        <f t="shared" si="77"/>
        <v>70067.75007038757</v>
      </c>
      <c r="J1611" s="40">
        <f t="shared" si="78"/>
        <v>70067</v>
      </c>
      <c r="K1611" s="40">
        <v>70067</v>
      </c>
    </row>
    <row r="1612" spans="1:11" s="40" customFormat="1" x14ac:dyDescent="0.25">
      <c r="A1612" s="34" t="s">
        <v>947</v>
      </c>
      <c r="B1612" s="34" t="s">
        <v>4721</v>
      </c>
      <c r="C1612" s="34" t="s">
        <v>4722</v>
      </c>
      <c r="D1612" s="34" t="s">
        <v>4723</v>
      </c>
      <c r="E1612" s="35">
        <v>1386839</v>
      </c>
      <c r="F1612" s="36">
        <v>1386839</v>
      </c>
      <c r="G1612" s="37">
        <f t="shared" si="76"/>
        <v>97078.73000000001</v>
      </c>
      <c r="H1612" s="38">
        <f>G1612*(1-'[1]Rapport Lottstift'!$Q$6)</f>
        <v>70682.134751384321</v>
      </c>
      <c r="I1612" s="39">
        <f t="shared" si="77"/>
        <v>69975.313403870474</v>
      </c>
      <c r="J1612" s="40">
        <f t="shared" si="78"/>
        <v>69975</v>
      </c>
      <c r="K1612" s="40">
        <v>69975</v>
      </c>
    </row>
    <row r="1613" spans="1:11" s="40" customFormat="1" x14ac:dyDescent="0.25">
      <c r="A1613" s="34" t="s">
        <v>947</v>
      </c>
      <c r="B1613" s="34" t="s">
        <v>4724</v>
      </c>
      <c r="C1613" s="34" t="s">
        <v>4725</v>
      </c>
      <c r="D1613" s="34" t="s">
        <v>4726</v>
      </c>
      <c r="E1613" s="35">
        <v>1386788</v>
      </c>
      <c r="F1613" s="36">
        <v>1386788</v>
      </c>
      <c r="G1613" s="37">
        <f t="shared" si="76"/>
        <v>97075.16</v>
      </c>
      <c r="H1613" s="38">
        <f>G1613*(1-'[1]Rapport Lottstift'!$Q$6)</f>
        <v>70679.53546706053</v>
      </c>
      <c r="I1613" s="39">
        <f t="shared" si="77"/>
        <v>69972.740112389918</v>
      </c>
      <c r="J1613" s="40">
        <f t="shared" si="78"/>
        <v>69972</v>
      </c>
      <c r="K1613" s="40">
        <v>69972</v>
      </c>
    </row>
    <row r="1614" spans="1:11" s="40" customFormat="1" x14ac:dyDescent="0.25">
      <c r="A1614" s="34" t="s">
        <v>947</v>
      </c>
      <c r="B1614" s="34" t="s">
        <v>4727</v>
      </c>
      <c r="C1614" s="34" t="s">
        <v>4728</v>
      </c>
      <c r="D1614" s="34" t="s">
        <v>4729</v>
      </c>
      <c r="E1614" s="35">
        <v>1385392</v>
      </c>
      <c r="F1614" s="36">
        <v>1385392</v>
      </c>
      <c r="G1614" s="37">
        <f t="shared" si="76"/>
        <v>96977.44</v>
      </c>
      <c r="H1614" s="38">
        <f>G1614*(1-'[1]Rapport Lottstift'!$Q$6)</f>
        <v>70608.386429491686</v>
      </c>
      <c r="I1614" s="39">
        <f t="shared" si="77"/>
        <v>69902.302565196762</v>
      </c>
      <c r="J1614" s="40">
        <f t="shared" si="78"/>
        <v>69902</v>
      </c>
      <c r="K1614" s="40">
        <v>69902</v>
      </c>
    </row>
    <row r="1615" spans="1:11" s="40" customFormat="1" x14ac:dyDescent="0.25">
      <c r="A1615" s="34" t="s">
        <v>947</v>
      </c>
      <c r="B1615" s="34" t="s">
        <v>4730</v>
      </c>
      <c r="C1615" s="34" t="s">
        <v>4731</v>
      </c>
      <c r="D1615" s="34" t="s">
        <v>4732</v>
      </c>
      <c r="E1615" s="35">
        <v>1384307</v>
      </c>
      <c r="F1615" s="36">
        <v>1384307</v>
      </c>
      <c r="G1615" s="37">
        <f t="shared" si="76"/>
        <v>96901.49</v>
      </c>
      <c r="H1615" s="38">
        <f>G1615*(1-'[1]Rapport Lottstift'!$Q$6)</f>
        <v>70553.087929662041</v>
      </c>
      <c r="I1615" s="39">
        <f t="shared" si="77"/>
        <v>69847.557050365416</v>
      </c>
      <c r="J1615" s="40">
        <f t="shared" si="78"/>
        <v>69847</v>
      </c>
      <c r="K1615" s="40">
        <v>69847</v>
      </c>
    </row>
    <row r="1616" spans="1:11" s="40" customFormat="1" x14ac:dyDescent="0.25">
      <c r="A1616" s="34" t="s">
        <v>947</v>
      </c>
      <c r="B1616" s="34" t="s">
        <v>4733</v>
      </c>
      <c r="C1616" s="34" t="s">
        <v>4734</v>
      </c>
      <c r="D1616" s="34" t="s">
        <v>4735</v>
      </c>
      <c r="E1616" s="35">
        <v>1383666</v>
      </c>
      <c r="F1616" s="36">
        <v>1383666</v>
      </c>
      <c r="G1616" s="37">
        <f t="shared" si="76"/>
        <v>96856.62000000001</v>
      </c>
      <c r="H1616" s="38">
        <f>G1616*(1-'[1]Rapport Lottstift'!$Q$6)</f>
        <v>70520.418493357152</v>
      </c>
      <c r="I1616" s="39">
        <f t="shared" si="77"/>
        <v>69815.214308423587</v>
      </c>
      <c r="J1616" s="40">
        <f t="shared" si="78"/>
        <v>69815</v>
      </c>
      <c r="K1616" s="40">
        <v>69815</v>
      </c>
    </row>
    <row r="1617" spans="1:11" s="40" customFormat="1" x14ac:dyDescent="0.25">
      <c r="A1617" s="34" t="s">
        <v>947</v>
      </c>
      <c r="B1617" s="34" t="s">
        <v>4736</v>
      </c>
      <c r="C1617" s="34" t="s">
        <v>4737</v>
      </c>
      <c r="D1617" s="34" t="s">
        <v>4738</v>
      </c>
      <c r="E1617" s="35">
        <v>1382931</v>
      </c>
      <c r="F1617" s="36">
        <v>1382931</v>
      </c>
      <c r="G1617" s="37">
        <f t="shared" si="76"/>
        <v>96805.170000000013</v>
      </c>
      <c r="H1617" s="38">
        <f>G1617*(1-'[1]Rapport Lottstift'!$Q$6)</f>
        <v>70482.958219278997</v>
      </c>
      <c r="I1617" s="39">
        <f t="shared" si="77"/>
        <v>69778.128637086207</v>
      </c>
      <c r="J1617" s="40">
        <f t="shared" si="78"/>
        <v>69778</v>
      </c>
      <c r="K1617" s="40">
        <v>69778</v>
      </c>
    </row>
    <row r="1618" spans="1:11" s="40" customFormat="1" x14ac:dyDescent="0.25">
      <c r="A1618" s="34" t="s">
        <v>947</v>
      </c>
      <c r="B1618" s="34" t="s">
        <v>4739</v>
      </c>
      <c r="C1618" s="34" t="s">
        <v>4740</v>
      </c>
      <c r="D1618" s="34" t="s">
        <v>4741</v>
      </c>
      <c r="E1618" s="35">
        <v>1381122</v>
      </c>
      <c r="F1618" s="36">
        <v>1381122</v>
      </c>
      <c r="G1618" s="37">
        <f t="shared" si="76"/>
        <v>96678.540000000008</v>
      </c>
      <c r="H1618" s="38">
        <f>G1618*(1-'[1]Rapport Lottstift'!$Q$6)</f>
        <v>70390.760075323386</v>
      </c>
      <c r="I1618" s="39">
        <f t="shared" si="77"/>
        <v>69686.852474570158</v>
      </c>
      <c r="J1618" s="40">
        <f t="shared" si="78"/>
        <v>69686</v>
      </c>
      <c r="K1618" s="40">
        <v>69686</v>
      </c>
    </row>
    <row r="1619" spans="1:11" s="40" customFormat="1" x14ac:dyDescent="0.25">
      <c r="A1619" s="34" t="s">
        <v>947</v>
      </c>
      <c r="B1619" s="34" t="s">
        <v>4742</v>
      </c>
      <c r="C1619" s="34" t="s">
        <v>4743</v>
      </c>
      <c r="D1619" s="34" t="s">
        <v>4744</v>
      </c>
      <c r="E1619" s="35">
        <v>1380408</v>
      </c>
      <c r="F1619" s="36">
        <v>1380408</v>
      </c>
      <c r="G1619" s="37">
        <f t="shared" si="76"/>
        <v>96628.560000000012</v>
      </c>
      <c r="H1619" s="38">
        <f>G1619*(1-'[1]Rapport Lottstift'!$Q$6)</f>
        <v>70354.370094790327</v>
      </c>
      <c r="I1619" s="39">
        <f t="shared" si="77"/>
        <v>69650.826393842421</v>
      </c>
      <c r="J1619" s="40">
        <f t="shared" si="78"/>
        <v>69650</v>
      </c>
      <c r="K1619" s="40">
        <v>69650</v>
      </c>
    </row>
    <row r="1620" spans="1:11" s="40" customFormat="1" x14ac:dyDescent="0.25">
      <c r="A1620" s="34" t="s">
        <v>947</v>
      </c>
      <c r="B1620" s="34" t="s">
        <v>4745</v>
      </c>
      <c r="C1620" s="34" t="s">
        <v>4746</v>
      </c>
      <c r="D1620" s="34" t="s">
        <v>4747</v>
      </c>
      <c r="E1620" s="35">
        <v>1378534</v>
      </c>
      <c r="F1620" s="36">
        <v>1378534</v>
      </c>
      <c r="G1620" s="37">
        <f t="shared" si="76"/>
        <v>96497.38</v>
      </c>
      <c r="H1620" s="38">
        <f>G1620*(1-'[1]Rapport Lottstift'!$Q$6)</f>
        <v>70258.85913748086</v>
      </c>
      <c r="I1620" s="39">
        <f t="shared" si="77"/>
        <v>69556.270546106054</v>
      </c>
      <c r="J1620" s="40">
        <f t="shared" si="78"/>
        <v>69556</v>
      </c>
      <c r="K1620" s="40">
        <v>69556</v>
      </c>
    </row>
    <row r="1621" spans="1:11" s="40" customFormat="1" x14ac:dyDescent="0.25">
      <c r="A1621" s="34" t="s">
        <v>947</v>
      </c>
      <c r="B1621" s="34" t="s">
        <v>4748</v>
      </c>
      <c r="C1621" s="34" t="s">
        <v>4749</v>
      </c>
      <c r="D1621" s="34" t="s">
        <v>4750</v>
      </c>
      <c r="E1621" s="35">
        <v>1377648</v>
      </c>
      <c r="F1621" s="36">
        <v>1377648</v>
      </c>
      <c r="G1621" s="37">
        <f t="shared" si="76"/>
        <v>96435.360000000015</v>
      </c>
      <c r="H1621" s="38">
        <f>G1621*(1-'[1]Rapport Lottstift'!$Q$6)</f>
        <v>70213.70294314994</v>
      </c>
      <c r="I1621" s="39">
        <f t="shared" si="77"/>
        <v>69511.565913718441</v>
      </c>
      <c r="J1621" s="40">
        <f t="shared" si="78"/>
        <v>69511</v>
      </c>
      <c r="K1621" s="40">
        <v>69511</v>
      </c>
    </row>
    <row r="1622" spans="1:11" s="40" customFormat="1" x14ac:dyDescent="0.25">
      <c r="A1622" s="34" t="s">
        <v>947</v>
      </c>
      <c r="B1622" s="34" t="s">
        <v>4751</v>
      </c>
      <c r="C1622" s="34" t="s">
        <v>4752</v>
      </c>
      <c r="D1622" s="34" t="s">
        <v>4753</v>
      </c>
      <c r="E1622" s="35">
        <v>1377023</v>
      </c>
      <c r="F1622" s="36">
        <v>1377023</v>
      </c>
      <c r="G1622" s="37">
        <f t="shared" si="76"/>
        <v>96391.610000000015</v>
      </c>
      <c r="H1622" s="38">
        <f>G1622*(1-'[1]Rapport Lottstift'!$Q$6)</f>
        <v>70181.84896859368</v>
      </c>
      <c r="I1622" s="39">
        <f t="shared" si="77"/>
        <v>69480.030478907749</v>
      </c>
      <c r="J1622" s="40">
        <f t="shared" si="78"/>
        <v>69480</v>
      </c>
      <c r="K1622" s="40">
        <v>69480</v>
      </c>
    </row>
    <row r="1623" spans="1:11" s="40" customFormat="1" x14ac:dyDescent="0.25">
      <c r="A1623" s="34" t="s">
        <v>947</v>
      </c>
      <c r="B1623" s="34" t="s">
        <v>4754</v>
      </c>
      <c r="C1623" s="34" t="s">
        <v>4755</v>
      </c>
      <c r="D1623" s="34" t="s">
        <v>4756</v>
      </c>
      <c r="E1623" s="35">
        <v>1375587</v>
      </c>
      <c r="F1623" s="36">
        <v>1375587</v>
      </c>
      <c r="G1623" s="37">
        <f t="shared" si="76"/>
        <v>96291.090000000011</v>
      </c>
      <c r="H1623" s="38">
        <f>G1623*(1-'[1]Rapport Lottstift'!$Q$6)</f>
        <v>70108.661276653249</v>
      </c>
      <c r="I1623" s="39">
        <f t="shared" si="77"/>
        <v>69407.574663886713</v>
      </c>
      <c r="J1623" s="40">
        <f t="shared" si="78"/>
        <v>69407</v>
      </c>
      <c r="K1623" s="40">
        <v>69407</v>
      </c>
    </row>
    <row r="1624" spans="1:11" s="40" customFormat="1" x14ac:dyDescent="0.25">
      <c r="A1624" s="34" t="s">
        <v>947</v>
      </c>
      <c r="B1624" s="34" t="s">
        <v>4757</v>
      </c>
      <c r="C1624" s="34" t="s">
        <v>4758</v>
      </c>
      <c r="D1624" s="34" t="s">
        <v>4759</v>
      </c>
      <c r="E1624" s="35">
        <v>1375433</v>
      </c>
      <c r="F1624" s="36">
        <v>1375433</v>
      </c>
      <c r="G1624" s="37">
        <f t="shared" si="76"/>
        <v>96280.310000000012</v>
      </c>
      <c r="H1624" s="38">
        <f>G1624*(1-'[1]Rapport Lottstift'!$Q$6)</f>
        <v>70100.81245732258</v>
      </c>
      <c r="I1624" s="39">
        <f t="shared" si="77"/>
        <v>69399.804332749351</v>
      </c>
      <c r="J1624" s="40">
        <f t="shared" si="78"/>
        <v>69399</v>
      </c>
      <c r="K1624" s="40">
        <v>69399</v>
      </c>
    </row>
    <row r="1625" spans="1:11" s="40" customFormat="1" x14ac:dyDescent="0.25">
      <c r="A1625" s="34" t="s">
        <v>947</v>
      </c>
      <c r="B1625" s="34" t="s">
        <v>4760</v>
      </c>
      <c r="C1625" s="34" t="s">
        <v>4761</v>
      </c>
      <c r="D1625" s="34" t="s">
        <v>4762</v>
      </c>
      <c r="E1625" s="35">
        <v>1373491</v>
      </c>
      <c r="F1625" s="36">
        <v>1373491</v>
      </c>
      <c r="G1625" s="37">
        <f t="shared" si="76"/>
        <v>96144.37000000001</v>
      </c>
      <c r="H1625" s="38">
        <f>G1625*(1-'[1]Rapport Lottstift'!$Q$6)</f>
        <v>70001.835787581396</v>
      </c>
      <c r="I1625" s="39">
        <f t="shared" si="77"/>
        <v>69301.817429705581</v>
      </c>
      <c r="J1625" s="40">
        <f t="shared" si="78"/>
        <v>69301</v>
      </c>
      <c r="K1625" s="40">
        <v>69301</v>
      </c>
    </row>
    <row r="1626" spans="1:11" s="40" customFormat="1" x14ac:dyDescent="0.25">
      <c r="A1626" s="34" t="s">
        <v>947</v>
      </c>
      <c r="B1626" s="34" t="s">
        <v>4763</v>
      </c>
      <c r="C1626" s="34" t="s">
        <v>4764</v>
      </c>
      <c r="D1626" s="34" t="s">
        <v>4765</v>
      </c>
      <c r="E1626" s="35">
        <v>1369826</v>
      </c>
      <c r="F1626" s="36">
        <v>1369826</v>
      </c>
      <c r="G1626" s="37">
        <f t="shared" si="76"/>
        <v>95887.82</v>
      </c>
      <c r="H1626" s="38">
        <f>G1626*(1-'[1]Rapport Lottstift'!$Q$6)</f>
        <v>69815.044080783555</v>
      </c>
      <c r="I1626" s="39">
        <f t="shared" si="77"/>
        <v>69116.893639975722</v>
      </c>
      <c r="J1626" s="40">
        <f t="shared" si="78"/>
        <v>69116</v>
      </c>
      <c r="K1626" s="40">
        <v>69116</v>
      </c>
    </row>
    <row r="1627" spans="1:11" s="40" customFormat="1" x14ac:dyDescent="0.25">
      <c r="A1627" s="34" t="s">
        <v>947</v>
      </c>
      <c r="B1627" s="34" t="s">
        <v>4766</v>
      </c>
      <c r="C1627" s="34" t="s">
        <v>4767</v>
      </c>
      <c r="D1627" s="34" t="s">
        <v>4768</v>
      </c>
      <c r="E1627" s="35">
        <v>1367211</v>
      </c>
      <c r="F1627" s="36">
        <v>1367211</v>
      </c>
      <c r="G1627" s="37">
        <f t="shared" si="76"/>
        <v>95704.77</v>
      </c>
      <c r="H1627" s="38">
        <f>G1627*(1-'[1]Rapport Lottstift'!$Q$6)</f>
        <v>69681.767051240196</v>
      </c>
      <c r="I1627" s="39">
        <f t="shared" si="77"/>
        <v>68984.94938072779</v>
      </c>
      <c r="J1627" s="40">
        <f t="shared" si="78"/>
        <v>68984</v>
      </c>
      <c r="K1627" s="40">
        <v>68984</v>
      </c>
    </row>
    <row r="1628" spans="1:11" s="40" customFormat="1" x14ac:dyDescent="0.25">
      <c r="A1628" s="34" t="s">
        <v>947</v>
      </c>
      <c r="B1628" s="34" t="s">
        <v>4769</v>
      </c>
      <c r="C1628" s="34" t="s">
        <v>4770</v>
      </c>
      <c r="D1628" s="34" t="s">
        <v>4771</v>
      </c>
      <c r="E1628" s="35">
        <v>1366935</v>
      </c>
      <c r="F1628" s="36">
        <v>1366935</v>
      </c>
      <c r="G1628" s="37">
        <f t="shared" si="76"/>
        <v>95685.450000000012</v>
      </c>
      <c r="H1628" s="38">
        <f>G1628*(1-'[1]Rapport Lottstift'!$Q$6)</f>
        <v>69667.700336076159</v>
      </c>
      <c r="I1628" s="39">
        <f t="shared" si="77"/>
        <v>68971.023332715398</v>
      </c>
      <c r="J1628" s="40">
        <f t="shared" si="78"/>
        <v>68971</v>
      </c>
      <c r="K1628" s="40">
        <v>68971</v>
      </c>
    </row>
    <row r="1629" spans="1:11" s="40" customFormat="1" x14ac:dyDescent="0.25">
      <c r="A1629" s="34" t="s">
        <v>947</v>
      </c>
      <c r="B1629" s="34" t="s">
        <v>4772</v>
      </c>
      <c r="C1629" s="34" t="s">
        <v>4773</v>
      </c>
      <c r="D1629" s="34" t="s">
        <v>4774</v>
      </c>
      <c r="E1629" s="35">
        <v>1365345</v>
      </c>
      <c r="F1629" s="36">
        <v>1365345</v>
      </c>
      <c r="G1629" s="37">
        <f t="shared" si="76"/>
        <v>95574.150000000009</v>
      </c>
      <c r="H1629" s="38">
        <f>G1629*(1-'[1]Rapport Lottstift'!$Q$6)</f>
        <v>69586.663824805059</v>
      </c>
      <c r="I1629" s="39">
        <f t="shared" si="77"/>
        <v>68890.797186557014</v>
      </c>
      <c r="J1629" s="40">
        <f t="shared" si="78"/>
        <v>68890</v>
      </c>
      <c r="K1629" s="40">
        <v>68890</v>
      </c>
    </row>
    <row r="1630" spans="1:11" s="40" customFormat="1" x14ac:dyDescent="0.25">
      <c r="A1630" s="34" t="s">
        <v>947</v>
      </c>
      <c r="B1630" s="34" t="s">
        <v>4775</v>
      </c>
      <c r="C1630" s="34" t="s">
        <v>4776</v>
      </c>
      <c r="D1630" s="34" t="s">
        <v>4777</v>
      </c>
      <c r="E1630" s="35">
        <v>1364962</v>
      </c>
      <c r="F1630" s="36">
        <v>1364962</v>
      </c>
      <c r="G1630" s="37">
        <f t="shared" si="76"/>
        <v>95547.340000000011</v>
      </c>
      <c r="H1630" s="38">
        <f>G1630*(1-'[1]Rapport Lottstift'!$Q$6)</f>
        <v>69567.143709196986</v>
      </c>
      <c r="I1630" s="39">
        <f t="shared" si="77"/>
        <v>68871.47227210502</v>
      </c>
      <c r="J1630" s="40">
        <f t="shared" si="78"/>
        <v>68871</v>
      </c>
      <c r="K1630" s="40">
        <v>68871</v>
      </c>
    </row>
    <row r="1631" spans="1:11" s="40" customFormat="1" x14ac:dyDescent="0.25">
      <c r="A1631" s="34" t="s">
        <v>947</v>
      </c>
      <c r="B1631" s="34" t="s">
        <v>4778</v>
      </c>
      <c r="C1631" s="34" t="s">
        <v>4779</v>
      </c>
      <c r="D1631" s="34" t="s">
        <v>4780</v>
      </c>
      <c r="E1631" s="35">
        <v>1364810</v>
      </c>
      <c r="F1631" s="36">
        <v>1364810</v>
      </c>
      <c r="G1631" s="37">
        <f t="shared" si="76"/>
        <v>95536.700000000012</v>
      </c>
      <c r="H1631" s="38">
        <f>G1631*(1-'[1]Rapport Lottstift'!$Q$6)</f>
        <v>69559.396822584909</v>
      </c>
      <c r="I1631" s="39">
        <f t="shared" si="77"/>
        <v>68863.802854359063</v>
      </c>
      <c r="J1631" s="40">
        <f t="shared" si="78"/>
        <v>68863</v>
      </c>
      <c r="K1631" s="40">
        <v>68863</v>
      </c>
    </row>
    <row r="1632" spans="1:11" s="40" customFormat="1" x14ac:dyDescent="0.25">
      <c r="A1632" s="34" t="s">
        <v>947</v>
      </c>
      <c r="B1632" s="34" t="s">
        <v>4781</v>
      </c>
      <c r="C1632" s="34" t="s">
        <v>4782</v>
      </c>
      <c r="D1632" s="34" t="s">
        <v>4783</v>
      </c>
      <c r="E1632" s="35">
        <v>1364785</v>
      </c>
      <c r="F1632" s="36">
        <v>1364785</v>
      </c>
      <c r="G1632" s="37">
        <f t="shared" si="76"/>
        <v>95534.950000000012</v>
      </c>
      <c r="H1632" s="38">
        <f>G1632*(1-'[1]Rapport Lottstift'!$Q$6)</f>
        <v>69558.122663602669</v>
      </c>
      <c r="I1632" s="39">
        <f t="shared" si="77"/>
        <v>68862.54143696664</v>
      </c>
      <c r="J1632" s="40">
        <f t="shared" si="78"/>
        <v>68862</v>
      </c>
      <c r="K1632" s="40">
        <v>68862</v>
      </c>
    </row>
    <row r="1633" spans="1:11" s="40" customFormat="1" x14ac:dyDescent="0.25">
      <c r="A1633" s="34" t="s">
        <v>947</v>
      </c>
      <c r="B1633" s="34" t="s">
        <v>4784</v>
      </c>
      <c r="C1633" s="34" t="s">
        <v>4785</v>
      </c>
      <c r="D1633" s="34" t="s">
        <v>4786</v>
      </c>
      <c r="E1633" s="35">
        <v>1362498</v>
      </c>
      <c r="F1633" s="36">
        <v>1362498</v>
      </c>
      <c r="G1633" s="37">
        <f t="shared" si="76"/>
        <v>95374.860000000015</v>
      </c>
      <c r="H1633" s="38">
        <f>G1633*(1-'[1]Rapport Lottstift'!$Q$6)</f>
        <v>69441.562599906436</v>
      </c>
      <c r="I1633" s="39">
        <f t="shared" si="77"/>
        <v>68747.146973907365</v>
      </c>
      <c r="J1633" s="40">
        <f t="shared" si="78"/>
        <v>68747</v>
      </c>
      <c r="K1633" s="40">
        <v>68747</v>
      </c>
    </row>
    <row r="1634" spans="1:11" s="40" customFormat="1" x14ac:dyDescent="0.25">
      <c r="A1634" s="34" t="s">
        <v>947</v>
      </c>
      <c r="B1634" s="34" t="s">
        <v>4787</v>
      </c>
      <c r="C1634" s="34" t="s">
        <v>4788</v>
      </c>
      <c r="D1634" s="34" t="s">
        <v>4789</v>
      </c>
      <c r="E1634" s="35">
        <v>1361105</v>
      </c>
      <c r="F1634" s="36">
        <v>1361105</v>
      </c>
      <c r="G1634" s="37">
        <f t="shared" si="76"/>
        <v>95277.35</v>
      </c>
      <c r="H1634" s="38">
        <f>G1634*(1-'[1]Rapport Lottstift'!$Q$6)</f>
        <v>69370.566461415452</v>
      </c>
      <c r="I1634" s="39">
        <f t="shared" si="77"/>
        <v>68676.860796801295</v>
      </c>
      <c r="J1634" s="40">
        <f t="shared" si="78"/>
        <v>68676</v>
      </c>
      <c r="K1634" s="40">
        <v>68676</v>
      </c>
    </row>
    <row r="1635" spans="1:11" s="40" customFormat="1" x14ac:dyDescent="0.25">
      <c r="A1635" s="34" t="s">
        <v>947</v>
      </c>
      <c r="B1635" s="34" t="s">
        <v>4790</v>
      </c>
      <c r="C1635" s="34" t="s">
        <v>4791</v>
      </c>
      <c r="D1635" s="34" t="s">
        <v>4792</v>
      </c>
      <c r="E1635" s="35">
        <v>1360577</v>
      </c>
      <c r="F1635" s="36">
        <v>1360577</v>
      </c>
      <c r="G1635" s="37">
        <f t="shared" si="76"/>
        <v>95240.390000000014</v>
      </c>
      <c r="H1635" s="38">
        <f>G1635*(1-'[1]Rapport Lottstift'!$Q$6)</f>
        <v>69343.65622371035</v>
      </c>
      <c r="I1635" s="39">
        <f t="shared" si="77"/>
        <v>68650.219661473253</v>
      </c>
      <c r="J1635" s="40">
        <f t="shared" si="78"/>
        <v>68650</v>
      </c>
      <c r="K1635" s="40">
        <v>68650</v>
      </c>
    </row>
    <row r="1636" spans="1:11" s="40" customFormat="1" x14ac:dyDescent="0.25">
      <c r="A1636" s="34" t="s">
        <v>947</v>
      </c>
      <c r="B1636" s="34" t="s">
        <v>4793</v>
      </c>
      <c r="C1636" s="34" t="s">
        <v>4794</v>
      </c>
      <c r="D1636" s="34" t="s">
        <v>4795</v>
      </c>
      <c r="E1636" s="35">
        <v>1360359</v>
      </c>
      <c r="F1636" s="36">
        <v>1360359</v>
      </c>
      <c r="G1636" s="37">
        <f t="shared" si="76"/>
        <v>95225.13</v>
      </c>
      <c r="H1636" s="38">
        <f>G1636*(1-'[1]Rapport Lottstift'!$Q$6)</f>
        <v>69332.545557385121</v>
      </c>
      <c r="I1636" s="39">
        <f t="shared" si="77"/>
        <v>68639.220101811268</v>
      </c>
      <c r="J1636" s="40">
        <f t="shared" si="78"/>
        <v>68639</v>
      </c>
      <c r="K1636" s="40">
        <v>68639</v>
      </c>
    </row>
    <row r="1637" spans="1:11" s="40" customFormat="1" x14ac:dyDescent="0.25">
      <c r="A1637" s="34" t="s">
        <v>947</v>
      </c>
      <c r="B1637" s="34" t="s">
        <v>4796</v>
      </c>
      <c r="C1637" s="34" t="s">
        <v>4797</v>
      </c>
      <c r="D1637" s="34" t="s">
        <v>4798</v>
      </c>
      <c r="E1637" s="35">
        <v>1359574</v>
      </c>
      <c r="F1637" s="36">
        <v>1359574</v>
      </c>
      <c r="G1637" s="37">
        <f t="shared" si="76"/>
        <v>95170.180000000008</v>
      </c>
      <c r="H1637" s="38">
        <f>G1637*(1-'[1]Rapport Lottstift'!$Q$6)</f>
        <v>69292.536965342471</v>
      </c>
      <c r="I1637" s="39">
        <f t="shared" si="77"/>
        <v>68599.611595689043</v>
      </c>
      <c r="J1637" s="40">
        <f t="shared" si="78"/>
        <v>68599</v>
      </c>
      <c r="K1637" s="40">
        <v>68599</v>
      </c>
    </row>
    <row r="1638" spans="1:11" s="40" customFormat="1" x14ac:dyDescent="0.25">
      <c r="A1638" s="34" t="s">
        <v>947</v>
      </c>
      <c r="B1638" s="34" t="s">
        <v>4799</v>
      </c>
      <c r="C1638" s="34" t="s">
        <v>4800</v>
      </c>
      <c r="D1638" s="34" t="s">
        <v>4801</v>
      </c>
      <c r="E1638" s="35">
        <v>1357817</v>
      </c>
      <c r="F1638" s="36">
        <v>1357817</v>
      </c>
      <c r="G1638" s="37">
        <f t="shared" si="76"/>
        <v>95047.19</v>
      </c>
      <c r="H1638" s="38">
        <f>G1638*(1-'[1]Rapport Lottstift'!$Q$6)</f>
        <v>69202.989072069933</v>
      </c>
      <c r="I1638" s="39">
        <f t="shared" si="77"/>
        <v>68510.95918134923</v>
      </c>
      <c r="J1638" s="40">
        <f t="shared" si="78"/>
        <v>68510</v>
      </c>
      <c r="K1638" s="40">
        <v>68510</v>
      </c>
    </row>
    <row r="1639" spans="1:11" s="40" customFormat="1" x14ac:dyDescent="0.25">
      <c r="A1639" s="34" t="s">
        <v>947</v>
      </c>
      <c r="B1639" s="34" t="s">
        <v>4802</v>
      </c>
      <c r="C1639" s="34" t="s">
        <v>4803</v>
      </c>
      <c r="D1639" s="34" t="s">
        <v>4804</v>
      </c>
      <c r="E1639" s="35">
        <v>1357715</v>
      </c>
      <c r="F1639" s="36">
        <v>1357715</v>
      </c>
      <c r="G1639" s="37">
        <f t="shared" si="76"/>
        <v>95040.05</v>
      </c>
      <c r="H1639" s="38">
        <f>G1639*(1-'[1]Rapport Lottstift'!$Q$6)</f>
        <v>69197.790503422351</v>
      </c>
      <c r="I1639" s="39">
        <f t="shared" si="77"/>
        <v>68505.812598388133</v>
      </c>
      <c r="J1639" s="40">
        <f t="shared" si="78"/>
        <v>68505</v>
      </c>
      <c r="K1639" s="40">
        <v>68505</v>
      </c>
    </row>
    <row r="1640" spans="1:11" s="40" customFormat="1" x14ac:dyDescent="0.25">
      <c r="A1640" s="34" t="s">
        <v>947</v>
      </c>
      <c r="B1640" s="34" t="s">
        <v>4805</v>
      </c>
      <c r="C1640" s="34" t="s">
        <v>4806</v>
      </c>
      <c r="D1640" s="34" t="s">
        <v>4807</v>
      </c>
      <c r="E1640" s="35">
        <v>1355220</v>
      </c>
      <c r="F1640" s="36">
        <v>1355220</v>
      </c>
      <c r="G1640" s="37">
        <f t="shared" si="76"/>
        <v>94865.400000000009</v>
      </c>
      <c r="H1640" s="38">
        <f>G1640*(1-'[1]Rapport Lottstift'!$Q$6)</f>
        <v>69070.629436993811</v>
      </c>
      <c r="I1640" s="39">
        <f t="shared" si="77"/>
        <v>68379.923142623869</v>
      </c>
      <c r="J1640" s="40">
        <f t="shared" si="78"/>
        <v>68379</v>
      </c>
      <c r="K1640" s="40">
        <v>68379</v>
      </c>
    </row>
    <row r="1641" spans="1:11" s="40" customFormat="1" x14ac:dyDescent="0.25">
      <c r="A1641" s="34" t="s">
        <v>947</v>
      </c>
      <c r="B1641" s="34" t="s">
        <v>4808</v>
      </c>
      <c r="C1641" s="34" t="s">
        <v>4809</v>
      </c>
      <c r="D1641" s="34" t="s">
        <v>4810</v>
      </c>
      <c r="E1641" s="35">
        <v>1355083</v>
      </c>
      <c r="F1641" s="36">
        <v>1355083</v>
      </c>
      <c r="G1641" s="37">
        <f t="shared" si="76"/>
        <v>94855.810000000012</v>
      </c>
      <c r="H1641" s="38">
        <f>G1641*(1-'[1]Rapport Lottstift'!$Q$6)</f>
        <v>69063.647045771082</v>
      </c>
      <c r="I1641" s="39">
        <f t="shared" si="77"/>
        <v>68373.010575313368</v>
      </c>
      <c r="J1641" s="40">
        <f t="shared" si="78"/>
        <v>68373</v>
      </c>
      <c r="K1641" s="40">
        <v>68373</v>
      </c>
    </row>
    <row r="1642" spans="1:11" s="40" customFormat="1" x14ac:dyDescent="0.25">
      <c r="A1642" s="34" t="s">
        <v>947</v>
      </c>
      <c r="B1642" s="34" t="s">
        <v>4811</v>
      </c>
      <c r="C1642" s="34" t="s">
        <v>4812</v>
      </c>
      <c r="D1642" s="34" t="s">
        <v>4813</v>
      </c>
      <c r="E1642" s="35">
        <v>1354925</v>
      </c>
      <c r="F1642" s="36">
        <v>1354925</v>
      </c>
      <c r="G1642" s="37">
        <f t="shared" si="76"/>
        <v>94844.750000000015</v>
      </c>
      <c r="H1642" s="38">
        <f>G1642*(1-'[1]Rapport Lottstift'!$Q$6)</f>
        <v>69055.59436100327</v>
      </c>
      <c r="I1642" s="39">
        <f t="shared" si="77"/>
        <v>68365.03841739324</v>
      </c>
      <c r="J1642" s="40">
        <f t="shared" si="78"/>
        <v>68365</v>
      </c>
      <c r="K1642" s="40">
        <v>68365</v>
      </c>
    </row>
    <row r="1643" spans="1:11" s="40" customFormat="1" x14ac:dyDescent="0.25">
      <c r="A1643" s="34" t="s">
        <v>947</v>
      </c>
      <c r="B1643" s="34" t="s">
        <v>4814</v>
      </c>
      <c r="C1643" s="34" t="s">
        <v>4815</v>
      </c>
      <c r="D1643" s="34" t="s">
        <v>4816</v>
      </c>
      <c r="E1643" s="35">
        <v>1352298</v>
      </c>
      <c r="F1643" s="36">
        <v>1352298</v>
      </c>
      <c r="G1643" s="37">
        <f t="shared" si="76"/>
        <v>94660.860000000015</v>
      </c>
      <c r="H1643" s="38">
        <f>G1643*(1-'[1]Rapport Lottstift'!$Q$6)</f>
        <v>68921.70573514844</v>
      </c>
      <c r="I1643" s="39">
        <f t="shared" si="77"/>
        <v>68232.488677796951</v>
      </c>
      <c r="J1643" s="40">
        <f t="shared" si="78"/>
        <v>68232</v>
      </c>
      <c r="K1643" s="40">
        <v>68232</v>
      </c>
    </row>
    <row r="1644" spans="1:11" s="40" customFormat="1" x14ac:dyDescent="0.25">
      <c r="A1644" s="34" t="s">
        <v>947</v>
      </c>
      <c r="B1644" s="34" t="s">
        <v>4817</v>
      </c>
      <c r="C1644" s="34" t="s">
        <v>4818</v>
      </c>
      <c r="D1644" s="34" t="s">
        <v>4819</v>
      </c>
      <c r="E1644" s="35">
        <v>1347612</v>
      </c>
      <c r="F1644" s="36">
        <v>1347612</v>
      </c>
      <c r="G1644" s="37">
        <f t="shared" si="76"/>
        <v>94332.840000000011</v>
      </c>
      <c r="H1644" s="38">
        <f>G1644*(1-'[1]Rapport Lottstift'!$Q$6)</f>
        <v>68682.877375515498</v>
      </c>
      <c r="I1644" s="39">
        <f t="shared" si="77"/>
        <v>67996.04860176034</v>
      </c>
      <c r="J1644" s="40">
        <f t="shared" si="78"/>
        <v>67996</v>
      </c>
      <c r="K1644" s="40">
        <v>67996</v>
      </c>
    </row>
    <row r="1645" spans="1:11" s="40" customFormat="1" x14ac:dyDescent="0.25">
      <c r="A1645" s="34" t="s">
        <v>947</v>
      </c>
      <c r="B1645" s="34" t="s">
        <v>4820</v>
      </c>
      <c r="C1645" s="34" t="s">
        <v>4821</v>
      </c>
      <c r="D1645" s="34" t="s">
        <v>4822</v>
      </c>
      <c r="E1645" s="35">
        <v>1347603</v>
      </c>
      <c r="F1645" s="36">
        <v>1347603</v>
      </c>
      <c r="G1645" s="37">
        <f t="shared" si="76"/>
        <v>94332.21</v>
      </c>
      <c r="H1645" s="38">
        <f>G1645*(1-'[1]Rapport Lottstift'!$Q$6)</f>
        <v>68682.418678281872</v>
      </c>
      <c r="I1645" s="39">
        <f t="shared" si="77"/>
        <v>67995.594491499054</v>
      </c>
      <c r="J1645" s="40">
        <f t="shared" si="78"/>
        <v>67995</v>
      </c>
      <c r="K1645" s="40">
        <v>67995</v>
      </c>
    </row>
    <row r="1646" spans="1:11" s="40" customFormat="1" x14ac:dyDescent="0.25">
      <c r="A1646" s="34" t="s">
        <v>947</v>
      </c>
      <c r="B1646" s="34" t="s">
        <v>4823</v>
      </c>
      <c r="C1646" s="34" t="s">
        <v>4824</v>
      </c>
      <c r="D1646" s="34" t="s">
        <v>4825</v>
      </c>
      <c r="E1646" s="35">
        <v>1342732</v>
      </c>
      <c r="F1646" s="36">
        <v>1342732</v>
      </c>
      <c r="G1646" s="37">
        <f t="shared" si="76"/>
        <v>93991.24</v>
      </c>
      <c r="H1646" s="38">
        <f>G1646*(1-'[1]Rapport Lottstift'!$Q$6)</f>
        <v>68434.161542180285</v>
      </c>
      <c r="I1646" s="39">
        <f t="shared" si="77"/>
        <v>67749.819926758486</v>
      </c>
      <c r="J1646" s="40">
        <f t="shared" si="78"/>
        <v>67749</v>
      </c>
      <c r="K1646" s="40">
        <v>67749</v>
      </c>
    </row>
    <row r="1647" spans="1:11" s="40" customFormat="1" x14ac:dyDescent="0.25">
      <c r="A1647" s="34" t="s">
        <v>947</v>
      </c>
      <c r="B1647" s="34" t="s">
        <v>4826</v>
      </c>
      <c r="C1647" s="34" t="s">
        <v>4827</v>
      </c>
      <c r="D1647" s="34" t="s">
        <v>4828</v>
      </c>
      <c r="E1647" s="35">
        <v>1342293</v>
      </c>
      <c r="F1647" s="36">
        <v>1342293</v>
      </c>
      <c r="G1647" s="37">
        <f t="shared" si="76"/>
        <v>93960.510000000009</v>
      </c>
      <c r="H1647" s="38">
        <f>G1647*(1-'[1]Rapport Lottstift'!$Q$6)</f>
        <v>68411.787310451982</v>
      </c>
      <c r="I1647" s="39">
        <f t="shared" si="77"/>
        <v>67727.66943734746</v>
      </c>
      <c r="J1647" s="40">
        <f t="shared" si="78"/>
        <v>67727</v>
      </c>
      <c r="K1647" s="40">
        <v>67727</v>
      </c>
    </row>
    <row r="1648" spans="1:11" s="40" customFormat="1" x14ac:dyDescent="0.25">
      <c r="A1648" s="34" t="s">
        <v>947</v>
      </c>
      <c r="B1648" s="34" t="s">
        <v>4829</v>
      </c>
      <c r="C1648" s="34" t="s">
        <v>4830</v>
      </c>
      <c r="D1648" s="34" t="s">
        <v>4831</v>
      </c>
      <c r="E1648" s="35">
        <v>1342012</v>
      </c>
      <c r="F1648" s="36">
        <v>1342012</v>
      </c>
      <c r="G1648" s="37">
        <f t="shared" si="76"/>
        <v>93940.840000000011</v>
      </c>
      <c r="H1648" s="38">
        <f>G1648*(1-'[1]Rapport Lottstift'!$Q$6)</f>
        <v>68397.465763491491</v>
      </c>
      <c r="I1648" s="39">
        <f t="shared" si="77"/>
        <v>67713.491105856578</v>
      </c>
      <c r="J1648" s="40">
        <f t="shared" si="78"/>
        <v>67713</v>
      </c>
      <c r="K1648" s="40">
        <v>67713</v>
      </c>
    </row>
    <row r="1649" spans="1:11" s="40" customFormat="1" x14ac:dyDescent="0.25">
      <c r="A1649" s="34" t="s">
        <v>947</v>
      </c>
      <c r="B1649" s="34" t="s">
        <v>4832</v>
      </c>
      <c r="C1649" s="34" t="s">
        <v>4833</v>
      </c>
      <c r="D1649" s="34" t="s">
        <v>4834</v>
      </c>
      <c r="E1649" s="35">
        <v>1341758</v>
      </c>
      <c r="F1649" s="36">
        <v>1341758</v>
      </c>
      <c r="G1649" s="37">
        <f t="shared" si="76"/>
        <v>93923.060000000012</v>
      </c>
      <c r="H1649" s="38">
        <f>G1649*(1-'[1]Rapport Lottstift'!$Q$6)</f>
        <v>68384.520308231833</v>
      </c>
      <c r="I1649" s="39">
        <f t="shared" si="77"/>
        <v>67700.675105149508</v>
      </c>
      <c r="J1649" s="40">
        <f t="shared" si="78"/>
        <v>67700</v>
      </c>
      <c r="K1649" s="40">
        <v>67700</v>
      </c>
    </row>
    <row r="1650" spans="1:11" s="40" customFormat="1" x14ac:dyDescent="0.25">
      <c r="A1650" s="34" t="s">
        <v>947</v>
      </c>
      <c r="B1650" s="34" t="s">
        <v>4835</v>
      </c>
      <c r="C1650" s="34" t="s">
        <v>4836</v>
      </c>
      <c r="D1650" s="34" t="s">
        <v>4837</v>
      </c>
      <c r="E1650" s="35">
        <v>1338967</v>
      </c>
      <c r="F1650" s="36">
        <v>1338967</v>
      </c>
      <c r="G1650" s="37">
        <f t="shared" si="76"/>
        <v>93727.69</v>
      </c>
      <c r="H1650" s="38">
        <f>G1650*(1-'[1]Rapport Lottstift'!$Q$6)</f>
        <v>68242.273199453441</v>
      </c>
      <c r="I1650" s="39">
        <f t="shared" si="77"/>
        <v>67559.850467458906</v>
      </c>
      <c r="J1650" s="40">
        <f t="shared" si="78"/>
        <v>67559</v>
      </c>
      <c r="K1650" s="40">
        <v>67559</v>
      </c>
    </row>
    <row r="1651" spans="1:11" s="40" customFormat="1" x14ac:dyDescent="0.25">
      <c r="A1651" s="34" t="s">
        <v>947</v>
      </c>
      <c r="B1651" s="34" t="s">
        <v>4838</v>
      </c>
      <c r="C1651" s="34" t="s">
        <v>4839</v>
      </c>
      <c r="D1651" s="34" t="s">
        <v>4840</v>
      </c>
      <c r="E1651" s="35">
        <v>1338504</v>
      </c>
      <c r="F1651" s="36">
        <v>1338504</v>
      </c>
      <c r="G1651" s="37">
        <f t="shared" si="76"/>
        <v>93695.280000000013</v>
      </c>
      <c r="H1651" s="38">
        <f>G1651*(1-'[1]Rapport Lottstift'!$Q$6)</f>
        <v>68218.67577510218</v>
      </c>
      <c r="I1651" s="39">
        <f t="shared" si="77"/>
        <v>67536.489017351152</v>
      </c>
      <c r="J1651" s="40">
        <f t="shared" si="78"/>
        <v>67536</v>
      </c>
      <c r="K1651" s="40">
        <v>67536</v>
      </c>
    </row>
    <row r="1652" spans="1:11" s="40" customFormat="1" x14ac:dyDescent="0.25">
      <c r="A1652" s="34" t="s">
        <v>947</v>
      </c>
      <c r="B1652" s="34" t="s">
        <v>4841</v>
      </c>
      <c r="C1652" s="34" t="s">
        <v>4842</v>
      </c>
      <c r="D1652" s="34" t="s">
        <v>4843</v>
      </c>
      <c r="E1652" s="35">
        <v>1337941</v>
      </c>
      <c r="F1652" s="36">
        <v>1337941</v>
      </c>
      <c r="G1652" s="37">
        <f t="shared" si="76"/>
        <v>93655.87000000001</v>
      </c>
      <c r="H1652" s="38">
        <f>G1652*(1-'[1]Rapport Lottstift'!$Q$6)</f>
        <v>68189.981714821901</v>
      </c>
      <c r="I1652" s="39">
        <f t="shared" si="77"/>
        <v>67508.081897673677</v>
      </c>
      <c r="J1652" s="40">
        <f t="shared" si="78"/>
        <v>67508</v>
      </c>
      <c r="K1652" s="40">
        <v>67508</v>
      </c>
    </row>
    <row r="1653" spans="1:11" s="40" customFormat="1" x14ac:dyDescent="0.25">
      <c r="A1653" s="34" t="s">
        <v>947</v>
      </c>
      <c r="B1653" s="34" t="s">
        <v>4844</v>
      </c>
      <c r="C1653" s="34" t="s">
        <v>4845</v>
      </c>
      <c r="D1653" s="34" t="s">
        <v>4846</v>
      </c>
      <c r="E1653" s="35">
        <v>1336968</v>
      </c>
      <c r="F1653" s="36">
        <v>1336968</v>
      </c>
      <c r="G1653" s="37">
        <f t="shared" si="76"/>
        <v>93587.760000000009</v>
      </c>
      <c r="H1653" s="38">
        <f>G1653*(1-'[1]Rapport Lottstift'!$Q$6)</f>
        <v>68140.391447232731</v>
      </c>
      <c r="I1653" s="39">
        <f t="shared" si="77"/>
        <v>67458.98753276041</v>
      </c>
      <c r="J1653" s="40">
        <f t="shared" si="78"/>
        <v>67458</v>
      </c>
      <c r="K1653" s="40">
        <v>67458</v>
      </c>
    </row>
    <row r="1654" spans="1:11" s="40" customFormat="1" x14ac:dyDescent="0.25">
      <c r="A1654" s="34" t="s">
        <v>947</v>
      </c>
      <c r="B1654" s="34" t="s">
        <v>4847</v>
      </c>
      <c r="C1654" s="34" t="s">
        <v>4848</v>
      </c>
      <c r="D1654" s="34" t="s">
        <v>4849</v>
      </c>
      <c r="E1654" s="35">
        <v>1335772</v>
      </c>
      <c r="F1654" s="36">
        <v>1335772</v>
      </c>
      <c r="G1654" s="37">
        <f t="shared" si="76"/>
        <v>93504.040000000008</v>
      </c>
      <c r="H1654" s="38">
        <f>G1654*(1-'[1]Rapport Lottstift'!$Q$6)</f>
        <v>68079.435681521893</v>
      </c>
      <c r="I1654" s="39">
        <f t="shared" si="77"/>
        <v>67398.641324706667</v>
      </c>
      <c r="J1654" s="40">
        <f t="shared" si="78"/>
        <v>67398</v>
      </c>
      <c r="K1654" s="40">
        <v>67398</v>
      </c>
    </row>
    <row r="1655" spans="1:11" s="40" customFormat="1" x14ac:dyDescent="0.25">
      <c r="A1655" s="34" t="s">
        <v>947</v>
      </c>
      <c r="B1655" s="34" t="s">
        <v>4850</v>
      </c>
      <c r="C1655" s="34" t="s">
        <v>4851</v>
      </c>
      <c r="D1655" s="34" t="s">
        <v>4852</v>
      </c>
      <c r="E1655" s="35">
        <v>1335701</v>
      </c>
      <c r="F1655" s="36">
        <v>1335701</v>
      </c>
      <c r="G1655" s="37">
        <f t="shared" si="76"/>
        <v>93499.07</v>
      </c>
      <c r="H1655" s="38">
        <f>G1655*(1-'[1]Rapport Lottstift'!$Q$6)</f>
        <v>68075.817070012301</v>
      </c>
      <c r="I1655" s="39">
        <f t="shared" si="77"/>
        <v>67395.058899312178</v>
      </c>
      <c r="J1655" s="40">
        <f t="shared" si="78"/>
        <v>67395</v>
      </c>
      <c r="K1655" s="40">
        <v>67395</v>
      </c>
    </row>
    <row r="1656" spans="1:11" s="40" customFormat="1" x14ac:dyDescent="0.25">
      <c r="A1656" s="34" t="s">
        <v>947</v>
      </c>
      <c r="B1656" s="34" t="s">
        <v>4853</v>
      </c>
      <c r="C1656" s="34" t="s">
        <v>4854</v>
      </c>
      <c r="D1656" s="34" t="s">
        <v>4855</v>
      </c>
      <c r="E1656" s="35">
        <v>1335020</v>
      </c>
      <c r="F1656" s="36">
        <v>1335020</v>
      </c>
      <c r="G1656" s="37">
        <f t="shared" si="76"/>
        <v>93451.400000000009</v>
      </c>
      <c r="H1656" s="38">
        <f>G1656*(1-'[1]Rapport Lottstift'!$Q$6)</f>
        <v>68041.108979335811</v>
      </c>
      <c r="I1656" s="39">
        <f t="shared" si="77"/>
        <v>67360.697889542455</v>
      </c>
      <c r="J1656" s="40">
        <f t="shared" si="78"/>
        <v>67360</v>
      </c>
      <c r="K1656" s="40">
        <v>67360</v>
      </c>
    </row>
    <row r="1657" spans="1:11" s="40" customFormat="1" x14ac:dyDescent="0.25">
      <c r="A1657" s="34" t="s">
        <v>947</v>
      </c>
      <c r="B1657" s="34" t="s">
        <v>4856</v>
      </c>
      <c r="C1657" s="34" t="s">
        <v>4857</v>
      </c>
      <c r="D1657" s="34" t="s">
        <v>4858</v>
      </c>
      <c r="E1657" s="35">
        <v>1333555</v>
      </c>
      <c r="F1657" s="36">
        <v>1333555</v>
      </c>
      <c r="G1657" s="37">
        <f t="shared" si="76"/>
        <v>93348.85</v>
      </c>
      <c r="H1657" s="38">
        <f>G1657*(1-'[1]Rapport Lottstift'!$Q$6)</f>
        <v>67966.443262975954</v>
      </c>
      <c r="I1657" s="39">
        <f t="shared" si="77"/>
        <v>67286.7788303462</v>
      </c>
      <c r="J1657" s="40">
        <f t="shared" si="78"/>
        <v>67286</v>
      </c>
      <c r="K1657" s="40">
        <v>67286</v>
      </c>
    </row>
    <row r="1658" spans="1:11" s="40" customFormat="1" x14ac:dyDescent="0.25">
      <c r="A1658" s="34" t="s">
        <v>947</v>
      </c>
      <c r="B1658" s="34" t="s">
        <v>4859</v>
      </c>
      <c r="C1658" s="34" t="s">
        <v>4860</v>
      </c>
      <c r="D1658" s="34" t="s">
        <v>4861</v>
      </c>
      <c r="E1658" s="35">
        <v>1332441</v>
      </c>
      <c r="F1658" s="36">
        <v>1332441</v>
      </c>
      <c r="G1658" s="37">
        <f t="shared" si="76"/>
        <v>93270.87000000001</v>
      </c>
      <c r="H1658" s="38">
        <f>G1658*(1-'[1]Rapport Lottstift'!$Q$6)</f>
        <v>67909.666738726897</v>
      </c>
      <c r="I1658" s="39">
        <f t="shared" si="77"/>
        <v>67230.570071339622</v>
      </c>
      <c r="J1658" s="40">
        <f t="shared" si="78"/>
        <v>67230</v>
      </c>
      <c r="K1658" s="40">
        <v>67230</v>
      </c>
    </row>
    <row r="1659" spans="1:11" s="40" customFormat="1" x14ac:dyDescent="0.25">
      <c r="A1659" s="34" t="s">
        <v>947</v>
      </c>
      <c r="B1659" s="34" t="s">
        <v>4862</v>
      </c>
      <c r="C1659" s="34" t="s">
        <v>4863</v>
      </c>
      <c r="D1659" s="34" t="s">
        <v>4864</v>
      </c>
      <c r="E1659" s="35">
        <v>1330233</v>
      </c>
      <c r="F1659" s="36">
        <v>1330233</v>
      </c>
      <c r="G1659" s="37">
        <f t="shared" si="76"/>
        <v>93116.310000000012</v>
      </c>
      <c r="H1659" s="38">
        <f>G1659*(1-'[1]Rapport Lottstift'!$Q$6)</f>
        <v>67797.133017414584</v>
      </c>
      <c r="I1659" s="39">
        <f t="shared" si="77"/>
        <v>67119.161687240441</v>
      </c>
      <c r="J1659" s="40">
        <f t="shared" si="78"/>
        <v>67119</v>
      </c>
      <c r="K1659" s="40">
        <v>67119</v>
      </c>
    </row>
    <row r="1660" spans="1:11" s="40" customFormat="1" x14ac:dyDescent="0.25">
      <c r="A1660" s="34" t="s">
        <v>947</v>
      </c>
      <c r="B1660" s="34" t="s">
        <v>4865</v>
      </c>
      <c r="C1660" s="34" t="s">
        <v>4866</v>
      </c>
      <c r="D1660" s="34" t="s">
        <v>4867</v>
      </c>
      <c r="E1660" s="35">
        <v>1329674</v>
      </c>
      <c r="F1660" s="36">
        <v>1329674</v>
      </c>
      <c r="G1660" s="37">
        <f t="shared" si="76"/>
        <v>93077.180000000008</v>
      </c>
      <c r="H1660" s="38">
        <f>G1660*(1-'[1]Rapport Lottstift'!$Q$6)</f>
        <v>67768.642822571463</v>
      </c>
      <c r="I1660" s="39">
        <f t="shared" si="77"/>
        <v>67090.956394345747</v>
      </c>
      <c r="J1660" s="40">
        <f t="shared" si="78"/>
        <v>67090</v>
      </c>
      <c r="K1660" s="40">
        <v>67090</v>
      </c>
    </row>
    <row r="1661" spans="1:11" s="40" customFormat="1" x14ac:dyDescent="0.25">
      <c r="A1661" s="34" t="s">
        <v>947</v>
      </c>
      <c r="B1661" s="34" t="s">
        <v>4868</v>
      </c>
      <c r="C1661" s="34" t="s">
        <v>4869</v>
      </c>
      <c r="D1661" s="34" t="s">
        <v>4870</v>
      </c>
      <c r="E1661" s="35">
        <v>1329162</v>
      </c>
      <c r="F1661" s="36">
        <v>1329162</v>
      </c>
      <c r="G1661" s="37">
        <f t="shared" si="76"/>
        <v>93041.340000000011</v>
      </c>
      <c r="H1661" s="38">
        <f>G1661*(1-'[1]Rapport Lottstift'!$Q$6)</f>
        <v>67742.548046614989</v>
      </c>
      <c r="I1661" s="39">
        <f t="shared" si="77"/>
        <v>67065.122566148842</v>
      </c>
      <c r="J1661" s="40">
        <f t="shared" si="78"/>
        <v>67065</v>
      </c>
      <c r="K1661" s="40">
        <v>67065</v>
      </c>
    </row>
    <row r="1662" spans="1:11" s="40" customFormat="1" x14ac:dyDescent="0.25">
      <c r="A1662" s="34" t="s">
        <v>947</v>
      </c>
      <c r="B1662" s="34" t="s">
        <v>4871</v>
      </c>
      <c r="C1662" s="34" t="s">
        <v>4872</v>
      </c>
      <c r="D1662" s="34" t="s">
        <v>4873</v>
      </c>
      <c r="E1662" s="35">
        <v>1328674</v>
      </c>
      <c r="F1662" s="36">
        <v>1328674</v>
      </c>
      <c r="G1662" s="37">
        <f t="shared" si="76"/>
        <v>93007.180000000008</v>
      </c>
      <c r="H1662" s="38">
        <f>G1662*(1-'[1]Rapport Lottstift'!$Q$6)</f>
        <v>67717.676463281474</v>
      </c>
      <c r="I1662" s="39">
        <f t="shared" si="77"/>
        <v>67040.499698648651</v>
      </c>
      <c r="J1662" s="40">
        <f t="shared" si="78"/>
        <v>67040</v>
      </c>
      <c r="K1662" s="40">
        <v>67040</v>
      </c>
    </row>
    <row r="1663" spans="1:11" s="40" customFormat="1" x14ac:dyDescent="0.25">
      <c r="A1663" s="34" t="s">
        <v>947</v>
      </c>
      <c r="B1663" s="34" t="s">
        <v>4874</v>
      </c>
      <c r="C1663" s="34" t="s">
        <v>4875</v>
      </c>
      <c r="D1663" s="34" t="s">
        <v>4876</v>
      </c>
      <c r="E1663" s="35">
        <v>1327835</v>
      </c>
      <c r="F1663" s="36">
        <v>1327835</v>
      </c>
      <c r="G1663" s="37">
        <f t="shared" si="76"/>
        <v>92948.450000000012</v>
      </c>
      <c r="H1663" s="38">
        <f>G1663*(1-'[1]Rapport Lottstift'!$Q$6)</f>
        <v>67674.915687837158</v>
      </c>
      <c r="I1663" s="39">
        <f t="shared" si="77"/>
        <v>66998.166530958784</v>
      </c>
      <c r="J1663" s="40">
        <f t="shared" si="78"/>
        <v>66998</v>
      </c>
      <c r="K1663" s="40">
        <v>66998</v>
      </c>
    </row>
    <row r="1664" spans="1:11" s="40" customFormat="1" x14ac:dyDescent="0.25">
      <c r="A1664" s="34" t="s">
        <v>947</v>
      </c>
      <c r="B1664" s="34" t="s">
        <v>4877</v>
      </c>
      <c r="C1664" s="34" t="s">
        <v>4878</v>
      </c>
      <c r="D1664" s="34" t="s">
        <v>4879</v>
      </c>
      <c r="E1664" s="35">
        <v>1327610</v>
      </c>
      <c r="F1664" s="36">
        <v>1327610</v>
      </c>
      <c r="G1664" s="37">
        <f t="shared" si="76"/>
        <v>92932.700000000012</v>
      </c>
      <c r="H1664" s="38">
        <f>G1664*(1-'[1]Rapport Lottstift'!$Q$6)</f>
        <v>67663.448256996911</v>
      </c>
      <c r="I1664" s="39">
        <f t="shared" si="77"/>
        <v>66986.813774426948</v>
      </c>
      <c r="J1664" s="40">
        <f t="shared" si="78"/>
        <v>66986</v>
      </c>
      <c r="K1664" s="40">
        <v>66986</v>
      </c>
    </row>
    <row r="1665" spans="1:11" s="40" customFormat="1" x14ac:dyDescent="0.25">
      <c r="A1665" s="34" t="s">
        <v>947</v>
      </c>
      <c r="B1665" s="34" t="s">
        <v>4880</v>
      </c>
      <c r="C1665" s="34" t="s">
        <v>4881</v>
      </c>
      <c r="D1665" s="34" t="s">
        <v>4882</v>
      </c>
      <c r="E1665" s="35">
        <v>1324120</v>
      </c>
      <c r="F1665" s="36">
        <v>1324120</v>
      </c>
      <c r="G1665" s="37">
        <f t="shared" si="76"/>
        <v>92688.400000000009</v>
      </c>
      <c r="H1665" s="38">
        <f>G1665*(1-'[1]Rapport Lottstift'!$Q$6)</f>
        <v>67485.575663074807</v>
      </c>
      <c r="I1665" s="39">
        <f t="shared" si="77"/>
        <v>66810.719906444065</v>
      </c>
      <c r="J1665" s="40">
        <f t="shared" si="78"/>
        <v>66810</v>
      </c>
      <c r="K1665" s="40">
        <v>66810</v>
      </c>
    </row>
    <row r="1666" spans="1:11" s="40" customFormat="1" x14ac:dyDescent="0.25">
      <c r="A1666" s="34" t="s">
        <v>947</v>
      </c>
      <c r="B1666" s="34" t="s">
        <v>4883</v>
      </c>
      <c r="C1666" s="34" t="s">
        <v>4884</v>
      </c>
      <c r="D1666" s="34" t="s">
        <v>4885</v>
      </c>
      <c r="E1666" s="35">
        <v>1321393</v>
      </c>
      <c r="F1666" s="36">
        <v>1321393</v>
      </c>
      <c r="G1666" s="37">
        <f t="shared" si="76"/>
        <v>92497.510000000009</v>
      </c>
      <c r="H1666" s="38">
        <f>G1666*(1-'[1]Rapport Lottstift'!$Q$6)</f>
        <v>67346.590401290974</v>
      </c>
      <c r="I1666" s="39">
        <f t="shared" si="77"/>
        <v>66673.12449727807</v>
      </c>
      <c r="J1666" s="40">
        <f t="shared" si="78"/>
        <v>66673</v>
      </c>
      <c r="K1666" s="40">
        <v>66673</v>
      </c>
    </row>
    <row r="1667" spans="1:11" s="40" customFormat="1" x14ac:dyDescent="0.25">
      <c r="A1667" s="34" t="s">
        <v>947</v>
      </c>
      <c r="B1667" s="34" t="s">
        <v>4886</v>
      </c>
      <c r="C1667" s="34" t="s">
        <v>4887</v>
      </c>
      <c r="D1667" s="34" t="s">
        <v>4888</v>
      </c>
      <c r="E1667" s="35">
        <v>1320876</v>
      </c>
      <c r="F1667" s="36">
        <v>1320876</v>
      </c>
      <c r="G1667" s="37">
        <f t="shared" si="76"/>
        <v>92461.32</v>
      </c>
      <c r="H1667" s="38">
        <f>G1667*(1-'[1]Rapport Lottstift'!$Q$6)</f>
        <v>67320.240793538047</v>
      </c>
      <c r="I1667" s="39">
        <f t="shared" si="77"/>
        <v>66647.03838560266</v>
      </c>
      <c r="J1667" s="40">
        <f t="shared" si="78"/>
        <v>66647</v>
      </c>
      <c r="K1667" s="40">
        <v>66647</v>
      </c>
    </row>
    <row r="1668" spans="1:11" s="40" customFormat="1" x14ac:dyDescent="0.25">
      <c r="A1668" s="34" t="s">
        <v>947</v>
      </c>
      <c r="B1668" s="34" t="s">
        <v>4889</v>
      </c>
      <c r="C1668" s="34" t="s">
        <v>4890</v>
      </c>
      <c r="D1668" s="34" t="s">
        <v>4891</v>
      </c>
      <c r="E1668" s="35">
        <v>1317478</v>
      </c>
      <c r="F1668" s="36">
        <v>1317478</v>
      </c>
      <c r="G1668" s="37">
        <f t="shared" si="76"/>
        <v>92223.46</v>
      </c>
      <c r="H1668" s="38">
        <f>G1668*(1-'[1]Rapport Lottstift'!$Q$6)</f>
        <v>67147.057104670632</v>
      </c>
      <c r="I1668" s="39">
        <f t="shared" si="77"/>
        <v>66475.586533623922</v>
      </c>
      <c r="J1668" s="40">
        <f t="shared" si="78"/>
        <v>66475</v>
      </c>
      <c r="K1668" s="40">
        <v>66475</v>
      </c>
    </row>
    <row r="1669" spans="1:11" s="40" customFormat="1" x14ac:dyDescent="0.25">
      <c r="A1669" s="34" t="s">
        <v>947</v>
      </c>
      <c r="B1669" s="34" t="s">
        <v>4892</v>
      </c>
      <c r="C1669" s="34" t="s">
        <v>4893</v>
      </c>
      <c r="D1669" s="34" t="s">
        <v>4894</v>
      </c>
      <c r="E1669" s="35">
        <v>1316565</v>
      </c>
      <c r="F1669" s="36">
        <v>1316565</v>
      </c>
      <c r="G1669" s="37">
        <f t="shared" si="76"/>
        <v>92159.55</v>
      </c>
      <c r="H1669" s="38">
        <f>G1669*(1-'[1]Rapport Lottstift'!$Q$6)</f>
        <v>67100.524818638849</v>
      </c>
      <c r="I1669" s="39">
        <f t="shared" si="77"/>
        <v>66429.519570452467</v>
      </c>
      <c r="J1669" s="40">
        <f t="shared" si="78"/>
        <v>66429</v>
      </c>
      <c r="K1669" s="40">
        <v>66429</v>
      </c>
    </row>
    <row r="1670" spans="1:11" s="40" customFormat="1" x14ac:dyDescent="0.25">
      <c r="A1670" s="34" t="s">
        <v>947</v>
      </c>
      <c r="B1670" s="34" t="s">
        <v>4895</v>
      </c>
      <c r="C1670" s="34" t="s">
        <v>4896</v>
      </c>
      <c r="D1670" s="34" t="s">
        <v>4897</v>
      </c>
      <c r="E1670" s="35">
        <v>1315077</v>
      </c>
      <c r="F1670" s="36">
        <v>1315077</v>
      </c>
      <c r="G1670" s="37">
        <f t="shared" ref="G1670:G1733" si="79">F1670*0.07</f>
        <v>92055.390000000014</v>
      </c>
      <c r="H1670" s="38">
        <f>G1670*(1-'[1]Rapport Lottstift'!$Q$6)</f>
        <v>67024.686876015345</v>
      </c>
      <c r="I1670" s="39">
        <f t="shared" ref="I1670:I1733" si="80">H1670*0.99</f>
        <v>66354.440007255194</v>
      </c>
      <c r="J1670" s="40">
        <f t="shared" ref="J1670:J1733" si="81">INT(I1670)</f>
        <v>66354</v>
      </c>
      <c r="K1670" s="40">
        <v>66354</v>
      </c>
    </row>
    <row r="1671" spans="1:11" s="40" customFormat="1" x14ac:dyDescent="0.25">
      <c r="A1671" s="34" t="s">
        <v>947</v>
      </c>
      <c r="B1671" s="34" t="s">
        <v>4898</v>
      </c>
      <c r="C1671" s="34" t="s">
        <v>4899</v>
      </c>
      <c r="D1671" s="34" t="s">
        <v>4900</v>
      </c>
      <c r="E1671" s="35">
        <v>1314485</v>
      </c>
      <c r="F1671" s="36">
        <v>1314485</v>
      </c>
      <c r="G1671" s="37">
        <f t="shared" si="79"/>
        <v>92013.950000000012</v>
      </c>
      <c r="H1671" s="38">
        <f>G1671*(1-'[1]Rapport Lottstift'!$Q$6)</f>
        <v>66994.514791315669</v>
      </c>
      <c r="I1671" s="39">
        <f t="shared" si="80"/>
        <v>66324.569643402516</v>
      </c>
      <c r="J1671" s="40">
        <f t="shared" si="81"/>
        <v>66324</v>
      </c>
      <c r="K1671" s="40">
        <v>66324</v>
      </c>
    </row>
    <row r="1672" spans="1:11" s="40" customFormat="1" x14ac:dyDescent="0.25">
      <c r="A1672" s="34" t="s">
        <v>947</v>
      </c>
      <c r="B1672" s="34" t="s">
        <v>4901</v>
      </c>
      <c r="C1672" s="34" t="s">
        <v>4902</v>
      </c>
      <c r="D1672" s="34" t="s">
        <v>4903</v>
      </c>
      <c r="E1672" s="35">
        <v>1314000</v>
      </c>
      <c r="F1672" s="36">
        <v>1314000</v>
      </c>
      <c r="G1672" s="37">
        <f t="shared" si="79"/>
        <v>91980.000000000015</v>
      </c>
      <c r="H1672" s="38">
        <f>G1672*(1-'[1]Rapport Lottstift'!$Q$6)</f>
        <v>66969.796107060014</v>
      </c>
      <c r="I1672" s="39">
        <f t="shared" si="80"/>
        <v>66300.09814598941</v>
      </c>
      <c r="J1672" s="40">
        <f t="shared" si="81"/>
        <v>66300</v>
      </c>
      <c r="K1672" s="40">
        <v>66300</v>
      </c>
    </row>
    <row r="1673" spans="1:11" s="40" customFormat="1" x14ac:dyDescent="0.25">
      <c r="A1673" s="34" t="s">
        <v>947</v>
      </c>
      <c r="B1673" s="34" t="s">
        <v>4904</v>
      </c>
      <c r="C1673" s="34" t="s">
        <v>4905</v>
      </c>
      <c r="D1673" s="34" t="s">
        <v>4906</v>
      </c>
      <c r="E1673" s="35">
        <v>1313744</v>
      </c>
      <c r="F1673" s="36">
        <v>1313744</v>
      </c>
      <c r="G1673" s="37">
        <f t="shared" si="79"/>
        <v>91962.08</v>
      </c>
      <c r="H1673" s="38">
        <f>G1673*(1-'[1]Rapport Lottstift'!$Q$6)</f>
        <v>66956.748719081763</v>
      </c>
      <c r="I1673" s="39">
        <f t="shared" si="80"/>
        <v>66287.181231890951</v>
      </c>
      <c r="J1673" s="40">
        <f t="shared" si="81"/>
        <v>66287</v>
      </c>
      <c r="K1673" s="40">
        <v>66287</v>
      </c>
    </row>
    <row r="1674" spans="1:11" s="40" customFormat="1" x14ac:dyDescent="0.25">
      <c r="A1674" s="34" t="s">
        <v>947</v>
      </c>
      <c r="B1674" s="34" t="s">
        <v>4907</v>
      </c>
      <c r="C1674" s="34" t="s">
        <v>4908</v>
      </c>
      <c r="D1674" s="34" t="s">
        <v>4909</v>
      </c>
      <c r="E1674" s="35">
        <v>1313480</v>
      </c>
      <c r="F1674" s="36">
        <v>1313480</v>
      </c>
      <c r="G1674" s="37">
        <f t="shared" si="79"/>
        <v>91943.6</v>
      </c>
      <c r="H1674" s="38">
        <f>G1674*(1-'[1]Rapport Lottstift'!$Q$6)</f>
        <v>66943.293600229212</v>
      </c>
      <c r="I1674" s="39">
        <f t="shared" si="80"/>
        <v>66273.860664226915</v>
      </c>
      <c r="J1674" s="40">
        <f t="shared" si="81"/>
        <v>66273</v>
      </c>
      <c r="K1674" s="40">
        <v>66273</v>
      </c>
    </row>
    <row r="1675" spans="1:11" s="40" customFormat="1" x14ac:dyDescent="0.25">
      <c r="A1675" s="34" t="s">
        <v>947</v>
      </c>
      <c r="B1675" s="34" t="s">
        <v>4910</v>
      </c>
      <c r="C1675" s="34" t="s">
        <v>4911</v>
      </c>
      <c r="D1675" s="34" t="s">
        <v>4912</v>
      </c>
      <c r="E1675" s="35">
        <v>1313373</v>
      </c>
      <c r="F1675" s="36">
        <v>1313373</v>
      </c>
      <c r="G1675" s="37">
        <f t="shared" si="79"/>
        <v>91936.110000000015</v>
      </c>
      <c r="H1675" s="38">
        <f>G1675*(1-'[1]Rapport Lottstift'!$Q$6)</f>
        <v>66937.840199785191</v>
      </c>
      <c r="I1675" s="39">
        <f t="shared" si="80"/>
        <v>66268.461797787342</v>
      </c>
      <c r="J1675" s="40">
        <f t="shared" si="81"/>
        <v>66268</v>
      </c>
      <c r="K1675" s="40">
        <v>66268</v>
      </c>
    </row>
    <row r="1676" spans="1:11" s="40" customFormat="1" x14ac:dyDescent="0.25">
      <c r="A1676" s="34" t="s">
        <v>947</v>
      </c>
      <c r="B1676" s="34" t="s">
        <v>4913</v>
      </c>
      <c r="C1676" s="34" t="s">
        <v>4914</v>
      </c>
      <c r="D1676" s="34" t="s">
        <v>4915</v>
      </c>
      <c r="E1676" s="35">
        <v>1310743</v>
      </c>
      <c r="F1676" s="36">
        <v>1310743</v>
      </c>
      <c r="G1676" s="37">
        <f t="shared" si="79"/>
        <v>91752.010000000009</v>
      </c>
      <c r="H1676" s="38">
        <f>G1676*(1-'[1]Rapport Lottstift'!$Q$6)</f>
        <v>66803.798674852485</v>
      </c>
      <c r="I1676" s="39">
        <f t="shared" si="80"/>
        <v>66135.760688103954</v>
      </c>
      <c r="J1676" s="40">
        <f t="shared" si="81"/>
        <v>66135</v>
      </c>
      <c r="K1676" s="40">
        <v>66135</v>
      </c>
    </row>
    <row r="1677" spans="1:11" s="40" customFormat="1" x14ac:dyDescent="0.25">
      <c r="A1677" s="34" t="s">
        <v>947</v>
      </c>
      <c r="B1677" s="34" t="s">
        <v>4916</v>
      </c>
      <c r="C1677" s="34" t="s">
        <v>4917</v>
      </c>
      <c r="D1677" s="34" t="s">
        <v>4918</v>
      </c>
      <c r="E1677" s="35">
        <v>1309399</v>
      </c>
      <c r="F1677" s="36">
        <v>1309399</v>
      </c>
      <c r="G1677" s="37">
        <f t="shared" si="79"/>
        <v>91657.930000000008</v>
      </c>
      <c r="H1677" s="38">
        <f>G1677*(1-'[1]Rapport Lottstift'!$Q$6)</f>
        <v>66735.299887966714</v>
      </c>
      <c r="I1677" s="39">
        <f t="shared" si="80"/>
        <v>66067.946889087048</v>
      </c>
      <c r="J1677" s="40">
        <f t="shared" si="81"/>
        <v>66067</v>
      </c>
      <c r="K1677" s="40">
        <v>66067</v>
      </c>
    </row>
    <row r="1678" spans="1:11" s="40" customFormat="1" x14ac:dyDescent="0.25">
      <c r="A1678" s="34" t="s">
        <v>947</v>
      </c>
      <c r="B1678" s="34" t="s">
        <v>4919</v>
      </c>
      <c r="C1678" s="34" t="s">
        <v>4920</v>
      </c>
      <c r="D1678" s="34" t="s">
        <v>4921</v>
      </c>
      <c r="E1678" s="35">
        <v>1308366</v>
      </c>
      <c r="F1678" s="36">
        <v>1308366</v>
      </c>
      <c r="G1678" s="37">
        <f t="shared" si="79"/>
        <v>91585.62000000001</v>
      </c>
      <c r="H1678" s="38">
        <f>G1678*(1-'[1]Rapport Lottstift'!$Q$6)</f>
        <v>66682.651638820156</v>
      </c>
      <c r="I1678" s="39">
        <f t="shared" si="80"/>
        <v>66015.825122431954</v>
      </c>
      <c r="J1678" s="40">
        <f t="shared" si="81"/>
        <v>66015</v>
      </c>
      <c r="K1678" s="40">
        <v>66015</v>
      </c>
    </row>
    <row r="1679" spans="1:11" s="40" customFormat="1" x14ac:dyDescent="0.25">
      <c r="A1679" s="34" t="s">
        <v>947</v>
      </c>
      <c r="B1679" s="34" t="s">
        <v>4922</v>
      </c>
      <c r="C1679" s="34" t="s">
        <v>4923</v>
      </c>
      <c r="D1679" s="34" t="s">
        <v>4924</v>
      </c>
      <c r="E1679" s="35">
        <v>1308129</v>
      </c>
      <c r="F1679" s="36">
        <v>1308129</v>
      </c>
      <c r="G1679" s="37">
        <f t="shared" si="79"/>
        <v>91569.030000000013</v>
      </c>
      <c r="H1679" s="38">
        <f>G1679*(1-'[1]Rapport Lottstift'!$Q$6)</f>
        <v>66670.572611668424</v>
      </c>
      <c r="I1679" s="39">
        <f t="shared" si="80"/>
        <v>66003.866885551732</v>
      </c>
      <c r="J1679" s="40">
        <f t="shared" si="81"/>
        <v>66003</v>
      </c>
      <c r="K1679" s="40">
        <v>66003</v>
      </c>
    </row>
    <row r="1680" spans="1:11" s="40" customFormat="1" x14ac:dyDescent="0.25">
      <c r="A1680" s="34" t="s">
        <v>947</v>
      </c>
      <c r="B1680" s="34" t="s">
        <v>4925</v>
      </c>
      <c r="C1680" s="34" t="s">
        <v>4926</v>
      </c>
      <c r="D1680" s="34" t="s">
        <v>4927</v>
      </c>
      <c r="E1680" s="35">
        <v>1308126</v>
      </c>
      <c r="F1680" s="36">
        <v>1308126</v>
      </c>
      <c r="G1680" s="37">
        <f t="shared" si="79"/>
        <v>91568.82</v>
      </c>
      <c r="H1680" s="38">
        <f>G1680*(1-'[1]Rapport Lottstift'!$Q$6)</f>
        <v>66670.419712590548</v>
      </c>
      <c r="I1680" s="39">
        <f t="shared" si="80"/>
        <v>66003.715515464646</v>
      </c>
      <c r="J1680" s="40">
        <f t="shared" si="81"/>
        <v>66003</v>
      </c>
      <c r="K1680" s="40">
        <v>66003</v>
      </c>
    </row>
    <row r="1681" spans="1:11" s="40" customFormat="1" x14ac:dyDescent="0.25">
      <c r="A1681" s="34" t="s">
        <v>947</v>
      </c>
      <c r="B1681" s="34" t="s">
        <v>4928</v>
      </c>
      <c r="C1681" s="34" t="s">
        <v>4929</v>
      </c>
      <c r="D1681" s="34" t="s">
        <v>4930</v>
      </c>
      <c r="E1681" s="35">
        <v>1307268</v>
      </c>
      <c r="F1681" s="36">
        <v>1307268</v>
      </c>
      <c r="G1681" s="37">
        <f t="shared" si="79"/>
        <v>91508.760000000009</v>
      </c>
      <c r="H1681" s="38">
        <f>G1681*(1-'[1]Rapport Lottstift'!$Q$6)</f>
        <v>66626.690576319728</v>
      </c>
      <c r="I1681" s="39">
        <f t="shared" si="80"/>
        <v>65960.423670556527</v>
      </c>
      <c r="J1681" s="40">
        <f t="shared" si="81"/>
        <v>65960</v>
      </c>
      <c r="K1681" s="40">
        <v>65960</v>
      </c>
    </row>
    <row r="1682" spans="1:11" s="40" customFormat="1" x14ac:dyDescent="0.25">
      <c r="A1682" s="34" t="s">
        <v>947</v>
      </c>
      <c r="B1682" s="34" t="s">
        <v>4931</v>
      </c>
      <c r="C1682" s="34" t="s">
        <v>4932</v>
      </c>
      <c r="D1682" s="34" t="s">
        <v>4933</v>
      </c>
      <c r="E1682" s="35">
        <v>1306288</v>
      </c>
      <c r="F1682" s="36">
        <v>1306288</v>
      </c>
      <c r="G1682" s="37">
        <f t="shared" si="79"/>
        <v>91440.16</v>
      </c>
      <c r="H1682" s="38">
        <f>G1682*(1-'[1]Rapport Lottstift'!$Q$6)</f>
        <v>66576.743544215526</v>
      </c>
      <c r="I1682" s="39">
        <f t="shared" si="80"/>
        <v>65910.976108773364</v>
      </c>
      <c r="J1682" s="40">
        <f t="shared" si="81"/>
        <v>65910</v>
      </c>
      <c r="K1682" s="40">
        <v>65910</v>
      </c>
    </row>
    <row r="1683" spans="1:11" s="40" customFormat="1" x14ac:dyDescent="0.25">
      <c r="A1683" s="34" t="s">
        <v>947</v>
      </c>
      <c r="B1683" s="34" t="s">
        <v>4934</v>
      </c>
      <c r="C1683" s="34" t="s">
        <v>4935</v>
      </c>
      <c r="D1683" s="34" t="s">
        <v>4936</v>
      </c>
      <c r="E1683" s="35">
        <v>1306001</v>
      </c>
      <c r="F1683" s="36">
        <v>1306001</v>
      </c>
      <c r="G1683" s="37">
        <f t="shared" si="79"/>
        <v>91420.07</v>
      </c>
      <c r="H1683" s="38">
        <f>G1683*(1-'[1]Rapport Lottstift'!$Q$6)</f>
        <v>66562.116199099299</v>
      </c>
      <c r="I1683" s="39">
        <f t="shared" si="80"/>
        <v>65896.49503710831</v>
      </c>
      <c r="J1683" s="40">
        <f t="shared" si="81"/>
        <v>65896</v>
      </c>
      <c r="K1683" s="40">
        <v>65896</v>
      </c>
    </row>
    <row r="1684" spans="1:11" s="40" customFormat="1" x14ac:dyDescent="0.25">
      <c r="A1684" s="34" t="s">
        <v>947</v>
      </c>
      <c r="B1684" s="34" t="s">
        <v>4937</v>
      </c>
      <c r="C1684" s="34" t="s">
        <v>4938</v>
      </c>
      <c r="D1684" s="34" t="s">
        <v>4939</v>
      </c>
      <c r="E1684" s="35">
        <v>1304372</v>
      </c>
      <c r="F1684" s="36">
        <v>1304372</v>
      </c>
      <c r="G1684" s="37">
        <f t="shared" si="79"/>
        <v>91306.040000000008</v>
      </c>
      <c r="H1684" s="38">
        <f>G1684*(1-'[1]Rapport Lottstift'!$Q$6)</f>
        <v>66479.091999815893</v>
      </c>
      <c r="I1684" s="39">
        <f t="shared" si="80"/>
        <v>65814.301079817727</v>
      </c>
      <c r="J1684" s="40">
        <f t="shared" si="81"/>
        <v>65814</v>
      </c>
      <c r="K1684" s="40">
        <v>65814</v>
      </c>
    </row>
    <row r="1685" spans="1:11" s="40" customFormat="1" x14ac:dyDescent="0.25">
      <c r="A1685" s="34" t="s">
        <v>947</v>
      </c>
      <c r="B1685" s="34" t="s">
        <v>4940</v>
      </c>
      <c r="C1685" s="34" t="s">
        <v>4941</v>
      </c>
      <c r="D1685" s="34" t="s">
        <v>4942</v>
      </c>
      <c r="E1685" s="35">
        <v>1304352</v>
      </c>
      <c r="F1685" s="36">
        <v>1304352</v>
      </c>
      <c r="G1685" s="37">
        <f t="shared" si="79"/>
        <v>91304.640000000014</v>
      </c>
      <c r="H1685" s="38">
        <f>G1685*(1-'[1]Rapport Lottstift'!$Q$6)</f>
        <v>66478.072672630093</v>
      </c>
      <c r="I1685" s="39">
        <f t="shared" si="80"/>
        <v>65813.291945903795</v>
      </c>
      <c r="J1685" s="40">
        <f t="shared" si="81"/>
        <v>65813</v>
      </c>
      <c r="K1685" s="40">
        <v>65813</v>
      </c>
    </row>
    <row r="1686" spans="1:11" s="40" customFormat="1" x14ac:dyDescent="0.25">
      <c r="A1686" s="34" t="s">
        <v>947</v>
      </c>
      <c r="B1686" s="34" t="s">
        <v>4943</v>
      </c>
      <c r="C1686" s="34" t="s">
        <v>4944</v>
      </c>
      <c r="D1686" s="34" t="s">
        <v>4945</v>
      </c>
      <c r="E1686" s="35">
        <v>1303913</v>
      </c>
      <c r="F1686" s="36">
        <v>1303913</v>
      </c>
      <c r="G1686" s="37">
        <f t="shared" si="79"/>
        <v>91273.91</v>
      </c>
      <c r="H1686" s="38">
        <f>G1686*(1-'[1]Rapport Lottstift'!$Q$6)</f>
        <v>66455.698440901775</v>
      </c>
      <c r="I1686" s="39">
        <f t="shared" si="80"/>
        <v>65791.141456492755</v>
      </c>
      <c r="J1686" s="40">
        <f t="shared" si="81"/>
        <v>65791</v>
      </c>
      <c r="K1686" s="40">
        <v>65791</v>
      </c>
    </row>
    <row r="1687" spans="1:11" s="40" customFormat="1" x14ac:dyDescent="0.25">
      <c r="A1687" s="34" t="s">
        <v>947</v>
      </c>
      <c r="B1687" s="34" t="s">
        <v>4946</v>
      </c>
      <c r="C1687" s="34" t="s">
        <v>4947</v>
      </c>
      <c r="D1687" s="34" t="s">
        <v>4948</v>
      </c>
      <c r="E1687" s="35">
        <v>1302588</v>
      </c>
      <c r="F1687" s="36">
        <v>1302588</v>
      </c>
      <c r="G1687" s="37">
        <f t="shared" si="79"/>
        <v>91181.16</v>
      </c>
      <c r="H1687" s="38">
        <f>G1687*(1-'[1]Rapport Lottstift'!$Q$6)</f>
        <v>66388.168014842522</v>
      </c>
      <c r="I1687" s="39">
        <f t="shared" si="80"/>
        <v>65724.286334694101</v>
      </c>
      <c r="J1687" s="40">
        <f t="shared" si="81"/>
        <v>65724</v>
      </c>
      <c r="K1687" s="40">
        <v>65724</v>
      </c>
    </row>
    <row r="1688" spans="1:11" s="40" customFormat="1" x14ac:dyDescent="0.25">
      <c r="A1688" s="34" t="s">
        <v>947</v>
      </c>
      <c r="B1688" s="34" t="s">
        <v>4949</v>
      </c>
      <c r="C1688" s="34" t="s">
        <v>4950</v>
      </c>
      <c r="D1688" s="34" t="s">
        <v>4951</v>
      </c>
      <c r="E1688" s="35">
        <v>1302160</v>
      </c>
      <c r="F1688" s="36">
        <v>1302160</v>
      </c>
      <c r="G1688" s="37">
        <f t="shared" si="79"/>
        <v>91151.200000000012</v>
      </c>
      <c r="H1688" s="38">
        <f>G1688*(1-'[1]Rapport Lottstift'!$Q$6)</f>
        <v>66366.354413066409</v>
      </c>
      <c r="I1688" s="39">
        <f t="shared" si="80"/>
        <v>65702.690868935737</v>
      </c>
      <c r="J1688" s="40">
        <f t="shared" si="81"/>
        <v>65702</v>
      </c>
      <c r="K1688" s="40">
        <v>65702</v>
      </c>
    </row>
    <row r="1689" spans="1:11" s="40" customFormat="1" x14ac:dyDescent="0.25">
      <c r="A1689" s="34" t="s">
        <v>947</v>
      </c>
      <c r="B1689" s="34" t="s">
        <v>4952</v>
      </c>
      <c r="C1689" s="34" t="s">
        <v>4953</v>
      </c>
      <c r="D1689" s="34" t="s">
        <v>4954</v>
      </c>
      <c r="E1689" s="35">
        <v>1301310</v>
      </c>
      <c r="F1689" s="36">
        <v>1301310</v>
      </c>
      <c r="G1689" s="37">
        <f t="shared" si="79"/>
        <v>91091.700000000012</v>
      </c>
      <c r="H1689" s="38">
        <f>G1689*(1-'[1]Rapport Lottstift'!$Q$6)</f>
        <v>66323.033007669917</v>
      </c>
      <c r="I1689" s="39">
        <f t="shared" si="80"/>
        <v>65659.802677593223</v>
      </c>
      <c r="J1689" s="40">
        <f t="shared" si="81"/>
        <v>65659</v>
      </c>
      <c r="K1689" s="40">
        <v>65659</v>
      </c>
    </row>
    <row r="1690" spans="1:11" s="40" customFormat="1" x14ac:dyDescent="0.25">
      <c r="A1690" s="34" t="s">
        <v>947</v>
      </c>
      <c r="B1690" s="34" t="s">
        <v>4955</v>
      </c>
      <c r="C1690" s="34" t="s">
        <v>4956</v>
      </c>
      <c r="D1690" s="34" t="s">
        <v>4957</v>
      </c>
      <c r="E1690" s="35">
        <v>1300994</v>
      </c>
      <c r="F1690" s="36">
        <v>1300994</v>
      </c>
      <c r="G1690" s="37">
        <f t="shared" si="79"/>
        <v>91069.58</v>
      </c>
      <c r="H1690" s="38">
        <f>G1690*(1-'[1]Rapport Lottstift'!$Q$6)</f>
        <v>66306.927638134264</v>
      </c>
      <c r="I1690" s="39">
        <f t="shared" si="80"/>
        <v>65643.858361752922</v>
      </c>
      <c r="J1690" s="40">
        <f t="shared" si="81"/>
        <v>65643</v>
      </c>
      <c r="K1690" s="40">
        <v>65643</v>
      </c>
    </row>
    <row r="1691" spans="1:11" s="40" customFormat="1" x14ac:dyDescent="0.25">
      <c r="A1691" s="34" t="s">
        <v>947</v>
      </c>
      <c r="B1691" s="34" t="s">
        <v>4958</v>
      </c>
      <c r="C1691" s="34" t="s">
        <v>4959</v>
      </c>
      <c r="D1691" s="34" t="s">
        <v>4960</v>
      </c>
      <c r="E1691" s="35">
        <v>1295516</v>
      </c>
      <c r="F1691" s="36">
        <v>1295516</v>
      </c>
      <c r="G1691" s="37">
        <f t="shared" si="79"/>
        <v>90686.12000000001</v>
      </c>
      <c r="H1691" s="38">
        <f>G1691*(1-'[1]Rapport Lottstift'!$Q$6)</f>
        <v>66027.733921943654</v>
      </c>
      <c r="I1691" s="39">
        <f t="shared" si="80"/>
        <v>65367.456582724219</v>
      </c>
      <c r="J1691" s="40">
        <f t="shared" si="81"/>
        <v>65367</v>
      </c>
      <c r="K1691" s="40">
        <v>65367</v>
      </c>
    </row>
    <row r="1692" spans="1:11" s="40" customFormat="1" x14ac:dyDescent="0.25">
      <c r="A1692" s="34" t="s">
        <v>947</v>
      </c>
      <c r="B1692" s="34" t="s">
        <v>4961</v>
      </c>
      <c r="C1692" s="34" t="s">
        <v>4962</v>
      </c>
      <c r="D1692" s="34" t="s">
        <v>4963</v>
      </c>
      <c r="E1692" s="35">
        <v>1293840</v>
      </c>
      <c r="F1692" s="36">
        <v>1293840</v>
      </c>
      <c r="G1692" s="37">
        <f t="shared" si="79"/>
        <v>90568.8</v>
      </c>
      <c r="H1692" s="38">
        <f>G1692*(1-'[1]Rapport Lottstift'!$Q$6)</f>
        <v>65942.314303773601</v>
      </c>
      <c r="I1692" s="39">
        <f t="shared" si="80"/>
        <v>65282.891160735868</v>
      </c>
      <c r="J1692" s="40">
        <f t="shared" si="81"/>
        <v>65282</v>
      </c>
      <c r="K1692" s="40">
        <v>65282</v>
      </c>
    </row>
    <row r="1693" spans="1:11" s="40" customFormat="1" x14ac:dyDescent="0.25">
      <c r="A1693" s="34" t="s">
        <v>947</v>
      </c>
      <c r="B1693" s="34" t="s">
        <v>4964</v>
      </c>
      <c r="C1693" s="34" t="s">
        <v>4965</v>
      </c>
      <c r="D1693" s="34" t="s">
        <v>4966</v>
      </c>
      <c r="E1693" s="35">
        <v>1293349</v>
      </c>
      <c r="F1693" s="36">
        <v>1293349</v>
      </c>
      <c r="G1693" s="37">
        <f t="shared" si="79"/>
        <v>90534.430000000008</v>
      </c>
      <c r="H1693" s="38">
        <f>G1693*(1-'[1]Rapport Lottstift'!$Q$6)</f>
        <v>65917.289821362225</v>
      </c>
      <c r="I1693" s="39">
        <f t="shared" si="80"/>
        <v>65258.116923148598</v>
      </c>
      <c r="J1693" s="40">
        <f t="shared" si="81"/>
        <v>65258</v>
      </c>
      <c r="K1693" s="40">
        <v>65258</v>
      </c>
    </row>
    <row r="1694" spans="1:11" s="40" customFormat="1" x14ac:dyDescent="0.25">
      <c r="A1694" s="34" t="s">
        <v>947</v>
      </c>
      <c r="B1694" s="34" t="s">
        <v>4967</v>
      </c>
      <c r="C1694" s="34" t="s">
        <v>4968</v>
      </c>
      <c r="D1694" s="34" t="s">
        <v>4969</v>
      </c>
      <c r="E1694" s="35">
        <v>1293072</v>
      </c>
      <c r="F1694" s="36">
        <v>1293072</v>
      </c>
      <c r="G1694" s="37">
        <f t="shared" si="79"/>
        <v>90515.040000000008</v>
      </c>
      <c r="H1694" s="38">
        <f>G1694*(1-'[1]Rapport Lottstift'!$Q$6)</f>
        <v>65903.172139838891</v>
      </c>
      <c r="I1694" s="39">
        <f t="shared" si="80"/>
        <v>65244.140418440504</v>
      </c>
      <c r="J1694" s="40">
        <f t="shared" si="81"/>
        <v>65244</v>
      </c>
      <c r="K1694" s="40">
        <v>65244</v>
      </c>
    </row>
    <row r="1695" spans="1:11" s="40" customFormat="1" x14ac:dyDescent="0.25">
      <c r="A1695" s="34" t="s">
        <v>947</v>
      </c>
      <c r="B1695" s="34" t="s">
        <v>4970</v>
      </c>
      <c r="C1695" s="34" t="s">
        <v>4971</v>
      </c>
      <c r="D1695" s="34" t="s">
        <v>4972</v>
      </c>
      <c r="E1695" s="35">
        <v>1289690</v>
      </c>
      <c r="F1695" s="36">
        <v>1289690</v>
      </c>
      <c r="G1695" s="37">
        <f t="shared" si="79"/>
        <v>90278.3</v>
      </c>
      <c r="H1695" s="38">
        <f>G1695*(1-'[1]Rapport Lottstift'!$Q$6)</f>
        <v>65730.803912720105</v>
      </c>
      <c r="I1695" s="39">
        <f t="shared" si="80"/>
        <v>65073.495873592903</v>
      </c>
      <c r="J1695" s="40">
        <f t="shared" si="81"/>
        <v>65073</v>
      </c>
      <c r="K1695" s="40">
        <v>65073</v>
      </c>
    </row>
    <row r="1696" spans="1:11" s="40" customFormat="1" x14ac:dyDescent="0.25">
      <c r="A1696" s="34" t="s">
        <v>947</v>
      </c>
      <c r="B1696" s="34" t="s">
        <v>4973</v>
      </c>
      <c r="C1696" s="34" t="s">
        <v>4974</v>
      </c>
      <c r="D1696" s="34" t="s">
        <v>4975</v>
      </c>
      <c r="E1696" s="35">
        <v>1288343</v>
      </c>
      <c r="F1696" s="36">
        <v>1288343</v>
      </c>
      <c r="G1696" s="37">
        <f t="shared" si="79"/>
        <v>90184.010000000009</v>
      </c>
      <c r="H1696" s="38">
        <f>G1696*(1-'[1]Rapport Lottstift'!$Q$6)</f>
        <v>65662.152226756487</v>
      </c>
      <c r="I1696" s="39">
        <f t="shared" si="80"/>
        <v>65005.53070448892</v>
      </c>
      <c r="J1696" s="40">
        <f t="shared" si="81"/>
        <v>65005</v>
      </c>
      <c r="K1696" s="40">
        <v>65005</v>
      </c>
    </row>
    <row r="1697" spans="1:11" s="40" customFormat="1" x14ac:dyDescent="0.25">
      <c r="A1697" s="34" t="s">
        <v>947</v>
      </c>
      <c r="B1697" s="34" t="s">
        <v>4976</v>
      </c>
      <c r="C1697" s="34" t="s">
        <v>4977</v>
      </c>
      <c r="D1697" s="34" t="s">
        <v>4978</v>
      </c>
      <c r="E1697" s="35">
        <v>1287430</v>
      </c>
      <c r="F1697" s="36">
        <v>1287430</v>
      </c>
      <c r="G1697" s="37">
        <f t="shared" si="79"/>
        <v>90120.1</v>
      </c>
      <c r="H1697" s="38">
        <f>G1697*(1-'[1]Rapport Lottstift'!$Q$6)</f>
        <v>65615.619940724704</v>
      </c>
      <c r="I1697" s="39">
        <f t="shared" si="80"/>
        <v>64959.463741317457</v>
      </c>
      <c r="J1697" s="40">
        <f t="shared" si="81"/>
        <v>64959</v>
      </c>
      <c r="K1697" s="40">
        <v>64959</v>
      </c>
    </row>
    <row r="1698" spans="1:11" s="40" customFormat="1" x14ac:dyDescent="0.25">
      <c r="A1698" s="34" t="s">
        <v>947</v>
      </c>
      <c r="B1698" s="34" t="s">
        <v>4979</v>
      </c>
      <c r="C1698" s="34" t="s">
        <v>4980</v>
      </c>
      <c r="D1698" s="34" t="s">
        <v>4981</v>
      </c>
      <c r="E1698" s="35">
        <v>1287223</v>
      </c>
      <c r="F1698" s="36">
        <v>1287223</v>
      </c>
      <c r="G1698" s="37">
        <f t="shared" si="79"/>
        <v>90105.610000000015</v>
      </c>
      <c r="H1698" s="38">
        <f>G1698*(1-'[1]Rapport Lottstift'!$Q$6)</f>
        <v>65605.06990435168</v>
      </c>
      <c r="I1698" s="39">
        <f t="shared" si="80"/>
        <v>64949.019205308163</v>
      </c>
      <c r="J1698" s="40">
        <f t="shared" si="81"/>
        <v>64949</v>
      </c>
      <c r="K1698" s="40">
        <v>64949</v>
      </c>
    </row>
    <row r="1699" spans="1:11" s="40" customFormat="1" x14ac:dyDescent="0.25">
      <c r="A1699" s="34" t="s">
        <v>947</v>
      </c>
      <c r="B1699" s="34" t="s">
        <v>4982</v>
      </c>
      <c r="C1699" s="34" t="s">
        <v>4983</v>
      </c>
      <c r="D1699" s="34" t="s">
        <v>4984</v>
      </c>
      <c r="E1699" s="35">
        <v>1285232</v>
      </c>
      <c r="F1699" s="36">
        <v>1285232</v>
      </c>
      <c r="G1699" s="37">
        <f t="shared" si="79"/>
        <v>89966.24</v>
      </c>
      <c r="H1699" s="38">
        <f>G1699*(1-'[1]Rapport Lottstift'!$Q$6)</f>
        <v>65503.595883005284</v>
      </c>
      <c r="I1699" s="39">
        <f t="shared" si="80"/>
        <v>64848.559924175228</v>
      </c>
      <c r="J1699" s="40">
        <f t="shared" si="81"/>
        <v>64848</v>
      </c>
      <c r="K1699" s="40">
        <v>64848</v>
      </c>
    </row>
    <row r="1700" spans="1:11" s="40" customFormat="1" x14ac:dyDescent="0.25">
      <c r="A1700" s="34" t="s">
        <v>947</v>
      </c>
      <c r="B1700" s="34" t="s">
        <v>4985</v>
      </c>
      <c r="C1700" s="34" t="s">
        <v>4986</v>
      </c>
      <c r="D1700" s="34" t="s">
        <v>4987</v>
      </c>
      <c r="E1700" s="35">
        <v>1284588</v>
      </c>
      <c r="F1700" s="36">
        <v>1284588</v>
      </c>
      <c r="G1700" s="37">
        <f t="shared" si="79"/>
        <v>89921.16</v>
      </c>
      <c r="H1700" s="38">
        <f>G1700*(1-'[1]Rapport Lottstift'!$Q$6)</f>
        <v>65470.773547622528</v>
      </c>
      <c r="I1700" s="39">
        <f t="shared" si="80"/>
        <v>64816.065812146306</v>
      </c>
      <c r="J1700" s="40">
        <f t="shared" si="81"/>
        <v>64816</v>
      </c>
      <c r="K1700" s="40">
        <v>64816</v>
      </c>
    </row>
    <row r="1701" spans="1:11" s="40" customFormat="1" x14ac:dyDescent="0.25">
      <c r="A1701" s="34" t="s">
        <v>947</v>
      </c>
      <c r="B1701" s="34" t="s">
        <v>4988</v>
      </c>
      <c r="C1701" s="34" t="s">
        <v>4989</v>
      </c>
      <c r="D1701" s="34" t="s">
        <v>4990</v>
      </c>
      <c r="E1701" s="35">
        <v>1283391</v>
      </c>
      <c r="F1701" s="36">
        <v>1283391</v>
      </c>
      <c r="G1701" s="37">
        <f t="shared" si="79"/>
        <v>89837.37000000001</v>
      </c>
      <c r="H1701" s="38">
        <f>G1701*(1-'[1]Rapport Lottstift'!$Q$6)</f>
        <v>65409.766815552401</v>
      </c>
      <c r="I1701" s="39">
        <f t="shared" si="80"/>
        <v>64755.669147396875</v>
      </c>
      <c r="J1701" s="40">
        <f t="shared" si="81"/>
        <v>64755</v>
      </c>
      <c r="K1701" s="40">
        <v>64755</v>
      </c>
    </row>
    <row r="1702" spans="1:11" s="40" customFormat="1" x14ac:dyDescent="0.25">
      <c r="A1702" s="34" t="s">
        <v>947</v>
      </c>
      <c r="B1702" s="34" t="s">
        <v>4991</v>
      </c>
      <c r="C1702" s="34" t="s">
        <v>4992</v>
      </c>
      <c r="D1702" s="34" t="s">
        <v>4993</v>
      </c>
      <c r="E1702" s="35">
        <v>1283380</v>
      </c>
      <c r="F1702" s="36">
        <v>1283380</v>
      </c>
      <c r="G1702" s="37">
        <f t="shared" si="79"/>
        <v>89836.6</v>
      </c>
      <c r="H1702" s="38">
        <f>G1702*(1-'[1]Rapport Lottstift'!$Q$6)</f>
        <v>65409.206185600211</v>
      </c>
      <c r="I1702" s="39">
        <f t="shared" si="80"/>
        <v>64755.114123744206</v>
      </c>
      <c r="J1702" s="40">
        <f t="shared" si="81"/>
        <v>64755</v>
      </c>
      <c r="K1702" s="40">
        <v>64755</v>
      </c>
    </row>
    <row r="1703" spans="1:11" s="40" customFormat="1" x14ac:dyDescent="0.25">
      <c r="A1703" s="34" t="s">
        <v>947</v>
      </c>
      <c r="B1703" s="34" t="s">
        <v>4994</v>
      </c>
      <c r="C1703" s="34" t="s">
        <v>4995</v>
      </c>
      <c r="D1703" s="34" t="s">
        <v>4996</v>
      </c>
      <c r="E1703" s="35">
        <v>1281360</v>
      </c>
      <c r="F1703" s="36">
        <v>1281360</v>
      </c>
      <c r="G1703" s="37">
        <f t="shared" si="79"/>
        <v>89695.200000000012</v>
      </c>
      <c r="H1703" s="38">
        <f>G1703*(1-'[1]Rapport Lottstift'!$Q$6)</f>
        <v>65306.254139834411</v>
      </c>
      <c r="I1703" s="39">
        <f t="shared" si="80"/>
        <v>64653.191598436068</v>
      </c>
      <c r="J1703" s="40">
        <f t="shared" si="81"/>
        <v>64653</v>
      </c>
      <c r="K1703" s="40">
        <v>64653</v>
      </c>
    </row>
    <row r="1704" spans="1:11" s="40" customFormat="1" x14ac:dyDescent="0.25">
      <c r="A1704" s="34" t="s">
        <v>947</v>
      </c>
      <c r="B1704" s="34" t="s">
        <v>4997</v>
      </c>
      <c r="C1704" s="34" t="s">
        <v>4998</v>
      </c>
      <c r="D1704" s="34" t="s">
        <v>4999</v>
      </c>
      <c r="E1704" s="35">
        <v>1279048</v>
      </c>
      <c r="F1704" s="36">
        <v>1279048</v>
      </c>
      <c r="G1704" s="37">
        <f t="shared" si="79"/>
        <v>89533.360000000015</v>
      </c>
      <c r="H1704" s="38">
        <f>G1704*(1-'[1]Rapport Lottstift'!$Q$6)</f>
        <v>65188.419917155938</v>
      </c>
      <c r="I1704" s="39">
        <f t="shared" si="80"/>
        <v>64536.535717984378</v>
      </c>
      <c r="J1704" s="40">
        <f t="shared" si="81"/>
        <v>64536</v>
      </c>
      <c r="K1704" s="40">
        <v>64536</v>
      </c>
    </row>
    <row r="1705" spans="1:11" s="40" customFormat="1" x14ac:dyDescent="0.25">
      <c r="A1705" s="34" t="s">
        <v>947</v>
      </c>
      <c r="B1705" s="34" t="s">
        <v>5000</v>
      </c>
      <c r="C1705" s="34" t="s">
        <v>5001</v>
      </c>
      <c r="D1705" s="34" t="s">
        <v>5002</v>
      </c>
      <c r="E1705" s="35">
        <v>1278977</v>
      </c>
      <c r="F1705" s="36">
        <v>1278977</v>
      </c>
      <c r="G1705" s="37">
        <f t="shared" si="79"/>
        <v>89528.390000000014</v>
      </c>
      <c r="H1705" s="38">
        <f>G1705*(1-'[1]Rapport Lottstift'!$Q$6)</f>
        <v>65184.801305646346</v>
      </c>
      <c r="I1705" s="39">
        <f t="shared" si="80"/>
        <v>64532.953292589882</v>
      </c>
      <c r="J1705" s="40">
        <f t="shared" si="81"/>
        <v>64532</v>
      </c>
      <c r="K1705" s="40">
        <v>64532</v>
      </c>
    </row>
    <row r="1706" spans="1:11" s="40" customFormat="1" x14ac:dyDescent="0.25">
      <c r="A1706" s="34" t="s">
        <v>947</v>
      </c>
      <c r="B1706" s="34" t="s">
        <v>5003</v>
      </c>
      <c r="C1706" s="34" t="s">
        <v>5004</v>
      </c>
      <c r="D1706" s="34" t="s">
        <v>5005</v>
      </c>
      <c r="E1706" s="35">
        <v>1277781</v>
      </c>
      <c r="F1706" s="36">
        <v>1277781</v>
      </c>
      <c r="G1706" s="37">
        <f t="shared" si="79"/>
        <v>89444.670000000013</v>
      </c>
      <c r="H1706" s="38">
        <f>G1706*(1-'[1]Rapport Lottstift'!$Q$6)</f>
        <v>65123.845539935501</v>
      </c>
      <c r="I1706" s="39">
        <f t="shared" si="80"/>
        <v>64472.607084536146</v>
      </c>
      <c r="J1706" s="40">
        <f t="shared" si="81"/>
        <v>64472</v>
      </c>
      <c r="K1706" s="40">
        <v>64472</v>
      </c>
    </row>
    <row r="1707" spans="1:11" s="40" customFormat="1" x14ac:dyDescent="0.25">
      <c r="A1707" s="34" t="s">
        <v>947</v>
      </c>
      <c r="B1707" s="34" t="s">
        <v>5006</v>
      </c>
      <c r="C1707" s="34" t="s">
        <v>5007</v>
      </c>
      <c r="D1707" s="34" t="s">
        <v>5008</v>
      </c>
      <c r="E1707" s="35">
        <v>1276404</v>
      </c>
      <c r="F1707" s="36">
        <v>1276404</v>
      </c>
      <c r="G1707" s="37">
        <f t="shared" si="79"/>
        <v>89348.280000000013</v>
      </c>
      <c r="H1707" s="38">
        <f>G1707*(1-'[1]Rapport Lottstift'!$Q$6)</f>
        <v>65053.664863193175</v>
      </c>
      <c r="I1707" s="39">
        <f t="shared" si="80"/>
        <v>64403.128214561242</v>
      </c>
      <c r="J1707" s="40">
        <f t="shared" si="81"/>
        <v>64403</v>
      </c>
      <c r="K1707" s="40">
        <v>64403</v>
      </c>
    </row>
    <row r="1708" spans="1:11" s="40" customFormat="1" x14ac:dyDescent="0.25">
      <c r="A1708" s="34" t="s">
        <v>947</v>
      </c>
      <c r="B1708" s="34" t="s">
        <v>5009</v>
      </c>
      <c r="C1708" s="34" t="s">
        <v>5010</v>
      </c>
      <c r="D1708" s="34" t="s">
        <v>5011</v>
      </c>
      <c r="E1708" s="35">
        <v>1272321</v>
      </c>
      <c r="F1708" s="36">
        <v>1272321</v>
      </c>
      <c r="G1708" s="37">
        <f t="shared" si="79"/>
        <v>89062.470000000016</v>
      </c>
      <c r="H1708" s="38">
        <f>G1708*(1-'[1]Rapport Lottstift'!$Q$6)</f>
        <v>64845.569218212106</v>
      </c>
      <c r="I1708" s="39">
        <f t="shared" si="80"/>
        <v>64197.113526029985</v>
      </c>
      <c r="J1708" s="40">
        <f t="shared" si="81"/>
        <v>64197</v>
      </c>
      <c r="K1708" s="40">
        <v>64197</v>
      </c>
    </row>
    <row r="1709" spans="1:11" s="40" customFormat="1" x14ac:dyDescent="0.25">
      <c r="A1709" s="34" t="s">
        <v>947</v>
      </c>
      <c r="B1709" s="34" t="s">
        <v>5012</v>
      </c>
      <c r="C1709" s="34" t="s">
        <v>5013</v>
      </c>
      <c r="D1709" s="34" t="s">
        <v>5014</v>
      </c>
      <c r="E1709" s="35">
        <v>1271641</v>
      </c>
      <c r="F1709" s="36">
        <v>1271641</v>
      </c>
      <c r="G1709" s="37">
        <f t="shared" si="79"/>
        <v>89014.87000000001</v>
      </c>
      <c r="H1709" s="38">
        <f>G1709*(1-'[1]Rapport Lottstift'!$Q$6)</f>
        <v>64810.912093894898</v>
      </c>
      <c r="I1709" s="39">
        <f t="shared" si="80"/>
        <v>64162.802972955949</v>
      </c>
      <c r="J1709" s="40">
        <f t="shared" si="81"/>
        <v>64162</v>
      </c>
      <c r="K1709" s="40">
        <v>64162</v>
      </c>
    </row>
    <row r="1710" spans="1:11" s="40" customFormat="1" x14ac:dyDescent="0.25">
      <c r="A1710" s="34" t="s">
        <v>947</v>
      </c>
      <c r="B1710" s="34" t="s">
        <v>5015</v>
      </c>
      <c r="C1710" s="34" t="s">
        <v>5016</v>
      </c>
      <c r="D1710" s="34" t="s">
        <v>5017</v>
      </c>
      <c r="E1710" s="35">
        <v>1270783</v>
      </c>
      <c r="F1710" s="36">
        <v>1270783</v>
      </c>
      <c r="G1710" s="37">
        <f t="shared" si="79"/>
        <v>88954.810000000012</v>
      </c>
      <c r="H1710" s="38">
        <f>G1710*(1-'[1]Rapport Lottstift'!$Q$6)</f>
        <v>64767.182957624085</v>
      </c>
      <c r="I1710" s="39">
        <f t="shared" si="80"/>
        <v>64119.511128047845</v>
      </c>
      <c r="J1710" s="40">
        <f t="shared" si="81"/>
        <v>64119</v>
      </c>
      <c r="K1710" s="40">
        <v>64119</v>
      </c>
    </row>
    <row r="1711" spans="1:11" s="40" customFormat="1" x14ac:dyDescent="0.25">
      <c r="A1711" s="34" t="s">
        <v>947</v>
      </c>
      <c r="B1711" s="34" t="s">
        <v>5018</v>
      </c>
      <c r="C1711" s="34" t="s">
        <v>5019</v>
      </c>
      <c r="D1711" s="34" t="s">
        <v>5020</v>
      </c>
      <c r="E1711" s="35">
        <v>1270634</v>
      </c>
      <c r="F1711" s="36">
        <v>1270634</v>
      </c>
      <c r="G1711" s="37">
        <f t="shared" si="79"/>
        <v>88944.38</v>
      </c>
      <c r="H1711" s="38">
        <f>G1711*(1-'[1]Rapport Lottstift'!$Q$6)</f>
        <v>64759.58897008987</v>
      </c>
      <c r="I1711" s="39">
        <f t="shared" si="80"/>
        <v>64111.993080388973</v>
      </c>
      <c r="J1711" s="40">
        <f t="shared" si="81"/>
        <v>64111</v>
      </c>
      <c r="K1711" s="40">
        <v>64111</v>
      </c>
    </row>
    <row r="1712" spans="1:11" s="40" customFormat="1" x14ac:dyDescent="0.25">
      <c r="A1712" s="34" t="s">
        <v>947</v>
      </c>
      <c r="B1712" s="34" t="s">
        <v>5021</v>
      </c>
      <c r="C1712" s="34" t="s">
        <v>5022</v>
      </c>
      <c r="D1712" s="34" t="s">
        <v>5023</v>
      </c>
      <c r="E1712" s="35">
        <v>1270398</v>
      </c>
      <c r="F1712" s="36">
        <v>1270398</v>
      </c>
      <c r="G1712" s="37">
        <f t="shared" si="79"/>
        <v>88927.860000000015</v>
      </c>
      <c r="H1712" s="38">
        <f>G1712*(1-'[1]Rapport Lottstift'!$Q$6)</f>
        <v>64747.560909297434</v>
      </c>
      <c r="I1712" s="39">
        <f t="shared" si="80"/>
        <v>64100.085300204461</v>
      </c>
      <c r="J1712" s="40">
        <f t="shared" si="81"/>
        <v>64100</v>
      </c>
      <c r="K1712" s="40">
        <v>64100</v>
      </c>
    </row>
    <row r="1713" spans="1:11" s="40" customFormat="1" x14ac:dyDescent="0.25">
      <c r="A1713" s="34" t="s">
        <v>947</v>
      </c>
      <c r="B1713" s="34" t="s">
        <v>5024</v>
      </c>
      <c r="C1713" s="34" t="s">
        <v>5025</v>
      </c>
      <c r="D1713" s="34" t="s">
        <v>5026</v>
      </c>
      <c r="E1713" s="35">
        <v>1270214</v>
      </c>
      <c r="F1713" s="36">
        <v>1270214</v>
      </c>
      <c r="G1713" s="37">
        <f t="shared" si="79"/>
        <v>88914.98000000001</v>
      </c>
      <c r="H1713" s="38">
        <f>G1713*(1-'[1]Rapport Lottstift'!$Q$6)</f>
        <v>64738.183099188071</v>
      </c>
      <c r="I1713" s="39">
        <f t="shared" si="80"/>
        <v>64090.801268196192</v>
      </c>
      <c r="J1713" s="40">
        <f t="shared" si="81"/>
        <v>64090</v>
      </c>
      <c r="K1713" s="40">
        <v>64090</v>
      </c>
    </row>
    <row r="1714" spans="1:11" s="40" customFormat="1" x14ac:dyDescent="0.25">
      <c r="A1714" s="34" t="s">
        <v>947</v>
      </c>
      <c r="B1714" s="34" t="s">
        <v>5027</v>
      </c>
      <c r="C1714" s="34" t="s">
        <v>5028</v>
      </c>
      <c r="D1714" s="34" t="s">
        <v>5029</v>
      </c>
      <c r="E1714" s="35">
        <v>1270008</v>
      </c>
      <c r="F1714" s="36">
        <v>1270008</v>
      </c>
      <c r="G1714" s="37">
        <f t="shared" si="79"/>
        <v>88900.560000000012</v>
      </c>
      <c r="H1714" s="38">
        <f>G1714*(1-'[1]Rapport Lottstift'!$Q$6)</f>
        <v>64727.684029174336</v>
      </c>
      <c r="I1714" s="39">
        <f t="shared" si="80"/>
        <v>64080.407188882593</v>
      </c>
      <c r="J1714" s="40">
        <f t="shared" si="81"/>
        <v>64080</v>
      </c>
      <c r="K1714" s="40">
        <v>64080</v>
      </c>
    </row>
    <row r="1715" spans="1:11" s="40" customFormat="1" x14ac:dyDescent="0.25">
      <c r="A1715" s="34" t="s">
        <v>947</v>
      </c>
      <c r="B1715" s="34" t="s">
        <v>5030</v>
      </c>
      <c r="C1715" s="34" t="s">
        <v>5031</v>
      </c>
      <c r="D1715" s="34" t="s">
        <v>5032</v>
      </c>
      <c r="E1715" s="35">
        <v>1269587</v>
      </c>
      <c r="F1715" s="36">
        <v>1269587</v>
      </c>
      <c r="G1715" s="37">
        <f t="shared" si="79"/>
        <v>88871.090000000011</v>
      </c>
      <c r="H1715" s="38">
        <f>G1715*(1-'[1]Rapport Lottstift'!$Q$6)</f>
        <v>64706.22719191324</v>
      </c>
      <c r="I1715" s="39">
        <f t="shared" si="80"/>
        <v>64059.164919994109</v>
      </c>
      <c r="J1715" s="40">
        <f t="shared" si="81"/>
        <v>64059</v>
      </c>
      <c r="K1715" s="40">
        <v>64059</v>
      </c>
    </row>
    <row r="1716" spans="1:11" s="40" customFormat="1" x14ac:dyDescent="0.25">
      <c r="A1716" s="34" t="s">
        <v>947</v>
      </c>
      <c r="B1716" s="34" t="s">
        <v>5033</v>
      </c>
      <c r="C1716" s="34" t="s">
        <v>5034</v>
      </c>
      <c r="D1716" s="34" t="s">
        <v>5035</v>
      </c>
      <c r="E1716" s="35">
        <v>527612</v>
      </c>
      <c r="F1716" s="36">
        <v>527612</v>
      </c>
      <c r="G1716" s="37">
        <f t="shared" si="79"/>
        <v>36932.840000000004</v>
      </c>
      <c r="H1716" s="38">
        <f>G1716*(1-'[1]Rapport Lottstift'!$Q$6)</f>
        <v>26890.462757715486</v>
      </c>
      <c r="I1716" s="39">
        <f t="shared" si="80"/>
        <v>26621.558130138332</v>
      </c>
      <c r="J1716" s="40">
        <f t="shared" si="81"/>
        <v>26621</v>
      </c>
      <c r="K1716" s="40">
        <v>26621</v>
      </c>
    </row>
    <row r="1717" spans="1:11" s="40" customFormat="1" x14ac:dyDescent="0.25">
      <c r="A1717" s="34" t="s">
        <v>947</v>
      </c>
      <c r="B1717" s="34" t="s">
        <v>5036</v>
      </c>
      <c r="C1717" s="34" t="s">
        <v>5037</v>
      </c>
      <c r="D1717" s="34" t="s">
        <v>5038</v>
      </c>
      <c r="E1717" s="35">
        <v>1266527</v>
      </c>
      <c r="F1717" s="36">
        <v>1266527</v>
      </c>
      <c r="G1717" s="37">
        <f t="shared" si="79"/>
        <v>88656.890000000014</v>
      </c>
      <c r="H1717" s="38">
        <f>G1717*(1-'[1]Rapport Lottstift'!$Q$6)</f>
        <v>64550.270132485843</v>
      </c>
      <c r="I1717" s="39">
        <f t="shared" si="80"/>
        <v>63904.767431160981</v>
      </c>
      <c r="J1717" s="40">
        <f t="shared" si="81"/>
        <v>63904</v>
      </c>
      <c r="K1717" s="40">
        <v>63904</v>
      </c>
    </row>
    <row r="1718" spans="1:11" s="40" customFormat="1" x14ac:dyDescent="0.25">
      <c r="A1718" s="34" t="s">
        <v>947</v>
      </c>
      <c r="B1718" s="34" t="s">
        <v>5039</v>
      </c>
      <c r="C1718" s="34" t="s">
        <v>5040</v>
      </c>
      <c r="D1718" s="34" t="s">
        <v>5041</v>
      </c>
      <c r="E1718" s="35">
        <v>1265110</v>
      </c>
      <c r="F1718" s="36">
        <v>1265110</v>
      </c>
      <c r="G1718" s="37">
        <f t="shared" si="79"/>
        <v>88557.700000000012</v>
      </c>
      <c r="H1718" s="38">
        <f>G1718*(1-'[1]Rapport Lottstift'!$Q$6)</f>
        <v>64478.050801371915</v>
      </c>
      <c r="I1718" s="39">
        <f t="shared" si="80"/>
        <v>63833.270293358197</v>
      </c>
      <c r="J1718" s="40">
        <f t="shared" si="81"/>
        <v>63833</v>
      </c>
      <c r="K1718" s="40">
        <v>63833</v>
      </c>
    </row>
    <row r="1719" spans="1:11" s="40" customFormat="1" x14ac:dyDescent="0.25">
      <c r="A1719" s="34" t="s">
        <v>947</v>
      </c>
      <c r="B1719" s="34" t="s">
        <v>5042</v>
      </c>
      <c r="C1719" s="34" t="s">
        <v>5043</v>
      </c>
      <c r="D1719" s="34" t="s">
        <v>5044</v>
      </c>
      <c r="E1719" s="35">
        <v>1264920</v>
      </c>
      <c r="F1719" s="36">
        <v>1264920</v>
      </c>
      <c r="G1719" s="37">
        <f t="shared" si="79"/>
        <v>88544.400000000009</v>
      </c>
      <c r="H1719" s="38">
        <f>G1719*(1-'[1]Rapport Lottstift'!$Q$6)</f>
        <v>64468.367193106809</v>
      </c>
      <c r="I1719" s="39">
        <f t="shared" si="80"/>
        <v>63823.683521175742</v>
      </c>
      <c r="J1719" s="40">
        <f t="shared" si="81"/>
        <v>63823</v>
      </c>
      <c r="K1719" s="40">
        <v>63823</v>
      </c>
    </row>
    <row r="1720" spans="1:11" s="40" customFormat="1" x14ac:dyDescent="0.25">
      <c r="A1720" s="34" t="s">
        <v>947</v>
      </c>
      <c r="B1720" s="34" t="s">
        <v>5045</v>
      </c>
      <c r="C1720" s="34" t="s">
        <v>5046</v>
      </c>
      <c r="D1720" s="34" t="s">
        <v>5047</v>
      </c>
      <c r="E1720" s="35">
        <v>1264398</v>
      </c>
      <c r="F1720" s="36">
        <v>1264398</v>
      </c>
      <c r="G1720" s="37">
        <f t="shared" si="79"/>
        <v>88507.860000000015</v>
      </c>
      <c r="H1720" s="38">
        <f>G1720*(1-'[1]Rapport Lottstift'!$Q$6)</f>
        <v>64441.762753557436</v>
      </c>
      <c r="I1720" s="39">
        <f t="shared" si="80"/>
        <v>63797.345126021857</v>
      </c>
      <c r="J1720" s="40">
        <f t="shared" si="81"/>
        <v>63797</v>
      </c>
      <c r="K1720" s="40">
        <v>63797</v>
      </c>
    </row>
    <row r="1721" spans="1:11" s="40" customFormat="1" x14ac:dyDescent="0.25">
      <c r="A1721" s="34" t="s">
        <v>947</v>
      </c>
      <c r="B1721" s="34" t="s">
        <v>5048</v>
      </c>
      <c r="C1721" s="34" t="s">
        <v>5049</v>
      </c>
      <c r="D1721" s="34" t="s">
        <v>5050</v>
      </c>
      <c r="E1721" s="35">
        <v>1263975</v>
      </c>
      <c r="F1721" s="36">
        <v>1263975</v>
      </c>
      <c r="G1721" s="37">
        <f t="shared" si="79"/>
        <v>88478.250000000015</v>
      </c>
      <c r="H1721" s="38">
        <f>G1721*(1-'[1]Rapport Lottstift'!$Q$6)</f>
        <v>64420.203983577761</v>
      </c>
      <c r="I1721" s="39">
        <f t="shared" si="80"/>
        <v>63776.001943741983</v>
      </c>
      <c r="J1721" s="40">
        <f t="shared" si="81"/>
        <v>63776</v>
      </c>
      <c r="K1721" s="40">
        <v>63776</v>
      </c>
    </row>
    <row r="1722" spans="1:11" s="40" customFormat="1" x14ac:dyDescent="0.25">
      <c r="A1722" s="34" t="s">
        <v>947</v>
      </c>
      <c r="B1722" s="34" t="s">
        <v>5051</v>
      </c>
      <c r="C1722" s="34" t="s">
        <v>5052</v>
      </c>
      <c r="D1722" s="34" t="s">
        <v>5053</v>
      </c>
      <c r="E1722" s="35">
        <v>1262738</v>
      </c>
      <c r="F1722" s="36">
        <v>1262738</v>
      </c>
      <c r="G1722" s="37">
        <f t="shared" si="79"/>
        <v>88391.66</v>
      </c>
      <c r="H1722" s="38">
        <f>G1722*(1-'[1]Rapport Lottstift'!$Q$6)</f>
        <v>64357.158597136025</v>
      </c>
      <c r="I1722" s="39">
        <f t="shared" si="80"/>
        <v>63713.587011164665</v>
      </c>
      <c r="J1722" s="40">
        <f t="shared" si="81"/>
        <v>63713</v>
      </c>
      <c r="K1722" s="40">
        <v>63713</v>
      </c>
    </row>
    <row r="1723" spans="1:11" s="40" customFormat="1" x14ac:dyDescent="0.25">
      <c r="A1723" s="34" t="s">
        <v>947</v>
      </c>
      <c r="B1723" s="34" t="s">
        <v>5054</v>
      </c>
      <c r="C1723" s="34" t="s">
        <v>5055</v>
      </c>
      <c r="D1723" s="34" t="s">
        <v>5056</v>
      </c>
      <c r="E1723" s="35">
        <v>1261495</v>
      </c>
      <c r="F1723" s="36">
        <v>1261495</v>
      </c>
      <c r="G1723" s="37">
        <f t="shared" si="79"/>
        <v>88304.650000000009</v>
      </c>
      <c r="H1723" s="38">
        <f>G1723*(1-'[1]Rapport Lottstift'!$Q$6)</f>
        <v>64293.807412538561</v>
      </c>
      <c r="I1723" s="39">
        <f t="shared" si="80"/>
        <v>63650.869338413177</v>
      </c>
      <c r="J1723" s="40">
        <f t="shared" si="81"/>
        <v>63650</v>
      </c>
      <c r="K1723" s="40">
        <v>63650</v>
      </c>
    </row>
    <row r="1724" spans="1:11" s="40" customFormat="1" x14ac:dyDescent="0.25">
      <c r="A1724" s="34" t="s">
        <v>947</v>
      </c>
      <c r="B1724" s="34" t="s">
        <v>5057</v>
      </c>
      <c r="C1724" s="34" t="s">
        <v>5058</v>
      </c>
      <c r="D1724" s="34" t="s">
        <v>5059</v>
      </c>
      <c r="E1724" s="35">
        <v>0</v>
      </c>
      <c r="F1724" s="36">
        <v>0</v>
      </c>
      <c r="G1724" s="37">
        <f t="shared" si="79"/>
        <v>0</v>
      </c>
      <c r="H1724" s="38">
        <f>G1724*(1-'[1]Rapport Lottstift'!$Q$6)</f>
        <v>0</v>
      </c>
      <c r="I1724" s="39">
        <f t="shared" si="80"/>
        <v>0</v>
      </c>
      <c r="J1724" s="40">
        <f t="shared" si="81"/>
        <v>0</v>
      </c>
      <c r="K1724" s="40">
        <v>0</v>
      </c>
    </row>
    <row r="1725" spans="1:11" s="40" customFormat="1" x14ac:dyDescent="0.25">
      <c r="A1725" s="34" t="s">
        <v>947</v>
      </c>
      <c r="B1725" s="34" t="s">
        <v>5060</v>
      </c>
      <c r="C1725" s="34" t="s">
        <v>5061</v>
      </c>
      <c r="D1725" s="34" t="s">
        <v>5062</v>
      </c>
      <c r="E1725" s="35">
        <v>1259749</v>
      </c>
      <c r="F1725" s="36">
        <v>1259749</v>
      </c>
      <c r="G1725" s="37">
        <f t="shared" si="79"/>
        <v>88182.430000000008</v>
      </c>
      <c r="H1725" s="38">
        <f>G1725*(1-'[1]Rapport Lottstift'!$Q$6)</f>
        <v>64204.82014921822</v>
      </c>
      <c r="I1725" s="39">
        <f t="shared" si="80"/>
        <v>63562.77194772604</v>
      </c>
      <c r="J1725" s="40">
        <f t="shared" si="81"/>
        <v>63562</v>
      </c>
      <c r="K1725" s="40">
        <v>63562</v>
      </c>
    </row>
    <row r="1726" spans="1:11" s="40" customFormat="1" x14ac:dyDescent="0.25">
      <c r="A1726" s="34" t="s">
        <v>947</v>
      </c>
      <c r="B1726" s="34" t="s">
        <v>5063</v>
      </c>
      <c r="C1726" s="34" t="s">
        <v>5064</v>
      </c>
      <c r="D1726" s="34" t="s">
        <v>5065</v>
      </c>
      <c r="E1726" s="35">
        <v>1259709</v>
      </c>
      <c r="F1726" s="36">
        <v>1259709</v>
      </c>
      <c r="G1726" s="37">
        <f t="shared" si="79"/>
        <v>88179.63</v>
      </c>
      <c r="H1726" s="38">
        <f>G1726*(1-'[1]Rapport Lottstift'!$Q$6)</f>
        <v>64202.781494846618</v>
      </c>
      <c r="I1726" s="39">
        <f t="shared" si="80"/>
        <v>63560.753679898153</v>
      </c>
      <c r="J1726" s="40">
        <f t="shared" si="81"/>
        <v>63560</v>
      </c>
      <c r="K1726" s="40">
        <v>63560</v>
      </c>
    </row>
    <row r="1727" spans="1:11" s="40" customFormat="1" x14ac:dyDescent="0.25">
      <c r="A1727" s="34" t="s">
        <v>947</v>
      </c>
      <c r="B1727" s="34" t="s">
        <v>5066</v>
      </c>
      <c r="C1727" s="34" t="s">
        <v>5067</v>
      </c>
      <c r="D1727" s="34" t="s">
        <v>5068</v>
      </c>
      <c r="E1727" s="35">
        <v>1258114</v>
      </c>
      <c r="F1727" s="36">
        <v>1258114</v>
      </c>
      <c r="G1727" s="37">
        <f t="shared" si="79"/>
        <v>88067.98000000001</v>
      </c>
      <c r="H1727" s="38">
        <f>G1727*(1-'[1]Rapport Lottstift'!$Q$6)</f>
        <v>64121.490151779071</v>
      </c>
      <c r="I1727" s="39">
        <f t="shared" si="80"/>
        <v>63480.275250261278</v>
      </c>
      <c r="J1727" s="40">
        <f t="shared" si="81"/>
        <v>63480</v>
      </c>
      <c r="K1727" s="40">
        <v>63480</v>
      </c>
    </row>
    <row r="1728" spans="1:11" s="40" customFormat="1" x14ac:dyDescent="0.25">
      <c r="A1728" s="34" t="s">
        <v>947</v>
      </c>
      <c r="B1728" s="34" t="s">
        <v>5069</v>
      </c>
      <c r="C1728" s="34" t="s">
        <v>5070</v>
      </c>
      <c r="D1728" s="34" t="s">
        <v>5071</v>
      </c>
      <c r="E1728" s="35">
        <v>1258083</v>
      </c>
      <c r="F1728" s="36">
        <v>1258083</v>
      </c>
      <c r="G1728" s="37">
        <f t="shared" si="79"/>
        <v>88065.810000000012</v>
      </c>
      <c r="H1728" s="38">
        <f>G1728*(1-'[1]Rapport Lottstift'!$Q$6)</f>
        <v>64119.910194641081</v>
      </c>
      <c r="I1728" s="39">
        <f t="shared" si="80"/>
        <v>63478.71109269467</v>
      </c>
      <c r="J1728" s="40">
        <f t="shared" si="81"/>
        <v>63478</v>
      </c>
      <c r="K1728" s="40">
        <v>63478</v>
      </c>
    </row>
    <row r="1729" spans="1:11" s="40" customFormat="1" x14ac:dyDescent="0.25">
      <c r="A1729" s="34" t="s">
        <v>947</v>
      </c>
      <c r="B1729" s="34" t="s">
        <v>5072</v>
      </c>
      <c r="C1729" s="34" t="s">
        <v>5073</v>
      </c>
      <c r="D1729" s="34" t="s">
        <v>5074</v>
      </c>
      <c r="E1729" s="35">
        <v>1258065</v>
      </c>
      <c r="F1729" s="36">
        <v>1258065</v>
      </c>
      <c r="G1729" s="37">
        <f t="shared" si="79"/>
        <v>88064.55</v>
      </c>
      <c r="H1729" s="38">
        <f>G1729*(1-'[1]Rapport Lottstift'!$Q$6)</f>
        <v>64118.992800173859</v>
      </c>
      <c r="I1729" s="39">
        <f t="shared" si="80"/>
        <v>63477.80287217212</v>
      </c>
      <c r="J1729" s="40">
        <f t="shared" si="81"/>
        <v>63477</v>
      </c>
      <c r="K1729" s="40">
        <v>63477</v>
      </c>
    </row>
    <row r="1730" spans="1:11" s="40" customFormat="1" x14ac:dyDescent="0.25">
      <c r="A1730" s="34" t="s">
        <v>947</v>
      </c>
      <c r="B1730" s="34" t="s">
        <v>5075</v>
      </c>
      <c r="C1730" s="34" t="s">
        <v>5076</v>
      </c>
      <c r="D1730" s="34" t="s">
        <v>5077</v>
      </c>
      <c r="E1730" s="35">
        <v>1880393</v>
      </c>
      <c r="F1730" s="35">
        <v>1880393</v>
      </c>
      <c r="G1730" s="37">
        <f t="shared" si="79"/>
        <v>131627.51</v>
      </c>
      <c r="H1730" s="38">
        <f>G1730*(1-'[1]Rapport Lottstift'!$Q$6)</f>
        <v>95836.785244400977</v>
      </c>
      <c r="I1730" s="39">
        <f t="shared" si="80"/>
        <v>94878.417391956973</v>
      </c>
      <c r="J1730" s="40">
        <f t="shared" si="81"/>
        <v>94878</v>
      </c>
      <c r="K1730" s="40">
        <v>94878</v>
      </c>
    </row>
    <row r="1731" spans="1:11" s="40" customFormat="1" x14ac:dyDescent="0.25">
      <c r="A1731" s="34" t="s">
        <v>947</v>
      </c>
      <c r="B1731" s="34" t="s">
        <v>5078</v>
      </c>
      <c r="C1731" s="34" t="s">
        <v>5079</v>
      </c>
      <c r="D1731" s="34" t="s">
        <v>5080</v>
      </c>
      <c r="E1731" s="35">
        <v>1255787</v>
      </c>
      <c r="F1731" s="36">
        <v>1255787</v>
      </c>
      <c r="G1731" s="37">
        <f t="shared" si="79"/>
        <v>87905.090000000011</v>
      </c>
      <c r="H1731" s="38">
        <f>G1731*(1-'[1]Rapport Lottstift'!$Q$6)</f>
        <v>64002.891433711244</v>
      </c>
      <c r="I1731" s="39">
        <f t="shared" si="80"/>
        <v>63362.862519374132</v>
      </c>
      <c r="J1731" s="40">
        <f t="shared" si="81"/>
        <v>63362</v>
      </c>
      <c r="K1731" s="40">
        <v>63362</v>
      </c>
    </row>
    <row r="1732" spans="1:11" s="40" customFormat="1" x14ac:dyDescent="0.25">
      <c r="A1732" s="34" t="s">
        <v>947</v>
      </c>
      <c r="B1732" s="34" t="s">
        <v>5081</v>
      </c>
      <c r="C1732" s="34" t="s">
        <v>5082</v>
      </c>
      <c r="D1732" s="34" t="s">
        <v>5083</v>
      </c>
      <c r="E1732" s="35">
        <v>1255653</v>
      </c>
      <c r="F1732" s="36">
        <v>1255653</v>
      </c>
      <c r="G1732" s="37">
        <f t="shared" si="79"/>
        <v>87895.71</v>
      </c>
      <c r="H1732" s="38">
        <f>G1732*(1-'[1]Rapport Lottstift'!$Q$6)</f>
        <v>63996.061941566375</v>
      </c>
      <c r="I1732" s="39">
        <f t="shared" si="80"/>
        <v>63356.101322150709</v>
      </c>
      <c r="J1732" s="40">
        <f t="shared" si="81"/>
        <v>63356</v>
      </c>
      <c r="K1732" s="40">
        <v>63356</v>
      </c>
    </row>
    <row r="1733" spans="1:11" s="40" customFormat="1" x14ac:dyDescent="0.25">
      <c r="A1733" s="34" t="s">
        <v>947</v>
      </c>
      <c r="B1733" s="34" t="s">
        <v>5084</v>
      </c>
      <c r="C1733" s="34" t="s">
        <v>5085</v>
      </c>
      <c r="D1733" s="34" t="s">
        <v>5086</v>
      </c>
      <c r="E1733" s="35">
        <v>1252303</v>
      </c>
      <c r="F1733" s="36">
        <v>1252303</v>
      </c>
      <c r="G1733" s="37">
        <f t="shared" si="79"/>
        <v>87661.21</v>
      </c>
      <c r="H1733" s="38">
        <f>G1733*(1-'[1]Rapport Lottstift'!$Q$6)</f>
        <v>63825.324637944876</v>
      </c>
      <c r="I1733" s="39">
        <f t="shared" si="80"/>
        <v>63187.071391565427</v>
      </c>
      <c r="J1733" s="40">
        <f t="shared" si="81"/>
        <v>63187</v>
      </c>
      <c r="K1733" s="40">
        <v>63187</v>
      </c>
    </row>
    <row r="1734" spans="1:11" s="40" customFormat="1" x14ac:dyDescent="0.25">
      <c r="A1734" s="34" t="s">
        <v>947</v>
      </c>
      <c r="B1734" s="34" t="s">
        <v>5087</v>
      </c>
      <c r="C1734" s="34" t="s">
        <v>5088</v>
      </c>
      <c r="D1734" s="34" t="s">
        <v>5089</v>
      </c>
      <c r="E1734" s="35">
        <v>1252173</v>
      </c>
      <c r="F1734" s="36">
        <v>1252173</v>
      </c>
      <c r="G1734" s="37">
        <f t="shared" ref="G1734:G1797" si="82">F1734*0.07</f>
        <v>87652.110000000015</v>
      </c>
      <c r="H1734" s="38">
        <f>G1734*(1-'[1]Rapport Lottstift'!$Q$6)</f>
        <v>63818.699011237186</v>
      </c>
      <c r="I1734" s="39">
        <f t="shared" ref="I1734:I1797" si="83">H1734*0.99</f>
        <v>63180.512021124814</v>
      </c>
      <c r="J1734" s="40">
        <f t="shared" ref="J1734:J1797" si="84">INT(I1734)</f>
        <v>63180</v>
      </c>
      <c r="K1734" s="40">
        <v>63180</v>
      </c>
    </row>
    <row r="1735" spans="1:11" s="40" customFormat="1" x14ac:dyDescent="0.25">
      <c r="A1735" s="34" t="s">
        <v>947</v>
      </c>
      <c r="B1735" s="34" t="s">
        <v>5090</v>
      </c>
      <c r="C1735" s="34" t="s">
        <v>5091</v>
      </c>
      <c r="D1735" s="34" t="s">
        <v>5092</v>
      </c>
      <c r="E1735" s="35">
        <v>1248937</v>
      </c>
      <c r="F1735" s="36">
        <v>1248937</v>
      </c>
      <c r="G1735" s="37">
        <f t="shared" si="82"/>
        <v>87425.590000000011</v>
      </c>
      <c r="H1735" s="38">
        <f>G1735*(1-'[1]Rapport Lottstift'!$Q$6)</f>
        <v>63653.77187257474</v>
      </c>
      <c r="I1735" s="39">
        <f t="shared" si="83"/>
        <v>63017.234153848993</v>
      </c>
      <c r="J1735" s="40">
        <f t="shared" si="84"/>
        <v>63017</v>
      </c>
      <c r="K1735" s="40">
        <v>63017</v>
      </c>
    </row>
    <row r="1736" spans="1:11" s="40" customFormat="1" x14ac:dyDescent="0.25">
      <c r="A1736" s="34" t="s">
        <v>947</v>
      </c>
      <c r="B1736" s="34" t="s">
        <v>5093</v>
      </c>
      <c r="C1736" s="34" t="s">
        <v>5094</v>
      </c>
      <c r="D1736" s="34" t="s">
        <v>5095</v>
      </c>
      <c r="E1736" s="35">
        <v>1248847</v>
      </c>
      <c r="F1736" s="36">
        <v>1248847</v>
      </c>
      <c r="G1736" s="37">
        <f t="shared" si="82"/>
        <v>87419.290000000008</v>
      </c>
      <c r="H1736" s="38">
        <f>G1736*(1-'[1]Rapport Lottstift'!$Q$6)</f>
        <v>63649.184900238637</v>
      </c>
      <c r="I1736" s="39">
        <f t="shared" si="83"/>
        <v>63012.693051236252</v>
      </c>
      <c r="J1736" s="40">
        <f t="shared" si="84"/>
        <v>63012</v>
      </c>
      <c r="K1736" s="40">
        <v>63012</v>
      </c>
    </row>
    <row r="1737" spans="1:11" s="40" customFormat="1" x14ac:dyDescent="0.25">
      <c r="A1737" s="34" t="s">
        <v>947</v>
      </c>
      <c r="B1737" s="34" t="s">
        <v>5096</v>
      </c>
      <c r="C1737" s="34" t="s">
        <v>5097</v>
      </c>
      <c r="D1737" s="34" t="s">
        <v>5098</v>
      </c>
      <c r="E1737" s="35">
        <v>1248282</v>
      </c>
      <c r="F1737" s="36">
        <v>1248282</v>
      </c>
      <c r="G1737" s="37">
        <f t="shared" si="82"/>
        <v>87379.74</v>
      </c>
      <c r="H1737" s="38">
        <f>G1737*(1-'[1]Rapport Lottstift'!$Q$6)</f>
        <v>63620.388907239787</v>
      </c>
      <c r="I1737" s="39">
        <f t="shared" si="83"/>
        <v>62984.185018167387</v>
      </c>
      <c r="J1737" s="40">
        <f t="shared" si="84"/>
        <v>62984</v>
      </c>
      <c r="K1737" s="40">
        <v>62984</v>
      </c>
    </row>
    <row r="1738" spans="1:11" s="40" customFormat="1" x14ac:dyDescent="0.25">
      <c r="A1738" s="34" t="s">
        <v>947</v>
      </c>
      <c r="B1738" s="34" t="s">
        <v>5099</v>
      </c>
      <c r="C1738" s="34" t="s">
        <v>5100</v>
      </c>
      <c r="D1738" s="34" t="s">
        <v>5101</v>
      </c>
      <c r="E1738" s="35">
        <v>1247416</v>
      </c>
      <c r="F1738" s="36">
        <v>1247416</v>
      </c>
      <c r="G1738" s="37">
        <f t="shared" si="82"/>
        <v>87319.12000000001</v>
      </c>
      <c r="H1738" s="38">
        <f>G1738*(1-'[1]Rapport Lottstift'!$Q$6)</f>
        <v>63576.252040094652</v>
      </c>
      <c r="I1738" s="39">
        <f t="shared" si="83"/>
        <v>62940.489519693707</v>
      </c>
      <c r="J1738" s="40">
        <f t="shared" si="84"/>
        <v>62940</v>
      </c>
      <c r="K1738" s="40">
        <v>62940</v>
      </c>
    </row>
    <row r="1739" spans="1:11" s="40" customFormat="1" x14ac:dyDescent="0.25">
      <c r="A1739" s="34" t="s">
        <v>947</v>
      </c>
      <c r="B1739" s="34" t="s">
        <v>5102</v>
      </c>
      <c r="C1739" s="34" t="s">
        <v>5103</v>
      </c>
      <c r="D1739" s="34" t="s">
        <v>5104</v>
      </c>
      <c r="E1739" s="35">
        <v>1246906</v>
      </c>
      <c r="F1739" s="36">
        <v>1246906</v>
      </c>
      <c r="G1739" s="37">
        <f t="shared" si="82"/>
        <v>87283.420000000013</v>
      </c>
      <c r="H1739" s="38">
        <f>G1739*(1-'[1]Rapport Lottstift'!$Q$6)</f>
        <v>63550.25919685675</v>
      </c>
      <c r="I1739" s="39">
        <f t="shared" si="83"/>
        <v>62914.756604888185</v>
      </c>
      <c r="J1739" s="40">
        <f t="shared" si="84"/>
        <v>62914</v>
      </c>
      <c r="K1739" s="40">
        <v>62914</v>
      </c>
    </row>
    <row r="1740" spans="1:11" s="40" customFormat="1" x14ac:dyDescent="0.25">
      <c r="A1740" s="34" t="s">
        <v>947</v>
      </c>
      <c r="B1740" s="34" t="s">
        <v>5105</v>
      </c>
      <c r="C1740" s="34" t="s">
        <v>5106</v>
      </c>
      <c r="D1740" s="34" t="s">
        <v>5107</v>
      </c>
      <c r="E1740" s="35">
        <v>1240794</v>
      </c>
      <c r="F1740" s="36">
        <v>1240794</v>
      </c>
      <c r="G1740" s="37">
        <f t="shared" si="82"/>
        <v>86855.58</v>
      </c>
      <c r="H1740" s="38">
        <f>G1740*(1-'[1]Rapport Lottstift'!$Q$6)</f>
        <v>63238.752808876263</v>
      </c>
      <c r="I1740" s="39">
        <f t="shared" si="83"/>
        <v>62606.365280787497</v>
      </c>
      <c r="J1740" s="40">
        <f t="shared" si="84"/>
        <v>62606</v>
      </c>
      <c r="K1740" s="40">
        <v>62606</v>
      </c>
    </row>
    <row r="1741" spans="1:11" s="40" customFormat="1" x14ac:dyDescent="0.25">
      <c r="A1741" s="34" t="s">
        <v>947</v>
      </c>
      <c r="B1741" s="34" t="s">
        <v>5108</v>
      </c>
      <c r="C1741" s="34" t="s">
        <v>5109</v>
      </c>
      <c r="D1741" s="34" t="s">
        <v>5110</v>
      </c>
      <c r="E1741" s="35">
        <v>1240166</v>
      </c>
      <c r="F1741" s="36">
        <v>1240166</v>
      </c>
      <c r="G1741" s="37">
        <f t="shared" si="82"/>
        <v>86811.62000000001</v>
      </c>
      <c r="H1741" s="38">
        <f>G1741*(1-'[1]Rapport Lottstift'!$Q$6)</f>
        <v>63206.74593524215</v>
      </c>
      <c r="I1741" s="39">
        <f t="shared" si="83"/>
        <v>62574.678475889727</v>
      </c>
      <c r="J1741" s="40">
        <f t="shared" si="84"/>
        <v>62574</v>
      </c>
      <c r="K1741" s="40">
        <v>62574</v>
      </c>
    </row>
    <row r="1742" spans="1:11" s="40" customFormat="1" x14ac:dyDescent="0.25">
      <c r="A1742" s="34" t="s">
        <v>947</v>
      </c>
      <c r="B1742" s="34" t="s">
        <v>5111</v>
      </c>
      <c r="C1742" s="34" t="s">
        <v>5112</v>
      </c>
      <c r="D1742" s="34" t="s">
        <v>5113</v>
      </c>
      <c r="E1742" s="35">
        <v>1238605</v>
      </c>
      <c r="F1742" s="36">
        <v>1238605</v>
      </c>
      <c r="G1742" s="37">
        <f t="shared" si="82"/>
        <v>86702.35</v>
      </c>
      <c r="H1742" s="38">
        <f>G1742*(1-'[1]Rapport Lottstift'!$Q$6)</f>
        <v>63127.187448390461</v>
      </c>
      <c r="I1742" s="39">
        <f t="shared" si="83"/>
        <v>62495.915573906554</v>
      </c>
      <c r="J1742" s="40">
        <f t="shared" si="84"/>
        <v>62495</v>
      </c>
      <c r="K1742" s="40">
        <v>62495</v>
      </c>
    </row>
    <row r="1743" spans="1:11" s="40" customFormat="1" x14ac:dyDescent="0.25">
      <c r="A1743" s="34" t="s">
        <v>947</v>
      </c>
      <c r="B1743" s="34" t="s">
        <v>5114</v>
      </c>
      <c r="C1743" s="34" t="s">
        <v>5115</v>
      </c>
      <c r="D1743" s="34" t="s">
        <v>5116</v>
      </c>
      <c r="E1743" s="35">
        <v>1237900</v>
      </c>
      <c r="F1743" s="36">
        <v>1237900</v>
      </c>
      <c r="G1743" s="37">
        <f t="shared" si="82"/>
        <v>86653.000000000015</v>
      </c>
      <c r="H1743" s="38">
        <f>G1743*(1-'[1]Rapport Lottstift'!$Q$6)</f>
        <v>63091.256165091014</v>
      </c>
      <c r="I1743" s="39">
        <f t="shared" si="83"/>
        <v>62460.343603440102</v>
      </c>
      <c r="J1743" s="40">
        <f t="shared" si="84"/>
        <v>62460</v>
      </c>
      <c r="K1743" s="40">
        <v>62460</v>
      </c>
    </row>
    <row r="1744" spans="1:11" s="40" customFormat="1" x14ac:dyDescent="0.25">
      <c r="A1744" s="34" t="s">
        <v>947</v>
      </c>
      <c r="B1744" s="34" t="s">
        <v>5117</v>
      </c>
      <c r="C1744" s="34" t="s">
        <v>5118</v>
      </c>
      <c r="D1744" s="34" t="s">
        <v>5119</v>
      </c>
      <c r="E1744" s="35">
        <v>1237005</v>
      </c>
      <c r="F1744" s="36">
        <v>1237005</v>
      </c>
      <c r="G1744" s="37">
        <f t="shared" si="82"/>
        <v>86590.35</v>
      </c>
      <c r="H1744" s="38">
        <f>G1744*(1-'[1]Rapport Lottstift'!$Q$6)</f>
        <v>63045.64127352646</v>
      </c>
      <c r="I1744" s="39">
        <f t="shared" si="83"/>
        <v>62415.184860791196</v>
      </c>
      <c r="J1744" s="40">
        <f t="shared" si="84"/>
        <v>62415</v>
      </c>
      <c r="K1744" s="40">
        <v>62415</v>
      </c>
    </row>
    <row r="1745" spans="1:11" s="40" customFormat="1" x14ac:dyDescent="0.25">
      <c r="A1745" s="34" t="s">
        <v>947</v>
      </c>
      <c r="B1745" s="34" t="s">
        <v>5120</v>
      </c>
      <c r="C1745" s="34" t="s">
        <v>5121</v>
      </c>
      <c r="D1745" s="34" t="s">
        <v>5122</v>
      </c>
      <c r="E1745" s="35">
        <v>1236041</v>
      </c>
      <c r="F1745" s="36">
        <v>1236041</v>
      </c>
      <c r="G1745" s="37">
        <f t="shared" si="82"/>
        <v>86522.87000000001</v>
      </c>
      <c r="H1745" s="38">
        <f>G1745*(1-'[1]Rapport Lottstift'!$Q$6)</f>
        <v>62996.509703170901</v>
      </c>
      <c r="I1745" s="39">
        <f t="shared" si="83"/>
        <v>62366.544606139192</v>
      </c>
      <c r="J1745" s="40">
        <f t="shared" si="84"/>
        <v>62366</v>
      </c>
      <c r="K1745" s="40">
        <v>62366</v>
      </c>
    </row>
    <row r="1746" spans="1:11" s="40" customFormat="1" x14ac:dyDescent="0.25">
      <c r="A1746" s="34" t="s">
        <v>947</v>
      </c>
      <c r="B1746" s="34" t="s">
        <v>5123</v>
      </c>
      <c r="C1746" s="34" t="s">
        <v>5124</v>
      </c>
      <c r="D1746" s="34" t="s">
        <v>5125</v>
      </c>
      <c r="E1746" s="35">
        <v>1235768</v>
      </c>
      <c r="F1746" s="36">
        <v>1235768</v>
      </c>
      <c r="G1746" s="37">
        <f t="shared" si="82"/>
        <v>86503.760000000009</v>
      </c>
      <c r="H1746" s="38">
        <f>G1746*(1-'[1]Rapport Lottstift'!$Q$6)</f>
        <v>62982.595887084732</v>
      </c>
      <c r="I1746" s="39">
        <f t="shared" si="83"/>
        <v>62352.769928213886</v>
      </c>
      <c r="J1746" s="40">
        <f t="shared" si="84"/>
        <v>62352</v>
      </c>
      <c r="K1746" s="40">
        <v>62352</v>
      </c>
    </row>
    <row r="1747" spans="1:11" s="40" customFormat="1" x14ac:dyDescent="0.25">
      <c r="A1747" s="34" t="s">
        <v>947</v>
      </c>
      <c r="B1747" s="34" t="s">
        <v>5126</v>
      </c>
      <c r="C1747" s="34" t="s">
        <v>5127</v>
      </c>
      <c r="D1747" s="34" t="s">
        <v>5128</v>
      </c>
      <c r="E1747" s="35">
        <v>1235468</v>
      </c>
      <c r="F1747" s="36">
        <v>1235468</v>
      </c>
      <c r="G1747" s="37">
        <f t="shared" si="82"/>
        <v>86482.760000000009</v>
      </c>
      <c r="H1747" s="38">
        <f>G1747*(1-'[1]Rapport Lottstift'!$Q$6)</f>
        <v>62967.305979297729</v>
      </c>
      <c r="I1747" s="39">
        <f t="shared" si="83"/>
        <v>62337.632919504751</v>
      </c>
      <c r="J1747" s="40">
        <f t="shared" si="84"/>
        <v>62337</v>
      </c>
      <c r="K1747" s="40">
        <v>62337</v>
      </c>
    </row>
    <row r="1748" spans="1:11" s="40" customFormat="1" x14ac:dyDescent="0.25">
      <c r="A1748" s="34" t="s">
        <v>947</v>
      </c>
      <c r="B1748" s="34" t="s">
        <v>5129</v>
      </c>
      <c r="C1748" s="34" t="s">
        <v>5130</v>
      </c>
      <c r="D1748" s="34" t="s">
        <v>5131</v>
      </c>
      <c r="E1748" s="35">
        <v>1235066</v>
      </c>
      <c r="F1748" s="36">
        <v>1235066</v>
      </c>
      <c r="G1748" s="37">
        <f t="shared" si="82"/>
        <v>86454.62000000001</v>
      </c>
      <c r="H1748" s="38">
        <f>G1748*(1-'[1]Rapport Lottstift'!$Q$6)</f>
        <v>62946.817502863152</v>
      </c>
      <c r="I1748" s="39">
        <f t="shared" si="83"/>
        <v>62317.349327834519</v>
      </c>
      <c r="J1748" s="40">
        <f t="shared" si="84"/>
        <v>62317</v>
      </c>
      <c r="K1748" s="40">
        <v>62317</v>
      </c>
    </row>
    <row r="1749" spans="1:11" s="40" customFormat="1" x14ac:dyDescent="0.25">
      <c r="A1749" s="34" t="s">
        <v>947</v>
      </c>
      <c r="B1749" s="34" t="s">
        <v>5132</v>
      </c>
      <c r="C1749" s="34" t="s">
        <v>5133</v>
      </c>
      <c r="D1749" s="34" t="s">
        <v>5134</v>
      </c>
      <c r="E1749" s="35">
        <v>1233149</v>
      </c>
      <c r="F1749" s="36">
        <v>1233149</v>
      </c>
      <c r="G1749" s="37">
        <f t="shared" si="82"/>
        <v>86320.430000000008</v>
      </c>
      <c r="H1749" s="38">
        <f>G1749*(1-'[1]Rapport Lottstift'!$Q$6)</f>
        <v>62849.114992104216</v>
      </c>
      <c r="I1749" s="39">
        <f t="shared" si="83"/>
        <v>62220.623842183173</v>
      </c>
      <c r="J1749" s="40">
        <f t="shared" si="84"/>
        <v>62220</v>
      </c>
      <c r="K1749" s="40">
        <v>62220</v>
      </c>
    </row>
    <row r="1750" spans="1:11" s="40" customFormat="1" x14ac:dyDescent="0.25">
      <c r="A1750" s="34" t="s">
        <v>947</v>
      </c>
      <c r="B1750" s="34" t="s">
        <v>5135</v>
      </c>
      <c r="C1750" s="34" t="s">
        <v>5136</v>
      </c>
      <c r="D1750" s="34" t="s">
        <v>5137</v>
      </c>
      <c r="E1750" s="35">
        <v>1233102</v>
      </c>
      <c r="F1750" s="36">
        <v>1233102</v>
      </c>
      <c r="G1750" s="37">
        <f t="shared" si="82"/>
        <v>86317.140000000014</v>
      </c>
      <c r="H1750" s="38">
        <f>G1750*(1-'[1]Rapport Lottstift'!$Q$6)</f>
        <v>62846.719573217597</v>
      </c>
      <c r="I1750" s="39">
        <f t="shared" si="83"/>
        <v>62218.25237748542</v>
      </c>
      <c r="J1750" s="40">
        <f t="shared" si="84"/>
        <v>62218</v>
      </c>
      <c r="K1750" s="40">
        <v>62218</v>
      </c>
    </row>
    <row r="1751" spans="1:11" s="40" customFormat="1" x14ac:dyDescent="0.25">
      <c r="A1751" s="34" t="s">
        <v>947</v>
      </c>
      <c r="B1751" s="34" t="s">
        <v>5138</v>
      </c>
      <c r="C1751" s="34" t="s">
        <v>5139</v>
      </c>
      <c r="D1751" s="34" t="s">
        <v>5140</v>
      </c>
      <c r="E1751" s="35">
        <v>1231000</v>
      </c>
      <c r="F1751" s="36">
        <v>1231000</v>
      </c>
      <c r="G1751" s="37">
        <f t="shared" si="82"/>
        <v>86170.000000000015</v>
      </c>
      <c r="H1751" s="38">
        <f>G1751*(1-'[1]Rapport Lottstift'!$Q$6)</f>
        <v>62739.588285990016</v>
      </c>
      <c r="I1751" s="39">
        <f t="shared" si="83"/>
        <v>62112.192403130117</v>
      </c>
      <c r="J1751" s="40">
        <f t="shared" si="84"/>
        <v>62112</v>
      </c>
      <c r="K1751" s="40">
        <v>62112</v>
      </c>
    </row>
    <row r="1752" spans="1:11" s="40" customFormat="1" x14ac:dyDescent="0.25">
      <c r="A1752" s="34" t="s">
        <v>947</v>
      </c>
      <c r="B1752" s="34" t="s">
        <v>5141</v>
      </c>
      <c r="C1752" s="34" t="s">
        <v>5142</v>
      </c>
      <c r="D1752" s="34" t="s">
        <v>5143</v>
      </c>
      <c r="E1752" s="35">
        <v>1230166</v>
      </c>
      <c r="F1752" s="36">
        <v>1230166</v>
      </c>
      <c r="G1752" s="37">
        <f t="shared" si="82"/>
        <v>86111.62000000001</v>
      </c>
      <c r="H1752" s="38">
        <f>G1752*(1-'[1]Rapport Lottstift'!$Q$6)</f>
        <v>62697.082342342153</v>
      </c>
      <c r="I1752" s="39">
        <f t="shared" si="83"/>
        <v>62070.111518918733</v>
      </c>
      <c r="J1752" s="40">
        <f t="shared" si="84"/>
        <v>62070</v>
      </c>
      <c r="K1752" s="40">
        <v>62070</v>
      </c>
    </row>
    <row r="1753" spans="1:11" s="40" customFormat="1" x14ac:dyDescent="0.25">
      <c r="A1753" s="34" t="s">
        <v>947</v>
      </c>
      <c r="B1753" s="34" t="s">
        <v>5144</v>
      </c>
      <c r="C1753" s="34" t="s">
        <v>5145</v>
      </c>
      <c r="D1753" s="34" t="s">
        <v>5146</v>
      </c>
      <c r="E1753" s="35">
        <v>1229517</v>
      </c>
      <c r="F1753" s="36">
        <v>1229517</v>
      </c>
      <c r="G1753" s="37">
        <f t="shared" si="82"/>
        <v>86066.19</v>
      </c>
      <c r="H1753" s="38">
        <f>G1753*(1-'[1]Rapport Lottstift'!$Q$6)</f>
        <v>62664.005175162936</v>
      </c>
      <c r="I1753" s="39">
        <f t="shared" si="83"/>
        <v>62037.365123411306</v>
      </c>
      <c r="J1753" s="40">
        <f t="shared" si="84"/>
        <v>62037</v>
      </c>
      <c r="K1753" s="40">
        <v>62037</v>
      </c>
    </row>
    <row r="1754" spans="1:11" s="40" customFormat="1" x14ac:dyDescent="0.25">
      <c r="A1754" s="34" t="s">
        <v>947</v>
      </c>
      <c r="B1754" s="34" t="s">
        <v>5147</v>
      </c>
      <c r="C1754" s="34" t="s">
        <v>5148</v>
      </c>
      <c r="D1754" s="34" t="s">
        <v>5149</v>
      </c>
      <c r="E1754" s="35">
        <v>1227298</v>
      </c>
      <c r="F1754" s="36">
        <v>1227298</v>
      </c>
      <c r="G1754" s="37">
        <f t="shared" si="82"/>
        <v>85910.860000000015</v>
      </c>
      <c r="H1754" s="38">
        <f>G1754*(1-'[1]Rapport Lottstift'!$Q$6)</f>
        <v>62550.910823898434</v>
      </c>
      <c r="I1754" s="39">
        <f t="shared" si="83"/>
        <v>61925.401715659449</v>
      </c>
      <c r="J1754" s="40">
        <f t="shared" si="84"/>
        <v>61925</v>
      </c>
      <c r="K1754" s="40">
        <v>61925</v>
      </c>
    </row>
    <row r="1755" spans="1:11" s="40" customFormat="1" x14ac:dyDescent="0.25">
      <c r="A1755" s="34" t="s">
        <v>947</v>
      </c>
      <c r="B1755" s="34" t="s">
        <v>5150</v>
      </c>
      <c r="C1755" s="34" t="s">
        <v>5151</v>
      </c>
      <c r="D1755" s="34" t="s">
        <v>5152</v>
      </c>
      <c r="E1755" s="35">
        <v>1226718</v>
      </c>
      <c r="F1755" s="36">
        <v>1226718</v>
      </c>
      <c r="G1755" s="37">
        <f t="shared" si="82"/>
        <v>85870.260000000009</v>
      </c>
      <c r="H1755" s="38">
        <f>G1755*(1-'[1]Rapport Lottstift'!$Q$6)</f>
        <v>62521.350335510229</v>
      </c>
      <c r="I1755" s="39">
        <f t="shared" si="83"/>
        <v>61896.136832155127</v>
      </c>
      <c r="J1755" s="40">
        <f t="shared" si="84"/>
        <v>61896</v>
      </c>
      <c r="K1755" s="40">
        <v>61896</v>
      </c>
    </row>
    <row r="1756" spans="1:11" s="40" customFormat="1" x14ac:dyDescent="0.25">
      <c r="A1756" s="34" t="s">
        <v>947</v>
      </c>
      <c r="B1756" s="34" t="s">
        <v>5153</v>
      </c>
      <c r="C1756" s="34" t="s">
        <v>5154</v>
      </c>
      <c r="D1756" s="34" t="s">
        <v>5155</v>
      </c>
      <c r="E1756" s="35">
        <v>1226349</v>
      </c>
      <c r="F1756" s="36">
        <v>1226349</v>
      </c>
      <c r="G1756" s="37">
        <f t="shared" si="82"/>
        <v>85844.430000000008</v>
      </c>
      <c r="H1756" s="38">
        <f>G1756*(1-'[1]Rapport Lottstift'!$Q$6)</f>
        <v>62502.543748932221</v>
      </c>
      <c r="I1756" s="39">
        <f t="shared" si="83"/>
        <v>61877.518311442902</v>
      </c>
      <c r="J1756" s="40">
        <f t="shared" si="84"/>
        <v>61877</v>
      </c>
      <c r="K1756" s="40">
        <v>61877</v>
      </c>
    </row>
    <row r="1757" spans="1:11" s="40" customFormat="1" x14ac:dyDescent="0.25">
      <c r="A1757" s="34" t="s">
        <v>947</v>
      </c>
      <c r="B1757" s="34" t="s">
        <v>5156</v>
      </c>
      <c r="C1757" s="34" t="s">
        <v>5157</v>
      </c>
      <c r="D1757" s="34" t="s">
        <v>5158</v>
      </c>
      <c r="E1757" s="35">
        <v>1223753</v>
      </c>
      <c r="F1757" s="36">
        <v>1223753</v>
      </c>
      <c r="G1757" s="37">
        <f t="shared" si="82"/>
        <v>85662.71</v>
      </c>
      <c r="H1757" s="38">
        <f>G1757*(1-'[1]Rapport Lottstift'!$Q$6)</f>
        <v>62370.235080215381</v>
      </c>
      <c r="I1757" s="39">
        <f t="shared" si="83"/>
        <v>61746.532729413229</v>
      </c>
      <c r="J1757" s="40">
        <f t="shared" si="84"/>
        <v>61746</v>
      </c>
      <c r="K1757" s="40">
        <v>61746</v>
      </c>
    </row>
    <row r="1758" spans="1:11" s="40" customFormat="1" x14ac:dyDescent="0.25">
      <c r="A1758" s="34" t="s">
        <v>947</v>
      </c>
      <c r="B1758" s="34" t="s">
        <v>5159</v>
      </c>
      <c r="C1758" s="34" t="s">
        <v>5160</v>
      </c>
      <c r="D1758" s="34" t="s">
        <v>5161</v>
      </c>
      <c r="E1758" s="35">
        <v>1223737</v>
      </c>
      <c r="F1758" s="36">
        <v>1223737</v>
      </c>
      <c r="G1758" s="37">
        <f t="shared" si="82"/>
        <v>85661.590000000011</v>
      </c>
      <c r="H1758" s="38">
        <f>G1758*(1-'[1]Rapport Lottstift'!$Q$6)</f>
        <v>62369.419618466738</v>
      </c>
      <c r="I1758" s="39">
        <f t="shared" si="83"/>
        <v>61745.72542228207</v>
      </c>
      <c r="J1758" s="40">
        <f t="shared" si="84"/>
        <v>61745</v>
      </c>
      <c r="K1758" s="40">
        <v>61745</v>
      </c>
    </row>
    <row r="1759" spans="1:11" s="40" customFormat="1" x14ac:dyDescent="0.25">
      <c r="A1759" s="34" t="s">
        <v>947</v>
      </c>
      <c r="B1759" s="34" t="s">
        <v>5162</v>
      </c>
      <c r="C1759" s="34" t="s">
        <v>5163</v>
      </c>
      <c r="D1759" s="34" t="s">
        <v>5164</v>
      </c>
      <c r="E1759" s="35">
        <v>1223549</v>
      </c>
      <c r="F1759" s="36">
        <v>1223549</v>
      </c>
      <c r="G1759" s="37">
        <f t="shared" si="82"/>
        <v>85648.430000000008</v>
      </c>
      <c r="H1759" s="38">
        <f>G1759*(1-'[1]Rapport Lottstift'!$Q$6)</f>
        <v>62359.837942920218</v>
      </c>
      <c r="I1759" s="39">
        <f t="shared" si="83"/>
        <v>61736.239563491014</v>
      </c>
      <c r="J1759" s="40">
        <f t="shared" si="84"/>
        <v>61736</v>
      </c>
      <c r="K1759" s="40">
        <v>61736</v>
      </c>
    </row>
    <row r="1760" spans="1:11" s="40" customFormat="1" x14ac:dyDescent="0.25">
      <c r="A1760" s="34" t="s">
        <v>947</v>
      </c>
      <c r="B1760" s="34" t="s">
        <v>5165</v>
      </c>
      <c r="C1760" s="34" t="s">
        <v>5166</v>
      </c>
      <c r="D1760" s="34" t="s">
        <v>5167</v>
      </c>
      <c r="E1760" s="35">
        <v>1221967</v>
      </c>
      <c r="F1760" s="36">
        <v>1221967</v>
      </c>
      <c r="G1760" s="37">
        <f t="shared" si="82"/>
        <v>85537.69</v>
      </c>
      <c r="H1760" s="38">
        <f>G1760*(1-'[1]Rapport Lottstift'!$Q$6)</f>
        <v>62279.209162523432</v>
      </c>
      <c r="I1760" s="39">
        <f t="shared" si="83"/>
        <v>61656.417070898198</v>
      </c>
      <c r="J1760" s="40">
        <f t="shared" si="84"/>
        <v>61656</v>
      </c>
      <c r="K1760" s="40">
        <v>61656</v>
      </c>
    </row>
    <row r="1761" spans="1:11" s="40" customFormat="1" x14ac:dyDescent="0.25">
      <c r="A1761" s="34" t="s">
        <v>947</v>
      </c>
      <c r="B1761" s="34" t="s">
        <v>5168</v>
      </c>
      <c r="C1761" s="34" t="s">
        <v>5169</v>
      </c>
      <c r="D1761" s="34" t="s">
        <v>5170</v>
      </c>
      <c r="E1761" s="35">
        <v>1221423</v>
      </c>
      <c r="F1761" s="36">
        <v>1221423</v>
      </c>
      <c r="G1761" s="37">
        <f t="shared" si="82"/>
        <v>85499.610000000015</v>
      </c>
      <c r="H1761" s="38">
        <f>G1761*(1-'[1]Rapport Lottstift'!$Q$6)</f>
        <v>62251.483463069686</v>
      </c>
      <c r="I1761" s="39">
        <f t="shared" si="83"/>
        <v>61628.96862843899</v>
      </c>
      <c r="J1761" s="40">
        <f t="shared" si="84"/>
        <v>61628</v>
      </c>
      <c r="K1761" s="40">
        <v>61628</v>
      </c>
    </row>
    <row r="1762" spans="1:11" s="40" customFormat="1" x14ac:dyDescent="0.25">
      <c r="A1762" s="34" t="s">
        <v>947</v>
      </c>
      <c r="B1762" s="34" t="s">
        <v>5171</v>
      </c>
      <c r="C1762" s="34" t="s">
        <v>5172</v>
      </c>
      <c r="D1762" s="34" t="s">
        <v>5173</v>
      </c>
      <c r="E1762" s="35">
        <v>1221231</v>
      </c>
      <c r="F1762" s="36">
        <v>1221231</v>
      </c>
      <c r="G1762" s="37">
        <f t="shared" si="82"/>
        <v>85486.170000000013</v>
      </c>
      <c r="H1762" s="38">
        <f>G1762*(1-'[1]Rapport Lottstift'!$Q$6)</f>
        <v>62241.697922086001</v>
      </c>
      <c r="I1762" s="39">
        <f t="shared" si="83"/>
        <v>61619.280942865138</v>
      </c>
      <c r="J1762" s="40">
        <f t="shared" si="84"/>
        <v>61619</v>
      </c>
      <c r="K1762" s="40">
        <v>61619</v>
      </c>
    </row>
    <row r="1763" spans="1:11" s="40" customFormat="1" x14ac:dyDescent="0.25">
      <c r="A1763" s="34" t="s">
        <v>947</v>
      </c>
      <c r="B1763" s="34" t="s">
        <v>5174</v>
      </c>
      <c r="C1763" s="34" t="s">
        <v>5175</v>
      </c>
      <c r="D1763" s="34" t="s">
        <v>5176</v>
      </c>
      <c r="E1763" s="35">
        <v>1219244</v>
      </c>
      <c r="F1763" s="36">
        <v>1219244</v>
      </c>
      <c r="G1763" s="37">
        <f t="shared" si="82"/>
        <v>85347.08</v>
      </c>
      <c r="H1763" s="38">
        <f>G1763*(1-'[1]Rapport Lottstift'!$Q$6)</f>
        <v>62140.427766176763</v>
      </c>
      <c r="I1763" s="39">
        <f t="shared" si="83"/>
        <v>61519.023488514991</v>
      </c>
      <c r="J1763" s="40">
        <f t="shared" si="84"/>
        <v>61519</v>
      </c>
      <c r="K1763" s="40">
        <v>61519</v>
      </c>
    </row>
    <row r="1764" spans="1:11" s="40" customFormat="1" x14ac:dyDescent="0.25">
      <c r="A1764" s="34" t="s">
        <v>947</v>
      </c>
      <c r="B1764" s="34" t="s">
        <v>5177</v>
      </c>
      <c r="C1764" s="34" t="s">
        <v>5178</v>
      </c>
      <c r="D1764" s="34" t="s">
        <v>5179</v>
      </c>
      <c r="E1764" s="35">
        <v>1218364</v>
      </c>
      <c r="F1764" s="36">
        <v>1218364</v>
      </c>
      <c r="G1764" s="37">
        <f t="shared" si="82"/>
        <v>85285.48000000001</v>
      </c>
      <c r="H1764" s="38">
        <f>G1764*(1-'[1]Rapport Lottstift'!$Q$6)</f>
        <v>62095.577370001571</v>
      </c>
      <c r="I1764" s="39">
        <f t="shared" si="83"/>
        <v>61474.621596301557</v>
      </c>
      <c r="J1764" s="40">
        <f t="shared" si="84"/>
        <v>61474</v>
      </c>
      <c r="K1764" s="40">
        <v>61474</v>
      </c>
    </row>
    <row r="1765" spans="1:11" s="40" customFormat="1" x14ac:dyDescent="0.25">
      <c r="A1765" s="34" t="s">
        <v>947</v>
      </c>
      <c r="B1765" s="34" t="s">
        <v>5180</v>
      </c>
      <c r="C1765" s="34" t="s">
        <v>5181</v>
      </c>
      <c r="D1765" s="34" t="s">
        <v>5182</v>
      </c>
      <c r="E1765" s="35">
        <v>1215992</v>
      </c>
      <c r="F1765" s="36">
        <v>1215992</v>
      </c>
      <c r="G1765" s="37">
        <f t="shared" si="82"/>
        <v>85119.44</v>
      </c>
      <c r="H1765" s="38">
        <f>G1765*(1-'[1]Rapport Lottstift'!$Q$6)</f>
        <v>61974.685165765688</v>
      </c>
      <c r="I1765" s="39">
        <f t="shared" si="83"/>
        <v>61354.938314108033</v>
      </c>
      <c r="J1765" s="40">
        <f t="shared" si="84"/>
        <v>61354</v>
      </c>
      <c r="K1765" s="40">
        <v>61354</v>
      </c>
    </row>
    <row r="1766" spans="1:11" s="40" customFormat="1" x14ac:dyDescent="0.25">
      <c r="A1766" s="34" t="s">
        <v>947</v>
      </c>
      <c r="B1766" s="34" t="s">
        <v>5183</v>
      </c>
      <c r="C1766" s="34" t="s">
        <v>5184</v>
      </c>
      <c r="D1766" s="34" t="s">
        <v>5185</v>
      </c>
      <c r="E1766" s="35">
        <v>1214775</v>
      </c>
      <c r="F1766" s="36">
        <v>1214775</v>
      </c>
      <c r="G1766" s="37">
        <f t="shared" si="82"/>
        <v>85034.250000000015</v>
      </c>
      <c r="H1766" s="38">
        <f>G1766*(1-'[1]Rapport Lottstift'!$Q$6)</f>
        <v>61912.659106509767</v>
      </c>
      <c r="I1766" s="39">
        <f t="shared" si="83"/>
        <v>61293.532515444669</v>
      </c>
      <c r="J1766" s="40">
        <f t="shared" si="84"/>
        <v>61293</v>
      </c>
      <c r="K1766" s="40">
        <v>61293</v>
      </c>
    </row>
    <row r="1767" spans="1:11" s="40" customFormat="1" x14ac:dyDescent="0.25">
      <c r="A1767" s="34" t="s">
        <v>947</v>
      </c>
      <c r="B1767" s="34" t="s">
        <v>5186</v>
      </c>
      <c r="C1767" s="34" t="s">
        <v>5187</v>
      </c>
      <c r="D1767" s="34" t="s">
        <v>5188</v>
      </c>
      <c r="E1767" s="35">
        <v>1213973</v>
      </c>
      <c r="F1767" s="36">
        <v>1213973</v>
      </c>
      <c r="G1767" s="37">
        <f t="shared" si="82"/>
        <v>84978.110000000015</v>
      </c>
      <c r="H1767" s="38">
        <f>G1767*(1-'[1]Rapport Lottstift'!$Q$6)</f>
        <v>61871.784086359185</v>
      </c>
      <c r="I1767" s="39">
        <f t="shared" si="83"/>
        <v>61253.066245495589</v>
      </c>
      <c r="J1767" s="40">
        <f t="shared" si="84"/>
        <v>61253</v>
      </c>
      <c r="K1767" s="40">
        <v>61253</v>
      </c>
    </row>
    <row r="1768" spans="1:11" s="40" customFormat="1" x14ac:dyDescent="0.25">
      <c r="A1768" s="34" t="s">
        <v>947</v>
      </c>
      <c r="B1768" s="34" t="s">
        <v>5189</v>
      </c>
      <c r="C1768" s="34" t="s">
        <v>5190</v>
      </c>
      <c r="D1768" s="34" t="s">
        <v>5191</v>
      </c>
      <c r="E1768" s="35">
        <v>1213799</v>
      </c>
      <c r="F1768" s="36">
        <v>1213799</v>
      </c>
      <c r="G1768" s="37">
        <f t="shared" si="82"/>
        <v>84965.930000000008</v>
      </c>
      <c r="H1768" s="38">
        <f>G1768*(1-'[1]Rapport Lottstift'!$Q$6)</f>
        <v>61862.915939842722</v>
      </c>
      <c r="I1768" s="39">
        <f t="shared" si="83"/>
        <v>61244.286780444294</v>
      </c>
      <c r="J1768" s="40">
        <f t="shared" si="84"/>
        <v>61244</v>
      </c>
      <c r="K1768" s="40">
        <v>61244</v>
      </c>
    </row>
    <row r="1769" spans="1:11" s="40" customFormat="1" x14ac:dyDescent="0.25">
      <c r="A1769" s="34" t="s">
        <v>947</v>
      </c>
      <c r="B1769" s="34" t="s">
        <v>5192</v>
      </c>
      <c r="C1769" s="34" t="s">
        <v>5193</v>
      </c>
      <c r="D1769" s="34" t="s">
        <v>5194</v>
      </c>
      <c r="E1769" s="35">
        <v>1213749</v>
      </c>
      <c r="F1769" s="36">
        <v>1213749</v>
      </c>
      <c r="G1769" s="37">
        <f t="shared" si="82"/>
        <v>84962.430000000008</v>
      </c>
      <c r="H1769" s="38">
        <f>G1769*(1-'[1]Rapport Lottstift'!$Q$6)</f>
        <v>61860.36762187822</v>
      </c>
      <c r="I1769" s="39">
        <f t="shared" si="83"/>
        <v>61241.763945659441</v>
      </c>
      <c r="J1769" s="40">
        <f t="shared" si="84"/>
        <v>61241</v>
      </c>
      <c r="K1769" s="40">
        <v>61241</v>
      </c>
    </row>
    <row r="1770" spans="1:11" s="40" customFormat="1" x14ac:dyDescent="0.25">
      <c r="A1770" s="34" t="s">
        <v>947</v>
      </c>
      <c r="B1770" s="34" t="s">
        <v>5195</v>
      </c>
      <c r="C1770" s="34" t="s">
        <v>5196</v>
      </c>
      <c r="D1770" s="34" t="s">
        <v>5197</v>
      </c>
      <c r="E1770" s="35">
        <v>1210040</v>
      </c>
      <c r="F1770" s="36">
        <v>1210040</v>
      </c>
      <c r="G1770" s="37">
        <f t="shared" si="82"/>
        <v>84702.8</v>
      </c>
      <c r="H1770" s="38">
        <f>G1770*(1-'[1]Rapport Lottstift'!$Q$6)</f>
        <v>61671.333395271606</v>
      </c>
      <c r="I1770" s="39">
        <f t="shared" si="83"/>
        <v>61054.620061318892</v>
      </c>
      <c r="J1770" s="40">
        <f t="shared" si="84"/>
        <v>61054</v>
      </c>
      <c r="K1770" s="40">
        <v>61054</v>
      </c>
    </row>
    <row r="1771" spans="1:11" s="40" customFormat="1" x14ac:dyDescent="0.25">
      <c r="A1771" s="34" t="s">
        <v>947</v>
      </c>
      <c r="B1771" s="34" t="s">
        <v>5198</v>
      </c>
      <c r="C1771" s="34" t="s">
        <v>5199</v>
      </c>
      <c r="D1771" s="34" t="s">
        <v>5200</v>
      </c>
      <c r="E1771" s="35">
        <v>1210014</v>
      </c>
      <c r="F1771" s="36">
        <v>1210014</v>
      </c>
      <c r="G1771" s="37">
        <f t="shared" si="82"/>
        <v>84700.98000000001</v>
      </c>
      <c r="H1771" s="38">
        <f>G1771*(1-'[1]Rapport Lottstift'!$Q$6)</f>
        <v>61670.008269930069</v>
      </c>
      <c r="I1771" s="39">
        <f t="shared" si="83"/>
        <v>61053.308187230767</v>
      </c>
      <c r="J1771" s="40">
        <f t="shared" si="84"/>
        <v>61053</v>
      </c>
      <c r="K1771" s="40">
        <v>61053</v>
      </c>
    </row>
    <row r="1772" spans="1:11" s="40" customFormat="1" x14ac:dyDescent="0.25">
      <c r="A1772" s="34" t="s">
        <v>947</v>
      </c>
      <c r="B1772" s="34" t="s">
        <v>5201</v>
      </c>
      <c r="C1772" s="34" t="s">
        <v>5202</v>
      </c>
      <c r="D1772" s="34" t="s">
        <v>5203</v>
      </c>
      <c r="E1772" s="35">
        <v>1209470</v>
      </c>
      <c r="F1772" s="36">
        <v>1209470</v>
      </c>
      <c r="G1772" s="37">
        <f t="shared" si="82"/>
        <v>84662.900000000009</v>
      </c>
      <c r="H1772" s="38">
        <f>G1772*(1-'[1]Rapport Lottstift'!$Q$6)</f>
        <v>61642.282570476309</v>
      </c>
      <c r="I1772" s="39">
        <f t="shared" si="83"/>
        <v>61025.859744771544</v>
      </c>
      <c r="J1772" s="40">
        <f t="shared" si="84"/>
        <v>61025</v>
      </c>
      <c r="K1772" s="40">
        <v>61025</v>
      </c>
    </row>
    <row r="1773" spans="1:11" s="40" customFormat="1" x14ac:dyDescent="0.25">
      <c r="A1773" s="34" t="s">
        <v>947</v>
      </c>
      <c r="B1773" s="34" t="s">
        <v>5204</v>
      </c>
      <c r="C1773" s="34" t="s">
        <v>5205</v>
      </c>
      <c r="D1773" s="34" t="s">
        <v>5206</v>
      </c>
      <c r="E1773" s="35">
        <v>1208714</v>
      </c>
      <c r="F1773" s="36">
        <v>1208714</v>
      </c>
      <c r="G1773" s="37">
        <f t="shared" si="82"/>
        <v>84609.98000000001</v>
      </c>
      <c r="H1773" s="38">
        <f>G1773*(1-'[1]Rapport Lottstift'!$Q$6)</f>
        <v>61603.752002853071</v>
      </c>
      <c r="I1773" s="39">
        <f t="shared" si="83"/>
        <v>60987.714482824536</v>
      </c>
      <c r="J1773" s="40">
        <f t="shared" si="84"/>
        <v>60987</v>
      </c>
      <c r="K1773" s="40">
        <v>60987</v>
      </c>
    </row>
    <row r="1774" spans="1:11" s="40" customFormat="1" x14ac:dyDescent="0.25">
      <c r="A1774" s="34" t="s">
        <v>947</v>
      </c>
      <c r="B1774" s="34" t="s">
        <v>5207</v>
      </c>
      <c r="C1774" s="34" t="s">
        <v>5208</v>
      </c>
      <c r="D1774" s="34" t="s">
        <v>5209</v>
      </c>
      <c r="E1774" s="35">
        <v>1206816</v>
      </c>
      <c r="F1774" s="36">
        <v>1206816</v>
      </c>
      <c r="G1774" s="37">
        <f t="shared" si="82"/>
        <v>84477.12000000001</v>
      </c>
      <c r="H1774" s="38">
        <f>G1774*(1-'[1]Rapport Lottstift'!$Q$6)</f>
        <v>61507.017852920653</v>
      </c>
      <c r="I1774" s="39">
        <f t="shared" si="83"/>
        <v>60891.947674391449</v>
      </c>
      <c r="J1774" s="40">
        <f t="shared" si="84"/>
        <v>60891</v>
      </c>
      <c r="K1774" s="40">
        <v>60891</v>
      </c>
    </row>
    <row r="1775" spans="1:11" s="40" customFormat="1" x14ac:dyDescent="0.25">
      <c r="A1775" s="34" t="s">
        <v>947</v>
      </c>
      <c r="B1775" s="34" t="s">
        <v>5210</v>
      </c>
      <c r="C1775" s="34" t="s">
        <v>5211</v>
      </c>
      <c r="D1775" s="34" t="s">
        <v>5212</v>
      </c>
      <c r="E1775" s="35">
        <v>1206756</v>
      </c>
      <c r="F1775" s="36">
        <v>1206756</v>
      </c>
      <c r="G1775" s="37">
        <f t="shared" si="82"/>
        <v>84472.920000000013</v>
      </c>
      <c r="H1775" s="38">
        <f>G1775*(1-'[1]Rapport Lottstift'!$Q$6)</f>
        <v>61503.959871363251</v>
      </c>
      <c r="I1775" s="39">
        <f t="shared" si="83"/>
        <v>60888.920272649615</v>
      </c>
      <c r="J1775" s="40">
        <f t="shared" si="84"/>
        <v>60888</v>
      </c>
      <c r="K1775" s="40">
        <v>60888</v>
      </c>
    </row>
    <row r="1776" spans="1:11" s="40" customFormat="1" x14ac:dyDescent="0.25">
      <c r="A1776" s="34" t="s">
        <v>947</v>
      </c>
      <c r="B1776" s="34" t="s">
        <v>5213</v>
      </c>
      <c r="C1776" s="34" t="s">
        <v>5214</v>
      </c>
      <c r="D1776" s="34" t="s">
        <v>5215</v>
      </c>
      <c r="E1776" s="35">
        <v>1205199</v>
      </c>
      <c r="F1776" s="36">
        <v>1205199</v>
      </c>
      <c r="G1776" s="37">
        <f t="shared" si="82"/>
        <v>84363.930000000008</v>
      </c>
      <c r="H1776" s="38">
        <f>G1776*(1-'[1]Rapport Lottstift'!$Q$6)</f>
        <v>61424.60524994872</v>
      </c>
      <c r="I1776" s="39">
        <f t="shared" si="83"/>
        <v>60810.35919744923</v>
      </c>
      <c r="J1776" s="40">
        <f t="shared" si="84"/>
        <v>60810</v>
      </c>
      <c r="K1776" s="40">
        <v>60810</v>
      </c>
    </row>
    <row r="1777" spans="1:11" s="40" customFormat="1" x14ac:dyDescent="0.25">
      <c r="A1777" s="34" t="s">
        <v>947</v>
      </c>
      <c r="B1777" s="34" t="s">
        <v>5216</v>
      </c>
      <c r="C1777" s="34" t="s">
        <v>5217</v>
      </c>
      <c r="D1777" s="34" t="s">
        <v>5218</v>
      </c>
      <c r="E1777" s="35">
        <v>1204915</v>
      </c>
      <c r="F1777" s="36">
        <v>1204915</v>
      </c>
      <c r="G1777" s="37">
        <f t="shared" si="82"/>
        <v>84344.05</v>
      </c>
      <c r="H1777" s="38">
        <f>G1777*(1-'[1]Rapport Lottstift'!$Q$6)</f>
        <v>61410.130803910353</v>
      </c>
      <c r="I1777" s="39">
        <f t="shared" si="83"/>
        <v>60796.029495871247</v>
      </c>
      <c r="J1777" s="40">
        <f t="shared" si="84"/>
        <v>60796</v>
      </c>
      <c r="K1777" s="40">
        <v>60796</v>
      </c>
    </row>
    <row r="1778" spans="1:11" s="40" customFormat="1" x14ac:dyDescent="0.25">
      <c r="A1778" s="34" t="s">
        <v>947</v>
      </c>
      <c r="B1778" s="34" t="s">
        <v>5219</v>
      </c>
      <c r="C1778" s="34" t="s">
        <v>5220</v>
      </c>
      <c r="D1778" s="34" t="s">
        <v>5221</v>
      </c>
      <c r="E1778" s="35">
        <v>1204351</v>
      </c>
      <c r="F1778" s="36">
        <v>1204351</v>
      </c>
      <c r="G1778" s="37">
        <f t="shared" si="82"/>
        <v>84304.57</v>
      </c>
      <c r="H1778" s="38">
        <f>G1778*(1-'[1]Rapport Lottstift'!$Q$6)</f>
        <v>61381.3857772708</v>
      </c>
      <c r="I1778" s="39">
        <f t="shared" si="83"/>
        <v>60767.571919498092</v>
      </c>
      <c r="J1778" s="40">
        <f t="shared" si="84"/>
        <v>60767</v>
      </c>
      <c r="K1778" s="40">
        <v>60767</v>
      </c>
    </row>
    <row r="1779" spans="1:11" s="40" customFormat="1" x14ac:dyDescent="0.25">
      <c r="A1779" s="34" t="s">
        <v>947</v>
      </c>
      <c r="B1779" s="34" t="s">
        <v>5222</v>
      </c>
      <c r="C1779" s="34" t="s">
        <v>5223</v>
      </c>
      <c r="D1779" s="34" t="s">
        <v>5224</v>
      </c>
      <c r="E1779" s="35">
        <v>1203164</v>
      </c>
      <c r="F1779" s="36">
        <v>1203164</v>
      </c>
      <c r="G1779" s="37">
        <f t="shared" si="82"/>
        <v>84221.48000000001</v>
      </c>
      <c r="H1779" s="38">
        <f>G1779*(1-'[1]Rapport Lottstift'!$Q$6)</f>
        <v>61320.888708793573</v>
      </c>
      <c r="I1779" s="39">
        <f t="shared" si="83"/>
        <v>60707.679821705635</v>
      </c>
      <c r="J1779" s="40">
        <f t="shared" si="84"/>
        <v>60707</v>
      </c>
      <c r="K1779" s="40">
        <v>60707</v>
      </c>
    </row>
    <row r="1780" spans="1:11" s="40" customFormat="1" x14ac:dyDescent="0.25">
      <c r="A1780" s="34" t="s">
        <v>947</v>
      </c>
      <c r="B1780" s="34" t="s">
        <v>5225</v>
      </c>
      <c r="C1780" s="34" t="s">
        <v>5226</v>
      </c>
      <c r="D1780" s="34" t="s">
        <v>5227</v>
      </c>
      <c r="E1780" s="35">
        <v>1200823</v>
      </c>
      <c r="F1780" s="36">
        <v>1200823</v>
      </c>
      <c r="G1780" s="37">
        <f t="shared" si="82"/>
        <v>84057.610000000015</v>
      </c>
      <c r="H1780" s="38">
        <f>G1780*(1-'[1]Rapport Lottstift'!$Q$6)</f>
        <v>61201.576461695688</v>
      </c>
      <c r="I1780" s="39">
        <f t="shared" si="83"/>
        <v>60589.560697078727</v>
      </c>
      <c r="J1780" s="40">
        <f t="shared" si="84"/>
        <v>60589</v>
      </c>
      <c r="K1780" s="40">
        <v>60589</v>
      </c>
    </row>
    <row r="1781" spans="1:11" s="40" customFormat="1" x14ac:dyDescent="0.25">
      <c r="A1781" s="34" t="s">
        <v>947</v>
      </c>
      <c r="B1781" s="34" t="s">
        <v>5228</v>
      </c>
      <c r="C1781" s="34" t="s">
        <v>5229</v>
      </c>
      <c r="D1781" s="34" t="s">
        <v>5230</v>
      </c>
      <c r="E1781" s="35">
        <v>1199097</v>
      </c>
      <c r="F1781" s="36">
        <v>1199097</v>
      </c>
      <c r="G1781" s="37">
        <f t="shared" si="82"/>
        <v>83936.790000000008</v>
      </c>
      <c r="H1781" s="38">
        <f>G1781*(1-'[1]Rapport Lottstift'!$Q$6)</f>
        <v>61113.60852556114</v>
      </c>
      <c r="I1781" s="39">
        <f t="shared" si="83"/>
        <v>60502.47244030553</v>
      </c>
      <c r="J1781" s="40">
        <f t="shared" si="84"/>
        <v>60502</v>
      </c>
      <c r="K1781" s="40">
        <v>60502</v>
      </c>
    </row>
    <row r="1782" spans="1:11" s="40" customFormat="1" x14ac:dyDescent="0.25">
      <c r="A1782" s="34" t="s">
        <v>947</v>
      </c>
      <c r="B1782" s="34" t="s">
        <v>5231</v>
      </c>
      <c r="C1782" s="34" t="s">
        <v>5232</v>
      </c>
      <c r="D1782" s="34" t="s">
        <v>5233</v>
      </c>
      <c r="E1782" s="35">
        <v>1198706</v>
      </c>
      <c r="F1782" s="36">
        <v>1198706</v>
      </c>
      <c r="G1782" s="37">
        <f t="shared" si="82"/>
        <v>83909.420000000013</v>
      </c>
      <c r="H1782" s="38">
        <f>G1782*(1-'[1]Rapport Lottstift'!$Q$6)</f>
        <v>61093.680679078752</v>
      </c>
      <c r="I1782" s="39">
        <f t="shared" si="83"/>
        <v>60482.743872287967</v>
      </c>
      <c r="J1782" s="40">
        <f t="shared" si="84"/>
        <v>60482</v>
      </c>
      <c r="K1782" s="40">
        <v>60482</v>
      </c>
    </row>
    <row r="1783" spans="1:11" s="40" customFormat="1" x14ac:dyDescent="0.25">
      <c r="A1783" s="34" t="s">
        <v>947</v>
      </c>
      <c r="B1783" s="34" t="s">
        <v>5234</v>
      </c>
      <c r="C1783" s="34" t="s">
        <v>5235</v>
      </c>
      <c r="D1783" s="34" t="s">
        <v>5236</v>
      </c>
      <c r="E1783" s="35">
        <v>1196473</v>
      </c>
      <c r="F1783" s="36">
        <v>1196473</v>
      </c>
      <c r="G1783" s="37">
        <f t="shared" si="82"/>
        <v>83753.110000000015</v>
      </c>
      <c r="H1783" s="38">
        <f>G1783*(1-'[1]Rapport Lottstift'!$Q$6)</f>
        <v>60979.872798784185</v>
      </c>
      <c r="I1783" s="39">
        <f t="shared" si="83"/>
        <v>60370.074070796341</v>
      </c>
      <c r="J1783" s="40">
        <f t="shared" si="84"/>
        <v>60370</v>
      </c>
      <c r="K1783" s="40">
        <v>60370</v>
      </c>
    </row>
    <row r="1784" spans="1:11" s="40" customFormat="1" x14ac:dyDescent="0.25">
      <c r="A1784" s="34" t="s">
        <v>947</v>
      </c>
      <c r="B1784" s="34" t="s">
        <v>5237</v>
      </c>
      <c r="C1784" s="34" t="s">
        <v>5238</v>
      </c>
      <c r="D1784" s="34" t="s">
        <v>5239</v>
      </c>
      <c r="E1784" s="35">
        <v>1192826</v>
      </c>
      <c r="F1784" s="36">
        <v>1192826</v>
      </c>
      <c r="G1784" s="37">
        <f t="shared" si="82"/>
        <v>83497.820000000007</v>
      </c>
      <c r="H1784" s="38">
        <f>G1784*(1-'[1]Rapport Lottstift'!$Q$6)</f>
        <v>60793.998486453551</v>
      </c>
      <c r="I1784" s="39">
        <f t="shared" si="83"/>
        <v>60186.058501589017</v>
      </c>
      <c r="J1784" s="40">
        <f t="shared" si="84"/>
        <v>60186</v>
      </c>
      <c r="K1784" s="40">
        <v>60186</v>
      </c>
    </row>
    <row r="1785" spans="1:11" s="40" customFormat="1" x14ac:dyDescent="0.25">
      <c r="A1785" s="34" t="s">
        <v>947</v>
      </c>
      <c r="B1785" s="34" t="s">
        <v>5240</v>
      </c>
      <c r="C1785" s="34" t="s">
        <v>5241</v>
      </c>
      <c r="D1785" s="34" t="s">
        <v>5242</v>
      </c>
      <c r="E1785" s="35">
        <v>1191872</v>
      </c>
      <c r="F1785" s="36">
        <v>1191872</v>
      </c>
      <c r="G1785" s="37">
        <f t="shared" si="82"/>
        <v>83431.040000000008</v>
      </c>
      <c r="H1785" s="38">
        <f>G1785*(1-'[1]Rapport Lottstift'!$Q$6)</f>
        <v>60745.376579690892</v>
      </c>
      <c r="I1785" s="39">
        <f t="shared" si="83"/>
        <v>60137.92281389398</v>
      </c>
      <c r="J1785" s="40">
        <f t="shared" si="84"/>
        <v>60137</v>
      </c>
      <c r="K1785" s="40">
        <v>60137</v>
      </c>
    </row>
    <row r="1786" spans="1:11" s="40" customFormat="1" x14ac:dyDescent="0.25">
      <c r="A1786" s="34" t="s">
        <v>947</v>
      </c>
      <c r="B1786" s="34" t="s">
        <v>5243</v>
      </c>
      <c r="C1786" s="34" t="s">
        <v>5244</v>
      </c>
      <c r="D1786" s="34" t="s">
        <v>5245</v>
      </c>
      <c r="E1786" s="35">
        <v>1190873</v>
      </c>
      <c r="F1786" s="36">
        <v>1190873</v>
      </c>
      <c r="G1786" s="37">
        <f t="shared" si="82"/>
        <v>83361.110000000015</v>
      </c>
      <c r="H1786" s="38">
        <f>G1786*(1-'[1]Rapport Lottstift'!$Q$6)</f>
        <v>60694.461186760185</v>
      </c>
      <c r="I1786" s="39">
        <f t="shared" si="83"/>
        <v>60087.516574892579</v>
      </c>
      <c r="J1786" s="40">
        <f t="shared" si="84"/>
        <v>60087</v>
      </c>
      <c r="K1786" s="40">
        <v>60087</v>
      </c>
    </row>
    <row r="1787" spans="1:11" s="40" customFormat="1" x14ac:dyDescent="0.25">
      <c r="A1787" s="34" t="s">
        <v>947</v>
      </c>
      <c r="B1787" s="34" t="s">
        <v>5246</v>
      </c>
      <c r="C1787" s="34" t="s">
        <v>5247</v>
      </c>
      <c r="D1787" s="34" t="s">
        <v>5248</v>
      </c>
      <c r="E1787" s="35">
        <v>1073849</v>
      </c>
      <c r="F1787" s="36">
        <v>1073849</v>
      </c>
      <c r="G1787" s="37">
        <f t="shared" si="82"/>
        <v>75169.430000000008</v>
      </c>
      <c r="H1787" s="38">
        <f>G1787*(1-'[1]Rapport Lottstift'!$Q$6)</f>
        <v>54730.173957207218</v>
      </c>
      <c r="I1787" s="39">
        <f t="shared" si="83"/>
        <v>54182.872217635144</v>
      </c>
      <c r="J1787" s="40">
        <f t="shared" si="84"/>
        <v>54182</v>
      </c>
      <c r="K1787" s="40">
        <v>54182</v>
      </c>
    </row>
    <row r="1788" spans="1:11" s="40" customFormat="1" x14ac:dyDescent="0.25">
      <c r="A1788" s="34" t="s">
        <v>947</v>
      </c>
      <c r="B1788" s="34" t="s">
        <v>5249</v>
      </c>
      <c r="C1788" s="34" t="s">
        <v>5250</v>
      </c>
      <c r="D1788" s="34" t="s">
        <v>5251</v>
      </c>
      <c r="E1788" s="35">
        <v>1189602</v>
      </c>
      <c r="F1788" s="36">
        <v>1189602</v>
      </c>
      <c r="G1788" s="37">
        <f t="shared" si="82"/>
        <v>83272.140000000014</v>
      </c>
      <c r="H1788" s="38">
        <f>G1788*(1-'[1]Rapport Lottstift'!$Q$6)</f>
        <v>60629.682944102591</v>
      </c>
      <c r="I1788" s="39">
        <f t="shared" si="83"/>
        <v>60023.386114661567</v>
      </c>
      <c r="J1788" s="40">
        <f t="shared" si="84"/>
        <v>60023</v>
      </c>
      <c r="K1788" s="40">
        <v>60023</v>
      </c>
    </row>
    <row r="1789" spans="1:11" s="40" customFormat="1" x14ac:dyDescent="0.25">
      <c r="A1789" s="34" t="s">
        <v>947</v>
      </c>
      <c r="B1789" s="34" t="s">
        <v>5252</v>
      </c>
      <c r="C1789" s="34" t="s">
        <v>5253</v>
      </c>
      <c r="D1789" s="34" t="s">
        <v>5254</v>
      </c>
      <c r="E1789" s="35">
        <v>1187936</v>
      </c>
      <c r="F1789" s="36">
        <v>1187936</v>
      </c>
      <c r="G1789" s="37">
        <f t="shared" si="82"/>
        <v>83155.520000000004</v>
      </c>
      <c r="H1789" s="38">
        <f>G1789*(1-'[1]Rapport Lottstift'!$Q$6)</f>
        <v>60544.772989525445</v>
      </c>
      <c r="I1789" s="39">
        <f t="shared" si="83"/>
        <v>59939.32525963019</v>
      </c>
      <c r="J1789" s="40">
        <f t="shared" si="84"/>
        <v>59939</v>
      </c>
      <c r="K1789" s="40">
        <v>59939</v>
      </c>
    </row>
    <row r="1790" spans="1:11" s="40" customFormat="1" x14ac:dyDescent="0.25">
      <c r="A1790" s="34" t="s">
        <v>947</v>
      </c>
      <c r="B1790" s="34" t="s">
        <v>5255</v>
      </c>
      <c r="C1790" s="34" t="s">
        <v>5256</v>
      </c>
      <c r="D1790" s="34" t="s">
        <v>5257</v>
      </c>
      <c r="E1790" s="35">
        <v>1186613</v>
      </c>
      <c r="F1790" s="36">
        <v>1186613</v>
      </c>
      <c r="G1790" s="37">
        <f t="shared" si="82"/>
        <v>83062.91</v>
      </c>
      <c r="H1790" s="38">
        <f>G1790*(1-'[1]Rapport Lottstift'!$Q$6)</f>
        <v>60477.344496184778</v>
      </c>
      <c r="I1790" s="39">
        <f t="shared" si="83"/>
        <v>59872.571051222927</v>
      </c>
      <c r="J1790" s="40">
        <f t="shared" si="84"/>
        <v>59872</v>
      </c>
      <c r="K1790" s="40">
        <v>59872</v>
      </c>
    </row>
    <row r="1791" spans="1:11" s="40" customFormat="1" x14ac:dyDescent="0.25">
      <c r="A1791" s="34" t="s">
        <v>947</v>
      </c>
      <c r="B1791" s="34" t="s">
        <v>5258</v>
      </c>
      <c r="C1791" s="34" t="s">
        <v>5259</v>
      </c>
      <c r="D1791" s="34" t="s">
        <v>5260</v>
      </c>
      <c r="E1791" s="35">
        <v>1182941</v>
      </c>
      <c r="F1791" s="36">
        <v>1182941</v>
      </c>
      <c r="G1791" s="37">
        <f t="shared" si="82"/>
        <v>82805.87000000001</v>
      </c>
      <c r="H1791" s="38">
        <f>G1791*(1-'[1]Rapport Lottstift'!$Q$6)</f>
        <v>60290.196024871904</v>
      </c>
      <c r="I1791" s="39">
        <f t="shared" si="83"/>
        <v>59687.294064623187</v>
      </c>
      <c r="J1791" s="40">
        <f t="shared" si="84"/>
        <v>59687</v>
      </c>
      <c r="K1791" s="40">
        <v>59687</v>
      </c>
    </row>
    <row r="1792" spans="1:11" s="40" customFormat="1" x14ac:dyDescent="0.25">
      <c r="A1792" s="34" t="s">
        <v>947</v>
      </c>
      <c r="B1792" s="34" t="s">
        <v>5261</v>
      </c>
      <c r="C1792" s="34" t="s">
        <v>5262</v>
      </c>
      <c r="D1792" s="34" t="s">
        <v>5263</v>
      </c>
      <c r="E1792" s="35">
        <v>1180665</v>
      </c>
      <c r="F1792" s="36">
        <v>1180665</v>
      </c>
      <c r="G1792" s="37">
        <f t="shared" si="82"/>
        <v>82646.55</v>
      </c>
      <c r="H1792" s="38">
        <f>G1792*(1-'[1]Rapport Lottstift'!$Q$6)</f>
        <v>60174.196591127853</v>
      </c>
      <c r="I1792" s="39">
        <f t="shared" si="83"/>
        <v>59572.454625216575</v>
      </c>
      <c r="J1792" s="40">
        <f t="shared" si="84"/>
        <v>59572</v>
      </c>
      <c r="K1792" s="40">
        <v>59572</v>
      </c>
    </row>
    <row r="1793" spans="1:11" s="40" customFormat="1" x14ac:dyDescent="0.25">
      <c r="A1793" s="34" t="s">
        <v>947</v>
      </c>
      <c r="B1793" s="34" t="s">
        <v>5264</v>
      </c>
      <c r="C1793" s="34" t="s">
        <v>5265</v>
      </c>
      <c r="D1793" s="34" t="s">
        <v>5266</v>
      </c>
      <c r="E1793" s="35">
        <v>1180428</v>
      </c>
      <c r="F1793" s="36">
        <v>1180428</v>
      </c>
      <c r="G1793" s="37">
        <f t="shared" si="82"/>
        <v>82629.960000000006</v>
      </c>
      <c r="H1793" s="38">
        <f>G1793*(1-'[1]Rapport Lottstift'!$Q$6)</f>
        <v>60162.117563976128</v>
      </c>
      <c r="I1793" s="39">
        <f t="shared" si="83"/>
        <v>59560.496388336367</v>
      </c>
      <c r="J1793" s="40">
        <f t="shared" si="84"/>
        <v>59560</v>
      </c>
      <c r="K1793" s="40">
        <v>59560</v>
      </c>
    </row>
    <row r="1794" spans="1:11" s="40" customFormat="1" x14ac:dyDescent="0.25">
      <c r="A1794" s="34" t="s">
        <v>947</v>
      </c>
      <c r="B1794" s="34" t="s">
        <v>5267</v>
      </c>
      <c r="C1794" s="34" t="s">
        <v>5268</v>
      </c>
      <c r="D1794" s="34" t="s">
        <v>5269</v>
      </c>
      <c r="E1794" s="35">
        <v>1178502</v>
      </c>
      <c r="F1794" s="36">
        <v>1178502</v>
      </c>
      <c r="G1794" s="37">
        <f t="shared" si="82"/>
        <v>82495.140000000014</v>
      </c>
      <c r="H1794" s="38">
        <f>G1794*(1-'[1]Rapport Lottstift'!$Q$6)</f>
        <v>60063.956355983595</v>
      </c>
      <c r="I1794" s="39">
        <f t="shared" si="83"/>
        <v>59463.316792423757</v>
      </c>
      <c r="J1794" s="40">
        <f t="shared" si="84"/>
        <v>59463</v>
      </c>
      <c r="K1794" s="40">
        <v>59463</v>
      </c>
    </row>
    <row r="1795" spans="1:11" s="40" customFormat="1" x14ac:dyDescent="0.25">
      <c r="A1795" s="34" t="s">
        <v>947</v>
      </c>
      <c r="B1795" s="34" t="s">
        <v>5270</v>
      </c>
      <c r="C1795" s="34" t="s">
        <v>5271</v>
      </c>
      <c r="D1795" s="34" t="s">
        <v>5272</v>
      </c>
      <c r="E1795" s="35">
        <v>1177593</v>
      </c>
      <c r="F1795" s="36">
        <v>1177593</v>
      </c>
      <c r="G1795" s="37">
        <f t="shared" si="82"/>
        <v>82431.510000000009</v>
      </c>
      <c r="H1795" s="38">
        <f>G1795*(1-'[1]Rapport Lottstift'!$Q$6)</f>
        <v>60017.627935388977</v>
      </c>
      <c r="I1795" s="39">
        <f t="shared" si="83"/>
        <v>59417.451656035089</v>
      </c>
      <c r="J1795" s="40">
        <f t="shared" si="84"/>
        <v>59417</v>
      </c>
      <c r="K1795" s="40">
        <v>59417</v>
      </c>
    </row>
    <row r="1796" spans="1:11" s="40" customFormat="1" x14ac:dyDescent="0.25">
      <c r="A1796" s="34" t="s">
        <v>947</v>
      </c>
      <c r="B1796" s="34" t="s">
        <v>5273</v>
      </c>
      <c r="C1796" s="34" t="s">
        <v>5274</v>
      </c>
      <c r="D1796" s="34" t="s">
        <v>5275</v>
      </c>
      <c r="E1796" s="35">
        <v>1176132</v>
      </c>
      <c r="F1796" s="36">
        <v>1176132</v>
      </c>
      <c r="G1796" s="37">
        <f t="shared" si="82"/>
        <v>82329.240000000005</v>
      </c>
      <c r="H1796" s="38">
        <f>G1796*(1-'[1]Rapport Lottstift'!$Q$6)</f>
        <v>59943.166084466284</v>
      </c>
      <c r="I1796" s="39">
        <f t="shared" si="83"/>
        <v>59343.734423621623</v>
      </c>
      <c r="J1796" s="40">
        <f t="shared" si="84"/>
        <v>59343</v>
      </c>
      <c r="K1796" s="40">
        <v>59343</v>
      </c>
    </row>
    <row r="1797" spans="1:11" s="40" customFormat="1" x14ac:dyDescent="0.25">
      <c r="A1797" s="34" t="s">
        <v>947</v>
      </c>
      <c r="B1797" s="34" t="s">
        <v>5276</v>
      </c>
      <c r="C1797" s="34" t="s">
        <v>5277</v>
      </c>
      <c r="D1797" s="34" t="s">
        <v>5278</v>
      </c>
      <c r="E1797" s="35">
        <v>1176120</v>
      </c>
      <c r="F1797" s="36">
        <v>1176120</v>
      </c>
      <c r="G1797" s="37">
        <f t="shared" si="82"/>
        <v>82328.400000000009</v>
      </c>
      <c r="H1797" s="38">
        <f>G1797*(1-'[1]Rapport Lottstift'!$Q$6)</f>
        <v>59942.554488154812</v>
      </c>
      <c r="I1797" s="39">
        <f t="shared" si="83"/>
        <v>59343.128943273266</v>
      </c>
      <c r="J1797" s="40">
        <f t="shared" si="84"/>
        <v>59343</v>
      </c>
      <c r="K1797" s="40">
        <v>59343</v>
      </c>
    </row>
    <row r="1798" spans="1:11" s="40" customFormat="1" x14ac:dyDescent="0.25">
      <c r="A1798" s="34" t="s">
        <v>947</v>
      </c>
      <c r="B1798" s="34" t="s">
        <v>5279</v>
      </c>
      <c r="C1798" s="34" t="s">
        <v>5280</v>
      </c>
      <c r="D1798" s="34" t="s">
        <v>5281</v>
      </c>
      <c r="E1798" s="35">
        <v>1175979</v>
      </c>
      <c r="F1798" s="36">
        <v>1175979</v>
      </c>
      <c r="G1798" s="37">
        <f t="shared" ref="G1798:G1861" si="85">F1798*0.07</f>
        <v>82318.530000000013</v>
      </c>
      <c r="H1798" s="38">
        <f>G1798*(1-'[1]Rapport Lottstift'!$Q$6)</f>
        <v>59935.368231494926</v>
      </c>
      <c r="I1798" s="39">
        <f t="shared" ref="I1798:I1861" si="86">H1798*0.99</f>
        <v>59336.014549179978</v>
      </c>
      <c r="J1798" s="40">
        <f t="shared" ref="J1798:J1861" si="87">INT(I1798)</f>
        <v>59336</v>
      </c>
      <c r="K1798" s="40">
        <v>59336</v>
      </c>
    </row>
    <row r="1799" spans="1:11" s="40" customFormat="1" x14ac:dyDescent="0.25">
      <c r="A1799" s="34" t="s">
        <v>947</v>
      </c>
      <c r="B1799" s="34" t="s">
        <v>5282</v>
      </c>
      <c r="C1799" s="34" t="s">
        <v>5283</v>
      </c>
      <c r="D1799" s="34" t="s">
        <v>5284</v>
      </c>
      <c r="E1799" s="35">
        <v>1175798</v>
      </c>
      <c r="F1799" s="36">
        <v>1175798</v>
      </c>
      <c r="G1799" s="37">
        <f t="shared" si="85"/>
        <v>82305.86</v>
      </c>
      <c r="H1799" s="38">
        <f>G1799*(1-'[1]Rapport Lottstift'!$Q$6)</f>
        <v>59926.143320463423</v>
      </c>
      <c r="I1799" s="39">
        <f t="shared" si="86"/>
        <v>59326.881887258787</v>
      </c>
      <c r="J1799" s="40">
        <f t="shared" si="87"/>
        <v>59326</v>
      </c>
      <c r="K1799" s="40">
        <v>59326</v>
      </c>
    </row>
    <row r="1800" spans="1:11" s="40" customFormat="1" x14ac:dyDescent="0.25">
      <c r="A1800" s="34" t="s">
        <v>947</v>
      </c>
      <c r="B1800" s="34" t="s">
        <v>5285</v>
      </c>
      <c r="C1800" s="34" t="s">
        <v>5286</v>
      </c>
      <c r="D1800" s="34" t="s">
        <v>5287</v>
      </c>
      <c r="E1800" s="35">
        <v>1174931</v>
      </c>
      <c r="F1800" s="36">
        <v>1174931</v>
      </c>
      <c r="G1800" s="37">
        <f t="shared" si="85"/>
        <v>82245.170000000013</v>
      </c>
      <c r="H1800" s="38">
        <f>G1800*(1-'[1]Rapport Lottstift'!$Q$6)</f>
        <v>59881.955486958999</v>
      </c>
      <c r="I1800" s="39">
        <f t="shared" si="86"/>
        <v>59283.135932089412</v>
      </c>
      <c r="J1800" s="40">
        <f t="shared" si="87"/>
        <v>59283</v>
      </c>
      <c r="K1800" s="40">
        <v>59283</v>
      </c>
    </row>
    <row r="1801" spans="1:11" s="40" customFormat="1" x14ac:dyDescent="0.25">
      <c r="A1801" s="34" t="s">
        <v>947</v>
      </c>
      <c r="B1801" s="34" t="s">
        <v>5288</v>
      </c>
      <c r="C1801" s="34" t="s">
        <v>5289</v>
      </c>
      <c r="D1801" s="34" t="s">
        <v>5290</v>
      </c>
      <c r="E1801" s="35">
        <v>1501958</v>
      </c>
      <c r="F1801" s="35">
        <v>1501958</v>
      </c>
      <c r="G1801" s="37">
        <f t="shared" si="85"/>
        <v>105137.06000000001</v>
      </c>
      <c r="H1801" s="38">
        <f>G1801*(1-'[1]Rapport Lottstift'!$Q$6)</f>
        <v>76549.331066489831</v>
      </c>
      <c r="I1801" s="39">
        <f t="shared" si="86"/>
        <v>75783.837755824934</v>
      </c>
      <c r="J1801" s="40">
        <f t="shared" si="87"/>
        <v>75783</v>
      </c>
      <c r="K1801" s="40">
        <v>75783</v>
      </c>
    </row>
    <row r="1802" spans="1:11" s="40" customFormat="1" x14ac:dyDescent="0.25">
      <c r="A1802" s="34" t="s">
        <v>947</v>
      </c>
      <c r="B1802" s="34" t="s">
        <v>5291</v>
      </c>
      <c r="C1802" s="34" t="s">
        <v>5292</v>
      </c>
      <c r="D1802" s="34" t="s">
        <v>5293</v>
      </c>
      <c r="E1802" s="35">
        <v>1171286</v>
      </c>
      <c r="F1802" s="36">
        <v>1171286</v>
      </c>
      <c r="G1802" s="37">
        <f t="shared" si="85"/>
        <v>81990.02</v>
      </c>
      <c r="H1802" s="38">
        <f>G1802*(1-'[1]Rapport Lottstift'!$Q$6)</f>
        <v>59696.183107346944</v>
      </c>
      <c r="I1802" s="39">
        <f t="shared" si="86"/>
        <v>59099.221276273471</v>
      </c>
      <c r="J1802" s="40">
        <f t="shared" si="87"/>
        <v>59099</v>
      </c>
      <c r="K1802" s="40">
        <v>59099</v>
      </c>
    </row>
    <row r="1803" spans="1:11" s="40" customFormat="1" x14ac:dyDescent="0.25">
      <c r="A1803" s="34" t="s">
        <v>947</v>
      </c>
      <c r="B1803" s="34" t="s">
        <v>5294</v>
      </c>
      <c r="C1803" s="34" t="s">
        <v>5295</v>
      </c>
      <c r="D1803" s="34" t="s">
        <v>5296</v>
      </c>
      <c r="E1803" s="35">
        <v>1169717</v>
      </c>
      <c r="F1803" s="36">
        <v>1169717</v>
      </c>
      <c r="G1803" s="37">
        <f t="shared" si="85"/>
        <v>81880.19</v>
      </c>
      <c r="H1803" s="38">
        <f>G1803*(1-'[1]Rapport Lottstift'!$Q$6)</f>
        <v>59616.216889620933</v>
      </c>
      <c r="I1803" s="39">
        <f t="shared" si="86"/>
        <v>59020.054720724722</v>
      </c>
      <c r="J1803" s="40">
        <f t="shared" si="87"/>
        <v>59020</v>
      </c>
      <c r="K1803" s="40">
        <v>59020</v>
      </c>
    </row>
    <row r="1804" spans="1:11" s="40" customFormat="1" x14ac:dyDescent="0.25">
      <c r="A1804" s="34" t="s">
        <v>947</v>
      </c>
      <c r="B1804" s="34" t="s">
        <v>5297</v>
      </c>
      <c r="C1804" s="34" t="s">
        <v>5298</v>
      </c>
      <c r="D1804" s="34" t="s">
        <v>5299</v>
      </c>
      <c r="E1804" s="35">
        <v>1169042</v>
      </c>
      <c r="F1804" s="36">
        <v>1169042</v>
      </c>
      <c r="G1804" s="37">
        <f t="shared" si="85"/>
        <v>81832.94</v>
      </c>
      <c r="H1804" s="38">
        <f>G1804*(1-'[1]Rapport Lottstift'!$Q$6)</f>
        <v>59581.814597100187</v>
      </c>
      <c r="I1804" s="39">
        <f t="shared" si="86"/>
        <v>58985.996451129184</v>
      </c>
      <c r="J1804" s="40">
        <f t="shared" si="87"/>
        <v>58985</v>
      </c>
      <c r="K1804" s="40">
        <v>58985</v>
      </c>
    </row>
    <row r="1805" spans="1:11" s="40" customFormat="1" x14ac:dyDescent="0.25">
      <c r="A1805" s="34" t="s">
        <v>947</v>
      </c>
      <c r="B1805" s="34" t="s">
        <v>5300</v>
      </c>
      <c r="C1805" s="34" t="s">
        <v>5301</v>
      </c>
      <c r="D1805" s="34" t="s">
        <v>5302</v>
      </c>
      <c r="E1805" s="35">
        <v>0</v>
      </c>
      <c r="F1805" s="36">
        <v>0</v>
      </c>
      <c r="G1805" s="37">
        <f t="shared" si="85"/>
        <v>0</v>
      </c>
      <c r="H1805" s="38">
        <f>G1805*(1-'[1]Rapport Lottstift'!$Q$6)</f>
        <v>0</v>
      </c>
      <c r="I1805" s="39">
        <f t="shared" si="86"/>
        <v>0</v>
      </c>
      <c r="J1805" s="40">
        <f t="shared" si="87"/>
        <v>0</v>
      </c>
      <c r="K1805" s="40">
        <v>0</v>
      </c>
    </row>
    <row r="1806" spans="1:11" s="40" customFormat="1" x14ac:dyDescent="0.25">
      <c r="A1806" s="34" t="s">
        <v>947</v>
      </c>
      <c r="B1806" s="34" t="s">
        <v>5303</v>
      </c>
      <c r="C1806" s="34" t="s">
        <v>5304</v>
      </c>
      <c r="D1806" s="34" t="s">
        <v>5305</v>
      </c>
      <c r="E1806" s="35">
        <v>1164808</v>
      </c>
      <c r="F1806" s="36">
        <v>1164808</v>
      </c>
      <c r="G1806" s="37">
        <f t="shared" si="85"/>
        <v>81536.560000000012</v>
      </c>
      <c r="H1806" s="38">
        <f>G1806*(1-'[1]Rapport Lottstift'!$Q$6)</f>
        <v>59366.023031866331</v>
      </c>
      <c r="I1806" s="39">
        <f t="shared" si="86"/>
        <v>58772.362801547664</v>
      </c>
      <c r="J1806" s="40">
        <f t="shared" si="87"/>
        <v>58772</v>
      </c>
      <c r="K1806" s="40">
        <v>58772</v>
      </c>
    </row>
    <row r="1807" spans="1:11" s="40" customFormat="1" x14ac:dyDescent="0.25">
      <c r="A1807" s="34" t="s">
        <v>947</v>
      </c>
      <c r="B1807" s="34" t="s">
        <v>5306</v>
      </c>
      <c r="C1807" s="34" t="s">
        <v>5307</v>
      </c>
      <c r="D1807" s="34" t="s">
        <v>5308</v>
      </c>
      <c r="E1807" s="35">
        <v>1164782</v>
      </c>
      <c r="F1807" s="36">
        <v>1164782</v>
      </c>
      <c r="G1807" s="37">
        <f t="shared" si="85"/>
        <v>81534.740000000005</v>
      </c>
      <c r="H1807" s="38">
        <f>G1807*(1-'[1]Rapport Lottstift'!$Q$6)</f>
        <v>59364.697906524787</v>
      </c>
      <c r="I1807" s="39">
        <f t="shared" si="86"/>
        <v>58771.050927459539</v>
      </c>
      <c r="J1807" s="40">
        <f t="shared" si="87"/>
        <v>58771</v>
      </c>
      <c r="K1807" s="40">
        <v>58771</v>
      </c>
    </row>
    <row r="1808" spans="1:11" s="40" customFormat="1" x14ac:dyDescent="0.25">
      <c r="A1808" s="34" t="s">
        <v>947</v>
      </c>
      <c r="B1808" s="34" t="s">
        <v>5309</v>
      </c>
      <c r="C1808" s="34" t="s">
        <v>5310</v>
      </c>
      <c r="D1808" s="34" t="s">
        <v>5311</v>
      </c>
      <c r="E1808" s="35">
        <v>1163875</v>
      </c>
      <c r="F1808" s="36">
        <v>1163875</v>
      </c>
      <c r="G1808" s="37">
        <f t="shared" si="85"/>
        <v>81471.250000000015</v>
      </c>
      <c r="H1808" s="38">
        <f>G1808*(1-'[1]Rapport Lottstift'!$Q$6)</f>
        <v>59318.471418648762</v>
      </c>
      <c r="I1808" s="39">
        <f t="shared" si="86"/>
        <v>58725.286704462276</v>
      </c>
      <c r="J1808" s="40">
        <f t="shared" si="87"/>
        <v>58725</v>
      </c>
      <c r="K1808" s="40">
        <v>58725</v>
      </c>
    </row>
    <row r="1809" spans="1:11" s="40" customFormat="1" x14ac:dyDescent="0.25">
      <c r="A1809" s="34" t="s">
        <v>947</v>
      </c>
      <c r="B1809" s="34" t="s">
        <v>5312</v>
      </c>
      <c r="C1809" s="34" t="s">
        <v>5313</v>
      </c>
      <c r="D1809" s="34" t="s">
        <v>5314</v>
      </c>
      <c r="E1809" s="35">
        <v>1163840</v>
      </c>
      <c r="F1809" s="36">
        <v>1163840</v>
      </c>
      <c r="G1809" s="37">
        <f t="shared" si="85"/>
        <v>81468.800000000003</v>
      </c>
      <c r="H1809" s="38">
        <f>G1809*(1-'[1]Rapport Lottstift'!$Q$6)</f>
        <v>59316.687596073607</v>
      </c>
      <c r="I1809" s="39">
        <f t="shared" si="86"/>
        <v>58723.520720112872</v>
      </c>
      <c r="J1809" s="40">
        <f t="shared" si="87"/>
        <v>58723</v>
      </c>
      <c r="K1809" s="40">
        <v>58723</v>
      </c>
    </row>
    <row r="1810" spans="1:11" s="40" customFormat="1" x14ac:dyDescent="0.25">
      <c r="A1810" s="34" t="s">
        <v>947</v>
      </c>
      <c r="B1810" s="34" t="s">
        <v>5315</v>
      </c>
      <c r="C1810" s="34" t="s">
        <v>5316</v>
      </c>
      <c r="D1810" s="34" t="s">
        <v>5317</v>
      </c>
      <c r="E1810" s="35">
        <v>1163117</v>
      </c>
      <c r="F1810" s="36">
        <v>1163117</v>
      </c>
      <c r="G1810" s="37">
        <f t="shared" si="85"/>
        <v>81418.19</v>
      </c>
      <c r="H1810" s="38">
        <f>G1810*(1-'[1]Rapport Lottstift'!$Q$6)</f>
        <v>59279.838918306938</v>
      </c>
      <c r="I1810" s="39">
        <f t="shared" si="86"/>
        <v>58687.040529123871</v>
      </c>
      <c r="J1810" s="40">
        <f t="shared" si="87"/>
        <v>58687</v>
      </c>
      <c r="K1810" s="40">
        <v>58687</v>
      </c>
    </row>
    <row r="1811" spans="1:11" s="40" customFormat="1" x14ac:dyDescent="0.25">
      <c r="A1811" s="34" t="s">
        <v>947</v>
      </c>
      <c r="B1811" s="34" t="s">
        <v>5318</v>
      </c>
      <c r="C1811" s="34" t="s">
        <v>5319</v>
      </c>
      <c r="D1811" s="34" t="s">
        <v>5320</v>
      </c>
      <c r="E1811" s="35">
        <v>1162964</v>
      </c>
      <c r="F1811" s="36">
        <v>1162964</v>
      </c>
      <c r="G1811" s="37">
        <f t="shared" si="85"/>
        <v>81407.48000000001</v>
      </c>
      <c r="H1811" s="38">
        <f>G1811*(1-'[1]Rapport Lottstift'!$Q$6)</f>
        <v>59272.041065335572</v>
      </c>
      <c r="I1811" s="39">
        <f t="shared" si="86"/>
        <v>58679.320654682218</v>
      </c>
      <c r="J1811" s="40">
        <f t="shared" si="87"/>
        <v>58679</v>
      </c>
      <c r="K1811" s="40">
        <v>58679</v>
      </c>
    </row>
    <row r="1812" spans="1:11" s="40" customFormat="1" x14ac:dyDescent="0.25">
      <c r="A1812" s="34" t="s">
        <v>947</v>
      </c>
      <c r="B1812" s="34" t="s">
        <v>5321</v>
      </c>
      <c r="C1812" s="34" t="s">
        <v>5322</v>
      </c>
      <c r="D1812" s="34" t="s">
        <v>5323</v>
      </c>
      <c r="E1812" s="35">
        <v>1162243</v>
      </c>
      <c r="F1812" s="36">
        <v>1162243</v>
      </c>
      <c r="G1812" s="37">
        <f t="shared" si="85"/>
        <v>81357.010000000009</v>
      </c>
      <c r="H1812" s="38">
        <f>G1812*(1-'[1]Rapport Lottstift'!$Q$6)</f>
        <v>59235.294320287481</v>
      </c>
      <c r="I1812" s="39">
        <f t="shared" si="86"/>
        <v>58642.941377084608</v>
      </c>
      <c r="J1812" s="40">
        <f t="shared" si="87"/>
        <v>58642</v>
      </c>
      <c r="K1812" s="40">
        <v>58642</v>
      </c>
    </row>
    <row r="1813" spans="1:11" s="40" customFormat="1" x14ac:dyDescent="0.25">
      <c r="A1813" s="34" t="s">
        <v>947</v>
      </c>
      <c r="B1813" s="34" t="s">
        <v>5324</v>
      </c>
      <c r="C1813" s="34" t="s">
        <v>5325</v>
      </c>
      <c r="D1813" s="34" t="s">
        <v>5326</v>
      </c>
      <c r="E1813" s="35">
        <v>1162007</v>
      </c>
      <c r="F1813" s="36">
        <v>1162007</v>
      </c>
      <c r="G1813" s="37">
        <f t="shared" si="85"/>
        <v>81340.490000000005</v>
      </c>
      <c r="H1813" s="38">
        <f>G1813*(1-'[1]Rapport Lottstift'!$Q$6)</f>
        <v>59223.266259495038</v>
      </c>
      <c r="I1813" s="39">
        <f t="shared" si="86"/>
        <v>58631.033596900088</v>
      </c>
      <c r="J1813" s="40">
        <f t="shared" si="87"/>
        <v>58631</v>
      </c>
      <c r="K1813" s="40">
        <v>58631</v>
      </c>
    </row>
    <row r="1814" spans="1:11" s="40" customFormat="1" x14ac:dyDescent="0.25">
      <c r="A1814" s="34" t="s">
        <v>947</v>
      </c>
      <c r="B1814" s="34" t="s">
        <v>5327</v>
      </c>
      <c r="C1814" s="34" t="s">
        <v>5328</v>
      </c>
      <c r="D1814" s="34" t="s">
        <v>5329</v>
      </c>
      <c r="E1814" s="35">
        <v>1160936</v>
      </c>
      <c r="F1814" s="36">
        <v>1160936</v>
      </c>
      <c r="G1814" s="37">
        <f t="shared" si="85"/>
        <v>81265.52</v>
      </c>
      <c r="H1814" s="38">
        <f>G1814*(1-'[1]Rapport Lottstift'!$Q$6)</f>
        <v>59168.681288695443</v>
      </c>
      <c r="I1814" s="39">
        <f t="shared" si="86"/>
        <v>58576.994475808489</v>
      </c>
      <c r="J1814" s="40">
        <f t="shared" si="87"/>
        <v>58576</v>
      </c>
      <c r="K1814" s="40">
        <v>58576</v>
      </c>
    </row>
    <row r="1815" spans="1:11" s="40" customFormat="1" x14ac:dyDescent="0.25">
      <c r="A1815" s="34" t="s">
        <v>947</v>
      </c>
      <c r="B1815" s="34" t="s">
        <v>5330</v>
      </c>
      <c r="C1815" s="34" t="s">
        <v>5331</v>
      </c>
      <c r="D1815" s="34" t="s">
        <v>5332</v>
      </c>
      <c r="E1815" s="35">
        <v>1159613</v>
      </c>
      <c r="F1815" s="36">
        <v>1159613</v>
      </c>
      <c r="G1815" s="37">
        <f t="shared" si="85"/>
        <v>81172.91</v>
      </c>
      <c r="H1815" s="38">
        <f>G1815*(1-'[1]Rapport Lottstift'!$Q$6)</f>
        <v>59101.252795354776</v>
      </c>
      <c r="I1815" s="39">
        <f t="shared" si="86"/>
        <v>58510.240267401226</v>
      </c>
      <c r="J1815" s="40">
        <f t="shared" si="87"/>
        <v>58510</v>
      </c>
      <c r="K1815" s="40">
        <v>58510</v>
      </c>
    </row>
    <row r="1816" spans="1:11" s="40" customFormat="1" x14ac:dyDescent="0.25">
      <c r="A1816" s="34" t="s">
        <v>947</v>
      </c>
      <c r="B1816" s="34" t="s">
        <v>5333</v>
      </c>
      <c r="C1816" s="34" t="s">
        <v>5334</v>
      </c>
      <c r="D1816" s="34" t="s">
        <v>5335</v>
      </c>
      <c r="E1816" s="35">
        <v>1159347</v>
      </c>
      <c r="F1816" s="36">
        <v>1159347</v>
      </c>
      <c r="G1816" s="37">
        <f t="shared" si="85"/>
        <v>81154.290000000008</v>
      </c>
      <c r="H1816" s="38">
        <f>G1816*(1-'[1]Rapport Lottstift'!$Q$6)</f>
        <v>59087.695743783639</v>
      </c>
      <c r="I1816" s="39">
        <f t="shared" si="86"/>
        <v>58496.818786345801</v>
      </c>
      <c r="J1816" s="40">
        <f t="shared" si="87"/>
        <v>58496</v>
      </c>
      <c r="K1816" s="40">
        <v>58496</v>
      </c>
    </row>
    <row r="1817" spans="1:11" s="40" customFormat="1" x14ac:dyDescent="0.25">
      <c r="A1817" s="34" t="s">
        <v>947</v>
      </c>
      <c r="B1817" s="34" t="s">
        <v>5336</v>
      </c>
      <c r="C1817" s="34" t="s">
        <v>5337</v>
      </c>
      <c r="D1817" s="34" t="s">
        <v>5338</v>
      </c>
      <c r="E1817" s="35">
        <v>1158840</v>
      </c>
      <c r="F1817" s="36">
        <v>1158840</v>
      </c>
      <c r="G1817" s="37">
        <f t="shared" si="85"/>
        <v>81118.8</v>
      </c>
      <c r="H1817" s="38">
        <f>G1817*(1-'[1]Rapport Lottstift'!$Q$6)</f>
        <v>59061.855799623605</v>
      </c>
      <c r="I1817" s="39">
        <f t="shared" si="86"/>
        <v>58471.237241627372</v>
      </c>
      <c r="J1817" s="40">
        <f t="shared" si="87"/>
        <v>58471</v>
      </c>
      <c r="K1817" s="40">
        <v>58471</v>
      </c>
    </row>
    <row r="1818" spans="1:11" s="40" customFormat="1" x14ac:dyDescent="0.25">
      <c r="A1818" s="34" t="s">
        <v>947</v>
      </c>
      <c r="B1818" s="34" t="s">
        <v>5339</v>
      </c>
      <c r="C1818" s="34" t="s">
        <v>5340</v>
      </c>
      <c r="D1818" s="34" t="s">
        <v>5341</v>
      </c>
      <c r="E1818" s="35">
        <v>1158097</v>
      </c>
      <c r="F1818" s="36">
        <v>1158097</v>
      </c>
      <c r="G1818" s="37">
        <f t="shared" si="85"/>
        <v>81066.790000000008</v>
      </c>
      <c r="H1818" s="38">
        <f>G1818*(1-'[1]Rapport Lottstift'!$Q$6)</f>
        <v>59023.987794671142</v>
      </c>
      <c r="I1818" s="39">
        <f t="shared" si="86"/>
        <v>58433.747916724431</v>
      </c>
      <c r="J1818" s="40">
        <f t="shared" si="87"/>
        <v>58433</v>
      </c>
      <c r="K1818" s="40">
        <v>58433</v>
      </c>
    </row>
    <row r="1819" spans="1:11" s="40" customFormat="1" x14ac:dyDescent="0.25">
      <c r="A1819" s="34" t="s">
        <v>947</v>
      </c>
      <c r="B1819" s="34" t="s">
        <v>5342</v>
      </c>
      <c r="C1819" s="34" t="s">
        <v>5343</v>
      </c>
      <c r="D1819" s="34" t="s">
        <v>5344</v>
      </c>
      <c r="E1819" s="35">
        <v>1155186</v>
      </c>
      <c r="F1819" s="36">
        <v>1155186</v>
      </c>
      <c r="G1819" s="37">
        <f t="shared" si="85"/>
        <v>80863.02</v>
      </c>
      <c r="H1819" s="38">
        <f>G1819*(1-'[1]Rapport Lottstift'!$Q$6)</f>
        <v>58875.624722777946</v>
      </c>
      <c r="I1819" s="39">
        <f t="shared" si="86"/>
        <v>58286.868475550167</v>
      </c>
      <c r="J1819" s="40">
        <f t="shared" si="87"/>
        <v>58286</v>
      </c>
      <c r="K1819" s="40">
        <v>58286</v>
      </c>
    </row>
    <row r="1820" spans="1:11" s="40" customFormat="1" x14ac:dyDescent="0.25">
      <c r="A1820" s="34" t="s">
        <v>947</v>
      </c>
      <c r="B1820" s="34" t="s">
        <v>5345</v>
      </c>
      <c r="C1820" s="34" t="s">
        <v>5346</v>
      </c>
      <c r="D1820" s="34" t="s">
        <v>5347</v>
      </c>
      <c r="E1820" s="35">
        <v>1154812</v>
      </c>
      <c r="F1820" s="36">
        <v>1154812</v>
      </c>
      <c r="G1820" s="37">
        <f t="shared" si="85"/>
        <v>80836.840000000011</v>
      </c>
      <c r="H1820" s="38">
        <f>G1820*(1-'[1]Rapport Lottstift'!$Q$6)</f>
        <v>58856.563304403491</v>
      </c>
      <c r="I1820" s="39">
        <f t="shared" si="86"/>
        <v>58267.997671359459</v>
      </c>
      <c r="J1820" s="40">
        <f t="shared" si="87"/>
        <v>58267</v>
      </c>
      <c r="K1820" s="40">
        <v>58267</v>
      </c>
    </row>
    <row r="1821" spans="1:11" s="40" customFormat="1" x14ac:dyDescent="0.25">
      <c r="A1821" s="34" t="s">
        <v>947</v>
      </c>
      <c r="B1821" s="34" t="s">
        <v>5348</v>
      </c>
      <c r="C1821" s="34" t="s">
        <v>5349</v>
      </c>
      <c r="D1821" s="34" t="s">
        <v>5350</v>
      </c>
      <c r="E1821" s="35">
        <v>1154671</v>
      </c>
      <c r="F1821" s="36">
        <v>1154671</v>
      </c>
      <c r="G1821" s="37">
        <f t="shared" si="85"/>
        <v>80826.97</v>
      </c>
      <c r="H1821" s="38">
        <f>G1821*(1-'[1]Rapport Lottstift'!$Q$6)</f>
        <v>58849.377047743597</v>
      </c>
      <c r="I1821" s="39">
        <f t="shared" si="86"/>
        <v>58260.883277266163</v>
      </c>
      <c r="J1821" s="40">
        <f t="shared" si="87"/>
        <v>58260</v>
      </c>
      <c r="K1821" s="40">
        <v>58260</v>
      </c>
    </row>
    <row r="1822" spans="1:11" s="40" customFormat="1" x14ac:dyDescent="0.25">
      <c r="A1822" s="34" t="s">
        <v>947</v>
      </c>
      <c r="B1822" s="34" t="s">
        <v>5351</v>
      </c>
      <c r="C1822" s="34" t="s">
        <v>5352</v>
      </c>
      <c r="D1822" s="34" t="s">
        <v>5353</v>
      </c>
      <c r="E1822" s="35">
        <v>1153468</v>
      </c>
      <c r="F1822" s="36">
        <v>1153468</v>
      </c>
      <c r="G1822" s="37">
        <f t="shared" si="85"/>
        <v>80742.760000000009</v>
      </c>
      <c r="H1822" s="38">
        <f>G1822*(1-'[1]Rapport Lottstift'!$Q$6)</f>
        <v>58788.064517517727</v>
      </c>
      <c r="I1822" s="39">
        <f t="shared" si="86"/>
        <v>58200.183872342546</v>
      </c>
      <c r="J1822" s="40">
        <f t="shared" si="87"/>
        <v>58200</v>
      </c>
      <c r="K1822" s="40">
        <v>58200</v>
      </c>
    </row>
    <row r="1823" spans="1:11" s="40" customFormat="1" x14ac:dyDescent="0.25">
      <c r="A1823" s="34" t="s">
        <v>947</v>
      </c>
      <c r="B1823" s="34" t="s">
        <v>5354</v>
      </c>
      <c r="C1823" s="34" t="s">
        <v>5355</v>
      </c>
      <c r="D1823" s="34" t="s">
        <v>5356</v>
      </c>
      <c r="E1823" s="35">
        <v>1152338</v>
      </c>
      <c r="F1823" s="36">
        <v>1152338</v>
      </c>
      <c r="G1823" s="37">
        <f t="shared" si="85"/>
        <v>80663.66</v>
      </c>
      <c r="H1823" s="38">
        <f>G1823*(1-'[1]Rapport Lottstift'!$Q$6)</f>
        <v>58730.472531520027</v>
      </c>
      <c r="I1823" s="39">
        <f t="shared" si="86"/>
        <v>58143.167806204823</v>
      </c>
      <c r="J1823" s="40">
        <f t="shared" si="87"/>
        <v>58143</v>
      </c>
      <c r="K1823" s="40">
        <v>58143</v>
      </c>
    </row>
    <row r="1824" spans="1:11" s="40" customFormat="1" x14ac:dyDescent="0.25">
      <c r="A1824" s="34" t="s">
        <v>947</v>
      </c>
      <c r="B1824" s="34" t="s">
        <v>5357</v>
      </c>
      <c r="C1824" s="34" t="s">
        <v>5358</v>
      </c>
      <c r="D1824" s="34" t="s">
        <v>5359</v>
      </c>
      <c r="E1824" s="35">
        <v>1152000</v>
      </c>
      <c r="F1824" s="36">
        <v>1152000</v>
      </c>
      <c r="G1824" s="37">
        <f t="shared" si="85"/>
        <v>80640.000000000015</v>
      </c>
      <c r="H1824" s="38">
        <f>G1824*(1-'[1]Rapport Lottstift'!$Q$6)</f>
        <v>58713.245902080016</v>
      </c>
      <c r="I1824" s="39">
        <f t="shared" si="86"/>
        <v>58126.113443059214</v>
      </c>
      <c r="J1824" s="40">
        <f t="shared" si="87"/>
        <v>58126</v>
      </c>
      <c r="K1824" s="40">
        <v>58126</v>
      </c>
    </row>
    <row r="1825" spans="1:11" s="40" customFormat="1" x14ac:dyDescent="0.25">
      <c r="A1825" s="34" t="s">
        <v>947</v>
      </c>
      <c r="B1825" s="34" t="s">
        <v>5360</v>
      </c>
      <c r="C1825" s="34" t="s">
        <v>5361</v>
      </c>
      <c r="D1825" s="34" t="s">
        <v>5362</v>
      </c>
      <c r="E1825" s="35">
        <v>1150488</v>
      </c>
      <c r="F1825" s="36">
        <v>1150488</v>
      </c>
      <c r="G1825" s="37">
        <f t="shared" si="85"/>
        <v>80534.16</v>
      </c>
      <c r="H1825" s="38">
        <f>G1825*(1-'[1]Rapport Lottstift'!$Q$6)</f>
        <v>58636.184766833525</v>
      </c>
      <c r="I1825" s="39">
        <f t="shared" si="86"/>
        <v>58049.822919165192</v>
      </c>
      <c r="J1825" s="40">
        <f t="shared" si="87"/>
        <v>58049</v>
      </c>
      <c r="K1825" s="40">
        <v>58049</v>
      </c>
    </row>
    <row r="1826" spans="1:11" s="40" customFormat="1" x14ac:dyDescent="0.25">
      <c r="A1826" s="34" t="s">
        <v>947</v>
      </c>
      <c r="B1826" s="34" t="s">
        <v>5363</v>
      </c>
      <c r="C1826" s="34" t="s">
        <v>5364</v>
      </c>
      <c r="D1826" s="34" t="s">
        <v>5365</v>
      </c>
      <c r="E1826" s="35">
        <v>1150172</v>
      </c>
      <c r="F1826" s="36">
        <v>1150172</v>
      </c>
      <c r="G1826" s="37">
        <f t="shared" si="85"/>
        <v>80512.040000000008</v>
      </c>
      <c r="H1826" s="38">
        <f>G1826*(1-'[1]Rapport Lottstift'!$Q$6)</f>
        <v>58620.079397297886</v>
      </c>
      <c r="I1826" s="39">
        <f t="shared" si="86"/>
        <v>58033.878603324905</v>
      </c>
      <c r="J1826" s="40">
        <f t="shared" si="87"/>
        <v>58033</v>
      </c>
      <c r="K1826" s="40">
        <v>58033</v>
      </c>
    </row>
    <row r="1827" spans="1:11" s="40" customFormat="1" x14ac:dyDescent="0.25">
      <c r="A1827" s="34" t="s">
        <v>947</v>
      </c>
      <c r="B1827" s="34" t="s">
        <v>5366</v>
      </c>
      <c r="C1827" s="34" t="s">
        <v>5367</v>
      </c>
      <c r="D1827" s="34" t="s">
        <v>5368</v>
      </c>
      <c r="E1827" s="35">
        <v>1148602</v>
      </c>
      <c r="F1827" s="36">
        <v>1148602</v>
      </c>
      <c r="G1827" s="37">
        <f t="shared" si="85"/>
        <v>80402.140000000014</v>
      </c>
      <c r="H1827" s="38">
        <f>G1827*(1-'[1]Rapport Lottstift'!$Q$6)</f>
        <v>58540.062213212594</v>
      </c>
      <c r="I1827" s="39">
        <f t="shared" si="86"/>
        <v>57954.661591080468</v>
      </c>
      <c r="J1827" s="40">
        <f t="shared" si="87"/>
        <v>57954</v>
      </c>
      <c r="K1827" s="40">
        <v>57954</v>
      </c>
    </row>
    <row r="1828" spans="1:11" s="40" customFormat="1" x14ac:dyDescent="0.25">
      <c r="A1828" s="34" t="s">
        <v>947</v>
      </c>
      <c r="B1828" s="34" t="s">
        <v>5369</v>
      </c>
      <c r="C1828" s="34" t="s">
        <v>5370</v>
      </c>
      <c r="D1828" s="34" t="s">
        <v>5371</v>
      </c>
      <c r="E1828" s="35">
        <v>1148400</v>
      </c>
      <c r="F1828" s="36">
        <v>1148400</v>
      </c>
      <c r="G1828" s="37">
        <f t="shared" si="85"/>
        <v>80388.000000000015</v>
      </c>
      <c r="H1828" s="38">
        <f>G1828*(1-'[1]Rapport Lottstift'!$Q$6)</f>
        <v>58529.767008636016</v>
      </c>
      <c r="I1828" s="39">
        <f t="shared" si="86"/>
        <v>57944.469338549658</v>
      </c>
      <c r="J1828" s="40">
        <f t="shared" si="87"/>
        <v>57944</v>
      </c>
      <c r="K1828" s="40">
        <v>57944</v>
      </c>
    </row>
    <row r="1829" spans="1:11" s="40" customFormat="1" x14ac:dyDescent="0.25">
      <c r="A1829" s="34" t="s">
        <v>947</v>
      </c>
      <c r="B1829" s="34" t="s">
        <v>5372</v>
      </c>
      <c r="C1829" s="34" t="s">
        <v>5373</v>
      </c>
      <c r="D1829" s="34" t="s">
        <v>5374</v>
      </c>
      <c r="E1829" s="35">
        <v>1147875</v>
      </c>
      <c r="F1829" s="36">
        <v>1147875</v>
      </c>
      <c r="G1829" s="37">
        <f t="shared" si="85"/>
        <v>80351.250000000015</v>
      </c>
      <c r="H1829" s="38">
        <f>G1829*(1-'[1]Rapport Lottstift'!$Q$6)</f>
        <v>58503.009670008767</v>
      </c>
      <c r="I1829" s="39">
        <f t="shared" si="86"/>
        <v>57917.979573308679</v>
      </c>
      <c r="J1829" s="40">
        <f t="shared" si="87"/>
        <v>57917</v>
      </c>
      <c r="K1829" s="40">
        <v>57917</v>
      </c>
    </row>
    <row r="1830" spans="1:11" s="40" customFormat="1" x14ac:dyDescent="0.25">
      <c r="A1830" s="34" t="s">
        <v>947</v>
      </c>
      <c r="B1830" s="34" t="s">
        <v>5375</v>
      </c>
      <c r="C1830" s="34" t="s">
        <v>5376</v>
      </c>
      <c r="D1830" s="34" t="s">
        <v>5377</v>
      </c>
      <c r="E1830" s="35">
        <v>1146507</v>
      </c>
      <c r="F1830" s="36">
        <v>1146507</v>
      </c>
      <c r="G1830" s="37">
        <f t="shared" si="85"/>
        <v>80255.490000000005</v>
      </c>
      <c r="H1830" s="38">
        <f>G1830*(1-'[1]Rapport Lottstift'!$Q$6)</f>
        <v>58433.287690500038</v>
      </c>
      <c r="I1830" s="39">
        <f t="shared" si="86"/>
        <v>57848.954813595039</v>
      </c>
      <c r="J1830" s="40">
        <f t="shared" si="87"/>
        <v>57848</v>
      </c>
      <c r="K1830" s="40">
        <v>57848</v>
      </c>
    </row>
    <row r="1831" spans="1:11" s="40" customFormat="1" x14ac:dyDescent="0.25">
      <c r="A1831" s="34" t="s">
        <v>947</v>
      </c>
      <c r="B1831" s="34" t="s">
        <v>5378</v>
      </c>
      <c r="C1831" s="34" t="s">
        <v>5379</v>
      </c>
      <c r="D1831" s="34" t="s">
        <v>5380</v>
      </c>
      <c r="E1831" s="35">
        <v>1145593</v>
      </c>
      <c r="F1831" s="36">
        <v>1145593</v>
      </c>
      <c r="G1831" s="37">
        <f t="shared" si="85"/>
        <v>80191.510000000009</v>
      </c>
      <c r="H1831" s="38">
        <f>G1831*(1-'[1]Rapport Lottstift'!$Q$6)</f>
        <v>58386.70443810898</v>
      </c>
      <c r="I1831" s="39">
        <f t="shared" si="86"/>
        <v>57802.837393727888</v>
      </c>
      <c r="J1831" s="40">
        <f t="shared" si="87"/>
        <v>57802</v>
      </c>
      <c r="K1831" s="40">
        <v>57802</v>
      </c>
    </row>
    <row r="1832" spans="1:11" s="40" customFormat="1" x14ac:dyDescent="0.25">
      <c r="A1832" s="34" t="s">
        <v>947</v>
      </c>
      <c r="B1832" s="34" t="s">
        <v>5381</v>
      </c>
      <c r="C1832" s="34" t="s">
        <v>5382</v>
      </c>
      <c r="D1832" s="34" t="s">
        <v>5383</v>
      </c>
      <c r="E1832" s="35">
        <v>1143972</v>
      </c>
      <c r="F1832" s="36">
        <v>1143972</v>
      </c>
      <c r="G1832" s="37">
        <f t="shared" si="85"/>
        <v>80078.040000000008</v>
      </c>
      <c r="H1832" s="38">
        <f>G1832*(1-'[1]Rapport Lottstift'!$Q$6)</f>
        <v>58304.087969699889</v>
      </c>
      <c r="I1832" s="39">
        <f t="shared" si="86"/>
        <v>57721.047090002889</v>
      </c>
      <c r="J1832" s="40">
        <f t="shared" si="87"/>
        <v>57721</v>
      </c>
      <c r="K1832" s="40">
        <v>57721</v>
      </c>
    </row>
    <row r="1833" spans="1:11" s="40" customFormat="1" x14ac:dyDescent="0.25">
      <c r="A1833" s="34" t="s">
        <v>947</v>
      </c>
      <c r="B1833" s="34" t="s">
        <v>5384</v>
      </c>
      <c r="C1833" s="34" t="s">
        <v>5385</v>
      </c>
      <c r="D1833" s="34" t="s">
        <v>5386</v>
      </c>
      <c r="E1833" s="35">
        <v>1141722</v>
      </c>
      <c r="F1833" s="36">
        <v>1141722</v>
      </c>
      <c r="G1833" s="37">
        <f t="shared" si="85"/>
        <v>79920.540000000008</v>
      </c>
      <c r="H1833" s="38">
        <f>G1833*(1-'[1]Rapport Lottstift'!$Q$6)</f>
        <v>58189.413661297389</v>
      </c>
      <c r="I1833" s="39">
        <f t="shared" si="86"/>
        <v>57607.519524684416</v>
      </c>
      <c r="J1833" s="40">
        <f t="shared" si="87"/>
        <v>57607</v>
      </c>
      <c r="K1833" s="40">
        <v>57607</v>
      </c>
    </row>
    <row r="1834" spans="1:11" s="40" customFormat="1" x14ac:dyDescent="0.25">
      <c r="A1834" s="34" t="s">
        <v>947</v>
      </c>
      <c r="B1834" s="34" t="s">
        <v>5387</v>
      </c>
      <c r="C1834" s="34" t="s">
        <v>5388</v>
      </c>
      <c r="D1834" s="34" t="s">
        <v>5389</v>
      </c>
      <c r="E1834" s="35">
        <v>1140278</v>
      </c>
      <c r="F1834" s="36">
        <v>1140278</v>
      </c>
      <c r="G1834" s="37">
        <f t="shared" si="85"/>
        <v>79819.460000000006</v>
      </c>
      <c r="H1834" s="38">
        <f>G1834*(1-'[1]Rapport Lottstift'!$Q$6)</f>
        <v>58115.818238482629</v>
      </c>
      <c r="I1834" s="39">
        <f t="shared" si="86"/>
        <v>57534.660056097804</v>
      </c>
      <c r="J1834" s="40">
        <f t="shared" si="87"/>
        <v>57534</v>
      </c>
      <c r="K1834" s="40">
        <v>57534</v>
      </c>
    </row>
    <row r="1835" spans="1:11" s="40" customFormat="1" x14ac:dyDescent="0.25">
      <c r="A1835" s="34" t="s">
        <v>947</v>
      </c>
      <c r="B1835" s="34" t="s">
        <v>5390</v>
      </c>
      <c r="C1835" s="34" t="s">
        <v>5391</v>
      </c>
      <c r="D1835" s="34" t="s">
        <v>5392</v>
      </c>
      <c r="E1835" s="35">
        <v>1136261</v>
      </c>
      <c r="F1835" s="36">
        <v>1136261</v>
      </c>
      <c r="G1835" s="37">
        <f t="shared" si="85"/>
        <v>79538.27</v>
      </c>
      <c r="H1835" s="38">
        <f>G1835*(1-'[1]Rapport Lottstift'!$Q$6)</f>
        <v>57911.086373214697</v>
      </c>
      <c r="I1835" s="39">
        <f t="shared" si="86"/>
        <v>57331.975509482552</v>
      </c>
      <c r="J1835" s="40">
        <f t="shared" si="87"/>
        <v>57331</v>
      </c>
      <c r="K1835" s="40">
        <v>57331</v>
      </c>
    </row>
    <row r="1836" spans="1:11" s="40" customFormat="1" x14ac:dyDescent="0.25">
      <c r="A1836" s="34" t="s">
        <v>947</v>
      </c>
      <c r="B1836" s="34" t="s">
        <v>5393</v>
      </c>
      <c r="C1836" s="34" t="s">
        <v>5394</v>
      </c>
      <c r="D1836" s="34" t="s">
        <v>5395</v>
      </c>
      <c r="E1836" s="35">
        <v>1134832</v>
      </c>
      <c r="F1836" s="36">
        <v>1134832</v>
      </c>
      <c r="G1836" s="37">
        <f t="shared" si="85"/>
        <v>79438.240000000005</v>
      </c>
      <c r="H1836" s="38">
        <f>G1836*(1-'[1]Rapport Lottstift'!$Q$6)</f>
        <v>57838.255445789284</v>
      </c>
      <c r="I1836" s="39">
        <f t="shared" si="86"/>
        <v>57259.87289133139</v>
      </c>
      <c r="J1836" s="40">
        <f t="shared" si="87"/>
        <v>57259</v>
      </c>
      <c r="K1836" s="40">
        <v>57259</v>
      </c>
    </row>
    <row r="1837" spans="1:11" s="40" customFormat="1" x14ac:dyDescent="0.25">
      <c r="A1837" s="34" t="s">
        <v>947</v>
      </c>
      <c r="B1837" s="34" t="s">
        <v>5396</v>
      </c>
      <c r="C1837" s="34" t="s">
        <v>5397</v>
      </c>
      <c r="D1837" s="34" t="s">
        <v>5398</v>
      </c>
      <c r="E1837" s="35">
        <v>1132314</v>
      </c>
      <c r="F1837" s="36">
        <v>1132314</v>
      </c>
      <c r="G1837" s="37">
        <f t="shared" si="85"/>
        <v>79261.98000000001</v>
      </c>
      <c r="H1837" s="38">
        <f>G1837*(1-'[1]Rapport Lottstift'!$Q$6)</f>
        <v>57709.922153097068</v>
      </c>
      <c r="I1837" s="39">
        <f t="shared" si="86"/>
        <v>57132.822931566094</v>
      </c>
      <c r="J1837" s="40">
        <f t="shared" si="87"/>
        <v>57132</v>
      </c>
      <c r="K1837" s="40">
        <v>57132</v>
      </c>
    </row>
    <row r="1838" spans="1:11" s="40" customFormat="1" x14ac:dyDescent="0.25">
      <c r="A1838" s="34" t="s">
        <v>947</v>
      </c>
      <c r="B1838" s="34" t="s">
        <v>5399</v>
      </c>
      <c r="C1838" s="34" t="s">
        <v>5400</v>
      </c>
      <c r="D1838" s="34" t="s">
        <v>5401</v>
      </c>
      <c r="E1838" s="35">
        <v>1127562</v>
      </c>
      <c r="F1838" s="36">
        <v>1127562</v>
      </c>
      <c r="G1838" s="37">
        <f t="shared" si="85"/>
        <v>78929.340000000011</v>
      </c>
      <c r="H1838" s="38">
        <f>G1838*(1-'[1]Rapport Lottstift'!$Q$6)</f>
        <v>57467.730013750988</v>
      </c>
      <c r="I1838" s="39">
        <f t="shared" si="86"/>
        <v>56893.052713613477</v>
      </c>
      <c r="J1838" s="40">
        <f t="shared" si="87"/>
        <v>56893</v>
      </c>
      <c r="K1838" s="40">
        <v>56893</v>
      </c>
    </row>
    <row r="1839" spans="1:11" s="40" customFormat="1" x14ac:dyDescent="0.25">
      <c r="A1839" s="34" t="s">
        <v>947</v>
      </c>
      <c r="B1839" s="34" t="s">
        <v>5402</v>
      </c>
      <c r="C1839" s="34" t="s">
        <v>5403</v>
      </c>
      <c r="D1839" s="34" t="s">
        <v>5404</v>
      </c>
      <c r="E1839" s="35">
        <v>1127261</v>
      </c>
      <c r="F1839" s="36">
        <v>1127261</v>
      </c>
      <c r="G1839" s="37">
        <f t="shared" si="85"/>
        <v>78908.27</v>
      </c>
      <c r="H1839" s="38">
        <f>G1839*(1-'[1]Rapport Lottstift'!$Q$6)</f>
        <v>57452.389139604697</v>
      </c>
      <c r="I1839" s="39">
        <f t="shared" si="86"/>
        <v>56877.865248208647</v>
      </c>
      <c r="J1839" s="40">
        <f t="shared" si="87"/>
        <v>56877</v>
      </c>
      <c r="K1839" s="40">
        <v>56877</v>
      </c>
    </row>
    <row r="1840" spans="1:11" s="40" customFormat="1" x14ac:dyDescent="0.25">
      <c r="A1840" s="34" t="s">
        <v>947</v>
      </c>
      <c r="B1840" s="34" t="s">
        <v>5405</v>
      </c>
      <c r="C1840" s="34" t="s">
        <v>5406</v>
      </c>
      <c r="D1840" s="34" t="s">
        <v>5407</v>
      </c>
      <c r="E1840" s="35">
        <v>1127203</v>
      </c>
      <c r="F1840" s="36">
        <v>1127203</v>
      </c>
      <c r="G1840" s="37">
        <f t="shared" si="85"/>
        <v>78904.210000000006</v>
      </c>
      <c r="H1840" s="38">
        <f>G1840*(1-'[1]Rapport Lottstift'!$Q$6)</f>
        <v>57449.43309076588</v>
      </c>
      <c r="I1840" s="39">
        <f t="shared" si="86"/>
        <v>56874.938759858218</v>
      </c>
      <c r="J1840" s="40">
        <f t="shared" si="87"/>
        <v>56874</v>
      </c>
      <c r="K1840" s="40">
        <v>56874</v>
      </c>
    </row>
    <row r="1841" spans="1:11" s="40" customFormat="1" x14ac:dyDescent="0.25">
      <c r="A1841" s="34" t="s">
        <v>947</v>
      </c>
      <c r="B1841" s="34" t="s">
        <v>5408</v>
      </c>
      <c r="C1841" s="34" t="s">
        <v>5409</v>
      </c>
      <c r="D1841" s="34" t="s">
        <v>5410</v>
      </c>
      <c r="E1841" s="35">
        <v>1126656</v>
      </c>
      <c r="F1841" s="36">
        <v>1126656</v>
      </c>
      <c r="G1841" s="37">
        <f t="shared" si="85"/>
        <v>78865.920000000013</v>
      </c>
      <c r="H1841" s="38">
        <f>G1841*(1-'[1]Rapport Lottstift'!$Q$6)</f>
        <v>57421.554492234252</v>
      </c>
      <c r="I1841" s="39">
        <f t="shared" si="86"/>
        <v>56847.33894731191</v>
      </c>
      <c r="J1841" s="40">
        <f t="shared" si="87"/>
        <v>56847</v>
      </c>
      <c r="K1841" s="40">
        <v>56847</v>
      </c>
    </row>
    <row r="1842" spans="1:11" s="40" customFormat="1" x14ac:dyDescent="0.25">
      <c r="A1842" s="34" t="s">
        <v>947</v>
      </c>
      <c r="B1842" s="34" t="s">
        <v>5411</v>
      </c>
      <c r="C1842" s="34" t="s">
        <v>5412</v>
      </c>
      <c r="D1842" s="34" t="s">
        <v>5413</v>
      </c>
      <c r="E1842" s="35">
        <v>1126240</v>
      </c>
      <c r="F1842" s="36">
        <v>1126240</v>
      </c>
      <c r="G1842" s="37">
        <f t="shared" si="85"/>
        <v>78836.800000000003</v>
      </c>
      <c r="H1842" s="38">
        <f>G1842*(1-'[1]Rapport Lottstift'!$Q$6)</f>
        <v>57400.352486769603</v>
      </c>
      <c r="I1842" s="39">
        <f t="shared" si="86"/>
        <v>56826.348961901909</v>
      </c>
      <c r="J1842" s="40">
        <f t="shared" si="87"/>
        <v>56826</v>
      </c>
      <c r="K1842" s="40">
        <v>56826</v>
      </c>
    </row>
    <row r="1843" spans="1:11" s="40" customFormat="1" x14ac:dyDescent="0.25">
      <c r="A1843" s="34" t="s">
        <v>947</v>
      </c>
      <c r="B1843" s="34" t="s">
        <v>5414</v>
      </c>
      <c r="C1843" s="34" t="s">
        <v>5415</v>
      </c>
      <c r="D1843" s="34" t="s">
        <v>5416</v>
      </c>
      <c r="E1843" s="35">
        <v>1125476</v>
      </c>
      <c r="F1843" s="36">
        <v>1125476</v>
      </c>
      <c r="G1843" s="37">
        <f t="shared" si="85"/>
        <v>78783.320000000007</v>
      </c>
      <c r="H1843" s="38">
        <f>G1843*(1-'[1]Rapport Lottstift'!$Q$6)</f>
        <v>57361.414188272051</v>
      </c>
      <c r="I1843" s="39">
        <f t="shared" si="86"/>
        <v>56787.800046389326</v>
      </c>
      <c r="J1843" s="40">
        <f t="shared" si="87"/>
        <v>56787</v>
      </c>
      <c r="K1843" s="40">
        <v>56787</v>
      </c>
    </row>
    <row r="1844" spans="1:11" s="40" customFormat="1" x14ac:dyDescent="0.25">
      <c r="A1844" s="34" t="s">
        <v>947</v>
      </c>
      <c r="B1844" s="34" t="s">
        <v>5417</v>
      </c>
      <c r="C1844" s="34" t="s">
        <v>5418</v>
      </c>
      <c r="D1844" s="34" t="s">
        <v>5419</v>
      </c>
      <c r="E1844" s="35">
        <v>1125417</v>
      </c>
      <c r="F1844" s="36">
        <v>1125417</v>
      </c>
      <c r="G1844" s="37">
        <f t="shared" si="85"/>
        <v>78779.19</v>
      </c>
      <c r="H1844" s="38">
        <f>G1844*(1-'[1]Rapport Lottstift'!$Q$6)</f>
        <v>57358.407173073938</v>
      </c>
      <c r="I1844" s="39">
        <f t="shared" si="86"/>
        <v>56784.823101343201</v>
      </c>
      <c r="J1844" s="40">
        <f t="shared" si="87"/>
        <v>56784</v>
      </c>
      <c r="K1844" s="40">
        <v>56784</v>
      </c>
    </row>
    <row r="1845" spans="1:11" s="40" customFormat="1" x14ac:dyDescent="0.25">
      <c r="A1845" s="34" t="s">
        <v>947</v>
      </c>
      <c r="B1845" s="34" t="s">
        <v>5420</v>
      </c>
      <c r="C1845" s="34" t="s">
        <v>5421</v>
      </c>
      <c r="D1845" s="34" t="s">
        <v>5422</v>
      </c>
      <c r="E1845" s="35">
        <v>1123850</v>
      </c>
      <c r="F1845" s="36">
        <v>1123850</v>
      </c>
      <c r="G1845" s="37">
        <f t="shared" si="85"/>
        <v>78669.500000000015</v>
      </c>
      <c r="H1845" s="38">
        <f>G1845*(1-'[1]Rapport Lottstift'!$Q$6)</f>
        <v>57278.542888066513</v>
      </c>
      <c r="I1845" s="39">
        <f t="shared" si="86"/>
        <v>56705.75745918585</v>
      </c>
      <c r="J1845" s="40">
        <f t="shared" si="87"/>
        <v>56705</v>
      </c>
      <c r="K1845" s="40">
        <v>56705</v>
      </c>
    </row>
    <row r="1846" spans="1:11" s="40" customFormat="1" x14ac:dyDescent="0.25">
      <c r="A1846" s="34" t="s">
        <v>947</v>
      </c>
      <c r="B1846" s="34" t="s">
        <v>5423</v>
      </c>
      <c r="C1846" s="34" t="s">
        <v>5424</v>
      </c>
      <c r="D1846" s="34" t="s">
        <v>5425</v>
      </c>
      <c r="E1846" s="35">
        <v>1122753</v>
      </c>
      <c r="F1846" s="36">
        <v>1122753</v>
      </c>
      <c r="G1846" s="37">
        <f t="shared" si="85"/>
        <v>78592.710000000006</v>
      </c>
      <c r="H1846" s="38">
        <f>G1846*(1-'[1]Rapport Lottstift'!$Q$6)</f>
        <v>57222.632791925374</v>
      </c>
      <c r="I1846" s="39">
        <f t="shared" si="86"/>
        <v>56650.406464006119</v>
      </c>
      <c r="J1846" s="40">
        <f t="shared" si="87"/>
        <v>56650</v>
      </c>
      <c r="K1846" s="40">
        <v>56650</v>
      </c>
    </row>
    <row r="1847" spans="1:11" s="40" customFormat="1" x14ac:dyDescent="0.25">
      <c r="A1847" s="34" t="s">
        <v>947</v>
      </c>
      <c r="B1847" s="34" t="s">
        <v>5426</v>
      </c>
      <c r="C1847" s="34" t="s">
        <v>5427</v>
      </c>
      <c r="D1847" s="34" t="s">
        <v>5428</v>
      </c>
      <c r="E1847" s="35">
        <v>1121932</v>
      </c>
      <c r="F1847" s="36">
        <v>1121932</v>
      </c>
      <c r="G1847" s="37">
        <f t="shared" si="85"/>
        <v>78535.240000000005</v>
      </c>
      <c r="H1847" s="38">
        <f>G1847*(1-'[1]Rapport Lottstift'!$Q$6)</f>
        <v>57180.789410948288</v>
      </c>
      <c r="I1847" s="39">
        <f t="shared" si="86"/>
        <v>56608.981516838801</v>
      </c>
      <c r="J1847" s="40">
        <f t="shared" si="87"/>
        <v>56608</v>
      </c>
      <c r="K1847" s="40">
        <v>56608</v>
      </c>
    </row>
    <row r="1848" spans="1:11" s="40" customFormat="1" x14ac:dyDescent="0.25">
      <c r="A1848" s="34" t="s">
        <v>947</v>
      </c>
      <c r="B1848" s="34" t="s">
        <v>5429</v>
      </c>
      <c r="C1848" s="34" t="s">
        <v>5430</v>
      </c>
      <c r="D1848" s="34" t="s">
        <v>5431</v>
      </c>
      <c r="E1848" s="35">
        <v>1120195</v>
      </c>
      <c r="F1848" s="36">
        <v>1120195</v>
      </c>
      <c r="G1848" s="37">
        <f t="shared" si="85"/>
        <v>78413.650000000009</v>
      </c>
      <c r="H1848" s="38">
        <f>G1848*(1-'[1]Rapport Lottstift'!$Q$6)</f>
        <v>57092.260844861557</v>
      </c>
      <c r="I1848" s="39">
        <f t="shared" si="86"/>
        <v>56521.338236412943</v>
      </c>
      <c r="J1848" s="40">
        <f t="shared" si="87"/>
        <v>56521</v>
      </c>
      <c r="K1848" s="40">
        <v>56521</v>
      </c>
    </row>
    <row r="1849" spans="1:11" s="40" customFormat="1" x14ac:dyDescent="0.25">
      <c r="A1849" s="34" t="s">
        <v>947</v>
      </c>
      <c r="B1849" s="34" t="s">
        <v>5432</v>
      </c>
      <c r="C1849" s="34" t="s">
        <v>5433</v>
      </c>
      <c r="D1849" s="34" t="s">
        <v>5434</v>
      </c>
      <c r="E1849" s="35">
        <v>1119609</v>
      </c>
      <c r="F1849" s="36">
        <v>1119609</v>
      </c>
      <c r="G1849" s="37">
        <f t="shared" si="85"/>
        <v>78372.63</v>
      </c>
      <c r="H1849" s="38">
        <f>G1849*(1-'[1]Rapport Lottstift'!$Q$6)</f>
        <v>57062.394558317617</v>
      </c>
      <c r="I1849" s="39">
        <f t="shared" si="86"/>
        <v>56491.770612734443</v>
      </c>
      <c r="J1849" s="40">
        <f t="shared" si="87"/>
        <v>56491</v>
      </c>
      <c r="K1849" s="40">
        <v>56491</v>
      </c>
    </row>
    <row r="1850" spans="1:11" s="40" customFormat="1" x14ac:dyDescent="0.25">
      <c r="A1850" s="34" t="s">
        <v>947</v>
      </c>
      <c r="B1850" s="34" t="s">
        <v>5435</v>
      </c>
      <c r="C1850" s="34" t="s">
        <v>5436</v>
      </c>
      <c r="D1850" s="34" t="s">
        <v>5437</v>
      </c>
      <c r="E1850" s="35">
        <v>1119244</v>
      </c>
      <c r="F1850" s="36">
        <v>1119244</v>
      </c>
      <c r="G1850" s="37">
        <f t="shared" si="85"/>
        <v>78347.08</v>
      </c>
      <c r="H1850" s="38">
        <f>G1850*(1-'[1]Rapport Lottstift'!$Q$6)</f>
        <v>57043.791837176766</v>
      </c>
      <c r="I1850" s="39">
        <f t="shared" si="86"/>
        <v>56473.353918804998</v>
      </c>
      <c r="J1850" s="40">
        <f t="shared" si="87"/>
        <v>56473</v>
      </c>
      <c r="K1850" s="40">
        <v>56473</v>
      </c>
    </row>
    <row r="1851" spans="1:11" s="40" customFormat="1" x14ac:dyDescent="0.25">
      <c r="A1851" s="34" t="s">
        <v>947</v>
      </c>
      <c r="B1851" s="34" t="s">
        <v>5438</v>
      </c>
      <c r="C1851" s="34" t="s">
        <v>5439</v>
      </c>
      <c r="D1851" s="34" t="s">
        <v>5440</v>
      </c>
      <c r="E1851" s="35">
        <v>1118717</v>
      </c>
      <c r="F1851" s="36">
        <v>1118717</v>
      </c>
      <c r="G1851" s="37">
        <f t="shared" si="85"/>
        <v>78310.19</v>
      </c>
      <c r="H1851" s="38">
        <f>G1851*(1-'[1]Rapport Lottstift'!$Q$6)</f>
        <v>57016.932565830932</v>
      </c>
      <c r="I1851" s="39">
        <f t="shared" si="86"/>
        <v>56446.763240172622</v>
      </c>
      <c r="J1851" s="40">
        <f t="shared" si="87"/>
        <v>56446</v>
      </c>
      <c r="K1851" s="40">
        <v>56446</v>
      </c>
    </row>
    <row r="1852" spans="1:11" s="40" customFormat="1" x14ac:dyDescent="0.25">
      <c r="A1852" s="34" t="s">
        <v>947</v>
      </c>
      <c r="B1852" s="34" t="s">
        <v>5441</v>
      </c>
      <c r="C1852" s="34" t="s">
        <v>5442</v>
      </c>
      <c r="D1852" s="34" t="s">
        <v>5443</v>
      </c>
      <c r="E1852" s="35">
        <v>1118393</v>
      </c>
      <c r="F1852" s="36">
        <v>1118393</v>
      </c>
      <c r="G1852" s="37">
        <f t="shared" si="85"/>
        <v>78287.510000000009</v>
      </c>
      <c r="H1852" s="38">
        <f>G1852*(1-'[1]Rapport Lottstift'!$Q$6)</f>
        <v>57000.419465420979</v>
      </c>
      <c r="I1852" s="39">
        <f t="shared" si="86"/>
        <v>56430.415270766767</v>
      </c>
      <c r="J1852" s="40">
        <f t="shared" si="87"/>
        <v>56430</v>
      </c>
      <c r="K1852" s="40">
        <v>56430</v>
      </c>
    </row>
    <row r="1853" spans="1:11" s="40" customFormat="1" x14ac:dyDescent="0.25">
      <c r="A1853" s="34" t="s">
        <v>947</v>
      </c>
      <c r="B1853" s="34" t="s">
        <v>5444</v>
      </c>
      <c r="C1853" s="34" t="s">
        <v>5445</v>
      </c>
      <c r="D1853" s="34" t="s">
        <v>5446</v>
      </c>
      <c r="E1853" s="35">
        <v>1116105</v>
      </c>
      <c r="F1853" s="36">
        <v>1116105</v>
      </c>
      <c r="G1853" s="37">
        <f t="shared" si="85"/>
        <v>78127.350000000006</v>
      </c>
      <c r="H1853" s="38">
        <f>G1853*(1-'[1]Rapport Lottstift'!$Q$6)</f>
        <v>56883.808435365456</v>
      </c>
      <c r="I1853" s="39">
        <f t="shared" si="86"/>
        <v>56314.970351011798</v>
      </c>
      <c r="J1853" s="40">
        <f t="shared" si="87"/>
        <v>56314</v>
      </c>
      <c r="K1853" s="40">
        <v>56314</v>
      </c>
    </row>
    <row r="1854" spans="1:11" s="40" customFormat="1" x14ac:dyDescent="0.25">
      <c r="A1854" s="34" t="s">
        <v>947</v>
      </c>
      <c r="B1854" s="34" t="s">
        <v>5447</v>
      </c>
      <c r="C1854" s="34" t="s">
        <v>5448</v>
      </c>
      <c r="D1854" s="34" t="s">
        <v>5449</v>
      </c>
      <c r="E1854" s="35">
        <v>1114000</v>
      </c>
      <c r="F1854" s="36">
        <v>1114000</v>
      </c>
      <c r="G1854" s="37">
        <f t="shared" si="85"/>
        <v>77980.000000000015</v>
      </c>
      <c r="H1854" s="38">
        <f>G1854*(1-'[1]Rapport Lottstift'!$Q$6)</f>
        <v>56776.524249060014</v>
      </c>
      <c r="I1854" s="39">
        <f t="shared" si="86"/>
        <v>56208.759006569417</v>
      </c>
      <c r="J1854" s="40">
        <f t="shared" si="87"/>
        <v>56208</v>
      </c>
      <c r="K1854" s="40">
        <v>56208</v>
      </c>
    </row>
    <row r="1855" spans="1:11" s="40" customFormat="1" x14ac:dyDescent="0.25">
      <c r="A1855" s="34" t="s">
        <v>947</v>
      </c>
      <c r="B1855" s="34" t="s">
        <v>5450</v>
      </c>
      <c r="C1855" s="34" t="s">
        <v>5451</v>
      </c>
      <c r="D1855" s="34" t="s">
        <v>5452</v>
      </c>
      <c r="E1855" s="35">
        <v>1112561</v>
      </c>
      <c r="F1855" s="36">
        <v>1112561</v>
      </c>
      <c r="G1855" s="37">
        <f t="shared" si="85"/>
        <v>77879.27</v>
      </c>
      <c r="H1855" s="38">
        <f>G1855*(1-'[1]Rapport Lottstift'!$Q$6)</f>
        <v>56703.183658041693</v>
      </c>
      <c r="I1855" s="39">
        <f t="shared" si="86"/>
        <v>56136.151821461273</v>
      </c>
      <c r="J1855" s="40">
        <f t="shared" si="87"/>
        <v>56136</v>
      </c>
      <c r="K1855" s="40">
        <v>56136</v>
      </c>
    </row>
    <row r="1856" spans="1:11" s="40" customFormat="1" x14ac:dyDescent="0.25">
      <c r="A1856" s="34" t="s">
        <v>947</v>
      </c>
      <c r="B1856" s="34" t="s">
        <v>5453</v>
      </c>
      <c r="C1856" s="34" t="s">
        <v>5454</v>
      </c>
      <c r="D1856" s="34" t="s">
        <v>5455</v>
      </c>
      <c r="E1856" s="35">
        <v>1111959</v>
      </c>
      <c r="F1856" s="36">
        <v>1111959</v>
      </c>
      <c r="G1856" s="37">
        <f t="shared" si="85"/>
        <v>77837.13</v>
      </c>
      <c r="H1856" s="38">
        <f>G1856*(1-'[1]Rapport Lottstift'!$Q$6)</f>
        <v>56672.501909749117</v>
      </c>
      <c r="I1856" s="39">
        <f t="shared" si="86"/>
        <v>56105.776890651628</v>
      </c>
      <c r="J1856" s="40">
        <f t="shared" si="87"/>
        <v>56105</v>
      </c>
      <c r="K1856" s="40">
        <v>56105</v>
      </c>
    </row>
    <row r="1857" spans="1:11" s="40" customFormat="1" x14ac:dyDescent="0.25">
      <c r="A1857" s="34" t="s">
        <v>947</v>
      </c>
      <c r="B1857" s="34" t="s">
        <v>5456</v>
      </c>
      <c r="C1857" s="34" t="s">
        <v>5457</v>
      </c>
      <c r="D1857" s="34" t="s">
        <v>5458</v>
      </c>
      <c r="E1857" s="35">
        <v>1111798</v>
      </c>
      <c r="F1857" s="36">
        <v>1111798</v>
      </c>
      <c r="G1857" s="37">
        <f t="shared" si="85"/>
        <v>77825.86</v>
      </c>
      <c r="H1857" s="38">
        <f>G1857*(1-'[1]Rapport Lottstift'!$Q$6)</f>
        <v>56664.296325903422</v>
      </c>
      <c r="I1857" s="39">
        <f t="shared" si="86"/>
        <v>56097.653362644385</v>
      </c>
      <c r="J1857" s="40">
        <f t="shared" si="87"/>
        <v>56097</v>
      </c>
      <c r="K1857" s="40">
        <v>56097</v>
      </c>
    </row>
    <row r="1858" spans="1:11" s="40" customFormat="1" x14ac:dyDescent="0.25">
      <c r="A1858" s="34" t="s">
        <v>947</v>
      </c>
      <c r="B1858" s="34" t="s">
        <v>5459</v>
      </c>
      <c r="C1858" s="34" t="s">
        <v>5460</v>
      </c>
      <c r="D1858" s="34" t="s">
        <v>5461</v>
      </c>
      <c r="E1858" s="35">
        <v>1111398</v>
      </c>
      <c r="F1858" s="36">
        <v>1111398</v>
      </c>
      <c r="G1858" s="37">
        <f t="shared" si="85"/>
        <v>77797.86</v>
      </c>
      <c r="H1858" s="38">
        <f>G1858*(1-'[1]Rapport Lottstift'!$Q$6)</f>
        <v>56643.909782187424</v>
      </c>
      <c r="I1858" s="39">
        <f t="shared" si="86"/>
        <v>56077.470684365551</v>
      </c>
      <c r="J1858" s="40">
        <f t="shared" si="87"/>
        <v>56077</v>
      </c>
      <c r="K1858" s="40">
        <v>56077</v>
      </c>
    </row>
    <row r="1859" spans="1:11" s="40" customFormat="1" x14ac:dyDescent="0.25">
      <c r="A1859" s="34" t="s">
        <v>947</v>
      </c>
      <c r="B1859" s="34" t="s">
        <v>5462</v>
      </c>
      <c r="C1859" s="34" t="s">
        <v>5463</v>
      </c>
      <c r="D1859" s="34" t="s">
        <v>5464</v>
      </c>
      <c r="E1859" s="35">
        <v>1109073</v>
      </c>
      <c r="F1859" s="36">
        <v>1109073</v>
      </c>
      <c r="G1859" s="37">
        <f t="shared" si="85"/>
        <v>77635.11</v>
      </c>
      <c r="H1859" s="38">
        <f>G1859*(1-'[1]Rapport Lottstift'!$Q$6)</f>
        <v>56525.412996838175</v>
      </c>
      <c r="I1859" s="39">
        <f t="shared" si="86"/>
        <v>55960.158866869795</v>
      </c>
      <c r="J1859" s="40">
        <f t="shared" si="87"/>
        <v>55960</v>
      </c>
      <c r="K1859" s="40">
        <v>55960</v>
      </c>
    </row>
    <row r="1860" spans="1:11" s="40" customFormat="1" x14ac:dyDescent="0.25">
      <c r="A1860" s="34" t="s">
        <v>947</v>
      </c>
      <c r="B1860" s="34" t="s">
        <v>5465</v>
      </c>
      <c r="C1860" s="34" t="s">
        <v>5466</v>
      </c>
      <c r="D1860" s="34" t="s">
        <v>5467</v>
      </c>
      <c r="E1860" s="35">
        <v>1106999</v>
      </c>
      <c r="F1860" s="36">
        <v>1106999</v>
      </c>
      <c r="G1860" s="37">
        <f t="shared" si="85"/>
        <v>77489.930000000008</v>
      </c>
      <c r="H1860" s="38">
        <f>G1860*(1-'[1]Rapport Lottstift'!$Q$6)</f>
        <v>56419.708767670716</v>
      </c>
      <c r="I1860" s="39">
        <f t="shared" si="86"/>
        <v>55855.511679994008</v>
      </c>
      <c r="J1860" s="40">
        <f t="shared" si="87"/>
        <v>55855</v>
      </c>
      <c r="K1860" s="40">
        <v>55855</v>
      </c>
    </row>
    <row r="1861" spans="1:11" s="40" customFormat="1" x14ac:dyDescent="0.25">
      <c r="A1861" s="34" t="s">
        <v>947</v>
      </c>
      <c r="B1861" s="34" t="s">
        <v>5468</v>
      </c>
      <c r="C1861" s="34" t="s">
        <v>5469</v>
      </c>
      <c r="D1861" s="34" t="s">
        <v>5470</v>
      </c>
      <c r="E1861" s="35">
        <v>1106785</v>
      </c>
      <c r="F1861" s="36">
        <v>1106785</v>
      </c>
      <c r="G1861" s="37">
        <f t="shared" si="85"/>
        <v>77474.950000000012</v>
      </c>
      <c r="H1861" s="38">
        <f>G1861*(1-'[1]Rapport Lottstift'!$Q$6)</f>
        <v>56408.801966782659</v>
      </c>
      <c r="I1861" s="39">
        <f t="shared" si="86"/>
        <v>55844.713947114833</v>
      </c>
      <c r="J1861" s="40">
        <f t="shared" si="87"/>
        <v>55844</v>
      </c>
      <c r="K1861" s="40">
        <v>55844</v>
      </c>
    </row>
    <row r="1862" spans="1:11" s="40" customFormat="1" x14ac:dyDescent="0.25">
      <c r="A1862" s="34" t="s">
        <v>947</v>
      </c>
      <c r="B1862" s="34" t="s">
        <v>5471</v>
      </c>
      <c r="C1862" s="34" t="s">
        <v>5472</v>
      </c>
      <c r="D1862" s="34" t="s">
        <v>5473</v>
      </c>
      <c r="E1862" s="35">
        <v>1106310</v>
      </c>
      <c r="F1862" s="36">
        <v>1106310</v>
      </c>
      <c r="G1862" s="37">
        <f t="shared" ref="G1862:G1925" si="88">F1862*0.07</f>
        <v>77441.700000000012</v>
      </c>
      <c r="H1862" s="38">
        <f>G1862*(1-'[1]Rapport Lottstift'!$Q$6)</f>
        <v>56384.592946119912</v>
      </c>
      <c r="I1862" s="39">
        <f t="shared" ref="I1862:I1925" si="89">H1862*0.99</f>
        <v>55820.747016658715</v>
      </c>
      <c r="J1862" s="40">
        <f t="shared" ref="J1862:J1925" si="90">INT(I1862)</f>
        <v>55820</v>
      </c>
      <c r="K1862" s="40">
        <v>55820</v>
      </c>
    </row>
    <row r="1863" spans="1:11" s="40" customFormat="1" x14ac:dyDescent="0.25">
      <c r="A1863" s="34" t="s">
        <v>947</v>
      </c>
      <c r="B1863" s="34" t="s">
        <v>5474</v>
      </c>
      <c r="C1863" s="34" t="s">
        <v>5475</v>
      </c>
      <c r="D1863" s="34" t="s">
        <v>5476</v>
      </c>
      <c r="E1863" s="35">
        <v>1105719</v>
      </c>
      <c r="F1863" s="36">
        <v>1105719</v>
      </c>
      <c r="G1863" s="37">
        <f t="shared" si="88"/>
        <v>77400.33</v>
      </c>
      <c r="H1863" s="38">
        <f>G1863*(1-'[1]Rapport Lottstift'!$Q$6)</f>
        <v>56354.471827779511</v>
      </c>
      <c r="I1863" s="39">
        <f t="shared" si="89"/>
        <v>55790.927109501717</v>
      </c>
      <c r="J1863" s="40">
        <f t="shared" si="90"/>
        <v>55790</v>
      </c>
      <c r="K1863" s="40">
        <v>55790</v>
      </c>
    </row>
    <row r="1864" spans="1:11" s="40" customFormat="1" x14ac:dyDescent="0.25">
      <c r="A1864" s="34" t="s">
        <v>947</v>
      </c>
      <c r="B1864" s="34" t="s">
        <v>5477</v>
      </c>
      <c r="C1864" s="34" t="s">
        <v>5478</v>
      </c>
      <c r="D1864" s="34" t="s">
        <v>5479</v>
      </c>
      <c r="E1864" s="35">
        <v>1105215</v>
      </c>
      <c r="F1864" s="36">
        <v>1105215</v>
      </c>
      <c r="G1864" s="37">
        <f t="shared" si="88"/>
        <v>77365.05</v>
      </c>
      <c r="H1864" s="38">
        <f>G1864*(1-'[1]Rapport Lottstift'!$Q$6)</f>
        <v>56328.784782697352</v>
      </c>
      <c r="I1864" s="39">
        <f t="shared" si="89"/>
        <v>55765.496934870382</v>
      </c>
      <c r="J1864" s="40">
        <f t="shared" si="90"/>
        <v>55765</v>
      </c>
      <c r="K1864" s="40">
        <v>55765</v>
      </c>
    </row>
    <row r="1865" spans="1:11" s="40" customFormat="1" x14ac:dyDescent="0.25">
      <c r="A1865" s="34" t="s">
        <v>947</v>
      </c>
      <c r="B1865" s="34" t="s">
        <v>5480</v>
      </c>
      <c r="C1865" s="34" t="s">
        <v>5481</v>
      </c>
      <c r="D1865" s="34" t="s">
        <v>5482</v>
      </c>
      <c r="E1865" s="35">
        <v>1105207</v>
      </c>
      <c r="F1865" s="36">
        <v>1105207</v>
      </c>
      <c r="G1865" s="37">
        <f t="shared" si="88"/>
        <v>77364.490000000005</v>
      </c>
      <c r="H1865" s="38">
        <f>G1865*(1-'[1]Rapport Lottstift'!$Q$6)</f>
        <v>56328.377051823038</v>
      </c>
      <c r="I1865" s="39">
        <f t="shared" si="89"/>
        <v>55765.093281304806</v>
      </c>
      <c r="J1865" s="40">
        <f t="shared" si="90"/>
        <v>55765</v>
      </c>
      <c r="K1865" s="40">
        <v>55765</v>
      </c>
    </row>
    <row r="1866" spans="1:11" s="40" customFormat="1" x14ac:dyDescent="0.25">
      <c r="A1866" s="34" t="s">
        <v>947</v>
      </c>
      <c r="B1866" s="34" t="s">
        <v>5483</v>
      </c>
      <c r="C1866" s="34" t="s">
        <v>5484</v>
      </c>
      <c r="D1866" s="34" t="s">
        <v>5485</v>
      </c>
      <c r="E1866" s="35">
        <v>1104647</v>
      </c>
      <c r="F1866" s="36">
        <v>1104647</v>
      </c>
      <c r="G1866" s="37">
        <f t="shared" si="88"/>
        <v>77325.290000000008</v>
      </c>
      <c r="H1866" s="38">
        <f>G1866*(1-'[1]Rapport Lottstift'!$Q$6)</f>
        <v>56299.835890620641</v>
      </c>
      <c r="I1866" s="39">
        <f t="shared" si="89"/>
        <v>55736.837531714431</v>
      </c>
      <c r="J1866" s="40">
        <f t="shared" si="90"/>
        <v>55736</v>
      </c>
      <c r="K1866" s="40">
        <v>55736</v>
      </c>
    </row>
    <row r="1867" spans="1:11" s="40" customFormat="1" x14ac:dyDescent="0.25">
      <c r="A1867" s="34" t="s">
        <v>947</v>
      </c>
      <c r="B1867" s="34" t="s">
        <v>5486</v>
      </c>
      <c r="C1867" s="34" t="s">
        <v>5487</v>
      </c>
      <c r="D1867" s="34" t="s">
        <v>5488</v>
      </c>
      <c r="E1867" s="35">
        <v>1104131</v>
      </c>
      <c r="F1867" s="36">
        <v>1104131</v>
      </c>
      <c r="G1867" s="37">
        <f t="shared" si="88"/>
        <v>77289.170000000013</v>
      </c>
      <c r="H1867" s="38">
        <f>G1867*(1-'[1]Rapport Lottstift'!$Q$6)</f>
        <v>56273.537249227003</v>
      </c>
      <c r="I1867" s="39">
        <f t="shared" si="89"/>
        <v>55710.801876734731</v>
      </c>
      <c r="J1867" s="40">
        <f t="shared" si="90"/>
        <v>55710</v>
      </c>
      <c r="K1867" s="40">
        <v>55710</v>
      </c>
    </row>
    <row r="1868" spans="1:11" s="40" customFormat="1" x14ac:dyDescent="0.25">
      <c r="A1868" s="34" t="s">
        <v>947</v>
      </c>
      <c r="B1868" s="34" t="s">
        <v>5489</v>
      </c>
      <c r="C1868" s="34" t="s">
        <v>5490</v>
      </c>
      <c r="D1868" s="34" t="s">
        <v>5491</v>
      </c>
      <c r="E1868" s="35">
        <v>1102802</v>
      </c>
      <c r="F1868" s="36">
        <v>1102802</v>
      </c>
      <c r="G1868" s="37">
        <f t="shared" si="88"/>
        <v>77196.140000000014</v>
      </c>
      <c r="H1868" s="38">
        <f>G1868*(1-'[1]Rapport Lottstift'!$Q$6)</f>
        <v>56205.802957730593</v>
      </c>
      <c r="I1868" s="39">
        <f t="shared" si="89"/>
        <v>55643.74492815329</v>
      </c>
      <c r="J1868" s="40">
        <f t="shared" si="90"/>
        <v>55643</v>
      </c>
      <c r="K1868" s="40">
        <v>55643</v>
      </c>
    </row>
    <row r="1869" spans="1:11" s="40" customFormat="1" x14ac:dyDescent="0.25">
      <c r="A1869" s="34" t="s">
        <v>947</v>
      </c>
      <c r="B1869" s="34" t="s">
        <v>5492</v>
      </c>
      <c r="C1869" s="34" t="s">
        <v>5493</v>
      </c>
      <c r="D1869" s="34" t="s">
        <v>5494</v>
      </c>
      <c r="E1869" s="35">
        <v>1102671</v>
      </c>
      <c r="F1869" s="36">
        <v>1102671</v>
      </c>
      <c r="G1869" s="37">
        <f t="shared" si="88"/>
        <v>77186.97</v>
      </c>
      <c r="H1869" s="38">
        <f>G1869*(1-'[1]Rapport Lottstift'!$Q$6)</f>
        <v>56199.126364663593</v>
      </c>
      <c r="I1869" s="39">
        <f t="shared" si="89"/>
        <v>55637.135101016953</v>
      </c>
      <c r="J1869" s="40">
        <f t="shared" si="90"/>
        <v>55637</v>
      </c>
      <c r="K1869" s="40">
        <v>55637</v>
      </c>
    </row>
    <row r="1870" spans="1:11" s="40" customFormat="1" x14ac:dyDescent="0.25">
      <c r="A1870" s="34" t="s">
        <v>947</v>
      </c>
      <c r="B1870" s="34" t="s">
        <v>5495</v>
      </c>
      <c r="C1870" s="34" t="s">
        <v>5496</v>
      </c>
      <c r="D1870" s="34" t="s">
        <v>5497</v>
      </c>
      <c r="E1870" s="35">
        <v>1100838</v>
      </c>
      <c r="F1870" s="36">
        <v>1100838</v>
      </c>
      <c r="G1870" s="37">
        <f t="shared" si="88"/>
        <v>77058.66</v>
      </c>
      <c r="H1870" s="38">
        <f>G1870*(1-'[1]Rapport Lottstift'!$Q$6)</f>
        <v>56105.705028085024</v>
      </c>
      <c r="I1870" s="39">
        <f t="shared" si="89"/>
        <v>55544.647977804176</v>
      </c>
      <c r="J1870" s="40">
        <f t="shared" si="90"/>
        <v>55544</v>
      </c>
      <c r="K1870" s="40">
        <v>55544</v>
      </c>
    </row>
    <row r="1871" spans="1:11" s="40" customFormat="1" x14ac:dyDescent="0.25">
      <c r="A1871" s="34" t="s">
        <v>947</v>
      </c>
      <c r="B1871" s="34" t="s">
        <v>5498</v>
      </c>
      <c r="C1871" s="34" t="s">
        <v>5499</v>
      </c>
      <c r="D1871" s="34" t="s">
        <v>5500</v>
      </c>
      <c r="E1871" s="35">
        <v>1098498</v>
      </c>
      <c r="F1871" s="36">
        <v>1098498</v>
      </c>
      <c r="G1871" s="37">
        <f t="shared" si="88"/>
        <v>76894.86</v>
      </c>
      <c r="H1871" s="38">
        <f>G1871*(1-'[1]Rapport Lottstift'!$Q$6)</f>
        <v>55986.44374734642</v>
      </c>
      <c r="I1871" s="39">
        <f t="shared" si="89"/>
        <v>55426.579309872955</v>
      </c>
      <c r="J1871" s="40">
        <f t="shared" si="90"/>
        <v>55426</v>
      </c>
      <c r="K1871" s="40">
        <v>55426</v>
      </c>
    </row>
    <row r="1872" spans="1:11" s="40" customFormat="1" x14ac:dyDescent="0.25">
      <c r="A1872" s="34" t="s">
        <v>947</v>
      </c>
      <c r="B1872" s="34" t="s">
        <v>5501</v>
      </c>
      <c r="C1872" s="34" t="s">
        <v>5502</v>
      </c>
      <c r="D1872" s="34" t="s">
        <v>5503</v>
      </c>
      <c r="E1872" s="35">
        <v>1097701</v>
      </c>
      <c r="F1872" s="36">
        <v>1097701</v>
      </c>
      <c r="G1872" s="37">
        <f t="shared" si="88"/>
        <v>76839.070000000007</v>
      </c>
      <c r="H1872" s="38">
        <f>G1872*(1-'[1]Rapport Lottstift'!$Q$6)</f>
        <v>55945.823558992299</v>
      </c>
      <c r="I1872" s="39">
        <f t="shared" si="89"/>
        <v>55386.365323402373</v>
      </c>
      <c r="J1872" s="40">
        <f t="shared" si="90"/>
        <v>55386</v>
      </c>
      <c r="K1872" s="40">
        <v>55386</v>
      </c>
    </row>
    <row r="1873" spans="1:11" s="40" customFormat="1" x14ac:dyDescent="0.25">
      <c r="A1873" s="34" t="s">
        <v>947</v>
      </c>
      <c r="B1873" s="34" t="s">
        <v>5504</v>
      </c>
      <c r="C1873" s="34" t="s">
        <v>5505</v>
      </c>
      <c r="D1873" s="34" t="s">
        <v>5506</v>
      </c>
      <c r="E1873" s="35">
        <v>1096527</v>
      </c>
      <c r="F1873" s="36">
        <v>1096527</v>
      </c>
      <c r="G1873" s="37">
        <f t="shared" si="88"/>
        <v>76756.890000000014</v>
      </c>
      <c r="H1873" s="38">
        <f>G1873*(1-'[1]Rapport Lottstift'!$Q$6)</f>
        <v>55885.98905318584</v>
      </c>
      <c r="I1873" s="39">
        <f t="shared" si="89"/>
        <v>55327.129162653982</v>
      </c>
      <c r="J1873" s="40">
        <f t="shared" si="90"/>
        <v>55327</v>
      </c>
      <c r="K1873" s="40">
        <v>55327</v>
      </c>
    </row>
    <row r="1874" spans="1:11" s="40" customFormat="1" x14ac:dyDescent="0.25">
      <c r="A1874" s="34" t="s">
        <v>947</v>
      </c>
      <c r="B1874" s="34" t="s">
        <v>5507</v>
      </c>
      <c r="C1874" s="34" t="s">
        <v>5508</v>
      </c>
      <c r="D1874" s="34" t="s">
        <v>5509</v>
      </c>
      <c r="E1874" s="35">
        <v>1094437</v>
      </c>
      <c r="F1874" s="36">
        <v>1094437</v>
      </c>
      <c r="G1874" s="37">
        <f t="shared" si="88"/>
        <v>76610.590000000011</v>
      </c>
      <c r="H1874" s="38">
        <f>G1874*(1-'[1]Rapport Lottstift'!$Q$6)</f>
        <v>55779.469362269738</v>
      </c>
      <c r="I1874" s="39">
        <f t="shared" si="89"/>
        <v>55221.674668647043</v>
      </c>
      <c r="J1874" s="40">
        <f t="shared" si="90"/>
        <v>55221</v>
      </c>
      <c r="K1874" s="40">
        <v>55221</v>
      </c>
    </row>
    <row r="1875" spans="1:11" s="40" customFormat="1" x14ac:dyDescent="0.25">
      <c r="A1875" s="34" t="s">
        <v>947</v>
      </c>
      <c r="B1875" s="34" t="s">
        <v>5510</v>
      </c>
      <c r="C1875" s="34" t="s">
        <v>5511</v>
      </c>
      <c r="D1875" s="34" t="s">
        <v>5512</v>
      </c>
      <c r="E1875" s="35">
        <v>1092739</v>
      </c>
      <c r="F1875" s="36">
        <v>1092739</v>
      </c>
      <c r="G1875" s="37">
        <f t="shared" si="88"/>
        <v>76491.73000000001</v>
      </c>
      <c r="H1875" s="38">
        <f>G1875*(1-'[1]Rapport Lottstift'!$Q$6)</f>
        <v>55692.928484195319</v>
      </c>
      <c r="I1875" s="39">
        <f t="shared" si="89"/>
        <v>55135.999199353362</v>
      </c>
      <c r="J1875" s="40">
        <f t="shared" si="90"/>
        <v>55135</v>
      </c>
      <c r="K1875" s="40">
        <v>55135</v>
      </c>
    </row>
    <row r="1876" spans="1:11" s="40" customFormat="1" x14ac:dyDescent="0.25">
      <c r="A1876" s="34" t="s">
        <v>947</v>
      </c>
      <c r="B1876" s="34" t="s">
        <v>5513</v>
      </c>
      <c r="C1876" s="34" t="s">
        <v>5514</v>
      </c>
      <c r="D1876" s="34" t="s">
        <v>5515</v>
      </c>
      <c r="E1876" s="35">
        <v>1091024</v>
      </c>
      <c r="F1876" s="36">
        <v>1091024</v>
      </c>
      <c r="G1876" s="37">
        <f t="shared" si="88"/>
        <v>76371.680000000008</v>
      </c>
      <c r="H1876" s="38">
        <f>G1876*(1-'[1]Rapport Lottstift'!$Q$6)</f>
        <v>55605.521178012968</v>
      </c>
      <c r="I1876" s="39">
        <f t="shared" si="89"/>
        <v>55049.465966232841</v>
      </c>
      <c r="J1876" s="40">
        <f t="shared" si="90"/>
        <v>55049</v>
      </c>
      <c r="K1876" s="40">
        <v>55049</v>
      </c>
    </row>
    <row r="1877" spans="1:11" s="40" customFormat="1" x14ac:dyDescent="0.25">
      <c r="A1877" s="34" t="s">
        <v>947</v>
      </c>
      <c r="B1877" s="34" t="s">
        <v>5516</v>
      </c>
      <c r="C1877" s="34" t="s">
        <v>5517</v>
      </c>
      <c r="D1877" s="34" t="s">
        <v>5518</v>
      </c>
      <c r="E1877" s="35">
        <v>1089507</v>
      </c>
      <c r="F1877" s="36">
        <v>1089507</v>
      </c>
      <c r="G1877" s="37">
        <f t="shared" si="88"/>
        <v>76265.490000000005</v>
      </c>
      <c r="H1877" s="38">
        <f>G1877*(1-'[1]Rapport Lottstift'!$Q$6)</f>
        <v>55528.205210970038</v>
      </c>
      <c r="I1877" s="39">
        <f t="shared" si="89"/>
        <v>54972.923158860336</v>
      </c>
      <c r="J1877" s="40">
        <f t="shared" si="90"/>
        <v>54972</v>
      </c>
      <c r="K1877" s="40">
        <v>54972</v>
      </c>
    </row>
    <row r="1878" spans="1:11" s="40" customFormat="1" x14ac:dyDescent="0.25">
      <c r="A1878" s="34" t="s">
        <v>947</v>
      </c>
      <c r="B1878" s="34" t="s">
        <v>5519</v>
      </c>
      <c r="C1878" s="34" t="s">
        <v>5520</v>
      </c>
      <c r="D1878" s="34" t="s">
        <v>5521</v>
      </c>
      <c r="E1878" s="35">
        <v>1087170</v>
      </c>
      <c r="F1878" s="36">
        <v>1087170</v>
      </c>
      <c r="G1878" s="37">
        <f t="shared" si="88"/>
        <v>76101.900000000009</v>
      </c>
      <c r="H1878" s="38">
        <f>G1878*(1-'[1]Rapport Lottstift'!$Q$6)</f>
        <v>55409.09682930931</v>
      </c>
      <c r="I1878" s="39">
        <f t="shared" si="89"/>
        <v>54855.005861016216</v>
      </c>
      <c r="J1878" s="40">
        <f t="shared" si="90"/>
        <v>54855</v>
      </c>
      <c r="K1878" s="40">
        <v>54855</v>
      </c>
    </row>
    <row r="1879" spans="1:11" s="40" customFormat="1" x14ac:dyDescent="0.25">
      <c r="A1879" s="34" t="s">
        <v>947</v>
      </c>
      <c r="B1879" s="34" t="s">
        <v>5522</v>
      </c>
      <c r="C1879" s="34" t="s">
        <v>5523</v>
      </c>
      <c r="D1879" s="34" t="s">
        <v>5524</v>
      </c>
      <c r="E1879" s="35">
        <v>1086769</v>
      </c>
      <c r="F1879" s="36">
        <v>1086769</v>
      </c>
      <c r="G1879" s="37">
        <f t="shared" si="88"/>
        <v>76073.83</v>
      </c>
      <c r="H1879" s="38">
        <f>G1879*(1-'[1]Rapport Lottstift'!$Q$6)</f>
        <v>55388.659319234015</v>
      </c>
      <c r="I1879" s="39">
        <f t="shared" si="89"/>
        <v>54834.772726041672</v>
      </c>
      <c r="J1879" s="40">
        <f t="shared" si="90"/>
        <v>54834</v>
      </c>
      <c r="K1879" s="40">
        <v>54834</v>
      </c>
    </row>
    <row r="1880" spans="1:11" s="40" customFormat="1" x14ac:dyDescent="0.25">
      <c r="A1880" s="34" t="s">
        <v>947</v>
      </c>
      <c r="B1880" s="34" t="s">
        <v>5525</v>
      </c>
      <c r="C1880" s="34" t="s">
        <v>5526</v>
      </c>
      <c r="D1880" s="34" t="s">
        <v>5527</v>
      </c>
      <c r="E1880" s="35">
        <v>1085466</v>
      </c>
      <c r="F1880" s="36">
        <v>1085466</v>
      </c>
      <c r="G1880" s="37">
        <f t="shared" si="88"/>
        <v>75982.62000000001</v>
      </c>
      <c r="H1880" s="38">
        <f>G1880*(1-'[1]Rapport Lottstift'!$Q$6)</f>
        <v>55322.250153079149</v>
      </c>
      <c r="I1880" s="39">
        <f t="shared" si="89"/>
        <v>54769.027651548357</v>
      </c>
      <c r="J1880" s="40">
        <f t="shared" si="90"/>
        <v>54769</v>
      </c>
      <c r="K1880" s="40">
        <v>54769</v>
      </c>
    </row>
    <row r="1881" spans="1:11" s="40" customFormat="1" x14ac:dyDescent="0.25">
      <c r="A1881" s="34" t="s">
        <v>947</v>
      </c>
      <c r="B1881" s="34" t="s">
        <v>5528</v>
      </c>
      <c r="C1881" s="34" t="s">
        <v>5529</v>
      </c>
      <c r="D1881" s="34" t="s">
        <v>5530</v>
      </c>
      <c r="E1881" s="35">
        <v>1085037</v>
      </c>
      <c r="F1881" s="36">
        <v>1085037</v>
      </c>
      <c r="G1881" s="37">
        <f t="shared" si="88"/>
        <v>75952.590000000011</v>
      </c>
      <c r="H1881" s="38">
        <f>G1881*(1-'[1]Rapport Lottstift'!$Q$6)</f>
        <v>55300.385584943739</v>
      </c>
      <c r="I1881" s="39">
        <f t="shared" si="89"/>
        <v>54747.381729094304</v>
      </c>
      <c r="J1881" s="40">
        <f t="shared" si="90"/>
        <v>54747</v>
      </c>
      <c r="K1881" s="40">
        <v>54747</v>
      </c>
    </row>
    <row r="1882" spans="1:11" s="40" customFormat="1" x14ac:dyDescent="0.25">
      <c r="A1882" s="34" t="s">
        <v>947</v>
      </c>
      <c r="B1882" s="34" t="s">
        <v>5531</v>
      </c>
      <c r="C1882" s="34" t="s">
        <v>5532</v>
      </c>
      <c r="D1882" s="34" t="s">
        <v>5533</v>
      </c>
      <c r="E1882" s="35">
        <v>1083305</v>
      </c>
      <c r="F1882" s="36">
        <v>1083305</v>
      </c>
      <c r="G1882" s="37">
        <f t="shared" si="88"/>
        <v>75831.350000000006</v>
      </c>
      <c r="H1882" s="38">
        <f>G1882*(1-'[1]Rapport Lottstift'!$Q$6)</f>
        <v>55212.111850653455</v>
      </c>
      <c r="I1882" s="39">
        <f t="shared" si="89"/>
        <v>54659.990732146922</v>
      </c>
      <c r="J1882" s="40">
        <f t="shared" si="90"/>
        <v>54659</v>
      </c>
      <c r="K1882" s="40">
        <v>54659</v>
      </c>
    </row>
    <row r="1883" spans="1:11" s="40" customFormat="1" x14ac:dyDescent="0.25">
      <c r="A1883" s="34" t="s">
        <v>947</v>
      </c>
      <c r="B1883" s="34" t="s">
        <v>5534</v>
      </c>
      <c r="C1883" s="34" t="s">
        <v>5535</v>
      </c>
      <c r="D1883" s="34" t="s">
        <v>5536</v>
      </c>
      <c r="E1883" s="35">
        <v>1082251</v>
      </c>
      <c r="F1883" s="36">
        <v>1082251</v>
      </c>
      <c r="G1883" s="37">
        <f t="shared" si="88"/>
        <v>75757.570000000007</v>
      </c>
      <c r="H1883" s="38">
        <f>G1883*(1-'[1]Rapport Lottstift'!$Q$6)</f>
        <v>55158.3933079618</v>
      </c>
      <c r="I1883" s="39">
        <f t="shared" si="89"/>
        <v>54606.809374882185</v>
      </c>
      <c r="J1883" s="40">
        <f t="shared" si="90"/>
        <v>54606</v>
      </c>
      <c r="K1883" s="40">
        <v>54606</v>
      </c>
    </row>
    <row r="1884" spans="1:11" s="40" customFormat="1" x14ac:dyDescent="0.25">
      <c r="A1884" s="34" t="s">
        <v>947</v>
      </c>
      <c r="B1884" s="34" t="s">
        <v>5537</v>
      </c>
      <c r="C1884" s="34" t="s">
        <v>5538</v>
      </c>
      <c r="D1884" s="34" t="s">
        <v>5539</v>
      </c>
      <c r="E1884" s="35">
        <v>1082247</v>
      </c>
      <c r="F1884" s="36">
        <v>1082247</v>
      </c>
      <c r="G1884" s="37">
        <f t="shared" si="88"/>
        <v>75757.290000000008</v>
      </c>
      <c r="H1884" s="38">
        <f>G1884*(1-'[1]Rapport Lottstift'!$Q$6)</f>
        <v>55158.189442524636</v>
      </c>
      <c r="I1884" s="39">
        <f t="shared" si="89"/>
        <v>54606.60754809939</v>
      </c>
      <c r="J1884" s="40">
        <f t="shared" si="90"/>
        <v>54606</v>
      </c>
      <c r="K1884" s="40">
        <v>54606</v>
      </c>
    </row>
    <row r="1885" spans="1:11" s="40" customFormat="1" x14ac:dyDescent="0.25">
      <c r="A1885" s="34" t="s">
        <v>947</v>
      </c>
      <c r="B1885" s="34" t="s">
        <v>5540</v>
      </c>
      <c r="C1885" s="34" t="s">
        <v>5541</v>
      </c>
      <c r="D1885" s="34" t="s">
        <v>5542</v>
      </c>
      <c r="E1885" s="35">
        <v>1081461</v>
      </c>
      <c r="F1885" s="36">
        <v>1081461</v>
      </c>
      <c r="G1885" s="37">
        <f t="shared" si="88"/>
        <v>75702.27</v>
      </c>
      <c r="H1885" s="38">
        <f>G1885*(1-'[1]Rapport Lottstift'!$Q$6)</f>
        <v>55118.129884122696</v>
      </c>
      <c r="I1885" s="39">
        <f t="shared" si="89"/>
        <v>54566.948585281469</v>
      </c>
      <c r="J1885" s="40">
        <f t="shared" si="90"/>
        <v>54566</v>
      </c>
      <c r="K1885" s="40">
        <v>54566</v>
      </c>
    </row>
    <row r="1886" spans="1:11" s="40" customFormat="1" x14ac:dyDescent="0.25">
      <c r="A1886" s="34" t="s">
        <v>947</v>
      </c>
      <c r="B1886" s="34" t="s">
        <v>5543</v>
      </c>
      <c r="C1886" s="34" t="s">
        <v>5544</v>
      </c>
      <c r="D1886" s="34" t="s">
        <v>5545</v>
      </c>
      <c r="E1886" s="35">
        <v>1080608</v>
      </c>
      <c r="F1886" s="36">
        <v>1080608</v>
      </c>
      <c r="G1886" s="37">
        <f t="shared" si="88"/>
        <v>75642.560000000012</v>
      </c>
      <c r="H1886" s="38">
        <f>G1886*(1-'[1]Rapport Lottstift'!$Q$6)</f>
        <v>55074.65557964833</v>
      </c>
      <c r="I1886" s="39">
        <f t="shared" si="89"/>
        <v>54523.909023851847</v>
      </c>
      <c r="J1886" s="40">
        <f t="shared" si="90"/>
        <v>54523</v>
      </c>
      <c r="K1886" s="40">
        <v>54523</v>
      </c>
    </row>
    <row r="1887" spans="1:11" s="40" customFormat="1" x14ac:dyDescent="0.25">
      <c r="A1887" s="34" t="s">
        <v>947</v>
      </c>
      <c r="B1887" s="34" t="s">
        <v>5546</v>
      </c>
      <c r="C1887" s="34" t="s">
        <v>5547</v>
      </c>
      <c r="D1887" s="34" t="s">
        <v>5548</v>
      </c>
      <c r="E1887" s="35">
        <v>1078675</v>
      </c>
      <c r="F1887" s="36">
        <v>1078675</v>
      </c>
      <c r="G1887" s="37">
        <f t="shared" si="88"/>
        <v>75507.25</v>
      </c>
      <c r="H1887" s="38">
        <f>G1887*(1-'[1]Rapport Lottstift'!$Q$6)</f>
        <v>54976.13760714075</v>
      </c>
      <c r="I1887" s="39">
        <f t="shared" si="89"/>
        <v>54426.376231069342</v>
      </c>
      <c r="J1887" s="40">
        <f t="shared" si="90"/>
        <v>54426</v>
      </c>
      <c r="K1887" s="40">
        <v>54426</v>
      </c>
    </row>
    <row r="1888" spans="1:11" s="40" customFormat="1" x14ac:dyDescent="0.25">
      <c r="A1888" s="34" t="s">
        <v>947</v>
      </c>
      <c r="B1888" s="34" t="s">
        <v>5549</v>
      </c>
      <c r="C1888" s="34" t="s">
        <v>5550</v>
      </c>
      <c r="D1888" s="34" t="s">
        <v>5551</v>
      </c>
      <c r="E1888" s="35">
        <v>1078369</v>
      </c>
      <c r="F1888" s="36">
        <v>1078369</v>
      </c>
      <c r="G1888" s="37">
        <f t="shared" si="88"/>
        <v>75485.83</v>
      </c>
      <c r="H1888" s="38">
        <f>G1888*(1-'[1]Rapport Lottstift'!$Q$6)</f>
        <v>54960.541901198012</v>
      </c>
      <c r="I1888" s="39">
        <f t="shared" si="89"/>
        <v>54410.936482186029</v>
      </c>
      <c r="J1888" s="40">
        <f t="shared" si="90"/>
        <v>54410</v>
      </c>
      <c r="K1888" s="40">
        <v>54410</v>
      </c>
    </row>
    <row r="1889" spans="1:11" s="40" customFormat="1" x14ac:dyDescent="0.25">
      <c r="A1889" s="34" t="s">
        <v>947</v>
      </c>
      <c r="B1889" s="34" t="s">
        <v>5552</v>
      </c>
      <c r="C1889" s="34" t="s">
        <v>5553</v>
      </c>
      <c r="D1889" s="34" t="s">
        <v>5554</v>
      </c>
      <c r="E1889" s="35">
        <v>1078132</v>
      </c>
      <c r="F1889" s="36">
        <v>1078132</v>
      </c>
      <c r="G1889" s="37">
        <f t="shared" si="88"/>
        <v>75469.240000000005</v>
      </c>
      <c r="H1889" s="38">
        <f>G1889*(1-'[1]Rapport Lottstift'!$Q$6)</f>
        <v>54948.462874046287</v>
      </c>
      <c r="I1889" s="39">
        <f t="shared" si="89"/>
        <v>54398.978245305821</v>
      </c>
      <c r="J1889" s="40">
        <f t="shared" si="90"/>
        <v>54398</v>
      </c>
      <c r="K1889" s="40">
        <v>54398</v>
      </c>
    </row>
    <row r="1890" spans="1:11" s="40" customFormat="1" x14ac:dyDescent="0.25">
      <c r="A1890" s="34" t="s">
        <v>947</v>
      </c>
      <c r="B1890" s="34" t="s">
        <v>5555</v>
      </c>
      <c r="C1890" s="34" t="s">
        <v>5556</v>
      </c>
      <c r="D1890" s="34" t="s">
        <v>5557</v>
      </c>
      <c r="E1890" s="35">
        <v>1077939</v>
      </c>
      <c r="F1890" s="36">
        <v>1077939</v>
      </c>
      <c r="G1890" s="37">
        <f t="shared" si="88"/>
        <v>75455.73000000001</v>
      </c>
      <c r="H1890" s="38">
        <f>G1890*(1-'[1]Rapport Lottstift'!$Q$6)</f>
        <v>54938.62636670332</v>
      </c>
      <c r="I1890" s="39">
        <f t="shared" si="89"/>
        <v>54389.240103036289</v>
      </c>
      <c r="J1890" s="40">
        <f t="shared" si="90"/>
        <v>54389</v>
      </c>
      <c r="K1890" s="40">
        <v>54389</v>
      </c>
    </row>
    <row r="1891" spans="1:11" s="40" customFormat="1" x14ac:dyDescent="0.25">
      <c r="A1891" s="34" t="s">
        <v>947</v>
      </c>
      <c r="B1891" s="34" t="s">
        <v>5558</v>
      </c>
      <c r="C1891" s="34" t="s">
        <v>5559</v>
      </c>
      <c r="D1891" s="34" t="s">
        <v>5560</v>
      </c>
      <c r="E1891" s="35">
        <v>1077750</v>
      </c>
      <c r="F1891" s="36">
        <v>1077750</v>
      </c>
      <c r="G1891" s="37">
        <f t="shared" si="88"/>
        <v>75442.5</v>
      </c>
      <c r="H1891" s="38">
        <f>G1891*(1-'[1]Rapport Lottstift'!$Q$6)</f>
        <v>54928.993724797503</v>
      </c>
      <c r="I1891" s="39">
        <f t="shared" si="89"/>
        <v>54379.70378754953</v>
      </c>
      <c r="J1891" s="40">
        <f t="shared" si="90"/>
        <v>54379</v>
      </c>
      <c r="K1891" s="40">
        <v>54379</v>
      </c>
    </row>
    <row r="1892" spans="1:11" s="40" customFormat="1" x14ac:dyDescent="0.25">
      <c r="A1892" s="34" t="s">
        <v>947</v>
      </c>
      <c r="B1892" s="34" t="s">
        <v>5561</v>
      </c>
      <c r="C1892" s="34" t="s">
        <v>5562</v>
      </c>
      <c r="D1892" s="34" t="s">
        <v>5563</v>
      </c>
      <c r="E1892" s="35">
        <v>1077744</v>
      </c>
      <c r="F1892" s="36">
        <v>1077744</v>
      </c>
      <c r="G1892" s="37">
        <f t="shared" si="88"/>
        <v>75442.080000000002</v>
      </c>
      <c r="H1892" s="38">
        <f>G1892*(1-'[1]Rapport Lottstift'!$Q$6)</f>
        <v>54928.687926641767</v>
      </c>
      <c r="I1892" s="39">
        <f t="shared" si="89"/>
        <v>54379.401047375351</v>
      </c>
      <c r="J1892" s="40">
        <f t="shared" si="90"/>
        <v>54379</v>
      </c>
      <c r="K1892" s="40">
        <v>54379</v>
      </c>
    </row>
    <row r="1893" spans="1:11" s="40" customFormat="1" x14ac:dyDescent="0.25">
      <c r="A1893" s="34" t="s">
        <v>947</v>
      </c>
      <c r="B1893" s="34" t="s">
        <v>5564</v>
      </c>
      <c r="C1893" s="34" t="s">
        <v>5565</v>
      </c>
      <c r="D1893" s="34" t="s">
        <v>5566</v>
      </c>
      <c r="E1893" s="35">
        <v>1075116</v>
      </c>
      <c r="F1893" s="36">
        <v>1075116</v>
      </c>
      <c r="G1893" s="37">
        <f t="shared" si="88"/>
        <v>75258.12000000001</v>
      </c>
      <c r="H1893" s="38">
        <f>G1893*(1-'[1]Rapport Lottstift'!$Q$6)</f>
        <v>54794.748334427648</v>
      </c>
      <c r="I1893" s="39">
        <f t="shared" si="89"/>
        <v>54246.800851083368</v>
      </c>
      <c r="J1893" s="40">
        <f t="shared" si="90"/>
        <v>54246</v>
      </c>
      <c r="K1893" s="40">
        <v>54246</v>
      </c>
    </row>
    <row r="1894" spans="1:11" s="40" customFormat="1" x14ac:dyDescent="0.25">
      <c r="A1894" s="34" t="s">
        <v>947</v>
      </c>
      <c r="B1894" s="34" t="s">
        <v>5567</v>
      </c>
      <c r="C1894" s="34" t="s">
        <v>5568</v>
      </c>
      <c r="D1894" s="34" t="s">
        <v>5569</v>
      </c>
      <c r="E1894" s="35">
        <v>1074441</v>
      </c>
      <c r="F1894" s="36">
        <v>1074441</v>
      </c>
      <c r="G1894" s="37">
        <f t="shared" si="88"/>
        <v>75210.87000000001</v>
      </c>
      <c r="H1894" s="38">
        <f>G1894*(1-'[1]Rapport Lottstift'!$Q$6)</f>
        <v>54760.346041906902</v>
      </c>
      <c r="I1894" s="39">
        <f t="shared" si="89"/>
        <v>54212.74258148783</v>
      </c>
      <c r="J1894" s="40">
        <f t="shared" si="90"/>
        <v>54212</v>
      </c>
      <c r="K1894" s="40">
        <v>54212</v>
      </c>
    </row>
    <row r="1895" spans="1:11" s="40" customFormat="1" x14ac:dyDescent="0.25">
      <c r="A1895" s="34" t="s">
        <v>947</v>
      </c>
      <c r="B1895" s="34" t="s">
        <v>5570</v>
      </c>
      <c r="C1895" s="34" t="s">
        <v>5571</v>
      </c>
      <c r="D1895" s="34" t="s">
        <v>5572</v>
      </c>
      <c r="E1895" s="35">
        <v>1073087</v>
      </c>
      <c r="F1895" s="36">
        <v>1073087</v>
      </c>
      <c r="G1895" s="37">
        <f t="shared" si="88"/>
        <v>75116.090000000011</v>
      </c>
      <c r="H1895" s="38">
        <f>G1895*(1-'[1]Rapport Lottstift'!$Q$6)</f>
        <v>54691.337591428244</v>
      </c>
      <c r="I1895" s="39">
        <f t="shared" si="89"/>
        <v>54144.424215513958</v>
      </c>
      <c r="J1895" s="40">
        <f t="shared" si="90"/>
        <v>54144</v>
      </c>
      <c r="K1895" s="40">
        <v>54144</v>
      </c>
    </row>
    <row r="1896" spans="1:11" s="40" customFormat="1" x14ac:dyDescent="0.25">
      <c r="A1896" s="34" t="s">
        <v>947</v>
      </c>
      <c r="B1896" s="34" t="s">
        <v>5573</v>
      </c>
      <c r="C1896" s="34" t="s">
        <v>5574</v>
      </c>
      <c r="D1896" s="34" t="s">
        <v>5575</v>
      </c>
      <c r="E1896" s="35">
        <v>1073079</v>
      </c>
      <c r="F1896" s="36">
        <v>1073079</v>
      </c>
      <c r="G1896" s="37">
        <f t="shared" si="88"/>
        <v>75115.530000000013</v>
      </c>
      <c r="H1896" s="38">
        <f>G1896*(1-'[1]Rapport Lottstift'!$Q$6)</f>
        <v>54690.929860553922</v>
      </c>
      <c r="I1896" s="39">
        <f t="shared" si="89"/>
        <v>54144.020561948382</v>
      </c>
      <c r="J1896" s="40">
        <f t="shared" si="90"/>
        <v>54144</v>
      </c>
      <c r="K1896" s="40">
        <v>54144</v>
      </c>
    </row>
    <row r="1897" spans="1:11" s="40" customFormat="1" x14ac:dyDescent="0.25">
      <c r="A1897" s="34" t="s">
        <v>947</v>
      </c>
      <c r="B1897" s="34" t="s">
        <v>5576</v>
      </c>
      <c r="C1897" s="34" t="s">
        <v>5577</v>
      </c>
      <c r="D1897" s="34" t="s">
        <v>5578</v>
      </c>
      <c r="E1897" s="35">
        <v>1073000</v>
      </c>
      <c r="F1897" s="36">
        <v>1073000</v>
      </c>
      <c r="G1897" s="37">
        <f t="shared" si="88"/>
        <v>75110</v>
      </c>
      <c r="H1897" s="38">
        <f>G1897*(1-'[1]Rapport Lottstift'!$Q$6)</f>
        <v>54686.903518170002</v>
      </c>
      <c r="I1897" s="39">
        <f t="shared" si="89"/>
        <v>54140.034482988303</v>
      </c>
      <c r="J1897" s="40">
        <f t="shared" si="90"/>
        <v>54140</v>
      </c>
      <c r="K1897" s="40">
        <v>54140</v>
      </c>
    </row>
    <row r="1898" spans="1:11" s="40" customFormat="1" x14ac:dyDescent="0.25">
      <c r="A1898" s="34" t="s">
        <v>947</v>
      </c>
      <c r="B1898" s="34" t="s">
        <v>5579</v>
      </c>
      <c r="C1898" s="34" t="s">
        <v>5580</v>
      </c>
      <c r="D1898" s="34" t="s">
        <v>5581</v>
      </c>
      <c r="E1898" s="35">
        <v>1072939</v>
      </c>
      <c r="F1898" s="36">
        <v>1072939</v>
      </c>
      <c r="G1898" s="37">
        <f t="shared" si="88"/>
        <v>75105.73000000001</v>
      </c>
      <c r="H1898" s="38">
        <f>G1898*(1-'[1]Rapport Lottstift'!$Q$6)</f>
        <v>54683.794570253318</v>
      </c>
      <c r="I1898" s="39">
        <f t="shared" si="89"/>
        <v>54136.956624550781</v>
      </c>
      <c r="J1898" s="40">
        <f t="shared" si="90"/>
        <v>54136</v>
      </c>
      <c r="K1898" s="40">
        <v>54136</v>
      </c>
    </row>
    <row r="1899" spans="1:11" s="40" customFormat="1" x14ac:dyDescent="0.25">
      <c r="A1899" s="34" t="s">
        <v>947</v>
      </c>
      <c r="B1899" s="34" t="s">
        <v>5582</v>
      </c>
      <c r="C1899" s="34" t="s">
        <v>5583</v>
      </c>
      <c r="D1899" s="34" t="s">
        <v>5584</v>
      </c>
      <c r="E1899" s="35">
        <v>1072089</v>
      </c>
      <c r="F1899" s="36">
        <v>1072089</v>
      </c>
      <c r="G1899" s="37">
        <f t="shared" si="88"/>
        <v>75046.23000000001</v>
      </c>
      <c r="H1899" s="38">
        <f>G1899*(1-'[1]Rapport Lottstift'!$Q$6)</f>
        <v>54640.473164856819</v>
      </c>
      <c r="I1899" s="39">
        <f t="shared" si="89"/>
        <v>54094.068433208253</v>
      </c>
      <c r="J1899" s="40">
        <f t="shared" si="90"/>
        <v>54094</v>
      </c>
      <c r="K1899" s="40">
        <v>54094</v>
      </c>
    </row>
    <row r="1900" spans="1:11" s="40" customFormat="1" x14ac:dyDescent="0.25">
      <c r="A1900" s="34" t="s">
        <v>947</v>
      </c>
      <c r="B1900" s="34" t="s">
        <v>5585</v>
      </c>
      <c r="C1900" s="34" t="s">
        <v>5586</v>
      </c>
      <c r="D1900" s="34" t="s">
        <v>5587</v>
      </c>
      <c r="E1900" s="35">
        <v>1070502</v>
      </c>
      <c r="F1900" s="36">
        <v>1070502</v>
      </c>
      <c r="G1900" s="37">
        <f t="shared" si="88"/>
        <v>74935.140000000014</v>
      </c>
      <c r="H1900" s="38">
        <f>G1900*(1-'[1]Rapport Lottstift'!$Q$6)</f>
        <v>54559.589552663594</v>
      </c>
      <c r="I1900" s="39">
        <f t="shared" si="89"/>
        <v>54013.993657136954</v>
      </c>
      <c r="J1900" s="40">
        <f t="shared" si="90"/>
        <v>54013</v>
      </c>
      <c r="K1900" s="40">
        <v>54013</v>
      </c>
    </row>
    <row r="1901" spans="1:11" s="40" customFormat="1" x14ac:dyDescent="0.25">
      <c r="A1901" s="34" t="s">
        <v>947</v>
      </c>
      <c r="B1901" s="34" t="s">
        <v>5588</v>
      </c>
      <c r="C1901" s="34" t="s">
        <v>5589</v>
      </c>
      <c r="D1901" s="34" t="s">
        <v>5590</v>
      </c>
      <c r="E1901" s="35">
        <v>1066427</v>
      </c>
      <c r="F1901" s="36">
        <v>1066427</v>
      </c>
      <c r="G1901" s="37">
        <f t="shared" si="88"/>
        <v>74649.890000000014</v>
      </c>
      <c r="H1901" s="38">
        <f>G1901*(1-'[1]Rapport Lottstift'!$Q$6)</f>
        <v>54351.901638556847</v>
      </c>
      <c r="I1901" s="39">
        <f t="shared" si="89"/>
        <v>53808.382622171281</v>
      </c>
      <c r="J1901" s="40">
        <f t="shared" si="90"/>
        <v>53808</v>
      </c>
      <c r="K1901" s="40">
        <v>53808</v>
      </c>
    </row>
    <row r="1902" spans="1:11" s="40" customFormat="1" x14ac:dyDescent="0.25">
      <c r="A1902" s="34" t="s">
        <v>947</v>
      </c>
      <c r="B1902" s="34" t="s">
        <v>5591</v>
      </c>
      <c r="C1902" s="34" t="s">
        <v>5592</v>
      </c>
      <c r="D1902" s="34" t="s">
        <v>5593</v>
      </c>
      <c r="E1902" s="35">
        <v>1064555</v>
      </c>
      <c r="F1902" s="36">
        <v>1064555</v>
      </c>
      <c r="G1902" s="37">
        <f t="shared" si="88"/>
        <v>74518.850000000006</v>
      </c>
      <c r="H1902" s="38">
        <f>G1902*(1-'[1]Rapport Lottstift'!$Q$6)</f>
        <v>54256.492613965958</v>
      </c>
      <c r="I1902" s="39">
        <f t="shared" si="89"/>
        <v>53713.927687826297</v>
      </c>
      <c r="J1902" s="40">
        <f t="shared" si="90"/>
        <v>53713</v>
      </c>
      <c r="K1902" s="40">
        <v>53713</v>
      </c>
    </row>
    <row r="1903" spans="1:11" s="40" customFormat="1" x14ac:dyDescent="0.25">
      <c r="A1903" s="34" t="s">
        <v>947</v>
      </c>
      <c r="B1903" s="34" t="s">
        <v>5594</v>
      </c>
      <c r="C1903" s="34" t="s">
        <v>5595</v>
      </c>
      <c r="D1903" s="34" t="s">
        <v>5596</v>
      </c>
      <c r="E1903" s="35">
        <v>1064000</v>
      </c>
      <c r="F1903" s="36">
        <v>1064000</v>
      </c>
      <c r="G1903" s="37">
        <f t="shared" si="88"/>
        <v>74480</v>
      </c>
      <c r="H1903" s="38">
        <f>G1903*(1-'[1]Rapport Lottstift'!$Q$6)</f>
        <v>54228.206284560001</v>
      </c>
      <c r="I1903" s="39">
        <f t="shared" si="89"/>
        <v>53685.924221714398</v>
      </c>
      <c r="J1903" s="40">
        <f t="shared" si="90"/>
        <v>53685</v>
      </c>
      <c r="K1903" s="40">
        <v>53685</v>
      </c>
    </row>
    <row r="1904" spans="1:11" s="40" customFormat="1" x14ac:dyDescent="0.25">
      <c r="A1904" s="34" t="s">
        <v>947</v>
      </c>
      <c r="B1904" s="34" t="s">
        <v>5597</v>
      </c>
      <c r="C1904" s="34" t="s">
        <v>5598</v>
      </c>
      <c r="D1904" s="34" t="s">
        <v>5599</v>
      </c>
      <c r="E1904" s="35">
        <v>1063154</v>
      </c>
      <c r="F1904" s="36">
        <v>1063154</v>
      </c>
      <c r="G1904" s="37">
        <f t="shared" si="88"/>
        <v>74420.780000000013</v>
      </c>
      <c r="H1904" s="38">
        <f>G1904*(1-'[1]Rapport Lottstift'!$Q$6)</f>
        <v>54185.088744600675</v>
      </c>
      <c r="I1904" s="39">
        <f t="shared" si="89"/>
        <v>53643.237857154665</v>
      </c>
      <c r="J1904" s="40">
        <f t="shared" si="90"/>
        <v>53643</v>
      </c>
      <c r="K1904" s="40">
        <v>53643</v>
      </c>
    </row>
    <row r="1905" spans="1:11" s="40" customFormat="1" x14ac:dyDescent="0.25">
      <c r="A1905" s="34" t="s">
        <v>947</v>
      </c>
      <c r="B1905" s="34" t="s">
        <v>5600</v>
      </c>
      <c r="C1905" s="34" t="s">
        <v>5601</v>
      </c>
      <c r="D1905" s="34" t="s">
        <v>5602</v>
      </c>
      <c r="E1905" s="35">
        <v>1062947</v>
      </c>
      <c r="F1905" s="36">
        <v>1062947</v>
      </c>
      <c r="G1905" s="37">
        <f t="shared" si="88"/>
        <v>74406.290000000008</v>
      </c>
      <c r="H1905" s="38">
        <f>G1905*(1-'[1]Rapport Lottstift'!$Q$6)</f>
        <v>54174.538708227636</v>
      </c>
      <c r="I1905" s="39">
        <f t="shared" si="89"/>
        <v>53632.793321145356</v>
      </c>
      <c r="J1905" s="40">
        <f t="shared" si="90"/>
        <v>53632</v>
      </c>
      <c r="K1905" s="40">
        <v>53632</v>
      </c>
    </row>
    <row r="1906" spans="1:11" s="40" customFormat="1" x14ac:dyDescent="0.25">
      <c r="A1906" s="34" t="s">
        <v>947</v>
      </c>
      <c r="B1906" s="34" t="s">
        <v>5603</v>
      </c>
      <c r="C1906" s="34" t="s">
        <v>5604</v>
      </c>
      <c r="D1906" s="34" t="s">
        <v>5605</v>
      </c>
      <c r="E1906" s="35">
        <v>1062890</v>
      </c>
      <c r="F1906" s="36">
        <v>1062890</v>
      </c>
      <c r="G1906" s="37">
        <f t="shared" si="88"/>
        <v>74402.3</v>
      </c>
      <c r="H1906" s="38">
        <f>G1906*(1-'[1]Rapport Lottstift'!$Q$6)</f>
        <v>54171.633625748102</v>
      </c>
      <c r="I1906" s="39">
        <f t="shared" si="89"/>
        <v>53629.917289490622</v>
      </c>
      <c r="J1906" s="40">
        <f t="shared" si="90"/>
        <v>53629</v>
      </c>
      <c r="K1906" s="40">
        <v>53629</v>
      </c>
    </row>
    <row r="1907" spans="1:11" s="40" customFormat="1" x14ac:dyDescent="0.25">
      <c r="A1907" s="34" t="s">
        <v>947</v>
      </c>
      <c r="B1907" s="34" t="s">
        <v>5606</v>
      </c>
      <c r="C1907" s="34" t="s">
        <v>5607</v>
      </c>
      <c r="D1907" s="34" t="s">
        <v>5608</v>
      </c>
      <c r="E1907" s="35">
        <v>1062551</v>
      </c>
      <c r="F1907" s="36">
        <v>1062551</v>
      </c>
      <c r="G1907" s="37">
        <f t="shared" si="88"/>
        <v>74378.570000000007</v>
      </c>
      <c r="H1907" s="38">
        <f>G1907*(1-'[1]Rapport Lottstift'!$Q$6)</f>
        <v>54154.356029948802</v>
      </c>
      <c r="I1907" s="39">
        <f t="shared" si="89"/>
        <v>53612.812469649311</v>
      </c>
      <c r="J1907" s="40">
        <f t="shared" si="90"/>
        <v>53612</v>
      </c>
      <c r="K1907" s="40">
        <v>53612</v>
      </c>
    </row>
    <row r="1908" spans="1:11" s="40" customFormat="1" x14ac:dyDescent="0.25">
      <c r="A1908" s="34" t="s">
        <v>947</v>
      </c>
      <c r="B1908" s="34" t="s">
        <v>5609</v>
      </c>
      <c r="C1908" s="34" t="s">
        <v>5610</v>
      </c>
      <c r="D1908" s="34" t="s">
        <v>5611</v>
      </c>
      <c r="E1908" s="35">
        <v>1060578</v>
      </c>
      <c r="F1908" s="36">
        <v>1060578</v>
      </c>
      <c r="G1908" s="37">
        <f t="shared" si="88"/>
        <v>74240.460000000006</v>
      </c>
      <c r="H1908" s="38">
        <f>G1908*(1-'[1]Rapport Lottstift'!$Q$6)</f>
        <v>54053.799403069628</v>
      </c>
      <c r="I1908" s="39">
        <f t="shared" si="89"/>
        <v>53513.261409038932</v>
      </c>
      <c r="J1908" s="40">
        <f t="shared" si="90"/>
        <v>53513</v>
      </c>
      <c r="K1908" s="40">
        <v>53513</v>
      </c>
    </row>
    <row r="1909" spans="1:11" s="40" customFormat="1" x14ac:dyDescent="0.25">
      <c r="A1909" s="34" t="s">
        <v>947</v>
      </c>
      <c r="B1909" s="34" t="s">
        <v>5612</v>
      </c>
      <c r="C1909" s="34" t="s">
        <v>5613</v>
      </c>
      <c r="D1909" s="34" t="s">
        <v>5614</v>
      </c>
      <c r="E1909" s="35">
        <v>1059070</v>
      </c>
      <c r="F1909" s="36">
        <v>1059070</v>
      </c>
      <c r="G1909" s="37">
        <f t="shared" si="88"/>
        <v>74134.900000000009</v>
      </c>
      <c r="H1909" s="38">
        <f>G1909*(1-'[1]Rapport Lottstift'!$Q$6)</f>
        <v>53976.942133260309</v>
      </c>
      <c r="I1909" s="39">
        <f t="shared" si="89"/>
        <v>53437.172711927706</v>
      </c>
      <c r="J1909" s="40">
        <f t="shared" si="90"/>
        <v>53437</v>
      </c>
      <c r="K1909" s="40">
        <v>53437</v>
      </c>
    </row>
    <row r="1910" spans="1:11" s="40" customFormat="1" x14ac:dyDescent="0.25">
      <c r="A1910" s="34" t="s">
        <v>947</v>
      </c>
      <c r="B1910" s="34" t="s">
        <v>5615</v>
      </c>
      <c r="C1910" s="34" t="s">
        <v>5616</v>
      </c>
      <c r="D1910" s="34" t="s">
        <v>5617</v>
      </c>
      <c r="E1910" s="35">
        <v>1058696</v>
      </c>
      <c r="F1910" s="36">
        <v>1058696</v>
      </c>
      <c r="G1910" s="37">
        <f t="shared" si="88"/>
        <v>74108.72</v>
      </c>
      <c r="H1910" s="38">
        <f>G1910*(1-'[1]Rapport Lottstift'!$Q$6)</f>
        <v>53957.880714885847</v>
      </c>
      <c r="I1910" s="39">
        <f t="shared" si="89"/>
        <v>53418.30190773699</v>
      </c>
      <c r="J1910" s="40">
        <f t="shared" si="90"/>
        <v>53418</v>
      </c>
      <c r="K1910" s="40">
        <v>53418</v>
      </c>
    </row>
    <row r="1911" spans="1:11" s="40" customFormat="1" x14ac:dyDescent="0.25">
      <c r="A1911" s="34" t="s">
        <v>947</v>
      </c>
      <c r="B1911" s="34" t="s">
        <v>5618</v>
      </c>
      <c r="C1911" s="34" t="s">
        <v>5619</v>
      </c>
      <c r="D1911" s="34" t="s">
        <v>5620</v>
      </c>
      <c r="E1911" s="35">
        <v>1056296</v>
      </c>
      <c r="F1911" s="36">
        <v>1056296</v>
      </c>
      <c r="G1911" s="37">
        <f t="shared" si="88"/>
        <v>73940.72</v>
      </c>
      <c r="H1911" s="38">
        <f>G1911*(1-'[1]Rapport Lottstift'!$Q$6)</f>
        <v>53835.561452589842</v>
      </c>
      <c r="I1911" s="39">
        <f t="shared" si="89"/>
        <v>53297.205838063943</v>
      </c>
      <c r="J1911" s="40">
        <f t="shared" si="90"/>
        <v>53297</v>
      </c>
      <c r="K1911" s="40">
        <v>53297</v>
      </c>
    </row>
    <row r="1912" spans="1:11" s="40" customFormat="1" x14ac:dyDescent="0.25">
      <c r="A1912" s="34" t="s">
        <v>947</v>
      </c>
      <c r="B1912" s="34" t="s">
        <v>5621</v>
      </c>
      <c r="C1912" s="34" t="s">
        <v>5622</v>
      </c>
      <c r="D1912" s="34" t="s">
        <v>5623</v>
      </c>
      <c r="E1912" s="35">
        <v>1054835</v>
      </c>
      <c r="F1912" s="36">
        <v>1054835</v>
      </c>
      <c r="G1912" s="37">
        <f t="shared" si="88"/>
        <v>73838.450000000012</v>
      </c>
      <c r="H1912" s="38">
        <f>G1912*(1-'[1]Rapport Lottstift'!$Q$6)</f>
        <v>53761.099601667163</v>
      </c>
      <c r="I1912" s="39">
        <f t="shared" si="89"/>
        <v>53223.488605650491</v>
      </c>
      <c r="J1912" s="40">
        <f t="shared" si="90"/>
        <v>53223</v>
      </c>
      <c r="K1912" s="40">
        <v>53223</v>
      </c>
    </row>
    <row r="1913" spans="1:11" s="40" customFormat="1" x14ac:dyDescent="0.25">
      <c r="A1913" s="34" t="s">
        <v>947</v>
      </c>
      <c r="B1913" s="34" t="s">
        <v>5624</v>
      </c>
      <c r="C1913" s="34" t="s">
        <v>5625</v>
      </c>
      <c r="D1913" s="34" t="s">
        <v>5626</v>
      </c>
      <c r="E1913" s="35">
        <v>1054694</v>
      </c>
      <c r="F1913" s="36">
        <v>1054694</v>
      </c>
      <c r="G1913" s="37">
        <f t="shared" si="88"/>
        <v>73828.58</v>
      </c>
      <c r="H1913" s="38">
        <f>G1913*(1-'[1]Rapport Lottstift'!$Q$6)</f>
        <v>53753.913345007262</v>
      </c>
      <c r="I1913" s="39">
        <f t="shared" si="89"/>
        <v>53216.374211557188</v>
      </c>
      <c r="J1913" s="40">
        <f t="shared" si="90"/>
        <v>53216</v>
      </c>
      <c r="K1913" s="40">
        <v>53216</v>
      </c>
    </row>
    <row r="1914" spans="1:11" s="40" customFormat="1" x14ac:dyDescent="0.25">
      <c r="A1914" s="34" t="s">
        <v>947</v>
      </c>
      <c r="B1914" s="34" t="s">
        <v>5627</v>
      </c>
      <c r="C1914" s="34" t="s">
        <v>5628</v>
      </c>
      <c r="D1914" s="34" t="s">
        <v>5629</v>
      </c>
      <c r="E1914" s="35">
        <v>1052891</v>
      </c>
      <c r="F1914" s="36">
        <v>1052891</v>
      </c>
      <c r="G1914" s="37">
        <f t="shared" si="88"/>
        <v>73702.37000000001</v>
      </c>
      <c r="H1914" s="38">
        <f>G1914*(1-'[1]Rapport Lottstift'!$Q$6)</f>
        <v>53662.020999207401</v>
      </c>
      <c r="I1914" s="39">
        <f t="shared" si="89"/>
        <v>53125.400789215324</v>
      </c>
      <c r="J1914" s="40">
        <f t="shared" si="90"/>
        <v>53125</v>
      </c>
      <c r="K1914" s="40">
        <v>53125</v>
      </c>
    </row>
    <row r="1915" spans="1:11" s="40" customFormat="1" x14ac:dyDescent="0.25">
      <c r="A1915" s="34" t="s">
        <v>947</v>
      </c>
      <c r="B1915" s="34" t="s">
        <v>5630</v>
      </c>
      <c r="C1915" s="34" t="s">
        <v>5631</v>
      </c>
      <c r="D1915" s="34" t="s">
        <v>5632</v>
      </c>
      <c r="E1915" s="35">
        <v>1052851</v>
      </c>
      <c r="F1915" s="36">
        <v>1052851</v>
      </c>
      <c r="G1915" s="37">
        <f t="shared" si="88"/>
        <v>73699.570000000007</v>
      </c>
      <c r="H1915" s="38">
        <f>G1915*(1-'[1]Rapport Lottstift'!$Q$6)</f>
        <v>53659.9823448358</v>
      </c>
      <c r="I1915" s="39">
        <f t="shared" si="89"/>
        <v>53123.382521387444</v>
      </c>
      <c r="J1915" s="40">
        <f t="shared" si="90"/>
        <v>53123</v>
      </c>
      <c r="K1915" s="40">
        <v>53123</v>
      </c>
    </row>
    <row r="1916" spans="1:11" s="40" customFormat="1" x14ac:dyDescent="0.25">
      <c r="A1916" s="34" t="s">
        <v>947</v>
      </c>
      <c r="B1916" s="34" t="s">
        <v>5633</v>
      </c>
      <c r="C1916" s="34" t="s">
        <v>5634</v>
      </c>
      <c r="D1916" s="34" t="s">
        <v>5635</v>
      </c>
      <c r="E1916" s="35">
        <v>1051771</v>
      </c>
      <c r="F1916" s="36">
        <v>1051771</v>
      </c>
      <c r="G1916" s="37">
        <f t="shared" si="88"/>
        <v>73623.97</v>
      </c>
      <c r="H1916" s="38">
        <f>G1916*(1-'[1]Rapport Lottstift'!$Q$6)</f>
        <v>53604.938676802594</v>
      </c>
      <c r="I1916" s="39">
        <f t="shared" si="89"/>
        <v>53068.889290034567</v>
      </c>
      <c r="J1916" s="40">
        <f t="shared" si="90"/>
        <v>53068</v>
      </c>
      <c r="K1916" s="40">
        <v>53068</v>
      </c>
    </row>
    <row r="1917" spans="1:11" s="40" customFormat="1" x14ac:dyDescent="0.25">
      <c r="A1917" s="34" t="s">
        <v>947</v>
      </c>
      <c r="B1917" s="34" t="s">
        <v>5636</v>
      </c>
      <c r="C1917" s="34" t="s">
        <v>5637</v>
      </c>
      <c r="D1917" s="34" t="s">
        <v>5638</v>
      </c>
      <c r="E1917" s="35">
        <v>1051428</v>
      </c>
      <c r="F1917" s="36">
        <v>1051428</v>
      </c>
      <c r="G1917" s="37">
        <f t="shared" si="88"/>
        <v>73599.960000000006</v>
      </c>
      <c r="H1917" s="38">
        <f>G1917*(1-'[1]Rapport Lottstift'!$Q$6)</f>
        <v>53587.45721556613</v>
      </c>
      <c r="I1917" s="39">
        <f t="shared" si="89"/>
        <v>53051.582643410467</v>
      </c>
      <c r="J1917" s="40">
        <f t="shared" si="90"/>
        <v>53051</v>
      </c>
      <c r="K1917" s="40">
        <v>53051</v>
      </c>
    </row>
    <row r="1918" spans="1:11" s="40" customFormat="1" x14ac:dyDescent="0.25">
      <c r="A1918" s="34" t="s">
        <v>947</v>
      </c>
      <c r="B1918" s="34" t="s">
        <v>5639</v>
      </c>
      <c r="C1918" s="34" t="s">
        <v>5640</v>
      </c>
      <c r="D1918" s="34" t="s">
        <v>5641</v>
      </c>
      <c r="E1918" s="35">
        <v>1051421</v>
      </c>
      <c r="F1918" s="36">
        <v>1051421</v>
      </c>
      <c r="G1918" s="37">
        <f t="shared" si="88"/>
        <v>73599.47</v>
      </c>
      <c r="H1918" s="38">
        <f>G1918*(1-'[1]Rapport Lottstift'!$Q$6)</f>
        <v>53587.100451051097</v>
      </c>
      <c r="I1918" s="39">
        <f t="shared" si="89"/>
        <v>53051.229446540587</v>
      </c>
      <c r="J1918" s="40">
        <f t="shared" si="90"/>
        <v>53051</v>
      </c>
      <c r="K1918" s="40">
        <v>53051</v>
      </c>
    </row>
    <row r="1919" spans="1:11" s="40" customFormat="1" x14ac:dyDescent="0.25">
      <c r="A1919" s="34" t="s">
        <v>947</v>
      </c>
      <c r="B1919" s="34" t="s">
        <v>5642</v>
      </c>
      <c r="C1919" s="34" t="s">
        <v>5643</v>
      </c>
      <c r="D1919" s="34" t="s">
        <v>5644</v>
      </c>
      <c r="E1919" s="35">
        <v>1050369</v>
      </c>
      <c r="F1919" s="36">
        <v>1050369</v>
      </c>
      <c r="G1919" s="37">
        <f t="shared" si="88"/>
        <v>73525.83</v>
      </c>
      <c r="H1919" s="38">
        <f>G1919*(1-'[1]Rapport Lottstift'!$Q$6)</f>
        <v>53533.483841078014</v>
      </c>
      <c r="I1919" s="39">
        <f t="shared" si="89"/>
        <v>52998.149002667233</v>
      </c>
      <c r="J1919" s="40">
        <f t="shared" si="90"/>
        <v>52998</v>
      </c>
      <c r="K1919" s="40">
        <v>52998</v>
      </c>
    </row>
    <row r="1920" spans="1:11" s="40" customFormat="1" x14ac:dyDescent="0.25">
      <c r="A1920" s="34" t="s">
        <v>947</v>
      </c>
      <c r="B1920" s="34" t="s">
        <v>5645</v>
      </c>
      <c r="C1920" s="34" t="s">
        <v>5646</v>
      </c>
      <c r="D1920" s="34" t="s">
        <v>5647</v>
      </c>
      <c r="E1920" s="35">
        <v>1049832</v>
      </c>
      <c r="F1920" s="36">
        <v>1049832</v>
      </c>
      <c r="G1920" s="37">
        <f t="shared" si="88"/>
        <v>73488.240000000005</v>
      </c>
      <c r="H1920" s="38">
        <f>G1920*(1-'[1]Rapport Lottstift'!$Q$6)</f>
        <v>53506.114906139286</v>
      </c>
      <c r="I1920" s="39">
        <f t="shared" si="89"/>
        <v>52971.053757077891</v>
      </c>
      <c r="J1920" s="40">
        <f t="shared" si="90"/>
        <v>52971</v>
      </c>
      <c r="K1920" s="40">
        <v>52971</v>
      </c>
    </row>
    <row r="1921" spans="1:11" s="40" customFormat="1" x14ac:dyDescent="0.25">
      <c r="A1921" s="34" t="s">
        <v>947</v>
      </c>
      <c r="B1921" s="34" t="s">
        <v>5648</v>
      </c>
      <c r="C1921" s="34" t="s">
        <v>5649</v>
      </c>
      <c r="D1921" s="34" t="s">
        <v>5650</v>
      </c>
      <c r="E1921" s="35">
        <v>1047500</v>
      </c>
      <c r="F1921" s="36">
        <v>1047500</v>
      </c>
      <c r="G1921" s="37">
        <f t="shared" si="88"/>
        <v>73325</v>
      </c>
      <c r="H1921" s="38">
        <f>G1921*(1-'[1]Rapport Lottstift'!$Q$6)</f>
        <v>53387.261356275005</v>
      </c>
      <c r="I1921" s="39">
        <f t="shared" si="89"/>
        <v>52853.388742712254</v>
      </c>
      <c r="J1921" s="40">
        <f t="shared" si="90"/>
        <v>52853</v>
      </c>
      <c r="K1921" s="40">
        <v>52853</v>
      </c>
    </row>
    <row r="1922" spans="1:11" s="40" customFormat="1" x14ac:dyDescent="0.25">
      <c r="A1922" s="34" t="s">
        <v>947</v>
      </c>
      <c r="B1922" s="34" t="s">
        <v>5651</v>
      </c>
      <c r="C1922" s="34" t="s">
        <v>5652</v>
      </c>
      <c r="D1922" s="34" t="s">
        <v>5653</v>
      </c>
      <c r="E1922" s="35">
        <v>1045111</v>
      </c>
      <c r="F1922" s="36">
        <v>1045111</v>
      </c>
      <c r="G1922" s="37">
        <f t="shared" si="88"/>
        <v>73157.77</v>
      </c>
      <c r="H1922" s="38">
        <f>G1922*(1-'[1]Rapport Lottstift'!$Q$6)</f>
        <v>53265.502723931197</v>
      </c>
      <c r="I1922" s="39">
        <f t="shared" si="89"/>
        <v>52732.847696691882</v>
      </c>
      <c r="J1922" s="40">
        <f t="shared" si="90"/>
        <v>52732</v>
      </c>
      <c r="K1922" s="40">
        <v>52732</v>
      </c>
    </row>
    <row r="1923" spans="1:11" s="40" customFormat="1" x14ac:dyDescent="0.25">
      <c r="A1923" s="34" t="s">
        <v>947</v>
      </c>
      <c r="B1923" s="34" t="s">
        <v>5654</v>
      </c>
      <c r="C1923" s="34" t="s">
        <v>5655</v>
      </c>
      <c r="D1923" s="34" t="s">
        <v>5656</v>
      </c>
      <c r="E1923" s="35">
        <v>1044838</v>
      </c>
      <c r="F1923" s="36">
        <v>1044838</v>
      </c>
      <c r="G1923" s="37">
        <f t="shared" si="88"/>
        <v>73138.66</v>
      </c>
      <c r="H1923" s="38">
        <f>G1923*(1-'[1]Rapport Lottstift'!$Q$6)</f>
        <v>53251.588907845027</v>
      </c>
      <c r="I1923" s="39">
        <f t="shared" si="89"/>
        <v>52719.073018766576</v>
      </c>
      <c r="J1923" s="40">
        <f t="shared" si="90"/>
        <v>52719</v>
      </c>
      <c r="K1923" s="40">
        <v>52719</v>
      </c>
    </row>
    <row r="1924" spans="1:11" s="40" customFormat="1" x14ac:dyDescent="0.25">
      <c r="A1924" s="34" t="s">
        <v>947</v>
      </c>
      <c r="B1924" s="34" t="s">
        <v>5657</v>
      </c>
      <c r="C1924" s="34" t="s">
        <v>5658</v>
      </c>
      <c r="D1924" s="34" t="s">
        <v>5659</v>
      </c>
      <c r="E1924" s="35">
        <v>1044653</v>
      </c>
      <c r="F1924" s="36">
        <v>1044653</v>
      </c>
      <c r="G1924" s="37">
        <f t="shared" si="88"/>
        <v>73125.710000000006</v>
      </c>
      <c r="H1924" s="38">
        <f>G1924*(1-'[1]Rapport Lottstift'!$Q$6)</f>
        <v>53242.160131376375</v>
      </c>
      <c r="I1924" s="39">
        <f t="shared" si="89"/>
        <v>52709.738530062612</v>
      </c>
      <c r="J1924" s="40">
        <f t="shared" si="90"/>
        <v>52709</v>
      </c>
      <c r="K1924" s="40">
        <v>52709</v>
      </c>
    </row>
    <row r="1925" spans="1:11" s="40" customFormat="1" x14ac:dyDescent="0.25">
      <c r="A1925" s="34" t="s">
        <v>947</v>
      </c>
      <c r="B1925" s="34" t="s">
        <v>5660</v>
      </c>
      <c r="C1925" s="34" t="s">
        <v>5661</v>
      </c>
      <c r="D1925" s="34" t="s">
        <v>5662</v>
      </c>
      <c r="E1925" s="35">
        <v>1044212</v>
      </c>
      <c r="F1925" s="36">
        <v>1044212</v>
      </c>
      <c r="G1925" s="37">
        <f t="shared" si="88"/>
        <v>73094.840000000011</v>
      </c>
      <c r="H1925" s="38">
        <f>G1925*(1-'[1]Rapport Lottstift'!$Q$6)</f>
        <v>53219.683966929493</v>
      </c>
      <c r="I1925" s="39">
        <f t="shared" si="89"/>
        <v>52687.487127260196</v>
      </c>
      <c r="J1925" s="40">
        <f t="shared" si="90"/>
        <v>52687</v>
      </c>
      <c r="K1925" s="40">
        <v>52687</v>
      </c>
    </row>
    <row r="1926" spans="1:11" s="40" customFormat="1" x14ac:dyDescent="0.25">
      <c r="A1926" s="34" t="s">
        <v>947</v>
      </c>
      <c r="B1926" s="34" t="s">
        <v>5663</v>
      </c>
      <c r="C1926" s="34" t="s">
        <v>5664</v>
      </c>
      <c r="D1926" s="34" t="s">
        <v>5665</v>
      </c>
      <c r="E1926" s="35">
        <v>0</v>
      </c>
      <c r="F1926" s="36">
        <v>0</v>
      </c>
      <c r="G1926" s="37">
        <f t="shared" ref="G1926:G1989" si="91">F1926*0.07</f>
        <v>0</v>
      </c>
      <c r="H1926" s="38">
        <f>G1926*(1-'[1]Rapport Lottstift'!$Q$6)</f>
        <v>0</v>
      </c>
      <c r="I1926" s="39">
        <f t="shared" ref="I1926:I1989" si="92">H1926*0.99</f>
        <v>0</v>
      </c>
      <c r="J1926" s="40">
        <f t="shared" ref="J1926:J1989" si="93">INT(I1926)</f>
        <v>0</v>
      </c>
      <c r="K1926" s="40">
        <v>0</v>
      </c>
    </row>
    <row r="1927" spans="1:11" s="40" customFormat="1" x14ac:dyDescent="0.25">
      <c r="A1927" s="34" t="s">
        <v>947</v>
      </c>
      <c r="B1927" s="34" t="s">
        <v>5666</v>
      </c>
      <c r="C1927" s="34" t="s">
        <v>5667</v>
      </c>
      <c r="D1927" s="34" t="s">
        <v>5668</v>
      </c>
      <c r="E1927" s="35">
        <v>1043497</v>
      </c>
      <c r="F1927" s="36">
        <v>1043497</v>
      </c>
      <c r="G1927" s="37">
        <f t="shared" si="91"/>
        <v>73044.790000000008</v>
      </c>
      <c r="H1927" s="38">
        <f>G1927*(1-'[1]Rapport Lottstift'!$Q$6)</f>
        <v>53183.243020037138</v>
      </c>
      <c r="I1927" s="39">
        <f t="shared" si="92"/>
        <v>52651.410589836763</v>
      </c>
      <c r="J1927" s="40">
        <f t="shared" si="93"/>
        <v>52651</v>
      </c>
      <c r="K1927" s="40">
        <v>52651</v>
      </c>
    </row>
    <row r="1928" spans="1:11" s="40" customFormat="1" x14ac:dyDescent="0.25">
      <c r="A1928" s="34" t="s">
        <v>947</v>
      </c>
      <c r="B1928" s="34" t="s">
        <v>5669</v>
      </c>
      <c r="C1928" s="34" t="s">
        <v>5670</v>
      </c>
      <c r="D1928" s="34" t="s">
        <v>5671</v>
      </c>
      <c r="E1928" s="35">
        <v>1042487</v>
      </c>
      <c r="F1928" s="36">
        <v>1042487</v>
      </c>
      <c r="G1928" s="37">
        <f t="shared" si="91"/>
        <v>72974.090000000011</v>
      </c>
      <c r="H1928" s="38">
        <f>G1928*(1-'[1]Rapport Lottstift'!$Q$6)</f>
        <v>53131.766997154242</v>
      </c>
      <c r="I1928" s="39">
        <f t="shared" si="92"/>
        <v>52600.449327182701</v>
      </c>
      <c r="J1928" s="40">
        <f t="shared" si="93"/>
        <v>52600</v>
      </c>
      <c r="K1928" s="40">
        <v>52600</v>
      </c>
    </row>
    <row r="1929" spans="1:11" s="40" customFormat="1" x14ac:dyDescent="0.25">
      <c r="A1929" s="34" t="s">
        <v>947</v>
      </c>
      <c r="B1929" s="34" t="s">
        <v>5672</v>
      </c>
      <c r="C1929" s="34" t="s">
        <v>5673</v>
      </c>
      <c r="D1929" s="34" t="s">
        <v>5674</v>
      </c>
      <c r="E1929" s="35">
        <v>1042288</v>
      </c>
      <c r="F1929" s="36">
        <v>1042288</v>
      </c>
      <c r="G1929" s="37">
        <f t="shared" si="91"/>
        <v>72960.160000000003</v>
      </c>
      <c r="H1929" s="38">
        <f>G1929*(1-'[1]Rapport Lottstift'!$Q$6)</f>
        <v>53121.624691655525</v>
      </c>
      <c r="I1929" s="39">
        <f t="shared" si="92"/>
        <v>52590.408444738969</v>
      </c>
      <c r="J1929" s="40">
        <f t="shared" si="93"/>
        <v>52590</v>
      </c>
      <c r="K1929" s="40">
        <v>52590</v>
      </c>
    </row>
    <row r="1930" spans="1:11" s="40" customFormat="1" x14ac:dyDescent="0.25">
      <c r="A1930" s="34" t="s">
        <v>947</v>
      </c>
      <c r="B1930" s="34" t="s">
        <v>5675</v>
      </c>
      <c r="C1930" s="34" t="s">
        <v>5676</v>
      </c>
      <c r="D1930" s="34" t="s">
        <v>5677</v>
      </c>
      <c r="E1930" s="35">
        <v>1041100</v>
      </c>
      <c r="F1930" s="36">
        <v>1041100</v>
      </c>
      <c r="G1930" s="37">
        <f t="shared" si="91"/>
        <v>72877</v>
      </c>
      <c r="H1930" s="38">
        <f>G1930*(1-'[1]Rapport Lottstift'!$Q$6)</f>
        <v>53061.076656819001</v>
      </c>
      <c r="I1930" s="39">
        <f t="shared" si="92"/>
        <v>52530.465890250809</v>
      </c>
      <c r="J1930" s="40">
        <f t="shared" si="93"/>
        <v>52530</v>
      </c>
      <c r="K1930" s="40">
        <v>52530</v>
      </c>
    </row>
    <row r="1931" spans="1:11" s="40" customFormat="1" x14ac:dyDescent="0.25">
      <c r="A1931" s="34" t="s">
        <v>947</v>
      </c>
      <c r="B1931" s="34" t="s">
        <v>5678</v>
      </c>
      <c r="C1931" s="34" t="s">
        <v>5679</v>
      </c>
      <c r="D1931" s="34" t="s">
        <v>5680</v>
      </c>
      <c r="E1931" s="35">
        <v>1040025</v>
      </c>
      <c r="F1931" s="36">
        <v>1040025</v>
      </c>
      <c r="G1931" s="37">
        <f t="shared" si="91"/>
        <v>72801.75</v>
      </c>
      <c r="H1931" s="38">
        <f>G1931*(1-'[1]Rapport Lottstift'!$Q$6)</f>
        <v>53006.287820582256</v>
      </c>
      <c r="I1931" s="39">
        <f t="shared" si="92"/>
        <v>52476.22494237643</v>
      </c>
      <c r="J1931" s="40">
        <f t="shared" si="93"/>
        <v>52476</v>
      </c>
      <c r="K1931" s="40">
        <v>52476</v>
      </c>
    </row>
    <row r="1932" spans="1:11" s="40" customFormat="1" x14ac:dyDescent="0.25">
      <c r="A1932" s="34" t="s">
        <v>947</v>
      </c>
      <c r="B1932" s="34" t="s">
        <v>5681</v>
      </c>
      <c r="C1932" s="34" t="s">
        <v>5682</v>
      </c>
      <c r="D1932" s="34" t="s">
        <v>5683</v>
      </c>
      <c r="E1932" s="35">
        <v>1038583</v>
      </c>
      <c r="F1932" s="36">
        <v>1038583</v>
      </c>
      <c r="G1932" s="37">
        <f t="shared" si="91"/>
        <v>72700.810000000012</v>
      </c>
      <c r="H1932" s="38">
        <f>G1932*(1-'[1]Rapport Lottstift'!$Q$6)</f>
        <v>52932.794330486082</v>
      </c>
      <c r="I1932" s="39">
        <f t="shared" si="92"/>
        <v>52403.466387181223</v>
      </c>
      <c r="J1932" s="40">
        <f t="shared" si="93"/>
        <v>52403</v>
      </c>
      <c r="K1932" s="40">
        <v>52403</v>
      </c>
    </row>
    <row r="1933" spans="1:11" s="40" customFormat="1" x14ac:dyDescent="0.25">
      <c r="A1933" s="34" t="s">
        <v>947</v>
      </c>
      <c r="B1933" s="34" t="s">
        <v>5684</v>
      </c>
      <c r="C1933" s="34" t="s">
        <v>5685</v>
      </c>
      <c r="D1933" s="34" t="s">
        <v>5686</v>
      </c>
      <c r="E1933" s="35">
        <v>1038222</v>
      </c>
      <c r="F1933" s="36">
        <v>1038222</v>
      </c>
      <c r="G1933" s="37">
        <f t="shared" si="91"/>
        <v>72675.540000000008</v>
      </c>
      <c r="H1933" s="38">
        <f>G1933*(1-'[1]Rapport Lottstift'!$Q$6)</f>
        <v>52914.395474782388</v>
      </c>
      <c r="I1933" s="39">
        <f t="shared" si="92"/>
        <v>52385.251520034566</v>
      </c>
      <c r="J1933" s="40">
        <f t="shared" si="93"/>
        <v>52385</v>
      </c>
      <c r="K1933" s="40">
        <v>52385</v>
      </c>
    </row>
    <row r="1934" spans="1:11" s="40" customFormat="1" x14ac:dyDescent="0.25">
      <c r="A1934" s="34" t="s">
        <v>947</v>
      </c>
      <c r="B1934" s="34" t="s">
        <v>5687</v>
      </c>
      <c r="C1934" s="34" t="s">
        <v>5688</v>
      </c>
      <c r="D1934" s="34" t="s">
        <v>5689</v>
      </c>
      <c r="E1934" s="35">
        <v>1037237</v>
      </c>
      <c r="F1934" s="36">
        <v>1037237</v>
      </c>
      <c r="G1934" s="37">
        <f t="shared" si="91"/>
        <v>72606.590000000011</v>
      </c>
      <c r="H1934" s="38">
        <f>G1934*(1-'[1]Rapport Lottstift'!$Q$6)</f>
        <v>52864.193610881739</v>
      </c>
      <c r="I1934" s="39">
        <f t="shared" si="92"/>
        <v>52335.55167477292</v>
      </c>
      <c r="J1934" s="40">
        <f t="shared" si="93"/>
        <v>52335</v>
      </c>
      <c r="K1934" s="40">
        <v>52335</v>
      </c>
    </row>
    <row r="1935" spans="1:11" s="40" customFormat="1" x14ac:dyDescent="0.25">
      <c r="A1935" s="34" t="s">
        <v>947</v>
      </c>
      <c r="B1935" s="34" t="s">
        <v>5690</v>
      </c>
      <c r="C1935" s="34" t="s">
        <v>5691</v>
      </c>
      <c r="D1935" s="34" t="s">
        <v>5692</v>
      </c>
      <c r="E1935" s="35">
        <v>1036732</v>
      </c>
      <c r="F1935" s="36">
        <v>1036732</v>
      </c>
      <c r="G1935" s="37">
        <f t="shared" si="91"/>
        <v>72571.240000000005</v>
      </c>
      <c r="H1935" s="38">
        <f>G1935*(1-'[1]Rapport Lottstift'!$Q$6)</f>
        <v>52838.455599440284</v>
      </c>
      <c r="I1935" s="39">
        <f t="shared" si="92"/>
        <v>52310.071043445882</v>
      </c>
      <c r="J1935" s="40">
        <f t="shared" si="93"/>
        <v>52310</v>
      </c>
      <c r="K1935" s="40">
        <v>52310</v>
      </c>
    </row>
    <row r="1936" spans="1:11" s="40" customFormat="1" x14ac:dyDescent="0.25">
      <c r="A1936" s="34" t="s">
        <v>947</v>
      </c>
      <c r="B1936" s="34" t="s">
        <v>5693</v>
      </c>
      <c r="C1936" s="34" t="s">
        <v>5694</v>
      </c>
      <c r="D1936" s="34" t="s">
        <v>5695</v>
      </c>
      <c r="E1936" s="35">
        <v>1035762</v>
      </c>
      <c r="F1936" s="36">
        <v>1035762</v>
      </c>
      <c r="G1936" s="37">
        <f t="shared" si="91"/>
        <v>72503.340000000011</v>
      </c>
      <c r="H1936" s="38">
        <f>G1936*(1-'[1]Rapport Lottstift'!$Q$6)</f>
        <v>52789.018230928988</v>
      </c>
      <c r="I1936" s="39">
        <f t="shared" si="92"/>
        <v>52261.128048619699</v>
      </c>
      <c r="J1936" s="40">
        <f t="shared" si="93"/>
        <v>52261</v>
      </c>
      <c r="K1936" s="40">
        <v>52261</v>
      </c>
    </row>
    <row r="1937" spans="1:11" s="40" customFormat="1" x14ac:dyDescent="0.25">
      <c r="A1937" s="34" t="s">
        <v>947</v>
      </c>
      <c r="B1937" s="34" t="s">
        <v>5696</v>
      </c>
      <c r="C1937" s="34" t="s">
        <v>5697</v>
      </c>
      <c r="D1937" s="34" t="s">
        <v>5698</v>
      </c>
      <c r="E1937" s="35">
        <v>1035509</v>
      </c>
      <c r="F1937" s="36">
        <v>1035509</v>
      </c>
      <c r="G1937" s="37">
        <f t="shared" si="91"/>
        <v>72485.63</v>
      </c>
      <c r="H1937" s="38">
        <f>G1937*(1-'[1]Rapport Lottstift'!$Q$6)</f>
        <v>52776.12374202862</v>
      </c>
      <c r="I1937" s="39">
        <f t="shared" si="92"/>
        <v>52248.362504608333</v>
      </c>
      <c r="J1937" s="40">
        <f t="shared" si="93"/>
        <v>52248</v>
      </c>
      <c r="K1937" s="40">
        <v>52248</v>
      </c>
    </row>
    <row r="1938" spans="1:11" s="40" customFormat="1" x14ac:dyDescent="0.25">
      <c r="A1938" s="34" t="s">
        <v>947</v>
      </c>
      <c r="B1938" s="34" t="s">
        <v>5699</v>
      </c>
      <c r="C1938" s="34" t="s">
        <v>5700</v>
      </c>
      <c r="D1938" s="34" t="s">
        <v>5701</v>
      </c>
      <c r="E1938" s="35">
        <v>1034316</v>
      </c>
      <c r="F1938" s="36">
        <v>1034316</v>
      </c>
      <c r="G1938" s="37">
        <f t="shared" si="91"/>
        <v>72402.12000000001</v>
      </c>
      <c r="H1938" s="38">
        <f>G1938*(1-'[1]Rapport Lottstift'!$Q$6)</f>
        <v>52715.32087539565</v>
      </c>
      <c r="I1938" s="39">
        <f t="shared" si="92"/>
        <v>52188.16766664169</v>
      </c>
      <c r="J1938" s="40">
        <f t="shared" si="93"/>
        <v>52188</v>
      </c>
      <c r="K1938" s="40">
        <v>52188</v>
      </c>
    </row>
    <row r="1939" spans="1:11" s="40" customFormat="1" x14ac:dyDescent="0.25">
      <c r="A1939" s="34" t="s">
        <v>947</v>
      </c>
      <c r="B1939" s="34" t="s">
        <v>5702</v>
      </c>
      <c r="C1939" s="34" t="s">
        <v>5703</v>
      </c>
      <c r="D1939" s="34" t="s">
        <v>5704</v>
      </c>
      <c r="E1939" s="35">
        <v>1034046</v>
      </c>
      <c r="F1939" s="36">
        <v>1034046</v>
      </c>
      <c r="G1939" s="37">
        <f t="shared" si="91"/>
        <v>72383.22</v>
      </c>
      <c r="H1939" s="38">
        <f>G1939*(1-'[1]Rapport Lottstift'!$Q$6)</f>
        <v>52701.559958387341</v>
      </c>
      <c r="I1939" s="39">
        <f t="shared" si="92"/>
        <v>52174.544358803469</v>
      </c>
      <c r="J1939" s="40">
        <f t="shared" si="93"/>
        <v>52174</v>
      </c>
      <c r="K1939" s="40">
        <v>52174</v>
      </c>
    </row>
    <row r="1940" spans="1:11" s="40" customFormat="1" x14ac:dyDescent="0.25">
      <c r="A1940" s="34" t="s">
        <v>947</v>
      </c>
      <c r="B1940" s="34" t="s">
        <v>5705</v>
      </c>
      <c r="C1940" s="34" t="s">
        <v>5706</v>
      </c>
      <c r="D1940" s="34" t="s">
        <v>5707</v>
      </c>
      <c r="E1940" s="35">
        <v>1033139</v>
      </c>
      <c r="F1940" s="36">
        <v>1033139</v>
      </c>
      <c r="G1940" s="37">
        <f t="shared" si="91"/>
        <v>72319.73000000001</v>
      </c>
      <c r="H1940" s="38">
        <f>G1940*(1-'[1]Rapport Lottstift'!$Q$6)</f>
        <v>52655.333470511323</v>
      </c>
      <c r="I1940" s="39">
        <f t="shared" si="92"/>
        <v>52128.780135806206</v>
      </c>
      <c r="J1940" s="40">
        <f t="shared" si="93"/>
        <v>52128</v>
      </c>
      <c r="K1940" s="40">
        <v>52128</v>
      </c>
    </row>
    <row r="1941" spans="1:11" s="40" customFormat="1" x14ac:dyDescent="0.25">
      <c r="A1941" s="34" t="s">
        <v>947</v>
      </c>
      <c r="B1941" s="34" t="s">
        <v>5708</v>
      </c>
      <c r="C1941" s="34" t="s">
        <v>5709</v>
      </c>
      <c r="D1941" s="34" t="s">
        <v>5710</v>
      </c>
      <c r="E1941" s="35">
        <v>1032889</v>
      </c>
      <c r="F1941" s="36">
        <v>1032889</v>
      </c>
      <c r="G1941" s="37">
        <f t="shared" si="91"/>
        <v>72302.23000000001</v>
      </c>
      <c r="H1941" s="38">
        <f>G1941*(1-'[1]Rapport Lottstift'!$Q$6)</f>
        <v>52642.591880688822</v>
      </c>
      <c r="I1941" s="39">
        <f t="shared" si="92"/>
        <v>52116.165961881932</v>
      </c>
      <c r="J1941" s="40">
        <f t="shared" si="93"/>
        <v>52116</v>
      </c>
      <c r="K1941" s="40">
        <v>52116</v>
      </c>
    </row>
    <row r="1942" spans="1:11" s="40" customFormat="1" x14ac:dyDescent="0.25">
      <c r="A1942" s="34" t="s">
        <v>947</v>
      </c>
      <c r="B1942" s="34" t="s">
        <v>5711</v>
      </c>
      <c r="C1942" s="34" t="s">
        <v>5712</v>
      </c>
      <c r="D1942" s="34" t="s">
        <v>5713</v>
      </c>
      <c r="E1942" s="35">
        <v>1032577</v>
      </c>
      <c r="F1942" s="36">
        <v>1032577</v>
      </c>
      <c r="G1942" s="37">
        <f t="shared" si="91"/>
        <v>72280.390000000014</v>
      </c>
      <c r="H1942" s="38">
        <f>G1942*(1-'[1]Rapport Lottstift'!$Q$6)</f>
        <v>52626.690376590341</v>
      </c>
      <c r="I1942" s="39">
        <f t="shared" si="92"/>
        <v>52100.423472824434</v>
      </c>
      <c r="J1942" s="40">
        <f t="shared" si="93"/>
        <v>52100</v>
      </c>
      <c r="K1942" s="40">
        <v>52100</v>
      </c>
    </row>
    <row r="1943" spans="1:11" s="40" customFormat="1" x14ac:dyDescent="0.25">
      <c r="A1943" s="34" t="s">
        <v>947</v>
      </c>
      <c r="B1943" s="34" t="s">
        <v>5714</v>
      </c>
      <c r="C1943" s="34" t="s">
        <v>5715</v>
      </c>
      <c r="D1943" s="34" t="s">
        <v>5716</v>
      </c>
      <c r="E1943" s="35">
        <v>1031952</v>
      </c>
      <c r="F1943" s="36">
        <v>1031952</v>
      </c>
      <c r="G1943" s="37">
        <f t="shared" si="91"/>
        <v>72236.640000000014</v>
      </c>
      <c r="H1943" s="38">
        <f>G1943*(1-'[1]Rapport Lottstift'!$Q$6)</f>
        <v>52594.836402034096</v>
      </c>
      <c r="I1943" s="39">
        <f t="shared" si="92"/>
        <v>52068.888038013756</v>
      </c>
      <c r="J1943" s="40">
        <f t="shared" si="93"/>
        <v>52068</v>
      </c>
      <c r="K1943" s="40">
        <v>52068</v>
      </c>
    </row>
    <row r="1944" spans="1:11" s="40" customFormat="1" x14ac:dyDescent="0.25">
      <c r="A1944" s="34" t="s">
        <v>947</v>
      </c>
      <c r="B1944" s="34" t="s">
        <v>5717</v>
      </c>
      <c r="C1944" s="34" t="s">
        <v>5718</v>
      </c>
      <c r="D1944" s="34" t="s">
        <v>5719</v>
      </c>
      <c r="E1944" s="35">
        <v>1029943</v>
      </c>
      <c r="F1944" s="36">
        <v>1029943</v>
      </c>
      <c r="G1944" s="37">
        <f t="shared" si="91"/>
        <v>72096.010000000009</v>
      </c>
      <c r="H1944" s="38">
        <f>G1944*(1-'[1]Rapport Lottstift'!$Q$6)</f>
        <v>52492.444986220478</v>
      </c>
      <c r="I1944" s="39">
        <f t="shared" si="92"/>
        <v>51967.520536358272</v>
      </c>
      <c r="J1944" s="40">
        <f t="shared" si="93"/>
        <v>51967</v>
      </c>
      <c r="K1944" s="40">
        <v>51967</v>
      </c>
    </row>
    <row r="1945" spans="1:11" s="40" customFormat="1" x14ac:dyDescent="0.25">
      <c r="A1945" s="34" t="s">
        <v>947</v>
      </c>
      <c r="B1945" s="34" t="s">
        <v>5720</v>
      </c>
      <c r="C1945" s="34" t="s">
        <v>5721</v>
      </c>
      <c r="D1945" s="34" t="s">
        <v>5722</v>
      </c>
      <c r="E1945" s="35">
        <v>1028909</v>
      </c>
      <c r="F1945" s="36">
        <v>1028909</v>
      </c>
      <c r="G1945" s="37">
        <f t="shared" si="91"/>
        <v>72023.63</v>
      </c>
      <c r="H1945" s="38">
        <f>G1945*(1-'[1]Rapport Lottstift'!$Q$6)</f>
        <v>52439.745770714617</v>
      </c>
      <c r="I1945" s="39">
        <f t="shared" si="92"/>
        <v>51915.348313007467</v>
      </c>
      <c r="J1945" s="40">
        <f t="shared" si="93"/>
        <v>51915</v>
      </c>
      <c r="K1945" s="40">
        <v>51915</v>
      </c>
    </row>
    <row r="1946" spans="1:11" s="40" customFormat="1" x14ac:dyDescent="0.25">
      <c r="A1946" s="34" t="s">
        <v>947</v>
      </c>
      <c r="B1946" s="34" t="s">
        <v>5723</v>
      </c>
      <c r="C1946" s="34" t="s">
        <v>5724</v>
      </c>
      <c r="D1946" s="34" t="s">
        <v>5725</v>
      </c>
      <c r="E1946" s="35">
        <v>1028091</v>
      </c>
      <c r="F1946" s="36">
        <v>1028091</v>
      </c>
      <c r="G1946" s="37">
        <f t="shared" si="91"/>
        <v>71966.37000000001</v>
      </c>
      <c r="H1946" s="38">
        <f>G1946*(1-'[1]Rapport Lottstift'!$Q$6)</f>
        <v>52398.055288815398</v>
      </c>
      <c r="I1946" s="39">
        <f t="shared" si="92"/>
        <v>51874.074735927243</v>
      </c>
      <c r="J1946" s="40">
        <f t="shared" si="93"/>
        <v>51874</v>
      </c>
      <c r="K1946" s="40">
        <v>51874</v>
      </c>
    </row>
    <row r="1947" spans="1:11" s="40" customFormat="1" x14ac:dyDescent="0.25">
      <c r="A1947" s="34" t="s">
        <v>947</v>
      </c>
      <c r="B1947" s="34" t="s">
        <v>5726</v>
      </c>
      <c r="C1947" s="34" t="s">
        <v>5727</v>
      </c>
      <c r="D1947" s="34" t="s">
        <v>5728</v>
      </c>
      <c r="E1947" s="35">
        <v>1026805</v>
      </c>
      <c r="F1947" s="36">
        <v>1026805</v>
      </c>
      <c r="G1947" s="37">
        <f t="shared" si="91"/>
        <v>71876.350000000006</v>
      </c>
      <c r="H1947" s="38">
        <f>G1947*(1-'[1]Rapport Lottstift'!$Q$6)</f>
        <v>52332.512550768457</v>
      </c>
      <c r="I1947" s="39">
        <f t="shared" si="92"/>
        <v>51809.187425260774</v>
      </c>
      <c r="J1947" s="40">
        <f t="shared" si="93"/>
        <v>51809</v>
      </c>
      <c r="K1947" s="40">
        <v>51809</v>
      </c>
    </row>
    <row r="1948" spans="1:11" s="40" customFormat="1" x14ac:dyDescent="0.25">
      <c r="A1948" s="34" t="s">
        <v>947</v>
      </c>
      <c r="B1948" s="34" t="s">
        <v>5729</v>
      </c>
      <c r="C1948" s="34" t="s">
        <v>5730</v>
      </c>
      <c r="D1948" s="34" t="s">
        <v>5731</v>
      </c>
      <c r="E1948" s="35">
        <v>1024847</v>
      </c>
      <c r="F1948" s="36">
        <v>1024847</v>
      </c>
      <c r="G1948" s="37">
        <f t="shared" si="91"/>
        <v>71739.290000000008</v>
      </c>
      <c r="H1948" s="38">
        <f>G1948*(1-'[1]Rapport Lottstift'!$Q$6)</f>
        <v>52232.720419278638</v>
      </c>
      <c r="I1948" s="39">
        <f t="shared" si="92"/>
        <v>51710.393215085853</v>
      </c>
      <c r="J1948" s="40">
        <f t="shared" si="93"/>
        <v>51710</v>
      </c>
      <c r="K1948" s="40">
        <v>51710</v>
      </c>
    </row>
    <row r="1949" spans="1:11" s="40" customFormat="1" x14ac:dyDescent="0.25">
      <c r="A1949" s="34" t="s">
        <v>947</v>
      </c>
      <c r="B1949" s="34" t="s">
        <v>5732</v>
      </c>
      <c r="C1949" s="34" t="s">
        <v>5733</v>
      </c>
      <c r="D1949" s="34" t="s">
        <v>5734</v>
      </c>
      <c r="E1949" s="35">
        <v>1024719</v>
      </c>
      <c r="F1949" s="36">
        <v>1024719</v>
      </c>
      <c r="G1949" s="37">
        <f t="shared" si="91"/>
        <v>71730.33</v>
      </c>
      <c r="H1949" s="38">
        <f>G1949*(1-'[1]Rapport Lottstift'!$Q$6)</f>
        <v>52226.196725289512</v>
      </c>
      <c r="I1949" s="39">
        <f t="shared" si="92"/>
        <v>51703.934758036616</v>
      </c>
      <c r="J1949" s="40">
        <f t="shared" si="93"/>
        <v>51703</v>
      </c>
      <c r="K1949" s="40">
        <v>51703</v>
      </c>
    </row>
    <row r="1950" spans="1:11" s="40" customFormat="1" x14ac:dyDescent="0.25">
      <c r="A1950" s="34" t="s">
        <v>947</v>
      </c>
      <c r="B1950" s="34" t="s">
        <v>5735</v>
      </c>
      <c r="C1950" s="34" t="s">
        <v>5736</v>
      </c>
      <c r="D1950" s="34" t="s">
        <v>5737</v>
      </c>
      <c r="E1950" s="35">
        <v>1024633</v>
      </c>
      <c r="F1950" s="36">
        <v>1024633</v>
      </c>
      <c r="G1950" s="37">
        <f t="shared" si="91"/>
        <v>71724.310000000012</v>
      </c>
      <c r="H1950" s="38">
        <f>G1950*(1-'[1]Rapport Lottstift'!$Q$6)</f>
        <v>52221.813618390581</v>
      </c>
      <c r="I1950" s="39">
        <f t="shared" si="92"/>
        <v>51699.595482206678</v>
      </c>
      <c r="J1950" s="40">
        <f t="shared" si="93"/>
        <v>51699</v>
      </c>
      <c r="K1950" s="40">
        <v>51699</v>
      </c>
    </row>
    <row r="1951" spans="1:11" s="40" customFormat="1" x14ac:dyDescent="0.25">
      <c r="A1951" s="34" t="s">
        <v>947</v>
      </c>
      <c r="B1951" s="34" t="s">
        <v>5738</v>
      </c>
      <c r="C1951" s="34" t="s">
        <v>5739</v>
      </c>
      <c r="D1951" s="34" t="s">
        <v>5740</v>
      </c>
      <c r="E1951" s="35">
        <v>1023185</v>
      </c>
      <c r="F1951" s="36">
        <v>1023185</v>
      </c>
      <c r="G1951" s="37">
        <f t="shared" si="91"/>
        <v>71622.950000000012</v>
      </c>
      <c r="H1951" s="38">
        <f>G1951*(1-'[1]Rapport Lottstift'!$Q$6)</f>
        <v>52148.014330138663</v>
      </c>
      <c r="I1951" s="39">
        <f t="shared" si="92"/>
        <v>51626.534186837278</v>
      </c>
      <c r="J1951" s="40">
        <f t="shared" si="93"/>
        <v>51626</v>
      </c>
      <c r="K1951" s="40">
        <v>51626</v>
      </c>
    </row>
    <row r="1952" spans="1:11" s="40" customFormat="1" x14ac:dyDescent="0.25">
      <c r="A1952" s="34" t="s">
        <v>947</v>
      </c>
      <c r="B1952" s="34" t="s">
        <v>5741</v>
      </c>
      <c r="C1952" s="34" t="s">
        <v>5742</v>
      </c>
      <c r="D1952" s="34" t="s">
        <v>5743</v>
      </c>
      <c r="E1952" s="35">
        <v>1019977</v>
      </c>
      <c r="F1952" s="36">
        <v>1019977</v>
      </c>
      <c r="G1952" s="37">
        <f t="shared" si="91"/>
        <v>71398.390000000014</v>
      </c>
      <c r="H1952" s="38">
        <f>G1952*(1-'[1]Rapport Lottstift'!$Q$6)</f>
        <v>51984.51424953634</v>
      </c>
      <c r="I1952" s="39">
        <f t="shared" si="92"/>
        <v>51464.669107040972</v>
      </c>
      <c r="J1952" s="40">
        <f t="shared" si="93"/>
        <v>51464</v>
      </c>
      <c r="K1952" s="40">
        <v>51464</v>
      </c>
    </row>
    <row r="1953" spans="1:11" s="40" customFormat="1" x14ac:dyDescent="0.25">
      <c r="A1953" s="34" t="s">
        <v>947</v>
      </c>
      <c r="B1953" s="34" t="s">
        <v>5744</v>
      </c>
      <c r="C1953" s="34" t="s">
        <v>5745</v>
      </c>
      <c r="D1953" s="34" t="s">
        <v>5746</v>
      </c>
      <c r="E1953" s="35">
        <v>1018861</v>
      </c>
      <c r="F1953" s="36">
        <v>1018861</v>
      </c>
      <c r="G1953" s="37">
        <f t="shared" si="91"/>
        <v>71320.27</v>
      </c>
      <c r="H1953" s="38">
        <f>G1953*(1-'[1]Rapport Lottstift'!$Q$6)</f>
        <v>51927.635792568697</v>
      </c>
      <c r="I1953" s="39">
        <f t="shared" si="92"/>
        <v>51408.359434643011</v>
      </c>
      <c r="J1953" s="40">
        <f t="shared" si="93"/>
        <v>51408</v>
      </c>
      <c r="K1953" s="40">
        <v>51408</v>
      </c>
    </row>
    <row r="1954" spans="1:11" s="40" customFormat="1" x14ac:dyDescent="0.25">
      <c r="A1954" s="34" t="s">
        <v>947</v>
      </c>
      <c r="B1954" s="34" t="s">
        <v>5747</v>
      </c>
      <c r="C1954" s="34" t="s">
        <v>5748</v>
      </c>
      <c r="D1954" s="34" t="s">
        <v>5749</v>
      </c>
      <c r="E1954" s="35">
        <v>1016795</v>
      </c>
      <c r="F1954" s="36">
        <v>1016795</v>
      </c>
      <c r="G1954" s="37">
        <f t="shared" si="91"/>
        <v>71175.650000000009</v>
      </c>
      <c r="H1954" s="38">
        <f>G1954*(1-'[1]Rapport Lottstift'!$Q$6)</f>
        <v>51822.33929427556</v>
      </c>
      <c r="I1954" s="39">
        <f t="shared" si="92"/>
        <v>51304.115901332807</v>
      </c>
      <c r="J1954" s="40">
        <f t="shared" si="93"/>
        <v>51304</v>
      </c>
      <c r="K1954" s="40">
        <v>51304</v>
      </c>
    </row>
    <row r="1955" spans="1:11" s="40" customFormat="1" x14ac:dyDescent="0.25">
      <c r="A1955" s="34" t="s">
        <v>947</v>
      </c>
      <c r="B1955" s="34" t="s">
        <v>5750</v>
      </c>
      <c r="C1955" s="34" t="s">
        <v>5751</v>
      </c>
      <c r="D1955" s="34" t="s">
        <v>5752</v>
      </c>
      <c r="E1955" s="35">
        <v>1016666</v>
      </c>
      <c r="F1955" s="36">
        <v>1016666</v>
      </c>
      <c r="G1955" s="37">
        <f t="shared" si="91"/>
        <v>71166.62000000001</v>
      </c>
      <c r="H1955" s="38">
        <f>G1955*(1-'[1]Rapport Lottstift'!$Q$6)</f>
        <v>51815.764633927152</v>
      </c>
      <c r="I1955" s="39">
        <f t="shared" si="92"/>
        <v>51297.606987587882</v>
      </c>
      <c r="J1955" s="40">
        <f t="shared" si="93"/>
        <v>51297</v>
      </c>
      <c r="K1955" s="40">
        <v>51297</v>
      </c>
    </row>
    <row r="1956" spans="1:11" s="40" customFormat="1" x14ac:dyDescent="0.25">
      <c r="A1956" s="34" t="s">
        <v>947</v>
      </c>
      <c r="B1956" s="34" t="s">
        <v>5753</v>
      </c>
      <c r="C1956" s="34" t="s">
        <v>5754</v>
      </c>
      <c r="D1956" s="34" t="s">
        <v>5755</v>
      </c>
      <c r="E1956" s="35">
        <v>1014935</v>
      </c>
      <c r="F1956" s="36">
        <v>1014935</v>
      </c>
      <c r="G1956" s="37">
        <f t="shared" si="91"/>
        <v>71045.450000000012</v>
      </c>
      <c r="H1956" s="38">
        <f>G1956*(1-'[1]Rapport Lottstift'!$Q$6)</f>
        <v>51727.541865996158</v>
      </c>
      <c r="I1956" s="39">
        <f t="shared" si="92"/>
        <v>51210.266447336195</v>
      </c>
      <c r="J1956" s="40">
        <f t="shared" si="93"/>
        <v>51210</v>
      </c>
      <c r="K1956" s="40">
        <v>51210</v>
      </c>
    </row>
    <row r="1957" spans="1:11" s="40" customFormat="1" x14ac:dyDescent="0.25">
      <c r="A1957" s="34" t="s">
        <v>947</v>
      </c>
      <c r="B1957" s="34" t="s">
        <v>5756</v>
      </c>
      <c r="C1957" s="34" t="s">
        <v>5757</v>
      </c>
      <c r="D1957" s="34" t="s">
        <v>5758</v>
      </c>
      <c r="E1957" s="35">
        <v>1013976</v>
      </c>
      <c r="F1957" s="36">
        <v>1013976</v>
      </c>
      <c r="G1957" s="37">
        <f t="shared" si="91"/>
        <v>70978.320000000007</v>
      </c>
      <c r="H1957" s="38">
        <f>G1957*(1-'[1]Rapport Lottstift'!$Q$6)</f>
        <v>51678.665127437045</v>
      </c>
      <c r="I1957" s="39">
        <f t="shared" si="92"/>
        <v>51161.878476162674</v>
      </c>
      <c r="J1957" s="40">
        <f t="shared" si="93"/>
        <v>51161</v>
      </c>
      <c r="K1957" s="40">
        <v>51161</v>
      </c>
    </row>
    <row r="1958" spans="1:11" s="40" customFormat="1" x14ac:dyDescent="0.25">
      <c r="A1958" s="34" t="s">
        <v>947</v>
      </c>
      <c r="B1958" s="34" t="s">
        <v>5759</v>
      </c>
      <c r="C1958" s="34" t="s">
        <v>5760</v>
      </c>
      <c r="D1958" s="34" t="s">
        <v>5761</v>
      </c>
      <c r="E1958" s="35">
        <v>1013956</v>
      </c>
      <c r="F1958" s="36">
        <v>1013956</v>
      </c>
      <c r="G1958" s="37">
        <f t="shared" si="91"/>
        <v>70976.920000000013</v>
      </c>
      <c r="H1958" s="38">
        <f>G1958*(1-'[1]Rapport Lottstift'!$Q$6)</f>
        <v>51677.645800251252</v>
      </c>
      <c r="I1958" s="39">
        <f t="shared" si="92"/>
        <v>51160.869342248741</v>
      </c>
      <c r="J1958" s="40">
        <f t="shared" si="93"/>
        <v>51160</v>
      </c>
      <c r="K1958" s="40">
        <v>51160</v>
      </c>
    </row>
    <row r="1959" spans="1:11" s="40" customFormat="1" x14ac:dyDescent="0.25">
      <c r="A1959" s="34" t="s">
        <v>947</v>
      </c>
      <c r="B1959" s="34" t="s">
        <v>5762</v>
      </c>
      <c r="C1959" s="34" t="s">
        <v>5763</v>
      </c>
      <c r="D1959" s="34" t="s">
        <v>5764</v>
      </c>
      <c r="E1959" s="35">
        <v>1013470</v>
      </c>
      <c r="F1959" s="36">
        <v>1013470</v>
      </c>
      <c r="G1959" s="37">
        <f t="shared" si="91"/>
        <v>70942.900000000009</v>
      </c>
      <c r="H1959" s="38">
        <f>G1959*(1-'[1]Rapport Lottstift'!$Q$6)</f>
        <v>51652.876149636308</v>
      </c>
      <c r="I1959" s="39">
        <f t="shared" si="92"/>
        <v>51136.347388139948</v>
      </c>
      <c r="J1959" s="40">
        <f t="shared" si="93"/>
        <v>51136</v>
      </c>
      <c r="K1959" s="40">
        <v>51136</v>
      </c>
    </row>
    <row r="1960" spans="1:11" s="40" customFormat="1" x14ac:dyDescent="0.25">
      <c r="A1960" s="34" t="s">
        <v>947</v>
      </c>
      <c r="B1960" s="34" t="s">
        <v>5765</v>
      </c>
      <c r="C1960" s="34" t="s">
        <v>5766</v>
      </c>
      <c r="D1960" s="34" t="s">
        <v>5767</v>
      </c>
      <c r="E1960" s="35">
        <v>1011682</v>
      </c>
      <c r="F1960" s="36">
        <v>1011682</v>
      </c>
      <c r="G1960" s="37">
        <f t="shared" si="91"/>
        <v>70817.740000000005</v>
      </c>
      <c r="H1960" s="38">
        <f>G1960*(1-'[1]Rapport Lottstift'!$Q$6)</f>
        <v>51561.748299225786</v>
      </c>
      <c r="I1960" s="39">
        <f t="shared" si="92"/>
        <v>51046.130816233526</v>
      </c>
      <c r="J1960" s="40">
        <f t="shared" si="93"/>
        <v>51046</v>
      </c>
      <c r="K1960" s="40">
        <v>51046</v>
      </c>
    </row>
    <row r="1961" spans="1:11" s="40" customFormat="1" x14ac:dyDescent="0.25">
      <c r="A1961" s="34" t="s">
        <v>947</v>
      </c>
      <c r="B1961" s="34" t="s">
        <v>5768</v>
      </c>
      <c r="C1961" s="34" t="s">
        <v>5769</v>
      </c>
      <c r="D1961" s="34" t="s">
        <v>5770</v>
      </c>
      <c r="E1961" s="35">
        <v>1011664</v>
      </c>
      <c r="F1961" s="36">
        <v>1011664</v>
      </c>
      <c r="G1961" s="37">
        <f t="shared" si="91"/>
        <v>70816.48000000001</v>
      </c>
      <c r="H1961" s="38">
        <f>G1961*(1-'[1]Rapport Lottstift'!$Q$6)</f>
        <v>51560.830904758572</v>
      </c>
      <c r="I1961" s="39">
        <f t="shared" si="92"/>
        <v>51045.222595710984</v>
      </c>
      <c r="J1961" s="40">
        <f t="shared" si="93"/>
        <v>51045</v>
      </c>
      <c r="K1961" s="40">
        <v>51045</v>
      </c>
    </row>
    <row r="1962" spans="1:11" s="40" customFormat="1" x14ac:dyDescent="0.25">
      <c r="A1962" s="34" t="s">
        <v>947</v>
      </c>
      <c r="B1962" s="34" t="s">
        <v>5771</v>
      </c>
      <c r="C1962" s="34" t="s">
        <v>5772</v>
      </c>
      <c r="D1962" s="34" t="s">
        <v>5773</v>
      </c>
      <c r="E1962" s="35">
        <v>1011530</v>
      </c>
      <c r="F1962" s="36">
        <v>1011530</v>
      </c>
      <c r="G1962" s="37">
        <f t="shared" si="91"/>
        <v>70807.100000000006</v>
      </c>
      <c r="H1962" s="38">
        <f>G1962*(1-'[1]Rapport Lottstift'!$Q$6)</f>
        <v>51554.00141261371</v>
      </c>
      <c r="I1962" s="39">
        <f t="shared" si="92"/>
        <v>51038.461398487576</v>
      </c>
      <c r="J1962" s="40">
        <f t="shared" si="93"/>
        <v>51038</v>
      </c>
      <c r="K1962" s="40">
        <v>51038</v>
      </c>
    </row>
    <row r="1963" spans="1:11" s="40" customFormat="1" x14ac:dyDescent="0.25">
      <c r="A1963" s="34" t="s">
        <v>947</v>
      </c>
      <c r="B1963" s="34" t="s">
        <v>5774</v>
      </c>
      <c r="C1963" s="34" t="s">
        <v>5775</v>
      </c>
      <c r="D1963" s="34" t="s">
        <v>5776</v>
      </c>
      <c r="E1963" s="35">
        <v>1010000</v>
      </c>
      <c r="F1963" s="36">
        <v>1010000</v>
      </c>
      <c r="G1963" s="37">
        <f t="shared" si="91"/>
        <v>70700</v>
      </c>
      <c r="H1963" s="38">
        <f>G1963*(1-'[1]Rapport Lottstift'!$Q$6)</f>
        <v>51476.022882900004</v>
      </c>
      <c r="I1963" s="39">
        <f t="shared" si="92"/>
        <v>50961.262654071004</v>
      </c>
      <c r="J1963" s="40">
        <f t="shared" si="93"/>
        <v>50961</v>
      </c>
      <c r="K1963" s="40">
        <v>50961</v>
      </c>
    </row>
    <row r="1964" spans="1:11" s="40" customFormat="1" x14ac:dyDescent="0.25">
      <c r="A1964" s="34" t="s">
        <v>947</v>
      </c>
      <c r="B1964" s="34" t="s">
        <v>5777</v>
      </c>
      <c r="C1964" s="34" t="s">
        <v>5778</v>
      </c>
      <c r="D1964" s="34" t="s">
        <v>5779</v>
      </c>
      <c r="E1964" s="35">
        <v>1007006</v>
      </c>
      <c r="F1964" s="36">
        <v>1007006</v>
      </c>
      <c r="G1964" s="37">
        <f t="shared" si="91"/>
        <v>70490.420000000013</v>
      </c>
      <c r="H1964" s="38">
        <f>G1964*(1-'[1]Rapport Lottstift'!$Q$6)</f>
        <v>51323.429603185752</v>
      </c>
      <c r="I1964" s="39">
        <f t="shared" si="92"/>
        <v>50810.195307153896</v>
      </c>
      <c r="J1964" s="40">
        <f t="shared" si="93"/>
        <v>50810</v>
      </c>
      <c r="K1964" s="40">
        <v>50810</v>
      </c>
    </row>
    <row r="1965" spans="1:11" s="40" customFormat="1" x14ac:dyDescent="0.25">
      <c r="A1965" s="34" t="s">
        <v>947</v>
      </c>
      <c r="B1965" s="34" t="s">
        <v>5780</v>
      </c>
      <c r="C1965" s="34" t="s">
        <v>5781</v>
      </c>
      <c r="D1965" s="34" t="s">
        <v>5782</v>
      </c>
      <c r="E1965" s="35">
        <v>1006561</v>
      </c>
      <c r="F1965" s="36">
        <v>1006561</v>
      </c>
      <c r="G1965" s="37">
        <f t="shared" si="91"/>
        <v>70459.27</v>
      </c>
      <c r="H1965" s="38">
        <f>G1965*(1-'[1]Rapport Lottstift'!$Q$6)</f>
        <v>51300.749573301699</v>
      </c>
      <c r="I1965" s="39">
        <f t="shared" si="92"/>
        <v>50787.742077568684</v>
      </c>
      <c r="J1965" s="40">
        <f t="shared" si="93"/>
        <v>50787</v>
      </c>
      <c r="K1965" s="40">
        <v>50787</v>
      </c>
    </row>
    <row r="1966" spans="1:11" s="40" customFormat="1" x14ac:dyDescent="0.25">
      <c r="A1966" s="34" t="s">
        <v>947</v>
      </c>
      <c r="B1966" s="34" t="s">
        <v>5783</v>
      </c>
      <c r="C1966" s="34" t="s">
        <v>5784</v>
      </c>
      <c r="D1966" s="34" t="s">
        <v>5785</v>
      </c>
      <c r="E1966" s="35">
        <v>1005767</v>
      </c>
      <c r="F1966" s="36">
        <v>1005767</v>
      </c>
      <c r="G1966" s="37">
        <f t="shared" si="91"/>
        <v>70403.69</v>
      </c>
      <c r="H1966" s="38">
        <f>G1966*(1-'[1]Rapport Lottstift'!$Q$6)</f>
        <v>51260.282284025438</v>
      </c>
      <c r="I1966" s="39">
        <f t="shared" si="92"/>
        <v>50747.67946118518</v>
      </c>
      <c r="J1966" s="40">
        <f t="shared" si="93"/>
        <v>50747</v>
      </c>
      <c r="K1966" s="40">
        <v>50747</v>
      </c>
    </row>
    <row r="1967" spans="1:11" s="40" customFormat="1" x14ac:dyDescent="0.25">
      <c r="A1967" s="34" t="s">
        <v>947</v>
      </c>
      <c r="B1967" s="34" t="s">
        <v>5786</v>
      </c>
      <c r="C1967" s="34" t="s">
        <v>5787</v>
      </c>
      <c r="D1967" s="34" t="s">
        <v>5788</v>
      </c>
      <c r="E1967" s="35">
        <v>1004898</v>
      </c>
      <c r="F1967" s="36">
        <v>1004898</v>
      </c>
      <c r="G1967" s="37">
        <f t="shared" si="91"/>
        <v>70342.86</v>
      </c>
      <c r="H1967" s="38">
        <f>G1967*(1-'[1]Rapport Lottstift'!$Q$6)</f>
        <v>51215.99251780242</v>
      </c>
      <c r="I1967" s="39">
        <f t="shared" si="92"/>
        <v>50703.832592624392</v>
      </c>
      <c r="J1967" s="40">
        <f t="shared" si="93"/>
        <v>50703</v>
      </c>
      <c r="K1967" s="40">
        <v>50703</v>
      </c>
    </row>
    <row r="1968" spans="1:11" s="40" customFormat="1" x14ac:dyDescent="0.25">
      <c r="A1968" s="34" t="s">
        <v>947</v>
      </c>
      <c r="B1968" s="34" t="s">
        <v>5789</v>
      </c>
      <c r="C1968" s="34" t="s">
        <v>5790</v>
      </c>
      <c r="D1968" s="34" t="s">
        <v>5791</v>
      </c>
      <c r="E1968" s="35">
        <v>1004711</v>
      </c>
      <c r="F1968" s="36">
        <v>1004711</v>
      </c>
      <c r="G1968" s="37">
        <f t="shared" si="91"/>
        <v>70329.77</v>
      </c>
      <c r="H1968" s="38">
        <f>G1968*(1-'[1]Rapport Lottstift'!$Q$6)</f>
        <v>51206.461808615197</v>
      </c>
      <c r="I1968" s="39">
        <f t="shared" si="92"/>
        <v>50694.397190529045</v>
      </c>
      <c r="J1968" s="40">
        <f t="shared" si="93"/>
        <v>50694</v>
      </c>
      <c r="K1968" s="40">
        <v>50694</v>
      </c>
    </row>
    <row r="1969" spans="1:11" s="40" customFormat="1" x14ac:dyDescent="0.25">
      <c r="A1969" s="34" t="s">
        <v>947</v>
      </c>
      <c r="B1969" s="34" t="s">
        <v>5792</v>
      </c>
      <c r="C1969" s="34" t="s">
        <v>5793</v>
      </c>
      <c r="D1969" s="34" t="s">
        <v>5794</v>
      </c>
      <c r="E1969" s="35">
        <v>1004174</v>
      </c>
      <c r="F1969" s="36">
        <v>1004174</v>
      </c>
      <c r="G1969" s="37">
        <f t="shared" si="91"/>
        <v>70292.180000000008</v>
      </c>
      <c r="H1969" s="38">
        <f>G1969*(1-'[1]Rapport Lottstift'!$Q$6)</f>
        <v>51179.092873676469</v>
      </c>
      <c r="I1969" s="39">
        <f t="shared" si="92"/>
        <v>50667.301944939703</v>
      </c>
      <c r="J1969" s="40">
        <f t="shared" si="93"/>
        <v>50667</v>
      </c>
      <c r="K1969" s="40">
        <v>50667</v>
      </c>
    </row>
    <row r="1970" spans="1:11" s="40" customFormat="1" x14ac:dyDescent="0.25">
      <c r="A1970" s="34" t="s">
        <v>947</v>
      </c>
      <c r="B1970" s="34" t="s">
        <v>5795</v>
      </c>
      <c r="C1970" s="34" t="s">
        <v>5796</v>
      </c>
      <c r="D1970" s="34" t="s">
        <v>5797</v>
      </c>
      <c r="E1970" s="35">
        <v>1004031</v>
      </c>
      <c r="F1970" s="36">
        <v>1004031</v>
      </c>
      <c r="G1970" s="37">
        <f t="shared" si="91"/>
        <v>70282.170000000013</v>
      </c>
      <c r="H1970" s="38">
        <f>G1970*(1-'[1]Rapport Lottstift'!$Q$6)</f>
        <v>51171.804684298004</v>
      </c>
      <c r="I1970" s="39">
        <f t="shared" si="92"/>
        <v>50660.086637455024</v>
      </c>
      <c r="J1970" s="40">
        <f t="shared" si="93"/>
        <v>50660</v>
      </c>
      <c r="K1970" s="40">
        <v>50660</v>
      </c>
    </row>
    <row r="1971" spans="1:11" s="40" customFormat="1" x14ac:dyDescent="0.25">
      <c r="A1971" s="34" t="s">
        <v>947</v>
      </c>
      <c r="B1971" s="34" t="s">
        <v>5798</v>
      </c>
      <c r="C1971" s="34" t="s">
        <v>5799</v>
      </c>
      <c r="D1971" s="34" t="s">
        <v>5800</v>
      </c>
      <c r="E1971" s="35">
        <v>1003001</v>
      </c>
      <c r="F1971" s="36">
        <v>1003001</v>
      </c>
      <c r="G1971" s="37">
        <f t="shared" si="91"/>
        <v>70210.070000000007</v>
      </c>
      <c r="H1971" s="38">
        <f>G1971*(1-'[1]Rapport Lottstift'!$Q$6)</f>
        <v>51119.3093342293</v>
      </c>
      <c r="I1971" s="39">
        <f t="shared" si="92"/>
        <v>50608.116240887008</v>
      </c>
      <c r="J1971" s="40">
        <f t="shared" si="93"/>
        <v>50608</v>
      </c>
      <c r="K1971" s="40">
        <v>50608</v>
      </c>
    </row>
    <row r="1972" spans="1:11" s="40" customFormat="1" x14ac:dyDescent="0.25">
      <c r="A1972" s="34" t="s">
        <v>947</v>
      </c>
      <c r="B1972" s="34" t="s">
        <v>5801</v>
      </c>
      <c r="C1972" s="34" t="s">
        <v>5802</v>
      </c>
      <c r="D1972" s="34" t="s">
        <v>5803</v>
      </c>
      <c r="E1972" s="35">
        <v>1001671</v>
      </c>
      <c r="F1972" s="36">
        <v>1001671</v>
      </c>
      <c r="G1972" s="37">
        <f t="shared" si="91"/>
        <v>70116.97</v>
      </c>
      <c r="H1972" s="38">
        <f>G1972*(1-'[1]Rapport Lottstift'!$Q$6)</f>
        <v>51051.524076373593</v>
      </c>
      <c r="I1972" s="39">
        <f t="shared" si="92"/>
        <v>50541.008835609857</v>
      </c>
      <c r="J1972" s="40">
        <f t="shared" si="93"/>
        <v>50541</v>
      </c>
      <c r="K1972" s="40">
        <v>50541</v>
      </c>
    </row>
    <row r="1973" spans="1:11" s="40" customFormat="1" x14ac:dyDescent="0.25">
      <c r="A1973" s="34" t="s">
        <v>947</v>
      </c>
      <c r="B1973" s="34" t="s">
        <v>5804</v>
      </c>
      <c r="C1973" s="34" t="s">
        <v>5805</v>
      </c>
      <c r="D1973" s="34" t="s">
        <v>5806</v>
      </c>
      <c r="E1973" s="35">
        <v>1001465</v>
      </c>
      <c r="F1973" s="36">
        <v>1001465</v>
      </c>
      <c r="G1973" s="37">
        <f t="shared" si="91"/>
        <v>70102.55</v>
      </c>
      <c r="H1973" s="38">
        <f>G1973*(1-'[1]Rapport Lottstift'!$Q$6)</f>
        <v>51041.025006359858</v>
      </c>
      <c r="I1973" s="39">
        <f t="shared" si="92"/>
        <v>50530.614756296258</v>
      </c>
      <c r="J1973" s="40">
        <f t="shared" si="93"/>
        <v>50530</v>
      </c>
      <c r="K1973" s="40">
        <v>50530</v>
      </c>
    </row>
    <row r="1974" spans="1:11" s="40" customFormat="1" x14ac:dyDescent="0.25">
      <c r="A1974" s="34" t="s">
        <v>947</v>
      </c>
      <c r="B1974" s="34" t="s">
        <v>5807</v>
      </c>
      <c r="C1974" s="34" t="s">
        <v>5808</v>
      </c>
      <c r="D1974" s="34" t="s">
        <v>5809</v>
      </c>
      <c r="E1974" s="35">
        <v>999760</v>
      </c>
      <c r="F1974" s="36">
        <v>999760</v>
      </c>
      <c r="G1974" s="37">
        <f t="shared" si="91"/>
        <v>69983.200000000012</v>
      </c>
      <c r="H1974" s="38">
        <f>G1974*(1-'[1]Rapport Lottstift'!$Q$6)</f>
        <v>50954.127363770414</v>
      </c>
      <c r="I1974" s="39">
        <f t="shared" si="92"/>
        <v>50444.586090132711</v>
      </c>
      <c r="J1974" s="40">
        <f t="shared" si="93"/>
        <v>50444</v>
      </c>
      <c r="K1974" s="40">
        <v>50444</v>
      </c>
    </row>
    <row r="1975" spans="1:11" s="40" customFormat="1" x14ac:dyDescent="0.25">
      <c r="A1975" s="34" t="s">
        <v>947</v>
      </c>
      <c r="B1975" s="34" t="s">
        <v>5810</v>
      </c>
      <c r="C1975" s="34" t="s">
        <v>5811</v>
      </c>
      <c r="D1975" s="34" t="s">
        <v>5812</v>
      </c>
      <c r="E1975" s="35">
        <v>998552</v>
      </c>
      <c r="F1975" s="36">
        <v>998552</v>
      </c>
      <c r="G1975" s="37">
        <f t="shared" si="91"/>
        <v>69898.64</v>
      </c>
      <c r="H1975" s="38">
        <f>G1975*(1-'[1]Rapport Lottstift'!$Q$6)</f>
        <v>50892.560001748083</v>
      </c>
      <c r="I1975" s="39">
        <f t="shared" si="92"/>
        <v>50383.634401730604</v>
      </c>
      <c r="J1975" s="40">
        <f t="shared" si="93"/>
        <v>50383</v>
      </c>
      <c r="K1975" s="40">
        <v>50383</v>
      </c>
    </row>
    <row r="1976" spans="1:11" s="40" customFormat="1" x14ac:dyDescent="0.25">
      <c r="A1976" s="34" t="s">
        <v>947</v>
      </c>
      <c r="B1976" s="34" t="s">
        <v>5813</v>
      </c>
      <c r="C1976" s="34" t="s">
        <v>5814</v>
      </c>
      <c r="D1976" s="34" t="s">
        <v>5815</v>
      </c>
      <c r="E1976" s="35">
        <v>998132</v>
      </c>
      <c r="F1976" s="36">
        <v>998132</v>
      </c>
      <c r="G1976" s="37">
        <f t="shared" si="91"/>
        <v>69869.240000000005</v>
      </c>
      <c r="H1976" s="38">
        <f>G1976*(1-'[1]Rapport Lottstift'!$Q$6)</f>
        <v>50871.154130846284</v>
      </c>
      <c r="I1976" s="39">
        <f t="shared" si="92"/>
        <v>50362.442589537823</v>
      </c>
      <c r="J1976" s="40">
        <f t="shared" si="93"/>
        <v>50362</v>
      </c>
      <c r="K1976" s="40">
        <v>50362</v>
      </c>
    </row>
    <row r="1977" spans="1:11" s="40" customFormat="1" x14ac:dyDescent="0.25">
      <c r="A1977" s="34" t="s">
        <v>947</v>
      </c>
      <c r="B1977" s="34" t="s">
        <v>5816</v>
      </c>
      <c r="C1977" s="34" t="s">
        <v>5817</v>
      </c>
      <c r="D1977" s="34" t="s">
        <v>5818</v>
      </c>
      <c r="E1977" s="35">
        <v>997497</v>
      </c>
      <c r="F1977" s="36">
        <v>997497</v>
      </c>
      <c r="G1977" s="37">
        <f t="shared" si="91"/>
        <v>69824.790000000008</v>
      </c>
      <c r="H1977" s="38">
        <f>G1977*(1-'[1]Rapport Lottstift'!$Q$6)</f>
        <v>50838.790492697139</v>
      </c>
      <c r="I1977" s="39">
        <f t="shared" si="92"/>
        <v>50330.402587770164</v>
      </c>
      <c r="J1977" s="40">
        <f t="shared" si="93"/>
        <v>50330</v>
      </c>
      <c r="K1977" s="40">
        <v>50330</v>
      </c>
    </row>
    <row r="1978" spans="1:11" s="40" customFormat="1" x14ac:dyDescent="0.25">
      <c r="A1978" s="34" t="s">
        <v>947</v>
      </c>
      <c r="B1978" s="34" t="s">
        <v>5819</v>
      </c>
      <c r="C1978" s="34" t="s">
        <v>5820</v>
      </c>
      <c r="D1978" s="34" t="s">
        <v>5821</v>
      </c>
      <c r="E1978" s="35">
        <v>996906</v>
      </c>
      <c r="F1978" s="36">
        <v>996906</v>
      </c>
      <c r="G1978" s="37">
        <f t="shared" si="91"/>
        <v>69783.420000000013</v>
      </c>
      <c r="H1978" s="38">
        <f>G1978*(1-'[1]Rapport Lottstift'!$Q$6)</f>
        <v>50808.669374356752</v>
      </c>
      <c r="I1978" s="39">
        <f t="shared" si="92"/>
        <v>50300.582680613181</v>
      </c>
      <c r="J1978" s="40">
        <f t="shared" si="93"/>
        <v>50300</v>
      </c>
      <c r="K1978" s="40">
        <v>50300</v>
      </c>
    </row>
    <row r="1979" spans="1:11" s="40" customFormat="1" x14ac:dyDescent="0.25">
      <c r="A1979" s="34" t="s">
        <v>947</v>
      </c>
      <c r="B1979" s="34" t="s">
        <v>5822</v>
      </c>
      <c r="C1979" s="34" t="s">
        <v>5823</v>
      </c>
      <c r="D1979" s="34" t="s">
        <v>5824</v>
      </c>
      <c r="E1979" s="35">
        <v>996865</v>
      </c>
      <c r="F1979" s="36">
        <v>996865</v>
      </c>
      <c r="G1979" s="37">
        <f t="shared" si="91"/>
        <v>69780.55</v>
      </c>
      <c r="H1979" s="38">
        <f>G1979*(1-'[1]Rapport Lottstift'!$Q$6)</f>
        <v>50806.579753625854</v>
      </c>
      <c r="I1979" s="39">
        <f t="shared" si="92"/>
        <v>50298.513956089599</v>
      </c>
      <c r="J1979" s="40">
        <f t="shared" si="93"/>
        <v>50298</v>
      </c>
      <c r="K1979" s="40">
        <v>50298</v>
      </c>
    </row>
    <row r="1980" spans="1:11" s="40" customFormat="1" x14ac:dyDescent="0.25">
      <c r="A1980" s="34" t="s">
        <v>947</v>
      </c>
      <c r="B1980" s="34" t="s">
        <v>5825</v>
      </c>
      <c r="C1980" s="34" t="s">
        <v>5826</v>
      </c>
      <c r="D1980" s="34" t="s">
        <v>5827</v>
      </c>
      <c r="E1980" s="35">
        <v>995464</v>
      </c>
      <c r="F1980" s="36">
        <v>995464</v>
      </c>
      <c r="G1980" s="37">
        <f t="shared" si="91"/>
        <v>69682.48000000001</v>
      </c>
      <c r="H1980" s="38">
        <f>G1980*(1-'[1]Rapport Lottstift'!$Q$6)</f>
        <v>50735.17588426057</v>
      </c>
      <c r="I1980" s="39">
        <f t="shared" si="92"/>
        <v>50227.824125417967</v>
      </c>
      <c r="J1980" s="40">
        <f t="shared" si="93"/>
        <v>50227</v>
      </c>
      <c r="K1980" s="40">
        <v>50227</v>
      </c>
    </row>
    <row r="1981" spans="1:11" s="40" customFormat="1" x14ac:dyDescent="0.25">
      <c r="A1981" s="34" t="s">
        <v>947</v>
      </c>
      <c r="B1981" s="34" t="s">
        <v>5828</v>
      </c>
      <c r="C1981" s="34" t="s">
        <v>5829</v>
      </c>
      <c r="D1981" s="34" t="s">
        <v>5830</v>
      </c>
      <c r="E1981" s="35">
        <v>994657</v>
      </c>
      <c r="F1981" s="36">
        <v>994657</v>
      </c>
      <c r="G1981" s="37">
        <f t="shared" si="91"/>
        <v>69625.990000000005</v>
      </c>
      <c r="H1981" s="38">
        <f>G1981*(1-'[1]Rapport Lottstift'!$Q$6)</f>
        <v>50694.046032313534</v>
      </c>
      <c r="I1981" s="39">
        <f t="shared" si="92"/>
        <v>50187.105571990396</v>
      </c>
      <c r="J1981" s="40">
        <f t="shared" si="93"/>
        <v>50187</v>
      </c>
      <c r="K1981" s="40">
        <v>50187</v>
      </c>
    </row>
    <row r="1982" spans="1:11" s="40" customFormat="1" x14ac:dyDescent="0.25">
      <c r="A1982" s="34" t="s">
        <v>947</v>
      </c>
      <c r="B1982" s="34" t="s">
        <v>5831</v>
      </c>
      <c r="C1982" s="34" t="s">
        <v>5832</v>
      </c>
      <c r="D1982" s="34" t="s">
        <v>5833</v>
      </c>
      <c r="E1982" s="35">
        <v>993371</v>
      </c>
      <c r="F1982" s="36">
        <v>993371</v>
      </c>
      <c r="G1982" s="37">
        <f t="shared" si="91"/>
        <v>69535.97</v>
      </c>
      <c r="H1982" s="38">
        <f>G1982*(1-'[1]Rapport Lottstift'!$Q$6)</f>
        <v>50628.503294266593</v>
      </c>
      <c r="I1982" s="39">
        <f t="shared" si="92"/>
        <v>50122.218261323927</v>
      </c>
      <c r="J1982" s="40">
        <f t="shared" si="93"/>
        <v>50122</v>
      </c>
      <c r="K1982" s="40">
        <v>50122</v>
      </c>
    </row>
    <row r="1983" spans="1:11" s="40" customFormat="1" x14ac:dyDescent="0.25">
      <c r="A1983" s="34" t="s">
        <v>947</v>
      </c>
      <c r="B1983" s="34" t="s">
        <v>5834</v>
      </c>
      <c r="C1983" s="34" t="s">
        <v>5835</v>
      </c>
      <c r="D1983" s="34" t="s">
        <v>5836</v>
      </c>
      <c r="E1983" s="35">
        <v>0</v>
      </c>
      <c r="F1983" s="36">
        <v>0</v>
      </c>
      <c r="G1983" s="37">
        <f t="shared" si="91"/>
        <v>0</v>
      </c>
      <c r="H1983" s="38">
        <f>G1983*(1-'[1]Rapport Lottstift'!$Q$6)</f>
        <v>0</v>
      </c>
      <c r="I1983" s="39">
        <f t="shared" si="92"/>
        <v>0</v>
      </c>
      <c r="J1983" s="40">
        <f t="shared" si="93"/>
        <v>0</v>
      </c>
      <c r="K1983" s="40">
        <v>0</v>
      </c>
    </row>
    <row r="1984" spans="1:11" s="40" customFormat="1" x14ac:dyDescent="0.25">
      <c r="A1984" s="34" t="s">
        <v>947</v>
      </c>
      <c r="B1984" s="34" t="s">
        <v>5837</v>
      </c>
      <c r="C1984" s="34" t="s">
        <v>5838</v>
      </c>
      <c r="D1984" s="34" t="s">
        <v>5839</v>
      </c>
      <c r="E1984" s="35">
        <v>992146</v>
      </c>
      <c r="F1984" s="36">
        <v>992146</v>
      </c>
      <c r="G1984" s="37">
        <f t="shared" si="91"/>
        <v>69450.22</v>
      </c>
      <c r="H1984" s="38">
        <f>G1984*(1-'[1]Rapport Lottstift'!$Q$6)</f>
        <v>50566.069504136343</v>
      </c>
      <c r="I1984" s="39">
        <f t="shared" si="92"/>
        <v>50060.408809094981</v>
      </c>
      <c r="J1984" s="40">
        <f t="shared" si="93"/>
        <v>50060</v>
      </c>
      <c r="K1984" s="40">
        <v>50060</v>
      </c>
    </row>
    <row r="1985" spans="1:11" s="40" customFormat="1" x14ac:dyDescent="0.25">
      <c r="A1985" s="34" t="s">
        <v>947</v>
      </c>
      <c r="B1985" s="34" t="s">
        <v>5840</v>
      </c>
      <c r="C1985" s="34" t="s">
        <v>5841</v>
      </c>
      <c r="D1985" s="34" t="s">
        <v>5842</v>
      </c>
      <c r="E1985" s="35">
        <v>991644</v>
      </c>
      <c r="F1985" s="36">
        <v>991644</v>
      </c>
      <c r="G1985" s="37">
        <f t="shared" si="91"/>
        <v>69415.08</v>
      </c>
      <c r="H1985" s="38">
        <f>G1985*(1-'[1]Rapport Lottstift'!$Q$6)</f>
        <v>50540.484391772763</v>
      </c>
      <c r="I1985" s="39">
        <f t="shared" si="92"/>
        <v>50035.079547855035</v>
      </c>
      <c r="J1985" s="40">
        <f t="shared" si="93"/>
        <v>50035</v>
      </c>
      <c r="K1985" s="40">
        <v>50035</v>
      </c>
    </row>
    <row r="1986" spans="1:11" s="40" customFormat="1" x14ac:dyDescent="0.25">
      <c r="A1986" s="34" t="s">
        <v>947</v>
      </c>
      <c r="B1986" s="34" t="s">
        <v>5843</v>
      </c>
      <c r="C1986" s="34" t="s">
        <v>5844</v>
      </c>
      <c r="D1986" s="34" t="s">
        <v>5845</v>
      </c>
      <c r="E1986" s="35">
        <v>990745</v>
      </c>
      <c r="F1986" s="36">
        <v>990745</v>
      </c>
      <c r="G1986" s="37">
        <f t="shared" si="91"/>
        <v>69352.150000000009</v>
      </c>
      <c r="H1986" s="38">
        <f>G1986*(1-'[1]Rapport Lottstift'!$Q$6)</f>
        <v>50494.66563477106</v>
      </c>
      <c r="I1986" s="39">
        <f t="shared" si="92"/>
        <v>49989.718978423349</v>
      </c>
      <c r="J1986" s="40">
        <f t="shared" si="93"/>
        <v>49989</v>
      </c>
      <c r="K1986" s="40">
        <v>49989</v>
      </c>
    </row>
    <row r="1987" spans="1:11" s="40" customFormat="1" x14ac:dyDescent="0.25">
      <c r="A1987" s="34" t="s">
        <v>947</v>
      </c>
      <c r="B1987" s="34" t="s">
        <v>5846</v>
      </c>
      <c r="C1987" s="34" t="s">
        <v>5847</v>
      </c>
      <c r="D1987" s="34" t="s">
        <v>5848</v>
      </c>
      <c r="E1987" s="35">
        <v>990301</v>
      </c>
      <c r="F1987" s="36">
        <v>990301</v>
      </c>
      <c r="G1987" s="37">
        <f t="shared" si="91"/>
        <v>69321.070000000007</v>
      </c>
      <c r="H1987" s="38">
        <f>G1987*(1-'[1]Rapport Lottstift'!$Q$6)</f>
        <v>50472.036571246295</v>
      </c>
      <c r="I1987" s="39">
        <f t="shared" si="92"/>
        <v>49967.316205533833</v>
      </c>
      <c r="J1987" s="40">
        <f t="shared" si="93"/>
        <v>49967</v>
      </c>
      <c r="K1987" s="40">
        <v>49967</v>
      </c>
    </row>
    <row r="1988" spans="1:11" s="40" customFormat="1" x14ac:dyDescent="0.25">
      <c r="A1988" s="34" t="s">
        <v>947</v>
      </c>
      <c r="B1988" s="34" t="s">
        <v>5849</v>
      </c>
      <c r="C1988" s="34" t="s">
        <v>5850</v>
      </c>
      <c r="D1988" s="34" t="s">
        <v>5851</v>
      </c>
      <c r="E1988" s="35">
        <v>990097</v>
      </c>
      <c r="F1988" s="36">
        <v>990097</v>
      </c>
      <c r="G1988" s="37">
        <f t="shared" si="91"/>
        <v>69306.790000000008</v>
      </c>
      <c r="H1988" s="38">
        <f>G1988*(1-'[1]Rapport Lottstift'!$Q$6)</f>
        <v>50461.639433951139</v>
      </c>
      <c r="I1988" s="39">
        <f t="shared" si="92"/>
        <v>49957.023039611624</v>
      </c>
      <c r="J1988" s="40">
        <f t="shared" si="93"/>
        <v>49957</v>
      </c>
      <c r="K1988" s="40">
        <v>49957</v>
      </c>
    </row>
    <row r="1989" spans="1:11" s="40" customFormat="1" x14ac:dyDescent="0.25">
      <c r="A1989" s="34" t="s">
        <v>947</v>
      </c>
      <c r="B1989" s="34" t="s">
        <v>5852</v>
      </c>
      <c r="C1989" s="34" t="s">
        <v>5853</v>
      </c>
      <c r="D1989" s="34" t="s">
        <v>5854</v>
      </c>
      <c r="E1989" s="35">
        <v>989029</v>
      </c>
      <c r="F1989" s="36">
        <v>989029</v>
      </c>
      <c r="G1989" s="37">
        <f t="shared" si="91"/>
        <v>69232.030000000013</v>
      </c>
      <c r="H1989" s="38">
        <f>G1989*(1-'[1]Rapport Lottstift'!$Q$6)</f>
        <v>50407.207362229419</v>
      </c>
      <c r="I1989" s="39">
        <f t="shared" si="92"/>
        <v>49903.135288607125</v>
      </c>
      <c r="J1989" s="40">
        <f t="shared" si="93"/>
        <v>49903</v>
      </c>
      <c r="K1989" s="40">
        <v>49903</v>
      </c>
    </row>
    <row r="1990" spans="1:11" s="40" customFormat="1" x14ac:dyDescent="0.25">
      <c r="A1990" s="34" t="s">
        <v>947</v>
      </c>
      <c r="B1990" s="34" t="s">
        <v>5855</v>
      </c>
      <c r="C1990" s="34" t="s">
        <v>5856</v>
      </c>
      <c r="D1990" s="34" t="s">
        <v>5857</v>
      </c>
      <c r="E1990" s="35">
        <v>989000</v>
      </c>
      <c r="F1990" s="36">
        <v>989000</v>
      </c>
      <c r="G1990" s="37">
        <f t="shared" ref="G1990:G2053" si="94">F1990*0.07</f>
        <v>69230</v>
      </c>
      <c r="H1990" s="38">
        <f>G1990*(1-'[1]Rapport Lottstift'!$Q$6)</f>
        <v>50405.72933781</v>
      </c>
      <c r="I1990" s="39">
        <f t="shared" ref="I1990:I2053" si="95">H1990*0.99</f>
        <v>49901.6720444319</v>
      </c>
      <c r="J1990" s="40">
        <f t="shared" ref="J1990:J2053" si="96">INT(I1990)</f>
        <v>49901</v>
      </c>
      <c r="K1990" s="40">
        <v>49901</v>
      </c>
    </row>
    <row r="1991" spans="1:11" s="40" customFormat="1" x14ac:dyDescent="0.25">
      <c r="A1991" s="34" t="s">
        <v>947</v>
      </c>
      <c r="B1991" s="34" t="s">
        <v>5858</v>
      </c>
      <c r="C1991" s="34" t="s">
        <v>5859</v>
      </c>
      <c r="D1991" s="34" t="s">
        <v>5860</v>
      </c>
      <c r="E1991" s="35">
        <v>986778</v>
      </c>
      <c r="F1991" s="36">
        <v>986778</v>
      </c>
      <c r="G1991" s="37">
        <f t="shared" si="94"/>
        <v>69074.460000000006</v>
      </c>
      <c r="H1991" s="38">
        <f>G1991*(1-'[1]Rapport Lottstift'!$Q$6)</f>
        <v>50292.48208746763</v>
      </c>
      <c r="I1991" s="39">
        <f t="shared" si="95"/>
        <v>49789.55726659295</v>
      </c>
      <c r="J1991" s="40">
        <f t="shared" si="96"/>
        <v>49789</v>
      </c>
      <c r="K1991" s="40">
        <v>49789</v>
      </c>
    </row>
    <row r="1992" spans="1:11" s="40" customFormat="1" x14ac:dyDescent="0.25">
      <c r="A1992" s="34" t="s">
        <v>947</v>
      </c>
      <c r="B1992" s="34" t="s">
        <v>5861</v>
      </c>
      <c r="C1992" s="34" t="s">
        <v>5862</v>
      </c>
      <c r="D1992" s="34" t="s">
        <v>5863</v>
      </c>
      <c r="E1992" s="35">
        <v>984437</v>
      </c>
      <c r="F1992" s="36">
        <v>984437</v>
      </c>
      <c r="G1992" s="37">
        <f t="shared" si="94"/>
        <v>68910.590000000011</v>
      </c>
      <c r="H1992" s="38">
        <f>G1992*(1-'[1]Rapport Lottstift'!$Q$6)</f>
        <v>50173.169840369737</v>
      </c>
      <c r="I1992" s="39">
        <f t="shared" si="95"/>
        <v>49671.438141966042</v>
      </c>
      <c r="J1992" s="40">
        <f t="shared" si="96"/>
        <v>49671</v>
      </c>
      <c r="K1992" s="40">
        <v>49671</v>
      </c>
    </row>
    <row r="1993" spans="1:11" s="40" customFormat="1" x14ac:dyDescent="0.25">
      <c r="A1993" s="34" t="s">
        <v>947</v>
      </c>
      <c r="B1993" s="34" t="s">
        <v>5864</v>
      </c>
      <c r="C1993" s="34" t="s">
        <v>5865</v>
      </c>
      <c r="D1993" s="34" t="s">
        <v>5866</v>
      </c>
      <c r="E1993" s="35">
        <v>984276</v>
      </c>
      <c r="F1993" s="36">
        <v>984276</v>
      </c>
      <c r="G1993" s="37">
        <f t="shared" si="94"/>
        <v>68899.320000000007</v>
      </c>
      <c r="H1993" s="38">
        <f>G1993*(1-'[1]Rapport Lottstift'!$Q$6)</f>
        <v>50164.96425652405</v>
      </c>
      <c r="I1993" s="39">
        <f t="shared" si="95"/>
        <v>49663.314613958806</v>
      </c>
      <c r="J1993" s="40">
        <f t="shared" si="96"/>
        <v>49663</v>
      </c>
      <c r="K1993" s="40">
        <v>49663</v>
      </c>
    </row>
    <row r="1994" spans="1:11" s="40" customFormat="1" x14ac:dyDescent="0.25">
      <c r="A1994" s="34" t="s">
        <v>947</v>
      </c>
      <c r="B1994" s="34" t="s">
        <v>5867</v>
      </c>
      <c r="C1994" s="34" t="s">
        <v>5868</v>
      </c>
      <c r="D1994" s="34" t="s">
        <v>5869</v>
      </c>
      <c r="E1994" s="35">
        <v>983186</v>
      </c>
      <c r="F1994" s="36">
        <v>983186</v>
      </c>
      <c r="G1994" s="37">
        <f t="shared" si="94"/>
        <v>68823.02</v>
      </c>
      <c r="H1994" s="38">
        <f>G1994*(1-'[1]Rapport Lottstift'!$Q$6)</f>
        <v>50109.410924897944</v>
      </c>
      <c r="I1994" s="39">
        <f t="shared" si="95"/>
        <v>49608.316815648963</v>
      </c>
      <c r="J1994" s="40">
        <f t="shared" si="96"/>
        <v>49608</v>
      </c>
      <c r="K1994" s="40">
        <v>49608</v>
      </c>
    </row>
    <row r="1995" spans="1:11" s="40" customFormat="1" x14ac:dyDescent="0.25">
      <c r="A1995" s="34" t="s">
        <v>947</v>
      </c>
      <c r="B1995" s="34" t="s">
        <v>5870</v>
      </c>
      <c r="C1995" s="34" t="s">
        <v>5871</v>
      </c>
      <c r="D1995" s="34" t="s">
        <v>5872</v>
      </c>
      <c r="E1995" s="35">
        <v>983073</v>
      </c>
      <c r="F1995" s="36">
        <v>983073</v>
      </c>
      <c r="G1995" s="37">
        <f t="shared" si="94"/>
        <v>68815.11</v>
      </c>
      <c r="H1995" s="38">
        <f>G1995*(1-'[1]Rapport Lottstift'!$Q$6)</f>
        <v>50103.651726298172</v>
      </c>
      <c r="I1995" s="39">
        <f t="shared" si="95"/>
        <v>49602.61520903519</v>
      </c>
      <c r="J1995" s="40">
        <f t="shared" si="96"/>
        <v>49602</v>
      </c>
      <c r="K1995" s="40">
        <v>49602</v>
      </c>
    </row>
    <row r="1996" spans="1:11" s="40" customFormat="1" x14ac:dyDescent="0.25">
      <c r="A1996" s="34" t="s">
        <v>947</v>
      </c>
      <c r="B1996" s="34" t="s">
        <v>5873</v>
      </c>
      <c r="C1996" s="34" t="s">
        <v>5874</v>
      </c>
      <c r="D1996" s="34" t="s">
        <v>5875</v>
      </c>
      <c r="E1996" s="35">
        <v>982381</v>
      </c>
      <c r="F1996" s="36">
        <v>982381</v>
      </c>
      <c r="G1996" s="37">
        <f t="shared" si="94"/>
        <v>68766.670000000013</v>
      </c>
      <c r="H1996" s="38">
        <f>G1996*(1-'[1]Rapport Lottstift'!$Q$6)</f>
        <v>50068.383005669501</v>
      </c>
      <c r="I1996" s="39">
        <f t="shared" si="95"/>
        <v>49567.699175612805</v>
      </c>
      <c r="J1996" s="40">
        <f t="shared" si="96"/>
        <v>49567</v>
      </c>
      <c r="K1996" s="40">
        <v>49567</v>
      </c>
    </row>
    <row r="1997" spans="1:11" s="40" customFormat="1" x14ac:dyDescent="0.25">
      <c r="A1997" s="34" t="s">
        <v>947</v>
      </c>
      <c r="B1997" s="34" t="s">
        <v>5876</v>
      </c>
      <c r="C1997" s="34" t="s">
        <v>5877</v>
      </c>
      <c r="D1997" s="34" t="s">
        <v>5878</v>
      </c>
      <c r="E1997" s="35">
        <v>981178</v>
      </c>
      <c r="F1997" s="36">
        <v>981178</v>
      </c>
      <c r="G1997" s="37">
        <f t="shared" si="94"/>
        <v>68682.460000000006</v>
      </c>
      <c r="H1997" s="38">
        <f>G1997*(1-'[1]Rapport Lottstift'!$Q$6)</f>
        <v>50007.07047544363</v>
      </c>
      <c r="I1997" s="39">
        <f t="shared" si="95"/>
        <v>49506.999770689195</v>
      </c>
      <c r="J1997" s="40">
        <f t="shared" si="96"/>
        <v>49506</v>
      </c>
      <c r="K1997" s="40">
        <v>49506</v>
      </c>
    </row>
    <row r="1998" spans="1:11" s="40" customFormat="1" x14ac:dyDescent="0.25">
      <c r="A1998" s="34" t="s">
        <v>947</v>
      </c>
      <c r="B1998" s="34" t="s">
        <v>5879</v>
      </c>
      <c r="C1998" s="34" t="s">
        <v>5880</v>
      </c>
      <c r="D1998" s="34" t="s">
        <v>5881</v>
      </c>
      <c r="E1998" s="35">
        <v>977449</v>
      </c>
      <c r="F1998" s="36">
        <v>977449</v>
      </c>
      <c r="G1998" s="37">
        <f t="shared" si="94"/>
        <v>68421.430000000008</v>
      </c>
      <c r="H1998" s="38">
        <f>G1998*(1-'[1]Rapport Lottstift'!$Q$6)</f>
        <v>49817.016921651215</v>
      </c>
      <c r="I1998" s="39">
        <f t="shared" si="95"/>
        <v>49318.8467524347</v>
      </c>
      <c r="J1998" s="40">
        <f t="shared" si="96"/>
        <v>49318</v>
      </c>
      <c r="K1998" s="40">
        <v>49318</v>
      </c>
    </row>
    <row r="1999" spans="1:11" s="40" customFormat="1" x14ac:dyDescent="0.25">
      <c r="A1999" s="34" t="s">
        <v>947</v>
      </c>
      <c r="B1999" s="34" t="s">
        <v>5882</v>
      </c>
      <c r="C1999" s="34" t="s">
        <v>5883</v>
      </c>
      <c r="D1999" s="34" t="s">
        <v>5884</v>
      </c>
      <c r="E1999" s="35">
        <v>976823</v>
      </c>
      <c r="F1999" s="36">
        <v>976823</v>
      </c>
      <c r="G1999" s="37">
        <f t="shared" si="94"/>
        <v>68377.61</v>
      </c>
      <c r="H1999" s="38">
        <f>G1999*(1-'[1]Rapport Lottstift'!$Q$6)</f>
        <v>49785.111980735674</v>
      </c>
      <c r="I1999" s="39">
        <f t="shared" si="95"/>
        <v>49287.26086092832</v>
      </c>
      <c r="J1999" s="40">
        <f t="shared" si="96"/>
        <v>49287</v>
      </c>
      <c r="K1999" s="40">
        <v>49287</v>
      </c>
    </row>
    <row r="2000" spans="1:11" s="40" customFormat="1" x14ac:dyDescent="0.25">
      <c r="A2000" s="34" t="s">
        <v>947</v>
      </c>
      <c r="B2000" s="34" t="s">
        <v>5885</v>
      </c>
      <c r="C2000" s="34" t="s">
        <v>5886</v>
      </c>
      <c r="D2000" s="34" t="s">
        <v>5887</v>
      </c>
      <c r="E2000" s="35">
        <v>976729</v>
      </c>
      <c r="F2000" s="36">
        <v>976729</v>
      </c>
      <c r="G2000" s="37">
        <f t="shared" si="94"/>
        <v>68371.030000000013</v>
      </c>
      <c r="H2000" s="38">
        <f>G2000*(1-'[1]Rapport Lottstift'!$Q$6)</f>
        <v>49780.321142962421</v>
      </c>
      <c r="I2000" s="39">
        <f t="shared" si="95"/>
        <v>49282.517931532799</v>
      </c>
      <c r="J2000" s="40">
        <f t="shared" si="96"/>
        <v>49282</v>
      </c>
      <c r="K2000" s="40">
        <v>49282</v>
      </c>
    </row>
    <row r="2001" spans="1:11" s="40" customFormat="1" x14ac:dyDescent="0.25">
      <c r="A2001" s="34" t="s">
        <v>947</v>
      </c>
      <c r="B2001" s="34" t="s">
        <v>5888</v>
      </c>
      <c r="C2001" s="34" t="s">
        <v>5889</v>
      </c>
      <c r="D2001" s="34" t="s">
        <v>3237</v>
      </c>
      <c r="E2001" s="35">
        <v>975184</v>
      </c>
      <c r="F2001" s="36">
        <v>975184</v>
      </c>
      <c r="G2001" s="37">
        <f t="shared" si="94"/>
        <v>68262.880000000005</v>
      </c>
      <c r="H2001" s="38">
        <f>G2001*(1-'[1]Rapport Lottstift'!$Q$6)</f>
        <v>49701.578117859368</v>
      </c>
      <c r="I2001" s="39">
        <f t="shared" si="95"/>
        <v>49204.56233668077</v>
      </c>
      <c r="J2001" s="40">
        <f t="shared" si="96"/>
        <v>49204</v>
      </c>
      <c r="K2001" s="40">
        <v>49204</v>
      </c>
    </row>
    <row r="2002" spans="1:11" s="40" customFormat="1" x14ac:dyDescent="0.25">
      <c r="A2002" s="34" t="s">
        <v>947</v>
      </c>
      <c r="B2002" s="34" t="s">
        <v>5890</v>
      </c>
      <c r="C2002" s="34" t="s">
        <v>5891</v>
      </c>
      <c r="D2002" s="34" t="s">
        <v>5892</v>
      </c>
      <c r="E2002" s="35">
        <v>975062</v>
      </c>
      <c r="F2002" s="36">
        <v>975062</v>
      </c>
      <c r="G2002" s="37">
        <f t="shared" si="94"/>
        <v>68254.340000000011</v>
      </c>
      <c r="H2002" s="38">
        <f>G2002*(1-'[1]Rapport Lottstift'!$Q$6)</f>
        <v>49695.360222025993</v>
      </c>
      <c r="I2002" s="39">
        <f t="shared" si="95"/>
        <v>49198.406619805733</v>
      </c>
      <c r="J2002" s="40">
        <f t="shared" si="96"/>
        <v>49198</v>
      </c>
      <c r="K2002" s="40">
        <v>49198</v>
      </c>
    </row>
    <row r="2003" spans="1:11" s="40" customFormat="1" x14ac:dyDescent="0.25">
      <c r="A2003" s="34" t="s">
        <v>947</v>
      </c>
      <c r="B2003" s="34" t="s">
        <v>5893</v>
      </c>
      <c r="C2003" s="34" t="s">
        <v>5894</v>
      </c>
      <c r="D2003" s="34" t="s">
        <v>5895</v>
      </c>
      <c r="E2003" s="35">
        <v>1871269</v>
      </c>
      <c r="F2003" s="35">
        <v>1871269</v>
      </c>
      <c r="G2003" s="37">
        <f t="shared" si="94"/>
        <v>130988.83000000002</v>
      </c>
      <c r="H2003" s="38">
        <f>G2003*(1-'[1]Rapport Lottstift'!$Q$6)</f>
        <v>95371.76818223903</v>
      </c>
      <c r="I2003" s="39">
        <f t="shared" si="95"/>
        <v>94418.050500416633</v>
      </c>
      <c r="J2003" s="40">
        <f t="shared" si="96"/>
        <v>94418</v>
      </c>
      <c r="K2003" s="40">
        <v>94418</v>
      </c>
    </row>
    <row r="2004" spans="1:11" s="40" customFormat="1" x14ac:dyDescent="0.25">
      <c r="A2004" s="34" t="s">
        <v>947</v>
      </c>
      <c r="B2004" s="34" t="s">
        <v>5896</v>
      </c>
      <c r="C2004" s="34" t="s">
        <v>5897</v>
      </c>
      <c r="D2004" s="34" t="s">
        <v>5898</v>
      </c>
      <c r="E2004" s="35">
        <v>972898</v>
      </c>
      <c r="F2004" s="36">
        <v>972898</v>
      </c>
      <c r="G2004" s="37">
        <f t="shared" si="94"/>
        <v>68102.86</v>
      </c>
      <c r="H2004" s="38">
        <f>G2004*(1-'[1]Rapport Lottstift'!$Q$6)</f>
        <v>49585.069020522424</v>
      </c>
      <c r="I2004" s="39">
        <f t="shared" si="95"/>
        <v>49089.218330317199</v>
      </c>
      <c r="J2004" s="40">
        <f t="shared" si="96"/>
        <v>49089</v>
      </c>
      <c r="K2004" s="40">
        <v>49089</v>
      </c>
    </row>
    <row r="2005" spans="1:11" s="40" customFormat="1" x14ac:dyDescent="0.25">
      <c r="A2005" s="34" t="s">
        <v>947</v>
      </c>
      <c r="B2005" s="34" t="s">
        <v>5899</v>
      </c>
      <c r="C2005" s="34" t="s">
        <v>5900</v>
      </c>
      <c r="D2005" s="34" t="s">
        <v>5901</v>
      </c>
      <c r="E2005" s="35">
        <v>971784</v>
      </c>
      <c r="F2005" s="36">
        <v>971784</v>
      </c>
      <c r="G2005" s="37">
        <f t="shared" si="94"/>
        <v>68024.88</v>
      </c>
      <c r="H2005" s="38">
        <f>G2005*(1-'[1]Rapport Lottstift'!$Q$6)</f>
        <v>49528.292496273367</v>
      </c>
      <c r="I2005" s="39">
        <f t="shared" si="95"/>
        <v>49033.009571310635</v>
      </c>
      <c r="J2005" s="40">
        <f t="shared" si="96"/>
        <v>49033</v>
      </c>
      <c r="K2005" s="40">
        <v>49033</v>
      </c>
    </row>
    <row r="2006" spans="1:11" s="40" customFormat="1" x14ac:dyDescent="0.25">
      <c r="A2006" s="34" t="s">
        <v>947</v>
      </c>
      <c r="B2006" s="34" t="s">
        <v>5902</v>
      </c>
      <c r="C2006" s="34" t="s">
        <v>5903</v>
      </c>
      <c r="D2006" s="34" t="s">
        <v>5904</v>
      </c>
      <c r="E2006" s="35">
        <v>971204</v>
      </c>
      <c r="F2006" s="36">
        <v>971204</v>
      </c>
      <c r="G2006" s="37">
        <f t="shared" si="94"/>
        <v>67984.280000000013</v>
      </c>
      <c r="H2006" s="38">
        <f>G2006*(1-'[1]Rapport Lottstift'!$Q$6)</f>
        <v>49498.73200788517</v>
      </c>
      <c r="I2006" s="39">
        <f t="shared" si="95"/>
        <v>49003.74468780632</v>
      </c>
      <c r="J2006" s="40">
        <f t="shared" si="96"/>
        <v>49003</v>
      </c>
      <c r="K2006" s="40">
        <v>49003</v>
      </c>
    </row>
    <row r="2007" spans="1:11" s="40" customFormat="1" x14ac:dyDescent="0.25">
      <c r="A2007" s="34" t="s">
        <v>947</v>
      </c>
      <c r="B2007" s="34" t="s">
        <v>5905</v>
      </c>
      <c r="C2007" s="34" t="s">
        <v>5906</v>
      </c>
      <c r="D2007" s="34" t="s">
        <v>5907</v>
      </c>
      <c r="E2007" s="35">
        <v>970585</v>
      </c>
      <c r="F2007" s="36">
        <v>970585</v>
      </c>
      <c r="G2007" s="37">
        <f t="shared" si="94"/>
        <v>67940.950000000012</v>
      </c>
      <c r="H2007" s="38">
        <f>G2007*(1-'[1]Rapport Lottstift'!$Q$6)</f>
        <v>49467.183831484661</v>
      </c>
      <c r="I2007" s="39">
        <f t="shared" si="95"/>
        <v>48972.511993169814</v>
      </c>
      <c r="J2007" s="40">
        <f t="shared" si="96"/>
        <v>48972</v>
      </c>
      <c r="K2007" s="40">
        <v>48972</v>
      </c>
    </row>
    <row r="2008" spans="1:11" s="40" customFormat="1" x14ac:dyDescent="0.25">
      <c r="A2008" s="34" t="s">
        <v>947</v>
      </c>
      <c r="B2008" s="34" t="s">
        <v>5908</v>
      </c>
      <c r="C2008" s="34" t="s">
        <v>5909</v>
      </c>
      <c r="D2008" s="34" t="s">
        <v>5910</v>
      </c>
      <c r="E2008" s="35">
        <v>968791</v>
      </c>
      <c r="F2008" s="36">
        <v>968791</v>
      </c>
      <c r="G2008" s="37">
        <f t="shared" si="94"/>
        <v>67815.37000000001</v>
      </c>
      <c r="H2008" s="38">
        <f>G2008*(1-'[1]Rapport Lottstift'!$Q$6)</f>
        <v>49375.750182918397</v>
      </c>
      <c r="I2008" s="39">
        <f t="shared" si="95"/>
        <v>48881.992681089214</v>
      </c>
      <c r="J2008" s="40">
        <f t="shared" si="96"/>
        <v>48881</v>
      </c>
      <c r="K2008" s="40">
        <v>48881</v>
      </c>
    </row>
    <row r="2009" spans="1:11" s="40" customFormat="1" x14ac:dyDescent="0.25">
      <c r="A2009" s="34" t="s">
        <v>947</v>
      </c>
      <c r="B2009" s="34" t="s">
        <v>5911</v>
      </c>
      <c r="C2009" s="34" t="s">
        <v>5912</v>
      </c>
      <c r="D2009" s="34" t="s">
        <v>5913</v>
      </c>
      <c r="E2009" s="35">
        <v>968494</v>
      </c>
      <c r="F2009" s="36">
        <v>968494</v>
      </c>
      <c r="G2009" s="37">
        <f t="shared" si="94"/>
        <v>67794.58</v>
      </c>
      <c r="H2009" s="38">
        <f>G2009*(1-'[1]Rapport Lottstift'!$Q$6)</f>
        <v>49360.613174209262</v>
      </c>
      <c r="I2009" s="39">
        <f t="shared" si="95"/>
        <v>48867.007042467172</v>
      </c>
      <c r="J2009" s="40">
        <f t="shared" si="96"/>
        <v>48867</v>
      </c>
      <c r="K2009" s="40">
        <v>48867</v>
      </c>
    </row>
    <row r="2010" spans="1:11" s="40" customFormat="1" x14ac:dyDescent="0.25">
      <c r="A2010" s="34" t="s">
        <v>947</v>
      </c>
      <c r="B2010" s="34" t="s">
        <v>5914</v>
      </c>
      <c r="C2010" s="34" t="s">
        <v>5915</v>
      </c>
      <c r="D2010" s="34" t="s">
        <v>5916</v>
      </c>
      <c r="E2010" s="35">
        <v>967540</v>
      </c>
      <c r="F2010" s="36">
        <v>967540</v>
      </c>
      <c r="G2010" s="37">
        <f t="shared" si="94"/>
        <v>67727.8</v>
      </c>
      <c r="H2010" s="38">
        <f>G2010*(1-'[1]Rapport Lottstift'!$Q$6)</f>
        <v>49311.991267446603</v>
      </c>
      <c r="I2010" s="39">
        <f t="shared" si="95"/>
        <v>48818.871354772135</v>
      </c>
      <c r="J2010" s="40">
        <f t="shared" si="96"/>
        <v>48818</v>
      </c>
      <c r="K2010" s="40">
        <v>48818</v>
      </c>
    </row>
    <row r="2011" spans="1:11" s="40" customFormat="1" x14ac:dyDescent="0.25">
      <c r="A2011" s="34" t="s">
        <v>947</v>
      </c>
      <c r="B2011" s="34" t="s">
        <v>5917</v>
      </c>
      <c r="C2011" s="34" t="s">
        <v>5918</v>
      </c>
      <c r="D2011" s="34" t="s">
        <v>5919</v>
      </c>
      <c r="E2011" s="35">
        <v>966193</v>
      </c>
      <c r="F2011" s="36">
        <v>966193</v>
      </c>
      <c r="G2011" s="37">
        <f t="shared" si="94"/>
        <v>67633.510000000009</v>
      </c>
      <c r="H2011" s="38">
        <f>G2011*(1-'[1]Rapport Lottstift'!$Q$6)</f>
        <v>49243.339581482978</v>
      </c>
      <c r="I2011" s="39">
        <f t="shared" si="95"/>
        <v>48750.906185668151</v>
      </c>
      <c r="J2011" s="40">
        <f t="shared" si="96"/>
        <v>48750</v>
      </c>
      <c r="K2011" s="40">
        <v>48750</v>
      </c>
    </row>
    <row r="2012" spans="1:11" s="40" customFormat="1" x14ac:dyDescent="0.25">
      <c r="A2012" s="34" t="s">
        <v>947</v>
      </c>
      <c r="B2012" s="34" t="s">
        <v>5920</v>
      </c>
      <c r="C2012" s="34" t="s">
        <v>5921</v>
      </c>
      <c r="D2012" s="34" t="s">
        <v>5922</v>
      </c>
      <c r="E2012" s="35">
        <v>963163</v>
      </c>
      <c r="F2012" s="36">
        <v>963163</v>
      </c>
      <c r="G2012" s="37">
        <f t="shared" si="94"/>
        <v>67421.41</v>
      </c>
      <c r="H2012" s="38">
        <f>G2012*(1-'[1]Rapport Lottstift'!$Q$6)</f>
        <v>49088.911512834275</v>
      </c>
      <c r="I2012" s="39">
        <f t="shared" si="95"/>
        <v>48598.022397705929</v>
      </c>
      <c r="J2012" s="40">
        <f t="shared" si="96"/>
        <v>48598</v>
      </c>
      <c r="K2012" s="40">
        <v>48598</v>
      </c>
    </row>
    <row r="2013" spans="1:11" s="40" customFormat="1" x14ac:dyDescent="0.25">
      <c r="A2013" s="34" t="s">
        <v>947</v>
      </c>
      <c r="B2013" s="34" t="s">
        <v>5923</v>
      </c>
      <c r="C2013" s="34" t="s">
        <v>5924</v>
      </c>
      <c r="D2013" s="34" t="s">
        <v>5925</v>
      </c>
      <c r="E2013" s="35">
        <v>963148</v>
      </c>
      <c r="F2013" s="36">
        <v>963148</v>
      </c>
      <c r="G2013" s="37">
        <f t="shared" si="94"/>
        <v>67420.36</v>
      </c>
      <c r="H2013" s="38">
        <f>G2013*(1-'[1]Rapport Lottstift'!$Q$6)</f>
        <v>49088.14701744492</v>
      </c>
      <c r="I2013" s="39">
        <f t="shared" si="95"/>
        <v>48597.265547270472</v>
      </c>
      <c r="J2013" s="40">
        <f t="shared" si="96"/>
        <v>48597</v>
      </c>
      <c r="K2013" s="40">
        <v>48597</v>
      </c>
    </row>
    <row r="2014" spans="1:11" s="40" customFormat="1" x14ac:dyDescent="0.25">
      <c r="A2014" s="34" t="s">
        <v>947</v>
      </c>
      <c r="B2014" s="34" t="s">
        <v>5926</v>
      </c>
      <c r="C2014" s="34" t="s">
        <v>5927</v>
      </c>
      <c r="D2014" s="34" t="s">
        <v>5928</v>
      </c>
      <c r="E2014" s="35">
        <v>963010</v>
      </c>
      <c r="F2014" s="36">
        <v>963010</v>
      </c>
      <c r="G2014" s="37">
        <f t="shared" si="94"/>
        <v>67410.700000000012</v>
      </c>
      <c r="H2014" s="38">
        <f>G2014*(1-'[1]Rapport Lottstift'!$Q$6)</f>
        <v>49081.113659862909</v>
      </c>
      <c r="I2014" s="39">
        <f t="shared" si="95"/>
        <v>48590.302523264283</v>
      </c>
      <c r="J2014" s="40">
        <f t="shared" si="96"/>
        <v>48590</v>
      </c>
      <c r="K2014" s="40">
        <v>48590</v>
      </c>
    </row>
    <row r="2015" spans="1:11" s="40" customFormat="1" x14ac:dyDescent="0.25">
      <c r="A2015" s="34" t="s">
        <v>947</v>
      </c>
      <c r="B2015" s="34" t="s">
        <v>5929</v>
      </c>
      <c r="C2015" s="34" t="s">
        <v>5930</v>
      </c>
      <c r="D2015" s="34" t="s">
        <v>5931</v>
      </c>
      <c r="E2015" s="35">
        <v>961458</v>
      </c>
      <c r="F2015" s="36">
        <v>961458</v>
      </c>
      <c r="G2015" s="37">
        <f t="shared" si="94"/>
        <v>67302.060000000012</v>
      </c>
      <c r="H2015" s="38">
        <f>G2015*(1-'[1]Rapport Lottstift'!$Q$6)</f>
        <v>49002.013870244831</v>
      </c>
      <c r="I2015" s="39">
        <f t="shared" si="95"/>
        <v>48511.993731542381</v>
      </c>
      <c r="J2015" s="40">
        <f t="shared" si="96"/>
        <v>48511</v>
      </c>
      <c r="K2015" s="40">
        <v>48511</v>
      </c>
    </row>
    <row r="2016" spans="1:11" s="40" customFormat="1" x14ac:dyDescent="0.25">
      <c r="A2016" s="34" t="s">
        <v>947</v>
      </c>
      <c r="B2016" s="34" t="s">
        <v>5932</v>
      </c>
      <c r="C2016" s="34" t="s">
        <v>5933</v>
      </c>
      <c r="D2016" s="34" t="s">
        <v>5934</v>
      </c>
      <c r="E2016" s="35">
        <v>960368</v>
      </c>
      <c r="F2016" s="36">
        <v>960368</v>
      </c>
      <c r="G2016" s="37">
        <f t="shared" si="94"/>
        <v>67225.760000000009</v>
      </c>
      <c r="H2016" s="38">
        <f>G2016*(1-'[1]Rapport Lottstift'!$Q$6)</f>
        <v>48946.460538618732</v>
      </c>
      <c r="I2016" s="39">
        <f t="shared" si="95"/>
        <v>48456.995933232545</v>
      </c>
      <c r="J2016" s="40">
        <f t="shared" si="96"/>
        <v>48456</v>
      </c>
      <c r="K2016" s="40">
        <v>48456</v>
      </c>
    </row>
    <row r="2017" spans="1:11" s="40" customFormat="1" x14ac:dyDescent="0.25">
      <c r="A2017" s="34" t="s">
        <v>947</v>
      </c>
      <c r="B2017" s="34" t="s">
        <v>5935</v>
      </c>
      <c r="C2017" s="34" t="s">
        <v>5936</v>
      </c>
      <c r="D2017" s="34" t="s">
        <v>5937</v>
      </c>
      <c r="E2017" s="35">
        <v>959983</v>
      </c>
      <c r="F2017" s="36">
        <v>959983</v>
      </c>
      <c r="G2017" s="37">
        <f t="shared" si="94"/>
        <v>67198.810000000012</v>
      </c>
      <c r="H2017" s="38">
        <f>G2017*(1-'[1]Rapport Lottstift'!$Q$6)</f>
        <v>48926.838490292081</v>
      </c>
      <c r="I2017" s="39">
        <f t="shared" si="95"/>
        <v>48437.570105389161</v>
      </c>
      <c r="J2017" s="40">
        <f t="shared" si="96"/>
        <v>48437</v>
      </c>
      <c r="K2017" s="40">
        <v>48437</v>
      </c>
    </row>
    <row r="2018" spans="1:11" s="40" customFormat="1" x14ac:dyDescent="0.25">
      <c r="A2018" s="34" t="s">
        <v>947</v>
      </c>
      <c r="B2018" s="34" t="s">
        <v>5938</v>
      </c>
      <c r="C2018" s="34" t="s">
        <v>5939</v>
      </c>
      <c r="D2018" s="34" t="s">
        <v>5940</v>
      </c>
      <c r="E2018" s="35">
        <v>958591</v>
      </c>
      <c r="F2018" s="36">
        <v>958591</v>
      </c>
      <c r="G2018" s="37">
        <f t="shared" si="94"/>
        <v>67101.37000000001</v>
      </c>
      <c r="H2018" s="38">
        <f>G2018*(1-'[1]Rapport Lottstift'!$Q$6)</f>
        <v>48855.893318160401</v>
      </c>
      <c r="I2018" s="39">
        <f t="shared" si="95"/>
        <v>48367.3343849788</v>
      </c>
      <c r="J2018" s="40">
        <f t="shared" si="96"/>
        <v>48367</v>
      </c>
      <c r="K2018" s="40">
        <v>48367</v>
      </c>
    </row>
    <row r="2019" spans="1:11" s="40" customFormat="1" x14ac:dyDescent="0.25">
      <c r="A2019" s="34" t="s">
        <v>947</v>
      </c>
      <c r="B2019" s="34" t="s">
        <v>5941</v>
      </c>
      <c r="C2019" s="34" t="s">
        <v>5942</v>
      </c>
      <c r="D2019" s="34" t="s">
        <v>5943</v>
      </c>
      <c r="E2019" s="35">
        <v>957788</v>
      </c>
      <c r="F2019" s="36">
        <v>957788</v>
      </c>
      <c r="G2019" s="37">
        <f t="shared" si="94"/>
        <v>67045.16</v>
      </c>
      <c r="H2019" s="38">
        <f>G2019*(1-'[1]Rapport Lottstift'!$Q$6)</f>
        <v>48814.967331650529</v>
      </c>
      <c r="I2019" s="39">
        <f t="shared" si="95"/>
        <v>48326.817658334025</v>
      </c>
      <c r="J2019" s="40">
        <f t="shared" si="96"/>
        <v>48326</v>
      </c>
      <c r="K2019" s="40">
        <v>48326</v>
      </c>
    </row>
    <row r="2020" spans="1:11" s="40" customFormat="1" x14ac:dyDescent="0.25">
      <c r="A2020" s="34" t="s">
        <v>947</v>
      </c>
      <c r="B2020" s="34" t="s">
        <v>5944</v>
      </c>
      <c r="C2020" s="34" t="s">
        <v>5945</v>
      </c>
      <c r="D2020" s="34" t="s">
        <v>5946</v>
      </c>
      <c r="E2020" s="35">
        <v>956598</v>
      </c>
      <c r="F2020" s="36">
        <v>956598</v>
      </c>
      <c r="G2020" s="37">
        <f t="shared" si="94"/>
        <v>66961.86</v>
      </c>
      <c r="H2020" s="38">
        <f>G2020*(1-'[1]Rapport Lottstift'!$Q$6)</f>
        <v>48754.317364095426</v>
      </c>
      <c r="I2020" s="39">
        <f t="shared" si="95"/>
        <v>48266.774190454475</v>
      </c>
      <c r="J2020" s="40">
        <f t="shared" si="96"/>
        <v>48266</v>
      </c>
      <c r="K2020" s="40">
        <v>48266</v>
      </c>
    </row>
    <row r="2021" spans="1:11" s="40" customFormat="1" x14ac:dyDescent="0.25">
      <c r="A2021" s="34" t="s">
        <v>947</v>
      </c>
      <c r="B2021" s="34" t="s">
        <v>5947</v>
      </c>
      <c r="C2021" s="34" t="s">
        <v>5948</v>
      </c>
      <c r="D2021" s="34" t="s">
        <v>5949</v>
      </c>
      <c r="E2021" s="35">
        <v>955330</v>
      </c>
      <c r="F2021" s="36">
        <v>955330</v>
      </c>
      <c r="G2021" s="37">
        <f t="shared" si="94"/>
        <v>66873.100000000006</v>
      </c>
      <c r="H2021" s="38">
        <f>G2021*(1-'[1]Rapport Lottstift'!$Q$6)</f>
        <v>48689.692020515708</v>
      </c>
      <c r="I2021" s="39">
        <f t="shared" si="95"/>
        <v>48202.795100310548</v>
      </c>
      <c r="J2021" s="40">
        <f t="shared" si="96"/>
        <v>48202</v>
      </c>
      <c r="K2021" s="40">
        <v>48202</v>
      </c>
    </row>
    <row r="2022" spans="1:11" s="40" customFormat="1" x14ac:dyDescent="0.25">
      <c r="A2022" s="34" t="s">
        <v>947</v>
      </c>
      <c r="B2022" s="34" t="s">
        <v>5950</v>
      </c>
      <c r="C2022" s="34" t="s">
        <v>5951</v>
      </c>
      <c r="D2022" s="34" t="s">
        <v>5952</v>
      </c>
      <c r="E2022" s="35">
        <v>955144</v>
      </c>
      <c r="F2022" s="36">
        <v>955144</v>
      </c>
      <c r="G2022" s="37">
        <f t="shared" si="94"/>
        <v>66860.08</v>
      </c>
      <c r="H2022" s="38">
        <f>G2022*(1-'[1]Rapport Lottstift'!$Q$6)</f>
        <v>48680.212277687766</v>
      </c>
      <c r="I2022" s="39">
        <f t="shared" si="95"/>
        <v>48193.410154910889</v>
      </c>
      <c r="J2022" s="40">
        <f t="shared" si="96"/>
        <v>48193</v>
      </c>
      <c r="K2022" s="40">
        <v>48193</v>
      </c>
    </row>
    <row r="2023" spans="1:11" s="40" customFormat="1" x14ac:dyDescent="0.25">
      <c r="A2023" s="34" t="s">
        <v>947</v>
      </c>
      <c r="B2023" s="34" t="s">
        <v>5953</v>
      </c>
      <c r="C2023" s="34" t="s">
        <v>5954</v>
      </c>
      <c r="D2023" s="34" t="s">
        <v>5955</v>
      </c>
      <c r="E2023" s="35">
        <v>955000</v>
      </c>
      <c r="F2023" s="36">
        <v>955000</v>
      </c>
      <c r="G2023" s="37">
        <f t="shared" si="94"/>
        <v>66850</v>
      </c>
      <c r="H2023" s="38">
        <f>G2023*(1-'[1]Rapport Lottstift'!$Q$6)</f>
        <v>48672.873121950004</v>
      </c>
      <c r="I2023" s="39">
        <f t="shared" si="95"/>
        <v>48186.1443907305</v>
      </c>
      <c r="J2023" s="40">
        <f t="shared" si="96"/>
        <v>48186</v>
      </c>
      <c r="K2023" s="40">
        <v>48186</v>
      </c>
    </row>
    <row r="2024" spans="1:11" s="40" customFormat="1" x14ac:dyDescent="0.25">
      <c r="A2024" s="34" t="s">
        <v>947</v>
      </c>
      <c r="B2024" s="34" t="s">
        <v>5956</v>
      </c>
      <c r="C2024" s="34" t="s">
        <v>5957</v>
      </c>
      <c r="D2024" s="34" t="s">
        <v>5958</v>
      </c>
      <c r="E2024" s="35">
        <v>954803</v>
      </c>
      <c r="F2024" s="36">
        <v>954803</v>
      </c>
      <c r="G2024" s="37">
        <f t="shared" si="94"/>
        <v>66836.210000000006</v>
      </c>
      <c r="H2024" s="38">
        <f>G2024*(1-'[1]Rapport Lottstift'!$Q$6)</f>
        <v>48662.83274916988</v>
      </c>
      <c r="I2024" s="39">
        <f t="shared" si="95"/>
        <v>48176.20442167818</v>
      </c>
      <c r="J2024" s="40">
        <f t="shared" si="96"/>
        <v>48176</v>
      </c>
      <c r="K2024" s="40">
        <v>48176</v>
      </c>
    </row>
    <row r="2025" spans="1:11" s="40" customFormat="1" x14ac:dyDescent="0.25">
      <c r="A2025" s="34" t="s">
        <v>947</v>
      </c>
      <c r="B2025" s="34" t="s">
        <v>5959</v>
      </c>
      <c r="C2025" s="34" t="s">
        <v>5960</v>
      </c>
      <c r="D2025" s="34" t="s">
        <v>5961</v>
      </c>
      <c r="E2025" s="35">
        <v>954800</v>
      </c>
      <c r="F2025" s="36">
        <v>954800</v>
      </c>
      <c r="G2025" s="37">
        <f t="shared" si="94"/>
        <v>66836</v>
      </c>
      <c r="H2025" s="38">
        <f>G2025*(1-'[1]Rapport Lottstift'!$Q$6)</f>
        <v>48662.679850092005</v>
      </c>
      <c r="I2025" s="39">
        <f t="shared" si="95"/>
        <v>48176.053051591087</v>
      </c>
      <c r="J2025" s="40">
        <f t="shared" si="96"/>
        <v>48176</v>
      </c>
      <c r="K2025" s="40">
        <v>48176</v>
      </c>
    </row>
    <row r="2026" spans="1:11" s="40" customFormat="1" x14ac:dyDescent="0.25">
      <c r="A2026" s="34" t="s">
        <v>947</v>
      </c>
      <c r="B2026" s="34" t="s">
        <v>5962</v>
      </c>
      <c r="C2026" s="34" t="s">
        <v>5963</v>
      </c>
      <c r="D2026" s="34" t="s">
        <v>5964</v>
      </c>
      <c r="E2026" s="35">
        <v>954301</v>
      </c>
      <c r="F2026" s="36">
        <v>954301</v>
      </c>
      <c r="G2026" s="37">
        <f t="shared" si="94"/>
        <v>66801.070000000007</v>
      </c>
      <c r="H2026" s="38">
        <f>G2026*(1-'[1]Rapport Lottstift'!$Q$6)</f>
        <v>48637.2476368063</v>
      </c>
      <c r="I2026" s="39">
        <f t="shared" si="95"/>
        <v>48150.875160438234</v>
      </c>
      <c r="J2026" s="40">
        <f t="shared" si="96"/>
        <v>48150</v>
      </c>
      <c r="K2026" s="40">
        <v>48150</v>
      </c>
    </row>
    <row r="2027" spans="1:11" s="40" customFormat="1" x14ac:dyDescent="0.25">
      <c r="A2027" s="34" t="s">
        <v>947</v>
      </c>
      <c r="B2027" s="34" t="s">
        <v>5965</v>
      </c>
      <c r="C2027" s="34" t="s">
        <v>5966</v>
      </c>
      <c r="D2027" s="34" t="s">
        <v>5967</v>
      </c>
      <c r="E2027" s="35">
        <v>952956</v>
      </c>
      <c r="F2027" s="36">
        <v>952956</v>
      </c>
      <c r="G2027" s="37">
        <f t="shared" si="94"/>
        <v>66706.920000000013</v>
      </c>
      <c r="H2027" s="38">
        <f>G2027*(1-'[1]Rapport Lottstift'!$Q$6)</f>
        <v>48568.697883561254</v>
      </c>
      <c r="I2027" s="39">
        <f t="shared" si="95"/>
        <v>48083.010904725641</v>
      </c>
      <c r="J2027" s="40">
        <f t="shared" si="96"/>
        <v>48083</v>
      </c>
      <c r="K2027" s="40">
        <v>48083</v>
      </c>
    </row>
    <row r="2028" spans="1:11" s="40" customFormat="1" x14ac:dyDescent="0.25">
      <c r="A2028" s="34" t="s">
        <v>947</v>
      </c>
      <c r="B2028" s="34" t="s">
        <v>5968</v>
      </c>
      <c r="C2028" s="34" t="s">
        <v>5969</v>
      </c>
      <c r="D2028" s="34" t="s">
        <v>5970</v>
      </c>
      <c r="E2028" s="35">
        <v>952369</v>
      </c>
      <c r="F2028" s="36">
        <v>952369</v>
      </c>
      <c r="G2028" s="37">
        <f t="shared" si="94"/>
        <v>66665.83</v>
      </c>
      <c r="H2028" s="38">
        <f>G2028*(1-'[1]Rapport Lottstift'!$Q$6)</f>
        <v>48538.780630658017</v>
      </c>
      <c r="I2028" s="39">
        <f t="shared" si="95"/>
        <v>48053.392824351438</v>
      </c>
      <c r="J2028" s="40">
        <f t="shared" si="96"/>
        <v>48053</v>
      </c>
      <c r="K2028" s="40">
        <v>48053</v>
      </c>
    </row>
    <row r="2029" spans="1:11" s="40" customFormat="1" x14ac:dyDescent="0.25">
      <c r="A2029" s="34" t="s">
        <v>947</v>
      </c>
      <c r="B2029" s="34" t="s">
        <v>5971</v>
      </c>
      <c r="C2029" s="34" t="s">
        <v>5972</v>
      </c>
      <c r="D2029" s="34" t="s">
        <v>5973</v>
      </c>
      <c r="E2029" s="35">
        <v>951788</v>
      </c>
      <c r="F2029" s="36">
        <v>951788</v>
      </c>
      <c r="G2029" s="37">
        <f t="shared" si="94"/>
        <v>66625.16</v>
      </c>
      <c r="H2029" s="38">
        <f>G2029*(1-'[1]Rapport Lottstift'!$Q$6)</f>
        <v>48509.169175910523</v>
      </c>
      <c r="I2029" s="39">
        <f t="shared" si="95"/>
        <v>48024.077484151421</v>
      </c>
      <c r="J2029" s="40">
        <f t="shared" si="96"/>
        <v>48024</v>
      </c>
      <c r="K2029" s="40">
        <v>48024</v>
      </c>
    </row>
    <row r="2030" spans="1:11" s="40" customFormat="1" x14ac:dyDescent="0.25">
      <c r="A2030" s="34" t="s">
        <v>947</v>
      </c>
      <c r="B2030" s="34" t="s">
        <v>5974</v>
      </c>
      <c r="C2030" s="34" t="s">
        <v>5975</v>
      </c>
      <c r="D2030" s="34" t="s">
        <v>5976</v>
      </c>
      <c r="E2030" s="35">
        <v>951709</v>
      </c>
      <c r="F2030" s="36">
        <v>951709</v>
      </c>
      <c r="G2030" s="37">
        <f t="shared" si="94"/>
        <v>66619.63</v>
      </c>
      <c r="H2030" s="38">
        <f>G2030*(1-'[1]Rapport Lottstift'!$Q$6)</f>
        <v>48505.142833526617</v>
      </c>
      <c r="I2030" s="39">
        <f t="shared" si="95"/>
        <v>48020.09140519135</v>
      </c>
      <c r="J2030" s="40">
        <f t="shared" si="96"/>
        <v>48020</v>
      </c>
      <c r="K2030" s="40">
        <v>48020</v>
      </c>
    </row>
    <row r="2031" spans="1:11" s="40" customFormat="1" x14ac:dyDescent="0.25">
      <c r="A2031" s="34" t="s">
        <v>947</v>
      </c>
      <c r="B2031" s="34" t="s">
        <v>5977</v>
      </c>
      <c r="C2031" s="34" t="s">
        <v>5978</v>
      </c>
      <c r="D2031" s="34" t="s">
        <v>5979</v>
      </c>
      <c r="E2031" s="35">
        <v>951237</v>
      </c>
      <c r="F2031" s="36">
        <v>951237</v>
      </c>
      <c r="G2031" s="37">
        <f t="shared" si="94"/>
        <v>66586.590000000011</v>
      </c>
      <c r="H2031" s="38">
        <f>G2031*(1-'[1]Rapport Lottstift'!$Q$6)</f>
        <v>48481.086711941738</v>
      </c>
      <c r="I2031" s="39">
        <f t="shared" si="95"/>
        <v>47996.275844822318</v>
      </c>
      <c r="J2031" s="40">
        <f t="shared" si="96"/>
        <v>47996</v>
      </c>
      <c r="K2031" s="40">
        <v>47996</v>
      </c>
    </row>
    <row r="2032" spans="1:11" s="40" customFormat="1" x14ac:dyDescent="0.25">
      <c r="A2032" s="34" t="s">
        <v>947</v>
      </c>
      <c r="B2032" s="34" t="s">
        <v>5980</v>
      </c>
      <c r="C2032" s="34" t="s">
        <v>5981</v>
      </c>
      <c r="D2032" s="34" t="s">
        <v>5982</v>
      </c>
      <c r="E2032" s="35">
        <v>950413</v>
      </c>
      <c r="F2032" s="36">
        <v>950413</v>
      </c>
      <c r="G2032" s="37">
        <f t="shared" si="94"/>
        <v>66528.91</v>
      </c>
      <c r="H2032" s="38">
        <f>G2032*(1-'[1]Rapport Lottstift'!$Q$6)</f>
        <v>48439.090431886776</v>
      </c>
      <c r="I2032" s="39">
        <f t="shared" si="95"/>
        <v>47954.699527567907</v>
      </c>
      <c r="J2032" s="40">
        <f t="shared" si="96"/>
        <v>47954</v>
      </c>
      <c r="K2032" s="40">
        <v>47954</v>
      </c>
    </row>
    <row r="2033" spans="1:11" s="40" customFormat="1" x14ac:dyDescent="0.25">
      <c r="A2033" s="34" t="s">
        <v>947</v>
      </c>
      <c r="B2033" s="34" t="s">
        <v>5983</v>
      </c>
      <c r="C2033" s="34" t="s">
        <v>5984</v>
      </c>
      <c r="D2033" s="34" t="s">
        <v>5985</v>
      </c>
      <c r="E2033" s="35">
        <v>949680</v>
      </c>
      <c r="F2033" s="36">
        <v>949680</v>
      </c>
      <c r="G2033" s="37">
        <f t="shared" si="94"/>
        <v>66477.600000000006</v>
      </c>
      <c r="H2033" s="38">
        <f>G2033*(1-'[1]Rapport Lottstift'!$Q$6)</f>
        <v>48401.732090527206</v>
      </c>
      <c r="I2033" s="39">
        <f t="shared" si="95"/>
        <v>47917.714769621933</v>
      </c>
      <c r="J2033" s="40">
        <f t="shared" si="96"/>
        <v>47917</v>
      </c>
      <c r="K2033" s="40">
        <v>47917</v>
      </c>
    </row>
    <row r="2034" spans="1:11" s="40" customFormat="1" x14ac:dyDescent="0.25">
      <c r="A2034" s="34" t="s">
        <v>947</v>
      </c>
      <c r="B2034" s="34" t="s">
        <v>5986</v>
      </c>
      <c r="C2034" s="34" t="s">
        <v>5987</v>
      </c>
      <c r="D2034" s="34" t="s">
        <v>5988</v>
      </c>
      <c r="E2034" s="35">
        <v>948848</v>
      </c>
      <c r="F2034" s="36">
        <v>948848</v>
      </c>
      <c r="G2034" s="37">
        <f t="shared" si="94"/>
        <v>66419.360000000001</v>
      </c>
      <c r="H2034" s="38">
        <f>G2034*(1-'[1]Rapport Lottstift'!$Q$6)</f>
        <v>48359.328079597923</v>
      </c>
      <c r="I2034" s="39">
        <f t="shared" si="95"/>
        <v>47875.734798801946</v>
      </c>
      <c r="J2034" s="40">
        <f t="shared" si="96"/>
        <v>47875</v>
      </c>
      <c r="K2034" s="40">
        <v>47875</v>
      </c>
    </row>
    <row r="2035" spans="1:11" s="40" customFormat="1" x14ac:dyDescent="0.25">
      <c r="A2035" s="34" t="s">
        <v>947</v>
      </c>
      <c r="B2035" s="34" t="s">
        <v>5989</v>
      </c>
      <c r="C2035" s="34" t="s">
        <v>5990</v>
      </c>
      <c r="D2035" s="34" t="s">
        <v>5991</v>
      </c>
      <c r="E2035" s="35">
        <v>948118</v>
      </c>
      <c r="F2035" s="36">
        <v>948118</v>
      </c>
      <c r="G2035" s="37">
        <f t="shared" si="94"/>
        <v>66368.260000000009</v>
      </c>
      <c r="H2035" s="38">
        <f>G2035*(1-'[1]Rapport Lottstift'!$Q$6)</f>
        <v>48322.122637316228</v>
      </c>
      <c r="I2035" s="39">
        <f t="shared" si="95"/>
        <v>47838.901410943065</v>
      </c>
      <c r="J2035" s="40">
        <f t="shared" si="96"/>
        <v>47838</v>
      </c>
      <c r="K2035" s="40">
        <v>47838</v>
      </c>
    </row>
    <row r="2036" spans="1:11" s="40" customFormat="1" x14ac:dyDescent="0.25">
      <c r="A2036" s="34" t="s">
        <v>947</v>
      </c>
      <c r="B2036" s="34" t="s">
        <v>5992</v>
      </c>
      <c r="C2036" s="34" t="s">
        <v>5993</v>
      </c>
      <c r="D2036" s="34" t="s">
        <v>5994</v>
      </c>
      <c r="E2036" s="35">
        <v>948084</v>
      </c>
      <c r="F2036" s="36">
        <v>948084</v>
      </c>
      <c r="G2036" s="37">
        <f t="shared" si="94"/>
        <v>66365.88</v>
      </c>
      <c r="H2036" s="38">
        <f>G2036*(1-'[1]Rapport Lottstift'!$Q$6)</f>
        <v>48320.389781100363</v>
      </c>
      <c r="I2036" s="39">
        <f t="shared" si="95"/>
        <v>47837.185883289356</v>
      </c>
      <c r="J2036" s="40">
        <f t="shared" si="96"/>
        <v>47837</v>
      </c>
      <c r="K2036" s="40">
        <v>47837</v>
      </c>
    </row>
    <row r="2037" spans="1:11" s="40" customFormat="1" x14ac:dyDescent="0.25">
      <c r="A2037" s="34" t="s">
        <v>947</v>
      </c>
      <c r="B2037" s="34" t="s">
        <v>5995</v>
      </c>
      <c r="C2037" s="34" t="s">
        <v>5996</v>
      </c>
      <c r="D2037" s="34" t="s">
        <v>5997</v>
      </c>
      <c r="E2037" s="35">
        <v>944607</v>
      </c>
      <c r="F2037" s="36">
        <v>944607</v>
      </c>
      <c r="G2037" s="37">
        <f t="shared" si="94"/>
        <v>66122.490000000005</v>
      </c>
      <c r="H2037" s="38">
        <f>G2037*(1-'[1]Rapport Lottstift'!$Q$6)</f>
        <v>48143.179749849034</v>
      </c>
      <c r="I2037" s="39">
        <f t="shared" si="95"/>
        <v>47661.747952350546</v>
      </c>
      <c r="J2037" s="40">
        <f t="shared" si="96"/>
        <v>47661</v>
      </c>
      <c r="K2037" s="40">
        <v>47661</v>
      </c>
    </row>
    <row r="2038" spans="1:11" s="40" customFormat="1" x14ac:dyDescent="0.25">
      <c r="A2038" s="34" t="s">
        <v>947</v>
      </c>
      <c r="B2038" s="34" t="s">
        <v>5998</v>
      </c>
      <c r="C2038" s="34" t="s">
        <v>5999</v>
      </c>
      <c r="D2038" s="34" t="s">
        <v>6000</v>
      </c>
      <c r="E2038" s="35">
        <v>944341</v>
      </c>
      <c r="F2038" s="36">
        <v>944341</v>
      </c>
      <c r="G2038" s="37">
        <f t="shared" si="94"/>
        <v>66103.87000000001</v>
      </c>
      <c r="H2038" s="38">
        <f>G2038*(1-'[1]Rapport Lottstift'!$Q$6)</f>
        <v>48129.622698277897</v>
      </c>
      <c r="I2038" s="39">
        <f t="shared" si="95"/>
        <v>47648.32647129512</v>
      </c>
      <c r="J2038" s="40">
        <f t="shared" si="96"/>
        <v>47648</v>
      </c>
      <c r="K2038" s="40">
        <v>47648</v>
      </c>
    </row>
    <row r="2039" spans="1:11" s="40" customFormat="1" x14ac:dyDescent="0.25">
      <c r="A2039" s="34" t="s">
        <v>947</v>
      </c>
      <c r="B2039" s="34" t="s">
        <v>6001</v>
      </c>
      <c r="C2039" s="34" t="s">
        <v>6002</v>
      </c>
      <c r="D2039" s="34" t="s">
        <v>6003</v>
      </c>
      <c r="E2039" s="35">
        <v>942759</v>
      </c>
      <c r="F2039" s="36">
        <v>942759</v>
      </c>
      <c r="G2039" s="37">
        <f t="shared" si="94"/>
        <v>65993.13</v>
      </c>
      <c r="H2039" s="38">
        <f>G2039*(1-'[1]Rapport Lottstift'!$Q$6)</f>
        <v>48048.993917881118</v>
      </c>
      <c r="I2039" s="39">
        <f t="shared" si="95"/>
        <v>47568.503978702305</v>
      </c>
      <c r="J2039" s="40">
        <f t="shared" si="96"/>
        <v>47568</v>
      </c>
      <c r="K2039" s="40">
        <v>47568</v>
      </c>
    </row>
    <row r="2040" spans="1:11" s="40" customFormat="1" x14ac:dyDescent="0.25">
      <c r="A2040" s="34" t="s">
        <v>947</v>
      </c>
      <c r="B2040" s="34" t="s">
        <v>6004</v>
      </c>
      <c r="C2040" s="34" t="s">
        <v>6005</v>
      </c>
      <c r="D2040" s="34" t="s">
        <v>6006</v>
      </c>
      <c r="E2040" s="35">
        <v>57179</v>
      </c>
      <c r="F2040" s="36">
        <v>57179</v>
      </c>
      <c r="G2040" s="37">
        <f t="shared" si="94"/>
        <v>4002.53</v>
      </c>
      <c r="H2040" s="38">
        <f>G2040*(1-'[1]Rapport Lottstift'!$Q$6)</f>
        <v>2914.2054578429102</v>
      </c>
      <c r="I2040" s="39">
        <f t="shared" si="95"/>
        <v>2885.0634032644812</v>
      </c>
      <c r="J2040" s="40">
        <f t="shared" si="96"/>
        <v>2885</v>
      </c>
      <c r="K2040" s="40">
        <v>2885</v>
      </c>
    </row>
    <row r="2041" spans="1:11" s="40" customFormat="1" x14ac:dyDescent="0.25">
      <c r="A2041" s="34" t="s">
        <v>947</v>
      </c>
      <c r="B2041" s="34" t="s">
        <v>6007</v>
      </c>
      <c r="C2041" s="34" t="s">
        <v>6008</v>
      </c>
      <c r="D2041" s="34" t="s">
        <v>6009</v>
      </c>
      <c r="E2041" s="35">
        <v>940241</v>
      </c>
      <c r="F2041" s="36">
        <v>940241</v>
      </c>
      <c r="G2041" s="37">
        <f t="shared" si="94"/>
        <v>65816.87000000001</v>
      </c>
      <c r="H2041" s="38">
        <f>G2041*(1-'[1]Rapport Lottstift'!$Q$6)</f>
        <v>47920.660625188902</v>
      </c>
      <c r="I2041" s="39">
        <f t="shared" si="95"/>
        <v>47441.454018937016</v>
      </c>
      <c r="J2041" s="40">
        <f t="shared" si="96"/>
        <v>47441</v>
      </c>
      <c r="K2041" s="40">
        <v>47441</v>
      </c>
    </row>
    <row r="2042" spans="1:11" s="40" customFormat="1" x14ac:dyDescent="0.25">
      <c r="A2042" s="34" t="s">
        <v>947</v>
      </c>
      <c r="B2042" s="34" t="s">
        <v>6010</v>
      </c>
      <c r="C2042" s="34" t="s">
        <v>6011</v>
      </c>
      <c r="D2042" s="34" t="s">
        <v>6012</v>
      </c>
      <c r="E2042" s="35">
        <v>939927</v>
      </c>
      <c r="F2042" s="36">
        <v>939927</v>
      </c>
      <c r="G2042" s="37">
        <f t="shared" si="94"/>
        <v>65794.89</v>
      </c>
      <c r="H2042" s="38">
        <f>G2042*(1-'[1]Rapport Lottstift'!$Q$6)</f>
        <v>47904.657188371835</v>
      </c>
      <c r="I2042" s="39">
        <f t="shared" si="95"/>
        <v>47425.610616488113</v>
      </c>
      <c r="J2042" s="40">
        <f t="shared" si="96"/>
        <v>47425</v>
      </c>
      <c r="K2042" s="40">
        <v>47425</v>
      </c>
    </row>
    <row r="2043" spans="1:11" s="40" customFormat="1" x14ac:dyDescent="0.25">
      <c r="A2043" s="34" t="s">
        <v>947</v>
      </c>
      <c r="B2043" s="34" t="s">
        <v>6013</v>
      </c>
      <c r="C2043" s="34" t="s">
        <v>6014</v>
      </c>
      <c r="D2043" s="34" t="s">
        <v>6015</v>
      </c>
      <c r="E2043" s="35">
        <v>939732</v>
      </c>
      <c r="F2043" s="36">
        <v>939732</v>
      </c>
      <c r="G2043" s="37">
        <f t="shared" si="94"/>
        <v>65781.240000000005</v>
      </c>
      <c r="H2043" s="38">
        <f>G2043*(1-'[1]Rapport Lottstift'!$Q$6)</f>
        <v>47894.71874831029</v>
      </c>
      <c r="I2043" s="39">
        <f t="shared" si="95"/>
        <v>47415.77156082719</v>
      </c>
      <c r="J2043" s="40">
        <f t="shared" si="96"/>
        <v>47415</v>
      </c>
      <c r="K2043" s="40">
        <v>47415</v>
      </c>
    </row>
    <row r="2044" spans="1:11" s="40" customFormat="1" x14ac:dyDescent="0.25">
      <c r="A2044" s="34" t="s">
        <v>947</v>
      </c>
      <c r="B2044" s="34" t="s">
        <v>6016</v>
      </c>
      <c r="C2044" s="34" t="s">
        <v>6017</v>
      </c>
      <c r="D2044" s="34" t="s">
        <v>6018</v>
      </c>
      <c r="E2044" s="35">
        <v>939354</v>
      </c>
      <c r="F2044" s="36">
        <v>939354</v>
      </c>
      <c r="G2044" s="37">
        <f t="shared" si="94"/>
        <v>65754.780000000013</v>
      </c>
      <c r="H2044" s="38">
        <f>G2044*(1-'[1]Rapport Lottstift'!$Q$6)</f>
        <v>47875.453464498671</v>
      </c>
      <c r="I2044" s="39">
        <f t="shared" si="95"/>
        <v>47396.698929853686</v>
      </c>
      <c r="J2044" s="40">
        <f t="shared" si="96"/>
        <v>47396</v>
      </c>
      <c r="K2044" s="40">
        <v>47396</v>
      </c>
    </row>
    <row r="2045" spans="1:11" s="40" customFormat="1" x14ac:dyDescent="0.25">
      <c r="A2045" s="34" t="s">
        <v>947</v>
      </c>
      <c r="B2045" s="34" t="s">
        <v>6019</v>
      </c>
      <c r="C2045" s="34" t="s">
        <v>6020</v>
      </c>
      <c r="D2045" s="34" t="s">
        <v>6021</v>
      </c>
      <c r="E2045" s="35">
        <v>939104</v>
      </c>
      <c r="F2045" s="36">
        <v>939104</v>
      </c>
      <c r="G2045" s="37">
        <f t="shared" si="94"/>
        <v>65737.280000000013</v>
      </c>
      <c r="H2045" s="38">
        <f>G2045*(1-'[1]Rapport Lottstift'!$Q$6)</f>
        <v>47862.71187467617</v>
      </c>
      <c r="I2045" s="39">
        <f t="shared" si="95"/>
        <v>47384.084755929405</v>
      </c>
      <c r="J2045" s="40">
        <f t="shared" si="96"/>
        <v>47384</v>
      </c>
      <c r="K2045" s="40">
        <v>47384</v>
      </c>
    </row>
    <row r="2046" spans="1:11" s="40" customFormat="1" x14ac:dyDescent="0.25">
      <c r="A2046" s="34" t="s">
        <v>947</v>
      </c>
      <c r="B2046" s="34" t="s">
        <v>6022</v>
      </c>
      <c r="C2046" s="34" t="s">
        <v>6023</v>
      </c>
      <c r="D2046" s="34" t="s">
        <v>6024</v>
      </c>
      <c r="E2046" s="35">
        <v>938326</v>
      </c>
      <c r="F2046" s="36">
        <v>938326</v>
      </c>
      <c r="G2046" s="37">
        <f t="shared" si="94"/>
        <v>65682.820000000007</v>
      </c>
      <c r="H2046" s="38">
        <f>G2046*(1-'[1]Rapport Lottstift'!$Q$6)</f>
        <v>47823.060047148545</v>
      </c>
      <c r="I2046" s="39">
        <f t="shared" si="95"/>
        <v>47344.82944667706</v>
      </c>
      <c r="J2046" s="40">
        <f t="shared" si="96"/>
        <v>47344</v>
      </c>
      <c r="K2046" s="40">
        <v>47344</v>
      </c>
    </row>
    <row r="2047" spans="1:11" s="40" customFormat="1" x14ac:dyDescent="0.25">
      <c r="A2047" s="34" t="s">
        <v>947</v>
      </c>
      <c r="B2047" s="34" t="s">
        <v>6025</v>
      </c>
      <c r="C2047" s="34" t="s">
        <v>6026</v>
      </c>
      <c r="D2047" s="34" t="s">
        <v>6027</v>
      </c>
      <c r="E2047" s="35">
        <v>938278</v>
      </c>
      <c r="F2047" s="36">
        <v>938278</v>
      </c>
      <c r="G2047" s="37">
        <f t="shared" si="94"/>
        <v>65679.460000000006</v>
      </c>
      <c r="H2047" s="38">
        <f>G2047*(1-'[1]Rapport Lottstift'!$Q$6)</f>
        <v>47820.613661902629</v>
      </c>
      <c r="I2047" s="39">
        <f t="shared" si="95"/>
        <v>47342.407525283605</v>
      </c>
      <c r="J2047" s="40">
        <f t="shared" si="96"/>
        <v>47342</v>
      </c>
      <c r="K2047" s="40">
        <v>47342</v>
      </c>
    </row>
    <row r="2048" spans="1:11" s="40" customFormat="1" x14ac:dyDescent="0.25">
      <c r="A2048" s="34" t="s">
        <v>947</v>
      </c>
      <c r="B2048" s="34" t="s">
        <v>6028</v>
      </c>
      <c r="C2048" s="34" t="s">
        <v>6029</v>
      </c>
      <c r="D2048" s="34" t="s">
        <v>6030</v>
      </c>
      <c r="E2048" s="35">
        <v>934994</v>
      </c>
      <c r="F2048" s="36">
        <v>934994</v>
      </c>
      <c r="G2048" s="37">
        <f t="shared" si="94"/>
        <v>65449.580000000009</v>
      </c>
      <c r="H2048" s="38">
        <f>G2048*(1-'[1]Rapport Lottstift'!$Q$6)</f>
        <v>47653.240137994268</v>
      </c>
      <c r="I2048" s="39">
        <f t="shared" si="95"/>
        <v>47176.707736614328</v>
      </c>
      <c r="J2048" s="40">
        <f t="shared" si="96"/>
        <v>47176</v>
      </c>
      <c r="K2048" s="40">
        <v>47176</v>
      </c>
    </row>
    <row r="2049" spans="1:11" s="40" customFormat="1" x14ac:dyDescent="0.25">
      <c r="A2049" s="34" t="s">
        <v>947</v>
      </c>
      <c r="B2049" s="34" t="s">
        <v>6031</v>
      </c>
      <c r="C2049" s="34" t="s">
        <v>6032</v>
      </c>
      <c r="D2049" s="34" t="s">
        <v>6033</v>
      </c>
      <c r="E2049" s="35">
        <v>934912</v>
      </c>
      <c r="F2049" s="36">
        <v>934912</v>
      </c>
      <c r="G2049" s="37">
        <f t="shared" si="94"/>
        <v>65443.840000000004</v>
      </c>
      <c r="H2049" s="38">
        <f>G2049*(1-'[1]Rapport Lottstift'!$Q$6)</f>
        <v>47649.060896532486</v>
      </c>
      <c r="I2049" s="39">
        <f t="shared" si="95"/>
        <v>47172.570287567163</v>
      </c>
      <c r="J2049" s="40">
        <f t="shared" si="96"/>
        <v>47172</v>
      </c>
      <c r="K2049" s="40">
        <v>47172</v>
      </c>
    </row>
    <row r="2050" spans="1:11" s="40" customFormat="1" x14ac:dyDescent="0.25">
      <c r="A2050" s="34" t="s">
        <v>947</v>
      </c>
      <c r="B2050" s="34" t="s">
        <v>6034</v>
      </c>
      <c r="C2050" s="34" t="s">
        <v>6035</v>
      </c>
      <c r="D2050" s="34" t="s">
        <v>6036</v>
      </c>
      <c r="E2050" s="35">
        <v>934861</v>
      </c>
      <c r="F2050" s="36">
        <v>934861</v>
      </c>
      <c r="G2050" s="37">
        <f t="shared" si="94"/>
        <v>65440.270000000004</v>
      </c>
      <c r="H2050" s="38">
        <f>G2050*(1-'[1]Rapport Lottstift'!$Q$6)</f>
        <v>47646.461612208695</v>
      </c>
      <c r="I2050" s="39">
        <f t="shared" si="95"/>
        <v>47169.996996086607</v>
      </c>
      <c r="J2050" s="40">
        <f t="shared" si="96"/>
        <v>47169</v>
      </c>
      <c r="K2050" s="40">
        <v>47169</v>
      </c>
    </row>
    <row r="2051" spans="1:11" s="40" customFormat="1" x14ac:dyDescent="0.25">
      <c r="A2051" s="34" t="s">
        <v>947</v>
      </c>
      <c r="B2051" s="34" t="s">
        <v>6037</v>
      </c>
      <c r="C2051" s="34" t="s">
        <v>6038</v>
      </c>
      <c r="D2051" s="34" t="s">
        <v>6039</v>
      </c>
      <c r="E2051" s="35">
        <v>934459</v>
      </c>
      <c r="F2051" s="36">
        <v>934459</v>
      </c>
      <c r="G2051" s="37">
        <f t="shared" si="94"/>
        <v>65412.130000000005</v>
      </c>
      <c r="H2051" s="38">
        <f>G2051*(1-'[1]Rapport Lottstift'!$Q$6)</f>
        <v>47625.973135774118</v>
      </c>
      <c r="I2051" s="39">
        <f t="shared" si="95"/>
        <v>47149.713404416376</v>
      </c>
      <c r="J2051" s="40">
        <f t="shared" si="96"/>
        <v>47149</v>
      </c>
      <c r="K2051" s="40">
        <v>47149</v>
      </c>
    </row>
    <row r="2052" spans="1:11" s="40" customFormat="1" x14ac:dyDescent="0.25">
      <c r="A2052" s="34" t="s">
        <v>947</v>
      </c>
      <c r="B2052" s="34" t="s">
        <v>6040</v>
      </c>
      <c r="C2052" s="34" t="s">
        <v>6041</v>
      </c>
      <c r="D2052" s="34" t="s">
        <v>6042</v>
      </c>
      <c r="E2052" s="35">
        <v>929809</v>
      </c>
      <c r="F2052" s="36">
        <v>929809</v>
      </c>
      <c r="G2052" s="37">
        <f t="shared" si="94"/>
        <v>65086.630000000005</v>
      </c>
      <c r="H2052" s="38">
        <f>G2052*(1-'[1]Rapport Lottstift'!$Q$6)</f>
        <v>47388.979565075613</v>
      </c>
      <c r="I2052" s="39">
        <f t="shared" si="95"/>
        <v>46915.089769424856</v>
      </c>
      <c r="J2052" s="40">
        <f t="shared" si="96"/>
        <v>46915</v>
      </c>
      <c r="K2052" s="40">
        <v>46915</v>
      </c>
    </row>
    <row r="2053" spans="1:11" s="40" customFormat="1" x14ac:dyDescent="0.25">
      <c r="A2053" s="34" t="s">
        <v>947</v>
      </c>
      <c r="B2053" s="34" t="s">
        <v>6043</v>
      </c>
      <c r="C2053" s="34" t="s">
        <v>6044</v>
      </c>
      <c r="D2053" s="34" t="s">
        <v>6045</v>
      </c>
      <c r="E2053" s="35">
        <v>929685</v>
      </c>
      <c r="F2053" s="36">
        <v>929685</v>
      </c>
      <c r="G2053" s="37">
        <f t="shared" si="94"/>
        <v>65077.950000000004</v>
      </c>
      <c r="H2053" s="38">
        <f>G2053*(1-'[1]Rapport Lottstift'!$Q$6)</f>
        <v>47382.659736523659</v>
      </c>
      <c r="I2053" s="39">
        <f t="shared" si="95"/>
        <v>46908.833139158422</v>
      </c>
      <c r="J2053" s="40">
        <f t="shared" si="96"/>
        <v>46908</v>
      </c>
      <c r="K2053" s="40">
        <v>46908</v>
      </c>
    </row>
    <row r="2054" spans="1:11" s="40" customFormat="1" x14ac:dyDescent="0.25">
      <c r="A2054" s="34" t="s">
        <v>947</v>
      </c>
      <c r="B2054" s="34" t="s">
        <v>6046</v>
      </c>
      <c r="C2054" s="34" t="s">
        <v>6047</v>
      </c>
      <c r="D2054" s="34" t="s">
        <v>6048</v>
      </c>
      <c r="E2054" s="35">
        <v>929455</v>
      </c>
      <c r="F2054" s="36">
        <v>929455</v>
      </c>
      <c r="G2054" s="37">
        <f t="shared" ref="G2054:G2117" si="97">F2054*0.07</f>
        <v>65061.850000000006</v>
      </c>
      <c r="H2054" s="38">
        <f>G2054*(1-'[1]Rapport Lottstift'!$Q$6)</f>
        <v>47370.937473886959</v>
      </c>
      <c r="I2054" s="39">
        <f t="shared" ref="I2054:I2117" si="98">H2054*0.99</f>
        <v>46897.228099148087</v>
      </c>
      <c r="J2054" s="40">
        <f t="shared" ref="J2054:J2117" si="99">INT(I2054)</f>
        <v>46897</v>
      </c>
      <c r="K2054" s="40">
        <v>46897</v>
      </c>
    </row>
    <row r="2055" spans="1:11" s="40" customFormat="1" x14ac:dyDescent="0.25">
      <c r="A2055" s="34" t="s">
        <v>947</v>
      </c>
      <c r="B2055" s="34" t="s">
        <v>6049</v>
      </c>
      <c r="C2055" s="34" t="s">
        <v>6050</v>
      </c>
      <c r="D2055" s="34" t="s">
        <v>6051</v>
      </c>
      <c r="E2055" s="35">
        <v>928854</v>
      </c>
      <c r="F2055" s="36">
        <v>928854</v>
      </c>
      <c r="G2055" s="37">
        <f t="shared" si="97"/>
        <v>65019.780000000006</v>
      </c>
      <c r="H2055" s="38">
        <f>G2055*(1-'[1]Rapport Lottstift'!$Q$6)</f>
        <v>47340.306691953665</v>
      </c>
      <c r="I2055" s="39">
        <f t="shared" si="98"/>
        <v>46866.903625034131</v>
      </c>
      <c r="J2055" s="40">
        <f t="shared" si="99"/>
        <v>46866</v>
      </c>
      <c r="K2055" s="40">
        <v>46866</v>
      </c>
    </row>
    <row r="2056" spans="1:11" s="40" customFormat="1" x14ac:dyDescent="0.25">
      <c r="A2056" s="34" t="s">
        <v>947</v>
      </c>
      <c r="B2056" s="34" t="s">
        <v>6052</v>
      </c>
      <c r="C2056" s="34" t="s">
        <v>6053</v>
      </c>
      <c r="D2056" s="34" t="s">
        <v>6054</v>
      </c>
      <c r="E2056" s="35">
        <v>928129</v>
      </c>
      <c r="F2056" s="36">
        <v>928129</v>
      </c>
      <c r="G2056" s="37">
        <f t="shared" si="97"/>
        <v>64969.030000000006</v>
      </c>
      <c r="H2056" s="38">
        <f>G2056*(1-'[1]Rapport Lottstift'!$Q$6)</f>
        <v>47303.356081468417</v>
      </c>
      <c r="I2056" s="39">
        <f t="shared" si="98"/>
        <v>46830.322520653732</v>
      </c>
      <c r="J2056" s="40">
        <f t="shared" si="99"/>
        <v>46830</v>
      </c>
      <c r="K2056" s="40">
        <v>46830</v>
      </c>
    </row>
    <row r="2057" spans="1:11" s="40" customFormat="1" x14ac:dyDescent="0.25">
      <c r="A2057" s="34" t="s">
        <v>947</v>
      </c>
      <c r="B2057" s="34" t="s">
        <v>6055</v>
      </c>
      <c r="C2057" s="34" t="s">
        <v>6056</v>
      </c>
      <c r="D2057" s="34" t="s">
        <v>6057</v>
      </c>
      <c r="E2057" s="35">
        <v>927754</v>
      </c>
      <c r="F2057" s="36">
        <v>927754</v>
      </c>
      <c r="G2057" s="37">
        <f t="shared" si="97"/>
        <v>64942.780000000006</v>
      </c>
      <c r="H2057" s="38">
        <f>G2057*(1-'[1]Rapport Lottstift'!$Q$6)</f>
        <v>47284.243696734666</v>
      </c>
      <c r="I2057" s="39">
        <f t="shared" si="98"/>
        <v>46811.401259767321</v>
      </c>
      <c r="J2057" s="40">
        <f t="shared" si="99"/>
        <v>46811</v>
      </c>
      <c r="K2057" s="40">
        <v>46811</v>
      </c>
    </row>
    <row r="2058" spans="1:11" s="40" customFormat="1" x14ac:dyDescent="0.25">
      <c r="A2058" s="34" t="s">
        <v>947</v>
      </c>
      <c r="B2058" s="34" t="s">
        <v>6058</v>
      </c>
      <c r="C2058" s="34" t="s">
        <v>6059</v>
      </c>
      <c r="D2058" s="34" t="s">
        <v>6060</v>
      </c>
      <c r="E2058" s="35">
        <v>927660</v>
      </c>
      <c r="F2058" s="36">
        <v>927660</v>
      </c>
      <c r="G2058" s="37">
        <f t="shared" si="97"/>
        <v>64936.200000000004</v>
      </c>
      <c r="H2058" s="38">
        <f>G2058*(1-'[1]Rapport Lottstift'!$Q$6)</f>
        <v>47279.452858961406</v>
      </c>
      <c r="I2058" s="39">
        <f t="shared" si="98"/>
        <v>46806.658330371793</v>
      </c>
      <c r="J2058" s="40">
        <f t="shared" si="99"/>
        <v>46806</v>
      </c>
      <c r="K2058" s="40">
        <v>46806</v>
      </c>
    </row>
    <row r="2059" spans="1:11" s="40" customFormat="1" x14ac:dyDescent="0.25">
      <c r="A2059" s="34" t="s">
        <v>947</v>
      </c>
      <c r="B2059" s="34" t="s">
        <v>6061</v>
      </c>
      <c r="C2059" s="34" t="s">
        <v>6062</v>
      </c>
      <c r="D2059" s="34" t="s">
        <v>6063</v>
      </c>
      <c r="E2059" s="35">
        <v>927605</v>
      </c>
      <c r="F2059" s="36">
        <v>927605</v>
      </c>
      <c r="G2059" s="37">
        <f t="shared" si="97"/>
        <v>64932.350000000006</v>
      </c>
      <c r="H2059" s="38">
        <f>G2059*(1-'[1]Rapport Lottstift'!$Q$6)</f>
        <v>47276.649709200457</v>
      </c>
      <c r="I2059" s="39">
        <f t="shared" si="98"/>
        <v>46803.883212108456</v>
      </c>
      <c r="J2059" s="40">
        <f t="shared" si="99"/>
        <v>46803</v>
      </c>
      <c r="K2059" s="40">
        <v>46803</v>
      </c>
    </row>
    <row r="2060" spans="1:11" s="40" customFormat="1" x14ac:dyDescent="0.25">
      <c r="A2060" s="34" t="s">
        <v>947</v>
      </c>
      <c r="B2060" s="34" t="s">
        <v>6064</v>
      </c>
      <c r="C2060" s="34" t="s">
        <v>6065</v>
      </c>
      <c r="D2060" s="34" t="s">
        <v>6066</v>
      </c>
      <c r="E2060" s="35">
        <v>927544</v>
      </c>
      <c r="F2060" s="36">
        <v>927544</v>
      </c>
      <c r="G2060" s="37">
        <f t="shared" si="97"/>
        <v>64928.080000000009</v>
      </c>
      <c r="H2060" s="38">
        <f>G2060*(1-'[1]Rapport Lottstift'!$Q$6)</f>
        <v>47273.540761283766</v>
      </c>
      <c r="I2060" s="39">
        <f t="shared" si="98"/>
        <v>46800.805353670927</v>
      </c>
      <c r="J2060" s="40">
        <f t="shared" si="99"/>
        <v>46800</v>
      </c>
      <c r="K2060" s="40">
        <v>46800</v>
      </c>
    </row>
    <row r="2061" spans="1:11" s="40" customFormat="1" x14ac:dyDescent="0.25">
      <c r="A2061" s="34" t="s">
        <v>947</v>
      </c>
      <c r="B2061" s="34" t="s">
        <v>6067</v>
      </c>
      <c r="C2061" s="34" t="s">
        <v>6068</v>
      </c>
      <c r="D2061" s="34" t="s">
        <v>6069</v>
      </c>
      <c r="E2061" s="35">
        <v>926610</v>
      </c>
      <c r="F2061" s="36">
        <v>926610</v>
      </c>
      <c r="G2061" s="37">
        <f t="shared" si="97"/>
        <v>64862.700000000004</v>
      </c>
      <c r="H2061" s="38">
        <f>G2061*(1-'[1]Rapport Lottstift'!$Q$6)</f>
        <v>47225.938181706908</v>
      </c>
      <c r="I2061" s="39">
        <f t="shared" si="98"/>
        <v>46753.678799889836</v>
      </c>
      <c r="J2061" s="40">
        <f t="shared" si="99"/>
        <v>46753</v>
      </c>
      <c r="K2061" s="40">
        <v>46753</v>
      </c>
    </row>
    <row r="2062" spans="1:11" s="40" customFormat="1" x14ac:dyDescent="0.25">
      <c r="A2062" s="34" t="s">
        <v>947</v>
      </c>
      <c r="B2062" s="34" t="s">
        <v>6070</v>
      </c>
      <c r="C2062" s="34" t="s">
        <v>6071</v>
      </c>
      <c r="D2062" s="34" t="s">
        <v>6072</v>
      </c>
      <c r="E2062" s="35">
        <v>926230</v>
      </c>
      <c r="F2062" s="36">
        <v>926230</v>
      </c>
      <c r="G2062" s="37">
        <f t="shared" si="97"/>
        <v>64836.100000000006</v>
      </c>
      <c r="H2062" s="38">
        <f>G2062*(1-'[1]Rapport Lottstift'!$Q$6)</f>
        <v>47206.57096517671</v>
      </c>
      <c r="I2062" s="39">
        <f t="shared" si="98"/>
        <v>46734.505255524942</v>
      </c>
      <c r="J2062" s="40">
        <f t="shared" si="99"/>
        <v>46734</v>
      </c>
      <c r="K2062" s="40">
        <v>46734</v>
      </c>
    </row>
    <row r="2063" spans="1:11" s="40" customFormat="1" x14ac:dyDescent="0.25">
      <c r="A2063" s="34" t="s">
        <v>947</v>
      </c>
      <c r="B2063" s="34" t="s">
        <v>6073</v>
      </c>
      <c r="C2063" s="34" t="s">
        <v>6074</v>
      </c>
      <c r="D2063" s="34" t="s">
        <v>6075</v>
      </c>
      <c r="E2063" s="35">
        <v>926205</v>
      </c>
      <c r="F2063" s="36">
        <v>926205</v>
      </c>
      <c r="G2063" s="37">
        <f t="shared" si="97"/>
        <v>64834.350000000006</v>
      </c>
      <c r="H2063" s="38">
        <f>G2063*(1-'[1]Rapport Lottstift'!$Q$6)</f>
        <v>47205.296806194456</v>
      </c>
      <c r="I2063" s="39">
        <f t="shared" si="98"/>
        <v>46733.243838132512</v>
      </c>
      <c r="J2063" s="40">
        <f t="shared" si="99"/>
        <v>46733</v>
      </c>
      <c r="K2063" s="40">
        <v>46733</v>
      </c>
    </row>
    <row r="2064" spans="1:11" s="40" customFormat="1" x14ac:dyDescent="0.25">
      <c r="A2064" s="34" t="s">
        <v>947</v>
      </c>
      <c r="B2064" s="34" t="s">
        <v>6076</v>
      </c>
      <c r="C2064" s="34" t="s">
        <v>6077</v>
      </c>
      <c r="D2064" s="34" t="s">
        <v>6078</v>
      </c>
      <c r="E2064" s="35">
        <v>925794</v>
      </c>
      <c r="F2064" s="36">
        <v>925794</v>
      </c>
      <c r="G2064" s="37">
        <f t="shared" si="97"/>
        <v>64805.580000000009</v>
      </c>
      <c r="H2064" s="38">
        <f>G2064*(1-'[1]Rapport Lottstift'!$Q$6)</f>
        <v>47184.349632526268</v>
      </c>
      <c r="I2064" s="39">
        <f t="shared" si="98"/>
        <v>46712.506136201002</v>
      </c>
      <c r="J2064" s="40">
        <f t="shared" si="99"/>
        <v>46712</v>
      </c>
      <c r="K2064" s="40">
        <v>46712</v>
      </c>
    </row>
    <row r="2065" spans="1:11" s="40" customFormat="1" x14ac:dyDescent="0.25">
      <c r="A2065" s="34" t="s">
        <v>947</v>
      </c>
      <c r="B2065" s="34" t="s">
        <v>6079</v>
      </c>
      <c r="C2065" s="34" t="s">
        <v>6080</v>
      </c>
      <c r="D2065" s="34" t="s">
        <v>6081</v>
      </c>
      <c r="E2065" s="35">
        <v>921492</v>
      </c>
      <c r="F2065" s="36">
        <v>921492</v>
      </c>
      <c r="G2065" s="37">
        <f t="shared" si="97"/>
        <v>64504.44000000001</v>
      </c>
      <c r="H2065" s="38">
        <f>G2065*(1-'[1]Rapport Lottstift'!$Q$6)</f>
        <v>46965.092354860688</v>
      </c>
      <c r="I2065" s="39">
        <f t="shared" si="98"/>
        <v>46495.44143131208</v>
      </c>
      <c r="J2065" s="40">
        <f t="shared" si="99"/>
        <v>46495</v>
      </c>
      <c r="K2065" s="40">
        <v>46495</v>
      </c>
    </row>
    <row r="2066" spans="1:11" s="40" customFormat="1" x14ac:dyDescent="0.25">
      <c r="A2066" s="34" t="s">
        <v>947</v>
      </c>
      <c r="B2066" s="34" t="s">
        <v>6082</v>
      </c>
      <c r="C2066" s="34" t="s">
        <v>6083</v>
      </c>
      <c r="D2066" s="34" t="s">
        <v>6084</v>
      </c>
      <c r="E2066" s="35">
        <v>920651</v>
      </c>
      <c r="F2066" s="36">
        <v>920651</v>
      </c>
      <c r="G2066" s="37">
        <f t="shared" si="97"/>
        <v>64445.570000000007</v>
      </c>
      <c r="H2066" s="38">
        <f>G2066*(1-'[1]Rapport Lottstift'!$Q$6)</f>
        <v>46922.2296466978</v>
      </c>
      <c r="I2066" s="39">
        <f t="shared" si="98"/>
        <v>46453.007350230822</v>
      </c>
      <c r="J2066" s="40">
        <f t="shared" si="99"/>
        <v>46453</v>
      </c>
      <c r="K2066" s="40">
        <v>46453</v>
      </c>
    </row>
    <row r="2067" spans="1:11" s="40" customFormat="1" x14ac:dyDescent="0.25">
      <c r="A2067" s="34" t="s">
        <v>947</v>
      </c>
      <c r="B2067" s="34" t="s">
        <v>6085</v>
      </c>
      <c r="C2067" s="34" t="s">
        <v>6086</v>
      </c>
      <c r="D2067" s="34" t="s">
        <v>6087</v>
      </c>
      <c r="E2067" s="35">
        <v>917166</v>
      </c>
      <c r="F2067" s="36">
        <v>917166</v>
      </c>
      <c r="G2067" s="37">
        <f t="shared" si="97"/>
        <v>64201.62</v>
      </c>
      <c r="H2067" s="38">
        <f>G2067*(1-'[1]Rapport Lottstift'!$Q$6)</f>
        <v>46744.611884572143</v>
      </c>
      <c r="I2067" s="39">
        <f t="shared" si="98"/>
        <v>46277.165765726422</v>
      </c>
      <c r="J2067" s="40">
        <f t="shared" si="99"/>
        <v>46277</v>
      </c>
      <c r="K2067" s="40">
        <v>46277</v>
      </c>
    </row>
    <row r="2068" spans="1:11" s="40" customFormat="1" x14ac:dyDescent="0.25">
      <c r="A2068" s="34" t="s">
        <v>947</v>
      </c>
      <c r="B2068" s="34" t="s">
        <v>6088</v>
      </c>
      <c r="C2068" s="34" t="s">
        <v>6089</v>
      </c>
      <c r="D2068" s="34" t="s">
        <v>6090</v>
      </c>
      <c r="E2068" s="35">
        <v>916127</v>
      </c>
      <c r="F2068" s="36">
        <v>916127</v>
      </c>
      <c r="G2068" s="37">
        <f t="shared" si="97"/>
        <v>64128.890000000007</v>
      </c>
      <c r="H2068" s="38">
        <f>G2068*(1-'[1]Rapport Lottstift'!$Q$6)</f>
        <v>46691.657837269835</v>
      </c>
      <c r="I2068" s="39">
        <f t="shared" si="98"/>
        <v>46224.741258897135</v>
      </c>
      <c r="J2068" s="40">
        <f t="shared" si="99"/>
        <v>46224</v>
      </c>
      <c r="K2068" s="40">
        <v>46224</v>
      </c>
    </row>
    <row r="2069" spans="1:11" s="40" customFormat="1" x14ac:dyDescent="0.25">
      <c r="A2069" s="34" t="s">
        <v>947</v>
      </c>
      <c r="B2069" s="34" t="s">
        <v>6091</v>
      </c>
      <c r="C2069" s="34" t="s">
        <v>6092</v>
      </c>
      <c r="D2069" s="34" t="s">
        <v>6093</v>
      </c>
      <c r="E2069" s="35">
        <v>915682</v>
      </c>
      <c r="F2069" s="36">
        <v>915682</v>
      </c>
      <c r="G2069" s="37">
        <f t="shared" si="97"/>
        <v>64097.740000000005</v>
      </c>
      <c r="H2069" s="38">
        <f>G2069*(1-'[1]Rapport Lottstift'!$Q$6)</f>
        <v>46668.977807385789</v>
      </c>
      <c r="I2069" s="39">
        <f t="shared" si="98"/>
        <v>46202.288029311931</v>
      </c>
      <c r="J2069" s="40">
        <f t="shared" si="99"/>
        <v>46202</v>
      </c>
      <c r="K2069" s="40">
        <v>46202</v>
      </c>
    </row>
    <row r="2070" spans="1:11" s="40" customFormat="1" x14ac:dyDescent="0.25">
      <c r="A2070" s="34" t="s">
        <v>947</v>
      </c>
      <c r="B2070" s="34" t="s">
        <v>6094</v>
      </c>
      <c r="C2070" s="34" t="s">
        <v>6095</v>
      </c>
      <c r="D2070" s="34" t="s">
        <v>6096</v>
      </c>
      <c r="E2070" s="35">
        <v>915194</v>
      </c>
      <c r="F2070" s="36">
        <v>915194</v>
      </c>
      <c r="G2070" s="37">
        <f t="shared" si="97"/>
        <v>64063.580000000009</v>
      </c>
      <c r="H2070" s="38">
        <f>G2070*(1-'[1]Rapport Lottstift'!$Q$6)</f>
        <v>46644.106224052266</v>
      </c>
      <c r="I2070" s="39">
        <f t="shared" si="98"/>
        <v>46177.665161811739</v>
      </c>
      <c r="J2070" s="40">
        <f t="shared" si="99"/>
        <v>46177</v>
      </c>
      <c r="K2070" s="40">
        <v>46177</v>
      </c>
    </row>
    <row r="2071" spans="1:11" s="40" customFormat="1" x14ac:dyDescent="0.25">
      <c r="A2071" s="34" t="s">
        <v>947</v>
      </c>
      <c r="B2071" s="34" t="s">
        <v>6097</v>
      </c>
      <c r="C2071" s="34" t="s">
        <v>6098</v>
      </c>
      <c r="D2071" s="34" t="s">
        <v>6099</v>
      </c>
      <c r="E2071" s="35">
        <v>913230</v>
      </c>
      <c r="F2071" s="36">
        <v>913230</v>
      </c>
      <c r="G2071" s="37">
        <f t="shared" si="97"/>
        <v>63926.100000000006</v>
      </c>
      <c r="H2071" s="38">
        <f>G2071*(1-'[1]Rapport Lottstift'!$Q$6)</f>
        <v>46544.008294406703</v>
      </c>
      <c r="I2071" s="39">
        <f t="shared" si="98"/>
        <v>46078.568211462632</v>
      </c>
      <c r="J2071" s="40">
        <f t="shared" si="99"/>
        <v>46078</v>
      </c>
      <c r="K2071" s="40">
        <v>46078</v>
      </c>
    </row>
    <row r="2072" spans="1:11" s="40" customFormat="1" x14ac:dyDescent="0.25">
      <c r="A2072" s="34" t="s">
        <v>947</v>
      </c>
      <c r="B2072" s="34" t="s">
        <v>6100</v>
      </c>
      <c r="C2072" s="34" t="s">
        <v>6101</v>
      </c>
      <c r="D2072" s="34" t="s">
        <v>6102</v>
      </c>
      <c r="E2072" s="35">
        <v>913167</v>
      </c>
      <c r="F2072" s="36">
        <v>913167</v>
      </c>
      <c r="G2072" s="37">
        <f t="shared" si="97"/>
        <v>63921.69000000001</v>
      </c>
      <c r="H2072" s="38">
        <f>G2072*(1-'[1]Rapport Lottstift'!$Q$6)</f>
        <v>46540.797413771441</v>
      </c>
      <c r="I2072" s="39">
        <f t="shared" si="98"/>
        <v>46075.389439633727</v>
      </c>
      <c r="J2072" s="40">
        <f t="shared" si="99"/>
        <v>46075</v>
      </c>
      <c r="K2072" s="40">
        <v>46075</v>
      </c>
    </row>
    <row r="2073" spans="1:11" s="40" customFormat="1" x14ac:dyDescent="0.25">
      <c r="A2073" s="34" t="s">
        <v>947</v>
      </c>
      <c r="B2073" s="34" t="s">
        <v>6103</v>
      </c>
      <c r="C2073" s="34" t="s">
        <v>6104</v>
      </c>
      <c r="D2073" s="34" t="s">
        <v>6105</v>
      </c>
      <c r="E2073" s="35">
        <v>912456</v>
      </c>
      <c r="F2073" s="36">
        <v>912456</v>
      </c>
      <c r="G2073" s="37">
        <f t="shared" si="97"/>
        <v>63871.920000000006</v>
      </c>
      <c r="H2073" s="38">
        <f>G2073*(1-'[1]Rapport Lottstift'!$Q$6)</f>
        <v>46504.560332316243</v>
      </c>
      <c r="I2073" s="39">
        <f t="shared" si="98"/>
        <v>46039.514728993083</v>
      </c>
      <c r="J2073" s="40">
        <f t="shared" si="99"/>
        <v>46039</v>
      </c>
      <c r="K2073" s="40">
        <v>46039</v>
      </c>
    </row>
    <row r="2074" spans="1:11" s="40" customFormat="1" x14ac:dyDescent="0.25">
      <c r="A2074" s="34" t="s">
        <v>947</v>
      </c>
      <c r="B2074" s="34" t="s">
        <v>6106</v>
      </c>
      <c r="C2074" s="34" t="s">
        <v>6107</v>
      </c>
      <c r="D2074" s="34" t="s">
        <v>6108</v>
      </c>
      <c r="E2074" s="35">
        <v>912446</v>
      </c>
      <c r="F2074" s="36">
        <v>912446</v>
      </c>
      <c r="G2074" s="37">
        <f t="shared" si="97"/>
        <v>63871.220000000008</v>
      </c>
      <c r="H2074" s="38">
        <f>G2074*(1-'[1]Rapport Lottstift'!$Q$6)</f>
        <v>46504.05066872335</v>
      </c>
      <c r="I2074" s="39">
        <f t="shared" si="98"/>
        <v>46039.010162036117</v>
      </c>
      <c r="J2074" s="40">
        <f t="shared" si="99"/>
        <v>46039</v>
      </c>
      <c r="K2074" s="40">
        <v>46039</v>
      </c>
    </row>
    <row r="2075" spans="1:11" s="40" customFormat="1" x14ac:dyDescent="0.25">
      <c r="A2075" s="34" t="s">
        <v>947</v>
      </c>
      <c r="B2075" s="34" t="s">
        <v>6109</v>
      </c>
      <c r="C2075" s="34" t="s">
        <v>6110</v>
      </c>
      <c r="D2075" s="34" t="s">
        <v>6111</v>
      </c>
      <c r="E2075" s="35">
        <v>911610</v>
      </c>
      <c r="F2075" s="36">
        <v>911610</v>
      </c>
      <c r="G2075" s="37">
        <f t="shared" si="97"/>
        <v>63812.700000000004</v>
      </c>
      <c r="H2075" s="38">
        <f>G2075*(1-'[1]Rapport Lottstift'!$Q$6)</f>
        <v>46461.442792356909</v>
      </c>
      <c r="I2075" s="39">
        <f t="shared" si="98"/>
        <v>45996.828364433342</v>
      </c>
      <c r="J2075" s="40">
        <f t="shared" si="99"/>
        <v>45996</v>
      </c>
      <c r="K2075" s="40">
        <v>45996</v>
      </c>
    </row>
    <row r="2076" spans="1:11" s="40" customFormat="1" x14ac:dyDescent="0.25">
      <c r="A2076" s="34" t="s">
        <v>947</v>
      </c>
      <c r="B2076" s="34" t="s">
        <v>6112</v>
      </c>
      <c r="C2076" s="34" t="s">
        <v>6113</v>
      </c>
      <c r="D2076" s="34" t="s">
        <v>6114</v>
      </c>
      <c r="E2076" s="35">
        <v>911049</v>
      </c>
      <c r="F2076" s="36">
        <v>911049</v>
      </c>
      <c r="G2076" s="37">
        <f t="shared" si="97"/>
        <v>63773.430000000008</v>
      </c>
      <c r="H2076" s="38">
        <f>G2076*(1-'[1]Rapport Lottstift'!$Q$6)</f>
        <v>46432.850664795216</v>
      </c>
      <c r="I2076" s="39">
        <f t="shared" si="98"/>
        <v>45968.522158147265</v>
      </c>
      <c r="J2076" s="40">
        <f t="shared" si="99"/>
        <v>45968</v>
      </c>
      <c r="K2076" s="40">
        <v>45968</v>
      </c>
    </row>
    <row r="2077" spans="1:11" s="40" customFormat="1" x14ac:dyDescent="0.25">
      <c r="A2077" s="34" t="s">
        <v>947</v>
      </c>
      <c r="B2077" s="34" t="s">
        <v>6115</v>
      </c>
      <c r="C2077" s="34" t="s">
        <v>6116</v>
      </c>
      <c r="D2077" s="34" t="s">
        <v>6117</v>
      </c>
      <c r="E2077" s="35">
        <v>910952</v>
      </c>
      <c r="F2077" s="36">
        <v>910952</v>
      </c>
      <c r="G2077" s="37">
        <f t="shared" si="97"/>
        <v>63766.640000000007</v>
      </c>
      <c r="H2077" s="38">
        <f>G2077*(1-'[1]Rapport Lottstift'!$Q$6)</f>
        <v>46427.906927944088</v>
      </c>
      <c r="I2077" s="39">
        <f t="shared" si="98"/>
        <v>45963.627858664644</v>
      </c>
      <c r="J2077" s="40">
        <f t="shared" si="99"/>
        <v>45963</v>
      </c>
      <c r="K2077" s="40">
        <v>45963</v>
      </c>
    </row>
    <row r="2078" spans="1:11" s="40" customFormat="1" x14ac:dyDescent="0.25">
      <c r="A2078" s="34" t="s">
        <v>947</v>
      </c>
      <c r="B2078" s="34" t="s">
        <v>6118</v>
      </c>
      <c r="C2078" s="34" t="s">
        <v>6119</v>
      </c>
      <c r="D2078" s="34" t="s">
        <v>6120</v>
      </c>
      <c r="E2078" s="35">
        <v>908642</v>
      </c>
      <c r="F2078" s="36">
        <v>908642</v>
      </c>
      <c r="G2078" s="37">
        <f t="shared" si="97"/>
        <v>63604.94000000001</v>
      </c>
      <c r="H2078" s="38">
        <f>G2078*(1-'[1]Rapport Lottstift'!$Q$6)</f>
        <v>46310.174637984186</v>
      </c>
      <c r="I2078" s="39">
        <f t="shared" si="98"/>
        <v>45847.072891604344</v>
      </c>
      <c r="J2078" s="40">
        <f t="shared" si="99"/>
        <v>45847</v>
      </c>
      <c r="K2078" s="40">
        <v>45847</v>
      </c>
    </row>
    <row r="2079" spans="1:11" s="40" customFormat="1" x14ac:dyDescent="0.25">
      <c r="A2079" s="34" t="s">
        <v>947</v>
      </c>
      <c r="B2079" s="34" t="s">
        <v>6121</v>
      </c>
      <c r="C2079" s="34" t="s">
        <v>6122</v>
      </c>
      <c r="D2079" s="34" t="s">
        <v>6123</v>
      </c>
      <c r="E2079" s="35">
        <v>908271</v>
      </c>
      <c r="F2079" s="36">
        <v>908271</v>
      </c>
      <c r="G2079" s="37">
        <f t="shared" si="97"/>
        <v>63578.970000000008</v>
      </c>
      <c r="H2079" s="38">
        <f>G2079*(1-'[1]Rapport Lottstift'!$Q$6)</f>
        <v>46291.266118687599</v>
      </c>
      <c r="I2079" s="39">
        <f t="shared" si="98"/>
        <v>45828.353457500722</v>
      </c>
      <c r="J2079" s="40">
        <f t="shared" si="99"/>
        <v>45828</v>
      </c>
      <c r="K2079" s="40">
        <v>45828</v>
      </c>
    </row>
    <row r="2080" spans="1:11" s="40" customFormat="1" x14ac:dyDescent="0.25">
      <c r="A2080" s="34" t="s">
        <v>947</v>
      </c>
      <c r="B2080" s="34" t="s">
        <v>6124</v>
      </c>
      <c r="C2080" s="34" t="s">
        <v>6125</v>
      </c>
      <c r="D2080" s="34" t="s">
        <v>6126</v>
      </c>
      <c r="E2080" s="35">
        <v>908145</v>
      </c>
      <c r="F2080" s="36">
        <v>908145</v>
      </c>
      <c r="G2080" s="37">
        <f t="shared" si="97"/>
        <v>63570.150000000009</v>
      </c>
      <c r="H2080" s="38">
        <f>G2080*(1-'[1]Rapport Lottstift'!$Q$6)</f>
        <v>46284.84435741706</v>
      </c>
      <c r="I2080" s="39">
        <f t="shared" si="98"/>
        <v>45821.995913842889</v>
      </c>
      <c r="J2080" s="40">
        <f t="shared" si="99"/>
        <v>45821</v>
      </c>
      <c r="K2080" s="40">
        <v>45821</v>
      </c>
    </row>
    <row r="2081" spans="1:11" s="40" customFormat="1" x14ac:dyDescent="0.25">
      <c r="A2081" s="34" t="s">
        <v>947</v>
      </c>
      <c r="B2081" s="34" t="s">
        <v>6127</v>
      </c>
      <c r="C2081" s="34" t="s">
        <v>6128</v>
      </c>
      <c r="D2081" s="34" t="s">
        <v>6129</v>
      </c>
      <c r="E2081" s="35">
        <v>907909</v>
      </c>
      <c r="F2081" s="36">
        <v>907909</v>
      </c>
      <c r="G2081" s="37">
        <f t="shared" si="97"/>
        <v>63553.630000000005</v>
      </c>
      <c r="H2081" s="38">
        <f>G2081*(1-'[1]Rapport Lottstift'!$Q$6)</f>
        <v>46272.816296624616</v>
      </c>
      <c r="I2081" s="39">
        <f t="shared" si="98"/>
        <v>45810.08813365837</v>
      </c>
      <c r="J2081" s="40">
        <f t="shared" si="99"/>
        <v>45810</v>
      </c>
      <c r="K2081" s="40">
        <v>45810</v>
      </c>
    </row>
    <row r="2082" spans="1:11" s="40" customFormat="1" x14ac:dyDescent="0.25">
      <c r="A2082" s="34" t="s">
        <v>947</v>
      </c>
      <c r="B2082" s="34" t="s">
        <v>6130</v>
      </c>
      <c r="C2082" s="34" t="s">
        <v>6131</v>
      </c>
      <c r="D2082" s="34" t="s">
        <v>6132</v>
      </c>
      <c r="E2082" s="35">
        <v>907029</v>
      </c>
      <c r="F2082" s="36">
        <v>907029</v>
      </c>
      <c r="G2082" s="37">
        <f t="shared" si="97"/>
        <v>63492.030000000006</v>
      </c>
      <c r="H2082" s="38">
        <f>G2082*(1-'[1]Rapport Lottstift'!$Q$6)</f>
        <v>46227.965900449417</v>
      </c>
      <c r="I2082" s="39">
        <f t="shared" si="98"/>
        <v>45765.686241444921</v>
      </c>
      <c r="J2082" s="40">
        <f t="shared" si="99"/>
        <v>45765</v>
      </c>
      <c r="K2082" s="40">
        <v>45765</v>
      </c>
    </row>
    <row r="2083" spans="1:11" s="40" customFormat="1" x14ac:dyDescent="0.25">
      <c r="A2083" s="34" t="s">
        <v>947</v>
      </c>
      <c r="B2083" s="34" t="s">
        <v>6133</v>
      </c>
      <c r="C2083" s="34" t="s">
        <v>6134</v>
      </c>
      <c r="D2083" s="34" t="s">
        <v>6135</v>
      </c>
      <c r="E2083" s="35">
        <v>906377</v>
      </c>
      <c r="F2083" s="36">
        <v>906377</v>
      </c>
      <c r="G2083" s="37">
        <f t="shared" si="97"/>
        <v>63446.390000000007</v>
      </c>
      <c r="H2083" s="38">
        <f>G2083*(1-'[1]Rapport Lottstift'!$Q$6)</f>
        <v>46194.735834192339</v>
      </c>
      <c r="I2083" s="39">
        <f t="shared" si="98"/>
        <v>45732.788475850415</v>
      </c>
      <c r="J2083" s="40">
        <f t="shared" si="99"/>
        <v>45732</v>
      </c>
      <c r="K2083" s="40">
        <v>45732</v>
      </c>
    </row>
    <row r="2084" spans="1:11" s="40" customFormat="1" x14ac:dyDescent="0.25">
      <c r="A2084" s="34" t="s">
        <v>947</v>
      </c>
      <c r="B2084" s="34" t="s">
        <v>6136</v>
      </c>
      <c r="C2084" s="34" t="s">
        <v>6137</v>
      </c>
      <c r="D2084" s="34" t="s">
        <v>6138</v>
      </c>
      <c r="E2084" s="35">
        <v>905967</v>
      </c>
      <c r="F2084" s="36">
        <v>905967</v>
      </c>
      <c r="G2084" s="37">
        <f t="shared" si="97"/>
        <v>63417.69000000001</v>
      </c>
      <c r="H2084" s="38">
        <f>G2084*(1-'[1]Rapport Lottstift'!$Q$6)</f>
        <v>46173.83962688344</v>
      </c>
      <c r="I2084" s="39">
        <f t="shared" si="98"/>
        <v>45712.101230614608</v>
      </c>
      <c r="J2084" s="40">
        <f t="shared" si="99"/>
        <v>45712</v>
      </c>
      <c r="K2084" s="40">
        <v>45712</v>
      </c>
    </row>
    <row r="2085" spans="1:11" s="40" customFormat="1" x14ac:dyDescent="0.25">
      <c r="A2085" s="34" t="s">
        <v>947</v>
      </c>
      <c r="B2085" s="34" t="s">
        <v>6139</v>
      </c>
      <c r="C2085" s="34" t="s">
        <v>6140</v>
      </c>
      <c r="D2085" s="34" t="s">
        <v>6141</v>
      </c>
      <c r="E2085" s="35">
        <v>905248</v>
      </c>
      <c r="F2085" s="36">
        <v>905248</v>
      </c>
      <c r="G2085" s="37">
        <f t="shared" si="97"/>
        <v>63367.360000000008</v>
      </c>
      <c r="H2085" s="38">
        <f>G2085*(1-'[1]Rapport Lottstift'!$Q$6)</f>
        <v>46137.194814553928</v>
      </c>
      <c r="I2085" s="39">
        <f t="shared" si="98"/>
        <v>45675.822866408387</v>
      </c>
      <c r="J2085" s="40">
        <f t="shared" si="99"/>
        <v>45675</v>
      </c>
      <c r="K2085" s="40">
        <v>45675</v>
      </c>
    </row>
    <row r="2086" spans="1:11" s="40" customFormat="1" x14ac:dyDescent="0.25">
      <c r="A2086" s="34" t="s">
        <v>947</v>
      </c>
      <c r="B2086" s="34" t="s">
        <v>6142</v>
      </c>
      <c r="C2086" s="34" t="s">
        <v>6143</v>
      </c>
      <c r="D2086" s="34" t="s">
        <v>6144</v>
      </c>
      <c r="E2086" s="35">
        <v>902791</v>
      </c>
      <c r="F2086" s="36">
        <v>902791</v>
      </c>
      <c r="G2086" s="37">
        <f t="shared" si="97"/>
        <v>63195.37</v>
      </c>
      <c r="H2086" s="38">
        <f>G2086*(1-'[1]Rapport Lottstift'!$Q$6)</f>
        <v>46011.970469778396</v>
      </c>
      <c r="I2086" s="39">
        <f t="shared" si="98"/>
        <v>45551.850765080613</v>
      </c>
      <c r="J2086" s="40">
        <f t="shared" si="99"/>
        <v>45551</v>
      </c>
      <c r="K2086" s="40">
        <v>45551</v>
      </c>
    </row>
    <row r="2087" spans="1:11" s="40" customFormat="1" x14ac:dyDescent="0.25">
      <c r="A2087" s="34" t="s">
        <v>947</v>
      </c>
      <c r="B2087" s="34" t="s">
        <v>6145</v>
      </c>
      <c r="C2087" s="34" t="s">
        <v>6146</v>
      </c>
      <c r="D2087" s="34" t="s">
        <v>6147</v>
      </c>
      <c r="E2087" s="35">
        <v>901037</v>
      </c>
      <c r="F2087" s="36">
        <v>901037</v>
      </c>
      <c r="G2087" s="37">
        <f t="shared" si="97"/>
        <v>63072.590000000004</v>
      </c>
      <c r="H2087" s="38">
        <f>G2087*(1-'[1]Rapport Lottstift'!$Q$6)</f>
        <v>45922.575475583733</v>
      </c>
      <c r="I2087" s="39">
        <f t="shared" si="98"/>
        <v>45463.349720827893</v>
      </c>
      <c r="J2087" s="40">
        <f t="shared" si="99"/>
        <v>45463</v>
      </c>
      <c r="K2087" s="40">
        <v>45463</v>
      </c>
    </row>
    <row r="2088" spans="1:11" s="40" customFormat="1" x14ac:dyDescent="0.25">
      <c r="A2088" s="34" t="s">
        <v>947</v>
      </c>
      <c r="B2088" s="34" t="s">
        <v>6148</v>
      </c>
      <c r="C2088" s="34" t="s">
        <v>6149</v>
      </c>
      <c r="D2088" s="34" t="s">
        <v>6150</v>
      </c>
      <c r="E2088" s="35">
        <v>900129</v>
      </c>
      <c r="F2088" s="36">
        <v>900129</v>
      </c>
      <c r="G2088" s="37">
        <f t="shared" si="97"/>
        <v>63009.030000000006</v>
      </c>
      <c r="H2088" s="38">
        <f>G2088*(1-'[1]Rapport Lottstift'!$Q$6)</f>
        <v>45876.298021348419</v>
      </c>
      <c r="I2088" s="39">
        <f t="shared" si="98"/>
        <v>45417.535041134935</v>
      </c>
      <c r="J2088" s="40">
        <f t="shared" si="99"/>
        <v>45417</v>
      </c>
      <c r="K2088" s="40">
        <v>45417</v>
      </c>
    </row>
    <row r="2089" spans="1:11" s="40" customFormat="1" x14ac:dyDescent="0.25">
      <c r="A2089" s="34" t="s">
        <v>947</v>
      </c>
      <c r="B2089" s="34" t="s">
        <v>6151</v>
      </c>
      <c r="C2089" s="34" t="s">
        <v>6152</v>
      </c>
      <c r="D2089" s="34" t="s">
        <v>6153</v>
      </c>
      <c r="E2089" s="35">
        <v>898687</v>
      </c>
      <c r="F2089" s="36">
        <v>898687</v>
      </c>
      <c r="G2089" s="37">
        <f t="shared" si="97"/>
        <v>62908.090000000004</v>
      </c>
      <c r="H2089" s="38">
        <f>G2089*(1-'[1]Rapport Lottstift'!$Q$6)</f>
        <v>45802.804531252237</v>
      </c>
      <c r="I2089" s="39">
        <f t="shared" si="98"/>
        <v>45344.776485939714</v>
      </c>
      <c r="J2089" s="40">
        <f t="shared" si="99"/>
        <v>45344</v>
      </c>
      <c r="K2089" s="40">
        <v>45344</v>
      </c>
    </row>
    <row r="2090" spans="1:11" s="40" customFormat="1" x14ac:dyDescent="0.25">
      <c r="A2090" s="34" t="s">
        <v>947</v>
      </c>
      <c r="B2090" s="34" t="s">
        <v>6154</v>
      </c>
      <c r="C2090" s="34" t="s">
        <v>6155</v>
      </c>
      <c r="D2090" s="34" t="s">
        <v>6156</v>
      </c>
      <c r="E2090" s="35">
        <v>897949</v>
      </c>
      <c r="F2090" s="36">
        <v>897949</v>
      </c>
      <c r="G2090" s="37">
        <f t="shared" si="97"/>
        <v>62856.430000000008</v>
      </c>
      <c r="H2090" s="38">
        <f>G2090*(1-'[1]Rapport Lottstift'!$Q$6)</f>
        <v>45765.191358096221</v>
      </c>
      <c r="I2090" s="39">
        <f t="shared" si="98"/>
        <v>45307.539444515256</v>
      </c>
      <c r="J2090" s="40">
        <f t="shared" si="99"/>
        <v>45307</v>
      </c>
      <c r="K2090" s="40">
        <v>45307</v>
      </c>
    </row>
    <row r="2091" spans="1:11" s="40" customFormat="1" x14ac:dyDescent="0.25">
      <c r="A2091" s="34" t="s">
        <v>947</v>
      </c>
      <c r="B2091" s="34" t="s">
        <v>6157</v>
      </c>
      <c r="C2091" s="34" t="s">
        <v>6158</v>
      </c>
      <c r="D2091" s="34" t="s">
        <v>6159</v>
      </c>
      <c r="E2091" s="35">
        <v>897092</v>
      </c>
      <c r="F2091" s="36">
        <v>897092</v>
      </c>
      <c r="G2091" s="37">
        <f t="shared" si="97"/>
        <v>62796.44000000001</v>
      </c>
      <c r="H2091" s="38">
        <f>G2091*(1-'[1]Rapport Lottstift'!$Q$6)</f>
        <v>45721.51318818469</v>
      </c>
      <c r="I2091" s="39">
        <f t="shared" si="98"/>
        <v>45264.29805630284</v>
      </c>
      <c r="J2091" s="40">
        <f t="shared" si="99"/>
        <v>45264</v>
      </c>
      <c r="K2091" s="40">
        <v>45264</v>
      </c>
    </row>
    <row r="2092" spans="1:11" s="40" customFormat="1" x14ac:dyDescent="0.25">
      <c r="A2092" s="34" t="s">
        <v>947</v>
      </c>
      <c r="B2092" s="34" t="s">
        <v>6160</v>
      </c>
      <c r="C2092" s="34" t="s">
        <v>6161</v>
      </c>
      <c r="D2092" s="34" t="s">
        <v>6162</v>
      </c>
      <c r="E2092" s="35">
        <v>896798</v>
      </c>
      <c r="F2092" s="36">
        <v>896798</v>
      </c>
      <c r="G2092" s="37">
        <f t="shared" si="97"/>
        <v>62775.860000000008</v>
      </c>
      <c r="H2092" s="38">
        <f>G2092*(1-'[1]Rapport Lottstift'!$Q$6)</f>
        <v>45706.529078553431</v>
      </c>
      <c r="I2092" s="39">
        <f t="shared" si="98"/>
        <v>45249.463787767898</v>
      </c>
      <c r="J2092" s="40">
        <f t="shared" si="99"/>
        <v>45249</v>
      </c>
      <c r="K2092" s="40">
        <v>45249</v>
      </c>
    </row>
    <row r="2093" spans="1:11" s="40" customFormat="1" x14ac:dyDescent="0.25">
      <c r="A2093" s="34" t="s">
        <v>947</v>
      </c>
      <c r="B2093" s="34" t="s">
        <v>6163</v>
      </c>
      <c r="C2093" s="34" t="s">
        <v>6164</v>
      </c>
      <c r="D2093" s="34" t="s">
        <v>6165</v>
      </c>
      <c r="E2093" s="35">
        <v>895485</v>
      </c>
      <c r="F2093" s="36">
        <v>895485</v>
      </c>
      <c r="G2093" s="37">
        <f t="shared" si="97"/>
        <v>62683.950000000004</v>
      </c>
      <c r="H2093" s="38">
        <f>G2093*(1-'[1]Rapport Lottstift'!$Q$6)</f>
        <v>45639.610248805657</v>
      </c>
      <c r="I2093" s="39">
        <f t="shared" si="98"/>
        <v>45183.214146317601</v>
      </c>
      <c r="J2093" s="40">
        <f t="shared" si="99"/>
        <v>45183</v>
      </c>
      <c r="K2093" s="40">
        <v>45183</v>
      </c>
    </row>
    <row r="2094" spans="1:11" s="40" customFormat="1" x14ac:dyDescent="0.25">
      <c r="A2094" s="34" t="s">
        <v>947</v>
      </c>
      <c r="B2094" s="34" t="s">
        <v>6166</v>
      </c>
      <c r="C2094" s="34" t="s">
        <v>6167</v>
      </c>
      <c r="D2094" s="34" t="s">
        <v>6168</v>
      </c>
      <c r="E2094" s="35">
        <v>895137</v>
      </c>
      <c r="F2094" s="36">
        <v>895137</v>
      </c>
      <c r="G2094" s="37">
        <f t="shared" si="97"/>
        <v>62659.590000000004</v>
      </c>
      <c r="H2094" s="38">
        <f>G2094*(1-'[1]Rapport Lottstift'!$Q$6)</f>
        <v>45621.873955772739</v>
      </c>
      <c r="I2094" s="39">
        <f t="shared" si="98"/>
        <v>45165.655216215011</v>
      </c>
      <c r="J2094" s="40">
        <f t="shared" si="99"/>
        <v>45165</v>
      </c>
      <c r="K2094" s="40">
        <v>45165</v>
      </c>
    </row>
    <row r="2095" spans="1:11" s="40" customFormat="1" x14ac:dyDescent="0.25">
      <c r="A2095" s="34" t="s">
        <v>947</v>
      </c>
      <c r="B2095" s="34" t="s">
        <v>6169</v>
      </c>
      <c r="C2095" s="34" t="s">
        <v>6170</v>
      </c>
      <c r="D2095" s="34" t="s">
        <v>6171</v>
      </c>
      <c r="E2095" s="35">
        <v>894426</v>
      </c>
      <c r="F2095" s="36">
        <v>894426</v>
      </c>
      <c r="G2095" s="37">
        <f t="shared" si="97"/>
        <v>62609.820000000007</v>
      </c>
      <c r="H2095" s="38">
        <f>G2095*(1-'[1]Rapport Lottstift'!$Q$6)</f>
        <v>45585.636874317548</v>
      </c>
      <c r="I2095" s="39">
        <f t="shared" si="98"/>
        <v>45129.780505574374</v>
      </c>
      <c r="J2095" s="40">
        <f t="shared" si="99"/>
        <v>45129</v>
      </c>
      <c r="K2095" s="40">
        <v>45129</v>
      </c>
    </row>
    <row r="2096" spans="1:11" s="40" customFormat="1" x14ac:dyDescent="0.25">
      <c r="A2096" s="34" t="s">
        <v>947</v>
      </c>
      <c r="B2096" s="34" t="s">
        <v>6172</v>
      </c>
      <c r="C2096" s="34" t="s">
        <v>6173</v>
      </c>
      <c r="D2096" s="34" t="s">
        <v>6174</v>
      </c>
      <c r="E2096" s="35">
        <v>894153</v>
      </c>
      <c r="F2096" s="36">
        <v>894153</v>
      </c>
      <c r="G2096" s="37">
        <f t="shared" si="97"/>
        <v>62590.710000000006</v>
      </c>
      <c r="H2096" s="38">
        <f>G2096*(1-'[1]Rapport Lottstift'!$Q$6)</f>
        <v>45571.723058231379</v>
      </c>
      <c r="I2096" s="39">
        <f t="shared" si="98"/>
        <v>45116.005827649067</v>
      </c>
      <c r="J2096" s="40">
        <f t="shared" si="99"/>
        <v>45116</v>
      </c>
      <c r="K2096" s="40">
        <v>45116</v>
      </c>
    </row>
    <row r="2097" spans="1:11" s="40" customFormat="1" x14ac:dyDescent="0.25">
      <c r="A2097" s="34" t="s">
        <v>947</v>
      </c>
      <c r="B2097" s="34" t="s">
        <v>6175</v>
      </c>
      <c r="C2097" s="34" t="s">
        <v>6176</v>
      </c>
      <c r="D2097" s="34" t="s">
        <v>6177</v>
      </c>
      <c r="E2097" s="35">
        <v>893512</v>
      </c>
      <c r="F2097" s="36">
        <v>893512</v>
      </c>
      <c r="G2097" s="37">
        <f t="shared" si="97"/>
        <v>62545.840000000004</v>
      </c>
      <c r="H2097" s="38">
        <f>G2097*(1-'[1]Rapport Lottstift'!$Q$6)</f>
        <v>45539.053621926483</v>
      </c>
      <c r="I2097" s="39">
        <f t="shared" si="98"/>
        <v>45083.663085707216</v>
      </c>
      <c r="J2097" s="40">
        <f t="shared" si="99"/>
        <v>45083</v>
      </c>
      <c r="K2097" s="40">
        <v>45083</v>
      </c>
    </row>
    <row r="2098" spans="1:11" s="40" customFormat="1" x14ac:dyDescent="0.25">
      <c r="A2098" s="34" t="s">
        <v>947</v>
      </c>
      <c r="B2098" s="34" t="s">
        <v>6178</v>
      </c>
      <c r="C2098" s="34" t="s">
        <v>6179</v>
      </c>
      <c r="D2098" s="34" t="s">
        <v>6180</v>
      </c>
      <c r="E2098" s="35">
        <v>891813</v>
      </c>
      <c r="F2098" s="36">
        <v>891813</v>
      </c>
      <c r="G2098" s="37">
        <f t="shared" si="97"/>
        <v>62426.91</v>
      </c>
      <c r="H2098" s="38">
        <f>G2098*(1-'[1]Rapport Lottstift'!$Q$6)</f>
        <v>45452.461777492776</v>
      </c>
      <c r="I2098" s="39">
        <f t="shared" si="98"/>
        <v>44997.937159717847</v>
      </c>
      <c r="J2098" s="40">
        <f t="shared" si="99"/>
        <v>44997</v>
      </c>
      <c r="K2098" s="40">
        <v>44997</v>
      </c>
    </row>
    <row r="2099" spans="1:11" s="40" customFormat="1" x14ac:dyDescent="0.25">
      <c r="A2099" s="34" t="s">
        <v>947</v>
      </c>
      <c r="B2099" s="34" t="s">
        <v>6181</v>
      </c>
      <c r="C2099" s="34" t="s">
        <v>6182</v>
      </c>
      <c r="D2099" s="34" t="s">
        <v>6183</v>
      </c>
      <c r="E2099" s="35">
        <v>891733</v>
      </c>
      <c r="F2099" s="36">
        <v>891733</v>
      </c>
      <c r="G2099" s="37">
        <f t="shared" si="97"/>
        <v>62421.310000000005</v>
      </c>
      <c r="H2099" s="38">
        <f>G2099*(1-'[1]Rapport Lottstift'!$Q$6)</f>
        <v>45448.384468749573</v>
      </c>
      <c r="I2099" s="39">
        <f t="shared" si="98"/>
        <v>44993.90062406208</v>
      </c>
      <c r="J2099" s="40">
        <f t="shared" si="99"/>
        <v>44993</v>
      </c>
      <c r="K2099" s="40">
        <v>44993</v>
      </c>
    </row>
    <row r="2100" spans="1:11" s="40" customFormat="1" x14ac:dyDescent="0.25">
      <c r="A2100" s="34" t="s">
        <v>947</v>
      </c>
      <c r="B2100" s="34" t="s">
        <v>6184</v>
      </c>
      <c r="C2100" s="34" t="s">
        <v>6185</v>
      </c>
      <c r="D2100" s="34" t="s">
        <v>6186</v>
      </c>
      <c r="E2100" s="35">
        <v>890531</v>
      </c>
      <c r="F2100" s="36">
        <v>890531</v>
      </c>
      <c r="G2100" s="37">
        <f t="shared" si="97"/>
        <v>62337.170000000006</v>
      </c>
      <c r="H2100" s="38">
        <f>G2100*(1-'[1]Rapport Lottstift'!$Q$6)</f>
        <v>45387.122904882999</v>
      </c>
      <c r="I2100" s="39">
        <f t="shared" si="98"/>
        <v>44933.251675834166</v>
      </c>
      <c r="J2100" s="40">
        <f t="shared" si="99"/>
        <v>44933</v>
      </c>
      <c r="K2100" s="40">
        <v>44933</v>
      </c>
    </row>
    <row r="2101" spans="1:11" s="40" customFormat="1" x14ac:dyDescent="0.25">
      <c r="A2101" s="34" t="s">
        <v>947</v>
      </c>
      <c r="B2101" s="34" t="s">
        <v>6187</v>
      </c>
      <c r="C2101" s="34" t="s">
        <v>6188</v>
      </c>
      <c r="D2101" s="34" t="s">
        <v>6189</v>
      </c>
      <c r="E2101" s="35">
        <v>890286</v>
      </c>
      <c r="F2101" s="36">
        <v>890286</v>
      </c>
      <c r="G2101" s="37">
        <f t="shared" si="97"/>
        <v>62320.020000000004</v>
      </c>
      <c r="H2101" s="38">
        <f>G2101*(1-'[1]Rapport Lottstift'!$Q$6)</f>
        <v>45374.636146856945</v>
      </c>
      <c r="I2101" s="39">
        <f t="shared" si="98"/>
        <v>44920.889785388375</v>
      </c>
      <c r="J2101" s="40">
        <f t="shared" si="99"/>
        <v>44920</v>
      </c>
      <c r="K2101" s="40">
        <v>44920</v>
      </c>
    </row>
    <row r="2102" spans="1:11" s="40" customFormat="1" x14ac:dyDescent="0.25">
      <c r="A2102" s="34" t="s">
        <v>947</v>
      </c>
      <c r="B2102" s="34" t="s">
        <v>6190</v>
      </c>
      <c r="C2102" s="34" t="s">
        <v>6191</v>
      </c>
      <c r="D2102" s="34" t="s">
        <v>6192</v>
      </c>
      <c r="E2102" s="35">
        <v>890280</v>
      </c>
      <c r="F2102" s="36">
        <v>890280</v>
      </c>
      <c r="G2102" s="37">
        <f t="shared" si="97"/>
        <v>62319.600000000006</v>
      </c>
      <c r="H2102" s="38">
        <f>G2102*(1-'[1]Rapport Lottstift'!$Q$6)</f>
        <v>45374.330348701209</v>
      </c>
      <c r="I2102" s="39">
        <f t="shared" si="98"/>
        <v>44920.587045214197</v>
      </c>
      <c r="J2102" s="40">
        <f t="shared" si="99"/>
        <v>44920</v>
      </c>
      <c r="K2102" s="40">
        <v>44920</v>
      </c>
    </row>
    <row r="2103" spans="1:11" s="40" customFormat="1" x14ac:dyDescent="0.25">
      <c r="A2103" s="34" t="s">
        <v>947</v>
      </c>
      <c r="B2103" s="34" t="s">
        <v>6193</v>
      </c>
      <c r="C2103" s="34" t="s">
        <v>6194</v>
      </c>
      <c r="D2103" s="34" t="s">
        <v>6195</v>
      </c>
      <c r="E2103" s="35">
        <v>888605</v>
      </c>
      <c r="F2103" s="36">
        <v>888605</v>
      </c>
      <c r="G2103" s="37">
        <f t="shared" si="97"/>
        <v>62202.350000000006</v>
      </c>
      <c r="H2103" s="38">
        <f>G2103*(1-'[1]Rapport Lottstift'!$Q$6)</f>
        <v>45288.961696890459</v>
      </c>
      <c r="I2103" s="39">
        <f t="shared" si="98"/>
        <v>44836.072079921556</v>
      </c>
      <c r="J2103" s="40">
        <f t="shared" si="99"/>
        <v>44836</v>
      </c>
      <c r="K2103" s="40">
        <v>44836</v>
      </c>
    </row>
    <row r="2104" spans="1:11" s="40" customFormat="1" x14ac:dyDescent="0.25">
      <c r="A2104" s="34" t="s">
        <v>947</v>
      </c>
      <c r="B2104" s="34" t="s">
        <v>6196</v>
      </c>
      <c r="C2104" s="34" t="s">
        <v>6197</v>
      </c>
      <c r="D2104" s="34" t="s">
        <v>6198</v>
      </c>
      <c r="E2104" s="35">
        <v>886202</v>
      </c>
      <c r="F2104" s="36">
        <v>886202</v>
      </c>
      <c r="G2104" s="37">
        <f t="shared" si="97"/>
        <v>62034.140000000007</v>
      </c>
      <c r="H2104" s="38">
        <f>G2104*(1-'[1]Rapport Lottstift'!$Q$6)</f>
        <v>45166.489535516586</v>
      </c>
      <c r="I2104" s="39">
        <f t="shared" si="98"/>
        <v>44714.824640161423</v>
      </c>
      <c r="J2104" s="40">
        <f t="shared" si="99"/>
        <v>44714</v>
      </c>
      <c r="K2104" s="40">
        <v>44714</v>
      </c>
    </row>
    <row r="2105" spans="1:11" s="40" customFormat="1" x14ac:dyDescent="0.25">
      <c r="A2105" s="34" t="s">
        <v>947</v>
      </c>
      <c r="B2105" s="34" t="s">
        <v>6199</v>
      </c>
      <c r="C2105" s="34" t="s">
        <v>6200</v>
      </c>
      <c r="D2105" s="34" t="s">
        <v>6201</v>
      </c>
      <c r="E2105" s="35">
        <v>886142</v>
      </c>
      <c r="F2105" s="36">
        <v>886142</v>
      </c>
      <c r="G2105" s="37">
        <f t="shared" si="97"/>
        <v>62029.94</v>
      </c>
      <c r="H2105" s="38">
        <f>G2105*(1-'[1]Rapport Lottstift'!$Q$6)</f>
        <v>45163.431553959184</v>
      </c>
      <c r="I2105" s="39">
        <f t="shared" si="98"/>
        <v>44711.797238419589</v>
      </c>
      <c r="J2105" s="40">
        <f t="shared" si="99"/>
        <v>44711</v>
      </c>
      <c r="K2105" s="40">
        <v>44711</v>
      </c>
    </row>
    <row r="2106" spans="1:11" s="40" customFormat="1" x14ac:dyDescent="0.25">
      <c r="A2106" s="34" t="s">
        <v>947</v>
      </c>
      <c r="B2106" s="34" t="s">
        <v>6202</v>
      </c>
      <c r="C2106" s="34" t="s">
        <v>6203</v>
      </c>
      <c r="D2106" s="34" t="s">
        <v>6204</v>
      </c>
      <c r="E2106" s="35">
        <v>886046</v>
      </c>
      <c r="F2106" s="36">
        <v>886046</v>
      </c>
      <c r="G2106" s="37">
        <f t="shared" si="97"/>
        <v>62023.220000000008</v>
      </c>
      <c r="H2106" s="38">
        <f>G2106*(1-'[1]Rapport Lottstift'!$Q$6)</f>
        <v>45158.538783467346</v>
      </c>
      <c r="I2106" s="39">
        <f t="shared" si="98"/>
        <v>44706.95339563267</v>
      </c>
      <c r="J2106" s="40">
        <f t="shared" si="99"/>
        <v>44706</v>
      </c>
      <c r="K2106" s="40">
        <v>44706</v>
      </c>
    </row>
    <row r="2107" spans="1:11" s="40" customFormat="1" x14ac:dyDescent="0.25">
      <c r="A2107" s="34" t="s">
        <v>947</v>
      </c>
      <c r="B2107" s="34" t="s">
        <v>6205</v>
      </c>
      <c r="C2107" s="34" t="s">
        <v>6206</v>
      </c>
      <c r="D2107" s="34" t="s">
        <v>6207</v>
      </c>
      <c r="E2107" s="35">
        <v>885978</v>
      </c>
      <c r="F2107" s="36">
        <v>885978</v>
      </c>
      <c r="G2107" s="37">
        <f t="shared" si="97"/>
        <v>62018.460000000006</v>
      </c>
      <c r="H2107" s="38">
        <f>G2107*(1-'[1]Rapport Lottstift'!$Q$6)</f>
        <v>45155.073071035629</v>
      </c>
      <c r="I2107" s="39">
        <f t="shared" si="98"/>
        <v>44703.522340325275</v>
      </c>
      <c r="J2107" s="40">
        <f t="shared" si="99"/>
        <v>44703</v>
      </c>
      <c r="K2107" s="40">
        <v>44703</v>
      </c>
    </row>
    <row r="2108" spans="1:11" s="40" customFormat="1" x14ac:dyDescent="0.25">
      <c r="A2108" s="34" t="s">
        <v>947</v>
      </c>
      <c r="B2108" s="34" t="s">
        <v>6208</v>
      </c>
      <c r="C2108" s="34" t="s">
        <v>6209</v>
      </c>
      <c r="D2108" s="34" t="s">
        <v>6210</v>
      </c>
      <c r="E2108" s="35">
        <v>884183</v>
      </c>
      <c r="F2108" s="36">
        <v>884183</v>
      </c>
      <c r="G2108" s="37">
        <f t="shared" si="97"/>
        <v>61892.810000000005</v>
      </c>
      <c r="H2108" s="38">
        <f>G2108*(1-'[1]Rapport Lottstift'!$Q$6)</f>
        <v>45063.588456110076</v>
      </c>
      <c r="I2108" s="39">
        <f t="shared" si="98"/>
        <v>44612.952571548973</v>
      </c>
      <c r="J2108" s="40">
        <f t="shared" si="99"/>
        <v>44612</v>
      </c>
      <c r="K2108" s="40">
        <v>44612</v>
      </c>
    </row>
    <row r="2109" spans="1:11" s="40" customFormat="1" x14ac:dyDescent="0.25">
      <c r="A2109" s="34" t="s">
        <v>947</v>
      </c>
      <c r="B2109" s="34" t="s">
        <v>6211</v>
      </c>
      <c r="C2109" s="34" t="s">
        <v>6212</v>
      </c>
      <c r="D2109" s="34" t="s">
        <v>6213</v>
      </c>
      <c r="E2109" s="35">
        <v>882794</v>
      </c>
      <c r="F2109" s="36">
        <v>882794</v>
      </c>
      <c r="G2109" s="37">
        <f t="shared" si="97"/>
        <v>61795.580000000009</v>
      </c>
      <c r="H2109" s="38">
        <f>G2109*(1-'[1]Rapport Lottstift'!$Q$6)</f>
        <v>44992.796183056271</v>
      </c>
      <c r="I2109" s="39">
        <f t="shared" si="98"/>
        <v>44542.868221225704</v>
      </c>
      <c r="J2109" s="40">
        <f t="shared" si="99"/>
        <v>44542</v>
      </c>
      <c r="K2109" s="40">
        <v>44542</v>
      </c>
    </row>
    <row r="2110" spans="1:11" s="40" customFormat="1" x14ac:dyDescent="0.25">
      <c r="A2110" s="34" t="s">
        <v>947</v>
      </c>
      <c r="B2110" s="34" t="s">
        <v>6214</v>
      </c>
      <c r="C2110" s="34" t="s">
        <v>6215</v>
      </c>
      <c r="D2110" s="34" t="s">
        <v>6216</v>
      </c>
      <c r="E2110" s="35">
        <v>882505</v>
      </c>
      <c r="F2110" s="36">
        <v>882505</v>
      </c>
      <c r="G2110" s="37">
        <f t="shared" si="97"/>
        <v>61775.350000000006</v>
      </c>
      <c r="H2110" s="38">
        <f>G2110*(1-'[1]Rapport Lottstift'!$Q$6)</f>
        <v>44978.066905221458</v>
      </c>
      <c r="I2110" s="39">
        <f t="shared" si="98"/>
        <v>44528.286236169246</v>
      </c>
      <c r="J2110" s="40">
        <f t="shared" si="99"/>
        <v>44528</v>
      </c>
      <c r="K2110" s="40">
        <v>44528</v>
      </c>
    </row>
    <row r="2111" spans="1:11" s="40" customFormat="1" x14ac:dyDescent="0.25">
      <c r="A2111" s="34" t="s">
        <v>947</v>
      </c>
      <c r="B2111" s="34" t="s">
        <v>6217</v>
      </c>
      <c r="C2111" s="34" t="s">
        <v>6218</v>
      </c>
      <c r="D2111" s="34" t="s">
        <v>6219</v>
      </c>
      <c r="E2111" s="35">
        <v>882178</v>
      </c>
      <c r="F2111" s="36">
        <v>882178</v>
      </c>
      <c r="G2111" s="37">
        <f t="shared" si="97"/>
        <v>61752.460000000006</v>
      </c>
      <c r="H2111" s="38">
        <f>G2111*(1-'[1]Rapport Lottstift'!$Q$6)</f>
        <v>44961.40090573363</v>
      </c>
      <c r="I2111" s="39">
        <f t="shared" si="98"/>
        <v>44511.786896676291</v>
      </c>
      <c r="J2111" s="40">
        <f t="shared" si="99"/>
        <v>44511</v>
      </c>
      <c r="K2111" s="40">
        <v>44511</v>
      </c>
    </row>
    <row r="2112" spans="1:11" s="40" customFormat="1" x14ac:dyDescent="0.25">
      <c r="A2112" s="34" t="s">
        <v>947</v>
      </c>
      <c r="B2112" s="34" t="s">
        <v>6220</v>
      </c>
      <c r="C2112" s="34" t="s">
        <v>6221</v>
      </c>
      <c r="D2112" s="34" t="s">
        <v>6222</v>
      </c>
      <c r="E2112" s="35">
        <v>879603</v>
      </c>
      <c r="F2112" s="36">
        <v>879603</v>
      </c>
      <c r="G2112" s="37">
        <f t="shared" si="97"/>
        <v>61572.210000000006</v>
      </c>
      <c r="H2112" s="38">
        <f>G2112*(1-'[1]Rapport Lottstift'!$Q$6)</f>
        <v>44830.16253056188</v>
      </c>
      <c r="I2112" s="39">
        <f t="shared" si="98"/>
        <v>44381.860905256261</v>
      </c>
      <c r="J2112" s="40">
        <f t="shared" si="99"/>
        <v>44381</v>
      </c>
      <c r="K2112" s="40">
        <v>44381</v>
      </c>
    </row>
    <row r="2113" spans="1:11" s="40" customFormat="1" x14ac:dyDescent="0.25">
      <c r="A2113" s="34" t="s">
        <v>947</v>
      </c>
      <c r="B2113" s="34" t="s">
        <v>6223</v>
      </c>
      <c r="C2113" s="34" t="s">
        <v>6224</v>
      </c>
      <c r="D2113" s="34" t="s">
        <v>6225</v>
      </c>
      <c r="E2113" s="35">
        <v>877615</v>
      </c>
      <c r="F2113" s="36">
        <v>877615</v>
      </c>
      <c r="G2113" s="37">
        <f t="shared" si="97"/>
        <v>61433.05</v>
      </c>
      <c r="H2113" s="38">
        <f>G2113*(1-'[1]Rapport Lottstift'!$Q$6)</f>
        <v>44728.841408293352</v>
      </c>
      <c r="I2113" s="39">
        <f t="shared" si="98"/>
        <v>44281.552994210419</v>
      </c>
      <c r="J2113" s="40">
        <f t="shared" si="99"/>
        <v>44281</v>
      </c>
      <c r="K2113" s="40">
        <v>44281</v>
      </c>
    </row>
    <row r="2114" spans="1:11" s="40" customFormat="1" x14ac:dyDescent="0.25">
      <c r="A2114" s="34" t="s">
        <v>947</v>
      </c>
      <c r="B2114" s="34" t="s">
        <v>6226</v>
      </c>
      <c r="C2114" s="34" t="s">
        <v>6227</v>
      </c>
      <c r="D2114" s="34" t="s">
        <v>6228</v>
      </c>
      <c r="E2114" s="35">
        <v>876803</v>
      </c>
      <c r="F2114" s="36">
        <v>876803</v>
      </c>
      <c r="G2114" s="37">
        <f t="shared" si="97"/>
        <v>61376.210000000006</v>
      </c>
      <c r="H2114" s="38">
        <f>G2114*(1-'[1]Rapport Lottstift'!$Q$6)</f>
        <v>44687.456724549877</v>
      </c>
      <c r="I2114" s="39">
        <f t="shared" si="98"/>
        <v>44240.58215730438</v>
      </c>
      <c r="J2114" s="40">
        <f t="shared" si="99"/>
        <v>44240</v>
      </c>
      <c r="K2114" s="40">
        <v>44240</v>
      </c>
    </row>
    <row r="2115" spans="1:11" s="40" customFormat="1" x14ac:dyDescent="0.25">
      <c r="A2115" s="34" t="s">
        <v>947</v>
      </c>
      <c r="B2115" s="34" t="s">
        <v>6229</v>
      </c>
      <c r="C2115" s="34" t="s">
        <v>6230</v>
      </c>
      <c r="D2115" s="34" t="s">
        <v>6231</v>
      </c>
      <c r="E2115" s="35">
        <v>874283</v>
      </c>
      <c r="F2115" s="36">
        <v>874283</v>
      </c>
      <c r="G2115" s="37">
        <f t="shared" si="97"/>
        <v>61199.810000000005</v>
      </c>
      <c r="H2115" s="38">
        <f>G2115*(1-'[1]Rapport Lottstift'!$Q$6)</f>
        <v>44559.021499139075</v>
      </c>
      <c r="I2115" s="39">
        <f t="shared" si="98"/>
        <v>44113.431284147686</v>
      </c>
      <c r="J2115" s="40">
        <f t="shared" si="99"/>
        <v>44113</v>
      </c>
      <c r="K2115" s="40">
        <v>44113</v>
      </c>
    </row>
    <row r="2116" spans="1:11" s="40" customFormat="1" x14ac:dyDescent="0.25">
      <c r="A2116" s="34" t="s">
        <v>947</v>
      </c>
      <c r="B2116" s="34" t="s">
        <v>6232</v>
      </c>
      <c r="C2116" s="34" t="s">
        <v>6233</v>
      </c>
      <c r="D2116" s="34" t="s">
        <v>6234</v>
      </c>
      <c r="E2116" s="35">
        <v>874079</v>
      </c>
      <c r="F2116" s="36">
        <v>874079</v>
      </c>
      <c r="G2116" s="37">
        <f t="shared" si="97"/>
        <v>61185.530000000006</v>
      </c>
      <c r="H2116" s="38">
        <f>G2116*(1-'[1]Rapport Lottstift'!$Q$6)</f>
        <v>44548.624361843918</v>
      </c>
      <c r="I2116" s="39">
        <f t="shared" si="98"/>
        <v>44103.138118225477</v>
      </c>
      <c r="J2116" s="40">
        <f t="shared" si="99"/>
        <v>44103</v>
      </c>
      <c r="K2116" s="40">
        <v>44103</v>
      </c>
    </row>
    <row r="2117" spans="1:11" s="40" customFormat="1" x14ac:dyDescent="0.25">
      <c r="A2117" s="34" t="s">
        <v>947</v>
      </c>
      <c r="B2117" s="34" t="s">
        <v>6235</v>
      </c>
      <c r="C2117" s="34" t="s">
        <v>6236</v>
      </c>
      <c r="D2117" s="34" t="s">
        <v>6237</v>
      </c>
      <c r="E2117" s="35">
        <v>872716</v>
      </c>
      <c r="F2117" s="36">
        <v>872716</v>
      </c>
      <c r="G2117" s="37">
        <f t="shared" si="97"/>
        <v>61090.12</v>
      </c>
      <c r="H2117" s="38">
        <f>G2117*(1-'[1]Rapport Lottstift'!$Q$6)</f>
        <v>44479.157214131643</v>
      </c>
      <c r="I2117" s="39">
        <f t="shared" si="98"/>
        <v>44034.365641990327</v>
      </c>
      <c r="J2117" s="40">
        <f t="shared" si="99"/>
        <v>44034</v>
      </c>
      <c r="K2117" s="40">
        <v>44034</v>
      </c>
    </row>
    <row r="2118" spans="1:11" s="40" customFormat="1" x14ac:dyDescent="0.25">
      <c r="A2118" s="34" t="s">
        <v>947</v>
      </c>
      <c r="B2118" s="34" t="s">
        <v>6238</v>
      </c>
      <c r="C2118" s="34" t="s">
        <v>6239</v>
      </c>
      <c r="D2118" s="34" t="s">
        <v>6240</v>
      </c>
      <c r="E2118" s="35">
        <v>872706</v>
      </c>
      <c r="F2118" s="36">
        <v>872706</v>
      </c>
      <c r="G2118" s="37">
        <f t="shared" ref="G2118:G2181" si="100">F2118*0.07</f>
        <v>61089.420000000006</v>
      </c>
      <c r="H2118" s="38">
        <f>G2118*(1-'[1]Rapport Lottstift'!$Q$6)</f>
        <v>44478.64755053875</v>
      </c>
      <c r="I2118" s="39">
        <f t="shared" ref="I2118:I2181" si="101">H2118*0.99</f>
        <v>44033.861075033361</v>
      </c>
      <c r="J2118" s="40">
        <f t="shared" ref="J2118:J2181" si="102">INT(I2118)</f>
        <v>44033</v>
      </c>
      <c r="K2118" s="40">
        <v>44033</v>
      </c>
    </row>
    <row r="2119" spans="1:11" s="40" customFormat="1" x14ac:dyDescent="0.25">
      <c r="A2119" s="34" t="s">
        <v>947</v>
      </c>
      <c r="B2119" s="34" t="s">
        <v>6241</v>
      </c>
      <c r="C2119" s="34" t="s">
        <v>6242</v>
      </c>
      <c r="D2119" s="34" t="s">
        <v>6243</v>
      </c>
      <c r="E2119" s="35">
        <v>872330</v>
      </c>
      <c r="F2119" s="36">
        <v>872330</v>
      </c>
      <c r="G2119" s="37">
        <f t="shared" si="100"/>
        <v>61063.100000000006</v>
      </c>
      <c r="H2119" s="38">
        <f>G2119*(1-'[1]Rapport Lottstift'!$Q$6)</f>
        <v>44459.484199445709</v>
      </c>
      <c r="I2119" s="39">
        <f t="shared" si="101"/>
        <v>44014.889357451255</v>
      </c>
      <c r="J2119" s="40">
        <f t="shared" si="102"/>
        <v>44014</v>
      </c>
      <c r="K2119" s="40">
        <v>44014</v>
      </c>
    </row>
    <row r="2120" spans="1:11" s="40" customFormat="1" x14ac:dyDescent="0.25">
      <c r="A2120" s="34" t="s">
        <v>947</v>
      </c>
      <c r="B2120" s="34" t="s">
        <v>6244</v>
      </c>
      <c r="C2120" s="34" t="s">
        <v>6245</v>
      </c>
      <c r="D2120" s="34" t="s">
        <v>6246</v>
      </c>
      <c r="E2120" s="35">
        <v>872046</v>
      </c>
      <c r="F2120" s="36">
        <v>872046</v>
      </c>
      <c r="G2120" s="37">
        <f t="shared" si="100"/>
        <v>61043.220000000008</v>
      </c>
      <c r="H2120" s="38">
        <f>G2120*(1-'[1]Rapport Lottstift'!$Q$6)</f>
        <v>44445.00975340735</v>
      </c>
      <c r="I2120" s="39">
        <f t="shared" si="101"/>
        <v>44000.55965587328</v>
      </c>
      <c r="J2120" s="40">
        <f t="shared" si="102"/>
        <v>44000</v>
      </c>
      <c r="K2120" s="40">
        <v>44000</v>
      </c>
    </row>
    <row r="2121" spans="1:11" s="40" customFormat="1" x14ac:dyDescent="0.25">
      <c r="A2121" s="34" t="s">
        <v>947</v>
      </c>
      <c r="B2121" s="34" t="s">
        <v>6247</v>
      </c>
      <c r="C2121" s="34" t="s">
        <v>6248</v>
      </c>
      <c r="D2121" s="34" t="s">
        <v>6249</v>
      </c>
      <c r="E2121" s="35">
        <v>871789</v>
      </c>
      <c r="F2121" s="36">
        <v>871789</v>
      </c>
      <c r="G2121" s="37">
        <f t="shared" si="100"/>
        <v>61025.23</v>
      </c>
      <c r="H2121" s="38">
        <f>G2121*(1-'[1]Rapport Lottstift'!$Q$6)</f>
        <v>44431.911399069817</v>
      </c>
      <c r="I2121" s="39">
        <f t="shared" si="101"/>
        <v>43987.592285079118</v>
      </c>
      <c r="J2121" s="40">
        <f t="shared" si="102"/>
        <v>43987</v>
      </c>
      <c r="K2121" s="40">
        <v>43987</v>
      </c>
    </row>
    <row r="2122" spans="1:11" s="40" customFormat="1" x14ac:dyDescent="0.25">
      <c r="A2122" s="34" t="s">
        <v>947</v>
      </c>
      <c r="B2122" s="34" t="s">
        <v>6250</v>
      </c>
      <c r="C2122" s="34" t="s">
        <v>6251</v>
      </c>
      <c r="D2122" s="34" t="s">
        <v>6252</v>
      </c>
      <c r="E2122" s="35">
        <v>871633</v>
      </c>
      <c r="F2122" s="36">
        <v>871633</v>
      </c>
      <c r="G2122" s="37">
        <f t="shared" si="100"/>
        <v>61014.310000000005</v>
      </c>
      <c r="H2122" s="38">
        <f>G2122*(1-'[1]Rapport Lottstift'!$Q$6)</f>
        <v>44423.960647020576</v>
      </c>
      <c r="I2122" s="39">
        <f t="shared" si="101"/>
        <v>43979.721040550372</v>
      </c>
      <c r="J2122" s="40">
        <f t="shared" si="102"/>
        <v>43979</v>
      </c>
      <c r="K2122" s="40">
        <v>43979</v>
      </c>
    </row>
    <row r="2123" spans="1:11" s="40" customFormat="1" x14ac:dyDescent="0.25">
      <c r="A2123" s="34" t="s">
        <v>947</v>
      </c>
      <c r="B2123" s="34" t="s">
        <v>6253</v>
      </c>
      <c r="C2123" s="34" t="s">
        <v>6254</v>
      </c>
      <c r="D2123" s="34" t="s">
        <v>6255</v>
      </c>
      <c r="E2123" s="35">
        <v>871379</v>
      </c>
      <c r="F2123" s="36">
        <v>871379</v>
      </c>
      <c r="G2123" s="37">
        <f t="shared" si="100"/>
        <v>60996.530000000006</v>
      </c>
      <c r="H2123" s="38">
        <f>G2123*(1-'[1]Rapport Lottstift'!$Q$6)</f>
        <v>44411.015191760918</v>
      </c>
      <c r="I2123" s="39">
        <f t="shared" si="101"/>
        <v>43966.90503984331</v>
      </c>
      <c r="J2123" s="40">
        <f t="shared" si="102"/>
        <v>43966</v>
      </c>
      <c r="K2123" s="40">
        <v>43966</v>
      </c>
    </row>
    <row r="2124" spans="1:11" s="40" customFormat="1" x14ac:dyDescent="0.25">
      <c r="A2124" s="34" t="s">
        <v>947</v>
      </c>
      <c r="B2124" s="34" t="s">
        <v>6256</v>
      </c>
      <c r="C2124" s="34" t="s">
        <v>6257</v>
      </c>
      <c r="D2124" s="34" t="s">
        <v>6258</v>
      </c>
      <c r="E2124" s="35">
        <v>870692</v>
      </c>
      <c r="F2124" s="36">
        <v>870692</v>
      </c>
      <c r="G2124" s="37">
        <f t="shared" si="100"/>
        <v>60948.44</v>
      </c>
      <c r="H2124" s="38">
        <f>G2124*(1-'[1]Rapport Lottstift'!$Q$6)</f>
        <v>44376.001302928686</v>
      </c>
      <c r="I2124" s="39">
        <f t="shared" si="101"/>
        <v>43932.241289899401</v>
      </c>
      <c r="J2124" s="40">
        <f t="shared" si="102"/>
        <v>43932</v>
      </c>
      <c r="K2124" s="40">
        <v>43932</v>
      </c>
    </row>
    <row r="2125" spans="1:11" s="40" customFormat="1" x14ac:dyDescent="0.25">
      <c r="A2125" s="34" t="s">
        <v>947</v>
      </c>
      <c r="B2125" s="34" t="s">
        <v>6259</v>
      </c>
      <c r="C2125" s="34" t="s">
        <v>6260</v>
      </c>
      <c r="D2125" s="34" t="s">
        <v>6261</v>
      </c>
      <c r="E2125" s="35">
        <v>870486</v>
      </c>
      <c r="F2125" s="36">
        <v>870486</v>
      </c>
      <c r="G2125" s="37">
        <f t="shared" si="100"/>
        <v>60934.020000000004</v>
      </c>
      <c r="H2125" s="38">
        <f>G2125*(1-'[1]Rapport Lottstift'!$Q$6)</f>
        <v>44365.502232914943</v>
      </c>
      <c r="I2125" s="39">
        <f t="shared" si="101"/>
        <v>43921.847210585795</v>
      </c>
      <c r="J2125" s="40">
        <f t="shared" si="102"/>
        <v>43921</v>
      </c>
      <c r="K2125" s="40">
        <v>43921</v>
      </c>
    </row>
    <row r="2126" spans="1:11" s="40" customFormat="1" x14ac:dyDescent="0.25">
      <c r="A2126" s="34" t="s">
        <v>947</v>
      </c>
      <c r="B2126" s="34" t="s">
        <v>6262</v>
      </c>
      <c r="C2126" s="34" t="s">
        <v>6263</v>
      </c>
      <c r="D2126" s="34" t="s">
        <v>6264</v>
      </c>
      <c r="E2126" s="35">
        <v>869457</v>
      </c>
      <c r="F2126" s="36">
        <v>869457</v>
      </c>
      <c r="G2126" s="37">
        <f t="shared" si="100"/>
        <v>60861.990000000005</v>
      </c>
      <c r="H2126" s="38">
        <f>G2126*(1-'[1]Rapport Lottstift'!$Q$6)</f>
        <v>44313.057849205536</v>
      </c>
      <c r="I2126" s="39">
        <f t="shared" si="101"/>
        <v>43869.927270713481</v>
      </c>
      <c r="J2126" s="40">
        <f t="shared" si="102"/>
        <v>43869</v>
      </c>
      <c r="K2126" s="40">
        <v>43869</v>
      </c>
    </row>
    <row r="2127" spans="1:11" s="40" customFormat="1" x14ac:dyDescent="0.25">
      <c r="A2127" s="34" t="s">
        <v>947</v>
      </c>
      <c r="B2127" s="34" t="s">
        <v>6265</v>
      </c>
      <c r="C2127" s="34" t="s">
        <v>6266</v>
      </c>
      <c r="D2127" s="34" t="s">
        <v>6267</v>
      </c>
      <c r="E2127" s="35">
        <v>868578</v>
      </c>
      <c r="F2127" s="36">
        <v>868578</v>
      </c>
      <c r="G2127" s="37">
        <f t="shared" si="100"/>
        <v>60800.460000000006</v>
      </c>
      <c r="H2127" s="38">
        <f>G2127*(1-'[1]Rapport Lottstift'!$Q$6)</f>
        <v>44268.258419389625</v>
      </c>
      <c r="I2127" s="39">
        <f t="shared" si="101"/>
        <v>43825.575835195727</v>
      </c>
      <c r="J2127" s="40">
        <f t="shared" si="102"/>
        <v>43825</v>
      </c>
      <c r="K2127" s="40">
        <v>43825</v>
      </c>
    </row>
    <row r="2128" spans="1:11" s="40" customFormat="1" x14ac:dyDescent="0.25">
      <c r="A2128" s="34" t="s">
        <v>947</v>
      </c>
      <c r="B2128" s="34" t="s">
        <v>6268</v>
      </c>
      <c r="C2128" s="34" t="s">
        <v>6269</v>
      </c>
      <c r="D2128" s="34" t="s">
        <v>6270</v>
      </c>
      <c r="E2128" s="35">
        <v>866350</v>
      </c>
      <c r="F2128" s="36">
        <v>866350</v>
      </c>
      <c r="G2128" s="37">
        <f t="shared" si="100"/>
        <v>60644.500000000007</v>
      </c>
      <c r="H2128" s="38">
        <f>G2128*(1-'[1]Rapport Lottstift'!$Q$6)</f>
        <v>44154.705370891505</v>
      </c>
      <c r="I2128" s="39">
        <f t="shared" si="101"/>
        <v>43713.158317182591</v>
      </c>
      <c r="J2128" s="40">
        <f t="shared" si="102"/>
        <v>43713</v>
      </c>
      <c r="K2128" s="40">
        <v>43713</v>
      </c>
    </row>
    <row r="2129" spans="1:11" s="40" customFormat="1" x14ac:dyDescent="0.25">
      <c r="A2129" s="34" t="s">
        <v>947</v>
      </c>
      <c r="B2129" s="34" t="s">
        <v>6271</v>
      </c>
      <c r="C2129" s="34" t="s">
        <v>6272</v>
      </c>
      <c r="D2129" s="34" t="s">
        <v>6273</v>
      </c>
      <c r="E2129" s="35">
        <v>864870</v>
      </c>
      <c r="F2129" s="36">
        <v>864870</v>
      </c>
      <c r="G2129" s="37">
        <f t="shared" si="100"/>
        <v>60540.900000000009</v>
      </c>
      <c r="H2129" s="38">
        <f>G2129*(1-'[1]Rapport Lottstift'!$Q$6)</f>
        <v>44079.275159142308</v>
      </c>
      <c r="I2129" s="39">
        <f t="shared" si="101"/>
        <v>43638.48240755088</v>
      </c>
      <c r="J2129" s="40">
        <f t="shared" si="102"/>
        <v>43638</v>
      </c>
      <c r="K2129" s="40">
        <v>43638</v>
      </c>
    </row>
    <row r="2130" spans="1:11" s="40" customFormat="1" x14ac:dyDescent="0.25">
      <c r="A2130" s="34" t="s">
        <v>947</v>
      </c>
      <c r="B2130" s="34" t="s">
        <v>6274</v>
      </c>
      <c r="C2130" s="34" t="s">
        <v>6275</v>
      </c>
      <c r="D2130" s="34" t="s">
        <v>6276</v>
      </c>
      <c r="E2130" s="35">
        <v>902497</v>
      </c>
      <c r="F2130" s="35">
        <v>902497</v>
      </c>
      <c r="G2130" s="37">
        <f t="shared" si="100"/>
        <v>63174.790000000008</v>
      </c>
      <c r="H2130" s="38">
        <f>G2130*(1-'[1]Rapport Lottstift'!$Q$6)</f>
        <v>45996.986360147137</v>
      </c>
      <c r="I2130" s="39">
        <f t="shared" si="101"/>
        <v>45537.016496545664</v>
      </c>
      <c r="J2130" s="40">
        <f t="shared" si="102"/>
        <v>45537</v>
      </c>
      <c r="K2130" s="40">
        <v>45537</v>
      </c>
    </row>
    <row r="2131" spans="1:11" s="40" customFormat="1" x14ac:dyDescent="0.25">
      <c r="A2131" s="34" t="s">
        <v>947</v>
      </c>
      <c r="B2131" s="34" t="s">
        <v>6277</v>
      </c>
      <c r="C2131" s="34" t="s">
        <v>6278</v>
      </c>
      <c r="D2131" s="34" t="s">
        <v>6279</v>
      </c>
      <c r="E2131" s="35">
        <v>863154</v>
      </c>
      <c r="F2131" s="36">
        <v>863154</v>
      </c>
      <c r="G2131" s="37">
        <f t="shared" si="100"/>
        <v>60420.780000000006</v>
      </c>
      <c r="H2131" s="38">
        <f>G2131*(1-'[1]Rapport Lottstift'!$Q$6)</f>
        <v>43991.816886600667</v>
      </c>
      <c r="I2131" s="39">
        <f t="shared" si="101"/>
        <v>43551.898717734657</v>
      </c>
      <c r="J2131" s="40">
        <f t="shared" si="102"/>
        <v>43551</v>
      </c>
      <c r="K2131" s="40">
        <v>43551</v>
      </c>
    </row>
    <row r="2132" spans="1:11" s="40" customFormat="1" x14ac:dyDescent="0.25">
      <c r="A2132" s="34" t="s">
        <v>947</v>
      </c>
      <c r="B2132" s="34" t="s">
        <v>6280</v>
      </c>
      <c r="C2132" s="34" t="s">
        <v>6281</v>
      </c>
      <c r="D2132" s="34" t="s">
        <v>6282</v>
      </c>
      <c r="E2132" s="35">
        <v>862025</v>
      </c>
      <c r="F2132" s="36">
        <v>862025</v>
      </c>
      <c r="G2132" s="37">
        <f t="shared" si="100"/>
        <v>60341.750000000007</v>
      </c>
      <c r="H2132" s="38">
        <f>G2132*(1-'[1]Rapport Lottstift'!$Q$6)</f>
        <v>43934.275866962256</v>
      </c>
      <c r="I2132" s="39">
        <f t="shared" si="101"/>
        <v>43494.933108292636</v>
      </c>
      <c r="J2132" s="40">
        <f t="shared" si="102"/>
        <v>43494</v>
      </c>
      <c r="K2132" s="40">
        <v>43494</v>
      </c>
    </row>
    <row r="2133" spans="1:11" s="40" customFormat="1" x14ac:dyDescent="0.25">
      <c r="A2133" s="34" t="s">
        <v>947</v>
      </c>
      <c r="B2133" s="34" t="s">
        <v>6283</v>
      </c>
      <c r="C2133" s="34" t="s">
        <v>6284</v>
      </c>
      <c r="D2133" s="34" t="s">
        <v>6285</v>
      </c>
      <c r="E2133" s="35">
        <v>861460</v>
      </c>
      <c r="F2133" s="36">
        <v>861460</v>
      </c>
      <c r="G2133" s="37">
        <f t="shared" si="100"/>
        <v>60302.200000000004</v>
      </c>
      <c r="H2133" s="38">
        <f>G2133*(1-'[1]Rapport Lottstift'!$Q$6)</f>
        <v>43905.479873963406</v>
      </c>
      <c r="I2133" s="39">
        <f t="shared" si="101"/>
        <v>43466.425075223771</v>
      </c>
      <c r="J2133" s="40">
        <f t="shared" si="102"/>
        <v>43466</v>
      </c>
      <c r="K2133" s="40">
        <v>43466</v>
      </c>
    </row>
    <row r="2134" spans="1:11" s="40" customFormat="1" x14ac:dyDescent="0.25">
      <c r="A2134" s="34" t="s">
        <v>947</v>
      </c>
      <c r="B2134" s="34" t="s">
        <v>6286</v>
      </c>
      <c r="C2134" s="34" t="s">
        <v>6287</v>
      </c>
      <c r="D2134" s="34" t="s">
        <v>6288</v>
      </c>
      <c r="E2134" s="35">
        <v>861019</v>
      </c>
      <c r="F2134" s="36">
        <v>861019</v>
      </c>
      <c r="G2134" s="37">
        <f t="shared" si="100"/>
        <v>60271.330000000009</v>
      </c>
      <c r="H2134" s="38">
        <f>G2134*(1-'[1]Rapport Lottstift'!$Q$6)</f>
        <v>43883.003709516517</v>
      </c>
      <c r="I2134" s="39">
        <f t="shared" si="101"/>
        <v>43444.173672421355</v>
      </c>
      <c r="J2134" s="40">
        <f t="shared" si="102"/>
        <v>43444</v>
      </c>
      <c r="K2134" s="40">
        <v>43444</v>
      </c>
    </row>
    <row r="2135" spans="1:11" s="40" customFormat="1" x14ac:dyDescent="0.25">
      <c r="A2135" s="34" t="s">
        <v>947</v>
      </c>
      <c r="B2135" s="34" t="s">
        <v>6289</v>
      </c>
      <c r="C2135" s="34" t="s">
        <v>6290</v>
      </c>
      <c r="D2135" s="34" t="s">
        <v>6291</v>
      </c>
      <c r="E2135" s="35">
        <v>860461</v>
      </c>
      <c r="F2135" s="36">
        <v>860461</v>
      </c>
      <c r="G2135" s="37">
        <f t="shared" si="100"/>
        <v>60232.270000000004</v>
      </c>
      <c r="H2135" s="38">
        <f>G2135*(1-'[1]Rapport Lottstift'!$Q$6)</f>
        <v>43854.564481032692</v>
      </c>
      <c r="I2135" s="39">
        <f t="shared" si="101"/>
        <v>43416.018836222363</v>
      </c>
      <c r="J2135" s="40">
        <f t="shared" si="102"/>
        <v>43416</v>
      </c>
      <c r="K2135" s="40">
        <v>43416</v>
      </c>
    </row>
    <row r="2136" spans="1:11" s="40" customFormat="1" x14ac:dyDescent="0.25">
      <c r="A2136" s="34" t="s">
        <v>947</v>
      </c>
      <c r="B2136" s="34" t="s">
        <v>6292</v>
      </c>
      <c r="C2136" s="34" t="s">
        <v>6293</v>
      </c>
      <c r="D2136" s="34" t="s">
        <v>6294</v>
      </c>
      <c r="E2136" s="35">
        <v>859953</v>
      </c>
      <c r="F2136" s="36">
        <v>859953</v>
      </c>
      <c r="G2136" s="37">
        <f t="shared" si="100"/>
        <v>60196.710000000006</v>
      </c>
      <c r="H2136" s="38">
        <f>G2136*(1-'[1]Rapport Lottstift'!$Q$6)</f>
        <v>43828.673570513376</v>
      </c>
      <c r="I2136" s="39">
        <f t="shared" si="101"/>
        <v>43390.38683480824</v>
      </c>
      <c r="J2136" s="40">
        <f t="shared" si="102"/>
        <v>43390</v>
      </c>
      <c r="K2136" s="40">
        <v>43390</v>
      </c>
    </row>
    <row r="2137" spans="1:11" s="40" customFormat="1" x14ac:dyDescent="0.25">
      <c r="A2137" s="34" t="s">
        <v>947</v>
      </c>
      <c r="B2137" s="34" t="s">
        <v>6295</v>
      </c>
      <c r="C2137" s="34" t="s">
        <v>6296</v>
      </c>
      <c r="D2137" s="34" t="s">
        <v>6297</v>
      </c>
      <c r="E2137" s="35">
        <v>859718</v>
      </c>
      <c r="F2137" s="36">
        <v>859718</v>
      </c>
      <c r="G2137" s="37">
        <f t="shared" si="100"/>
        <v>60180.260000000009</v>
      </c>
      <c r="H2137" s="38">
        <f>G2137*(1-'[1]Rapport Lottstift'!$Q$6)</f>
        <v>43816.696476080229</v>
      </c>
      <c r="I2137" s="39">
        <f t="shared" si="101"/>
        <v>43378.52951131943</v>
      </c>
      <c r="J2137" s="40">
        <f t="shared" si="102"/>
        <v>43378</v>
      </c>
      <c r="K2137" s="40">
        <v>43378</v>
      </c>
    </row>
    <row r="2138" spans="1:11" s="40" customFormat="1" x14ac:dyDescent="0.25">
      <c r="A2138" s="34" t="s">
        <v>947</v>
      </c>
      <c r="B2138" s="34" t="s">
        <v>6298</v>
      </c>
      <c r="C2138" s="34" t="s">
        <v>6299</v>
      </c>
      <c r="D2138" s="34" t="s">
        <v>6300</v>
      </c>
      <c r="E2138" s="35">
        <v>859203</v>
      </c>
      <c r="F2138" s="36">
        <v>859203</v>
      </c>
      <c r="G2138" s="37">
        <f t="shared" si="100"/>
        <v>60144.210000000006</v>
      </c>
      <c r="H2138" s="38">
        <f>G2138*(1-'[1]Rapport Lottstift'!$Q$6)</f>
        <v>43790.448801045874</v>
      </c>
      <c r="I2138" s="39">
        <f t="shared" si="101"/>
        <v>43352.544313035418</v>
      </c>
      <c r="J2138" s="40">
        <f t="shared" si="102"/>
        <v>43352</v>
      </c>
      <c r="K2138" s="40">
        <v>43352</v>
      </c>
    </row>
    <row r="2139" spans="1:11" s="40" customFormat="1" x14ac:dyDescent="0.25">
      <c r="A2139" s="34" t="s">
        <v>947</v>
      </c>
      <c r="B2139" s="34" t="s">
        <v>6301</v>
      </c>
      <c r="C2139" s="34" t="s">
        <v>6302</v>
      </c>
      <c r="D2139" s="34" t="s">
        <v>6303</v>
      </c>
      <c r="E2139" s="35">
        <v>857929</v>
      </c>
      <c r="F2139" s="36">
        <v>857929</v>
      </c>
      <c r="G2139" s="37">
        <f t="shared" si="100"/>
        <v>60055.030000000006</v>
      </c>
      <c r="H2139" s="38">
        <f>G2139*(1-'[1]Rapport Lottstift'!$Q$6)</f>
        <v>43725.517659310419</v>
      </c>
      <c r="I2139" s="39">
        <f t="shared" si="101"/>
        <v>43288.262482717313</v>
      </c>
      <c r="J2139" s="40">
        <f t="shared" si="102"/>
        <v>43288</v>
      </c>
      <c r="K2139" s="40">
        <v>43288</v>
      </c>
    </row>
    <row r="2140" spans="1:11" s="40" customFormat="1" x14ac:dyDescent="0.25">
      <c r="A2140" s="34" t="s">
        <v>947</v>
      </c>
      <c r="B2140" s="34" t="s">
        <v>6304</v>
      </c>
      <c r="C2140" s="34" t="s">
        <v>6305</v>
      </c>
      <c r="D2140" s="34" t="s">
        <v>6306</v>
      </c>
      <c r="E2140" s="35">
        <v>665373</v>
      </c>
      <c r="F2140" s="36">
        <v>665373</v>
      </c>
      <c r="G2140" s="37">
        <f t="shared" si="100"/>
        <v>46576.110000000008</v>
      </c>
      <c r="H2140" s="38">
        <f>G2140*(1-'[1]Rapport Lottstift'!$Q$6)</f>
        <v>33911.639379865177</v>
      </c>
      <c r="I2140" s="39">
        <f t="shared" si="101"/>
        <v>33572.522986066528</v>
      </c>
      <c r="J2140" s="40">
        <f t="shared" si="102"/>
        <v>33572</v>
      </c>
      <c r="K2140" s="40">
        <v>33572</v>
      </c>
    </row>
    <row r="2141" spans="1:11" s="40" customFormat="1" x14ac:dyDescent="0.25">
      <c r="A2141" s="34" t="s">
        <v>947</v>
      </c>
      <c r="B2141" s="34" t="s">
        <v>6307</v>
      </c>
      <c r="C2141" s="34" t="s">
        <v>6308</v>
      </c>
      <c r="D2141" s="34" t="s">
        <v>6309</v>
      </c>
      <c r="E2141" s="35">
        <v>857599</v>
      </c>
      <c r="F2141" s="36">
        <v>857599</v>
      </c>
      <c r="G2141" s="37">
        <f t="shared" si="100"/>
        <v>60031.930000000008</v>
      </c>
      <c r="H2141" s="38">
        <f>G2141*(1-'[1]Rapport Lottstift'!$Q$6)</f>
        <v>43708.698760744715</v>
      </c>
      <c r="I2141" s="39">
        <f t="shared" si="101"/>
        <v>43271.611773137265</v>
      </c>
      <c r="J2141" s="40">
        <f t="shared" si="102"/>
        <v>43271</v>
      </c>
      <c r="K2141" s="40">
        <v>43271</v>
      </c>
    </row>
    <row r="2142" spans="1:11" s="40" customFormat="1" x14ac:dyDescent="0.25">
      <c r="A2142" s="34" t="s">
        <v>947</v>
      </c>
      <c r="B2142" s="34" t="s">
        <v>6310</v>
      </c>
      <c r="C2142" s="34" t="s">
        <v>6311</v>
      </c>
      <c r="D2142" s="34" t="s">
        <v>6312</v>
      </c>
      <c r="E2142" s="35">
        <v>857505</v>
      </c>
      <c r="F2142" s="36">
        <v>857505</v>
      </c>
      <c r="G2142" s="37">
        <f t="shared" si="100"/>
        <v>60025.350000000006</v>
      </c>
      <c r="H2142" s="38">
        <f>G2142*(1-'[1]Rapport Lottstift'!$Q$6)</f>
        <v>43703.907922971455</v>
      </c>
      <c r="I2142" s="39">
        <f t="shared" si="101"/>
        <v>43266.868843741737</v>
      </c>
      <c r="J2142" s="40">
        <f t="shared" si="102"/>
        <v>43266</v>
      </c>
      <c r="K2142" s="40">
        <v>43266</v>
      </c>
    </row>
    <row r="2143" spans="1:11" s="40" customFormat="1" x14ac:dyDescent="0.25">
      <c r="A2143" s="34" t="s">
        <v>947</v>
      </c>
      <c r="B2143" s="34" t="s">
        <v>6313</v>
      </c>
      <c r="C2143" s="34" t="s">
        <v>6314</v>
      </c>
      <c r="D2143" s="34" t="s">
        <v>6315</v>
      </c>
      <c r="E2143" s="35">
        <v>857028</v>
      </c>
      <c r="F2143" s="36">
        <v>857028</v>
      </c>
      <c r="G2143" s="37">
        <f t="shared" si="100"/>
        <v>59991.960000000006</v>
      </c>
      <c r="H2143" s="38">
        <f>G2143*(1-'[1]Rapport Lottstift'!$Q$6)</f>
        <v>43679.596969590129</v>
      </c>
      <c r="I2143" s="39">
        <f t="shared" si="101"/>
        <v>43242.800999894229</v>
      </c>
      <c r="J2143" s="40">
        <f t="shared" si="102"/>
        <v>43242</v>
      </c>
      <c r="K2143" s="40">
        <v>43242</v>
      </c>
    </row>
    <row r="2144" spans="1:11" s="40" customFormat="1" x14ac:dyDescent="0.25">
      <c r="A2144" s="34" t="s">
        <v>947</v>
      </c>
      <c r="B2144" s="34" t="s">
        <v>6316</v>
      </c>
      <c r="C2144" s="34" t="s">
        <v>6317</v>
      </c>
      <c r="D2144" s="34" t="s">
        <v>6318</v>
      </c>
      <c r="E2144" s="35">
        <v>856648</v>
      </c>
      <c r="F2144" s="36">
        <v>856648</v>
      </c>
      <c r="G2144" s="37">
        <f t="shared" si="100"/>
        <v>59965.360000000008</v>
      </c>
      <c r="H2144" s="38">
        <f>G2144*(1-'[1]Rapport Lottstift'!$Q$6)</f>
        <v>43660.229753059932</v>
      </c>
      <c r="I2144" s="39">
        <f t="shared" si="101"/>
        <v>43223.627455529335</v>
      </c>
      <c r="J2144" s="40">
        <f t="shared" si="102"/>
        <v>43223</v>
      </c>
      <c r="K2144" s="40">
        <v>43223</v>
      </c>
    </row>
    <row r="2145" spans="1:11" s="40" customFormat="1" x14ac:dyDescent="0.25">
      <c r="A2145" s="34" t="s">
        <v>947</v>
      </c>
      <c r="B2145" s="34" t="s">
        <v>6319</v>
      </c>
      <c r="C2145" s="34" t="s">
        <v>6320</v>
      </c>
      <c r="D2145" s="34" t="s">
        <v>6321</v>
      </c>
      <c r="E2145" s="35">
        <v>855814</v>
      </c>
      <c r="F2145" s="36">
        <v>855814</v>
      </c>
      <c r="G2145" s="37">
        <f t="shared" si="100"/>
        <v>59906.98</v>
      </c>
      <c r="H2145" s="38">
        <f>G2145*(1-'[1]Rapport Lottstift'!$Q$6)</f>
        <v>43617.723809412062</v>
      </c>
      <c r="I2145" s="39">
        <f t="shared" si="101"/>
        <v>43181.546571317944</v>
      </c>
      <c r="J2145" s="40">
        <f t="shared" si="102"/>
        <v>43181</v>
      </c>
      <c r="K2145" s="40">
        <v>43181</v>
      </c>
    </row>
    <row r="2146" spans="1:11" s="40" customFormat="1" x14ac:dyDescent="0.25">
      <c r="A2146" s="34" t="s">
        <v>947</v>
      </c>
      <c r="B2146" s="34" t="s">
        <v>6322</v>
      </c>
      <c r="C2146" s="34" t="s">
        <v>6323</v>
      </c>
      <c r="D2146" s="34" t="s">
        <v>6324</v>
      </c>
      <c r="E2146" s="35">
        <v>855618</v>
      </c>
      <c r="F2146" s="36">
        <v>855618</v>
      </c>
      <c r="G2146" s="37">
        <f t="shared" si="100"/>
        <v>59893.260000000009</v>
      </c>
      <c r="H2146" s="38">
        <f>G2146*(1-'[1]Rapport Lottstift'!$Q$6)</f>
        <v>43607.734402991227</v>
      </c>
      <c r="I2146" s="39">
        <f t="shared" si="101"/>
        <v>43171.657058961311</v>
      </c>
      <c r="J2146" s="40">
        <f t="shared" si="102"/>
        <v>43171</v>
      </c>
      <c r="K2146" s="40">
        <v>43171</v>
      </c>
    </row>
    <row r="2147" spans="1:11" s="40" customFormat="1" x14ac:dyDescent="0.25">
      <c r="A2147" s="34" t="s">
        <v>947</v>
      </c>
      <c r="B2147" s="34" t="s">
        <v>6325</v>
      </c>
      <c r="C2147" s="34" t="s">
        <v>6326</v>
      </c>
      <c r="D2147" s="34" t="s">
        <v>6327</v>
      </c>
      <c r="E2147" s="35">
        <v>854215</v>
      </c>
      <c r="F2147" s="36">
        <v>854215</v>
      </c>
      <c r="G2147" s="37">
        <f t="shared" si="100"/>
        <v>59795.05</v>
      </c>
      <c r="H2147" s="38">
        <f>G2147*(1-'[1]Rapport Lottstift'!$Q$6)</f>
        <v>43536.228600907358</v>
      </c>
      <c r="I2147" s="39">
        <f t="shared" si="101"/>
        <v>43100.866314898281</v>
      </c>
      <c r="J2147" s="40">
        <f t="shared" si="102"/>
        <v>43100</v>
      </c>
      <c r="K2147" s="40">
        <v>43100</v>
      </c>
    </row>
    <row r="2148" spans="1:11" s="40" customFormat="1" x14ac:dyDescent="0.25">
      <c r="A2148" s="34" t="s">
        <v>947</v>
      </c>
      <c r="B2148" s="34" t="s">
        <v>6328</v>
      </c>
      <c r="C2148" s="34" t="s">
        <v>6329</v>
      </c>
      <c r="D2148" s="34" t="s">
        <v>6330</v>
      </c>
      <c r="E2148" s="35">
        <v>854098</v>
      </c>
      <c r="F2148" s="36">
        <v>854098</v>
      </c>
      <c r="G2148" s="37">
        <f t="shared" si="100"/>
        <v>59786.860000000008</v>
      </c>
      <c r="H2148" s="38">
        <f>G2148*(1-'[1]Rapport Lottstift'!$Q$6)</f>
        <v>43530.265536870429</v>
      </c>
      <c r="I2148" s="39">
        <f t="shared" si="101"/>
        <v>43094.962881501728</v>
      </c>
      <c r="J2148" s="40">
        <f t="shared" si="102"/>
        <v>43094</v>
      </c>
      <c r="K2148" s="40">
        <v>43094</v>
      </c>
    </row>
    <row r="2149" spans="1:11" s="40" customFormat="1" x14ac:dyDescent="0.25">
      <c r="A2149" s="34" t="s">
        <v>947</v>
      </c>
      <c r="B2149" s="34" t="s">
        <v>6331</v>
      </c>
      <c r="C2149" s="34" t="s">
        <v>6332</v>
      </c>
      <c r="D2149" s="34" t="s">
        <v>6333</v>
      </c>
      <c r="E2149" s="35">
        <v>852603</v>
      </c>
      <c r="F2149" s="36">
        <v>852603</v>
      </c>
      <c r="G2149" s="37">
        <f t="shared" si="100"/>
        <v>59682.210000000006</v>
      </c>
      <c r="H2149" s="38">
        <f>G2149*(1-'[1]Rapport Lottstift'!$Q$6)</f>
        <v>43454.070829731878</v>
      </c>
      <c r="I2149" s="39">
        <f t="shared" si="101"/>
        <v>43019.53012143456</v>
      </c>
      <c r="J2149" s="40">
        <f t="shared" si="102"/>
        <v>43019</v>
      </c>
      <c r="K2149" s="40">
        <v>43019</v>
      </c>
    </row>
    <row r="2150" spans="1:11" s="40" customFormat="1" x14ac:dyDescent="0.25">
      <c r="A2150" s="34" t="s">
        <v>947</v>
      </c>
      <c r="B2150" s="34" t="s">
        <v>6334</v>
      </c>
      <c r="C2150" s="34" t="s">
        <v>6335</v>
      </c>
      <c r="D2150" s="34" t="s">
        <v>6336</v>
      </c>
      <c r="E2150" s="35">
        <v>851450</v>
      </c>
      <c r="F2150" s="36">
        <v>851450</v>
      </c>
      <c r="G2150" s="37">
        <f t="shared" si="100"/>
        <v>59601.500000000007</v>
      </c>
      <c r="H2150" s="38">
        <f>G2150*(1-'[1]Rapport Lottstift'!$Q$6)</f>
        <v>43395.306617470509</v>
      </c>
      <c r="I2150" s="39">
        <f t="shared" si="101"/>
        <v>42961.353551295804</v>
      </c>
      <c r="J2150" s="40">
        <f t="shared" si="102"/>
        <v>42961</v>
      </c>
      <c r="K2150" s="40">
        <v>42961</v>
      </c>
    </row>
    <row r="2151" spans="1:11" s="40" customFormat="1" x14ac:dyDescent="0.25">
      <c r="A2151" s="34" t="s">
        <v>947</v>
      </c>
      <c r="B2151" s="34" t="s">
        <v>6337</v>
      </c>
      <c r="C2151" s="34" t="s">
        <v>6338</v>
      </c>
      <c r="D2151" s="34" t="s">
        <v>6339</v>
      </c>
      <c r="E2151" s="35">
        <v>850933</v>
      </c>
      <c r="F2151" s="36">
        <v>850933</v>
      </c>
      <c r="G2151" s="37">
        <f t="shared" si="100"/>
        <v>59565.310000000005</v>
      </c>
      <c r="H2151" s="38">
        <f>G2151*(1-'[1]Rapport Lottstift'!$Q$6)</f>
        <v>43368.957009717575</v>
      </c>
      <c r="I2151" s="39">
        <f t="shared" si="101"/>
        <v>42935.267439620402</v>
      </c>
      <c r="J2151" s="40">
        <f t="shared" si="102"/>
        <v>42935</v>
      </c>
      <c r="K2151" s="40">
        <v>42935</v>
      </c>
    </row>
    <row r="2152" spans="1:11" s="40" customFormat="1" x14ac:dyDescent="0.25">
      <c r="A2152" s="34" t="s">
        <v>947</v>
      </c>
      <c r="B2152" s="34" t="s">
        <v>6340</v>
      </c>
      <c r="C2152" s="34" t="s">
        <v>6341</v>
      </c>
      <c r="D2152" s="34" t="s">
        <v>6342</v>
      </c>
      <c r="E2152" s="35">
        <v>850871</v>
      </c>
      <c r="F2152" s="36">
        <v>850871</v>
      </c>
      <c r="G2152" s="37">
        <f t="shared" si="100"/>
        <v>59560.970000000008</v>
      </c>
      <c r="H2152" s="38">
        <f>G2152*(1-'[1]Rapport Lottstift'!$Q$6)</f>
        <v>43365.797095441601</v>
      </c>
      <c r="I2152" s="39">
        <f t="shared" si="101"/>
        <v>42932.139124487185</v>
      </c>
      <c r="J2152" s="40">
        <f t="shared" si="102"/>
        <v>42932</v>
      </c>
      <c r="K2152" s="40">
        <v>42932</v>
      </c>
    </row>
    <row r="2153" spans="1:11" s="40" customFormat="1" x14ac:dyDescent="0.25">
      <c r="A2153" s="34" t="s">
        <v>947</v>
      </c>
      <c r="B2153" s="34" t="s">
        <v>6343</v>
      </c>
      <c r="C2153" s="34" t="s">
        <v>6344</v>
      </c>
      <c r="D2153" s="34" t="s">
        <v>6345</v>
      </c>
      <c r="E2153" s="35">
        <v>849692</v>
      </c>
      <c r="F2153" s="36">
        <v>849692</v>
      </c>
      <c r="G2153" s="37">
        <f t="shared" si="100"/>
        <v>59478.44</v>
      </c>
      <c r="H2153" s="38">
        <f>G2153*(1-'[1]Rapport Lottstift'!$Q$6)</f>
        <v>43305.707757838682</v>
      </c>
      <c r="I2153" s="39">
        <f t="shared" si="101"/>
        <v>42872.650680260296</v>
      </c>
      <c r="J2153" s="40">
        <f t="shared" si="102"/>
        <v>42872</v>
      </c>
      <c r="K2153" s="40">
        <v>42872</v>
      </c>
    </row>
    <row r="2154" spans="1:11" s="40" customFormat="1" x14ac:dyDescent="0.25">
      <c r="A2154" s="34" t="s">
        <v>947</v>
      </c>
      <c r="B2154" s="34" t="s">
        <v>6346</v>
      </c>
      <c r="C2154" s="34" t="s">
        <v>6347</v>
      </c>
      <c r="D2154" s="34" t="s">
        <v>6348</v>
      </c>
      <c r="E2154" s="35">
        <v>849668</v>
      </c>
      <c r="F2154" s="36">
        <v>849668</v>
      </c>
      <c r="G2154" s="37">
        <f t="shared" si="100"/>
        <v>59476.76</v>
      </c>
      <c r="H2154" s="38">
        <f>G2154*(1-'[1]Rapport Lottstift'!$Q$6)</f>
        <v>43304.484565215724</v>
      </c>
      <c r="I2154" s="39">
        <f t="shared" si="101"/>
        <v>42871.439719563568</v>
      </c>
      <c r="J2154" s="40">
        <f t="shared" si="102"/>
        <v>42871</v>
      </c>
      <c r="K2154" s="40">
        <v>42871</v>
      </c>
    </row>
    <row r="2155" spans="1:11" s="40" customFormat="1" x14ac:dyDescent="0.25">
      <c r="A2155" s="34" t="s">
        <v>947</v>
      </c>
      <c r="B2155" s="34" t="s">
        <v>6349</v>
      </c>
      <c r="C2155" s="34" t="s">
        <v>6350</v>
      </c>
      <c r="D2155" s="34" t="s">
        <v>6351</v>
      </c>
      <c r="E2155" s="35">
        <v>849642</v>
      </c>
      <c r="F2155" s="36">
        <v>849642</v>
      </c>
      <c r="G2155" s="37">
        <f t="shared" si="100"/>
        <v>59474.94</v>
      </c>
      <c r="H2155" s="38">
        <f>G2155*(1-'[1]Rapport Lottstift'!$Q$6)</f>
        <v>43303.159439874187</v>
      </c>
      <c r="I2155" s="39">
        <f t="shared" si="101"/>
        <v>42870.127845475443</v>
      </c>
      <c r="J2155" s="40">
        <f t="shared" si="102"/>
        <v>42870</v>
      </c>
      <c r="K2155" s="40">
        <v>42870</v>
      </c>
    </row>
    <row r="2156" spans="1:11" s="40" customFormat="1" x14ac:dyDescent="0.25">
      <c r="A2156" s="34" t="s">
        <v>947</v>
      </c>
      <c r="B2156" s="34" t="s">
        <v>6352</v>
      </c>
      <c r="C2156" s="34" t="s">
        <v>6353</v>
      </c>
      <c r="D2156" s="34" t="s">
        <v>6354</v>
      </c>
      <c r="E2156" s="35">
        <v>848913</v>
      </c>
      <c r="F2156" s="36">
        <v>848913</v>
      </c>
      <c r="G2156" s="37">
        <f t="shared" si="100"/>
        <v>59423.91</v>
      </c>
      <c r="H2156" s="38">
        <f>G2156*(1-'[1]Rapport Lottstift'!$Q$6)</f>
        <v>43266.004963951775</v>
      </c>
      <c r="I2156" s="39">
        <f t="shared" si="101"/>
        <v>42833.344914312256</v>
      </c>
      <c r="J2156" s="40">
        <f t="shared" si="102"/>
        <v>42833</v>
      </c>
      <c r="K2156" s="40">
        <v>42833</v>
      </c>
    </row>
    <row r="2157" spans="1:11" s="40" customFormat="1" x14ac:dyDescent="0.25">
      <c r="A2157" s="34" t="s">
        <v>947</v>
      </c>
      <c r="B2157" s="34" t="s">
        <v>6355</v>
      </c>
      <c r="C2157" s="34" t="s">
        <v>6356</v>
      </c>
      <c r="D2157" s="34" t="s">
        <v>6357</v>
      </c>
      <c r="E2157" s="35">
        <v>848869</v>
      </c>
      <c r="F2157" s="36">
        <v>848869</v>
      </c>
      <c r="G2157" s="37">
        <f t="shared" si="100"/>
        <v>59420.830000000009</v>
      </c>
      <c r="H2157" s="38">
        <f>G2157*(1-'[1]Rapport Lottstift'!$Q$6)</f>
        <v>43263.762444143016</v>
      </c>
      <c r="I2157" s="39">
        <f t="shared" si="101"/>
        <v>42831.124819701588</v>
      </c>
      <c r="J2157" s="40">
        <f t="shared" si="102"/>
        <v>42831</v>
      </c>
      <c r="K2157" s="40">
        <v>42831</v>
      </c>
    </row>
    <row r="2158" spans="1:11" s="40" customFormat="1" x14ac:dyDescent="0.25">
      <c r="A2158" s="34" t="s">
        <v>947</v>
      </c>
      <c r="B2158" s="34" t="s">
        <v>6358</v>
      </c>
      <c r="C2158" s="34" t="s">
        <v>6359</v>
      </c>
      <c r="D2158" s="34" t="s">
        <v>6360</v>
      </c>
      <c r="E2158" s="35">
        <v>848430</v>
      </c>
      <c r="F2158" s="36">
        <v>848430</v>
      </c>
      <c r="G2158" s="37">
        <f t="shared" si="100"/>
        <v>59390.100000000006</v>
      </c>
      <c r="H2158" s="38">
        <f>G2158*(1-'[1]Rapport Lottstift'!$Q$6)</f>
        <v>43241.388212414706</v>
      </c>
      <c r="I2158" s="39">
        <f t="shared" si="101"/>
        <v>42808.974330290555</v>
      </c>
      <c r="J2158" s="40">
        <f t="shared" si="102"/>
        <v>42808</v>
      </c>
      <c r="K2158" s="40">
        <v>42808</v>
      </c>
    </row>
    <row r="2159" spans="1:11" s="40" customFormat="1" x14ac:dyDescent="0.25">
      <c r="A2159" s="34" t="s">
        <v>947</v>
      </c>
      <c r="B2159" s="34" t="s">
        <v>6361</v>
      </c>
      <c r="C2159" s="34" t="s">
        <v>6362</v>
      </c>
      <c r="D2159" s="34" t="s">
        <v>6363</v>
      </c>
      <c r="E2159" s="35">
        <v>848428</v>
      </c>
      <c r="F2159" s="36">
        <v>848428</v>
      </c>
      <c r="G2159" s="37">
        <f t="shared" si="100"/>
        <v>59389.960000000006</v>
      </c>
      <c r="H2159" s="38">
        <f>G2159*(1-'[1]Rapport Lottstift'!$Q$6)</f>
        <v>43241.286279696127</v>
      </c>
      <c r="I2159" s="39">
        <f t="shared" si="101"/>
        <v>42808.873416899165</v>
      </c>
      <c r="J2159" s="40">
        <f t="shared" si="102"/>
        <v>42808</v>
      </c>
      <c r="K2159" s="40">
        <v>42808</v>
      </c>
    </row>
    <row r="2160" spans="1:11" s="40" customFormat="1" x14ac:dyDescent="0.25">
      <c r="A2160" s="34" t="s">
        <v>947</v>
      </c>
      <c r="B2160" s="34" t="s">
        <v>6364</v>
      </c>
      <c r="C2160" s="34" t="s">
        <v>6365</v>
      </c>
      <c r="D2160" s="34" t="s">
        <v>6366</v>
      </c>
      <c r="E2160" s="35">
        <v>848332</v>
      </c>
      <c r="F2160" s="36">
        <v>848332</v>
      </c>
      <c r="G2160" s="37">
        <f t="shared" si="100"/>
        <v>59383.240000000005</v>
      </c>
      <c r="H2160" s="38">
        <f>G2160*(1-'[1]Rapport Lottstift'!$Q$6)</f>
        <v>43236.393509204288</v>
      </c>
      <c r="I2160" s="39">
        <f t="shared" si="101"/>
        <v>42804.029574112246</v>
      </c>
      <c r="J2160" s="40">
        <f t="shared" si="102"/>
        <v>42804</v>
      </c>
      <c r="K2160" s="40">
        <v>42804</v>
      </c>
    </row>
    <row r="2161" spans="1:11" s="40" customFormat="1" x14ac:dyDescent="0.25">
      <c r="A2161" s="34" t="s">
        <v>947</v>
      </c>
      <c r="B2161" s="34" t="s">
        <v>6367</v>
      </c>
      <c r="C2161" s="34" t="s">
        <v>6368</v>
      </c>
      <c r="D2161" s="34" t="s">
        <v>6369</v>
      </c>
      <c r="E2161" s="35">
        <f>847807-40000</f>
        <v>807807</v>
      </c>
      <c r="F2161" s="36">
        <v>807807</v>
      </c>
      <c r="G2161" s="37">
        <f t="shared" si="100"/>
        <v>56546.490000000005</v>
      </c>
      <c r="H2161" s="38">
        <f>G2161*(1-'[1]Rapport Lottstift'!$Q$6)</f>
        <v>41170.981798977038</v>
      </c>
      <c r="I2161" s="39">
        <f t="shared" si="101"/>
        <v>40759.271980987265</v>
      </c>
      <c r="J2161" s="40">
        <f t="shared" si="102"/>
        <v>40759</v>
      </c>
      <c r="K2161" s="40">
        <v>40759</v>
      </c>
    </row>
    <row r="2162" spans="1:11" s="40" customFormat="1" x14ac:dyDescent="0.25">
      <c r="A2162" s="34" t="s">
        <v>947</v>
      </c>
      <c r="B2162" s="34" t="s">
        <v>6370</v>
      </c>
      <c r="C2162" s="34" t="s">
        <v>6371</v>
      </c>
      <c r="D2162" s="34" t="s">
        <v>6372</v>
      </c>
      <c r="E2162" s="35">
        <v>847494</v>
      </c>
      <c r="F2162" s="36">
        <v>847494</v>
      </c>
      <c r="G2162" s="37">
        <f t="shared" si="100"/>
        <v>59324.580000000009</v>
      </c>
      <c r="H2162" s="38">
        <f>G2162*(1-'[1]Rapport Lottstift'!$Q$6)</f>
        <v>43193.683700119269</v>
      </c>
      <c r="I2162" s="39">
        <f t="shared" si="101"/>
        <v>42761.746863118075</v>
      </c>
      <c r="J2162" s="40">
        <f t="shared" si="102"/>
        <v>42761</v>
      </c>
      <c r="K2162" s="40">
        <v>42761</v>
      </c>
    </row>
    <row r="2163" spans="1:11" s="40" customFormat="1" x14ac:dyDescent="0.25">
      <c r="A2163" s="34" t="s">
        <v>947</v>
      </c>
      <c r="B2163" s="34" t="s">
        <v>6373</v>
      </c>
      <c r="C2163" s="34" t="s">
        <v>6374</v>
      </c>
      <c r="D2163" s="34" t="s">
        <v>6375</v>
      </c>
      <c r="E2163" s="35">
        <v>847295</v>
      </c>
      <c r="F2163" s="36">
        <v>847295</v>
      </c>
      <c r="G2163" s="37">
        <f t="shared" si="100"/>
        <v>59310.650000000009</v>
      </c>
      <c r="H2163" s="38">
        <f>G2163*(1-'[1]Rapport Lottstift'!$Q$6)</f>
        <v>43183.541394620559</v>
      </c>
      <c r="I2163" s="39">
        <f t="shared" si="101"/>
        <v>42751.705980674356</v>
      </c>
      <c r="J2163" s="40">
        <f t="shared" si="102"/>
        <v>42751</v>
      </c>
      <c r="K2163" s="40">
        <v>42751</v>
      </c>
    </row>
    <row r="2164" spans="1:11" s="40" customFormat="1" x14ac:dyDescent="0.25">
      <c r="A2164" s="34" t="s">
        <v>947</v>
      </c>
      <c r="B2164" s="34" t="s">
        <v>6376</v>
      </c>
      <c r="C2164" s="34" t="s">
        <v>6377</v>
      </c>
      <c r="D2164" s="34" t="s">
        <v>6378</v>
      </c>
      <c r="E2164" s="35">
        <v>844160</v>
      </c>
      <c r="F2164" s="36">
        <v>844160</v>
      </c>
      <c r="G2164" s="37">
        <f t="shared" si="100"/>
        <v>59091.200000000004</v>
      </c>
      <c r="H2164" s="38">
        <f>G2164*(1-'[1]Rapport Lottstift'!$Q$6)</f>
        <v>43023.761858246406</v>
      </c>
      <c r="I2164" s="39">
        <f t="shared" si="101"/>
        <v>42593.524239663944</v>
      </c>
      <c r="J2164" s="40">
        <f t="shared" si="102"/>
        <v>42593</v>
      </c>
      <c r="K2164" s="40">
        <v>42593</v>
      </c>
    </row>
    <row r="2165" spans="1:11" s="40" customFormat="1" x14ac:dyDescent="0.25">
      <c r="A2165" s="34" t="s">
        <v>947</v>
      </c>
      <c r="B2165" s="34" t="s">
        <v>6379</v>
      </c>
      <c r="C2165" s="34" t="s">
        <v>6380</v>
      </c>
      <c r="D2165" s="34" t="s">
        <v>6381</v>
      </c>
      <c r="E2165" s="35">
        <v>842151</v>
      </c>
      <c r="F2165" s="36">
        <v>842151</v>
      </c>
      <c r="G2165" s="37">
        <f t="shared" si="100"/>
        <v>58950.570000000007</v>
      </c>
      <c r="H2165" s="38">
        <f>G2165*(1-'[1]Rapport Lottstift'!$Q$6)</f>
        <v>42921.370442432795</v>
      </c>
      <c r="I2165" s="39">
        <f t="shared" si="101"/>
        <v>42492.156738008467</v>
      </c>
      <c r="J2165" s="40">
        <f t="shared" si="102"/>
        <v>42492</v>
      </c>
      <c r="K2165" s="40">
        <v>42492</v>
      </c>
    </row>
    <row r="2166" spans="1:11" s="40" customFormat="1" x14ac:dyDescent="0.25">
      <c r="A2166" s="34" t="s">
        <v>947</v>
      </c>
      <c r="B2166" s="34" t="s">
        <v>6382</v>
      </c>
      <c r="C2166" s="34" t="s">
        <v>6383</v>
      </c>
      <c r="D2166" s="34" t="s">
        <v>6384</v>
      </c>
      <c r="E2166" s="35">
        <v>841951</v>
      </c>
      <c r="F2166" s="36">
        <v>841951</v>
      </c>
      <c r="G2166" s="37">
        <f t="shared" si="100"/>
        <v>58936.570000000007</v>
      </c>
      <c r="H2166" s="38">
        <f>G2166*(1-'[1]Rapport Lottstift'!$Q$6)</f>
        <v>42911.177170574796</v>
      </c>
      <c r="I2166" s="39">
        <f t="shared" si="101"/>
        <v>42482.065398869046</v>
      </c>
      <c r="J2166" s="40">
        <f t="shared" si="102"/>
        <v>42482</v>
      </c>
      <c r="K2166" s="40">
        <v>42482</v>
      </c>
    </row>
    <row r="2167" spans="1:11" s="40" customFormat="1" x14ac:dyDescent="0.25">
      <c r="A2167" s="34" t="s">
        <v>947</v>
      </c>
      <c r="B2167" s="34" t="s">
        <v>6385</v>
      </c>
      <c r="C2167" s="34" t="s">
        <v>6386</v>
      </c>
      <c r="D2167" s="34" t="s">
        <v>6387</v>
      </c>
      <c r="E2167" s="35">
        <v>841917</v>
      </c>
      <c r="F2167" s="36">
        <v>841917</v>
      </c>
      <c r="G2167" s="37">
        <f t="shared" si="100"/>
        <v>58934.19</v>
      </c>
      <c r="H2167" s="38">
        <f>G2167*(1-'[1]Rapport Lottstift'!$Q$6)</f>
        <v>42909.444314358931</v>
      </c>
      <c r="I2167" s="39">
        <f t="shared" si="101"/>
        <v>42480.349871215338</v>
      </c>
      <c r="J2167" s="40">
        <f t="shared" si="102"/>
        <v>42480</v>
      </c>
      <c r="K2167" s="40">
        <v>42480</v>
      </c>
    </row>
    <row r="2168" spans="1:11" s="40" customFormat="1" x14ac:dyDescent="0.25">
      <c r="A2168" s="34" t="s">
        <v>947</v>
      </c>
      <c r="B2168" s="34" t="s">
        <v>6388</v>
      </c>
      <c r="C2168" s="34" t="s">
        <v>6389</v>
      </c>
      <c r="D2168" s="34" t="s">
        <v>6390</v>
      </c>
      <c r="E2168" s="35">
        <v>841843</v>
      </c>
      <c r="F2168" s="36">
        <v>841843</v>
      </c>
      <c r="G2168" s="37">
        <f t="shared" si="100"/>
        <v>58929.01</v>
      </c>
      <c r="H2168" s="38">
        <f>G2168*(1-'[1]Rapport Lottstift'!$Q$6)</f>
        <v>42905.672803771471</v>
      </c>
      <c r="I2168" s="39">
        <f t="shared" si="101"/>
        <v>42476.616075733757</v>
      </c>
      <c r="J2168" s="40">
        <f t="shared" si="102"/>
        <v>42476</v>
      </c>
      <c r="K2168" s="40">
        <v>42476</v>
      </c>
    </row>
    <row r="2169" spans="1:11" s="40" customFormat="1" x14ac:dyDescent="0.25">
      <c r="A2169" s="34" t="s">
        <v>947</v>
      </c>
      <c r="B2169" s="34" t="s">
        <v>6391</v>
      </c>
      <c r="C2169" s="34" t="s">
        <v>6392</v>
      </c>
      <c r="D2169" s="34" t="s">
        <v>6393</v>
      </c>
      <c r="E2169" s="35">
        <v>841774</v>
      </c>
      <c r="F2169" s="36">
        <v>841774</v>
      </c>
      <c r="G2169" s="37">
        <f t="shared" si="100"/>
        <v>58924.180000000008</v>
      </c>
      <c r="H2169" s="38">
        <f>G2169*(1-'[1]Rapport Lottstift'!$Q$6)</f>
        <v>42902.156124980465</v>
      </c>
      <c r="I2169" s="39">
        <f t="shared" si="101"/>
        <v>42473.134563730659</v>
      </c>
      <c r="J2169" s="40">
        <f t="shared" si="102"/>
        <v>42473</v>
      </c>
      <c r="K2169" s="40">
        <v>42473</v>
      </c>
    </row>
    <row r="2170" spans="1:11" s="40" customFormat="1" x14ac:dyDescent="0.25">
      <c r="A2170" s="34" t="s">
        <v>947</v>
      </c>
      <c r="B2170" s="34" t="s">
        <v>6394</v>
      </c>
      <c r="C2170" s="34" t="s">
        <v>6395</v>
      </c>
      <c r="D2170" s="34" t="s">
        <v>6396</v>
      </c>
      <c r="E2170" s="35">
        <v>841666</v>
      </c>
      <c r="F2170" s="36">
        <v>841666</v>
      </c>
      <c r="G2170" s="37">
        <f t="shared" si="100"/>
        <v>58916.62</v>
      </c>
      <c r="H2170" s="38">
        <f>G2170*(1-'[1]Rapport Lottstift'!$Q$6)</f>
        <v>42896.651758177148</v>
      </c>
      <c r="I2170" s="39">
        <f t="shared" si="101"/>
        <v>42467.685240595376</v>
      </c>
      <c r="J2170" s="40">
        <f t="shared" si="102"/>
        <v>42467</v>
      </c>
      <c r="K2170" s="40">
        <v>42467</v>
      </c>
    </row>
    <row r="2171" spans="1:11" s="40" customFormat="1" x14ac:dyDescent="0.25">
      <c r="A2171" s="34" t="s">
        <v>947</v>
      </c>
      <c r="B2171" s="34" t="s">
        <v>6397</v>
      </c>
      <c r="C2171" s="34" t="s">
        <v>6398</v>
      </c>
      <c r="D2171" s="34" t="s">
        <v>6399</v>
      </c>
      <c r="E2171" s="35">
        <v>841591</v>
      </c>
      <c r="F2171" s="36">
        <v>841591</v>
      </c>
      <c r="G2171" s="37">
        <f t="shared" si="100"/>
        <v>58911.37</v>
      </c>
      <c r="H2171" s="38">
        <f>G2171*(1-'[1]Rapport Lottstift'!$Q$6)</f>
        <v>42892.829281230392</v>
      </c>
      <c r="I2171" s="39">
        <f t="shared" si="101"/>
        <v>42463.900988418085</v>
      </c>
      <c r="J2171" s="40">
        <f t="shared" si="102"/>
        <v>42463</v>
      </c>
      <c r="K2171" s="40">
        <v>42463</v>
      </c>
    </row>
    <row r="2172" spans="1:11" s="40" customFormat="1" x14ac:dyDescent="0.25">
      <c r="A2172" s="34" t="s">
        <v>947</v>
      </c>
      <c r="B2172" s="34" t="s">
        <v>6400</v>
      </c>
      <c r="C2172" s="34" t="s">
        <v>6401</v>
      </c>
      <c r="D2172" s="34" t="s">
        <v>6402</v>
      </c>
      <c r="E2172" s="35">
        <v>840945</v>
      </c>
      <c r="F2172" s="36">
        <v>840945</v>
      </c>
      <c r="G2172" s="37">
        <f t="shared" si="100"/>
        <v>58866.150000000009</v>
      </c>
      <c r="H2172" s="38">
        <f>G2172*(1-'[1]Rapport Lottstift'!$Q$6)</f>
        <v>42859.905013129057</v>
      </c>
      <c r="I2172" s="39">
        <f t="shared" si="101"/>
        <v>42431.305962997765</v>
      </c>
      <c r="J2172" s="40">
        <f t="shared" si="102"/>
        <v>42431</v>
      </c>
      <c r="K2172" s="40">
        <v>42431</v>
      </c>
    </row>
    <row r="2173" spans="1:11" s="40" customFormat="1" x14ac:dyDescent="0.25">
      <c r="A2173" s="34" t="s">
        <v>947</v>
      </c>
      <c r="B2173" s="34" t="s">
        <v>6403</v>
      </c>
      <c r="C2173" s="34" t="s">
        <v>6404</v>
      </c>
      <c r="D2173" s="34" t="s">
        <v>6405</v>
      </c>
      <c r="E2173" s="35">
        <v>840222</v>
      </c>
      <c r="F2173" s="36">
        <v>840222</v>
      </c>
      <c r="G2173" s="37">
        <f t="shared" si="100"/>
        <v>58815.540000000008</v>
      </c>
      <c r="H2173" s="38">
        <f>G2173*(1-'[1]Rapport Lottstift'!$Q$6)</f>
        <v>42823.056335362387</v>
      </c>
      <c r="I2173" s="39">
        <f t="shared" si="101"/>
        <v>42394.825772008764</v>
      </c>
      <c r="J2173" s="40">
        <f t="shared" si="102"/>
        <v>42394</v>
      </c>
      <c r="K2173" s="40">
        <v>42394</v>
      </c>
    </row>
    <row r="2174" spans="1:11" s="40" customFormat="1" x14ac:dyDescent="0.25">
      <c r="A2174" s="34" t="s">
        <v>947</v>
      </c>
      <c r="B2174" s="34" t="s">
        <v>6406</v>
      </c>
      <c r="C2174" s="34" t="s">
        <v>6407</v>
      </c>
      <c r="D2174" s="34" t="s">
        <v>6408</v>
      </c>
      <c r="E2174" s="35">
        <v>839454</v>
      </c>
      <c r="F2174" s="36">
        <v>839454</v>
      </c>
      <c r="G2174" s="37">
        <f t="shared" si="100"/>
        <v>58761.780000000006</v>
      </c>
      <c r="H2174" s="38">
        <f>G2174*(1-'[1]Rapport Lottstift'!$Q$6)</f>
        <v>42783.91417142767</v>
      </c>
      <c r="I2174" s="39">
        <f t="shared" si="101"/>
        <v>42356.075029713393</v>
      </c>
      <c r="J2174" s="40">
        <f t="shared" si="102"/>
        <v>42356</v>
      </c>
      <c r="K2174" s="40">
        <v>42356</v>
      </c>
    </row>
    <row r="2175" spans="1:11" s="40" customFormat="1" x14ac:dyDescent="0.25">
      <c r="A2175" s="34" t="s">
        <v>947</v>
      </c>
      <c r="B2175" s="34" t="s">
        <v>6409</v>
      </c>
      <c r="C2175" s="34" t="s">
        <v>6410</v>
      </c>
      <c r="D2175" s="34" t="s">
        <v>6411</v>
      </c>
      <c r="E2175" s="35">
        <v>839318</v>
      </c>
      <c r="F2175" s="36">
        <v>839318</v>
      </c>
      <c r="G2175" s="37">
        <f t="shared" si="100"/>
        <v>58752.26</v>
      </c>
      <c r="H2175" s="38">
        <f>G2175*(1-'[1]Rapport Lottstift'!$Q$6)</f>
        <v>42776.982746564223</v>
      </c>
      <c r="I2175" s="39">
        <f t="shared" si="101"/>
        <v>42349.21291909858</v>
      </c>
      <c r="J2175" s="40">
        <f t="shared" si="102"/>
        <v>42349</v>
      </c>
      <c r="K2175" s="40">
        <v>42349</v>
      </c>
    </row>
    <row r="2176" spans="1:11" s="40" customFormat="1" x14ac:dyDescent="0.25">
      <c r="A2176" s="34" t="s">
        <v>947</v>
      </c>
      <c r="B2176" s="34" t="s">
        <v>6412</v>
      </c>
      <c r="C2176" s="34" t="s">
        <v>6413</v>
      </c>
      <c r="D2176" s="34" t="s">
        <v>6414</v>
      </c>
      <c r="E2176" s="35">
        <v>838810</v>
      </c>
      <c r="F2176" s="36">
        <v>838810</v>
      </c>
      <c r="G2176" s="37">
        <f t="shared" si="100"/>
        <v>58716.700000000004</v>
      </c>
      <c r="H2176" s="38">
        <f>G2176*(1-'[1]Rapport Lottstift'!$Q$6)</f>
        <v>42751.091836044907</v>
      </c>
      <c r="I2176" s="39">
        <f t="shared" si="101"/>
        <v>42323.580917684456</v>
      </c>
      <c r="J2176" s="40">
        <f t="shared" si="102"/>
        <v>42323</v>
      </c>
      <c r="K2176" s="40">
        <v>42323</v>
      </c>
    </row>
    <row r="2177" spans="1:11" s="40" customFormat="1" x14ac:dyDescent="0.25">
      <c r="A2177" s="34" t="s">
        <v>947</v>
      </c>
      <c r="B2177" s="34" t="s">
        <v>6415</v>
      </c>
      <c r="C2177" s="34" t="s">
        <v>6416</v>
      </c>
      <c r="D2177" s="34" t="s">
        <v>6417</v>
      </c>
      <c r="E2177" s="35">
        <v>836900</v>
      </c>
      <c r="F2177" s="36">
        <v>836900</v>
      </c>
      <c r="G2177" s="37">
        <f t="shared" si="100"/>
        <v>58583.000000000007</v>
      </c>
      <c r="H2177" s="38">
        <f>G2177*(1-'[1]Rapport Lottstift'!$Q$6)</f>
        <v>42653.74608980101</v>
      </c>
      <c r="I2177" s="39">
        <f t="shared" si="101"/>
        <v>42227.208628902998</v>
      </c>
      <c r="J2177" s="40">
        <f t="shared" si="102"/>
        <v>42227</v>
      </c>
      <c r="K2177" s="40">
        <v>42227</v>
      </c>
    </row>
    <row r="2178" spans="1:11" s="40" customFormat="1" x14ac:dyDescent="0.25">
      <c r="A2178" s="34" t="s">
        <v>947</v>
      </c>
      <c r="B2178" s="34" t="s">
        <v>6418</v>
      </c>
      <c r="C2178" s="34" t="s">
        <v>6419</v>
      </c>
      <c r="D2178" s="34" t="s">
        <v>6420</v>
      </c>
      <c r="E2178" s="35">
        <v>625619</v>
      </c>
      <c r="F2178" s="36">
        <v>625619</v>
      </c>
      <c r="G2178" s="37">
        <f t="shared" si="100"/>
        <v>43793.33</v>
      </c>
      <c r="H2178" s="38">
        <f>G2178*(1-'[1]Rapport Lottstift'!$Q$6)</f>
        <v>31885.522732650512</v>
      </c>
      <c r="I2178" s="39">
        <f t="shared" si="101"/>
        <v>31566.667505324007</v>
      </c>
      <c r="J2178" s="40">
        <f t="shared" si="102"/>
        <v>31566</v>
      </c>
      <c r="K2178" s="40">
        <v>31566</v>
      </c>
    </row>
    <row r="2179" spans="1:11" s="40" customFormat="1" x14ac:dyDescent="0.25">
      <c r="A2179" s="34" t="s">
        <v>947</v>
      </c>
      <c r="B2179" s="34" t="s">
        <v>6421</v>
      </c>
      <c r="C2179" s="34" t="s">
        <v>6422</v>
      </c>
      <c r="D2179" s="34" t="s">
        <v>6423</v>
      </c>
      <c r="E2179" s="35">
        <v>835590</v>
      </c>
      <c r="F2179" s="36">
        <v>835590</v>
      </c>
      <c r="G2179" s="37">
        <f t="shared" si="100"/>
        <v>58491.3</v>
      </c>
      <c r="H2179" s="38">
        <f>G2179*(1-'[1]Rapport Lottstift'!$Q$6)</f>
        <v>42586.980159131104</v>
      </c>
      <c r="I2179" s="39">
        <f t="shared" si="101"/>
        <v>42161.110357539794</v>
      </c>
      <c r="J2179" s="40">
        <f t="shared" si="102"/>
        <v>42161</v>
      </c>
      <c r="K2179" s="40">
        <v>42161</v>
      </c>
    </row>
    <row r="2180" spans="1:11" s="40" customFormat="1" x14ac:dyDescent="0.25">
      <c r="A2180" s="34" t="s">
        <v>947</v>
      </c>
      <c r="B2180" s="34" t="s">
        <v>6424</v>
      </c>
      <c r="C2180" s="34" t="s">
        <v>6425</v>
      </c>
      <c r="D2180" s="34" t="s">
        <v>6426</v>
      </c>
      <c r="E2180" s="35">
        <v>835270</v>
      </c>
      <c r="F2180" s="36">
        <v>835270</v>
      </c>
      <c r="G2180" s="37">
        <f t="shared" si="100"/>
        <v>58468.900000000009</v>
      </c>
      <c r="H2180" s="38">
        <f>G2180*(1-'[1]Rapport Lottstift'!$Q$6)</f>
        <v>42570.670924158308</v>
      </c>
      <c r="I2180" s="39">
        <f t="shared" si="101"/>
        <v>42144.964214916727</v>
      </c>
      <c r="J2180" s="40">
        <f t="shared" si="102"/>
        <v>42144</v>
      </c>
      <c r="K2180" s="40">
        <v>42144</v>
      </c>
    </row>
    <row r="2181" spans="1:11" s="40" customFormat="1" x14ac:dyDescent="0.25">
      <c r="A2181" s="34" t="s">
        <v>947</v>
      </c>
      <c r="B2181" s="34" t="s">
        <v>6427</v>
      </c>
      <c r="C2181" s="34" t="s">
        <v>6428</v>
      </c>
      <c r="D2181" s="34" t="s">
        <v>6429</v>
      </c>
      <c r="E2181" s="35">
        <v>442249</v>
      </c>
      <c r="F2181" s="36">
        <v>442249</v>
      </c>
      <c r="G2181" s="37">
        <f t="shared" si="100"/>
        <v>30957.430000000004</v>
      </c>
      <c r="H2181" s="38">
        <f>G2181*(1-'[1]Rapport Lottstift'!$Q$6)</f>
        <v>22539.821429643212</v>
      </c>
      <c r="I2181" s="39">
        <f t="shared" si="101"/>
        <v>22314.423215346782</v>
      </c>
      <c r="J2181" s="40">
        <f t="shared" si="102"/>
        <v>22314</v>
      </c>
      <c r="K2181" s="40">
        <v>22314</v>
      </c>
    </row>
    <row r="2182" spans="1:11" s="40" customFormat="1" x14ac:dyDescent="0.25">
      <c r="A2182" s="34" t="s">
        <v>947</v>
      </c>
      <c r="B2182" s="34" t="s">
        <v>6430</v>
      </c>
      <c r="C2182" s="34" t="s">
        <v>6431</v>
      </c>
      <c r="D2182" s="34" t="s">
        <v>6432</v>
      </c>
      <c r="E2182" s="35">
        <v>834230</v>
      </c>
      <c r="F2182" s="36">
        <v>834230</v>
      </c>
      <c r="G2182" s="37">
        <f t="shared" ref="G2182:G2245" si="103">F2182*0.07</f>
        <v>58396.100000000006</v>
      </c>
      <c r="H2182" s="38">
        <f>G2182*(1-'[1]Rapport Lottstift'!$Q$6)</f>
        <v>42517.665910496704</v>
      </c>
      <c r="I2182" s="39">
        <f t="shared" ref="I2182:I2245" si="104">H2182*0.99</f>
        <v>42092.489251391737</v>
      </c>
      <c r="J2182" s="40">
        <f t="shared" ref="J2182:J2245" si="105">INT(I2182)</f>
        <v>42092</v>
      </c>
      <c r="K2182" s="40">
        <v>42092</v>
      </c>
    </row>
    <row r="2183" spans="1:11" s="40" customFormat="1" x14ac:dyDescent="0.25">
      <c r="A2183" s="34" t="s">
        <v>947</v>
      </c>
      <c r="B2183" s="34" t="s">
        <v>6433</v>
      </c>
      <c r="C2183" s="34" t="s">
        <v>6434</v>
      </c>
      <c r="D2183" s="34" t="s">
        <v>6435</v>
      </c>
      <c r="E2183" s="35">
        <v>834022</v>
      </c>
      <c r="F2183" s="36">
        <v>834022</v>
      </c>
      <c r="G2183" s="37">
        <f t="shared" si="103"/>
        <v>58381.540000000008</v>
      </c>
      <c r="H2183" s="38">
        <f>G2183*(1-'[1]Rapport Lottstift'!$Q$6)</f>
        <v>42507.06490776439</v>
      </c>
      <c r="I2183" s="39">
        <f t="shared" si="104"/>
        <v>42081.994258686747</v>
      </c>
      <c r="J2183" s="40">
        <f t="shared" si="105"/>
        <v>42081</v>
      </c>
      <c r="K2183" s="40">
        <v>42081</v>
      </c>
    </row>
    <row r="2184" spans="1:11" s="40" customFormat="1" x14ac:dyDescent="0.25">
      <c r="A2184" s="34" t="s">
        <v>947</v>
      </c>
      <c r="B2184" s="34" t="s">
        <v>6436</v>
      </c>
      <c r="C2184" s="34" t="s">
        <v>6437</v>
      </c>
      <c r="D2184" s="34" t="s">
        <v>6438</v>
      </c>
      <c r="E2184" s="35">
        <v>833487</v>
      </c>
      <c r="F2184" s="36">
        <v>833487</v>
      </c>
      <c r="G2184" s="37">
        <f t="shared" si="103"/>
        <v>58344.090000000004</v>
      </c>
      <c r="H2184" s="38">
        <f>G2184*(1-'[1]Rapport Lottstift'!$Q$6)</f>
        <v>42479.797905544234</v>
      </c>
      <c r="I2184" s="39">
        <f t="shared" si="104"/>
        <v>42054.999926488788</v>
      </c>
      <c r="J2184" s="40">
        <f t="shared" si="105"/>
        <v>42054</v>
      </c>
      <c r="K2184" s="40">
        <v>42054</v>
      </c>
    </row>
    <row r="2185" spans="1:11" s="40" customFormat="1" x14ac:dyDescent="0.25">
      <c r="A2185" s="34" t="s">
        <v>947</v>
      </c>
      <c r="B2185" s="34" t="s">
        <v>6439</v>
      </c>
      <c r="C2185" s="34" t="s">
        <v>6440</v>
      </c>
      <c r="D2185" s="34" t="s">
        <v>6441</v>
      </c>
      <c r="E2185" s="35">
        <v>832981</v>
      </c>
      <c r="F2185" s="36">
        <v>832981</v>
      </c>
      <c r="G2185" s="37">
        <f t="shared" si="103"/>
        <v>58308.670000000006</v>
      </c>
      <c r="H2185" s="38">
        <f>G2185*(1-'[1]Rapport Lottstift'!$Q$6)</f>
        <v>42454.008927743496</v>
      </c>
      <c r="I2185" s="39">
        <f t="shared" si="104"/>
        <v>42029.468838466062</v>
      </c>
      <c r="J2185" s="40">
        <f t="shared" si="105"/>
        <v>42029</v>
      </c>
      <c r="K2185" s="40">
        <v>42029</v>
      </c>
    </row>
    <row r="2186" spans="1:11" s="40" customFormat="1" x14ac:dyDescent="0.25">
      <c r="A2186" s="34" t="s">
        <v>947</v>
      </c>
      <c r="B2186" s="34" t="s">
        <v>6442</v>
      </c>
      <c r="C2186" s="34" t="s">
        <v>6443</v>
      </c>
      <c r="D2186" s="34" t="s">
        <v>6444</v>
      </c>
      <c r="E2186" s="35">
        <v>832206</v>
      </c>
      <c r="F2186" s="36">
        <v>832206</v>
      </c>
      <c r="G2186" s="37">
        <f t="shared" si="103"/>
        <v>58254.420000000006</v>
      </c>
      <c r="H2186" s="38">
        <f>G2186*(1-'[1]Rapport Lottstift'!$Q$6)</f>
        <v>42414.509999293747</v>
      </c>
      <c r="I2186" s="39">
        <f t="shared" si="104"/>
        <v>41990.36489930081</v>
      </c>
      <c r="J2186" s="40">
        <f t="shared" si="105"/>
        <v>41990</v>
      </c>
      <c r="K2186" s="40">
        <v>41990</v>
      </c>
    </row>
    <row r="2187" spans="1:11" s="40" customFormat="1" x14ac:dyDescent="0.25">
      <c r="A2187" s="34" t="s">
        <v>947</v>
      </c>
      <c r="B2187" s="34" t="s">
        <v>6445</v>
      </c>
      <c r="C2187" s="34" t="s">
        <v>6446</v>
      </c>
      <c r="D2187" s="34" t="s">
        <v>6447</v>
      </c>
      <c r="E2187" s="35">
        <v>829982</v>
      </c>
      <c r="F2187" s="36">
        <v>829982</v>
      </c>
      <c r="G2187" s="37">
        <f t="shared" si="103"/>
        <v>58098.740000000005</v>
      </c>
      <c r="H2187" s="38">
        <f>G2187*(1-'[1]Rapport Lottstift'!$Q$6)</f>
        <v>42301.160816232783</v>
      </c>
      <c r="I2187" s="39">
        <f t="shared" si="104"/>
        <v>41878.149208070456</v>
      </c>
      <c r="J2187" s="40">
        <f t="shared" si="105"/>
        <v>41878</v>
      </c>
      <c r="K2187" s="40">
        <v>41878</v>
      </c>
    </row>
    <row r="2188" spans="1:11" s="40" customFormat="1" x14ac:dyDescent="0.25">
      <c r="A2188" s="34" t="s">
        <v>947</v>
      </c>
      <c r="B2188" s="34" t="s">
        <v>6448</v>
      </c>
      <c r="C2188" s="34" t="s">
        <v>6449</v>
      </c>
      <c r="D2188" s="34" t="s">
        <v>6450</v>
      </c>
      <c r="E2188" s="35">
        <v>829803</v>
      </c>
      <c r="F2188" s="36">
        <v>829803</v>
      </c>
      <c r="G2188" s="37">
        <f t="shared" si="103"/>
        <v>58086.210000000006</v>
      </c>
      <c r="H2188" s="38">
        <f>G2188*(1-'[1]Rapport Lottstift'!$Q$6)</f>
        <v>42292.037837919874</v>
      </c>
      <c r="I2188" s="39">
        <f t="shared" si="104"/>
        <v>41869.117459540677</v>
      </c>
      <c r="J2188" s="40">
        <f t="shared" si="105"/>
        <v>41869</v>
      </c>
      <c r="K2188" s="40">
        <v>41869</v>
      </c>
    </row>
    <row r="2189" spans="1:11" s="40" customFormat="1" x14ac:dyDescent="0.25">
      <c r="A2189" s="34" t="s">
        <v>947</v>
      </c>
      <c r="B2189" s="34" t="s">
        <v>6451</v>
      </c>
      <c r="C2189" s="34" t="s">
        <v>6452</v>
      </c>
      <c r="D2189" s="34" t="s">
        <v>6453</v>
      </c>
      <c r="E2189" s="35">
        <v>614251</v>
      </c>
      <c r="F2189" s="36">
        <v>614251</v>
      </c>
      <c r="G2189" s="37">
        <f t="shared" si="103"/>
        <v>42997.570000000007</v>
      </c>
      <c r="H2189" s="38">
        <f>G2189*(1-'[1]Rapport Lottstift'!$Q$6)</f>
        <v>31306.137160241797</v>
      </c>
      <c r="I2189" s="39">
        <f t="shared" si="104"/>
        <v>30993.075788639377</v>
      </c>
      <c r="J2189" s="40">
        <f t="shared" si="105"/>
        <v>30993</v>
      </c>
      <c r="K2189" s="40">
        <v>30993</v>
      </c>
    </row>
    <row r="2190" spans="1:11" s="40" customFormat="1" x14ac:dyDescent="0.25">
      <c r="A2190" s="34" t="s">
        <v>947</v>
      </c>
      <c r="B2190" s="34" t="s">
        <v>6454</v>
      </c>
      <c r="C2190" s="34" t="s">
        <v>6455</v>
      </c>
      <c r="D2190" s="34" t="s">
        <v>6456</v>
      </c>
      <c r="E2190" s="35">
        <v>826956</v>
      </c>
      <c r="F2190" s="36">
        <v>826956</v>
      </c>
      <c r="G2190" s="37">
        <f t="shared" si="103"/>
        <v>57886.920000000006</v>
      </c>
      <c r="H2190" s="38">
        <f>G2190*(1-'[1]Rapport Lottstift'!$Q$6)</f>
        <v>42146.936613021244</v>
      </c>
      <c r="I2190" s="39">
        <f t="shared" si="104"/>
        <v>41725.467246891028</v>
      </c>
      <c r="J2190" s="40">
        <f t="shared" si="105"/>
        <v>41725</v>
      </c>
      <c r="K2190" s="40">
        <v>41725</v>
      </c>
    </row>
    <row r="2191" spans="1:11" s="40" customFormat="1" x14ac:dyDescent="0.25">
      <c r="A2191" s="34" t="s">
        <v>947</v>
      </c>
      <c r="B2191" s="34" t="s">
        <v>6457</v>
      </c>
      <c r="C2191" s="34" t="s">
        <v>6458</v>
      </c>
      <c r="D2191" s="34" t="s">
        <v>6459</v>
      </c>
      <c r="E2191" s="35">
        <v>826774</v>
      </c>
      <c r="F2191" s="36">
        <v>826774</v>
      </c>
      <c r="G2191" s="37">
        <f t="shared" si="103"/>
        <v>57874.180000000008</v>
      </c>
      <c r="H2191" s="38">
        <f>G2191*(1-'[1]Rapport Lottstift'!$Q$6)</f>
        <v>42137.660735630467</v>
      </c>
      <c r="I2191" s="39">
        <f t="shared" si="104"/>
        <v>41716.284128274165</v>
      </c>
      <c r="J2191" s="40">
        <f t="shared" si="105"/>
        <v>41716</v>
      </c>
      <c r="K2191" s="40">
        <v>41716</v>
      </c>
    </row>
    <row r="2192" spans="1:11" s="40" customFormat="1" x14ac:dyDescent="0.25">
      <c r="A2192" s="34" t="s">
        <v>947</v>
      </c>
      <c r="B2192" s="34" t="s">
        <v>6460</v>
      </c>
      <c r="C2192" s="34" t="s">
        <v>6461</v>
      </c>
      <c r="D2192" s="34" t="s">
        <v>6462</v>
      </c>
      <c r="E2192" s="35">
        <v>826579</v>
      </c>
      <c r="F2192" s="36">
        <v>826579</v>
      </c>
      <c r="G2192" s="37">
        <f t="shared" si="103"/>
        <v>57860.530000000006</v>
      </c>
      <c r="H2192" s="38">
        <f>G2192*(1-'[1]Rapport Lottstift'!$Q$6)</f>
        <v>42127.722295568914</v>
      </c>
      <c r="I2192" s="39">
        <f t="shared" si="104"/>
        <v>41706.445072613227</v>
      </c>
      <c r="J2192" s="40">
        <f t="shared" si="105"/>
        <v>41706</v>
      </c>
      <c r="K2192" s="40">
        <v>41706</v>
      </c>
    </row>
    <row r="2193" spans="1:11" s="40" customFormat="1" x14ac:dyDescent="0.25">
      <c r="A2193" s="34" t="s">
        <v>947</v>
      </c>
      <c r="B2193" s="34" t="s">
        <v>6463</v>
      </c>
      <c r="C2193" s="34" t="s">
        <v>6464</v>
      </c>
      <c r="D2193" s="34" t="s">
        <v>6465</v>
      </c>
      <c r="E2193" s="35">
        <v>826044</v>
      </c>
      <c r="F2193" s="36">
        <v>826044</v>
      </c>
      <c r="G2193" s="37">
        <f t="shared" si="103"/>
        <v>57823.080000000009</v>
      </c>
      <c r="H2193" s="38">
        <f>G2193*(1-'[1]Rapport Lottstift'!$Q$6)</f>
        <v>42100.455293348772</v>
      </c>
      <c r="I2193" s="39">
        <f t="shared" si="104"/>
        <v>41679.450740415283</v>
      </c>
      <c r="J2193" s="40">
        <f t="shared" si="105"/>
        <v>41679</v>
      </c>
      <c r="K2193" s="40">
        <v>41679</v>
      </c>
    </row>
    <row r="2194" spans="1:11" s="40" customFormat="1" x14ac:dyDescent="0.25">
      <c r="A2194" s="34" t="s">
        <v>947</v>
      </c>
      <c r="B2194" s="34" t="s">
        <v>6466</v>
      </c>
      <c r="C2194" s="34" t="s">
        <v>6467</v>
      </c>
      <c r="D2194" s="34" t="s">
        <v>6468</v>
      </c>
      <c r="E2194" s="35">
        <v>824736</v>
      </c>
      <c r="F2194" s="36">
        <v>824736</v>
      </c>
      <c r="G2194" s="37">
        <f t="shared" si="103"/>
        <v>57731.520000000004</v>
      </c>
      <c r="H2194" s="38">
        <f>G2194*(1-'[1]Rapport Lottstift'!$Q$6)</f>
        <v>42033.791295397445</v>
      </c>
      <c r="I2194" s="39">
        <f t="shared" si="104"/>
        <v>41613.453382443469</v>
      </c>
      <c r="J2194" s="40">
        <f t="shared" si="105"/>
        <v>41613</v>
      </c>
      <c r="K2194" s="40">
        <v>41613</v>
      </c>
    </row>
    <row r="2195" spans="1:11" s="40" customFormat="1" x14ac:dyDescent="0.25">
      <c r="A2195" s="34" t="s">
        <v>947</v>
      </c>
      <c r="B2195" s="34" t="s">
        <v>6469</v>
      </c>
      <c r="C2195" s="34" t="s">
        <v>6470</v>
      </c>
      <c r="D2195" s="34" t="s">
        <v>6471</v>
      </c>
      <c r="E2195" s="35">
        <v>824686</v>
      </c>
      <c r="F2195" s="36">
        <v>824686</v>
      </c>
      <c r="G2195" s="37">
        <f t="shared" si="103"/>
        <v>57728.020000000004</v>
      </c>
      <c r="H2195" s="38">
        <f>G2195*(1-'[1]Rapport Lottstift'!$Q$6)</f>
        <v>42031.242977432943</v>
      </c>
      <c r="I2195" s="39">
        <f t="shared" si="104"/>
        <v>41610.930547658616</v>
      </c>
      <c r="J2195" s="40">
        <f t="shared" si="105"/>
        <v>41610</v>
      </c>
      <c r="K2195" s="40">
        <v>41610</v>
      </c>
    </row>
    <row r="2196" spans="1:11" s="40" customFormat="1" x14ac:dyDescent="0.25">
      <c r="A2196" s="34" t="s">
        <v>947</v>
      </c>
      <c r="B2196" s="34" t="s">
        <v>6472</v>
      </c>
      <c r="C2196" s="34" t="s">
        <v>6473</v>
      </c>
      <c r="D2196" s="34" t="s">
        <v>6474</v>
      </c>
      <c r="E2196" s="35">
        <v>824313</v>
      </c>
      <c r="F2196" s="36">
        <v>824313</v>
      </c>
      <c r="G2196" s="37">
        <f t="shared" si="103"/>
        <v>57701.91</v>
      </c>
      <c r="H2196" s="38">
        <f>G2196*(1-'[1]Rapport Lottstift'!$Q$6)</f>
        <v>42012.232525417778</v>
      </c>
      <c r="I2196" s="39">
        <f t="shared" si="104"/>
        <v>41592.110200163603</v>
      </c>
      <c r="J2196" s="40">
        <f t="shared" si="105"/>
        <v>41592</v>
      </c>
      <c r="K2196" s="40">
        <v>41592</v>
      </c>
    </row>
    <row r="2197" spans="1:11" s="40" customFormat="1" x14ac:dyDescent="0.25">
      <c r="A2197" s="34" t="s">
        <v>947</v>
      </c>
      <c r="B2197" s="34" t="s">
        <v>6475</v>
      </c>
      <c r="C2197" s="34" t="s">
        <v>6476</v>
      </c>
      <c r="D2197" s="34" t="s">
        <v>6477</v>
      </c>
      <c r="E2197" s="35">
        <v>823962</v>
      </c>
      <c r="F2197" s="36">
        <v>823962</v>
      </c>
      <c r="G2197" s="37">
        <f t="shared" si="103"/>
        <v>57677.340000000004</v>
      </c>
      <c r="H2197" s="38">
        <f>G2197*(1-'[1]Rapport Lottstift'!$Q$6)</f>
        <v>41994.343333306984</v>
      </c>
      <c r="I2197" s="39">
        <f t="shared" si="104"/>
        <v>41574.399899973912</v>
      </c>
      <c r="J2197" s="40">
        <f t="shared" si="105"/>
        <v>41574</v>
      </c>
      <c r="K2197" s="40">
        <v>41574</v>
      </c>
    </row>
    <row r="2198" spans="1:11" s="40" customFormat="1" x14ac:dyDescent="0.25">
      <c r="A2198" s="34" t="s">
        <v>947</v>
      </c>
      <c r="B2198" s="34" t="s">
        <v>6478</v>
      </c>
      <c r="C2198" s="34" t="s">
        <v>6479</v>
      </c>
      <c r="D2198" s="34" t="s">
        <v>6480</v>
      </c>
      <c r="E2198" s="35">
        <v>823439</v>
      </c>
      <c r="F2198" s="36">
        <v>823439</v>
      </c>
      <c r="G2198" s="37">
        <f t="shared" si="103"/>
        <v>57640.73</v>
      </c>
      <c r="H2198" s="38">
        <f>G2198*(1-'[1]Rapport Lottstift'!$Q$6)</f>
        <v>41967.687927398314</v>
      </c>
      <c r="I2198" s="39">
        <f t="shared" si="104"/>
        <v>41548.011048124332</v>
      </c>
      <c r="J2198" s="40">
        <f t="shared" si="105"/>
        <v>41548</v>
      </c>
      <c r="K2198" s="40">
        <v>41548</v>
      </c>
    </row>
    <row r="2199" spans="1:11" s="40" customFormat="1" x14ac:dyDescent="0.25">
      <c r="A2199" s="34" t="s">
        <v>947</v>
      </c>
      <c r="B2199" s="34" t="s">
        <v>6481</v>
      </c>
      <c r="C2199" s="34" t="s">
        <v>6482</v>
      </c>
      <c r="D2199" s="34" t="s">
        <v>6483</v>
      </c>
      <c r="E2199" s="35">
        <v>823437</v>
      </c>
      <c r="F2199" s="36">
        <v>823437</v>
      </c>
      <c r="G2199" s="37">
        <f t="shared" si="103"/>
        <v>57640.590000000004</v>
      </c>
      <c r="H2199" s="38">
        <f>G2199*(1-'[1]Rapport Lottstift'!$Q$6)</f>
        <v>41967.585994679735</v>
      </c>
      <c r="I2199" s="39">
        <f t="shared" si="104"/>
        <v>41547.910134732934</v>
      </c>
      <c r="J2199" s="40">
        <f t="shared" si="105"/>
        <v>41547</v>
      </c>
      <c r="K2199" s="40">
        <v>41547</v>
      </c>
    </row>
    <row r="2200" spans="1:11" s="40" customFormat="1" x14ac:dyDescent="0.25">
      <c r="A2200" s="34" t="s">
        <v>947</v>
      </c>
      <c r="B2200" s="34" t="s">
        <v>6484</v>
      </c>
      <c r="C2200" s="34" t="s">
        <v>6485</v>
      </c>
      <c r="D2200" s="34" t="s">
        <v>6486</v>
      </c>
      <c r="E2200" s="35">
        <v>822879</v>
      </c>
      <c r="F2200" s="36">
        <v>822879</v>
      </c>
      <c r="G2200" s="37">
        <f t="shared" si="103"/>
        <v>57601.530000000006</v>
      </c>
      <c r="H2200" s="38">
        <f>G2200*(1-'[1]Rapport Lottstift'!$Q$6)</f>
        <v>41939.146766195918</v>
      </c>
      <c r="I2200" s="39">
        <f t="shared" si="104"/>
        <v>41519.755298533957</v>
      </c>
      <c r="J2200" s="40">
        <f t="shared" si="105"/>
        <v>41519</v>
      </c>
      <c r="K2200" s="40">
        <v>41519</v>
      </c>
    </row>
    <row r="2201" spans="1:11" s="40" customFormat="1" x14ac:dyDescent="0.25">
      <c r="A2201" s="34" t="s">
        <v>947</v>
      </c>
      <c r="B2201" s="34" t="s">
        <v>6487</v>
      </c>
      <c r="C2201" s="34" t="s">
        <v>6488</v>
      </c>
      <c r="D2201" s="34" t="s">
        <v>6489</v>
      </c>
      <c r="E2201" s="35">
        <v>822873</v>
      </c>
      <c r="F2201" s="36">
        <v>822873</v>
      </c>
      <c r="G2201" s="37">
        <f t="shared" si="103"/>
        <v>57601.110000000008</v>
      </c>
      <c r="H2201" s="38">
        <f>G2201*(1-'[1]Rapport Lottstift'!$Q$6)</f>
        <v>41938.840968040175</v>
      </c>
      <c r="I2201" s="39">
        <f t="shared" si="104"/>
        <v>41519.452558359772</v>
      </c>
      <c r="J2201" s="40">
        <f t="shared" si="105"/>
        <v>41519</v>
      </c>
      <c r="K2201" s="40">
        <v>41519</v>
      </c>
    </row>
    <row r="2202" spans="1:11" s="40" customFormat="1" x14ac:dyDescent="0.25">
      <c r="A2202" s="34" t="s">
        <v>947</v>
      </c>
      <c r="B2202" s="34" t="s">
        <v>6490</v>
      </c>
      <c r="C2202" s="34" t="s">
        <v>6491</v>
      </c>
      <c r="D2202" s="34" t="s">
        <v>6492</v>
      </c>
      <c r="E2202" s="35">
        <v>822674</v>
      </c>
      <c r="F2202" s="36">
        <v>822674</v>
      </c>
      <c r="G2202" s="37">
        <f t="shared" si="103"/>
        <v>57587.180000000008</v>
      </c>
      <c r="H2202" s="38">
        <f>G2202*(1-'[1]Rapport Lottstift'!$Q$6)</f>
        <v>41928.698662541465</v>
      </c>
      <c r="I2202" s="39">
        <f t="shared" si="104"/>
        <v>41509.411675916046</v>
      </c>
      <c r="J2202" s="40">
        <f t="shared" si="105"/>
        <v>41509</v>
      </c>
      <c r="K2202" s="40">
        <v>41509</v>
      </c>
    </row>
    <row r="2203" spans="1:11" s="40" customFormat="1" x14ac:dyDescent="0.25">
      <c r="A2203" s="34" t="s">
        <v>947</v>
      </c>
      <c r="B2203" s="34" t="s">
        <v>6493</v>
      </c>
      <c r="C2203" s="34" t="s">
        <v>6494</v>
      </c>
      <c r="D2203" s="34" t="s">
        <v>6495</v>
      </c>
      <c r="E2203" s="35">
        <v>821411</v>
      </c>
      <c r="F2203" s="36">
        <v>821411</v>
      </c>
      <c r="G2203" s="37">
        <f t="shared" si="103"/>
        <v>57498.770000000004</v>
      </c>
      <c r="H2203" s="38">
        <f>G2203*(1-'[1]Rapport Lottstift'!$Q$6)</f>
        <v>41864.328150758192</v>
      </c>
      <c r="I2203" s="39">
        <f t="shared" si="104"/>
        <v>41445.68486925061</v>
      </c>
      <c r="J2203" s="40">
        <f t="shared" si="105"/>
        <v>41445</v>
      </c>
      <c r="K2203" s="40">
        <v>41445</v>
      </c>
    </row>
    <row r="2204" spans="1:11" s="40" customFormat="1" x14ac:dyDescent="0.25">
      <c r="A2204" s="34" t="s">
        <v>947</v>
      </c>
      <c r="B2204" s="34" t="s">
        <v>6496</v>
      </c>
      <c r="C2204" s="34" t="s">
        <v>6497</v>
      </c>
      <c r="D2204" s="34" t="s">
        <v>6498</v>
      </c>
      <c r="E2204" s="35">
        <v>820471</v>
      </c>
      <c r="F2204" s="36">
        <v>820471</v>
      </c>
      <c r="G2204" s="37">
        <f t="shared" si="103"/>
        <v>57432.970000000008</v>
      </c>
      <c r="H2204" s="38">
        <f>G2204*(1-'[1]Rapport Lottstift'!$Q$6)</f>
        <v>41816.419773025598</v>
      </c>
      <c r="I2204" s="39">
        <f t="shared" si="104"/>
        <v>41398.255575295341</v>
      </c>
      <c r="J2204" s="40">
        <f t="shared" si="105"/>
        <v>41398</v>
      </c>
      <c r="K2204" s="40">
        <v>41398</v>
      </c>
    </row>
    <row r="2205" spans="1:11" s="40" customFormat="1" x14ac:dyDescent="0.25">
      <c r="A2205" s="34" t="s">
        <v>947</v>
      </c>
      <c r="B2205" s="34" t="s">
        <v>6499</v>
      </c>
      <c r="C2205" s="34" t="s">
        <v>6500</v>
      </c>
      <c r="D2205" s="34" t="s">
        <v>6501</v>
      </c>
      <c r="E2205" s="35">
        <v>818339</v>
      </c>
      <c r="F2205" s="36">
        <v>818339</v>
      </c>
      <c r="G2205" s="37">
        <f t="shared" si="103"/>
        <v>57283.73</v>
      </c>
      <c r="H2205" s="38">
        <f>G2205*(1-'[1]Rapport Lottstift'!$Q$6)</f>
        <v>41707.759495019316</v>
      </c>
      <c r="I2205" s="39">
        <f t="shared" si="104"/>
        <v>41290.681900069125</v>
      </c>
      <c r="J2205" s="40">
        <f t="shared" si="105"/>
        <v>41290</v>
      </c>
      <c r="K2205" s="40">
        <v>41290</v>
      </c>
    </row>
    <row r="2206" spans="1:11" s="40" customFormat="1" x14ac:dyDescent="0.25">
      <c r="A2206" s="34" t="s">
        <v>947</v>
      </c>
      <c r="B2206" s="34" t="s">
        <v>6502</v>
      </c>
      <c r="C2206" s="34" t="s">
        <v>6503</v>
      </c>
      <c r="D2206" s="34" t="s">
        <v>6504</v>
      </c>
      <c r="E2206" s="35">
        <v>818260</v>
      </c>
      <c r="F2206" s="36">
        <v>818260</v>
      </c>
      <c r="G2206" s="37">
        <f t="shared" si="103"/>
        <v>57278.200000000004</v>
      </c>
      <c r="H2206" s="38">
        <f>G2206*(1-'[1]Rapport Lottstift'!$Q$6)</f>
        <v>41703.733152635403</v>
      </c>
      <c r="I2206" s="39">
        <f t="shared" si="104"/>
        <v>41286.695821109046</v>
      </c>
      <c r="J2206" s="40">
        <f t="shared" si="105"/>
        <v>41286</v>
      </c>
      <c r="K2206" s="40">
        <v>41286</v>
      </c>
    </row>
    <row r="2207" spans="1:11" s="40" customFormat="1" x14ac:dyDescent="0.25">
      <c r="A2207" s="34" t="s">
        <v>947</v>
      </c>
      <c r="B2207" s="34" t="s">
        <v>6505</v>
      </c>
      <c r="C2207" s="34" t="s">
        <v>6506</v>
      </c>
      <c r="D2207" s="34" t="s">
        <v>6507</v>
      </c>
      <c r="E2207" s="35">
        <v>818141</v>
      </c>
      <c r="F2207" s="36">
        <v>818141</v>
      </c>
      <c r="G2207" s="37">
        <f t="shared" si="103"/>
        <v>57269.87</v>
      </c>
      <c r="H2207" s="38">
        <f>G2207*(1-'[1]Rapport Lottstift'!$Q$6)</f>
        <v>41697.668155879895</v>
      </c>
      <c r="I2207" s="39">
        <f t="shared" si="104"/>
        <v>41280.691474321095</v>
      </c>
      <c r="J2207" s="40">
        <f t="shared" si="105"/>
        <v>41280</v>
      </c>
      <c r="K2207" s="40">
        <v>41280</v>
      </c>
    </row>
    <row r="2208" spans="1:11" s="40" customFormat="1" x14ac:dyDescent="0.25">
      <c r="A2208" s="34" t="s">
        <v>947</v>
      </c>
      <c r="B2208" s="34" t="s">
        <v>6508</v>
      </c>
      <c r="C2208" s="34" t="s">
        <v>6509</v>
      </c>
      <c r="D2208" s="34" t="s">
        <v>6510</v>
      </c>
      <c r="E2208" s="35">
        <v>818041</v>
      </c>
      <c r="F2208" s="36">
        <v>818041</v>
      </c>
      <c r="G2208" s="37">
        <f t="shared" si="103"/>
        <v>57262.87</v>
      </c>
      <c r="H2208" s="38">
        <f>G2208*(1-'[1]Rapport Lottstift'!$Q$6)</f>
        <v>41692.571519950892</v>
      </c>
      <c r="I2208" s="39">
        <f t="shared" si="104"/>
        <v>41275.645804751381</v>
      </c>
      <c r="J2208" s="40">
        <f t="shared" si="105"/>
        <v>41275</v>
      </c>
      <c r="K2208" s="40">
        <v>41275</v>
      </c>
    </row>
    <row r="2209" spans="1:11" s="40" customFormat="1" x14ac:dyDescent="0.25">
      <c r="A2209" s="34" t="s">
        <v>947</v>
      </c>
      <c r="B2209" s="34" t="s">
        <v>6511</v>
      </c>
      <c r="C2209" s="34" t="s">
        <v>6512</v>
      </c>
      <c r="D2209" s="34" t="s">
        <v>6513</v>
      </c>
      <c r="E2209" s="35">
        <v>817330</v>
      </c>
      <c r="F2209" s="36">
        <v>817330</v>
      </c>
      <c r="G2209" s="37">
        <f t="shared" si="103"/>
        <v>57213.100000000006</v>
      </c>
      <c r="H2209" s="38">
        <f>G2209*(1-'[1]Rapport Lottstift'!$Q$6)</f>
        <v>41656.334438495709</v>
      </c>
      <c r="I2209" s="39">
        <f t="shared" si="104"/>
        <v>41239.771094110751</v>
      </c>
      <c r="J2209" s="40">
        <f t="shared" si="105"/>
        <v>41239</v>
      </c>
      <c r="K2209" s="40">
        <v>41239</v>
      </c>
    </row>
    <row r="2210" spans="1:11" s="40" customFormat="1" x14ac:dyDescent="0.25">
      <c r="A2210" s="34" t="s">
        <v>947</v>
      </c>
      <c r="B2210" s="34" t="s">
        <v>6514</v>
      </c>
      <c r="C2210" s="34" t="s">
        <v>6515</v>
      </c>
      <c r="D2210" s="34" t="s">
        <v>6516</v>
      </c>
      <c r="E2210" s="35">
        <v>817192</v>
      </c>
      <c r="F2210" s="36">
        <v>817192</v>
      </c>
      <c r="G2210" s="37">
        <f t="shared" si="103"/>
        <v>57203.44</v>
      </c>
      <c r="H2210" s="38">
        <f>G2210*(1-'[1]Rapport Lottstift'!$Q$6)</f>
        <v>41649.301080913683</v>
      </c>
      <c r="I2210" s="39">
        <f t="shared" si="104"/>
        <v>41232.808070104547</v>
      </c>
      <c r="J2210" s="40">
        <f t="shared" si="105"/>
        <v>41232</v>
      </c>
      <c r="K2210" s="40">
        <v>41232</v>
      </c>
    </row>
    <row r="2211" spans="1:11" s="40" customFormat="1" x14ac:dyDescent="0.25">
      <c r="A2211" s="34" t="s">
        <v>947</v>
      </c>
      <c r="B2211" s="34" t="s">
        <v>6517</v>
      </c>
      <c r="C2211" s="34" t="s">
        <v>6518</v>
      </c>
      <c r="D2211" s="34" t="s">
        <v>6519</v>
      </c>
      <c r="E2211" s="35">
        <v>817165</v>
      </c>
      <c r="F2211" s="36">
        <v>817165</v>
      </c>
      <c r="G2211" s="37">
        <f t="shared" si="103"/>
        <v>57201.55</v>
      </c>
      <c r="H2211" s="38">
        <f>G2211*(1-'[1]Rapport Lottstift'!$Q$6)</f>
        <v>41647.924989212857</v>
      </c>
      <c r="I2211" s="39">
        <f t="shared" si="104"/>
        <v>41231.445739320727</v>
      </c>
      <c r="J2211" s="40">
        <f t="shared" si="105"/>
        <v>41231</v>
      </c>
      <c r="K2211" s="40">
        <v>41231</v>
      </c>
    </row>
    <row r="2212" spans="1:11" s="40" customFormat="1" x14ac:dyDescent="0.25">
      <c r="A2212" s="34" t="s">
        <v>947</v>
      </c>
      <c r="B2212" s="34" t="s">
        <v>6520</v>
      </c>
      <c r="C2212" s="34" t="s">
        <v>6521</v>
      </c>
      <c r="D2212" s="34" t="s">
        <v>6522</v>
      </c>
      <c r="E2212" s="35">
        <v>817097</v>
      </c>
      <c r="F2212" s="36">
        <v>817097</v>
      </c>
      <c r="G2212" s="37">
        <f t="shared" si="103"/>
        <v>57196.790000000008</v>
      </c>
      <c r="H2212" s="38">
        <f>G2212*(1-'[1]Rapport Lottstift'!$Q$6)</f>
        <v>41644.459276781141</v>
      </c>
      <c r="I2212" s="39">
        <f t="shared" si="104"/>
        <v>41228.014684013331</v>
      </c>
      <c r="J2212" s="40">
        <f t="shared" si="105"/>
        <v>41228</v>
      </c>
      <c r="K2212" s="40">
        <v>41228</v>
      </c>
    </row>
    <row r="2213" spans="1:11" s="40" customFormat="1" x14ac:dyDescent="0.25">
      <c r="A2213" s="34" t="s">
        <v>947</v>
      </c>
      <c r="B2213" s="34" t="s">
        <v>6523</v>
      </c>
      <c r="C2213" s="34" t="s">
        <v>6524</v>
      </c>
      <c r="D2213" s="34" t="s">
        <v>6525</v>
      </c>
      <c r="E2213" s="35">
        <v>816417</v>
      </c>
      <c r="F2213" s="36">
        <v>816417</v>
      </c>
      <c r="G2213" s="37">
        <f t="shared" si="103"/>
        <v>57149.19</v>
      </c>
      <c r="H2213" s="38">
        <f>G2213*(1-'[1]Rapport Lottstift'!$Q$6)</f>
        <v>41609.802152463933</v>
      </c>
      <c r="I2213" s="39">
        <f t="shared" si="104"/>
        <v>41193.704130939295</v>
      </c>
      <c r="J2213" s="40">
        <f t="shared" si="105"/>
        <v>41193</v>
      </c>
      <c r="K2213" s="40">
        <v>41193</v>
      </c>
    </row>
    <row r="2214" spans="1:11" s="40" customFormat="1" x14ac:dyDescent="0.25">
      <c r="A2214" s="34" t="s">
        <v>947</v>
      </c>
      <c r="B2214" s="34" t="s">
        <v>6526</v>
      </c>
      <c r="C2214" s="34" t="s">
        <v>6527</v>
      </c>
      <c r="D2214" s="34" t="s">
        <v>6528</v>
      </c>
      <c r="E2214" s="35">
        <v>815965</v>
      </c>
      <c r="F2214" s="36">
        <v>815965</v>
      </c>
      <c r="G2214" s="37">
        <f t="shared" si="103"/>
        <v>57117.55</v>
      </c>
      <c r="H2214" s="38">
        <f>G2214*(1-'[1]Rapport Lottstift'!$Q$6)</f>
        <v>41586.765358064855</v>
      </c>
      <c r="I2214" s="39">
        <f t="shared" si="104"/>
        <v>41170.897704484203</v>
      </c>
      <c r="J2214" s="40">
        <f t="shared" si="105"/>
        <v>41170</v>
      </c>
      <c r="K2214" s="40">
        <v>41170</v>
      </c>
    </row>
    <row r="2215" spans="1:11" s="40" customFormat="1" x14ac:dyDescent="0.25">
      <c r="A2215" s="34" t="s">
        <v>947</v>
      </c>
      <c r="B2215" s="34" t="s">
        <v>6529</v>
      </c>
      <c r="C2215" s="34" t="s">
        <v>6530</v>
      </c>
      <c r="D2215" s="34" t="s">
        <v>6531</v>
      </c>
      <c r="E2215" s="35">
        <v>815584</v>
      </c>
      <c r="F2215" s="36">
        <v>815584</v>
      </c>
      <c r="G2215" s="37">
        <f t="shared" si="103"/>
        <v>57090.880000000005</v>
      </c>
      <c r="H2215" s="38">
        <f>G2215*(1-'[1]Rapport Lottstift'!$Q$6)</f>
        <v>41567.347175175368</v>
      </c>
      <c r="I2215" s="39">
        <f t="shared" si="104"/>
        <v>41151.673703423614</v>
      </c>
      <c r="J2215" s="40">
        <f t="shared" si="105"/>
        <v>41151</v>
      </c>
      <c r="K2215" s="40">
        <v>41151</v>
      </c>
    </row>
    <row r="2216" spans="1:11" s="40" customFormat="1" x14ac:dyDescent="0.25">
      <c r="A2216" s="34" t="s">
        <v>947</v>
      </c>
      <c r="B2216" s="34" t="s">
        <v>6532</v>
      </c>
      <c r="C2216" s="34" t="s">
        <v>6533</v>
      </c>
      <c r="D2216" s="34" t="s">
        <v>6534</v>
      </c>
      <c r="E2216" s="35">
        <v>815288</v>
      </c>
      <c r="F2216" s="36">
        <v>815288</v>
      </c>
      <c r="G2216" s="37">
        <f t="shared" si="103"/>
        <v>57070.16</v>
      </c>
      <c r="H2216" s="38">
        <f>G2216*(1-'[1]Rapport Lottstift'!$Q$6)</f>
        <v>41552.261132825523</v>
      </c>
      <c r="I2216" s="39">
        <f t="shared" si="104"/>
        <v>41136.738521497267</v>
      </c>
      <c r="J2216" s="40">
        <f t="shared" si="105"/>
        <v>41136</v>
      </c>
      <c r="K2216" s="40">
        <v>41136</v>
      </c>
    </row>
    <row r="2217" spans="1:11" s="40" customFormat="1" x14ac:dyDescent="0.25">
      <c r="A2217" s="34" t="s">
        <v>947</v>
      </c>
      <c r="B2217" s="34" t="s">
        <v>6535</v>
      </c>
      <c r="C2217" s="34" t="s">
        <v>6536</v>
      </c>
      <c r="D2217" s="34" t="s">
        <v>6537</v>
      </c>
      <c r="E2217" s="35">
        <v>815011</v>
      </c>
      <c r="F2217" s="36">
        <v>815011</v>
      </c>
      <c r="G2217" s="37">
        <f t="shared" si="103"/>
        <v>57050.770000000004</v>
      </c>
      <c r="H2217" s="38">
        <f>G2217*(1-'[1]Rapport Lottstift'!$Q$6)</f>
        <v>41538.143451302196</v>
      </c>
      <c r="I2217" s="39">
        <f t="shared" si="104"/>
        <v>41122.762016789173</v>
      </c>
      <c r="J2217" s="40">
        <f t="shared" si="105"/>
        <v>41122</v>
      </c>
      <c r="K2217" s="40">
        <v>41122</v>
      </c>
    </row>
    <row r="2218" spans="1:11" s="40" customFormat="1" x14ac:dyDescent="0.25">
      <c r="A2218" s="34" t="s">
        <v>947</v>
      </c>
      <c r="B2218" s="34" t="s">
        <v>6538</v>
      </c>
      <c r="C2218" s="34" t="s">
        <v>6539</v>
      </c>
      <c r="D2218" s="34" t="s">
        <v>6540</v>
      </c>
      <c r="E2218" s="35">
        <v>814370</v>
      </c>
      <c r="F2218" s="36">
        <v>814370</v>
      </c>
      <c r="G2218" s="37">
        <f t="shared" si="103"/>
        <v>57005.900000000009</v>
      </c>
      <c r="H2218" s="38">
        <f>G2218*(1-'[1]Rapport Lottstift'!$Q$6)</f>
        <v>41505.474014997308</v>
      </c>
      <c r="I2218" s="39">
        <f t="shared" si="104"/>
        <v>41090.419274847336</v>
      </c>
      <c r="J2218" s="40">
        <f t="shared" si="105"/>
        <v>41090</v>
      </c>
      <c r="K2218" s="40">
        <v>41090</v>
      </c>
    </row>
    <row r="2219" spans="1:11" s="40" customFormat="1" x14ac:dyDescent="0.25">
      <c r="A2219" s="34" t="s">
        <v>947</v>
      </c>
      <c r="B2219" s="34" t="s">
        <v>6541</v>
      </c>
      <c r="C2219" s="34" t="s">
        <v>6542</v>
      </c>
      <c r="D2219" s="34" t="s">
        <v>6543</v>
      </c>
      <c r="E2219" s="35">
        <v>813355</v>
      </c>
      <c r="F2219" s="36">
        <v>813355</v>
      </c>
      <c r="G2219" s="37">
        <f t="shared" si="103"/>
        <v>56934.850000000006</v>
      </c>
      <c r="H2219" s="38">
        <f>G2219*(1-'[1]Rapport Lottstift'!$Q$6)</f>
        <v>41453.743160317958</v>
      </c>
      <c r="I2219" s="39">
        <f t="shared" si="104"/>
        <v>41039.205728714776</v>
      </c>
      <c r="J2219" s="40">
        <f t="shared" si="105"/>
        <v>41039</v>
      </c>
      <c r="K2219" s="40">
        <v>41039</v>
      </c>
    </row>
    <row r="2220" spans="1:11" s="40" customFormat="1" x14ac:dyDescent="0.25">
      <c r="A2220" s="34" t="s">
        <v>947</v>
      </c>
      <c r="B2220" s="34" t="s">
        <v>6544</v>
      </c>
      <c r="C2220" s="34" t="s">
        <v>6545</v>
      </c>
      <c r="D2220" s="34" t="s">
        <v>6546</v>
      </c>
      <c r="E2220" s="35">
        <v>813129</v>
      </c>
      <c r="F2220" s="36">
        <v>813129</v>
      </c>
      <c r="G2220" s="37">
        <f t="shared" si="103"/>
        <v>56919.030000000006</v>
      </c>
      <c r="H2220" s="38">
        <f>G2220*(1-'[1]Rapport Lottstift'!$Q$6)</f>
        <v>41442.224763118415</v>
      </c>
      <c r="I2220" s="39">
        <f t="shared" si="104"/>
        <v>41027.80251548723</v>
      </c>
      <c r="J2220" s="40">
        <f t="shared" si="105"/>
        <v>41027</v>
      </c>
      <c r="K2220" s="40">
        <v>41027</v>
      </c>
    </row>
    <row r="2221" spans="1:11" s="40" customFormat="1" x14ac:dyDescent="0.25">
      <c r="A2221" s="34" t="s">
        <v>947</v>
      </c>
      <c r="B2221" s="34" t="s">
        <v>6547</v>
      </c>
      <c r="C2221" s="34" t="s">
        <v>6548</v>
      </c>
      <c r="D2221" s="34" t="s">
        <v>6549</v>
      </c>
      <c r="E2221" s="35">
        <v>812238</v>
      </c>
      <c r="F2221" s="36">
        <v>812238</v>
      </c>
      <c r="G2221" s="37">
        <f t="shared" si="103"/>
        <v>56856.66</v>
      </c>
      <c r="H2221" s="38">
        <f>G2221*(1-'[1]Rapport Lottstift'!$Q$6)</f>
        <v>41396.813736991026</v>
      </c>
      <c r="I2221" s="39">
        <f t="shared" si="104"/>
        <v>40982.845599621112</v>
      </c>
      <c r="J2221" s="40">
        <f t="shared" si="105"/>
        <v>40982</v>
      </c>
      <c r="K2221" s="40">
        <v>40982</v>
      </c>
    </row>
    <row r="2222" spans="1:11" s="40" customFormat="1" x14ac:dyDescent="0.25">
      <c r="A2222" s="34" t="s">
        <v>947</v>
      </c>
      <c r="B2222" s="34" t="s">
        <v>6550</v>
      </c>
      <c r="C2222" s="34" t="s">
        <v>6551</v>
      </c>
      <c r="D2222" s="34" t="s">
        <v>6552</v>
      </c>
      <c r="E2222" s="35">
        <v>810963</v>
      </c>
      <c r="F2222" s="36">
        <v>810963</v>
      </c>
      <c r="G2222" s="37">
        <f t="shared" si="103"/>
        <v>56767.41</v>
      </c>
      <c r="H2222" s="38">
        <f>G2222*(1-'[1]Rapport Lottstift'!$Q$6)</f>
        <v>41331.831628896274</v>
      </c>
      <c r="I2222" s="39">
        <f t="shared" si="104"/>
        <v>40918.513312607312</v>
      </c>
      <c r="J2222" s="40">
        <f t="shared" si="105"/>
        <v>40918</v>
      </c>
      <c r="K2222" s="40">
        <v>40918</v>
      </c>
    </row>
    <row r="2223" spans="1:11" s="40" customFormat="1" x14ac:dyDescent="0.25">
      <c r="A2223" s="34" t="s">
        <v>947</v>
      </c>
      <c r="B2223" s="34" t="s">
        <v>6553</v>
      </c>
      <c r="C2223" s="34" t="s">
        <v>6554</v>
      </c>
      <c r="D2223" s="34" t="s">
        <v>6555</v>
      </c>
      <c r="E2223" s="35">
        <v>808500</v>
      </c>
      <c r="F2223" s="36">
        <v>808500</v>
      </c>
      <c r="G2223" s="37">
        <f t="shared" si="103"/>
        <v>56595.000000000007</v>
      </c>
      <c r="H2223" s="38">
        <f>G2223*(1-'[1]Rapport Lottstift'!$Q$6)</f>
        <v>41206.301485965007</v>
      </c>
      <c r="I2223" s="39">
        <f t="shared" si="104"/>
        <v>40794.238471105353</v>
      </c>
      <c r="J2223" s="40">
        <f t="shared" si="105"/>
        <v>40794</v>
      </c>
      <c r="K2223" s="40">
        <v>40794</v>
      </c>
    </row>
    <row r="2224" spans="1:11" s="40" customFormat="1" x14ac:dyDescent="0.25">
      <c r="A2224" s="34" t="s">
        <v>947</v>
      </c>
      <c r="B2224" s="34" t="s">
        <v>6556</v>
      </c>
      <c r="C2224" s="34" t="s">
        <v>6557</v>
      </c>
      <c r="D2224" s="34" t="s">
        <v>6558</v>
      </c>
      <c r="E2224" s="35">
        <v>808048</v>
      </c>
      <c r="F2224" s="36">
        <v>808048</v>
      </c>
      <c r="G2224" s="37">
        <f t="shared" si="103"/>
        <v>56563.360000000008</v>
      </c>
      <c r="H2224" s="38">
        <f>G2224*(1-'[1]Rapport Lottstift'!$Q$6)</f>
        <v>41183.264691565928</v>
      </c>
      <c r="I2224" s="39">
        <f t="shared" si="104"/>
        <v>40771.432044650268</v>
      </c>
      <c r="J2224" s="40">
        <f t="shared" si="105"/>
        <v>40771</v>
      </c>
      <c r="K2224" s="40">
        <v>40771</v>
      </c>
    </row>
    <row r="2225" spans="1:11" s="40" customFormat="1" x14ac:dyDescent="0.25">
      <c r="A2225" s="34" t="s">
        <v>947</v>
      </c>
      <c r="B2225" s="34" t="s">
        <v>6559</v>
      </c>
      <c r="C2225" s="34" t="s">
        <v>6560</v>
      </c>
      <c r="D2225" s="34" t="s">
        <v>6561</v>
      </c>
      <c r="E2225" s="35">
        <v>807609</v>
      </c>
      <c r="F2225" s="36">
        <v>807609</v>
      </c>
      <c r="G2225" s="37">
        <f t="shared" si="103"/>
        <v>56532.630000000005</v>
      </c>
      <c r="H2225" s="38">
        <f>G2225*(1-'[1]Rapport Lottstift'!$Q$6)</f>
        <v>41160.890459837618</v>
      </c>
      <c r="I2225" s="39">
        <f t="shared" si="104"/>
        <v>40749.281555239242</v>
      </c>
      <c r="J2225" s="40">
        <f t="shared" si="105"/>
        <v>40749</v>
      </c>
      <c r="K2225" s="40">
        <v>40749</v>
      </c>
    </row>
    <row r="2226" spans="1:11" s="40" customFormat="1" x14ac:dyDescent="0.25">
      <c r="A2226" s="34" t="s">
        <v>947</v>
      </c>
      <c r="B2226" s="34" t="s">
        <v>6562</v>
      </c>
      <c r="C2226" s="34" t="s">
        <v>6563</v>
      </c>
      <c r="D2226" s="34" t="s">
        <v>6564</v>
      </c>
      <c r="E2226" s="35">
        <v>807235</v>
      </c>
      <c r="F2226" s="36">
        <v>807235</v>
      </c>
      <c r="G2226" s="37">
        <f t="shared" si="103"/>
        <v>56506.450000000004</v>
      </c>
      <c r="H2226" s="38">
        <f>G2226*(1-'[1]Rapport Lottstift'!$Q$6)</f>
        <v>41141.829041463156</v>
      </c>
      <c r="I2226" s="39">
        <f t="shared" si="104"/>
        <v>40730.410751048526</v>
      </c>
      <c r="J2226" s="40">
        <f t="shared" si="105"/>
        <v>40730</v>
      </c>
      <c r="K2226" s="40">
        <v>40730</v>
      </c>
    </row>
    <row r="2227" spans="1:11" s="40" customFormat="1" x14ac:dyDescent="0.25">
      <c r="A2227" s="34" t="s">
        <v>947</v>
      </c>
      <c r="B2227" s="34" t="s">
        <v>6565</v>
      </c>
      <c r="C2227" s="34" t="s">
        <v>6566</v>
      </c>
      <c r="D2227" s="34" t="s">
        <v>6567</v>
      </c>
      <c r="E2227" s="35">
        <v>806974</v>
      </c>
      <c r="F2227" s="36">
        <v>806974</v>
      </c>
      <c r="G2227" s="37">
        <f t="shared" si="103"/>
        <v>56488.180000000008</v>
      </c>
      <c r="H2227" s="38">
        <f>G2227*(1-'[1]Rapport Lottstift'!$Q$6)</f>
        <v>41128.526821688465</v>
      </c>
      <c r="I2227" s="39">
        <f t="shared" si="104"/>
        <v>40717.241553471584</v>
      </c>
      <c r="J2227" s="40">
        <f t="shared" si="105"/>
        <v>40717</v>
      </c>
      <c r="K2227" s="40">
        <v>40717</v>
      </c>
    </row>
    <row r="2228" spans="1:11" s="40" customFormat="1" x14ac:dyDescent="0.25">
      <c r="A2228" s="34" t="s">
        <v>947</v>
      </c>
      <c r="B2228" s="34" t="s">
        <v>6568</v>
      </c>
      <c r="C2228" s="34" t="s">
        <v>6569</v>
      </c>
      <c r="D2228" s="34" t="s">
        <v>6570</v>
      </c>
      <c r="E2228" s="35">
        <v>806968</v>
      </c>
      <c r="F2228" s="36">
        <v>806968</v>
      </c>
      <c r="G2228" s="37">
        <f t="shared" si="103"/>
        <v>56487.76</v>
      </c>
      <c r="H2228" s="38">
        <f>G2228*(1-'[1]Rapport Lottstift'!$Q$6)</f>
        <v>41128.221023532722</v>
      </c>
      <c r="I2228" s="39">
        <f t="shared" si="104"/>
        <v>40716.938813297391</v>
      </c>
      <c r="J2228" s="40">
        <f t="shared" si="105"/>
        <v>40716</v>
      </c>
      <c r="K2228" s="40">
        <v>40716</v>
      </c>
    </row>
    <row r="2229" spans="1:11" s="40" customFormat="1" x14ac:dyDescent="0.25">
      <c r="A2229" s="34" t="s">
        <v>947</v>
      </c>
      <c r="B2229" s="34" t="s">
        <v>6571</v>
      </c>
      <c r="C2229" s="34" t="s">
        <v>6572</v>
      </c>
      <c r="D2229" s="34" t="s">
        <v>6573</v>
      </c>
      <c r="E2229" s="35">
        <v>806830</v>
      </c>
      <c r="F2229" s="36">
        <v>806830</v>
      </c>
      <c r="G2229" s="37">
        <f t="shared" si="103"/>
        <v>56478.100000000006</v>
      </c>
      <c r="H2229" s="38">
        <f>G2229*(1-'[1]Rapport Lottstift'!$Q$6)</f>
        <v>41121.187665950703</v>
      </c>
      <c r="I2229" s="39">
        <f t="shared" si="104"/>
        <v>40709.975789291195</v>
      </c>
      <c r="J2229" s="40">
        <f t="shared" si="105"/>
        <v>40709</v>
      </c>
      <c r="K2229" s="40">
        <v>40709</v>
      </c>
    </row>
    <row r="2230" spans="1:11" s="40" customFormat="1" x14ac:dyDescent="0.25">
      <c r="A2230" s="34" t="s">
        <v>947</v>
      </c>
      <c r="B2230" s="34" t="s">
        <v>6574</v>
      </c>
      <c r="C2230" s="34" t="s">
        <v>6575</v>
      </c>
      <c r="D2230" s="34" t="s">
        <v>6576</v>
      </c>
      <c r="E2230" s="35">
        <v>806671</v>
      </c>
      <c r="F2230" s="36">
        <v>806671</v>
      </c>
      <c r="G2230" s="37">
        <f t="shared" si="103"/>
        <v>56466.970000000008</v>
      </c>
      <c r="H2230" s="38">
        <f>G2230*(1-'[1]Rapport Lottstift'!$Q$6)</f>
        <v>41113.084014823602</v>
      </c>
      <c r="I2230" s="39">
        <f t="shared" si="104"/>
        <v>40701.953174675364</v>
      </c>
      <c r="J2230" s="40">
        <f t="shared" si="105"/>
        <v>40701</v>
      </c>
      <c r="K2230" s="40">
        <v>40701</v>
      </c>
    </row>
    <row r="2231" spans="1:11" s="40" customFormat="1" x14ac:dyDescent="0.25">
      <c r="A2231" s="34" t="s">
        <v>947</v>
      </c>
      <c r="B2231" s="34" t="s">
        <v>6577</v>
      </c>
      <c r="C2231" s="34" t="s">
        <v>6578</v>
      </c>
      <c r="D2231" s="34" t="s">
        <v>6579</v>
      </c>
      <c r="E2231" s="35">
        <v>803774</v>
      </c>
      <c r="F2231" s="36">
        <v>803774</v>
      </c>
      <c r="G2231" s="37">
        <f t="shared" si="103"/>
        <v>56264.180000000008</v>
      </c>
      <c r="H2231" s="38">
        <f>G2231*(1-'[1]Rapport Lottstift'!$Q$6)</f>
        <v>40965.434471960471</v>
      </c>
      <c r="I2231" s="39">
        <f t="shared" si="104"/>
        <v>40555.780127240869</v>
      </c>
      <c r="J2231" s="40">
        <f t="shared" si="105"/>
        <v>40555</v>
      </c>
      <c r="K2231" s="40">
        <v>40555</v>
      </c>
    </row>
    <row r="2232" spans="1:11" s="40" customFormat="1" x14ac:dyDescent="0.25">
      <c r="A2232" s="34" t="s">
        <v>947</v>
      </c>
      <c r="B2232" s="34" t="s">
        <v>6580</v>
      </c>
      <c r="C2232" s="34" t="s">
        <v>6581</v>
      </c>
      <c r="D2232" s="34" t="s">
        <v>6582</v>
      </c>
      <c r="E2232" s="35">
        <v>803311</v>
      </c>
      <c r="F2232" s="36">
        <v>803311</v>
      </c>
      <c r="G2232" s="37">
        <f t="shared" si="103"/>
        <v>56231.770000000004</v>
      </c>
      <c r="H2232" s="38">
        <f>G2232*(1-'[1]Rapport Lottstift'!$Q$6)</f>
        <v>40941.837047609195</v>
      </c>
      <c r="I2232" s="39">
        <f t="shared" si="104"/>
        <v>40532.418677133101</v>
      </c>
      <c r="J2232" s="40">
        <f t="shared" si="105"/>
        <v>40532</v>
      </c>
      <c r="K2232" s="40">
        <v>40532</v>
      </c>
    </row>
    <row r="2233" spans="1:11" s="40" customFormat="1" x14ac:dyDescent="0.25">
      <c r="A2233" s="34" t="s">
        <v>947</v>
      </c>
      <c r="B2233" s="34" t="s">
        <v>6583</v>
      </c>
      <c r="C2233" s="34" t="s">
        <v>6584</v>
      </c>
      <c r="D2233" s="34" t="s">
        <v>6585</v>
      </c>
      <c r="E2233" s="35">
        <v>801437</v>
      </c>
      <c r="F2233" s="36">
        <v>801437</v>
      </c>
      <c r="G2233" s="37">
        <f t="shared" si="103"/>
        <v>56100.590000000004</v>
      </c>
      <c r="H2233" s="38">
        <f>G2233*(1-'[1]Rapport Lottstift'!$Q$6)</f>
        <v>40846.326090299735</v>
      </c>
      <c r="I2233" s="39">
        <f t="shared" si="104"/>
        <v>40437.862829396734</v>
      </c>
      <c r="J2233" s="40">
        <f t="shared" si="105"/>
        <v>40437</v>
      </c>
      <c r="K2233" s="40">
        <v>40437</v>
      </c>
    </row>
    <row r="2234" spans="1:11" s="40" customFormat="1" x14ac:dyDescent="0.25">
      <c r="A2234" s="34" t="s">
        <v>947</v>
      </c>
      <c r="B2234" s="34" t="s">
        <v>6586</v>
      </c>
      <c r="C2234" s="34" t="s">
        <v>6587</v>
      </c>
      <c r="D2234" s="34" t="s">
        <v>6588</v>
      </c>
      <c r="E2234" s="35">
        <v>800536</v>
      </c>
      <c r="F2234" s="36">
        <v>800536</v>
      </c>
      <c r="G2234" s="37">
        <f t="shared" si="103"/>
        <v>56037.520000000004</v>
      </c>
      <c r="H2234" s="38">
        <f>G2234*(1-'[1]Rapport Lottstift'!$Q$6)</f>
        <v>40800.405400579446</v>
      </c>
      <c r="I2234" s="39">
        <f t="shared" si="104"/>
        <v>40392.40134657365</v>
      </c>
      <c r="J2234" s="40">
        <f t="shared" si="105"/>
        <v>40392</v>
      </c>
      <c r="K2234" s="40">
        <v>40392</v>
      </c>
    </row>
    <row r="2235" spans="1:11" s="40" customFormat="1" x14ac:dyDescent="0.25">
      <c r="A2235" s="34" t="s">
        <v>947</v>
      </c>
      <c r="B2235" s="34" t="s">
        <v>6589</v>
      </c>
      <c r="C2235" s="34" t="s">
        <v>6590</v>
      </c>
      <c r="D2235" s="34" t="s">
        <v>6591</v>
      </c>
      <c r="E2235" s="35">
        <v>799971</v>
      </c>
      <c r="F2235" s="36">
        <v>799971</v>
      </c>
      <c r="G2235" s="37">
        <f t="shared" si="103"/>
        <v>55997.970000000008</v>
      </c>
      <c r="H2235" s="38">
        <f>G2235*(1-'[1]Rapport Lottstift'!$Q$6)</f>
        <v>40771.609407580596</v>
      </c>
      <c r="I2235" s="39">
        <f t="shared" si="104"/>
        <v>40363.893313504792</v>
      </c>
      <c r="J2235" s="40">
        <f t="shared" si="105"/>
        <v>40363</v>
      </c>
      <c r="K2235" s="40">
        <v>40363</v>
      </c>
    </row>
    <row r="2236" spans="1:11" s="40" customFormat="1" x14ac:dyDescent="0.25">
      <c r="A2236" s="34" t="s">
        <v>947</v>
      </c>
      <c r="B2236" s="34" t="s">
        <v>6592</v>
      </c>
      <c r="C2236" s="34" t="s">
        <v>6593</v>
      </c>
      <c r="D2236" s="34" t="s">
        <v>6594</v>
      </c>
      <c r="E2236" s="35">
        <v>799762</v>
      </c>
      <c r="F2236" s="36">
        <v>799762</v>
      </c>
      <c r="G2236" s="37">
        <f t="shared" si="103"/>
        <v>55983.340000000004</v>
      </c>
      <c r="H2236" s="38">
        <f>G2236*(1-'[1]Rapport Lottstift'!$Q$6)</f>
        <v>40760.957438488986</v>
      </c>
      <c r="I2236" s="39">
        <f t="shared" si="104"/>
        <v>40353.347864104093</v>
      </c>
      <c r="J2236" s="40">
        <f t="shared" si="105"/>
        <v>40353</v>
      </c>
      <c r="K2236" s="40">
        <v>40353</v>
      </c>
    </row>
    <row r="2237" spans="1:11" s="40" customFormat="1" x14ac:dyDescent="0.25">
      <c r="A2237" s="34" t="s">
        <v>947</v>
      </c>
      <c r="B2237" s="34" t="s">
        <v>6595</v>
      </c>
      <c r="C2237" s="34" t="s">
        <v>6596</v>
      </c>
      <c r="D2237" s="34" t="s">
        <v>3240</v>
      </c>
      <c r="E2237" s="35">
        <v>799703</v>
      </c>
      <c r="F2237" s="36">
        <v>799703</v>
      </c>
      <c r="G2237" s="37">
        <f t="shared" si="103"/>
        <v>55979.210000000006</v>
      </c>
      <c r="H2237" s="38">
        <f>G2237*(1-'[1]Rapport Lottstift'!$Q$6)</f>
        <v>40757.95042329088</v>
      </c>
      <c r="I2237" s="39">
        <f t="shared" si="104"/>
        <v>40350.370919057968</v>
      </c>
      <c r="J2237" s="40">
        <f t="shared" si="105"/>
        <v>40350</v>
      </c>
      <c r="K2237" s="40">
        <v>40350</v>
      </c>
    </row>
    <row r="2238" spans="1:11" s="40" customFormat="1" x14ac:dyDescent="0.25">
      <c r="A2238" s="34" t="s">
        <v>947</v>
      </c>
      <c r="B2238" s="34" t="s">
        <v>6597</v>
      </c>
      <c r="C2238" s="34" t="s">
        <v>6598</v>
      </c>
      <c r="D2238" s="34" t="s">
        <v>6599</v>
      </c>
      <c r="E2238" s="35">
        <v>799127</v>
      </c>
      <c r="F2238" s="36">
        <v>799127</v>
      </c>
      <c r="G2238" s="37">
        <f t="shared" si="103"/>
        <v>55938.890000000007</v>
      </c>
      <c r="H2238" s="38">
        <f>G2238*(1-'[1]Rapport Lottstift'!$Q$6)</f>
        <v>40728.593800339841</v>
      </c>
      <c r="I2238" s="39">
        <f t="shared" si="104"/>
        <v>40321.307862336442</v>
      </c>
      <c r="J2238" s="40">
        <f t="shared" si="105"/>
        <v>40321</v>
      </c>
      <c r="K2238" s="40">
        <v>40321</v>
      </c>
    </row>
    <row r="2239" spans="1:11" s="40" customFormat="1" x14ac:dyDescent="0.25">
      <c r="A2239" s="34" t="s">
        <v>947</v>
      </c>
      <c r="B2239" s="34" t="s">
        <v>6600</v>
      </c>
      <c r="C2239" s="34" t="s">
        <v>6601</v>
      </c>
      <c r="D2239" s="34" t="s">
        <v>6602</v>
      </c>
      <c r="E2239" s="35">
        <v>798022</v>
      </c>
      <c r="F2239" s="36">
        <v>798022</v>
      </c>
      <c r="G2239" s="37">
        <f t="shared" si="103"/>
        <v>55861.540000000008</v>
      </c>
      <c r="H2239" s="38">
        <f>G2239*(1-'[1]Rapport Lottstift'!$Q$6)</f>
        <v>40672.275973324387</v>
      </c>
      <c r="I2239" s="39">
        <f t="shared" si="104"/>
        <v>40265.553213591142</v>
      </c>
      <c r="J2239" s="40">
        <f t="shared" si="105"/>
        <v>40265</v>
      </c>
      <c r="K2239" s="40">
        <v>40265</v>
      </c>
    </row>
    <row r="2240" spans="1:11" s="40" customFormat="1" x14ac:dyDescent="0.25">
      <c r="A2240" s="34" t="s">
        <v>947</v>
      </c>
      <c r="B2240" s="34" t="s">
        <v>6603</v>
      </c>
      <c r="C2240" s="34" t="s">
        <v>6604</v>
      </c>
      <c r="D2240" s="34" t="s">
        <v>6605</v>
      </c>
      <c r="E2240" s="35">
        <v>797330</v>
      </c>
      <c r="F2240" s="36">
        <v>797330</v>
      </c>
      <c r="G2240" s="37">
        <f t="shared" si="103"/>
        <v>55813.100000000006</v>
      </c>
      <c r="H2240" s="38">
        <f>G2240*(1-'[1]Rapport Lottstift'!$Q$6)</f>
        <v>40637.007252695708</v>
      </c>
      <c r="I2240" s="39">
        <f t="shared" si="104"/>
        <v>40230.637180168749</v>
      </c>
      <c r="J2240" s="40">
        <f t="shared" si="105"/>
        <v>40230</v>
      </c>
      <c r="K2240" s="40">
        <v>40230</v>
      </c>
    </row>
    <row r="2241" spans="1:11" s="40" customFormat="1" x14ac:dyDescent="0.25">
      <c r="A2241" s="34" t="s">
        <v>947</v>
      </c>
      <c r="B2241" s="34" t="s">
        <v>6606</v>
      </c>
      <c r="C2241" s="34" t="s">
        <v>6607</v>
      </c>
      <c r="D2241" s="34" t="s">
        <v>6608</v>
      </c>
      <c r="E2241" s="35">
        <v>796344</v>
      </c>
      <c r="F2241" s="36">
        <v>796344</v>
      </c>
      <c r="G2241" s="37">
        <f t="shared" si="103"/>
        <v>55744.08</v>
      </c>
      <c r="H2241" s="38">
        <f>G2241*(1-'[1]Rapport Lottstift'!$Q$6)</f>
        <v>40586.754422435763</v>
      </c>
      <c r="I2241" s="39">
        <f t="shared" si="104"/>
        <v>40180.886878211408</v>
      </c>
      <c r="J2241" s="40">
        <f t="shared" si="105"/>
        <v>40180</v>
      </c>
      <c r="K2241" s="40">
        <v>40180</v>
      </c>
    </row>
    <row r="2242" spans="1:11" s="40" customFormat="1" x14ac:dyDescent="0.25">
      <c r="A2242" s="34" t="s">
        <v>947</v>
      </c>
      <c r="B2242" s="34" t="s">
        <v>6609</v>
      </c>
      <c r="C2242" s="34" t="s">
        <v>6610</v>
      </c>
      <c r="D2242" s="34" t="s">
        <v>6611</v>
      </c>
      <c r="E2242" s="35">
        <v>795995</v>
      </c>
      <c r="F2242" s="36">
        <v>795995</v>
      </c>
      <c r="G2242" s="37">
        <f t="shared" si="103"/>
        <v>55719.650000000009</v>
      </c>
      <c r="H2242" s="38">
        <f>G2242*(1-'[1]Rapport Lottstift'!$Q$6)</f>
        <v>40568.967163043555</v>
      </c>
      <c r="I2242" s="39">
        <f t="shared" si="104"/>
        <v>40163.277491413122</v>
      </c>
      <c r="J2242" s="40">
        <f t="shared" si="105"/>
        <v>40163</v>
      </c>
      <c r="K2242" s="40">
        <v>40163</v>
      </c>
    </row>
    <row r="2243" spans="1:11" s="40" customFormat="1" x14ac:dyDescent="0.25">
      <c r="A2243" s="34" t="s">
        <v>947</v>
      </c>
      <c r="B2243" s="34" t="s">
        <v>6612</v>
      </c>
      <c r="C2243" s="34" t="s">
        <v>6613</v>
      </c>
      <c r="D2243" s="34" t="s">
        <v>6614</v>
      </c>
      <c r="E2243" s="35">
        <v>793629</v>
      </c>
      <c r="F2243" s="36">
        <v>793629</v>
      </c>
      <c r="G2243" s="37">
        <f t="shared" si="103"/>
        <v>55554.030000000006</v>
      </c>
      <c r="H2243" s="38">
        <f>G2243*(1-'[1]Rapport Lottstift'!$Q$6)</f>
        <v>40448.380756963415</v>
      </c>
      <c r="I2243" s="39">
        <f t="shared" si="104"/>
        <v>40043.896949393784</v>
      </c>
      <c r="J2243" s="40">
        <f t="shared" si="105"/>
        <v>40043</v>
      </c>
      <c r="K2243" s="40">
        <v>40043</v>
      </c>
    </row>
    <row r="2244" spans="1:11" s="40" customFormat="1" x14ac:dyDescent="0.25">
      <c r="A2244" s="34" t="s">
        <v>947</v>
      </c>
      <c r="B2244" s="34" t="s">
        <v>6615</v>
      </c>
      <c r="C2244" s="34" t="s">
        <v>6616</v>
      </c>
      <c r="D2244" s="34" t="s">
        <v>6617</v>
      </c>
      <c r="E2244" s="35">
        <v>792968</v>
      </c>
      <c r="F2244" s="36">
        <v>792968</v>
      </c>
      <c r="G2244" s="37">
        <f t="shared" si="103"/>
        <v>55507.76</v>
      </c>
      <c r="H2244" s="38">
        <f>G2244*(1-'[1]Rapport Lottstift'!$Q$6)</f>
        <v>40414.691993472727</v>
      </c>
      <c r="I2244" s="39">
        <f t="shared" si="104"/>
        <v>40010.545073538</v>
      </c>
      <c r="J2244" s="40">
        <f t="shared" si="105"/>
        <v>40010</v>
      </c>
      <c r="K2244" s="40">
        <v>40010</v>
      </c>
    </row>
    <row r="2245" spans="1:11" s="40" customFormat="1" x14ac:dyDescent="0.25">
      <c r="A2245" s="34" t="s">
        <v>947</v>
      </c>
      <c r="B2245" s="34" t="s">
        <v>6618</v>
      </c>
      <c r="C2245" s="34" t="s">
        <v>6619</v>
      </c>
      <c r="D2245" s="34" t="s">
        <v>6620</v>
      </c>
      <c r="E2245" s="35">
        <v>792702</v>
      </c>
      <c r="F2245" s="36">
        <v>792702</v>
      </c>
      <c r="G2245" s="37">
        <f t="shared" si="103"/>
        <v>55489.140000000007</v>
      </c>
      <c r="H2245" s="38">
        <f>G2245*(1-'[1]Rapport Lottstift'!$Q$6)</f>
        <v>40401.13494190159</v>
      </c>
      <c r="I2245" s="39">
        <f t="shared" si="104"/>
        <v>39997.123592482574</v>
      </c>
      <c r="J2245" s="40">
        <f t="shared" si="105"/>
        <v>39997</v>
      </c>
      <c r="K2245" s="40">
        <v>39997</v>
      </c>
    </row>
    <row r="2246" spans="1:11" s="40" customFormat="1" x14ac:dyDescent="0.25">
      <c r="A2246" s="34" t="s">
        <v>947</v>
      </c>
      <c r="B2246" s="34" t="s">
        <v>6621</v>
      </c>
      <c r="C2246" s="34" t="s">
        <v>6622</v>
      </c>
      <c r="D2246" s="34" t="s">
        <v>6623</v>
      </c>
      <c r="E2246" s="35">
        <v>791870</v>
      </c>
      <c r="F2246" s="36">
        <v>791870</v>
      </c>
      <c r="G2246" s="37">
        <f t="shared" ref="G2246:G2309" si="106">F2246*0.07</f>
        <v>55430.900000000009</v>
      </c>
      <c r="H2246" s="38">
        <f>G2246*(1-'[1]Rapport Lottstift'!$Q$6)</f>
        <v>40358.730930972306</v>
      </c>
      <c r="I2246" s="39">
        <f t="shared" ref="I2246:I2309" si="107">H2246*0.99</f>
        <v>39955.143621662581</v>
      </c>
      <c r="J2246" s="40">
        <f t="shared" ref="J2246:J2309" si="108">INT(I2246)</f>
        <v>39955</v>
      </c>
      <c r="K2246" s="40">
        <v>39955</v>
      </c>
    </row>
    <row r="2247" spans="1:11" s="40" customFormat="1" x14ac:dyDescent="0.25">
      <c r="A2247" s="34" t="s">
        <v>947</v>
      </c>
      <c r="B2247" s="34" t="s">
        <v>6624</v>
      </c>
      <c r="C2247" s="34" t="s">
        <v>6625</v>
      </c>
      <c r="D2247" s="34" t="s">
        <v>6626</v>
      </c>
      <c r="E2247" s="35">
        <v>791700</v>
      </c>
      <c r="F2247" s="36">
        <v>791700</v>
      </c>
      <c r="G2247" s="37">
        <f t="shared" si="106"/>
        <v>55419.000000000007</v>
      </c>
      <c r="H2247" s="38">
        <f>G2247*(1-'[1]Rapport Lottstift'!$Q$6)</f>
        <v>40350.066649893008</v>
      </c>
      <c r="I2247" s="39">
        <f t="shared" si="107"/>
        <v>39946.565983394081</v>
      </c>
      <c r="J2247" s="40">
        <f t="shared" si="108"/>
        <v>39946</v>
      </c>
      <c r="K2247" s="40">
        <v>39946</v>
      </c>
    </row>
    <row r="2248" spans="1:11" s="40" customFormat="1" x14ac:dyDescent="0.25">
      <c r="A2248" s="34" t="s">
        <v>947</v>
      </c>
      <c r="B2248" s="34" t="s">
        <v>6627</v>
      </c>
      <c r="C2248" s="34" t="s">
        <v>6628</v>
      </c>
      <c r="D2248" s="34" t="s">
        <v>6629</v>
      </c>
      <c r="E2248" s="35">
        <v>791017</v>
      </c>
      <c r="F2248" s="36">
        <v>791017</v>
      </c>
      <c r="G2248" s="37">
        <f t="shared" si="106"/>
        <v>55371.19</v>
      </c>
      <c r="H2248" s="38">
        <f>G2248*(1-'[1]Rapport Lottstift'!$Q$6)</f>
        <v>40315.256626497932</v>
      </c>
      <c r="I2248" s="39">
        <f t="shared" si="107"/>
        <v>39912.104060232952</v>
      </c>
      <c r="J2248" s="40">
        <f t="shared" si="108"/>
        <v>39912</v>
      </c>
      <c r="K2248" s="40">
        <v>39912</v>
      </c>
    </row>
    <row r="2249" spans="1:11" s="40" customFormat="1" x14ac:dyDescent="0.25">
      <c r="A2249" s="34" t="s">
        <v>947</v>
      </c>
      <c r="B2249" s="34" t="s">
        <v>6630</v>
      </c>
      <c r="C2249" s="34" t="s">
        <v>6631</v>
      </c>
      <c r="D2249" s="34" t="s">
        <v>6632</v>
      </c>
      <c r="E2249" s="35">
        <v>790214</v>
      </c>
      <c r="F2249" s="36">
        <v>790214</v>
      </c>
      <c r="G2249" s="37">
        <f t="shared" si="106"/>
        <v>55314.98</v>
      </c>
      <c r="H2249" s="38">
        <f>G2249*(1-'[1]Rapport Lottstift'!$Q$6)</f>
        <v>40274.330639988068</v>
      </c>
      <c r="I2249" s="39">
        <f t="shared" si="107"/>
        <v>39871.587333588184</v>
      </c>
      <c r="J2249" s="40">
        <f t="shared" si="108"/>
        <v>39871</v>
      </c>
      <c r="K2249" s="40">
        <v>39871</v>
      </c>
    </row>
    <row r="2250" spans="1:11" s="40" customFormat="1" x14ac:dyDescent="0.25">
      <c r="A2250" s="34" t="s">
        <v>947</v>
      </c>
      <c r="B2250" s="34" t="s">
        <v>6633</v>
      </c>
      <c r="C2250" s="34" t="s">
        <v>6634</v>
      </c>
      <c r="D2250" s="34" t="s">
        <v>6635</v>
      </c>
      <c r="E2250" s="35">
        <v>788472</v>
      </c>
      <c r="F2250" s="36">
        <v>788472</v>
      </c>
      <c r="G2250" s="37">
        <f t="shared" si="106"/>
        <v>55193.040000000008</v>
      </c>
      <c r="H2250" s="38">
        <f>G2250*(1-'[1]Rapport Lottstift'!$Q$6)</f>
        <v>40185.547242104891</v>
      </c>
      <c r="I2250" s="39">
        <f t="shared" si="107"/>
        <v>39783.691769683843</v>
      </c>
      <c r="J2250" s="40">
        <f t="shared" si="108"/>
        <v>39783</v>
      </c>
      <c r="K2250" s="40">
        <v>39783</v>
      </c>
    </row>
    <row r="2251" spans="1:11" s="40" customFormat="1" x14ac:dyDescent="0.25">
      <c r="A2251" s="34" t="s">
        <v>947</v>
      </c>
      <c r="B2251" s="34" t="s">
        <v>6636</v>
      </c>
      <c r="C2251" s="34" t="s">
        <v>6637</v>
      </c>
      <c r="D2251" s="34" t="s">
        <v>6638</v>
      </c>
      <c r="E2251" s="35">
        <v>787729</v>
      </c>
      <c r="F2251" s="36">
        <v>787729</v>
      </c>
      <c r="G2251" s="37">
        <f t="shared" si="106"/>
        <v>55141.030000000006</v>
      </c>
      <c r="H2251" s="38">
        <f>G2251*(1-'[1]Rapport Lottstift'!$Q$6)</f>
        <v>40147.679237152413</v>
      </c>
      <c r="I2251" s="39">
        <f t="shared" si="107"/>
        <v>39746.202444780887</v>
      </c>
      <c r="J2251" s="40">
        <f t="shared" si="108"/>
        <v>39746</v>
      </c>
      <c r="K2251" s="40">
        <v>39746</v>
      </c>
    </row>
    <row r="2252" spans="1:11" s="40" customFormat="1" x14ac:dyDescent="0.25">
      <c r="A2252" s="34" t="s">
        <v>947</v>
      </c>
      <c r="B2252" s="34" t="s">
        <v>6639</v>
      </c>
      <c r="C2252" s="34" t="s">
        <v>6640</v>
      </c>
      <c r="D2252" s="34" t="s">
        <v>6641</v>
      </c>
      <c r="E2252" s="35">
        <v>787395</v>
      </c>
      <c r="F2252" s="36">
        <v>787395</v>
      </c>
      <c r="G2252" s="37">
        <f t="shared" si="106"/>
        <v>55117.650000000009</v>
      </c>
      <c r="H2252" s="38">
        <f>G2252*(1-'[1]Rapport Lottstift'!$Q$6)</f>
        <v>40130.65647314956</v>
      </c>
      <c r="I2252" s="39">
        <f t="shared" si="107"/>
        <v>39729.349908418066</v>
      </c>
      <c r="J2252" s="40">
        <f t="shared" si="108"/>
        <v>39729</v>
      </c>
      <c r="K2252" s="40">
        <v>39729</v>
      </c>
    </row>
    <row r="2253" spans="1:11" s="40" customFormat="1" x14ac:dyDescent="0.25">
      <c r="A2253" s="34" t="s">
        <v>947</v>
      </c>
      <c r="B2253" s="34" t="s">
        <v>6642</v>
      </c>
      <c r="C2253" s="34" t="s">
        <v>6643</v>
      </c>
      <c r="D2253" s="34" t="s">
        <v>6644</v>
      </c>
      <c r="E2253" s="35">
        <v>786655</v>
      </c>
      <c r="F2253" s="36">
        <v>786655</v>
      </c>
      <c r="G2253" s="37">
        <f t="shared" si="106"/>
        <v>55065.850000000006</v>
      </c>
      <c r="H2253" s="38">
        <f>G2253*(1-'[1]Rapport Lottstift'!$Q$6)</f>
        <v>40092.941367274958</v>
      </c>
      <c r="I2253" s="39">
        <f t="shared" si="107"/>
        <v>39692.01195360221</v>
      </c>
      <c r="J2253" s="40">
        <f t="shared" si="108"/>
        <v>39692</v>
      </c>
      <c r="K2253" s="40">
        <v>39692</v>
      </c>
    </row>
    <row r="2254" spans="1:11" s="40" customFormat="1" x14ac:dyDescent="0.25">
      <c r="A2254" s="34" t="s">
        <v>947</v>
      </c>
      <c r="B2254" s="34" t="s">
        <v>6645</v>
      </c>
      <c r="C2254" s="34" t="s">
        <v>6646</v>
      </c>
      <c r="D2254" s="34" t="s">
        <v>6647</v>
      </c>
      <c r="E2254" s="35">
        <v>786075</v>
      </c>
      <c r="F2254" s="36">
        <v>786075</v>
      </c>
      <c r="G2254" s="37">
        <f t="shared" si="106"/>
        <v>55025.250000000007</v>
      </c>
      <c r="H2254" s="38">
        <f>G2254*(1-'[1]Rapport Lottstift'!$Q$6)</f>
        <v>40063.380878886761</v>
      </c>
      <c r="I2254" s="39">
        <f t="shared" si="107"/>
        <v>39662.747070097896</v>
      </c>
      <c r="J2254" s="40">
        <f t="shared" si="108"/>
        <v>39662</v>
      </c>
      <c r="K2254" s="40">
        <v>39662</v>
      </c>
    </row>
    <row r="2255" spans="1:11" s="40" customFormat="1" x14ac:dyDescent="0.25">
      <c r="A2255" s="34" t="s">
        <v>947</v>
      </c>
      <c r="B2255" s="34" t="s">
        <v>6648</v>
      </c>
      <c r="C2255" s="34" t="s">
        <v>6649</v>
      </c>
      <c r="D2255" s="34" t="s">
        <v>6650</v>
      </c>
      <c r="E2255" s="35">
        <v>785743</v>
      </c>
      <c r="F2255" s="36">
        <v>785743</v>
      </c>
      <c r="G2255" s="37">
        <f t="shared" si="106"/>
        <v>55002.01</v>
      </c>
      <c r="H2255" s="38">
        <f>G2255*(1-'[1]Rapport Lottstift'!$Q$6)</f>
        <v>40046.460047602472</v>
      </c>
      <c r="I2255" s="39">
        <f t="shared" si="107"/>
        <v>39645.99544712645</v>
      </c>
      <c r="J2255" s="40">
        <f t="shared" si="108"/>
        <v>39645</v>
      </c>
      <c r="K2255" s="40">
        <v>39645</v>
      </c>
    </row>
    <row r="2256" spans="1:11" s="40" customFormat="1" x14ac:dyDescent="0.25">
      <c r="A2256" s="34" t="s">
        <v>947</v>
      </c>
      <c r="B2256" s="34" t="s">
        <v>6651</v>
      </c>
      <c r="C2256" s="34" t="s">
        <v>6652</v>
      </c>
      <c r="D2256" s="34" t="s">
        <v>6653</v>
      </c>
      <c r="E2256" s="35">
        <v>785137</v>
      </c>
      <c r="F2256" s="36">
        <v>785137</v>
      </c>
      <c r="G2256" s="37">
        <f t="shared" si="106"/>
        <v>54959.590000000004</v>
      </c>
      <c r="H2256" s="38">
        <f>G2256*(1-'[1]Rapport Lottstift'!$Q$6)</f>
        <v>40015.574433872738</v>
      </c>
      <c r="I2256" s="39">
        <f t="shared" si="107"/>
        <v>39615.41868953401</v>
      </c>
      <c r="J2256" s="40">
        <f t="shared" si="108"/>
        <v>39615</v>
      </c>
      <c r="K2256" s="40">
        <v>39615</v>
      </c>
    </row>
    <row r="2257" spans="1:11" s="40" customFormat="1" x14ac:dyDescent="0.25">
      <c r="A2257" s="34" t="s">
        <v>947</v>
      </c>
      <c r="B2257" s="34" t="s">
        <v>6654</v>
      </c>
      <c r="C2257" s="34" t="s">
        <v>6655</v>
      </c>
      <c r="D2257" s="34" t="s">
        <v>6656</v>
      </c>
      <c r="E2257" s="35">
        <v>784856</v>
      </c>
      <c r="F2257" s="36">
        <v>784856</v>
      </c>
      <c r="G2257" s="37">
        <f t="shared" si="106"/>
        <v>54939.920000000006</v>
      </c>
      <c r="H2257" s="38">
        <f>G2257*(1-'[1]Rapport Lottstift'!$Q$6)</f>
        <v>40001.252886912247</v>
      </c>
      <c r="I2257" s="39">
        <f t="shared" si="107"/>
        <v>39601.240358043127</v>
      </c>
      <c r="J2257" s="40">
        <f t="shared" si="108"/>
        <v>39601</v>
      </c>
      <c r="K2257" s="40">
        <v>39601</v>
      </c>
    </row>
    <row r="2258" spans="1:11" s="40" customFormat="1" x14ac:dyDescent="0.25">
      <c r="A2258" s="34" t="s">
        <v>947</v>
      </c>
      <c r="B2258" s="34" t="s">
        <v>6657</v>
      </c>
      <c r="C2258" s="34" t="s">
        <v>6658</v>
      </c>
      <c r="D2258" s="34" t="s">
        <v>6659</v>
      </c>
      <c r="E2258" s="35">
        <v>784471</v>
      </c>
      <c r="F2258" s="36">
        <v>784471</v>
      </c>
      <c r="G2258" s="37">
        <f t="shared" si="106"/>
        <v>54912.970000000008</v>
      </c>
      <c r="H2258" s="38">
        <f>G2258*(1-'[1]Rapport Lottstift'!$Q$6)</f>
        <v>39981.630838585595</v>
      </c>
      <c r="I2258" s="39">
        <f t="shared" si="107"/>
        <v>39581.814530199736</v>
      </c>
      <c r="J2258" s="40">
        <f t="shared" si="108"/>
        <v>39581</v>
      </c>
      <c r="K2258" s="40">
        <v>39581</v>
      </c>
    </row>
    <row r="2259" spans="1:11" s="40" customFormat="1" x14ac:dyDescent="0.25">
      <c r="A2259" s="34" t="s">
        <v>947</v>
      </c>
      <c r="B2259" s="34" t="s">
        <v>6660</v>
      </c>
      <c r="C2259" s="34" t="s">
        <v>6661</v>
      </c>
      <c r="D2259" s="34" t="s">
        <v>6662</v>
      </c>
      <c r="E2259" s="35">
        <v>782519</v>
      </c>
      <c r="F2259" s="36">
        <v>782519</v>
      </c>
      <c r="G2259" s="37">
        <f t="shared" si="106"/>
        <v>54776.33</v>
      </c>
      <c r="H2259" s="38">
        <f>G2259*(1-'[1]Rapport Lottstift'!$Q$6)</f>
        <v>39882.144505251512</v>
      </c>
      <c r="I2259" s="39">
        <f t="shared" si="107"/>
        <v>39483.323060199</v>
      </c>
      <c r="J2259" s="40">
        <f t="shared" si="108"/>
        <v>39483</v>
      </c>
      <c r="K2259" s="40">
        <v>39483</v>
      </c>
    </row>
    <row r="2260" spans="1:11" s="40" customFormat="1" x14ac:dyDescent="0.25">
      <c r="A2260" s="34" t="s">
        <v>947</v>
      </c>
      <c r="B2260" s="34" t="s">
        <v>6663</v>
      </c>
      <c r="C2260" s="34" t="s">
        <v>6664</v>
      </c>
      <c r="D2260" s="34" t="s">
        <v>6665</v>
      </c>
      <c r="E2260" s="35">
        <v>781863</v>
      </c>
      <c r="F2260" s="36">
        <v>781863</v>
      </c>
      <c r="G2260" s="37">
        <f t="shared" si="106"/>
        <v>54730.41</v>
      </c>
      <c r="H2260" s="38">
        <f>G2260*(1-'[1]Rapport Lottstift'!$Q$6)</f>
        <v>39848.710573557277</v>
      </c>
      <c r="I2260" s="39">
        <f t="shared" si="107"/>
        <v>39450.223467821706</v>
      </c>
      <c r="J2260" s="40">
        <f t="shared" si="108"/>
        <v>39450</v>
      </c>
      <c r="K2260" s="40">
        <v>39450</v>
      </c>
    </row>
    <row r="2261" spans="1:11" s="40" customFormat="1" x14ac:dyDescent="0.25">
      <c r="A2261" s="34" t="s">
        <v>947</v>
      </c>
      <c r="B2261" s="34" t="s">
        <v>6666</v>
      </c>
      <c r="C2261" s="34" t="s">
        <v>6667</v>
      </c>
      <c r="D2261" s="34" t="s">
        <v>6668</v>
      </c>
      <c r="E2261" s="35">
        <v>781717</v>
      </c>
      <c r="F2261" s="36">
        <v>781717</v>
      </c>
      <c r="G2261" s="37">
        <f t="shared" si="106"/>
        <v>54720.19</v>
      </c>
      <c r="H2261" s="38">
        <f>G2261*(1-'[1]Rapport Lottstift'!$Q$6)</f>
        <v>39841.269485100936</v>
      </c>
      <c r="I2261" s="39">
        <f t="shared" si="107"/>
        <v>39442.856790249927</v>
      </c>
      <c r="J2261" s="40">
        <f t="shared" si="108"/>
        <v>39442</v>
      </c>
      <c r="K2261" s="40">
        <v>39442</v>
      </c>
    </row>
    <row r="2262" spans="1:11" s="40" customFormat="1" x14ac:dyDescent="0.25">
      <c r="A2262" s="34" t="s">
        <v>947</v>
      </c>
      <c r="B2262" s="34" t="s">
        <v>6669</v>
      </c>
      <c r="C2262" s="34" t="s">
        <v>6670</v>
      </c>
      <c r="D2262" s="34" t="s">
        <v>6671</v>
      </c>
      <c r="E2262" s="35">
        <v>780588</v>
      </c>
      <c r="F2262" s="36">
        <v>780588</v>
      </c>
      <c r="G2262" s="37">
        <f t="shared" si="106"/>
        <v>54641.16</v>
      </c>
      <c r="H2262" s="38">
        <f>G2262*(1-'[1]Rapport Lottstift'!$Q$6)</f>
        <v>39783.728465462525</v>
      </c>
      <c r="I2262" s="39">
        <f t="shared" si="107"/>
        <v>39385.891180807899</v>
      </c>
      <c r="J2262" s="40">
        <f t="shared" si="108"/>
        <v>39385</v>
      </c>
      <c r="K2262" s="40">
        <v>39385</v>
      </c>
    </row>
    <row r="2263" spans="1:11" s="40" customFormat="1" x14ac:dyDescent="0.25">
      <c r="A2263" s="34" t="s">
        <v>947</v>
      </c>
      <c r="B2263" s="34" t="s">
        <v>6672</v>
      </c>
      <c r="C2263" s="34" t="s">
        <v>6673</v>
      </c>
      <c r="D2263" s="34" t="s">
        <v>6674</v>
      </c>
      <c r="E2263" s="35">
        <v>780139</v>
      </c>
      <c r="F2263" s="36">
        <v>780139</v>
      </c>
      <c r="G2263" s="37">
        <f t="shared" si="106"/>
        <v>54609.73</v>
      </c>
      <c r="H2263" s="38">
        <f>G2263*(1-'[1]Rapport Lottstift'!$Q$6)</f>
        <v>39760.844570141315</v>
      </c>
      <c r="I2263" s="39">
        <f t="shared" si="107"/>
        <v>39363.2361244399</v>
      </c>
      <c r="J2263" s="40">
        <f t="shared" si="108"/>
        <v>39363</v>
      </c>
      <c r="K2263" s="40">
        <v>39363</v>
      </c>
    </row>
    <row r="2264" spans="1:11" s="40" customFormat="1" x14ac:dyDescent="0.25">
      <c r="A2264" s="34" t="s">
        <v>947</v>
      </c>
      <c r="B2264" s="34" t="s">
        <v>6675</v>
      </c>
      <c r="C2264" s="34" t="s">
        <v>6676</v>
      </c>
      <c r="D2264" s="34" t="s">
        <v>6677</v>
      </c>
      <c r="E2264" s="35">
        <v>779908</v>
      </c>
      <c r="F2264" s="36">
        <v>779908</v>
      </c>
      <c r="G2264" s="37">
        <f t="shared" si="106"/>
        <v>54593.560000000005</v>
      </c>
      <c r="H2264" s="38">
        <f>G2264*(1-'[1]Rapport Lottstift'!$Q$6)</f>
        <v>39749.071341145325</v>
      </c>
      <c r="I2264" s="39">
        <f t="shared" si="107"/>
        <v>39351.580627733871</v>
      </c>
      <c r="J2264" s="40">
        <f t="shared" si="108"/>
        <v>39351</v>
      </c>
      <c r="K2264" s="40">
        <v>39351</v>
      </c>
    </row>
    <row r="2265" spans="1:11" s="40" customFormat="1" x14ac:dyDescent="0.25">
      <c r="A2265" s="34" t="s">
        <v>947</v>
      </c>
      <c r="B2265" s="34" t="s">
        <v>6678</v>
      </c>
      <c r="C2265" s="34" t="s">
        <v>6679</v>
      </c>
      <c r="D2265" s="34" t="s">
        <v>6680</v>
      </c>
      <c r="E2265" s="35">
        <v>778382</v>
      </c>
      <c r="F2265" s="36">
        <v>778382</v>
      </c>
      <c r="G2265" s="37">
        <f t="shared" si="106"/>
        <v>54486.740000000005</v>
      </c>
      <c r="H2265" s="38">
        <f>G2265*(1-'[1]Rapport Lottstift'!$Q$6)</f>
        <v>39671.296676868784</v>
      </c>
      <c r="I2265" s="39">
        <f t="shared" si="107"/>
        <v>39274.583710100094</v>
      </c>
      <c r="J2265" s="40">
        <f t="shared" si="108"/>
        <v>39274</v>
      </c>
      <c r="K2265" s="40">
        <v>39274</v>
      </c>
    </row>
    <row r="2266" spans="1:11" s="40" customFormat="1" x14ac:dyDescent="0.25">
      <c r="A2266" s="34" t="s">
        <v>947</v>
      </c>
      <c r="B2266" s="34" t="s">
        <v>6681</v>
      </c>
      <c r="C2266" s="34" t="s">
        <v>6682</v>
      </c>
      <c r="D2266" s="34" t="s">
        <v>6683</v>
      </c>
      <c r="E2266" s="35">
        <v>778055</v>
      </c>
      <c r="F2266" s="36">
        <v>778055</v>
      </c>
      <c r="G2266" s="37">
        <f t="shared" si="106"/>
        <v>54463.850000000006</v>
      </c>
      <c r="H2266" s="38">
        <f>G2266*(1-'[1]Rapport Lottstift'!$Q$6)</f>
        <v>39654.630677380956</v>
      </c>
      <c r="I2266" s="39">
        <f t="shared" si="107"/>
        <v>39258.084370607146</v>
      </c>
      <c r="J2266" s="40">
        <f t="shared" si="108"/>
        <v>39258</v>
      </c>
      <c r="K2266" s="40">
        <v>39258</v>
      </c>
    </row>
    <row r="2267" spans="1:11" s="40" customFormat="1" x14ac:dyDescent="0.25">
      <c r="A2267" s="34" t="s">
        <v>947</v>
      </c>
      <c r="B2267" s="34" t="s">
        <v>6684</v>
      </c>
      <c r="C2267" s="34" t="s">
        <v>6685</v>
      </c>
      <c r="D2267" s="34" t="s">
        <v>6686</v>
      </c>
      <c r="E2267" s="35">
        <v>777117</v>
      </c>
      <c r="F2267" s="36">
        <v>777117</v>
      </c>
      <c r="G2267" s="37">
        <f t="shared" si="106"/>
        <v>54398.19</v>
      </c>
      <c r="H2267" s="38">
        <f>G2267*(1-'[1]Rapport Lottstift'!$Q$6)</f>
        <v>39606.824232366933</v>
      </c>
      <c r="I2267" s="39">
        <f t="shared" si="107"/>
        <v>39210.755990043261</v>
      </c>
      <c r="J2267" s="40">
        <f t="shared" si="108"/>
        <v>39210</v>
      </c>
      <c r="K2267" s="40">
        <v>39210</v>
      </c>
    </row>
    <row r="2268" spans="1:11" s="40" customFormat="1" x14ac:dyDescent="0.25">
      <c r="A2268" s="34" t="s">
        <v>947</v>
      </c>
      <c r="B2268" s="34" t="s">
        <v>6687</v>
      </c>
      <c r="C2268" s="34" t="s">
        <v>6688</v>
      </c>
      <c r="D2268" s="34" t="s">
        <v>6689</v>
      </c>
      <c r="E2268" s="35">
        <v>775055</v>
      </c>
      <c r="F2268" s="36">
        <v>775055</v>
      </c>
      <c r="G2268" s="37">
        <f t="shared" si="106"/>
        <v>54253.850000000006</v>
      </c>
      <c r="H2268" s="38">
        <f>G2268*(1-'[1]Rapport Lottstift'!$Q$6)</f>
        <v>39501.731599510953</v>
      </c>
      <c r="I2268" s="39">
        <f t="shared" si="107"/>
        <v>39106.714283515845</v>
      </c>
      <c r="J2268" s="40">
        <f t="shared" si="108"/>
        <v>39106</v>
      </c>
      <c r="K2268" s="40">
        <v>39106</v>
      </c>
    </row>
    <row r="2269" spans="1:11" s="40" customFormat="1" x14ac:dyDescent="0.25">
      <c r="A2269" s="34" t="s">
        <v>947</v>
      </c>
      <c r="B2269" s="34" t="s">
        <v>6690</v>
      </c>
      <c r="C2269" s="34" t="s">
        <v>6691</v>
      </c>
      <c r="D2269" s="34" t="s">
        <v>6692</v>
      </c>
      <c r="E2269" s="35">
        <v>773481</v>
      </c>
      <c r="F2269" s="36">
        <v>773481</v>
      </c>
      <c r="G2269" s="37">
        <f t="shared" si="106"/>
        <v>54143.670000000006</v>
      </c>
      <c r="H2269" s="38">
        <f>G2269*(1-'[1]Rapport Lottstift'!$Q$6)</f>
        <v>39421.510549988496</v>
      </c>
      <c r="I2269" s="39">
        <f t="shared" si="107"/>
        <v>39027.295444488613</v>
      </c>
      <c r="J2269" s="40">
        <f t="shared" si="108"/>
        <v>39027</v>
      </c>
      <c r="K2269" s="40">
        <v>39027</v>
      </c>
    </row>
    <row r="2270" spans="1:11" s="40" customFormat="1" x14ac:dyDescent="0.25">
      <c r="A2270" s="34" t="s">
        <v>947</v>
      </c>
      <c r="B2270" s="34" t="s">
        <v>6693</v>
      </c>
      <c r="C2270" s="34" t="s">
        <v>6694</v>
      </c>
      <c r="D2270" s="34" t="s">
        <v>6695</v>
      </c>
      <c r="E2270" s="35">
        <v>781187</v>
      </c>
      <c r="F2270" s="35">
        <v>781187</v>
      </c>
      <c r="G2270" s="37">
        <f t="shared" si="106"/>
        <v>54683.090000000004</v>
      </c>
      <c r="H2270" s="38">
        <f>G2270*(1-'[1]Rapport Lottstift'!$Q$6)</f>
        <v>39814.257314677234</v>
      </c>
      <c r="I2270" s="39">
        <f t="shared" si="107"/>
        <v>39416.114741530459</v>
      </c>
      <c r="J2270" s="40">
        <f t="shared" si="108"/>
        <v>39416</v>
      </c>
      <c r="K2270" s="40">
        <v>39416</v>
      </c>
    </row>
    <row r="2271" spans="1:11" s="40" customFormat="1" x14ac:dyDescent="0.25">
      <c r="A2271" s="34" t="s">
        <v>947</v>
      </c>
      <c r="B2271" s="34" t="s">
        <v>6696</v>
      </c>
      <c r="C2271" s="34" t="s">
        <v>6697</v>
      </c>
      <c r="D2271" s="34" t="s">
        <v>6698</v>
      </c>
      <c r="E2271" s="35">
        <v>772074</v>
      </c>
      <c r="F2271" s="36">
        <v>772074</v>
      </c>
      <c r="G2271" s="37">
        <f t="shared" si="106"/>
        <v>54045.180000000008</v>
      </c>
      <c r="H2271" s="38">
        <f>G2271*(1-'[1]Rapport Lottstift'!$Q$6)</f>
        <v>39349.800882467469</v>
      </c>
      <c r="I2271" s="39">
        <f t="shared" si="107"/>
        <v>38956.302873642795</v>
      </c>
      <c r="J2271" s="40">
        <f t="shared" si="108"/>
        <v>38956</v>
      </c>
      <c r="K2271" s="40">
        <v>38956</v>
      </c>
    </row>
    <row r="2272" spans="1:11" s="40" customFormat="1" x14ac:dyDescent="0.25">
      <c r="A2272" s="34" t="s">
        <v>947</v>
      </c>
      <c r="B2272" s="34" t="s">
        <v>6699</v>
      </c>
      <c r="C2272" s="34" t="s">
        <v>6700</v>
      </c>
      <c r="D2272" s="34" t="s">
        <v>6701</v>
      </c>
      <c r="E2272" s="35">
        <v>771965</v>
      </c>
      <c r="F2272" s="36">
        <v>771965</v>
      </c>
      <c r="G2272" s="37">
        <f t="shared" si="106"/>
        <v>54037.55</v>
      </c>
      <c r="H2272" s="38">
        <f>G2272*(1-'[1]Rapport Lottstift'!$Q$6)</f>
        <v>39344.245549304855</v>
      </c>
      <c r="I2272" s="39">
        <f t="shared" si="107"/>
        <v>38950.803093811803</v>
      </c>
      <c r="J2272" s="40">
        <f t="shared" si="108"/>
        <v>38950</v>
      </c>
      <c r="K2272" s="40">
        <v>38950</v>
      </c>
    </row>
    <row r="2273" spans="1:11" s="40" customFormat="1" x14ac:dyDescent="0.25">
      <c r="A2273" s="34" t="s">
        <v>947</v>
      </c>
      <c r="B2273" s="34" t="s">
        <v>6702</v>
      </c>
      <c r="C2273" s="34" t="s">
        <v>6703</v>
      </c>
      <c r="D2273" s="34" t="s">
        <v>6704</v>
      </c>
      <c r="E2273" s="35">
        <v>770944</v>
      </c>
      <c r="F2273" s="36">
        <v>770944</v>
      </c>
      <c r="G2273" s="37">
        <f t="shared" si="106"/>
        <v>53966.080000000002</v>
      </c>
      <c r="H2273" s="38">
        <f>G2273*(1-'[1]Rapport Lottstift'!$Q$6)</f>
        <v>39292.208896469761</v>
      </c>
      <c r="I2273" s="39">
        <f t="shared" si="107"/>
        <v>38899.286807505065</v>
      </c>
      <c r="J2273" s="40">
        <f t="shared" si="108"/>
        <v>38899</v>
      </c>
      <c r="K2273" s="40">
        <v>38899</v>
      </c>
    </row>
    <row r="2274" spans="1:11" s="40" customFormat="1" x14ac:dyDescent="0.25">
      <c r="A2274" s="34" t="s">
        <v>947</v>
      </c>
      <c r="B2274" s="34" t="s">
        <v>6705</v>
      </c>
      <c r="C2274" s="34" t="s">
        <v>6706</v>
      </c>
      <c r="D2274" s="34" t="s">
        <v>6707</v>
      </c>
      <c r="E2274" s="35">
        <v>770816</v>
      </c>
      <c r="F2274" s="36">
        <v>770816</v>
      </c>
      <c r="G2274" s="37">
        <f t="shared" si="106"/>
        <v>53957.120000000003</v>
      </c>
      <c r="H2274" s="38">
        <f>G2274*(1-'[1]Rapport Lottstift'!$Q$6)</f>
        <v>39285.685202480643</v>
      </c>
      <c r="I2274" s="39">
        <f t="shared" si="107"/>
        <v>38892.828350455835</v>
      </c>
      <c r="J2274" s="40">
        <f t="shared" si="108"/>
        <v>38892</v>
      </c>
      <c r="K2274" s="40">
        <v>38892</v>
      </c>
    </row>
    <row r="2275" spans="1:11" s="40" customFormat="1" x14ac:dyDescent="0.25">
      <c r="A2275" s="34" t="s">
        <v>947</v>
      </c>
      <c r="B2275" s="34" t="s">
        <v>6708</v>
      </c>
      <c r="C2275" s="34" t="s">
        <v>6709</v>
      </c>
      <c r="D2275" s="34" t="s">
        <v>6710</v>
      </c>
      <c r="E2275" s="35">
        <v>769779</v>
      </c>
      <c r="F2275" s="36">
        <v>769779</v>
      </c>
      <c r="G2275" s="37">
        <f t="shared" si="106"/>
        <v>53884.530000000006</v>
      </c>
      <c r="H2275" s="38">
        <f>G2275*(1-'[1]Rapport Lottstift'!$Q$6)</f>
        <v>39232.833087896914</v>
      </c>
      <c r="I2275" s="39">
        <f t="shared" si="107"/>
        <v>38840.504757017945</v>
      </c>
      <c r="J2275" s="40">
        <f t="shared" si="108"/>
        <v>38840</v>
      </c>
      <c r="K2275" s="40">
        <v>38840</v>
      </c>
    </row>
    <row r="2276" spans="1:11" s="40" customFormat="1" x14ac:dyDescent="0.25">
      <c r="A2276" s="34" t="s">
        <v>947</v>
      </c>
      <c r="B2276" s="34" t="s">
        <v>6711</v>
      </c>
      <c r="C2276" s="34" t="s">
        <v>6712</v>
      </c>
      <c r="D2276" s="34" t="s">
        <v>6713</v>
      </c>
      <c r="E2276" s="35">
        <v>769026</v>
      </c>
      <c r="F2276" s="36">
        <v>769026</v>
      </c>
      <c r="G2276" s="37">
        <f t="shared" si="106"/>
        <v>53831.820000000007</v>
      </c>
      <c r="H2276" s="38">
        <f>G2276*(1-'[1]Rapport Lottstift'!$Q$6)</f>
        <v>39194.455419351551</v>
      </c>
      <c r="I2276" s="39">
        <f t="shared" si="107"/>
        <v>38802.510865158038</v>
      </c>
      <c r="J2276" s="40">
        <f t="shared" si="108"/>
        <v>38802</v>
      </c>
      <c r="K2276" s="40">
        <v>38802</v>
      </c>
    </row>
    <row r="2277" spans="1:11" s="40" customFormat="1" x14ac:dyDescent="0.25">
      <c r="A2277" s="34" t="s">
        <v>947</v>
      </c>
      <c r="B2277" s="34" t="s">
        <v>6714</v>
      </c>
      <c r="C2277" s="34" t="s">
        <v>6715</v>
      </c>
      <c r="D2277" s="34" t="s">
        <v>6716</v>
      </c>
      <c r="E2277" s="35">
        <v>767941</v>
      </c>
      <c r="F2277" s="36">
        <v>767941</v>
      </c>
      <c r="G2277" s="37">
        <f t="shared" si="106"/>
        <v>53755.87</v>
      </c>
      <c r="H2277" s="38">
        <f>G2277*(1-'[1]Rapport Lottstift'!$Q$6)</f>
        <v>39139.156919521891</v>
      </c>
      <c r="I2277" s="39">
        <f t="shared" si="107"/>
        <v>38747.76535032667</v>
      </c>
      <c r="J2277" s="40">
        <f t="shared" si="108"/>
        <v>38747</v>
      </c>
      <c r="K2277" s="40">
        <v>38747</v>
      </c>
    </row>
    <row r="2278" spans="1:11" s="40" customFormat="1" x14ac:dyDescent="0.25">
      <c r="A2278" s="34" t="s">
        <v>947</v>
      </c>
      <c r="B2278" s="34" t="s">
        <v>6717</v>
      </c>
      <c r="C2278" s="34" t="s">
        <v>6718</v>
      </c>
      <c r="D2278" s="34" t="s">
        <v>6719</v>
      </c>
      <c r="E2278" s="35">
        <v>767531</v>
      </c>
      <c r="F2278" s="36">
        <v>767531</v>
      </c>
      <c r="G2278" s="37">
        <f t="shared" si="106"/>
        <v>53727.170000000006</v>
      </c>
      <c r="H2278" s="38">
        <f>G2278*(1-'[1]Rapport Lottstift'!$Q$6)</f>
        <v>39118.260712212999</v>
      </c>
      <c r="I2278" s="39">
        <f t="shared" si="107"/>
        <v>38727.07810509087</v>
      </c>
      <c r="J2278" s="40">
        <f t="shared" si="108"/>
        <v>38727</v>
      </c>
      <c r="K2278" s="40">
        <v>38727</v>
      </c>
    </row>
    <row r="2279" spans="1:11" s="40" customFormat="1" x14ac:dyDescent="0.25">
      <c r="A2279" s="34" t="s">
        <v>947</v>
      </c>
      <c r="B2279" s="34" t="s">
        <v>6720</v>
      </c>
      <c r="C2279" s="34" t="s">
        <v>6721</v>
      </c>
      <c r="D2279" s="34" t="s">
        <v>6722</v>
      </c>
      <c r="E2279" s="35">
        <v>766878</v>
      </c>
      <c r="F2279" s="36">
        <v>766878</v>
      </c>
      <c r="G2279" s="37">
        <f t="shared" si="106"/>
        <v>53681.460000000006</v>
      </c>
      <c r="H2279" s="38">
        <f>G2279*(1-'[1]Rapport Lottstift'!$Q$6)</f>
        <v>39084.979679596625</v>
      </c>
      <c r="I2279" s="39">
        <f t="shared" si="107"/>
        <v>38694.129882800655</v>
      </c>
      <c r="J2279" s="40">
        <f t="shared" si="108"/>
        <v>38694</v>
      </c>
      <c r="K2279" s="40">
        <v>38694</v>
      </c>
    </row>
    <row r="2280" spans="1:11" s="40" customFormat="1" x14ac:dyDescent="0.25">
      <c r="A2280" s="34" t="s">
        <v>947</v>
      </c>
      <c r="B2280" s="34" t="s">
        <v>6723</v>
      </c>
      <c r="C2280" s="34" t="s">
        <v>6724</v>
      </c>
      <c r="D2280" s="34" t="s">
        <v>6725</v>
      </c>
      <c r="E2280" s="35">
        <v>766860</v>
      </c>
      <c r="F2280" s="36">
        <v>766860</v>
      </c>
      <c r="G2280" s="37">
        <f t="shared" si="106"/>
        <v>53680.200000000004</v>
      </c>
      <c r="H2280" s="38">
        <f>G2280*(1-'[1]Rapport Lottstift'!$Q$6)</f>
        <v>39084.062285129403</v>
      </c>
      <c r="I2280" s="39">
        <f t="shared" si="107"/>
        <v>38693.221662278105</v>
      </c>
      <c r="J2280" s="40">
        <f t="shared" si="108"/>
        <v>38693</v>
      </c>
      <c r="K2280" s="40">
        <v>38693</v>
      </c>
    </row>
    <row r="2281" spans="1:11" s="40" customFormat="1" x14ac:dyDescent="0.25">
      <c r="A2281" s="34" t="s">
        <v>947</v>
      </c>
      <c r="B2281" s="34" t="s">
        <v>6726</v>
      </c>
      <c r="C2281" s="34" t="s">
        <v>6727</v>
      </c>
      <c r="D2281" s="34" t="s">
        <v>6728</v>
      </c>
      <c r="E2281" s="35">
        <v>766042</v>
      </c>
      <c r="F2281" s="36">
        <v>766042</v>
      </c>
      <c r="G2281" s="37">
        <f t="shared" si="106"/>
        <v>53622.94</v>
      </c>
      <c r="H2281" s="38">
        <f>G2281*(1-'[1]Rapport Lottstift'!$Q$6)</f>
        <v>39042.371803230184</v>
      </c>
      <c r="I2281" s="39">
        <f t="shared" si="107"/>
        <v>38651.948085197881</v>
      </c>
      <c r="J2281" s="40">
        <f t="shared" si="108"/>
        <v>38651</v>
      </c>
      <c r="K2281" s="40">
        <v>38651</v>
      </c>
    </row>
    <row r="2282" spans="1:11" s="40" customFormat="1" x14ac:dyDescent="0.25">
      <c r="A2282" s="34" t="s">
        <v>947</v>
      </c>
      <c r="B2282" s="34" t="s">
        <v>6729</v>
      </c>
      <c r="C2282" s="34" t="s">
        <v>6730</v>
      </c>
      <c r="D2282" s="34" t="s">
        <v>6731</v>
      </c>
      <c r="E2282" s="35">
        <v>765849</v>
      </c>
      <c r="F2282" s="36">
        <v>765849</v>
      </c>
      <c r="G2282" s="37">
        <f t="shared" si="106"/>
        <v>53609.430000000008</v>
      </c>
      <c r="H2282" s="38">
        <f>G2282*(1-'[1]Rapport Lottstift'!$Q$6)</f>
        <v>39032.535295887217</v>
      </c>
      <c r="I2282" s="39">
        <f t="shared" si="107"/>
        <v>38642.209942928348</v>
      </c>
      <c r="J2282" s="40">
        <f t="shared" si="108"/>
        <v>38642</v>
      </c>
      <c r="K2282" s="40">
        <v>38642</v>
      </c>
    </row>
    <row r="2283" spans="1:11" s="40" customFormat="1" x14ac:dyDescent="0.25">
      <c r="A2283" s="34" t="s">
        <v>947</v>
      </c>
      <c r="B2283" s="34" t="s">
        <v>6732</v>
      </c>
      <c r="C2283" s="34" t="s">
        <v>6733</v>
      </c>
      <c r="D2283" s="34" t="s">
        <v>6734</v>
      </c>
      <c r="E2283" s="35">
        <v>764708</v>
      </c>
      <c r="F2283" s="36">
        <v>764708</v>
      </c>
      <c r="G2283" s="37">
        <f t="shared" si="106"/>
        <v>53529.560000000005</v>
      </c>
      <c r="H2283" s="38">
        <f>G2283*(1-'[1]Rapport Lottstift'!$Q$6)</f>
        <v>38974.382679937327</v>
      </c>
      <c r="I2283" s="39">
        <f t="shared" si="107"/>
        <v>38584.638853137956</v>
      </c>
      <c r="J2283" s="40">
        <f t="shared" si="108"/>
        <v>38584</v>
      </c>
      <c r="K2283" s="40">
        <v>38584</v>
      </c>
    </row>
    <row r="2284" spans="1:11" s="40" customFormat="1" x14ac:dyDescent="0.25">
      <c r="A2284" s="34" t="s">
        <v>947</v>
      </c>
      <c r="B2284" s="34" t="s">
        <v>6735</v>
      </c>
      <c r="C2284" s="34" t="s">
        <v>6736</v>
      </c>
      <c r="D2284" s="34" t="s">
        <v>6737</v>
      </c>
      <c r="E2284" s="35">
        <v>764433</v>
      </c>
      <c r="F2284" s="36">
        <v>764433</v>
      </c>
      <c r="G2284" s="37">
        <f t="shared" si="106"/>
        <v>53510.310000000005</v>
      </c>
      <c r="H2284" s="38">
        <f>G2284*(1-'[1]Rapport Lottstift'!$Q$6)</f>
        <v>38960.366931132579</v>
      </c>
      <c r="I2284" s="39">
        <f t="shared" si="107"/>
        <v>38570.763261821252</v>
      </c>
      <c r="J2284" s="40">
        <f t="shared" si="108"/>
        <v>38570</v>
      </c>
      <c r="K2284" s="40">
        <v>38570</v>
      </c>
    </row>
    <row r="2285" spans="1:11" s="40" customFormat="1" x14ac:dyDescent="0.25">
      <c r="A2285" s="34" t="s">
        <v>947</v>
      </c>
      <c r="B2285" s="34" t="s">
        <v>6738</v>
      </c>
      <c r="C2285" s="34" t="s">
        <v>6739</v>
      </c>
      <c r="D2285" s="34" t="s">
        <v>6740</v>
      </c>
      <c r="E2285" s="35">
        <v>763732</v>
      </c>
      <c r="F2285" s="36">
        <v>763732</v>
      </c>
      <c r="G2285" s="37">
        <f t="shared" si="106"/>
        <v>53461.240000000005</v>
      </c>
      <c r="H2285" s="38">
        <f>G2285*(1-'[1]Rapport Lottstift'!$Q$6)</f>
        <v>38924.639513270289</v>
      </c>
      <c r="I2285" s="39">
        <f t="shared" si="107"/>
        <v>38535.393118137588</v>
      </c>
      <c r="J2285" s="40">
        <f t="shared" si="108"/>
        <v>38535</v>
      </c>
      <c r="K2285" s="40">
        <v>38535</v>
      </c>
    </row>
    <row r="2286" spans="1:11" s="40" customFormat="1" x14ac:dyDescent="0.25">
      <c r="A2286" s="34" t="s">
        <v>947</v>
      </c>
      <c r="B2286" s="34" t="s">
        <v>6741</v>
      </c>
      <c r="C2286" s="34" t="s">
        <v>6742</v>
      </c>
      <c r="D2286" s="34" t="s">
        <v>6743</v>
      </c>
      <c r="E2286" s="35">
        <v>762732</v>
      </c>
      <c r="F2286" s="36">
        <v>762732</v>
      </c>
      <c r="G2286" s="37">
        <f t="shared" si="106"/>
        <v>53391.240000000005</v>
      </c>
      <c r="H2286" s="38">
        <f>G2286*(1-'[1]Rapport Lottstift'!$Q$6)</f>
        <v>38873.673153980286</v>
      </c>
      <c r="I2286" s="39">
        <f t="shared" si="107"/>
        <v>38484.936422440485</v>
      </c>
      <c r="J2286" s="40">
        <f t="shared" si="108"/>
        <v>38484</v>
      </c>
      <c r="K2286" s="40">
        <v>38484</v>
      </c>
    </row>
    <row r="2287" spans="1:11" s="40" customFormat="1" x14ac:dyDescent="0.25">
      <c r="A2287" s="34" t="s">
        <v>947</v>
      </c>
      <c r="B2287" s="34" t="s">
        <v>6744</v>
      </c>
      <c r="C2287" s="34" t="s">
        <v>6745</v>
      </c>
      <c r="D2287" s="34" t="s">
        <v>6746</v>
      </c>
      <c r="E2287" s="35">
        <v>762597</v>
      </c>
      <c r="F2287" s="36">
        <v>762597</v>
      </c>
      <c r="G2287" s="37">
        <f t="shared" si="106"/>
        <v>53381.790000000008</v>
      </c>
      <c r="H2287" s="38">
        <f>G2287*(1-'[1]Rapport Lottstift'!$Q$6)</f>
        <v>38866.792695476135</v>
      </c>
      <c r="I2287" s="39">
        <f t="shared" si="107"/>
        <v>38478.124768521375</v>
      </c>
      <c r="J2287" s="40">
        <f t="shared" si="108"/>
        <v>38478</v>
      </c>
      <c r="K2287" s="40">
        <v>38478</v>
      </c>
    </row>
    <row r="2288" spans="1:11" s="40" customFormat="1" x14ac:dyDescent="0.25">
      <c r="A2288" s="34" t="s">
        <v>947</v>
      </c>
      <c r="B2288" s="34" t="s">
        <v>6747</v>
      </c>
      <c r="C2288" s="34" t="s">
        <v>6748</v>
      </c>
      <c r="D2288" s="34" t="s">
        <v>6749</v>
      </c>
      <c r="E2288" s="35">
        <v>760892</v>
      </c>
      <c r="F2288" s="36">
        <v>760892</v>
      </c>
      <c r="G2288" s="37">
        <f t="shared" si="106"/>
        <v>53262.44</v>
      </c>
      <c r="H2288" s="38">
        <f>G2288*(1-'[1]Rapport Lottstift'!$Q$6)</f>
        <v>38779.895052886684</v>
      </c>
      <c r="I2288" s="39">
        <f t="shared" si="107"/>
        <v>38392.09610235782</v>
      </c>
      <c r="J2288" s="40">
        <f t="shared" si="108"/>
        <v>38392</v>
      </c>
      <c r="K2288" s="40">
        <v>38392</v>
      </c>
    </row>
    <row r="2289" spans="1:11" s="40" customFormat="1" x14ac:dyDescent="0.25">
      <c r="A2289" s="34" t="s">
        <v>947</v>
      </c>
      <c r="B2289" s="34" t="s">
        <v>6750</v>
      </c>
      <c r="C2289" s="34" t="s">
        <v>6751</v>
      </c>
      <c r="D2289" s="34" t="s">
        <v>6752</v>
      </c>
      <c r="E2289" s="35">
        <v>759924</v>
      </c>
      <c r="F2289" s="36">
        <v>759924</v>
      </c>
      <c r="G2289" s="37">
        <f t="shared" si="106"/>
        <v>53194.680000000008</v>
      </c>
      <c r="H2289" s="38">
        <f>G2289*(1-'[1]Rapport Lottstift'!$Q$6)</f>
        <v>38730.559617093968</v>
      </c>
      <c r="I2289" s="39">
        <f t="shared" si="107"/>
        <v>38343.254020923028</v>
      </c>
      <c r="J2289" s="40">
        <f t="shared" si="108"/>
        <v>38343</v>
      </c>
      <c r="K2289" s="40">
        <v>38343</v>
      </c>
    </row>
    <row r="2290" spans="1:11" s="40" customFormat="1" x14ac:dyDescent="0.25">
      <c r="A2290" s="34" t="s">
        <v>947</v>
      </c>
      <c r="B2290" s="34" t="s">
        <v>6753</v>
      </c>
      <c r="C2290" s="34" t="s">
        <v>6754</v>
      </c>
      <c r="D2290" s="34" t="s">
        <v>6755</v>
      </c>
      <c r="E2290" s="35">
        <v>759179</v>
      </c>
      <c r="F2290" s="36">
        <v>759179</v>
      </c>
      <c r="G2290" s="37">
        <f t="shared" si="106"/>
        <v>53142.530000000006</v>
      </c>
      <c r="H2290" s="38">
        <f>G2290*(1-'[1]Rapport Lottstift'!$Q$6)</f>
        <v>38692.589679422919</v>
      </c>
      <c r="I2290" s="39">
        <f t="shared" si="107"/>
        <v>38305.66378262869</v>
      </c>
      <c r="J2290" s="40">
        <f t="shared" si="108"/>
        <v>38305</v>
      </c>
      <c r="K2290" s="40">
        <v>38305</v>
      </c>
    </row>
    <row r="2291" spans="1:11" s="40" customFormat="1" x14ac:dyDescent="0.25">
      <c r="A2291" s="34" t="s">
        <v>947</v>
      </c>
      <c r="B2291" s="34" t="s">
        <v>6756</v>
      </c>
      <c r="C2291" s="34" t="s">
        <v>6757</v>
      </c>
      <c r="D2291" s="34" t="s">
        <v>6758</v>
      </c>
      <c r="E2291" s="35">
        <v>759021</v>
      </c>
      <c r="F2291" s="36">
        <v>759021</v>
      </c>
      <c r="G2291" s="37">
        <f t="shared" si="106"/>
        <v>53131.470000000008</v>
      </c>
      <c r="H2291" s="38">
        <f>G2291*(1-'[1]Rapport Lottstift'!$Q$6)</f>
        <v>38684.5369946551</v>
      </c>
      <c r="I2291" s="39">
        <f t="shared" si="107"/>
        <v>38297.691624708546</v>
      </c>
      <c r="J2291" s="40">
        <f t="shared" si="108"/>
        <v>38297</v>
      </c>
      <c r="K2291" s="40">
        <v>38297</v>
      </c>
    </row>
    <row r="2292" spans="1:11" s="40" customFormat="1" x14ac:dyDescent="0.25">
      <c r="A2292" s="34" t="s">
        <v>947</v>
      </c>
      <c r="B2292" s="34" t="s">
        <v>6759</v>
      </c>
      <c r="C2292" s="34"/>
      <c r="D2292" s="34" t="s">
        <v>6760</v>
      </c>
      <c r="E2292" s="35">
        <v>758000</v>
      </c>
      <c r="F2292" s="36">
        <v>758000</v>
      </c>
      <c r="G2292" s="37">
        <f t="shared" si="106"/>
        <v>53060.000000000007</v>
      </c>
      <c r="H2292" s="38">
        <f>G2292*(1-'[1]Rapport Lottstift'!$Q$6)</f>
        <v>38632.500341820007</v>
      </c>
      <c r="I2292" s="39">
        <f t="shared" si="107"/>
        <v>38246.175338401808</v>
      </c>
      <c r="J2292" s="40">
        <f t="shared" si="108"/>
        <v>38246</v>
      </c>
      <c r="K2292" s="40">
        <v>38246</v>
      </c>
    </row>
    <row r="2293" spans="1:11" s="40" customFormat="1" x14ac:dyDescent="0.25">
      <c r="A2293" s="34" t="s">
        <v>947</v>
      </c>
      <c r="B2293" s="34" t="s">
        <v>6761</v>
      </c>
      <c r="C2293" s="34" t="s">
        <v>6762</v>
      </c>
      <c r="D2293" s="34" t="s">
        <v>6763</v>
      </c>
      <c r="E2293" s="35">
        <v>758000</v>
      </c>
      <c r="F2293" s="36">
        <v>758000</v>
      </c>
      <c r="G2293" s="37">
        <f t="shared" si="106"/>
        <v>53060.000000000007</v>
      </c>
      <c r="H2293" s="38">
        <f>G2293*(1-'[1]Rapport Lottstift'!$Q$6)</f>
        <v>38632.500341820007</v>
      </c>
      <c r="I2293" s="39">
        <f t="shared" si="107"/>
        <v>38246.175338401808</v>
      </c>
      <c r="J2293" s="40">
        <f t="shared" si="108"/>
        <v>38246</v>
      </c>
      <c r="K2293" s="40">
        <v>38246</v>
      </c>
    </row>
    <row r="2294" spans="1:11" s="40" customFormat="1" x14ac:dyDescent="0.25">
      <c r="A2294" s="34" t="s">
        <v>947</v>
      </c>
      <c r="B2294" s="34" t="s">
        <v>6764</v>
      </c>
      <c r="C2294" s="34" t="s">
        <v>6765</v>
      </c>
      <c r="D2294" s="34" t="s">
        <v>6766</v>
      </c>
      <c r="E2294" s="35">
        <v>757102</v>
      </c>
      <c r="F2294" s="36">
        <v>757102</v>
      </c>
      <c r="G2294" s="37">
        <f t="shared" si="106"/>
        <v>52997.140000000007</v>
      </c>
      <c r="H2294" s="38">
        <f>G2294*(1-'[1]Rapport Lottstift'!$Q$6)</f>
        <v>38586.732551177585</v>
      </c>
      <c r="I2294" s="39">
        <f t="shared" si="107"/>
        <v>38200.86522566581</v>
      </c>
      <c r="J2294" s="40">
        <f t="shared" si="108"/>
        <v>38200</v>
      </c>
      <c r="K2294" s="40">
        <v>38200</v>
      </c>
    </row>
    <row r="2295" spans="1:11" s="40" customFormat="1" x14ac:dyDescent="0.25">
      <c r="A2295" s="34" t="s">
        <v>947</v>
      </c>
      <c r="B2295" s="34" t="s">
        <v>6767</v>
      </c>
      <c r="C2295" s="34" t="s">
        <v>6768</v>
      </c>
      <c r="D2295" s="34" t="s">
        <v>6769</v>
      </c>
      <c r="E2295" s="35">
        <v>756653</v>
      </c>
      <c r="F2295" s="36">
        <v>756653</v>
      </c>
      <c r="G2295" s="37">
        <f t="shared" si="106"/>
        <v>52965.710000000006</v>
      </c>
      <c r="H2295" s="38">
        <f>G2295*(1-'[1]Rapport Lottstift'!$Q$6)</f>
        <v>38563.848655856375</v>
      </c>
      <c r="I2295" s="39">
        <f t="shared" si="107"/>
        <v>38178.21016929781</v>
      </c>
      <c r="J2295" s="40">
        <f t="shared" si="108"/>
        <v>38178</v>
      </c>
      <c r="K2295" s="40">
        <v>38178</v>
      </c>
    </row>
    <row r="2296" spans="1:11" s="40" customFormat="1" x14ac:dyDescent="0.25">
      <c r="A2296" s="34" t="s">
        <v>947</v>
      </c>
      <c r="B2296" s="34" t="s">
        <v>6770</v>
      </c>
      <c r="C2296" s="34" t="s">
        <v>6771</v>
      </c>
      <c r="D2296" s="34" t="s">
        <v>6772</v>
      </c>
      <c r="E2296" s="35">
        <v>756641</v>
      </c>
      <c r="F2296" s="36">
        <v>756641</v>
      </c>
      <c r="G2296" s="37">
        <f t="shared" si="106"/>
        <v>52964.87</v>
      </c>
      <c r="H2296" s="38">
        <f>G2296*(1-'[1]Rapport Lottstift'!$Q$6)</f>
        <v>38563.237059544896</v>
      </c>
      <c r="I2296" s="39">
        <f t="shared" si="107"/>
        <v>38177.604688949446</v>
      </c>
      <c r="J2296" s="40">
        <f t="shared" si="108"/>
        <v>38177</v>
      </c>
      <c r="K2296" s="40">
        <v>38177</v>
      </c>
    </row>
    <row r="2297" spans="1:11" s="40" customFormat="1" x14ac:dyDescent="0.25">
      <c r="A2297" s="34" t="s">
        <v>947</v>
      </c>
      <c r="B2297" s="34" t="s">
        <v>6773</v>
      </c>
      <c r="C2297" s="34" t="s">
        <v>6774</v>
      </c>
      <c r="D2297" s="34" t="s">
        <v>6775</v>
      </c>
      <c r="E2297" s="35">
        <v>756029</v>
      </c>
      <c r="F2297" s="36">
        <v>756029</v>
      </c>
      <c r="G2297" s="37">
        <f t="shared" si="106"/>
        <v>52922.030000000006</v>
      </c>
      <c r="H2297" s="38">
        <f>G2297*(1-'[1]Rapport Lottstift'!$Q$6)</f>
        <v>38532.045647659419</v>
      </c>
      <c r="I2297" s="39">
        <f t="shared" si="107"/>
        <v>38146.725191182828</v>
      </c>
      <c r="J2297" s="40">
        <f t="shared" si="108"/>
        <v>38146</v>
      </c>
      <c r="K2297" s="40">
        <v>38146</v>
      </c>
    </row>
    <row r="2298" spans="1:11" s="40" customFormat="1" x14ac:dyDescent="0.25">
      <c r="A2298" s="34" t="s">
        <v>947</v>
      </c>
      <c r="B2298" s="34" t="s">
        <v>6776</v>
      </c>
      <c r="C2298" s="34" t="s">
        <v>6777</v>
      </c>
      <c r="D2298" s="34" t="s">
        <v>6778</v>
      </c>
      <c r="E2298" s="35">
        <v>755498</v>
      </c>
      <c r="F2298" s="36">
        <v>755498</v>
      </c>
      <c r="G2298" s="37">
        <f t="shared" si="106"/>
        <v>52884.860000000008</v>
      </c>
      <c r="H2298" s="38">
        <f>G2298*(1-'[1]Rapport Lottstift'!$Q$6)</f>
        <v>38504.982510876427</v>
      </c>
      <c r="I2298" s="39">
        <f t="shared" si="107"/>
        <v>38119.932685767664</v>
      </c>
      <c r="J2298" s="40">
        <f t="shared" si="108"/>
        <v>38119</v>
      </c>
      <c r="K2298" s="40">
        <v>38119</v>
      </c>
    </row>
    <row r="2299" spans="1:11" s="40" customFormat="1" x14ac:dyDescent="0.25">
      <c r="A2299" s="34" t="s">
        <v>947</v>
      </c>
      <c r="B2299" s="34" t="s">
        <v>6779</v>
      </c>
      <c r="C2299" s="34" t="s">
        <v>6780</v>
      </c>
      <c r="D2299" s="34" t="s">
        <v>6781</v>
      </c>
      <c r="E2299" s="35">
        <v>755369</v>
      </c>
      <c r="F2299" s="36">
        <v>755369</v>
      </c>
      <c r="G2299" s="37">
        <f t="shared" si="106"/>
        <v>52875.83</v>
      </c>
      <c r="H2299" s="38">
        <f>G2299*(1-'[1]Rapport Lottstift'!$Q$6)</f>
        <v>38498.407850528012</v>
      </c>
      <c r="I2299" s="39">
        <f t="shared" si="107"/>
        <v>38113.423772022732</v>
      </c>
      <c r="J2299" s="40">
        <f t="shared" si="108"/>
        <v>38113</v>
      </c>
      <c r="K2299" s="40">
        <v>38113</v>
      </c>
    </row>
    <row r="2300" spans="1:11" s="40" customFormat="1" x14ac:dyDescent="0.25">
      <c r="A2300" s="34" t="s">
        <v>947</v>
      </c>
      <c r="B2300" s="34" t="s">
        <v>6782</v>
      </c>
      <c r="C2300" s="34" t="s">
        <v>6783</v>
      </c>
      <c r="D2300" s="34" t="s">
        <v>6784</v>
      </c>
      <c r="E2300" s="35">
        <v>752827</v>
      </c>
      <c r="F2300" s="36">
        <v>752827</v>
      </c>
      <c r="G2300" s="37">
        <f t="shared" si="106"/>
        <v>52697.890000000007</v>
      </c>
      <c r="H2300" s="38">
        <f>G2300*(1-'[1]Rapport Lottstift'!$Q$6)</f>
        <v>38368.851365212839</v>
      </c>
      <c r="I2300" s="39">
        <f t="shared" si="107"/>
        <v>37985.162851560708</v>
      </c>
      <c r="J2300" s="40">
        <f t="shared" si="108"/>
        <v>37985</v>
      </c>
      <c r="K2300" s="40">
        <v>37985</v>
      </c>
    </row>
    <row r="2301" spans="1:11" s="40" customFormat="1" x14ac:dyDescent="0.25">
      <c r="A2301" s="34" t="s">
        <v>947</v>
      </c>
      <c r="B2301" s="34" t="s">
        <v>6785</v>
      </c>
      <c r="C2301" s="34" t="s">
        <v>6786</v>
      </c>
      <c r="D2301" s="34" t="s">
        <v>6787</v>
      </c>
      <c r="E2301" s="35">
        <v>752239</v>
      </c>
      <c r="F2301" s="36">
        <v>752239</v>
      </c>
      <c r="G2301" s="37">
        <f t="shared" si="106"/>
        <v>52656.73</v>
      </c>
      <c r="H2301" s="38">
        <f>G2301*(1-'[1]Rapport Lottstift'!$Q$6)</f>
        <v>38338.883145950313</v>
      </c>
      <c r="I2301" s="39">
        <f t="shared" si="107"/>
        <v>37955.49431449081</v>
      </c>
      <c r="J2301" s="40">
        <f t="shared" si="108"/>
        <v>37955</v>
      </c>
      <c r="K2301" s="40">
        <v>37955</v>
      </c>
    </row>
    <row r="2302" spans="1:11" s="40" customFormat="1" x14ac:dyDescent="0.25">
      <c r="A2302" s="34" t="s">
        <v>947</v>
      </c>
      <c r="B2302" s="34" t="s">
        <v>6788</v>
      </c>
      <c r="C2302" s="34" t="s">
        <v>6789</v>
      </c>
      <c r="D2302" s="34" t="s">
        <v>6790</v>
      </c>
      <c r="E2302" s="35">
        <v>752190</v>
      </c>
      <c r="F2302" s="36">
        <v>752190</v>
      </c>
      <c r="G2302" s="37">
        <f t="shared" si="106"/>
        <v>52653.3</v>
      </c>
      <c r="H2302" s="38">
        <f>G2302*(1-'[1]Rapport Lottstift'!$Q$6)</f>
        <v>38336.385794345108</v>
      </c>
      <c r="I2302" s="39">
        <f t="shared" si="107"/>
        <v>37953.021936401659</v>
      </c>
      <c r="J2302" s="40">
        <f t="shared" si="108"/>
        <v>37953</v>
      </c>
      <c r="K2302" s="40">
        <v>37953</v>
      </c>
    </row>
    <row r="2303" spans="1:11" s="40" customFormat="1" x14ac:dyDescent="0.25">
      <c r="A2303" s="34" t="s">
        <v>947</v>
      </c>
      <c r="B2303" s="34" t="s">
        <v>6791</v>
      </c>
      <c r="C2303" s="34" t="s">
        <v>6792</v>
      </c>
      <c r="D2303" s="34" t="s">
        <v>6793</v>
      </c>
      <c r="E2303" s="35">
        <v>752136</v>
      </c>
      <c r="F2303" s="36">
        <v>752136</v>
      </c>
      <c r="G2303" s="37">
        <f t="shared" si="106"/>
        <v>52649.520000000004</v>
      </c>
      <c r="H2303" s="38">
        <f>G2303*(1-'[1]Rapport Lottstift'!$Q$6)</f>
        <v>38333.633610943449</v>
      </c>
      <c r="I2303" s="39">
        <f t="shared" si="107"/>
        <v>37950.297274834011</v>
      </c>
      <c r="J2303" s="40">
        <f t="shared" si="108"/>
        <v>37950</v>
      </c>
      <c r="K2303" s="40">
        <v>37950</v>
      </c>
    </row>
    <row r="2304" spans="1:11" s="40" customFormat="1" x14ac:dyDescent="0.25">
      <c r="A2304" s="34" t="s">
        <v>947</v>
      </c>
      <c r="B2304" s="34" t="s">
        <v>6794</v>
      </c>
      <c r="C2304" s="34" t="s">
        <v>6795</v>
      </c>
      <c r="D2304" s="34" t="s">
        <v>6796</v>
      </c>
      <c r="E2304" s="35">
        <v>750429</v>
      </c>
      <c r="F2304" s="36">
        <v>750429</v>
      </c>
      <c r="G2304" s="37">
        <f t="shared" si="106"/>
        <v>52530.030000000006</v>
      </c>
      <c r="H2304" s="38">
        <f>G2304*(1-'[1]Rapport Lottstift'!$Q$6)</f>
        <v>38246.634035635419</v>
      </c>
      <c r="I2304" s="39">
        <f t="shared" si="107"/>
        <v>37864.167695279066</v>
      </c>
      <c r="J2304" s="40">
        <f t="shared" si="108"/>
        <v>37864</v>
      </c>
      <c r="K2304" s="40">
        <v>37864</v>
      </c>
    </row>
    <row r="2305" spans="1:11" s="40" customFormat="1" x14ac:dyDescent="0.25">
      <c r="A2305" s="34" t="s">
        <v>947</v>
      </c>
      <c r="B2305" s="34" t="s">
        <v>6797</v>
      </c>
      <c r="C2305" s="34" t="s">
        <v>6798</v>
      </c>
      <c r="D2305" s="34" t="s">
        <v>6799</v>
      </c>
      <c r="E2305" s="35">
        <v>750170</v>
      </c>
      <c r="F2305" s="36">
        <v>750170</v>
      </c>
      <c r="G2305" s="37">
        <f t="shared" si="106"/>
        <v>52511.9</v>
      </c>
      <c r="H2305" s="38">
        <f>G2305*(1-'[1]Rapport Lottstift'!$Q$6)</f>
        <v>38233.4337485793</v>
      </c>
      <c r="I2305" s="39">
        <f t="shared" si="107"/>
        <v>37851.099411093506</v>
      </c>
      <c r="J2305" s="40">
        <f t="shared" si="108"/>
        <v>37851</v>
      </c>
      <c r="K2305" s="40">
        <v>37851</v>
      </c>
    </row>
    <row r="2306" spans="1:11" s="40" customFormat="1" x14ac:dyDescent="0.25">
      <c r="A2306" s="34" t="s">
        <v>947</v>
      </c>
      <c r="B2306" s="34" t="s">
        <v>6800</v>
      </c>
      <c r="C2306" s="34" t="s">
        <v>6801</v>
      </c>
      <c r="D2306" s="34" t="s">
        <v>6802</v>
      </c>
      <c r="E2306" s="35">
        <v>750031</v>
      </c>
      <c r="F2306" s="36">
        <v>750031</v>
      </c>
      <c r="G2306" s="37">
        <f t="shared" si="106"/>
        <v>52502.170000000006</v>
      </c>
      <c r="H2306" s="38">
        <f>G2306*(1-'[1]Rapport Lottstift'!$Q$6)</f>
        <v>38226.349424638</v>
      </c>
      <c r="I2306" s="39">
        <f t="shared" si="107"/>
        <v>37844.085930391622</v>
      </c>
      <c r="J2306" s="40">
        <f t="shared" si="108"/>
        <v>37844</v>
      </c>
      <c r="K2306" s="40">
        <v>37844</v>
      </c>
    </row>
    <row r="2307" spans="1:11" s="40" customFormat="1" x14ac:dyDescent="0.25">
      <c r="A2307" s="34" t="s">
        <v>947</v>
      </c>
      <c r="B2307" s="34" t="s">
        <v>6803</v>
      </c>
      <c r="C2307" s="34" t="s">
        <v>6804</v>
      </c>
      <c r="D2307" s="34" t="s">
        <v>6805</v>
      </c>
      <c r="E2307" s="35">
        <v>594272</v>
      </c>
      <c r="F2307" s="36">
        <v>594272</v>
      </c>
      <c r="G2307" s="37">
        <f t="shared" si="106"/>
        <v>41599.040000000001</v>
      </c>
      <c r="H2307" s="38">
        <f>G2307*(1-'[1]Rapport Lottstift'!$Q$6)</f>
        <v>30287.880267986882</v>
      </c>
      <c r="I2307" s="39">
        <f t="shared" si="107"/>
        <v>29985.001465307014</v>
      </c>
      <c r="J2307" s="40">
        <f t="shared" si="108"/>
        <v>29985</v>
      </c>
      <c r="K2307" s="40">
        <v>29985</v>
      </c>
    </row>
    <row r="2308" spans="1:11" s="40" customFormat="1" x14ac:dyDescent="0.25">
      <c r="A2308" s="34" t="s">
        <v>947</v>
      </c>
      <c r="B2308" s="34" t="s">
        <v>6806</v>
      </c>
      <c r="C2308" s="34" t="s">
        <v>6807</v>
      </c>
      <c r="D2308" s="34" t="s">
        <v>6808</v>
      </c>
      <c r="E2308" s="35">
        <v>749085</v>
      </c>
      <c r="F2308" s="36">
        <v>749085</v>
      </c>
      <c r="G2308" s="37">
        <f t="shared" si="106"/>
        <v>52435.950000000004</v>
      </c>
      <c r="H2308" s="38">
        <f>G2308*(1-'[1]Rapport Lottstift'!$Q$6)</f>
        <v>38178.135248749655</v>
      </c>
      <c r="I2308" s="39">
        <f t="shared" si="107"/>
        <v>37796.353896262161</v>
      </c>
      <c r="J2308" s="40">
        <f t="shared" si="108"/>
        <v>37796</v>
      </c>
      <c r="K2308" s="40">
        <v>37796</v>
      </c>
    </row>
    <row r="2309" spans="1:11" s="40" customFormat="1" x14ac:dyDescent="0.25">
      <c r="A2309" s="34" t="s">
        <v>947</v>
      </c>
      <c r="B2309" s="34" t="s">
        <v>6809</v>
      </c>
      <c r="C2309" s="34" t="s">
        <v>6810</v>
      </c>
      <c r="D2309" s="34" t="s">
        <v>6811</v>
      </c>
      <c r="E2309" s="35">
        <v>746877</v>
      </c>
      <c r="F2309" s="36">
        <v>746877</v>
      </c>
      <c r="G2309" s="37">
        <f t="shared" si="106"/>
        <v>52281.390000000007</v>
      </c>
      <c r="H2309" s="38">
        <f>G2309*(1-'[1]Rapport Lottstift'!$Q$6)</f>
        <v>38065.601527437335</v>
      </c>
      <c r="I2309" s="39">
        <f t="shared" si="107"/>
        <v>37684.945512162958</v>
      </c>
      <c r="J2309" s="40">
        <f t="shared" si="108"/>
        <v>37684</v>
      </c>
      <c r="K2309" s="40">
        <v>37684</v>
      </c>
    </row>
    <row r="2310" spans="1:11" s="40" customFormat="1" x14ac:dyDescent="0.25">
      <c r="A2310" s="34" t="s">
        <v>947</v>
      </c>
      <c r="B2310" s="34" t="s">
        <v>6812</v>
      </c>
      <c r="C2310" s="34" t="s">
        <v>6813</v>
      </c>
      <c r="D2310" s="34" t="s">
        <v>6814</v>
      </c>
      <c r="E2310" s="35">
        <v>746427</v>
      </c>
      <c r="F2310" s="36">
        <v>746427</v>
      </c>
      <c r="G2310" s="37">
        <f t="shared" ref="G2310:G2373" si="109">F2310*0.07</f>
        <v>52249.890000000007</v>
      </c>
      <c r="H2310" s="38">
        <f>G2310*(1-'[1]Rapport Lottstift'!$Q$6)</f>
        <v>38042.666665756835</v>
      </c>
      <c r="I2310" s="39">
        <f t="shared" ref="I2310:I2373" si="110">H2310*0.99</f>
        <v>37662.239999099264</v>
      </c>
      <c r="J2310" s="40">
        <f t="shared" ref="J2310:J2373" si="111">INT(I2310)</f>
        <v>37662</v>
      </c>
      <c r="K2310" s="40">
        <v>37662</v>
      </c>
    </row>
    <row r="2311" spans="1:11" s="40" customFormat="1" x14ac:dyDescent="0.25">
      <c r="A2311" s="34" t="s">
        <v>947</v>
      </c>
      <c r="B2311" s="34" t="s">
        <v>6815</v>
      </c>
      <c r="C2311" s="34" t="s">
        <v>6816</v>
      </c>
      <c r="D2311" s="34" t="s">
        <v>6817</v>
      </c>
      <c r="E2311" s="35">
        <v>746004</v>
      </c>
      <c r="F2311" s="36">
        <v>746004</v>
      </c>
      <c r="G2311" s="37">
        <f t="shared" si="109"/>
        <v>52220.280000000006</v>
      </c>
      <c r="H2311" s="38">
        <f>G2311*(1-'[1]Rapport Lottstift'!$Q$6)</f>
        <v>38021.107895777168</v>
      </c>
      <c r="I2311" s="39">
        <f t="shared" si="110"/>
        <v>37640.896816819397</v>
      </c>
      <c r="J2311" s="40">
        <f t="shared" si="111"/>
        <v>37640</v>
      </c>
      <c r="K2311" s="40">
        <v>37640</v>
      </c>
    </row>
    <row r="2312" spans="1:11" s="40" customFormat="1" x14ac:dyDescent="0.25">
      <c r="A2312" s="34" t="s">
        <v>947</v>
      </c>
      <c r="B2312" s="34" t="s">
        <v>6818</v>
      </c>
      <c r="C2312" s="34" t="s">
        <v>6819</v>
      </c>
      <c r="D2312" s="34" t="s">
        <v>6820</v>
      </c>
      <c r="E2312" s="35">
        <v>744945</v>
      </c>
      <c r="F2312" s="36">
        <v>744945</v>
      </c>
      <c r="G2312" s="37">
        <f t="shared" si="109"/>
        <v>52146.15</v>
      </c>
      <c r="H2312" s="38">
        <f>G2312*(1-'[1]Rapport Lottstift'!$Q$6)</f>
        <v>37967.134521289052</v>
      </c>
      <c r="I2312" s="39">
        <f t="shared" si="110"/>
        <v>37587.463176076162</v>
      </c>
      <c r="J2312" s="40">
        <f t="shared" si="111"/>
        <v>37587</v>
      </c>
      <c r="K2312" s="40">
        <v>37587</v>
      </c>
    </row>
    <row r="2313" spans="1:11" s="40" customFormat="1" x14ac:dyDescent="0.25">
      <c r="A2313" s="34" t="s">
        <v>947</v>
      </c>
      <c r="B2313" s="34" t="s">
        <v>6821</v>
      </c>
      <c r="C2313" s="34" t="s">
        <v>6822</v>
      </c>
      <c r="D2313" s="34" t="s">
        <v>6823</v>
      </c>
      <c r="E2313" s="35">
        <v>744551</v>
      </c>
      <c r="F2313" s="36">
        <v>744551</v>
      </c>
      <c r="G2313" s="37">
        <f t="shared" si="109"/>
        <v>52118.570000000007</v>
      </c>
      <c r="H2313" s="38">
        <f>G2313*(1-'[1]Rapport Lottstift'!$Q$6)</f>
        <v>37947.053775728797</v>
      </c>
      <c r="I2313" s="39">
        <f t="shared" si="110"/>
        <v>37567.583237971507</v>
      </c>
      <c r="J2313" s="40">
        <f t="shared" si="111"/>
        <v>37567</v>
      </c>
      <c r="K2313" s="40">
        <v>37567</v>
      </c>
    </row>
    <row r="2314" spans="1:11" s="40" customFormat="1" x14ac:dyDescent="0.25">
      <c r="A2314" s="34" t="s">
        <v>947</v>
      </c>
      <c r="B2314" s="34" t="s">
        <v>6824</v>
      </c>
      <c r="C2314" s="34" t="s">
        <v>6825</v>
      </c>
      <c r="D2314" s="34" t="s">
        <v>6826</v>
      </c>
      <c r="E2314" s="35">
        <v>744492</v>
      </c>
      <c r="F2314" s="36">
        <v>744492</v>
      </c>
      <c r="G2314" s="37">
        <f t="shared" si="109"/>
        <v>52114.44</v>
      </c>
      <c r="H2314" s="38">
        <f>G2314*(1-'[1]Rapport Lottstift'!$Q$6)</f>
        <v>37944.046760530684</v>
      </c>
      <c r="I2314" s="39">
        <f t="shared" si="110"/>
        <v>37564.606292925375</v>
      </c>
      <c r="J2314" s="40">
        <f t="shared" si="111"/>
        <v>37564</v>
      </c>
      <c r="K2314" s="40">
        <v>37564</v>
      </c>
    </row>
    <row r="2315" spans="1:11" s="40" customFormat="1" x14ac:dyDescent="0.25">
      <c r="A2315" s="34" t="s">
        <v>947</v>
      </c>
      <c r="B2315" s="34" t="s">
        <v>6827</v>
      </c>
      <c r="C2315" s="34" t="s">
        <v>6828</v>
      </c>
      <c r="D2315" s="34" t="s">
        <v>6829</v>
      </c>
      <c r="E2315" s="35">
        <v>744387</v>
      </c>
      <c r="F2315" s="36">
        <v>744387</v>
      </c>
      <c r="G2315" s="37">
        <f t="shared" si="109"/>
        <v>52107.090000000004</v>
      </c>
      <c r="H2315" s="38">
        <f>G2315*(1-'[1]Rapport Lottstift'!$Q$6)</f>
        <v>37938.695292805234</v>
      </c>
      <c r="I2315" s="39">
        <f t="shared" si="110"/>
        <v>37559.308339877185</v>
      </c>
      <c r="J2315" s="40">
        <f t="shared" si="111"/>
        <v>37559</v>
      </c>
      <c r="K2315" s="40">
        <v>37559</v>
      </c>
    </row>
    <row r="2316" spans="1:11" s="40" customFormat="1" x14ac:dyDescent="0.25">
      <c r="A2316" s="34" t="s">
        <v>947</v>
      </c>
      <c r="B2316" s="34" t="s">
        <v>6830</v>
      </c>
      <c r="C2316" s="34" t="s">
        <v>6831</v>
      </c>
      <c r="D2316" s="34" t="s">
        <v>6832</v>
      </c>
      <c r="E2316" s="35">
        <v>743690</v>
      </c>
      <c r="F2316" s="36">
        <v>743690</v>
      </c>
      <c r="G2316" s="37">
        <f t="shared" si="109"/>
        <v>52058.3</v>
      </c>
      <c r="H2316" s="38">
        <f>G2316*(1-'[1]Rapport Lottstift'!$Q$6)</f>
        <v>37903.171740380101</v>
      </c>
      <c r="I2316" s="39">
        <f t="shared" si="110"/>
        <v>37524.140022976302</v>
      </c>
      <c r="J2316" s="40">
        <f t="shared" si="111"/>
        <v>37524</v>
      </c>
      <c r="K2316" s="40">
        <v>37524</v>
      </c>
    </row>
    <row r="2317" spans="1:11" s="40" customFormat="1" x14ac:dyDescent="0.25">
      <c r="A2317" s="34" t="s">
        <v>947</v>
      </c>
      <c r="B2317" s="34" t="s">
        <v>6833</v>
      </c>
      <c r="C2317" s="34" t="s">
        <v>6834</v>
      </c>
      <c r="D2317" s="34" t="s">
        <v>6835</v>
      </c>
      <c r="E2317" s="35">
        <v>743502</v>
      </c>
      <c r="F2317" s="36">
        <v>743502</v>
      </c>
      <c r="G2317" s="37">
        <f t="shared" si="109"/>
        <v>52045.140000000007</v>
      </c>
      <c r="H2317" s="38">
        <f>G2317*(1-'[1]Rapport Lottstift'!$Q$6)</f>
        <v>37893.590064833588</v>
      </c>
      <c r="I2317" s="39">
        <f t="shared" si="110"/>
        <v>37514.654164185253</v>
      </c>
      <c r="J2317" s="40">
        <f t="shared" si="111"/>
        <v>37514</v>
      </c>
      <c r="K2317" s="40">
        <v>37514</v>
      </c>
    </row>
    <row r="2318" spans="1:11" s="40" customFormat="1" x14ac:dyDescent="0.25">
      <c r="A2318" s="34" t="s">
        <v>947</v>
      </c>
      <c r="B2318" s="34" t="s">
        <v>6836</v>
      </c>
      <c r="C2318" s="34" t="s">
        <v>6837</v>
      </c>
      <c r="D2318" s="34" t="s">
        <v>6838</v>
      </c>
      <c r="E2318" s="35">
        <v>743081</v>
      </c>
      <c r="F2318" s="36">
        <v>743081</v>
      </c>
      <c r="G2318" s="37">
        <f t="shared" si="109"/>
        <v>52015.670000000006</v>
      </c>
      <c r="H2318" s="38">
        <f>G2318*(1-'[1]Rapport Lottstift'!$Q$6)</f>
        <v>37872.133227572493</v>
      </c>
      <c r="I2318" s="39">
        <f t="shared" si="110"/>
        <v>37493.411895296769</v>
      </c>
      <c r="J2318" s="40">
        <f t="shared" si="111"/>
        <v>37493</v>
      </c>
      <c r="K2318" s="40">
        <v>37493</v>
      </c>
    </row>
    <row r="2319" spans="1:11" s="40" customFormat="1" x14ac:dyDescent="0.25">
      <c r="A2319" s="34" t="s">
        <v>947</v>
      </c>
      <c r="B2319" s="34" t="s">
        <v>6839</v>
      </c>
      <c r="C2319" s="34" t="s">
        <v>6840</v>
      </c>
      <c r="D2319" s="34" t="s">
        <v>6841</v>
      </c>
      <c r="E2319" s="35">
        <v>741471</v>
      </c>
      <c r="F2319" s="36">
        <v>741471</v>
      </c>
      <c r="G2319" s="37">
        <f t="shared" si="109"/>
        <v>51902.970000000008</v>
      </c>
      <c r="H2319" s="38">
        <f>G2319*(1-'[1]Rapport Lottstift'!$Q$6)</f>
        <v>37790.077389115599</v>
      </c>
      <c r="I2319" s="39">
        <f t="shared" si="110"/>
        <v>37412.176615224445</v>
      </c>
      <c r="J2319" s="40">
        <f t="shared" si="111"/>
        <v>37412</v>
      </c>
      <c r="K2319" s="40">
        <v>37412</v>
      </c>
    </row>
    <row r="2320" spans="1:11" s="40" customFormat="1" x14ac:dyDescent="0.25">
      <c r="A2320" s="34" t="s">
        <v>947</v>
      </c>
      <c r="B2320" s="34" t="s">
        <v>6842</v>
      </c>
      <c r="C2320" s="34" t="s">
        <v>6843</v>
      </c>
      <c r="D2320" s="34" t="s">
        <v>6844</v>
      </c>
      <c r="E2320" s="35">
        <v>741399</v>
      </c>
      <c r="F2320" s="36">
        <v>741399</v>
      </c>
      <c r="G2320" s="37">
        <f t="shared" si="109"/>
        <v>51897.930000000008</v>
      </c>
      <c r="H2320" s="38">
        <f>G2320*(1-'[1]Rapport Lottstift'!$Q$6)</f>
        <v>37786.407811246718</v>
      </c>
      <c r="I2320" s="39">
        <f t="shared" si="110"/>
        <v>37408.543733134247</v>
      </c>
      <c r="J2320" s="40">
        <f t="shared" si="111"/>
        <v>37408</v>
      </c>
      <c r="K2320" s="40">
        <v>37408</v>
      </c>
    </row>
    <row r="2321" spans="1:11" s="40" customFormat="1" x14ac:dyDescent="0.25">
      <c r="A2321" s="34" t="s">
        <v>947</v>
      </c>
      <c r="B2321" s="34" t="s">
        <v>6845</v>
      </c>
      <c r="C2321" s="34" t="s">
        <v>6846</v>
      </c>
      <c r="D2321" s="34" t="s">
        <v>6847</v>
      </c>
      <c r="E2321" s="35">
        <v>740800</v>
      </c>
      <c r="F2321" s="36">
        <v>740800</v>
      </c>
      <c r="G2321" s="37">
        <f t="shared" si="109"/>
        <v>51856.000000000007</v>
      </c>
      <c r="H2321" s="38">
        <f>G2321*(1-'[1]Rapport Lottstift'!$Q$6)</f>
        <v>37755.878962032009</v>
      </c>
      <c r="I2321" s="39">
        <f t="shared" si="110"/>
        <v>37378.320172411688</v>
      </c>
      <c r="J2321" s="40">
        <f t="shared" si="111"/>
        <v>37378</v>
      </c>
      <c r="K2321" s="40">
        <v>37378</v>
      </c>
    </row>
    <row r="2322" spans="1:11" s="40" customFormat="1" x14ac:dyDescent="0.25">
      <c r="A2322" s="34" t="s">
        <v>947</v>
      </c>
      <c r="B2322" s="34" t="s">
        <v>6848</v>
      </c>
      <c r="C2322" s="34" t="s">
        <v>6849</v>
      </c>
      <c r="D2322" s="34" t="s">
        <v>6850</v>
      </c>
      <c r="E2322" s="35">
        <v>740456</v>
      </c>
      <c r="F2322" s="36">
        <v>740456</v>
      </c>
      <c r="G2322" s="37">
        <f t="shared" si="109"/>
        <v>51831.920000000006</v>
      </c>
      <c r="H2322" s="38">
        <f>G2322*(1-'[1]Rapport Lottstift'!$Q$6)</f>
        <v>37738.346534436248</v>
      </c>
      <c r="I2322" s="39">
        <f t="shared" si="110"/>
        <v>37360.963069091886</v>
      </c>
      <c r="J2322" s="40">
        <f t="shared" si="111"/>
        <v>37360</v>
      </c>
      <c r="K2322" s="40">
        <v>37360</v>
      </c>
    </row>
    <row r="2323" spans="1:11" s="40" customFormat="1" x14ac:dyDescent="0.25">
      <c r="A2323" s="34" t="s">
        <v>947</v>
      </c>
      <c r="B2323" s="34" t="s">
        <v>6851</v>
      </c>
      <c r="C2323" s="34" t="s">
        <v>6852</v>
      </c>
      <c r="D2323" s="34" t="s">
        <v>6853</v>
      </c>
      <c r="E2323" s="35">
        <v>739723</v>
      </c>
      <c r="F2323" s="36">
        <v>739723</v>
      </c>
      <c r="G2323" s="37">
        <f t="shared" si="109"/>
        <v>51780.610000000008</v>
      </c>
      <c r="H2323" s="38">
        <f>G2323*(1-'[1]Rapport Lottstift'!$Q$6)</f>
        <v>37700.988193076679</v>
      </c>
      <c r="I2323" s="39">
        <f t="shared" si="110"/>
        <v>37323.978311145911</v>
      </c>
      <c r="J2323" s="40">
        <f t="shared" si="111"/>
        <v>37323</v>
      </c>
      <c r="K2323" s="40">
        <v>37323</v>
      </c>
    </row>
    <row r="2324" spans="1:11" s="40" customFormat="1" x14ac:dyDescent="0.25">
      <c r="A2324" s="34" t="s">
        <v>947</v>
      </c>
      <c r="B2324" s="34" t="s">
        <v>6854</v>
      </c>
      <c r="C2324" s="34" t="s">
        <v>6855</v>
      </c>
      <c r="D2324" s="34" t="s">
        <v>6856</v>
      </c>
      <c r="E2324" s="35">
        <v>738941</v>
      </c>
      <c r="F2324" s="36">
        <v>738941</v>
      </c>
      <c r="G2324" s="37">
        <f t="shared" si="109"/>
        <v>51725.87</v>
      </c>
      <c r="H2324" s="38">
        <f>G2324*(1-'[1]Rapport Lottstift'!$Q$6)</f>
        <v>37661.132500111897</v>
      </c>
      <c r="I2324" s="39">
        <f t="shared" si="110"/>
        <v>37284.521175110778</v>
      </c>
      <c r="J2324" s="40">
        <f t="shared" si="111"/>
        <v>37284</v>
      </c>
      <c r="K2324" s="40">
        <v>37284</v>
      </c>
    </row>
    <row r="2325" spans="1:11" s="40" customFormat="1" x14ac:dyDescent="0.25">
      <c r="A2325" s="34" t="s">
        <v>947</v>
      </c>
      <c r="B2325" s="34" t="s">
        <v>6857</v>
      </c>
      <c r="C2325" s="34" t="s">
        <v>6858</v>
      </c>
      <c r="D2325" s="34" t="s">
        <v>6859</v>
      </c>
      <c r="E2325" s="35">
        <v>738433</v>
      </c>
      <c r="F2325" s="36">
        <v>738433</v>
      </c>
      <c r="G2325" s="37">
        <f t="shared" si="109"/>
        <v>51690.310000000005</v>
      </c>
      <c r="H2325" s="38">
        <f>G2325*(1-'[1]Rapport Lottstift'!$Q$6)</f>
        <v>37635.241589592573</v>
      </c>
      <c r="I2325" s="39">
        <f t="shared" si="110"/>
        <v>37258.889173696647</v>
      </c>
      <c r="J2325" s="40">
        <f t="shared" si="111"/>
        <v>37258</v>
      </c>
      <c r="K2325" s="40">
        <v>37258</v>
      </c>
    </row>
    <row r="2326" spans="1:11" s="40" customFormat="1" x14ac:dyDescent="0.25">
      <c r="A2326" s="34" t="s">
        <v>947</v>
      </c>
      <c r="B2326" s="34" t="s">
        <v>6860</v>
      </c>
      <c r="C2326" s="34" t="s">
        <v>6861</v>
      </c>
      <c r="D2326" s="34" t="s">
        <v>6862</v>
      </c>
      <c r="E2326" s="35">
        <v>738261</v>
      </c>
      <c r="F2326" s="36">
        <v>738261</v>
      </c>
      <c r="G2326" s="37">
        <f t="shared" si="109"/>
        <v>51678.270000000004</v>
      </c>
      <c r="H2326" s="38">
        <f>G2326*(1-'[1]Rapport Lottstift'!$Q$6)</f>
        <v>37626.475375794696</v>
      </c>
      <c r="I2326" s="39">
        <f t="shared" si="110"/>
        <v>37250.21062203675</v>
      </c>
      <c r="J2326" s="40">
        <f t="shared" si="111"/>
        <v>37250</v>
      </c>
      <c r="K2326" s="40">
        <v>37250</v>
      </c>
    </row>
    <row r="2327" spans="1:11" s="40" customFormat="1" x14ac:dyDescent="0.25">
      <c r="A2327" s="34" t="s">
        <v>947</v>
      </c>
      <c r="B2327" s="34" t="s">
        <v>6863</v>
      </c>
      <c r="C2327" s="34" t="s">
        <v>6864</v>
      </c>
      <c r="D2327" s="34" t="s">
        <v>6865</v>
      </c>
      <c r="E2327" s="35">
        <v>737775</v>
      </c>
      <c r="F2327" s="36">
        <v>737775</v>
      </c>
      <c r="G2327" s="37">
        <f t="shared" si="109"/>
        <v>51644.250000000007</v>
      </c>
      <c r="H2327" s="38">
        <f>G2327*(1-'[1]Rapport Lottstift'!$Q$6)</f>
        <v>37601.70572517976</v>
      </c>
      <c r="I2327" s="39">
        <f t="shared" si="110"/>
        <v>37225.688667927963</v>
      </c>
      <c r="J2327" s="40">
        <f t="shared" si="111"/>
        <v>37225</v>
      </c>
      <c r="K2327" s="40">
        <v>37225</v>
      </c>
    </row>
    <row r="2328" spans="1:11" s="40" customFormat="1" x14ac:dyDescent="0.25">
      <c r="A2328" s="34" t="s">
        <v>947</v>
      </c>
      <c r="B2328" s="34" t="s">
        <v>6866</v>
      </c>
      <c r="C2328" s="34" t="s">
        <v>6867</v>
      </c>
      <c r="D2328" s="34" t="s">
        <v>6868</v>
      </c>
      <c r="E2328" s="35">
        <v>737760</v>
      </c>
      <c r="F2328" s="36">
        <v>737760</v>
      </c>
      <c r="G2328" s="37">
        <f t="shared" si="109"/>
        <v>51643.200000000004</v>
      </c>
      <c r="H2328" s="38">
        <f>G2328*(1-'[1]Rapport Lottstift'!$Q$6)</f>
        <v>37600.941229790405</v>
      </c>
      <c r="I2328" s="39">
        <f t="shared" si="110"/>
        <v>37224.931817492499</v>
      </c>
      <c r="J2328" s="40">
        <f t="shared" si="111"/>
        <v>37224</v>
      </c>
      <c r="K2328" s="40">
        <v>37224</v>
      </c>
    </row>
    <row r="2329" spans="1:11" s="40" customFormat="1" x14ac:dyDescent="0.25">
      <c r="A2329" s="34" t="s">
        <v>947</v>
      </c>
      <c r="B2329" s="34" t="s">
        <v>6869</v>
      </c>
      <c r="C2329" s="34" t="s">
        <v>6870</v>
      </c>
      <c r="D2329" s="34" t="s">
        <v>6871</v>
      </c>
      <c r="E2329" s="35">
        <v>737390</v>
      </c>
      <c r="F2329" s="36">
        <v>737390</v>
      </c>
      <c r="G2329" s="37">
        <f t="shared" si="109"/>
        <v>51617.3</v>
      </c>
      <c r="H2329" s="38">
        <f>G2329*(1-'[1]Rapport Lottstift'!$Q$6)</f>
        <v>37582.083676853101</v>
      </c>
      <c r="I2329" s="39">
        <f t="shared" si="110"/>
        <v>37206.262840084572</v>
      </c>
      <c r="J2329" s="40">
        <f t="shared" si="111"/>
        <v>37206</v>
      </c>
      <c r="K2329" s="40">
        <v>37206</v>
      </c>
    </row>
    <row r="2330" spans="1:11" s="40" customFormat="1" x14ac:dyDescent="0.25">
      <c r="A2330" s="34" t="s">
        <v>947</v>
      </c>
      <c r="B2330" s="34" t="s">
        <v>6872</v>
      </c>
      <c r="C2330" s="34" t="s">
        <v>6873</v>
      </c>
      <c r="D2330" s="34" t="s">
        <v>6874</v>
      </c>
      <c r="E2330" s="35">
        <v>737192</v>
      </c>
      <c r="F2330" s="36">
        <v>737192</v>
      </c>
      <c r="G2330" s="37">
        <f t="shared" si="109"/>
        <v>51603.44</v>
      </c>
      <c r="H2330" s="38">
        <f>G2330*(1-'[1]Rapport Lottstift'!$Q$6)</f>
        <v>37571.992337713687</v>
      </c>
      <c r="I2330" s="39">
        <f t="shared" si="110"/>
        <v>37196.272414336549</v>
      </c>
      <c r="J2330" s="40">
        <f t="shared" si="111"/>
        <v>37196</v>
      </c>
      <c r="K2330" s="40">
        <v>37196</v>
      </c>
    </row>
    <row r="2331" spans="1:11" s="40" customFormat="1" x14ac:dyDescent="0.25">
      <c r="A2331" s="34" t="s">
        <v>947</v>
      </c>
      <c r="B2331" s="34" t="s">
        <v>6875</v>
      </c>
      <c r="C2331" s="34" t="s">
        <v>6876</v>
      </c>
      <c r="D2331" s="34" t="s">
        <v>6877</v>
      </c>
      <c r="E2331" s="35">
        <v>736734</v>
      </c>
      <c r="F2331" s="36">
        <v>736734</v>
      </c>
      <c r="G2331" s="37">
        <f t="shared" si="109"/>
        <v>51571.380000000005</v>
      </c>
      <c r="H2331" s="38">
        <f>G2331*(1-'[1]Rapport Lottstift'!$Q$6)</f>
        <v>37548.649745158866</v>
      </c>
      <c r="I2331" s="39">
        <f t="shared" si="110"/>
        <v>37173.163247707278</v>
      </c>
      <c r="J2331" s="40">
        <f t="shared" si="111"/>
        <v>37173</v>
      </c>
      <c r="K2331" s="40">
        <v>37173</v>
      </c>
    </row>
    <row r="2332" spans="1:11" s="40" customFormat="1" x14ac:dyDescent="0.25">
      <c r="A2332" s="34" t="s">
        <v>947</v>
      </c>
      <c r="B2332" s="34" t="s">
        <v>6878</v>
      </c>
      <c r="C2332" s="34" t="s">
        <v>6879</v>
      </c>
      <c r="D2332" s="34" t="s">
        <v>6880</v>
      </c>
      <c r="E2332" s="35">
        <v>736254</v>
      </c>
      <c r="F2332" s="36">
        <v>736254</v>
      </c>
      <c r="G2332" s="37">
        <f t="shared" si="109"/>
        <v>51537.780000000006</v>
      </c>
      <c r="H2332" s="38">
        <f>G2332*(1-'[1]Rapport Lottstift'!$Q$6)</f>
        <v>37524.185892699665</v>
      </c>
      <c r="I2332" s="39">
        <f t="shared" si="110"/>
        <v>37148.94403377267</v>
      </c>
      <c r="J2332" s="40">
        <f t="shared" si="111"/>
        <v>37148</v>
      </c>
      <c r="K2332" s="40">
        <v>37148</v>
      </c>
    </row>
    <row r="2333" spans="1:11" s="40" customFormat="1" x14ac:dyDescent="0.25">
      <c r="A2333" s="34" t="s">
        <v>947</v>
      </c>
      <c r="B2333" s="34" t="s">
        <v>6881</v>
      </c>
      <c r="C2333" s="34" t="s">
        <v>6882</v>
      </c>
      <c r="D2333" s="34" t="s">
        <v>6883</v>
      </c>
      <c r="E2333" s="35">
        <v>735132</v>
      </c>
      <c r="F2333" s="36">
        <v>735132</v>
      </c>
      <c r="G2333" s="37">
        <f t="shared" si="109"/>
        <v>51459.240000000005</v>
      </c>
      <c r="H2333" s="38">
        <f>G2333*(1-'[1]Rapport Lottstift'!$Q$6)</f>
        <v>37467.001637576286</v>
      </c>
      <c r="I2333" s="39">
        <f t="shared" si="110"/>
        <v>37092.331621200523</v>
      </c>
      <c r="J2333" s="40">
        <f t="shared" si="111"/>
        <v>37092</v>
      </c>
      <c r="K2333" s="40">
        <v>37092</v>
      </c>
    </row>
    <row r="2334" spans="1:11" s="40" customFormat="1" x14ac:dyDescent="0.25">
      <c r="A2334" s="34" t="s">
        <v>947</v>
      </c>
      <c r="B2334" s="34" t="s">
        <v>6884</v>
      </c>
      <c r="C2334" s="34" t="s">
        <v>6885</v>
      </c>
      <c r="D2334" s="34" t="s">
        <v>6886</v>
      </c>
      <c r="E2334" s="35">
        <v>734661</v>
      </c>
      <c r="F2334" s="36">
        <v>734661</v>
      </c>
      <c r="G2334" s="37">
        <f t="shared" si="109"/>
        <v>51426.270000000004</v>
      </c>
      <c r="H2334" s="38">
        <f>G2334*(1-'[1]Rapport Lottstift'!$Q$6)</f>
        <v>37442.996482350696</v>
      </c>
      <c r="I2334" s="39">
        <f t="shared" si="110"/>
        <v>37068.566517527186</v>
      </c>
      <c r="J2334" s="40">
        <f t="shared" si="111"/>
        <v>37068</v>
      </c>
      <c r="K2334" s="40">
        <v>37068</v>
      </c>
    </row>
    <row r="2335" spans="1:11" s="40" customFormat="1" x14ac:dyDescent="0.25">
      <c r="A2335" s="34" t="s">
        <v>947</v>
      </c>
      <c r="B2335" s="34" t="s">
        <v>6887</v>
      </c>
      <c r="C2335" s="34" t="s">
        <v>6888</v>
      </c>
      <c r="D2335" s="34" t="s">
        <v>6889</v>
      </c>
      <c r="E2335" s="35">
        <v>734474</v>
      </c>
      <c r="F2335" s="36">
        <v>734474</v>
      </c>
      <c r="G2335" s="37">
        <f t="shared" si="109"/>
        <v>51413.180000000008</v>
      </c>
      <c r="H2335" s="38">
        <f>G2335*(1-'[1]Rapport Lottstift'!$Q$6)</f>
        <v>37433.465773163465</v>
      </c>
      <c r="I2335" s="39">
        <f t="shared" si="110"/>
        <v>37059.131115431832</v>
      </c>
      <c r="J2335" s="40">
        <f t="shared" si="111"/>
        <v>37059</v>
      </c>
      <c r="K2335" s="40">
        <v>37059</v>
      </c>
    </row>
    <row r="2336" spans="1:11" s="40" customFormat="1" x14ac:dyDescent="0.25">
      <c r="A2336" s="34" t="s">
        <v>947</v>
      </c>
      <c r="B2336" s="34" t="s">
        <v>6890</v>
      </c>
      <c r="C2336" s="34" t="s">
        <v>6891</v>
      </c>
      <c r="D2336" s="34" t="s">
        <v>6892</v>
      </c>
      <c r="E2336" s="35">
        <v>734418</v>
      </c>
      <c r="F2336" s="36">
        <v>734418</v>
      </c>
      <c r="G2336" s="37">
        <f t="shared" si="109"/>
        <v>51409.26</v>
      </c>
      <c r="H2336" s="38">
        <f>G2336*(1-'[1]Rapport Lottstift'!$Q$6)</f>
        <v>37430.61165704322</v>
      </c>
      <c r="I2336" s="39">
        <f t="shared" si="110"/>
        <v>37056.305540472786</v>
      </c>
      <c r="J2336" s="40">
        <f t="shared" si="111"/>
        <v>37056</v>
      </c>
      <c r="K2336" s="40">
        <v>37056</v>
      </c>
    </row>
    <row r="2337" spans="1:11" s="40" customFormat="1" x14ac:dyDescent="0.25">
      <c r="A2337" s="34" t="s">
        <v>947</v>
      </c>
      <c r="B2337" s="34" t="s">
        <v>6893</v>
      </c>
      <c r="C2337" s="34" t="s">
        <v>6894</v>
      </c>
      <c r="D2337" s="34" t="s">
        <v>6895</v>
      </c>
      <c r="E2337" s="35">
        <v>734259</v>
      </c>
      <c r="F2337" s="36">
        <v>734259</v>
      </c>
      <c r="G2337" s="37">
        <f t="shared" si="109"/>
        <v>51398.130000000005</v>
      </c>
      <c r="H2337" s="38">
        <f>G2337*(1-'[1]Rapport Lottstift'!$Q$6)</f>
        <v>37422.508005916112</v>
      </c>
      <c r="I2337" s="39">
        <f t="shared" si="110"/>
        <v>37048.282925856947</v>
      </c>
      <c r="J2337" s="40">
        <f t="shared" si="111"/>
        <v>37048</v>
      </c>
      <c r="K2337" s="40">
        <v>37048</v>
      </c>
    </row>
    <row r="2338" spans="1:11" s="40" customFormat="1" x14ac:dyDescent="0.25">
      <c r="A2338" s="34" t="s">
        <v>947</v>
      </c>
      <c r="B2338" s="34" t="s">
        <v>6896</v>
      </c>
      <c r="C2338" s="34" t="s">
        <v>6897</v>
      </c>
      <c r="D2338" s="34" t="s">
        <v>6898</v>
      </c>
      <c r="E2338" s="35">
        <v>733364</v>
      </c>
      <c r="F2338" s="36">
        <v>733364</v>
      </c>
      <c r="G2338" s="37">
        <f t="shared" si="109"/>
        <v>51335.48</v>
      </c>
      <c r="H2338" s="38">
        <f>G2338*(1-'[1]Rapport Lottstift'!$Q$6)</f>
        <v>37376.893114351566</v>
      </c>
      <c r="I2338" s="39">
        <f t="shared" si="110"/>
        <v>37003.124183208049</v>
      </c>
      <c r="J2338" s="40">
        <f t="shared" si="111"/>
        <v>37003</v>
      </c>
      <c r="K2338" s="40">
        <v>37003</v>
      </c>
    </row>
    <row r="2339" spans="1:11" s="40" customFormat="1" x14ac:dyDescent="0.25">
      <c r="A2339" s="34" t="s">
        <v>947</v>
      </c>
      <c r="B2339" s="34" t="s">
        <v>6899</v>
      </c>
      <c r="C2339" s="34" t="s">
        <v>6900</v>
      </c>
      <c r="D2339" s="34" t="s">
        <v>6901</v>
      </c>
      <c r="E2339" s="35">
        <v>731477</v>
      </c>
      <c r="F2339" s="36">
        <v>731477</v>
      </c>
      <c r="G2339" s="37">
        <f t="shared" si="109"/>
        <v>51203.390000000007</v>
      </c>
      <c r="H2339" s="38">
        <f>G2339*(1-'[1]Rapport Lottstift'!$Q$6)</f>
        <v>37280.719594371338</v>
      </c>
      <c r="I2339" s="39">
        <f t="shared" si="110"/>
        <v>36907.912398427623</v>
      </c>
      <c r="J2339" s="40">
        <f t="shared" si="111"/>
        <v>36907</v>
      </c>
      <c r="K2339" s="40">
        <v>36907</v>
      </c>
    </row>
    <row r="2340" spans="1:11" s="40" customFormat="1" x14ac:dyDescent="0.25">
      <c r="A2340" s="34" t="s">
        <v>947</v>
      </c>
      <c r="B2340" s="34" t="s">
        <v>6902</v>
      </c>
      <c r="C2340" s="34" t="s">
        <v>6903</v>
      </c>
      <c r="D2340" s="34" t="s">
        <v>6904</v>
      </c>
      <c r="E2340" s="35">
        <v>731400</v>
      </c>
      <c r="F2340" s="36">
        <v>731400</v>
      </c>
      <c r="G2340" s="37">
        <f t="shared" si="109"/>
        <v>51198.000000000007</v>
      </c>
      <c r="H2340" s="38">
        <f>G2340*(1-'[1]Rapport Lottstift'!$Q$6)</f>
        <v>37276.79518470601</v>
      </c>
      <c r="I2340" s="39">
        <f t="shared" si="110"/>
        <v>36904.027232858949</v>
      </c>
      <c r="J2340" s="40">
        <f t="shared" si="111"/>
        <v>36904</v>
      </c>
      <c r="K2340" s="40">
        <v>36904</v>
      </c>
    </row>
    <row r="2341" spans="1:11" s="40" customFormat="1" x14ac:dyDescent="0.25">
      <c r="A2341" s="34" t="s">
        <v>947</v>
      </c>
      <c r="B2341" s="34" t="s">
        <v>6905</v>
      </c>
      <c r="C2341" s="34" t="s">
        <v>6906</v>
      </c>
      <c r="D2341" s="34" t="s">
        <v>6907</v>
      </c>
      <c r="E2341" s="35">
        <v>731387</v>
      </c>
      <c r="F2341" s="36">
        <v>731387</v>
      </c>
      <c r="G2341" s="37">
        <f t="shared" si="109"/>
        <v>51197.090000000004</v>
      </c>
      <c r="H2341" s="38">
        <f>G2341*(1-'[1]Rapport Lottstift'!$Q$6)</f>
        <v>37276.132622035235</v>
      </c>
      <c r="I2341" s="39">
        <f t="shared" si="110"/>
        <v>36903.371295814883</v>
      </c>
      <c r="J2341" s="40">
        <f t="shared" si="111"/>
        <v>36903</v>
      </c>
      <c r="K2341" s="40">
        <v>36903</v>
      </c>
    </row>
    <row r="2342" spans="1:11" s="40" customFormat="1" x14ac:dyDescent="0.25">
      <c r="A2342" s="34" t="s">
        <v>947</v>
      </c>
      <c r="B2342" s="34" t="s">
        <v>6908</v>
      </c>
      <c r="C2342" s="34" t="s">
        <v>6909</v>
      </c>
      <c r="D2342" s="34" t="s">
        <v>6910</v>
      </c>
      <c r="E2342" s="35">
        <v>777538</v>
      </c>
      <c r="F2342" s="35">
        <v>777538</v>
      </c>
      <c r="G2342" s="37">
        <f t="shared" si="109"/>
        <v>54427.66</v>
      </c>
      <c r="H2342" s="38">
        <f>G2342*(1-'[1]Rapport Lottstift'!$Q$6)</f>
        <v>39628.281069628021</v>
      </c>
      <c r="I2342" s="39">
        <f t="shared" si="110"/>
        <v>39231.998258931744</v>
      </c>
      <c r="J2342" s="40">
        <f t="shared" si="111"/>
        <v>39231</v>
      </c>
      <c r="K2342" s="40">
        <v>39231</v>
      </c>
    </row>
    <row r="2343" spans="1:11" s="40" customFormat="1" x14ac:dyDescent="0.25">
      <c r="A2343" s="34" t="s">
        <v>947</v>
      </c>
      <c r="B2343" s="34" t="s">
        <v>6911</v>
      </c>
      <c r="C2343" s="34" t="s">
        <v>6912</v>
      </c>
      <c r="D2343" s="34" t="s">
        <v>6913</v>
      </c>
      <c r="E2343" s="35">
        <v>729130</v>
      </c>
      <c r="F2343" s="36">
        <v>729130</v>
      </c>
      <c r="G2343" s="37">
        <f t="shared" si="109"/>
        <v>51039.100000000006</v>
      </c>
      <c r="H2343" s="38">
        <f>G2343*(1-'[1]Rapport Lottstift'!$Q$6)</f>
        <v>37161.10154911771</v>
      </c>
      <c r="I2343" s="39">
        <f t="shared" si="110"/>
        <v>36789.490533626529</v>
      </c>
      <c r="J2343" s="40">
        <f t="shared" si="111"/>
        <v>36789</v>
      </c>
      <c r="K2343" s="40">
        <v>36789</v>
      </c>
    </row>
    <row r="2344" spans="1:11" s="40" customFormat="1" x14ac:dyDescent="0.25">
      <c r="A2344" s="34" t="s">
        <v>947</v>
      </c>
      <c r="B2344" s="34" t="s">
        <v>6914</v>
      </c>
      <c r="C2344" s="34" t="s">
        <v>6915</v>
      </c>
      <c r="D2344" s="34" t="s">
        <v>6916</v>
      </c>
      <c r="E2344" s="35">
        <v>728731</v>
      </c>
      <c r="F2344" s="36">
        <v>728731</v>
      </c>
      <c r="G2344" s="37">
        <f t="shared" si="109"/>
        <v>51011.170000000006</v>
      </c>
      <c r="H2344" s="38">
        <f>G2344*(1-'[1]Rapport Lottstift'!$Q$6)</f>
        <v>37140.765971760993</v>
      </c>
      <c r="I2344" s="39">
        <f t="shared" si="110"/>
        <v>36769.358312043383</v>
      </c>
      <c r="J2344" s="40">
        <f t="shared" si="111"/>
        <v>36769</v>
      </c>
      <c r="K2344" s="40">
        <v>36769</v>
      </c>
    </row>
    <row r="2345" spans="1:11" s="40" customFormat="1" x14ac:dyDescent="0.25">
      <c r="A2345" s="34" t="s">
        <v>947</v>
      </c>
      <c r="B2345" s="34" t="s">
        <v>6917</v>
      </c>
      <c r="C2345" s="34" t="s">
        <v>6918</v>
      </c>
      <c r="D2345" s="34" t="s">
        <v>6919</v>
      </c>
      <c r="E2345" s="35">
        <v>727616</v>
      </c>
      <c r="F2345" s="36">
        <v>727616</v>
      </c>
      <c r="G2345" s="37">
        <f t="shared" si="109"/>
        <v>50933.120000000003</v>
      </c>
      <c r="H2345" s="38">
        <f>G2345*(1-'[1]Rapport Lottstift'!$Q$6)</f>
        <v>37083.938481152647</v>
      </c>
      <c r="I2345" s="39">
        <f t="shared" si="110"/>
        <v>36713.099096341117</v>
      </c>
      <c r="J2345" s="40">
        <f t="shared" si="111"/>
        <v>36713</v>
      </c>
      <c r="K2345" s="40">
        <v>36713</v>
      </c>
    </row>
    <row r="2346" spans="1:11" s="40" customFormat="1" x14ac:dyDescent="0.25">
      <c r="A2346" s="34" t="s">
        <v>947</v>
      </c>
      <c r="B2346" s="34" t="s">
        <v>6920</v>
      </c>
      <c r="C2346" s="34" t="s">
        <v>6921</v>
      </c>
      <c r="D2346" s="34" t="s">
        <v>6922</v>
      </c>
      <c r="E2346" s="35">
        <v>726187</v>
      </c>
      <c r="F2346" s="36">
        <v>726187</v>
      </c>
      <c r="G2346" s="37">
        <f t="shared" si="109"/>
        <v>50833.090000000004</v>
      </c>
      <c r="H2346" s="38">
        <f>G2346*(1-'[1]Rapport Lottstift'!$Q$6)</f>
        <v>37011.107553727234</v>
      </c>
      <c r="I2346" s="39">
        <f t="shared" si="110"/>
        <v>36640.996478189962</v>
      </c>
      <c r="J2346" s="40">
        <f t="shared" si="111"/>
        <v>36640</v>
      </c>
      <c r="K2346" s="40">
        <v>36640</v>
      </c>
    </row>
    <row r="2347" spans="1:11" s="40" customFormat="1" x14ac:dyDescent="0.25">
      <c r="A2347" s="34" t="s">
        <v>947</v>
      </c>
      <c r="B2347" s="34" t="s">
        <v>6923</v>
      </c>
      <c r="C2347" s="34" t="s">
        <v>6924</v>
      </c>
      <c r="D2347" s="34" t="s">
        <v>6925</v>
      </c>
      <c r="E2347" s="35">
        <v>726000</v>
      </c>
      <c r="F2347" s="36">
        <v>726000</v>
      </c>
      <c r="G2347" s="37">
        <f t="shared" si="109"/>
        <v>50820.000000000007</v>
      </c>
      <c r="H2347" s="38">
        <f>G2347*(1-'[1]Rapport Lottstift'!$Q$6)</f>
        <v>37001.57684454001</v>
      </c>
      <c r="I2347" s="39">
        <f t="shared" si="110"/>
        <v>36631.561076094607</v>
      </c>
      <c r="J2347" s="40">
        <f t="shared" si="111"/>
        <v>36631</v>
      </c>
      <c r="K2347" s="40">
        <v>36631</v>
      </c>
    </row>
    <row r="2348" spans="1:11" s="40" customFormat="1" x14ac:dyDescent="0.25">
      <c r="A2348" s="34" t="s">
        <v>947</v>
      </c>
      <c r="B2348" s="34" t="s">
        <v>6926</v>
      </c>
      <c r="C2348" s="34" t="s">
        <v>6927</v>
      </c>
      <c r="D2348" s="34" t="s">
        <v>6928</v>
      </c>
      <c r="E2348" s="35">
        <v>725711</v>
      </c>
      <c r="F2348" s="36">
        <v>725711</v>
      </c>
      <c r="G2348" s="37">
        <f t="shared" si="109"/>
        <v>50799.770000000004</v>
      </c>
      <c r="H2348" s="38">
        <f>G2348*(1-'[1]Rapport Lottstift'!$Q$6)</f>
        <v>36986.847566705197</v>
      </c>
      <c r="I2348" s="39">
        <f t="shared" si="110"/>
        <v>36616.979091038142</v>
      </c>
      <c r="J2348" s="40">
        <f t="shared" si="111"/>
        <v>36616</v>
      </c>
      <c r="K2348" s="40">
        <v>36616</v>
      </c>
    </row>
    <row r="2349" spans="1:11" s="40" customFormat="1" x14ac:dyDescent="0.25">
      <c r="A2349" s="34" t="s">
        <v>947</v>
      </c>
      <c r="B2349" s="34" t="s">
        <v>6929</v>
      </c>
      <c r="C2349" s="34" t="s">
        <v>6930</v>
      </c>
      <c r="D2349" s="34" t="s">
        <v>6931</v>
      </c>
      <c r="E2349" s="35">
        <v>725226</v>
      </c>
      <c r="F2349" s="36">
        <v>725226</v>
      </c>
      <c r="G2349" s="37">
        <f t="shared" si="109"/>
        <v>50765.820000000007</v>
      </c>
      <c r="H2349" s="38">
        <f>G2349*(1-'[1]Rapport Lottstift'!$Q$6)</f>
        <v>36962.12888244955</v>
      </c>
      <c r="I2349" s="39">
        <f t="shared" si="110"/>
        <v>36592.507593625051</v>
      </c>
      <c r="J2349" s="40">
        <f t="shared" si="111"/>
        <v>36592</v>
      </c>
      <c r="K2349" s="40">
        <v>36592</v>
      </c>
    </row>
    <row r="2350" spans="1:11" s="40" customFormat="1" x14ac:dyDescent="0.25">
      <c r="A2350" s="34" t="s">
        <v>947</v>
      </c>
      <c r="B2350" s="34" t="s">
        <v>6932</v>
      </c>
      <c r="C2350" s="34" t="s">
        <v>6933</v>
      </c>
      <c r="D2350" s="34" t="s">
        <v>6934</v>
      </c>
      <c r="E2350" s="35">
        <v>724292</v>
      </c>
      <c r="F2350" s="36">
        <v>724292</v>
      </c>
      <c r="G2350" s="37">
        <f t="shared" si="109"/>
        <v>50700.44</v>
      </c>
      <c r="H2350" s="38">
        <f>G2350*(1-'[1]Rapport Lottstift'!$Q$6)</f>
        <v>36914.526302872684</v>
      </c>
      <c r="I2350" s="39">
        <f t="shared" si="110"/>
        <v>36545.38103984396</v>
      </c>
      <c r="J2350" s="40">
        <f t="shared" si="111"/>
        <v>36545</v>
      </c>
      <c r="K2350" s="40">
        <v>36545</v>
      </c>
    </row>
    <row r="2351" spans="1:11" s="40" customFormat="1" x14ac:dyDescent="0.25">
      <c r="A2351" s="34" t="s">
        <v>947</v>
      </c>
      <c r="B2351" s="34" t="s">
        <v>6935</v>
      </c>
      <c r="C2351" s="34" t="s">
        <v>6936</v>
      </c>
      <c r="D2351" s="34" t="s">
        <v>6937</v>
      </c>
      <c r="E2351" s="35">
        <v>724229</v>
      </c>
      <c r="F2351" s="36">
        <v>724229</v>
      </c>
      <c r="G2351" s="37">
        <f t="shared" si="109"/>
        <v>50696.030000000006</v>
      </c>
      <c r="H2351" s="38">
        <f>G2351*(1-'[1]Rapport Lottstift'!$Q$6)</f>
        <v>36911.315422237414</v>
      </c>
      <c r="I2351" s="39">
        <f t="shared" si="110"/>
        <v>36542.20226801504</v>
      </c>
      <c r="J2351" s="40">
        <f t="shared" si="111"/>
        <v>36542</v>
      </c>
      <c r="K2351" s="40">
        <v>36542</v>
      </c>
    </row>
    <row r="2352" spans="1:11" s="40" customFormat="1" x14ac:dyDescent="0.25">
      <c r="A2352" s="34" t="s">
        <v>947</v>
      </c>
      <c r="B2352" s="34" t="s">
        <v>6938</v>
      </c>
      <c r="C2352" s="34" t="s">
        <v>6939</v>
      </c>
      <c r="D2352" s="34" t="s">
        <v>6940</v>
      </c>
      <c r="E2352" s="35">
        <v>723058</v>
      </c>
      <c r="F2352" s="36">
        <v>723058</v>
      </c>
      <c r="G2352" s="37">
        <f t="shared" si="109"/>
        <v>50614.060000000005</v>
      </c>
      <c r="H2352" s="38">
        <f>G2352*(1-'[1]Rapport Lottstift'!$Q$6)</f>
        <v>36851.633815508823</v>
      </c>
      <c r="I2352" s="39">
        <f t="shared" si="110"/>
        <v>36483.117477353735</v>
      </c>
      <c r="J2352" s="40">
        <f t="shared" si="111"/>
        <v>36483</v>
      </c>
      <c r="K2352" s="40">
        <v>36483</v>
      </c>
    </row>
    <row r="2353" spans="1:11" s="40" customFormat="1" x14ac:dyDescent="0.25">
      <c r="A2353" s="34" t="s">
        <v>947</v>
      </c>
      <c r="B2353" s="34" t="s">
        <v>6941</v>
      </c>
      <c r="C2353" s="34" t="s">
        <v>6942</v>
      </c>
      <c r="D2353" s="34" t="s">
        <v>6943</v>
      </c>
      <c r="E2353" s="35">
        <v>723000</v>
      </c>
      <c r="F2353" s="36">
        <v>723000</v>
      </c>
      <c r="G2353" s="37">
        <f t="shared" si="109"/>
        <v>50610.000000000007</v>
      </c>
      <c r="H2353" s="38">
        <f>G2353*(1-'[1]Rapport Lottstift'!$Q$6)</f>
        <v>36848.677766670007</v>
      </c>
      <c r="I2353" s="39">
        <f t="shared" si="110"/>
        <v>36480.190989003306</v>
      </c>
      <c r="J2353" s="40">
        <f t="shared" si="111"/>
        <v>36480</v>
      </c>
      <c r="K2353" s="40">
        <v>36480</v>
      </c>
    </row>
    <row r="2354" spans="1:11" s="40" customFormat="1" x14ac:dyDescent="0.25">
      <c r="A2354" s="34" t="s">
        <v>947</v>
      </c>
      <c r="B2354" s="34" t="s">
        <v>6944</v>
      </c>
      <c r="C2354" s="34" t="s">
        <v>6945</v>
      </c>
      <c r="D2354" s="34" t="s">
        <v>6946</v>
      </c>
      <c r="E2354" s="35">
        <v>721927</v>
      </c>
      <c r="F2354" s="36">
        <v>721927</v>
      </c>
      <c r="G2354" s="37">
        <f t="shared" si="109"/>
        <v>50534.890000000007</v>
      </c>
      <c r="H2354" s="38">
        <f>G2354*(1-'[1]Rapport Lottstift'!$Q$6)</f>
        <v>36793.990863151834</v>
      </c>
      <c r="I2354" s="39">
        <f t="shared" si="110"/>
        <v>36426.050954520317</v>
      </c>
      <c r="J2354" s="40">
        <f t="shared" si="111"/>
        <v>36426</v>
      </c>
      <c r="K2354" s="40">
        <v>36426</v>
      </c>
    </row>
    <row r="2355" spans="1:11" s="40" customFormat="1" x14ac:dyDescent="0.25">
      <c r="A2355" s="34" t="s">
        <v>947</v>
      </c>
      <c r="B2355" s="34" t="s">
        <v>6947</v>
      </c>
      <c r="C2355" s="34" t="s">
        <v>6948</v>
      </c>
      <c r="D2355" s="34" t="s">
        <v>6949</v>
      </c>
      <c r="E2355" s="35">
        <v>721600</v>
      </c>
      <c r="F2355" s="36">
        <v>721600</v>
      </c>
      <c r="G2355" s="37">
        <f t="shared" si="109"/>
        <v>50512.000000000007</v>
      </c>
      <c r="H2355" s="38">
        <f>G2355*(1-'[1]Rapport Lottstift'!$Q$6)</f>
        <v>36777.324863664006</v>
      </c>
      <c r="I2355" s="39">
        <f t="shared" si="110"/>
        <v>36409.551615027362</v>
      </c>
      <c r="J2355" s="40">
        <f t="shared" si="111"/>
        <v>36409</v>
      </c>
      <c r="K2355" s="40">
        <v>36409</v>
      </c>
    </row>
    <row r="2356" spans="1:11" s="40" customFormat="1" x14ac:dyDescent="0.25">
      <c r="A2356" s="34" t="s">
        <v>947</v>
      </c>
      <c r="B2356" s="34" t="s">
        <v>6950</v>
      </c>
      <c r="C2356" s="34" t="s">
        <v>6951</v>
      </c>
      <c r="D2356" s="34" t="s">
        <v>6952</v>
      </c>
      <c r="E2356" s="35">
        <v>721132</v>
      </c>
      <c r="F2356" s="36">
        <v>721132</v>
      </c>
      <c r="G2356" s="37">
        <f t="shared" si="109"/>
        <v>50479.240000000005</v>
      </c>
      <c r="H2356" s="38">
        <f>G2356*(1-'[1]Rapport Lottstift'!$Q$6)</f>
        <v>36753.472607516283</v>
      </c>
      <c r="I2356" s="39">
        <f t="shared" si="110"/>
        <v>36385.937881441117</v>
      </c>
      <c r="J2356" s="40">
        <f t="shared" si="111"/>
        <v>36385</v>
      </c>
      <c r="K2356" s="40">
        <v>36385</v>
      </c>
    </row>
    <row r="2357" spans="1:11" s="40" customFormat="1" x14ac:dyDescent="0.25">
      <c r="A2357" s="34" t="s">
        <v>947</v>
      </c>
      <c r="B2357" s="34" t="s">
        <v>6953</v>
      </c>
      <c r="C2357" s="34" t="s">
        <v>6954</v>
      </c>
      <c r="D2357" s="34" t="s">
        <v>6955</v>
      </c>
      <c r="E2357" s="35">
        <v>719807</v>
      </c>
      <c r="F2357" s="36">
        <v>719807</v>
      </c>
      <c r="G2357" s="37">
        <f t="shared" si="109"/>
        <v>50386.490000000005</v>
      </c>
      <c r="H2357" s="38">
        <f>G2357*(1-'[1]Rapport Lottstift'!$Q$6)</f>
        <v>36685.942181457038</v>
      </c>
      <c r="I2357" s="39">
        <f t="shared" si="110"/>
        <v>36319.082759642464</v>
      </c>
      <c r="J2357" s="40">
        <f t="shared" si="111"/>
        <v>36319</v>
      </c>
      <c r="K2357" s="40">
        <v>36319</v>
      </c>
    </row>
    <row r="2358" spans="1:11" s="40" customFormat="1" x14ac:dyDescent="0.25">
      <c r="A2358" s="34" t="s">
        <v>947</v>
      </c>
      <c r="B2358" s="34" t="s">
        <v>6956</v>
      </c>
      <c r="C2358" s="34" t="s">
        <v>6957</v>
      </c>
      <c r="D2358" s="34" t="s">
        <v>6958</v>
      </c>
      <c r="E2358" s="35">
        <v>719381</v>
      </c>
      <c r="F2358" s="36">
        <v>719381</v>
      </c>
      <c r="G2358" s="37">
        <f t="shared" si="109"/>
        <v>50356.670000000006</v>
      </c>
      <c r="H2358" s="38">
        <f>G2358*(1-'[1]Rapport Lottstift'!$Q$6)</f>
        <v>36664.230512399496</v>
      </c>
      <c r="I2358" s="39">
        <f t="shared" si="110"/>
        <v>36297.588207275498</v>
      </c>
      <c r="J2358" s="40">
        <f t="shared" si="111"/>
        <v>36297</v>
      </c>
      <c r="K2358" s="40">
        <v>36297</v>
      </c>
    </row>
    <row r="2359" spans="1:11" s="40" customFormat="1" x14ac:dyDescent="0.25">
      <c r="A2359" s="34" t="s">
        <v>947</v>
      </c>
      <c r="B2359" s="34" t="s">
        <v>6959</v>
      </c>
      <c r="C2359" s="34" t="s">
        <v>6960</v>
      </c>
      <c r="D2359" s="34" t="s">
        <v>6961</v>
      </c>
      <c r="E2359" s="35">
        <v>718398</v>
      </c>
      <c r="F2359" s="36">
        <v>718398</v>
      </c>
      <c r="G2359" s="37">
        <f t="shared" si="109"/>
        <v>50287.860000000008</v>
      </c>
      <c r="H2359" s="38">
        <f>G2359*(1-'[1]Rapport Lottstift'!$Q$6)</f>
        <v>36614.130581217425</v>
      </c>
      <c r="I2359" s="39">
        <f t="shared" si="110"/>
        <v>36247.989275405249</v>
      </c>
      <c r="J2359" s="40">
        <f t="shared" si="111"/>
        <v>36247</v>
      </c>
      <c r="K2359" s="40">
        <v>36247</v>
      </c>
    </row>
    <row r="2360" spans="1:11" s="40" customFormat="1" x14ac:dyDescent="0.25">
      <c r="A2360" s="34" t="s">
        <v>947</v>
      </c>
      <c r="B2360" s="34" t="s">
        <v>6962</v>
      </c>
      <c r="C2360" s="34" t="s">
        <v>6963</v>
      </c>
      <c r="D2360" s="34" t="s">
        <v>6964</v>
      </c>
      <c r="E2360" s="35">
        <v>716097</v>
      </c>
      <c r="F2360" s="36">
        <v>716097</v>
      </c>
      <c r="G2360" s="37">
        <f t="shared" si="109"/>
        <v>50126.790000000008</v>
      </c>
      <c r="H2360" s="38">
        <f>G2360*(1-'[1]Rapport Lottstift'!$Q$6)</f>
        <v>36496.856988491141</v>
      </c>
      <c r="I2360" s="39">
        <f t="shared" si="110"/>
        <v>36131.888418606228</v>
      </c>
      <c r="J2360" s="40">
        <f t="shared" si="111"/>
        <v>36131</v>
      </c>
      <c r="K2360" s="40">
        <v>36131</v>
      </c>
    </row>
    <row r="2361" spans="1:11" s="40" customFormat="1" x14ac:dyDescent="0.25">
      <c r="A2361" s="34" t="s">
        <v>947</v>
      </c>
      <c r="B2361" s="34" t="s">
        <v>6965</v>
      </c>
      <c r="C2361" s="34" t="s">
        <v>6966</v>
      </c>
      <c r="D2361" s="34" t="s">
        <v>6967</v>
      </c>
      <c r="E2361" s="35">
        <v>714641</v>
      </c>
      <c r="F2361" s="36">
        <v>714641</v>
      </c>
      <c r="G2361" s="37">
        <f t="shared" si="109"/>
        <v>50024.87</v>
      </c>
      <c r="H2361" s="38">
        <f>G2361*(1-'[1]Rapport Lottstift'!$Q$6)</f>
        <v>36422.649969364895</v>
      </c>
      <c r="I2361" s="39">
        <f t="shared" si="110"/>
        <v>36058.423469671245</v>
      </c>
      <c r="J2361" s="40">
        <f t="shared" si="111"/>
        <v>36058</v>
      </c>
      <c r="K2361" s="40">
        <v>36058</v>
      </c>
    </row>
    <row r="2362" spans="1:11" s="40" customFormat="1" x14ac:dyDescent="0.25">
      <c r="A2362" s="34" t="s">
        <v>947</v>
      </c>
      <c r="B2362" s="34" t="s">
        <v>6968</v>
      </c>
      <c r="C2362" s="34" t="s">
        <v>6969</v>
      </c>
      <c r="D2362" s="34" t="s">
        <v>6970</v>
      </c>
      <c r="E2362" s="35">
        <v>714129</v>
      </c>
      <c r="F2362" s="36">
        <v>714129</v>
      </c>
      <c r="G2362" s="37">
        <f t="shared" si="109"/>
        <v>49989.030000000006</v>
      </c>
      <c r="H2362" s="38">
        <f>G2362*(1-'[1]Rapport Lottstift'!$Q$6)</f>
        <v>36396.555193408414</v>
      </c>
      <c r="I2362" s="39">
        <f t="shared" si="110"/>
        <v>36032.589641474333</v>
      </c>
      <c r="J2362" s="40">
        <f t="shared" si="111"/>
        <v>36032</v>
      </c>
      <c r="K2362" s="40">
        <v>36032</v>
      </c>
    </row>
    <row r="2363" spans="1:11" s="40" customFormat="1" x14ac:dyDescent="0.25">
      <c r="A2363" s="34" t="s">
        <v>947</v>
      </c>
      <c r="B2363" s="34" t="s">
        <v>6971</v>
      </c>
      <c r="C2363" s="34" t="s">
        <v>6972</v>
      </c>
      <c r="D2363" s="34" t="s">
        <v>6973</v>
      </c>
      <c r="E2363" s="35">
        <v>712769</v>
      </c>
      <c r="F2363" s="36">
        <v>712769</v>
      </c>
      <c r="G2363" s="37">
        <f t="shared" si="109"/>
        <v>49893.83</v>
      </c>
      <c r="H2363" s="38">
        <f>G2363*(1-'[1]Rapport Lottstift'!$Q$6)</f>
        <v>36327.240944774014</v>
      </c>
      <c r="I2363" s="39">
        <f t="shared" si="110"/>
        <v>35963.968535326276</v>
      </c>
      <c r="J2363" s="40">
        <f t="shared" si="111"/>
        <v>35963</v>
      </c>
      <c r="K2363" s="40">
        <v>35963</v>
      </c>
    </row>
    <row r="2364" spans="1:11" s="40" customFormat="1" x14ac:dyDescent="0.25">
      <c r="A2364" s="34" t="s">
        <v>947</v>
      </c>
      <c r="B2364" s="34" t="s">
        <v>6974</v>
      </c>
      <c r="C2364" s="34" t="s">
        <v>6975</v>
      </c>
      <c r="D2364" s="34" t="s">
        <v>6976</v>
      </c>
      <c r="E2364" s="35">
        <v>711463</v>
      </c>
      <c r="F2364" s="36">
        <v>711463</v>
      </c>
      <c r="G2364" s="37">
        <f t="shared" si="109"/>
        <v>49802.41</v>
      </c>
      <c r="H2364" s="38">
        <f>G2364*(1-'[1]Rapport Lottstift'!$Q$6)</f>
        <v>36260.678879541272</v>
      </c>
      <c r="I2364" s="39">
        <f t="shared" si="110"/>
        <v>35898.07209074586</v>
      </c>
      <c r="J2364" s="40">
        <f t="shared" si="111"/>
        <v>35898</v>
      </c>
      <c r="K2364" s="40">
        <v>35898</v>
      </c>
    </row>
    <row r="2365" spans="1:11" s="40" customFormat="1" x14ac:dyDescent="0.25">
      <c r="A2365" s="34" t="s">
        <v>947</v>
      </c>
      <c r="B2365" s="34" t="s">
        <v>6977</v>
      </c>
      <c r="C2365" s="34" t="s">
        <v>6978</v>
      </c>
      <c r="D2365" s="34" t="s">
        <v>6979</v>
      </c>
      <c r="E2365" s="35">
        <v>711231</v>
      </c>
      <c r="F2365" s="36">
        <v>711231</v>
      </c>
      <c r="G2365" s="37">
        <f t="shared" si="109"/>
        <v>49786.170000000006</v>
      </c>
      <c r="H2365" s="38">
        <f>G2365*(1-'[1]Rapport Lottstift'!$Q$6)</f>
        <v>36248.854684185993</v>
      </c>
      <c r="I2365" s="39">
        <f t="shared" si="110"/>
        <v>35886.366137344135</v>
      </c>
      <c r="J2365" s="40">
        <f t="shared" si="111"/>
        <v>35886</v>
      </c>
      <c r="K2365" s="40">
        <v>35886</v>
      </c>
    </row>
    <row r="2366" spans="1:11" s="40" customFormat="1" x14ac:dyDescent="0.25">
      <c r="A2366" s="34" t="s">
        <v>947</v>
      </c>
      <c r="B2366" s="34" t="s">
        <v>6980</v>
      </c>
      <c r="C2366" s="34" t="s">
        <v>6981</v>
      </c>
      <c r="D2366" s="34" t="s">
        <v>6982</v>
      </c>
      <c r="E2366" s="35">
        <v>710350</v>
      </c>
      <c r="F2366" s="36">
        <v>710350</v>
      </c>
      <c r="G2366" s="37">
        <f t="shared" si="109"/>
        <v>49724.500000000007</v>
      </c>
      <c r="H2366" s="38">
        <f>G2366*(1-'[1]Rapport Lottstift'!$Q$6)</f>
        <v>36203.953321651505</v>
      </c>
      <c r="I2366" s="39">
        <f t="shared" si="110"/>
        <v>35841.913788434991</v>
      </c>
      <c r="J2366" s="40">
        <f t="shared" si="111"/>
        <v>35841</v>
      </c>
      <c r="K2366" s="40">
        <v>35841</v>
      </c>
    </row>
    <row r="2367" spans="1:11" s="40" customFormat="1" x14ac:dyDescent="0.25">
      <c r="A2367" s="34" t="s">
        <v>947</v>
      </c>
      <c r="B2367" s="34" t="s">
        <v>6983</v>
      </c>
      <c r="C2367" s="34" t="s">
        <v>6984</v>
      </c>
      <c r="D2367" s="34" t="s">
        <v>6985</v>
      </c>
      <c r="E2367" s="35">
        <v>710238</v>
      </c>
      <c r="F2367" s="36">
        <v>710238</v>
      </c>
      <c r="G2367" s="37">
        <f t="shared" si="109"/>
        <v>49716.66</v>
      </c>
      <c r="H2367" s="38">
        <f>G2367*(1-'[1]Rapport Lottstift'!$Q$6)</f>
        <v>36198.245089411022</v>
      </c>
      <c r="I2367" s="39">
        <f t="shared" si="110"/>
        <v>35836.262638516913</v>
      </c>
      <c r="J2367" s="40">
        <f t="shared" si="111"/>
        <v>35836</v>
      </c>
      <c r="K2367" s="40">
        <v>35836</v>
      </c>
    </row>
    <row r="2368" spans="1:11" s="40" customFormat="1" x14ac:dyDescent="0.25">
      <c r="A2368" s="34" t="s">
        <v>947</v>
      </c>
      <c r="B2368" s="34" t="s">
        <v>6986</v>
      </c>
      <c r="C2368" s="34" t="s">
        <v>6987</v>
      </c>
      <c r="D2368" s="34" t="s">
        <v>6988</v>
      </c>
      <c r="E2368" s="35">
        <v>708961</v>
      </c>
      <c r="F2368" s="36">
        <v>708961</v>
      </c>
      <c r="G2368" s="37">
        <f t="shared" si="109"/>
        <v>49627.270000000004</v>
      </c>
      <c r="H2368" s="38">
        <f>G2368*(1-'[1]Rapport Lottstift'!$Q$6)</f>
        <v>36133.161048597693</v>
      </c>
      <c r="I2368" s="39">
        <f t="shared" si="110"/>
        <v>35771.829438111716</v>
      </c>
      <c r="J2368" s="40">
        <f t="shared" si="111"/>
        <v>35771</v>
      </c>
      <c r="K2368" s="40">
        <v>35771</v>
      </c>
    </row>
    <row r="2369" spans="1:11" s="40" customFormat="1" x14ac:dyDescent="0.25">
      <c r="A2369" s="34" t="s">
        <v>947</v>
      </c>
      <c r="B2369" s="34" t="s">
        <v>6989</v>
      </c>
      <c r="C2369" s="34" t="s">
        <v>6990</v>
      </c>
      <c r="D2369" s="34" t="s">
        <v>6991</v>
      </c>
      <c r="E2369" s="35">
        <v>707489</v>
      </c>
      <c r="F2369" s="36">
        <v>707489</v>
      </c>
      <c r="G2369" s="37">
        <f t="shared" si="109"/>
        <v>49524.23</v>
      </c>
      <c r="H2369" s="38">
        <f>G2369*(1-'[1]Rapport Lottstift'!$Q$6)</f>
        <v>36058.138567722817</v>
      </c>
      <c r="I2369" s="39">
        <f t="shared" si="110"/>
        <v>35697.557182045588</v>
      </c>
      <c r="J2369" s="40">
        <f t="shared" si="111"/>
        <v>35697</v>
      </c>
      <c r="K2369" s="40">
        <v>35697</v>
      </c>
    </row>
    <row r="2370" spans="1:11" s="40" customFormat="1" x14ac:dyDescent="0.25">
      <c r="A2370" s="34" t="s">
        <v>947</v>
      </c>
      <c r="B2370" s="34" t="s">
        <v>6992</v>
      </c>
      <c r="C2370" s="34" t="s">
        <v>6993</v>
      </c>
      <c r="D2370" s="34" t="s">
        <v>6994</v>
      </c>
      <c r="E2370" s="35">
        <v>706479</v>
      </c>
      <c r="F2370" s="36">
        <v>706479</v>
      </c>
      <c r="G2370" s="37">
        <f t="shared" si="109"/>
        <v>49453.530000000006</v>
      </c>
      <c r="H2370" s="38">
        <f>G2370*(1-'[1]Rapport Lottstift'!$Q$6)</f>
        <v>36006.662544839914</v>
      </c>
      <c r="I2370" s="39">
        <f t="shared" si="110"/>
        <v>35646.595919391511</v>
      </c>
      <c r="J2370" s="40">
        <f t="shared" si="111"/>
        <v>35646</v>
      </c>
      <c r="K2370" s="40">
        <v>35646</v>
      </c>
    </row>
    <row r="2371" spans="1:11" s="40" customFormat="1" x14ac:dyDescent="0.25">
      <c r="A2371" s="34" t="s">
        <v>947</v>
      </c>
      <c r="B2371" s="34" t="s">
        <v>6995</v>
      </c>
      <c r="C2371" s="34" t="s">
        <v>6996</v>
      </c>
      <c r="D2371" s="34" t="s">
        <v>6997</v>
      </c>
      <c r="E2371" s="35">
        <v>705213</v>
      </c>
      <c r="F2371" s="36">
        <v>705213</v>
      </c>
      <c r="G2371" s="37">
        <f t="shared" si="109"/>
        <v>49364.91</v>
      </c>
      <c r="H2371" s="38">
        <f>G2371*(1-'[1]Rapport Lottstift'!$Q$6)</f>
        <v>35942.139133978773</v>
      </c>
      <c r="I2371" s="39">
        <f t="shared" si="110"/>
        <v>35582.717742638983</v>
      </c>
      <c r="J2371" s="40">
        <f t="shared" si="111"/>
        <v>35582</v>
      </c>
      <c r="K2371" s="40">
        <v>35582</v>
      </c>
    </row>
    <row r="2372" spans="1:11" s="40" customFormat="1" x14ac:dyDescent="0.25">
      <c r="A2372" s="34" t="s">
        <v>947</v>
      </c>
      <c r="B2372" s="34" t="s">
        <v>6998</v>
      </c>
      <c r="C2372" s="34" t="s">
        <v>6999</v>
      </c>
      <c r="D2372" s="34" t="s">
        <v>7000</v>
      </c>
      <c r="E2372" s="35">
        <v>704253</v>
      </c>
      <c r="F2372" s="36">
        <v>704253</v>
      </c>
      <c r="G2372" s="37">
        <f t="shared" si="109"/>
        <v>49297.710000000006</v>
      </c>
      <c r="H2372" s="38">
        <f>G2372*(1-'[1]Rapport Lottstift'!$Q$6)</f>
        <v>35893.211429060379</v>
      </c>
      <c r="I2372" s="39">
        <f t="shared" si="110"/>
        <v>35534.279314769774</v>
      </c>
      <c r="J2372" s="40">
        <f t="shared" si="111"/>
        <v>35534</v>
      </c>
      <c r="K2372" s="40">
        <v>35534</v>
      </c>
    </row>
    <row r="2373" spans="1:11" s="40" customFormat="1" x14ac:dyDescent="0.25">
      <c r="A2373" s="34" t="s">
        <v>947</v>
      </c>
      <c r="B2373" s="34" t="s">
        <v>7001</v>
      </c>
      <c r="C2373" s="34" t="s">
        <v>7002</v>
      </c>
      <c r="D2373" s="34" t="s">
        <v>7003</v>
      </c>
      <c r="E2373" s="35">
        <v>702877</v>
      </c>
      <c r="F2373" s="36">
        <v>702877</v>
      </c>
      <c r="G2373" s="37">
        <f t="shared" si="109"/>
        <v>49201.390000000007</v>
      </c>
      <c r="H2373" s="38">
        <f>G2373*(1-'[1]Rapport Lottstift'!$Q$6)</f>
        <v>35823.081718677335</v>
      </c>
      <c r="I2373" s="39">
        <f t="shared" si="110"/>
        <v>35464.850901490558</v>
      </c>
      <c r="J2373" s="40">
        <f t="shared" si="111"/>
        <v>35464</v>
      </c>
      <c r="K2373" s="40">
        <v>35464</v>
      </c>
    </row>
    <row r="2374" spans="1:11" s="40" customFormat="1" x14ac:dyDescent="0.25">
      <c r="A2374" s="34" t="s">
        <v>947</v>
      </c>
      <c r="B2374" s="34" t="s">
        <v>7004</v>
      </c>
      <c r="C2374" s="34" t="s">
        <v>7005</v>
      </c>
      <c r="D2374" s="34" t="s">
        <v>7006</v>
      </c>
      <c r="E2374" s="35">
        <v>701682</v>
      </c>
      <c r="F2374" s="36">
        <v>701682</v>
      </c>
      <c r="G2374" s="37">
        <f t="shared" ref="G2374:G2437" si="112">F2374*0.07</f>
        <v>49117.740000000005</v>
      </c>
      <c r="H2374" s="38">
        <f>G2374*(1-'[1]Rapport Lottstift'!$Q$6)</f>
        <v>35762.176919325786</v>
      </c>
      <c r="I2374" s="39">
        <f t="shared" ref="I2374:I2437" si="113">H2374*0.99</f>
        <v>35404.555150132524</v>
      </c>
      <c r="J2374" s="40">
        <f t="shared" ref="J2374:J2437" si="114">INT(I2374)</f>
        <v>35404</v>
      </c>
      <c r="K2374" s="40">
        <v>35404</v>
      </c>
    </row>
    <row r="2375" spans="1:11" s="40" customFormat="1" x14ac:dyDescent="0.25">
      <c r="A2375" s="34" t="s">
        <v>947</v>
      </c>
      <c r="B2375" s="34" t="s">
        <v>7007</v>
      </c>
      <c r="C2375" s="34" t="s">
        <v>7008</v>
      </c>
      <c r="D2375" s="34" t="s">
        <v>7009</v>
      </c>
      <c r="E2375" s="35">
        <v>701233</v>
      </c>
      <c r="F2375" s="36">
        <v>701233</v>
      </c>
      <c r="G2375" s="37">
        <f t="shared" si="112"/>
        <v>49086.310000000005</v>
      </c>
      <c r="H2375" s="38">
        <f>G2375*(1-'[1]Rapport Lottstift'!$Q$6)</f>
        <v>35739.293024004575</v>
      </c>
      <c r="I2375" s="39">
        <f t="shared" si="113"/>
        <v>35381.900093764532</v>
      </c>
      <c r="J2375" s="40">
        <f t="shared" si="114"/>
        <v>35381</v>
      </c>
      <c r="K2375" s="40">
        <v>35381</v>
      </c>
    </row>
    <row r="2376" spans="1:11" s="40" customFormat="1" x14ac:dyDescent="0.25">
      <c r="A2376" s="34" t="s">
        <v>947</v>
      </c>
      <c r="B2376" s="34" t="s">
        <v>7010</v>
      </c>
      <c r="C2376" s="34" t="s">
        <v>7011</v>
      </c>
      <c r="D2376" s="34" t="s">
        <v>7012</v>
      </c>
      <c r="E2376" s="35">
        <v>70096</v>
      </c>
      <c r="F2376" s="36">
        <v>70096</v>
      </c>
      <c r="G2376" s="37">
        <f t="shared" si="112"/>
        <v>4906.72</v>
      </c>
      <c r="H2376" s="38">
        <f>G2376*(1-'[1]Rapport Lottstift'!$Q$6)</f>
        <v>3572.5379207918404</v>
      </c>
      <c r="I2376" s="39">
        <f t="shared" si="113"/>
        <v>3536.8125415839218</v>
      </c>
      <c r="J2376" s="40">
        <f t="shared" si="114"/>
        <v>3536</v>
      </c>
      <c r="K2376" s="40">
        <v>3536</v>
      </c>
    </row>
    <row r="2377" spans="1:11" s="40" customFormat="1" x14ac:dyDescent="0.25">
      <c r="A2377" s="34" t="s">
        <v>947</v>
      </c>
      <c r="B2377" s="34" t="s">
        <v>7013</v>
      </c>
      <c r="C2377" s="34" t="s">
        <v>7014</v>
      </c>
      <c r="D2377" s="34" t="s">
        <v>7015</v>
      </c>
      <c r="E2377" s="35">
        <v>700891</v>
      </c>
      <c r="F2377" s="36">
        <v>700891</v>
      </c>
      <c r="G2377" s="37">
        <f t="shared" si="112"/>
        <v>49062.37</v>
      </c>
      <c r="H2377" s="38">
        <f>G2377*(1-'[1]Rapport Lottstift'!$Q$6)</f>
        <v>35721.862529127393</v>
      </c>
      <c r="I2377" s="39">
        <f t="shared" si="113"/>
        <v>35364.64390383612</v>
      </c>
      <c r="J2377" s="40">
        <f t="shared" si="114"/>
        <v>35364</v>
      </c>
      <c r="K2377" s="40">
        <v>35364</v>
      </c>
    </row>
    <row r="2378" spans="1:11" s="40" customFormat="1" x14ac:dyDescent="0.25">
      <c r="A2378" s="34" t="s">
        <v>947</v>
      </c>
      <c r="B2378" s="34" t="s">
        <v>7016</v>
      </c>
      <c r="C2378" s="34" t="s">
        <v>7017</v>
      </c>
      <c r="D2378" s="34" t="s">
        <v>7018</v>
      </c>
      <c r="E2378" s="35">
        <v>700268</v>
      </c>
      <c r="F2378" s="36">
        <v>700268</v>
      </c>
      <c r="G2378" s="37">
        <f t="shared" si="112"/>
        <v>49018.76</v>
      </c>
      <c r="H2378" s="38">
        <f>G2378*(1-'[1]Rapport Lottstift'!$Q$6)</f>
        <v>35690.110487289727</v>
      </c>
      <c r="I2378" s="39">
        <f t="shared" si="113"/>
        <v>35333.209382416826</v>
      </c>
      <c r="J2378" s="40">
        <f t="shared" si="114"/>
        <v>35333</v>
      </c>
      <c r="K2378" s="40">
        <v>35333</v>
      </c>
    </row>
    <row r="2379" spans="1:11" s="40" customFormat="1" x14ac:dyDescent="0.25">
      <c r="A2379" s="34" t="s">
        <v>947</v>
      </c>
      <c r="B2379" s="34" t="s">
        <v>7019</v>
      </c>
      <c r="C2379" s="34" t="s">
        <v>7020</v>
      </c>
      <c r="D2379" s="34" t="s">
        <v>7021</v>
      </c>
      <c r="E2379" s="35">
        <v>700197</v>
      </c>
      <c r="F2379" s="36">
        <v>700197</v>
      </c>
      <c r="G2379" s="37">
        <f t="shared" si="112"/>
        <v>49013.790000000008</v>
      </c>
      <c r="H2379" s="38">
        <f>G2379*(1-'[1]Rapport Lottstift'!$Q$6)</f>
        <v>35686.491875780135</v>
      </c>
      <c r="I2379" s="39">
        <f t="shared" si="113"/>
        <v>35329.62695702233</v>
      </c>
      <c r="J2379" s="40">
        <f t="shared" si="114"/>
        <v>35329</v>
      </c>
      <c r="K2379" s="40">
        <v>35329</v>
      </c>
    </row>
    <row r="2380" spans="1:11" s="40" customFormat="1" x14ac:dyDescent="0.25">
      <c r="A2380" s="34" t="s">
        <v>947</v>
      </c>
      <c r="B2380" s="34" t="s">
        <v>7022</v>
      </c>
      <c r="C2380" s="34" t="s">
        <v>7023</v>
      </c>
      <c r="D2380" s="34" t="s">
        <v>7024</v>
      </c>
      <c r="E2380" s="35">
        <v>698675</v>
      </c>
      <c r="F2380" s="36">
        <v>698675</v>
      </c>
      <c r="G2380" s="37">
        <f t="shared" si="112"/>
        <v>48907.250000000007</v>
      </c>
      <c r="H2380" s="38">
        <f>G2380*(1-'[1]Rapport Lottstift'!$Q$6)</f>
        <v>35608.921076940758</v>
      </c>
      <c r="I2380" s="39">
        <f t="shared" si="113"/>
        <v>35252.831866171349</v>
      </c>
      <c r="J2380" s="40">
        <f t="shared" si="114"/>
        <v>35252</v>
      </c>
      <c r="K2380" s="40">
        <v>35252</v>
      </c>
    </row>
    <row r="2381" spans="1:11" s="40" customFormat="1" x14ac:dyDescent="0.25">
      <c r="A2381" s="34" t="s">
        <v>947</v>
      </c>
      <c r="B2381" s="34" t="s">
        <v>7025</v>
      </c>
      <c r="C2381" s="34" t="s">
        <v>7026</v>
      </c>
      <c r="D2381" s="34" t="s">
        <v>7027</v>
      </c>
      <c r="E2381" s="35">
        <v>698000</v>
      </c>
      <c r="F2381" s="36">
        <v>698000</v>
      </c>
      <c r="G2381" s="37">
        <f t="shared" si="112"/>
        <v>48860.000000000007</v>
      </c>
      <c r="H2381" s="38">
        <f>G2381*(1-'[1]Rapport Lottstift'!$Q$6)</f>
        <v>35574.518784420005</v>
      </c>
      <c r="I2381" s="39">
        <f t="shared" si="113"/>
        <v>35218.773596575804</v>
      </c>
      <c r="J2381" s="40">
        <f t="shared" si="114"/>
        <v>35218</v>
      </c>
      <c r="K2381" s="40">
        <v>35218</v>
      </c>
    </row>
    <row r="2382" spans="1:11" s="40" customFormat="1" x14ac:dyDescent="0.25">
      <c r="A2382" s="34" t="s">
        <v>947</v>
      </c>
      <c r="B2382" s="34" t="s">
        <v>7028</v>
      </c>
      <c r="C2382" s="34" t="s">
        <v>7029</v>
      </c>
      <c r="D2382" s="34" t="s">
        <v>7030</v>
      </c>
      <c r="E2382" s="35">
        <v>697239</v>
      </c>
      <c r="F2382" s="36">
        <v>697239</v>
      </c>
      <c r="G2382" s="37">
        <f t="shared" si="112"/>
        <v>48806.73</v>
      </c>
      <c r="H2382" s="38">
        <f>G2382*(1-'[1]Rapport Lottstift'!$Q$6)</f>
        <v>35535.733385000312</v>
      </c>
      <c r="I2382" s="39">
        <f t="shared" si="113"/>
        <v>35180.376051150306</v>
      </c>
      <c r="J2382" s="40">
        <f t="shared" si="114"/>
        <v>35180</v>
      </c>
      <c r="K2382" s="40">
        <v>35180</v>
      </c>
    </row>
    <row r="2383" spans="1:11" s="40" customFormat="1" x14ac:dyDescent="0.25">
      <c r="A2383" s="34" t="s">
        <v>947</v>
      </c>
      <c r="B2383" s="34" t="s">
        <v>7031</v>
      </c>
      <c r="C2383" s="34" t="s">
        <v>7032</v>
      </c>
      <c r="D2383" s="34" t="s">
        <v>7033</v>
      </c>
      <c r="E2383" s="35">
        <v>611360</v>
      </c>
      <c r="F2383" s="36">
        <v>611360</v>
      </c>
      <c r="G2383" s="37">
        <f t="shared" si="112"/>
        <v>42795.200000000004</v>
      </c>
      <c r="H2383" s="38">
        <f>G2383*(1-'[1]Rapport Lottstift'!$Q$6)</f>
        <v>31158.793415534405</v>
      </c>
      <c r="I2383" s="39">
        <f t="shared" si="113"/>
        <v>30847.20548137906</v>
      </c>
      <c r="J2383" s="40">
        <f t="shared" si="114"/>
        <v>30847</v>
      </c>
      <c r="K2383" s="40">
        <v>30847</v>
      </c>
    </row>
    <row r="2384" spans="1:11" s="40" customFormat="1" x14ac:dyDescent="0.25">
      <c r="A2384" s="34" t="s">
        <v>947</v>
      </c>
      <c r="B2384" s="34" t="s">
        <v>7034</v>
      </c>
      <c r="C2384" s="34" t="s">
        <v>7035</v>
      </c>
      <c r="D2384" s="34" t="s">
        <v>7036</v>
      </c>
      <c r="E2384" s="35">
        <v>695814</v>
      </c>
      <c r="F2384" s="36">
        <v>695814</v>
      </c>
      <c r="G2384" s="37">
        <f t="shared" si="112"/>
        <v>48706.98</v>
      </c>
      <c r="H2384" s="38">
        <f>G2384*(1-'[1]Rapport Lottstift'!$Q$6)</f>
        <v>35463.106323012064</v>
      </c>
      <c r="I2384" s="39">
        <f t="shared" si="113"/>
        <v>35108.475259781946</v>
      </c>
      <c r="J2384" s="40">
        <f t="shared" si="114"/>
        <v>35108</v>
      </c>
      <c r="K2384" s="40">
        <v>35108</v>
      </c>
    </row>
    <row r="2385" spans="1:11" s="40" customFormat="1" x14ac:dyDescent="0.25">
      <c r="A2385" s="34" t="s">
        <v>947</v>
      </c>
      <c r="B2385" s="34" t="s">
        <v>7037</v>
      </c>
      <c r="C2385" s="34" t="s">
        <v>7038</v>
      </c>
      <c r="D2385" s="34" t="s">
        <v>7039</v>
      </c>
      <c r="E2385" s="35">
        <v>695745</v>
      </c>
      <c r="F2385" s="36">
        <v>695745</v>
      </c>
      <c r="G2385" s="37">
        <f t="shared" si="112"/>
        <v>48702.15</v>
      </c>
      <c r="H2385" s="38">
        <f>G2385*(1-'[1]Rapport Lottstift'!$Q$6)</f>
        <v>35459.589644221051</v>
      </c>
      <c r="I2385" s="39">
        <f t="shared" si="113"/>
        <v>35104.993747778841</v>
      </c>
      <c r="J2385" s="40">
        <f t="shared" si="114"/>
        <v>35104</v>
      </c>
      <c r="K2385" s="40">
        <v>35104</v>
      </c>
    </row>
    <row r="2386" spans="1:11" s="40" customFormat="1" x14ac:dyDescent="0.25">
      <c r="A2386" s="34" t="s">
        <v>947</v>
      </c>
      <c r="B2386" s="34" t="s">
        <v>7040</v>
      </c>
      <c r="C2386" s="34" t="s">
        <v>7041</v>
      </c>
      <c r="D2386" s="34" t="s">
        <v>7042</v>
      </c>
      <c r="E2386" s="35">
        <v>694815</v>
      </c>
      <c r="F2386" s="36">
        <v>694815</v>
      </c>
      <c r="G2386" s="37">
        <f t="shared" si="112"/>
        <v>48637.05</v>
      </c>
      <c r="H2386" s="38">
        <f>G2386*(1-'[1]Rapport Lottstift'!$Q$6)</f>
        <v>35412.190930081357</v>
      </c>
      <c r="I2386" s="39">
        <f t="shared" si="113"/>
        <v>35058.069020780546</v>
      </c>
      <c r="J2386" s="40">
        <f t="shared" si="114"/>
        <v>35058</v>
      </c>
      <c r="K2386" s="40">
        <v>35058</v>
      </c>
    </row>
    <row r="2387" spans="1:11" s="40" customFormat="1" x14ac:dyDescent="0.25">
      <c r="A2387" s="34" t="s">
        <v>947</v>
      </c>
      <c r="B2387" s="34" t="s">
        <v>7043</v>
      </c>
      <c r="C2387" s="34" t="s">
        <v>7044</v>
      </c>
      <c r="D2387" s="34" t="s">
        <v>7045</v>
      </c>
      <c r="E2387" s="35">
        <v>694700</v>
      </c>
      <c r="F2387" s="36">
        <v>694700</v>
      </c>
      <c r="G2387" s="37">
        <f t="shared" si="112"/>
        <v>48629.000000000007</v>
      </c>
      <c r="H2387" s="38">
        <f>G2387*(1-'[1]Rapport Lottstift'!$Q$6)</f>
        <v>35406.329798763007</v>
      </c>
      <c r="I2387" s="39">
        <f t="shared" si="113"/>
        <v>35052.266500775375</v>
      </c>
      <c r="J2387" s="40">
        <f t="shared" si="114"/>
        <v>35052</v>
      </c>
      <c r="K2387" s="40">
        <v>35052</v>
      </c>
    </row>
    <row r="2388" spans="1:11" s="40" customFormat="1" x14ac:dyDescent="0.25">
      <c r="A2388" s="34" t="s">
        <v>947</v>
      </c>
      <c r="B2388" s="34" t="s">
        <v>7046</v>
      </c>
      <c r="C2388" s="34" t="s">
        <v>7047</v>
      </c>
      <c r="D2388" s="34" t="s">
        <v>7048</v>
      </c>
      <c r="E2388" s="35">
        <v>694213</v>
      </c>
      <c r="F2388" s="36">
        <v>694213</v>
      </c>
      <c r="G2388" s="37">
        <f t="shared" si="112"/>
        <v>48594.91</v>
      </c>
      <c r="H2388" s="38">
        <f>G2388*(1-'[1]Rapport Lottstift'!$Q$6)</f>
        <v>35381.509181788773</v>
      </c>
      <c r="I2388" s="39">
        <f t="shared" si="113"/>
        <v>35027.694089970886</v>
      </c>
      <c r="J2388" s="40">
        <f t="shared" si="114"/>
        <v>35027</v>
      </c>
      <c r="K2388" s="40">
        <v>35027</v>
      </c>
    </row>
    <row r="2389" spans="1:11" s="40" customFormat="1" x14ac:dyDescent="0.25">
      <c r="A2389" s="34" t="s">
        <v>947</v>
      </c>
      <c r="B2389" s="34" t="s">
        <v>7049</v>
      </c>
      <c r="C2389" s="34" t="s">
        <v>7050</v>
      </c>
      <c r="D2389" s="34" t="s">
        <v>7051</v>
      </c>
      <c r="E2389" s="35">
        <v>693536</v>
      </c>
      <c r="F2389" s="36">
        <v>693536</v>
      </c>
      <c r="G2389" s="37">
        <f t="shared" si="112"/>
        <v>48547.520000000004</v>
      </c>
      <c r="H2389" s="38">
        <f>G2389*(1-'[1]Rapport Lottstift'!$Q$6)</f>
        <v>35347.004956549448</v>
      </c>
      <c r="I2389" s="39">
        <f t="shared" si="113"/>
        <v>34993.53490698395</v>
      </c>
      <c r="J2389" s="40">
        <f t="shared" si="114"/>
        <v>34993</v>
      </c>
      <c r="K2389" s="40">
        <v>34993</v>
      </c>
    </row>
    <row r="2390" spans="1:11" s="40" customFormat="1" x14ac:dyDescent="0.25">
      <c r="A2390" s="34" t="s">
        <v>947</v>
      </c>
      <c r="B2390" s="34" t="s">
        <v>7052</v>
      </c>
      <c r="C2390" s="34" t="s">
        <v>7053</v>
      </c>
      <c r="D2390" s="34" t="s">
        <v>7054</v>
      </c>
      <c r="E2390" s="35">
        <v>693421</v>
      </c>
      <c r="F2390" s="36">
        <v>693421</v>
      </c>
      <c r="G2390" s="37">
        <f t="shared" si="112"/>
        <v>48539.47</v>
      </c>
      <c r="H2390" s="38">
        <f>G2390*(1-'[1]Rapport Lottstift'!$Q$6)</f>
        <v>35341.143825231091</v>
      </c>
      <c r="I2390" s="39">
        <f t="shared" si="113"/>
        <v>34987.73238697878</v>
      </c>
      <c r="J2390" s="40">
        <f t="shared" si="114"/>
        <v>34987</v>
      </c>
      <c r="K2390" s="40">
        <v>34987</v>
      </c>
    </row>
    <row r="2391" spans="1:11" s="40" customFormat="1" x14ac:dyDescent="0.25">
      <c r="A2391" s="34" t="s">
        <v>947</v>
      </c>
      <c r="B2391" s="34" t="s">
        <v>7055</v>
      </c>
      <c r="C2391" s="34" t="s">
        <v>7056</v>
      </c>
      <c r="D2391" s="34" t="s">
        <v>7057</v>
      </c>
      <c r="E2391" s="35">
        <v>692310</v>
      </c>
      <c r="F2391" s="36">
        <v>692310</v>
      </c>
      <c r="G2391" s="37">
        <f t="shared" si="112"/>
        <v>48461.700000000004</v>
      </c>
      <c r="H2391" s="38">
        <f>G2391*(1-'[1]Rapport Lottstift'!$Q$6)</f>
        <v>35284.520200059902</v>
      </c>
      <c r="I2391" s="39">
        <f t="shared" si="113"/>
        <v>34931.674998059301</v>
      </c>
      <c r="J2391" s="40">
        <f t="shared" si="114"/>
        <v>34931</v>
      </c>
      <c r="K2391" s="40">
        <v>34931</v>
      </c>
    </row>
    <row r="2392" spans="1:11" s="40" customFormat="1" x14ac:dyDescent="0.25">
      <c r="A2392" s="34" t="s">
        <v>947</v>
      </c>
      <c r="B2392" s="34" t="s">
        <v>7058</v>
      </c>
      <c r="C2392" s="34" t="s">
        <v>7059</v>
      </c>
      <c r="D2392" s="34" t="s">
        <v>7060</v>
      </c>
      <c r="E2392" s="35">
        <v>691264</v>
      </c>
      <c r="F2392" s="36">
        <v>691264</v>
      </c>
      <c r="G2392" s="37">
        <f t="shared" si="112"/>
        <v>48388.480000000003</v>
      </c>
      <c r="H2392" s="38">
        <f>G2392*(1-'[1]Rapport Lottstift'!$Q$6)</f>
        <v>35231.209388242562</v>
      </c>
      <c r="I2392" s="39">
        <f t="shared" si="113"/>
        <v>34878.897294360133</v>
      </c>
      <c r="J2392" s="40">
        <f t="shared" si="114"/>
        <v>34878</v>
      </c>
      <c r="K2392" s="40">
        <v>34878</v>
      </c>
    </row>
    <row r="2393" spans="1:11" s="40" customFormat="1" x14ac:dyDescent="0.25">
      <c r="A2393" s="34" t="s">
        <v>947</v>
      </c>
      <c r="B2393" s="34" t="s">
        <v>7061</v>
      </c>
      <c r="C2393" s="34" t="s">
        <v>7062</v>
      </c>
      <c r="D2393" s="34" t="s">
        <v>7063</v>
      </c>
      <c r="E2393" s="35">
        <v>690603</v>
      </c>
      <c r="F2393" s="36">
        <v>690603</v>
      </c>
      <c r="G2393" s="37">
        <f t="shared" si="112"/>
        <v>48342.210000000006</v>
      </c>
      <c r="H2393" s="38">
        <f>G2393*(1-'[1]Rapport Lottstift'!$Q$6)</f>
        <v>35197.52062475188</v>
      </c>
      <c r="I2393" s="39">
        <f t="shared" si="113"/>
        <v>34845.545418504364</v>
      </c>
      <c r="J2393" s="40">
        <f t="shared" si="114"/>
        <v>34845</v>
      </c>
      <c r="K2393" s="40">
        <v>34845</v>
      </c>
    </row>
    <row r="2394" spans="1:11" s="40" customFormat="1" x14ac:dyDescent="0.25">
      <c r="A2394" s="34" t="s">
        <v>947</v>
      </c>
      <c r="B2394" s="34" t="s">
        <v>7064</v>
      </c>
      <c r="C2394" s="34" t="s">
        <v>7065</v>
      </c>
      <c r="D2394" s="34" t="s">
        <v>7066</v>
      </c>
      <c r="E2394" s="35">
        <v>689692</v>
      </c>
      <c r="F2394" s="36">
        <v>689692</v>
      </c>
      <c r="G2394" s="37">
        <f t="shared" si="112"/>
        <v>48278.44</v>
      </c>
      <c r="H2394" s="38">
        <f>G2394*(1-'[1]Rapport Lottstift'!$Q$6)</f>
        <v>35151.090271438683</v>
      </c>
      <c r="I2394" s="39">
        <f t="shared" si="113"/>
        <v>34799.579368724299</v>
      </c>
      <c r="J2394" s="40">
        <f t="shared" si="114"/>
        <v>34799</v>
      </c>
      <c r="K2394" s="40">
        <v>34799</v>
      </c>
    </row>
    <row r="2395" spans="1:11" s="40" customFormat="1" x14ac:dyDescent="0.25">
      <c r="A2395" s="34" t="s">
        <v>947</v>
      </c>
      <c r="B2395" s="34" t="s">
        <v>7067</v>
      </c>
      <c r="C2395" s="34" t="s">
        <v>7068</v>
      </c>
      <c r="D2395" s="34" t="s">
        <v>7069</v>
      </c>
      <c r="E2395" s="35">
        <v>689441</v>
      </c>
      <c r="F2395" s="36">
        <v>689441</v>
      </c>
      <c r="G2395" s="37">
        <f t="shared" si="112"/>
        <v>48260.87</v>
      </c>
      <c r="H2395" s="38">
        <f>G2395*(1-'[1]Rapport Lottstift'!$Q$6)</f>
        <v>35138.297715256893</v>
      </c>
      <c r="I2395" s="39">
        <f t="shared" si="113"/>
        <v>34786.914738104322</v>
      </c>
      <c r="J2395" s="40">
        <f t="shared" si="114"/>
        <v>34786</v>
      </c>
      <c r="K2395" s="40">
        <v>34786</v>
      </c>
    </row>
    <row r="2396" spans="1:11" s="40" customFormat="1" x14ac:dyDescent="0.25">
      <c r="A2396" s="34" t="s">
        <v>947</v>
      </c>
      <c r="B2396" s="34" t="s">
        <v>7070</v>
      </c>
      <c r="C2396" s="34" t="s">
        <v>7071</v>
      </c>
      <c r="D2396" s="34" t="s">
        <v>7072</v>
      </c>
      <c r="E2396" s="35">
        <v>689252</v>
      </c>
      <c r="F2396" s="36">
        <v>689252</v>
      </c>
      <c r="G2396" s="37">
        <f t="shared" si="112"/>
        <v>48247.640000000007</v>
      </c>
      <c r="H2396" s="38">
        <f>G2396*(1-'[1]Rapport Lottstift'!$Q$6)</f>
        <v>35128.665073351083</v>
      </c>
      <c r="I2396" s="39">
        <f t="shared" si="113"/>
        <v>34777.37842261757</v>
      </c>
      <c r="J2396" s="40">
        <f t="shared" si="114"/>
        <v>34777</v>
      </c>
      <c r="K2396" s="40">
        <v>34777</v>
      </c>
    </row>
    <row r="2397" spans="1:11" s="40" customFormat="1" x14ac:dyDescent="0.25">
      <c r="A2397" s="34" t="s">
        <v>947</v>
      </c>
      <c r="B2397" s="34" t="s">
        <v>7073</v>
      </c>
      <c r="C2397" s="34" t="s">
        <v>7074</v>
      </c>
      <c r="D2397" s="34" t="s">
        <v>7075</v>
      </c>
      <c r="E2397" s="35">
        <v>689000</v>
      </c>
      <c r="F2397" s="36">
        <v>689000</v>
      </c>
      <c r="G2397" s="37">
        <f t="shared" si="112"/>
        <v>48230.000000000007</v>
      </c>
      <c r="H2397" s="38">
        <f>G2397*(1-'[1]Rapport Lottstift'!$Q$6)</f>
        <v>35115.821550810004</v>
      </c>
      <c r="I2397" s="39">
        <f t="shared" si="113"/>
        <v>34764.663335301906</v>
      </c>
      <c r="J2397" s="40">
        <f t="shared" si="114"/>
        <v>34764</v>
      </c>
      <c r="K2397" s="40">
        <v>34764</v>
      </c>
    </row>
    <row r="2398" spans="1:11" s="40" customFormat="1" x14ac:dyDescent="0.25">
      <c r="A2398" s="34" t="s">
        <v>947</v>
      </c>
      <c r="B2398" s="34" t="s">
        <v>7076</v>
      </c>
      <c r="C2398" s="34" t="s">
        <v>7077</v>
      </c>
      <c r="D2398" s="34" t="s">
        <v>7078</v>
      </c>
      <c r="E2398" s="35">
        <v>688903</v>
      </c>
      <c r="F2398" s="36">
        <v>688903</v>
      </c>
      <c r="G2398" s="37">
        <f t="shared" si="112"/>
        <v>48223.210000000006</v>
      </c>
      <c r="H2398" s="38">
        <f>G2398*(1-'[1]Rapport Lottstift'!$Q$6)</f>
        <v>35110.877813958876</v>
      </c>
      <c r="I2398" s="39">
        <f t="shared" si="113"/>
        <v>34759.769035819285</v>
      </c>
      <c r="J2398" s="40">
        <f t="shared" si="114"/>
        <v>34759</v>
      </c>
      <c r="K2398" s="40">
        <v>34759</v>
      </c>
    </row>
    <row r="2399" spans="1:11" s="40" customFormat="1" x14ac:dyDescent="0.25">
      <c r="A2399" s="34" t="s">
        <v>947</v>
      </c>
      <c r="B2399" s="34" t="s">
        <v>7079</v>
      </c>
      <c r="C2399" s="34" t="s">
        <v>7080</v>
      </c>
      <c r="D2399" s="34" t="s">
        <v>7081</v>
      </c>
      <c r="E2399" s="35">
        <v>687507</v>
      </c>
      <c r="F2399" s="36">
        <v>687507</v>
      </c>
      <c r="G2399" s="37">
        <f t="shared" si="112"/>
        <v>48125.490000000005</v>
      </c>
      <c r="H2399" s="38">
        <f>G2399*(1-'[1]Rapport Lottstift'!$Q$6)</f>
        <v>35039.728776390039</v>
      </c>
      <c r="I2399" s="39">
        <f t="shared" si="113"/>
        <v>34689.331488626136</v>
      </c>
      <c r="J2399" s="40">
        <f t="shared" si="114"/>
        <v>34689</v>
      </c>
      <c r="K2399" s="40">
        <v>34689</v>
      </c>
    </row>
    <row r="2400" spans="1:11" s="40" customFormat="1" x14ac:dyDescent="0.25">
      <c r="A2400" s="34" t="s">
        <v>947</v>
      </c>
      <c r="B2400" s="34" t="s">
        <v>7082</v>
      </c>
      <c r="C2400" s="34" t="s">
        <v>7083</v>
      </c>
      <c r="D2400" s="34" t="s">
        <v>7084</v>
      </c>
      <c r="E2400" s="35">
        <v>687398</v>
      </c>
      <c r="F2400" s="36">
        <v>687398</v>
      </c>
      <c r="G2400" s="37">
        <f t="shared" si="112"/>
        <v>48117.860000000008</v>
      </c>
      <c r="H2400" s="38">
        <f>G2400*(1-'[1]Rapport Lottstift'!$Q$6)</f>
        <v>35034.173443227424</v>
      </c>
      <c r="I2400" s="39">
        <f t="shared" si="113"/>
        <v>34683.831708795151</v>
      </c>
      <c r="J2400" s="40">
        <f t="shared" si="114"/>
        <v>34683</v>
      </c>
      <c r="K2400" s="40">
        <v>34683</v>
      </c>
    </row>
    <row r="2401" spans="1:11" s="40" customFormat="1" x14ac:dyDescent="0.25">
      <c r="A2401" s="34" t="s">
        <v>947</v>
      </c>
      <c r="B2401" s="34" t="s">
        <v>7085</v>
      </c>
      <c r="C2401" s="34" t="s">
        <v>7086</v>
      </c>
      <c r="D2401" s="34" t="s">
        <v>7087</v>
      </c>
      <c r="E2401" s="35">
        <v>687357</v>
      </c>
      <c r="F2401" s="36">
        <v>687357</v>
      </c>
      <c r="G2401" s="37">
        <f t="shared" si="112"/>
        <v>48114.990000000005</v>
      </c>
      <c r="H2401" s="38">
        <f>G2401*(1-'[1]Rapport Lottstift'!$Q$6)</f>
        <v>35032.083822496534</v>
      </c>
      <c r="I2401" s="39">
        <f t="shared" si="113"/>
        <v>34681.762984271569</v>
      </c>
      <c r="J2401" s="40">
        <f t="shared" si="114"/>
        <v>34681</v>
      </c>
      <c r="K2401" s="40">
        <v>34681</v>
      </c>
    </row>
    <row r="2402" spans="1:11" s="40" customFormat="1" x14ac:dyDescent="0.25">
      <c r="A2402" s="34" t="s">
        <v>947</v>
      </c>
      <c r="B2402" s="34" t="s">
        <v>7088</v>
      </c>
      <c r="C2402" s="34" t="s">
        <v>7089</v>
      </c>
      <c r="D2402" s="34" t="s">
        <v>7090</v>
      </c>
      <c r="E2402" s="35">
        <v>687154</v>
      </c>
      <c r="F2402" s="36">
        <v>687154</v>
      </c>
      <c r="G2402" s="37">
        <f t="shared" si="112"/>
        <v>48100.780000000006</v>
      </c>
      <c r="H2402" s="38">
        <f>G2402*(1-'[1]Rapport Lottstift'!$Q$6)</f>
        <v>35021.737651560667</v>
      </c>
      <c r="I2402" s="39">
        <f t="shared" si="113"/>
        <v>34671.520275045063</v>
      </c>
      <c r="J2402" s="40">
        <f t="shared" si="114"/>
        <v>34671</v>
      </c>
      <c r="K2402" s="40">
        <v>34671</v>
      </c>
    </row>
    <row r="2403" spans="1:11" s="40" customFormat="1" x14ac:dyDescent="0.25">
      <c r="A2403" s="34" t="s">
        <v>947</v>
      </c>
      <c r="B2403" s="34" t="s">
        <v>7091</v>
      </c>
      <c r="C2403" s="34" t="s">
        <v>7092</v>
      </c>
      <c r="D2403" s="34" t="s">
        <v>7093</v>
      </c>
      <c r="E2403" s="35">
        <v>687000</v>
      </c>
      <c r="F2403" s="36">
        <v>687000</v>
      </c>
      <c r="G2403" s="37">
        <f t="shared" si="112"/>
        <v>48090.000000000007</v>
      </c>
      <c r="H2403" s="38">
        <f>G2403*(1-'[1]Rapport Lottstift'!$Q$6)</f>
        <v>35013.888832230004</v>
      </c>
      <c r="I2403" s="39">
        <f t="shared" si="113"/>
        <v>34663.749943907707</v>
      </c>
      <c r="J2403" s="40">
        <f t="shared" si="114"/>
        <v>34663</v>
      </c>
      <c r="K2403" s="40">
        <v>34663</v>
      </c>
    </row>
    <row r="2404" spans="1:11" s="40" customFormat="1" x14ac:dyDescent="0.25">
      <c r="A2404" s="34" t="s">
        <v>947</v>
      </c>
      <c r="B2404" s="34" t="s">
        <v>7094</v>
      </c>
      <c r="C2404" s="34" t="s">
        <v>7095</v>
      </c>
      <c r="D2404" s="34" t="s">
        <v>7096</v>
      </c>
      <c r="E2404" s="35">
        <v>686662</v>
      </c>
      <c r="F2404" s="36">
        <v>686662</v>
      </c>
      <c r="G2404" s="37">
        <f t="shared" si="112"/>
        <v>48066.340000000004</v>
      </c>
      <c r="H2404" s="38">
        <f>G2404*(1-'[1]Rapport Lottstift'!$Q$6)</f>
        <v>34996.662202789987</v>
      </c>
      <c r="I2404" s="39">
        <f t="shared" si="113"/>
        <v>34646.695580762083</v>
      </c>
      <c r="J2404" s="40">
        <f t="shared" si="114"/>
        <v>34646</v>
      </c>
      <c r="K2404" s="40">
        <v>34646</v>
      </c>
    </row>
    <row r="2405" spans="1:11" s="40" customFormat="1" x14ac:dyDescent="0.25">
      <c r="A2405" s="34" t="s">
        <v>947</v>
      </c>
      <c r="B2405" s="34" t="s">
        <v>7097</v>
      </c>
      <c r="C2405" s="34" t="s">
        <v>7098</v>
      </c>
      <c r="D2405" s="34" t="s">
        <v>7099</v>
      </c>
      <c r="E2405" s="35">
        <v>686079</v>
      </c>
      <c r="F2405" s="36">
        <v>686079</v>
      </c>
      <c r="G2405" s="37">
        <f t="shared" si="112"/>
        <v>48025.530000000006</v>
      </c>
      <c r="H2405" s="38">
        <f>G2405*(1-'[1]Rapport Lottstift'!$Q$6)</f>
        <v>34966.948815323914</v>
      </c>
      <c r="I2405" s="39">
        <f t="shared" si="113"/>
        <v>34617.279327170676</v>
      </c>
      <c r="J2405" s="40">
        <f t="shared" si="114"/>
        <v>34617</v>
      </c>
      <c r="K2405" s="40">
        <v>34617</v>
      </c>
    </row>
    <row r="2406" spans="1:11" s="40" customFormat="1" x14ac:dyDescent="0.25">
      <c r="A2406" s="34" t="s">
        <v>947</v>
      </c>
      <c r="B2406" s="34" t="s">
        <v>7100</v>
      </c>
      <c r="C2406" s="34" t="s">
        <v>7101</v>
      </c>
      <c r="D2406" s="34" t="s">
        <v>7102</v>
      </c>
      <c r="E2406" s="35">
        <v>685807</v>
      </c>
      <c r="F2406" s="36">
        <v>685807</v>
      </c>
      <c r="G2406" s="37">
        <f t="shared" si="112"/>
        <v>48006.490000000005</v>
      </c>
      <c r="H2406" s="38">
        <f>G2406*(1-'[1]Rapport Lottstift'!$Q$6)</f>
        <v>34953.085965597034</v>
      </c>
      <c r="I2406" s="39">
        <f t="shared" si="113"/>
        <v>34603.555105941065</v>
      </c>
      <c r="J2406" s="40">
        <f t="shared" si="114"/>
        <v>34603</v>
      </c>
      <c r="K2406" s="40">
        <v>34603</v>
      </c>
    </row>
    <row r="2407" spans="1:11" s="40" customFormat="1" x14ac:dyDescent="0.25">
      <c r="A2407" s="34" t="s">
        <v>947</v>
      </c>
      <c r="B2407" s="34" t="s">
        <v>7103</v>
      </c>
      <c r="C2407" s="34" t="s">
        <v>7104</v>
      </c>
      <c r="D2407" s="34" t="s">
        <v>7105</v>
      </c>
      <c r="E2407" s="35">
        <v>684623</v>
      </c>
      <c r="F2407" s="36">
        <v>684623</v>
      </c>
      <c r="G2407" s="37">
        <f t="shared" si="112"/>
        <v>47923.610000000008</v>
      </c>
      <c r="H2407" s="38">
        <f>G2407*(1-'[1]Rapport Lottstift'!$Q$6)</f>
        <v>34892.741796197675</v>
      </c>
      <c r="I2407" s="39">
        <f t="shared" si="113"/>
        <v>34543.8143782357</v>
      </c>
      <c r="J2407" s="40">
        <f t="shared" si="114"/>
        <v>34543</v>
      </c>
      <c r="K2407" s="40">
        <v>34543</v>
      </c>
    </row>
    <row r="2408" spans="1:11" s="40" customFormat="1" x14ac:dyDescent="0.25">
      <c r="A2408" s="34" t="s">
        <v>947</v>
      </c>
      <c r="B2408" s="34" t="s">
        <v>7106</v>
      </c>
      <c r="C2408" s="34" t="s">
        <v>7107</v>
      </c>
      <c r="D2408" s="34" t="s">
        <v>7108</v>
      </c>
      <c r="E2408" s="35">
        <v>683993</v>
      </c>
      <c r="F2408" s="36">
        <v>683993</v>
      </c>
      <c r="G2408" s="37">
        <f t="shared" si="112"/>
        <v>47879.51</v>
      </c>
      <c r="H2408" s="38">
        <f>G2408*(1-'[1]Rapport Lottstift'!$Q$6)</f>
        <v>34860.632989844977</v>
      </c>
      <c r="I2408" s="39">
        <f t="shared" si="113"/>
        <v>34512.026659946525</v>
      </c>
      <c r="J2408" s="40">
        <f t="shared" si="114"/>
        <v>34512</v>
      </c>
      <c r="K2408" s="40">
        <v>34512</v>
      </c>
    </row>
    <row r="2409" spans="1:11" s="40" customFormat="1" x14ac:dyDescent="0.25">
      <c r="A2409" s="34" t="s">
        <v>947</v>
      </c>
      <c r="B2409" s="34" t="s">
        <v>7109</v>
      </c>
      <c r="C2409" s="34" t="s">
        <v>7110</v>
      </c>
      <c r="D2409" s="34" t="s">
        <v>7111</v>
      </c>
      <c r="E2409" s="35">
        <v>682899</v>
      </c>
      <c r="F2409" s="36">
        <v>682899</v>
      </c>
      <c r="G2409" s="37">
        <f t="shared" si="112"/>
        <v>47802.930000000008</v>
      </c>
      <c r="H2409" s="38">
        <f>G2409*(1-'[1]Rapport Lottstift'!$Q$6)</f>
        <v>34804.875792781721</v>
      </c>
      <c r="I2409" s="39">
        <f t="shared" si="113"/>
        <v>34456.827034853901</v>
      </c>
      <c r="J2409" s="40">
        <f t="shared" si="114"/>
        <v>34456</v>
      </c>
      <c r="K2409" s="40">
        <v>34456</v>
      </c>
    </row>
    <row r="2410" spans="1:11" s="40" customFormat="1" x14ac:dyDescent="0.25">
      <c r="A2410" s="34" t="s">
        <v>947</v>
      </c>
      <c r="B2410" s="34" t="s">
        <v>7112</v>
      </c>
      <c r="C2410" s="34" t="s">
        <v>7113</v>
      </c>
      <c r="D2410" s="34" t="s">
        <v>7114</v>
      </c>
      <c r="E2410" s="35">
        <v>682440</v>
      </c>
      <c r="F2410" s="36">
        <v>682440</v>
      </c>
      <c r="G2410" s="37">
        <f t="shared" si="112"/>
        <v>47770.8</v>
      </c>
      <c r="H2410" s="38">
        <f>G2410*(1-'[1]Rapport Lottstift'!$Q$6)</f>
        <v>34781.482233867602</v>
      </c>
      <c r="I2410" s="39">
        <f t="shared" si="113"/>
        <v>34433.667411528928</v>
      </c>
      <c r="J2410" s="40">
        <f t="shared" si="114"/>
        <v>34433</v>
      </c>
      <c r="K2410" s="40">
        <v>34433</v>
      </c>
    </row>
    <row r="2411" spans="1:11" s="40" customFormat="1" x14ac:dyDescent="0.25">
      <c r="A2411" s="34" t="s">
        <v>947</v>
      </c>
      <c r="B2411" s="34" t="s">
        <v>7115</v>
      </c>
      <c r="C2411" s="34" t="s">
        <v>7116</v>
      </c>
      <c r="D2411" s="34" t="s">
        <v>7117</v>
      </c>
      <c r="E2411" s="35">
        <v>682422</v>
      </c>
      <c r="F2411" s="36">
        <v>682422</v>
      </c>
      <c r="G2411" s="37">
        <f t="shared" si="112"/>
        <v>47769.540000000008</v>
      </c>
      <c r="H2411" s="38">
        <f>G2411*(1-'[1]Rapport Lottstift'!$Q$6)</f>
        <v>34780.564839400387</v>
      </c>
      <c r="I2411" s="39">
        <f t="shared" si="113"/>
        <v>34432.759191006386</v>
      </c>
      <c r="J2411" s="40">
        <f t="shared" si="114"/>
        <v>34432</v>
      </c>
      <c r="K2411" s="40">
        <v>34432</v>
      </c>
    </row>
    <row r="2412" spans="1:11" s="40" customFormat="1" x14ac:dyDescent="0.25">
      <c r="A2412" s="34" t="s">
        <v>947</v>
      </c>
      <c r="B2412" s="34" t="s">
        <v>7118</v>
      </c>
      <c r="C2412" s="34" t="s">
        <v>7119</v>
      </c>
      <c r="D2412" s="34" t="s">
        <v>7120</v>
      </c>
      <c r="E2412" s="35">
        <v>681600</v>
      </c>
      <c r="F2412" s="36">
        <v>681600</v>
      </c>
      <c r="G2412" s="37">
        <f t="shared" si="112"/>
        <v>47712.000000000007</v>
      </c>
      <c r="H2412" s="38">
        <f>G2412*(1-'[1]Rapport Lottstift'!$Q$6)</f>
        <v>34738.670492064004</v>
      </c>
      <c r="I2412" s="39">
        <f t="shared" si="113"/>
        <v>34391.283787143366</v>
      </c>
      <c r="J2412" s="40">
        <f t="shared" si="114"/>
        <v>34391</v>
      </c>
      <c r="K2412" s="40">
        <v>34391</v>
      </c>
    </row>
    <row r="2413" spans="1:11" s="40" customFormat="1" x14ac:dyDescent="0.25">
      <c r="A2413" s="34" t="s">
        <v>947</v>
      </c>
      <c r="B2413" s="34" t="s">
        <v>7121</v>
      </c>
      <c r="C2413" s="34" t="s">
        <v>7122</v>
      </c>
      <c r="D2413" s="34" t="s">
        <v>7123</v>
      </c>
      <c r="E2413" s="35">
        <v>680768</v>
      </c>
      <c r="F2413" s="36">
        <v>680768</v>
      </c>
      <c r="G2413" s="37">
        <f t="shared" si="112"/>
        <v>47653.760000000002</v>
      </c>
      <c r="H2413" s="38">
        <f>G2413*(1-'[1]Rapport Lottstift'!$Q$6)</f>
        <v>34696.26648113472</v>
      </c>
      <c r="I2413" s="39">
        <f t="shared" si="113"/>
        <v>34349.303816323372</v>
      </c>
      <c r="J2413" s="40">
        <f t="shared" si="114"/>
        <v>34349</v>
      </c>
      <c r="K2413" s="40">
        <v>34349</v>
      </c>
    </row>
    <row r="2414" spans="1:11" s="40" customFormat="1" x14ac:dyDescent="0.25">
      <c r="A2414" s="34" t="s">
        <v>947</v>
      </c>
      <c r="B2414" s="34" t="s">
        <v>7124</v>
      </c>
      <c r="C2414" s="34" t="s">
        <v>7125</v>
      </c>
      <c r="D2414" s="34" t="s">
        <v>7126</v>
      </c>
      <c r="E2414" s="35">
        <v>680518</v>
      </c>
      <c r="F2414" s="36">
        <v>680518</v>
      </c>
      <c r="G2414" s="37">
        <f t="shared" si="112"/>
        <v>47636.26</v>
      </c>
      <c r="H2414" s="38">
        <f>G2414*(1-'[1]Rapport Lottstift'!$Q$6)</f>
        <v>34683.524891312227</v>
      </c>
      <c r="I2414" s="39">
        <f t="shared" si="113"/>
        <v>34336.689642399106</v>
      </c>
      <c r="J2414" s="40">
        <f t="shared" si="114"/>
        <v>34336</v>
      </c>
      <c r="K2414" s="40">
        <v>34336</v>
      </c>
    </row>
    <row r="2415" spans="1:11" s="40" customFormat="1" x14ac:dyDescent="0.25">
      <c r="A2415" s="34" t="s">
        <v>947</v>
      </c>
      <c r="B2415" s="34" t="s">
        <v>7127</v>
      </c>
      <c r="C2415" s="34" t="s">
        <v>7128</v>
      </c>
      <c r="D2415" s="34" t="s">
        <v>7129</v>
      </c>
      <c r="E2415" s="35">
        <v>680272</v>
      </c>
      <c r="F2415" s="36">
        <v>680272</v>
      </c>
      <c r="G2415" s="37">
        <f t="shared" si="112"/>
        <v>47619.040000000008</v>
      </c>
      <c r="H2415" s="38">
        <f>G2415*(1-'[1]Rapport Lottstift'!$Q$6)</f>
        <v>34670.98716692689</v>
      </c>
      <c r="I2415" s="39">
        <f t="shared" si="113"/>
        <v>34324.27729525762</v>
      </c>
      <c r="J2415" s="40">
        <f t="shared" si="114"/>
        <v>34324</v>
      </c>
      <c r="K2415" s="40">
        <v>34324</v>
      </c>
    </row>
    <row r="2416" spans="1:11" s="40" customFormat="1" x14ac:dyDescent="0.25">
      <c r="A2416" s="34" t="s">
        <v>947</v>
      </c>
      <c r="B2416" s="34" t="s">
        <v>7130</v>
      </c>
      <c r="C2416" s="34" t="s">
        <v>7131</v>
      </c>
      <c r="D2416" s="34" t="s">
        <v>7132</v>
      </c>
      <c r="E2416" s="35">
        <v>680257</v>
      </c>
      <c r="F2416" s="36">
        <v>680257</v>
      </c>
      <c r="G2416" s="37">
        <f t="shared" si="112"/>
        <v>47617.990000000005</v>
      </c>
      <c r="H2416" s="38">
        <f>G2416*(1-'[1]Rapport Lottstift'!$Q$6)</f>
        <v>34670.222671537536</v>
      </c>
      <c r="I2416" s="39">
        <f t="shared" si="113"/>
        <v>34323.520444822163</v>
      </c>
      <c r="J2416" s="40">
        <f t="shared" si="114"/>
        <v>34323</v>
      </c>
      <c r="K2416" s="40">
        <v>34323</v>
      </c>
    </row>
    <row r="2417" spans="1:11" s="40" customFormat="1" x14ac:dyDescent="0.25">
      <c r="A2417" s="34" t="s">
        <v>947</v>
      </c>
      <c r="B2417" s="34" t="s">
        <v>7133</v>
      </c>
      <c r="C2417" s="34" t="s">
        <v>7134</v>
      </c>
      <c r="D2417" s="34" t="s">
        <v>7135</v>
      </c>
      <c r="E2417" s="35">
        <v>678907</v>
      </c>
      <c r="F2417" s="36">
        <v>678907</v>
      </c>
      <c r="G2417" s="37">
        <f t="shared" si="112"/>
        <v>47523.490000000005</v>
      </c>
      <c r="H2417" s="38">
        <f>G2417*(1-'[1]Rapport Lottstift'!$Q$6)</f>
        <v>34601.418086496036</v>
      </c>
      <c r="I2417" s="39">
        <f t="shared" si="113"/>
        <v>34255.403905631072</v>
      </c>
      <c r="J2417" s="40">
        <f t="shared" si="114"/>
        <v>34255</v>
      </c>
      <c r="K2417" s="40">
        <v>34255</v>
      </c>
    </row>
    <row r="2418" spans="1:11" s="40" customFormat="1" x14ac:dyDescent="0.25">
      <c r="A2418" s="34" t="s">
        <v>947</v>
      </c>
      <c r="B2418" s="34" t="s">
        <v>7136</v>
      </c>
      <c r="C2418" s="34" t="s">
        <v>7137</v>
      </c>
      <c r="D2418" s="34" t="s">
        <v>7138</v>
      </c>
      <c r="E2418" s="35">
        <v>667921</v>
      </c>
      <c r="F2418" s="36">
        <v>667921</v>
      </c>
      <c r="G2418" s="37">
        <f t="shared" si="112"/>
        <v>46754.47</v>
      </c>
      <c r="H2418" s="38">
        <f>G2418*(1-'[1]Rapport Lottstift'!$Q$6)</f>
        <v>34041.501663336094</v>
      </c>
      <c r="I2418" s="39">
        <f t="shared" si="113"/>
        <v>33701.08664670273</v>
      </c>
      <c r="J2418" s="40">
        <f t="shared" si="114"/>
        <v>33701</v>
      </c>
      <c r="K2418" s="40">
        <v>33701</v>
      </c>
    </row>
    <row r="2419" spans="1:11" s="40" customFormat="1" x14ac:dyDescent="0.25">
      <c r="A2419" s="34" t="s">
        <v>947</v>
      </c>
      <c r="B2419" s="34" t="s">
        <v>7139</v>
      </c>
      <c r="C2419" s="34" t="s">
        <v>7140</v>
      </c>
      <c r="D2419" s="34" t="s">
        <v>7141</v>
      </c>
      <c r="E2419" s="35">
        <v>676398</v>
      </c>
      <c r="F2419" s="36">
        <v>676398</v>
      </c>
      <c r="G2419" s="37">
        <f t="shared" si="112"/>
        <v>47347.860000000008</v>
      </c>
      <c r="H2419" s="38">
        <f>G2419*(1-'[1]Rapport Lottstift'!$Q$6)</f>
        <v>34473.543491037424</v>
      </c>
      <c r="I2419" s="39">
        <f t="shared" si="113"/>
        <v>34128.808056127047</v>
      </c>
      <c r="J2419" s="40">
        <f t="shared" si="114"/>
        <v>34128</v>
      </c>
      <c r="K2419" s="40">
        <v>34128</v>
      </c>
    </row>
    <row r="2420" spans="1:11" s="40" customFormat="1" x14ac:dyDescent="0.25">
      <c r="A2420" s="34" t="s">
        <v>947</v>
      </c>
      <c r="B2420" s="34" t="s">
        <v>7142</v>
      </c>
      <c r="C2420" s="34" t="s">
        <v>7143</v>
      </c>
      <c r="D2420" s="34" t="s">
        <v>7144</v>
      </c>
      <c r="E2420" s="35">
        <v>676155</v>
      </c>
      <c r="F2420" s="36">
        <v>676155</v>
      </c>
      <c r="G2420" s="37">
        <f t="shared" si="112"/>
        <v>47330.850000000006</v>
      </c>
      <c r="H2420" s="38">
        <f>G2420*(1-'[1]Rapport Lottstift'!$Q$6)</f>
        <v>34461.158665729956</v>
      </c>
      <c r="I2420" s="39">
        <f t="shared" si="113"/>
        <v>34116.547079072654</v>
      </c>
      <c r="J2420" s="40">
        <f t="shared" si="114"/>
        <v>34116</v>
      </c>
      <c r="K2420" s="40">
        <v>34116</v>
      </c>
    </row>
    <row r="2421" spans="1:11" s="40" customFormat="1" x14ac:dyDescent="0.25">
      <c r="A2421" s="34" t="s">
        <v>947</v>
      </c>
      <c r="B2421" s="34" t="s">
        <v>7145</v>
      </c>
      <c r="C2421" s="34" t="s">
        <v>7146</v>
      </c>
      <c r="D2421" s="34" t="s">
        <v>7147</v>
      </c>
      <c r="E2421" s="35">
        <v>675720</v>
      </c>
      <c r="F2421" s="36">
        <v>675720</v>
      </c>
      <c r="G2421" s="37">
        <f t="shared" si="112"/>
        <v>47300.4</v>
      </c>
      <c r="H2421" s="38">
        <f>G2421*(1-'[1]Rapport Lottstift'!$Q$6)</f>
        <v>34438.988299438803</v>
      </c>
      <c r="I2421" s="39">
        <f t="shared" si="113"/>
        <v>34094.598416444416</v>
      </c>
      <c r="J2421" s="40">
        <f t="shared" si="114"/>
        <v>34094</v>
      </c>
      <c r="K2421" s="40">
        <v>34094</v>
      </c>
    </row>
    <row r="2422" spans="1:11" s="40" customFormat="1" x14ac:dyDescent="0.25">
      <c r="A2422" s="34" t="s">
        <v>947</v>
      </c>
      <c r="B2422" s="34" t="s">
        <v>7148</v>
      </c>
      <c r="C2422" s="34" t="s">
        <v>7149</v>
      </c>
      <c r="D2422" s="34" t="s">
        <v>7150</v>
      </c>
      <c r="E2422" s="35">
        <v>675109</v>
      </c>
      <c r="F2422" s="36">
        <v>675109</v>
      </c>
      <c r="G2422" s="37">
        <f t="shared" si="112"/>
        <v>47257.630000000005</v>
      </c>
      <c r="H2422" s="38">
        <f>G2422*(1-'[1]Rapport Lottstift'!$Q$6)</f>
        <v>34407.847853912615</v>
      </c>
      <c r="I2422" s="39">
        <f t="shared" si="113"/>
        <v>34063.769375373486</v>
      </c>
      <c r="J2422" s="40">
        <f t="shared" si="114"/>
        <v>34063</v>
      </c>
      <c r="K2422" s="40">
        <v>34063</v>
      </c>
    </row>
    <row r="2423" spans="1:11" s="40" customFormat="1" x14ac:dyDescent="0.25">
      <c r="A2423" s="34" t="s">
        <v>947</v>
      </c>
      <c r="B2423" s="34" t="s">
        <v>7151</v>
      </c>
      <c r="C2423" s="34" t="s">
        <v>7152</v>
      </c>
      <c r="D2423" s="34" t="s">
        <v>7153</v>
      </c>
      <c r="E2423" s="35">
        <v>674383</v>
      </c>
      <c r="F2423" s="36">
        <v>674383</v>
      </c>
      <c r="G2423" s="37">
        <f t="shared" si="112"/>
        <v>47206.810000000005</v>
      </c>
      <c r="H2423" s="38">
        <f>G2423*(1-'[1]Rapport Lottstift'!$Q$6)</f>
        <v>34370.846277068078</v>
      </c>
      <c r="I2423" s="39">
        <f t="shared" si="113"/>
        <v>34027.137814297399</v>
      </c>
      <c r="J2423" s="40">
        <f t="shared" si="114"/>
        <v>34027</v>
      </c>
      <c r="K2423" s="40">
        <v>34027</v>
      </c>
    </row>
    <row r="2424" spans="1:11" s="40" customFormat="1" x14ac:dyDescent="0.25">
      <c r="A2424" s="34" t="s">
        <v>947</v>
      </c>
      <c r="B2424" s="34" t="s">
        <v>7154</v>
      </c>
      <c r="C2424" s="34" t="s">
        <v>7155</v>
      </c>
      <c r="D2424" s="34" t="s">
        <v>7156</v>
      </c>
      <c r="E2424" s="35">
        <v>674325</v>
      </c>
      <c r="F2424" s="36">
        <v>674325</v>
      </c>
      <c r="G2424" s="37">
        <f t="shared" si="112"/>
        <v>47202.750000000007</v>
      </c>
      <c r="H2424" s="38">
        <f>G2424*(1-'[1]Rapport Lottstift'!$Q$6)</f>
        <v>34367.890228229255</v>
      </c>
      <c r="I2424" s="39">
        <f t="shared" si="113"/>
        <v>34024.211325946962</v>
      </c>
      <c r="J2424" s="40">
        <f t="shared" si="114"/>
        <v>34024</v>
      </c>
      <c r="K2424" s="40">
        <v>34024</v>
      </c>
    </row>
    <row r="2425" spans="1:11" s="40" customFormat="1" x14ac:dyDescent="0.25">
      <c r="A2425" s="34" t="s">
        <v>947</v>
      </c>
      <c r="B2425" s="34" t="s">
        <v>7157</v>
      </c>
      <c r="C2425" s="34" t="s">
        <v>7158</v>
      </c>
      <c r="D2425" s="34" t="s">
        <v>7159</v>
      </c>
      <c r="E2425" s="35">
        <v>673778</v>
      </c>
      <c r="F2425" s="36">
        <v>673778</v>
      </c>
      <c r="G2425" s="37">
        <f t="shared" si="112"/>
        <v>47164.460000000006</v>
      </c>
      <c r="H2425" s="38">
        <f>G2425*(1-'[1]Rapport Lottstift'!$Q$6)</f>
        <v>34340.011629697627</v>
      </c>
      <c r="I2425" s="39">
        <f t="shared" si="113"/>
        <v>33996.611513400647</v>
      </c>
      <c r="J2425" s="40">
        <f t="shared" si="114"/>
        <v>33996</v>
      </c>
      <c r="K2425" s="40">
        <v>33996</v>
      </c>
    </row>
    <row r="2426" spans="1:11" s="40" customFormat="1" x14ac:dyDescent="0.25">
      <c r="A2426" s="34" t="s">
        <v>947</v>
      </c>
      <c r="B2426" s="34" t="s">
        <v>7160</v>
      </c>
      <c r="C2426" s="34" t="s">
        <v>7161</v>
      </c>
      <c r="D2426" s="34" t="s">
        <v>7162</v>
      </c>
      <c r="E2426" s="35">
        <v>673662</v>
      </c>
      <c r="F2426" s="36">
        <v>673662</v>
      </c>
      <c r="G2426" s="37">
        <f t="shared" si="112"/>
        <v>47156.340000000004</v>
      </c>
      <c r="H2426" s="38">
        <f>G2426*(1-'[1]Rapport Lottstift'!$Q$6)</f>
        <v>34334.099532019987</v>
      </c>
      <c r="I2426" s="39">
        <f t="shared" si="113"/>
        <v>33990.758536699788</v>
      </c>
      <c r="J2426" s="40">
        <f t="shared" si="114"/>
        <v>33990</v>
      </c>
      <c r="K2426" s="40">
        <v>33990</v>
      </c>
    </row>
    <row r="2427" spans="1:11" s="40" customFormat="1" x14ac:dyDescent="0.25">
      <c r="A2427" s="34" t="s">
        <v>947</v>
      </c>
      <c r="B2427" s="34" t="s">
        <v>7163</v>
      </c>
      <c r="C2427" s="34" t="s">
        <v>7164</v>
      </c>
      <c r="D2427" s="34" t="s">
        <v>7165</v>
      </c>
      <c r="E2427" s="35">
        <v>673077</v>
      </c>
      <c r="F2427" s="36">
        <v>673077</v>
      </c>
      <c r="G2427" s="37">
        <f t="shared" si="112"/>
        <v>47115.390000000007</v>
      </c>
      <c r="H2427" s="38">
        <f>G2427*(1-'[1]Rapport Lottstift'!$Q$6)</f>
        <v>34304.284211835336</v>
      </c>
      <c r="I2427" s="39">
        <f t="shared" si="113"/>
        <v>33961.241369716983</v>
      </c>
      <c r="J2427" s="40">
        <f t="shared" si="114"/>
        <v>33961</v>
      </c>
      <c r="K2427" s="40">
        <v>33961</v>
      </c>
    </row>
    <row r="2428" spans="1:11" s="40" customFormat="1" x14ac:dyDescent="0.25">
      <c r="A2428" s="34" t="s">
        <v>947</v>
      </c>
      <c r="B2428" s="34" t="s">
        <v>7166</v>
      </c>
      <c r="C2428" s="34" t="s">
        <v>7167</v>
      </c>
      <c r="D2428" s="34" t="s">
        <v>7168</v>
      </c>
      <c r="E2428" s="35">
        <v>672553</v>
      </c>
      <c r="F2428" s="36">
        <v>672553</v>
      </c>
      <c r="G2428" s="37">
        <f t="shared" si="112"/>
        <v>47078.710000000006</v>
      </c>
      <c r="H2428" s="38">
        <f>G2428*(1-'[1]Rapport Lottstift'!$Q$6)</f>
        <v>34277.577839567377</v>
      </c>
      <c r="I2428" s="39">
        <f t="shared" si="113"/>
        <v>33934.8020611717</v>
      </c>
      <c r="J2428" s="40">
        <f t="shared" si="114"/>
        <v>33934</v>
      </c>
      <c r="K2428" s="40">
        <v>33934</v>
      </c>
    </row>
    <row r="2429" spans="1:11" s="40" customFormat="1" x14ac:dyDescent="0.25">
      <c r="A2429" s="34" t="s">
        <v>947</v>
      </c>
      <c r="B2429" s="34" t="s">
        <v>7169</v>
      </c>
      <c r="C2429" s="34" t="s">
        <v>7170</v>
      </c>
      <c r="D2429" s="34" t="s">
        <v>7171</v>
      </c>
      <c r="E2429" s="35">
        <v>672341</v>
      </c>
      <c r="F2429" s="36">
        <v>672341</v>
      </c>
      <c r="G2429" s="37">
        <f t="shared" si="112"/>
        <v>47063.87</v>
      </c>
      <c r="H2429" s="38">
        <f>G2429*(1-'[1]Rapport Lottstift'!$Q$6)</f>
        <v>34266.772971397892</v>
      </c>
      <c r="I2429" s="39">
        <f t="shared" si="113"/>
        <v>33924.105241683916</v>
      </c>
      <c r="J2429" s="40">
        <f t="shared" si="114"/>
        <v>33924</v>
      </c>
      <c r="K2429" s="40">
        <v>33924</v>
      </c>
    </row>
    <row r="2430" spans="1:11" s="40" customFormat="1" x14ac:dyDescent="0.25">
      <c r="A2430" s="34" t="s">
        <v>947</v>
      </c>
      <c r="B2430" s="34" t="s">
        <v>7172</v>
      </c>
      <c r="C2430" s="34" t="s">
        <v>7173</v>
      </c>
      <c r="D2430" s="34" t="s">
        <v>7174</v>
      </c>
      <c r="E2430" s="35">
        <v>672120</v>
      </c>
      <c r="F2430" s="36">
        <v>672120</v>
      </c>
      <c r="G2430" s="37">
        <f t="shared" si="112"/>
        <v>47048.4</v>
      </c>
      <c r="H2430" s="38">
        <f>G2430*(1-'[1]Rapport Lottstift'!$Q$6)</f>
        <v>34255.509405994802</v>
      </c>
      <c r="I2430" s="39">
        <f t="shared" si="113"/>
        <v>33912.954311934853</v>
      </c>
      <c r="J2430" s="40">
        <f t="shared" si="114"/>
        <v>33912</v>
      </c>
      <c r="K2430" s="40">
        <v>33912</v>
      </c>
    </row>
    <row r="2431" spans="1:11" s="40" customFormat="1" x14ac:dyDescent="0.25">
      <c r="A2431" s="34" t="s">
        <v>947</v>
      </c>
      <c r="B2431" s="34" t="s">
        <v>7175</v>
      </c>
      <c r="C2431" s="34" t="s">
        <v>7176</v>
      </c>
      <c r="D2431" s="34" t="s">
        <v>7177</v>
      </c>
      <c r="E2431" s="35">
        <v>671407</v>
      </c>
      <c r="F2431" s="36">
        <v>671407</v>
      </c>
      <c r="G2431" s="37">
        <f t="shared" si="112"/>
        <v>46998.490000000005</v>
      </c>
      <c r="H2431" s="38">
        <f>G2431*(1-'[1]Rapport Lottstift'!$Q$6)</f>
        <v>34219.170391821033</v>
      </c>
      <c r="I2431" s="39">
        <f t="shared" si="113"/>
        <v>33876.978687902825</v>
      </c>
      <c r="J2431" s="40">
        <f t="shared" si="114"/>
        <v>33876</v>
      </c>
      <c r="K2431" s="40">
        <v>33876</v>
      </c>
    </row>
    <row r="2432" spans="1:11" s="40" customFormat="1" x14ac:dyDescent="0.25">
      <c r="A2432" s="34" t="s">
        <v>947</v>
      </c>
      <c r="B2432" s="34" t="s">
        <v>7178</v>
      </c>
      <c r="C2432" s="34" t="s">
        <v>7179</v>
      </c>
      <c r="D2432" s="34" t="s">
        <v>7180</v>
      </c>
      <c r="E2432" s="35">
        <v>671186</v>
      </c>
      <c r="F2432" s="36">
        <v>671186</v>
      </c>
      <c r="G2432" s="37">
        <f t="shared" si="112"/>
        <v>46983.020000000004</v>
      </c>
      <c r="H2432" s="38">
        <f>G2432*(1-'[1]Rapport Lottstift'!$Q$6)</f>
        <v>34207.906826417944</v>
      </c>
      <c r="I2432" s="39">
        <f t="shared" si="113"/>
        <v>33865.827758153762</v>
      </c>
      <c r="J2432" s="40">
        <f t="shared" si="114"/>
        <v>33865</v>
      </c>
      <c r="K2432" s="40">
        <v>33865</v>
      </c>
    </row>
    <row r="2433" spans="1:11" s="40" customFormat="1" x14ac:dyDescent="0.25">
      <c r="A2433" s="34" t="s">
        <v>947</v>
      </c>
      <c r="B2433" s="34" t="s">
        <v>7181</v>
      </c>
      <c r="C2433" s="34" t="s">
        <v>7182</v>
      </c>
      <c r="D2433" s="34" t="s">
        <v>7183</v>
      </c>
      <c r="E2433" s="35">
        <v>671162</v>
      </c>
      <c r="F2433" s="36">
        <v>671162</v>
      </c>
      <c r="G2433" s="37">
        <f t="shared" si="112"/>
        <v>46981.340000000004</v>
      </c>
      <c r="H2433" s="38">
        <f>G2433*(1-'[1]Rapport Lottstift'!$Q$6)</f>
        <v>34206.683633794986</v>
      </c>
      <c r="I2433" s="39">
        <f t="shared" si="113"/>
        <v>33864.616797457034</v>
      </c>
      <c r="J2433" s="40">
        <f t="shared" si="114"/>
        <v>33864</v>
      </c>
      <c r="K2433" s="40">
        <v>33864</v>
      </c>
    </row>
    <row r="2434" spans="1:11" s="40" customFormat="1" x14ac:dyDescent="0.25">
      <c r="A2434" s="34" t="s">
        <v>947</v>
      </c>
      <c r="B2434" s="34" t="s">
        <v>7184</v>
      </c>
      <c r="C2434" s="34" t="s">
        <v>7185</v>
      </c>
      <c r="D2434" s="34" t="s">
        <v>7186</v>
      </c>
      <c r="E2434" s="35">
        <v>670938</v>
      </c>
      <c r="F2434" s="36">
        <v>670938</v>
      </c>
      <c r="G2434" s="37">
        <f t="shared" si="112"/>
        <v>46965.66</v>
      </c>
      <c r="H2434" s="38">
        <f>G2434*(1-'[1]Rapport Lottstift'!$Q$6)</f>
        <v>34195.267169314022</v>
      </c>
      <c r="I2434" s="39">
        <f t="shared" si="113"/>
        <v>33853.314497620879</v>
      </c>
      <c r="J2434" s="40">
        <f t="shared" si="114"/>
        <v>33853</v>
      </c>
      <c r="K2434" s="40">
        <v>33853</v>
      </c>
    </row>
    <row r="2435" spans="1:11" s="40" customFormat="1" x14ac:dyDescent="0.25">
      <c r="A2435" s="34" t="s">
        <v>947</v>
      </c>
      <c r="B2435" s="34" t="s">
        <v>7187</v>
      </c>
      <c r="C2435" s="34" t="s">
        <v>7188</v>
      </c>
      <c r="D2435" s="34" t="s">
        <v>7189</v>
      </c>
      <c r="E2435" s="35">
        <v>670755</v>
      </c>
      <c r="F2435" s="36">
        <v>670755</v>
      </c>
      <c r="G2435" s="37">
        <f t="shared" si="112"/>
        <v>46952.850000000006</v>
      </c>
      <c r="H2435" s="38">
        <f>G2435*(1-'[1]Rapport Lottstift'!$Q$6)</f>
        <v>34185.940325563955</v>
      </c>
      <c r="I2435" s="39">
        <f t="shared" si="113"/>
        <v>33844.080922308312</v>
      </c>
      <c r="J2435" s="40">
        <f t="shared" si="114"/>
        <v>33844</v>
      </c>
      <c r="K2435" s="40">
        <v>33844</v>
      </c>
    </row>
    <row r="2436" spans="1:11" s="40" customFormat="1" x14ac:dyDescent="0.25">
      <c r="A2436" s="34" t="s">
        <v>947</v>
      </c>
      <c r="B2436" s="34" t="s">
        <v>7190</v>
      </c>
      <c r="C2436" s="34" t="s">
        <v>7191</v>
      </c>
      <c r="D2436" s="34" t="s">
        <v>7192</v>
      </c>
      <c r="E2436" s="35">
        <v>670623</v>
      </c>
      <c r="F2436" s="36">
        <v>670623</v>
      </c>
      <c r="G2436" s="37">
        <f t="shared" si="112"/>
        <v>46943.610000000008</v>
      </c>
      <c r="H2436" s="38">
        <f>G2436*(1-'[1]Rapport Lottstift'!$Q$6)</f>
        <v>34179.21276613768</v>
      </c>
      <c r="I2436" s="39">
        <f t="shared" si="113"/>
        <v>33837.420638476302</v>
      </c>
      <c r="J2436" s="40">
        <f t="shared" si="114"/>
        <v>33837</v>
      </c>
      <c r="K2436" s="40">
        <v>33837</v>
      </c>
    </row>
    <row r="2437" spans="1:11" s="40" customFormat="1" x14ac:dyDescent="0.25">
      <c r="A2437" s="34" t="s">
        <v>947</v>
      </c>
      <c r="B2437" s="34" t="s">
        <v>7193</v>
      </c>
      <c r="C2437" s="34" t="s">
        <v>7194</v>
      </c>
      <c r="D2437" s="34" t="s">
        <v>7195</v>
      </c>
      <c r="E2437" s="35">
        <v>670341</v>
      </c>
      <c r="F2437" s="36">
        <v>670341</v>
      </c>
      <c r="G2437" s="37">
        <f t="shared" si="112"/>
        <v>46923.87</v>
      </c>
      <c r="H2437" s="38">
        <f>G2437*(1-'[1]Rapport Lottstift'!$Q$6)</f>
        <v>34164.840252817892</v>
      </c>
      <c r="I2437" s="39">
        <f t="shared" si="113"/>
        <v>33823.19185028971</v>
      </c>
      <c r="J2437" s="40">
        <f t="shared" si="114"/>
        <v>33823</v>
      </c>
      <c r="K2437" s="40">
        <v>33823</v>
      </c>
    </row>
    <row r="2438" spans="1:11" s="40" customFormat="1" x14ac:dyDescent="0.25">
      <c r="A2438" s="34" t="s">
        <v>947</v>
      </c>
      <c r="B2438" s="34" t="s">
        <v>7196</v>
      </c>
      <c r="C2438" s="34" t="s">
        <v>7197</v>
      </c>
      <c r="D2438" s="34" t="s">
        <v>7198</v>
      </c>
      <c r="E2438" s="35">
        <v>669760</v>
      </c>
      <c r="F2438" s="36">
        <v>669760</v>
      </c>
      <c r="G2438" s="37">
        <f t="shared" ref="G2438:G2501" si="115">F2438*0.07</f>
        <v>46883.200000000004</v>
      </c>
      <c r="H2438" s="38">
        <f>G2438*(1-'[1]Rapport Lottstift'!$Q$6)</f>
        <v>34135.228798070406</v>
      </c>
      <c r="I2438" s="39">
        <f t="shared" ref="I2438:I2501" si="116">H2438*0.99</f>
        <v>33793.8765100897</v>
      </c>
      <c r="J2438" s="40">
        <f t="shared" ref="J2438:J2501" si="117">INT(I2438)</f>
        <v>33793</v>
      </c>
      <c r="K2438" s="40">
        <v>33793</v>
      </c>
    </row>
    <row r="2439" spans="1:11" s="40" customFormat="1" x14ac:dyDescent="0.25">
      <c r="A2439" s="34" t="s">
        <v>947</v>
      </c>
      <c r="B2439" s="34" t="s">
        <v>7199</v>
      </c>
      <c r="C2439" s="34" t="s">
        <v>7200</v>
      </c>
      <c r="D2439" s="34" t="s">
        <v>7201</v>
      </c>
      <c r="E2439" s="35">
        <v>669687</v>
      </c>
      <c r="F2439" s="36">
        <v>669687</v>
      </c>
      <c r="G2439" s="37">
        <f t="shared" si="115"/>
        <v>46878.090000000004</v>
      </c>
      <c r="H2439" s="38">
        <f>G2439*(1-'[1]Rapport Lottstift'!$Q$6)</f>
        <v>34131.508253842236</v>
      </c>
      <c r="I2439" s="39">
        <f t="shared" si="116"/>
        <v>33790.193171303814</v>
      </c>
      <c r="J2439" s="40">
        <f t="shared" si="117"/>
        <v>33790</v>
      </c>
      <c r="K2439" s="40">
        <v>33790</v>
      </c>
    </row>
    <row r="2440" spans="1:11" s="40" customFormat="1" x14ac:dyDescent="0.25">
      <c r="A2440" s="34" t="s">
        <v>947</v>
      </c>
      <c r="B2440" s="34" t="s">
        <v>7202</v>
      </c>
      <c r="C2440" s="34" t="s">
        <v>7203</v>
      </c>
      <c r="D2440" s="34" t="s">
        <v>7204</v>
      </c>
      <c r="E2440" s="35">
        <v>669537</v>
      </c>
      <c r="F2440" s="36">
        <v>669537</v>
      </c>
      <c r="G2440" s="37">
        <f t="shared" si="115"/>
        <v>46867.590000000004</v>
      </c>
      <c r="H2440" s="38">
        <f>G2440*(1-'[1]Rapport Lottstift'!$Q$6)</f>
        <v>34123.863299948738</v>
      </c>
      <c r="I2440" s="39">
        <f t="shared" si="116"/>
        <v>33782.624666949254</v>
      </c>
      <c r="J2440" s="40">
        <f t="shared" si="117"/>
        <v>33782</v>
      </c>
      <c r="K2440" s="40">
        <v>33782</v>
      </c>
    </row>
    <row r="2441" spans="1:11" s="40" customFormat="1" x14ac:dyDescent="0.25">
      <c r="A2441" s="34" t="s">
        <v>947</v>
      </c>
      <c r="B2441" s="34" t="s">
        <v>7205</v>
      </c>
      <c r="C2441" s="34" t="s">
        <v>7206</v>
      </c>
      <c r="D2441" s="34" t="s">
        <v>7207</v>
      </c>
      <c r="E2441" s="35">
        <v>669250</v>
      </c>
      <c r="F2441" s="36">
        <v>669250</v>
      </c>
      <c r="G2441" s="37">
        <f t="shared" si="115"/>
        <v>46847.500000000007</v>
      </c>
      <c r="H2441" s="38">
        <f>G2441*(1-'[1]Rapport Lottstift'!$Q$6)</f>
        <v>34109.235954832504</v>
      </c>
      <c r="I2441" s="39">
        <f t="shared" si="116"/>
        <v>33768.143595284178</v>
      </c>
      <c r="J2441" s="40">
        <f t="shared" si="117"/>
        <v>33768</v>
      </c>
      <c r="K2441" s="40">
        <v>33768</v>
      </c>
    </row>
    <row r="2442" spans="1:11" s="40" customFormat="1" x14ac:dyDescent="0.25">
      <c r="A2442" s="34" t="s">
        <v>947</v>
      </c>
      <c r="B2442" s="34" t="s">
        <v>7208</v>
      </c>
      <c r="C2442" s="34"/>
      <c r="D2442" s="34" t="s">
        <v>7209</v>
      </c>
      <c r="E2442" s="35">
        <v>669161</v>
      </c>
      <c r="F2442" s="36">
        <v>669161</v>
      </c>
      <c r="G2442" s="37">
        <f t="shared" si="115"/>
        <v>46841.270000000004</v>
      </c>
      <c r="H2442" s="38">
        <f>G2442*(1-'[1]Rapport Lottstift'!$Q$6)</f>
        <v>34104.699948855698</v>
      </c>
      <c r="I2442" s="39">
        <f t="shared" si="116"/>
        <v>33763.652949367141</v>
      </c>
      <c r="J2442" s="40">
        <f t="shared" si="117"/>
        <v>33763</v>
      </c>
      <c r="K2442" s="40">
        <v>33763</v>
      </c>
    </row>
    <row r="2443" spans="1:11" s="40" customFormat="1" x14ac:dyDescent="0.25">
      <c r="A2443" s="34" t="s">
        <v>947</v>
      </c>
      <c r="B2443" s="34" t="s">
        <v>7210</v>
      </c>
      <c r="C2443" s="34" t="s">
        <v>7211</v>
      </c>
      <c r="D2443" s="34" t="s">
        <v>7212</v>
      </c>
      <c r="E2443" s="35">
        <v>668911</v>
      </c>
      <c r="F2443" s="36">
        <v>668911</v>
      </c>
      <c r="G2443" s="37">
        <f t="shared" si="115"/>
        <v>46823.770000000004</v>
      </c>
      <c r="H2443" s="38">
        <f>G2443*(1-'[1]Rapport Lottstift'!$Q$6)</f>
        <v>34091.958359033197</v>
      </c>
      <c r="I2443" s="39">
        <f t="shared" si="116"/>
        <v>33751.038775442867</v>
      </c>
      <c r="J2443" s="40">
        <f t="shared" si="117"/>
        <v>33751</v>
      </c>
      <c r="K2443" s="40">
        <v>33751</v>
      </c>
    </row>
    <row r="2444" spans="1:11" s="40" customFormat="1" x14ac:dyDescent="0.25">
      <c r="A2444" s="34" t="s">
        <v>947</v>
      </c>
      <c r="B2444" s="34" t="s">
        <v>7213</v>
      </c>
      <c r="C2444" s="34" t="s">
        <v>7214</v>
      </c>
      <c r="D2444" s="34" t="s">
        <v>7215</v>
      </c>
      <c r="E2444" s="35">
        <v>668066</v>
      </c>
      <c r="F2444" s="36">
        <v>668066</v>
      </c>
      <c r="G2444" s="37">
        <f t="shared" si="115"/>
        <v>46764.62</v>
      </c>
      <c r="H2444" s="38">
        <f>G2444*(1-'[1]Rapport Lottstift'!$Q$6)</f>
        <v>34048.891785433145</v>
      </c>
      <c r="I2444" s="39">
        <f t="shared" si="116"/>
        <v>33708.402867578814</v>
      </c>
      <c r="J2444" s="40">
        <f t="shared" si="117"/>
        <v>33708</v>
      </c>
      <c r="K2444" s="40">
        <v>33708</v>
      </c>
    </row>
    <row r="2445" spans="1:11" s="40" customFormat="1" x14ac:dyDescent="0.25">
      <c r="A2445" s="34" t="s">
        <v>947</v>
      </c>
      <c r="B2445" s="34" t="s">
        <v>7216</v>
      </c>
      <c r="C2445" s="34" t="s">
        <v>7217</v>
      </c>
      <c r="D2445" s="34" t="s">
        <v>7218</v>
      </c>
      <c r="E2445" s="35">
        <v>667573</v>
      </c>
      <c r="F2445" s="36">
        <v>667573</v>
      </c>
      <c r="G2445" s="37">
        <f t="shared" si="115"/>
        <v>46730.110000000008</v>
      </c>
      <c r="H2445" s="38">
        <f>G2445*(1-'[1]Rapport Lottstift'!$Q$6)</f>
        <v>34023.765370303176</v>
      </c>
      <c r="I2445" s="39">
        <f t="shared" si="116"/>
        <v>33683.527716600147</v>
      </c>
      <c r="J2445" s="40">
        <f t="shared" si="117"/>
        <v>33683</v>
      </c>
      <c r="K2445" s="40">
        <v>33683</v>
      </c>
    </row>
    <row r="2446" spans="1:11" s="40" customFormat="1" x14ac:dyDescent="0.25">
      <c r="A2446" s="34" t="s">
        <v>947</v>
      </c>
      <c r="B2446" s="34" t="s">
        <v>7219</v>
      </c>
      <c r="C2446" s="34" t="s">
        <v>7220</v>
      </c>
      <c r="D2446" s="34" t="s">
        <v>7221</v>
      </c>
      <c r="E2446" s="35">
        <v>667304</v>
      </c>
      <c r="F2446" s="36">
        <v>667304</v>
      </c>
      <c r="G2446" s="37">
        <f t="shared" si="115"/>
        <v>46711.280000000006</v>
      </c>
      <c r="H2446" s="38">
        <f>G2446*(1-'[1]Rapport Lottstift'!$Q$6)</f>
        <v>34010.055419654163</v>
      </c>
      <c r="I2446" s="39">
        <f t="shared" si="116"/>
        <v>33669.954865457621</v>
      </c>
      <c r="J2446" s="40">
        <f t="shared" si="117"/>
        <v>33669</v>
      </c>
      <c r="K2446" s="40">
        <v>33669</v>
      </c>
    </row>
    <row r="2447" spans="1:11" s="40" customFormat="1" x14ac:dyDescent="0.25">
      <c r="A2447" s="34" t="s">
        <v>947</v>
      </c>
      <c r="B2447" s="34" t="s">
        <v>7222</v>
      </c>
      <c r="C2447" s="34" t="s">
        <v>7223</v>
      </c>
      <c r="D2447" s="34" t="s">
        <v>7224</v>
      </c>
      <c r="E2447" s="35">
        <v>666949</v>
      </c>
      <c r="F2447" s="36">
        <v>666949</v>
      </c>
      <c r="G2447" s="37">
        <f t="shared" si="115"/>
        <v>46686.430000000008</v>
      </c>
      <c r="H2447" s="38">
        <f>G2447*(1-'[1]Rapport Lottstift'!$Q$6)</f>
        <v>33991.96236210622</v>
      </c>
      <c r="I2447" s="39">
        <f t="shared" si="116"/>
        <v>33652.042738485157</v>
      </c>
      <c r="J2447" s="40">
        <f t="shared" si="117"/>
        <v>33652</v>
      </c>
      <c r="K2447" s="40">
        <v>33652</v>
      </c>
    </row>
    <row r="2448" spans="1:11" s="40" customFormat="1" x14ac:dyDescent="0.25">
      <c r="A2448" s="34" t="s">
        <v>947</v>
      </c>
      <c r="B2448" s="34" t="s">
        <v>7225</v>
      </c>
      <c r="C2448" s="34" t="s">
        <v>7226</v>
      </c>
      <c r="D2448" s="34" t="s">
        <v>7227</v>
      </c>
      <c r="E2448" s="35">
        <v>666909</v>
      </c>
      <c r="F2448" s="36">
        <v>666909</v>
      </c>
      <c r="G2448" s="37">
        <f t="shared" si="115"/>
        <v>46683.630000000005</v>
      </c>
      <c r="H2448" s="38">
        <f>G2448*(1-'[1]Rapport Lottstift'!$Q$6)</f>
        <v>33989.923707734619</v>
      </c>
      <c r="I2448" s="39">
        <f t="shared" si="116"/>
        <v>33650.02447065727</v>
      </c>
      <c r="J2448" s="40">
        <f t="shared" si="117"/>
        <v>33650</v>
      </c>
      <c r="K2448" s="40">
        <v>33650</v>
      </c>
    </row>
    <row r="2449" spans="1:11" s="40" customFormat="1" x14ac:dyDescent="0.25">
      <c r="A2449" s="34" t="s">
        <v>947</v>
      </c>
      <c r="B2449" s="34" t="s">
        <v>7228</v>
      </c>
      <c r="C2449" s="34" t="s">
        <v>7229</v>
      </c>
      <c r="D2449" s="34" t="s">
        <v>7230</v>
      </c>
      <c r="E2449" s="35">
        <v>666753</v>
      </c>
      <c r="F2449" s="36">
        <v>666753</v>
      </c>
      <c r="G2449" s="37">
        <f t="shared" si="115"/>
        <v>46672.710000000006</v>
      </c>
      <c r="H2449" s="38">
        <f>G2449*(1-'[1]Rapport Lottstift'!$Q$6)</f>
        <v>33981.972955685378</v>
      </c>
      <c r="I2449" s="39">
        <f t="shared" si="116"/>
        <v>33642.153226128525</v>
      </c>
      <c r="J2449" s="40">
        <f t="shared" si="117"/>
        <v>33642</v>
      </c>
      <c r="K2449" s="40">
        <v>33642</v>
      </c>
    </row>
    <row r="2450" spans="1:11" s="40" customFormat="1" x14ac:dyDescent="0.25">
      <c r="A2450" s="34" t="s">
        <v>947</v>
      </c>
      <c r="B2450" s="34" t="s">
        <v>7231</v>
      </c>
      <c r="C2450" s="34" t="s">
        <v>7232</v>
      </c>
      <c r="D2450" s="34" t="s">
        <v>7233</v>
      </c>
      <c r="E2450" s="35">
        <v>666573</v>
      </c>
      <c r="F2450" s="36">
        <v>666573</v>
      </c>
      <c r="G2450" s="37">
        <f t="shared" si="115"/>
        <v>46660.110000000008</v>
      </c>
      <c r="H2450" s="38">
        <f>G2450*(1-'[1]Rapport Lottstift'!$Q$6)</f>
        <v>33972.79901101318</v>
      </c>
      <c r="I2450" s="39">
        <f t="shared" si="116"/>
        <v>33633.071020903044</v>
      </c>
      <c r="J2450" s="40">
        <f t="shared" si="117"/>
        <v>33633</v>
      </c>
      <c r="K2450" s="40">
        <v>33633</v>
      </c>
    </row>
    <row r="2451" spans="1:11" s="40" customFormat="1" x14ac:dyDescent="0.25">
      <c r="A2451" s="34" t="s">
        <v>947</v>
      </c>
      <c r="B2451" s="34" t="s">
        <v>7234</v>
      </c>
      <c r="C2451" s="34" t="s">
        <v>7235</v>
      </c>
      <c r="D2451" s="34" t="s">
        <v>7236</v>
      </c>
      <c r="E2451" s="35">
        <v>666522</v>
      </c>
      <c r="F2451" s="36">
        <v>666522</v>
      </c>
      <c r="G2451" s="37">
        <f t="shared" si="115"/>
        <v>46656.54</v>
      </c>
      <c r="H2451" s="38">
        <f>G2451*(1-'[1]Rapport Lottstift'!$Q$6)</f>
        <v>33970.199726689381</v>
      </c>
      <c r="I2451" s="39">
        <f t="shared" si="116"/>
        <v>33630.497729422488</v>
      </c>
      <c r="J2451" s="40">
        <f t="shared" si="117"/>
        <v>33630</v>
      </c>
      <c r="K2451" s="40">
        <v>33630</v>
      </c>
    </row>
    <row r="2452" spans="1:11" s="40" customFormat="1" x14ac:dyDescent="0.25">
      <c r="A2452" s="34" t="s">
        <v>947</v>
      </c>
      <c r="B2452" s="34" t="s">
        <v>7237</v>
      </c>
      <c r="C2452" s="34" t="s">
        <v>7238</v>
      </c>
      <c r="D2452" s="34" t="s">
        <v>7239</v>
      </c>
      <c r="E2452" s="35">
        <v>666324</v>
      </c>
      <c r="F2452" s="36">
        <v>666324</v>
      </c>
      <c r="G2452" s="37">
        <f t="shared" si="115"/>
        <v>46642.680000000008</v>
      </c>
      <c r="H2452" s="38">
        <f>G2452*(1-'[1]Rapport Lottstift'!$Q$6)</f>
        <v>33960.108387549968</v>
      </c>
      <c r="I2452" s="39">
        <f t="shared" si="116"/>
        <v>33620.507303674465</v>
      </c>
      <c r="J2452" s="40">
        <f t="shared" si="117"/>
        <v>33620</v>
      </c>
      <c r="K2452" s="40">
        <v>33620</v>
      </c>
    </row>
    <row r="2453" spans="1:11" s="40" customFormat="1" x14ac:dyDescent="0.25">
      <c r="A2453" s="34" t="s">
        <v>947</v>
      </c>
      <c r="B2453" s="34" t="s">
        <v>7240</v>
      </c>
      <c r="C2453" s="34" t="s">
        <v>7241</v>
      </c>
      <c r="D2453" s="34" t="s">
        <v>7242</v>
      </c>
      <c r="E2453" s="35">
        <v>666309</v>
      </c>
      <c r="F2453" s="36">
        <v>666309</v>
      </c>
      <c r="G2453" s="37">
        <f t="shared" si="115"/>
        <v>46641.630000000005</v>
      </c>
      <c r="H2453" s="38">
        <f>G2453*(1-'[1]Rapport Lottstift'!$Q$6)</f>
        <v>33959.343892160614</v>
      </c>
      <c r="I2453" s="39">
        <f t="shared" si="116"/>
        <v>33619.750453239008</v>
      </c>
      <c r="J2453" s="40">
        <f t="shared" si="117"/>
        <v>33619</v>
      </c>
      <c r="K2453" s="40">
        <v>33619</v>
      </c>
    </row>
    <row r="2454" spans="1:11" s="40" customFormat="1" x14ac:dyDescent="0.25">
      <c r="A2454" s="34" t="s">
        <v>947</v>
      </c>
      <c r="B2454" s="34" t="s">
        <v>7243</v>
      </c>
      <c r="C2454" s="34" t="s">
        <v>7244</v>
      </c>
      <c r="D2454" s="34" t="s">
        <v>7245</v>
      </c>
      <c r="E2454" s="35">
        <v>665544</v>
      </c>
      <c r="F2454" s="36">
        <v>665544</v>
      </c>
      <c r="G2454" s="37">
        <f t="shared" si="115"/>
        <v>46588.08</v>
      </c>
      <c r="H2454" s="38">
        <f>G2454*(1-'[1]Rapport Lottstift'!$Q$6)</f>
        <v>33920.354627303765</v>
      </c>
      <c r="I2454" s="39">
        <f t="shared" si="116"/>
        <v>33581.15108103073</v>
      </c>
      <c r="J2454" s="40">
        <f t="shared" si="117"/>
        <v>33581</v>
      </c>
      <c r="K2454" s="40">
        <v>33581</v>
      </c>
    </row>
    <row r="2455" spans="1:11" s="40" customFormat="1" x14ac:dyDescent="0.25">
      <c r="A2455" s="34" t="s">
        <v>947</v>
      </c>
      <c r="B2455" s="34" t="s">
        <v>7246</v>
      </c>
      <c r="C2455" s="34" t="s">
        <v>7247</v>
      </c>
      <c r="D2455" s="34" t="s">
        <v>7248</v>
      </c>
      <c r="E2455" s="35">
        <v>664861</v>
      </c>
      <c r="F2455" s="36">
        <v>664861</v>
      </c>
      <c r="G2455" s="37">
        <f t="shared" si="115"/>
        <v>46540.270000000004</v>
      </c>
      <c r="H2455" s="38">
        <f>G2455*(1-'[1]Rapport Lottstift'!$Q$6)</f>
        <v>33885.544603908696</v>
      </c>
      <c r="I2455" s="39">
        <f t="shared" si="116"/>
        <v>33546.689157869609</v>
      </c>
      <c r="J2455" s="40">
        <f t="shared" si="117"/>
        <v>33546</v>
      </c>
      <c r="K2455" s="40">
        <v>33546</v>
      </c>
    </row>
    <row r="2456" spans="1:11" s="40" customFormat="1" x14ac:dyDescent="0.25">
      <c r="A2456" s="34" t="s">
        <v>947</v>
      </c>
      <c r="B2456" s="34" t="s">
        <v>7249</v>
      </c>
      <c r="C2456" s="34" t="s">
        <v>7250</v>
      </c>
      <c r="D2456" s="34" t="s">
        <v>7251</v>
      </c>
      <c r="E2456" s="35">
        <v>662899</v>
      </c>
      <c r="F2456" s="36">
        <v>662899</v>
      </c>
      <c r="G2456" s="37">
        <f t="shared" si="115"/>
        <v>46402.930000000008</v>
      </c>
      <c r="H2456" s="38">
        <f>G2456*(1-'[1]Rapport Lottstift'!$Q$6)</f>
        <v>33785.54860698172</v>
      </c>
      <c r="I2456" s="39">
        <f t="shared" si="116"/>
        <v>33447.693120911899</v>
      </c>
      <c r="J2456" s="40">
        <f t="shared" si="117"/>
        <v>33447</v>
      </c>
      <c r="K2456" s="40">
        <v>33447</v>
      </c>
    </row>
    <row r="2457" spans="1:11" s="40" customFormat="1" x14ac:dyDescent="0.25">
      <c r="A2457" s="34" t="s">
        <v>947</v>
      </c>
      <c r="B2457" s="34" t="s">
        <v>7252</v>
      </c>
      <c r="C2457" s="34" t="s">
        <v>7253</v>
      </c>
      <c r="D2457" s="34" t="s">
        <v>7254</v>
      </c>
      <c r="E2457" s="35">
        <v>662494</v>
      </c>
      <c r="F2457" s="36">
        <v>662494</v>
      </c>
      <c r="G2457" s="37">
        <f t="shared" si="115"/>
        <v>46374.58</v>
      </c>
      <c r="H2457" s="38">
        <f>G2457*(1-'[1]Rapport Lottstift'!$Q$6)</f>
        <v>33764.90723146926</v>
      </c>
      <c r="I2457" s="39">
        <f t="shared" si="116"/>
        <v>33427.258159154568</v>
      </c>
      <c r="J2457" s="40">
        <f t="shared" si="117"/>
        <v>33427</v>
      </c>
      <c r="K2457" s="40">
        <v>33427</v>
      </c>
    </row>
    <row r="2458" spans="1:11" s="40" customFormat="1" x14ac:dyDescent="0.25">
      <c r="A2458" s="34" t="s">
        <v>947</v>
      </c>
      <c r="B2458" s="34" t="s">
        <v>7255</v>
      </c>
      <c r="C2458" s="34" t="s">
        <v>7256</v>
      </c>
      <c r="D2458" s="34" t="s">
        <v>7257</v>
      </c>
      <c r="E2458" s="35">
        <v>662006</v>
      </c>
      <c r="F2458" s="36">
        <v>662006</v>
      </c>
      <c r="G2458" s="37">
        <f t="shared" si="115"/>
        <v>46340.420000000006</v>
      </c>
      <c r="H2458" s="38">
        <f>G2458*(1-'[1]Rapport Lottstift'!$Q$6)</f>
        <v>33740.035648135745</v>
      </c>
      <c r="I2458" s="39">
        <f t="shared" si="116"/>
        <v>33402.635291654384</v>
      </c>
      <c r="J2458" s="40">
        <f t="shared" si="117"/>
        <v>33402</v>
      </c>
      <c r="K2458" s="40">
        <v>33402</v>
      </c>
    </row>
    <row r="2459" spans="1:11" s="40" customFormat="1" x14ac:dyDescent="0.25">
      <c r="A2459" s="34" t="s">
        <v>947</v>
      </c>
      <c r="B2459" s="34" t="s">
        <v>7258</v>
      </c>
      <c r="C2459" s="34" t="s">
        <v>7259</v>
      </c>
      <c r="D2459" s="34" t="s">
        <v>7260</v>
      </c>
      <c r="E2459" s="35">
        <v>661996</v>
      </c>
      <c r="F2459" s="36">
        <v>661996</v>
      </c>
      <c r="G2459" s="37">
        <f t="shared" si="115"/>
        <v>46339.72</v>
      </c>
      <c r="H2459" s="38">
        <f>G2459*(1-'[1]Rapport Lottstift'!$Q$6)</f>
        <v>33739.525984542845</v>
      </c>
      <c r="I2459" s="39">
        <f t="shared" si="116"/>
        <v>33402.130724697417</v>
      </c>
      <c r="J2459" s="40">
        <f t="shared" si="117"/>
        <v>33402</v>
      </c>
      <c r="K2459" s="40">
        <v>33402</v>
      </c>
    </row>
    <row r="2460" spans="1:11" s="40" customFormat="1" x14ac:dyDescent="0.25">
      <c r="A2460" s="34" t="s">
        <v>947</v>
      </c>
      <c r="B2460" s="34" t="s">
        <v>7261</v>
      </c>
      <c r="C2460" s="34" t="s">
        <v>7262</v>
      </c>
      <c r="D2460" s="34" t="s">
        <v>7263</v>
      </c>
      <c r="E2460" s="35">
        <v>661700</v>
      </c>
      <c r="F2460" s="36">
        <v>661700</v>
      </c>
      <c r="G2460" s="37">
        <f t="shared" si="115"/>
        <v>46319.000000000007</v>
      </c>
      <c r="H2460" s="38">
        <f>G2460*(1-'[1]Rapport Lottstift'!$Q$6)</f>
        <v>33724.439942193007</v>
      </c>
      <c r="I2460" s="39">
        <f t="shared" si="116"/>
        <v>33387.195542771078</v>
      </c>
      <c r="J2460" s="40">
        <f t="shared" si="117"/>
        <v>33387</v>
      </c>
      <c r="K2460" s="40">
        <v>33387</v>
      </c>
    </row>
    <row r="2461" spans="1:11" s="40" customFormat="1" x14ac:dyDescent="0.25">
      <c r="A2461" s="34" t="s">
        <v>947</v>
      </c>
      <c r="B2461" s="34" t="s">
        <v>7264</v>
      </c>
      <c r="C2461" s="34" t="s">
        <v>7265</v>
      </c>
      <c r="D2461" s="34" t="s">
        <v>7266</v>
      </c>
      <c r="E2461" s="35">
        <v>661684</v>
      </c>
      <c r="F2461" s="36">
        <v>661684</v>
      </c>
      <c r="G2461" s="37">
        <f t="shared" si="115"/>
        <v>46317.880000000005</v>
      </c>
      <c r="H2461" s="38">
        <f>G2461*(1-'[1]Rapport Lottstift'!$Q$6)</f>
        <v>33723.624480444363</v>
      </c>
      <c r="I2461" s="39">
        <f t="shared" si="116"/>
        <v>33386.388235639919</v>
      </c>
      <c r="J2461" s="40">
        <f t="shared" si="117"/>
        <v>33386</v>
      </c>
      <c r="K2461" s="40">
        <v>33386</v>
      </c>
    </row>
    <row r="2462" spans="1:11" s="40" customFormat="1" x14ac:dyDescent="0.25">
      <c r="A2462" s="34" t="s">
        <v>947</v>
      </c>
      <c r="B2462" s="34" t="s">
        <v>7267</v>
      </c>
      <c r="C2462" s="34" t="s">
        <v>7268</v>
      </c>
      <c r="D2462" s="34" t="s">
        <v>7269</v>
      </c>
      <c r="E2462" s="35">
        <v>661113</v>
      </c>
      <c r="F2462" s="36">
        <v>661113</v>
      </c>
      <c r="G2462" s="37">
        <f t="shared" si="115"/>
        <v>46277.91</v>
      </c>
      <c r="H2462" s="38">
        <f>G2462*(1-'[1]Rapport Lottstift'!$Q$6)</f>
        <v>33694.522689289777</v>
      </c>
      <c r="I2462" s="39">
        <f t="shared" si="116"/>
        <v>33357.577462396875</v>
      </c>
      <c r="J2462" s="40">
        <f t="shared" si="117"/>
        <v>33357</v>
      </c>
      <c r="K2462" s="40">
        <v>33357</v>
      </c>
    </row>
    <row r="2463" spans="1:11" s="40" customFormat="1" x14ac:dyDescent="0.25">
      <c r="A2463" s="34" t="s">
        <v>947</v>
      </c>
      <c r="B2463" s="34" t="s">
        <v>7270</v>
      </c>
      <c r="C2463" s="34" t="s">
        <v>7271</v>
      </c>
      <c r="D2463" s="34" t="s">
        <v>7272</v>
      </c>
      <c r="E2463" s="35">
        <v>660869</v>
      </c>
      <c r="F2463" s="36">
        <v>660869</v>
      </c>
      <c r="G2463" s="37">
        <f t="shared" si="115"/>
        <v>46260.83</v>
      </c>
      <c r="H2463" s="38">
        <f>G2463*(1-'[1]Rapport Lottstift'!$Q$6)</f>
        <v>33682.086897623012</v>
      </c>
      <c r="I2463" s="39">
        <f t="shared" si="116"/>
        <v>33345.26602864678</v>
      </c>
      <c r="J2463" s="40">
        <f t="shared" si="117"/>
        <v>33345</v>
      </c>
      <c r="K2463" s="40">
        <v>33345</v>
      </c>
    </row>
    <row r="2464" spans="1:11" s="40" customFormat="1" x14ac:dyDescent="0.25">
      <c r="A2464" s="34" t="s">
        <v>947</v>
      </c>
      <c r="B2464" s="34" t="s">
        <v>7273</v>
      </c>
      <c r="C2464" s="34" t="s">
        <v>7274</v>
      </c>
      <c r="D2464" s="34" t="s">
        <v>7275</v>
      </c>
      <c r="E2464" s="35">
        <v>660772</v>
      </c>
      <c r="F2464" s="36">
        <v>660772</v>
      </c>
      <c r="G2464" s="37">
        <f t="shared" si="115"/>
        <v>46254.04</v>
      </c>
      <c r="H2464" s="38">
        <f>G2464*(1-'[1]Rapport Lottstift'!$Q$6)</f>
        <v>33677.143160771884</v>
      </c>
      <c r="I2464" s="39">
        <f t="shared" si="116"/>
        <v>33340.371729164166</v>
      </c>
      <c r="J2464" s="40">
        <f t="shared" si="117"/>
        <v>33340</v>
      </c>
      <c r="K2464" s="40">
        <v>33340</v>
      </c>
    </row>
    <row r="2465" spans="1:11" s="40" customFormat="1" x14ac:dyDescent="0.25">
      <c r="A2465" s="34" t="s">
        <v>947</v>
      </c>
      <c r="B2465" s="34" t="s">
        <v>7276</v>
      </c>
      <c r="C2465" s="34" t="s">
        <v>7277</v>
      </c>
      <c r="D2465" s="34" t="s">
        <v>7278</v>
      </c>
      <c r="E2465" s="35">
        <v>660258</v>
      </c>
      <c r="F2465" s="36">
        <v>660258</v>
      </c>
      <c r="G2465" s="37">
        <f t="shared" si="115"/>
        <v>46218.060000000005</v>
      </c>
      <c r="H2465" s="38">
        <f>G2465*(1-'[1]Rapport Lottstift'!$Q$6)</f>
        <v>33650.946452096825</v>
      </c>
      <c r="I2465" s="39">
        <f t="shared" si="116"/>
        <v>33314.436987575857</v>
      </c>
      <c r="J2465" s="40">
        <f t="shared" si="117"/>
        <v>33314</v>
      </c>
      <c r="K2465" s="40">
        <v>33314</v>
      </c>
    </row>
    <row r="2466" spans="1:11" s="40" customFormat="1" x14ac:dyDescent="0.25">
      <c r="A2466" s="34" t="s">
        <v>947</v>
      </c>
      <c r="B2466" s="34" t="s">
        <v>7279</v>
      </c>
      <c r="C2466" s="34" t="s">
        <v>7280</v>
      </c>
      <c r="D2466" s="34" t="s">
        <v>7281</v>
      </c>
      <c r="E2466" s="35">
        <v>660000</v>
      </c>
      <c r="F2466" s="36">
        <v>660000</v>
      </c>
      <c r="G2466" s="37">
        <f t="shared" si="115"/>
        <v>46200.000000000007</v>
      </c>
      <c r="H2466" s="38">
        <f>G2466*(1-'[1]Rapport Lottstift'!$Q$6)</f>
        <v>33637.79713140001</v>
      </c>
      <c r="I2466" s="39">
        <f t="shared" si="116"/>
        <v>33301.419160086007</v>
      </c>
      <c r="J2466" s="40">
        <f t="shared" si="117"/>
        <v>33301</v>
      </c>
      <c r="K2466" s="40">
        <v>33301</v>
      </c>
    </row>
    <row r="2467" spans="1:11" s="40" customFormat="1" x14ac:dyDescent="0.25">
      <c r="A2467" s="34" t="s">
        <v>947</v>
      </c>
      <c r="B2467" s="34" t="s">
        <v>7282</v>
      </c>
      <c r="C2467" s="34" t="s">
        <v>7283</v>
      </c>
      <c r="D2467" s="34" t="s">
        <v>7284</v>
      </c>
      <c r="E2467" s="35">
        <v>659659</v>
      </c>
      <c r="F2467" s="36">
        <v>659659</v>
      </c>
      <c r="G2467" s="37">
        <f t="shared" si="115"/>
        <v>46176.130000000005</v>
      </c>
      <c r="H2467" s="38">
        <f>G2467*(1-'[1]Rapport Lottstift'!$Q$6)</f>
        <v>33620.417602882117</v>
      </c>
      <c r="I2467" s="39">
        <f t="shared" si="116"/>
        <v>33284.213426853297</v>
      </c>
      <c r="J2467" s="40">
        <f t="shared" si="117"/>
        <v>33284</v>
      </c>
      <c r="K2467" s="40">
        <v>33284</v>
      </c>
    </row>
    <row r="2468" spans="1:11" s="40" customFormat="1" x14ac:dyDescent="0.25">
      <c r="A2468" s="34" t="s">
        <v>947</v>
      </c>
      <c r="B2468" s="34" t="s">
        <v>7285</v>
      </c>
      <c r="C2468" s="34" t="s">
        <v>7286</v>
      </c>
      <c r="D2468" s="34" t="s">
        <v>7287</v>
      </c>
      <c r="E2468" s="35">
        <v>659124</v>
      </c>
      <c r="F2468" s="36">
        <v>659124</v>
      </c>
      <c r="G2468" s="37">
        <f t="shared" si="115"/>
        <v>46138.680000000008</v>
      </c>
      <c r="H2468" s="38">
        <f>G2468*(1-'[1]Rapport Lottstift'!$Q$6)</f>
        <v>33593.150600661967</v>
      </c>
      <c r="I2468" s="39">
        <f t="shared" si="116"/>
        <v>33257.219094655346</v>
      </c>
      <c r="J2468" s="40">
        <f t="shared" si="117"/>
        <v>33257</v>
      </c>
      <c r="K2468" s="40">
        <v>33257</v>
      </c>
    </row>
    <row r="2469" spans="1:11" s="40" customFormat="1" x14ac:dyDescent="0.25">
      <c r="A2469" s="34" t="s">
        <v>947</v>
      </c>
      <c r="B2469" s="34" t="s">
        <v>7288</v>
      </c>
      <c r="C2469" s="34" t="s">
        <v>7289</v>
      </c>
      <c r="D2469" s="34" t="s">
        <v>7290</v>
      </c>
      <c r="E2469" s="35">
        <v>658629</v>
      </c>
      <c r="F2469" s="36">
        <v>658629</v>
      </c>
      <c r="G2469" s="37">
        <f t="shared" si="115"/>
        <v>46104.030000000006</v>
      </c>
      <c r="H2469" s="38">
        <f>G2469*(1-'[1]Rapport Lottstift'!$Q$6)</f>
        <v>33567.92225281342</v>
      </c>
      <c r="I2469" s="39">
        <f t="shared" si="116"/>
        <v>33232.243030285288</v>
      </c>
      <c r="J2469" s="40">
        <f t="shared" si="117"/>
        <v>33232</v>
      </c>
      <c r="K2469" s="40">
        <v>33232</v>
      </c>
    </row>
    <row r="2470" spans="1:11" s="40" customFormat="1" x14ac:dyDescent="0.25">
      <c r="A2470" s="34" t="s">
        <v>947</v>
      </c>
      <c r="B2470" s="34" t="s">
        <v>7291</v>
      </c>
      <c r="C2470" s="34" t="s">
        <v>7292</v>
      </c>
      <c r="D2470" s="34" t="s">
        <v>7293</v>
      </c>
      <c r="E2470" s="35">
        <v>658071</v>
      </c>
      <c r="F2470" s="36">
        <v>658071</v>
      </c>
      <c r="G2470" s="37">
        <f t="shared" si="115"/>
        <v>46064.97</v>
      </c>
      <c r="H2470" s="38">
        <f>G2470*(1-'[1]Rapport Lottstift'!$Q$6)</f>
        <v>33539.483024329595</v>
      </c>
      <c r="I2470" s="39">
        <f t="shared" si="116"/>
        <v>33204.088194086296</v>
      </c>
      <c r="J2470" s="40">
        <f t="shared" si="117"/>
        <v>33204</v>
      </c>
      <c r="K2470" s="40">
        <v>33204</v>
      </c>
    </row>
    <row r="2471" spans="1:11" s="40" customFormat="1" x14ac:dyDescent="0.25">
      <c r="A2471" s="34" t="s">
        <v>947</v>
      </c>
      <c r="B2471" s="34" t="s">
        <v>7294</v>
      </c>
      <c r="C2471" s="34" t="s">
        <v>7295</v>
      </c>
      <c r="D2471" s="34" t="s">
        <v>7296</v>
      </c>
      <c r="E2471" s="35">
        <v>656957</v>
      </c>
      <c r="F2471" s="36">
        <v>656957</v>
      </c>
      <c r="G2471" s="37">
        <f t="shared" si="115"/>
        <v>45986.990000000005</v>
      </c>
      <c r="H2471" s="38">
        <f>G2471*(1-'[1]Rapport Lottstift'!$Q$6)</f>
        <v>33482.706500080538</v>
      </c>
      <c r="I2471" s="39">
        <f t="shared" si="116"/>
        <v>33147.879435079733</v>
      </c>
      <c r="J2471" s="40">
        <f t="shared" si="117"/>
        <v>33147</v>
      </c>
      <c r="K2471" s="40">
        <v>33147</v>
      </c>
    </row>
    <row r="2472" spans="1:11" s="40" customFormat="1" x14ac:dyDescent="0.25">
      <c r="A2472" s="34" t="s">
        <v>947</v>
      </c>
      <c r="B2472" s="34" t="s">
        <v>7297</v>
      </c>
      <c r="C2472" s="34" t="s">
        <v>7298</v>
      </c>
      <c r="D2472" s="34" t="s">
        <v>7299</v>
      </c>
      <c r="E2472" s="35">
        <v>656678</v>
      </c>
      <c r="F2472" s="36">
        <v>656678</v>
      </c>
      <c r="G2472" s="37">
        <f t="shared" si="115"/>
        <v>45967.460000000006</v>
      </c>
      <c r="H2472" s="38">
        <f>G2472*(1-'[1]Rapport Lottstift'!$Q$6)</f>
        <v>33468.486885838625</v>
      </c>
      <c r="I2472" s="39">
        <f t="shared" si="116"/>
        <v>33133.80201698024</v>
      </c>
      <c r="J2472" s="40">
        <f t="shared" si="117"/>
        <v>33133</v>
      </c>
      <c r="K2472" s="40">
        <v>33133</v>
      </c>
    </row>
    <row r="2473" spans="1:11" s="40" customFormat="1" x14ac:dyDescent="0.25">
      <c r="A2473" s="34" t="s">
        <v>947</v>
      </c>
      <c r="B2473" s="34" t="s">
        <v>7300</v>
      </c>
      <c r="C2473" s="34" t="s">
        <v>7301</v>
      </c>
      <c r="D2473" s="34" t="s">
        <v>7302</v>
      </c>
      <c r="E2473" s="35">
        <v>656021</v>
      </c>
      <c r="F2473" s="36">
        <v>656021</v>
      </c>
      <c r="G2473" s="37">
        <f t="shared" si="115"/>
        <v>45921.47</v>
      </c>
      <c r="H2473" s="38">
        <f>G2473*(1-'[1]Rapport Lottstift'!$Q$6)</f>
        <v>33435.001987785094</v>
      </c>
      <c r="I2473" s="39">
        <f t="shared" si="116"/>
        <v>33100.651967907244</v>
      </c>
      <c r="J2473" s="40">
        <f t="shared" si="117"/>
        <v>33100</v>
      </c>
      <c r="K2473" s="40">
        <v>33100</v>
      </c>
    </row>
    <row r="2474" spans="1:11" s="40" customFormat="1" x14ac:dyDescent="0.25">
      <c r="A2474" s="34" t="s">
        <v>947</v>
      </c>
      <c r="B2474" s="34" t="s">
        <v>7303</v>
      </c>
      <c r="C2474" s="34" t="s">
        <v>7304</v>
      </c>
      <c r="D2474" s="34" t="s">
        <v>7305</v>
      </c>
      <c r="E2474" s="35">
        <v>655832</v>
      </c>
      <c r="F2474" s="36">
        <v>655832</v>
      </c>
      <c r="G2474" s="37">
        <f t="shared" si="115"/>
        <v>45908.240000000005</v>
      </c>
      <c r="H2474" s="38">
        <f>G2474*(1-'[1]Rapport Lottstift'!$Q$6)</f>
        <v>33425.369345879284</v>
      </c>
      <c r="I2474" s="39">
        <f t="shared" si="116"/>
        <v>33091.115652420493</v>
      </c>
      <c r="J2474" s="40">
        <f t="shared" si="117"/>
        <v>33091</v>
      </c>
      <c r="K2474" s="40">
        <v>33091</v>
      </c>
    </row>
    <row r="2475" spans="1:11" s="40" customFormat="1" x14ac:dyDescent="0.25">
      <c r="A2475" s="34" t="s">
        <v>947</v>
      </c>
      <c r="B2475" s="34" t="s">
        <v>7306</v>
      </c>
      <c r="C2475" s="34" t="s">
        <v>7307</v>
      </c>
      <c r="D2475" s="34" t="s">
        <v>7308</v>
      </c>
      <c r="E2475" s="35">
        <v>655776</v>
      </c>
      <c r="F2475" s="36">
        <v>655776</v>
      </c>
      <c r="G2475" s="37">
        <f t="shared" si="115"/>
        <v>45904.320000000007</v>
      </c>
      <c r="H2475" s="38">
        <f>G2475*(1-'[1]Rapport Lottstift'!$Q$6)</f>
        <v>33422.515229759047</v>
      </c>
      <c r="I2475" s="39">
        <f t="shared" si="116"/>
        <v>33088.290077461454</v>
      </c>
      <c r="J2475" s="40">
        <f t="shared" si="117"/>
        <v>33088</v>
      </c>
      <c r="K2475" s="40">
        <v>33088</v>
      </c>
    </row>
    <row r="2476" spans="1:11" s="40" customFormat="1" x14ac:dyDescent="0.25">
      <c r="A2476" s="34" t="s">
        <v>947</v>
      </c>
      <c r="B2476" s="34" t="s">
        <v>7309</v>
      </c>
      <c r="C2476" s="34" t="s">
        <v>7310</v>
      </c>
      <c r="D2476" s="34" t="s">
        <v>7311</v>
      </c>
      <c r="E2476" s="35">
        <v>654703</v>
      </c>
      <c r="F2476" s="36">
        <v>654703</v>
      </c>
      <c r="G2476" s="37">
        <f t="shared" si="115"/>
        <v>45829.210000000006</v>
      </c>
      <c r="H2476" s="38">
        <f>G2476*(1-'[1]Rapport Lottstift'!$Q$6)</f>
        <v>33367.828326240873</v>
      </c>
      <c r="I2476" s="39">
        <f t="shared" si="116"/>
        <v>33034.150042978465</v>
      </c>
      <c r="J2476" s="40">
        <f t="shared" si="117"/>
        <v>33034</v>
      </c>
      <c r="K2476" s="40">
        <v>33034</v>
      </c>
    </row>
    <row r="2477" spans="1:11" s="40" customFormat="1" x14ac:dyDescent="0.25">
      <c r="A2477" s="34" t="s">
        <v>947</v>
      </c>
      <c r="B2477" s="34" t="s">
        <v>7312</v>
      </c>
      <c r="C2477" s="34" t="s">
        <v>7313</v>
      </c>
      <c r="D2477" s="34" t="s">
        <v>7314</v>
      </c>
      <c r="E2477" s="35">
        <v>654454</v>
      </c>
      <c r="F2477" s="36">
        <v>654454</v>
      </c>
      <c r="G2477" s="37">
        <f t="shared" si="115"/>
        <v>45811.780000000006</v>
      </c>
      <c r="H2477" s="38">
        <f>G2477*(1-'[1]Rapport Lottstift'!$Q$6)</f>
        <v>33355.137702777669</v>
      </c>
      <c r="I2477" s="39">
        <f t="shared" si="116"/>
        <v>33021.586325749893</v>
      </c>
      <c r="J2477" s="40">
        <f t="shared" si="117"/>
        <v>33021</v>
      </c>
      <c r="K2477" s="40">
        <v>33021</v>
      </c>
    </row>
    <row r="2478" spans="1:11" s="40" customFormat="1" x14ac:dyDescent="0.25">
      <c r="A2478" s="34" t="s">
        <v>947</v>
      </c>
      <c r="B2478" s="34" t="s">
        <v>7315</v>
      </c>
      <c r="C2478" s="34" t="s">
        <v>7316</v>
      </c>
      <c r="D2478" s="34" t="s">
        <v>7317</v>
      </c>
      <c r="E2478" s="35">
        <v>654060</v>
      </c>
      <c r="F2478" s="36">
        <v>654060</v>
      </c>
      <c r="G2478" s="37">
        <f t="shared" si="115"/>
        <v>45784.200000000004</v>
      </c>
      <c r="H2478" s="38">
        <f>G2478*(1-'[1]Rapport Lottstift'!$Q$6)</f>
        <v>33335.056957217406</v>
      </c>
      <c r="I2478" s="39">
        <f t="shared" si="116"/>
        <v>33001.70638764523</v>
      </c>
      <c r="J2478" s="40">
        <f t="shared" si="117"/>
        <v>33001</v>
      </c>
      <c r="K2478" s="40">
        <v>33001</v>
      </c>
    </row>
    <row r="2479" spans="1:11" s="40" customFormat="1" x14ac:dyDescent="0.25">
      <c r="A2479" s="34" t="s">
        <v>947</v>
      </c>
      <c r="B2479" s="34" t="s">
        <v>7318</v>
      </c>
      <c r="C2479" s="34" t="s">
        <v>7319</v>
      </c>
      <c r="D2479" s="34" t="s">
        <v>7320</v>
      </c>
      <c r="E2479" s="35">
        <v>654052</v>
      </c>
      <c r="F2479" s="36">
        <v>654052</v>
      </c>
      <c r="G2479" s="37">
        <f t="shared" si="115"/>
        <v>45783.640000000007</v>
      </c>
      <c r="H2479" s="38">
        <f>G2479*(1-'[1]Rapport Lottstift'!$Q$6)</f>
        <v>33334.649226343085</v>
      </c>
      <c r="I2479" s="39">
        <f t="shared" si="116"/>
        <v>33001.302734079654</v>
      </c>
      <c r="J2479" s="40">
        <f t="shared" si="117"/>
        <v>33001</v>
      </c>
      <c r="K2479" s="40">
        <v>33001</v>
      </c>
    </row>
    <row r="2480" spans="1:11" s="40" customFormat="1" x14ac:dyDescent="0.25">
      <c r="A2480" s="34" t="s">
        <v>947</v>
      </c>
      <c r="B2480" s="34" t="s">
        <v>7321</v>
      </c>
      <c r="C2480" s="34" t="s">
        <v>7322</v>
      </c>
      <c r="D2480" s="34" t="s">
        <v>7323</v>
      </c>
      <c r="E2480" s="35">
        <v>653759</v>
      </c>
      <c r="F2480" s="36">
        <v>653759</v>
      </c>
      <c r="G2480" s="37">
        <f t="shared" si="115"/>
        <v>45763.130000000005</v>
      </c>
      <c r="H2480" s="38">
        <f>G2480*(1-'[1]Rapport Lottstift'!$Q$6)</f>
        <v>33319.716083071115</v>
      </c>
      <c r="I2480" s="39">
        <f t="shared" si="116"/>
        <v>32986.518922240401</v>
      </c>
      <c r="J2480" s="40">
        <f t="shared" si="117"/>
        <v>32986</v>
      </c>
      <c r="K2480" s="40">
        <v>32986</v>
      </c>
    </row>
    <row r="2481" spans="1:11" s="40" customFormat="1" x14ac:dyDescent="0.25">
      <c r="A2481" s="34" t="s">
        <v>947</v>
      </c>
      <c r="B2481" s="34" t="s">
        <v>7324</v>
      </c>
      <c r="C2481" s="34" t="s">
        <v>7325</v>
      </c>
      <c r="D2481" s="34" t="s">
        <v>7326</v>
      </c>
      <c r="E2481" s="35">
        <v>653269</v>
      </c>
      <c r="F2481" s="36">
        <v>653269</v>
      </c>
      <c r="G2481" s="37">
        <f t="shared" si="115"/>
        <v>45728.83</v>
      </c>
      <c r="H2481" s="38">
        <f>G2481*(1-'[1]Rapport Lottstift'!$Q$6)</f>
        <v>33294.742567019013</v>
      </c>
      <c r="I2481" s="39">
        <f t="shared" si="116"/>
        <v>32961.795141348826</v>
      </c>
      <c r="J2481" s="40">
        <f t="shared" si="117"/>
        <v>32961</v>
      </c>
      <c r="K2481" s="40">
        <v>32961</v>
      </c>
    </row>
    <row r="2482" spans="1:11" s="40" customFormat="1" x14ac:dyDescent="0.25">
      <c r="A2482" s="34" t="s">
        <v>947</v>
      </c>
      <c r="B2482" s="34" t="s">
        <v>7327</v>
      </c>
      <c r="C2482" s="34" t="s">
        <v>7328</v>
      </c>
      <c r="D2482" s="34" t="s">
        <v>7329</v>
      </c>
      <c r="E2482" s="35">
        <v>652828</v>
      </c>
      <c r="F2482" s="36">
        <v>652828</v>
      </c>
      <c r="G2482" s="37">
        <f t="shared" si="115"/>
        <v>45697.960000000006</v>
      </c>
      <c r="H2482" s="38">
        <f>G2482*(1-'[1]Rapport Lottstift'!$Q$6)</f>
        <v>33272.266402572124</v>
      </c>
      <c r="I2482" s="39">
        <f t="shared" si="116"/>
        <v>32939.543738546403</v>
      </c>
      <c r="J2482" s="40">
        <f t="shared" si="117"/>
        <v>32939</v>
      </c>
      <c r="K2482" s="40">
        <v>32939</v>
      </c>
    </row>
    <row r="2483" spans="1:11" s="40" customFormat="1" x14ac:dyDescent="0.25">
      <c r="A2483" s="34" t="s">
        <v>947</v>
      </c>
      <c r="B2483" s="34" t="s">
        <v>7330</v>
      </c>
      <c r="C2483" s="34" t="s">
        <v>7331</v>
      </c>
      <c r="D2483" s="34" t="s">
        <v>7332</v>
      </c>
      <c r="E2483" s="35">
        <v>652228</v>
      </c>
      <c r="F2483" s="36">
        <v>652228</v>
      </c>
      <c r="G2483" s="37">
        <f t="shared" si="115"/>
        <v>45655.960000000006</v>
      </c>
      <c r="H2483" s="38">
        <f>G2483*(1-'[1]Rapport Lottstift'!$Q$6)</f>
        <v>33241.686586998127</v>
      </c>
      <c r="I2483" s="39">
        <f t="shared" si="116"/>
        <v>32909.269721128148</v>
      </c>
      <c r="J2483" s="40">
        <f t="shared" si="117"/>
        <v>32909</v>
      </c>
      <c r="K2483" s="40">
        <v>32909</v>
      </c>
    </row>
    <row r="2484" spans="1:11" s="40" customFormat="1" x14ac:dyDescent="0.25">
      <c r="A2484" s="34" t="s">
        <v>947</v>
      </c>
      <c r="B2484" s="34" t="s">
        <v>7333</v>
      </c>
      <c r="C2484" s="34" t="s">
        <v>7334</v>
      </c>
      <c r="D2484" s="34" t="s">
        <v>7335</v>
      </c>
      <c r="E2484" s="35">
        <v>651103</v>
      </c>
      <c r="F2484" s="36">
        <v>651103</v>
      </c>
      <c r="G2484" s="37">
        <f t="shared" si="115"/>
        <v>45577.210000000006</v>
      </c>
      <c r="H2484" s="38">
        <f>G2484*(1-'[1]Rapport Lottstift'!$Q$6)</f>
        <v>33184.34943279688</v>
      </c>
      <c r="I2484" s="39">
        <f t="shared" si="116"/>
        <v>32852.505938468908</v>
      </c>
      <c r="J2484" s="40">
        <f t="shared" si="117"/>
        <v>32852</v>
      </c>
      <c r="K2484" s="40">
        <v>32852</v>
      </c>
    </row>
    <row r="2485" spans="1:11" s="40" customFormat="1" x14ac:dyDescent="0.25">
      <c r="A2485" s="34" t="s">
        <v>947</v>
      </c>
      <c r="B2485" s="34" t="s">
        <v>7336</v>
      </c>
      <c r="C2485" s="34" t="s">
        <v>7337</v>
      </c>
      <c r="D2485" s="34" t="s">
        <v>7338</v>
      </c>
      <c r="E2485" s="35">
        <v>651000</v>
      </c>
      <c r="F2485" s="36">
        <v>651000</v>
      </c>
      <c r="G2485" s="37">
        <f t="shared" si="115"/>
        <v>45570.000000000007</v>
      </c>
      <c r="H2485" s="38">
        <f>G2485*(1-'[1]Rapport Lottstift'!$Q$6)</f>
        <v>33179.099897790009</v>
      </c>
      <c r="I2485" s="39">
        <f t="shared" si="116"/>
        <v>32847.308898812109</v>
      </c>
      <c r="J2485" s="40">
        <f t="shared" si="117"/>
        <v>32847</v>
      </c>
      <c r="K2485" s="40">
        <v>32847</v>
      </c>
    </row>
    <row r="2486" spans="1:11" s="40" customFormat="1" x14ac:dyDescent="0.25">
      <c r="A2486" s="34" t="s">
        <v>947</v>
      </c>
      <c r="B2486" s="34" t="s">
        <v>7339</v>
      </c>
      <c r="C2486" s="34" t="s">
        <v>7340</v>
      </c>
      <c r="D2486" s="34" t="s">
        <v>7341</v>
      </c>
      <c r="E2486" s="35">
        <v>650861</v>
      </c>
      <c r="F2486" s="36">
        <v>650861</v>
      </c>
      <c r="G2486" s="37">
        <f t="shared" si="115"/>
        <v>45560.270000000004</v>
      </c>
      <c r="H2486" s="38">
        <f>G2486*(1-'[1]Rapport Lottstift'!$Q$6)</f>
        <v>33172.015573848694</v>
      </c>
      <c r="I2486" s="39">
        <f t="shared" si="116"/>
        <v>32840.295418110203</v>
      </c>
      <c r="J2486" s="40">
        <f t="shared" si="117"/>
        <v>32840</v>
      </c>
      <c r="K2486" s="40">
        <v>32840</v>
      </c>
    </row>
    <row r="2487" spans="1:11" s="40" customFormat="1" x14ac:dyDescent="0.25">
      <c r="A2487" s="34" t="s">
        <v>947</v>
      </c>
      <c r="B2487" s="34" t="s">
        <v>7342</v>
      </c>
      <c r="C2487" s="34" t="s">
        <v>7343</v>
      </c>
      <c r="D2487" s="34" t="s">
        <v>7344</v>
      </c>
      <c r="E2487" s="35">
        <v>649896</v>
      </c>
      <c r="F2487" s="36">
        <v>649896</v>
      </c>
      <c r="G2487" s="37">
        <f t="shared" si="115"/>
        <v>45492.72</v>
      </c>
      <c r="H2487" s="38">
        <f>G2487*(1-'[1]Rapport Lottstift'!$Q$6)</f>
        <v>33122.833037133845</v>
      </c>
      <c r="I2487" s="39">
        <f t="shared" si="116"/>
        <v>32791.604706762504</v>
      </c>
      <c r="J2487" s="40">
        <f t="shared" si="117"/>
        <v>32791</v>
      </c>
      <c r="K2487" s="40">
        <v>32791</v>
      </c>
    </row>
    <row r="2488" spans="1:11" s="40" customFormat="1" x14ac:dyDescent="0.25">
      <c r="A2488" s="34" t="s">
        <v>947</v>
      </c>
      <c r="B2488" s="34" t="s">
        <v>7345</v>
      </c>
      <c r="C2488" s="34" t="s">
        <v>7346</v>
      </c>
      <c r="D2488" s="34" t="s">
        <v>7347</v>
      </c>
      <c r="E2488" s="35">
        <v>648698</v>
      </c>
      <c r="F2488" s="36">
        <v>648698</v>
      </c>
      <c r="G2488" s="37">
        <f t="shared" si="115"/>
        <v>45408.860000000008</v>
      </c>
      <c r="H2488" s="38">
        <f>G2488*(1-'[1]Rapport Lottstift'!$Q$6)</f>
        <v>33061.775338704429</v>
      </c>
      <c r="I2488" s="39">
        <f t="shared" si="116"/>
        <v>32731.157585317385</v>
      </c>
      <c r="J2488" s="40">
        <f t="shared" si="117"/>
        <v>32731</v>
      </c>
      <c r="K2488" s="40">
        <v>32731</v>
      </c>
    </row>
    <row r="2489" spans="1:11" s="40" customFormat="1" x14ac:dyDescent="0.25">
      <c r="A2489" s="34" t="s">
        <v>947</v>
      </c>
      <c r="B2489" s="34" t="s">
        <v>7348</v>
      </c>
      <c r="C2489" s="34" t="s">
        <v>7349</v>
      </c>
      <c r="D2489" s="34" t="s">
        <v>7350</v>
      </c>
      <c r="E2489" s="35">
        <v>648413</v>
      </c>
      <c r="F2489" s="36">
        <v>648413</v>
      </c>
      <c r="G2489" s="37">
        <f t="shared" si="115"/>
        <v>45388.91</v>
      </c>
      <c r="H2489" s="38">
        <f>G2489*(1-'[1]Rapport Lottstift'!$Q$6)</f>
        <v>33047.249926306773</v>
      </c>
      <c r="I2489" s="39">
        <f t="shared" si="116"/>
        <v>32716.777427043704</v>
      </c>
      <c r="J2489" s="40">
        <f t="shared" si="117"/>
        <v>32716</v>
      </c>
      <c r="K2489" s="40">
        <v>32716</v>
      </c>
    </row>
    <row r="2490" spans="1:11" s="40" customFormat="1" x14ac:dyDescent="0.25">
      <c r="A2490" s="34" t="s">
        <v>947</v>
      </c>
      <c r="B2490" s="34" t="s">
        <v>7351</v>
      </c>
      <c r="C2490" s="34" t="s">
        <v>7352</v>
      </c>
      <c r="D2490" s="34" t="s">
        <v>7353</v>
      </c>
      <c r="E2490" s="35">
        <v>647177</v>
      </c>
      <c r="F2490" s="36">
        <v>647177</v>
      </c>
      <c r="G2490" s="37">
        <f t="shared" si="115"/>
        <v>45302.390000000007</v>
      </c>
      <c r="H2490" s="38">
        <f>G2490*(1-'[1]Rapport Lottstift'!$Q$6)</f>
        <v>32984.255506224334</v>
      </c>
      <c r="I2490" s="39">
        <f t="shared" si="116"/>
        <v>32654.412951162089</v>
      </c>
      <c r="J2490" s="40">
        <f t="shared" si="117"/>
        <v>32654</v>
      </c>
      <c r="K2490" s="40">
        <v>32654</v>
      </c>
    </row>
    <row r="2491" spans="1:11" s="40" customFormat="1" x14ac:dyDescent="0.25">
      <c r="A2491" s="34" t="s">
        <v>947</v>
      </c>
      <c r="B2491" s="34" t="s">
        <v>7354</v>
      </c>
      <c r="C2491" s="34" t="s">
        <v>7355</v>
      </c>
      <c r="D2491" s="34" t="s">
        <v>7356</v>
      </c>
      <c r="E2491" s="35">
        <v>646812</v>
      </c>
      <c r="F2491" s="36">
        <v>646812</v>
      </c>
      <c r="G2491" s="37">
        <f t="shared" si="115"/>
        <v>45276.840000000004</v>
      </c>
      <c r="H2491" s="38">
        <f>G2491*(1-'[1]Rapport Lottstift'!$Q$6)</f>
        <v>32965.652785083483</v>
      </c>
      <c r="I2491" s="39">
        <f t="shared" si="116"/>
        <v>32635.996257232648</v>
      </c>
      <c r="J2491" s="40">
        <f t="shared" si="117"/>
        <v>32635</v>
      </c>
      <c r="K2491" s="40">
        <v>32635</v>
      </c>
    </row>
    <row r="2492" spans="1:11" s="40" customFormat="1" x14ac:dyDescent="0.25">
      <c r="A2492" s="34" t="s">
        <v>947</v>
      </c>
      <c r="B2492" s="34" t="s">
        <v>7357</v>
      </c>
      <c r="C2492" s="34" t="s">
        <v>7358</v>
      </c>
      <c r="D2492" s="34" t="s">
        <v>7359</v>
      </c>
      <c r="E2492" s="35">
        <v>645897</v>
      </c>
      <c r="F2492" s="36">
        <v>645897</v>
      </c>
      <c r="G2492" s="37">
        <f t="shared" si="115"/>
        <v>45212.79</v>
      </c>
      <c r="H2492" s="38">
        <f>G2492*(1-'[1]Rapport Lottstift'!$Q$6)</f>
        <v>32919.018566333136</v>
      </c>
      <c r="I2492" s="39">
        <f t="shared" si="116"/>
        <v>32589.828380669805</v>
      </c>
      <c r="J2492" s="40">
        <f t="shared" si="117"/>
        <v>32589</v>
      </c>
      <c r="K2492" s="40">
        <v>32589</v>
      </c>
    </row>
    <row r="2493" spans="1:11" s="40" customFormat="1" x14ac:dyDescent="0.25">
      <c r="A2493" s="34" t="s">
        <v>947</v>
      </c>
      <c r="B2493" s="34" t="s">
        <v>7360</v>
      </c>
      <c r="C2493" s="34" t="s">
        <v>7361</v>
      </c>
      <c r="D2493" s="34" t="s">
        <v>7362</v>
      </c>
      <c r="E2493" s="35">
        <v>645273</v>
      </c>
      <c r="F2493" s="36">
        <v>645273</v>
      </c>
      <c r="G2493" s="37">
        <f t="shared" si="115"/>
        <v>45169.110000000008</v>
      </c>
      <c r="H2493" s="38">
        <f>G2493*(1-'[1]Rapport Lottstift'!$Q$6)</f>
        <v>32887.21555813618</v>
      </c>
      <c r="I2493" s="39">
        <f t="shared" si="116"/>
        <v>32558.343402554819</v>
      </c>
      <c r="J2493" s="40">
        <f t="shared" si="117"/>
        <v>32558</v>
      </c>
      <c r="K2493" s="40">
        <v>32558</v>
      </c>
    </row>
    <row r="2494" spans="1:11" s="40" customFormat="1" x14ac:dyDescent="0.25">
      <c r="A2494" s="34" t="s">
        <v>947</v>
      </c>
      <c r="B2494" s="34" t="s">
        <v>7363</v>
      </c>
      <c r="C2494" s="34" t="s">
        <v>7364</v>
      </c>
      <c r="D2494" s="34" t="s">
        <v>7365</v>
      </c>
      <c r="E2494" s="35">
        <v>645204</v>
      </c>
      <c r="F2494" s="36">
        <v>645204</v>
      </c>
      <c r="G2494" s="37">
        <f t="shared" si="115"/>
        <v>45164.280000000006</v>
      </c>
      <c r="H2494" s="38">
        <f>G2494*(1-'[1]Rapport Lottstift'!$Q$6)</f>
        <v>32883.698879345167</v>
      </c>
      <c r="I2494" s="39">
        <f t="shared" si="116"/>
        <v>32554.861890551714</v>
      </c>
      <c r="J2494" s="40">
        <f t="shared" si="117"/>
        <v>32554</v>
      </c>
      <c r="K2494" s="40">
        <v>32554</v>
      </c>
    </row>
    <row r="2495" spans="1:11" s="40" customFormat="1" x14ac:dyDescent="0.25">
      <c r="A2495" s="34" t="s">
        <v>947</v>
      </c>
      <c r="B2495" s="34" t="s">
        <v>7366</v>
      </c>
      <c r="C2495" s="34" t="s">
        <v>7367</v>
      </c>
      <c r="D2495" s="34" t="s">
        <v>7368</v>
      </c>
      <c r="E2495" s="35">
        <v>645193</v>
      </c>
      <c r="F2495" s="36">
        <v>645193</v>
      </c>
      <c r="G2495" s="37">
        <f t="shared" si="115"/>
        <v>45163.51</v>
      </c>
      <c r="H2495" s="38">
        <f>G2495*(1-'[1]Rapport Lottstift'!$Q$6)</f>
        <v>32883.13824939297</v>
      </c>
      <c r="I2495" s="39">
        <f t="shared" si="116"/>
        <v>32554.306866899042</v>
      </c>
      <c r="J2495" s="40">
        <f t="shared" si="117"/>
        <v>32554</v>
      </c>
      <c r="K2495" s="40">
        <v>32554</v>
      </c>
    </row>
    <row r="2496" spans="1:11" s="40" customFormat="1" x14ac:dyDescent="0.25">
      <c r="A2496" s="34" t="s">
        <v>947</v>
      </c>
      <c r="B2496" s="34" t="s">
        <v>7369</v>
      </c>
      <c r="C2496" s="34" t="s">
        <v>7370</v>
      </c>
      <c r="D2496" s="34" t="s">
        <v>7371</v>
      </c>
      <c r="E2496" s="35">
        <v>645075</v>
      </c>
      <c r="F2496" s="36">
        <v>645075</v>
      </c>
      <c r="G2496" s="37">
        <f t="shared" si="115"/>
        <v>45155.250000000007</v>
      </c>
      <c r="H2496" s="38">
        <f>G2496*(1-'[1]Rapport Lottstift'!$Q$6)</f>
        <v>32877.12421899676</v>
      </c>
      <c r="I2496" s="39">
        <f t="shared" si="116"/>
        <v>32548.352976806793</v>
      </c>
      <c r="J2496" s="40">
        <f t="shared" si="117"/>
        <v>32548</v>
      </c>
      <c r="K2496" s="40">
        <v>32548</v>
      </c>
    </row>
    <row r="2497" spans="1:11" s="40" customFormat="1" x14ac:dyDescent="0.25">
      <c r="A2497" s="34" t="s">
        <v>947</v>
      </c>
      <c r="B2497" s="34" t="s">
        <v>7372</v>
      </c>
      <c r="C2497" s="34" t="s">
        <v>7373</v>
      </c>
      <c r="D2497" s="34" t="s">
        <v>7374</v>
      </c>
      <c r="E2497" s="35">
        <v>644195</v>
      </c>
      <c r="F2497" s="36">
        <v>644195</v>
      </c>
      <c r="G2497" s="37">
        <f t="shared" si="115"/>
        <v>45093.65</v>
      </c>
      <c r="H2497" s="38">
        <f>G2497*(1-'[1]Rapport Lottstift'!$Q$6)</f>
        <v>32832.273822821553</v>
      </c>
      <c r="I2497" s="39">
        <f t="shared" si="116"/>
        <v>32503.951084593336</v>
      </c>
      <c r="J2497" s="40">
        <f t="shared" si="117"/>
        <v>32503</v>
      </c>
      <c r="K2497" s="40">
        <v>32503</v>
      </c>
    </row>
    <row r="2498" spans="1:11" s="40" customFormat="1" x14ac:dyDescent="0.25">
      <c r="A2498" s="34" t="s">
        <v>947</v>
      </c>
      <c r="B2498" s="34" t="s">
        <v>7375</v>
      </c>
      <c r="C2498" s="34" t="s">
        <v>7376</v>
      </c>
      <c r="D2498" s="34" t="s">
        <v>7377</v>
      </c>
      <c r="E2498" s="35">
        <v>644041</v>
      </c>
      <c r="F2498" s="36">
        <v>644041</v>
      </c>
      <c r="G2498" s="37">
        <f t="shared" si="115"/>
        <v>45082.87</v>
      </c>
      <c r="H2498" s="38">
        <f>G2498*(1-'[1]Rapport Lottstift'!$Q$6)</f>
        <v>32824.425003490891</v>
      </c>
      <c r="I2498" s="39">
        <f t="shared" si="116"/>
        <v>32496.180753455981</v>
      </c>
      <c r="J2498" s="40">
        <f t="shared" si="117"/>
        <v>32496</v>
      </c>
      <c r="K2498" s="40">
        <v>32496</v>
      </c>
    </row>
    <row r="2499" spans="1:11" s="40" customFormat="1" x14ac:dyDescent="0.25">
      <c r="A2499" s="34" t="s">
        <v>947</v>
      </c>
      <c r="B2499" s="34" t="s">
        <v>7378</v>
      </c>
      <c r="C2499" s="34" t="s">
        <v>7379</v>
      </c>
      <c r="D2499" s="34" t="s">
        <v>7380</v>
      </c>
      <c r="E2499" s="35">
        <v>642680</v>
      </c>
      <c r="F2499" s="36">
        <v>642680</v>
      </c>
      <c r="G2499" s="37">
        <f t="shared" si="115"/>
        <v>44987.600000000006</v>
      </c>
      <c r="H2499" s="38">
        <f>G2499*(1-'[1]Rapport Lottstift'!$Q$6)</f>
        <v>32755.059788497205</v>
      </c>
      <c r="I2499" s="39">
        <f t="shared" si="116"/>
        <v>32427.509190612232</v>
      </c>
      <c r="J2499" s="40">
        <f t="shared" si="117"/>
        <v>32427</v>
      </c>
      <c r="K2499" s="40">
        <v>32427</v>
      </c>
    </row>
    <row r="2500" spans="1:11" s="40" customFormat="1" x14ac:dyDescent="0.25">
      <c r="A2500" s="34" t="s">
        <v>947</v>
      </c>
      <c r="B2500" s="34" t="s">
        <v>7381</v>
      </c>
      <c r="C2500" s="34" t="s">
        <v>7382</v>
      </c>
      <c r="D2500" s="34" t="s">
        <v>7383</v>
      </c>
      <c r="E2500" s="35">
        <v>642130</v>
      </c>
      <c r="F2500" s="36">
        <v>642130</v>
      </c>
      <c r="G2500" s="37">
        <f t="shared" si="115"/>
        <v>44949.100000000006</v>
      </c>
      <c r="H2500" s="38">
        <f>G2500*(1-'[1]Rapport Lottstift'!$Q$6)</f>
        <v>32727.028290887705</v>
      </c>
      <c r="I2500" s="39">
        <f t="shared" si="116"/>
        <v>32399.758007978828</v>
      </c>
      <c r="J2500" s="40">
        <f t="shared" si="117"/>
        <v>32399</v>
      </c>
      <c r="K2500" s="40">
        <v>32399</v>
      </c>
    </row>
    <row r="2501" spans="1:11" s="40" customFormat="1" x14ac:dyDescent="0.25">
      <c r="A2501" s="34" t="s">
        <v>947</v>
      </c>
      <c r="B2501" s="34" t="s">
        <v>7384</v>
      </c>
      <c r="C2501" s="34" t="s">
        <v>7385</v>
      </c>
      <c r="D2501" s="34" t="s">
        <v>7386</v>
      </c>
      <c r="E2501" s="35">
        <v>641150</v>
      </c>
      <c r="F2501" s="36">
        <v>641150</v>
      </c>
      <c r="G2501" s="37">
        <f t="shared" si="115"/>
        <v>44880.500000000007</v>
      </c>
      <c r="H2501" s="38">
        <f>G2501*(1-'[1]Rapport Lottstift'!$Q$6)</f>
        <v>32677.081258783506</v>
      </c>
      <c r="I2501" s="39">
        <f t="shared" si="116"/>
        <v>32350.310446195672</v>
      </c>
      <c r="J2501" s="40">
        <f t="shared" si="117"/>
        <v>32350</v>
      </c>
      <c r="K2501" s="40">
        <v>32350</v>
      </c>
    </row>
    <row r="2502" spans="1:11" s="40" customFormat="1" x14ac:dyDescent="0.25">
      <c r="A2502" s="34" t="s">
        <v>947</v>
      </c>
      <c r="B2502" s="34" t="s">
        <v>7387</v>
      </c>
      <c r="C2502" s="34" t="s">
        <v>7388</v>
      </c>
      <c r="D2502" s="34" t="s">
        <v>7389</v>
      </c>
      <c r="E2502" s="35">
        <v>640454</v>
      </c>
      <c r="F2502" s="36">
        <v>640454</v>
      </c>
      <c r="G2502" s="37">
        <f t="shared" ref="G2502:G2565" si="118">F2502*0.07</f>
        <v>44831.780000000006</v>
      </c>
      <c r="H2502" s="38">
        <f>G2502*(1-'[1]Rapport Lottstift'!$Q$6)</f>
        <v>32641.608672717666</v>
      </c>
      <c r="I2502" s="39">
        <f t="shared" ref="I2502:I2565" si="119">H2502*0.99</f>
        <v>32315.192585990488</v>
      </c>
      <c r="J2502" s="40">
        <f t="shared" ref="J2502:J2565" si="120">INT(I2502)</f>
        <v>32315</v>
      </c>
      <c r="K2502" s="40">
        <v>32315</v>
      </c>
    </row>
    <row r="2503" spans="1:11" s="40" customFormat="1" x14ac:dyDescent="0.25">
      <c r="A2503" s="34" t="s">
        <v>947</v>
      </c>
      <c r="B2503" s="34" t="s">
        <v>7390</v>
      </c>
      <c r="C2503" s="34" t="s">
        <v>7391</v>
      </c>
      <c r="D2503" s="34" t="s">
        <v>7392</v>
      </c>
      <c r="E2503" s="35">
        <v>639264</v>
      </c>
      <c r="F2503" s="36">
        <v>639264</v>
      </c>
      <c r="G2503" s="37">
        <f t="shared" si="118"/>
        <v>44748.480000000003</v>
      </c>
      <c r="H2503" s="38">
        <f>G2503*(1-'[1]Rapport Lottstift'!$Q$6)</f>
        <v>32580.958705162564</v>
      </c>
      <c r="I2503" s="39">
        <f t="shared" si="119"/>
        <v>32255.149118110938</v>
      </c>
      <c r="J2503" s="40">
        <f t="shared" si="120"/>
        <v>32255</v>
      </c>
      <c r="K2503" s="40">
        <v>32255</v>
      </c>
    </row>
    <row r="2504" spans="1:11" s="40" customFormat="1" x14ac:dyDescent="0.25">
      <c r="A2504" s="34" t="s">
        <v>947</v>
      </c>
      <c r="B2504" s="34" t="s">
        <v>7393</v>
      </c>
      <c r="C2504" s="34" t="s">
        <v>7394</v>
      </c>
      <c r="D2504" s="34" t="s">
        <v>7395</v>
      </c>
      <c r="E2504" s="35">
        <v>638399</v>
      </c>
      <c r="F2504" s="36">
        <v>638399</v>
      </c>
      <c r="G2504" s="37">
        <f t="shared" si="118"/>
        <v>44687.930000000008</v>
      </c>
      <c r="H2504" s="38">
        <f>G2504*(1-'[1]Rapport Lottstift'!$Q$6)</f>
        <v>32536.872804376719</v>
      </c>
      <c r="I2504" s="39">
        <f t="shared" si="119"/>
        <v>32211.504076332953</v>
      </c>
      <c r="J2504" s="40">
        <f t="shared" si="120"/>
        <v>32211</v>
      </c>
      <c r="K2504" s="40">
        <v>32211</v>
      </c>
    </row>
    <row r="2505" spans="1:11" s="40" customFormat="1" x14ac:dyDescent="0.25">
      <c r="A2505" s="34" t="s">
        <v>947</v>
      </c>
      <c r="B2505" s="34" t="s">
        <v>7396</v>
      </c>
      <c r="C2505" s="34" t="s">
        <v>7397</v>
      </c>
      <c r="D2505" s="34" t="s">
        <v>7398</v>
      </c>
      <c r="E2505" s="35">
        <v>638290</v>
      </c>
      <c r="F2505" s="36">
        <v>638290</v>
      </c>
      <c r="G2505" s="37">
        <f t="shared" si="118"/>
        <v>44680.3</v>
      </c>
      <c r="H2505" s="38">
        <f>G2505*(1-'[1]Rapport Lottstift'!$Q$6)</f>
        <v>32531.317471214104</v>
      </c>
      <c r="I2505" s="39">
        <f t="shared" si="119"/>
        <v>32206.004296501964</v>
      </c>
      <c r="J2505" s="40">
        <f t="shared" si="120"/>
        <v>32206</v>
      </c>
      <c r="K2505" s="40">
        <v>32206</v>
      </c>
    </row>
    <row r="2506" spans="1:11" s="40" customFormat="1" x14ac:dyDescent="0.25">
      <c r="A2506" s="34" t="s">
        <v>947</v>
      </c>
      <c r="B2506" s="34" t="s">
        <v>7399</v>
      </c>
      <c r="C2506" s="34" t="s">
        <v>7400</v>
      </c>
      <c r="D2506" s="34" t="s">
        <v>7401</v>
      </c>
      <c r="E2506" s="35">
        <v>638282</v>
      </c>
      <c r="F2506" s="36">
        <v>638282</v>
      </c>
      <c r="G2506" s="37">
        <f t="shared" si="118"/>
        <v>44679.740000000005</v>
      </c>
      <c r="H2506" s="38">
        <f>G2506*(1-'[1]Rapport Lottstift'!$Q$6)</f>
        <v>32530.909740339786</v>
      </c>
      <c r="I2506" s="39">
        <f t="shared" si="119"/>
        <v>32205.600642936388</v>
      </c>
      <c r="J2506" s="40">
        <f t="shared" si="120"/>
        <v>32205</v>
      </c>
      <c r="K2506" s="40">
        <v>32205</v>
      </c>
    </row>
    <row r="2507" spans="1:11" s="40" customFormat="1" x14ac:dyDescent="0.25">
      <c r="A2507" s="34" t="s">
        <v>947</v>
      </c>
      <c r="B2507" s="34" t="s">
        <v>7402</v>
      </c>
      <c r="C2507" s="34" t="s">
        <v>7403</v>
      </c>
      <c r="D2507" s="34" t="s">
        <v>7404</v>
      </c>
      <c r="E2507" s="35">
        <v>638178</v>
      </c>
      <c r="F2507" s="36">
        <v>638178</v>
      </c>
      <c r="G2507" s="37">
        <f t="shared" si="118"/>
        <v>44672.460000000006</v>
      </c>
      <c r="H2507" s="38">
        <f>G2507*(1-'[1]Rapport Lottstift'!$Q$6)</f>
        <v>32525.609238973626</v>
      </c>
      <c r="I2507" s="39">
        <f t="shared" si="119"/>
        <v>32200.35314658389</v>
      </c>
      <c r="J2507" s="40">
        <f t="shared" si="120"/>
        <v>32200</v>
      </c>
      <c r="K2507" s="40">
        <v>32200</v>
      </c>
    </row>
    <row r="2508" spans="1:11" s="40" customFormat="1" x14ac:dyDescent="0.25">
      <c r="A2508" s="34" t="s">
        <v>947</v>
      </c>
      <c r="B2508" s="34" t="s">
        <v>7405</v>
      </c>
      <c r="C2508" s="34" t="s">
        <v>7406</v>
      </c>
      <c r="D2508" s="34" t="s">
        <v>7407</v>
      </c>
      <c r="E2508" s="35">
        <v>637447</v>
      </c>
      <c r="F2508" s="36">
        <v>637447</v>
      </c>
      <c r="G2508" s="37">
        <f t="shared" si="118"/>
        <v>44621.29</v>
      </c>
      <c r="H2508" s="38">
        <f>G2508*(1-'[1]Rapport Lottstift'!$Q$6)</f>
        <v>32488.352830332631</v>
      </c>
      <c r="I2508" s="39">
        <f t="shared" si="119"/>
        <v>32163.469302029305</v>
      </c>
      <c r="J2508" s="40">
        <f t="shared" si="120"/>
        <v>32163</v>
      </c>
      <c r="K2508" s="40">
        <v>32163</v>
      </c>
    </row>
    <row r="2509" spans="1:11" s="40" customFormat="1" x14ac:dyDescent="0.25">
      <c r="A2509" s="34" t="s">
        <v>947</v>
      </c>
      <c r="B2509" s="34" t="s">
        <v>7408</v>
      </c>
      <c r="C2509" s="34" t="s">
        <v>7409</v>
      </c>
      <c r="D2509" s="34" t="s">
        <v>7410</v>
      </c>
      <c r="E2509" s="35">
        <v>636900</v>
      </c>
      <c r="F2509" s="36">
        <v>636900</v>
      </c>
      <c r="G2509" s="37">
        <f t="shared" si="118"/>
        <v>44583.000000000007</v>
      </c>
      <c r="H2509" s="38">
        <f>G2509*(1-'[1]Rapport Lottstift'!$Q$6)</f>
        <v>32460.474231801007</v>
      </c>
      <c r="I2509" s="39">
        <f t="shared" si="119"/>
        <v>32135.869489482997</v>
      </c>
      <c r="J2509" s="40">
        <f t="shared" si="120"/>
        <v>32135</v>
      </c>
      <c r="K2509" s="40">
        <v>32135</v>
      </c>
    </row>
    <row r="2510" spans="1:11" s="40" customFormat="1" x14ac:dyDescent="0.25">
      <c r="A2510" s="34" t="s">
        <v>947</v>
      </c>
      <c r="B2510" s="34" t="s">
        <v>7411</v>
      </c>
      <c r="C2510" s="34" t="s">
        <v>7412</v>
      </c>
      <c r="D2510" s="34" t="s">
        <v>7413</v>
      </c>
      <c r="E2510" s="35">
        <v>636534</v>
      </c>
      <c r="F2510" s="36">
        <v>636534</v>
      </c>
      <c r="G2510" s="37">
        <f t="shared" si="118"/>
        <v>44557.380000000005</v>
      </c>
      <c r="H2510" s="38">
        <f>G2510*(1-'[1]Rapport Lottstift'!$Q$6)</f>
        <v>32441.820544300866</v>
      </c>
      <c r="I2510" s="39">
        <f t="shared" si="119"/>
        <v>32117.402338857857</v>
      </c>
      <c r="J2510" s="40">
        <f t="shared" si="120"/>
        <v>32117</v>
      </c>
      <c r="K2510" s="40">
        <v>32117</v>
      </c>
    </row>
    <row r="2511" spans="1:11" s="40" customFormat="1" x14ac:dyDescent="0.25">
      <c r="A2511" s="34" t="s">
        <v>947</v>
      </c>
      <c r="B2511" s="34" t="s">
        <v>7414</v>
      </c>
      <c r="C2511" s="34" t="s">
        <v>7415</v>
      </c>
      <c r="D2511" s="34" t="s">
        <v>7416</v>
      </c>
      <c r="E2511" s="35">
        <v>636404</v>
      </c>
      <c r="F2511" s="36">
        <v>636404</v>
      </c>
      <c r="G2511" s="37">
        <f t="shared" si="118"/>
        <v>44548.280000000006</v>
      </c>
      <c r="H2511" s="38">
        <f>G2511*(1-'[1]Rapport Lottstift'!$Q$6)</f>
        <v>32435.194917593166</v>
      </c>
      <c r="I2511" s="39">
        <f t="shared" si="119"/>
        <v>32110.842968417233</v>
      </c>
      <c r="J2511" s="40">
        <f t="shared" si="120"/>
        <v>32110</v>
      </c>
      <c r="K2511" s="40">
        <v>32110</v>
      </c>
    </row>
    <row r="2512" spans="1:11" s="40" customFormat="1" x14ac:dyDescent="0.25">
      <c r="A2512" s="34" t="s">
        <v>947</v>
      </c>
      <c r="B2512" s="34" t="s">
        <v>7417</v>
      </c>
      <c r="C2512" s="34" t="s">
        <v>7418</v>
      </c>
      <c r="D2512" s="34" t="s">
        <v>7419</v>
      </c>
      <c r="E2512" s="35">
        <v>636382</v>
      </c>
      <c r="F2512" s="36">
        <v>636382</v>
      </c>
      <c r="G2512" s="37">
        <f t="shared" si="118"/>
        <v>44546.740000000005</v>
      </c>
      <c r="H2512" s="38">
        <f>G2512*(1-'[1]Rapport Lottstift'!$Q$6)</f>
        <v>32434.073657688787</v>
      </c>
      <c r="I2512" s="39">
        <f t="shared" si="119"/>
        <v>32109.732921111899</v>
      </c>
      <c r="J2512" s="40">
        <f t="shared" si="120"/>
        <v>32109</v>
      </c>
      <c r="K2512" s="40">
        <v>32109</v>
      </c>
    </row>
    <row r="2513" spans="1:11" s="40" customFormat="1" x14ac:dyDescent="0.25">
      <c r="A2513" s="34" t="s">
        <v>947</v>
      </c>
      <c r="B2513" s="34" t="s">
        <v>7420</v>
      </c>
      <c r="C2513" s="34" t="s">
        <v>7421</v>
      </c>
      <c r="D2513" s="34" t="s">
        <v>7422</v>
      </c>
      <c r="E2513" s="35">
        <v>635724</v>
      </c>
      <c r="F2513" s="36">
        <v>635724</v>
      </c>
      <c r="G2513" s="37">
        <f t="shared" si="118"/>
        <v>44500.680000000008</v>
      </c>
      <c r="H2513" s="38">
        <f>G2513*(1-'[1]Rapport Lottstift'!$Q$6)</f>
        <v>32400.537793275966</v>
      </c>
      <c r="I2513" s="39">
        <f t="shared" si="119"/>
        <v>32076.532415343205</v>
      </c>
      <c r="J2513" s="40">
        <f t="shared" si="120"/>
        <v>32076</v>
      </c>
      <c r="K2513" s="40">
        <v>32076</v>
      </c>
    </row>
    <row r="2514" spans="1:11" s="40" customFormat="1" x14ac:dyDescent="0.25">
      <c r="A2514" s="34" t="s">
        <v>947</v>
      </c>
      <c r="B2514" s="34" t="s">
        <v>7423</v>
      </c>
      <c r="C2514" s="34" t="s">
        <v>7424</v>
      </c>
      <c r="D2514" s="34" t="s">
        <v>7425</v>
      </c>
      <c r="E2514" s="35">
        <v>635215</v>
      </c>
      <c r="F2514" s="36">
        <v>635215</v>
      </c>
      <c r="G2514" s="37">
        <f t="shared" si="118"/>
        <v>44465.05</v>
      </c>
      <c r="H2514" s="38">
        <f>G2514*(1-'[1]Rapport Lottstift'!$Q$6)</f>
        <v>32374.595916397353</v>
      </c>
      <c r="I2514" s="39">
        <f t="shared" si="119"/>
        <v>32050.849957233379</v>
      </c>
      <c r="J2514" s="40">
        <f t="shared" si="120"/>
        <v>32050</v>
      </c>
      <c r="K2514" s="40">
        <v>32050</v>
      </c>
    </row>
    <row r="2515" spans="1:11" s="40" customFormat="1" x14ac:dyDescent="0.25">
      <c r="A2515" s="34" t="s">
        <v>947</v>
      </c>
      <c r="B2515" s="34" t="s">
        <v>7426</v>
      </c>
      <c r="C2515" s="34" t="s">
        <v>7427</v>
      </c>
      <c r="D2515" s="34" t="s">
        <v>7428</v>
      </c>
      <c r="E2515" s="35">
        <v>635173</v>
      </c>
      <c r="F2515" s="36">
        <v>635173</v>
      </c>
      <c r="G2515" s="37">
        <f t="shared" si="118"/>
        <v>44462.110000000008</v>
      </c>
      <c r="H2515" s="38">
        <f>G2515*(1-'[1]Rapport Lottstift'!$Q$6)</f>
        <v>32372.455329307177</v>
      </c>
      <c r="I2515" s="39">
        <f t="shared" si="119"/>
        <v>32048.730776014105</v>
      </c>
      <c r="J2515" s="40">
        <f t="shared" si="120"/>
        <v>32048</v>
      </c>
      <c r="K2515" s="40">
        <v>32048</v>
      </c>
    </row>
    <row r="2516" spans="1:11" s="40" customFormat="1" x14ac:dyDescent="0.25">
      <c r="A2516" s="34" t="s">
        <v>947</v>
      </c>
      <c r="B2516" s="34" t="s">
        <v>7429</v>
      </c>
      <c r="C2516" s="34" t="s">
        <v>7430</v>
      </c>
      <c r="D2516" s="34" t="s">
        <v>7431</v>
      </c>
      <c r="E2516" s="35">
        <v>633981</v>
      </c>
      <c r="F2516" s="36">
        <v>633981</v>
      </c>
      <c r="G2516" s="37">
        <f t="shared" si="118"/>
        <v>44378.670000000006</v>
      </c>
      <c r="H2516" s="38">
        <f>G2516*(1-'[1]Rapport Lottstift'!$Q$6)</f>
        <v>32311.703429033496</v>
      </c>
      <c r="I2516" s="39">
        <f t="shared" si="119"/>
        <v>31988.586394743161</v>
      </c>
      <c r="J2516" s="40">
        <f t="shared" si="120"/>
        <v>31988</v>
      </c>
      <c r="K2516" s="40">
        <v>31988</v>
      </c>
    </row>
    <row r="2517" spans="1:11" s="40" customFormat="1" x14ac:dyDescent="0.25">
      <c r="A2517" s="34" t="s">
        <v>947</v>
      </c>
      <c r="B2517" s="34" t="s">
        <v>7432</v>
      </c>
      <c r="C2517" s="34" t="s">
        <v>7433</v>
      </c>
      <c r="D2517" s="34" t="s">
        <v>7434</v>
      </c>
      <c r="E2517" s="35">
        <v>633376</v>
      </c>
      <c r="F2517" s="36">
        <v>633376</v>
      </c>
      <c r="G2517" s="37">
        <f t="shared" si="118"/>
        <v>44336.320000000007</v>
      </c>
      <c r="H2517" s="38">
        <f>G2517*(1-'[1]Rapport Lottstift'!$Q$6)</f>
        <v>32280.868781663048</v>
      </c>
      <c r="I2517" s="39">
        <f t="shared" si="119"/>
        <v>31958.060093846416</v>
      </c>
      <c r="J2517" s="40">
        <f t="shared" si="120"/>
        <v>31958</v>
      </c>
      <c r="K2517" s="40">
        <v>31958</v>
      </c>
    </row>
    <row r="2518" spans="1:11" s="40" customFormat="1" x14ac:dyDescent="0.25">
      <c r="A2518" s="34" t="s">
        <v>947</v>
      </c>
      <c r="B2518" s="34" t="s">
        <v>7435</v>
      </c>
      <c r="C2518" s="34" t="s">
        <v>7436</v>
      </c>
      <c r="D2518" s="34" t="s">
        <v>7437</v>
      </c>
      <c r="E2518" s="35">
        <v>632683</v>
      </c>
      <c r="F2518" s="36">
        <v>632683</v>
      </c>
      <c r="G2518" s="37">
        <f t="shared" si="118"/>
        <v>44287.810000000005</v>
      </c>
      <c r="H2518" s="38">
        <f>G2518*(1-'[1]Rapport Lottstift'!$Q$6)</f>
        <v>32245.549094675076</v>
      </c>
      <c r="I2518" s="39">
        <f t="shared" si="119"/>
        <v>31923.093603728325</v>
      </c>
      <c r="J2518" s="40">
        <f t="shared" si="120"/>
        <v>31923</v>
      </c>
      <c r="K2518" s="40">
        <v>31923</v>
      </c>
    </row>
    <row r="2519" spans="1:11" s="40" customFormat="1" x14ac:dyDescent="0.25">
      <c r="A2519" s="34" t="s">
        <v>947</v>
      </c>
      <c r="B2519" s="34" t="s">
        <v>7438</v>
      </c>
      <c r="C2519" s="34" t="s">
        <v>7439</v>
      </c>
      <c r="D2519" s="34" t="s">
        <v>7440</v>
      </c>
      <c r="E2519" s="35">
        <v>632138</v>
      </c>
      <c r="F2519" s="36">
        <v>632138</v>
      </c>
      <c r="G2519" s="37">
        <f t="shared" si="118"/>
        <v>44249.66</v>
      </c>
      <c r="H2519" s="38">
        <f>G2519*(1-'[1]Rapport Lottstift'!$Q$6)</f>
        <v>32217.772428862023</v>
      </c>
      <c r="I2519" s="39">
        <f t="shared" si="119"/>
        <v>31895.594704573403</v>
      </c>
      <c r="J2519" s="40">
        <f t="shared" si="120"/>
        <v>31895</v>
      </c>
      <c r="K2519" s="40">
        <v>31895</v>
      </c>
    </row>
    <row r="2520" spans="1:11" s="40" customFormat="1" x14ac:dyDescent="0.25">
      <c r="A2520" s="34" t="s">
        <v>947</v>
      </c>
      <c r="B2520" s="34" t="s">
        <v>7441</v>
      </c>
      <c r="C2520" s="34" t="s">
        <v>7442</v>
      </c>
      <c r="D2520" s="34" t="s">
        <v>7443</v>
      </c>
      <c r="E2520" s="35">
        <v>632032</v>
      </c>
      <c r="F2520" s="36">
        <v>632032</v>
      </c>
      <c r="G2520" s="37">
        <f t="shared" si="118"/>
        <v>44242.240000000005</v>
      </c>
      <c r="H2520" s="38">
        <f>G2520*(1-'[1]Rapport Lottstift'!$Q$6)</f>
        <v>32212.369994777284</v>
      </c>
      <c r="I2520" s="39">
        <f t="shared" si="119"/>
        <v>31890.246294829511</v>
      </c>
      <c r="J2520" s="40">
        <f t="shared" si="120"/>
        <v>31890</v>
      </c>
      <c r="K2520" s="40">
        <v>31890</v>
      </c>
    </row>
    <row r="2521" spans="1:11" s="40" customFormat="1" x14ac:dyDescent="0.25">
      <c r="A2521" s="34" t="s">
        <v>947</v>
      </c>
      <c r="B2521" s="34" t="s">
        <v>7444</v>
      </c>
      <c r="C2521" s="34" t="s">
        <v>7445</v>
      </c>
      <c r="D2521" s="34" t="s">
        <v>7446</v>
      </c>
      <c r="E2521" s="35">
        <v>631595</v>
      </c>
      <c r="F2521" s="36">
        <v>631595</v>
      </c>
      <c r="G2521" s="37">
        <f t="shared" si="118"/>
        <v>44211.65</v>
      </c>
      <c r="H2521" s="38">
        <f>G2521*(1-'[1]Rapport Lottstift'!$Q$6)</f>
        <v>32190.097695767552</v>
      </c>
      <c r="I2521" s="39">
        <f t="shared" si="119"/>
        <v>31868.196718809875</v>
      </c>
      <c r="J2521" s="40">
        <f t="shared" si="120"/>
        <v>31868</v>
      </c>
      <c r="K2521" s="40">
        <v>31868</v>
      </c>
    </row>
    <row r="2522" spans="1:11" s="40" customFormat="1" x14ac:dyDescent="0.25">
      <c r="A2522" s="34" t="s">
        <v>947</v>
      </c>
      <c r="B2522" s="34" t="s">
        <v>7447</v>
      </c>
      <c r="C2522" s="34" t="s">
        <v>7448</v>
      </c>
      <c r="D2522" s="34" t="s">
        <v>7449</v>
      </c>
      <c r="E2522" s="35">
        <v>631028</v>
      </c>
      <c r="F2522" s="36">
        <v>631028</v>
      </c>
      <c r="G2522" s="37">
        <f t="shared" si="118"/>
        <v>44171.960000000006</v>
      </c>
      <c r="H2522" s="38">
        <f>G2522*(1-'[1]Rapport Lottstift'!$Q$6)</f>
        <v>32161.199770050127</v>
      </c>
      <c r="I2522" s="39">
        <f t="shared" si="119"/>
        <v>31839.587772349627</v>
      </c>
      <c r="J2522" s="40">
        <f t="shared" si="120"/>
        <v>31839</v>
      </c>
      <c r="K2522" s="40">
        <v>31839</v>
      </c>
    </row>
    <row r="2523" spans="1:11" s="40" customFormat="1" x14ac:dyDescent="0.25">
      <c r="A2523" s="34" t="s">
        <v>947</v>
      </c>
      <c r="B2523" s="34" t="s">
        <v>7450</v>
      </c>
      <c r="C2523" s="34" t="s">
        <v>7451</v>
      </c>
      <c r="D2523" s="34" t="s">
        <v>7452</v>
      </c>
      <c r="E2523" s="35">
        <v>630656</v>
      </c>
      <c r="F2523" s="36">
        <v>630656</v>
      </c>
      <c r="G2523" s="37">
        <f t="shared" si="118"/>
        <v>44145.920000000006</v>
      </c>
      <c r="H2523" s="38">
        <f>G2523*(1-'[1]Rapport Lottstift'!$Q$6)</f>
        <v>32142.240284394247</v>
      </c>
      <c r="I2523" s="39">
        <f t="shared" si="119"/>
        <v>31820.817881550305</v>
      </c>
      <c r="J2523" s="40">
        <f t="shared" si="120"/>
        <v>31820</v>
      </c>
      <c r="K2523" s="40">
        <v>31820</v>
      </c>
    </row>
    <row r="2524" spans="1:11" s="40" customFormat="1" x14ac:dyDescent="0.25">
      <c r="A2524" s="34" t="s">
        <v>947</v>
      </c>
      <c r="B2524" s="34" t="s">
        <v>7453</v>
      </c>
      <c r="C2524" s="34" t="s">
        <v>7454</v>
      </c>
      <c r="D2524" s="34" t="s">
        <v>7455</v>
      </c>
      <c r="E2524" s="35">
        <v>630364</v>
      </c>
      <c r="F2524" s="36">
        <v>630364</v>
      </c>
      <c r="G2524" s="37">
        <f t="shared" si="118"/>
        <v>44125.48</v>
      </c>
      <c r="H2524" s="38">
        <f>G2524*(1-'[1]Rapport Lottstift'!$Q$6)</f>
        <v>32127.358107481563</v>
      </c>
      <c r="I2524" s="39">
        <f t="shared" si="119"/>
        <v>31806.084526406747</v>
      </c>
      <c r="J2524" s="40">
        <f t="shared" si="120"/>
        <v>31806</v>
      </c>
      <c r="K2524" s="40">
        <v>31806</v>
      </c>
    </row>
    <row r="2525" spans="1:11" s="40" customFormat="1" x14ac:dyDescent="0.25">
      <c r="A2525" s="34" t="s">
        <v>947</v>
      </c>
      <c r="B2525" s="34" t="s">
        <v>7456</v>
      </c>
      <c r="C2525" s="34" t="s">
        <v>7457</v>
      </c>
      <c r="D2525" s="34" t="s">
        <v>7458</v>
      </c>
      <c r="E2525" s="35">
        <v>630176</v>
      </c>
      <c r="F2525" s="36">
        <v>630176</v>
      </c>
      <c r="G2525" s="37">
        <f t="shared" si="118"/>
        <v>44112.320000000007</v>
      </c>
      <c r="H2525" s="38">
        <f>G2525*(1-'[1]Rapport Lottstift'!$Q$6)</f>
        <v>32117.776431935046</v>
      </c>
      <c r="I2525" s="39">
        <f t="shared" si="119"/>
        <v>31796.598667615697</v>
      </c>
      <c r="J2525" s="40">
        <f t="shared" si="120"/>
        <v>31796</v>
      </c>
      <c r="K2525" s="40">
        <v>31796</v>
      </c>
    </row>
    <row r="2526" spans="1:11" s="40" customFormat="1" x14ac:dyDescent="0.25">
      <c r="A2526" s="34" t="s">
        <v>947</v>
      </c>
      <c r="B2526" s="34" t="s">
        <v>7459</v>
      </c>
      <c r="C2526" s="34" t="s">
        <v>7460</v>
      </c>
      <c r="D2526" s="34" t="s">
        <v>7461</v>
      </c>
      <c r="E2526" s="35">
        <v>630000</v>
      </c>
      <c r="F2526" s="36">
        <v>630000</v>
      </c>
      <c r="G2526" s="37">
        <f t="shared" si="118"/>
        <v>44100.000000000007</v>
      </c>
      <c r="H2526" s="38">
        <f>G2526*(1-'[1]Rapport Lottstift'!$Q$6)</f>
        <v>32108.806352700009</v>
      </c>
      <c r="I2526" s="39">
        <f t="shared" si="119"/>
        <v>31787.718289173008</v>
      </c>
      <c r="J2526" s="40">
        <f t="shared" si="120"/>
        <v>31787</v>
      </c>
      <c r="K2526" s="40">
        <v>31787</v>
      </c>
    </row>
    <row r="2527" spans="1:11" s="40" customFormat="1" x14ac:dyDescent="0.25">
      <c r="A2527" s="34" t="s">
        <v>947</v>
      </c>
      <c r="B2527" s="34" t="s">
        <v>7462</v>
      </c>
      <c r="C2527" s="34" t="s">
        <v>7463</v>
      </c>
      <c r="D2527" s="34" t="s">
        <v>7464</v>
      </c>
      <c r="E2527" s="35">
        <v>629903</v>
      </c>
      <c r="F2527" s="36">
        <v>629903</v>
      </c>
      <c r="G2527" s="37">
        <f t="shared" si="118"/>
        <v>44093.210000000006</v>
      </c>
      <c r="H2527" s="38">
        <f>G2527*(1-'[1]Rapport Lottstift'!$Q$6)</f>
        <v>32103.862615848877</v>
      </c>
      <c r="I2527" s="39">
        <f t="shared" si="119"/>
        <v>31782.823989690387</v>
      </c>
      <c r="J2527" s="40">
        <f t="shared" si="120"/>
        <v>31782</v>
      </c>
      <c r="K2527" s="40">
        <v>31782</v>
      </c>
    </row>
    <row r="2528" spans="1:11" s="40" customFormat="1" x14ac:dyDescent="0.25">
      <c r="A2528" s="34" t="s">
        <v>947</v>
      </c>
      <c r="B2528" s="34" t="s">
        <v>7465</v>
      </c>
      <c r="C2528" s="34" t="s">
        <v>7466</v>
      </c>
      <c r="D2528" s="34" t="s">
        <v>7467</v>
      </c>
      <c r="E2528" s="35">
        <v>629874</v>
      </c>
      <c r="F2528" s="36">
        <v>629874</v>
      </c>
      <c r="G2528" s="37">
        <f t="shared" si="118"/>
        <v>44091.180000000008</v>
      </c>
      <c r="H2528" s="38">
        <f>G2528*(1-'[1]Rapport Lottstift'!$Q$6)</f>
        <v>32102.384591429469</v>
      </c>
      <c r="I2528" s="39">
        <f t="shared" si="119"/>
        <v>31781.360745515172</v>
      </c>
      <c r="J2528" s="40">
        <f t="shared" si="120"/>
        <v>31781</v>
      </c>
      <c r="K2528" s="40">
        <v>31781</v>
      </c>
    </row>
    <row r="2529" spans="1:11" s="40" customFormat="1" x14ac:dyDescent="0.25">
      <c r="A2529" s="34" t="s">
        <v>947</v>
      </c>
      <c r="B2529" s="34" t="s">
        <v>7468</v>
      </c>
      <c r="C2529" s="34" t="s">
        <v>7469</v>
      </c>
      <c r="D2529" s="34" t="s">
        <v>7470</v>
      </c>
      <c r="E2529" s="35">
        <v>628649</v>
      </c>
      <c r="F2529" s="36">
        <v>628649</v>
      </c>
      <c r="G2529" s="37">
        <f t="shared" si="118"/>
        <v>44005.430000000008</v>
      </c>
      <c r="H2529" s="38">
        <f>G2529*(1-'[1]Rapport Lottstift'!$Q$6)</f>
        <v>32039.950801299216</v>
      </c>
      <c r="I2529" s="39">
        <f t="shared" si="119"/>
        <v>31719.551293286222</v>
      </c>
      <c r="J2529" s="40">
        <f t="shared" si="120"/>
        <v>31719</v>
      </c>
      <c r="K2529" s="40">
        <v>31719</v>
      </c>
    </row>
    <row r="2530" spans="1:11" s="40" customFormat="1" x14ac:dyDescent="0.25">
      <c r="A2530" s="34" t="s">
        <v>947</v>
      </c>
      <c r="B2530" s="34" t="s">
        <v>7471</v>
      </c>
      <c r="C2530" s="34" t="s">
        <v>7472</v>
      </c>
      <c r="D2530" s="34" t="s">
        <v>7473</v>
      </c>
      <c r="E2530" s="35">
        <v>627315</v>
      </c>
      <c r="F2530" s="36">
        <v>627315</v>
      </c>
      <c r="G2530" s="37">
        <f t="shared" si="118"/>
        <v>43912.05</v>
      </c>
      <c r="H2530" s="38">
        <f>G2530*(1-'[1]Rapport Lottstift'!$Q$6)</f>
        <v>31971.961678006355</v>
      </c>
      <c r="I2530" s="39">
        <f t="shared" si="119"/>
        <v>31652.24206122629</v>
      </c>
      <c r="J2530" s="40">
        <f t="shared" si="120"/>
        <v>31652</v>
      </c>
      <c r="K2530" s="40">
        <v>31652</v>
      </c>
    </row>
    <row r="2531" spans="1:11" s="40" customFormat="1" x14ac:dyDescent="0.25">
      <c r="A2531" s="34" t="s">
        <v>947</v>
      </c>
      <c r="B2531" s="34" t="s">
        <v>7474</v>
      </c>
      <c r="C2531" s="34" t="s">
        <v>7475</v>
      </c>
      <c r="D2531" s="34" t="s">
        <v>7476</v>
      </c>
      <c r="E2531" s="35">
        <v>626912</v>
      </c>
      <c r="F2531" s="36">
        <v>626912</v>
      </c>
      <c r="G2531" s="37">
        <f t="shared" si="118"/>
        <v>43883.840000000004</v>
      </c>
      <c r="H2531" s="38">
        <f>G2531*(1-'[1]Rapport Lottstift'!$Q$6)</f>
        <v>31951.422235212485</v>
      </c>
      <c r="I2531" s="39">
        <f t="shared" si="119"/>
        <v>31631.90801286036</v>
      </c>
      <c r="J2531" s="40">
        <f t="shared" si="120"/>
        <v>31631</v>
      </c>
      <c r="K2531" s="40">
        <v>31631</v>
      </c>
    </row>
    <row r="2532" spans="1:11" s="40" customFormat="1" x14ac:dyDescent="0.25">
      <c r="A2532" s="34" t="s">
        <v>947</v>
      </c>
      <c r="B2532" s="34" t="s">
        <v>7477</v>
      </c>
      <c r="C2532" s="34" t="s">
        <v>7478</v>
      </c>
      <c r="D2532" s="34" t="s">
        <v>7479</v>
      </c>
      <c r="E2532" s="35">
        <v>626623</v>
      </c>
      <c r="F2532" s="36">
        <v>626623</v>
      </c>
      <c r="G2532" s="37">
        <f t="shared" si="118"/>
        <v>43863.61</v>
      </c>
      <c r="H2532" s="38">
        <f>G2532*(1-'[1]Rapport Lottstift'!$Q$6)</f>
        <v>31936.692957377672</v>
      </c>
      <c r="I2532" s="39">
        <f t="shared" si="119"/>
        <v>31617.326027803894</v>
      </c>
      <c r="J2532" s="40">
        <f t="shared" si="120"/>
        <v>31617</v>
      </c>
      <c r="K2532" s="40">
        <v>31617</v>
      </c>
    </row>
    <row r="2533" spans="1:11" s="40" customFormat="1" x14ac:dyDescent="0.25">
      <c r="A2533" s="34" t="s">
        <v>947</v>
      </c>
      <c r="B2533" s="34" t="s">
        <v>7480</v>
      </c>
      <c r="C2533" s="34" t="s">
        <v>7481</v>
      </c>
      <c r="D2533" s="34" t="s">
        <v>7482</v>
      </c>
      <c r="E2533" s="35">
        <v>0</v>
      </c>
      <c r="F2533" s="36">
        <v>0</v>
      </c>
      <c r="G2533" s="37">
        <f t="shared" si="118"/>
        <v>0</v>
      </c>
      <c r="H2533" s="38">
        <f>G2533*(1-'[1]Rapport Lottstift'!$Q$6)</f>
        <v>0</v>
      </c>
      <c r="I2533" s="39">
        <f t="shared" si="119"/>
        <v>0</v>
      </c>
      <c r="J2533" s="40">
        <f t="shared" si="120"/>
        <v>0</v>
      </c>
      <c r="K2533" s="40">
        <v>0</v>
      </c>
    </row>
    <row r="2534" spans="1:11" s="40" customFormat="1" x14ac:dyDescent="0.25">
      <c r="A2534" s="34" t="s">
        <v>947</v>
      </c>
      <c r="B2534" s="34" t="s">
        <v>7483</v>
      </c>
      <c r="C2534" s="34" t="s">
        <v>7484</v>
      </c>
      <c r="D2534" s="34" t="s">
        <v>7485</v>
      </c>
      <c r="E2534" s="35">
        <v>625727</v>
      </c>
      <c r="F2534" s="36">
        <v>625727</v>
      </c>
      <c r="G2534" s="37">
        <f t="shared" si="118"/>
        <v>43800.890000000007</v>
      </c>
      <c r="H2534" s="38">
        <f>G2534*(1-'[1]Rapport Lottstift'!$Q$6)</f>
        <v>31891.027099453837</v>
      </c>
      <c r="I2534" s="39">
        <f t="shared" si="119"/>
        <v>31572.116828459297</v>
      </c>
      <c r="J2534" s="40">
        <f t="shared" si="120"/>
        <v>31572</v>
      </c>
      <c r="K2534" s="40">
        <v>31572</v>
      </c>
    </row>
    <row r="2535" spans="1:11" s="40" customFormat="1" x14ac:dyDescent="0.25">
      <c r="A2535" s="34" t="s">
        <v>947</v>
      </c>
      <c r="B2535" s="34" t="s">
        <v>7486</v>
      </c>
      <c r="C2535" s="34" t="s">
        <v>7487</v>
      </c>
      <c r="D2535" s="34" t="s">
        <v>7488</v>
      </c>
      <c r="E2535" s="35">
        <v>625605</v>
      </c>
      <c r="F2535" s="36">
        <v>625605</v>
      </c>
      <c r="G2535" s="37">
        <f t="shared" si="118"/>
        <v>43792.350000000006</v>
      </c>
      <c r="H2535" s="38">
        <f>G2535*(1-'[1]Rapport Lottstift'!$Q$6)</f>
        <v>31884.809203620454</v>
      </c>
      <c r="I2535" s="39">
        <f t="shared" si="119"/>
        <v>31565.961111584249</v>
      </c>
      <c r="J2535" s="40">
        <f t="shared" si="120"/>
        <v>31565</v>
      </c>
      <c r="K2535" s="40">
        <v>31565</v>
      </c>
    </row>
    <row r="2536" spans="1:11" s="40" customFormat="1" x14ac:dyDescent="0.25">
      <c r="A2536" s="34" t="s">
        <v>947</v>
      </c>
      <c r="B2536" s="34" t="s">
        <v>7489</v>
      </c>
      <c r="C2536" s="34" t="s">
        <v>7490</v>
      </c>
      <c r="D2536" s="34" t="s">
        <v>7491</v>
      </c>
      <c r="E2536" s="35">
        <v>625505</v>
      </c>
      <c r="F2536" s="36">
        <v>625505</v>
      </c>
      <c r="G2536" s="37">
        <f t="shared" si="118"/>
        <v>43785.350000000006</v>
      </c>
      <c r="H2536" s="38">
        <f>G2536*(1-'[1]Rapport Lottstift'!$Q$6)</f>
        <v>31879.712567691455</v>
      </c>
      <c r="I2536" s="39">
        <f t="shared" si="119"/>
        <v>31560.915442014539</v>
      </c>
      <c r="J2536" s="40">
        <f t="shared" si="120"/>
        <v>31560</v>
      </c>
      <c r="K2536" s="40">
        <v>31560</v>
      </c>
    </row>
    <row r="2537" spans="1:11" s="40" customFormat="1" x14ac:dyDescent="0.25">
      <c r="A2537" s="34" t="s">
        <v>947</v>
      </c>
      <c r="B2537" s="34" t="s">
        <v>7492</v>
      </c>
      <c r="C2537" s="34" t="s">
        <v>7493</v>
      </c>
      <c r="D2537" s="34" t="s">
        <v>7494</v>
      </c>
      <c r="E2537" s="35">
        <v>625497</v>
      </c>
      <c r="F2537" s="36">
        <v>625497</v>
      </c>
      <c r="G2537" s="37">
        <f t="shared" si="118"/>
        <v>43784.79</v>
      </c>
      <c r="H2537" s="38">
        <f>G2537*(1-'[1]Rapport Lottstift'!$Q$6)</f>
        <v>31879.304836817133</v>
      </c>
      <c r="I2537" s="39">
        <f t="shared" si="119"/>
        <v>31560.511788448963</v>
      </c>
      <c r="J2537" s="40">
        <f t="shared" si="120"/>
        <v>31560</v>
      </c>
      <c r="K2537" s="40">
        <v>31560</v>
      </c>
    </row>
    <row r="2538" spans="1:11" s="40" customFormat="1" x14ac:dyDescent="0.25">
      <c r="A2538" s="34" t="s">
        <v>947</v>
      </c>
      <c r="B2538" s="34" t="s">
        <v>7495</v>
      </c>
      <c r="C2538" s="34" t="s">
        <v>7496</v>
      </c>
      <c r="D2538" s="34" t="s">
        <v>7497</v>
      </c>
      <c r="E2538" s="35">
        <v>625177</v>
      </c>
      <c r="F2538" s="36">
        <v>625177</v>
      </c>
      <c r="G2538" s="37">
        <f t="shared" si="118"/>
        <v>43762.390000000007</v>
      </c>
      <c r="H2538" s="38">
        <f>G2538*(1-'[1]Rapport Lottstift'!$Q$6)</f>
        <v>31862.995601844337</v>
      </c>
      <c r="I2538" s="39">
        <f t="shared" si="119"/>
        <v>31544.365645825892</v>
      </c>
      <c r="J2538" s="40">
        <f t="shared" si="120"/>
        <v>31544</v>
      </c>
      <c r="K2538" s="40">
        <v>31544</v>
      </c>
    </row>
    <row r="2539" spans="1:11" s="40" customFormat="1" x14ac:dyDescent="0.25">
      <c r="A2539" s="34" t="s">
        <v>947</v>
      </c>
      <c r="B2539" s="34" t="s">
        <v>7498</v>
      </c>
      <c r="C2539" s="34" t="s">
        <v>7499</v>
      </c>
      <c r="D2539" s="34" t="s">
        <v>7500</v>
      </c>
      <c r="E2539" s="35">
        <v>624202</v>
      </c>
      <c r="F2539" s="36">
        <v>624202</v>
      </c>
      <c r="G2539" s="37">
        <f t="shared" si="118"/>
        <v>43694.140000000007</v>
      </c>
      <c r="H2539" s="38">
        <f>G2539*(1-'[1]Rapport Lottstift'!$Q$6)</f>
        <v>31813.303401536588</v>
      </c>
      <c r="I2539" s="39">
        <f t="shared" si="119"/>
        <v>31495.170367521223</v>
      </c>
      <c r="J2539" s="40">
        <f t="shared" si="120"/>
        <v>31495</v>
      </c>
      <c r="K2539" s="40">
        <v>31495</v>
      </c>
    </row>
    <row r="2540" spans="1:11" s="40" customFormat="1" x14ac:dyDescent="0.25">
      <c r="A2540" s="34" t="s">
        <v>947</v>
      </c>
      <c r="B2540" s="34" t="s">
        <v>7501</v>
      </c>
      <c r="C2540" s="34" t="s">
        <v>7502</v>
      </c>
      <c r="D2540" s="34" t="s">
        <v>7503</v>
      </c>
      <c r="E2540" s="35">
        <v>624181</v>
      </c>
      <c r="F2540" s="36">
        <v>624181</v>
      </c>
      <c r="G2540" s="37">
        <f t="shared" si="118"/>
        <v>43692.670000000006</v>
      </c>
      <c r="H2540" s="38">
        <f>G2540*(1-'[1]Rapport Lottstift'!$Q$6)</f>
        <v>31812.233107991495</v>
      </c>
      <c r="I2540" s="39">
        <f t="shared" si="119"/>
        <v>31494.110776911581</v>
      </c>
      <c r="J2540" s="40">
        <f t="shared" si="120"/>
        <v>31494</v>
      </c>
      <c r="K2540" s="40">
        <v>31494</v>
      </c>
    </row>
    <row r="2541" spans="1:11" s="40" customFormat="1" x14ac:dyDescent="0.25">
      <c r="A2541" s="34" t="s">
        <v>947</v>
      </c>
      <c r="B2541" s="34" t="s">
        <v>7504</v>
      </c>
      <c r="C2541" s="34" t="s">
        <v>7505</v>
      </c>
      <c r="D2541" s="34" t="s">
        <v>7506</v>
      </c>
      <c r="E2541" s="35">
        <v>624048</v>
      </c>
      <c r="F2541" s="36">
        <v>624048</v>
      </c>
      <c r="G2541" s="37">
        <f t="shared" si="118"/>
        <v>43683.360000000001</v>
      </c>
      <c r="H2541" s="38">
        <f>G2541*(1-'[1]Rapport Lottstift'!$Q$6)</f>
        <v>31805.454582205923</v>
      </c>
      <c r="I2541" s="39">
        <f t="shared" si="119"/>
        <v>31487.400036383864</v>
      </c>
      <c r="J2541" s="40">
        <f t="shared" si="120"/>
        <v>31487</v>
      </c>
      <c r="K2541" s="40">
        <v>31487</v>
      </c>
    </row>
    <row r="2542" spans="1:11" s="40" customFormat="1" x14ac:dyDescent="0.25">
      <c r="A2542" s="34" t="s">
        <v>947</v>
      </c>
      <c r="B2542" s="34" t="s">
        <v>7507</v>
      </c>
      <c r="C2542" s="34" t="s">
        <v>7508</v>
      </c>
      <c r="D2542" s="34" t="s">
        <v>7509</v>
      </c>
      <c r="E2542" s="35">
        <v>623929</v>
      </c>
      <c r="F2542" s="36">
        <v>623929</v>
      </c>
      <c r="G2542" s="37">
        <f t="shared" si="118"/>
        <v>43675.030000000006</v>
      </c>
      <c r="H2542" s="38">
        <f>G2542*(1-'[1]Rapport Lottstift'!$Q$6)</f>
        <v>31799.389585450415</v>
      </c>
      <c r="I2542" s="39">
        <f t="shared" si="119"/>
        <v>31481.395689595913</v>
      </c>
      <c r="J2542" s="40">
        <f t="shared" si="120"/>
        <v>31481</v>
      </c>
      <c r="K2542" s="40">
        <v>31481</v>
      </c>
    </row>
    <row r="2543" spans="1:11" s="40" customFormat="1" x14ac:dyDescent="0.25">
      <c r="A2543" s="34" t="s">
        <v>947</v>
      </c>
      <c r="B2543" s="34" t="s">
        <v>7510</v>
      </c>
      <c r="C2543" s="34" t="s">
        <v>7511</v>
      </c>
      <c r="D2543" s="34" t="s">
        <v>7512</v>
      </c>
      <c r="E2543" s="35">
        <v>621328</v>
      </c>
      <c r="F2543" s="36">
        <v>621328</v>
      </c>
      <c r="G2543" s="37">
        <f t="shared" si="118"/>
        <v>43492.960000000006</v>
      </c>
      <c r="H2543" s="38">
        <f>G2543*(1-'[1]Rapport Lottstift'!$Q$6)</f>
        <v>31666.826084937125</v>
      </c>
      <c r="I2543" s="39">
        <f t="shared" si="119"/>
        <v>31350.157824087753</v>
      </c>
      <c r="J2543" s="40">
        <f t="shared" si="120"/>
        <v>31350</v>
      </c>
      <c r="K2543" s="40">
        <v>31350</v>
      </c>
    </row>
    <row r="2544" spans="1:11" s="40" customFormat="1" x14ac:dyDescent="0.25">
      <c r="A2544" s="34" t="s">
        <v>947</v>
      </c>
      <c r="B2544" s="34" t="s">
        <v>7513</v>
      </c>
      <c r="C2544" s="34" t="s">
        <v>7514</v>
      </c>
      <c r="D2544" s="34" t="s">
        <v>7515</v>
      </c>
      <c r="E2544" s="35">
        <v>621188</v>
      </c>
      <c r="F2544" s="36">
        <v>621188</v>
      </c>
      <c r="G2544" s="37">
        <f t="shared" si="118"/>
        <v>43483.16</v>
      </c>
      <c r="H2544" s="38">
        <f>G2544*(1-'[1]Rapport Lottstift'!$Q$6)</f>
        <v>31659.690794636525</v>
      </c>
      <c r="I2544" s="39">
        <f t="shared" si="119"/>
        <v>31343.09388669016</v>
      </c>
      <c r="J2544" s="40">
        <f t="shared" si="120"/>
        <v>31343</v>
      </c>
      <c r="K2544" s="40">
        <v>31343</v>
      </c>
    </row>
    <row r="2545" spans="1:11" s="40" customFormat="1" x14ac:dyDescent="0.25">
      <c r="A2545" s="34" t="s">
        <v>947</v>
      </c>
      <c r="B2545" s="34" t="s">
        <v>7516</v>
      </c>
      <c r="C2545" s="34" t="s">
        <v>7517</v>
      </c>
      <c r="D2545" s="34" t="s">
        <v>7518</v>
      </c>
      <c r="E2545" s="35">
        <v>621066</v>
      </c>
      <c r="F2545" s="36">
        <v>621066</v>
      </c>
      <c r="G2545" s="37">
        <f t="shared" si="118"/>
        <v>43474.62</v>
      </c>
      <c r="H2545" s="38">
        <f>G2545*(1-'[1]Rapport Lottstift'!$Q$6)</f>
        <v>31653.472898803142</v>
      </c>
      <c r="I2545" s="39">
        <f t="shared" si="119"/>
        <v>31336.938169815112</v>
      </c>
      <c r="J2545" s="40">
        <f t="shared" si="120"/>
        <v>31336</v>
      </c>
      <c r="K2545" s="40">
        <v>31336</v>
      </c>
    </row>
    <row r="2546" spans="1:11" s="40" customFormat="1" x14ac:dyDescent="0.25">
      <c r="A2546" s="34" t="s">
        <v>947</v>
      </c>
      <c r="B2546" s="34" t="s">
        <v>7519</v>
      </c>
      <c r="C2546" s="34" t="s">
        <v>7520</v>
      </c>
      <c r="D2546" s="34" t="s">
        <v>7521</v>
      </c>
      <c r="E2546" s="35">
        <v>620615</v>
      </c>
      <c r="F2546" s="36">
        <v>620615</v>
      </c>
      <c r="G2546" s="37">
        <f t="shared" si="118"/>
        <v>43443.05</v>
      </c>
      <c r="H2546" s="38">
        <f>G2546*(1-'[1]Rapport Lottstift'!$Q$6)</f>
        <v>31630.487070763353</v>
      </c>
      <c r="I2546" s="39">
        <f t="shared" si="119"/>
        <v>31314.182200055719</v>
      </c>
      <c r="J2546" s="40">
        <f t="shared" si="120"/>
        <v>31314</v>
      </c>
      <c r="K2546" s="40">
        <v>31314</v>
      </c>
    </row>
    <row r="2547" spans="1:11" s="40" customFormat="1" x14ac:dyDescent="0.25">
      <c r="A2547" s="34" t="s">
        <v>947</v>
      </c>
      <c r="B2547" s="34" t="s">
        <v>7522</v>
      </c>
      <c r="C2547" s="34" t="s">
        <v>7523</v>
      </c>
      <c r="D2547" s="34" t="s">
        <v>7524</v>
      </c>
      <c r="E2547" s="35">
        <v>620010</v>
      </c>
      <c r="F2547" s="36">
        <v>620010</v>
      </c>
      <c r="G2547" s="37">
        <f t="shared" si="118"/>
        <v>43400.700000000004</v>
      </c>
      <c r="H2547" s="38">
        <f>G2547*(1-'[1]Rapport Lottstift'!$Q$6)</f>
        <v>31599.652423392905</v>
      </c>
      <c r="I2547" s="39">
        <f t="shared" si="119"/>
        <v>31283.655899158977</v>
      </c>
      <c r="J2547" s="40">
        <f t="shared" si="120"/>
        <v>31283</v>
      </c>
      <c r="K2547" s="40">
        <v>31283</v>
      </c>
    </row>
    <row r="2548" spans="1:11" s="40" customFormat="1" x14ac:dyDescent="0.25">
      <c r="A2548" s="34" t="s">
        <v>947</v>
      </c>
      <c r="B2548" s="34" t="s">
        <v>7525</v>
      </c>
      <c r="C2548" s="34" t="s">
        <v>7526</v>
      </c>
      <c r="D2548" s="34" t="s">
        <v>7527</v>
      </c>
      <c r="E2548" s="35">
        <v>618774</v>
      </c>
      <c r="F2548" s="36">
        <v>618774</v>
      </c>
      <c r="G2548" s="37">
        <f t="shared" si="118"/>
        <v>43314.180000000008</v>
      </c>
      <c r="H2548" s="38">
        <f>G2548*(1-'[1]Rapport Lottstift'!$Q$6)</f>
        <v>31536.658003310466</v>
      </c>
      <c r="I2548" s="39">
        <f t="shared" si="119"/>
        <v>31221.291423277362</v>
      </c>
      <c r="J2548" s="40">
        <f t="shared" si="120"/>
        <v>31221</v>
      </c>
      <c r="K2548" s="40">
        <v>31221</v>
      </c>
    </row>
    <row r="2549" spans="1:11" s="40" customFormat="1" x14ac:dyDescent="0.25">
      <c r="A2549" s="34" t="s">
        <v>947</v>
      </c>
      <c r="B2549" s="34" t="s">
        <v>7528</v>
      </c>
      <c r="C2549" s="34" t="s">
        <v>7529</v>
      </c>
      <c r="D2549" s="34" t="s">
        <v>7530</v>
      </c>
      <c r="E2549" s="35">
        <v>618750</v>
      </c>
      <c r="F2549" s="36">
        <v>618750</v>
      </c>
      <c r="G2549" s="37">
        <f t="shared" si="118"/>
        <v>43312.500000000007</v>
      </c>
      <c r="H2549" s="38">
        <f>G2549*(1-'[1]Rapport Lottstift'!$Q$6)</f>
        <v>31535.434810687508</v>
      </c>
      <c r="I2549" s="39">
        <f t="shared" si="119"/>
        <v>31220.080462580634</v>
      </c>
      <c r="J2549" s="40">
        <f t="shared" si="120"/>
        <v>31220</v>
      </c>
      <c r="K2549" s="40">
        <v>31220</v>
      </c>
    </row>
    <row r="2550" spans="1:11" s="40" customFormat="1" x14ac:dyDescent="0.25">
      <c r="A2550" s="34" t="s">
        <v>947</v>
      </c>
      <c r="B2550" s="34" t="s">
        <v>7531</v>
      </c>
      <c r="C2550" s="34" t="s">
        <v>7532</v>
      </c>
      <c r="D2550" s="34" t="s">
        <v>7533</v>
      </c>
      <c r="E2550" s="35">
        <v>617589</v>
      </c>
      <c r="F2550" s="36">
        <v>617589</v>
      </c>
      <c r="G2550" s="37">
        <f t="shared" si="118"/>
        <v>43231.23</v>
      </c>
      <c r="H2550" s="38">
        <f>G2550*(1-'[1]Rapport Lottstift'!$Q$6)</f>
        <v>31476.262867551814</v>
      </c>
      <c r="I2550" s="39">
        <f t="shared" si="119"/>
        <v>31161.500238876295</v>
      </c>
      <c r="J2550" s="40">
        <f t="shared" si="120"/>
        <v>31161</v>
      </c>
      <c r="K2550" s="40">
        <v>31161</v>
      </c>
    </row>
    <row r="2551" spans="1:11" s="40" customFormat="1" x14ac:dyDescent="0.25">
      <c r="A2551" s="34" t="s">
        <v>947</v>
      </c>
      <c r="B2551" s="34" t="s">
        <v>7534</v>
      </c>
      <c r="C2551" s="34" t="s">
        <v>7535</v>
      </c>
      <c r="D2551" s="34" t="s">
        <v>7536</v>
      </c>
      <c r="E2551" s="35">
        <v>616502</v>
      </c>
      <c r="F2551" s="36">
        <v>616502</v>
      </c>
      <c r="G2551" s="37">
        <f t="shared" si="118"/>
        <v>43155.140000000007</v>
      </c>
      <c r="H2551" s="38">
        <f>G2551*(1-'[1]Rapport Lottstift'!$Q$6)</f>
        <v>31420.862435003586</v>
      </c>
      <c r="I2551" s="39">
        <f t="shared" si="119"/>
        <v>31106.653810653552</v>
      </c>
      <c r="J2551" s="40">
        <f t="shared" si="120"/>
        <v>31106</v>
      </c>
      <c r="K2551" s="40">
        <v>31106</v>
      </c>
    </row>
    <row r="2552" spans="1:11" s="40" customFormat="1" x14ac:dyDescent="0.25">
      <c r="A2552" s="34" t="s">
        <v>947</v>
      </c>
      <c r="B2552" s="34" t="s">
        <v>7537</v>
      </c>
      <c r="C2552" s="34" t="s">
        <v>7538</v>
      </c>
      <c r="D2552" s="34" t="s">
        <v>7539</v>
      </c>
      <c r="E2552" s="35">
        <v>616439</v>
      </c>
      <c r="F2552" s="36">
        <v>616439</v>
      </c>
      <c r="G2552" s="37">
        <f t="shared" si="118"/>
        <v>43150.73</v>
      </c>
      <c r="H2552" s="38">
        <f>G2552*(1-'[1]Rapport Lottstift'!$Q$6)</f>
        <v>31417.651554368313</v>
      </c>
      <c r="I2552" s="39">
        <f t="shared" si="119"/>
        <v>31103.475038824628</v>
      </c>
      <c r="J2552" s="40">
        <f t="shared" si="120"/>
        <v>31103</v>
      </c>
      <c r="K2552" s="40">
        <v>31103</v>
      </c>
    </row>
    <row r="2553" spans="1:11" s="40" customFormat="1" x14ac:dyDescent="0.25">
      <c r="A2553" s="34" t="s">
        <v>947</v>
      </c>
      <c r="B2553" s="34" t="s">
        <v>7540</v>
      </c>
      <c r="C2553" s="34" t="s">
        <v>7541</v>
      </c>
      <c r="D2553" s="34" t="s">
        <v>7542</v>
      </c>
      <c r="E2553" s="35">
        <v>615883</v>
      </c>
      <c r="F2553" s="36">
        <v>615883</v>
      </c>
      <c r="G2553" s="37">
        <f t="shared" si="118"/>
        <v>43111.810000000005</v>
      </c>
      <c r="H2553" s="38">
        <f>G2553*(1-'[1]Rapport Lottstift'!$Q$6)</f>
        <v>31389.314258603077</v>
      </c>
      <c r="I2553" s="39">
        <f t="shared" si="119"/>
        <v>31075.421116017045</v>
      </c>
      <c r="J2553" s="40">
        <f t="shared" si="120"/>
        <v>31075</v>
      </c>
      <c r="K2553" s="40">
        <v>31075</v>
      </c>
    </row>
    <row r="2554" spans="1:11" s="40" customFormat="1" x14ac:dyDescent="0.25">
      <c r="A2554" s="34" t="s">
        <v>947</v>
      </c>
      <c r="B2554" s="34" t="s">
        <v>7543</v>
      </c>
      <c r="C2554" s="34" t="s">
        <v>7544</v>
      </c>
      <c r="D2554" s="34" t="s">
        <v>7545</v>
      </c>
      <c r="E2554" s="35">
        <v>615825</v>
      </c>
      <c r="F2554" s="36">
        <v>615825</v>
      </c>
      <c r="G2554" s="37">
        <f t="shared" si="118"/>
        <v>43107.750000000007</v>
      </c>
      <c r="H2554" s="38">
        <f>G2554*(1-'[1]Rapport Lottstift'!$Q$6)</f>
        <v>31386.358209764257</v>
      </c>
      <c r="I2554" s="39">
        <f t="shared" si="119"/>
        <v>31072.494627666616</v>
      </c>
      <c r="J2554" s="40">
        <f t="shared" si="120"/>
        <v>31072</v>
      </c>
      <c r="K2554" s="40">
        <v>31072</v>
      </c>
    </row>
    <row r="2555" spans="1:11" s="40" customFormat="1" x14ac:dyDescent="0.25">
      <c r="A2555" s="34" t="s">
        <v>947</v>
      </c>
      <c r="B2555" s="34" t="s">
        <v>7546</v>
      </c>
      <c r="C2555" s="34" t="s">
        <v>7547</v>
      </c>
      <c r="D2555" s="34" t="s">
        <v>7548</v>
      </c>
      <c r="E2555" s="35">
        <v>615645</v>
      </c>
      <c r="F2555" s="36">
        <v>615645</v>
      </c>
      <c r="G2555" s="37">
        <f t="shared" si="118"/>
        <v>43095.15</v>
      </c>
      <c r="H2555" s="38">
        <f>G2555*(1-'[1]Rapport Lottstift'!$Q$6)</f>
        <v>31377.184265092052</v>
      </c>
      <c r="I2555" s="39">
        <f t="shared" si="119"/>
        <v>31063.412422441132</v>
      </c>
      <c r="J2555" s="40">
        <f t="shared" si="120"/>
        <v>31063</v>
      </c>
      <c r="K2555" s="40">
        <v>31063</v>
      </c>
    </row>
    <row r="2556" spans="1:11" s="40" customFormat="1" x14ac:dyDescent="0.25">
      <c r="A2556" s="34" t="s">
        <v>947</v>
      </c>
      <c r="B2556" s="34" t="s">
        <v>7549</v>
      </c>
      <c r="C2556" s="34" t="s">
        <v>7550</v>
      </c>
      <c r="D2556" s="34" t="s">
        <v>7551</v>
      </c>
      <c r="E2556" s="35">
        <v>614972</v>
      </c>
      <c r="F2556" s="36">
        <v>614972</v>
      </c>
      <c r="G2556" s="37">
        <f t="shared" si="118"/>
        <v>43048.04</v>
      </c>
      <c r="H2556" s="38">
        <f>G2556*(1-'[1]Rapport Lottstift'!$Q$6)</f>
        <v>31342.883905289884</v>
      </c>
      <c r="I2556" s="39">
        <f t="shared" si="119"/>
        <v>31029.455066236984</v>
      </c>
      <c r="J2556" s="40">
        <f t="shared" si="120"/>
        <v>31029</v>
      </c>
      <c r="K2556" s="40">
        <v>31029</v>
      </c>
    </row>
    <row r="2557" spans="1:11" s="40" customFormat="1" x14ac:dyDescent="0.25">
      <c r="A2557" s="34" t="s">
        <v>947</v>
      </c>
      <c r="B2557" s="34" t="s">
        <v>7552</v>
      </c>
      <c r="C2557" s="34" t="s">
        <v>7553</v>
      </c>
      <c r="D2557" s="34" t="s">
        <v>7554</v>
      </c>
      <c r="E2557" s="35">
        <v>614854</v>
      </c>
      <c r="F2557" s="36">
        <v>614854</v>
      </c>
      <c r="G2557" s="37">
        <f t="shared" si="118"/>
        <v>43039.780000000006</v>
      </c>
      <c r="H2557" s="38">
        <f>G2557*(1-'[1]Rapport Lottstift'!$Q$6)</f>
        <v>31336.869874893666</v>
      </c>
      <c r="I2557" s="39">
        <f t="shared" si="119"/>
        <v>31023.501176144728</v>
      </c>
      <c r="J2557" s="40">
        <f t="shared" si="120"/>
        <v>31023</v>
      </c>
      <c r="K2557" s="40">
        <v>31023</v>
      </c>
    </row>
    <row r="2558" spans="1:11" s="40" customFormat="1" x14ac:dyDescent="0.25">
      <c r="A2558" s="34" t="s">
        <v>947</v>
      </c>
      <c r="B2558" s="34" t="s">
        <v>7555</v>
      </c>
      <c r="C2558" s="34" t="s">
        <v>7556</v>
      </c>
      <c r="D2558" s="34" t="s">
        <v>7557</v>
      </c>
      <c r="E2558" s="35">
        <v>614846</v>
      </c>
      <c r="F2558" s="36">
        <v>614846</v>
      </c>
      <c r="G2558" s="37">
        <f t="shared" si="118"/>
        <v>43039.22</v>
      </c>
      <c r="H2558" s="38">
        <f>G2558*(1-'[1]Rapport Lottstift'!$Q$6)</f>
        <v>31336.462144019344</v>
      </c>
      <c r="I2558" s="39">
        <f t="shared" si="119"/>
        <v>31023.097522579152</v>
      </c>
      <c r="J2558" s="40">
        <f t="shared" si="120"/>
        <v>31023</v>
      </c>
      <c r="K2558" s="40">
        <v>31023</v>
      </c>
    </row>
    <row r="2559" spans="1:11" s="40" customFormat="1" x14ac:dyDescent="0.25">
      <c r="A2559" s="34" t="s">
        <v>947</v>
      </c>
      <c r="B2559" s="34" t="s">
        <v>7558</v>
      </c>
      <c r="C2559" s="34" t="s">
        <v>7559</v>
      </c>
      <c r="D2559" s="34" t="s">
        <v>7560</v>
      </c>
      <c r="E2559" s="35">
        <v>614526</v>
      </c>
      <c r="F2559" s="36">
        <v>614526</v>
      </c>
      <c r="G2559" s="37">
        <f t="shared" si="118"/>
        <v>43016.820000000007</v>
      </c>
      <c r="H2559" s="38">
        <f>G2559*(1-'[1]Rapport Lottstift'!$Q$6)</f>
        <v>31320.152909046548</v>
      </c>
      <c r="I2559" s="39">
        <f t="shared" si="119"/>
        <v>31006.951379956081</v>
      </c>
      <c r="J2559" s="40">
        <f t="shared" si="120"/>
        <v>31006</v>
      </c>
      <c r="K2559" s="40">
        <v>31006</v>
      </c>
    </row>
    <row r="2560" spans="1:11" s="40" customFormat="1" x14ac:dyDescent="0.25">
      <c r="A2560" s="34" t="s">
        <v>947</v>
      </c>
      <c r="B2560" s="34" t="s">
        <v>7561</v>
      </c>
      <c r="C2560" s="34" t="s">
        <v>7562</v>
      </c>
      <c r="D2560" s="34" t="s">
        <v>7563</v>
      </c>
      <c r="E2560" s="35">
        <v>614153</v>
      </c>
      <c r="F2560" s="36">
        <v>614153</v>
      </c>
      <c r="G2560" s="37">
        <f t="shared" si="118"/>
        <v>42990.710000000006</v>
      </c>
      <c r="H2560" s="38">
        <f>G2560*(1-'[1]Rapport Lottstift'!$Q$6)</f>
        <v>31301.142457031376</v>
      </c>
      <c r="I2560" s="39">
        <f t="shared" si="119"/>
        <v>30988.13103246106</v>
      </c>
      <c r="J2560" s="40">
        <f t="shared" si="120"/>
        <v>30988</v>
      </c>
      <c r="K2560" s="40">
        <v>30988</v>
      </c>
    </row>
    <row r="2561" spans="1:11" s="40" customFormat="1" x14ac:dyDescent="0.25">
      <c r="A2561" s="34" t="s">
        <v>947</v>
      </c>
      <c r="B2561" s="34" t="s">
        <v>7564</v>
      </c>
      <c r="C2561" s="34" t="s">
        <v>7565</v>
      </c>
      <c r="D2561" s="34" t="s">
        <v>7566</v>
      </c>
      <c r="E2561" s="35">
        <v>613729</v>
      </c>
      <c r="F2561" s="36">
        <v>613729</v>
      </c>
      <c r="G2561" s="37">
        <f t="shared" si="118"/>
        <v>42961.030000000006</v>
      </c>
      <c r="H2561" s="38">
        <f>G2561*(1-'[1]Rapport Lottstift'!$Q$6)</f>
        <v>31279.532720692416</v>
      </c>
      <c r="I2561" s="39">
        <f t="shared" si="119"/>
        <v>30966.737393485491</v>
      </c>
      <c r="J2561" s="40">
        <f t="shared" si="120"/>
        <v>30966</v>
      </c>
      <c r="K2561" s="40">
        <v>30966</v>
      </c>
    </row>
    <row r="2562" spans="1:11" s="40" customFormat="1" x14ac:dyDescent="0.25">
      <c r="A2562" s="34" t="s">
        <v>947</v>
      </c>
      <c r="B2562" s="34" t="s">
        <v>7567</v>
      </c>
      <c r="C2562" s="34" t="s">
        <v>7568</v>
      </c>
      <c r="D2562" s="34" t="s">
        <v>7569</v>
      </c>
      <c r="E2562" s="35">
        <v>613370</v>
      </c>
      <c r="F2562" s="36">
        <v>613370</v>
      </c>
      <c r="G2562" s="37">
        <f t="shared" si="118"/>
        <v>42935.9</v>
      </c>
      <c r="H2562" s="38">
        <f>G2562*(1-'[1]Rapport Lottstift'!$Q$6)</f>
        <v>31261.235797707304</v>
      </c>
      <c r="I2562" s="39">
        <f t="shared" si="119"/>
        <v>30948.623439730232</v>
      </c>
      <c r="J2562" s="40">
        <f t="shared" si="120"/>
        <v>30948</v>
      </c>
      <c r="K2562" s="40">
        <v>30948</v>
      </c>
    </row>
    <row r="2563" spans="1:11" s="40" customFormat="1" x14ac:dyDescent="0.25">
      <c r="A2563" s="34" t="s">
        <v>947</v>
      </c>
      <c r="B2563" s="34" t="s">
        <v>7570</v>
      </c>
      <c r="C2563" s="34" t="s">
        <v>7571</v>
      </c>
      <c r="D2563" s="34" t="s">
        <v>7572</v>
      </c>
      <c r="E2563" s="35">
        <v>613352</v>
      </c>
      <c r="F2563" s="36">
        <v>613352</v>
      </c>
      <c r="G2563" s="37">
        <f t="shared" si="118"/>
        <v>42934.640000000007</v>
      </c>
      <c r="H2563" s="38">
        <f>G2563*(1-'[1]Rapport Lottstift'!$Q$6)</f>
        <v>31260.318403240086</v>
      </c>
      <c r="I2563" s="39">
        <f t="shared" si="119"/>
        <v>30947.715219207686</v>
      </c>
      <c r="J2563" s="40">
        <f t="shared" si="120"/>
        <v>30947</v>
      </c>
      <c r="K2563" s="40">
        <v>30947</v>
      </c>
    </row>
    <row r="2564" spans="1:11" s="40" customFormat="1" x14ac:dyDescent="0.25">
      <c r="A2564" s="34" t="s">
        <v>947</v>
      </c>
      <c r="B2564" s="34" t="s">
        <v>7573</v>
      </c>
      <c r="C2564" s="34" t="s">
        <v>7574</v>
      </c>
      <c r="D2564" s="34" t="s">
        <v>7575</v>
      </c>
      <c r="E2564" s="35">
        <v>613279</v>
      </c>
      <c r="F2564" s="36">
        <v>613279</v>
      </c>
      <c r="G2564" s="37">
        <f t="shared" si="118"/>
        <v>42929.530000000006</v>
      </c>
      <c r="H2564" s="38">
        <f>G2564*(1-'[1]Rapport Lottstift'!$Q$6)</f>
        <v>31256.597859011916</v>
      </c>
      <c r="I2564" s="39">
        <f t="shared" si="119"/>
        <v>30944.031880421797</v>
      </c>
      <c r="J2564" s="40">
        <f t="shared" si="120"/>
        <v>30944</v>
      </c>
      <c r="K2564" s="40">
        <v>30944</v>
      </c>
    </row>
    <row r="2565" spans="1:11" s="40" customFormat="1" x14ac:dyDescent="0.25">
      <c r="A2565" s="34" t="s">
        <v>947</v>
      </c>
      <c r="B2565" s="34" t="s">
        <v>7576</v>
      </c>
      <c r="C2565" s="34" t="s">
        <v>7577</v>
      </c>
      <c r="D2565" s="34" t="s">
        <v>7578</v>
      </c>
      <c r="E2565" s="35">
        <v>613034</v>
      </c>
      <c r="F2565" s="36">
        <v>613034</v>
      </c>
      <c r="G2565" s="37">
        <f t="shared" si="118"/>
        <v>42912.380000000005</v>
      </c>
      <c r="H2565" s="38">
        <f>G2565*(1-'[1]Rapport Lottstift'!$Q$6)</f>
        <v>31244.111100985865</v>
      </c>
      <c r="I2565" s="39">
        <f t="shared" si="119"/>
        <v>30931.669989976006</v>
      </c>
      <c r="J2565" s="40">
        <f t="shared" si="120"/>
        <v>30931</v>
      </c>
      <c r="K2565" s="40">
        <v>30931</v>
      </c>
    </row>
    <row r="2566" spans="1:11" s="40" customFormat="1" x14ac:dyDescent="0.25">
      <c r="A2566" s="34" t="s">
        <v>947</v>
      </c>
      <c r="B2566" s="34" t="s">
        <v>7579</v>
      </c>
      <c r="C2566" s="34" t="s">
        <v>7580</v>
      </c>
      <c r="D2566" s="34" t="s">
        <v>7581</v>
      </c>
      <c r="E2566" s="35">
        <v>612619</v>
      </c>
      <c r="F2566" s="36">
        <v>612619</v>
      </c>
      <c r="G2566" s="37">
        <f t="shared" ref="G2566:G2629" si="121">F2566*0.07</f>
        <v>42883.33</v>
      </c>
      <c r="H2566" s="38">
        <f>G2566*(1-'[1]Rapport Lottstift'!$Q$6)</f>
        <v>31222.960061880513</v>
      </c>
      <c r="I2566" s="39">
        <f t="shared" ref="I2566:I2629" si="122">H2566*0.99</f>
        <v>30910.730461261708</v>
      </c>
      <c r="J2566" s="40">
        <f t="shared" ref="J2566:J2629" si="123">INT(I2566)</f>
        <v>30910</v>
      </c>
      <c r="K2566" s="40">
        <v>30910</v>
      </c>
    </row>
    <row r="2567" spans="1:11" s="40" customFormat="1" x14ac:dyDescent="0.25">
      <c r="A2567" s="34" t="s">
        <v>947</v>
      </c>
      <c r="B2567" s="34" t="s">
        <v>7582</v>
      </c>
      <c r="C2567" s="34" t="s">
        <v>7583</v>
      </c>
      <c r="D2567" s="34" t="s">
        <v>7584</v>
      </c>
      <c r="E2567" s="35">
        <v>610231</v>
      </c>
      <c r="F2567" s="36">
        <v>610231</v>
      </c>
      <c r="G2567" s="37">
        <f t="shared" si="121"/>
        <v>42716.170000000006</v>
      </c>
      <c r="H2567" s="38">
        <f>G2567*(1-'[1]Rapport Lottstift'!$Q$6)</f>
        <v>31101.252395895997</v>
      </c>
      <c r="I2567" s="39">
        <f t="shared" si="122"/>
        <v>30790.239871937036</v>
      </c>
      <c r="J2567" s="40">
        <f t="shared" si="123"/>
        <v>30790</v>
      </c>
      <c r="K2567" s="40">
        <v>30790</v>
      </c>
    </row>
    <row r="2568" spans="1:11" s="40" customFormat="1" x14ac:dyDescent="0.25">
      <c r="A2568" s="34" t="s">
        <v>947</v>
      </c>
      <c r="B2568" s="34" t="s">
        <v>7585</v>
      </c>
      <c r="C2568" s="34" t="s">
        <v>7586</v>
      </c>
      <c r="D2568" s="34" t="s">
        <v>7587</v>
      </c>
      <c r="E2568" s="35">
        <v>609618</v>
      </c>
      <c r="F2568" s="36">
        <v>609618</v>
      </c>
      <c r="G2568" s="37">
        <f t="shared" si="121"/>
        <v>42673.26</v>
      </c>
      <c r="H2568" s="38">
        <f>G2568*(1-'[1]Rapport Lottstift'!$Q$6)</f>
        <v>31070.010017651224</v>
      </c>
      <c r="I2568" s="39">
        <f t="shared" si="122"/>
        <v>30759.309917474711</v>
      </c>
      <c r="J2568" s="40">
        <f t="shared" si="123"/>
        <v>30759</v>
      </c>
      <c r="K2568" s="40">
        <v>30759</v>
      </c>
    </row>
    <row r="2569" spans="1:11" s="40" customFormat="1" x14ac:dyDescent="0.25">
      <c r="A2569" s="34" t="s">
        <v>947</v>
      </c>
      <c r="B2569" s="34" t="s">
        <v>7588</v>
      </c>
      <c r="C2569" s="34" t="s">
        <v>7589</v>
      </c>
      <c r="D2569" s="34" t="s">
        <v>7590</v>
      </c>
      <c r="E2569" s="35">
        <v>609354</v>
      </c>
      <c r="F2569" s="36">
        <v>609354</v>
      </c>
      <c r="G2569" s="37">
        <f t="shared" si="121"/>
        <v>42654.780000000006</v>
      </c>
      <c r="H2569" s="38">
        <f>G2569*(1-'[1]Rapport Lottstift'!$Q$6)</f>
        <v>31056.554898798666</v>
      </c>
      <c r="I2569" s="39">
        <f t="shared" si="122"/>
        <v>30745.989349810679</v>
      </c>
      <c r="J2569" s="40">
        <f t="shared" si="123"/>
        <v>30745</v>
      </c>
      <c r="K2569" s="40">
        <v>30745</v>
      </c>
    </row>
    <row r="2570" spans="1:11" s="40" customFormat="1" x14ac:dyDescent="0.25">
      <c r="A2570" s="34" t="s">
        <v>947</v>
      </c>
      <c r="B2570" s="34" t="s">
        <v>7591</v>
      </c>
      <c r="C2570" s="34" t="s">
        <v>7592</v>
      </c>
      <c r="D2570" s="34" t="s">
        <v>7593</v>
      </c>
      <c r="E2570" s="35">
        <v>609154</v>
      </c>
      <c r="F2570" s="36">
        <v>609154</v>
      </c>
      <c r="G2570" s="37">
        <f t="shared" si="121"/>
        <v>42640.780000000006</v>
      </c>
      <c r="H2570" s="38">
        <f>G2570*(1-'[1]Rapport Lottstift'!$Q$6)</f>
        <v>31046.361626940667</v>
      </c>
      <c r="I2570" s="39">
        <f t="shared" si="122"/>
        <v>30735.898010671259</v>
      </c>
      <c r="J2570" s="40">
        <f t="shared" si="123"/>
        <v>30735</v>
      </c>
      <c r="K2570" s="40">
        <v>30735</v>
      </c>
    </row>
    <row r="2571" spans="1:11" s="40" customFormat="1" x14ac:dyDescent="0.25">
      <c r="A2571" s="34" t="s">
        <v>947</v>
      </c>
      <c r="B2571" s="34" t="s">
        <v>7594</v>
      </c>
      <c r="C2571" s="34" t="s">
        <v>7595</v>
      </c>
      <c r="D2571" s="34" t="s">
        <v>7596</v>
      </c>
      <c r="E2571" s="35">
        <v>608654</v>
      </c>
      <c r="F2571" s="36">
        <v>608654</v>
      </c>
      <c r="G2571" s="37">
        <f t="shared" si="121"/>
        <v>42605.780000000006</v>
      </c>
      <c r="H2571" s="38">
        <f>G2571*(1-'[1]Rapport Lottstift'!$Q$6)</f>
        <v>31020.878447295665</v>
      </c>
      <c r="I2571" s="39">
        <f t="shared" si="122"/>
        <v>30710.669662822707</v>
      </c>
      <c r="J2571" s="40">
        <f t="shared" si="123"/>
        <v>30710</v>
      </c>
      <c r="K2571" s="40">
        <v>30710</v>
      </c>
    </row>
    <row r="2572" spans="1:11" s="40" customFormat="1" x14ac:dyDescent="0.25">
      <c r="A2572" s="34" t="s">
        <v>947</v>
      </c>
      <c r="B2572" s="34" t="s">
        <v>7597</v>
      </c>
      <c r="C2572" s="34" t="s">
        <v>7598</v>
      </c>
      <c r="D2572" s="34" t="s">
        <v>7599</v>
      </c>
      <c r="E2572" s="35">
        <v>607204</v>
      </c>
      <c r="F2572" s="36">
        <v>607204</v>
      </c>
      <c r="G2572" s="37">
        <f t="shared" si="121"/>
        <v>42504.280000000006</v>
      </c>
      <c r="H2572" s="38">
        <f>G2572*(1-'[1]Rapport Lottstift'!$Q$6)</f>
        <v>30946.977226325165</v>
      </c>
      <c r="I2572" s="39">
        <f t="shared" si="122"/>
        <v>30637.507454061913</v>
      </c>
      <c r="J2572" s="40">
        <f t="shared" si="123"/>
        <v>30637</v>
      </c>
      <c r="K2572" s="40">
        <v>30637</v>
      </c>
    </row>
    <row r="2573" spans="1:11" s="40" customFormat="1" x14ac:dyDescent="0.25">
      <c r="A2573" s="34" t="s">
        <v>947</v>
      </c>
      <c r="B2573" s="34" t="s">
        <v>7600</v>
      </c>
      <c r="C2573" s="34" t="s">
        <v>7601</v>
      </c>
      <c r="D2573" s="34" t="s">
        <v>7602</v>
      </c>
      <c r="E2573" s="35">
        <v>606862</v>
      </c>
      <c r="F2573" s="36">
        <v>606862</v>
      </c>
      <c r="G2573" s="37">
        <f t="shared" si="121"/>
        <v>42480.340000000004</v>
      </c>
      <c r="H2573" s="38">
        <f>G2573*(1-'[1]Rapport Lottstift'!$Q$6)</f>
        <v>30929.546731447983</v>
      </c>
      <c r="I2573" s="39">
        <f t="shared" si="122"/>
        <v>30620.251264133502</v>
      </c>
      <c r="J2573" s="40">
        <f t="shared" si="123"/>
        <v>30620</v>
      </c>
      <c r="K2573" s="40">
        <v>30620</v>
      </c>
    </row>
    <row r="2574" spans="1:11" s="40" customFormat="1" x14ac:dyDescent="0.25">
      <c r="A2574" s="34" t="s">
        <v>947</v>
      </c>
      <c r="B2574" s="34" t="s">
        <v>7603</v>
      </c>
      <c r="C2574" s="34" t="s">
        <v>7604</v>
      </c>
      <c r="D2574" s="34" t="s">
        <v>7605</v>
      </c>
      <c r="E2574" s="35">
        <v>606517</v>
      </c>
      <c r="F2574" s="36">
        <v>606517</v>
      </c>
      <c r="G2574" s="37">
        <f t="shared" si="121"/>
        <v>42456.19</v>
      </c>
      <c r="H2574" s="38">
        <f>G2574*(1-'[1]Rapport Lottstift'!$Q$6)</f>
        <v>30911.963337492933</v>
      </c>
      <c r="I2574" s="39">
        <f t="shared" si="122"/>
        <v>30602.843704118004</v>
      </c>
      <c r="J2574" s="40">
        <f t="shared" si="123"/>
        <v>30602</v>
      </c>
      <c r="K2574" s="40">
        <v>30602</v>
      </c>
    </row>
    <row r="2575" spans="1:11" s="40" customFormat="1" x14ac:dyDescent="0.25">
      <c r="A2575" s="34" t="s">
        <v>947</v>
      </c>
      <c r="B2575" s="34" t="s">
        <v>7606</v>
      </c>
      <c r="C2575" s="34" t="s">
        <v>7607</v>
      </c>
      <c r="D2575" s="34" t="s">
        <v>7608</v>
      </c>
      <c r="E2575" s="35">
        <v>606408</v>
      </c>
      <c r="F2575" s="36">
        <v>606408</v>
      </c>
      <c r="G2575" s="37">
        <f t="shared" si="121"/>
        <v>42448.560000000005</v>
      </c>
      <c r="H2575" s="38">
        <f>G2575*(1-'[1]Rapport Lottstift'!$Q$6)</f>
        <v>30906.408004330326</v>
      </c>
      <c r="I2575" s="39">
        <f t="shared" si="122"/>
        <v>30597.343924287023</v>
      </c>
      <c r="J2575" s="40">
        <f t="shared" si="123"/>
        <v>30597</v>
      </c>
      <c r="K2575" s="40">
        <v>30597</v>
      </c>
    </row>
    <row r="2576" spans="1:11" s="40" customFormat="1" x14ac:dyDescent="0.25">
      <c r="A2576" s="34" t="s">
        <v>947</v>
      </c>
      <c r="B2576" s="34" t="s">
        <v>7609</v>
      </c>
      <c r="C2576" s="34" t="s">
        <v>7610</v>
      </c>
      <c r="D2576" s="34" t="s">
        <v>7611</v>
      </c>
      <c r="E2576" s="35">
        <v>606173</v>
      </c>
      <c r="F2576" s="36">
        <v>606173</v>
      </c>
      <c r="G2576" s="37">
        <f t="shared" si="121"/>
        <v>42432.11</v>
      </c>
      <c r="H2576" s="38">
        <f>G2576*(1-'[1]Rapport Lottstift'!$Q$6)</f>
        <v>30894.430909897172</v>
      </c>
      <c r="I2576" s="39">
        <f t="shared" si="122"/>
        <v>30585.486600798198</v>
      </c>
      <c r="J2576" s="40">
        <f t="shared" si="123"/>
        <v>30585</v>
      </c>
      <c r="K2576" s="40">
        <v>30585</v>
      </c>
    </row>
    <row r="2577" spans="1:11" s="40" customFormat="1" x14ac:dyDescent="0.25">
      <c r="A2577" s="34" t="s">
        <v>947</v>
      </c>
      <c r="B2577" s="34" t="s">
        <v>7612</v>
      </c>
      <c r="C2577" s="34" t="s">
        <v>7613</v>
      </c>
      <c r="D2577" s="34" t="s">
        <v>7614</v>
      </c>
      <c r="E2577" s="35">
        <v>605755</v>
      </c>
      <c r="F2577" s="36">
        <v>605755</v>
      </c>
      <c r="G2577" s="37">
        <f t="shared" si="121"/>
        <v>42402.850000000006</v>
      </c>
      <c r="H2577" s="38">
        <f>G2577*(1-'[1]Rapport Lottstift'!$Q$6)</f>
        <v>30873.126971713955</v>
      </c>
      <c r="I2577" s="39">
        <f t="shared" si="122"/>
        <v>30564.395701996815</v>
      </c>
      <c r="J2577" s="40">
        <f t="shared" si="123"/>
        <v>30564</v>
      </c>
      <c r="K2577" s="40">
        <v>30564</v>
      </c>
    </row>
    <row r="2578" spans="1:11" s="40" customFormat="1" x14ac:dyDescent="0.25">
      <c r="A2578" s="34" t="s">
        <v>947</v>
      </c>
      <c r="B2578" s="34" t="s">
        <v>7615</v>
      </c>
      <c r="C2578" s="34" t="s">
        <v>7616</v>
      </c>
      <c r="D2578" s="34" t="s">
        <v>7617</v>
      </c>
      <c r="E2578" s="35">
        <v>605414</v>
      </c>
      <c r="F2578" s="36">
        <v>605414</v>
      </c>
      <c r="G2578" s="37">
        <f t="shared" si="121"/>
        <v>42378.98</v>
      </c>
      <c r="H2578" s="38">
        <f>G2578*(1-'[1]Rapport Lottstift'!$Q$6)</f>
        <v>30855.747443196065</v>
      </c>
      <c r="I2578" s="39">
        <f t="shared" si="122"/>
        <v>30547.189968764105</v>
      </c>
      <c r="J2578" s="40">
        <f t="shared" si="123"/>
        <v>30547</v>
      </c>
      <c r="K2578" s="40">
        <v>30547</v>
      </c>
    </row>
    <row r="2579" spans="1:11" s="40" customFormat="1" x14ac:dyDescent="0.25">
      <c r="A2579" s="34" t="s">
        <v>947</v>
      </c>
      <c r="B2579" s="34" t="s">
        <v>7618</v>
      </c>
      <c r="C2579" s="34" t="s">
        <v>7619</v>
      </c>
      <c r="D2579" s="34" t="s">
        <v>7620</v>
      </c>
      <c r="E2579" s="35">
        <v>603823</v>
      </c>
      <c r="F2579" s="36">
        <v>603823</v>
      </c>
      <c r="G2579" s="37">
        <f t="shared" si="121"/>
        <v>42267.61</v>
      </c>
      <c r="H2579" s="38">
        <f>G2579*(1-'[1]Rapport Lottstift'!$Q$6)</f>
        <v>30774.659965565672</v>
      </c>
      <c r="I2579" s="39">
        <f t="shared" si="122"/>
        <v>30466.913365910015</v>
      </c>
      <c r="J2579" s="40">
        <f t="shared" si="123"/>
        <v>30466</v>
      </c>
      <c r="K2579" s="40">
        <v>30466</v>
      </c>
    </row>
    <row r="2580" spans="1:11" s="40" customFormat="1" x14ac:dyDescent="0.25">
      <c r="A2580" s="34" t="s">
        <v>947</v>
      </c>
      <c r="B2580" s="34" t="s">
        <v>7621</v>
      </c>
      <c r="C2580" s="34" t="s">
        <v>7622</v>
      </c>
      <c r="D2580" s="34" t="s">
        <v>7623</v>
      </c>
      <c r="E2580" s="35">
        <v>603645</v>
      </c>
      <c r="F2580" s="36">
        <v>603645</v>
      </c>
      <c r="G2580" s="37">
        <f t="shared" si="121"/>
        <v>42255.15</v>
      </c>
      <c r="H2580" s="38">
        <f>G2580*(1-'[1]Rapport Lottstift'!$Q$6)</f>
        <v>30765.587953612052</v>
      </c>
      <c r="I2580" s="39">
        <f t="shared" si="122"/>
        <v>30457.932074075932</v>
      </c>
      <c r="J2580" s="40">
        <f t="shared" si="123"/>
        <v>30457</v>
      </c>
      <c r="K2580" s="40">
        <v>30457</v>
      </c>
    </row>
    <row r="2581" spans="1:11" s="40" customFormat="1" x14ac:dyDescent="0.25">
      <c r="A2581" s="34" t="s">
        <v>947</v>
      </c>
      <c r="B2581" s="34" t="s">
        <v>7624</v>
      </c>
      <c r="C2581" s="34" t="s">
        <v>7625</v>
      </c>
      <c r="D2581" s="34" t="s">
        <v>7626</v>
      </c>
      <c r="E2581" s="35">
        <v>603211</v>
      </c>
      <c r="F2581" s="36">
        <v>603211</v>
      </c>
      <c r="G2581" s="37">
        <f t="shared" si="121"/>
        <v>42224.770000000004</v>
      </c>
      <c r="H2581" s="38">
        <f>G2581*(1-'[1]Rapport Lottstift'!$Q$6)</f>
        <v>30743.468553680195</v>
      </c>
      <c r="I2581" s="39">
        <f t="shared" si="122"/>
        <v>30436.033868143393</v>
      </c>
      <c r="J2581" s="40">
        <f t="shared" si="123"/>
        <v>30436</v>
      </c>
      <c r="K2581" s="40">
        <v>30436</v>
      </c>
    </row>
    <row r="2582" spans="1:11" s="40" customFormat="1" x14ac:dyDescent="0.25">
      <c r="A2582" s="34" t="s">
        <v>947</v>
      </c>
      <c r="B2582" s="34" t="s">
        <v>7627</v>
      </c>
      <c r="C2582" s="34" t="s">
        <v>7628</v>
      </c>
      <c r="D2582" s="34" t="s">
        <v>7629</v>
      </c>
      <c r="E2582" s="35">
        <v>603034</v>
      </c>
      <c r="F2582" s="36">
        <v>603034</v>
      </c>
      <c r="G2582" s="37">
        <f t="shared" si="121"/>
        <v>42212.380000000005</v>
      </c>
      <c r="H2582" s="38">
        <f>G2582*(1-'[1]Rapport Lottstift'!$Q$6)</f>
        <v>30734.447508085865</v>
      </c>
      <c r="I2582" s="39">
        <f t="shared" si="122"/>
        <v>30427.103033005005</v>
      </c>
      <c r="J2582" s="40">
        <f t="shared" si="123"/>
        <v>30427</v>
      </c>
      <c r="K2582" s="40">
        <v>30427</v>
      </c>
    </row>
    <row r="2583" spans="1:11" s="40" customFormat="1" x14ac:dyDescent="0.25">
      <c r="A2583" s="34" t="s">
        <v>947</v>
      </c>
      <c r="B2583" s="34" t="s">
        <v>7630</v>
      </c>
      <c r="C2583" s="34" t="s">
        <v>7631</v>
      </c>
      <c r="D2583" s="34" t="s">
        <v>7632</v>
      </c>
      <c r="E2583" s="35">
        <v>602876</v>
      </c>
      <c r="F2583" s="36">
        <v>602876</v>
      </c>
      <c r="G2583" s="37">
        <f t="shared" si="121"/>
        <v>42201.320000000007</v>
      </c>
      <c r="H2583" s="38">
        <f>G2583*(1-'[1]Rapport Lottstift'!$Q$6)</f>
        <v>30726.394823318045</v>
      </c>
      <c r="I2583" s="39">
        <f t="shared" si="122"/>
        <v>30419.130875084866</v>
      </c>
      <c r="J2583" s="40">
        <f t="shared" si="123"/>
        <v>30419</v>
      </c>
      <c r="K2583" s="40">
        <v>30419</v>
      </c>
    </row>
    <row r="2584" spans="1:11" s="40" customFormat="1" x14ac:dyDescent="0.25">
      <c r="A2584" s="34" t="s">
        <v>947</v>
      </c>
      <c r="B2584" s="34" t="s">
        <v>7633</v>
      </c>
      <c r="C2584" s="34" t="s">
        <v>7634</v>
      </c>
      <c r="D2584" s="34" t="s">
        <v>7635</v>
      </c>
      <c r="E2584" s="35">
        <v>602380</v>
      </c>
      <c r="F2584" s="36">
        <v>602380</v>
      </c>
      <c r="G2584" s="37">
        <f t="shared" si="121"/>
        <v>42166.600000000006</v>
      </c>
      <c r="H2584" s="38">
        <f>G2584*(1-'[1]Rapport Lottstift'!$Q$6)</f>
        <v>30701.115509110205</v>
      </c>
      <c r="I2584" s="39">
        <f t="shared" si="122"/>
        <v>30394.104354019102</v>
      </c>
      <c r="J2584" s="40">
        <f t="shared" si="123"/>
        <v>30394</v>
      </c>
      <c r="K2584" s="40">
        <v>30394</v>
      </c>
    </row>
    <row r="2585" spans="1:11" s="40" customFormat="1" x14ac:dyDescent="0.25">
      <c r="A2585" s="34" t="s">
        <v>947</v>
      </c>
      <c r="B2585" s="34" t="s">
        <v>7636</v>
      </c>
      <c r="C2585" s="34" t="s">
        <v>7637</v>
      </c>
      <c r="D2585" s="34" t="s">
        <v>7638</v>
      </c>
      <c r="E2585" s="35">
        <v>602112</v>
      </c>
      <c r="F2585" s="36">
        <v>602112</v>
      </c>
      <c r="G2585" s="37">
        <f t="shared" si="121"/>
        <v>42147.840000000004</v>
      </c>
      <c r="H2585" s="38">
        <f>G2585*(1-'[1]Rapport Lottstift'!$Q$6)</f>
        <v>30687.456524820485</v>
      </c>
      <c r="I2585" s="39">
        <f t="shared" si="122"/>
        <v>30380.581959572279</v>
      </c>
      <c r="J2585" s="40">
        <f t="shared" si="123"/>
        <v>30380</v>
      </c>
      <c r="K2585" s="40">
        <v>30380</v>
      </c>
    </row>
    <row r="2586" spans="1:11" s="40" customFormat="1" x14ac:dyDescent="0.25">
      <c r="A2586" s="34" t="s">
        <v>947</v>
      </c>
      <c r="B2586" s="34" t="s">
        <v>7639</v>
      </c>
      <c r="C2586" s="34" t="s">
        <v>7640</v>
      </c>
      <c r="D2586" s="34" t="s">
        <v>7641</v>
      </c>
      <c r="E2586" s="35">
        <v>602054</v>
      </c>
      <c r="F2586" s="36">
        <v>602054</v>
      </c>
      <c r="G2586" s="37">
        <f t="shared" si="121"/>
        <v>42143.780000000006</v>
      </c>
      <c r="H2586" s="38">
        <f>G2586*(1-'[1]Rapport Lottstift'!$Q$6)</f>
        <v>30684.500475981666</v>
      </c>
      <c r="I2586" s="39">
        <f t="shared" si="122"/>
        <v>30377.655471221849</v>
      </c>
      <c r="J2586" s="40">
        <f t="shared" si="123"/>
        <v>30377</v>
      </c>
      <c r="K2586" s="40">
        <v>30377</v>
      </c>
    </row>
    <row r="2587" spans="1:11" s="40" customFormat="1" x14ac:dyDescent="0.25">
      <c r="A2587" s="34" t="s">
        <v>947</v>
      </c>
      <c r="B2587" s="34" t="s">
        <v>7642</v>
      </c>
      <c r="C2587" s="34" t="s">
        <v>7643</v>
      </c>
      <c r="D2587" s="34" t="s">
        <v>7644</v>
      </c>
      <c r="E2587" s="35">
        <v>601285</v>
      </c>
      <c r="F2587" s="36">
        <v>601285</v>
      </c>
      <c r="G2587" s="37">
        <f t="shared" si="121"/>
        <v>42089.950000000004</v>
      </c>
      <c r="H2587" s="38">
        <f>G2587*(1-'[1]Rapport Lottstift'!$Q$6)</f>
        <v>30645.307345687655</v>
      </c>
      <c r="I2587" s="39">
        <f t="shared" si="122"/>
        <v>30338.854272230779</v>
      </c>
      <c r="J2587" s="40">
        <f t="shared" si="123"/>
        <v>30338</v>
      </c>
      <c r="K2587" s="40">
        <v>30338</v>
      </c>
    </row>
    <row r="2588" spans="1:11" s="40" customFormat="1" x14ac:dyDescent="0.25">
      <c r="A2588" s="34" t="s">
        <v>947</v>
      </c>
      <c r="B2588" s="34" t="s">
        <v>7645</v>
      </c>
      <c r="C2588" s="34" t="s">
        <v>7646</v>
      </c>
      <c r="D2588" s="34" t="s">
        <v>7647</v>
      </c>
      <c r="E2588" s="35">
        <v>601146</v>
      </c>
      <c r="F2588" s="36">
        <v>601146</v>
      </c>
      <c r="G2588" s="37">
        <f t="shared" si="121"/>
        <v>42080.22</v>
      </c>
      <c r="H2588" s="38">
        <f>G2588*(1-'[1]Rapport Lottstift'!$Q$6)</f>
        <v>30638.223021746344</v>
      </c>
      <c r="I2588" s="39">
        <f t="shared" si="122"/>
        <v>30331.840791528881</v>
      </c>
      <c r="J2588" s="40">
        <f t="shared" si="123"/>
        <v>30331</v>
      </c>
      <c r="K2588" s="40">
        <v>30331</v>
      </c>
    </row>
    <row r="2589" spans="1:11" s="40" customFormat="1" x14ac:dyDescent="0.25">
      <c r="A2589" s="34" t="s">
        <v>947</v>
      </c>
      <c r="B2589" s="34" t="s">
        <v>7648</v>
      </c>
      <c r="C2589" s="34" t="s">
        <v>7649</v>
      </c>
      <c r="D2589" s="34" t="s">
        <v>7650</v>
      </c>
      <c r="E2589" s="35">
        <v>600542</v>
      </c>
      <c r="F2589" s="36">
        <v>600542</v>
      </c>
      <c r="G2589" s="37">
        <f t="shared" si="121"/>
        <v>42037.94</v>
      </c>
      <c r="H2589" s="38">
        <f>G2589*(1-'[1]Rapport Lottstift'!$Q$6)</f>
        <v>30607.439340735182</v>
      </c>
      <c r="I2589" s="39">
        <f t="shared" si="122"/>
        <v>30301.364947327831</v>
      </c>
      <c r="J2589" s="40">
        <f t="shared" si="123"/>
        <v>30301</v>
      </c>
      <c r="K2589" s="40">
        <v>30301</v>
      </c>
    </row>
    <row r="2590" spans="1:11" s="40" customFormat="1" x14ac:dyDescent="0.25">
      <c r="A2590" s="34" t="s">
        <v>947</v>
      </c>
      <c r="B2590" s="34" t="s">
        <v>7651</v>
      </c>
      <c r="C2590" s="34" t="s">
        <v>7652</v>
      </c>
      <c r="D2590" s="34" t="s">
        <v>7653</v>
      </c>
      <c r="E2590" s="35">
        <v>598386</v>
      </c>
      <c r="F2590" s="36">
        <v>598386</v>
      </c>
      <c r="G2590" s="37">
        <f t="shared" si="121"/>
        <v>41887.020000000004</v>
      </c>
      <c r="H2590" s="38">
        <f>G2590*(1-'[1]Rapport Lottstift'!$Q$6)</f>
        <v>30497.555870105945</v>
      </c>
      <c r="I2590" s="39">
        <f t="shared" si="122"/>
        <v>30192.580311404887</v>
      </c>
      <c r="J2590" s="40">
        <f t="shared" si="123"/>
        <v>30192</v>
      </c>
      <c r="K2590" s="40">
        <v>30192</v>
      </c>
    </row>
    <row r="2591" spans="1:11" s="40" customFormat="1" x14ac:dyDescent="0.25">
      <c r="A2591" s="34" t="s">
        <v>947</v>
      </c>
      <c r="B2591" s="34" t="s">
        <v>7654</v>
      </c>
      <c r="C2591" s="34" t="s">
        <v>7655</v>
      </c>
      <c r="D2591" s="34" t="s">
        <v>7656</v>
      </c>
      <c r="E2591" s="35">
        <v>598308</v>
      </c>
      <c r="F2591" s="36">
        <v>598308</v>
      </c>
      <c r="G2591" s="37">
        <f t="shared" si="121"/>
        <v>41881.560000000005</v>
      </c>
      <c r="H2591" s="38">
        <f>G2591*(1-'[1]Rapport Lottstift'!$Q$6)</f>
        <v>30493.580494081325</v>
      </c>
      <c r="I2591" s="39">
        <f t="shared" si="122"/>
        <v>30188.64468914051</v>
      </c>
      <c r="J2591" s="40">
        <f t="shared" si="123"/>
        <v>30188</v>
      </c>
      <c r="K2591" s="40">
        <v>30188</v>
      </c>
    </row>
    <row r="2592" spans="1:11" s="40" customFormat="1" x14ac:dyDescent="0.25">
      <c r="A2592" s="34" t="s">
        <v>947</v>
      </c>
      <c r="B2592" s="34" t="s">
        <v>7657</v>
      </c>
      <c r="C2592" s="34" t="s">
        <v>7658</v>
      </c>
      <c r="D2592" s="34" t="s">
        <v>7659</v>
      </c>
      <c r="E2592" s="35">
        <v>597910</v>
      </c>
      <c r="F2592" s="36">
        <v>597910</v>
      </c>
      <c r="G2592" s="37">
        <f t="shared" si="121"/>
        <v>41853.700000000004</v>
      </c>
      <c r="H2592" s="38">
        <f>G2592*(1-'[1]Rapport Lottstift'!$Q$6)</f>
        <v>30473.295883083905</v>
      </c>
      <c r="I2592" s="39">
        <f t="shared" si="122"/>
        <v>30168.562924253067</v>
      </c>
      <c r="J2592" s="40">
        <f t="shared" si="123"/>
        <v>30168</v>
      </c>
      <c r="K2592" s="40">
        <v>30168</v>
      </c>
    </row>
    <row r="2593" spans="1:11" s="40" customFormat="1" x14ac:dyDescent="0.25">
      <c r="A2593" s="34" t="s">
        <v>947</v>
      </c>
      <c r="B2593" s="34" t="s">
        <v>7660</v>
      </c>
      <c r="C2593" s="34" t="s">
        <v>7661</v>
      </c>
      <c r="D2593" s="34" t="s">
        <v>7662</v>
      </c>
      <c r="E2593" s="35">
        <v>597742</v>
      </c>
      <c r="F2593" s="36">
        <v>597742</v>
      </c>
      <c r="G2593" s="37">
        <f t="shared" si="121"/>
        <v>41841.94</v>
      </c>
      <c r="H2593" s="38">
        <f>G2593*(1-'[1]Rapport Lottstift'!$Q$6)</f>
        <v>30464.733534723182</v>
      </c>
      <c r="I2593" s="39">
        <f t="shared" si="122"/>
        <v>30160.08619937595</v>
      </c>
      <c r="J2593" s="40">
        <f t="shared" si="123"/>
        <v>30160</v>
      </c>
      <c r="K2593" s="40">
        <v>30160</v>
      </c>
    </row>
    <row r="2594" spans="1:11" s="40" customFormat="1" x14ac:dyDescent="0.25">
      <c r="A2594" s="34" t="s">
        <v>947</v>
      </c>
      <c r="B2594" s="34" t="s">
        <v>7663</v>
      </c>
      <c r="C2594" s="34" t="s">
        <v>7664</v>
      </c>
      <c r="D2594" s="34" t="s">
        <v>7665</v>
      </c>
      <c r="E2594" s="35">
        <v>597153</v>
      </c>
      <c r="F2594" s="36">
        <v>597153</v>
      </c>
      <c r="G2594" s="37">
        <f t="shared" si="121"/>
        <v>41800.710000000006</v>
      </c>
      <c r="H2594" s="38">
        <f>G2594*(1-'[1]Rapport Lottstift'!$Q$6)</f>
        <v>30434.714349101378</v>
      </c>
      <c r="I2594" s="39">
        <f t="shared" si="122"/>
        <v>30130.367205610364</v>
      </c>
      <c r="J2594" s="40">
        <f t="shared" si="123"/>
        <v>30130</v>
      </c>
      <c r="K2594" s="40">
        <v>30130</v>
      </c>
    </row>
    <row r="2595" spans="1:11" s="40" customFormat="1" x14ac:dyDescent="0.25">
      <c r="A2595" s="34" t="s">
        <v>947</v>
      </c>
      <c r="B2595" s="34" t="s">
        <v>7666</v>
      </c>
      <c r="C2595" s="34" t="s">
        <v>7667</v>
      </c>
      <c r="D2595" s="34" t="s">
        <v>7668</v>
      </c>
      <c r="E2595" s="35">
        <v>595910</v>
      </c>
      <c r="F2595" s="36">
        <v>595910</v>
      </c>
      <c r="G2595" s="37">
        <f t="shared" si="121"/>
        <v>41713.700000000004</v>
      </c>
      <c r="H2595" s="38">
        <f>G2595*(1-'[1]Rapport Lottstift'!$Q$6)</f>
        <v>30371.363164503906</v>
      </c>
      <c r="I2595" s="39">
        <f t="shared" si="122"/>
        <v>30067.649532858868</v>
      </c>
      <c r="J2595" s="40">
        <f t="shared" si="123"/>
        <v>30067</v>
      </c>
      <c r="K2595" s="40">
        <v>30067</v>
      </c>
    </row>
    <row r="2596" spans="1:11" s="40" customFormat="1" x14ac:dyDescent="0.25">
      <c r="A2596" s="34" t="s">
        <v>947</v>
      </c>
      <c r="B2596" s="34" t="s">
        <v>7669</v>
      </c>
      <c r="C2596" s="34" t="s">
        <v>7670</v>
      </c>
      <c r="D2596" s="34" t="s">
        <v>7671</v>
      </c>
      <c r="E2596" s="35">
        <v>595612</v>
      </c>
      <c r="F2596" s="36">
        <v>595612</v>
      </c>
      <c r="G2596" s="37">
        <f t="shared" si="121"/>
        <v>41692.840000000004</v>
      </c>
      <c r="H2596" s="38">
        <f>G2596*(1-'[1]Rapport Lottstift'!$Q$6)</f>
        <v>30356.175189435486</v>
      </c>
      <c r="I2596" s="39">
        <f t="shared" si="122"/>
        <v>30052.613437541131</v>
      </c>
      <c r="J2596" s="40">
        <f t="shared" si="123"/>
        <v>30052</v>
      </c>
      <c r="K2596" s="40">
        <v>30052</v>
      </c>
    </row>
    <row r="2597" spans="1:11" s="40" customFormat="1" x14ac:dyDescent="0.25">
      <c r="A2597" s="34" t="s">
        <v>947</v>
      </c>
      <c r="B2597" s="34" t="s">
        <v>7672</v>
      </c>
      <c r="C2597" s="34" t="s">
        <v>7673</v>
      </c>
      <c r="D2597" s="34" t="s">
        <v>7674</v>
      </c>
      <c r="E2597" s="35">
        <v>595466</v>
      </c>
      <c r="F2597" s="36">
        <v>595466</v>
      </c>
      <c r="G2597" s="37">
        <f t="shared" si="121"/>
        <v>41682.620000000003</v>
      </c>
      <c r="H2597" s="38">
        <f>G2597*(1-'[1]Rapport Lottstift'!$Q$6)</f>
        <v>30348.734100979145</v>
      </c>
      <c r="I2597" s="39">
        <f t="shared" si="122"/>
        <v>30045.246759969352</v>
      </c>
      <c r="J2597" s="40">
        <f t="shared" si="123"/>
        <v>30045</v>
      </c>
      <c r="K2597" s="40">
        <v>30045</v>
      </c>
    </row>
    <row r="2598" spans="1:11" s="40" customFormat="1" x14ac:dyDescent="0.25">
      <c r="A2598" s="34" t="s">
        <v>947</v>
      </c>
      <c r="B2598" s="34" t="s">
        <v>7675</v>
      </c>
      <c r="C2598" s="34" t="s">
        <v>7676</v>
      </c>
      <c r="D2598" s="34" t="s">
        <v>7677</v>
      </c>
      <c r="E2598" s="35">
        <v>595110</v>
      </c>
      <c r="F2598" s="36">
        <v>595110</v>
      </c>
      <c r="G2598" s="37">
        <f t="shared" si="121"/>
        <v>41657.700000000004</v>
      </c>
      <c r="H2598" s="38">
        <f>G2598*(1-'[1]Rapport Lottstift'!$Q$6)</f>
        <v>30330.590077071905</v>
      </c>
      <c r="I2598" s="39">
        <f t="shared" si="122"/>
        <v>30027.284176301186</v>
      </c>
      <c r="J2598" s="40">
        <f t="shared" si="123"/>
        <v>30027</v>
      </c>
      <c r="K2598" s="40">
        <v>30027</v>
      </c>
    </row>
    <row r="2599" spans="1:11" s="40" customFormat="1" x14ac:dyDescent="0.25">
      <c r="A2599" s="34" t="s">
        <v>947</v>
      </c>
      <c r="B2599" s="34" t="s">
        <v>7678</v>
      </c>
      <c r="C2599" s="34" t="s">
        <v>7679</v>
      </c>
      <c r="D2599" s="34" t="s">
        <v>7680</v>
      </c>
      <c r="E2599" s="35">
        <v>595027</v>
      </c>
      <c r="F2599" s="36">
        <v>595027</v>
      </c>
      <c r="G2599" s="37">
        <f t="shared" si="121"/>
        <v>41651.890000000007</v>
      </c>
      <c r="H2599" s="38">
        <f>G2599*(1-'[1]Rapport Lottstift'!$Q$6)</f>
        <v>30326.359869250835</v>
      </c>
      <c r="I2599" s="39">
        <f t="shared" si="122"/>
        <v>30023.096270558326</v>
      </c>
      <c r="J2599" s="40">
        <f t="shared" si="123"/>
        <v>30023</v>
      </c>
      <c r="K2599" s="40">
        <v>30023</v>
      </c>
    </row>
    <row r="2600" spans="1:11" s="40" customFormat="1" x14ac:dyDescent="0.25">
      <c r="A2600" s="34" t="s">
        <v>947</v>
      </c>
      <c r="B2600" s="34" t="s">
        <v>7681</v>
      </c>
      <c r="C2600" s="34" t="s">
        <v>7682</v>
      </c>
      <c r="D2600" s="34" t="s">
        <v>7683</v>
      </c>
      <c r="E2600" s="35">
        <v>594472</v>
      </c>
      <c r="F2600" s="36">
        <v>594472</v>
      </c>
      <c r="G2600" s="37">
        <f t="shared" si="121"/>
        <v>41613.040000000001</v>
      </c>
      <c r="H2600" s="38">
        <f>G2600*(1-'[1]Rapport Lottstift'!$Q$6)</f>
        <v>30298.073539844881</v>
      </c>
      <c r="I2600" s="39">
        <f t="shared" si="122"/>
        <v>29995.092804446431</v>
      </c>
      <c r="J2600" s="40">
        <f t="shared" si="123"/>
        <v>29995</v>
      </c>
      <c r="K2600" s="40">
        <v>29995</v>
      </c>
    </row>
    <row r="2601" spans="1:11" s="40" customFormat="1" x14ac:dyDescent="0.25">
      <c r="A2601" s="34" t="s">
        <v>947</v>
      </c>
      <c r="B2601" s="34" t="s">
        <v>7684</v>
      </c>
      <c r="C2601" s="34" t="s">
        <v>7685</v>
      </c>
      <c r="D2601" s="34" t="s">
        <v>7686</v>
      </c>
      <c r="E2601" s="35">
        <v>593718</v>
      </c>
      <c r="F2601" s="36">
        <v>593718</v>
      </c>
      <c r="G2601" s="37">
        <f t="shared" si="121"/>
        <v>41560.26</v>
      </c>
      <c r="H2601" s="38">
        <f>G2601*(1-'[1]Rapport Lottstift'!$Q$6)</f>
        <v>30259.644904940222</v>
      </c>
      <c r="I2601" s="39">
        <f t="shared" si="122"/>
        <v>29957.048455890821</v>
      </c>
      <c r="J2601" s="40">
        <f t="shared" si="123"/>
        <v>29957</v>
      </c>
      <c r="K2601" s="40">
        <v>29957</v>
      </c>
    </row>
    <row r="2602" spans="1:11" s="40" customFormat="1" x14ac:dyDescent="0.25">
      <c r="A2602" s="34" t="s">
        <v>947</v>
      </c>
      <c r="B2602" s="34" t="s">
        <v>7687</v>
      </c>
      <c r="C2602" s="34" t="s">
        <v>7688</v>
      </c>
      <c r="D2602" s="34" t="s">
        <v>7689</v>
      </c>
      <c r="E2602" s="35">
        <v>593531</v>
      </c>
      <c r="F2602" s="36">
        <v>593531</v>
      </c>
      <c r="G2602" s="37">
        <f t="shared" si="121"/>
        <v>41547.170000000006</v>
      </c>
      <c r="H2602" s="38">
        <f>G2602*(1-'[1]Rapport Lottstift'!$Q$6)</f>
        <v>30250.114195752994</v>
      </c>
      <c r="I2602" s="39">
        <f t="shared" si="122"/>
        <v>29947.613053795463</v>
      </c>
      <c r="J2602" s="40">
        <f t="shared" si="123"/>
        <v>29947</v>
      </c>
      <c r="K2602" s="40">
        <v>29947</v>
      </c>
    </row>
    <row r="2603" spans="1:11" s="40" customFormat="1" x14ac:dyDescent="0.25">
      <c r="A2603" s="34" t="s">
        <v>947</v>
      </c>
      <c r="B2603" s="34" t="s">
        <v>7690</v>
      </c>
      <c r="C2603" s="34" t="s">
        <v>7691</v>
      </c>
      <c r="D2603" s="34" t="s">
        <v>7692</v>
      </c>
      <c r="E2603" s="35">
        <v>593476</v>
      </c>
      <c r="F2603" s="36">
        <v>593476</v>
      </c>
      <c r="G2603" s="37">
        <f t="shared" si="121"/>
        <v>41543.320000000007</v>
      </c>
      <c r="H2603" s="38">
        <f>G2603*(1-'[1]Rapport Lottstift'!$Q$6)</f>
        <v>30247.311045992046</v>
      </c>
      <c r="I2603" s="39">
        <f t="shared" si="122"/>
        <v>29944.837935532127</v>
      </c>
      <c r="J2603" s="40">
        <f t="shared" si="123"/>
        <v>29944</v>
      </c>
      <c r="K2603" s="40">
        <v>29944</v>
      </c>
    </row>
    <row r="2604" spans="1:11" s="40" customFormat="1" x14ac:dyDescent="0.25">
      <c r="A2604" s="34" t="s">
        <v>947</v>
      </c>
      <c r="B2604" s="34" t="s">
        <v>7693</v>
      </c>
      <c r="C2604" s="34" t="s">
        <v>7694</v>
      </c>
      <c r="D2604" s="34" t="s">
        <v>7695</v>
      </c>
      <c r="E2604" s="35">
        <v>593226</v>
      </c>
      <c r="F2604" s="36">
        <v>593226</v>
      </c>
      <c r="G2604" s="37">
        <f t="shared" si="121"/>
        <v>41525.820000000007</v>
      </c>
      <c r="H2604" s="38">
        <f>G2604*(1-'[1]Rapport Lottstift'!$Q$6)</f>
        <v>30234.569456169545</v>
      </c>
      <c r="I2604" s="39">
        <f t="shared" si="122"/>
        <v>29932.223761607849</v>
      </c>
      <c r="J2604" s="40">
        <f t="shared" si="123"/>
        <v>29932</v>
      </c>
      <c r="K2604" s="40">
        <v>29932</v>
      </c>
    </row>
    <row r="2605" spans="1:11" s="40" customFormat="1" x14ac:dyDescent="0.25">
      <c r="A2605" s="34" t="s">
        <v>947</v>
      </c>
      <c r="B2605" s="34" t="s">
        <v>7696</v>
      </c>
      <c r="C2605" s="34" t="s">
        <v>7697</v>
      </c>
      <c r="D2605" s="34" t="s">
        <v>7698</v>
      </c>
      <c r="E2605" s="35">
        <v>592871</v>
      </c>
      <c r="F2605" s="36">
        <v>592871</v>
      </c>
      <c r="G2605" s="37">
        <f t="shared" si="121"/>
        <v>41500.97</v>
      </c>
      <c r="H2605" s="38">
        <f>G2605*(1-'[1]Rapport Lottstift'!$Q$6)</f>
        <v>30216.476398621591</v>
      </c>
      <c r="I2605" s="39">
        <f t="shared" si="122"/>
        <v>29914.311634635375</v>
      </c>
      <c r="J2605" s="40">
        <f t="shared" si="123"/>
        <v>29914</v>
      </c>
      <c r="K2605" s="40">
        <v>29914</v>
      </c>
    </row>
    <row r="2606" spans="1:11" s="40" customFormat="1" x14ac:dyDescent="0.25">
      <c r="A2606" s="34" t="s">
        <v>947</v>
      </c>
      <c r="B2606" s="34" t="s">
        <v>7699</v>
      </c>
      <c r="C2606" s="34" t="s">
        <v>7700</v>
      </c>
      <c r="D2606" s="34" t="s">
        <v>7701</v>
      </c>
      <c r="E2606" s="35">
        <v>592697</v>
      </c>
      <c r="F2606" s="36">
        <v>592697</v>
      </c>
      <c r="G2606" s="37">
        <f t="shared" si="121"/>
        <v>41488.79</v>
      </c>
      <c r="H2606" s="38">
        <f>G2606*(1-'[1]Rapport Lottstift'!$Q$6)</f>
        <v>30207.608252105132</v>
      </c>
      <c r="I2606" s="39">
        <f t="shared" si="122"/>
        <v>29905.532169584079</v>
      </c>
      <c r="J2606" s="40">
        <f t="shared" si="123"/>
        <v>29905</v>
      </c>
      <c r="K2606" s="40">
        <v>29905</v>
      </c>
    </row>
    <row r="2607" spans="1:11" s="40" customFormat="1" x14ac:dyDescent="0.25">
      <c r="A2607" s="34" t="s">
        <v>947</v>
      </c>
      <c r="B2607" s="34" t="s">
        <v>7702</v>
      </c>
      <c r="C2607" s="34" t="s">
        <v>7703</v>
      </c>
      <c r="D2607" s="34" t="s">
        <v>7704</v>
      </c>
      <c r="E2607" s="35">
        <v>591999</v>
      </c>
      <c r="F2607" s="36">
        <v>591999</v>
      </c>
      <c r="G2607" s="37">
        <f t="shared" si="121"/>
        <v>41439.930000000008</v>
      </c>
      <c r="H2607" s="38">
        <f>G2607*(1-'[1]Rapport Lottstift'!$Q$6)</f>
        <v>30172.033733320717</v>
      </c>
      <c r="I2607" s="39">
        <f t="shared" si="122"/>
        <v>29870.313395987509</v>
      </c>
      <c r="J2607" s="40">
        <f t="shared" si="123"/>
        <v>29870</v>
      </c>
      <c r="K2607" s="40">
        <v>29870</v>
      </c>
    </row>
    <row r="2608" spans="1:11" s="40" customFormat="1" x14ac:dyDescent="0.25">
      <c r="A2608" s="34" t="s">
        <v>947</v>
      </c>
      <c r="B2608" s="34" t="s">
        <v>7705</v>
      </c>
      <c r="C2608" s="34" t="s">
        <v>7706</v>
      </c>
      <c r="D2608" s="34" t="s">
        <v>7707</v>
      </c>
      <c r="E2608" s="35">
        <v>590328</v>
      </c>
      <c r="F2608" s="36">
        <v>590328</v>
      </c>
      <c r="G2608" s="37">
        <f t="shared" si="121"/>
        <v>41322.960000000006</v>
      </c>
      <c r="H2608" s="38">
        <f>G2608*(1-'[1]Rapport Lottstift'!$Q$6)</f>
        <v>30086.868946947125</v>
      </c>
      <c r="I2608" s="39">
        <f t="shared" si="122"/>
        <v>29786.000257477652</v>
      </c>
      <c r="J2608" s="40">
        <f t="shared" si="123"/>
        <v>29786</v>
      </c>
      <c r="K2608" s="40">
        <v>29786</v>
      </c>
    </row>
    <row r="2609" spans="1:11" s="40" customFormat="1" x14ac:dyDescent="0.25">
      <c r="A2609" s="34" t="s">
        <v>947</v>
      </c>
      <c r="B2609" s="34" t="s">
        <v>7708</v>
      </c>
      <c r="C2609" s="34" t="s">
        <v>7709</v>
      </c>
      <c r="D2609" s="34" t="s">
        <v>7710</v>
      </c>
      <c r="E2609" s="35">
        <v>590113</v>
      </c>
      <c r="F2609" s="36">
        <v>590113</v>
      </c>
      <c r="G2609" s="37">
        <f t="shared" si="121"/>
        <v>41307.910000000003</v>
      </c>
      <c r="H2609" s="38">
        <f>G2609*(1-'[1]Rapport Lottstift'!$Q$6)</f>
        <v>30075.911179699775</v>
      </c>
      <c r="I2609" s="39">
        <f t="shared" si="122"/>
        <v>29775.152067902778</v>
      </c>
      <c r="J2609" s="40">
        <f t="shared" si="123"/>
        <v>29775</v>
      </c>
      <c r="K2609" s="40">
        <v>29775</v>
      </c>
    </row>
    <row r="2610" spans="1:11" s="40" customFormat="1" x14ac:dyDescent="0.25">
      <c r="A2610" s="34" t="s">
        <v>947</v>
      </c>
      <c r="B2610" s="34" t="s">
        <v>7711</v>
      </c>
      <c r="C2610" s="34" t="s">
        <v>7712</v>
      </c>
      <c r="D2610" s="34" t="s">
        <v>7713</v>
      </c>
      <c r="E2610" s="35">
        <v>589924</v>
      </c>
      <c r="F2610" s="36">
        <v>589924</v>
      </c>
      <c r="G2610" s="37">
        <f t="shared" si="121"/>
        <v>41294.680000000008</v>
      </c>
      <c r="H2610" s="38">
        <f>G2610*(1-'[1]Rapport Lottstift'!$Q$6)</f>
        <v>30066.278537793969</v>
      </c>
      <c r="I2610" s="39">
        <f t="shared" si="122"/>
        <v>29765.61575241603</v>
      </c>
      <c r="J2610" s="40">
        <f t="shared" si="123"/>
        <v>29765</v>
      </c>
      <c r="K2610" s="40">
        <v>29765</v>
      </c>
    </row>
    <row r="2611" spans="1:11" s="40" customFormat="1" x14ac:dyDescent="0.25">
      <c r="A2611" s="34" t="s">
        <v>947</v>
      </c>
      <c r="B2611" s="34" t="s">
        <v>7714</v>
      </c>
      <c r="C2611" s="34" t="s">
        <v>7715</v>
      </c>
      <c r="D2611" s="34" t="s">
        <v>7716</v>
      </c>
      <c r="E2611" s="35">
        <v>589590</v>
      </c>
      <c r="F2611" s="36">
        <v>589590</v>
      </c>
      <c r="G2611" s="37">
        <f t="shared" si="121"/>
        <v>41271.300000000003</v>
      </c>
      <c r="H2611" s="38">
        <f>G2611*(1-'[1]Rapport Lottstift'!$Q$6)</f>
        <v>30049.255773791105</v>
      </c>
      <c r="I2611" s="39">
        <f t="shared" si="122"/>
        <v>29748.763216053194</v>
      </c>
      <c r="J2611" s="40">
        <f t="shared" si="123"/>
        <v>29748</v>
      </c>
      <c r="K2611" s="40">
        <v>29748</v>
      </c>
    </row>
    <row r="2612" spans="1:11" s="40" customFormat="1" x14ac:dyDescent="0.25">
      <c r="A2612" s="34" t="s">
        <v>947</v>
      </c>
      <c r="B2612" s="34" t="s">
        <v>7717</v>
      </c>
      <c r="C2612" s="34" t="s">
        <v>7718</v>
      </c>
      <c r="D2612" s="34" t="s">
        <v>7719</v>
      </c>
      <c r="E2612" s="35">
        <v>589540</v>
      </c>
      <c r="F2612" s="36">
        <v>589540</v>
      </c>
      <c r="G2612" s="37">
        <f t="shared" si="121"/>
        <v>41267.800000000003</v>
      </c>
      <c r="H2612" s="38">
        <f>G2612*(1-'[1]Rapport Lottstift'!$Q$6)</f>
        <v>30046.707455826603</v>
      </c>
      <c r="I2612" s="39">
        <f t="shared" si="122"/>
        <v>29746.240381268337</v>
      </c>
      <c r="J2612" s="40">
        <f t="shared" si="123"/>
        <v>29746</v>
      </c>
      <c r="K2612" s="40">
        <v>29746</v>
      </c>
    </row>
    <row r="2613" spans="1:11" s="40" customFormat="1" x14ac:dyDescent="0.25">
      <c r="A2613" s="34" t="s">
        <v>947</v>
      </c>
      <c r="B2613" s="34" t="s">
        <v>7720</v>
      </c>
      <c r="C2613" s="34" t="s">
        <v>7721</v>
      </c>
      <c r="D2613" s="34" t="s">
        <v>7722</v>
      </c>
      <c r="E2613" s="35">
        <v>589100</v>
      </c>
      <c r="F2613" s="36">
        <v>589100</v>
      </c>
      <c r="G2613" s="37">
        <f t="shared" si="121"/>
        <v>41237.000000000007</v>
      </c>
      <c r="H2613" s="38">
        <f>G2613*(1-'[1]Rapport Lottstift'!$Q$6)</f>
        <v>30024.282257739007</v>
      </c>
      <c r="I2613" s="39">
        <f t="shared" si="122"/>
        <v>29724.039435161616</v>
      </c>
      <c r="J2613" s="40">
        <f t="shared" si="123"/>
        <v>29724</v>
      </c>
      <c r="K2613" s="40">
        <v>29724</v>
      </c>
    </row>
    <row r="2614" spans="1:11" s="40" customFormat="1" x14ac:dyDescent="0.25">
      <c r="A2614" s="34" t="s">
        <v>947</v>
      </c>
      <c r="B2614" s="34" t="s">
        <v>7723</v>
      </c>
      <c r="C2614" s="34" t="s">
        <v>7724</v>
      </c>
      <c r="D2614" s="34" t="s">
        <v>7725</v>
      </c>
      <c r="E2614" s="35">
        <v>589024</v>
      </c>
      <c r="F2614" s="36">
        <v>589024</v>
      </c>
      <c r="G2614" s="37">
        <f t="shared" si="121"/>
        <v>41231.68</v>
      </c>
      <c r="H2614" s="38">
        <f>G2614*(1-'[1]Rapport Lottstift'!$Q$6)</f>
        <v>30020.408814432962</v>
      </c>
      <c r="I2614" s="39">
        <f t="shared" si="122"/>
        <v>29720.204726288634</v>
      </c>
      <c r="J2614" s="40">
        <f t="shared" si="123"/>
        <v>29720</v>
      </c>
      <c r="K2614" s="40">
        <v>29720</v>
      </c>
    </row>
    <row r="2615" spans="1:11" s="40" customFormat="1" x14ac:dyDescent="0.25">
      <c r="A2615" s="34" t="s">
        <v>947</v>
      </c>
      <c r="B2615" s="34" t="s">
        <v>7726</v>
      </c>
      <c r="C2615" s="34" t="s">
        <v>7727</v>
      </c>
      <c r="D2615" s="34" t="s">
        <v>7728</v>
      </c>
      <c r="E2615" s="35">
        <v>588500</v>
      </c>
      <c r="F2615" s="36">
        <v>588500</v>
      </c>
      <c r="G2615" s="37">
        <f t="shared" si="121"/>
        <v>41195.000000000007</v>
      </c>
      <c r="H2615" s="38">
        <f>G2615*(1-'[1]Rapport Lottstift'!$Q$6)</f>
        <v>29993.702442165006</v>
      </c>
      <c r="I2615" s="39">
        <f t="shared" si="122"/>
        <v>29693.765417743354</v>
      </c>
      <c r="J2615" s="40">
        <f t="shared" si="123"/>
        <v>29693</v>
      </c>
      <c r="K2615" s="40">
        <v>29693</v>
      </c>
    </row>
    <row r="2616" spans="1:11" s="40" customFormat="1" x14ac:dyDescent="0.25">
      <c r="A2616" s="34" t="s">
        <v>947</v>
      </c>
      <c r="B2616" s="34" t="s">
        <v>7729</v>
      </c>
      <c r="C2616" s="34" t="s">
        <v>7730</v>
      </c>
      <c r="D2616" s="34" t="s">
        <v>7731</v>
      </c>
      <c r="E2616" s="35">
        <v>587004</v>
      </c>
      <c r="F2616" s="36">
        <v>587004</v>
      </c>
      <c r="G2616" s="37">
        <f t="shared" si="121"/>
        <v>41090.280000000006</v>
      </c>
      <c r="H2616" s="38">
        <f>G2616*(1-'[1]Rapport Lottstift'!$Q$6)</f>
        <v>29917.456768667165</v>
      </c>
      <c r="I2616" s="39">
        <f t="shared" si="122"/>
        <v>29618.282200980495</v>
      </c>
      <c r="J2616" s="40">
        <f t="shared" si="123"/>
        <v>29618</v>
      </c>
      <c r="K2616" s="40">
        <v>29618</v>
      </c>
    </row>
    <row r="2617" spans="1:11" s="40" customFormat="1" x14ac:dyDescent="0.25">
      <c r="A2617" s="34" t="s">
        <v>947</v>
      </c>
      <c r="B2617" s="34" t="s">
        <v>7732</v>
      </c>
      <c r="C2617" s="34" t="s">
        <v>7733</v>
      </c>
      <c r="D2617" s="34" t="s">
        <v>7734</v>
      </c>
      <c r="E2617" s="35">
        <v>586542</v>
      </c>
      <c r="F2617" s="36">
        <v>586542</v>
      </c>
      <c r="G2617" s="37">
        <f t="shared" si="121"/>
        <v>41057.94</v>
      </c>
      <c r="H2617" s="38">
        <f>G2617*(1-'[1]Rapport Lottstift'!$Q$6)</f>
        <v>29893.910310675183</v>
      </c>
      <c r="I2617" s="39">
        <f t="shared" si="122"/>
        <v>29594.971207568429</v>
      </c>
      <c r="J2617" s="40">
        <f t="shared" si="123"/>
        <v>29594</v>
      </c>
      <c r="K2617" s="40">
        <v>29594</v>
      </c>
    </row>
    <row r="2618" spans="1:11" s="40" customFormat="1" x14ac:dyDescent="0.25">
      <c r="A2618" s="34" t="s">
        <v>947</v>
      </c>
      <c r="B2618" s="34" t="s">
        <v>7735</v>
      </c>
      <c r="C2618" s="34" t="s">
        <v>7736</v>
      </c>
      <c r="D2618" s="34" t="s">
        <v>7737</v>
      </c>
      <c r="E2618" s="35">
        <v>586415</v>
      </c>
      <c r="F2618" s="36">
        <v>586415</v>
      </c>
      <c r="G2618" s="37">
        <f t="shared" si="121"/>
        <v>41049.050000000003</v>
      </c>
      <c r="H2618" s="38">
        <f>G2618*(1-'[1]Rapport Lottstift'!$Q$6)</f>
        <v>29887.437583045354</v>
      </c>
      <c r="I2618" s="39">
        <f t="shared" si="122"/>
        <v>29588.563207214898</v>
      </c>
      <c r="J2618" s="40">
        <f t="shared" si="123"/>
        <v>29588</v>
      </c>
      <c r="K2618" s="40">
        <v>29588</v>
      </c>
    </row>
    <row r="2619" spans="1:11" s="40" customFormat="1" x14ac:dyDescent="0.25">
      <c r="A2619" s="34" t="s">
        <v>947</v>
      </c>
      <c r="B2619" s="34" t="s">
        <v>7738</v>
      </c>
      <c r="C2619" s="34" t="s">
        <v>7739</v>
      </c>
      <c r="D2619" s="34" t="s">
        <v>7740</v>
      </c>
      <c r="E2619" s="35">
        <v>586306</v>
      </c>
      <c r="F2619" s="36">
        <v>586306</v>
      </c>
      <c r="G2619" s="37">
        <f t="shared" si="121"/>
        <v>41041.420000000006</v>
      </c>
      <c r="H2619" s="38">
        <f>G2619*(1-'[1]Rapport Lottstift'!$Q$6)</f>
        <v>29881.882249882747</v>
      </c>
      <c r="I2619" s="39">
        <f t="shared" si="122"/>
        <v>29583.06342738392</v>
      </c>
      <c r="J2619" s="40">
        <f t="shared" si="123"/>
        <v>29583</v>
      </c>
      <c r="K2619" s="40">
        <v>29583</v>
      </c>
    </row>
    <row r="2620" spans="1:11" s="40" customFormat="1" x14ac:dyDescent="0.25">
      <c r="A2620" s="34" t="s">
        <v>947</v>
      </c>
      <c r="B2620" s="34" t="s">
        <v>7741</v>
      </c>
      <c r="C2620" s="34" t="s">
        <v>7742</v>
      </c>
      <c r="D2620" s="34" t="s">
        <v>7743</v>
      </c>
      <c r="E2620" s="35">
        <v>586005</v>
      </c>
      <c r="F2620" s="36">
        <v>586005</v>
      </c>
      <c r="G2620" s="37">
        <f t="shared" si="121"/>
        <v>41020.350000000006</v>
      </c>
      <c r="H2620" s="38">
        <f>G2620*(1-'[1]Rapport Lottstift'!$Q$6)</f>
        <v>29866.541375736455</v>
      </c>
      <c r="I2620" s="39">
        <f t="shared" si="122"/>
        <v>29567.875961979091</v>
      </c>
      <c r="J2620" s="40">
        <f t="shared" si="123"/>
        <v>29567</v>
      </c>
      <c r="K2620" s="40">
        <v>29567</v>
      </c>
    </row>
    <row r="2621" spans="1:11" s="40" customFormat="1" x14ac:dyDescent="0.25">
      <c r="A2621" s="34" t="s">
        <v>947</v>
      </c>
      <c r="B2621" s="34" t="s">
        <v>7744</v>
      </c>
      <c r="C2621" s="34" t="s">
        <v>7745</v>
      </c>
      <c r="D2621" s="34" t="s">
        <v>7746</v>
      </c>
      <c r="E2621" s="35">
        <v>585582</v>
      </c>
      <c r="F2621" s="36">
        <v>585582</v>
      </c>
      <c r="G2621" s="37">
        <f t="shared" si="121"/>
        <v>40990.740000000005</v>
      </c>
      <c r="H2621" s="38">
        <f>G2621*(1-'[1]Rapport Lottstift'!$Q$6)</f>
        <v>29844.982605756784</v>
      </c>
      <c r="I2621" s="39">
        <f t="shared" si="122"/>
        <v>29546.532779699217</v>
      </c>
      <c r="J2621" s="40">
        <f t="shared" si="123"/>
        <v>29546</v>
      </c>
      <c r="K2621" s="40">
        <v>29546</v>
      </c>
    </row>
    <row r="2622" spans="1:11" s="40" customFormat="1" x14ac:dyDescent="0.25">
      <c r="A2622" s="34" t="s">
        <v>947</v>
      </c>
      <c r="B2622" s="34" t="s">
        <v>7747</v>
      </c>
      <c r="C2622" s="34" t="s">
        <v>7748</v>
      </c>
      <c r="D2622" s="34" t="s">
        <v>7749</v>
      </c>
      <c r="E2622" s="35">
        <v>584725</v>
      </c>
      <c r="F2622" s="36">
        <v>584725</v>
      </c>
      <c r="G2622" s="37">
        <f t="shared" si="121"/>
        <v>40930.750000000007</v>
      </c>
      <c r="H2622" s="38">
        <f>G2622*(1-'[1]Rapport Lottstift'!$Q$6)</f>
        <v>29801.304435845257</v>
      </c>
      <c r="I2622" s="39">
        <f t="shared" si="122"/>
        <v>29503.291391486804</v>
      </c>
      <c r="J2622" s="40">
        <f t="shared" si="123"/>
        <v>29503</v>
      </c>
      <c r="K2622" s="40">
        <v>29503</v>
      </c>
    </row>
    <row r="2623" spans="1:11" s="40" customFormat="1" x14ac:dyDescent="0.25">
      <c r="A2623" s="34" t="s">
        <v>947</v>
      </c>
      <c r="B2623" s="34" t="s">
        <v>7750</v>
      </c>
      <c r="C2623" s="34" t="s">
        <v>7751</v>
      </c>
      <c r="D2623" s="34" t="s">
        <v>7752</v>
      </c>
      <c r="E2623" s="35">
        <v>584399</v>
      </c>
      <c r="F2623" s="36">
        <v>584399</v>
      </c>
      <c r="G2623" s="37">
        <f t="shared" si="121"/>
        <v>40907.93</v>
      </c>
      <c r="H2623" s="38">
        <f>G2623*(1-'[1]Rapport Lottstift'!$Q$6)</f>
        <v>29784.689402716711</v>
      </c>
      <c r="I2623" s="39">
        <f t="shared" si="122"/>
        <v>29486.842508689544</v>
      </c>
      <c r="J2623" s="40">
        <f t="shared" si="123"/>
        <v>29486</v>
      </c>
      <c r="K2623" s="40">
        <v>29486</v>
      </c>
    </row>
    <row r="2624" spans="1:11" s="40" customFormat="1" x14ac:dyDescent="0.25">
      <c r="A2624" s="34" t="s">
        <v>947</v>
      </c>
      <c r="B2624" s="34" t="s">
        <v>7753</v>
      </c>
      <c r="C2624" s="34" t="s">
        <v>7754</v>
      </c>
      <c r="D2624" s="34" t="s">
        <v>7755</v>
      </c>
      <c r="E2624" s="35">
        <v>584368</v>
      </c>
      <c r="F2624" s="36">
        <v>584368</v>
      </c>
      <c r="G2624" s="37">
        <f t="shared" si="121"/>
        <v>40905.760000000002</v>
      </c>
      <c r="H2624" s="38">
        <f>G2624*(1-'[1]Rapport Lottstift'!$Q$6)</f>
        <v>29783.109445578724</v>
      </c>
      <c r="I2624" s="39">
        <f t="shared" si="122"/>
        <v>29485.278351122935</v>
      </c>
      <c r="J2624" s="40">
        <f t="shared" si="123"/>
        <v>29485</v>
      </c>
      <c r="K2624" s="40">
        <v>29485</v>
      </c>
    </row>
    <row r="2625" spans="1:11" s="40" customFormat="1" x14ac:dyDescent="0.25">
      <c r="A2625" s="34" t="s">
        <v>947</v>
      </c>
      <c r="B2625" s="34" t="s">
        <v>7756</v>
      </c>
      <c r="C2625" s="34" t="s">
        <v>7757</v>
      </c>
      <c r="D2625" s="34" t="s">
        <v>7758</v>
      </c>
      <c r="E2625" s="35">
        <v>584265</v>
      </c>
      <c r="F2625" s="36">
        <v>584265</v>
      </c>
      <c r="G2625" s="37">
        <f t="shared" si="121"/>
        <v>40898.550000000003</v>
      </c>
      <c r="H2625" s="38">
        <f>G2625*(1-'[1]Rapport Lottstift'!$Q$6)</f>
        <v>29777.859910571853</v>
      </c>
      <c r="I2625" s="39">
        <f t="shared" si="122"/>
        <v>29480.081311466136</v>
      </c>
      <c r="J2625" s="40">
        <f t="shared" si="123"/>
        <v>29480</v>
      </c>
      <c r="K2625" s="40">
        <v>29480</v>
      </c>
    </row>
    <row r="2626" spans="1:11" s="40" customFormat="1" x14ac:dyDescent="0.25">
      <c r="A2626" s="34" t="s">
        <v>947</v>
      </c>
      <c r="B2626" s="34" t="s">
        <v>7759</v>
      </c>
      <c r="C2626" s="34" t="s">
        <v>7760</v>
      </c>
      <c r="D2626" s="34" t="s">
        <v>7761</v>
      </c>
      <c r="E2626" s="35">
        <v>583716</v>
      </c>
      <c r="F2626" s="36">
        <v>583716</v>
      </c>
      <c r="G2626" s="37">
        <f t="shared" si="121"/>
        <v>40860.120000000003</v>
      </c>
      <c r="H2626" s="38">
        <f>G2626*(1-'[1]Rapport Lottstift'!$Q$6)</f>
        <v>29749.879379321643</v>
      </c>
      <c r="I2626" s="39">
        <f t="shared" si="122"/>
        <v>29452.380585528426</v>
      </c>
      <c r="J2626" s="40">
        <f t="shared" si="123"/>
        <v>29452</v>
      </c>
      <c r="K2626" s="40">
        <v>29452</v>
      </c>
    </row>
    <row r="2627" spans="1:11" s="40" customFormat="1" x14ac:dyDescent="0.25">
      <c r="A2627" s="34" t="s">
        <v>947</v>
      </c>
      <c r="B2627" s="34" t="s">
        <v>7762</v>
      </c>
      <c r="C2627" s="34" t="s">
        <v>7763</v>
      </c>
      <c r="D2627" s="34" t="s">
        <v>7764</v>
      </c>
      <c r="E2627" s="35">
        <v>583553</v>
      </c>
      <c r="F2627" s="36">
        <v>583553</v>
      </c>
      <c r="G2627" s="37">
        <f t="shared" si="121"/>
        <v>40848.710000000006</v>
      </c>
      <c r="H2627" s="38">
        <f>G2627*(1-'[1]Rapport Lottstift'!$Q$6)</f>
        <v>29741.571862757377</v>
      </c>
      <c r="I2627" s="39">
        <f t="shared" si="122"/>
        <v>29444.156144129804</v>
      </c>
      <c r="J2627" s="40">
        <f t="shared" si="123"/>
        <v>29444</v>
      </c>
      <c r="K2627" s="40">
        <v>29444</v>
      </c>
    </row>
    <row r="2628" spans="1:11" s="40" customFormat="1" x14ac:dyDescent="0.25">
      <c r="A2628" s="34" t="s">
        <v>947</v>
      </c>
      <c r="B2628" s="34" t="s">
        <v>7765</v>
      </c>
      <c r="C2628" s="34" t="s">
        <v>7766</v>
      </c>
      <c r="D2628" s="34" t="s">
        <v>7767</v>
      </c>
      <c r="E2628" s="35">
        <v>582886</v>
      </c>
      <c r="F2628" s="36">
        <v>582886</v>
      </c>
      <c r="G2628" s="37">
        <f t="shared" si="121"/>
        <v>40802.020000000004</v>
      </c>
      <c r="H2628" s="38">
        <f>G2628*(1-'[1]Rapport Lottstift'!$Q$6)</f>
        <v>29707.577301110945</v>
      </c>
      <c r="I2628" s="39">
        <f t="shared" si="122"/>
        <v>29410.501528099834</v>
      </c>
      <c r="J2628" s="40">
        <f t="shared" si="123"/>
        <v>29410</v>
      </c>
      <c r="K2628" s="40">
        <v>29410</v>
      </c>
    </row>
    <row r="2629" spans="1:11" s="40" customFormat="1" x14ac:dyDescent="0.25">
      <c r="A2629" s="34" t="s">
        <v>947</v>
      </c>
      <c r="B2629" s="34" t="s">
        <v>7768</v>
      </c>
      <c r="C2629" s="34" t="s">
        <v>7769</v>
      </c>
      <c r="D2629" s="34" t="s">
        <v>7770</v>
      </c>
      <c r="E2629" s="35">
        <v>582292</v>
      </c>
      <c r="F2629" s="36">
        <v>582292</v>
      </c>
      <c r="G2629" s="37">
        <f t="shared" si="121"/>
        <v>40760.44</v>
      </c>
      <c r="H2629" s="38">
        <f>G2629*(1-'[1]Rapport Lottstift'!$Q$6)</f>
        <v>29677.303283692683</v>
      </c>
      <c r="I2629" s="39">
        <f t="shared" si="122"/>
        <v>29380.530250855754</v>
      </c>
      <c r="J2629" s="40">
        <f t="shared" si="123"/>
        <v>29380</v>
      </c>
      <c r="K2629" s="40">
        <v>29380</v>
      </c>
    </row>
    <row r="2630" spans="1:11" s="40" customFormat="1" x14ac:dyDescent="0.25">
      <c r="A2630" s="34" t="s">
        <v>947</v>
      </c>
      <c r="B2630" s="34" t="s">
        <v>7771</v>
      </c>
      <c r="C2630" s="34" t="s">
        <v>7772</v>
      </c>
      <c r="D2630" s="34" t="s">
        <v>7773</v>
      </c>
      <c r="E2630" s="35">
        <v>582243</v>
      </c>
      <c r="F2630" s="36">
        <v>582243</v>
      </c>
      <c r="G2630" s="37">
        <f t="shared" ref="G2630:G2693" si="124">F2630*0.07</f>
        <v>40757.01</v>
      </c>
      <c r="H2630" s="38">
        <f>G2630*(1-'[1]Rapport Lottstift'!$Q$6)</f>
        <v>29674.805932087475</v>
      </c>
      <c r="I2630" s="39">
        <f t="shared" ref="I2630:I2693" si="125">H2630*0.99</f>
        <v>29378.0578727666</v>
      </c>
      <c r="J2630" s="40">
        <f t="shared" ref="J2630:J2693" si="126">INT(I2630)</f>
        <v>29378</v>
      </c>
      <c r="K2630" s="40">
        <v>29378</v>
      </c>
    </row>
    <row r="2631" spans="1:11" s="40" customFormat="1" x14ac:dyDescent="0.25">
      <c r="A2631" s="34" t="s">
        <v>947</v>
      </c>
      <c r="B2631" s="34" t="s">
        <v>7774</v>
      </c>
      <c r="C2631" s="34" t="s">
        <v>7775</v>
      </c>
      <c r="D2631" s="34" t="s">
        <v>7776</v>
      </c>
      <c r="E2631" s="35">
        <v>582132</v>
      </c>
      <c r="F2631" s="36">
        <v>582132</v>
      </c>
      <c r="G2631" s="37">
        <f t="shared" si="124"/>
        <v>40749.240000000005</v>
      </c>
      <c r="H2631" s="38">
        <f>G2631*(1-'[1]Rapport Lottstift'!$Q$6)</f>
        <v>29669.148666206285</v>
      </c>
      <c r="I2631" s="39">
        <f t="shared" si="125"/>
        <v>29372.457179544221</v>
      </c>
      <c r="J2631" s="40">
        <f t="shared" si="126"/>
        <v>29372</v>
      </c>
      <c r="K2631" s="40">
        <v>29372</v>
      </c>
    </row>
    <row r="2632" spans="1:11" s="40" customFormat="1" x14ac:dyDescent="0.25">
      <c r="A2632" s="34" t="s">
        <v>947</v>
      </c>
      <c r="B2632" s="34" t="s">
        <v>7777</v>
      </c>
      <c r="C2632" s="34" t="s">
        <v>7778</v>
      </c>
      <c r="D2632" s="34" t="s">
        <v>7779</v>
      </c>
      <c r="E2632" s="35">
        <v>581790</v>
      </c>
      <c r="F2632" s="36">
        <v>581790</v>
      </c>
      <c r="G2632" s="37">
        <f t="shared" si="124"/>
        <v>40725.300000000003</v>
      </c>
      <c r="H2632" s="38">
        <f>G2632*(1-'[1]Rapport Lottstift'!$Q$6)</f>
        <v>29651.718171329103</v>
      </c>
      <c r="I2632" s="39">
        <f t="shared" si="125"/>
        <v>29355.200989615812</v>
      </c>
      <c r="J2632" s="40">
        <f t="shared" si="126"/>
        <v>29355</v>
      </c>
      <c r="K2632" s="40">
        <v>29355</v>
      </c>
    </row>
    <row r="2633" spans="1:11" s="40" customFormat="1" x14ac:dyDescent="0.25">
      <c r="A2633" s="34" t="s">
        <v>947</v>
      </c>
      <c r="B2633" s="34" t="s">
        <v>7780</v>
      </c>
      <c r="C2633" s="34" t="s">
        <v>7781</v>
      </c>
      <c r="D2633" s="34" t="s">
        <v>7782</v>
      </c>
      <c r="E2633" s="35">
        <v>581550</v>
      </c>
      <c r="F2633" s="36">
        <v>581550</v>
      </c>
      <c r="G2633" s="37">
        <f t="shared" si="124"/>
        <v>40708.500000000007</v>
      </c>
      <c r="H2633" s="38">
        <f>G2633*(1-'[1]Rapport Lottstift'!$Q$6)</f>
        <v>29639.486245099506</v>
      </c>
      <c r="I2633" s="39">
        <f t="shared" si="125"/>
        <v>29343.091382648512</v>
      </c>
      <c r="J2633" s="40">
        <f t="shared" si="126"/>
        <v>29343</v>
      </c>
      <c r="K2633" s="40">
        <v>29343</v>
      </c>
    </row>
    <row r="2634" spans="1:11" s="40" customFormat="1" x14ac:dyDescent="0.25">
      <c r="A2634" s="34" t="s">
        <v>947</v>
      </c>
      <c r="B2634" s="34" t="s">
        <v>7783</v>
      </c>
      <c r="C2634" s="34" t="s">
        <v>7784</v>
      </c>
      <c r="D2634" s="34" t="s">
        <v>7785</v>
      </c>
      <c r="E2634" s="35">
        <v>581328</v>
      </c>
      <c r="F2634" s="36">
        <v>581328</v>
      </c>
      <c r="G2634" s="37">
        <f t="shared" si="124"/>
        <v>40692.960000000006</v>
      </c>
      <c r="H2634" s="38">
        <f>G2634*(1-'[1]Rapport Lottstift'!$Q$6)</f>
        <v>29628.171713337128</v>
      </c>
      <c r="I2634" s="39">
        <f t="shared" si="125"/>
        <v>29331.889996203758</v>
      </c>
      <c r="J2634" s="40">
        <f t="shared" si="126"/>
        <v>29331</v>
      </c>
      <c r="K2634" s="40">
        <v>29331</v>
      </c>
    </row>
    <row r="2635" spans="1:11" s="40" customFormat="1" x14ac:dyDescent="0.25">
      <c r="A2635" s="34" t="s">
        <v>947</v>
      </c>
      <c r="B2635" s="34" t="s">
        <v>7786</v>
      </c>
      <c r="C2635" s="34" t="s">
        <v>7787</v>
      </c>
      <c r="D2635" s="34" t="s">
        <v>7788</v>
      </c>
      <c r="E2635" s="35">
        <v>580976</v>
      </c>
      <c r="F2635" s="36">
        <v>580976</v>
      </c>
      <c r="G2635" s="37">
        <f t="shared" si="124"/>
        <v>40668.320000000007</v>
      </c>
      <c r="H2635" s="38">
        <f>G2635*(1-'[1]Rapport Lottstift'!$Q$6)</f>
        <v>29610.231554867049</v>
      </c>
      <c r="I2635" s="39">
        <f t="shared" si="125"/>
        <v>29314.129239318379</v>
      </c>
      <c r="J2635" s="40">
        <f t="shared" si="126"/>
        <v>29314</v>
      </c>
      <c r="K2635" s="40">
        <v>29314</v>
      </c>
    </row>
    <row r="2636" spans="1:11" s="40" customFormat="1" x14ac:dyDescent="0.25">
      <c r="A2636" s="34" t="s">
        <v>947</v>
      </c>
      <c r="B2636" s="34" t="s">
        <v>7789</v>
      </c>
      <c r="C2636" s="34" t="s">
        <v>7790</v>
      </c>
      <c r="D2636" s="34" t="s">
        <v>7791</v>
      </c>
      <c r="E2636" s="35">
        <v>580784</v>
      </c>
      <c r="F2636" s="36">
        <v>580784</v>
      </c>
      <c r="G2636" s="37">
        <f t="shared" si="124"/>
        <v>40654.880000000005</v>
      </c>
      <c r="H2636" s="38">
        <f>G2636*(1-'[1]Rapport Lottstift'!$Q$6)</f>
        <v>29600.446013883364</v>
      </c>
      <c r="I2636" s="39">
        <f t="shared" si="125"/>
        <v>29304.441553744531</v>
      </c>
      <c r="J2636" s="40">
        <f t="shared" si="126"/>
        <v>29304</v>
      </c>
      <c r="K2636" s="40">
        <v>29304</v>
      </c>
    </row>
    <row r="2637" spans="1:11" s="40" customFormat="1" x14ac:dyDescent="0.25">
      <c r="A2637" s="34" t="s">
        <v>947</v>
      </c>
      <c r="B2637" s="34" t="s">
        <v>7792</v>
      </c>
      <c r="C2637" s="34" t="s">
        <v>7793</v>
      </c>
      <c r="D2637" s="34" t="s">
        <v>7794</v>
      </c>
      <c r="E2637" s="35">
        <v>579846</v>
      </c>
      <c r="F2637" s="36">
        <v>579846</v>
      </c>
      <c r="G2637" s="37">
        <f t="shared" si="124"/>
        <v>40589.22</v>
      </c>
      <c r="H2637" s="38">
        <f>G2637*(1-'[1]Rapport Lottstift'!$Q$6)</f>
        <v>29552.639568869341</v>
      </c>
      <c r="I2637" s="39">
        <f t="shared" si="125"/>
        <v>29257.113173180649</v>
      </c>
      <c r="J2637" s="40">
        <f t="shared" si="126"/>
        <v>29257</v>
      </c>
      <c r="K2637" s="40">
        <v>29257</v>
      </c>
    </row>
    <row r="2638" spans="1:11" s="40" customFormat="1" x14ac:dyDescent="0.25">
      <c r="A2638" s="34" t="s">
        <v>947</v>
      </c>
      <c r="B2638" s="34" t="s">
        <v>7795</v>
      </c>
      <c r="C2638" s="34" t="s">
        <v>7796</v>
      </c>
      <c r="D2638" s="34" t="s">
        <v>7797</v>
      </c>
      <c r="E2638" s="35">
        <v>579748</v>
      </c>
      <c r="F2638" s="36">
        <v>579748</v>
      </c>
      <c r="G2638" s="37">
        <f t="shared" si="124"/>
        <v>40582.36</v>
      </c>
      <c r="H2638" s="38">
        <f>G2638*(1-'[1]Rapport Lottstift'!$Q$6)</f>
        <v>29547.644865658924</v>
      </c>
      <c r="I2638" s="39">
        <f t="shared" si="125"/>
        <v>29252.168417002333</v>
      </c>
      <c r="J2638" s="40">
        <f t="shared" si="126"/>
        <v>29252</v>
      </c>
      <c r="K2638" s="40">
        <v>29252</v>
      </c>
    </row>
    <row r="2639" spans="1:11" s="40" customFormat="1" x14ac:dyDescent="0.25">
      <c r="A2639" s="34" t="s">
        <v>947</v>
      </c>
      <c r="B2639" s="34" t="s">
        <v>7798</v>
      </c>
      <c r="C2639" s="34" t="s">
        <v>7799</v>
      </c>
      <c r="D2639" s="34" t="s">
        <v>7800</v>
      </c>
      <c r="E2639" s="35">
        <v>578900</v>
      </c>
      <c r="F2639" s="36">
        <v>578900</v>
      </c>
      <c r="G2639" s="37">
        <f t="shared" si="124"/>
        <v>40523.000000000007</v>
      </c>
      <c r="H2639" s="38">
        <f>G2639*(1-'[1]Rapport Lottstift'!$Q$6)</f>
        <v>29504.425392981007</v>
      </c>
      <c r="I2639" s="39">
        <f t="shared" si="125"/>
        <v>29209.381139051198</v>
      </c>
      <c r="J2639" s="40">
        <f t="shared" si="126"/>
        <v>29209</v>
      </c>
      <c r="K2639" s="40">
        <v>29209</v>
      </c>
    </row>
    <row r="2640" spans="1:11" s="40" customFormat="1" x14ac:dyDescent="0.25">
      <c r="A2640" s="34" t="s">
        <v>947</v>
      </c>
      <c r="B2640" s="34" t="s">
        <v>7801</v>
      </c>
      <c r="C2640" s="34" t="s">
        <v>7802</v>
      </c>
      <c r="D2640" s="34" t="s">
        <v>7803</v>
      </c>
      <c r="E2640" s="35">
        <v>578427</v>
      </c>
      <c r="F2640" s="36">
        <v>578427</v>
      </c>
      <c r="G2640" s="37">
        <f t="shared" si="124"/>
        <v>40489.890000000007</v>
      </c>
      <c r="H2640" s="38">
        <f>G2640*(1-'[1]Rapport Lottstift'!$Q$6)</f>
        <v>29480.318305036835</v>
      </c>
      <c r="I2640" s="39">
        <f t="shared" si="125"/>
        <v>29185.515121986467</v>
      </c>
      <c r="J2640" s="40">
        <f t="shared" si="126"/>
        <v>29185</v>
      </c>
      <c r="K2640" s="40">
        <v>29185</v>
      </c>
    </row>
    <row r="2641" spans="1:11" s="40" customFormat="1" x14ac:dyDescent="0.25">
      <c r="A2641" s="34" t="s">
        <v>947</v>
      </c>
      <c r="B2641" s="34" t="s">
        <v>7804</v>
      </c>
      <c r="C2641" s="34" t="s">
        <v>7805</v>
      </c>
      <c r="D2641" s="34" t="s">
        <v>7806</v>
      </c>
      <c r="E2641" s="35">
        <v>577998</v>
      </c>
      <c r="F2641" s="36">
        <v>577998</v>
      </c>
      <c r="G2641" s="37">
        <f t="shared" si="124"/>
        <v>40459.86</v>
      </c>
      <c r="H2641" s="38">
        <f>G2641*(1-'[1]Rapport Lottstift'!$Q$6)</f>
        <v>29458.453736901422</v>
      </c>
      <c r="I2641" s="39">
        <f t="shared" si="125"/>
        <v>29163.869199532408</v>
      </c>
      <c r="J2641" s="40">
        <f t="shared" si="126"/>
        <v>29163</v>
      </c>
      <c r="K2641" s="40">
        <v>29163</v>
      </c>
    </row>
    <row r="2642" spans="1:11" s="40" customFormat="1" x14ac:dyDescent="0.25">
      <c r="A2642" s="34" t="s">
        <v>947</v>
      </c>
      <c r="B2642" s="34" t="s">
        <v>7807</v>
      </c>
      <c r="C2642" s="34" t="s">
        <v>7808</v>
      </c>
      <c r="D2642" s="34" t="s">
        <v>7809</v>
      </c>
      <c r="E2642" s="35">
        <v>577472</v>
      </c>
      <c r="F2642" s="36">
        <v>577472</v>
      </c>
      <c r="G2642" s="37">
        <f t="shared" si="124"/>
        <v>40423.040000000001</v>
      </c>
      <c r="H2642" s="38">
        <f>G2642*(1-'[1]Rapport Lottstift'!$Q$6)</f>
        <v>29431.645431914883</v>
      </c>
      <c r="I2642" s="39">
        <f t="shared" si="125"/>
        <v>29137.328977595735</v>
      </c>
      <c r="J2642" s="40">
        <f t="shared" si="126"/>
        <v>29137</v>
      </c>
      <c r="K2642" s="40">
        <v>29137</v>
      </c>
    </row>
    <row r="2643" spans="1:11" s="40" customFormat="1" x14ac:dyDescent="0.25">
      <c r="A2643" s="34" t="s">
        <v>947</v>
      </c>
      <c r="B2643" s="34" t="s">
        <v>7810</v>
      </c>
      <c r="C2643" s="34" t="s">
        <v>7811</v>
      </c>
      <c r="D2643" s="34" t="s">
        <v>7812</v>
      </c>
      <c r="E2643" s="35">
        <v>576631</v>
      </c>
      <c r="F2643" s="36">
        <v>576631</v>
      </c>
      <c r="G2643" s="37">
        <f t="shared" si="124"/>
        <v>40364.170000000006</v>
      </c>
      <c r="H2643" s="38">
        <f>G2643*(1-'[1]Rapport Lottstift'!$Q$6)</f>
        <v>29388.782723751996</v>
      </c>
      <c r="I2643" s="39">
        <f t="shared" si="125"/>
        <v>29094.894896514477</v>
      </c>
      <c r="J2643" s="40">
        <f t="shared" si="126"/>
        <v>29094</v>
      </c>
      <c r="K2643" s="40">
        <v>29094</v>
      </c>
    </row>
    <row r="2644" spans="1:11" s="40" customFormat="1" x14ac:dyDescent="0.25">
      <c r="A2644" s="34" t="s">
        <v>947</v>
      </c>
      <c r="B2644" s="34" t="s">
        <v>7813</v>
      </c>
      <c r="C2644" s="34" t="s">
        <v>7814</v>
      </c>
      <c r="D2644" s="34" t="s">
        <v>7815</v>
      </c>
      <c r="E2644" s="35">
        <v>576470</v>
      </c>
      <c r="F2644" s="36">
        <v>576470</v>
      </c>
      <c r="G2644" s="37">
        <f t="shared" si="124"/>
        <v>40352.9</v>
      </c>
      <c r="H2644" s="38">
        <f>G2644*(1-'[1]Rapport Lottstift'!$Q$6)</f>
        <v>29380.577139906301</v>
      </c>
      <c r="I2644" s="39">
        <f t="shared" si="125"/>
        <v>29086.771368507238</v>
      </c>
      <c r="J2644" s="40">
        <f t="shared" si="126"/>
        <v>29086</v>
      </c>
      <c r="K2644" s="40">
        <v>29086</v>
      </c>
    </row>
    <row r="2645" spans="1:11" s="40" customFormat="1" x14ac:dyDescent="0.25">
      <c r="A2645" s="34" t="s">
        <v>947</v>
      </c>
      <c r="B2645" s="34" t="s">
        <v>7816</v>
      </c>
      <c r="C2645" s="34" t="s">
        <v>7817</v>
      </c>
      <c r="D2645" s="34" t="s">
        <v>7818</v>
      </c>
      <c r="E2645" s="35">
        <v>575859</v>
      </c>
      <c r="F2645" s="36">
        <v>575859</v>
      </c>
      <c r="G2645" s="37">
        <f t="shared" si="124"/>
        <v>40310.130000000005</v>
      </c>
      <c r="H2645" s="38">
        <f>G2645*(1-'[1]Rapport Lottstift'!$Q$6)</f>
        <v>29349.436694380114</v>
      </c>
      <c r="I2645" s="39">
        <f t="shared" si="125"/>
        <v>29055.942327436314</v>
      </c>
      <c r="J2645" s="40">
        <f t="shared" si="126"/>
        <v>29055</v>
      </c>
      <c r="K2645" s="40">
        <v>29055</v>
      </c>
    </row>
    <row r="2646" spans="1:11" s="40" customFormat="1" x14ac:dyDescent="0.25">
      <c r="A2646" s="34" t="s">
        <v>947</v>
      </c>
      <c r="B2646" s="34" t="s">
        <v>7819</v>
      </c>
      <c r="C2646" s="34" t="s">
        <v>7820</v>
      </c>
      <c r="D2646" s="34" t="s">
        <v>7821</v>
      </c>
      <c r="E2646" s="35">
        <v>575692</v>
      </c>
      <c r="F2646" s="36">
        <v>575692</v>
      </c>
      <c r="G2646" s="37">
        <f t="shared" si="124"/>
        <v>40298.44</v>
      </c>
      <c r="H2646" s="38">
        <f>G2646*(1-'[1]Rapport Lottstift'!$Q$6)</f>
        <v>29340.925312378684</v>
      </c>
      <c r="I2646" s="39">
        <f t="shared" si="125"/>
        <v>29047.516059254896</v>
      </c>
      <c r="J2646" s="40">
        <f t="shared" si="126"/>
        <v>29047</v>
      </c>
      <c r="K2646" s="40">
        <v>29047</v>
      </c>
    </row>
    <row r="2647" spans="1:11" s="40" customFormat="1" x14ac:dyDescent="0.25">
      <c r="A2647" s="34" t="s">
        <v>947</v>
      </c>
      <c r="B2647" s="34" t="s">
        <v>7822</v>
      </c>
      <c r="C2647" s="34" t="s">
        <v>7823</v>
      </c>
      <c r="D2647" s="34" t="s">
        <v>7824</v>
      </c>
      <c r="E2647" s="35">
        <v>575509</v>
      </c>
      <c r="F2647" s="36">
        <v>575509</v>
      </c>
      <c r="G2647" s="37">
        <f t="shared" si="124"/>
        <v>40285.630000000005</v>
      </c>
      <c r="H2647" s="38">
        <f>G2647*(1-'[1]Rapport Lottstift'!$Q$6)</f>
        <v>29331.598468628614</v>
      </c>
      <c r="I2647" s="39">
        <f t="shared" si="125"/>
        <v>29038.282483942327</v>
      </c>
      <c r="J2647" s="40">
        <f t="shared" si="126"/>
        <v>29038</v>
      </c>
      <c r="K2647" s="40">
        <v>29038</v>
      </c>
    </row>
    <row r="2648" spans="1:11" s="40" customFormat="1" x14ac:dyDescent="0.25">
      <c r="A2648" s="34" t="s">
        <v>947</v>
      </c>
      <c r="B2648" s="34" t="s">
        <v>7825</v>
      </c>
      <c r="C2648" s="34" t="s">
        <v>7826</v>
      </c>
      <c r="D2648" s="34" t="s">
        <v>7827</v>
      </c>
      <c r="E2648" s="35">
        <v>575270</v>
      </c>
      <c r="F2648" s="36">
        <v>575270</v>
      </c>
      <c r="G2648" s="37">
        <f t="shared" si="124"/>
        <v>40268.9</v>
      </c>
      <c r="H2648" s="38">
        <f>G2648*(1-'[1]Rapport Lottstift'!$Q$6)</f>
        <v>29319.417508758303</v>
      </c>
      <c r="I2648" s="39">
        <f t="shared" si="125"/>
        <v>29026.223333670718</v>
      </c>
      <c r="J2648" s="40">
        <f t="shared" si="126"/>
        <v>29026</v>
      </c>
      <c r="K2648" s="40">
        <v>29026</v>
      </c>
    </row>
    <row r="2649" spans="1:11" s="40" customFormat="1" x14ac:dyDescent="0.25">
      <c r="A2649" s="34" t="s">
        <v>947</v>
      </c>
      <c r="B2649" s="34" t="s">
        <v>7828</v>
      </c>
      <c r="C2649" s="34" t="s">
        <v>7829</v>
      </c>
      <c r="D2649" s="34" t="s">
        <v>7830</v>
      </c>
      <c r="E2649" s="35">
        <v>574969</v>
      </c>
      <c r="F2649" s="36">
        <v>574969</v>
      </c>
      <c r="G2649" s="37">
        <f t="shared" si="124"/>
        <v>40247.83</v>
      </c>
      <c r="H2649" s="38">
        <f>G2649*(1-'[1]Rapport Lottstift'!$Q$6)</f>
        <v>29304.076634612014</v>
      </c>
      <c r="I2649" s="39">
        <f t="shared" si="125"/>
        <v>29011.035868265895</v>
      </c>
      <c r="J2649" s="40">
        <f t="shared" si="126"/>
        <v>29011</v>
      </c>
      <c r="K2649" s="40">
        <v>29011</v>
      </c>
    </row>
    <row r="2650" spans="1:11" s="40" customFormat="1" x14ac:dyDescent="0.25">
      <c r="A2650" s="34" t="s">
        <v>947</v>
      </c>
      <c r="B2650" s="34" t="s">
        <v>7831</v>
      </c>
      <c r="C2650" s="34" t="s">
        <v>7832</v>
      </c>
      <c r="D2650" s="34" t="s">
        <v>7833</v>
      </c>
      <c r="E2650" s="35">
        <v>574511</v>
      </c>
      <c r="F2650" s="36">
        <v>574511</v>
      </c>
      <c r="G2650" s="37">
        <f t="shared" si="124"/>
        <v>40215.770000000004</v>
      </c>
      <c r="H2650" s="38">
        <f>G2650*(1-'[1]Rapport Lottstift'!$Q$6)</f>
        <v>29280.734042057196</v>
      </c>
      <c r="I2650" s="39">
        <f t="shared" si="125"/>
        <v>28987.926701636625</v>
      </c>
      <c r="J2650" s="40">
        <f t="shared" si="126"/>
        <v>28987</v>
      </c>
      <c r="K2650" s="40">
        <v>28987</v>
      </c>
    </row>
    <row r="2651" spans="1:11" s="40" customFormat="1" x14ac:dyDescent="0.25">
      <c r="A2651" s="34" t="s">
        <v>947</v>
      </c>
      <c r="B2651" s="34" t="s">
        <v>7834</v>
      </c>
      <c r="C2651" s="34" t="s">
        <v>7835</v>
      </c>
      <c r="D2651" s="34" t="s">
        <v>7836</v>
      </c>
      <c r="E2651" s="35">
        <v>573920</v>
      </c>
      <c r="F2651" s="36">
        <v>573920</v>
      </c>
      <c r="G2651" s="37">
        <f t="shared" si="124"/>
        <v>40174.400000000001</v>
      </c>
      <c r="H2651" s="38">
        <f>G2651*(1-'[1]Rapport Lottstift'!$Q$6)</f>
        <v>29250.612923716802</v>
      </c>
      <c r="I2651" s="39">
        <f t="shared" si="125"/>
        <v>28958.106794479634</v>
      </c>
      <c r="J2651" s="40">
        <f t="shared" si="126"/>
        <v>28958</v>
      </c>
      <c r="K2651" s="40">
        <v>28958</v>
      </c>
    </row>
    <row r="2652" spans="1:11" s="40" customFormat="1" x14ac:dyDescent="0.25">
      <c r="A2652" s="34" t="s">
        <v>947</v>
      </c>
      <c r="B2652" s="34" t="s">
        <v>7837</v>
      </c>
      <c r="C2652" s="34" t="s">
        <v>7838</v>
      </c>
      <c r="D2652" s="34" t="s">
        <v>7839</v>
      </c>
      <c r="E2652" s="35">
        <v>573901</v>
      </c>
      <c r="F2652" s="36">
        <v>573901</v>
      </c>
      <c r="G2652" s="37">
        <f t="shared" si="124"/>
        <v>40173.070000000007</v>
      </c>
      <c r="H2652" s="38">
        <f>G2652*(1-'[1]Rapport Lottstift'!$Q$6)</f>
        <v>29249.644562890298</v>
      </c>
      <c r="I2652" s="39">
        <f t="shared" si="125"/>
        <v>28957.148117261397</v>
      </c>
      <c r="J2652" s="40">
        <f t="shared" si="126"/>
        <v>28957</v>
      </c>
      <c r="K2652" s="40">
        <v>28957</v>
      </c>
    </row>
    <row r="2653" spans="1:11" s="40" customFormat="1" x14ac:dyDescent="0.25">
      <c r="A2653" s="34" t="s">
        <v>947</v>
      </c>
      <c r="B2653" s="34" t="s">
        <v>7840</v>
      </c>
      <c r="C2653" s="34" t="s">
        <v>7841</v>
      </c>
      <c r="D2653" s="34" t="s">
        <v>7842</v>
      </c>
      <c r="E2653" s="35">
        <v>573283</v>
      </c>
      <c r="F2653" s="36">
        <v>573283</v>
      </c>
      <c r="G2653" s="37">
        <f t="shared" si="124"/>
        <v>40129.810000000005</v>
      </c>
      <c r="H2653" s="38">
        <f>G2653*(1-'[1]Rapport Lottstift'!$Q$6)</f>
        <v>29218.147352849075</v>
      </c>
      <c r="I2653" s="39">
        <f t="shared" si="125"/>
        <v>28925.965879320585</v>
      </c>
      <c r="J2653" s="40">
        <f t="shared" si="126"/>
        <v>28925</v>
      </c>
      <c r="K2653" s="40">
        <v>28925</v>
      </c>
    </row>
    <row r="2654" spans="1:11" s="40" customFormat="1" x14ac:dyDescent="0.25">
      <c r="A2654" s="34" t="s">
        <v>947</v>
      </c>
      <c r="B2654" s="34" t="s">
        <v>7843</v>
      </c>
      <c r="C2654" s="34" t="s">
        <v>7844</v>
      </c>
      <c r="D2654" s="34" t="s">
        <v>7845</v>
      </c>
      <c r="E2654" s="35">
        <v>572002</v>
      </c>
      <c r="F2654" s="36">
        <v>572002</v>
      </c>
      <c r="G2654" s="37">
        <f t="shared" si="124"/>
        <v>40040.140000000007</v>
      </c>
      <c r="H2654" s="38">
        <f>G2654*(1-'[1]Rapport Lottstift'!$Q$6)</f>
        <v>29152.859446598588</v>
      </c>
      <c r="I2654" s="39">
        <f t="shared" si="125"/>
        <v>28861.330852132603</v>
      </c>
      <c r="J2654" s="40">
        <f t="shared" si="126"/>
        <v>28861</v>
      </c>
      <c r="K2654" s="40">
        <v>28861</v>
      </c>
    </row>
    <row r="2655" spans="1:11" s="40" customFormat="1" x14ac:dyDescent="0.25">
      <c r="A2655" s="34" t="s">
        <v>947</v>
      </c>
      <c r="B2655" s="34" t="s">
        <v>7846</v>
      </c>
      <c r="C2655" s="34" t="s">
        <v>7847</v>
      </c>
      <c r="D2655" s="34" t="s">
        <v>7848</v>
      </c>
      <c r="E2655" s="35">
        <v>571972</v>
      </c>
      <c r="F2655" s="36">
        <v>571972</v>
      </c>
      <c r="G2655" s="37">
        <f t="shared" si="124"/>
        <v>40038.04</v>
      </c>
      <c r="H2655" s="38">
        <f>G2655*(1-'[1]Rapport Lottstift'!$Q$6)</f>
        <v>29151.330455819883</v>
      </c>
      <c r="I2655" s="39">
        <f t="shared" si="125"/>
        <v>28859.817151261683</v>
      </c>
      <c r="J2655" s="40">
        <f t="shared" si="126"/>
        <v>28859</v>
      </c>
      <c r="K2655" s="40">
        <v>28859</v>
      </c>
    </row>
    <row r="2656" spans="1:11" s="40" customFormat="1" x14ac:dyDescent="0.25">
      <c r="A2656" s="34" t="s">
        <v>947</v>
      </c>
      <c r="B2656" s="34" t="s">
        <v>7849</v>
      </c>
      <c r="C2656" s="34" t="s">
        <v>7850</v>
      </c>
      <c r="D2656" s="34" t="s">
        <v>7851</v>
      </c>
      <c r="E2656" s="35">
        <v>571935</v>
      </c>
      <c r="F2656" s="36">
        <v>571935</v>
      </c>
      <c r="G2656" s="37">
        <f t="shared" si="124"/>
        <v>40035.450000000004</v>
      </c>
      <c r="H2656" s="38">
        <f>G2656*(1-'[1]Rapport Lottstift'!$Q$6)</f>
        <v>29149.444700526154</v>
      </c>
      <c r="I2656" s="39">
        <f t="shared" si="125"/>
        <v>28857.950253520892</v>
      </c>
      <c r="J2656" s="40">
        <f t="shared" si="126"/>
        <v>28857</v>
      </c>
      <c r="K2656" s="40">
        <v>28857</v>
      </c>
    </row>
    <row r="2657" spans="1:11" s="40" customFormat="1" x14ac:dyDescent="0.25">
      <c r="A2657" s="34" t="s">
        <v>947</v>
      </c>
      <c r="B2657" s="34" t="s">
        <v>7852</v>
      </c>
      <c r="C2657" s="34" t="s">
        <v>7853</v>
      </c>
      <c r="D2657" s="34" t="s">
        <v>7854</v>
      </c>
      <c r="E2657" s="35">
        <v>571022</v>
      </c>
      <c r="F2657" s="36">
        <v>571022</v>
      </c>
      <c r="G2657" s="37">
        <f t="shared" si="124"/>
        <v>39971.54</v>
      </c>
      <c r="H2657" s="38">
        <f>G2657*(1-'[1]Rapport Lottstift'!$Q$6)</f>
        <v>29102.912414494382</v>
      </c>
      <c r="I2657" s="39">
        <f t="shared" si="125"/>
        <v>28811.883290349437</v>
      </c>
      <c r="J2657" s="40">
        <f t="shared" si="126"/>
        <v>28811</v>
      </c>
      <c r="K2657" s="40">
        <v>28811</v>
      </c>
    </row>
    <row r="2658" spans="1:11" s="40" customFormat="1" x14ac:dyDescent="0.25">
      <c r="A2658" s="34" t="s">
        <v>947</v>
      </c>
      <c r="B2658" s="34" t="s">
        <v>7855</v>
      </c>
      <c r="C2658" s="34" t="s">
        <v>7856</v>
      </c>
      <c r="D2658" s="34" t="s">
        <v>7857</v>
      </c>
      <c r="E2658" s="35">
        <v>570833</v>
      </c>
      <c r="F2658" s="36">
        <v>570833</v>
      </c>
      <c r="G2658" s="37">
        <f t="shared" si="124"/>
        <v>39958.310000000005</v>
      </c>
      <c r="H2658" s="38">
        <f>G2658*(1-'[1]Rapport Lottstift'!$Q$6)</f>
        <v>29093.279772588576</v>
      </c>
      <c r="I2658" s="39">
        <f t="shared" si="125"/>
        <v>28802.346974862689</v>
      </c>
      <c r="J2658" s="40">
        <f t="shared" si="126"/>
        <v>28802</v>
      </c>
      <c r="K2658" s="40">
        <v>28802</v>
      </c>
    </row>
    <row r="2659" spans="1:11" s="40" customFormat="1" x14ac:dyDescent="0.25">
      <c r="A2659" s="34" t="s">
        <v>947</v>
      </c>
      <c r="B2659" s="34" t="s">
        <v>7858</v>
      </c>
      <c r="C2659" s="34" t="s">
        <v>7859</v>
      </c>
      <c r="D2659" s="34" t="s">
        <v>7860</v>
      </c>
      <c r="E2659" s="35">
        <v>570007</v>
      </c>
      <c r="F2659" s="36">
        <v>570007</v>
      </c>
      <c r="G2659" s="37">
        <f t="shared" si="124"/>
        <v>39900.490000000005</v>
      </c>
      <c r="H2659" s="38">
        <f>G2659*(1-'[1]Rapport Lottstift'!$Q$6)</f>
        <v>29051.181559815035</v>
      </c>
      <c r="I2659" s="39">
        <f t="shared" si="125"/>
        <v>28760.669744216884</v>
      </c>
      <c r="J2659" s="40">
        <f t="shared" si="126"/>
        <v>28760</v>
      </c>
      <c r="K2659" s="40">
        <v>28760</v>
      </c>
    </row>
    <row r="2660" spans="1:11" s="40" customFormat="1" x14ac:dyDescent="0.25">
      <c r="A2660" s="34" t="s">
        <v>947</v>
      </c>
      <c r="B2660" s="34" t="s">
        <v>7861</v>
      </c>
      <c r="C2660" s="34" t="s">
        <v>7862</v>
      </c>
      <c r="D2660" s="34" t="s">
        <v>7863</v>
      </c>
      <c r="E2660" s="35">
        <v>568590</v>
      </c>
      <c r="F2660" s="36">
        <v>568590</v>
      </c>
      <c r="G2660" s="37">
        <f t="shared" si="124"/>
        <v>39801.300000000003</v>
      </c>
      <c r="H2660" s="38">
        <f>G2660*(1-'[1]Rapport Lottstift'!$Q$6)</f>
        <v>28978.962228701104</v>
      </c>
      <c r="I2660" s="39">
        <f t="shared" si="125"/>
        <v>28689.172606414093</v>
      </c>
      <c r="J2660" s="40">
        <f t="shared" si="126"/>
        <v>28689</v>
      </c>
      <c r="K2660" s="40">
        <v>28689</v>
      </c>
    </row>
    <row r="2661" spans="1:11" s="40" customFormat="1" x14ac:dyDescent="0.25">
      <c r="A2661" s="34" t="s">
        <v>947</v>
      </c>
      <c r="B2661" s="34" t="s">
        <v>7864</v>
      </c>
      <c r="C2661" s="34" t="s">
        <v>7865</v>
      </c>
      <c r="D2661" s="34" t="s">
        <v>7866</v>
      </c>
      <c r="E2661" s="35">
        <v>0</v>
      </c>
      <c r="F2661" s="36">
        <v>0</v>
      </c>
      <c r="G2661" s="37">
        <f t="shared" si="124"/>
        <v>0</v>
      </c>
      <c r="H2661" s="38">
        <f>G2661*(1-'[1]Rapport Lottstift'!$Q$6)</f>
        <v>0</v>
      </c>
      <c r="I2661" s="39">
        <f t="shared" si="125"/>
        <v>0</v>
      </c>
      <c r="J2661" s="40">
        <f t="shared" si="126"/>
        <v>0</v>
      </c>
      <c r="K2661" s="40">
        <v>0</v>
      </c>
    </row>
    <row r="2662" spans="1:11" s="40" customFormat="1" x14ac:dyDescent="0.25">
      <c r="A2662" s="34" t="s">
        <v>947</v>
      </c>
      <c r="B2662" s="34" t="s">
        <v>7867</v>
      </c>
      <c r="C2662" s="34" t="s">
        <v>7868</v>
      </c>
      <c r="D2662" s="34" t="s">
        <v>7869</v>
      </c>
      <c r="E2662" s="35">
        <v>568113</v>
      </c>
      <c r="F2662" s="36">
        <v>568113</v>
      </c>
      <c r="G2662" s="37">
        <f t="shared" si="124"/>
        <v>39767.910000000003</v>
      </c>
      <c r="H2662" s="38">
        <f>G2662*(1-'[1]Rapport Lottstift'!$Q$6)</f>
        <v>28954.651275319775</v>
      </c>
      <c r="I2662" s="39">
        <f t="shared" si="125"/>
        <v>28665.104762566578</v>
      </c>
      <c r="J2662" s="40">
        <f t="shared" si="126"/>
        <v>28665</v>
      </c>
      <c r="K2662" s="40">
        <v>28665</v>
      </c>
    </row>
    <row r="2663" spans="1:11" s="40" customFormat="1" x14ac:dyDescent="0.25">
      <c r="A2663" s="34" t="s">
        <v>947</v>
      </c>
      <c r="B2663" s="34" t="s">
        <v>7870</v>
      </c>
      <c r="C2663" s="34" t="s">
        <v>7871</v>
      </c>
      <c r="D2663" s="34" t="s">
        <v>7872</v>
      </c>
      <c r="E2663" s="35">
        <v>568012</v>
      </c>
      <c r="F2663" s="36">
        <v>568012</v>
      </c>
      <c r="G2663" s="37">
        <f t="shared" si="124"/>
        <v>39760.840000000004</v>
      </c>
      <c r="H2663" s="38">
        <f>G2663*(1-'[1]Rapport Lottstift'!$Q$6)</f>
        <v>28949.503673031486</v>
      </c>
      <c r="I2663" s="39">
        <f t="shared" si="125"/>
        <v>28660.008636301172</v>
      </c>
      <c r="J2663" s="40">
        <f t="shared" si="126"/>
        <v>28660</v>
      </c>
      <c r="K2663" s="40">
        <v>28660</v>
      </c>
    </row>
    <row r="2664" spans="1:11" s="40" customFormat="1" x14ac:dyDescent="0.25">
      <c r="A2664" s="34" t="s">
        <v>947</v>
      </c>
      <c r="B2664" s="34" t="s">
        <v>7873</v>
      </c>
      <c r="C2664" s="34" t="s">
        <v>7874</v>
      </c>
      <c r="D2664" s="34" t="s">
        <v>7875</v>
      </c>
      <c r="E2664" s="35">
        <v>567643</v>
      </c>
      <c r="F2664" s="36">
        <v>567643</v>
      </c>
      <c r="G2664" s="37">
        <f t="shared" si="124"/>
        <v>39735.01</v>
      </c>
      <c r="H2664" s="38">
        <f>G2664*(1-'[1]Rapport Lottstift'!$Q$6)</f>
        <v>28930.697086453474</v>
      </c>
      <c r="I2664" s="39">
        <f t="shared" si="125"/>
        <v>28641.39011558894</v>
      </c>
      <c r="J2664" s="40">
        <f t="shared" si="126"/>
        <v>28641</v>
      </c>
      <c r="K2664" s="40">
        <v>28641</v>
      </c>
    </row>
    <row r="2665" spans="1:11" s="40" customFormat="1" x14ac:dyDescent="0.25">
      <c r="A2665" s="34" t="s">
        <v>947</v>
      </c>
      <c r="B2665" s="34" t="s">
        <v>7876</v>
      </c>
      <c r="C2665" s="34" t="s">
        <v>7877</v>
      </c>
      <c r="D2665" s="34" t="s">
        <v>7878</v>
      </c>
      <c r="E2665" s="35">
        <v>567141</v>
      </c>
      <c r="F2665" s="36">
        <v>567141</v>
      </c>
      <c r="G2665" s="37">
        <f t="shared" si="124"/>
        <v>39699.870000000003</v>
      </c>
      <c r="H2665" s="38">
        <f>G2665*(1-'[1]Rapport Lottstift'!$Q$6)</f>
        <v>28905.111974089894</v>
      </c>
      <c r="I2665" s="39">
        <f t="shared" si="125"/>
        <v>28616.060854348994</v>
      </c>
      <c r="J2665" s="40">
        <f t="shared" si="126"/>
        <v>28616</v>
      </c>
      <c r="K2665" s="40">
        <v>28616</v>
      </c>
    </row>
    <row r="2666" spans="1:11" s="40" customFormat="1" x14ac:dyDescent="0.25">
      <c r="A2666" s="34" t="s">
        <v>947</v>
      </c>
      <c r="B2666" s="34" t="s">
        <v>7879</v>
      </c>
      <c r="C2666" s="34" t="s">
        <v>7880</v>
      </c>
      <c r="D2666" s="34" t="s">
        <v>7881</v>
      </c>
      <c r="E2666" s="35">
        <v>567111</v>
      </c>
      <c r="F2666" s="36">
        <v>567111</v>
      </c>
      <c r="G2666" s="37">
        <f t="shared" si="124"/>
        <v>39697.770000000004</v>
      </c>
      <c r="H2666" s="38">
        <f>G2666*(1-'[1]Rapport Lottstift'!$Q$6)</f>
        <v>28903.582983311193</v>
      </c>
      <c r="I2666" s="39">
        <f t="shared" si="125"/>
        <v>28614.547153478081</v>
      </c>
      <c r="J2666" s="40">
        <f t="shared" si="126"/>
        <v>28614</v>
      </c>
      <c r="K2666" s="40">
        <v>28614</v>
      </c>
    </row>
    <row r="2667" spans="1:11" s="40" customFormat="1" x14ac:dyDescent="0.25">
      <c r="A2667" s="34" t="s">
        <v>947</v>
      </c>
      <c r="B2667" s="34" t="s">
        <v>7882</v>
      </c>
      <c r="C2667" s="34" t="s">
        <v>7883</v>
      </c>
      <c r="D2667" s="34" t="s">
        <v>7884</v>
      </c>
      <c r="E2667" s="35">
        <v>566693</v>
      </c>
      <c r="F2667" s="36">
        <v>566693</v>
      </c>
      <c r="G2667" s="37">
        <f t="shared" si="124"/>
        <v>39668.51</v>
      </c>
      <c r="H2667" s="38">
        <f>G2667*(1-'[1]Rapport Lottstift'!$Q$6)</f>
        <v>28882.279045127972</v>
      </c>
      <c r="I2667" s="39">
        <f t="shared" si="125"/>
        <v>28593.456254676694</v>
      </c>
      <c r="J2667" s="40">
        <f t="shared" si="126"/>
        <v>28593</v>
      </c>
      <c r="K2667" s="40">
        <v>28593</v>
      </c>
    </row>
    <row r="2668" spans="1:11" s="40" customFormat="1" x14ac:dyDescent="0.25">
      <c r="A2668" s="34" t="s">
        <v>947</v>
      </c>
      <c r="B2668" s="34" t="s">
        <v>7885</v>
      </c>
      <c r="C2668" s="34" t="s">
        <v>7886</v>
      </c>
      <c r="D2668" s="34" t="s">
        <v>7887</v>
      </c>
      <c r="E2668" s="35">
        <v>565999</v>
      </c>
      <c r="F2668" s="36">
        <v>565999</v>
      </c>
      <c r="G2668" s="37">
        <f t="shared" si="124"/>
        <v>39619.93</v>
      </c>
      <c r="H2668" s="38">
        <f>G2668*(1-'[1]Rapport Lottstift'!$Q$6)</f>
        <v>28846.908391780711</v>
      </c>
      <c r="I2668" s="39">
        <f t="shared" si="125"/>
        <v>28558.439307862904</v>
      </c>
      <c r="J2668" s="40">
        <f t="shared" si="126"/>
        <v>28558</v>
      </c>
      <c r="K2668" s="40">
        <v>28558</v>
      </c>
    </row>
    <row r="2669" spans="1:11" s="40" customFormat="1" x14ac:dyDescent="0.25">
      <c r="A2669" s="34" t="s">
        <v>947</v>
      </c>
      <c r="B2669" s="34" t="s">
        <v>7888</v>
      </c>
      <c r="C2669" s="34" t="s">
        <v>7889</v>
      </c>
      <c r="D2669" s="34" t="s">
        <v>7890</v>
      </c>
      <c r="E2669" s="35">
        <v>565402</v>
      </c>
      <c r="F2669" s="36">
        <v>565402</v>
      </c>
      <c r="G2669" s="37">
        <f t="shared" si="124"/>
        <v>39578.140000000007</v>
      </c>
      <c r="H2669" s="38">
        <f>G2669*(1-'[1]Rapport Lottstift'!$Q$6)</f>
        <v>28816.481475284585</v>
      </c>
      <c r="I2669" s="39">
        <f t="shared" si="125"/>
        <v>28528.316660531738</v>
      </c>
      <c r="J2669" s="40">
        <f t="shared" si="126"/>
        <v>28528</v>
      </c>
      <c r="K2669" s="40">
        <v>28528</v>
      </c>
    </row>
    <row r="2670" spans="1:11" s="40" customFormat="1" x14ac:dyDescent="0.25">
      <c r="A2670" s="34" t="s">
        <v>947</v>
      </c>
      <c r="B2670" s="34" t="s">
        <v>7891</v>
      </c>
      <c r="C2670" s="34" t="s">
        <v>7892</v>
      </c>
      <c r="D2670" s="34" t="s">
        <v>7893</v>
      </c>
      <c r="E2670" s="35">
        <v>565377</v>
      </c>
      <c r="F2670" s="36">
        <v>565377</v>
      </c>
      <c r="G2670" s="37">
        <f t="shared" si="124"/>
        <v>39576.390000000007</v>
      </c>
      <c r="H2670" s="38">
        <f>G2670*(1-'[1]Rapport Lottstift'!$Q$6)</f>
        <v>28815.207316302338</v>
      </c>
      <c r="I2670" s="39">
        <f t="shared" si="125"/>
        <v>28527.055243139315</v>
      </c>
      <c r="J2670" s="40">
        <f t="shared" si="126"/>
        <v>28527</v>
      </c>
      <c r="K2670" s="40">
        <v>28527</v>
      </c>
    </row>
    <row r="2671" spans="1:11" s="40" customFormat="1" x14ac:dyDescent="0.25">
      <c r="A2671" s="34" t="s">
        <v>947</v>
      </c>
      <c r="B2671" s="34" t="s">
        <v>7894</v>
      </c>
      <c r="C2671" s="34" t="s">
        <v>7895</v>
      </c>
      <c r="D2671" s="34" t="s">
        <v>7896</v>
      </c>
      <c r="E2671" s="35">
        <v>565240</v>
      </c>
      <c r="F2671" s="36">
        <v>565240</v>
      </c>
      <c r="G2671" s="37">
        <f t="shared" si="124"/>
        <v>39566.800000000003</v>
      </c>
      <c r="H2671" s="38">
        <f>G2671*(1-'[1]Rapport Lottstift'!$Q$6)</f>
        <v>28808.224925079605</v>
      </c>
      <c r="I2671" s="39">
        <f t="shared" si="125"/>
        <v>28520.142675828807</v>
      </c>
      <c r="J2671" s="40">
        <f t="shared" si="126"/>
        <v>28520</v>
      </c>
      <c r="K2671" s="40">
        <v>28520</v>
      </c>
    </row>
    <row r="2672" spans="1:11" s="40" customFormat="1" x14ac:dyDescent="0.25">
      <c r="A2672" s="34" t="s">
        <v>947</v>
      </c>
      <c r="B2672" s="34" t="s">
        <v>7897</v>
      </c>
      <c r="C2672" s="34" t="s">
        <v>7898</v>
      </c>
      <c r="D2672" s="34" t="s">
        <v>7899</v>
      </c>
      <c r="E2672" s="35">
        <v>565119</v>
      </c>
      <c r="F2672" s="36">
        <v>565119</v>
      </c>
      <c r="G2672" s="37">
        <f t="shared" si="124"/>
        <v>39558.33</v>
      </c>
      <c r="H2672" s="38">
        <f>G2672*(1-'[1]Rapport Lottstift'!$Q$6)</f>
        <v>28802.057995605512</v>
      </c>
      <c r="I2672" s="39">
        <f t="shared" si="125"/>
        <v>28514.037415649454</v>
      </c>
      <c r="J2672" s="40">
        <f t="shared" si="126"/>
        <v>28514</v>
      </c>
      <c r="K2672" s="40">
        <v>28514</v>
      </c>
    </row>
    <row r="2673" spans="1:11" s="40" customFormat="1" x14ac:dyDescent="0.25">
      <c r="A2673" s="34" t="s">
        <v>947</v>
      </c>
      <c r="B2673" s="34" t="s">
        <v>7900</v>
      </c>
      <c r="C2673" s="34" t="s">
        <v>7901</v>
      </c>
      <c r="D2673" s="34" t="s">
        <v>7902</v>
      </c>
      <c r="E2673" s="35">
        <v>564987</v>
      </c>
      <c r="F2673" s="36">
        <v>564987</v>
      </c>
      <c r="G2673" s="37">
        <f t="shared" si="124"/>
        <v>39549.090000000004</v>
      </c>
      <c r="H2673" s="38">
        <f>G2673*(1-'[1]Rapport Lottstift'!$Q$6)</f>
        <v>28795.330436179236</v>
      </c>
      <c r="I2673" s="39">
        <f t="shared" si="125"/>
        <v>28507.377131817444</v>
      </c>
      <c r="J2673" s="40">
        <f t="shared" si="126"/>
        <v>28507</v>
      </c>
      <c r="K2673" s="40">
        <v>28507</v>
      </c>
    </row>
    <row r="2674" spans="1:11" s="40" customFormat="1" x14ac:dyDescent="0.25">
      <c r="A2674" s="34" t="s">
        <v>947</v>
      </c>
      <c r="B2674" s="34" t="s">
        <v>7903</v>
      </c>
      <c r="C2674" s="34" t="s">
        <v>7904</v>
      </c>
      <c r="D2674" s="34" t="s">
        <v>7905</v>
      </c>
      <c r="E2674" s="35">
        <v>564855</v>
      </c>
      <c r="F2674" s="36">
        <v>564855</v>
      </c>
      <c r="G2674" s="37">
        <f t="shared" si="124"/>
        <v>39539.850000000006</v>
      </c>
      <c r="H2674" s="38">
        <f>G2674*(1-'[1]Rapport Lottstift'!$Q$6)</f>
        <v>28788.602876752957</v>
      </c>
      <c r="I2674" s="39">
        <f t="shared" si="125"/>
        <v>28500.716847985426</v>
      </c>
      <c r="J2674" s="40">
        <f t="shared" si="126"/>
        <v>28500</v>
      </c>
      <c r="K2674" s="40">
        <v>28500</v>
      </c>
    </row>
    <row r="2675" spans="1:11" s="40" customFormat="1" x14ac:dyDescent="0.25">
      <c r="A2675" s="34" t="s">
        <v>947</v>
      </c>
      <c r="B2675" s="34" t="s">
        <v>7906</v>
      </c>
      <c r="C2675" s="34" t="s">
        <v>7907</v>
      </c>
      <c r="D2675" s="34" t="s">
        <v>7908</v>
      </c>
      <c r="E2675" s="35">
        <v>563573</v>
      </c>
      <c r="F2675" s="36">
        <v>563573</v>
      </c>
      <c r="G2675" s="37">
        <f t="shared" si="124"/>
        <v>39450.11</v>
      </c>
      <c r="H2675" s="38">
        <f>G2675*(1-'[1]Rapport Lottstift'!$Q$6)</f>
        <v>28723.264004143173</v>
      </c>
      <c r="I2675" s="39">
        <f t="shared" si="125"/>
        <v>28436.031364101742</v>
      </c>
      <c r="J2675" s="40">
        <f t="shared" si="126"/>
        <v>28436</v>
      </c>
      <c r="K2675" s="40">
        <v>28436</v>
      </c>
    </row>
    <row r="2676" spans="1:11" s="40" customFormat="1" x14ac:dyDescent="0.25">
      <c r="A2676" s="34" t="s">
        <v>947</v>
      </c>
      <c r="B2676" s="34" t="s">
        <v>7909</v>
      </c>
      <c r="C2676" s="34" t="s">
        <v>7910</v>
      </c>
      <c r="D2676" s="34" t="s">
        <v>7911</v>
      </c>
      <c r="E2676" s="35">
        <v>563376</v>
      </c>
      <c r="F2676" s="36">
        <v>563376</v>
      </c>
      <c r="G2676" s="37">
        <f t="shared" si="124"/>
        <v>39436.320000000007</v>
      </c>
      <c r="H2676" s="38">
        <f>G2676*(1-'[1]Rapport Lottstift'!$Q$6)</f>
        <v>28713.223631363046</v>
      </c>
      <c r="I2676" s="39">
        <f t="shared" si="125"/>
        <v>28426.091395049414</v>
      </c>
      <c r="J2676" s="40">
        <f t="shared" si="126"/>
        <v>28426</v>
      </c>
      <c r="K2676" s="40">
        <v>28426</v>
      </c>
    </row>
    <row r="2677" spans="1:11" s="40" customFormat="1" x14ac:dyDescent="0.25">
      <c r="A2677" s="34" t="s">
        <v>947</v>
      </c>
      <c r="B2677" s="34" t="s">
        <v>7912</v>
      </c>
      <c r="C2677" s="34" t="s">
        <v>7913</v>
      </c>
      <c r="D2677" s="34" t="s">
        <v>7914</v>
      </c>
      <c r="E2677" s="35">
        <v>562945</v>
      </c>
      <c r="F2677" s="36">
        <v>562945</v>
      </c>
      <c r="G2677" s="37">
        <f t="shared" si="124"/>
        <v>39406.15</v>
      </c>
      <c r="H2677" s="38">
        <f>G2677*(1-'[1]Rapport Lottstift'!$Q$6)</f>
        <v>28691.257130509053</v>
      </c>
      <c r="I2677" s="39">
        <f t="shared" si="125"/>
        <v>28404.344559203961</v>
      </c>
      <c r="J2677" s="40">
        <f t="shared" si="126"/>
        <v>28404</v>
      </c>
      <c r="K2677" s="40">
        <v>28404</v>
      </c>
    </row>
    <row r="2678" spans="1:11" s="40" customFormat="1" x14ac:dyDescent="0.25">
      <c r="A2678" s="34" t="s">
        <v>947</v>
      </c>
      <c r="B2678" s="34" t="s">
        <v>7915</v>
      </c>
      <c r="C2678" s="34" t="s">
        <v>7916</v>
      </c>
      <c r="D2678" s="34" t="s">
        <v>7917</v>
      </c>
      <c r="E2678" s="35">
        <v>562242</v>
      </c>
      <c r="F2678" s="36">
        <v>562242</v>
      </c>
      <c r="G2678" s="37">
        <f t="shared" si="124"/>
        <v>39356.94</v>
      </c>
      <c r="H2678" s="38">
        <f>G2678*(1-'[1]Rapport Lottstift'!$Q$6)</f>
        <v>28655.427779928184</v>
      </c>
      <c r="I2678" s="39">
        <f t="shared" si="125"/>
        <v>28368.873502128903</v>
      </c>
      <c r="J2678" s="40">
        <f t="shared" si="126"/>
        <v>28368</v>
      </c>
      <c r="K2678" s="40">
        <v>28368</v>
      </c>
    </row>
    <row r="2679" spans="1:11" s="40" customFormat="1" x14ac:dyDescent="0.25">
      <c r="A2679" s="34" t="s">
        <v>947</v>
      </c>
      <c r="B2679" s="34" t="s">
        <v>7918</v>
      </c>
      <c r="C2679" s="34" t="s">
        <v>7919</v>
      </c>
      <c r="D2679" s="34" t="s">
        <v>7920</v>
      </c>
      <c r="E2679" s="35">
        <v>561190</v>
      </c>
      <c r="F2679" s="36">
        <v>561190</v>
      </c>
      <c r="G2679" s="37">
        <f t="shared" si="124"/>
        <v>39283.300000000003</v>
      </c>
      <c r="H2679" s="38">
        <f>G2679*(1-'[1]Rapport Lottstift'!$Q$6)</f>
        <v>28601.811169955105</v>
      </c>
      <c r="I2679" s="39">
        <f t="shared" si="125"/>
        <v>28315.793058255553</v>
      </c>
      <c r="J2679" s="40">
        <f t="shared" si="126"/>
        <v>28315</v>
      </c>
      <c r="K2679" s="40">
        <v>28315</v>
      </c>
    </row>
    <row r="2680" spans="1:11" s="40" customFormat="1" x14ac:dyDescent="0.25">
      <c r="A2680" s="34" t="s">
        <v>947</v>
      </c>
      <c r="B2680" s="34" t="s">
        <v>7921</v>
      </c>
      <c r="C2680" s="34" t="s">
        <v>7922</v>
      </c>
      <c r="D2680" s="34" t="s">
        <v>7923</v>
      </c>
      <c r="E2680" s="35">
        <v>561188</v>
      </c>
      <c r="F2680" s="36">
        <v>561188</v>
      </c>
      <c r="G2680" s="37">
        <f t="shared" si="124"/>
        <v>39283.160000000003</v>
      </c>
      <c r="H2680" s="38">
        <f>G2680*(1-'[1]Rapport Lottstift'!$Q$6)</f>
        <v>28601.709237236526</v>
      </c>
      <c r="I2680" s="39">
        <f t="shared" si="125"/>
        <v>28315.692144864159</v>
      </c>
      <c r="J2680" s="40">
        <f t="shared" si="126"/>
        <v>28315</v>
      </c>
      <c r="K2680" s="40">
        <v>28315</v>
      </c>
    </row>
    <row r="2681" spans="1:11" s="40" customFormat="1" x14ac:dyDescent="0.25">
      <c r="A2681" s="34" t="s">
        <v>947</v>
      </c>
      <c r="B2681" s="34" t="s">
        <v>7924</v>
      </c>
      <c r="C2681" s="34" t="s">
        <v>7925</v>
      </c>
      <c r="D2681" s="34" t="s">
        <v>7926</v>
      </c>
      <c r="E2681" s="35">
        <v>560138</v>
      </c>
      <c r="F2681" s="36">
        <v>560138</v>
      </c>
      <c r="G2681" s="37">
        <f t="shared" si="124"/>
        <v>39209.660000000003</v>
      </c>
      <c r="H2681" s="38">
        <f>G2681*(1-'[1]Rapport Lottstift'!$Q$6)</f>
        <v>28548.194559982025</v>
      </c>
      <c r="I2681" s="39">
        <f t="shared" si="125"/>
        <v>28262.712614382202</v>
      </c>
      <c r="J2681" s="40">
        <f t="shared" si="126"/>
        <v>28262</v>
      </c>
      <c r="K2681" s="40">
        <v>28262</v>
      </c>
    </row>
    <row r="2682" spans="1:11" s="40" customFormat="1" x14ac:dyDescent="0.25">
      <c r="A2682" s="34" t="s">
        <v>947</v>
      </c>
      <c r="B2682" s="34" t="s">
        <v>7927</v>
      </c>
      <c r="C2682" s="34" t="s">
        <v>7928</v>
      </c>
      <c r="D2682" s="34" t="s">
        <v>7929</v>
      </c>
      <c r="E2682" s="35">
        <v>560046</v>
      </c>
      <c r="F2682" s="36">
        <v>560046</v>
      </c>
      <c r="G2682" s="37">
        <f t="shared" si="124"/>
        <v>39203.22</v>
      </c>
      <c r="H2682" s="38">
        <f>G2682*(1-'[1]Rapport Lottstift'!$Q$6)</f>
        <v>28543.505654927343</v>
      </c>
      <c r="I2682" s="39">
        <f t="shared" si="125"/>
        <v>28258.070598378068</v>
      </c>
      <c r="J2682" s="40">
        <f t="shared" si="126"/>
        <v>28258</v>
      </c>
      <c r="K2682" s="40">
        <v>28258</v>
      </c>
    </row>
    <row r="2683" spans="1:11" s="40" customFormat="1" x14ac:dyDescent="0.25">
      <c r="A2683" s="34" t="s">
        <v>947</v>
      </c>
      <c r="B2683" s="34" t="s">
        <v>7930</v>
      </c>
      <c r="C2683" s="34" t="s">
        <v>7931</v>
      </c>
      <c r="D2683" s="34" t="s">
        <v>7932</v>
      </c>
      <c r="E2683" s="35">
        <v>559829</v>
      </c>
      <c r="F2683" s="36">
        <v>559829</v>
      </c>
      <c r="G2683" s="37">
        <f t="shared" si="124"/>
        <v>39188.030000000006</v>
      </c>
      <c r="H2683" s="38">
        <f>G2683*(1-'[1]Rapport Lottstift'!$Q$6)</f>
        <v>28532.445954961415</v>
      </c>
      <c r="I2683" s="39">
        <f t="shared" si="125"/>
        <v>28247.1214954118</v>
      </c>
      <c r="J2683" s="40">
        <f t="shared" si="126"/>
        <v>28247</v>
      </c>
      <c r="K2683" s="40">
        <v>28247</v>
      </c>
    </row>
    <row r="2684" spans="1:11" s="40" customFormat="1" x14ac:dyDescent="0.25">
      <c r="A2684" s="34" t="s">
        <v>947</v>
      </c>
      <c r="B2684" s="34" t="s">
        <v>7933</v>
      </c>
      <c r="C2684" s="34" t="s">
        <v>7934</v>
      </c>
      <c r="D2684" s="34" t="s">
        <v>7935</v>
      </c>
      <c r="E2684" s="35">
        <v>35887</v>
      </c>
      <c r="F2684" s="36">
        <v>35887</v>
      </c>
      <c r="G2684" s="37">
        <f t="shared" si="124"/>
        <v>2512.09</v>
      </c>
      <c r="H2684" s="38">
        <f>G2684*(1-'[1]Rapport Lottstift'!$Q$6)</f>
        <v>1829.0297358402302</v>
      </c>
      <c r="I2684" s="39">
        <f t="shared" si="125"/>
        <v>1810.7394384818278</v>
      </c>
      <c r="J2684" s="40">
        <f t="shared" si="126"/>
        <v>1810</v>
      </c>
      <c r="K2684" s="40">
        <v>1810</v>
      </c>
    </row>
    <row r="2685" spans="1:11" s="40" customFormat="1" x14ac:dyDescent="0.25">
      <c r="A2685" s="34" t="s">
        <v>947</v>
      </c>
      <c r="B2685" s="34" t="s">
        <v>7936</v>
      </c>
      <c r="C2685" s="34" t="s">
        <v>7937</v>
      </c>
      <c r="D2685" s="34" t="s">
        <v>7938</v>
      </c>
      <c r="E2685" s="35">
        <v>559090</v>
      </c>
      <c r="F2685" s="36">
        <v>559090</v>
      </c>
      <c r="G2685" s="37">
        <f t="shared" si="124"/>
        <v>39136.300000000003</v>
      </c>
      <c r="H2685" s="38">
        <f>G2685*(1-'[1]Rapport Lottstift'!$Q$6)</f>
        <v>28494.781815446102</v>
      </c>
      <c r="I2685" s="39">
        <f t="shared" si="125"/>
        <v>28209.83399729164</v>
      </c>
      <c r="J2685" s="40">
        <f t="shared" si="126"/>
        <v>28209</v>
      </c>
      <c r="K2685" s="40">
        <v>28209</v>
      </c>
    </row>
    <row r="2686" spans="1:11" s="40" customFormat="1" x14ac:dyDescent="0.25">
      <c r="A2686" s="34" t="s">
        <v>947</v>
      </c>
      <c r="B2686" s="34" t="s">
        <v>7939</v>
      </c>
      <c r="C2686" s="34" t="s">
        <v>7940</v>
      </c>
      <c r="D2686" s="34" t="s">
        <v>7941</v>
      </c>
      <c r="E2686" s="35">
        <v>558761</v>
      </c>
      <c r="F2686" s="36">
        <v>558761</v>
      </c>
      <c r="G2686" s="37">
        <f t="shared" si="124"/>
        <v>39113.270000000004</v>
      </c>
      <c r="H2686" s="38">
        <f>G2686*(1-'[1]Rapport Lottstift'!$Q$6)</f>
        <v>28478.013883239695</v>
      </c>
      <c r="I2686" s="39">
        <f t="shared" si="125"/>
        <v>28193.233744407298</v>
      </c>
      <c r="J2686" s="40">
        <f t="shared" si="126"/>
        <v>28193</v>
      </c>
      <c r="K2686" s="40">
        <v>28193</v>
      </c>
    </row>
    <row r="2687" spans="1:11" s="40" customFormat="1" x14ac:dyDescent="0.25">
      <c r="A2687" s="34" t="s">
        <v>947</v>
      </c>
      <c r="B2687" s="34" t="s">
        <v>7942</v>
      </c>
      <c r="C2687" s="34" t="s">
        <v>7943</v>
      </c>
      <c r="D2687" s="34" t="s">
        <v>7944</v>
      </c>
      <c r="E2687" s="35">
        <v>558402</v>
      </c>
      <c r="F2687" s="36">
        <v>558402</v>
      </c>
      <c r="G2687" s="37">
        <f t="shared" si="124"/>
        <v>39088.140000000007</v>
      </c>
      <c r="H2687" s="38">
        <f>G2687*(1-'[1]Rapport Lottstift'!$Q$6)</f>
        <v>28459.716960254587</v>
      </c>
      <c r="I2687" s="39">
        <f t="shared" si="125"/>
        <v>28175.119790652043</v>
      </c>
      <c r="J2687" s="40">
        <f t="shared" si="126"/>
        <v>28175</v>
      </c>
      <c r="K2687" s="40">
        <v>28175</v>
      </c>
    </row>
    <row r="2688" spans="1:11" s="40" customFormat="1" x14ac:dyDescent="0.25">
      <c r="A2688" s="34" t="s">
        <v>947</v>
      </c>
      <c r="B2688" s="34" t="s">
        <v>7945</v>
      </c>
      <c r="C2688" s="34" t="s">
        <v>7946</v>
      </c>
      <c r="D2688" s="34" t="s">
        <v>7947</v>
      </c>
      <c r="E2688" s="35">
        <v>558234</v>
      </c>
      <c r="F2688" s="36">
        <v>558234</v>
      </c>
      <c r="G2688" s="37">
        <f t="shared" si="124"/>
        <v>39076.380000000005</v>
      </c>
      <c r="H2688" s="38">
        <f>G2688*(1-'[1]Rapport Lottstift'!$Q$6)</f>
        <v>28451.154611893864</v>
      </c>
      <c r="I2688" s="39">
        <f t="shared" si="125"/>
        <v>28166.643065774926</v>
      </c>
      <c r="J2688" s="40">
        <f t="shared" si="126"/>
        <v>28166</v>
      </c>
      <c r="K2688" s="40">
        <v>28166</v>
      </c>
    </row>
    <row r="2689" spans="1:11" s="40" customFormat="1" x14ac:dyDescent="0.25">
      <c r="A2689" s="34" t="s">
        <v>947</v>
      </c>
      <c r="B2689" s="34" t="s">
        <v>7948</v>
      </c>
      <c r="C2689" s="34" t="s">
        <v>7949</v>
      </c>
      <c r="D2689" s="34" t="s">
        <v>7950</v>
      </c>
      <c r="E2689" s="35">
        <v>557519</v>
      </c>
      <c r="F2689" s="36">
        <v>557519</v>
      </c>
      <c r="G2689" s="37">
        <f t="shared" si="124"/>
        <v>39026.33</v>
      </c>
      <c r="H2689" s="38">
        <f>G2689*(1-'[1]Rapport Lottstift'!$Q$6)</f>
        <v>28414.713665001513</v>
      </c>
      <c r="I2689" s="39">
        <f t="shared" si="125"/>
        <v>28130.566528351497</v>
      </c>
      <c r="J2689" s="40">
        <f t="shared" si="126"/>
        <v>28130</v>
      </c>
      <c r="K2689" s="40">
        <v>28130</v>
      </c>
    </row>
    <row r="2690" spans="1:11" s="40" customFormat="1" x14ac:dyDescent="0.25">
      <c r="A2690" s="34" t="s">
        <v>947</v>
      </c>
      <c r="B2690" s="34" t="s">
        <v>7951</v>
      </c>
      <c r="C2690" s="34" t="s">
        <v>7952</v>
      </c>
      <c r="D2690" s="34" t="s">
        <v>7953</v>
      </c>
      <c r="E2690" s="35">
        <v>556623</v>
      </c>
      <c r="F2690" s="36">
        <v>556623</v>
      </c>
      <c r="G2690" s="37">
        <f t="shared" si="124"/>
        <v>38963.61</v>
      </c>
      <c r="H2690" s="38">
        <f>G2690*(1-'[1]Rapport Lottstift'!$Q$6)</f>
        <v>28369.047807077673</v>
      </c>
      <c r="I2690" s="39">
        <f t="shared" si="125"/>
        <v>28085.357329006896</v>
      </c>
      <c r="J2690" s="40">
        <f t="shared" si="126"/>
        <v>28085</v>
      </c>
      <c r="K2690" s="40">
        <v>28085</v>
      </c>
    </row>
    <row r="2691" spans="1:11" s="40" customFormat="1" x14ac:dyDescent="0.25">
      <c r="A2691" s="34" t="s">
        <v>947</v>
      </c>
      <c r="B2691" s="34" t="s">
        <v>7954</v>
      </c>
      <c r="C2691" s="34" t="s">
        <v>7955</v>
      </c>
      <c r="D2691" s="34" t="s">
        <v>7956</v>
      </c>
      <c r="E2691" s="35">
        <v>555429</v>
      </c>
      <c r="F2691" s="36">
        <v>555429</v>
      </c>
      <c r="G2691" s="37">
        <f t="shared" si="124"/>
        <v>38880.030000000006</v>
      </c>
      <c r="H2691" s="38">
        <f>G2691*(1-'[1]Rapport Lottstift'!$Q$6)</f>
        <v>28308.193974085418</v>
      </c>
      <c r="I2691" s="39">
        <f t="shared" si="125"/>
        <v>28025.112034344562</v>
      </c>
      <c r="J2691" s="40">
        <f t="shared" si="126"/>
        <v>28025</v>
      </c>
      <c r="K2691" s="40">
        <v>28025</v>
      </c>
    </row>
    <row r="2692" spans="1:11" s="40" customFormat="1" x14ac:dyDescent="0.25">
      <c r="A2692" s="34" t="s">
        <v>947</v>
      </c>
      <c r="B2692" s="34" t="s">
        <v>7957</v>
      </c>
      <c r="C2692" s="34" t="s">
        <v>7958</v>
      </c>
      <c r="D2692" s="34" t="s">
        <v>7959</v>
      </c>
      <c r="E2692" s="35">
        <v>553956</v>
      </c>
      <c r="F2692" s="36">
        <v>553956</v>
      </c>
      <c r="G2692" s="37">
        <f t="shared" si="124"/>
        <v>38776.920000000006</v>
      </c>
      <c r="H2692" s="38">
        <f>G2692*(1-'[1]Rapport Lottstift'!$Q$6)</f>
        <v>28233.120526851246</v>
      </c>
      <c r="I2692" s="39">
        <f t="shared" si="125"/>
        <v>27950.789321582732</v>
      </c>
      <c r="J2692" s="40">
        <f t="shared" si="126"/>
        <v>27950</v>
      </c>
      <c r="K2692" s="40">
        <v>27950</v>
      </c>
    </row>
    <row r="2693" spans="1:11" s="40" customFormat="1" x14ac:dyDescent="0.25">
      <c r="A2693" s="34" t="s">
        <v>947</v>
      </c>
      <c r="B2693" s="34" t="s">
        <v>7960</v>
      </c>
      <c r="C2693" s="34" t="s">
        <v>7961</v>
      </c>
      <c r="D2693" s="34" t="s">
        <v>7962</v>
      </c>
      <c r="E2693" s="35">
        <v>553949</v>
      </c>
      <c r="F2693" s="36">
        <v>553949</v>
      </c>
      <c r="G2693" s="37">
        <f t="shared" si="124"/>
        <v>38776.43</v>
      </c>
      <c r="H2693" s="38">
        <f>G2693*(1-'[1]Rapport Lottstift'!$Q$6)</f>
        <v>28232.763762336213</v>
      </c>
      <c r="I2693" s="39">
        <f t="shared" si="125"/>
        <v>27950.436124712851</v>
      </c>
      <c r="J2693" s="40">
        <f t="shared" si="126"/>
        <v>27950</v>
      </c>
      <c r="K2693" s="40">
        <v>27950</v>
      </c>
    </row>
    <row r="2694" spans="1:11" s="40" customFormat="1" x14ac:dyDescent="0.25">
      <c r="A2694" s="34" t="s">
        <v>947</v>
      </c>
      <c r="B2694" s="34" t="s">
        <v>7963</v>
      </c>
      <c r="C2694" s="34" t="s">
        <v>7964</v>
      </c>
      <c r="D2694" s="34" t="s">
        <v>7965</v>
      </c>
      <c r="E2694" s="35">
        <v>553601</v>
      </c>
      <c r="F2694" s="36">
        <v>553601</v>
      </c>
      <c r="G2694" s="37">
        <f t="shared" ref="G2694:G2757" si="127">F2694*0.07</f>
        <v>38752.070000000007</v>
      </c>
      <c r="H2694" s="38">
        <f>G2694*(1-'[1]Rapport Lottstift'!$Q$6)</f>
        <v>28215.027469303295</v>
      </c>
      <c r="I2694" s="39">
        <f t="shared" ref="I2694:I2757" si="128">H2694*0.99</f>
        <v>27932.877194610261</v>
      </c>
      <c r="J2694" s="40">
        <f t="shared" ref="J2694:J2757" si="129">INT(I2694)</f>
        <v>27932</v>
      </c>
      <c r="K2694" s="40">
        <v>27932</v>
      </c>
    </row>
    <row r="2695" spans="1:11" s="40" customFormat="1" x14ac:dyDescent="0.25">
      <c r="A2695" s="34" t="s">
        <v>947</v>
      </c>
      <c r="B2695" s="34" t="s">
        <v>7966</v>
      </c>
      <c r="C2695" s="34" t="s">
        <v>7967</v>
      </c>
      <c r="D2695" s="34" t="s">
        <v>7968</v>
      </c>
      <c r="E2695" s="35">
        <v>553386</v>
      </c>
      <c r="F2695" s="36">
        <v>553386</v>
      </c>
      <c r="G2695" s="37">
        <f t="shared" si="127"/>
        <v>38737.020000000004</v>
      </c>
      <c r="H2695" s="38">
        <f>G2695*(1-'[1]Rapport Lottstift'!$Q$6)</f>
        <v>28204.069702055946</v>
      </c>
      <c r="I2695" s="39">
        <f t="shared" si="128"/>
        <v>27922.029005035387</v>
      </c>
      <c r="J2695" s="40">
        <f t="shared" si="129"/>
        <v>27922</v>
      </c>
      <c r="K2695" s="40">
        <v>27922</v>
      </c>
    </row>
    <row r="2696" spans="1:11" s="40" customFormat="1" x14ac:dyDescent="0.25">
      <c r="A2696" s="34" t="s">
        <v>947</v>
      </c>
      <c r="B2696" s="34" t="s">
        <v>7969</v>
      </c>
      <c r="C2696" s="34" t="s">
        <v>7970</v>
      </c>
      <c r="D2696" s="34" t="s">
        <v>7971</v>
      </c>
      <c r="E2696" s="35">
        <v>552966</v>
      </c>
      <c r="F2696" s="36">
        <v>552966</v>
      </c>
      <c r="G2696" s="37">
        <f t="shared" si="127"/>
        <v>38707.620000000003</v>
      </c>
      <c r="H2696" s="38">
        <f>G2696*(1-'[1]Rapport Lottstift'!$Q$6)</f>
        <v>28182.663831154143</v>
      </c>
      <c r="I2696" s="39">
        <f t="shared" si="128"/>
        <v>27900.837192842602</v>
      </c>
      <c r="J2696" s="40">
        <f t="shared" si="129"/>
        <v>27900</v>
      </c>
      <c r="K2696" s="40">
        <v>27900</v>
      </c>
    </row>
    <row r="2697" spans="1:11" s="40" customFormat="1" x14ac:dyDescent="0.25">
      <c r="A2697" s="34" t="s">
        <v>947</v>
      </c>
      <c r="B2697" s="34" t="s">
        <v>7972</v>
      </c>
      <c r="C2697" s="34" t="s">
        <v>7973</v>
      </c>
      <c r="D2697" s="34" t="s">
        <v>7974</v>
      </c>
      <c r="E2697" s="35">
        <v>552959</v>
      </c>
      <c r="F2697" s="36">
        <v>552959</v>
      </c>
      <c r="G2697" s="37">
        <f t="shared" si="127"/>
        <v>38707.130000000005</v>
      </c>
      <c r="H2697" s="38">
        <f>G2697*(1-'[1]Rapport Lottstift'!$Q$6)</f>
        <v>28182.307066639114</v>
      </c>
      <c r="I2697" s="39">
        <f t="shared" si="128"/>
        <v>27900.483995972721</v>
      </c>
      <c r="J2697" s="40">
        <f t="shared" si="129"/>
        <v>27900</v>
      </c>
      <c r="K2697" s="40">
        <v>27900</v>
      </c>
    </row>
    <row r="2698" spans="1:11" s="40" customFormat="1" x14ac:dyDescent="0.25">
      <c r="A2698" s="34" t="s">
        <v>947</v>
      </c>
      <c r="B2698" s="34" t="s">
        <v>7975</v>
      </c>
      <c r="C2698" s="34" t="s">
        <v>7976</v>
      </c>
      <c r="D2698" s="34" t="s">
        <v>7977</v>
      </c>
      <c r="E2698" s="35">
        <v>552554</v>
      </c>
      <c r="F2698" s="36">
        <v>552554</v>
      </c>
      <c r="G2698" s="37">
        <f t="shared" si="127"/>
        <v>38678.780000000006</v>
      </c>
      <c r="H2698" s="38">
        <f>G2698*(1-'[1]Rapport Lottstift'!$Q$6)</f>
        <v>28161.665691126665</v>
      </c>
      <c r="I2698" s="39">
        <f t="shared" si="128"/>
        <v>27880.049034215397</v>
      </c>
      <c r="J2698" s="40">
        <f t="shared" si="129"/>
        <v>27880</v>
      </c>
      <c r="K2698" s="40">
        <v>27880</v>
      </c>
    </row>
    <row r="2699" spans="1:11" s="40" customFormat="1" x14ac:dyDescent="0.25">
      <c r="A2699" s="34" t="s">
        <v>947</v>
      </c>
      <c r="B2699" s="34" t="s">
        <v>7978</v>
      </c>
      <c r="C2699" s="34" t="s">
        <v>7979</v>
      </c>
      <c r="D2699" s="34" t="s">
        <v>7980</v>
      </c>
      <c r="E2699" s="35">
        <v>552099</v>
      </c>
      <c r="F2699" s="36">
        <v>552099</v>
      </c>
      <c r="G2699" s="37">
        <f t="shared" si="127"/>
        <v>38646.93</v>
      </c>
      <c r="H2699" s="38">
        <f>G2699*(1-'[1]Rapport Lottstift'!$Q$6)</f>
        <v>28138.475997649712</v>
      </c>
      <c r="I2699" s="39">
        <f t="shared" si="128"/>
        <v>27857.091237673216</v>
      </c>
      <c r="J2699" s="40">
        <f t="shared" si="129"/>
        <v>27857</v>
      </c>
      <c r="K2699" s="40">
        <v>27857</v>
      </c>
    </row>
    <row r="2700" spans="1:11" s="40" customFormat="1" x14ac:dyDescent="0.25">
      <c r="A2700" s="34" t="s">
        <v>947</v>
      </c>
      <c r="B2700" s="34" t="s">
        <v>7981</v>
      </c>
      <c r="C2700" s="34" t="s">
        <v>7982</v>
      </c>
      <c r="D2700" s="34" t="s">
        <v>7983</v>
      </c>
      <c r="E2700" s="35">
        <v>551890</v>
      </c>
      <c r="F2700" s="36">
        <v>551890</v>
      </c>
      <c r="G2700" s="37">
        <f t="shared" si="127"/>
        <v>38632.300000000003</v>
      </c>
      <c r="H2700" s="38">
        <f>G2700*(1-'[1]Rapport Lottstift'!$Q$6)</f>
        <v>28127.824028558105</v>
      </c>
      <c r="I2700" s="39">
        <f t="shared" si="128"/>
        <v>27846.545788272524</v>
      </c>
      <c r="J2700" s="40">
        <f t="shared" si="129"/>
        <v>27846</v>
      </c>
      <c r="K2700" s="40">
        <v>27846</v>
      </c>
    </row>
    <row r="2701" spans="1:11" s="40" customFormat="1" x14ac:dyDescent="0.25">
      <c r="A2701" s="34" t="s">
        <v>947</v>
      </c>
      <c r="B2701" s="34" t="s">
        <v>7984</v>
      </c>
      <c r="C2701" s="34" t="s">
        <v>7985</v>
      </c>
      <c r="D2701" s="34" t="s">
        <v>7986</v>
      </c>
      <c r="E2701" s="35">
        <v>551677</v>
      </c>
      <c r="F2701" s="36">
        <v>551677</v>
      </c>
      <c r="G2701" s="37">
        <f t="shared" si="127"/>
        <v>38617.390000000007</v>
      </c>
      <c r="H2701" s="38">
        <f>G2701*(1-'[1]Rapport Lottstift'!$Q$6)</f>
        <v>28116.968194029338</v>
      </c>
      <c r="I2701" s="39">
        <f t="shared" si="128"/>
        <v>27835.798512089044</v>
      </c>
      <c r="J2701" s="40">
        <f t="shared" si="129"/>
        <v>27835</v>
      </c>
      <c r="K2701" s="40">
        <v>27835</v>
      </c>
    </row>
    <row r="2702" spans="1:11" s="40" customFormat="1" x14ac:dyDescent="0.25">
      <c r="A2702" s="34" t="s">
        <v>947</v>
      </c>
      <c r="B2702" s="34" t="s">
        <v>7987</v>
      </c>
      <c r="C2702" s="34" t="s">
        <v>7988</v>
      </c>
      <c r="D2702" s="34" t="s">
        <v>7989</v>
      </c>
      <c r="E2702" s="35">
        <v>551564</v>
      </c>
      <c r="F2702" s="36">
        <v>551564</v>
      </c>
      <c r="G2702" s="37">
        <f t="shared" si="127"/>
        <v>38609.480000000003</v>
      </c>
      <c r="H2702" s="38">
        <f>G2702*(1-'[1]Rapport Lottstift'!$Q$6)</f>
        <v>28111.208995429562</v>
      </c>
      <c r="I2702" s="39">
        <f t="shared" si="128"/>
        <v>27830.096905475268</v>
      </c>
      <c r="J2702" s="40">
        <f t="shared" si="129"/>
        <v>27830</v>
      </c>
      <c r="K2702" s="40">
        <v>27830</v>
      </c>
    </row>
    <row r="2703" spans="1:11" s="40" customFormat="1" x14ac:dyDescent="0.25">
      <c r="A2703" s="34" t="s">
        <v>947</v>
      </c>
      <c r="B2703" s="34" t="s">
        <v>7990</v>
      </c>
      <c r="C2703" s="34" t="s">
        <v>7991</v>
      </c>
      <c r="D2703" s="34" t="s">
        <v>7992</v>
      </c>
      <c r="E2703" s="35">
        <v>551118</v>
      </c>
      <c r="F2703" s="36">
        <v>551118</v>
      </c>
      <c r="G2703" s="37">
        <f t="shared" si="127"/>
        <v>38578.26</v>
      </c>
      <c r="H2703" s="38">
        <f>G2703*(1-'[1]Rapport Lottstift'!$Q$6)</f>
        <v>28088.477999186223</v>
      </c>
      <c r="I2703" s="39">
        <f t="shared" si="128"/>
        <v>27807.593219194361</v>
      </c>
      <c r="J2703" s="40">
        <f t="shared" si="129"/>
        <v>27807</v>
      </c>
      <c r="K2703" s="40">
        <v>27807</v>
      </c>
    </row>
    <row r="2704" spans="1:11" s="40" customFormat="1" x14ac:dyDescent="0.25">
      <c r="A2704" s="34" t="s">
        <v>947</v>
      </c>
      <c r="B2704" s="34" t="s">
        <v>7993</v>
      </c>
      <c r="C2704" s="34" t="s">
        <v>7994</v>
      </c>
      <c r="D2704" s="34" t="s">
        <v>7995</v>
      </c>
      <c r="E2704" s="35">
        <v>550994</v>
      </c>
      <c r="F2704" s="36">
        <v>550994</v>
      </c>
      <c r="G2704" s="37">
        <f t="shared" si="127"/>
        <v>38569.58</v>
      </c>
      <c r="H2704" s="38">
        <f>G2704*(1-'[1]Rapport Lottstift'!$Q$6)</f>
        <v>28082.158170634262</v>
      </c>
      <c r="I2704" s="39">
        <f t="shared" si="128"/>
        <v>27801.336588927919</v>
      </c>
      <c r="J2704" s="40">
        <f t="shared" si="129"/>
        <v>27801</v>
      </c>
      <c r="K2704" s="40">
        <v>27801</v>
      </c>
    </row>
    <row r="2705" spans="1:11" s="40" customFormat="1" x14ac:dyDescent="0.25">
      <c r="A2705" s="34" t="s">
        <v>947</v>
      </c>
      <c r="B2705" s="34" t="s">
        <v>7996</v>
      </c>
      <c r="C2705" s="34" t="s">
        <v>7997</v>
      </c>
      <c r="D2705" s="34" t="s">
        <v>7998</v>
      </c>
      <c r="E2705" s="35">
        <v>550439</v>
      </c>
      <c r="F2705" s="36">
        <v>550439</v>
      </c>
      <c r="G2705" s="37">
        <f t="shared" si="127"/>
        <v>38530.730000000003</v>
      </c>
      <c r="H2705" s="38">
        <f>G2705*(1-'[1]Rapport Lottstift'!$Q$6)</f>
        <v>28053.871841228312</v>
      </c>
      <c r="I2705" s="39">
        <f t="shared" si="128"/>
        <v>27773.333122816028</v>
      </c>
      <c r="J2705" s="40">
        <f t="shared" si="129"/>
        <v>27773</v>
      </c>
      <c r="K2705" s="40">
        <v>27773</v>
      </c>
    </row>
    <row r="2706" spans="1:11" s="40" customFormat="1" x14ac:dyDescent="0.25">
      <c r="A2706" s="34" t="s">
        <v>947</v>
      </c>
      <c r="B2706" s="34" t="s">
        <v>7999</v>
      </c>
      <c r="C2706" s="34" t="s">
        <v>8000</v>
      </c>
      <c r="D2706" s="34" t="s">
        <v>8001</v>
      </c>
      <c r="E2706" s="35">
        <v>549301</v>
      </c>
      <c r="F2706" s="36">
        <v>549301</v>
      </c>
      <c r="G2706" s="37">
        <f t="shared" si="127"/>
        <v>38451.070000000007</v>
      </c>
      <c r="H2706" s="38">
        <f>G2706*(1-'[1]Rapport Lottstift'!$Q$6)</f>
        <v>27995.872124356298</v>
      </c>
      <c r="I2706" s="39">
        <f t="shared" si="128"/>
        <v>27715.913403112736</v>
      </c>
      <c r="J2706" s="40">
        <f t="shared" si="129"/>
        <v>27715</v>
      </c>
      <c r="K2706" s="40">
        <v>27715</v>
      </c>
    </row>
    <row r="2707" spans="1:11" s="40" customFormat="1" x14ac:dyDescent="0.25">
      <c r="A2707" s="34" t="s">
        <v>947</v>
      </c>
      <c r="B2707" s="34" t="s">
        <v>8002</v>
      </c>
      <c r="C2707" s="34" t="s">
        <v>8003</v>
      </c>
      <c r="D2707" s="34" t="s">
        <v>8004</v>
      </c>
      <c r="E2707" s="35">
        <v>548813</v>
      </c>
      <c r="F2707" s="36">
        <v>548813</v>
      </c>
      <c r="G2707" s="37">
        <f t="shared" si="127"/>
        <v>38416.910000000003</v>
      </c>
      <c r="H2707" s="38">
        <f>G2707*(1-'[1]Rapport Lottstift'!$Q$6)</f>
        <v>27971.000541022775</v>
      </c>
      <c r="I2707" s="39">
        <f t="shared" si="128"/>
        <v>27691.290535612548</v>
      </c>
      <c r="J2707" s="40">
        <f t="shared" si="129"/>
        <v>27691</v>
      </c>
      <c r="K2707" s="40">
        <v>27691</v>
      </c>
    </row>
    <row r="2708" spans="1:11" s="40" customFormat="1" x14ac:dyDescent="0.25">
      <c r="A2708" s="34" t="s">
        <v>947</v>
      </c>
      <c r="B2708" s="34" t="s">
        <v>8005</v>
      </c>
      <c r="C2708" s="34" t="s">
        <v>8006</v>
      </c>
      <c r="D2708" s="34" t="s">
        <v>8007</v>
      </c>
      <c r="E2708" s="35">
        <v>548167</v>
      </c>
      <c r="F2708" s="36">
        <v>548167</v>
      </c>
      <c r="G2708" s="37">
        <f t="shared" si="127"/>
        <v>38371.69</v>
      </c>
      <c r="H2708" s="38">
        <f>G2708*(1-'[1]Rapport Lottstift'!$Q$6)</f>
        <v>27938.076272921433</v>
      </c>
      <c r="I2708" s="39">
        <f t="shared" si="128"/>
        <v>27658.695510192218</v>
      </c>
      <c r="J2708" s="40">
        <f t="shared" si="129"/>
        <v>27658</v>
      </c>
      <c r="K2708" s="40">
        <v>27658</v>
      </c>
    </row>
    <row r="2709" spans="1:11" s="40" customFormat="1" x14ac:dyDescent="0.25">
      <c r="A2709" s="34" t="s">
        <v>947</v>
      </c>
      <c r="B2709" s="34" t="s">
        <v>8008</v>
      </c>
      <c r="C2709" s="34" t="s">
        <v>8009</v>
      </c>
      <c r="D2709" s="34" t="s">
        <v>8010</v>
      </c>
      <c r="E2709" s="35">
        <v>548036</v>
      </c>
      <c r="F2709" s="36">
        <v>548036</v>
      </c>
      <c r="G2709" s="37">
        <f t="shared" si="127"/>
        <v>38362.520000000004</v>
      </c>
      <c r="H2709" s="38">
        <f>G2709*(1-'[1]Rapport Lottstift'!$Q$6)</f>
        <v>27931.399679854443</v>
      </c>
      <c r="I2709" s="39">
        <f t="shared" si="128"/>
        <v>27652.085683055899</v>
      </c>
      <c r="J2709" s="40">
        <f t="shared" si="129"/>
        <v>27652</v>
      </c>
      <c r="K2709" s="40">
        <v>27652</v>
      </c>
    </row>
    <row r="2710" spans="1:11" s="40" customFormat="1" x14ac:dyDescent="0.25">
      <c r="A2710" s="34" t="s">
        <v>947</v>
      </c>
      <c r="B2710" s="34" t="s">
        <v>8011</v>
      </c>
      <c r="C2710" s="34" t="s">
        <v>8012</v>
      </c>
      <c r="D2710" s="34" t="s">
        <v>8013</v>
      </c>
      <c r="E2710" s="35">
        <v>547993</v>
      </c>
      <c r="F2710" s="36">
        <v>547993</v>
      </c>
      <c r="G2710" s="37">
        <f t="shared" si="127"/>
        <v>38359.51</v>
      </c>
      <c r="H2710" s="38">
        <f>G2710*(1-'[1]Rapport Lottstift'!$Q$6)</f>
        <v>27929.208126404974</v>
      </c>
      <c r="I2710" s="39">
        <f t="shared" si="128"/>
        <v>27649.916045140923</v>
      </c>
      <c r="J2710" s="40">
        <f t="shared" si="129"/>
        <v>27649</v>
      </c>
      <c r="K2710" s="40">
        <v>27649</v>
      </c>
    </row>
    <row r="2711" spans="1:11" s="40" customFormat="1" x14ac:dyDescent="0.25">
      <c r="A2711" s="34" t="s">
        <v>947</v>
      </c>
      <c r="B2711" s="34" t="s">
        <v>8014</v>
      </c>
      <c r="C2711" s="34" t="s">
        <v>8015</v>
      </c>
      <c r="D2711" s="34" t="s">
        <v>8016</v>
      </c>
      <c r="E2711" s="35">
        <v>547463</v>
      </c>
      <c r="F2711" s="36">
        <v>547463</v>
      </c>
      <c r="G2711" s="37">
        <f t="shared" si="127"/>
        <v>38322.410000000003</v>
      </c>
      <c r="H2711" s="38">
        <f>G2711*(1-'[1]Rapport Lottstift'!$Q$6)</f>
        <v>27902.195955981275</v>
      </c>
      <c r="I2711" s="39">
        <f t="shared" si="128"/>
        <v>27623.173996421461</v>
      </c>
      <c r="J2711" s="40">
        <f t="shared" si="129"/>
        <v>27623</v>
      </c>
      <c r="K2711" s="40">
        <v>27623</v>
      </c>
    </row>
    <row r="2712" spans="1:11" s="40" customFormat="1" x14ac:dyDescent="0.25">
      <c r="A2712" s="34" t="s">
        <v>947</v>
      </c>
      <c r="B2712" s="34" t="s">
        <v>8017</v>
      </c>
      <c r="C2712" s="34" t="s">
        <v>8018</v>
      </c>
      <c r="D2712" s="34" t="s">
        <v>8019</v>
      </c>
      <c r="E2712" s="35">
        <v>545830</v>
      </c>
      <c r="F2712" s="36">
        <v>545830</v>
      </c>
      <c r="G2712" s="37">
        <f t="shared" si="127"/>
        <v>38208.100000000006</v>
      </c>
      <c r="H2712" s="38">
        <f>G2712*(1-'[1]Rapport Lottstift'!$Q$6)</f>
        <v>27818.967891260705</v>
      </c>
      <c r="I2712" s="39">
        <f t="shared" si="128"/>
        <v>27540.778212348097</v>
      </c>
      <c r="J2712" s="40">
        <f t="shared" si="129"/>
        <v>27540</v>
      </c>
      <c r="K2712" s="40">
        <v>27540</v>
      </c>
    </row>
    <row r="2713" spans="1:11" s="40" customFormat="1" x14ac:dyDescent="0.25">
      <c r="A2713" s="34" t="s">
        <v>947</v>
      </c>
      <c r="B2713" s="34" t="s">
        <v>8020</v>
      </c>
      <c r="C2713" s="34" t="s">
        <v>8021</v>
      </c>
      <c r="D2713" s="34" t="s">
        <v>8022</v>
      </c>
      <c r="E2713" s="35">
        <v>545815</v>
      </c>
      <c r="F2713" s="36">
        <v>545815</v>
      </c>
      <c r="G2713" s="37">
        <f t="shared" si="127"/>
        <v>38207.050000000003</v>
      </c>
      <c r="H2713" s="38">
        <f>G2713*(1-'[1]Rapport Lottstift'!$Q$6)</f>
        <v>27818.203395871355</v>
      </c>
      <c r="I2713" s="39">
        <f t="shared" si="128"/>
        <v>27540.021361912641</v>
      </c>
      <c r="J2713" s="40">
        <f t="shared" si="129"/>
        <v>27540</v>
      </c>
      <c r="K2713" s="40">
        <v>27540</v>
      </c>
    </row>
    <row r="2714" spans="1:11" s="40" customFormat="1" x14ac:dyDescent="0.25">
      <c r="A2714" s="34" t="s">
        <v>947</v>
      </c>
      <c r="B2714" s="34" t="s">
        <v>8023</v>
      </c>
      <c r="C2714" s="34" t="s">
        <v>8024</v>
      </c>
      <c r="D2714" s="34" t="s">
        <v>8025</v>
      </c>
      <c r="E2714" s="35">
        <v>544685</v>
      </c>
      <c r="F2714" s="36">
        <v>544685</v>
      </c>
      <c r="G2714" s="37">
        <f t="shared" si="127"/>
        <v>38127.950000000004</v>
      </c>
      <c r="H2714" s="38">
        <f>G2714*(1-'[1]Rapport Lottstift'!$Q$6)</f>
        <v>27760.611409873654</v>
      </c>
      <c r="I2714" s="39">
        <f t="shared" si="128"/>
        <v>27483.005295774918</v>
      </c>
      <c r="J2714" s="40">
        <f t="shared" si="129"/>
        <v>27483</v>
      </c>
      <c r="K2714" s="40">
        <v>27483</v>
      </c>
    </row>
    <row r="2715" spans="1:11" s="40" customFormat="1" x14ac:dyDescent="0.25">
      <c r="A2715" s="34" t="s">
        <v>947</v>
      </c>
      <c r="B2715" s="34" t="s">
        <v>8026</v>
      </c>
      <c r="C2715" s="34" t="s">
        <v>8027</v>
      </c>
      <c r="D2715" s="34" t="s">
        <v>8028</v>
      </c>
      <c r="E2715" s="35">
        <v>543952</v>
      </c>
      <c r="F2715" s="36">
        <v>543952</v>
      </c>
      <c r="G2715" s="37">
        <f t="shared" si="127"/>
        <v>38076.640000000007</v>
      </c>
      <c r="H2715" s="38">
        <f>G2715*(1-'[1]Rapport Lottstift'!$Q$6)</f>
        <v>27723.253068514088</v>
      </c>
      <c r="I2715" s="39">
        <f t="shared" si="128"/>
        <v>27446.020537828947</v>
      </c>
      <c r="J2715" s="40">
        <f t="shared" si="129"/>
        <v>27446</v>
      </c>
      <c r="K2715" s="40">
        <v>27446</v>
      </c>
    </row>
    <row r="2716" spans="1:11" s="40" customFormat="1" x14ac:dyDescent="0.25">
      <c r="A2716" s="34" t="s">
        <v>947</v>
      </c>
      <c r="B2716" s="34" t="s">
        <v>8029</v>
      </c>
      <c r="C2716" s="34" t="s">
        <v>8030</v>
      </c>
      <c r="D2716" s="34" t="s">
        <v>8031</v>
      </c>
      <c r="E2716" s="35">
        <v>594989</v>
      </c>
      <c r="F2716" s="35">
        <v>594989</v>
      </c>
      <c r="G2716" s="37">
        <f t="shared" si="127"/>
        <v>41649.230000000003</v>
      </c>
      <c r="H2716" s="38">
        <f>G2716*(1-'[1]Rapport Lottstift'!$Q$6)</f>
        <v>30324.423147597816</v>
      </c>
      <c r="I2716" s="39">
        <f t="shared" si="128"/>
        <v>30021.178916121837</v>
      </c>
      <c r="J2716" s="40">
        <f t="shared" si="129"/>
        <v>30021</v>
      </c>
      <c r="K2716" s="40">
        <v>30021</v>
      </c>
    </row>
    <row r="2717" spans="1:11" s="40" customFormat="1" x14ac:dyDescent="0.25">
      <c r="A2717" s="34" t="s">
        <v>947</v>
      </c>
      <c r="B2717" s="34" t="s">
        <v>8032</v>
      </c>
      <c r="C2717" s="34" t="s">
        <v>8033</v>
      </c>
      <c r="D2717" s="34" t="s">
        <v>8034</v>
      </c>
      <c r="E2717" s="35">
        <v>542885</v>
      </c>
      <c r="F2717" s="36">
        <v>542885</v>
      </c>
      <c r="G2717" s="37">
        <f t="shared" si="127"/>
        <v>38001.950000000004</v>
      </c>
      <c r="H2717" s="38">
        <f>G2717*(1-'[1]Rapport Lottstift'!$Q$6)</f>
        <v>27668.871963151654</v>
      </c>
      <c r="I2717" s="39">
        <f t="shared" si="128"/>
        <v>27392.183243520136</v>
      </c>
      <c r="J2717" s="40">
        <f t="shared" si="129"/>
        <v>27392</v>
      </c>
      <c r="K2717" s="40">
        <v>27392</v>
      </c>
    </row>
    <row r="2718" spans="1:11" s="40" customFormat="1" x14ac:dyDescent="0.25">
      <c r="A2718" s="34" t="s">
        <v>947</v>
      </c>
      <c r="B2718" s="34" t="s">
        <v>8035</v>
      </c>
      <c r="C2718" s="34" t="s">
        <v>8036</v>
      </c>
      <c r="D2718" s="34" t="s">
        <v>8037</v>
      </c>
      <c r="E2718" s="35">
        <v>542606</v>
      </c>
      <c r="F2718" s="36">
        <v>542606</v>
      </c>
      <c r="G2718" s="37">
        <f t="shared" si="127"/>
        <v>37982.420000000006</v>
      </c>
      <c r="H2718" s="38">
        <f>G2718*(1-'[1]Rapport Lottstift'!$Q$6)</f>
        <v>27654.652348909745</v>
      </c>
      <c r="I2718" s="39">
        <f t="shared" si="128"/>
        <v>27378.105825420647</v>
      </c>
      <c r="J2718" s="40">
        <f t="shared" si="129"/>
        <v>27378</v>
      </c>
      <c r="K2718" s="40">
        <v>27378</v>
      </c>
    </row>
    <row r="2719" spans="1:11" s="40" customFormat="1" x14ac:dyDescent="0.25">
      <c r="A2719" s="34" t="s">
        <v>947</v>
      </c>
      <c r="B2719" s="34" t="s">
        <v>8038</v>
      </c>
      <c r="C2719" s="34" t="s">
        <v>8039</v>
      </c>
      <c r="D2719" s="34" t="s">
        <v>8040</v>
      </c>
      <c r="E2719" s="35">
        <v>542456</v>
      </c>
      <c r="F2719" s="36">
        <v>542456</v>
      </c>
      <c r="G2719" s="37">
        <f t="shared" si="127"/>
        <v>37971.920000000006</v>
      </c>
      <c r="H2719" s="38">
        <f>G2719*(1-'[1]Rapport Lottstift'!$Q$6)</f>
        <v>27647.007395016244</v>
      </c>
      <c r="I2719" s="39">
        <f t="shared" si="128"/>
        <v>27370.53732106608</v>
      </c>
      <c r="J2719" s="40">
        <f t="shared" si="129"/>
        <v>27370</v>
      </c>
      <c r="K2719" s="40">
        <v>27370</v>
      </c>
    </row>
    <row r="2720" spans="1:11" s="40" customFormat="1" x14ac:dyDescent="0.25">
      <c r="A2720" s="34" t="s">
        <v>947</v>
      </c>
      <c r="B2720" s="34" t="s">
        <v>8041</v>
      </c>
      <c r="C2720" s="34" t="s">
        <v>8042</v>
      </c>
      <c r="D2720" s="34" t="s">
        <v>8043</v>
      </c>
      <c r="E2720" s="35">
        <v>542031</v>
      </c>
      <c r="F2720" s="36">
        <v>542031</v>
      </c>
      <c r="G2720" s="37">
        <f t="shared" si="127"/>
        <v>37942.170000000006</v>
      </c>
      <c r="H2720" s="38">
        <f>G2720*(1-'[1]Rapport Lottstift'!$Q$6)</f>
        <v>27625.346692317995</v>
      </c>
      <c r="I2720" s="39">
        <f t="shared" si="128"/>
        <v>27349.093225394816</v>
      </c>
      <c r="J2720" s="40">
        <f t="shared" si="129"/>
        <v>27349</v>
      </c>
      <c r="K2720" s="40">
        <v>27349</v>
      </c>
    </row>
    <row r="2721" spans="1:11" s="40" customFormat="1" x14ac:dyDescent="0.25">
      <c r="A2721" s="34" t="s">
        <v>947</v>
      </c>
      <c r="B2721" s="34" t="s">
        <v>8044</v>
      </c>
      <c r="C2721" s="34" t="s">
        <v>8045</v>
      </c>
      <c r="D2721" s="34" t="s">
        <v>8046</v>
      </c>
      <c r="E2721" s="35">
        <v>542000</v>
      </c>
      <c r="F2721" s="36">
        <v>542000</v>
      </c>
      <c r="G2721" s="37">
        <f t="shared" si="127"/>
        <v>37940</v>
      </c>
      <c r="H2721" s="38">
        <f>G2721*(1-'[1]Rapport Lottstift'!$Q$6)</f>
        <v>27623.766735180001</v>
      </c>
      <c r="I2721" s="39">
        <f t="shared" si="128"/>
        <v>27347.5290678282</v>
      </c>
      <c r="J2721" s="40">
        <f t="shared" si="129"/>
        <v>27347</v>
      </c>
      <c r="K2721" s="40">
        <v>27347</v>
      </c>
    </row>
    <row r="2722" spans="1:11" s="40" customFormat="1" x14ac:dyDescent="0.25">
      <c r="A2722" s="34" t="s">
        <v>947</v>
      </c>
      <c r="B2722" s="34" t="s">
        <v>8047</v>
      </c>
      <c r="C2722" s="34" t="s">
        <v>8048</v>
      </c>
      <c r="D2722" s="34" t="s">
        <v>8049</v>
      </c>
      <c r="E2722" s="35">
        <v>503336</v>
      </c>
      <c r="F2722" s="36">
        <v>503336</v>
      </c>
      <c r="G2722" s="37">
        <f t="shared" si="127"/>
        <v>35233.520000000004</v>
      </c>
      <c r="H2722" s="38">
        <f>G2722*(1-'[1]Rapport Lottstift'!$Q$6)</f>
        <v>25653.203419591446</v>
      </c>
      <c r="I2722" s="39">
        <f t="shared" si="128"/>
        <v>25396.67138539553</v>
      </c>
      <c r="J2722" s="40">
        <f t="shared" si="129"/>
        <v>25396</v>
      </c>
      <c r="K2722" s="40">
        <v>25396</v>
      </c>
    </row>
    <row r="2723" spans="1:11" s="40" customFormat="1" x14ac:dyDescent="0.25">
      <c r="A2723" s="34" t="s">
        <v>947</v>
      </c>
      <c r="B2723" s="34" t="s">
        <v>8050</v>
      </c>
      <c r="C2723" s="34" t="s">
        <v>8051</v>
      </c>
      <c r="D2723" s="34" t="s">
        <v>8052</v>
      </c>
      <c r="E2723" s="35">
        <v>541000</v>
      </c>
      <c r="F2723" s="36">
        <v>541000</v>
      </c>
      <c r="G2723" s="37">
        <f t="shared" si="127"/>
        <v>37870</v>
      </c>
      <c r="H2723" s="38">
        <f>G2723*(1-'[1]Rapport Lottstift'!$Q$6)</f>
        <v>27572.800375890001</v>
      </c>
      <c r="I2723" s="39">
        <f t="shared" si="128"/>
        <v>27297.072372131101</v>
      </c>
      <c r="J2723" s="40">
        <f t="shared" si="129"/>
        <v>27297</v>
      </c>
      <c r="K2723" s="40">
        <v>27297</v>
      </c>
    </row>
    <row r="2724" spans="1:11" s="40" customFormat="1" x14ac:dyDescent="0.25">
      <c r="A2724" s="34" t="s">
        <v>947</v>
      </c>
      <c r="B2724" s="34" t="s">
        <v>8053</v>
      </c>
      <c r="C2724" s="34" t="s">
        <v>8054</v>
      </c>
      <c r="D2724" s="34" t="s">
        <v>8055</v>
      </c>
      <c r="E2724" s="35">
        <v>540435</v>
      </c>
      <c r="F2724" s="36">
        <v>540435</v>
      </c>
      <c r="G2724" s="37">
        <f t="shared" si="127"/>
        <v>37830.450000000004</v>
      </c>
      <c r="H2724" s="38">
        <f>G2724*(1-'[1]Rapport Lottstift'!$Q$6)</f>
        <v>27544.004382891155</v>
      </c>
      <c r="I2724" s="39">
        <f t="shared" si="128"/>
        <v>27268.564339062243</v>
      </c>
      <c r="J2724" s="40">
        <f t="shared" si="129"/>
        <v>27268</v>
      </c>
      <c r="K2724" s="40">
        <v>27268</v>
      </c>
    </row>
    <row r="2725" spans="1:11" s="40" customFormat="1" x14ac:dyDescent="0.25">
      <c r="A2725" s="34" t="s">
        <v>947</v>
      </c>
      <c r="B2725" s="34" t="s">
        <v>8056</v>
      </c>
      <c r="C2725" s="34" t="s">
        <v>8057</v>
      </c>
      <c r="D2725" s="34" t="s">
        <v>8058</v>
      </c>
      <c r="E2725" s="35">
        <v>539869</v>
      </c>
      <c r="F2725" s="36">
        <v>539869</v>
      </c>
      <c r="G2725" s="37">
        <f t="shared" si="127"/>
        <v>37790.83</v>
      </c>
      <c r="H2725" s="38">
        <f>G2725*(1-'[1]Rapport Lottstift'!$Q$6)</f>
        <v>27515.157423533012</v>
      </c>
      <c r="I2725" s="39">
        <f t="shared" si="128"/>
        <v>27240.005849297682</v>
      </c>
      <c r="J2725" s="40">
        <f t="shared" si="129"/>
        <v>27240</v>
      </c>
      <c r="K2725" s="40">
        <v>27240</v>
      </c>
    </row>
    <row r="2726" spans="1:11" s="40" customFormat="1" x14ac:dyDescent="0.25">
      <c r="A2726" s="34" t="s">
        <v>947</v>
      </c>
      <c r="B2726" s="34" t="s">
        <v>8059</v>
      </c>
      <c r="C2726" s="34" t="s">
        <v>8060</v>
      </c>
      <c r="D2726" s="34" t="s">
        <v>8061</v>
      </c>
      <c r="E2726" s="35">
        <v>539832</v>
      </c>
      <c r="F2726" s="36">
        <v>539832</v>
      </c>
      <c r="G2726" s="37">
        <f t="shared" si="127"/>
        <v>37788.240000000005</v>
      </c>
      <c r="H2726" s="38">
        <f>G2726*(1-'[1]Rapport Lottstift'!$Q$6)</f>
        <v>27513.271668239286</v>
      </c>
      <c r="I2726" s="39">
        <f t="shared" si="128"/>
        <v>27238.138951556892</v>
      </c>
      <c r="J2726" s="40">
        <f t="shared" si="129"/>
        <v>27238</v>
      </c>
      <c r="K2726" s="40">
        <v>27238</v>
      </c>
    </row>
    <row r="2727" spans="1:11" s="40" customFormat="1" x14ac:dyDescent="0.25">
      <c r="A2727" s="34" t="s">
        <v>947</v>
      </c>
      <c r="B2727" s="34" t="s">
        <v>8062</v>
      </c>
      <c r="C2727" s="34" t="s">
        <v>8063</v>
      </c>
      <c r="D2727" s="34" t="s">
        <v>8064</v>
      </c>
      <c r="E2727" s="35">
        <v>539663</v>
      </c>
      <c r="F2727" s="36">
        <v>539663</v>
      </c>
      <c r="G2727" s="37">
        <f t="shared" si="127"/>
        <v>37776.410000000003</v>
      </c>
      <c r="H2727" s="38">
        <f>G2727*(1-'[1]Rapport Lottstift'!$Q$6)</f>
        <v>27504.658353519273</v>
      </c>
      <c r="I2727" s="39">
        <f t="shared" si="128"/>
        <v>27229.61176998408</v>
      </c>
      <c r="J2727" s="40">
        <f t="shared" si="129"/>
        <v>27229</v>
      </c>
      <c r="K2727" s="40">
        <v>27229</v>
      </c>
    </row>
    <row r="2728" spans="1:11" s="40" customFormat="1" x14ac:dyDescent="0.25">
      <c r="A2728" s="34" t="s">
        <v>947</v>
      </c>
      <c r="B2728" s="34" t="s">
        <v>8065</v>
      </c>
      <c r="C2728" s="34" t="s">
        <v>8066</v>
      </c>
      <c r="D2728" s="34" t="s">
        <v>8067</v>
      </c>
      <c r="E2728" s="35">
        <v>539478</v>
      </c>
      <c r="F2728" s="36">
        <v>539478</v>
      </c>
      <c r="G2728" s="37">
        <f t="shared" si="127"/>
        <v>37763.460000000006</v>
      </c>
      <c r="H2728" s="38">
        <f>G2728*(1-'[1]Rapport Lottstift'!$Q$6)</f>
        <v>27495.229577050628</v>
      </c>
      <c r="I2728" s="39">
        <f t="shared" si="128"/>
        <v>27220.277281280123</v>
      </c>
      <c r="J2728" s="40">
        <f t="shared" si="129"/>
        <v>27220</v>
      </c>
      <c r="K2728" s="40">
        <v>27220</v>
      </c>
    </row>
    <row r="2729" spans="1:11" s="40" customFormat="1" x14ac:dyDescent="0.25">
      <c r="A2729" s="34" t="s">
        <v>947</v>
      </c>
      <c r="B2729" s="34" t="s">
        <v>8068</v>
      </c>
      <c r="C2729" s="34" t="s">
        <v>8069</v>
      </c>
      <c r="D2729" s="34" t="s">
        <v>8070</v>
      </c>
      <c r="E2729" s="35">
        <v>539338</v>
      </c>
      <c r="F2729" s="36">
        <v>539338</v>
      </c>
      <c r="G2729" s="37">
        <f t="shared" si="127"/>
        <v>37753.660000000003</v>
      </c>
      <c r="H2729" s="38">
        <f>G2729*(1-'[1]Rapport Lottstift'!$Q$6)</f>
        <v>27488.094286750023</v>
      </c>
      <c r="I2729" s="39">
        <f t="shared" si="128"/>
        <v>27213.213343882522</v>
      </c>
      <c r="J2729" s="40">
        <f t="shared" si="129"/>
        <v>27213</v>
      </c>
      <c r="K2729" s="40">
        <v>27213</v>
      </c>
    </row>
    <row r="2730" spans="1:11" s="40" customFormat="1" x14ac:dyDescent="0.25">
      <c r="A2730" s="34" t="s">
        <v>947</v>
      </c>
      <c r="B2730" s="34" t="s">
        <v>8071</v>
      </c>
      <c r="C2730" s="34" t="s">
        <v>8072</v>
      </c>
      <c r="D2730" s="34" t="s">
        <v>8073</v>
      </c>
      <c r="E2730" s="35">
        <v>538779</v>
      </c>
      <c r="F2730" s="36">
        <v>538779</v>
      </c>
      <c r="G2730" s="37">
        <f t="shared" si="127"/>
        <v>37714.530000000006</v>
      </c>
      <c r="H2730" s="38">
        <f>G2730*(1-'[1]Rapport Lottstift'!$Q$6)</f>
        <v>27459.604091906916</v>
      </c>
      <c r="I2730" s="39">
        <f t="shared" si="128"/>
        <v>27185.008050987846</v>
      </c>
      <c r="J2730" s="40">
        <f t="shared" si="129"/>
        <v>27185</v>
      </c>
      <c r="K2730" s="40">
        <v>27185</v>
      </c>
    </row>
    <row r="2731" spans="1:11" s="40" customFormat="1" x14ac:dyDescent="0.25">
      <c r="A2731" s="34" t="s">
        <v>947</v>
      </c>
      <c r="B2731" s="34" t="s">
        <v>8074</v>
      </c>
      <c r="C2731" s="34" t="s">
        <v>8075</v>
      </c>
      <c r="D2731" s="34" t="s">
        <v>8076</v>
      </c>
      <c r="E2731" s="35">
        <v>538105</v>
      </c>
      <c r="F2731" s="36">
        <v>538105</v>
      </c>
      <c r="G2731" s="37">
        <f t="shared" si="127"/>
        <v>37667.350000000006</v>
      </c>
      <c r="H2731" s="38">
        <f>G2731*(1-'[1]Rapport Lottstift'!$Q$6)</f>
        <v>27425.252765745456</v>
      </c>
      <c r="I2731" s="39">
        <f t="shared" si="128"/>
        <v>27151.000238088</v>
      </c>
      <c r="J2731" s="40">
        <f t="shared" si="129"/>
        <v>27151</v>
      </c>
      <c r="K2731" s="40">
        <v>27151</v>
      </c>
    </row>
    <row r="2732" spans="1:11" s="40" customFormat="1" x14ac:dyDescent="0.25">
      <c r="A2732" s="34" t="s">
        <v>947</v>
      </c>
      <c r="B2732" s="34" t="s">
        <v>8077</v>
      </c>
      <c r="C2732" s="34" t="s">
        <v>8078</v>
      </c>
      <c r="D2732" s="34" t="s">
        <v>8079</v>
      </c>
      <c r="E2732" s="35">
        <v>0</v>
      </c>
      <c r="F2732" s="36">
        <v>0</v>
      </c>
      <c r="G2732" s="37">
        <f t="shared" si="127"/>
        <v>0</v>
      </c>
      <c r="H2732" s="38">
        <f>G2732*(1-'[1]Rapport Lottstift'!$Q$6)</f>
        <v>0</v>
      </c>
      <c r="I2732" s="39">
        <f t="shared" si="128"/>
        <v>0</v>
      </c>
      <c r="J2732" s="40">
        <f t="shared" si="129"/>
        <v>0</v>
      </c>
      <c r="K2732" s="40">
        <v>0</v>
      </c>
    </row>
    <row r="2733" spans="1:11" s="40" customFormat="1" x14ac:dyDescent="0.25">
      <c r="A2733" s="34" t="s">
        <v>947</v>
      </c>
      <c r="B2733" s="34" t="s">
        <v>8080</v>
      </c>
      <c r="C2733" s="34" t="s">
        <v>8081</v>
      </c>
      <c r="D2733" s="34" t="s">
        <v>8082</v>
      </c>
      <c r="E2733" s="35">
        <v>537975</v>
      </c>
      <c r="F2733" s="36">
        <v>537975</v>
      </c>
      <c r="G2733" s="37">
        <f t="shared" si="127"/>
        <v>37658.25</v>
      </c>
      <c r="H2733" s="38">
        <f>G2733*(1-'[1]Rapport Lottstift'!$Q$6)</f>
        <v>27418.627139037751</v>
      </c>
      <c r="I2733" s="39">
        <f t="shared" si="128"/>
        <v>27144.440867647372</v>
      </c>
      <c r="J2733" s="40">
        <f t="shared" si="129"/>
        <v>27144</v>
      </c>
      <c r="K2733" s="40">
        <v>27144</v>
      </c>
    </row>
    <row r="2734" spans="1:11" s="40" customFormat="1" x14ac:dyDescent="0.25">
      <c r="A2734" s="34" t="s">
        <v>947</v>
      </c>
      <c r="B2734" s="34" t="s">
        <v>8083</v>
      </c>
      <c r="C2734" s="34" t="s">
        <v>8084</v>
      </c>
      <c r="D2734" s="34" t="s">
        <v>8085</v>
      </c>
      <c r="E2734" s="35">
        <v>537051</v>
      </c>
      <c r="F2734" s="36">
        <v>537051</v>
      </c>
      <c r="G2734" s="37">
        <f t="shared" si="127"/>
        <v>37593.570000000007</v>
      </c>
      <c r="H2734" s="38">
        <f>G2734*(1-'[1]Rapport Lottstift'!$Q$6)</f>
        <v>27371.534223053797</v>
      </c>
      <c r="I2734" s="39">
        <f t="shared" si="128"/>
        <v>27097.818880823259</v>
      </c>
      <c r="J2734" s="40">
        <f t="shared" si="129"/>
        <v>27097</v>
      </c>
      <c r="K2734" s="40">
        <v>27097</v>
      </c>
    </row>
    <row r="2735" spans="1:11" s="40" customFormat="1" x14ac:dyDescent="0.25">
      <c r="A2735" s="34" t="s">
        <v>947</v>
      </c>
      <c r="B2735" s="34" t="s">
        <v>8086</v>
      </c>
      <c r="C2735" s="34" t="s">
        <v>8087</v>
      </c>
      <c r="D2735" s="34" t="s">
        <v>8088</v>
      </c>
      <c r="E2735" s="35">
        <v>536500</v>
      </c>
      <c r="F2735" s="36">
        <v>536500</v>
      </c>
      <c r="G2735" s="37">
        <f t="shared" si="127"/>
        <v>37555</v>
      </c>
      <c r="H2735" s="38">
        <f>G2735*(1-'[1]Rapport Lottstift'!$Q$6)</f>
        <v>27343.451759085001</v>
      </c>
      <c r="I2735" s="39">
        <f t="shared" si="128"/>
        <v>27070.017241494152</v>
      </c>
      <c r="J2735" s="40">
        <f t="shared" si="129"/>
        <v>27070</v>
      </c>
      <c r="K2735" s="40">
        <v>27070</v>
      </c>
    </row>
    <row r="2736" spans="1:11" s="40" customFormat="1" x14ac:dyDescent="0.25">
      <c r="A2736" s="34" t="s">
        <v>947</v>
      </c>
      <c r="B2736" s="34" t="s">
        <v>8089</v>
      </c>
      <c r="C2736" s="34" t="s">
        <v>8090</v>
      </c>
      <c r="D2736" s="34" t="s">
        <v>8091</v>
      </c>
      <c r="E2736" s="35">
        <v>535771</v>
      </c>
      <c r="F2736" s="36">
        <v>535771</v>
      </c>
      <c r="G2736" s="37">
        <f t="shared" si="127"/>
        <v>37503.97</v>
      </c>
      <c r="H2736" s="38">
        <f>G2736*(1-'[1]Rapport Lottstift'!$Q$6)</f>
        <v>27306.297283162592</v>
      </c>
      <c r="I2736" s="39">
        <f t="shared" si="128"/>
        <v>27033.234310330965</v>
      </c>
      <c r="J2736" s="40">
        <f t="shared" si="129"/>
        <v>27033</v>
      </c>
      <c r="K2736" s="40">
        <v>27033</v>
      </c>
    </row>
    <row r="2737" spans="1:11" s="40" customFormat="1" x14ac:dyDescent="0.25">
      <c r="A2737" s="34" t="s">
        <v>947</v>
      </c>
      <c r="B2737" s="34" t="s">
        <v>8092</v>
      </c>
      <c r="C2737" s="34" t="s">
        <v>8093</v>
      </c>
      <c r="D2737" s="34" t="s">
        <v>8094</v>
      </c>
      <c r="E2737" s="35">
        <v>535553</v>
      </c>
      <c r="F2737" s="36">
        <v>535553</v>
      </c>
      <c r="G2737" s="37">
        <f t="shared" si="127"/>
        <v>37488.710000000006</v>
      </c>
      <c r="H2737" s="38">
        <f>G2737*(1-'[1]Rapport Lottstift'!$Q$6)</f>
        <v>27295.186616837374</v>
      </c>
      <c r="I2737" s="39">
        <f t="shared" si="128"/>
        <v>27022.234750669002</v>
      </c>
      <c r="J2737" s="40">
        <f t="shared" si="129"/>
        <v>27022</v>
      </c>
      <c r="K2737" s="40">
        <v>27022</v>
      </c>
    </row>
    <row r="2738" spans="1:11" s="40" customFormat="1" x14ac:dyDescent="0.25">
      <c r="A2738" s="34" t="s">
        <v>947</v>
      </c>
      <c r="B2738" s="34" t="s">
        <v>8095</v>
      </c>
      <c r="C2738" s="34" t="s">
        <v>8096</v>
      </c>
      <c r="D2738" s="34" t="s">
        <v>8097</v>
      </c>
      <c r="E2738" s="35">
        <v>535479</v>
      </c>
      <c r="F2738" s="36">
        <v>535479</v>
      </c>
      <c r="G2738" s="37">
        <f t="shared" si="127"/>
        <v>37483.530000000006</v>
      </c>
      <c r="H2738" s="38">
        <f>G2738*(1-'[1]Rapport Lottstift'!$Q$6)</f>
        <v>27291.415106249915</v>
      </c>
      <c r="I2738" s="39">
        <f t="shared" si="128"/>
        <v>27018.500955187417</v>
      </c>
      <c r="J2738" s="40">
        <f t="shared" si="129"/>
        <v>27018</v>
      </c>
      <c r="K2738" s="40">
        <v>27018</v>
      </c>
    </row>
    <row r="2739" spans="1:11" s="40" customFormat="1" x14ac:dyDescent="0.25">
      <c r="A2739" s="34" t="s">
        <v>947</v>
      </c>
      <c r="B2739" s="34" t="s">
        <v>8098</v>
      </c>
      <c r="C2739" s="34" t="s">
        <v>8099</v>
      </c>
      <c r="D2739" s="34" t="s">
        <v>8100</v>
      </c>
      <c r="E2739" s="35">
        <v>535400</v>
      </c>
      <c r="F2739" s="36">
        <v>535400</v>
      </c>
      <c r="G2739" s="37">
        <f t="shared" si="127"/>
        <v>37478</v>
      </c>
      <c r="H2739" s="38">
        <f>G2739*(1-'[1]Rapport Lottstift'!$Q$6)</f>
        <v>27287.388763866002</v>
      </c>
      <c r="I2739" s="39">
        <f t="shared" si="128"/>
        <v>27014.514876227342</v>
      </c>
      <c r="J2739" s="40">
        <f t="shared" si="129"/>
        <v>27014</v>
      </c>
      <c r="K2739" s="40">
        <v>27014</v>
      </c>
    </row>
    <row r="2740" spans="1:11" s="40" customFormat="1" x14ac:dyDescent="0.25">
      <c r="A2740" s="34" t="s">
        <v>947</v>
      </c>
      <c r="B2740" s="34" t="s">
        <v>8101</v>
      </c>
      <c r="C2740" s="34" t="s">
        <v>8102</v>
      </c>
      <c r="D2740" s="34" t="s">
        <v>8103</v>
      </c>
      <c r="E2740" s="35">
        <v>534846</v>
      </c>
      <c r="F2740" s="36">
        <v>534846</v>
      </c>
      <c r="G2740" s="37">
        <f t="shared" si="127"/>
        <v>37439.22</v>
      </c>
      <c r="H2740" s="38">
        <f>G2740*(1-'[1]Rapport Lottstift'!$Q$6)</f>
        <v>27259.153400819341</v>
      </c>
      <c r="I2740" s="39">
        <f t="shared" si="128"/>
        <v>26986.561866811149</v>
      </c>
      <c r="J2740" s="40">
        <f t="shared" si="129"/>
        <v>26986</v>
      </c>
      <c r="K2740" s="40">
        <v>26986</v>
      </c>
    </row>
    <row r="2741" spans="1:11" s="40" customFormat="1" x14ac:dyDescent="0.25">
      <c r="A2741" s="34" t="s">
        <v>947</v>
      </c>
      <c r="B2741" s="34" t="s">
        <v>8104</v>
      </c>
      <c r="C2741" s="34" t="s">
        <v>8105</v>
      </c>
      <c r="D2741" s="34" t="s">
        <v>8106</v>
      </c>
      <c r="E2741" s="35">
        <v>534332</v>
      </c>
      <c r="F2741" s="36">
        <v>534332</v>
      </c>
      <c r="G2741" s="37">
        <f t="shared" si="127"/>
        <v>37403.240000000005</v>
      </c>
      <c r="H2741" s="38">
        <f>G2741*(1-'[1]Rapport Lottstift'!$Q$6)</f>
        <v>27232.956692144286</v>
      </c>
      <c r="I2741" s="39">
        <f t="shared" si="128"/>
        <v>26960.627125222843</v>
      </c>
      <c r="J2741" s="40">
        <f t="shared" si="129"/>
        <v>26960</v>
      </c>
      <c r="K2741" s="40">
        <v>26960</v>
      </c>
    </row>
    <row r="2742" spans="1:11" s="40" customFormat="1" x14ac:dyDescent="0.25">
      <c r="A2742" s="34" t="s">
        <v>947</v>
      </c>
      <c r="B2742" s="34" t="s">
        <v>8107</v>
      </c>
      <c r="C2742" s="34" t="s">
        <v>8108</v>
      </c>
      <c r="D2742" s="34" t="s">
        <v>8109</v>
      </c>
      <c r="E2742" s="35">
        <v>533994</v>
      </c>
      <c r="F2742" s="36">
        <v>533994</v>
      </c>
      <c r="G2742" s="37">
        <f t="shared" si="127"/>
        <v>37379.58</v>
      </c>
      <c r="H2742" s="38">
        <f>G2742*(1-'[1]Rapport Lottstift'!$Q$6)</f>
        <v>27215.730062704264</v>
      </c>
      <c r="I2742" s="39">
        <f t="shared" si="128"/>
        <v>26943.57276207722</v>
      </c>
      <c r="J2742" s="40">
        <f t="shared" si="129"/>
        <v>26943</v>
      </c>
      <c r="K2742" s="40">
        <v>26943</v>
      </c>
    </row>
    <row r="2743" spans="1:11" s="40" customFormat="1" x14ac:dyDescent="0.25">
      <c r="A2743" s="34" t="s">
        <v>947</v>
      </c>
      <c r="B2743" s="34" t="s">
        <v>8110</v>
      </c>
      <c r="C2743" s="34" t="s">
        <v>8111</v>
      </c>
      <c r="D2743" s="34" t="s">
        <v>8112</v>
      </c>
      <c r="E2743" s="35">
        <v>533197</v>
      </c>
      <c r="F2743" s="36">
        <v>533197</v>
      </c>
      <c r="G2743" s="37">
        <f t="shared" si="127"/>
        <v>37323.79</v>
      </c>
      <c r="H2743" s="38">
        <f>G2743*(1-'[1]Rapport Lottstift'!$Q$6)</f>
        <v>27175.109874350132</v>
      </c>
      <c r="I2743" s="39">
        <f t="shared" si="128"/>
        <v>26903.35877560663</v>
      </c>
      <c r="J2743" s="40">
        <f t="shared" si="129"/>
        <v>26903</v>
      </c>
      <c r="K2743" s="40">
        <v>26903</v>
      </c>
    </row>
    <row r="2744" spans="1:11" s="40" customFormat="1" x14ac:dyDescent="0.25">
      <c r="A2744" s="34" t="s">
        <v>947</v>
      </c>
      <c r="B2744" s="34" t="s">
        <v>8113</v>
      </c>
      <c r="C2744" s="34" t="s">
        <v>8114</v>
      </c>
      <c r="D2744" s="34" t="s">
        <v>8115</v>
      </c>
      <c r="E2744" s="35">
        <v>533023</v>
      </c>
      <c r="F2744" s="36">
        <v>533023</v>
      </c>
      <c r="G2744" s="37">
        <f t="shared" si="127"/>
        <v>37311.61</v>
      </c>
      <c r="H2744" s="38">
        <f>G2744*(1-'[1]Rapport Lottstift'!$Q$6)</f>
        <v>27166.241727833672</v>
      </c>
      <c r="I2744" s="39">
        <f t="shared" si="128"/>
        <v>26894.579310555335</v>
      </c>
      <c r="J2744" s="40">
        <f t="shared" si="129"/>
        <v>26894</v>
      </c>
      <c r="K2744" s="40">
        <v>26894</v>
      </c>
    </row>
    <row r="2745" spans="1:11" s="40" customFormat="1" x14ac:dyDescent="0.25">
      <c r="A2745" s="34" t="s">
        <v>947</v>
      </c>
      <c r="B2745" s="34" t="s">
        <v>8116</v>
      </c>
      <c r="C2745" s="34" t="s">
        <v>8117</v>
      </c>
      <c r="D2745" s="34" t="s">
        <v>8118</v>
      </c>
      <c r="E2745" s="35">
        <v>532572</v>
      </c>
      <c r="F2745" s="36">
        <v>532572</v>
      </c>
      <c r="G2745" s="37">
        <f t="shared" si="127"/>
        <v>37280.04</v>
      </c>
      <c r="H2745" s="38">
        <f>G2745*(1-'[1]Rapport Lottstift'!$Q$6)</f>
        <v>27143.255899793883</v>
      </c>
      <c r="I2745" s="39">
        <f t="shared" si="128"/>
        <v>26871.823340795945</v>
      </c>
      <c r="J2745" s="40">
        <f t="shared" si="129"/>
        <v>26871</v>
      </c>
      <c r="K2745" s="40">
        <v>26871</v>
      </c>
    </row>
    <row r="2746" spans="1:11" s="40" customFormat="1" x14ac:dyDescent="0.25">
      <c r="A2746" s="34" t="s">
        <v>947</v>
      </c>
      <c r="B2746" s="34" t="s">
        <v>8119</v>
      </c>
      <c r="C2746" s="34" t="s">
        <v>8120</v>
      </c>
      <c r="D2746" s="34" t="s">
        <v>8121</v>
      </c>
      <c r="E2746" s="35">
        <v>531943</v>
      </c>
      <c r="F2746" s="36">
        <v>531943</v>
      </c>
      <c r="G2746" s="37">
        <f t="shared" si="127"/>
        <v>37236.01</v>
      </c>
      <c r="H2746" s="38">
        <f>G2746*(1-'[1]Rapport Lottstift'!$Q$6)</f>
        <v>27111.198059800474</v>
      </c>
      <c r="I2746" s="39">
        <f t="shared" si="128"/>
        <v>26840.086079202469</v>
      </c>
      <c r="J2746" s="40">
        <f t="shared" si="129"/>
        <v>26840</v>
      </c>
      <c r="K2746" s="40">
        <v>26840</v>
      </c>
    </row>
    <row r="2747" spans="1:11" s="40" customFormat="1" x14ac:dyDescent="0.25">
      <c r="A2747" s="34" t="s">
        <v>947</v>
      </c>
      <c r="B2747" s="34" t="s">
        <v>8122</v>
      </c>
      <c r="C2747" s="34" t="s">
        <v>8123</v>
      </c>
      <c r="D2747" s="34" t="s">
        <v>8124</v>
      </c>
      <c r="E2747" s="35">
        <v>531283</v>
      </c>
      <c r="F2747" s="36">
        <v>531283</v>
      </c>
      <c r="G2747" s="37">
        <f t="shared" si="127"/>
        <v>37189.810000000005</v>
      </c>
      <c r="H2747" s="38">
        <f>G2747*(1-'[1]Rapport Lottstift'!$Q$6)</f>
        <v>27077.560262669074</v>
      </c>
      <c r="I2747" s="39">
        <f t="shared" si="128"/>
        <v>26806.784660042384</v>
      </c>
      <c r="J2747" s="40">
        <f t="shared" si="129"/>
        <v>26806</v>
      </c>
      <c r="K2747" s="40">
        <v>26806</v>
      </c>
    </row>
    <row r="2748" spans="1:11" s="40" customFormat="1" x14ac:dyDescent="0.25">
      <c r="A2748" s="34" t="s">
        <v>947</v>
      </c>
      <c r="B2748" s="34" t="s">
        <v>8125</v>
      </c>
      <c r="C2748" s="34" t="s">
        <v>8126</v>
      </c>
      <c r="D2748" s="34" t="s">
        <v>8127</v>
      </c>
      <c r="E2748" s="35">
        <v>531247</v>
      </c>
      <c r="F2748" s="36">
        <v>531247</v>
      </c>
      <c r="G2748" s="37">
        <f t="shared" si="127"/>
        <v>37187.29</v>
      </c>
      <c r="H2748" s="38">
        <f>G2748*(1-'[1]Rapport Lottstift'!$Q$6)</f>
        <v>27075.725473734634</v>
      </c>
      <c r="I2748" s="39">
        <f t="shared" si="128"/>
        <v>26804.968218997288</v>
      </c>
      <c r="J2748" s="40">
        <f t="shared" si="129"/>
        <v>26804</v>
      </c>
      <c r="K2748" s="40">
        <v>26804</v>
      </c>
    </row>
    <row r="2749" spans="1:11" s="40" customFormat="1" x14ac:dyDescent="0.25">
      <c r="A2749" s="34" t="s">
        <v>947</v>
      </c>
      <c r="B2749" s="34" t="s">
        <v>8128</v>
      </c>
      <c r="C2749" s="34" t="s">
        <v>8129</v>
      </c>
      <c r="D2749" s="34" t="s">
        <v>8130</v>
      </c>
      <c r="E2749" s="35">
        <v>530447</v>
      </c>
      <c r="F2749" s="36">
        <v>530447</v>
      </c>
      <c r="G2749" s="37">
        <f t="shared" si="127"/>
        <v>37131.29</v>
      </c>
      <c r="H2749" s="38">
        <f>G2749*(1-'[1]Rapport Lottstift'!$Q$6)</f>
        <v>27034.952386302633</v>
      </c>
      <c r="I2749" s="39">
        <f t="shared" si="128"/>
        <v>26764.602862439606</v>
      </c>
      <c r="J2749" s="40">
        <f t="shared" si="129"/>
        <v>26764</v>
      </c>
      <c r="K2749" s="40">
        <v>26764</v>
      </c>
    </row>
    <row r="2750" spans="1:11" s="40" customFormat="1" x14ac:dyDescent="0.25">
      <c r="A2750" s="34" t="s">
        <v>947</v>
      </c>
      <c r="B2750" s="34" t="s">
        <v>8131</v>
      </c>
      <c r="C2750" s="34" t="s">
        <v>8132</v>
      </c>
      <c r="D2750" s="34" t="s">
        <v>8133</v>
      </c>
      <c r="E2750" s="35">
        <v>529668</v>
      </c>
      <c r="F2750" s="36">
        <v>529668</v>
      </c>
      <c r="G2750" s="37">
        <f t="shared" si="127"/>
        <v>37076.76</v>
      </c>
      <c r="H2750" s="38">
        <f>G2750*(1-'[1]Rapport Lottstift'!$Q$6)</f>
        <v>26995.249592415723</v>
      </c>
      <c r="I2750" s="39">
        <f t="shared" si="128"/>
        <v>26725.297096491566</v>
      </c>
      <c r="J2750" s="40">
        <f t="shared" si="129"/>
        <v>26725</v>
      </c>
      <c r="K2750" s="40">
        <v>26725</v>
      </c>
    </row>
    <row r="2751" spans="1:11" s="40" customFormat="1" x14ac:dyDescent="0.25">
      <c r="A2751" s="34" t="s">
        <v>947</v>
      </c>
      <c r="B2751" s="34" t="s">
        <v>8134</v>
      </c>
      <c r="C2751" s="34" t="s">
        <v>8135</v>
      </c>
      <c r="D2751" s="34" t="s">
        <v>8136</v>
      </c>
      <c r="E2751" s="35">
        <v>529575</v>
      </c>
      <c r="F2751" s="36">
        <v>529575</v>
      </c>
      <c r="G2751" s="37">
        <f t="shared" si="127"/>
        <v>37070.25</v>
      </c>
      <c r="H2751" s="38">
        <f>G2751*(1-'[1]Rapport Lottstift'!$Q$6)</f>
        <v>26990.509721001752</v>
      </c>
      <c r="I2751" s="39">
        <f t="shared" si="128"/>
        <v>26720.604623791733</v>
      </c>
      <c r="J2751" s="40">
        <f t="shared" si="129"/>
        <v>26720</v>
      </c>
      <c r="K2751" s="40">
        <v>26720</v>
      </c>
    </row>
    <row r="2752" spans="1:11" s="40" customFormat="1" x14ac:dyDescent="0.25">
      <c r="A2752" s="34" t="s">
        <v>947</v>
      </c>
      <c r="B2752" s="34" t="s">
        <v>8137</v>
      </c>
      <c r="C2752" s="34" t="s">
        <v>8138</v>
      </c>
      <c r="D2752" s="34" t="s">
        <v>8139</v>
      </c>
      <c r="E2752" s="35">
        <v>528985</v>
      </c>
      <c r="F2752" s="36">
        <v>528985</v>
      </c>
      <c r="G2752" s="37">
        <f t="shared" si="127"/>
        <v>37028.950000000004</v>
      </c>
      <c r="H2752" s="38">
        <f>G2752*(1-'[1]Rapport Lottstift'!$Q$6)</f>
        <v>26960.439569020655</v>
      </c>
      <c r="I2752" s="39">
        <f t="shared" si="128"/>
        <v>26690.835173330448</v>
      </c>
      <c r="J2752" s="40">
        <f t="shared" si="129"/>
        <v>26690</v>
      </c>
      <c r="K2752" s="40">
        <v>26690</v>
      </c>
    </row>
    <row r="2753" spans="1:11" s="40" customFormat="1" x14ac:dyDescent="0.25">
      <c r="A2753" s="34" t="s">
        <v>947</v>
      </c>
      <c r="B2753" s="34" t="s">
        <v>8140</v>
      </c>
      <c r="C2753" s="34" t="s">
        <v>8141</v>
      </c>
      <c r="D2753" s="34" t="s">
        <v>8142</v>
      </c>
      <c r="E2753" s="35">
        <v>528923</v>
      </c>
      <c r="F2753" s="36">
        <v>528923</v>
      </c>
      <c r="G2753" s="37">
        <f t="shared" si="127"/>
        <v>37024.61</v>
      </c>
      <c r="H2753" s="38">
        <f>G2753*(1-'[1]Rapport Lottstift'!$Q$6)</f>
        <v>26957.279654744671</v>
      </c>
      <c r="I2753" s="39">
        <f t="shared" si="128"/>
        <v>26687.706858197223</v>
      </c>
      <c r="J2753" s="40">
        <f t="shared" si="129"/>
        <v>26687</v>
      </c>
      <c r="K2753" s="40">
        <v>26687</v>
      </c>
    </row>
    <row r="2754" spans="1:11" s="40" customFormat="1" x14ac:dyDescent="0.25">
      <c r="A2754" s="34" t="s">
        <v>947</v>
      </c>
      <c r="B2754" s="34" t="s">
        <v>8143</v>
      </c>
      <c r="C2754" s="34" t="s">
        <v>8144</v>
      </c>
      <c r="D2754" s="34" t="s">
        <v>8145</v>
      </c>
      <c r="E2754" s="35">
        <v>528425</v>
      </c>
      <c r="F2754" s="36">
        <v>528425</v>
      </c>
      <c r="G2754" s="37">
        <f t="shared" si="127"/>
        <v>36989.75</v>
      </c>
      <c r="H2754" s="38">
        <f>G2754*(1-'[1]Rapport Lottstift'!$Q$6)</f>
        <v>26931.898407818251</v>
      </c>
      <c r="I2754" s="39">
        <f t="shared" si="128"/>
        <v>26662.57942374007</v>
      </c>
      <c r="J2754" s="40">
        <f t="shared" si="129"/>
        <v>26662</v>
      </c>
      <c r="K2754" s="40">
        <v>26662</v>
      </c>
    </row>
    <row r="2755" spans="1:11" s="40" customFormat="1" x14ac:dyDescent="0.25">
      <c r="A2755" s="34" t="s">
        <v>947</v>
      </c>
      <c r="B2755" s="34" t="s">
        <v>8146</v>
      </c>
      <c r="C2755" s="34" t="s">
        <v>8147</v>
      </c>
      <c r="D2755" s="34" t="s">
        <v>8148</v>
      </c>
      <c r="E2755" s="35">
        <v>528386</v>
      </c>
      <c r="F2755" s="36">
        <v>528386</v>
      </c>
      <c r="G2755" s="37">
        <f t="shared" si="127"/>
        <v>36987.020000000004</v>
      </c>
      <c r="H2755" s="38">
        <f>G2755*(1-'[1]Rapport Lottstift'!$Q$6)</f>
        <v>26929.910719805943</v>
      </c>
      <c r="I2755" s="39">
        <f t="shared" si="128"/>
        <v>26660.611612607881</v>
      </c>
      <c r="J2755" s="40">
        <f t="shared" si="129"/>
        <v>26660</v>
      </c>
      <c r="K2755" s="40">
        <v>26660</v>
      </c>
    </row>
    <row r="2756" spans="1:11" s="40" customFormat="1" x14ac:dyDescent="0.25">
      <c r="A2756" s="34" t="s">
        <v>947</v>
      </c>
      <c r="B2756" s="34" t="s">
        <v>8149</v>
      </c>
      <c r="C2756" s="34" t="s">
        <v>8150</v>
      </c>
      <c r="D2756" s="34" t="s">
        <v>8151</v>
      </c>
      <c r="E2756" s="35">
        <v>527891</v>
      </c>
      <c r="F2756" s="36">
        <v>527891</v>
      </c>
      <c r="G2756" s="37">
        <f t="shared" si="127"/>
        <v>36952.370000000003</v>
      </c>
      <c r="H2756" s="38">
        <f>G2756*(1-'[1]Rapport Lottstift'!$Q$6)</f>
        <v>26904.682371957395</v>
      </c>
      <c r="I2756" s="39">
        <f t="shared" si="128"/>
        <v>26635.63554823782</v>
      </c>
      <c r="J2756" s="40">
        <f t="shared" si="129"/>
        <v>26635</v>
      </c>
      <c r="K2756" s="40">
        <v>26635</v>
      </c>
    </row>
    <row r="2757" spans="1:11" s="40" customFormat="1" x14ac:dyDescent="0.25">
      <c r="A2757" s="34" t="s">
        <v>947</v>
      </c>
      <c r="B2757" s="34" t="s">
        <v>8152</v>
      </c>
      <c r="C2757" s="34" t="s">
        <v>8153</v>
      </c>
      <c r="D2757" s="34" t="s">
        <v>8154</v>
      </c>
      <c r="E2757" s="35">
        <v>527508</v>
      </c>
      <c r="F2757" s="36">
        <v>527508</v>
      </c>
      <c r="G2757" s="37">
        <f t="shared" si="127"/>
        <v>36925.560000000005</v>
      </c>
      <c r="H2757" s="38">
        <f>G2757*(1-'[1]Rapport Lottstift'!$Q$6)</f>
        <v>26885.162256349326</v>
      </c>
      <c r="I2757" s="39">
        <f t="shared" si="128"/>
        <v>26616.310633785833</v>
      </c>
      <c r="J2757" s="40">
        <f t="shared" si="129"/>
        <v>26616</v>
      </c>
      <c r="K2757" s="40">
        <v>26616</v>
      </c>
    </row>
    <row r="2758" spans="1:11" s="40" customFormat="1" x14ac:dyDescent="0.25">
      <c r="A2758" s="34" t="s">
        <v>947</v>
      </c>
      <c r="B2758" s="34" t="s">
        <v>8155</v>
      </c>
      <c r="C2758" s="34" t="s">
        <v>8156</v>
      </c>
      <c r="D2758" s="34" t="s">
        <v>8157</v>
      </c>
      <c r="E2758" s="35">
        <v>527370</v>
      </c>
      <c r="F2758" s="36">
        <v>527370</v>
      </c>
      <c r="G2758" s="37">
        <f t="shared" ref="G2758:G2821" si="130">F2758*0.07</f>
        <v>36915.9</v>
      </c>
      <c r="H2758" s="38">
        <f>G2758*(1-'[1]Rapport Lottstift'!$Q$6)</f>
        <v>26878.128898767303</v>
      </c>
      <c r="I2758" s="39">
        <f t="shared" ref="I2758:I2821" si="131">H2758*0.99</f>
        <v>26609.34760977963</v>
      </c>
      <c r="J2758" s="40">
        <f t="shared" ref="J2758:J2821" si="132">INT(I2758)</f>
        <v>26609</v>
      </c>
      <c r="K2758" s="40">
        <v>26609</v>
      </c>
    </row>
    <row r="2759" spans="1:11" s="40" customFormat="1" x14ac:dyDescent="0.25">
      <c r="A2759" s="34" t="s">
        <v>947</v>
      </c>
      <c r="B2759" s="34" t="s">
        <v>8158</v>
      </c>
      <c r="C2759" s="34" t="s">
        <v>8159</v>
      </c>
      <c r="D2759" s="34" t="s">
        <v>8160</v>
      </c>
      <c r="E2759" s="35">
        <v>526968</v>
      </c>
      <c r="F2759" s="36">
        <v>526968</v>
      </c>
      <c r="G2759" s="37">
        <f t="shared" si="130"/>
        <v>36887.760000000002</v>
      </c>
      <c r="H2759" s="38">
        <f>G2759*(1-'[1]Rapport Lottstift'!$Q$6)</f>
        <v>26857.640422332723</v>
      </c>
      <c r="I2759" s="39">
        <f t="shared" si="131"/>
        <v>26589.064018109395</v>
      </c>
      <c r="J2759" s="40">
        <f t="shared" si="132"/>
        <v>26589</v>
      </c>
      <c r="K2759" s="40">
        <v>26589</v>
      </c>
    </row>
    <row r="2760" spans="1:11" s="40" customFormat="1" x14ac:dyDescent="0.25">
      <c r="A2760" s="34" t="s">
        <v>947</v>
      </c>
      <c r="B2760" s="34" t="s">
        <v>8161</v>
      </c>
      <c r="C2760" s="34" t="s">
        <v>8162</v>
      </c>
      <c r="D2760" s="34" t="s">
        <v>8163</v>
      </c>
      <c r="E2760" s="35">
        <v>526876</v>
      </c>
      <c r="F2760" s="36">
        <v>526876</v>
      </c>
      <c r="G2760" s="37">
        <f t="shared" si="130"/>
        <v>36881.320000000007</v>
      </c>
      <c r="H2760" s="38">
        <f>G2760*(1-'[1]Rapport Lottstift'!$Q$6)</f>
        <v>26852.951517278048</v>
      </c>
      <c r="I2760" s="39">
        <f t="shared" si="131"/>
        <v>26584.422002105268</v>
      </c>
      <c r="J2760" s="40">
        <f t="shared" si="132"/>
        <v>26584</v>
      </c>
      <c r="K2760" s="40">
        <v>26584</v>
      </c>
    </row>
    <row r="2761" spans="1:11" s="40" customFormat="1" x14ac:dyDescent="0.25">
      <c r="A2761" s="34" t="s">
        <v>947</v>
      </c>
      <c r="B2761" s="34" t="s">
        <v>8164</v>
      </c>
      <c r="C2761" s="34" t="s">
        <v>8165</v>
      </c>
      <c r="D2761" s="34" t="s">
        <v>8166</v>
      </c>
      <c r="E2761" s="35">
        <v>526599</v>
      </c>
      <c r="F2761" s="36">
        <v>526599</v>
      </c>
      <c r="G2761" s="37">
        <f t="shared" si="130"/>
        <v>36861.93</v>
      </c>
      <c r="H2761" s="38">
        <f>G2761*(1-'[1]Rapport Lottstift'!$Q$6)</f>
        <v>26838.833835754711</v>
      </c>
      <c r="I2761" s="39">
        <f t="shared" si="131"/>
        <v>26570.445497397162</v>
      </c>
      <c r="J2761" s="40">
        <f t="shared" si="132"/>
        <v>26570</v>
      </c>
      <c r="K2761" s="40">
        <v>26570</v>
      </c>
    </row>
    <row r="2762" spans="1:11" s="40" customFormat="1" x14ac:dyDescent="0.25">
      <c r="A2762" s="34" t="s">
        <v>947</v>
      </c>
      <c r="B2762" s="34" t="s">
        <v>8167</v>
      </c>
      <c r="C2762" s="34" t="s">
        <v>8168</v>
      </c>
      <c r="D2762" s="34" t="s">
        <v>8169</v>
      </c>
      <c r="E2762" s="35">
        <v>525711</v>
      </c>
      <c r="F2762" s="36">
        <v>525711</v>
      </c>
      <c r="G2762" s="37">
        <f t="shared" si="130"/>
        <v>36799.770000000004</v>
      </c>
      <c r="H2762" s="38">
        <f>G2762*(1-'[1]Rapport Lottstift'!$Q$6)</f>
        <v>26793.575708705193</v>
      </c>
      <c r="I2762" s="39">
        <f t="shared" si="131"/>
        <v>26525.639951618141</v>
      </c>
      <c r="J2762" s="40">
        <f t="shared" si="132"/>
        <v>26525</v>
      </c>
      <c r="K2762" s="40">
        <v>26525</v>
      </c>
    </row>
    <row r="2763" spans="1:11" s="40" customFormat="1" x14ac:dyDescent="0.25">
      <c r="A2763" s="34" t="s">
        <v>947</v>
      </c>
      <c r="B2763" s="34" t="s">
        <v>8170</v>
      </c>
      <c r="C2763" s="34" t="s">
        <v>8171</v>
      </c>
      <c r="D2763" s="34" t="s">
        <v>8172</v>
      </c>
      <c r="E2763" s="35">
        <v>525597</v>
      </c>
      <c r="F2763" s="36">
        <v>525597</v>
      </c>
      <c r="G2763" s="37">
        <f t="shared" si="130"/>
        <v>36791.79</v>
      </c>
      <c r="H2763" s="38">
        <f>G2763*(1-'[1]Rapport Lottstift'!$Q$6)</f>
        <v>26787.765543746133</v>
      </c>
      <c r="I2763" s="39">
        <f t="shared" si="131"/>
        <v>26519.887888308673</v>
      </c>
      <c r="J2763" s="40">
        <f t="shared" si="132"/>
        <v>26519</v>
      </c>
      <c r="K2763" s="40">
        <v>26519</v>
      </c>
    </row>
    <row r="2764" spans="1:11" s="40" customFormat="1" x14ac:dyDescent="0.25">
      <c r="A2764" s="34" t="s">
        <v>947</v>
      </c>
      <c r="B2764" s="34" t="s">
        <v>8173</v>
      </c>
      <c r="C2764" s="34" t="s">
        <v>8174</v>
      </c>
      <c r="D2764" s="34" t="s">
        <v>8175</v>
      </c>
      <c r="E2764" s="35">
        <v>525505</v>
      </c>
      <c r="F2764" s="36">
        <v>525505</v>
      </c>
      <c r="G2764" s="37">
        <f t="shared" si="130"/>
        <v>36785.350000000006</v>
      </c>
      <c r="H2764" s="38">
        <f>G2764*(1-'[1]Rapport Lottstift'!$Q$6)</f>
        <v>26783.076638691455</v>
      </c>
      <c r="I2764" s="39">
        <f t="shared" si="131"/>
        <v>26515.245872304538</v>
      </c>
      <c r="J2764" s="40">
        <f t="shared" si="132"/>
        <v>26515</v>
      </c>
      <c r="K2764" s="40">
        <v>26515</v>
      </c>
    </row>
    <row r="2765" spans="1:11" s="40" customFormat="1" x14ac:dyDescent="0.25">
      <c r="A2765" s="34" t="s">
        <v>947</v>
      </c>
      <c r="B2765" s="34" t="s">
        <v>8176</v>
      </c>
      <c r="C2765" s="34" t="s">
        <v>8177</v>
      </c>
      <c r="D2765" s="34" t="s">
        <v>8178</v>
      </c>
      <c r="E2765" s="35">
        <v>525351</v>
      </c>
      <c r="F2765" s="36">
        <v>525351</v>
      </c>
      <c r="G2765" s="37">
        <f t="shared" si="130"/>
        <v>36774.570000000007</v>
      </c>
      <c r="H2765" s="38">
        <f>G2765*(1-'[1]Rapport Lottstift'!$Q$6)</f>
        <v>26775.227819360796</v>
      </c>
      <c r="I2765" s="39">
        <f t="shared" si="131"/>
        <v>26507.475541167187</v>
      </c>
      <c r="J2765" s="40">
        <f t="shared" si="132"/>
        <v>26507</v>
      </c>
      <c r="K2765" s="40">
        <v>26507</v>
      </c>
    </row>
    <row r="2766" spans="1:11" s="40" customFormat="1" x14ac:dyDescent="0.25">
      <c r="A2766" s="34" t="s">
        <v>947</v>
      </c>
      <c r="B2766" s="34" t="s">
        <v>8179</v>
      </c>
      <c r="C2766" s="34" t="s">
        <v>8180</v>
      </c>
      <c r="D2766" s="34" t="s">
        <v>8181</v>
      </c>
      <c r="E2766" s="35">
        <v>525202</v>
      </c>
      <c r="F2766" s="36">
        <v>525202</v>
      </c>
      <c r="G2766" s="37">
        <f t="shared" si="130"/>
        <v>36764.140000000007</v>
      </c>
      <c r="H2766" s="38">
        <f>G2766*(1-'[1]Rapport Lottstift'!$Q$6)</f>
        <v>26767.633831826588</v>
      </c>
      <c r="I2766" s="39">
        <f t="shared" si="131"/>
        <v>26499.957493508322</v>
      </c>
      <c r="J2766" s="40">
        <f t="shared" si="132"/>
        <v>26499</v>
      </c>
      <c r="K2766" s="40">
        <v>26499</v>
      </c>
    </row>
    <row r="2767" spans="1:11" s="40" customFormat="1" x14ac:dyDescent="0.25">
      <c r="A2767" s="34" t="s">
        <v>947</v>
      </c>
      <c r="B2767" s="34" t="s">
        <v>8182</v>
      </c>
      <c r="C2767" s="34" t="s">
        <v>8183</v>
      </c>
      <c r="D2767" s="34" t="s">
        <v>8184</v>
      </c>
      <c r="E2767" s="35">
        <v>524459</v>
      </c>
      <c r="F2767" s="36">
        <v>524459</v>
      </c>
      <c r="G2767" s="37">
        <f t="shared" si="130"/>
        <v>36712.130000000005</v>
      </c>
      <c r="H2767" s="38">
        <f>G2767*(1-'[1]Rapport Lottstift'!$Q$6)</f>
        <v>26729.765826874114</v>
      </c>
      <c r="I2767" s="39">
        <f t="shared" si="131"/>
        <v>26462.468168605374</v>
      </c>
      <c r="J2767" s="40">
        <f t="shared" si="132"/>
        <v>26462</v>
      </c>
      <c r="K2767" s="40">
        <v>26462</v>
      </c>
    </row>
    <row r="2768" spans="1:11" s="40" customFormat="1" x14ac:dyDescent="0.25">
      <c r="A2768" s="34" t="s">
        <v>947</v>
      </c>
      <c r="B2768" s="34" t="s">
        <v>8185</v>
      </c>
      <c r="C2768" s="34" t="s">
        <v>8186</v>
      </c>
      <c r="D2768" s="34" t="s">
        <v>8187</v>
      </c>
      <c r="E2768" s="35">
        <v>524396</v>
      </c>
      <c r="F2768" s="36">
        <v>524396</v>
      </c>
      <c r="G2768" s="37">
        <f t="shared" si="130"/>
        <v>36707.72</v>
      </c>
      <c r="H2768" s="38">
        <f>G2768*(1-'[1]Rapport Lottstift'!$Q$6)</f>
        <v>26726.554946238841</v>
      </c>
      <c r="I2768" s="39">
        <f t="shared" si="131"/>
        <v>26459.289396776454</v>
      </c>
      <c r="J2768" s="40">
        <f t="shared" si="132"/>
        <v>26459</v>
      </c>
      <c r="K2768" s="40">
        <v>26459</v>
      </c>
    </row>
    <row r="2769" spans="1:11" s="40" customFormat="1" x14ac:dyDescent="0.25">
      <c r="A2769" s="34" t="s">
        <v>947</v>
      </c>
      <c r="B2769" s="34" t="s">
        <v>8188</v>
      </c>
      <c r="C2769" s="34" t="s">
        <v>8189</v>
      </c>
      <c r="D2769" s="34" t="s">
        <v>8190</v>
      </c>
      <c r="E2769" s="35">
        <v>524092</v>
      </c>
      <c r="F2769" s="36">
        <v>524092</v>
      </c>
      <c r="G2769" s="37">
        <f t="shared" si="130"/>
        <v>36686.44</v>
      </c>
      <c r="H2769" s="38">
        <f>G2769*(1-'[1]Rapport Lottstift'!$Q$6)</f>
        <v>26711.061173014685</v>
      </c>
      <c r="I2769" s="39">
        <f t="shared" si="131"/>
        <v>26443.950561284539</v>
      </c>
      <c r="J2769" s="40">
        <f t="shared" si="132"/>
        <v>26443</v>
      </c>
      <c r="K2769" s="40">
        <v>26443</v>
      </c>
    </row>
    <row r="2770" spans="1:11" s="40" customFormat="1" x14ac:dyDescent="0.25">
      <c r="A2770" s="34" t="s">
        <v>947</v>
      </c>
      <c r="B2770" s="34" t="s">
        <v>8191</v>
      </c>
      <c r="C2770" s="34" t="s">
        <v>8192</v>
      </c>
      <c r="D2770" s="34" t="s">
        <v>8193</v>
      </c>
      <c r="E2770" s="35">
        <v>523784</v>
      </c>
      <c r="F2770" s="36">
        <v>523784</v>
      </c>
      <c r="G2770" s="37">
        <f t="shared" si="130"/>
        <v>36664.880000000005</v>
      </c>
      <c r="H2770" s="38">
        <f>G2770*(1-'[1]Rapport Lottstift'!$Q$6)</f>
        <v>26695.363534353364</v>
      </c>
      <c r="I2770" s="39">
        <f t="shared" si="131"/>
        <v>26428.409899009832</v>
      </c>
      <c r="J2770" s="40">
        <f t="shared" si="132"/>
        <v>26428</v>
      </c>
      <c r="K2770" s="40">
        <v>26428</v>
      </c>
    </row>
    <row r="2771" spans="1:11" s="40" customFormat="1" x14ac:dyDescent="0.25">
      <c r="A2771" s="34" t="s">
        <v>947</v>
      </c>
      <c r="B2771" s="34" t="s">
        <v>8194</v>
      </c>
      <c r="C2771" s="34" t="s">
        <v>8195</v>
      </c>
      <c r="D2771" s="34" t="s">
        <v>8196</v>
      </c>
      <c r="E2771" s="35">
        <v>523129</v>
      </c>
      <c r="F2771" s="36">
        <v>523129</v>
      </c>
      <c r="G2771" s="37">
        <f t="shared" si="130"/>
        <v>36619.030000000006</v>
      </c>
      <c r="H2771" s="38">
        <f>G2771*(1-'[1]Rapport Lottstift'!$Q$6)</f>
        <v>26661.980569018415</v>
      </c>
      <c r="I2771" s="39">
        <f t="shared" si="131"/>
        <v>26395.36076332823</v>
      </c>
      <c r="J2771" s="40">
        <f t="shared" si="132"/>
        <v>26395</v>
      </c>
      <c r="K2771" s="40">
        <v>26395</v>
      </c>
    </row>
    <row r="2772" spans="1:11" s="40" customFormat="1" x14ac:dyDescent="0.25">
      <c r="A2772" s="34" t="s">
        <v>947</v>
      </c>
      <c r="B2772" s="34" t="s">
        <v>8197</v>
      </c>
      <c r="C2772" s="34" t="s">
        <v>8198</v>
      </c>
      <c r="D2772" s="34" t="s">
        <v>8199</v>
      </c>
      <c r="E2772" s="35">
        <v>522746</v>
      </c>
      <c r="F2772" s="36">
        <v>522746</v>
      </c>
      <c r="G2772" s="37">
        <f t="shared" si="130"/>
        <v>36592.22</v>
      </c>
      <c r="H2772" s="38">
        <f>G2772*(1-'[1]Rapport Lottstift'!$Q$6)</f>
        <v>26642.460453410342</v>
      </c>
      <c r="I2772" s="39">
        <f t="shared" si="131"/>
        <v>26376.035848876239</v>
      </c>
      <c r="J2772" s="40">
        <f t="shared" si="132"/>
        <v>26376</v>
      </c>
      <c r="K2772" s="40">
        <v>26376</v>
      </c>
    </row>
    <row r="2773" spans="1:11" s="40" customFormat="1" x14ac:dyDescent="0.25">
      <c r="A2773" s="34" t="s">
        <v>947</v>
      </c>
      <c r="B2773" s="34" t="s">
        <v>8200</v>
      </c>
      <c r="C2773" s="34" t="s">
        <v>8201</v>
      </c>
      <c r="D2773" s="34" t="s">
        <v>8202</v>
      </c>
      <c r="E2773" s="35">
        <v>522567</v>
      </c>
      <c r="F2773" s="36">
        <v>522567</v>
      </c>
      <c r="G2773" s="37">
        <f t="shared" si="130"/>
        <v>36579.69</v>
      </c>
      <c r="H2773" s="38">
        <f>G2773*(1-'[1]Rapport Lottstift'!$Q$6)</f>
        <v>26633.337475097433</v>
      </c>
      <c r="I2773" s="39">
        <f t="shared" si="131"/>
        <v>26367.004100346458</v>
      </c>
      <c r="J2773" s="40">
        <f t="shared" si="132"/>
        <v>26367</v>
      </c>
      <c r="K2773" s="40">
        <v>26367</v>
      </c>
    </row>
    <row r="2774" spans="1:11" s="40" customFormat="1" x14ac:dyDescent="0.25">
      <c r="A2774" s="34" t="s">
        <v>947</v>
      </c>
      <c r="B2774" s="34" t="s">
        <v>8203</v>
      </c>
      <c r="C2774" s="34" t="s">
        <v>8204</v>
      </c>
      <c r="D2774" s="34" t="s">
        <v>8205</v>
      </c>
      <c r="E2774" s="35">
        <v>521964</v>
      </c>
      <c r="F2774" s="36">
        <v>521964</v>
      </c>
      <c r="G2774" s="37">
        <f t="shared" si="130"/>
        <v>36537.480000000003</v>
      </c>
      <c r="H2774" s="38">
        <f>G2774*(1-'[1]Rapport Lottstift'!$Q$6)</f>
        <v>26602.604760445563</v>
      </c>
      <c r="I2774" s="39">
        <f t="shared" si="131"/>
        <v>26336.578712841107</v>
      </c>
      <c r="J2774" s="40">
        <f t="shared" si="132"/>
        <v>26336</v>
      </c>
      <c r="K2774" s="40">
        <v>26336</v>
      </c>
    </row>
    <row r="2775" spans="1:11" s="40" customFormat="1" x14ac:dyDescent="0.25">
      <c r="A2775" s="34" t="s">
        <v>947</v>
      </c>
      <c r="B2775" s="34" t="s">
        <v>8206</v>
      </c>
      <c r="C2775" s="34" t="s">
        <v>8207</v>
      </c>
      <c r="D2775" s="34" t="s">
        <v>8208</v>
      </c>
      <c r="E2775" s="35">
        <v>521888</v>
      </c>
      <c r="F2775" s="36">
        <v>521888</v>
      </c>
      <c r="G2775" s="37">
        <f t="shared" si="130"/>
        <v>36532.160000000003</v>
      </c>
      <c r="H2775" s="38">
        <f>G2775*(1-'[1]Rapport Lottstift'!$Q$6)</f>
        <v>26598.731317139525</v>
      </c>
      <c r="I2775" s="39">
        <f t="shared" si="131"/>
        <v>26332.744003968131</v>
      </c>
      <c r="J2775" s="40">
        <f t="shared" si="132"/>
        <v>26332</v>
      </c>
      <c r="K2775" s="40">
        <v>26332</v>
      </c>
    </row>
    <row r="2776" spans="1:11" s="40" customFormat="1" x14ac:dyDescent="0.25">
      <c r="A2776" s="34" t="s">
        <v>947</v>
      </c>
      <c r="B2776" s="34" t="s">
        <v>8209</v>
      </c>
      <c r="C2776" s="34" t="s">
        <v>8210</v>
      </c>
      <c r="D2776" s="34" t="s">
        <v>8211</v>
      </c>
      <c r="E2776" s="35">
        <v>521666</v>
      </c>
      <c r="F2776" s="36">
        <v>521666</v>
      </c>
      <c r="G2776" s="37">
        <f t="shared" si="130"/>
        <v>36516.620000000003</v>
      </c>
      <c r="H2776" s="38">
        <f>G2776*(1-'[1]Rapport Lottstift'!$Q$6)</f>
        <v>26587.416785377143</v>
      </c>
      <c r="I2776" s="39">
        <f t="shared" si="131"/>
        <v>26321.542617523373</v>
      </c>
      <c r="J2776" s="40">
        <f t="shared" si="132"/>
        <v>26321</v>
      </c>
      <c r="K2776" s="40">
        <v>26321</v>
      </c>
    </row>
    <row r="2777" spans="1:11" s="40" customFormat="1" x14ac:dyDescent="0.25">
      <c r="A2777" s="34" t="s">
        <v>947</v>
      </c>
      <c r="B2777" s="34" t="s">
        <v>8212</v>
      </c>
      <c r="C2777" s="34" t="s">
        <v>8213</v>
      </c>
      <c r="D2777" s="34" t="s">
        <v>8214</v>
      </c>
      <c r="E2777" s="35">
        <v>521647</v>
      </c>
      <c r="F2777" s="36">
        <v>521647</v>
      </c>
      <c r="G2777" s="37">
        <f t="shared" si="130"/>
        <v>36515.29</v>
      </c>
      <c r="H2777" s="38">
        <f>G2777*(1-'[1]Rapport Lottstift'!$Q$6)</f>
        <v>26586.448424550632</v>
      </c>
      <c r="I2777" s="39">
        <f t="shared" si="131"/>
        <v>26320.583940305125</v>
      </c>
      <c r="J2777" s="40">
        <f t="shared" si="132"/>
        <v>26320</v>
      </c>
      <c r="K2777" s="40">
        <v>26320</v>
      </c>
    </row>
    <row r="2778" spans="1:11" s="40" customFormat="1" x14ac:dyDescent="0.25">
      <c r="A2778" s="34" t="s">
        <v>947</v>
      </c>
      <c r="B2778" s="34" t="s">
        <v>8215</v>
      </c>
      <c r="C2778" s="34" t="s">
        <v>8216</v>
      </c>
      <c r="D2778" s="34" t="s">
        <v>8217</v>
      </c>
      <c r="E2778" s="35">
        <v>521104</v>
      </c>
      <c r="F2778" s="36">
        <v>521104</v>
      </c>
      <c r="G2778" s="37">
        <f t="shared" si="130"/>
        <v>36477.280000000006</v>
      </c>
      <c r="H2778" s="38">
        <f>G2778*(1-'[1]Rapport Lottstift'!$Q$6)</f>
        <v>26558.773691456165</v>
      </c>
      <c r="I2778" s="39">
        <f t="shared" si="131"/>
        <v>26293.185954541605</v>
      </c>
      <c r="J2778" s="40">
        <f t="shared" si="132"/>
        <v>26293</v>
      </c>
      <c r="K2778" s="40">
        <v>26293</v>
      </c>
    </row>
    <row r="2779" spans="1:11" s="40" customFormat="1" x14ac:dyDescent="0.25">
      <c r="A2779" s="34" t="s">
        <v>947</v>
      </c>
      <c r="B2779" s="34" t="s">
        <v>8218</v>
      </c>
      <c r="C2779" s="34" t="s">
        <v>8219</v>
      </c>
      <c r="D2779" s="34" t="s">
        <v>8220</v>
      </c>
      <c r="E2779" s="35">
        <v>520909</v>
      </c>
      <c r="F2779" s="36">
        <v>520909</v>
      </c>
      <c r="G2779" s="37">
        <f t="shared" si="130"/>
        <v>36463.630000000005</v>
      </c>
      <c r="H2779" s="38">
        <f>G2779*(1-'[1]Rapport Lottstift'!$Q$6)</f>
        <v>26548.835251394616</v>
      </c>
      <c r="I2779" s="39">
        <f t="shared" si="131"/>
        <v>26283.346898880671</v>
      </c>
      <c r="J2779" s="40">
        <f t="shared" si="132"/>
        <v>26283</v>
      </c>
      <c r="K2779" s="40">
        <v>26283</v>
      </c>
    </row>
    <row r="2780" spans="1:11" s="40" customFormat="1" x14ac:dyDescent="0.25">
      <c r="A2780" s="34" t="s">
        <v>947</v>
      </c>
      <c r="B2780" s="34" t="s">
        <v>8221</v>
      </c>
      <c r="C2780" s="34" t="s">
        <v>8222</v>
      </c>
      <c r="D2780" s="34" t="s">
        <v>8223</v>
      </c>
      <c r="E2780" s="35">
        <v>520769</v>
      </c>
      <c r="F2780" s="36">
        <v>520769</v>
      </c>
      <c r="G2780" s="37">
        <f t="shared" si="130"/>
        <v>36453.83</v>
      </c>
      <c r="H2780" s="38">
        <f>G2780*(1-'[1]Rapport Lottstift'!$Q$6)</f>
        <v>26541.699961094011</v>
      </c>
      <c r="I2780" s="39">
        <f t="shared" si="131"/>
        <v>26276.28296148307</v>
      </c>
      <c r="J2780" s="40">
        <f t="shared" si="132"/>
        <v>26276</v>
      </c>
      <c r="K2780" s="40">
        <v>26276</v>
      </c>
    </row>
    <row r="2781" spans="1:11" s="40" customFormat="1" x14ac:dyDescent="0.25">
      <c r="A2781" s="34" t="s">
        <v>947</v>
      </c>
      <c r="B2781" s="34" t="s">
        <v>8224</v>
      </c>
      <c r="C2781" s="34" t="s">
        <v>8225</v>
      </c>
      <c r="D2781" s="34" t="s">
        <v>8226</v>
      </c>
      <c r="E2781" s="35">
        <v>520497</v>
      </c>
      <c r="F2781" s="36">
        <v>520497</v>
      </c>
      <c r="G2781" s="37">
        <f t="shared" si="130"/>
        <v>36434.79</v>
      </c>
      <c r="H2781" s="38">
        <f>G2781*(1-'[1]Rapport Lottstift'!$Q$6)</f>
        <v>26527.837111367131</v>
      </c>
      <c r="I2781" s="39">
        <f t="shared" si="131"/>
        <v>26262.558740253458</v>
      </c>
      <c r="J2781" s="40">
        <f t="shared" si="132"/>
        <v>26262</v>
      </c>
      <c r="K2781" s="40">
        <v>26262</v>
      </c>
    </row>
    <row r="2782" spans="1:11" s="40" customFormat="1" x14ac:dyDescent="0.25">
      <c r="A2782" s="34" t="s">
        <v>947</v>
      </c>
      <c r="B2782" s="34" t="s">
        <v>8227</v>
      </c>
      <c r="C2782" s="34" t="s">
        <v>8228</v>
      </c>
      <c r="D2782" s="34" t="s">
        <v>8229</v>
      </c>
      <c r="E2782" s="35">
        <v>519419</v>
      </c>
      <c r="F2782" s="36">
        <v>519419</v>
      </c>
      <c r="G2782" s="37">
        <f t="shared" si="130"/>
        <v>36359.33</v>
      </c>
      <c r="H2782" s="38">
        <f>G2782*(1-'[1]Rapport Lottstift'!$Q$6)</f>
        <v>26472.895376052511</v>
      </c>
      <c r="I2782" s="39">
        <f t="shared" si="131"/>
        <v>26208.166422291986</v>
      </c>
      <c r="J2782" s="40">
        <f t="shared" si="132"/>
        <v>26208</v>
      </c>
      <c r="K2782" s="40">
        <v>26208</v>
      </c>
    </row>
    <row r="2783" spans="1:11" s="40" customFormat="1" x14ac:dyDescent="0.25">
      <c r="A2783" s="34" t="s">
        <v>947</v>
      </c>
      <c r="B2783" s="34" t="s">
        <v>8230</v>
      </c>
      <c r="C2783" s="34" t="s">
        <v>8231</v>
      </c>
      <c r="D2783" s="34" t="s">
        <v>8232</v>
      </c>
      <c r="E2783" s="35">
        <v>519401</v>
      </c>
      <c r="F2783" s="36">
        <v>519401</v>
      </c>
      <c r="G2783" s="37">
        <f t="shared" si="130"/>
        <v>36358.070000000007</v>
      </c>
      <c r="H2783" s="38">
        <f>G2783*(1-'[1]Rapport Lottstift'!$Q$6)</f>
        <v>26471.977981585296</v>
      </c>
      <c r="I2783" s="39">
        <f t="shared" si="131"/>
        <v>26207.258201769444</v>
      </c>
      <c r="J2783" s="40">
        <f t="shared" si="132"/>
        <v>26207</v>
      </c>
      <c r="K2783" s="40">
        <v>26207</v>
      </c>
    </row>
    <row r="2784" spans="1:11" s="40" customFormat="1" x14ac:dyDescent="0.25">
      <c r="A2784" s="34" t="s">
        <v>947</v>
      </c>
      <c r="B2784" s="34" t="s">
        <v>8233</v>
      </c>
      <c r="C2784" s="34" t="s">
        <v>8234</v>
      </c>
      <c r="D2784" s="34" t="s">
        <v>8235</v>
      </c>
      <c r="E2784" s="35">
        <v>519084</v>
      </c>
      <c r="F2784" s="36">
        <v>519084</v>
      </c>
      <c r="G2784" s="37">
        <f t="shared" si="130"/>
        <v>36335.880000000005</v>
      </c>
      <c r="H2784" s="38">
        <f>G2784*(1-'[1]Rapport Lottstift'!$Q$6)</f>
        <v>26455.821645690365</v>
      </c>
      <c r="I2784" s="39">
        <f t="shared" si="131"/>
        <v>26191.263429233462</v>
      </c>
      <c r="J2784" s="40">
        <f t="shared" si="132"/>
        <v>26191</v>
      </c>
      <c r="K2784" s="40">
        <v>26191</v>
      </c>
    </row>
    <row r="2785" spans="1:11" s="40" customFormat="1" x14ac:dyDescent="0.25">
      <c r="A2785" s="34" t="s">
        <v>947</v>
      </c>
      <c r="B2785" s="34" t="s">
        <v>8236</v>
      </c>
      <c r="C2785" s="34" t="s">
        <v>8237</v>
      </c>
      <c r="D2785" s="34" t="s">
        <v>8238</v>
      </c>
      <c r="E2785" s="35">
        <v>518017</v>
      </c>
      <c r="F2785" s="36">
        <v>518017</v>
      </c>
      <c r="G2785" s="37">
        <f t="shared" si="130"/>
        <v>36261.19</v>
      </c>
      <c r="H2785" s="38">
        <f>G2785*(1-'[1]Rapport Lottstift'!$Q$6)</f>
        <v>26401.440540327934</v>
      </c>
      <c r="I2785" s="39">
        <f t="shared" si="131"/>
        <v>26137.426134924655</v>
      </c>
      <c r="J2785" s="40">
        <f t="shared" si="132"/>
        <v>26137</v>
      </c>
      <c r="K2785" s="40">
        <v>26137</v>
      </c>
    </row>
    <row r="2786" spans="1:11" s="40" customFormat="1" x14ac:dyDescent="0.25">
      <c r="A2786" s="34" t="s">
        <v>947</v>
      </c>
      <c r="B2786" s="34" t="s">
        <v>8239</v>
      </c>
      <c r="C2786" s="34" t="s">
        <v>8240</v>
      </c>
      <c r="D2786" s="34" t="s">
        <v>8241</v>
      </c>
      <c r="E2786" s="35">
        <v>516729</v>
      </c>
      <c r="F2786" s="36">
        <v>516729</v>
      </c>
      <c r="G2786" s="37">
        <f t="shared" si="130"/>
        <v>36171.030000000006</v>
      </c>
      <c r="H2786" s="38">
        <f>G2786*(1-'[1]Rapport Lottstift'!$Q$6)</f>
        <v>26335.795869562415</v>
      </c>
      <c r="I2786" s="39">
        <f t="shared" si="131"/>
        <v>26072.437910866789</v>
      </c>
      <c r="J2786" s="40">
        <f t="shared" si="132"/>
        <v>26072</v>
      </c>
      <c r="K2786" s="40">
        <v>26072</v>
      </c>
    </row>
    <row r="2787" spans="1:11" s="40" customFormat="1" x14ac:dyDescent="0.25">
      <c r="A2787" s="34" t="s">
        <v>947</v>
      </c>
      <c r="B2787" s="34" t="s">
        <v>8242</v>
      </c>
      <c r="C2787" s="34" t="s">
        <v>8243</v>
      </c>
      <c r="D2787" s="34" t="s">
        <v>8244</v>
      </c>
      <c r="E2787" s="35">
        <v>515748</v>
      </c>
      <c r="F2787" s="36">
        <v>515748</v>
      </c>
      <c r="G2787" s="37">
        <f t="shared" si="130"/>
        <v>36102.36</v>
      </c>
      <c r="H2787" s="38">
        <f>G2787*(1-'[1]Rapport Lottstift'!$Q$6)</f>
        <v>26285.797871098923</v>
      </c>
      <c r="I2787" s="39">
        <f t="shared" si="131"/>
        <v>26022.939892387934</v>
      </c>
      <c r="J2787" s="40">
        <f t="shared" si="132"/>
        <v>26022</v>
      </c>
      <c r="K2787" s="40">
        <v>26022</v>
      </c>
    </row>
    <row r="2788" spans="1:11" s="40" customFormat="1" x14ac:dyDescent="0.25">
      <c r="A2788" s="34" t="s">
        <v>947</v>
      </c>
      <c r="B2788" s="34" t="s">
        <v>8245</v>
      </c>
      <c r="C2788" s="34" t="s">
        <v>8246</v>
      </c>
      <c r="D2788" s="34" t="s">
        <v>8247</v>
      </c>
      <c r="E2788" s="35">
        <v>515690</v>
      </c>
      <c r="F2788" s="36">
        <v>515690</v>
      </c>
      <c r="G2788" s="37">
        <f t="shared" si="130"/>
        <v>36098.300000000003</v>
      </c>
      <c r="H2788" s="38">
        <f>G2788*(1-'[1]Rapport Lottstift'!$Q$6)</f>
        <v>26282.841822260103</v>
      </c>
      <c r="I2788" s="39">
        <f t="shared" si="131"/>
        <v>26020.013404037501</v>
      </c>
      <c r="J2788" s="40">
        <f t="shared" si="132"/>
        <v>26020</v>
      </c>
      <c r="K2788" s="40">
        <v>26020</v>
      </c>
    </row>
    <row r="2789" spans="1:11" s="40" customFormat="1" x14ac:dyDescent="0.25">
      <c r="A2789" s="34" t="s">
        <v>947</v>
      </c>
      <c r="B2789" s="34" t="s">
        <v>8248</v>
      </c>
      <c r="C2789" s="34" t="s">
        <v>8249</v>
      </c>
      <c r="D2789" s="34" t="s">
        <v>8250</v>
      </c>
      <c r="E2789" s="35">
        <v>515664</v>
      </c>
      <c r="F2789" s="36">
        <v>515664</v>
      </c>
      <c r="G2789" s="37">
        <f t="shared" si="130"/>
        <v>36096.480000000003</v>
      </c>
      <c r="H2789" s="38">
        <f>G2789*(1-'[1]Rapport Lottstift'!$Q$6)</f>
        <v>26281.516696918563</v>
      </c>
      <c r="I2789" s="39">
        <f t="shared" si="131"/>
        <v>26018.701529949376</v>
      </c>
      <c r="J2789" s="40">
        <f t="shared" si="132"/>
        <v>26018</v>
      </c>
      <c r="K2789" s="40">
        <v>26018</v>
      </c>
    </row>
    <row r="2790" spans="1:11" s="40" customFormat="1" x14ac:dyDescent="0.25">
      <c r="A2790" s="34" t="s">
        <v>947</v>
      </c>
      <c r="B2790" s="34" t="s">
        <v>8251</v>
      </c>
      <c r="C2790" s="34" t="s">
        <v>8252</v>
      </c>
      <c r="D2790" s="34" t="s">
        <v>8253</v>
      </c>
      <c r="E2790" s="35">
        <v>515633</v>
      </c>
      <c r="F2790" s="36">
        <v>515633</v>
      </c>
      <c r="G2790" s="37">
        <f t="shared" si="130"/>
        <v>36094.310000000005</v>
      </c>
      <c r="H2790" s="38">
        <f>G2790*(1-'[1]Rapport Lottstift'!$Q$6)</f>
        <v>26279.936739780576</v>
      </c>
      <c r="I2790" s="39">
        <f t="shared" si="131"/>
        <v>26017.137372382771</v>
      </c>
      <c r="J2790" s="40">
        <f t="shared" si="132"/>
        <v>26017</v>
      </c>
      <c r="K2790" s="40">
        <v>26017</v>
      </c>
    </row>
    <row r="2791" spans="1:11" s="40" customFormat="1" x14ac:dyDescent="0.25">
      <c r="A2791" s="34" t="s">
        <v>947</v>
      </c>
      <c r="B2791" s="34" t="s">
        <v>8254</v>
      </c>
      <c r="C2791" s="34" t="s">
        <v>8255</v>
      </c>
      <c r="D2791" s="34" t="s">
        <v>8256</v>
      </c>
      <c r="E2791" s="35">
        <v>515592</v>
      </c>
      <c r="F2791" s="36">
        <v>515592</v>
      </c>
      <c r="G2791" s="37">
        <f t="shared" si="130"/>
        <v>36091.440000000002</v>
      </c>
      <c r="H2791" s="38">
        <f>G2791*(1-'[1]Rapport Lottstift'!$Q$6)</f>
        <v>26277.847119049682</v>
      </c>
      <c r="I2791" s="39">
        <f t="shared" si="131"/>
        <v>26015.068647859185</v>
      </c>
      <c r="J2791" s="40">
        <f t="shared" si="132"/>
        <v>26015</v>
      </c>
      <c r="K2791" s="40">
        <v>26015</v>
      </c>
    </row>
    <row r="2792" spans="1:11" s="40" customFormat="1" x14ac:dyDescent="0.25">
      <c r="A2792" s="34" t="s">
        <v>947</v>
      </c>
      <c r="B2792" s="34" t="s">
        <v>8257</v>
      </c>
      <c r="C2792" s="34" t="s">
        <v>8258</v>
      </c>
      <c r="D2792" s="34" t="s">
        <v>8259</v>
      </c>
      <c r="E2792" s="35">
        <v>514587</v>
      </c>
      <c r="F2792" s="36">
        <v>514587</v>
      </c>
      <c r="G2792" s="37">
        <f t="shared" si="130"/>
        <v>36021.090000000004</v>
      </c>
      <c r="H2792" s="38">
        <f>G2792*(1-'[1]Rapport Lottstift'!$Q$6)</f>
        <v>26226.625927963236</v>
      </c>
      <c r="I2792" s="39">
        <f t="shared" si="131"/>
        <v>25964.359668683603</v>
      </c>
      <c r="J2792" s="40">
        <f t="shared" si="132"/>
        <v>25964</v>
      </c>
      <c r="K2792" s="40">
        <v>25964</v>
      </c>
    </row>
    <row r="2793" spans="1:11" s="40" customFormat="1" x14ac:dyDescent="0.25">
      <c r="A2793" s="34" t="s">
        <v>947</v>
      </c>
      <c r="B2793" s="34" t="s">
        <v>8260</v>
      </c>
      <c r="C2793" s="34" t="s">
        <v>8261</v>
      </c>
      <c r="D2793" s="34" t="s">
        <v>8262</v>
      </c>
      <c r="E2793" s="35">
        <v>514462</v>
      </c>
      <c r="F2793" s="36">
        <v>514462</v>
      </c>
      <c r="G2793" s="37">
        <f t="shared" si="130"/>
        <v>36012.340000000004</v>
      </c>
      <c r="H2793" s="38">
        <f>G2793*(1-'[1]Rapport Lottstift'!$Q$6)</f>
        <v>26220.255133051985</v>
      </c>
      <c r="I2793" s="39">
        <f t="shared" si="131"/>
        <v>25958.052581721466</v>
      </c>
      <c r="J2793" s="40">
        <f t="shared" si="132"/>
        <v>25958</v>
      </c>
      <c r="K2793" s="40">
        <v>25958</v>
      </c>
    </row>
    <row r="2794" spans="1:11" s="40" customFormat="1" x14ac:dyDescent="0.25">
      <c r="A2794" s="34" t="s">
        <v>947</v>
      </c>
      <c r="B2794" s="34" t="s">
        <v>8263</v>
      </c>
      <c r="C2794" s="34" t="s">
        <v>8264</v>
      </c>
      <c r="D2794" s="34" t="s">
        <v>8265</v>
      </c>
      <c r="E2794" s="35">
        <v>513887</v>
      </c>
      <c r="F2794" s="36">
        <v>513887</v>
      </c>
      <c r="G2794" s="37">
        <f t="shared" si="130"/>
        <v>35972.090000000004</v>
      </c>
      <c r="H2794" s="38">
        <f>G2794*(1-'[1]Rapport Lottstift'!$Q$6)</f>
        <v>26190.949476460235</v>
      </c>
      <c r="I2794" s="39">
        <f t="shared" si="131"/>
        <v>25929.039981695634</v>
      </c>
      <c r="J2794" s="40">
        <f t="shared" si="132"/>
        <v>25929</v>
      </c>
      <c r="K2794" s="40">
        <v>25929</v>
      </c>
    </row>
    <row r="2795" spans="1:11" s="40" customFormat="1" x14ac:dyDescent="0.25">
      <c r="A2795" s="34" t="s">
        <v>947</v>
      </c>
      <c r="B2795" s="34" t="s">
        <v>8266</v>
      </c>
      <c r="C2795" s="34" t="s">
        <v>8267</v>
      </c>
      <c r="D2795" s="34" t="s">
        <v>8268</v>
      </c>
      <c r="E2795" s="35">
        <v>513039</v>
      </c>
      <c r="F2795" s="36">
        <v>513039</v>
      </c>
      <c r="G2795" s="37">
        <f t="shared" si="130"/>
        <v>35912.730000000003</v>
      </c>
      <c r="H2795" s="38">
        <f>G2795*(1-'[1]Rapport Lottstift'!$Q$6)</f>
        <v>26147.730003782315</v>
      </c>
      <c r="I2795" s="39">
        <f t="shared" si="131"/>
        <v>25886.252703744492</v>
      </c>
      <c r="J2795" s="40">
        <f t="shared" si="132"/>
        <v>25886</v>
      </c>
      <c r="K2795" s="40">
        <v>25886</v>
      </c>
    </row>
    <row r="2796" spans="1:11" s="40" customFormat="1" x14ac:dyDescent="0.25">
      <c r="A2796" s="34" t="s">
        <v>947</v>
      </c>
      <c r="B2796" s="34" t="s">
        <v>8269</v>
      </c>
      <c r="C2796" s="34" t="s">
        <v>8270</v>
      </c>
      <c r="D2796" s="34" t="s">
        <v>8271</v>
      </c>
      <c r="E2796" s="35">
        <v>512865</v>
      </c>
      <c r="F2796" s="36">
        <v>512865</v>
      </c>
      <c r="G2796" s="37">
        <f t="shared" si="130"/>
        <v>35900.550000000003</v>
      </c>
      <c r="H2796" s="38">
        <f>G2796*(1-'[1]Rapport Lottstift'!$Q$6)</f>
        <v>26138.861857265852</v>
      </c>
      <c r="I2796" s="39">
        <f t="shared" si="131"/>
        <v>25877.473238693194</v>
      </c>
      <c r="J2796" s="40">
        <f t="shared" si="132"/>
        <v>25877</v>
      </c>
      <c r="K2796" s="40">
        <v>25877</v>
      </c>
    </row>
    <row r="2797" spans="1:11" s="40" customFormat="1" x14ac:dyDescent="0.25">
      <c r="A2797" s="34" t="s">
        <v>947</v>
      </c>
      <c r="B2797" s="34" t="s">
        <v>8272</v>
      </c>
      <c r="C2797" s="34" t="s">
        <v>8273</v>
      </c>
      <c r="D2797" s="34" t="s">
        <v>8274</v>
      </c>
      <c r="E2797" s="35">
        <v>511962</v>
      </c>
      <c r="F2797" s="36">
        <v>511962</v>
      </c>
      <c r="G2797" s="37">
        <f t="shared" si="130"/>
        <v>35837.340000000004</v>
      </c>
      <c r="H2797" s="38">
        <f>G2797*(1-'[1]Rapport Lottstift'!$Q$6)</f>
        <v>26092.839234826984</v>
      </c>
      <c r="I2797" s="39">
        <f t="shared" si="131"/>
        <v>25831.910842478715</v>
      </c>
      <c r="J2797" s="40">
        <f t="shared" si="132"/>
        <v>25831</v>
      </c>
      <c r="K2797" s="40">
        <v>25831</v>
      </c>
    </row>
    <row r="2798" spans="1:11" s="40" customFormat="1" x14ac:dyDescent="0.25">
      <c r="A2798" s="34" t="s">
        <v>947</v>
      </c>
      <c r="B2798" s="34" t="s">
        <v>8275</v>
      </c>
      <c r="C2798" s="34" t="s">
        <v>8276</v>
      </c>
      <c r="D2798" s="34" t="s">
        <v>8277</v>
      </c>
      <c r="E2798" s="35">
        <v>511727</v>
      </c>
      <c r="F2798" s="36">
        <v>511727</v>
      </c>
      <c r="G2798" s="37">
        <f t="shared" si="130"/>
        <v>35820.890000000007</v>
      </c>
      <c r="H2798" s="38">
        <f>G2798*(1-'[1]Rapport Lottstift'!$Q$6)</f>
        <v>26080.862140393838</v>
      </c>
      <c r="I2798" s="39">
        <f t="shared" si="131"/>
        <v>25820.053518989898</v>
      </c>
      <c r="J2798" s="40">
        <f t="shared" si="132"/>
        <v>25820</v>
      </c>
      <c r="K2798" s="40">
        <v>25820</v>
      </c>
    </row>
    <row r="2799" spans="1:11" s="40" customFormat="1" x14ac:dyDescent="0.25">
      <c r="A2799" s="34" t="s">
        <v>947</v>
      </c>
      <c r="B2799" s="34" t="s">
        <v>8278</v>
      </c>
      <c r="C2799" s="34" t="s">
        <v>8279</v>
      </c>
      <c r="D2799" s="34" t="s">
        <v>8280</v>
      </c>
      <c r="E2799" s="35">
        <v>511136</v>
      </c>
      <c r="F2799" s="36">
        <v>511136</v>
      </c>
      <c r="G2799" s="37">
        <f t="shared" si="130"/>
        <v>35779.520000000004</v>
      </c>
      <c r="H2799" s="38">
        <f>G2799*(1-'[1]Rapport Lottstift'!$Q$6)</f>
        <v>26050.741022053444</v>
      </c>
      <c r="I2799" s="39">
        <f t="shared" si="131"/>
        <v>25790.233611832908</v>
      </c>
      <c r="J2799" s="40">
        <f t="shared" si="132"/>
        <v>25790</v>
      </c>
      <c r="K2799" s="40">
        <v>25790</v>
      </c>
    </row>
    <row r="2800" spans="1:11" s="40" customFormat="1" x14ac:dyDescent="0.25">
      <c r="A2800" s="34" t="s">
        <v>947</v>
      </c>
      <c r="B2800" s="34" t="s">
        <v>8281</v>
      </c>
      <c r="C2800" s="34" t="s">
        <v>8282</v>
      </c>
      <c r="D2800" s="34" t="s">
        <v>8283</v>
      </c>
      <c r="E2800" s="35">
        <v>510940</v>
      </c>
      <c r="F2800" s="36">
        <v>510940</v>
      </c>
      <c r="G2800" s="37">
        <f t="shared" si="130"/>
        <v>35765.800000000003</v>
      </c>
      <c r="H2800" s="38">
        <f>G2800*(1-'[1]Rapport Lottstift'!$Q$6)</f>
        <v>26040.751615632602</v>
      </c>
      <c r="I2800" s="39">
        <f t="shared" si="131"/>
        <v>25780.344099476275</v>
      </c>
      <c r="J2800" s="40">
        <f t="shared" si="132"/>
        <v>25780</v>
      </c>
      <c r="K2800" s="40">
        <v>25780</v>
      </c>
    </row>
    <row r="2801" spans="1:11" s="40" customFormat="1" x14ac:dyDescent="0.25">
      <c r="A2801" s="34" t="s">
        <v>947</v>
      </c>
      <c r="B2801" s="34" t="s">
        <v>8284</v>
      </c>
      <c r="C2801" s="34" t="s">
        <v>8285</v>
      </c>
      <c r="D2801" s="34" t="s">
        <v>8286</v>
      </c>
      <c r="E2801" s="35">
        <v>510819</v>
      </c>
      <c r="F2801" s="36">
        <v>510819</v>
      </c>
      <c r="G2801" s="37">
        <f t="shared" si="130"/>
        <v>35757.33</v>
      </c>
      <c r="H2801" s="38">
        <f>G2801*(1-'[1]Rapport Lottstift'!$Q$6)</f>
        <v>26034.584686158512</v>
      </c>
      <c r="I2801" s="39">
        <f t="shared" si="131"/>
        <v>25774.238839296926</v>
      </c>
      <c r="J2801" s="40">
        <f t="shared" si="132"/>
        <v>25774</v>
      </c>
      <c r="K2801" s="40">
        <v>25774</v>
      </c>
    </row>
    <row r="2802" spans="1:11" s="40" customFormat="1" x14ac:dyDescent="0.25">
      <c r="A2802" s="34" t="s">
        <v>947</v>
      </c>
      <c r="B2802" s="34" t="s">
        <v>8287</v>
      </c>
      <c r="C2802" s="34" t="s">
        <v>8288</v>
      </c>
      <c r="D2802" s="34" t="s">
        <v>8289</v>
      </c>
      <c r="E2802" s="35">
        <v>510712</v>
      </c>
      <c r="F2802" s="36">
        <v>510712</v>
      </c>
      <c r="G2802" s="37">
        <f t="shared" si="130"/>
        <v>35749.840000000004</v>
      </c>
      <c r="H2802" s="38">
        <f>G2802*(1-'[1]Rapport Lottstift'!$Q$6)</f>
        <v>26029.131285714484</v>
      </c>
      <c r="I2802" s="39">
        <f t="shared" si="131"/>
        <v>25768.839972857339</v>
      </c>
      <c r="J2802" s="40">
        <f t="shared" si="132"/>
        <v>25768</v>
      </c>
      <c r="K2802" s="40">
        <v>25768</v>
      </c>
    </row>
    <row r="2803" spans="1:11" s="40" customFormat="1" x14ac:dyDescent="0.25">
      <c r="A2803" s="34" t="s">
        <v>947</v>
      </c>
      <c r="B2803" s="34" t="s">
        <v>8290</v>
      </c>
      <c r="C2803" s="34" t="s">
        <v>8291</v>
      </c>
      <c r="D2803" s="34" t="s">
        <v>8292</v>
      </c>
      <c r="E2803" s="35">
        <v>510675</v>
      </c>
      <c r="F2803" s="36">
        <v>510675</v>
      </c>
      <c r="G2803" s="37">
        <f t="shared" si="130"/>
        <v>35747.25</v>
      </c>
      <c r="H2803" s="38">
        <f>G2803*(1-'[1]Rapport Lottstift'!$Q$6)</f>
        <v>26027.245530420751</v>
      </c>
      <c r="I2803" s="39">
        <f t="shared" si="131"/>
        <v>25766.973075116544</v>
      </c>
      <c r="J2803" s="40">
        <f t="shared" si="132"/>
        <v>25766</v>
      </c>
      <c r="K2803" s="40">
        <v>25766</v>
      </c>
    </row>
    <row r="2804" spans="1:11" s="40" customFormat="1" x14ac:dyDescent="0.25">
      <c r="A2804" s="34" t="s">
        <v>947</v>
      </c>
      <c r="B2804" s="34" t="s">
        <v>8293</v>
      </c>
      <c r="C2804" s="34" t="s">
        <v>8294</v>
      </c>
      <c r="D2804" s="34" t="s">
        <v>8295</v>
      </c>
      <c r="E2804" s="35">
        <v>510603</v>
      </c>
      <c r="F2804" s="36">
        <v>510603</v>
      </c>
      <c r="G2804" s="37">
        <f t="shared" si="130"/>
        <v>35742.210000000006</v>
      </c>
      <c r="H2804" s="38">
        <f>G2804*(1-'[1]Rapport Lottstift'!$Q$6)</f>
        <v>26023.575952551877</v>
      </c>
      <c r="I2804" s="39">
        <f t="shared" si="131"/>
        <v>25763.340193026357</v>
      </c>
      <c r="J2804" s="40">
        <f t="shared" si="132"/>
        <v>25763</v>
      </c>
      <c r="K2804" s="40">
        <v>25763</v>
      </c>
    </row>
    <row r="2805" spans="1:11" s="40" customFormat="1" x14ac:dyDescent="0.25">
      <c r="A2805" s="34" t="s">
        <v>947</v>
      </c>
      <c r="B2805" s="34" t="s">
        <v>8296</v>
      </c>
      <c r="C2805" s="34" t="s">
        <v>8297</v>
      </c>
      <c r="D2805" s="34" t="s">
        <v>8298</v>
      </c>
      <c r="E2805" s="35">
        <v>455706</v>
      </c>
      <c r="F2805" s="36">
        <v>455706</v>
      </c>
      <c r="G2805" s="37">
        <f t="shared" si="130"/>
        <v>31899.420000000002</v>
      </c>
      <c r="H2805" s="38">
        <f>G2805*(1-'[1]Rapport Lottstift'!$Q$6)</f>
        <v>23225.675726608744</v>
      </c>
      <c r="I2805" s="39">
        <f t="shared" si="131"/>
        <v>22993.418969342656</v>
      </c>
      <c r="J2805" s="40">
        <f t="shared" si="132"/>
        <v>22993</v>
      </c>
      <c r="K2805" s="40">
        <v>22993</v>
      </c>
    </row>
    <row r="2806" spans="1:11" s="40" customFormat="1" x14ac:dyDescent="0.25">
      <c r="A2806" s="34" t="s">
        <v>947</v>
      </c>
      <c r="B2806" s="34" t="s">
        <v>8299</v>
      </c>
      <c r="C2806" s="34" t="s">
        <v>8300</v>
      </c>
      <c r="D2806" s="34" t="s">
        <v>8301</v>
      </c>
      <c r="E2806" s="35">
        <v>509938</v>
      </c>
      <c r="F2806" s="36">
        <v>509938</v>
      </c>
      <c r="G2806" s="37">
        <f t="shared" si="130"/>
        <v>35695.660000000003</v>
      </c>
      <c r="H2806" s="38">
        <f>G2806*(1-'[1]Rapport Lottstift'!$Q$6)</f>
        <v>25989.683323624024</v>
      </c>
      <c r="I2806" s="39">
        <f t="shared" si="131"/>
        <v>25729.786490387782</v>
      </c>
      <c r="J2806" s="40">
        <f t="shared" si="132"/>
        <v>25729</v>
      </c>
      <c r="K2806" s="40">
        <v>25729</v>
      </c>
    </row>
    <row r="2807" spans="1:11" s="40" customFormat="1" x14ac:dyDescent="0.25">
      <c r="A2807" s="34" t="s">
        <v>947</v>
      </c>
      <c r="B2807" s="34" t="s">
        <v>8302</v>
      </c>
      <c r="C2807" s="34" t="s">
        <v>8303</v>
      </c>
      <c r="D2807" s="34" t="s">
        <v>8304</v>
      </c>
      <c r="E2807" s="35">
        <v>509911</v>
      </c>
      <c r="F2807" s="36">
        <v>509911</v>
      </c>
      <c r="G2807" s="37">
        <f t="shared" si="130"/>
        <v>35693.770000000004</v>
      </c>
      <c r="H2807" s="38">
        <f>G2807*(1-'[1]Rapport Lottstift'!$Q$6)</f>
        <v>25988.307231923194</v>
      </c>
      <c r="I2807" s="39">
        <f t="shared" si="131"/>
        <v>25728.424159603961</v>
      </c>
      <c r="J2807" s="40">
        <f t="shared" si="132"/>
        <v>25728</v>
      </c>
      <c r="K2807" s="40">
        <v>25728</v>
      </c>
    </row>
    <row r="2808" spans="1:11" s="40" customFormat="1" x14ac:dyDescent="0.25">
      <c r="A2808" s="34" t="s">
        <v>947</v>
      </c>
      <c r="B2808" s="34" t="s">
        <v>8305</v>
      </c>
      <c r="C2808" s="34" t="s">
        <v>8306</v>
      </c>
      <c r="D2808" s="34" t="s">
        <v>8307</v>
      </c>
      <c r="E2808" s="35">
        <v>509374</v>
      </c>
      <c r="F2808" s="36">
        <v>509374</v>
      </c>
      <c r="G2808" s="37">
        <f t="shared" si="130"/>
        <v>35656.18</v>
      </c>
      <c r="H2808" s="38">
        <f>G2808*(1-'[1]Rapport Lottstift'!$Q$6)</f>
        <v>25960.938296984463</v>
      </c>
      <c r="I2808" s="39">
        <f t="shared" si="131"/>
        <v>25701.328914014619</v>
      </c>
      <c r="J2808" s="40">
        <f t="shared" si="132"/>
        <v>25701</v>
      </c>
      <c r="K2808" s="40">
        <v>25701</v>
      </c>
    </row>
    <row r="2809" spans="1:11" s="40" customFormat="1" x14ac:dyDescent="0.25">
      <c r="A2809" s="34" t="s">
        <v>947</v>
      </c>
      <c r="B2809" s="34" t="s">
        <v>8308</v>
      </c>
      <c r="C2809" s="34" t="s">
        <v>8309</v>
      </c>
      <c r="D2809" s="34" t="s">
        <v>8310</v>
      </c>
      <c r="E2809" s="35">
        <v>509249</v>
      </c>
      <c r="F2809" s="36">
        <v>509249</v>
      </c>
      <c r="G2809" s="37">
        <f t="shared" si="130"/>
        <v>35647.43</v>
      </c>
      <c r="H2809" s="38">
        <f>G2809*(1-'[1]Rapport Lottstift'!$Q$6)</f>
        <v>25954.567502073212</v>
      </c>
      <c r="I2809" s="39">
        <f t="shared" si="131"/>
        <v>25695.021827052478</v>
      </c>
      <c r="J2809" s="40">
        <f t="shared" si="132"/>
        <v>25695</v>
      </c>
      <c r="K2809" s="40">
        <v>25695</v>
      </c>
    </row>
    <row r="2810" spans="1:11" s="40" customFormat="1" x14ac:dyDescent="0.25">
      <c r="A2810" s="34" t="s">
        <v>947</v>
      </c>
      <c r="B2810" s="34" t="s">
        <v>8311</v>
      </c>
      <c r="C2810" s="34" t="s">
        <v>8312</v>
      </c>
      <c r="D2810" s="34" t="s">
        <v>8313</v>
      </c>
      <c r="E2810" s="35">
        <v>508516</v>
      </c>
      <c r="F2810" s="36">
        <v>508516</v>
      </c>
      <c r="G2810" s="37">
        <f t="shared" si="130"/>
        <v>35596.120000000003</v>
      </c>
      <c r="H2810" s="38">
        <f>G2810*(1-'[1]Rapport Lottstift'!$Q$6)</f>
        <v>25917.209160713643</v>
      </c>
      <c r="I2810" s="39">
        <f t="shared" si="131"/>
        <v>25658.037069106507</v>
      </c>
      <c r="J2810" s="40">
        <f t="shared" si="132"/>
        <v>25658</v>
      </c>
      <c r="K2810" s="40">
        <v>25658</v>
      </c>
    </row>
    <row r="2811" spans="1:11" s="40" customFormat="1" x14ac:dyDescent="0.25">
      <c r="A2811" s="34" t="s">
        <v>947</v>
      </c>
      <c r="B2811" s="34" t="s">
        <v>8314</v>
      </c>
      <c r="C2811" s="34" t="s">
        <v>8315</v>
      </c>
      <c r="D2811" s="34" t="s">
        <v>8316</v>
      </c>
      <c r="E2811" s="35">
        <v>508325</v>
      </c>
      <c r="F2811" s="36">
        <v>508325</v>
      </c>
      <c r="G2811" s="37">
        <f t="shared" si="130"/>
        <v>35582.75</v>
      </c>
      <c r="H2811" s="38">
        <f>G2811*(1-'[1]Rapport Lottstift'!$Q$6)</f>
        <v>25907.474586089251</v>
      </c>
      <c r="I2811" s="39">
        <f t="shared" si="131"/>
        <v>25648.399840228358</v>
      </c>
      <c r="J2811" s="40">
        <f t="shared" si="132"/>
        <v>25648</v>
      </c>
      <c r="K2811" s="40">
        <v>25648</v>
      </c>
    </row>
    <row r="2812" spans="1:11" s="40" customFormat="1" x14ac:dyDescent="0.25">
      <c r="A2812" s="34" t="s">
        <v>947</v>
      </c>
      <c r="B2812" s="34" t="s">
        <v>8317</v>
      </c>
      <c r="C2812" s="34" t="s">
        <v>8318</v>
      </c>
      <c r="D2812" s="34" t="s">
        <v>8319</v>
      </c>
      <c r="E2812" s="35">
        <v>507840</v>
      </c>
      <c r="F2812" s="36">
        <v>507840</v>
      </c>
      <c r="G2812" s="37">
        <f t="shared" si="130"/>
        <v>35548.800000000003</v>
      </c>
      <c r="H2812" s="38">
        <f>G2812*(1-'[1]Rapport Lottstift'!$Q$6)</f>
        <v>25882.755901833603</v>
      </c>
      <c r="I2812" s="39">
        <f t="shared" si="131"/>
        <v>25623.928342815267</v>
      </c>
      <c r="J2812" s="40">
        <f t="shared" si="132"/>
        <v>25623</v>
      </c>
      <c r="K2812" s="40">
        <v>25623</v>
      </c>
    </row>
    <row r="2813" spans="1:11" s="40" customFormat="1" x14ac:dyDescent="0.25">
      <c r="A2813" s="34" t="s">
        <v>947</v>
      </c>
      <c r="B2813" s="34" t="s">
        <v>8320</v>
      </c>
      <c r="C2813" s="34" t="s">
        <v>8321</v>
      </c>
      <c r="D2813" s="34" t="s">
        <v>8322</v>
      </c>
      <c r="E2813" s="35">
        <v>507712</v>
      </c>
      <c r="F2813" s="36">
        <v>507712</v>
      </c>
      <c r="G2813" s="37">
        <f t="shared" si="130"/>
        <v>35539.840000000004</v>
      </c>
      <c r="H2813" s="38">
        <f>G2813*(1-'[1]Rapport Lottstift'!$Q$6)</f>
        <v>25876.232207844485</v>
      </c>
      <c r="I2813" s="39">
        <f t="shared" si="131"/>
        <v>25617.469885766041</v>
      </c>
      <c r="J2813" s="40">
        <f t="shared" si="132"/>
        <v>25617</v>
      </c>
      <c r="K2813" s="40">
        <v>25617</v>
      </c>
    </row>
    <row r="2814" spans="1:11" s="40" customFormat="1" x14ac:dyDescent="0.25">
      <c r="A2814" s="34" t="s">
        <v>947</v>
      </c>
      <c r="B2814" s="34" t="s">
        <v>8323</v>
      </c>
      <c r="C2814" s="34" t="s">
        <v>8324</v>
      </c>
      <c r="D2814" s="34" t="s">
        <v>8325</v>
      </c>
      <c r="E2814" s="35">
        <v>506122</v>
      </c>
      <c r="F2814" s="36">
        <v>506122</v>
      </c>
      <c r="G2814" s="37">
        <f t="shared" si="130"/>
        <v>35428.54</v>
      </c>
      <c r="H2814" s="38">
        <f>G2814*(1-'[1]Rapport Lottstift'!$Q$6)</f>
        <v>25795.195696573381</v>
      </c>
      <c r="I2814" s="39">
        <f t="shared" si="131"/>
        <v>25537.243739607646</v>
      </c>
      <c r="J2814" s="40">
        <f t="shared" si="132"/>
        <v>25537</v>
      </c>
      <c r="K2814" s="40">
        <v>25537</v>
      </c>
    </row>
    <row r="2815" spans="1:11" s="40" customFormat="1" x14ac:dyDescent="0.25">
      <c r="A2815" s="34" t="s">
        <v>947</v>
      </c>
      <c r="B2815" s="34" t="s">
        <v>8326</v>
      </c>
      <c r="C2815" s="34" t="s">
        <v>8327</v>
      </c>
      <c r="D2815" s="34" t="s">
        <v>8328</v>
      </c>
      <c r="E2815" s="35">
        <v>505941</v>
      </c>
      <c r="F2815" s="36">
        <v>505941</v>
      </c>
      <c r="G2815" s="37">
        <f t="shared" si="130"/>
        <v>35415.870000000003</v>
      </c>
      <c r="H2815" s="38">
        <f>G2815*(1-'[1]Rapport Lottstift'!$Q$6)</f>
        <v>25785.970785541893</v>
      </c>
      <c r="I2815" s="39">
        <f t="shared" si="131"/>
        <v>25528.111077686473</v>
      </c>
      <c r="J2815" s="40">
        <f t="shared" si="132"/>
        <v>25528</v>
      </c>
      <c r="K2815" s="40">
        <v>25528</v>
      </c>
    </row>
    <row r="2816" spans="1:11" s="40" customFormat="1" x14ac:dyDescent="0.25">
      <c r="A2816" s="34" t="s">
        <v>947</v>
      </c>
      <c r="B2816" s="34" t="s">
        <v>8329</v>
      </c>
      <c r="C2816" s="34" t="s">
        <v>8330</v>
      </c>
      <c r="D2816" s="34" t="s">
        <v>8331</v>
      </c>
      <c r="E2816" s="35">
        <v>505132</v>
      </c>
      <c r="F2816" s="36">
        <v>505132</v>
      </c>
      <c r="G2816" s="37">
        <f t="shared" si="130"/>
        <v>35359.240000000005</v>
      </c>
      <c r="H2816" s="38">
        <f>G2816*(1-'[1]Rapport Lottstift'!$Q$6)</f>
        <v>25744.739000876285</v>
      </c>
      <c r="I2816" s="39">
        <f t="shared" si="131"/>
        <v>25487.291610867524</v>
      </c>
      <c r="J2816" s="40">
        <f t="shared" si="132"/>
        <v>25487</v>
      </c>
      <c r="K2816" s="40">
        <v>25487</v>
      </c>
    </row>
    <row r="2817" spans="1:11" s="40" customFormat="1" x14ac:dyDescent="0.25">
      <c r="A2817" s="34" t="s">
        <v>947</v>
      </c>
      <c r="B2817" s="34" t="s">
        <v>8332</v>
      </c>
      <c r="C2817" s="34" t="s">
        <v>8333</v>
      </c>
      <c r="D2817" s="34" t="s">
        <v>8334</v>
      </c>
      <c r="E2817" s="35">
        <v>504331</v>
      </c>
      <c r="F2817" s="36">
        <v>504331</v>
      </c>
      <c r="G2817" s="37">
        <f t="shared" si="130"/>
        <v>35303.170000000006</v>
      </c>
      <c r="H2817" s="38">
        <f>G2817*(1-'[1]Rapport Lottstift'!$Q$6)</f>
        <v>25703.914947084995</v>
      </c>
      <c r="I2817" s="39">
        <f t="shared" si="131"/>
        <v>25446.875797614146</v>
      </c>
      <c r="J2817" s="40">
        <f t="shared" si="132"/>
        <v>25446</v>
      </c>
      <c r="K2817" s="40">
        <v>25446</v>
      </c>
    </row>
    <row r="2818" spans="1:11" s="40" customFormat="1" x14ac:dyDescent="0.25">
      <c r="A2818" s="34" t="s">
        <v>947</v>
      </c>
      <c r="B2818" s="34" t="s">
        <v>8335</v>
      </c>
      <c r="C2818" s="34" t="s">
        <v>8336</v>
      </c>
      <c r="D2818" s="34" t="s">
        <v>8337</v>
      </c>
      <c r="E2818" s="35">
        <v>504280</v>
      </c>
      <c r="F2818" s="36">
        <v>504280</v>
      </c>
      <c r="G2818" s="37">
        <f t="shared" si="130"/>
        <v>35299.600000000006</v>
      </c>
      <c r="H2818" s="38">
        <f>G2818*(1-'[1]Rapport Lottstift'!$Q$6)</f>
        <v>25701.315662761204</v>
      </c>
      <c r="I2818" s="39">
        <f t="shared" si="131"/>
        <v>25444.30250613359</v>
      </c>
      <c r="J2818" s="40">
        <f t="shared" si="132"/>
        <v>25444</v>
      </c>
      <c r="K2818" s="40">
        <v>25444</v>
      </c>
    </row>
    <row r="2819" spans="1:11" s="40" customFormat="1" x14ac:dyDescent="0.25">
      <c r="A2819" s="34" t="s">
        <v>947</v>
      </c>
      <c r="B2819" s="34" t="s">
        <v>8338</v>
      </c>
      <c r="C2819" s="34" t="s">
        <v>8339</v>
      </c>
      <c r="D2819" s="34" t="s">
        <v>8340</v>
      </c>
      <c r="E2819" s="35">
        <v>504212</v>
      </c>
      <c r="F2819" s="36">
        <v>504212</v>
      </c>
      <c r="G2819" s="37">
        <f t="shared" si="130"/>
        <v>35294.840000000004</v>
      </c>
      <c r="H2819" s="38">
        <f>G2819*(1-'[1]Rapport Lottstift'!$Q$6)</f>
        <v>25697.849950329484</v>
      </c>
      <c r="I2819" s="39">
        <f t="shared" si="131"/>
        <v>25440.871450826191</v>
      </c>
      <c r="J2819" s="40">
        <f t="shared" si="132"/>
        <v>25440</v>
      </c>
      <c r="K2819" s="40">
        <v>25440</v>
      </c>
    </row>
    <row r="2820" spans="1:11" s="40" customFormat="1" x14ac:dyDescent="0.25">
      <c r="A2820" s="34" t="s">
        <v>947</v>
      </c>
      <c r="B2820" s="34" t="s">
        <v>8341</v>
      </c>
      <c r="C2820" s="34" t="s">
        <v>8342</v>
      </c>
      <c r="D2820" s="34" t="s">
        <v>8343</v>
      </c>
      <c r="E2820" s="35">
        <v>503644</v>
      </c>
      <c r="F2820" s="36">
        <v>503644</v>
      </c>
      <c r="G2820" s="37">
        <f t="shared" si="130"/>
        <v>35255.08</v>
      </c>
      <c r="H2820" s="38">
        <f>G2820*(1-'[1]Rapport Lottstift'!$Q$6)</f>
        <v>25668.901058252763</v>
      </c>
      <c r="I2820" s="39">
        <f t="shared" si="131"/>
        <v>25412.212047670233</v>
      </c>
      <c r="J2820" s="40">
        <f t="shared" si="132"/>
        <v>25412</v>
      </c>
      <c r="K2820" s="40">
        <v>25412</v>
      </c>
    </row>
    <row r="2821" spans="1:11" s="40" customFormat="1" x14ac:dyDescent="0.25">
      <c r="A2821" s="34" t="s">
        <v>947</v>
      </c>
      <c r="B2821" s="34" t="s">
        <v>8344</v>
      </c>
      <c r="C2821" s="34" t="s">
        <v>8345</v>
      </c>
      <c r="D2821" s="34" t="s">
        <v>8346</v>
      </c>
      <c r="E2821" s="35">
        <v>503404</v>
      </c>
      <c r="F2821" s="36">
        <v>503404</v>
      </c>
      <c r="G2821" s="37">
        <f t="shared" si="130"/>
        <v>35238.280000000006</v>
      </c>
      <c r="H2821" s="38">
        <f>G2821*(1-'[1]Rapport Lottstift'!$Q$6)</f>
        <v>25656.669132023166</v>
      </c>
      <c r="I2821" s="39">
        <f t="shared" si="131"/>
        <v>25400.102440702933</v>
      </c>
      <c r="J2821" s="40">
        <f t="shared" si="132"/>
        <v>25400</v>
      </c>
      <c r="K2821" s="40">
        <v>25400</v>
      </c>
    </row>
    <row r="2822" spans="1:11" s="40" customFormat="1" x14ac:dyDescent="0.25">
      <c r="A2822" s="34" t="s">
        <v>947</v>
      </c>
      <c r="B2822" s="34" t="s">
        <v>8347</v>
      </c>
      <c r="C2822" s="34" t="s">
        <v>8348</v>
      </c>
      <c r="D2822" s="34" t="s">
        <v>8349</v>
      </c>
      <c r="E2822" s="35">
        <v>503094</v>
      </c>
      <c r="F2822" s="36">
        <v>503094</v>
      </c>
      <c r="G2822" s="37">
        <f t="shared" ref="G2822:G2885" si="133">F2822*0.07</f>
        <v>35216.58</v>
      </c>
      <c r="H2822" s="38">
        <f>G2822*(1-'[1]Rapport Lottstift'!$Q$6)</f>
        <v>25640.869560643263</v>
      </c>
      <c r="I2822" s="39">
        <f t="shared" ref="I2822:I2885" si="134">H2822*0.99</f>
        <v>25384.460865036832</v>
      </c>
      <c r="J2822" s="40">
        <f t="shared" ref="J2822:J2885" si="135">INT(I2822)</f>
        <v>25384</v>
      </c>
      <c r="K2822" s="40">
        <v>25384</v>
      </c>
    </row>
    <row r="2823" spans="1:11" s="40" customFormat="1" x14ac:dyDescent="0.25">
      <c r="A2823" s="34" t="s">
        <v>947</v>
      </c>
      <c r="B2823" s="34" t="s">
        <v>8350</v>
      </c>
      <c r="C2823" s="34" t="s">
        <v>8351</v>
      </c>
      <c r="D2823" s="34" t="s">
        <v>8352</v>
      </c>
      <c r="E2823" s="35">
        <v>502643</v>
      </c>
      <c r="F2823" s="36">
        <v>502643</v>
      </c>
      <c r="G2823" s="37">
        <f t="shared" si="133"/>
        <v>35185.01</v>
      </c>
      <c r="H2823" s="38">
        <f>G2823*(1-'[1]Rapport Lottstift'!$Q$6)</f>
        <v>25617.883732603474</v>
      </c>
      <c r="I2823" s="39">
        <f t="shared" si="134"/>
        <v>25361.704895277438</v>
      </c>
      <c r="J2823" s="40">
        <f t="shared" si="135"/>
        <v>25361</v>
      </c>
      <c r="K2823" s="40">
        <v>25361</v>
      </c>
    </row>
    <row r="2824" spans="1:11" s="40" customFormat="1" x14ac:dyDescent="0.25">
      <c r="A2824" s="34" t="s">
        <v>947</v>
      </c>
      <c r="B2824" s="34" t="s">
        <v>8353</v>
      </c>
      <c r="C2824" s="34" t="s">
        <v>8354</v>
      </c>
      <c r="D2824" s="34" t="s">
        <v>8355</v>
      </c>
      <c r="E2824" s="35">
        <v>502568</v>
      </c>
      <c r="F2824" s="36">
        <v>502568</v>
      </c>
      <c r="G2824" s="37">
        <f t="shared" si="133"/>
        <v>35179.760000000002</v>
      </c>
      <c r="H2824" s="38">
        <f>G2824*(1-'[1]Rapport Lottstift'!$Q$6)</f>
        <v>25614.061255656721</v>
      </c>
      <c r="I2824" s="39">
        <f t="shared" si="134"/>
        <v>25357.920643100155</v>
      </c>
      <c r="J2824" s="40">
        <f t="shared" si="135"/>
        <v>25357</v>
      </c>
      <c r="K2824" s="40">
        <v>25357</v>
      </c>
    </row>
    <row r="2825" spans="1:11" s="40" customFormat="1" x14ac:dyDescent="0.25">
      <c r="A2825" s="34" t="s">
        <v>947</v>
      </c>
      <c r="B2825" s="34" t="s">
        <v>8356</v>
      </c>
      <c r="C2825" s="34" t="s">
        <v>8357</v>
      </c>
      <c r="D2825" s="34" t="s">
        <v>8358</v>
      </c>
      <c r="E2825" s="35">
        <v>502118</v>
      </c>
      <c r="F2825" s="36">
        <v>502118</v>
      </c>
      <c r="G2825" s="37">
        <f t="shared" si="133"/>
        <v>35148.26</v>
      </c>
      <c r="H2825" s="38">
        <f>G2825*(1-'[1]Rapport Lottstift'!$Q$6)</f>
        <v>25591.126393976221</v>
      </c>
      <c r="I2825" s="39">
        <f t="shared" si="134"/>
        <v>25335.21513003646</v>
      </c>
      <c r="J2825" s="40">
        <f t="shared" si="135"/>
        <v>25335</v>
      </c>
      <c r="K2825" s="40">
        <v>25335</v>
      </c>
    </row>
    <row r="2826" spans="1:11" s="40" customFormat="1" x14ac:dyDescent="0.25">
      <c r="A2826" s="34" t="s">
        <v>947</v>
      </c>
      <c r="B2826" s="34" t="s">
        <v>8359</v>
      </c>
      <c r="C2826" s="34" t="s">
        <v>8360</v>
      </c>
      <c r="D2826" s="34" t="s">
        <v>8361</v>
      </c>
      <c r="E2826" s="35">
        <v>501997</v>
      </c>
      <c r="F2826" s="36">
        <v>501997</v>
      </c>
      <c r="G2826" s="37">
        <f t="shared" si="133"/>
        <v>35139.79</v>
      </c>
      <c r="H2826" s="38">
        <f>G2826*(1-'[1]Rapport Lottstift'!$Q$6)</f>
        <v>25584.959464502132</v>
      </c>
      <c r="I2826" s="39">
        <f t="shared" si="134"/>
        <v>25329.109869857111</v>
      </c>
      <c r="J2826" s="40">
        <f t="shared" si="135"/>
        <v>25329</v>
      </c>
      <c r="K2826" s="40">
        <v>25329</v>
      </c>
    </row>
    <row r="2827" spans="1:11" s="40" customFormat="1" x14ac:dyDescent="0.25">
      <c r="A2827" s="34" t="s">
        <v>947</v>
      </c>
      <c r="B2827" s="34" t="s">
        <v>8362</v>
      </c>
      <c r="C2827" s="34" t="s">
        <v>8363</v>
      </c>
      <c r="D2827" s="34" t="s">
        <v>8364</v>
      </c>
      <c r="E2827" s="35">
        <v>501696</v>
      </c>
      <c r="F2827" s="36">
        <v>501696</v>
      </c>
      <c r="G2827" s="37">
        <f t="shared" si="133"/>
        <v>35118.720000000001</v>
      </c>
      <c r="H2827" s="38">
        <f>G2827*(1-'[1]Rapport Lottstift'!$Q$6)</f>
        <v>25569.618590355843</v>
      </c>
      <c r="I2827" s="39">
        <f t="shared" si="134"/>
        <v>25313.922404452285</v>
      </c>
      <c r="J2827" s="40">
        <f t="shared" si="135"/>
        <v>25313</v>
      </c>
      <c r="K2827" s="40">
        <v>25313</v>
      </c>
    </row>
    <row r="2828" spans="1:11" s="40" customFormat="1" x14ac:dyDescent="0.25">
      <c r="A2828" s="34" t="s">
        <v>947</v>
      </c>
      <c r="B2828" s="34" t="s">
        <v>8365</v>
      </c>
      <c r="C2828" s="34" t="s">
        <v>8366</v>
      </c>
      <c r="D2828" s="34" t="s">
        <v>8367</v>
      </c>
      <c r="E2828" s="35">
        <v>501373</v>
      </c>
      <c r="F2828" s="36">
        <v>501373</v>
      </c>
      <c r="G2828" s="37">
        <f t="shared" si="133"/>
        <v>35096.11</v>
      </c>
      <c r="H2828" s="38">
        <f>G2828*(1-'[1]Rapport Lottstift'!$Q$6)</f>
        <v>25553.156456305172</v>
      </c>
      <c r="I2828" s="39">
        <f t="shared" si="134"/>
        <v>25297.624891742122</v>
      </c>
      <c r="J2828" s="40">
        <f t="shared" si="135"/>
        <v>25297</v>
      </c>
      <c r="K2828" s="40">
        <v>25297</v>
      </c>
    </row>
    <row r="2829" spans="1:11" s="40" customFormat="1" x14ac:dyDescent="0.25">
      <c r="A2829" s="34" t="s">
        <v>947</v>
      </c>
      <c r="B2829" s="34" t="s">
        <v>8368</v>
      </c>
      <c r="C2829" s="34" t="s">
        <v>8369</v>
      </c>
      <c r="D2829" s="34" t="s">
        <v>8370</v>
      </c>
      <c r="E2829" s="35">
        <v>500858</v>
      </c>
      <c r="F2829" s="36">
        <v>500858</v>
      </c>
      <c r="G2829" s="37">
        <f t="shared" si="133"/>
        <v>35060.060000000005</v>
      </c>
      <c r="H2829" s="38">
        <f>G2829*(1-'[1]Rapport Lottstift'!$Q$6)</f>
        <v>25526.908781270824</v>
      </c>
      <c r="I2829" s="39">
        <f t="shared" si="134"/>
        <v>25271.639693458117</v>
      </c>
      <c r="J2829" s="40">
        <f t="shared" si="135"/>
        <v>25271</v>
      </c>
      <c r="K2829" s="40">
        <v>25271</v>
      </c>
    </row>
    <row r="2830" spans="1:11" s="40" customFormat="1" x14ac:dyDescent="0.25">
      <c r="A2830" s="34" t="s">
        <v>947</v>
      </c>
      <c r="B2830" s="34" t="s">
        <v>8371</v>
      </c>
      <c r="C2830" s="34" t="s">
        <v>8372</v>
      </c>
      <c r="D2830" s="34" t="s">
        <v>8373</v>
      </c>
      <c r="E2830" s="35">
        <v>500519</v>
      </c>
      <c r="F2830" s="36">
        <v>500519</v>
      </c>
      <c r="G2830" s="37">
        <f t="shared" si="133"/>
        <v>35036.33</v>
      </c>
      <c r="H2830" s="38">
        <f>G2830*(1-'[1]Rapport Lottstift'!$Q$6)</f>
        <v>25509.631185471513</v>
      </c>
      <c r="I2830" s="39">
        <f t="shared" si="134"/>
        <v>25254.534873616798</v>
      </c>
      <c r="J2830" s="40">
        <f t="shared" si="135"/>
        <v>25254</v>
      </c>
      <c r="K2830" s="40">
        <v>25254</v>
      </c>
    </row>
    <row r="2831" spans="1:11" s="40" customFormat="1" x14ac:dyDescent="0.25">
      <c r="A2831" s="34" t="s">
        <v>947</v>
      </c>
      <c r="B2831" s="34" t="s">
        <v>8374</v>
      </c>
      <c r="C2831" s="34" t="s">
        <v>8375</v>
      </c>
      <c r="D2831" s="34" t="s">
        <v>8376</v>
      </c>
      <c r="E2831" s="35">
        <v>500000</v>
      </c>
      <c r="F2831" s="36">
        <v>500000</v>
      </c>
      <c r="G2831" s="37">
        <f t="shared" si="133"/>
        <v>35000</v>
      </c>
      <c r="H2831" s="38">
        <f>G2831*(1-'[1]Rapport Lottstift'!$Q$6)</f>
        <v>25483.179645</v>
      </c>
      <c r="I2831" s="39">
        <f t="shared" si="134"/>
        <v>25228.347848549998</v>
      </c>
      <c r="J2831" s="40">
        <f t="shared" si="135"/>
        <v>25228</v>
      </c>
      <c r="K2831" s="40">
        <v>25228</v>
      </c>
    </row>
    <row r="2832" spans="1:11" s="40" customFormat="1" x14ac:dyDescent="0.25">
      <c r="A2832" s="34" t="s">
        <v>947</v>
      </c>
      <c r="B2832" s="34" t="s">
        <v>8377</v>
      </c>
      <c r="C2832" s="34" t="s">
        <v>8378</v>
      </c>
      <c r="D2832" s="34" t="s">
        <v>8379</v>
      </c>
      <c r="E2832" s="35">
        <v>499979</v>
      </c>
      <c r="F2832" s="36">
        <v>499979</v>
      </c>
      <c r="G2832" s="37">
        <f t="shared" si="133"/>
        <v>34998.530000000006</v>
      </c>
      <c r="H2832" s="38">
        <f>G2832*(1-'[1]Rapport Lottstift'!$Q$6)</f>
        <v>25482.109351454917</v>
      </c>
      <c r="I2832" s="39">
        <f t="shared" si="134"/>
        <v>25227.288257940367</v>
      </c>
      <c r="J2832" s="40">
        <f t="shared" si="135"/>
        <v>25227</v>
      </c>
      <c r="K2832" s="40">
        <v>25227</v>
      </c>
    </row>
    <row r="2833" spans="1:11" s="40" customFormat="1" x14ac:dyDescent="0.25">
      <c r="A2833" s="34" t="s">
        <v>947</v>
      </c>
      <c r="B2833" s="34" t="s">
        <v>8380</v>
      </c>
      <c r="C2833" s="34" t="s">
        <v>8381</v>
      </c>
      <c r="D2833" s="34" t="s">
        <v>8382</v>
      </c>
      <c r="E2833" s="35">
        <v>499753</v>
      </c>
      <c r="F2833" s="36">
        <v>499753</v>
      </c>
      <c r="G2833" s="37">
        <f t="shared" si="133"/>
        <v>34982.710000000006</v>
      </c>
      <c r="H2833" s="38">
        <f>G2833*(1-'[1]Rapport Lottstift'!$Q$6)</f>
        <v>25470.590954255375</v>
      </c>
      <c r="I2833" s="39">
        <f t="shared" si="134"/>
        <v>25215.885044712821</v>
      </c>
      <c r="J2833" s="40">
        <f t="shared" si="135"/>
        <v>25215</v>
      </c>
      <c r="K2833" s="40">
        <v>25215</v>
      </c>
    </row>
    <row r="2834" spans="1:11" s="40" customFormat="1" x14ac:dyDescent="0.25">
      <c r="A2834" s="34" t="s">
        <v>947</v>
      </c>
      <c r="B2834" s="34" t="s">
        <v>8383</v>
      </c>
      <c r="C2834" s="34" t="s">
        <v>8384</v>
      </c>
      <c r="D2834" s="34" t="s">
        <v>8385</v>
      </c>
      <c r="E2834" s="35">
        <v>499682</v>
      </c>
      <c r="F2834" s="36">
        <v>499682</v>
      </c>
      <c r="G2834" s="37">
        <f t="shared" si="133"/>
        <v>34977.740000000005</v>
      </c>
      <c r="H2834" s="38">
        <f>G2834*(1-'[1]Rapport Lottstift'!$Q$6)</f>
        <v>25466.972342745787</v>
      </c>
      <c r="I2834" s="39">
        <f t="shared" si="134"/>
        <v>25212.302619318329</v>
      </c>
      <c r="J2834" s="40">
        <f t="shared" si="135"/>
        <v>25212</v>
      </c>
      <c r="K2834" s="40">
        <v>25212</v>
      </c>
    </row>
    <row r="2835" spans="1:11" s="40" customFormat="1" x14ac:dyDescent="0.25">
      <c r="A2835" s="34" t="s">
        <v>947</v>
      </c>
      <c r="B2835" s="34" t="s">
        <v>8386</v>
      </c>
      <c r="C2835" s="34" t="s">
        <v>8387</v>
      </c>
      <c r="D2835" s="34" t="s">
        <v>8388</v>
      </c>
      <c r="E2835" s="35">
        <v>499636</v>
      </c>
      <c r="F2835" s="36">
        <v>499636</v>
      </c>
      <c r="G2835" s="37">
        <f t="shared" si="133"/>
        <v>34974.520000000004</v>
      </c>
      <c r="H2835" s="38">
        <f>G2835*(1-'[1]Rapport Lottstift'!$Q$6)</f>
        <v>25464.627890218446</v>
      </c>
      <c r="I2835" s="39">
        <f t="shared" si="134"/>
        <v>25209.98161131626</v>
      </c>
      <c r="J2835" s="40">
        <f t="shared" si="135"/>
        <v>25209</v>
      </c>
      <c r="K2835" s="40">
        <v>25209</v>
      </c>
    </row>
    <row r="2836" spans="1:11" s="40" customFormat="1" x14ac:dyDescent="0.25">
      <c r="A2836" s="34" t="s">
        <v>947</v>
      </c>
      <c r="B2836" s="34" t="s">
        <v>8389</v>
      </c>
      <c r="C2836" s="34" t="s">
        <v>8390</v>
      </c>
      <c r="D2836" s="34" t="s">
        <v>8391</v>
      </c>
      <c r="E2836" s="35">
        <v>499533</v>
      </c>
      <c r="F2836" s="36">
        <v>499533</v>
      </c>
      <c r="G2836" s="37">
        <f t="shared" si="133"/>
        <v>34967.310000000005</v>
      </c>
      <c r="H2836" s="38">
        <f>G2836*(1-'[1]Rapport Lottstift'!$Q$6)</f>
        <v>25459.378355211575</v>
      </c>
      <c r="I2836" s="39">
        <f t="shared" si="134"/>
        <v>25204.78457165946</v>
      </c>
      <c r="J2836" s="40">
        <f t="shared" si="135"/>
        <v>25204</v>
      </c>
      <c r="K2836" s="40">
        <v>25204</v>
      </c>
    </row>
    <row r="2837" spans="1:11" s="40" customFormat="1" x14ac:dyDescent="0.25">
      <c r="A2837" s="34" t="s">
        <v>947</v>
      </c>
      <c r="B2837" s="34" t="s">
        <v>8392</v>
      </c>
      <c r="C2837" s="34" t="s">
        <v>8393</v>
      </c>
      <c r="D2837" s="34" t="s">
        <v>8394</v>
      </c>
      <c r="E2837" s="35">
        <v>499465</v>
      </c>
      <c r="F2837" s="36">
        <v>499465</v>
      </c>
      <c r="G2837" s="37">
        <f t="shared" si="133"/>
        <v>34962.550000000003</v>
      </c>
      <c r="H2837" s="38">
        <f>G2837*(1-'[1]Rapport Lottstift'!$Q$6)</f>
        <v>25455.912642779855</v>
      </c>
      <c r="I2837" s="39">
        <f t="shared" si="134"/>
        <v>25201.353516352057</v>
      </c>
      <c r="J2837" s="40">
        <f t="shared" si="135"/>
        <v>25201</v>
      </c>
      <c r="K2837" s="40">
        <v>25201</v>
      </c>
    </row>
    <row r="2838" spans="1:11" s="40" customFormat="1" x14ac:dyDescent="0.25">
      <c r="A2838" s="34" t="s">
        <v>947</v>
      </c>
      <c r="B2838" s="34" t="s">
        <v>8395</v>
      </c>
      <c r="C2838" s="34" t="s">
        <v>8396</v>
      </c>
      <c r="D2838" s="34" t="s">
        <v>8397</v>
      </c>
      <c r="E2838" s="35">
        <v>499140</v>
      </c>
      <c r="F2838" s="36">
        <v>499140</v>
      </c>
      <c r="G2838" s="37">
        <f t="shared" si="133"/>
        <v>34939.800000000003</v>
      </c>
      <c r="H2838" s="38">
        <f>G2838*(1-'[1]Rapport Lottstift'!$Q$6)</f>
        <v>25439.348576010605</v>
      </c>
      <c r="I2838" s="39">
        <f t="shared" si="134"/>
        <v>25184.9550902505</v>
      </c>
      <c r="J2838" s="40">
        <f t="shared" si="135"/>
        <v>25184</v>
      </c>
      <c r="K2838" s="40">
        <v>25184</v>
      </c>
    </row>
    <row r="2839" spans="1:11" s="40" customFormat="1" x14ac:dyDescent="0.25">
      <c r="A2839" s="34" t="s">
        <v>947</v>
      </c>
      <c r="B2839" s="34" t="s">
        <v>8398</v>
      </c>
      <c r="C2839" s="34" t="s">
        <v>8399</v>
      </c>
      <c r="D2839" s="34" t="s">
        <v>8400</v>
      </c>
      <c r="E2839" s="35">
        <v>499084</v>
      </c>
      <c r="F2839" s="36">
        <v>499084</v>
      </c>
      <c r="G2839" s="37">
        <f t="shared" si="133"/>
        <v>34935.880000000005</v>
      </c>
      <c r="H2839" s="38">
        <f>G2839*(1-'[1]Rapport Lottstift'!$Q$6)</f>
        <v>25436.494459890364</v>
      </c>
      <c r="I2839" s="39">
        <f t="shared" si="134"/>
        <v>25182.129515291461</v>
      </c>
      <c r="J2839" s="40">
        <f t="shared" si="135"/>
        <v>25182</v>
      </c>
      <c r="K2839" s="40">
        <v>25182</v>
      </c>
    </row>
    <row r="2840" spans="1:11" s="40" customFormat="1" x14ac:dyDescent="0.25">
      <c r="A2840" s="34" t="s">
        <v>947</v>
      </c>
      <c r="B2840" s="34" t="s">
        <v>8401</v>
      </c>
      <c r="C2840" s="34" t="s">
        <v>8402</v>
      </c>
      <c r="D2840" s="34" t="s">
        <v>8403</v>
      </c>
      <c r="E2840" s="35">
        <v>499030</v>
      </c>
      <c r="F2840" s="36">
        <v>499030</v>
      </c>
      <c r="G2840" s="37">
        <f t="shared" si="133"/>
        <v>34932.100000000006</v>
      </c>
      <c r="H2840" s="38">
        <f>G2840*(1-'[1]Rapport Lottstift'!$Q$6)</f>
        <v>25433.742276488705</v>
      </c>
      <c r="I2840" s="39">
        <f t="shared" si="134"/>
        <v>25179.40485372382</v>
      </c>
      <c r="J2840" s="40">
        <f t="shared" si="135"/>
        <v>25179</v>
      </c>
      <c r="K2840" s="40">
        <v>25179</v>
      </c>
    </row>
    <row r="2841" spans="1:11" s="40" customFormat="1" x14ac:dyDescent="0.25">
      <c r="A2841" s="34" t="s">
        <v>947</v>
      </c>
      <c r="B2841" s="34" t="s">
        <v>8404</v>
      </c>
      <c r="C2841" s="34" t="s">
        <v>8405</v>
      </c>
      <c r="D2841" s="34" t="s">
        <v>8406</v>
      </c>
      <c r="E2841" s="35">
        <v>498783</v>
      </c>
      <c r="F2841" s="36">
        <v>498783</v>
      </c>
      <c r="G2841" s="37">
        <f t="shared" si="133"/>
        <v>34914.810000000005</v>
      </c>
      <c r="H2841" s="38">
        <f>G2841*(1-'[1]Rapport Lottstift'!$Q$6)</f>
        <v>25421.153585744076</v>
      </c>
      <c r="I2841" s="39">
        <f t="shared" si="134"/>
        <v>25166.942049886635</v>
      </c>
      <c r="J2841" s="40">
        <f t="shared" si="135"/>
        <v>25166</v>
      </c>
      <c r="K2841" s="40">
        <v>25166</v>
      </c>
    </row>
    <row r="2842" spans="1:11" s="40" customFormat="1" x14ac:dyDescent="0.25">
      <c r="A2842" s="34" t="s">
        <v>947</v>
      </c>
      <c r="B2842" s="34" t="s">
        <v>8407</v>
      </c>
      <c r="C2842" s="34" t="s">
        <v>8408</v>
      </c>
      <c r="D2842" s="34" t="s">
        <v>8409</v>
      </c>
      <c r="E2842" s="35">
        <v>498705</v>
      </c>
      <c r="F2842" s="36">
        <v>498705</v>
      </c>
      <c r="G2842" s="37">
        <f t="shared" si="133"/>
        <v>34909.350000000006</v>
      </c>
      <c r="H2842" s="38">
        <f>G2842*(1-'[1]Rapport Lottstift'!$Q$6)</f>
        <v>25417.178209719455</v>
      </c>
      <c r="I2842" s="39">
        <f t="shared" si="134"/>
        <v>25163.006427622262</v>
      </c>
      <c r="J2842" s="40">
        <f t="shared" si="135"/>
        <v>25163</v>
      </c>
      <c r="K2842" s="40">
        <v>25163</v>
      </c>
    </row>
    <row r="2843" spans="1:11" s="40" customFormat="1" x14ac:dyDescent="0.25">
      <c r="A2843" s="34" t="s">
        <v>947</v>
      </c>
      <c r="B2843" s="34" t="s">
        <v>8410</v>
      </c>
      <c r="C2843" s="34" t="s">
        <v>8411</v>
      </c>
      <c r="D2843" s="34" t="s">
        <v>8412</v>
      </c>
      <c r="E2843" s="35">
        <v>498107</v>
      </c>
      <c r="F2843" s="36">
        <v>498107</v>
      </c>
      <c r="G2843" s="37">
        <f t="shared" si="133"/>
        <v>34867.490000000005</v>
      </c>
      <c r="H2843" s="38">
        <f>G2843*(1-'[1]Rapport Lottstift'!$Q$6)</f>
        <v>25386.700326864036</v>
      </c>
      <c r="I2843" s="39">
        <f t="shared" si="134"/>
        <v>25132.833323595394</v>
      </c>
      <c r="J2843" s="40">
        <f t="shared" si="135"/>
        <v>25132</v>
      </c>
      <c r="K2843" s="40">
        <v>25132</v>
      </c>
    </row>
    <row r="2844" spans="1:11" s="40" customFormat="1" x14ac:dyDescent="0.25">
      <c r="A2844" s="34" t="s">
        <v>947</v>
      </c>
      <c r="B2844" s="34" t="s">
        <v>8413</v>
      </c>
      <c r="C2844" s="34" t="s">
        <v>8414</v>
      </c>
      <c r="D2844" s="34" t="s">
        <v>8415</v>
      </c>
      <c r="E2844" s="35">
        <v>498000</v>
      </c>
      <c r="F2844" s="36">
        <v>498000</v>
      </c>
      <c r="G2844" s="37">
        <f t="shared" si="133"/>
        <v>34860</v>
      </c>
      <c r="H2844" s="38">
        <f>G2844*(1-'[1]Rapport Lottstift'!$Q$6)</f>
        <v>25381.246926420001</v>
      </c>
      <c r="I2844" s="39">
        <f t="shared" si="134"/>
        <v>25127.434457155799</v>
      </c>
      <c r="J2844" s="40">
        <f t="shared" si="135"/>
        <v>25127</v>
      </c>
      <c r="K2844" s="40">
        <v>25127</v>
      </c>
    </row>
    <row r="2845" spans="1:11" s="40" customFormat="1" x14ac:dyDescent="0.25">
      <c r="A2845" s="34" t="s">
        <v>947</v>
      </c>
      <c r="B2845" s="34" t="s">
        <v>8416</v>
      </c>
      <c r="C2845" s="34" t="s">
        <v>8417</v>
      </c>
      <c r="D2845" s="34" t="s">
        <v>8418</v>
      </c>
      <c r="E2845" s="35">
        <v>497802</v>
      </c>
      <c r="F2845" s="36">
        <v>497802</v>
      </c>
      <c r="G2845" s="37">
        <f t="shared" si="133"/>
        <v>34846.140000000007</v>
      </c>
      <c r="H2845" s="38">
        <f>G2845*(1-'[1]Rapport Lottstift'!$Q$6)</f>
        <v>25371.155587280587</v>
      </c>
      <c r="I2845" s="39">
        <f t="shared" si="134"/>
        <v>25117.44403140778</v>
      </c>
      <c r="J2845" s="40">
        <f t="shared" si="135"/>
        <v>25117</v>
      </c>
      <c r="K2845" s="40">
        <v>25117</v>
      </c>
    </row>
    <row r="2846" spans="1:11" s="40" customFormat="1" x14ac:dyDescent="0.25">
      <c r="A2846" s="34" t="s">
        <v>947</v>
      </c>
      <c r="B2846" s="34" t="s">
        <v>8419</v>
      </c>
      <c r="C2846" s="34" t="s">
        <v>8420</v>
      </c>
      <c r="D2846" s="34" t="s">
        <v>8421</v>
      </c>
      <c r="E2846" s="35">
        <v>497784</v>
      </c>
      <c r="F2846" s="36">
        <v>497784</v>
      </c>
      <c r="G2846" s="37">
        <f t="shared" si="133"/>
        <v>34844.880000000005</v>
      </c>
      <c r="H2846" s="38">
        <f>G2846*(1-'[1]Rapport Lottstift'!$Q$6)</f>
        <v>25370.238192813365</v>
      </c>
      <c r="I2846" s="39">
        <f t="shared" si="134"/>
        <v>25116.535810885231</v>
      </c>
      <c r="J2846" s="40">
        <f t="shared" si="135"/>
        <v>25116</v>
      </c>
      <c r="K2846" s="40">
        <v>25116</v>
      </c>
    </row>
    <row r="2847" spans="1:11" s="40" customFormat="1" x14ac:dyDescent="0.25">
      <c r="A2847" s="34" t="s">
        <v>947</v>
      </c>
      <c r="B2847" s="34" t="s">
        <v>8422</v>
      </c>
      <c r="C2847" s="34" t="s">
        <v>8423</v>
      </c>
      <c r="D2847" s="34" t="s">
        <v>8424</v>
      </c>
      <c r="E2847" s="35">
        <v>497560</v>
      </c>
      <c r="F2847" s="36">
        <v>497560</v>
      </c>
      <c r="G2847" s="37">
        <f t="shared" si="133"/>
        <v>34829.200000000004</v>
      </c>
      <c r="H2847" s="38">
        <f>G2847*(1-'[1]Rapport Lottstift'!$Q$6)</f>
        <v>25358.821728332405</v>
      </c>
      <c r="I2847" s="39">
        <f t="shared" si="134"/>
        <v>25105.233511049082</v>
      </c>
      <c r="J2847" s="40">
        <f t="shared" si="135"/>
        <v>25105</v>
      </c>
      <c r="K2847" s="40">
        <v>25105</v>
      </c>
    </row>
    <row r="2848" spans="1:11" s="40" customFormat="1" x14ac:dyDescent="0.25">
      <c r="A2848" s="34" t="s">
        <v>947</v>
      </c>
      <c r="B2848" s="34" t="s">
        <v>8425</v>
      </c>
      <c r="C2848" s="34" t="s">
        <v>8426</v>
      </c>
      <c r="D2848" s="34" t="s">
        <v>8427</v>
      </c>
      <c r="E2848" s="35">
        <v>497491</v>
      </c>
      <c r="F2848" s="36">
        <v>497491</v>
      </c>
      <c r="G2848" s="37">
        <f t="shared" si="133"/>
        <v>34824.370000000003</v>
      </c>
      <c r="H2848" s="38">
        <f>G2848*(1-'[1]Rapport Lottstift'!$Q$6)</f>
        <v>25355.305049541392</v>
      </c>
      <c r="I2848" s="39">
        <f t="shared" si="134"/>
        <v>25101.751999045977</v>
      </c>
      <c r="J2848" s="40">
        <f t="shared" si="135"/>
        <v>25101</v>
      </c>
      <c r="K2848" s="40">
        <v>25101</v>
      </c>
    </row>
    <row r="2849" spans="1:11" s="40" customFormat="1" x14ac:dyDescent="0.25">
      <c r="A2849" s="34" t="s">
        <v>947</v>
      </c>
      <c r="B2849" s="34" t="s">
        <v>8428</v>
      </c>
      <c r="C2849" s="34" t="s">
        <v>8429</v>
      </c>
      <c r="D2849" s="34" t="s">
        <v>8430</v>
      </c>
      <c r="E2849" s="35">
        <v>497319</v>
      </c>
      <c r="F2849" s="36">
        <v>497319</v>
      </c>
      <c r="G2849" s="37">
        <f t="shared" si="133"/>
        <v>34812.33</v>
      </c>
      <c r="H2849" s="38">
        <f>G2849*(1-'[1]Rapport Lottstift'!$Q$6)</f>
        <v>25346.538835743511</v>
      </c>
      <c r="I2849" s="39">
        <f t="shared" si="134"/>
        <v>25093.073447386076</v>
      </c>
      <c r="J2849" s="40">
        <f t="shared" si="135"/>
        <v>25093</v>
      </c>
      <c r="K2849" s="40">
        <v>25093</v>
      </c>
    </row>
    <row r="2850" spans="1:11" s="40" customFormat="1" x14ac:dyDescent="0.25">
      <c r="A2850" s="34" t="s">
        <v>947</v>
      </c>
      <c r="B2850" s="34" t="s">
        <v>8431</v>
      </c>
      <c r="C2850" s="34" t="s">
        <v>8432</v>
      </c>
      <c r="D2850" s="34" t="s">
        <v>8433</v>
      </c>
      <c r="E2850" s="35">
        <v>497252</v>
      </c>
      <c r="F2850" s="36">
        <v>497252</v>
      </c>
      <c r="G2850" s="37">
        <f t="shared" si="133"/>
        <v>34807.640000000007</v>
      </c>
      <c r="H2850" s="38">
        <f>G2850*(1-'[1]Rapport Lottstift'!$Q$6)</f>
        <v>25343.124089671088</v>
      </c>
      <c r="I2850" s="39">
        <f t="shared" si="134"/>
        <v>25089.692848774375</v>
      </c>
      <c r="J2850" s="40">
        <f t="shared" si="135"/>
        <v>25089</v>
      </c>
      <c r="K2850" s="40">
        <v>25089</v>
      </c>
    </row>
    <row r="2851" spans="1:11" s="40" customFormat="1" x14ac:dyDescent="0.25">
      <c r="A2851" s="34" t="s">
        <v>947</v>
      </c>
      <c r="B2851" s="34" t="s">
        <v>8434</v>
      </c>
      <c r="C2851" s="34" t="s">
        <v>8435</v>
      </c>
      <c r="D2851" s="34" t="s">
        <v>8436</v>
      </c>
      <c r="E2851" s="35">
        <v>497233</v>
      </c>
      <c r="F2851" s="36">
        <v>497233</v>
      </c>
      <c r="G2851" s="37">
        <f t="shared" si="133"/>
        <v>34806.310000000005</v>
      </c>
      <c r="H2851" s="38">
        <f>G2851*(1-'[1]Rapport Lottstift'!$Q$6)</f>
        <v>25342.155728844577</v>
      </c>
      <c r="I2851" s="39">
        <f t="shared" si="134"/>
        <v>25088.734171556131</v>
      </c>
      <c r="J2851" s="40">
        <f t="shared" si="135"/>
        <v>25088</v>
      </c>
      <c r="K2851" s="40">
        <v>25088</v>
      </c>
    </row>
    <row r="2852" spans="1:11" s="40" customFormat="1" x14ac:dyDescent="0.25">
      <c r="A2852" s="34" t="s">
        <v>947</v>
      </c>
      <c r="B2852" s="34" t="s">
        <v>8437</v>
      </c>
      <c r="C2852" s="34" t="s">
        <v>8438</v>
      </c>
      <c r="D2852" s="34" t="s">
        <v>8439</v>
      </c>
      <c r="E2852" s="35">
        <v>496921</v>
      </c>
      <c r="F2852" s="36">
        <v>496921</v>
      </c>
      <c r="G2852" s="37">
        <f t="shared" si="133"/>
        <v>34784.47</v>
      </c>
      <c r="H2852" s="38">
        <f>G2852*(1-'[1]Rapport Lottstift'!$Q$6)</f>
        <v>25326.254224746091</v>
      </c>
      <c r="I2852" s="39">
        <f t="shared" si="134"/>
        <v>25072.991682498632</v>
      </c>
      <c r="J2852" s="40">
        <f t="shared" si="135"/>
        <v>25072</v>
      </c>
      <c r="K2852" s="40">
        <v>25072</v>
      </c>
    </row>
    <row r="2853" spans="1:11" s="40" customFormat="1" x14ac:dyDescent="0.25">
      <c r="A2853" s="34" t="s">
        <v>947</v>
      </c>
      <c r="B2853" s="34" t="s">
        <v>8440</v>
      </c>
      <c r="C2853" s="34" t="s">
        <v>8441</v>
      </c>
      <c r="D2853" s="34" t="s">
        <v>8442</v>
      </c>
      <c r="E2853" s="35">
        <v>496480</v>
      </c>
      <c r="F2853" s="36">
        <v>496480</v>
      </c>
      <c r="G2853" s="37">
        <f t="shared" si="133"/>
        <v>34753.600000000006</v>
      </c>
      <c r="H2853" s="38">
        <f>G2853*(1-'[1]Rapport Lottstift'!$Q$6)</f>
        <v>25303.778060299206</v>
      </c>
      <c r="I2853" s="39">
        <f t="shared" si="134"/>
        <v>25050.740279696212</v>
      </c>
      <c r="J2853" s="40">
        <f t="shared" si="135"/>
        <v>25050</v>
      </c>
      <c r="K2853" s="40">
        <v>25050</v>
      </c>
    </row>
    <row r="2854" spans="1:11" s="40" customFormat="1" x14ac:dyDescent="0.25">
      <c r="A2854" s="34" t="s">
        <v>947</v>
      </c>
      <c r="B2854" s="34" t="s">
        <v>8443</v>
      </c>
      <c r="C2854" s="34" t="s">
        <v>8444</v>
      </c>
      <c r="D2854" s="34" t="s">
        <v>8445</v>
      </c>
      <c r="E2854" s="35">
        <v>496442</v>
      </c>
      <c r="F2854" s="36">
        <v>496442</v>
      </c>
      <c r="G2854" s="37">
        <f t="shared" si="133"/>
        <v>34750.94</v>
      </c>
      <c r="H2854" s="38">
        <f>G2854*(1-'[1]Rapport Lottstift'!$Q$6)</f>
        <v>25301.841338646183</v>
      </c>
      <c r="I2854" s="39">
        <f t="shared" si="134"/>
        <v>25048.822925259723</v>
      </c>
      <c r="J2854" s="40">
        <f t="shared" si="135"/>
        <v>25048</v>
      </c>
      <c r="K2854" s="40">
        <v>25048</v>
      </c>
    </row>
    <row r="2855" spans="1:11" s="40" customFormat="1" x14ac:dyDescent="0.25">
      <c r="A2855" s="34" t="s">
        <v>947</v>
      </c>
      <c r="B2855" s="34" t="s">
        <v>8446</v>
      </c>
      <c r="C2855" s="34" t="s">
        <v>8447</v>
      </c>
      <c r="D2855" s="34" t="s">
        <v>8448</v>
      </c>
      <c r="E2855" s="35">
        <v>496407</v>
      </c>
      <c r="F2855" s="36">
        <v>496407</v>
      </c>
      <c r="G2855" s="37">
        <f t="shared" si="133"/>
        <v>34748.490000000005</v>
      </c>
      <c r="H2855" s="38">
        <f>G2855*(1-'[1]Rapport Lottstift'!$Q$6)</f>
        <v>25300.057516071036</v>
      </c>
      <c r="I2855" s="39">
        <f t="shared" si="134"/>
        <v>25047.056940910326</v>
      </c>
      <c r="J2855" s="40">
        <f t="shared" si="135"/>
        <v>25047</v>
      </c>
      <c r="K2855" s="40">
        <v>25047</v>
      </c>
    </row>
    <row r="2856" spans="1:11" s="40" customFormat="1" x14ac:dyDescent="0.25">
      <c r="A2856" s="34" t="s">
        <v>947</v>
      </c>
      <c r="B2856" s="34" t="s">
        <v>8449</v>
      </c>
      <c r="C2856" s="34" t="s">
        <v>8450</v>
      </c>
      <c r="D2856" s="34" t="s">
        <v>8451</v>
      </c>
      <c r="E2856" s="35">
        <v>496387</v>
      </c>
      <c r="F2856" s="36">
        <v>496387</v>
      </c>
      <c r="G2856" s="37">
        <f t="shared" si="133"/>
        <v>34747.090000000004</v>
      </c>
      <c r="H2856" s="38">
        <f>G2856*(1-'[1]Rapport Lottstift'!$Q$6)</f>
        <v>25299.038188885235</v>
      </c>
      <c r="I2856" s="39">
        <f t="shared" si="134"/>
        <v>25046.047806996383</v>
      </c>
      <c r="J2856" s="40">
        <f t="shared" si="135"/>
        <v>25046</v>
      </c>
      <c r="K2856" s="40">
        <v>25046</v>
      </c>
    </row>
    <row r="2857" spans="1:11" s="40" customFormat="1" x14ac:dyDescent="0.25">
      <c r="A2857" s="34" t="s">
        <v>947</v>
      </c>
      <c r="B2857" s="34" t="s">
        <v>8452</v>
      </c>
      <c r="C2857" s="34" t="s">
        <v>8453</v>
      </c>
      <c r="D2857" s="34" t="s">
        <v>8454</v>
      </c>
      <c r="E2857" s="35">
        <v>495746</v>
      </c>
      <c r="F2857" s="36">
        <v>495746</v>
      </c>
      <c r="G2857" s="37">
        <f t="shared" si="133"/>
        <v>34702.22</v>
      </c>
      <c r="H2857" s="38">
        <f>G2857*(1-'[1]Rapport Lottstift'!$Q$6)</f>
        <v>25266.368752580343</v>
      </c>
      <c r="I2857" s="39">
        <f t="shared" si="134"/>
        <v>25013.705065054539</v>
      </c>
      <c r="J2857" s="40">
        <f t="shared" si="135"/>
        <v>25013</v>
      </c>
      <c r="K2857" s="40">
        <v>25013</v>
      </c>
    </row>
    <row r="2858" spans="1:11" s="40" customFormat="1" x14ac:dyDescent="0.25">
      <c r="A2858" s="34" t="s">
        <v>947</v>
      </c>
      <c r="B2858" s="34" t="s">
        <v>8455</v>
      </c>
      <c r="C2858" s="34" t="s">
        <v>8456</v>
      </c>
      <c r="D2858" s="34" t="s">
        <v>8457</v>
      </c>
      <c r="E2858" s="35">
        <v>495285</v>
      </c>
      <c r="F2858" s="36">
        <v>495285</v>
      </c>
      <c r="G2858" s="37">
        <f t="shared" si="133"/>
        <v>34669.950000000004</v>
      </c>
      <c r="H2858" s="38">
        <f>G2858*(1-'[1]Rapport Lottstift'!$Q$6)</f>
        <v>25242.873260947654</v>
      </c>
      <c r="I2858" s="39">
        <f t="shared" si="134"/>
        <v>24990.444528338176</v>
      </c>
      <c r="J2858" s="40">
        <f t="shared" si="135"/>
        <v>24990</v>
      </c>
      <c r="K2858" s="40">
        <v>24990</v>
      </c>
    </row>
    <row r="2859" spans="1:11" s="40" customFormat="1" x14ac:dyDescent="0.25">
      <c r="A2859" s="34" t="s">
        <v>947</v>
      </c>
      <c r="B2859" s="34" t="s">
        <v>8458</v>
      </c>
      <c r="C2859" s="34" t="s">
        <v>8459</v>
      </c>
      <c r="D2859" s="34" t="s">
        <v>8460</v>
      </c>
      <c r="E2859" s="35">
        <v>495005</v>
      </c>
      <c r="F2859" s="36">
        <v>495005</v>
      </c>
      <c r="G2859" s="37">
        <f t="shared" si="133"/>
        <v>34650.350000000006</v>
      </c>
      <c r="H2859" s="38">
        <f>G2859*(1-'[1]Rapport Lottstift'!$Q$6)</f>
        <v>25228.602680346456</v>
      </c>
      <c r="I2859" s="39">
        <f t="shared" si="134"/>
        <v>24976.316653542992</v>
      </c>
      <c r="J2859" s="40">
        <f t="shared" si="135"/>
        <v>24976</v>
      </c>
      <c r="K2859" s="40">
        <v>24976</v>
      </c>
    </row>
    <row r="2860" spans="1:11" s="40" customFormat="1" x14ac:dyDescent="0.25">
      <c r="A2860" s="34" t="s">
        <v>947</v>
      </c>
      <c r="B2860" s="34" t="s">
        <v>8461</v>
      </c>
      <c r="C2860" s="34" t="s">
        <v>8462</v>
      </c>
      <c r="D2860" s="34" t="s">
        <v>8463</v>
      </c>
      <c r="E2860" s="35">
        <v>494873</v>
      </c>
      <c r="F2860" s="36">
        <v>494873</v>
      </c>
      <c r="G2860" s="37">
        <f t="shared" si="133"/>
        <v>34641.11</v>
      </c>
      <c r="H2860" s="38">
        <f>G2860*(1-'[1]Rapport Lottstift'!$Q$6)</f>
        <v>25221.875120920173</v>
      </c>
      <c r="I2860" s="39">
        <f t="shared" si="134"/>
        <v>24969.65636971097</v>
      </c>
      <c r="J2860" s="40">
        <f t="shared" si="135"/>
        <v>24969</v>
      </c>
      <c r="K2860" s="40">
        <v>24969</v>
      </c>
    </row>
    <row r="2861" spans="1:11" s="40" customFormat="1" x14ac:dyDescent="0.25">
      <c r="A2861" s="34" t="s">
        <v>947</v>
      </c>
      <c r="B2861" s="34" t="s">
        <v>8464</v>
      </c>
      <c r="C2861" s="34" t="s">
        <v>8465</v>
      </c>
      <c r="D2861" s="34" t="s">
        <v>8466</v>
      </c>
      <c r="E2861" s="35">
        <v>494788</v>
      </c>
      <c r="F2861" s="36">
        <v>494788</v>
      </c>
      <c r="G2861" s="37">
        <f t="shared" si="133"/>
        <v>34635.160000000003</v>
      </c>
      <c r="H2861" s="38">
        <f>G2861*(1-'[1]Rapport Lottstift'!$Q$6)</f>
        <v>25217.542980380524</v>
      </c>
      <c r="I2861" s="39">
        <f t="shared" si="134"/>
        <v>24965.367550576717</v>
      </c>
      <c r="J2861" s="40">
        <f t="shared" si="135"/>
        <v>24965</v>
      </c>
      <c r="K2861" s="40">
        <v>24965</v>
      </c>
    </row>
    <row r="2862" spans="1:11" s="40" customFormat="1" x14ac:dyDescent="0.25">
      <c r="A2862" s="34" t="s">
        <v>947</v>
      </c>
      <c r="B2862" s="34" t="s">
        <v>8467</v>
      </c>
      <c r="C2862" s="34" t="s">
        <v>8468</v>
      </c>
      <c r="D2862" s="34" t="s">
        <v>8469</v>
      </c>
      <c r="E2862" s="35">
        <v>494516</v>
      </c>
      <c r="F2862" s="36">
        <v>494516</v>
      </c>
      <c r="G2862" s="37">
        <f t="shared" si="133"/>
        <v>34616.120000000003</v>
      </c>
      <c r="H2862" s="38">
        <f>G2862*(1-'[1]Rapport Lottstift'!$Q$6)</f>
        <v>25203.680130653644</v>
      </c>
      <c r="I2862" s="39">
        <f t="shared" si="134"/>
        <v>24951.643329347105</v>
      </c>
      <c r="J2862" s="40">
        <f t="shared" si="135"/>
        <v>24951</v>
      </c>
      <c r="K2862" s="40">
        <v>24951</v>
      </c>
    </row>
    <row r="2863" spans="1:11" s="40" customFormat="1" x14ac:dyDescent="0.25">
      <c r="A2863" s="34" t="s">
        <v>947</v>
      </c>
      <c r="B2863" s="34" t="s">
        <v>8470</v>
      </c>
      <c r="C2863" s="34" t="s">
        <v>8471</v>
      </c>
      <c r="D2863" s="34" t="s">
        <v>8472</v>
      </c>
      <c r="E2863" s="35">
        <v>494179</v>
      </c>
      <c r="F2863" s="36">
        <v>494179</v>
      </c>
      <c r="G2863" s="37">
        <f t="shared" si="133"/>
        <v>34592.530000000006</v>
      </c>
      <c r="H2863" s="38">
        <f>G2863*(1-'[1]Rapport Lottstift'!$Q$6)</f>
        <v>25186.504467572915</v>
      </c>
      <c r="I2863" s="39">
        <f t="shared" si="134"/>
        <v>24934.639422897184</v>
      </c>
      <c r="J2863" s="40">
        <f t="shared" si="135"/>
        <v>24934</v>
      </c>
      <c r="K2863" s="40">
        <v>24934</v>
      </c>
    </row>
    <row r="2864" spans="1:11" s="40" customFormat="1" x14ac:dyDescent="0.25">
      <c r="A2864" s="34" t="s">
        <v>947</v>
      </c>
      <c r="B2864" s="34" t="s">
        <v>8473</v>
      </c>
      <c r="C2864" s="34" t="s">
        <v>8474</v>
      </c>
      <c r="D2864" s="34" t="s">
        <v>8475</v>
      </c>
      <c r="E2864" s="35">
        <v>493753</v>
      </c>
      <c r="F2864" s="36">
        <v>493753</v>
      </c>
      <c r="G2864" s="37">
        <f t="shared" si="133"/>
        <v>34562.710000000006</v>
      </c>
      <c r="H2864" s="38">
        <f>G2864*(1-'[1]Rapport Lottstift'!$Q$6)</f>
        <v>25164.792798515376</v>
      </c>
      <c r="I2864" s="39">
        <f t="shared" si="134"/>
        <v>24913.144870530221</v>
      </c>
      <c r="J2864" s="40">
        <f t="shared" si="135"/>
        <v>24913</v>
      </c>
      <c r="K2864" s="40">
        <v>24913</v>
      </c>
    </row>
    <row r="2865" spans="1:11" s="40" customFormat="1" x14ac:dyDescent="0.25">
      <c r="A2865" s="34" t="s">
        <v>947</v>
      </c>
      <c r="B2865" s="34" t="s">
        <v>8476</v>
      </c>
      <c r="C2865" s="34" t="s">
        <v>8477</v>
      </c>
      <c r="D2865" s="34" t="s">
        <v>8478</v>
      </c>
      <c r="E2865" s="35">
        <v>493076</v>
      </c>
      <c r="F2865" s="36">
        <v>493076</v>
      </c>
      <c r="G2865" s="37">
        <f t="shared" si="133"/>
        <v>34515.32</v>
      </c>
      <c r="H2865" s="38">
        <f>G2865*(1-'[1]Rapport Lottstift'!$Q$6)</f>
        <v>25130.288573276041</v>
      </c>
      <c r="I2865" s="39">
        <f t="shared" si="134"/>
        <v>24878.985687543282</v>
      </c>
      <c r="J2865" s="40">
        <f t="shared" si="135"/>
        <v>24878</v>
      </c>
      <c r="K2865" s="40">
        <v>24878</v>
      </c>
    </row>
    <row r="2866" spans="1:11" s="40" customFormat="1" x14ac:dyDescent="0.25">
      <c r="A2866" s="34" t="s">
        <v>947</v>
      </c>
      <c r="B2866" s="34" t="s">
        <v>8479</v>
      </c>
      <c r="C2866" s="34" t="s">
        <v>8480</v>
      </c>
      <c r="D2866" s="34" t="s">
        <v>8481</v>
      </c>
      <c r="E2866" s="35">
        <v>493049</v>
      </c>
      <c r="F2866" s="36">
        <v>493049</v>
      </c>
      <c r="G2866" s="37">
        <f t="shared" si="133"/>
        <v>34513.43</v>
      </c>
      <c r="H2866" s="38">
        <f>G2866*(1-'[1]Rapport Lottstift'!$Q$6)</f>
        <v>25128.912481575211</v>
      </c>
      <c r="I2866" s="39">
        <f t="shared" si="134"/>
        <v>24877.623356759457</v>
      </c>
      <c r="J2866" s="40">
        <f t="shared" si="135"/>
        <v>24877</v>
      </c>
      <c r="K2866" s="40">
        <v>24877</v>
      </c>
    </row>
    <row r="2867" spans="1:11" s="40" customFormat="1" x14ac:dyDescent="0.25">
      <c r="A2867" s="34" t="s">
        <v>947</v>
      </c>
      <c r="B2867" s="34" t="s">
        <v>8482</v>
      </c>
      <c r="C2867" s="34" t="s">
        <v>8483</v>
      </c>
      <c r="D2867" s="34" t="s">
        <v>8484</v>
      </c>
      <c r="E2867" s="35">
        <v>493041</v>
      </c>
      <c r="F2867" s="36">
        <v>493041</v>
      </c>
      <c r="G2867" s="37">
        <f t="shared" si="133"/>
        <v>34512.870000000003</v>
      </c>
      <c r="H2867" s="38">
        <f>G2867*(1-'[1]Rapport Lottstift'!$Q$6)</f>
        <v>25128.504750700893</v>
      </c>
      <c r="I2867" s="39">
        <f t="shared" si="134"/>
        <v>24877.219703193885</v>
      </c>
      <c r="J2867" s="40">
        <f t="shared" si="135"/>
        <v>24877</v>
      </c>
      <c r="K2867" s="40">
        <v>24877</v>
      </c>
    </row>
    <row r="2868" spans="1:11" s="40" customFormat="1" x14ac:dyDescent="0.25">
      <c r="A2868" s="34" t="s">
        <v>947</v>
      </c>
      <c r="B2868" s="34" t="s">
        <v>8485</v>
      </c>
      <c r="C2868" s="34" t="s">
        <v>8486</v>
      </c>
      <c r="D2868" s="34" t="s">
        <v>8487</v>
      </c>
      <c r="E2868" s="35">
        <v>492916</v>
      </c>
      <c r="F2868" s="36">
        <v>492916</v>
      </c>
      <c r="G2868" s="37">
        <f t="shared" si="133"/>
        <v>34504.120000000003</v>
      </c>
      <c r="H2868" s="38">
        <f>G2868*(1-'[1]Rapport Lottstift'!$Q$6)</f>
        <v>25122.133955789643</v>
      </c>
      <c r="I2868" s="39">
        <f t="shared" si="134"/>
        <v>24870.912616231744</v>
      </c>
      <c r="J2868" s="40">
        <f t="shared" si="135"/>
        <v>24870</v>
      </c>
      <c r="K2868" s="40">
        <v>24870</v>
      </c>
    </row>
    <row r="2869" spans="1:11" s="40" customFormat="1" x14ac:dyDescent="0.25">
      <c r="A2869" s="34" t="s">
        <v>947</v>
      </c>
      <c r="B2869" s="34" t="s">
        <v>8488</v>
      </c>
      <c r="C2869" s="34" t="s">
        <v>8489</v>
      </c>
      <c r="D2869" s="34" t="s">
        <v>8490</v>
      </c>
      <c r="E2869" s="35">
        <v>492716</v>
      </c>
      <c r="F2869" s="36">
        <v>492716</v>
      </c>
      <c r="G2869" s="37">
        <f t="shared" si="133"/>
        <v>34490.120000000003</v>
      </c>
      <c r="H2869" s="38">
        <f>G2869*(1-'[1]Rapport Lottstift'!$Q$6)</f>
        <v>25111.940683931643</v>
      </c>
      <c r="I2869" s="39">
        <f t="shared" si="134"/>
        <v>24860.821277092327</v>
      </c>
      <c r="J2869" s="40">
        <f t="shared" si="135"/>
        <v>24860</v>
      </c>
      <c r="K2869" s="40">
        <v>24860</v>
      </c>
    </row>
    <row r="2870" spans="1:11" s="40" customFormat="1" x14ac:dyDescent="0.25">
      <c r="A2870" s="34" t="s">
        <v>947</v>
      </c>
      <c r="B2870" s="34" t="s">
        <v>8491</v>
      </c>
      <c r="C2870" s="34" t="s">
        <v>8492</v>
      </c>
      <c r="D2870" s="34" t="s">
        <v>8493</v>
      </c>
      <c r="E2870" s="35">
        <v>491442</v>
      </c>
      <c r="F2870" s="36">
        <v>491442</v>
      </c>
      <c r="G2870" s="37">
        <f t="shared" si="133"/>
        <v>34400.94</v>
      </c>
      <c r="H2870" s="38">
        <f>G2870*(1-'[1]Rapport Lottstift'!$Q$6)</f>
        <v>25047.009542196181</v>
      </c>
      <c r="I2870" s="39">
        <f t="shared" si="134"/>
        <v>24796.539446774219</v>
      </c>
      <c r="J2870" s="40">
        <f t="shared" si="135"/>
        <v>24796</v>
      </c>
      <c r="K2870" s="40">
        <v>24796</v>
      </c>
    </row>
    <row r="2871" spans="1:11" s="40" customFormat="1" x14ac:dyDescent="0.25">
      <c r="A2871" s="34" t="s">
        <v>947</v>
      </c>
      <c r="B2871" s="34" t="s">
        <v>8494</v>
      </c>
      <c r="C2871" s="34" t="s">
        <v>8495</v>
      </c>
      <c r="D2871" s="34" t="s">
        <v>8496</v>
      </c>
      <c r="E2871" s="35">
        <v>491317</v>
      </c>
      <c r="F2871" s="36">
        <v>491317</v>
      </c>
      <c r="G2871" s="37">
        <f t="shared" si="133"/>
        <v>34392.19</v>
      </c>
      <c r="H2871" s="38">
        <f>G2871*(1-'[1]Rapport Lottstift'!$Q$6)</f>
        <v>25040.638747284935</v>
      </c>
      <c r="I2871" s="39">
        <f t="shared" si="134"/>
        <v>24790.232359812086</v>
      </c>
      <c r="J2871" s="40">
        <f t="shared" si="135"/>
        <v>24790</v>
      </c>
      <c r="K2871" s="40">
        <v>24790</v>
      </c>
    </row>
    <row r="2872" spans="1:11" s="40" customFormat="1" x14ac:dyDescent="0.25">
      <c r="A2872" s="34" t="s">
        <v>947</v>
      </c>
      <c r="B2872" s="34" t="s">
        <v>8497</v>
      </c>
      <c r="C2872" s="34" t="s">
        <v>8498</v>
      </c>
      <c r="D2872" s="34" t="s">
        <v>8499</v>
      </c>
      <c r="E2872" s="35">
        <v>490811</v>
      </c>
      <c r="F2872" s="36">
        <v>490811</v>
      </c>
      <c r="G2872" s="37">
        <f t="shared" si="133"/>
        <v>34356.770000000004</v>
      </c>
      <c r="H2872" s="38">
        <f>G2872*(1-'[1]Rapport Lottstift'!$Q$6)</f>
        <v>25014.849769484194</v>
      </c>
      <c r="I2872" s="39">
        <f t="shared" si="134"/>
        <v>24764.701271789352</v>
      </c>
      <c r="J2872" s="40">
        <f t="shared" si="135"/>
        <v>24764</v>
      </c>
      <c r="K2872" s="40">
        <v>24764</v>
      </c>
    </row>
    <row r="2873" spans="1:11" s="40" customFormat="1" x14ac:dyDescent="0.25">
      <c r="A2873" s="34" t="s">
        <v>947</v>
      </c>
      <c r="B2873" s="34" t="s">
        <v>8500</v>
      </c>
      <c r="C2873" s="34" t="s">
        <v>8501</v>
      </c>
      <c r="D2873" s="34" t="s">
        <v>8502</v>
      </c>
      <c r="E2873" s="35">
        <v>608685</v>
      </c>
      <c r="F2873" s="35">
        <v>608685</v>
      </c>
      <c r="G2873" s="37">
        <f t="shared" si="133"/>
        <v>42607.950000000004</v>
      </c>
      <c r="H2873" s="38">
        <f>G2873*(1-'[1]Rapport Lottstift'!$Q$6)</f>
        <v>31022.458404433655</v>
      </c>
      <c r="I2873" s="39">
        <f t="shared" si="134"/>
        <v>30712.23382038932</v>
      </c>
      <c r="J2873" s="40">
        <f t="shared" si="135"/>
        <v>30712</v>
      </c>
      <c r="K2873" s="40">
        <v>30712</v>
      </c>
    </row>
    <row r="2874" spans="1:11" s="40" customFormat="1" x14ac:dyDescent="0.25">
      <c r="A2874" s="34" t="s">
        <v>947</v>
      </c>
      <c r="B2874" s="34" t="s">
        <v>8503</v>
      </c>
      <c r="C2874" s="34" t="s">
        <v>8504</v>
      </c>
      <c r="D2874" s="34" t="s">
        <v>8505</v>
      </c>
      <c r="E2874" s="35">
        <v>489955</v>
      </c>
      <c r="F2874" s="36">
        <v>489955</v>
      </c>
      <c r="G2874" s="37">
        <f t="shared" si="133"/>
        <v>34296.850000000006</v>
      </c>
      <c r="H2874" s="38">
        <f>G2874*(1-'[1]Rapport Lottstift'!$Q$6)</f>
        <v>24971.222565931956</v>
      </c>
      <c r="I2874" s="39">
        <f t="shared" si="134"/>
        <v>24721.510340272634</v>
      </c>
      <c r="J2874" s="40">
        <f t="shared" si="135"/>
        <v>24721</v>
      </c>
      <c r="K2874" s="40">
        <v>24721</v>
      </c>
    </row>
    <row r="2875" spans="1:11" s="40" customFormat="1" x14ac:dyDescent="0.25">
      <c r="A2875" s="34" t="s">
        <v>947</v>
      </c>
      <c r="B2875" s="34" t="s">
        <v>8506</v>
      </c>
      <c r="C2875" s="34" t="s">
        <v>8507</v>
      </c>
      <c r="D2875" s="34" t="s">
        <v>8508</v>
      </c>
      <c r="E2875" s="35">
        <v>489874</v>
      </c>
      <c r="F2875" s="36">
        <v>489874</v>
      </c>
      <c r="G2875" s="37">
        <f t="shared" si="133"/>
        <v>34291.18</v>
      </c>
      <c r="H2875" s="38">
        <f>G2875*(1-'[1]Rapport Lottstift'!$Q$6)</f>
        <v>24967.09429082946</v>
      </c>
      <c r="I2875" s="39">
        <f t="shared" si="134"/>
        <v>24717.423347921165</v>
      </c>
      <c r="J2875" s="40">
        <f t="shared" si="135"/>
        <v>24717</v>
      </c>
      <c r="K2875" s="40">
        <v>24717</v>
      </c>
    </row>
    <row r="2876" spans="1:11" s="40" customFormat="1" x14ac:dyDescent="0.25">
      <c r="A2876" s="34" t="s">
        <v>947</v>
      </c>
      <c r="B2876" s="34" t="s">
        <v>8509</v>
      </c>
      <c r="C2876" s="34" t="s">
        <v>8510</v>
      </c>
      <c r="D2876" s="34" t="s">
        <v>8511</v>
      </c>
      <c r="E2876" s="35">
        <v>489313</v>
      </c>
      <c r="F2876" s="36">
        <v>489313</v>
      </c>
      <c r="G2876" s="37">
        <f t="shared" si="133"/>
        <v>34251.910000000003</v>
      </c>
      <c r="H2876" s="38">
        <f>G2876*(1-'[1]Rapport Lottstift'!$Q$6)</f>
        <v>24938.502163267774</v>
      </c>
      <c r="I2876" s="39">
        <f t="shared" si="134"/>
        <v>24689.117141635095</v>
      </c>
      <c r="J2876" s="40">
        <f t="shared" si="135"/>
        <v>24689</v>
      </c>
      <c r="K2876" s="40">
        <v>24689</v>
      </c>
    </row>
    <row r="2877" spans="1:11" s="40" customFormat="1" x14ac:dyDescent="0.25">
      <c r="A2877" s="34" t="s">
        <v>947</v>
      </c>
      <c r="B2877" s="34" t="s">
        <v>8512</v>
      </c>
      <c r="C2877" s="34" t="s">
        <v>8513</v>
      </c>
      <c r="D2877" s="34" t="s">
        <v>8514</v>
      </c>
      <c r="E2877" s="35">
        <v>488738</v>
      </c>
      <c r="F2877" s="36">
        <v>488738</v>
      </c>
      <c r="G2877" s="37">
        <f t="shared" si="133"/>
        <v>34211.660000000003</v>
      </c>
      <c r="H2877" s="38">
        <f>G2877*(1-'[1]Rapport Lottstift'!$Q$6)</f>
        <v>24909.196506676024</v>
      </c>
      <c r="I2877" s="39">
        <f t="shared" si="134"/>
        <v>24660.104541609264</v>
      </c>
      <c r="J2877" s="40">
        <f t="shared" si="135"/>
        <v>24660</v>
      </c>
      <c r="K2877" s="40">
        <v>24660</v>
      </c>
    </row>
    <row r="2878" spans="1:11" s="40" customFormat="1" x14ac:dyDescent="0.25">
      <c r="A2878" s="34" t="s">
        <v>947</v>
      </c>
      <c r="B2878" s="34" t="s">
        <v>8515</v>
      </c>
      <c r="C2878" s="34" t="s">
        <v>8516</v>
      </c>
      <c r="D2878" s="34" t="s">
        <v>8517</v>
      </c>
      <c r="E2878" s="35">
        <v>488308</v>
      </c>
      <c r="F2878" s="36">
        <v>488308</v>
      </c>
      <c r="G2878" s="37">
        <f t="shared" si="133"/>
        <v>34181.560000000005</v>
      </c>
      <c r="H2878" s="38">
        <f>G2878*(1-'[1]Rapport Lottstift'!$Q$6)</f>
        <v>24887.280972181325</v>
      </c>
      <c r="I2878" s="39">
        <f t="shared" si="134"/>
        <v>24638.408162459513</v>
      </c>
      <c r="J2878" s="40">
        <f t="shared" si="135"/>
        <v>24638</v>
      </c>
      <c r="K2878" s="40">
        <v>24638</v>
      </c>
    </row>
    <row r="2879" spans="1:11" s="40" customFormat="1" x14ac:dyDescent="0.25">
      <c r="A2879" s="34" t="s">
        <v>947</v>
      </c>
      <c r="B2879" s="34" t="s">
        <v>8518</v>
      </c>
      <c r="C2879" s="34" t="s">
        <v>8519</v>
      </c>
      <c r="D2879" s="34" t="s">
        <v>8520</v>
      </c>
      <c r="E2879" s="35">
        <v>485973</v>
      </c>
      <c r="F2879" s="36">
        <v>485973</v>
      </c>
      <c r="G2879" s="37">
        <f t="shared" si="133"/>
        <v>34018.11</v>
      </c>
      <c r="H2879" s="38">
        <f>G2879*(1-'[1]Rapport Lottstift'!$Q$6)</f>
        <v>24768.274523239172</v>
      </c>
      <c r="I2879" s="39">
        <f t="shared" si="134"/>
        <v>24520.591778006779</v>
      </c>
      <c r="J2879" s="40">
        <f t="shared" si="135"/>
        <v>24520</v>
      </c>
      <c r="K2879" s="40">
        <v>24520</v>
      </c>
    </row>
    <row r="2880" spans="1:11" s="40" customFormat="1" x14ac:dyDescent="0.25">
      <c r="A2880" s="34" t="s">
        <v>947</v>
      </c>
      <c r="B2880" s="34" t="s">
        <v>8521</v>
      </c>
      <c r="C2880" s="34" t="s">
        <v>8522</v>
      </c>
      <c r="D2880" s="34" t="s">
        <v>8523</v>
      </c>
      <c r="E2880" s="35">
        <v>485615</v>
      </c>
      <c r="F2880" s="36">
        <v>485615</v>
      </c>
      <c r="G2880" s="37">
        <f t="shared" si="133"/>
        <v>33993.050000000003</v>
      </c>
      <c r="H2880" s="38">
        <f>G2880*(1-'[1]Rapport Lottstift'!$Q$6)</f>
        <v>24750.028566613353</v>
      </c>
      <c r="I2880" s="39">
        <f t="shared" si="134"/>
        <v>24502.528280947219</v>
      </c>
      <c r="J2880" s="40">
        <f t="shared" si="135"/>
        <v>24502</v>
      </c>
      <c r="K2880" s="40">
        <v>24502</v>
      </c>
    </row>
    <row r="2881" spans="1:11" s="40" customFormat="1" x14ac:dyDescent="0.25">
      <c r="A2881" s="34" t="s">
        <v>947</v>
      </c>
      <c r="B2881" s="34" t="s">
        <v>8524</v>
      </c>
      <c r="C2881" s="34" t="s">
        <v>8525</v>
      </c>
      <c r="D2881" s="34" t="s">
        <v>8526</v>
      </c>
      <c r="E2881" s="35">
        <v>485461</v>
      </c>
      <c r="F2881" s="36">
        <v>485461</v>
      </c>
      <c r="G2881" s="37">
        <f t="shared" si="133"/>
        <v>33982.270000000004</v>
      </c>
      <c r="H2881" s="38">
        <f>G2881*(1-'[1]Rapport Lottstift'!$Q$6)</f>
        <v>24742.179747282695</v>
      </c>
      <c r="I2881" s="39">
        <f t="shared" si="134"/>
        <v>24494.757949809868</v>
      </c>
      <c r="J2881" s="40">
        <f t="shared" si="135"/>
        <v>24494</v>
      </c>
      <c r="K2881" s="40">
        <v>24494</v>
      </c>
    </row>
    <row r="2882" spans="1:11" s="40" customFormat="1" x14ac:dyDescent="0.25">
      <c r="A2882" s="34" t="s">
        <v>947</v>
      </c>
      <c r="B2882" s="34" t="s">
        <v>8527</v>
      </c>
      <c r="C2882" s="34" t="s">
        <v>8528</v>
      </c>
      <c r="D2882" s="34" t="s">
        <v>8529</v>
      </c>
      <c r="E2882" s="35">
        <v>485245</v>
      </c>
      <c r="F2882" s="36">
        <v>485245</v>
      </c>
      <c r="G2882" s="37">
        <f t="shared" si="133"/>
        <v>33967.15</v>
      </c>
      <c r="H2882" s="38">
        <f>G2882*(1-'[1]Rapport Lottstift'!$Q$6)</f>
        <v>24731.171013676052</v>
      </c>
      <c r="I2882" s="39">
        <f t="shared" si="134"/>
        <v>24483.859303539291</v>
      </c>
      <c r="J2882" s="40">
        <f t="shared" si="135"/>
        <v>24483</v>
      </c>
      <c r="K2882" s="40">
        <v>24483</v>
      </c>
    </row>
    <row r="2883" spans="1:11" s="40" customFormat="1" x14ac:dyDescent="0.25">
      <c r="A2883" s="34" t="s">
        <v>947</v>
      </c>
      <c r="B2883" s="34" t="s">
        <v>8530</v>
      </c>
      <c r="C2883" s="34" t="s">
        <v>8531</v>
      </c>
      <c r="D2883" s="34" t="s">
        <v>8532</v>
      </c>
      <c r="E2883" s="35">
        <v>485150</v>
      </c>
      <c r="F2883" s="36">
        <v>485150</v>
      </c>
      <c r="G2883" s="37">
        <f t="shared" si="133"/>
        <v>33960.5</v>
      </c>
      <c r="H2883" s="38">
        <f>G2883*(1-'[1]Rapport Lottstift'!$Q$6)</f>
        <v>24726.329209543503</v>
      </c>
      <c r="I2883" s="39">
        <f t="shared" si="134"/>
        <v>24479.065917448068</v>
      </c>
      <c r="J2883" s="40">
        <f t="shared" si="135"/>
        <v>24479</v>
      </c>
      <c r="K2883" s="40">
        <v>24479</v>
      </c>
    </row>
    <row r="2884" spans="1:11" s="40" customFormat="1" x14ac:dyDescent="0.25">
      <c r="A2884" s="34" t="s">
        <v>947</v>
      </c>
      <c r="B2884" s="34" t="s">
        <v>8533</v>
      </c>
      <c r="C2884" s="34" t="s">
        <v>8534</v>
      </c>
      <c r="D2884" s="34" t="s">
        <v>8535</v>
      </c>
      <c r="E2884" s="35">
        <v>485135</v>
      </c>
      <c r="F2884" s="36">
        <v>485135</v>
      </c>
      <c r="G2884" s="37">
        <f t="shared" si="133"/>
        <v>33959.450000000004</v>
      </c>
      <c r="H2884" s="38">
        <f>G2884*(1-'[1]Rapport Lottstift'!$Q$6)</f>
        <v>24725.564714154156</v>
      </c>
      <c r="I2884" s="39">
        <f t="shared" si="134"/>
        <v>24478.309067012615</v>
      </c>
      <c r="J2884" s="40">
        <f t="shared" si="135"/>
        <v>24478</v>
      </c>
      <c r="K2884" s="40">
        <v>24478</v>
      </c>
    </row>
    <row r="2885" spans="1:11" s="40" customFormat="1" x14ac:dyDescent="0.25">
      <c r="A2885" s="34" t="s">
        <v>947</v>
      </c>
      <c r="B2885" s="34" t="s">
        <v>8536</v>
      </c>
      <c r="C2885" s="34" t="s">
        <v>8537</v>
      </c>
      <c r="D2885" s="34" t="s">
        <v>8538</v>
      </c>
      <c r="E2885" s="35">
        <v>485105</v>
      </c>
      <c r="F2885" s="36">
        <v>485105</v>
      </c>
      <c r="G2885" s="37">
        <f t="shared" si="133"/>
        <v>33957.350000000006</v>
      </c>
      <c r="H2885" s="38">
        <f>G2885*(1-'[1]Rapport Lottstift'!$Q$6)</f>
        <v>24724.035723375455</v>
      </c>
      <c r="I2885" s="39">
        <f t="shared" si="134"/>
        <v>24476.795366141701</v>
      </c>
      <c r="J2885" s="40">
        <f t="shared" si="135"/>
        <v>24476</v>
      </c>
      <c r="K2885" s="40">
        <v>24476</v>
      </c>
    </row>
    <row r="2886" spans="1:11" s="40" customFormat="1" x14ac:dyDescent="0.25">
      <c r="A2886" s="34" t="s">
        <v>947</v>
      </c>
      <c r="B2886" s="34" t="s">
        <v>8539</v>
      </c>
      <c r="C2886" s="34" t="s">
        <v>8540</v>
      </c>
      <c r="D2886" s="34" t="s">
        <v>8541</v>
      </c>
      <c r="E2886" s="35">
        <v>484083</v>
      </c>
      <c r="F2886" s="36">
        <v>484083</v>
      </c>
      <c r="G2886" s="37">
        <f t="shared" ref="G2886:G2949" si="136">F2886*0.07</f>
        <v>33885.810000000005</v>
      </c>
      <c r="H2886" s="38">
        <f>G2886*(1-'[1]Rapport Lottstift'!$Q$6)</f>
        <v>24671.948104181076</v>
      </c>
      <c r="I2886" s="39">
        <f t="shared" ref="I2886:I2949" si="137">H2886*0.99</f>
        <v>24425.228623139265</v>
      </c>
      <c r="J2886" s="40">
        <f t="shared" ref="J2886:J2949" si="138">INT(I2886)</f>
        <v>24425</v>
      </c>
      <c r="K2886" s="40">
        <v>24425</v>
      </c>
    </row>
    <row r="2887" spans="1:11" s="40" customFormat="1" x14ac:dyDescent="0.25">
      <c r="A2887" s="34" t="s">
        <v>947</v>
      </c>
      <c r="B2887" s="34" t="s">
        <v>8542</v>
      </c>
      <c r="C2887" s="34" t="s">
        <v>8543</v>
      </c>
      <c r="D2887" s="34" t="s">
        <v>8544</v>
      </c>
      <c r="E2887" s="35">
        <v>483876</v>
      </c>
      <c r="F2887" s="36">
        <v>483876</v>
      </c>
      <c r="G2887" s="37">
        <f t="shared" si="136"/>
        <v>33871.32</v>
      </c>
      <c r="H2887" s="38">
        <f>G2887*(1-'[1]Rapport Lottstift'!$Q$6)</f>
        <v>24661.398067808041</v>
      </c>
      <c r="I2887" s="39">
        <f t="shared" si="137"/>
        <v>24414.78408712996</v>
      </c>
      <c r="J2887" s="40">
        <f t="shared" si="138"/>
        <v>24414</v>
      </c>
      <c r="K2887" s="40">
        <v>24414</v>
      </c>
    </row>
    <row r="2888" spans="1:11" s="40" customFormat="1" x14ac:dyDescent="0.25">
      <c r="A2888" s="34" t="s">
        <v>947</v>
      </c>
      <c r="B2888" s="34" t="s">
        <v>8545</v>
      </c>
      <c r="C2888" s="34" t="s">
        <v>8546</v>
      </c>
      <c r="D2888" s="34" t="s">
        <v>8547</v>
      </c>
      <c r="E2888" s="35">
        <v>483768</v>
      </c>
      <c r="F2888" s="36">
        <v>483768</v>
      </c>
      <c r="G2888" s="37">
        <f t="shared" si="136"/>
        <v>33863.760000000002</v>
      </c>
      <c r="H2888" s="38">
        <f>G2888*(1-'[1]Rapport Lottstift'!$Q$6)</f>
        <v>24655.893701004723</v>
      </c>
      <c r="I2888" s="39">
        <f t="shared" si="137"/>
        <v>24409.334763994677</v>
      </c>
      <c r="J2888" s="40">
        <f t="shared" si="138"/>
        <v>24409</v>
      </c>
      <c r="K2888" s="40">
        <v>24409</v>
      </c>
    </row>
    <row r="2889" spans="1:11" s="40" customFormat="1" x14ac:dyDescent="0.25">
      <c r="A2889" s="34" t="s">
        <v>947</v>
      </c>
      <c r="B2889" s="34" t="s">
        <v>8548</v>
      </c>
      <c r="C2889" s="34" t="s">
        <v>8549</v>
      </c>
      <c r="D2889" s="34" t="s">
        <v>8550</v>
      </c>
      <c r="E2889" s="35">
        <v>482445</v>
      </c>
      <c r="F2889" s="36">
        <v>482445</v>
      </c>
      <c r="G2889" s="37">
        <f t="shared" si="136"/>
        <v>33771.15</v>
      </c>
      <c r="H2889" s="38">
        <f>G2889*(1-'[1]Rapport Lottstift'!$Q$6)</f>
        <v>24588.465207664052</v>
      </c>
      <c r="I2889" s="39">
        <f t="shared" si="137"/>
        <v>24342.58055558741</v>
      </c>
      <c r="J2889" s="40">
        <f t="shared" si="138"/>
        <v>24342</v>
      </c>
      <c r="K2889" s="40">
        <v>24342</v>
      </c>
    </row>
    <row r="2890" spans="1:11" s="40" customFormat="1" x14ac:dyDescent="0.25">
      <c r="A2890" s="34" t="s">
        <v>947</v>
      </c>
      <c r="B2890" s="34" t="s">
        <v>8551</v>
      </c>
      <c r="C2890" s="34" t="s">
        <v>8552</v>
      </c>
      <c r="D2890" s="34" t="s">
        <v>8553</v>
      </c>
      <c r="E2890" s="35">
        <v>482295</v>
      </c>
      <c r="F2890" s="36">
        <v>482295</v>
      </c>
      <c r="G2890" s="37">
        <f t="shared" si="136"/>
        <v>33760.65</v>
      </c>
      <c r="H2890" s="38">
        <f>G2890*(1-'[1]Rapport Lottstift'!$Q$6)</f>
        <v>24580.820253770551</v>
      </c>
      <c r="I2890" s="39">
        <f t="shared" si="137"/>
        <v>24335.012051232847</v>
      </c>
      <c r="J2890" s="40">
        <f t="shared" si="138"/>
        <v>24335</v>
      </c>
      <c r="K2890" s="40">
        <v>24335</v>
      </c>
    </row>
    <row r="2891" spans="1:11" s="40" customFormat="1" x14ac:dyDescent="0.25">
      <c r="A2891" s="34" t="s">
        <v>947</v>
      </c>
      <c r="B2891" s="34" t="s">
        <v>8554</v>
      </c>
      <c r="C2891" s="34" t="s">
        <v>8555</v>
      </c>
      <c r="D2891" s="34" t="s">
        <v>8556</v>
      </c>
      <c r="E2891" s="35">
        <v>482180</v>
      </c>
      <c r="F2891" s="36">
        <v>482180</v>
      </c>
      <c r="G2891" s="37">
        <f t="shared" si="136"/>
        <v>33752.600000000006</v>
      </c>
      <c r="H2891" s="38">
        <f>G2891*(1-'[1]Rapport Lottstift'!$Q$6)</f>
        <v>24574.959122452205</v>
      </c>
      <c r="I2891" s="39">
        <f t="shared" si="137"/>
        <v>24329.209531227683</v>
      </c>
      <c r="J2891" s="40">
        <f t="shared" si="138"/>
        <v>24329</v>
      </c>
      <c r="K2891" s="40">
        <v>24329</v>
      </c>
    </row>
    <row r="2892" spans="1:11" s="40" customFormat="1" x14ac:dyDescent="0.25">
      <c r="A2892" s="34" t="s">
        <v>947</v>
      </c>
      <c r="B2892" s="34" t="s">
        <v>8557</v>
      </c>
      <c r="C2892" s="34" t="s">
        <v>8558</v>
      </c>
      <c r="D2892" s="34" t="s">
        <v>8559</v>
      </c>
      <c r="E2892" s="35">
        <v>481720</v>
      </c>
      <c r="F2892" s="36">
        <v>481720</v>
      </c>
      <c r="G2892" s="37">
        <f t="shared" si="136"/>
        <v>33720.400000000001</v>
      </c>
      <c r="H2892" s="38">
        <f>G2892*(1-'[1]Rapport Lottstift'!$Q$6)</f>
        <v>24551.514597178804</v>
      </c>
      <c r="I2892" s="39">
        <f t="shared" si="137"/>
        <v>24305.999451207015</v>
      </c>
      <c r="J2892" s="40">
        <f t="shared" si="138"/>
        <v>24305</v>
      </c>
      <c r="K2892" s="40">
        <v>24305</v>
      </c>
    </row>
    <row r="2893" spans="1:11" s="40" customFormat="1" x14ac:dyDescent="0.25">
      <c r="A2893" s="34" t="s">
        <v>947</v>
      </c>
      <c r="B2893" s="34" t="s">
        <v>8560</v>
      </c>
      <c r="C2893" s="34" t="s">
        <v>8561</v>
      </c>
      <c r="D2893" s="34" t="s">
        <v>8562</v>
      </c>
      <c r="E2893" s="35">
        <v>481641</v>
      </c>
      <c r="F2893" s="36">
        <v>481641</v>
      </c>
      <c r="G2893" s="37">
        <f t="shared" si="136"/>
        <v>33714.870000000003</v>
      </c>
      <c r="H2893" s="38">
        <f>G2893*(1-'[1]Rapport Lottstift'!$Q$6)</f>
        <v>24547.488254794895</v>
      </c>
      <c r="I2893" s="39">
        <f t="shared" si="137"/>
        <v>24302.013372246947</v>
      </c>
      <c r="J2893" s="40">
        <f t="shared" si="138"/>
        <v>24302</v>
      </c>
      <c r="K2893" s="40">
        <v>24302</v>
      </c>
    </row>
    <row r="2894" spans="1:11" s="40" customFormat="1" x14ac:dyDescent="0.25">
      <c r="A2894" s="34" t="s">
        <v>947</v>
      </c>
      <c r="B2894" s="34" t="s">
        <v>8563</v>
      </c>
      <c r="C2894" s="34" t="s">
        <v>8564</v>
      </c>
      <c r="D2894" s="34" t="s">
        <v>8565</v>
      </c>
      <c r="E2894" s="35">
        <v>480865</v>
      </c>
      <c r="F2894" s="36">
        <v>480865</v>
      </c>
      <c r="G2894" s="37">
        <f t="shared" si="136"/>
        <v>33660.550000000003</v>
      </c>
      <c r="H2894" s="38">
        <f>G2894*(1-'[1]Rapport Lottstift'!$Q$6)</f>
        <v>24507.938359985852</v>
      </c>
      <c r="I2894" s="39">
        <f t="shared" si="137"/>
        <v>24262.858976385993</v>
      </c>
      <c r="J2894" s="40">
        <f t="shared" si="138"/>
        <v>24262</v>
      </c>
      <c r="K2894" s="40">
        <v>24262</v>
      </c>
    </row>
    <row r="2895" spans="1:11" s="40" customFormat="1" x14ac:dyDescent="0.25">
      <c r="A2895" s="34" t="s">
        <v>947</v>
      </c>
      <c r="B2895" s="34" t="s">
        <v>8566</v>
      </c>
      <c r="C2895" s="34" t="s">
        <v>8567</v>
      </c>
      <c r="D2895" s="34" t="s">
        <v>8568</v>
      </c>
      <c r="E2895" s="35">
        <v>480843</v>
      </c>
      <c r="F2895" s="36">
        <v>480843</v>
      </c>
      <c r="G2895" s="37">
        <f t="shared" si="136"/>
        <v>33659.01</v>
      </c>
      <c r="H2895" s="38">
        <f>G2895*(1-'[1]Rapport Lottstift'!$Q$6)</f>
        <v>24506.817100081473</v>
      </c>
      <c r="I2895" s="39">
        <f t="shared" si="137"/>
        <v>24261.748929080659</v>
      </c>
      <c r="J2895" s="40">
        <f t="shared" si="138"/>
        <v>24261</v>
      </c>
      <c r="K2895" s="40">
        <v>24261</v>
      </c>
    </row>
    <row r="2896" spans="1:11" s="40" customFormat="1" x14ac:dyDescent="0.25">
      <c r="A2896" s="34" t="s">
        <v>947</v>
      </c>
      <c r="B2896" s="34" t="s">
        <v>8569</v>
      </c>
      <c r="C2896" s="34" t="s">
        <v>8570</v>
      </c>
      <c r="D2896" s="34" t="s">
        <v>8571</v>
      </c>
      <c r="E2896" s="35">
        <v>480168</v>
      </c>
      <c r="F2896" s="36">
        <v>480168</v>
      </c>
      <c r="G2896" s="37">
        <f t="shared" si="136"/>
        <v>33611.760000000002</v>
      </c>
      <c r="H2896" s="38">
        <f>G2896*(1-'[1]Rapport Lottstift'!$Q$6)</f>
        <v>24472.414807560723</v>
      </c>
      <c r="I2896" s="39">
        <f t="shared" si="137"/>
        <v>24227.690659485117</v>
      </c>
      <c r="J2896" s="40">
        <f t="shared" si="138"/>
        <v>24227</v>
      </c>
      <c r="K2896" s="40">
        <v>24227</v>
      </c>
    </row>
    <row r="2897" spans="1:11" s="40" customFormat="1" x14ac:dyDescent="0.25">
      <c r="A2897" s="34" t="s">
        <v>947</v>
      </c>
      <c r="B2897" s="34" t="s">
        <v>8572</v>
      </c>
      <c r="C2897" s="34" t="s">
        <v>8573</v>
      </c>
      <c r="D2897" s="34" t="s">
        <v>8574</v>
      </c>
      <c r="E2897" s="35">
        <v>480049</v>
      </c>
      <c r="F2897" s="36">
        <v>480049</v>
      </c>
      <c r="G2897" s="37">
        <f t="shared" si="136"/>
        <v>33603.43</v>
      </c>
      <c r="H2897" s="38">
        <f>G2897*(1-'[1]Rapport Lottstift'!$Q$6)</f>
        <v>24466.349810805212</v>
      </c>
      <c r="I2897" s="39">
        <f t="shared" si="137"/>
        <v>24221.686312697158</v>
      </c>
      <c r="J2897" s="40">
        <f t="shared" si="138"/>
        <v>24221</v>
      </c>
      <c r="K2897" s="40">
        <v>24221</v>
      </c>
    </row>
    <row r="2898" spans="1:11" s="40" customFormat="1" x14ac:dyDescent="0.25">
      <c r="A2898" s="34" t="s">
        <v>947</v>
      </c>
      <c r="B2898" s="34" t="s">
        <v>8575</v>
      </c>
      <c r="C2898" s="34" t="s">
        <v>8576</v>
      </c>
      <c r="D2898" s="34" t="s">
        <v>8577</v>
      </c>
      <c r="E2898" s="35">
        <v>479632</v>
      </c>
      <c r="F2898" s="36">
        <v>479632</v>
      </c>
      <c r="G2898" s="37">
        <f t="shared" si="136"/>
        <v>33574.240000000005</v>
      </c>
      <c r="H2898" s="38">
        <f>G2898*(1-'[1]Rapport Lottstift'!$Q$6)</f>
        <v>24445.096838981284</v>
      </c>
      <c r="I2898" s="39">
        <f t="shared" si="137"/>
        <v>24200.64587059147</v>
      </c>
      <c r="J2898" s="40">
        <f t="shared" si="138"/>
        <v>24200</v>
      </c>
      <c r="K2898" s="40">
        <v>24200</v>
      </c>
    </row>
    <row r="2899" spans="1:11" s="40" customFormat="1" x14ac:dyDescent="0.25">
      <c r="A2899" s="34" t="s">
        <v>947</v>
      </c>
      <c r="B2899" s="34" t="s">
        <v>8578</v>
      </c>
      <c r="C2899" s="34" t="s">
        <v>8579</v>
      </c>
      <c r="D2899" s="34" t="s">
        <v>8580</v>
      </c>
      <c r="E2899" s="35">
        <v>479329</v>
      </c>
      <c r="F2899" s="36">
        <v>479329</v>
      </c>
      <c r="G2899" s="37">
        <f t="shared" si="136"/>
        <v>33553.030000000006</v>
      </c>
      <c r="H2899" s="38">
        <f>G2899*(1-'[1]Rapport Lottstift'!$Q$6)</f>
        <v>24429.654032116418</v>
      </c>
      <c r="I2899" s="39">
        <f t="shared" si="137"/>
        <v>24185.357491795254</v>
      </c>
      <c r="J2899" s="40">
        <f t="shared" si="138"/>
        <v>24185</v>
      </c>
      <c r="K2899" s="40">
        <v>24185</v>
      </c>
    </row>
    <row r="2900" spans="1:11" s="40" customFormat="1" x14ac:dyDescent="0.25">
      <c r="A2900" s="34" t="s">
        <v>947</v>
      </c>
      <c r="B2900" s="34" t="s">
        <v>8581</v>
      </c>
      <c r="C2900" s="34" t="s">
        <v>8582</v>
      </c>
      <c r="D2900" s="34" t="s">
        <v>8583</v>
      </c>
      <c r="E2900" s="35">
        <v>479022</v>
      </c>
      <c r="F2900" s="36">
        <v>479022</v>
      </c>
      <c r="G2900" s="37">
        <f t="shared" si="136"/>
        <v>33531.54</v>
      </c>
      <c r="H2900" s="38">
        <f>G2900*(1-'[1]Rapport Lottstift'!$Q$6)</f>
        <v>24414.007359814383</v>
      </c>
      <c r="I2900" s="39">
        <f t="shared" si="137"/>
        <v>24169.867286216238</v>
      </c>
      <c r="J2900" s="40">
        <f t="shared" si="138"/>
        <v>24169</v>
      </c>
      <c r="K2900" s="40">
        <v>24169</v>
      </c>
    </row>
    <row r="2901" spans="1:11" s="40" customFormat="1" x14ac:dyDescent="0.25">
      <c r="A2901" s="34" t="s">
        <v>947</v>
      </c>
      <c r="B2901" s="34" t="s">
        <v>8584</v>
      </c>
      <c r="C2901" s="34" t="s">
        <v>8585</v>
      </c>
      <c r="D2901" s="34" t="s">
        <v>8586</v>
      </c>
      <c r="E2901" s="35">
        <v>478696</v>
      </c>
      <c r="F2901" s="36">
        <v>478696</v>
      </c>
      <c r="G2901" s="37">
        <f t="shared" si="136"/>
        <v>33508.720000000001</v>
      </c>
      <c r="H2901" s="38">
        <f>G2901*(1-'[1]Rapport Lottstift'!$Q$6)</f>
        <v>24397.392326685844</v>
      </c>
      <c r="I2901" s="39">
        <f t="shared" si="137"/>
        <v>24153.418403418986</v>
      </c>
      <c r="J2901" s="40">
        <f t="shared" si="138"/>
        <v>24153</v>
      </c>
      <c r="K2901" s="40">
        <v>24153</v>
      </c>
    </row>
    <row r="2902" spans="1:11" s="40" customFormat="1" x14ac:dyDescent="0.25">
      <c r="A2902" s="34" t="s">
        <v>947</v>
      </c>
      <c r="B2902" s="34" t="s">
        <v>8587</v>
      </c>
      <c r="C2902" s="34" t="s">
        <v>8588</v>
      </c>
      <c r="D2902" s="34" t="s">
        <v>8589</v>
      </c>
      <c r="E2902" s="35">
        <v>478690</v>
      </c>
      <c r="F2902" s="36">
        <v>478690</v>
      </c>
      <c r="G2902" s="37">
        <f t="shared" si="136"/>
        <v>33508.300000000003</v>
      </c>
      <c r="H2902" s="38">
        <f>G2902*(1-'[1]Rapport Lottstift'!$Q$6)</f>
        <v>24397.086528530104</v>
      </c>
      <c r="I2902" s="39">
        <f t="shared" si="137"/>
        <v>24153.115663244804</v>
      </c>
      <c r="J2902" s="40">
        <f t="shared" si="138"/>
        <v>24153</v>
      </c>
      <c r="K2902" s="40">
        <v>24153</v>
      </c>
    </row>
    <row r="2903" spans="1:11" s="40" customFormat="1" x14ac:dyDescent="0.25">
      <c r="A2903" s="34" t="s">
        <v>947</v>
      </c>
      <c r="B2903" s="34" t="s">
        <v>8590</v>
      </c>
      <c r="C2903" s="34" t="s">
        <v>8591</v>
      </c>
      <c r="D2903" s="34" t="s">
        <v>8592</v>
      </c>
      <c r="E2903" s="35">
        <v>478469</v>
      </c>
      <c r="F2903" s="36">
        <v>478469</v>
      </c>
      <c r="G2903" s="37">
        <f t="shared" si="136"/>
        <v>33492.83</v>
      </c>
      <c r="H2903" s="38">
        <f>G2903*(1-'[1]Rapport Lottstift'!$Q$6)</f>
        <v>24385.822963127011</v>
      </c>
      <c r="I2903" s="39">
        <f t="shared" si="137"/>
        <v>24141.964733495741</v>
      </c>
      <c r="J2903" s="40">
        <f t="shared" si="138"/>
        <v>24141</v>
      </c>
      <c r="K2903" s="40">
        <v>24141</v>
      </c>
    </row>
    <row r="2904" spans="1:11" s="40" customFormat="1" x14ac:dyDescent="0.25">
      <c r="A2904" s="34" t="s">
        <v>947</v>
      </c>
      <c r="B2904" s="34" t="s">
        <v>8593</v>
      </c>
      <c r="C2904" s="34" t="s">
        <v>8594</v>
      </c>
      <c r="D2904" s="34" t="s">
        <v>8595</v>
      </c>
      <c r="E2904" s="35">
        <v>477935</v>
      </c>
      <c r="F2904" s="36">
        <v>477935</v>
      </c>
      <c r="G2904" s="37">
        <f t="shared" si="136"/>
        <v>33455.450000000004</v>
      </c>
      <c r="H2904" s="38">
        <f>G2904*(1-'[1]Rapport Lottstift'!$Q$6)</f>
        <v>24358.606927266155</v>
      </c>
      <c r="I2904" s="39">
        <f t="shared" si="137"/>
        <v>24115.020857993495</v>
      </c>
      <c r="J2904" s="40">
        <f t="shared" si="138"/>
        <v>24115</v>
      </c>
      <c r="K2904" s="40">
        <v>24115</v>
      </c>
    </row>
    <row r="2905" spans="1:11" s="40" customFormat="1" x14ac:dyDescent="0.25">
      <c r="A2905" s="34" t="s">
        <v>947</v>
      </c>
      <c r="B2905" s="34" t="s">
        <v>8596</v>
      </c>
      <c r="C2905" s="34" t="s">
        <v>8597</v>
      </c>
      <c r="D2905" s="34" t="s">
        <v>8598</v>
      </c>
      <c r="E2905" s="35">
        <v>477249</v>
      </c>
      <c r="F2905" s="36">
        <v>477249</v>
      </c>
      <c r="G2905" s="37">
        <f t="shared" si="136"/>
        <v>33407.43</v>
      </c>
      <c r="H2905" s="38">
        <f>G2905*(1-'[1]Rapport Lottstift'!$Q$6)</f>
        <v>24323.644004793212</v>
      </c>
      <c r="I2905" s="39">
        <f t="shared" si="137"/>
        <v>24080.407564745281</v>
      </c>
      <c r="J2905" s="40">
        <f t="shared" si="138"/>
        <v>24080</v>
      </c>
      <c r="K2905" s="40">
        <v>24080</v>
      </c>
    </row>
    <row r="2906" spans="1:11" s="40" customFormat="1" x14ac:dyDescent="0.25">
      <c r="A2906" s="34" t="s">
        <v>947</v>
      </c>
      <c r="B2906" s="34" t="s">
        <v>8599</v>
      </c>
      <c r="C2906" s="34" t="s">
        <v>8600</v>
      </c>
      <c r="D2906" s="34" t="s">
        <v>8601</v>
      </c>
      <c r="E2906" s="35">
        <v>475983</v>
      </c>
      <c r="F2906" s="36">
        <v>475983</v>
      </c>
      <c r="G2906" s="37">
        <f t="shared" si="136"/>
        <v>33318.810000000005</v>
      </c>
      <c r="H2906" s="38">
        <f>G2906*(1-'[1]Rapport Lottstift'!$Q$6)</f>
        <v>24259.120593932075</v>
      </c>
      <c r="I2906" s="39">
        <f t="shared" si="137"/>
        <v>24016.529387992756</v>
      </c>
      <c r="J2906" s="40">
        <f t="shared" si="138"/>
        <v>24016</v>
      </c>
      <c r="K2906" s="40">
        <v>24016</v>
      </c>
    </row>
    <row r="2907" spans="1:11" s="40" customFormat="1" x14ac:dyDescent="0.25">
      <c r="A2907" s="34" t="s">
        <v>947</v>
      </c>
      <c r="B2907" s="34" t="s">
        <v>8602</v>
      </c>
      <c r="C2907" s="34" t="s">
        <v>8603</v>
      </c>
      <c r="D2907" s="34" t="s">
        <v>8604</v>
      </c>
      <c r="E2907" s="35">
        <v>475060</v>
      </c>
      <c r="F2907" s="36">
        <v>475060</v>
      </c>
      <c r="G2907" s="37">
        <f t="shared" si="136"/>
        <v>33254.200000000004</v>
      </c>
      <c r="H2907" s="38">
        <f>G2907*(1-'[1]Rapport Lottstift'!$Q$6)</f>
        <v>24212.078644307403</v>
      </c>
      <c r="I2907" s="39">
        <f t="shared" si="137"/>
        <v>23969.95785786433</v>
      </c>
      <c r="J2907" s="40">
        <f t="shared" si="138"/>
        <v>23969</v>
      </c>
      <c r="K2907" s="40">
        <v>23969</v>
      </c>
    </row>
    <row r="2908" spans="1:11" s="40" customFormat="1" x14ac:dyDescent="0.25">
      <c r="A2908" s="34" t="s">
        <v>947</v>
      </c>
      <c r="B2908" s="34" t="s">
        <v>8605</v>
      </c>
      <c r="C2908" s="34" t="s">
        <v>8606</v>
      </c>
      <c r="D2908" s="34" t="s">
        <v>8607</v>
      </c>
      <c r="E2908" s="35">
        <v>474183</v>
      </c>
      <c r="F2908" s="36">
        <v>474183</v>
      </c>
      <c r="G2908" s="37">
        <f t="shared" si="136"/>
        <v>33192.810000000005</v>
      </c>
      <c r="H2908" s="38">
        <f>G2908*(1-'[1]Rapport Lottstift'!$Q$6)</f>
        <v>24167.381147210075</v>
      </c>
      <c r="I2908" s="39">
        <f t="shared" si="137"/>
        <v>23925.707335737974</v>
      </c>
      <c r="J2908" s="40">
        <f t="shared" si="138"/>
        <v>23925</v>
      </c>
      <c r="K2908" s="40">
        <v>23925</v>
      </c>
    </row>
    <row r="2909" spans="1:11" s="40" customFormat="1" x14ac:dyDescent="0.25">
      <c r="A2909" s="34" t="s">
        <v>947</v>
      </c>
      <c r="B2909" s="34" t="s">
        <v>8608</v>
      </c>
      <c r="C2909" s="34" t="s">
        <v>8609</v>
      </c>
      <c r="D2909" s="34" t="s">
        <v>8610</v>
      </c>
      <c r="E2909" s="35">
        <v>473648</v>
      </c>
      <c r="F2909" s="36">
        <v>473648</v>
      </c>
      <c r="G2909" s="37">
        <f t="shared" si="136"/>
        <v>33155.360000000001</v>
      </c>
      <c r="H2909" s="38">
        <f>G2909*(1-'[1]Rapport Lottstift'!$Q$6)</f>
        <v>24140.114144989922</v>
      </c>
      <c r="I2909" s="39">
        <f t="shared" si="137"/>
        <v>23898.713003540022</v>
      </c>
      <c r="J2909" s="40">
        <f t="shared" si="138"/>
        <v>23898</v>
      </c>
      <c r="K2909" s="40">
        <v>23898</v>
      </c>
    </row>
    <row r="2910" spans="1:11" s="40" customFormat="1" x14ac:dyDescent="0.25">
      <c r="A2910" s="34" t="s">
        <v>947</v>
      </c>
      <c r="B2910" s="34" t="s">
        <v>8611</v>
      </c>
      <c r="C2910" s="34" t="s">
        <v>8612</v>
      </c>
      <c r="D2910" s="34" t="s">
        <v>8613</v>
      </c>
      <c r="E2910" s="35">
        <v>472087</v>
      </c>
      <c r="F2910" s="36">
        <v>472087</v>
      </c>
      <c r="G2910" s="37">
        <f t="shared" si="136"/>
        <v>33046.090000000004</v>
      </c>
      <c r="H2910" s="38">
        <f>G2910*(1-'[1]Rapport Lottstift'!$Q$6)</f>
        <v>24060.555658138233</v>
      </c>
      <c r="I2910" s="39">
        <f t="shared" si="137"/>
        <v>23819.950101556849</v>
      </c>
      <c r="J2910" s="40">
        <f t="shared" si="138"/>
        <v>23819</v>
      </c>
      <c r="K2910" s="40">
        <v>23819</v>
      </c>
    </row>
    <row r="2911" spans="1:11" s="40" customFormat="1" x14ac:dyDescent="0.25">
      <c r="A2911" s="34" t="s">
        <v>947</v>
      </c>
      <c r="B2911" s="34" t="s">
        <v>8614</v>
      </c>
      <c r="C2911" s="34" t="s">
        <v>8615</v>
      </c>
      <c r="D2911" s="34" t="s">
        <v>8616</v>
      </c>
      <c r="E2911" s="35">
        <v>472037</v>
      </c>
      <c r="F2911" s="36">
        <v>472037</v>
      </c>
      <c r="G2911" s="37">
        <f t="shared" si="136"/>
        <v>33042.590000000004</v>
      </c>
      <c r="H2911" s="38">
        <f>G2911*(1-'[1]Rapport Lottstift'!$Q$6)</f>
        <v>24058.007340173735</v>
      </c>
      <c r="I2911" s="39">
        <f t="shared" si="137"/>
        <v>23817.427266771996</v>
      </c>
      <c r="J2911" s="40">
        <f t="shared" si="138"/>
        <v>23817</v>
      </c>
      <c r="K2911" s="40">
        <v>23817</v>
      </c>
    </row>
    <row r="2912" spans="1:11" s="40" customFormat="1" x14ac:dyDescent="0.25">
      <c r="A2912" s="34" t="s">
        <v>947</v>
      </c>
      <c r="B2912" s="34" t="s">
        <v>8617</v>
      </c>
      <c r="C2912" s="34" t="s">
        <v>8618</v>
      </c>
      <c r="D2912" s="34" t="s">
        <v>8619</v>
      </c>
      <c r="E2912" s="35">
        <v>471975</v>
      </c>
      <c r="F2912" s="36">
        <v>471975</v>
      </c>
      <c r="G2912" s="37">
        <f t="shared" si="136"/>
        <v>33038.25</v>
      </c>
      <c r="H2912" s="38">
        <f>G2912*(1-'[1]Rapport Lottstift'!$Q$6)</f>
        <v>24054.847425897751</v>
      </c>
      <c r="I2912" s="39">
        <f t="shared" si="137"/>
        <v>23814.298951638775</v>
      </c>
      <c r="J2912" s="40">
        <f t="shared" si="138"/>
        <v>23814</v>
      </c>
      <c r="K2912" s="40">
        <v>23814</v>
      </c>
    </row>
    <row r="2913" spans="1:11" s="40" customFormat="1" x14ac:dyDescent="0.25">
      <c r="A2913" s="34" t="s">
        <v>947</v>
      </c>
      <c r="B2913" s="34" t="s">
        <v>8620</v>
      </c>
      <c r="C2913" s="34" t="s">
        <v>8621</v>
      </c>
      <c r="D2913" s="34" t="s">
        <v>8622</v>
      </c>
      <c r="E2913" s="35">
        <v>471248</v>
      </c>
      <c r="F2913" s="36">
        <v>471248</v>
      </c>
      <c r="G2913" s="37">
        <f t="shared" si="136"/>
        <v>32987.360000000001</v>
      </c>
      <c r="H2913" s="38">
        <f>G2913*(1-'[1]Rapport Lottstift'!$Q$6)</f>
        <v>24017.794882693921</v>
      </c>
      <c r="I2913" s="39">
        <f t="shared" si="137"/>
        <v>23777.616933866982</v>
      </c>
      <c r="J2913" s="40">
        <f t="shared" si="138"/>
        <v>23777</v>
      </c>
      <c r="K2913" s="40">
        <v>23777</v>
      </c>
    </row>
    <row r="2914" spans="1:11" s="40" customFormat="1" x14ac:dyDescent="0.25">
      <c r="A2914" s="34" t="s">
        <v>947</v>
      </c>
      <c r="B2914" s="34" t="s">
        <v>8623</v>
      </c>
      <c r="C2914" s="34" t="s">
        <v>8624</v>
      </c>
      <c r="D2914" s="34" t="s">
        <v>8625</v>
      </c>
      <c r="E2914" s="35">
        <v>468563</v>
      </c>
      <c r="F2914" s="36">
        <v>468563</v>
      </c>
      <c r="G2914" s="37">
        <f t="shared" si="136"/>
        <v>32799.410000000003</v>
      </c>
      <c r="H2914" s="38">
        <f>G2914*(1-'[1]Rapport Lottstift'!$Q$6)</f>
        <v>23880.950208000275</v>
      </c>
      <c r="I2914" s="39">
        <f t="shared" si="137"/>
        <v>23642.140705920272</v>
      </c>
      <c r="J2914" s="40">
        <f t="shared" si="138"/>
        <v>23642</v>
      </c>
      <c r="K2914" s="40">
        <v>23642</v>
      </c>
    </row>
    <row r="2915" spans="1:11" s="40" customFormat="1" x14ac:dyDescent="0.25">
      <c r="A2915" s="34" t="s">
        <v>947</v>
      </c>
      <c r="B2915" s="34" t="s">
        <v>8626</v>
      </c>
      <c r="C2915" s="34" t="s">
        <v>8627</v>
      </c>
      <c r="D2915" s="34" t="s">
        <v>8628</v>
      </c>
      <c r="E2915" s="35">
        <v>468130</v>
      </c>
      <c r="F2915" s="36">
        <v>468130</v>
      </c>
      <c r="G2915" s="37">
        <f t="shared" si="136"/>
        <v>32769.100000000006</v>
      </c>
      <c r="H2915" s="38">
        <f>G2915*(1-'[1]Rapport Lottstift'!$Q$6)</f>
        <v>23858.881774427704</v>
      </c>
      <c r="I2915" s="39">
        <f t="shared" si="137"/>
        <v>23620.292956683428</v>
      </c>
      <c r="J2915" s="40">
        <f t="shared" si="138"/>
        <v>23620</v>
      </c>
      <c r="K2915" s="40">
        <v>23620</v>
      </c>
    </row>
    <row r="2916" spans="1:11" s="40" customFormat="1" x14ac:dyDescent="0.25">
      <c r="A2916" s="34" t="s">
        <v>947</v>
      </c>
      <c r="B2916" s="34" t="s">
        <v>8629</v>
      </c>
      <c r="C2916" s="34" t="s">
        <v>8630</v>
      </c>
      <c r="D2916" s="34" t="s">
        <v>8631</v>
      </c>
      <c r="E2916" s="35">
        <v>467972</v>
      </c>
      <c r="F2916" s="36">
        <v>467972</v>
      </c>
      <c r="G2916" s="37">
        <f t="shared" si="136"/>
        <v>32758.040000000005</v>
      </c>
      <c r="H2916" s="38">
        <f>G2916*(1-'[1]Rapport Lottstift'!$Q$6)</f>
        <v>23850.829089659885</v>
      </c>
      <c r="I2916" s="39">
        <f t="shared" si="137"/>
        <v>23612.320798763285</v>
      </c>
      <c r="J2916" s="40">
        <f t="shared" si="138"/>
        <v>23612</v>
      </c>
      <c r="K2916" s="40">
        <v>23612</v>
      </c>
    </row>
    <row r="2917" spans="1:11" s="40" customFormat="1" x14ac:dyDescent="0.25">
      <c r="A2917" s="34" t="s">
        <v>947</v>
      </c>
      <c r="B2917" s="34" t="s">
        <v>8632</v>
      </c>
      <c r="C2917" s="34" t="s">
        <v>8633</v>
      </c>
      <c r="D2917" s="34" t="s">
        <v>8634</v>
      </c>
      <c r="E2917" s="35">
        <v>466715</v>
      </c>
      <c r="F2917" s="36">
        <v>466715</v>
      </c>
      <c r="G2917" s="37">
        <f t="shared" si="136"/>
        <v>32670.050000000003</v>
      </c>
      <c r="H2917" s="38">
        <f>G2917*(1-'[1]Rapport Lottstift'!$Q$6)</f>
        <v>23786.764376032352</v>
      </c>
      <c r="I2917" s="39">
        <f t="shared" si="137"/>
        <v>23548.896732272027</v>
      </c>
      <c r="J2917" s="40">
        <f t="shared" si="138"/>
        <v>23548</v>
      </c>
      <c r="K2917" s="40">
        <v>23548</v>
      </c>
    </row>
    <row r="2918" spans="1:11" s="40" customFormat="1" x14ac:dyDescent="0.25">
      <c r="A2918" s="34" t="s">
        <v>947</v>
      </c>
      <c r="B2918" s="34" t="s">
        <v>8635</v>
      </c>
      <c r="C2918" s="34" t="s">
        <v>8636</v>
      </c>
      <c r="D2918" s="34" t="s">
        <v>8637</v>
      </c>
      <c r="E2918" s="35">
        <v>466324</v>
      </c>
      <c r="F2918" s="36">
        <v>466324</v>
      </c>
      <c r="G2918" s="37">
        <f t="shared" si="136"/>
        <v>32642.680000000004</v>
      </c>
      <c r="H2918" s="38">
        <f>G2918*(1-'[1]Rapport Lottstift'!$Q$6)</f>
        <v>23766.836529549964</v>
      </c>
      <c r="I2918" s="39">
        <f t="shared" si="137"/>
        <v>23529.168164254465</v>
      </c>
      <c r="J2918" s="40">
        <f t="shared" si="138"/>
        <v>23529</v>
      </c>
      <c r="K2918" s="40">
        <v>23529</v>
      </c>
    </row>
    <row r="2919" spans="1:11" s="40" customFormat="1" x14ac:dyDescent="0.25">
      <c r="A2919" s="34" t="s">
        <v>947</v>
      </c>
      <c r="B2919" s="34" t="s">
        <v>8638</v>
      </c>
      <c r="C2919" s="34" t="s">
        <v>8639</v>
      </c>
      <c r="D2919" s="34" t="s">
        <v>8640</v>
      </c>
      <c r="E2919" s="35">
        <v>466077</v>
      </c>
      <c r="F2919" s="36">
        <v>466077</v>
      </c>
      <c r="G2919" s="37">
        <f t="shared" si="136"/>
        <v>32625.390000000003</v>
      </c>
      <c r="H2919" s="38">
        <f>G2919*(1-'[1]Rapport Lottstift'!$Q$6)</f>
        <v>23754.247838805335</v>
      </c>
      <c r="I2919" s="39">
        <f t="shared" si="137"/>
        <v>23516.70536041728</v>
      </c>
      <c r="J2919" s="40">
        <f t="shared" si="138"/>
        <v>23516</v>
      </c>
      <c r="K2919" s="40">
        <v>23516</v>
      </c>
    </row>
    <row r="2920" spans="1:11" s="40" customFormat="1" x14ac:dyDescent="0.25">
      <c r="A2920" s="34" t="s">
        <v>947</v>
      </c>
      <c r="B2920" s="34" t="s">
        <v>8641</v>
      </c>
      <c r="C2920" s="34" t="s">
        <v>8642</v>
      </c>
      <c r="D2920" s="34" t="s">
        <v>8643</v>
      </c>
      <c r="E2920" s="35">
        <v>466006</v>
      </c>
      <c r="F2920" s="36">
        <v>466006</v>
      </c>
      <c r="G2920" s="37">
        <f t="shared" si="136"/>
        <v>32620.420000000002</v>
      </c>
      <c r="H2920" s="38">
        <f>G2920*(1-'[1]Rapport Lottstift'!$Q$6)</f>
        <v>23750.629227295743</v>
      </c>
      <c r="I2920" s="39">
        <f t="shared" si="137"/>
        <v>23513.122935022784</v>
      </c>
      <c r="J2920" s="40">
        <f t="shared" si="138"/>
        <v>23513</v>
      </c>
      <c r="K2920" s="40">
        <v>23513</v>
      </c>
    </row>
    <row r="2921" spans="1:11" s="40" customFormat="1" x14ac:dyDescent="0.25">
      <c r="A2921" s="34" t="s">
        <v>947</v>
      </c>
      <c r="B2921" s="34" t="s">
        <v>8644</v>
      </c>
      <c r="C2921" s="34" t="s">
        <v>8645</v>
      </c>
      <c r="D2921" s="34" t="s">
        <v>8646</v>
      </c>
      <c r="E2921" s="35">
        <v>465969</v>
      </c>
      <c r="F2921" s="36">
        <v>465969</v>
      </c>
      <c r="G2921" s="37">
        <f t="shared" si="136"/>
        <v>32617.83</v>
      </c>
      <c r="H2921" s="38">
        <f>G2921*(1-'[1]Rapport Lottstift'!$Q$6)</f>
        <v>23748.743472002014</v>
      </c>
      <c r="I2921" s="39">
        <f t="shared" si="137"/>
        <v>23511.256037281993</v>
      </c>
      <c r="J2921" s="40">
        <f t="shared" si="138"/>
        <v>23511</v>
      </c>
      <c r="K2921" s="40">
        <v>23511</v>
      </c>
    </row>
    <row r="2922" spans="1:11" s="40" customFormat="1" x14ac:dyDescent="0.25">
      <c r="A2922" s="34" t="s">
        <v>947</v>
      </c>
      <c r="B2922" s="34" t="s">
        <v>8647</v>
      </c>
      <c r="C2922" s="34" t="s">
        <v>8648</v>
      </c>
      <c r="D2922" s="34" t="s">
        <v>8649</v>
      </c>
      <c r="E2922" s="35">
        <v>465731</v>
      </c>
      <c r="F2922" s="36">
        <v>465731</v>
      </c>
      <c r="G2922" s="37">
        <f t="shared" si="136"/>
        <v>32601.170000000002</v>
      </c>
      <c r="H2922" s="38">
        <f>G2922*(1-'[1]Rapport Lottstift'!$Q$6)</f>
        <v>23736.613478490992</v>
      </c>
      <c r="I2922" s="39">
        <f t="shared" si="137"/>
        <v>23499.247343706083</v>
      </c>
      <c r="J2922" s="40">
        <f t="shared" si="138"/>
        <v>23499</v>
      </c>
      <c r="K2922" s="40">
        <v>23499</v>
      </c>
    </row>
    <row r="2923" spans="1:11" s="40" customFormat="1" x14ac:dyDescent="0.25">
      <c r="A2923" s="34" t="s">
        <v>947</v>
      </c>
      <c r="B2923" s="34" t="s">
        <v>8650</v>
      </c>
      <c r="C2923" s="34" t="s">
        <v>8651</v>
      </c>
      <c r="D2923" s="34" t="s">
        <v>8652</v>
      </c>
      <c r="E2923" s="35">
        <v>465461</v>
      </c>
      <c r="F2923" s="36">
        <v>465461</v>
      </c>
      <c r="G2923" s="37">
        <f t="shared" si="136"/>
        <v>32582.270000000004</v>
      </c>
      <c r="H2923" s="38">
        <f>G2923*(1-'[1]Rapport Lottstift'!$Q$6)</f>
        <v>23722.852561482694</v>
      </c>
      <c r="I2923" s="39">
        <f t="shared" si="137"/>
        <v>23485.624035867866</v>
      </c>
      <c r="J2923" s="40">
        <f t="shared" si="138"/>
        <v>23485</v>
      </c>
      <c r="K2923" s="40">
        <v>23485</v>
      </c>
    </row>
    <row r="2924" spans="1:11" s="40" customFormat="1" x14ac:dyDescent="0.25">
      <c r="A2924" s="34" t="s">
        <v>947</v>
      </c>
      <c r="B2924" s="34" t="s">
        <v>8653</v>
      </c>
      <c r="C2924" s="34" t="s">
        <v>8654</v>
      </c>
      <c r="D2924" s="34" t="s">
        <v>8655</v>
      </c>
      <c r="E2924" s="35">
        <v>465388</v>
      </c>
      <c r="F2924" s="36">
        <v>465388</v>
      </c>
      <c r="G2924" s="37">
        <f t="shared" si="136"/>
        <v>32577.160000000003</v>
      </c>
      <c r="H2924" s="38">
        <f>G2924*(1-'[1]Rapport Lottstift'!$Q$6)</f>
        <v>23719.132017254524</v>
      </c>
      <c r="I2924" s="39">
        <f t="shared" si="137"/>
        <v>23481.94069708198</v>
      </c>
      <c r="J2924" s="40">
        <f t="shared" si="138"/>
        <v>23481</v>
      </c>
      <c r="K2924" s="40">
        <v>23481</v>
      </c>
    </row>
    <row r="2925" spans="1:11" s="40" customFormat="1" x14ac:dyDescent="0.25">
      <c r="A2925" s="34" t="s">
        <v>947</v>
      </c>
      <c r="B2925" s="34" t="s">
        <v>8656</v>
      </c>
      <c r="C2925" s="34" t="s">
        <v>8657</v>
      </c>
      <c r="D2925" s="34" t="s">
        <v>8658</v>
      </c>
      <c r="E2925" s="35">
        <v>465321</v>
      </c>
      <c r="F2925" s="36">
        <v>465321</v>
      </c>
      <c r="G2925" s="37">
        <f t="shared" si="136"/>
        <v>32572.470000000005</v>
      </c>
      <c r="H2925" s="38">
        <f>G2925*(1-'[1]Rapport Lottstift'!$Q$6)</f>
        <v>23715.717271182093</v>
      </c>
      <c r="I2925" s="39">
        <f t="shared" si="137"/>
        <v>23478.560098470272</v>
      </c>
      <c r="J2925" s="40">
        <f t="shared" si="138"/>
        <v>23478</v>
      </c>
      <c r="K2925" s="40">
        <v>23478</v>
      </c>
    </row>
    <row r="2926" spans="1:11" s="40" customFormat="1" x14ac:dyDescent="0.25">
      <c r="A2926" s="34" t="s">
        <v>947</v>
      </c>
      <c r="B2926" s="34" t="s">
        <v>8659</v>
      </c>
      <c r="C2926" s="34" t="s">
        <v>8660</v>
      </c>
      <c r="D2926" s="34" t="s">
        <v>8661</v>
      </c>
      <c r="E2926" s="35">
        <v>464312</v>
      </c>
      <c r="F2926" s="36">
        <v>464312</v>
      </c>
      <c r="G2926" s="37">
        <f t="shared" si="136"/>
        <v>32501.840000000004</v>
      </c>
      <c r="H2926" s="38">
        <f>G2926*(1-'[1]Rapport Lottstift'!$Q$6)</f>
        <v>23664.292214658482</v>
      </c>
      <c r="I2926" s="39">
        <f t="shared" si="137"/>
        <v>23427.649292511898</v>
      </c>
      <c r="J2926" s="40">
        <f t="shared" si="138"/>
        <v>23427</v>
      </c>
      <c r="K2926" s="40">
        <v>23427</v>
      </c>
    </row>
    <row r="2927" spans="1:11" s="40" customFormat="1" x14ac:dyDescent="0.25">
      <c r="A2927" s="34" t="s">
        <v>947</v>
      </c>
      <c r="B2927" s="34" t="s">
        <v>8662</v>
      </c>
      <c r="C2927" s="34" t="s">
        <v>8663</v>
      </c>
      <c r="D2927" s="34" t="s">
        <v>8664</v>
      </c>
      <c r="E2927" s="35">
        <v>464109</v>
      </c>
      <c r="F2927" s="36">
        <v>464109</v>
      </c>
      <c r="G2927" s="37">
        <f t="shared" si="136"/>
        <v>32487.630000000005</v>
      </c>
      <c r="H2927" s="38">
        <f>G2927*(1-'[1]Rapport Lottstift'!$Q$6)</f>
        <v>23653.946043722615</v>
      </c>
      <c r="I2927" s="39">
        <f t="shared" si="137"/>
        <v>23417.406583285388</v>
      </c>
      <c r="J2927" s="40">
        <f t="shared" si="138"/>
        <v>23417</v>
      </c>
      <c r="K2927" s="40">
        <v>23417</v>
      </c>
    </row>
    <row r="2928" spans="1:11" s="40" customFormat="1" x14ac:dyDescent="0.25">
      <c r="A2928" s="34" t="s">
        <v>947</v>
      </c>
      <c r="B2928" s="34" t="s">
        <v>8665</v>
      </c>
      <c r="C2928" s="34" t="s">
        <v>8666</v>
      </c>
      <c r="D2928" s="34" t="s">
        <v>8667</v>
      </c>
      <c r="E2928" s="35">
        <v>463987</v>
      </c>
      <c r="F2928" s="36">
        <v>463987</v>
      </c>
      <c r="G2928" s="37">
        <f t="shared" si="136"/>
        <v>32479.090000000004</v>
      </c>
      <c r="H2928" s="38">
        <f>G2928*(1-'[1]Rapport Lottstift'!$Q$6)</f>
        <v>23647.728147889233</v>
      </c>
      <c r="I2928" s="39">
        <f t="shared" si="137"/>
        <v>23411.250866410341</v>
      </c>
      <c r="J2928" s="40">
        <f t="shared" si="138"/>
        <v>23411</v>
      </c>
      <c r="K2928" s="40">
        <v>23411</v>
      </c>
    </row>
    <row r="2929" spans="1:11" s="40" customFormat="1" x14ac:dyDescent="0.25">
      <c r="A2929" s="34" t="s">
        <v>947</v>
      </c>
      <c r="B2929" s="34" t="s">
        <v>8668</v>
      </c>
      <c r="C2929" s="34" t="s">
        <v>8669</v>
      </c>
      <c r="D2929" s="34" t="s">
        <v>8670</v>
      </c>
      <c r="E2929" s="35">
        <v>463714</v>
      </c>
      <c r="F2929" s="36">
        <v>463714</v>
      </c>
      <c r="G2929" s="37">
        <f t="shared" si="136"/>
        <v>32459.980000000003</v>
      </c>
      <c r="H2929" s="38">
        <f>G2929*(1-'[1]Rapport Lottstift'!$Q$6)</f>
        <v>23633.814331803063</v>
      </c>
      <c r="I2929" s="39">
        <f t="shared" si="137"/>
        <v>23397.476188485034</v>
      </c>
      <c r="J2929" s="40">
        <f t="shared" si="138"/>
        <v>23397</v>
      </c>
      <c r="K2929" s="40">
        <v>23397</v>
      </c>
    </row>
    <row r="2930" spans="1:11" s="40" customFormat="1" x14ac:dyDescent="0.25">
      <c r="A2930" s="34" t="s">
        <v>947</v>
      </c>
      <c r="B2930" s="34" t="s">
        <v>8671</v>
      </c>
      <c r="C2930" s="34" t="s">
        <v>8672</v>
      </c>
      <c r="D2930" s="34" t="s">
        <v>8673</v>
      </c>
      <c r="E2930" s="35">
        <v>463597</v>
      </c>
      <c r="F2930" s="36">
        <v>463597</v>
      </c>
      <c r="G2930" s="37">
        <f t="shared" si="136"/>
        <v>32451.790000000005</v>
      </c>
      <c r="H2930" s="38">
        <f>G2930*(1-'[1]Rapport Lottstift'!$Q$6)</f>
        <v>23627.851267766135</v>
      </c>
      <c r="I2930" s="39">
        <f t="shared" si="137"/>
        <v>23391.572755088473</v>
      </c>
      <c r="J2930" s="40">
        <f t="shared" si="138"/>
        <v>23391</v>
      </c>
      <c r="K2930" s="40">
        <v>23391</v>
      </c>
    </row>
    <row r="2931" spans="1:11" s="40" customFormat="1" x14ac:dyDescent="0.25">
      <c r="A2931" s="34" t="s">
        <v>947</v>
      </c>
      <c r="B2931" s="34" t="s">
        <v>8674</v>
      </c>
      <c r="C2931" s="34" t="s">
        <v>8675</v>
      </c>
      <c r="D2931" s="34" t="s">
        <v>8676</v>
      </c>
      <c r="E2931" s="35">
        <v>463060</v>
      </c>
      <c r="F2931" s="36">
        <v>463060</v>
      </c>
      <c r="G2931" s="37">
        <f t="shared" si="136"/>
        <v>32414.200000000004</v>
      </c>
      <c r="H2931" s="38">
        <f>G2931*(1-'[1]Rapport Lottstift'!$Q$6)</f>
        <v>23600.482332827403</v>
      </c>
      <c r="I2931" s="39">
        <f t="shared" si="137"/>
        <v>23364.477509499127</v>
      </c>
      <c r="J2931" s="40">
        <f t="shared" si="138"/>
        <v>23364</v>
      </c>
      <c r="K2931" s="40">
        <v>23364</v>
      </c>
    </row>
    <row r="2932" spans="1:11" s="40" customFormat="1" x14ac:dyDescent="0.25">
      <c r="A2932" s="34" t="s">
        <v>947</v>
      </c>
      <c r="B2932" s="34" t="s">
        <v>8677</v>
      </c>
      <c r="C2932" s="34" t="s">
        <v>8678</v>
      </c>
      <c r="D2932" s="34" t="s">
        <v>8679</v>
      </c>
      <c r="E2932" s="35">
        <v>462485</v>
      </c>
      <c r="F2932" s="36">
        <v>462485</v>
      </c>
      <c r="G2932" s="37">
        <f t="shared" si="136"/>
        <v>32373.950000000004</v>
      </c>
      <c r="H2932" s="38">
        <f>G2932*(1-'[1]Rapport Lottstift'!$Q$6)</f>
        <v>23571.176676235653</v>
      </c>
      <c r="I2932" s="39">
        <f t="shared" si="137"/>
        <v>23335.464909473296</v>
      </c>
      <c r="J2932" s="40">
        <f t="shared" si="138"/>
        <v>23335</v>
      </c>
      <c r="K2932" s="40">
        <v>23335</v>
      </c>
    </row>
    <row r="2933" spans="1:11" s="40" customFormat="1" x14ac:dyDescent="0.25">
      <c r="A2933" s="34" t="s">
        <v>947</v>
      </c>
      <c r="B2933" s="34" t="s">
        <v>8680</v>
      </c>
      <c r="C2933" s="34" t="s">
        <v>8681</v>
      </c>
      <c r="D2933" s="34" t="s">
        <v>8682</v>
      </c>
      <c r="E2933" s="35">
        <v>462426</v>
      </c>
      <c r="F2933" s="36">
        <v>462426</v>
      </c>
      <c r="G2933" s="37">
        <f t="shared" si="136"/>
        <v>32369.820000000003</v>
      </c>
      <c r="H2933" s="38">
        <f>G2933*(1-'[1]Rapport Lottstift'!$Q$6)</f>
        <v>23568.169661037544</v>
      </c>
      <c r="I2933" s="39">
        <f t="shared" si="137"/>
        <v>23332.487964427168</v>
      </c>
      <c r="J2933" s="40">
        <f t="shared" si="138"/>
        <v>23332</v>
      </c>
      <c r="K2933" s="40">
        <v>23332</v>
      </c>
    </row>
    <row r="2934" spans="1:11" s="40" customFormat="1" x14ac:dyDescent="0.25">
      <c r="A2934" s="34" t="s">
        <v>947</v>
      </c>
      <c r="B2934" s="34" t="s">
        <v>8683</v>
      </c>
      <c r="C2934" s="34" t="s">
        <v>8684</v>
      </c>
      <c r="D2934" s="34" t="s">
        <v>8685</v>
      </c>
      <c r="E2934" s="35">
        <v>462166</v>
      </c>
      <c r="F2934" s="36">
        <v>462166</v>
      </c>
      <c r="G2934" s="37">
        <f t="shared" si="136"/>
        <v>32351.620000000003</v>
      </c>
      <c r="H2934" s="38">
        <f>G2934*(1-'[1]Rapport Lottstift'!$Q$6)</f>
        <v>23554.918407622143</v>
      </c>
      <c r="I2934" s="39">
        <f t="shared" si="137"/>
        <v>23319.36922354592</v>
      </c>
      <c r="J2934" s="40">
        <f t="shared" si="138"/>
        <v>23319</v>
      </c>
      <c r="K2934" s="40">
        <v>23319</v>
      </c>
    </row>
    <row r="2935" spans="1:11" s="40" customFormat="1" x14ac:dyDescent="0.25">
      <c r="A2935" s="34" t="s">
        <v>947</v>
      </c>
      <c r="B2935" s="34" t="s">
        <v>8686</v>
      </c>
      <c r="C2935" s="34" t="s">
        <v>8687</v>
      </c>
      <c r="D2935" s="34" t="s">
        <v>8688</v>
      </c>
      <c r="E2935" s="35">
        <v>461581</v>
      </c>
      <c r="F2935" s="36">
        <v>461581</v>
      </c>
      <c r="G2935" s="37">
        <f t="shared" si="136"/>
        <v>32310.670000000002</v>
      </c>
      <c r="H2935" s="38">
        <f>G2935*(1-'[1]Rapport Lottstift'!$Q$6)</f>
        <v>23525.103087437492</v>
      </c>
      <c r="I2935" s="39">
        <f t="shared" si="137"/>
        <v>23289.852056563115</v>
      </c>
      <c r="J2935" s="40">
        <f t="shared" si="138"/>
        <v>23289</v>
      </c>
      <c r="K2935" s="40">
        <v>23289</v>
      </c>
    </row>
    <row r="2936" spans="1:11" s="40" customFormat="1" x14ac:dyDescent="0.25">
      <c r="A2936" s="34" t="s">
        <v>947</v>
      </c>
      <c r="B2936" s="34" t="s">
        <v>8689</v>
      </c>
      <c r="C2936" s="34" t="s">
        <v>8690</v>
      </c>
      <c r="D2936" s="34" t="s">
        <v>8691</v>
      </c>
      <c r="E2936" s="35">
        <v>460891</v>
      </c>
      <c r="F2936" s="36">
        <v>460891</v>
      </c>
      <c r="G2936" s="37">
        <f t="shared" si="136"/>
        <v>32262.370000000003</v>
      </c>
      <c r="H2936" s="38">
        <f>G2936*(1-'[1]Rapport Lottstift'!$Q$6)</f>
        <v>23489.936299527395</v>
      </c>
      <c r="I2936" s="39">
        <f t="shared" si="137"/>
        <v>23255.03693653212</v>
      </c>
      <c r="J2936" s="40">
        <f t="shared" si="138"/>
        <v>23255</v>
      </c>
      <c r="K2936" s="40">
        <v>23255</v>
      </c>
    </row>
    <row r="2937" spans="1:11" s="40" customFormat="1" x14ac:dyDescent="0.25">
      <c r="A2937" s="34" t="s">
        <v>947</v>
      </c>
      <c r="B2937" s="34" t="s">
        <v>8692</v>
      </c>
      <c r="C2937" s="34" t="s">
        <v>8693</v>
      </c>
      <c r="D2937" s="34" t="s">
        <v>8694</v>
      </c>
      <c r="E2937" s="35">
        <v>460494</v>
      </c>
      <c r="F2937" s="36">
        <v>460494</v>
      </c>
      <c r="G2937" s="37">
        <f t="shared" si="136"/>
        <v>32234.58</v>
      </c>
      <c r="H2937" s="38">
        <f>G2937*(1-'[1]Rapport Lottstift'!$Q$6)</f>
        <v>23469.702654889261</v>
      </c>
      <c r="I2937" s="39">
        <f t="shared" si="137"/>
        <v>23235.005628340368</v>
      </c>
      <c r="J2937" s="40">
        <f t="shared" si="138"/>
        <v>23235</v>
      </c>
      <c r="K2937" s="40">
        <v>23235</v>
      </c>
    </row>
    <row r="2938" spans="1:11" s="40" customFormat="1" x14ac:dyDescent="0.25">
      <c r="A2938" s="34" t="s">
        <v>947</v>
      </c>
      <c r="B2938" s="34" t="s">
        <v>8695</v>
      </c>
      <c r="C2938" s="34" t="s">
        <v>8696</v>
      </c>
      <c r="D2938" s="34" t="s">
        <v>8697</v>
      </c>
      <c r="E2938" s="35">
        <v>460329</v>
      </c>
      <c r="F2938" s="36">
        <v>460329</v>
      </c>
      <c r="G2938" s="37">
        <f t="shared" si="136"/>
        <v>32223.030000000002</v>
      </c>
      <c r="H2938" s="38">
        <f>G2938*(1-'[1]Rapport Lottstift'!$Q$6)</f>
        <v>23461.293205606413</v>
      </c>
      <c r="I2938" s="39">
        <f t="shared" si="137"/>
        <v>23226.680273550348</v>
      </c>
      <c r="J2938" s="40">
        <f t="shared" si="138"/>
        <v>23226</v>
      </c>
      <c r="K2938" s="40">
        <v>23226</v>
      </c>
    </row>
    <row r="2939" spans="1:11" s="40" customFormat="1" x14ac:dyDescent="0.25">
      <c r="A2939" s="34" t="s">
        <v>947</v>
      </c>
      <c r="B2939" s="34" t="s">
        <v>8698</v>
      </c>
      <c r="C2939" s="34" t="s">
        <v>8699</v>
      </c>
      <c r="D2939" s="34" t="s">
        <v>8700</v>
      </c>
      <c r="E2939" s="35">
        <v>460061</v>
      </c>
      <c r="F2939" s="36">
        <v>460061</v>
      </c>
      <c r="G2939" s="37">
        <f t="shared" si="136"/>
        <v>32204.270000000004</v>
      </c>
      <c r="H2939" s="38">
        <f>G2939*(1-'[1]Rapport Lottstift'!$Q$6)</f>
        <v>23447.634221316694</v>
      </c>
      <c r="I2939" s="39">
        <f t="shared" si="137"/>
        <v>23213.157879103528</v>
      </c>
      <c r="J2939" s="40">
        <f t="shared" si="138"/>
        <v>23213</v>
      </c>
      <c r="K2939" s="40">
        <v>23213</v>
      </c>
    </row>
    <row r="2940" spans="1:11" s="40" customFormat="1" x14ac:dyDescent="0.25">
      <c r="A2940" s="34" t="s">
        <v>947</v>
      </c>
      <c r="B2940" s="34" t="s">
        <v>8701</v>
      </c>
      <c r="C2940" s="34" t="s">
        <v>8702</v>
      </c>
      <c r="D2940" s="34" t="s">
        <v>8703</v>
      </c>
      <c r="E2940" s="35">
        <v>459833</v>
      </c>
      <c r="F2940" s="36">
        <v>459833</v>
      </c>
      <c r="G2940" s="37">
        <f t="shared" si="136"/>
        <v>32188.31</v>
      </c>
      <c r="H2940" s="38">
        <f>G2940*(1-'[1]Rapport Lottstift'!$Q$6)</f>
        <v>23436.013891398572</v>
      </c>
      <c r="I2940" s="39">
        <f t="shared" si="137"/>
        <v>23201.653752484584</v>
      </c>
      <c r="J2940" s="40">
        <f t="shared" si="138"/>
        <v>23201</v>
      </c>
      <c r="K2940" s="40">
        <v>23201</v>
      </c>
    </row>
    <row r="2941" spans="1:11" s="40" customFormat="1" x14ac:dyDescent="0.25">
      <c r="A2941" s="34" t="s">
        <v>947</v>
      </c>
      <c r="B2941" s="34" t="s">
        <v>8704</v>
      </c>
      <c r="C2941" s="34" t="s">
        <v>8705</v>
      </c>
      <c r="D2941" s="34" t="s">
        <v>8706</v>
      </c>
      <c r="E2941" s="35">
        <v>459714</v>
      </c>
      <c r="F2941" s="36">
        <v>459714</v>
      </c>
      <c r="G2941" s="37">
        <f t="shared" si="136"/>
        <v>32179.980000000003</v>
      </c>
      <c r="H2941" s="38">
        <f>G2941*(1-'[1]Rapport Lottstift'!$Q$6)</f>
        <v>23429.948894643065</v>
      </c>
      <c r="I2941" s="39">
        <f t="shared" si="137"/>
        <v>23195.649405696633</v>
      </c>
      <c r="J2941" s="40">
        <f t="shared" si="138"/>
        <v>23195</v>
      </c>
      <c r="K2941" s="40">
        <v>23195</v>
      </c>
    </row>
    <row r="2942" spans="1:11" s="40" customFormat="1" x14ac:dyDescent="0.25">
      <c r="A2942" s="34" t="s">
        <v>947</v>
      </c>
      <c r="B2942" s="34" t="s">
        <v>8707</v>
      </c>
      <c r="C2942" s="34" t="s">
        <v>8708</v>
      </c>
      <c r="D2942" s="34" t="s">
        <v>8709</v>
      </c>
      <c r="E2942" s="35">
        <v>459310</v>
      </c>
      <c r="F2942" s="36">
        <v>459310</v>
      </c>
      <c r="G2942" s="37">
        <f t="shared" si="136"/>
        <v>32151.700000000004</v>
      </c>
      <c r="H2942" s="38">
        <f>G2942*(1-'[1]Rapport Lottstift'!$Q$6)</f>
        <v>23409.358485489905</v>
      </c>
      <c r="I2942" s="39">
        <f t="shared" si="137"/>
        <v>23175.264900635008</v>
      </c>
      <c r="J2942" s="40">
        <f t="shared" si="138"/>
        <v>23175</v>
      </c>
      <c r="K2942" s="40">
        <v>23175</v>
      </c>
    </row>
    <row r="2943" spans="1:11" s="40" customFormat="1" x14ac:dyDescent="0.25">
      <c r="A2943" s="34" t="s">
        <v>947</v>
      </c>
      <c r="B2943" s="34" t="s">
        <v>8710</v>
      </c>
      <c r="C2943" s="34" t="s">
        <v>8711</v>
      </c>
      <c r="D2943" s="34" t="s">
        <v>8712</v>
      </c>
      <c r="E2943" s="35">
        <v>459293</v>
      </c>
      <c r="F2943" s="36">
        <v>459293</v>
      </c>
      <c r="G2943" s="37">
        <f t="shared" si="136"/>
        <v>32150.510000000002</v>
      </c>
      <c r="H2943" s="38">
        <f>G2943*(1-'[1]Rapport Lottstift'!$Q$6)</f>
        <v>23408.492057381973</v>
      </c>
      <c r="I2943" s="39">
        <f t="shared" si="137"/>
        <v>23174.407136808153</v>
      </c>
      <c r="J2943" s="40">
        <f t="shared" si="138"/>
        <v>23174</v>
      </c>
      <c r="K2943" s="40">
        <v>23174</v>
      </c>
    </row>
    <row r="2944" spans="1:11" s="40" customFormat="1" x14ac:dyDescent="0.25">
      <c r="A2944" s="34" t="s">
        <v>947</v>
      </c>
      <c r="B2944" s="34" t="s">
        <v>8713</v>
      </c>
      <c r="C2944" s="34" t="s">
        <v>8714</v>
      </c>
      <c r="D2944" s="34" t="s">
        <v>8715</v>
      </c>
      <c r="E2944" s="35">
        <v>459212</v>
      </c>
      <c r="F2944" s="36">
        <v>459212</v>
      </c>
      <c r="G2944" s="37">
        <f t="shared" si="136"/>
        <v>32144.840000000004</v>
      </c>
      <c r="H2944" s="38">
        <f>G2944*(1-'[1]Rapport Lottstift'!$Q$6)</f>
        <v>23404.363782279484</v>
      </c>
      <c r="I2944" s="39">
        <f t="shared" si="137"/>
        <v>23170.320144456691</v>
      </c>
      <c r="J2944" s="40">
        <f t="shared" si="138"/>
        <v>23170</v>
      </c>
      <c r="K2944" s="40">
        <v>23170</v>
      </c>
    </row>
    <row r="2945" spans="1:11" s="40" customFormat="1" x14ac:dyDescent="0.25">
      <c r="A2945" s="34" t="s">
        <v>947</v>
      </c>
      <c r="B2945" s="34" t="s">
        <v>8716</v>
      </c>
      <c r="C2945" s="34" t="s">
        <v>8717</v>
      </c>
      <c r="D2945" s="34" t="s">
        <v>8718</v>
      </c>
      <c r="E2945" s="35">
        <v>458542</v>
      </c>
      <c r="F2945" s="36">
        <v>458542</v>
      </c>
      <c r="G2945" s="37">
        <f t="shared" si="136"/>
        <v>32097.940000000002</v>
      </c>
      <c r="H2945" s="38">
        <f>G2945*(1-'[1]Rapport Lottstift'!$Q$6)</f>
        <v>23370.216321555185</v>
      </c>
      <c r="I2945" s="39">
        <f t="shared" si="137"/>
        <v>23136.514158339633</v>
      </c>
      <c r="J2945" s="40">
        <f t="shared" si="138"/>
        <v>23136</v>
      </c>
      <c r="K2945" s="40">
        <v>23136</v>
      </c>
    </row>
    <row r="2946" spans="1:11" s="40" customFormat="1" x14ac:dyDescent="0.25">
      <c r="A2946" s="34" t="s">
        <v>947</v>
      </c>
      <c r="B2946" s="34" t="s">
        <v>8719</v>
      </c>
      <c r="C2946" s="34" t="s">
        <v>8720</v>
      </c>
      <c r="D2946" s="34" t="s">
        <v>8721</v>
      </c>
      <c r="E2946" s="35">
        <v>458500</v>
      </c>
      <c r="F2946" s="36">
        <v>458500</v>
      </c>
      <c r="G2946" s="37">
        <f t="shared" si="136"/>
        <v>32095.000000000004</v>
      </c>
      <c r="H2946" s="38">
        <f>G2946*(1-'[1]Rapport Lottstift'!$Q$6)</f>
        <v>23368.075734465005</v>
      </c>
      <c r="I2946" s="39">
        <f t="shared" si="137"/>
        <v>23134.394977120355</v>
      </c>
      <c r="J2946" s="40">
        <f t="shared" si="138"/>
        <v>23134</v>
      </c>
      <c r="K2946" s="40">
        <v>23134</v>
      </c>
    </row>
    <row r="2947" spans="1:11" s="40" customFormat="1" x14ac:dyDescent="0.25">
      <c r="A2947" s="34" t="s">
        <v>947</v>
      </c>
      <c r="B2947" s="34" t="s">
        <v>8722</v>
      </c>
      <c r="C2947" s="34" t="s">
        <v>8723</v>
      </c>
      <c r="D2947" s="34" t="s">
        <v>8724</v>
      </c>
      <c r="E2947" s="35">
        <v>457837</v>
      </c>
      <c r="F2947" s="36">
        <v>457837</v>
      </c>
      <c r="G2947" s="37">
        <f t="shared" si="136"/>
        <v>32048.590000000004</v>
      </c>
      <c r="H2947" s="38">
        <f>G2947*(1-'[1]Rapport Lottstift'!$Q$6)</f>
        <v>23334.285038255734</v>
      </c>
      <c r="I2947" s="39">
        <f t="shared" si="137"/>
        <v>23100.942187873177</v>
      </c>
      <c r="J2947" s="40">
        <f t="shared" si="138"/>
        <v>23100</v>
      </c>
      <c r="K2947" s="40">
        <v>23100</v>
      </c>
    </row>
    <row r="2948" spans="1:11" s="40" customFormat="1" x14ac:dyDescent="0.25">
      <c r="A2948" s="34" t="s">
        <v>947</v>
      </c>
      <c r="B2948" s="34" t="s">
        <v>8725</v>
      </c>
      <c r="C2948" s="34" t="s">
        <v>8726</v>
      </c>
      <c r="D2948" s="34" t="s">
        <v>8727</v>
      </c>
      <c r="E2948" s="35">
        <v>457600</v>
      </c>
      <c r="F2948" s="36">
        <v>457600</v>
      </c>
      <c r="G2948" s="37">
        <f t="shared" si="136"/>
        <v>32032.000000000004</v>
      </c>
      <c r="H2948" s="38">
        <f>G2948*(1-'[1]Rapport Lottstift'!$Q$6)</f>
        <v>23322.206011104005</v>
      </c>
      <c r="I2948" s="39">
        <f t="shared" si="137"/>
        <v>23088.983950992966</v>
      </c>
      <c r="J2948" s="40">
        <f t="shared" si="138"/>
        <v>23088</v>
      </c>
      <c r="K2948" s="40">
        <v>23088</v>
      </c>
    </row>
    <row r="2949" spans="1:11" s="40" customFormat="1" x14ac:dyDescent="0.25">
      <c r="A2949" s="34" t="s">
        <v>947</v>
      </c>
      <c r="B2949" s="34" t="s">
        <v>8728</v>
      </c>
      <c r="C2949" s="34" t="s">
        <v>8729</v>
      </c>
      <c r="D2949" s="34" t="s">
        <v>8730</v>
      </c>
      <c r="E2949" s="35">
        <v>457469</v>
      </c>
      <c r="F2949" s="36">
        <v>457469</v>
      </c>
      <c r="G2949" s="37">
        <f t="shared" si="136"/>
        <v>32022.83</v>
      </c>
      <c r="H2949" s="38">
        <f>G2949*(1-'[1]Rapport Lottstift'!$Q$6)</f>
        <v>23315.529418037011</v>
      </c>
      <c r="I2949" s="39">
        <f t="shared" si="137"/>
        <v>23082.37412385664</v>
      </c>
      <c r="J2949" s="40">
        <f t="shared" si="138"/>
        <v>23082</v>
      </c>
      <c r="K2949" s="40">
        <v>23082</v>
      </c>
    </row>
    <row r="2950" spans="1:11" s="40" customFormat="1" x14ac:dyDescent="0.25">
      <c r="A2950" s="34" t="s">
        <v>947</v>
      </c>
      <c r="B2950" s="34" t="s">
        <v>8731</v>
      </c>
      <c r="C2950" s="34" t="s">
        <v>8732</v>
      </c>
      <c r="D2950" s="34" t="s">
        <v>8733</v>
      </c>
      <c r="E2950" s="35">
        <v>456867</v>
      </c>
      <c r="F2950" s="36">
        <v>456867</v>
      </c>
      <c r="G2950" s="37">
        <f t="shared" ref="G2950:G3013" si="139">F2950*0.07</f>
        <v>31980.690000000002</v>
      </c>
      <c r="H2950" s="38">
        <f>G2950*(1-'[1]Rapport Lottstift'!$Q$6)</f>
        <v>23284.847669744435</v>
      </c>
      <c r="I2950" s="39">
        <f t="shared" ref="I2950:I3013" si="140">H2950*0.99</f>
        <v>23051.999193046991</v>
      </c>
      <c r="J2950" s="40">
        <f t="shared" ref="J2950:J3013" si="141">INT(I2950)</f>
        <v>23051</v>
      </c>
      <c r="K2950" s="40">
        <v>23051</v>
      </c>
    </row>
    <row r="2951" spans="1:11" s="40" customFormat="1" x14ac:dyDescent="0.25">
      <c r="A2951" s="34" t="s">
        <v>947</v>
      </c>
      <c r="B2951" s="34" t="s">
        <v>8734</v>
      </c>
      <c r="C2951" s="34" t="s">
        <v>8735</v>
      </c>
      <c r="D2951" s="34" t="s">
        <v>8736</v>
      </c>
      <c r="E2951" s="35">
        <v>456387</v>
      </c>
      <c r="F2951" s="36">
        <v>456387</v>
      </c>
      <c r="G2951" s="37">
        <f t="shared" si="139"/>
        <v>31947.090000000004</v>
      </c>
      <c r="H2951" s="38">
        <f>G2951*(1-'[1]Rapport Lottstift'!$Q$6)</f>
        <v>23260.383817285234</v>
      </c>
      <c r="I2951" s="39">
        <f t="shared" si="140"/>
        <v>23027.77997911238</v>
      </c>
      <c r="J2951" s="40">
        <f t="shared" si="141"/>
        <v>23027</v>
      </c>
      <c r="K2951" s="40">
        <v>23027</v>
      </c>
    </row>
    <row r="2952" spans="1:11" s="40" customFormat="1" x14ac:dyDescent="0.25">
      <c r="A2952" s="34" t="s">
        <v>947</v>
      </c>
      <c r="B2952" s="34" t="s">
        <v>8737</v>
      </c>
      <c r="C2952" s="34" t="s">
        <v>8738</v>
      </c>
      <c r="D2952" s="34" t="s">
        <v>8739</v>
      </c>
      <c r="E2952" s="35">
        <v>456352</v>
      </c>
      <c r="F2952" s="36">
        <v>456352</v>
      </c>
      <c r="G2952" s="37">
        <f t="shared" si="139"/>
        <v>31944.640000000003</v>
      </c>
      <c r="H2952" s="38">
        <f>G2952*(1-'[1]Rapport Lottstift'!$Q$6)</f>
        <v>23258.599994710083</v>
      </c>
      <c r="I2952" s="39">
        <f t="shared" si="140"/>
        <v>23026.013994762983</v>
      </c>
      <c r="J2952" s="40">
        <f t="shared" si="141"/>
        <v>23026</v>
      </c>
      <c r="K2952" s="40">
        <v>23026</v>
      </c>
    </row>
    <row r="2953" spans="1:11" s="40" customFormat="1" x14ac:dyDescent="0.25">
      <c r="A2953" s="34" t="s">
        <v>947</v>
      </c>
      <c r="B2953" s="34" t="s">
        <v>8740</v>
      </c>
      <c r="C2953" s="34" t="s">
        <v>8741</v>
      </c>
      <c r="D2953" s="34" t="s">
        <v>8742</v>
      </c>
      <c r="E2953" s="35">
        <v>456083</v>
      </c>
      <c r="F2953" s="36">
        <v>456083</v>
      </c>
      <c r="G2953" s="37">
        <f t="shared" si="139"/>
        <v>31925.81</v>
      </c>
      <c r="H2953" s="38">
        <f>G2953*(1-'[1]Rapport Lottstift'!$Q$6)</f>
        <v>23244.890044061071</v>
      </c>
      <c r="I2953" s="39">
        <f t="shared" si="140"/>
        <v>23012.441143620461</v>
      </c>
      <c r="J2953" s="40">
        <f t="shared" si="141"/>
        <v>23012</v>
      </c>
      <c r="K2953" s="40">
        <v>23012</v>
      </c>
    </row>
    <row r="2954" spans="1:11" s="40" customFormat="1" x14ac:dyDescent="0.25">
      <c r="A2954" s="34" t="s">
        <v>947</v>
      </c>
      <c r="B2954" s="34" t="s">
        <v>8743</v>
      </c>
      <c r="C2954" s="34" t="s">
        <v>8744</v>
      </c>
      <c r="D2954" s="34" t="s">
        <v>8745</v>
      </c>
      <c r="E2954" s="35">
        <v>455655</v>
      </c>
      <c r="F2954" s="36">
        <v>455655</v>
      </c>
      <c r="G2954" s="37">
        <f t="shared" si="139"/>
        <v>31895.850000000002</v>
      </c>
      <c r="H2954" s="38">
        <f>G2954*(1-'[1]Rapport Lottstift'!$Q$6)</f>
        <v>23223.076442284953</v>
      </c>
      <c r="I2954" s="39">
        <f t="shared" si="140"/>
        <v>22990.845677862104</v>
      </c>
      <c r="J2954" s="40">
        <f t="shared" si="141"/>
        <v>22990</v>
      </c>
      <c r="K2954" s="40">
        <v>22990</v>
      </c>
    </row>
    <row r="2955" spans="1:11" s="40" customFormat="1" x14ac:dyDescent="0.25">
      <c r="A2955" s="34" t="s">
        <v>947</v>
      </c>
      <c r="B2955" s="34" t="s">
        <v>8746</v>
      </c>
      <c r="C2955" s="34" t="s">
        <v>8747</v>
      </c>
      <c r="D2955" s="34" t="s">
        <v>8748</v>
      </c>
      <c r="E2955" s="35">
        <v>455591</v>
      </c>
      <c r="F2955" s="36">
        <v>455591</v>
      </c>
      <c r="G2955" s="37">
        <f t="shared" si="139"/>
        <v>31891.370000000003</v>
      </c>
      <c r="H2955" s="38">
        <f>G2955*(1-'[1]Rapport Lottstift'!$Q$6)</f>
        <v>23219.814595290394</v>
      </c>
      <c r="I2955" s="39">
        <f t="shared" si="140"/>
        <v>22987.616449337489</v>
      </c>
      <c r="J2955" s="40">
        <f t="shared" si="141"/>
        <v>22987</v>
      </c>
      <c r="K2955" s="40">
        <v>22987</v>
      </c>
    </row>
    <row r="2956" spans="1:11" s="40" customFormat="1" x14ac:dyDescent="0.25">
      <c r="A2956" s="34" t="s">
        <v>947</v>
      </c>
      <c r="B2956" s="34" t="s">
        <v>8749</v>
      </c>
      <c r="C2956" s="34" t="s">
        <v>8750</v>
      </c>
      <c r="D2956" s="34" t="s">
        <v>8751</v>
      </c>
      <c r="E2956" s="35">
        <v>455225</v>
      </c>
      <c r="F2956" s="36">
        <v>455225</v>
      </c>
      <c r="G2956" s="37">
        <f t="shared" si="139"/>
        <v>31865.750000000004</v>
      </c>
      <c r="H2956" s="38">
        <f>G2956*(1-'[1]Rapport Lottstift'!$Q$6)</f>
        <v>23201.160907790254</v>
      </c>
      <c r="I2956" s="39">
        <f t="shared" si="140"/>
        <v>22969.149298712353</v>
      </c>
      <c r="J2956" s="40">
        <f t="shared" si="141"/>
        <v>22969</v>
      </c>
      <c r="K2956" s="40">
        <v>22969</v>
      </c>
    </row>
    <row r="2957" spans="1:11" s="40" customFormat="1" x14ac:dyDescent="0.25">
      <c r="A2957" s="34" t="s">
        <v>947</v>
      </c>
      <c r="B2957" s="34" t="s">
        <v>8752</v>
      </c>
      <c r="C2957" s="34" t="s">
        <v>8753</v>
      </c>
      <c r="D2957" s="34" t="s">
        <v>8754</v>
      </c>
      <c r="E2957" s="35">
        <v>454737</v>
      </c>
      <c r="F2957" s="36">
        <v>454737</v>
      </c>
      <c r="G2957" s="37">
        <f t="shared" si="139"/>
        <v>31831.590000000004</v>
      </c>
      <c r="H2957" s="38">
        <f>G2957*(1-'[1]Rapport Lottstift'!$Q$6)</f>
        <v>23176.289324456735</v>
      </c>
      <c r="I2957" s="39">
        <f t="shared" si="140"/>
        <v>22944.526431212169</v>
      </c>
      <c r="J2957" s="40">
        <f t="shared" si="141"/>
        <v>22944</v>
      </c>
      <c r="K2957" s="40">
        <v>22944</v>
      </c>
    </row>
    <row r="2958" spans="1:11" s="40" customFormat="1" x14ac:dyDescent="0.25">
      <c r="A2958" s="34" t="s">
        <v>947</v>
      </c>
      <c r="B2958" s="34" t="s">
        <v>8755</v>
      </c>
      <c r="C2958" s="34" t="s">
        <v>8756</v>
      </c>
      <c r="D2958" s="34" t="s">
        <v>8757</v>
      </c>
      <c r="E2958" s="35">
        <v>454698</v>
      </c>
      <c r="F2958" s="36">
        <v>454698</v>
      </c>
      <c r="G2958" s="37">
        <f t="shared" si="139"/>
        <v>31828.860000000004</v>
      </c>
      <c r="H2958" s="38">
        <f>G2958*(1-'[1]Rapport Lottstift'!$Q$6)</f>
        <v>23174.301636444423</v>
      </c>
      <c r="I2958" s="39">
        <f t="shared" si="140"/>
        <v>22942.558620079977</v>
      </c>
      <c r="J2958" s="40">
        <f t="shared" si="141"/>
        <v>22942</v>
      </c>
      <c r="K2958" s="40">
        <v>22942</v>
      </c>
    </row>
    <row r="2959" spans="1:11" s="40" customFormat="1" x14ac:dyDescent="0.25">
      <c r="A2959" s="34" t="s">
        <v>947</v>
      </c>
      <c r="B2959" s="34" t="s">
        <v>8758</v>
      </c>
      <c r="C2959" s="34" t="s">
        <v>8759</v>
      </c>
      <c r="D2959" s="34" t="s">
        <v>8760</v>
      </c>
      <c r="E2959" s="35">
        <v>454459</v>
      </c>
      <c r="F2959" s="36">
        <v>454459</v>
      </c>
      <c r="G2959" s="37">
        <f t="shared" si="139"/>
        <v>31812.130000000005</v>
      </c>
      <c r="H2959" s="38">
        <f>G2959*(1-'[1]Rapport Lottstift'!$Q$6)</f>
        <v>23162.120676574115</v>
      </c>
      <c r="I2959" s="39">
        <f t="shared" si="140"/>
        <v>22930.499469808376</v>
      </c>
      <c r="J2959" s="40">
        <f t="shared" si="141"/>
        <v>22930</v>
      </c>
      <c r="K2959" s="40">
        <v>22930</v>
      </c>
    </row>
    <row r="2960" spans="1:11" s="40" customFormat="1" x14ac:dyDescent="0.25">
      <c r="A2960" s="34" t="s">
        <v>947</v>
      </c>
      <c r="B2960" s="34" t="s">
        <v>8761</v>
      </c>
      <c r="C2960" s="34" t="s">
        <v>8762</v>
      </c>
      <c r="D2960" s="34" t="s">
        <v>8763</v>
      </c>
      <c r="E2960" s="35">
        <v>453370</v>
      </c>
      <c r="F2960" s="36">
        <v>453370</v>
      </c>
      <c r="G2960" s="37">
        <f t="shared" si="139"/>
        <v>31735.9</v>
      </c>
      <c r="H2960" s="38">
        <f>G2960*(1-'[1]Rapport Lottstift'!$Q$6)</f>
        <v>23106.618311307302</v>
      </c>
      <c r="I2960" s="39">
        <f t="shared" si="140"/>
        <v>22875.552128194227</v>
      </c>
      <c r="J2960" s="40">
        <f t="shared" si="141"/>
        <v>22875</v>
      </c>
      <c r="K2960" s="40">
        <v>22875</v>
      </c>
    </row>
    <row r="2961" spans="1:11" s="40" customFormat="1" x14ac:dyDescent="0.25">
      <c r="A2961" s="34" t="s">
        <v>947</v>
      </c>
      <c r="B2961" s="34" t="s">
        <v>8764</v>
      </c>
      <c r="C2961" s="34" t="s">
        <v>8765</v>
      </c>
      <c r="D2961" s="34" t="s">
        <v>8766</v>
      </c>
      <c r="E2961" s="35">
        <v>453323</v>
      </c>
      <c r="F2961" s="36">
        <v>453323</v>
      </c>
      <c r="G2961" s="37">
        <f t="shared" si="139"/>
        <v>31732.610000000004</v>
      </c>
      <c r="H2961" s="38">
        <f>G2961*(1-'[1]Rapport Lottstift'!$Q$6)</f>
        <v>23104.222892420676</v>
      </c>
      <c r="I2961" s="39">
        <f t="shared" si="140"/>
        <v>22873.180663496467</v>
      </c>
      <c r="J2961" s="40">
        <f t="shared" si="141"/>
        <v>22873</v>
      </c>
      <c r="K2961" s="40">
        <v>22873</v>
      </c>
    </row>
    <row r="2962" spans="1:11" s="40" customFormat="1" x14ac:dyDescent="0.25">
      <c r="A2962" s="34" t="s">
        <v>947</v>
      </c>
      <c r="B2962" s="34" t="s">
        <v>8767</v>
      </c>
      <c r="C2962" s="34" t="s">
        <v>8768</v>
      </c>
      <c r="D2962" s="34" t="s">
        <v>8769</v>
      </c>
      <c r="E2962" s="35">
        <v>453108</v>
      </c>
      <c r="F2962" s="36">
        <v>453108</v>
      </c>
      <c r="G2962" s="37">
        <f t="shared" si="139"/>
        <v>31717.56</v>
      </c>
      <c r="H2962" s="38">
        <f>G2962*(1-'[1]Rapport Lottstift'!$Q$6)</f>
        <v>23093.265125173322</v>
      </c>
      <c r="I2962" s="39">
        <f t="shared" si="140"/>
        <v>22862.33247392159</v>
      </c>
      <c r="J2962" s="40">
        <f t="shared" si="141"/>
        <v>22862</v>
      </c>
      <c r="K2962" s="40">
        <v>22862</v>
      </c>
    </row>
    <row r="2963" spans="1:11" s="40" customFormat="1" x14ac:dyDescent="0.25">
      <c r="A2963" s="34" t="s">
        <v>947</v>
      </c>
      <c r="B2963" s="34" t="s">
        <v>8770</v>
      </c>
      <c r="C2963" s="34" t="s">
        <v>8771</v>
      </c>
      <c r="D2963" s="34" t="s">
        <v>8772</v>
      </c>
      <c r="E2963" s="35">
        <v>453049</v>
      </c>
      <c r="F2963" s="36">
        <v>453049</v>
      </c>
      <c r="G2963" s="37">
        <f t="shared" si="139"/>
        <v>31713.430000000004</v>
      </c>
      <c r="H2963" s="38">
        <f>G2963*(1-'[1]Rapport Lottstift'!$Q$6)</f>
        <v>23090.258109975213</v>
      </c>
      <c r="I2963" s="39">
        <f t="shared" si="140"/>
        <v>22859.355528875461</v>
      </c>
      <c r="J2963" s="40">
        <f t="shared" si="141"/>
        <v>22859</v>
      </c>
      <c r="K2963" s="40">
        <v>22859</v>
      </c>
    </row>
    <row r="2964" spans="1:11" s="40" customFormat="1" x14ac:dyDescent="0.25">
      <c r="A2964" s="34" t="s">
        <v>947</v>
      </c>
      <c r="B2964" s="34" t="s">
        <v>8773</v>
      </c>
      <c r="C2964" s="34" t="s">
        <v>8774</v>
      </c>
      <c r="D2964" s="34" t="s">
        <v>8775</v>
      </c>
      <c r="E2964" s="35">
        <v>453000</v>
      </c>
      <c r="F2964" s="36">
        <v>453000</v>
      </c>
      <c r="G2964" s="37">
        <f t="shared" si="139"/>
        <v>31710.000000000004</v>
      </c>
      <c r="H2964" s="38">
        <f>G2964*(1-'[1]Rapport Lottstift'!$Q$6)</f>
        <v>23087.760758370005</v>
      </c>
      <c r="I2964" s="39">
        <f t="shared" si="140"/>
        <v>22856.883150786303</v>
      </c>
      <c r="J2964" s="40">
        <f t="shared" si="141"/>
        <v>22856</v>
      </c>
      <c r="K2964" s="40">
        <v>22856</v>
      </c>
    </row>
    <row r="2965" spans="1:11" s="40" customFormat="1" x14ac:dyDescent="0.25">
      <c r="A2965" s="34" t="s">
        <v>947</v>
      </c>
      <c r="B2965" s="34" t="s">
        <v>8776</v>
      </c>
      <c r="C2965" s="34" t="s">
        <v>8777</v>
      </c>
      <c r="D2965" s="34" t="s">
        <v>8778</v>
      </c>
      <c r="E2965" s="35">
        <v>452923</v>
      </c>
      <c r="F2965" s="36">
        <v>452923</v>
      </c>
      <c r="G2965" s="37">
        <f t="shared" si="139"/>
        <v>31704.610000000004</v>
      </c>
      <c r="H2965" s="38">
        <f>G2965*(1-'[1]Rapport Lottstift'!$Q$6)</f>
        <v>23083.836348704674</v>
      </c>
      <c r="I2965" s="39">
        <f t="shared" si="140"/>
        <v>22852.997985217626</v>
      </c>
      <c r="J2965" s="40">
        <f t="shared" si="141"/>
        <v>22852</v>
      </c>
      <c r="K2965" s="40">
        <v>22852</v>
      </c>
    </row>
    <row r="2966" spans="1:11" s="40" customFormat="1" x14ac:dyDescent="0.25">
      <c r="A2966" s="34" t="s">
        <v>947</v>
      </c>
      <c r="B2966" s="34" t="s">
        <v>8779</v>
      </c>
      <c r="C2966" s="34" t="s">
        <v>8780</v>
      </c>
      <c r="D2966" s="34" t="s">
        <v>8781</v>
      </c>
      <c r="E2966" s="35">
        <v>452465</v>
      </c>
      <c r="F2966" s="36">
        <v>452465</v>
      </c>
      <c r="G2966" s="37">
        <f t="shared" si="139"/>
        <v>31672.550000000003</v>
      </c>
      <c r="H2966" s="38">
        <f>G2966*(1-'[1]Rapport Lottstift'!$Q$6)</f>
        <v>23060.493756149852</v>
      </c>
      <c r="I2966" s="39">
        <f t="shared" si="140"/>
        <v>22829.888818588352</v>
      </c>
      <c r="J2966" s="40">
        <f t="shared" si="141"/>
        <v>22829</v>
      </c>
      <c r="K2966" s="40">
        <v>22829</v>
      </c>
    </row>
    <row r="2967" spans="1:11" s="40" customFormat="1" x14ac:dyDescent="0.25">
      <c r="A2967" s="34" t="s">
        <v>947</v>
      </c>
      <c r="B2967" s="34" t="s">
        <v>8782</v>
      </c>
      <c r="C2967" s="34" t="s">
        <v>8783</v>
      </c>
      <c r="D2967" s="34" t="s">
        <v>8784</v>
      </c>
      <c r="E2967" s="35">
        <v>452224</v>
      </c>
      <c r="F2967" s="36">
        <v>452224</v>
      </c>
      <c r="G2967" s="37">
        <f t="shared" si="139"/>
        <v>31655.680000000004</v>
      </c>
      <c r="H2967" s="38">
        <f>G2967*(1-'[1]Rapport Lottstift'!$Q$6)</f>
        <v>23048.210863560966</v>
      </c>
      <c r="I2967" s="39">
        <f t="shared" si="140"/>
        <v>22817.728754925356</v>
      </c>
      <c r="J2967" s="40">
        <f t="shared" si="141"/>
        <v>22817</v>
      </c>
      <c r="K2967" s="40">
        <v>22817</v>
      </c>
    </row>
    <row r="2968" spans="1:11" s="40" customFormat="1" x14ac:dyDescent="0.25">
      <c r="A2968" s="34" t="s">
        <v>947</v>
      </c>
      <c r="B2968" s="34" t="s">
        <v>8785</v>
      </c>
      <c r="C2968" s="34" t="s">
        <v>8786</v>
      </c>
      <c r="D2968" s="34" t="s">
        <v>8787</v>
      </c>
      <c r="E2968" s="35">
        <v>452163</v>
      </c>
      <c r="F2968" s="36">
        <v>452163</v>
      </c>
      <c r="G2968" s="37">
        <f t="shared" si="139"/>
        <v>31651.410000000003</v>
      </c>
      <c r="H2968" s="38">
        <f>G2968*(1-'[1]Rapport Lottstift'!$Q$6)</f>
        <v>23045.101915644274</v>
      </c>
      <c r="I2968" s="39">
        <f t="shared" si="140"/>
        <v>22814.65089648783</v>
      </c>
      <c r="J2968" s="40">
        <f t="shared" si="141"/>
        <v>22814</v>
      </c>
      <c r="K2968" s="40">
        <v>22814</v>
      </c>
    </row>
    <row r="2969" spans="1:11" s="40" customFormat="1" x14ac:dyDescent="0.25">
      <c r="A2969" s="34" t="s">
        <v>947</v>
      </c>
      <c r="B2969" s="34" t="s">
        <v>8788</v>
      </c>
      <c r="C2969" s="34" t="s">
        <v>8789</v>
      </c>
      <c r="D2969" s="34" t="s">
        <v>8790</v>
      </c>
      <c r="E2969" s="35">
        <v>451983</v>
      </c>
      <c r="F2969" s="36">
        <v>451983</v>
      </c>
      <c r="G2969" s="37">
        <f t="shared" si="139"/>
        <v>31638.81</v>
      </c>
      <c r="H2969" s="38">
        <f>G2969*(1-'[1]Rapport Lottstift'!$Q$6)</f>
        <v>23035.927970972072</v>
      </c>
      <c r="I2969" s="39">
        <f t="shared" si="140"/>
        <v>22805.56869126235</v>
      </c>
      <c r="J2969" s="40">
        <f t="shared" si="141"/>
        <v>22805</v>
      </c>
      <c r="K2969" s="40">
        <v>22805</v>
      </c>
    </row>
    <row r="2970" spans="1:11" s="40" customFormat="1" x14ac:dyDescent="0.25">
      <c r="A2970" s="34" t="s">
        <v>947</v>
      </c>
      <c r="B2970" s="34" t="s">
        <v>8791</v>
      </c>
      <c r="C2970" s="34" t="s">
        <v>8792</v>
      </c>
      <c r="D2970" s="34" t="s">
        <v>8793</v>
      </c>
      <c r="E2970" s="35">
        <v>450979</v>
      </c>
      <c r="F2970" s="36">
        <v>450979</v>
      </c>
      <c r="G2970" s="37">
        <f t="shared" si="139"/>
        <v>31568.530000000002</v>
      </c>
      <c r="H2970" s="38">
        <f>G2970*(1-'[1]Rapport Lottstift'!$Q$6)</f>
        <v>22984.757746244912</v>
      </c>
      <c r="I2970" s="39">
        <f t="shared" si="140"/>
        <v>22754.910168782462</v>
      </c>
      <c r="J2970" s="40">
        <f t="shared" si="141"/>
        <v>22754</v>
      </c>
      <c r="K2970" s="40">
        <v>22754</v>
      </c>
    </row>
    <row r="2971" spans="1:11" s="40" customFormat="1" x14ac:dyDescent="0.25">
      <c r="A2971" s="34" t="s">
        <v>947</v>
      </c>
      <c r="B2971" s="34" t="s">
        <v>8794</v>
      </c>
      <c r="C2971" s="34" t="s">
        <v>8795</v>
      </c>
      <c r="D2971" s="34" t="s">
        <v>8796</v>
      </c>
      <c r="E2971" s="35">
        <v>450626</v>
      </c>
      <c r="F2971" s="36">
        <v>450626</v>
      </c>
      <c r="G2971" s="37">
        <f t="shared" si="139"/>
        <v>31543.820000000003</v>
      </c>
      <c r="H2971" s="38">
        <f>G2971*(1-'[1]Rapport Lottstift'!$Q$6)</f>
        <v>22966.766621415543</v>
      </c>
      <c r="I2971" s="39">
        <f t="shared" si="140"/>
        <v>22737.098955201389</v>
      </c>
      <c r="J2971" s="40">
        <f t="shared" si="141"/>
        <v>22737</v>
      </c>
      <c r="K2971" s="40">
        <v>22737</v>
      </c>
    </row>
    <row r="2972" spans="1:11" s="40" customFormat="1" x14ac:dyDescent="0.25">
      <c r="A2972" s="34" t="s">
        <v>947</v>
      </c>
      <c r="B2972" s="34" t="s">
        <v>8797</v>
      </c>
      <c r="C2972" s="34" t="s">
        <v>8798</v>
      </c>
      <c r="D2972" s="34" t="s">
        <v>8799</v>
      </c>
      <c r="E2972" s="35">
        <v>450608</v>
      </c>
      <c r="F2972" s="36">
        <v>450608</v>
      </c>
      <c r="G2972" s="37">
        <f t="shared" si="139"/>
        <v>31542.560000000001</v>
      </c>
      <c r="H2972" s="38">
        <f>G2972*(1-'[1]Rapport Lottstift'!$Q$6)</f>
        <v>22965.849226948321</v>
      </c>
      <c r="I2972" s="39">
        <f t="shared" si="140"/>
        <v>22736.190734678839</v>
      </c>
      <c r="J2972" s="40">
        <f t="shared" si="141"/>
        <v>22736</v>
      </c>
      <c r="K2972" s="40">
        <v>22736</v>
      </c>
    </row>
    <row r="2973" spans="1:11" s="40" customFormat="1" x14ac:dyDescent="0.25">
      <c r="A2973" s="34" t="s">
        <v>947</v>
      </c>
      <c r="B2973" s="34" t="s">
        <v>8800</v>
      </c>
      <c r="C2973" s="34" t="s">
        <v>8801</v>
      </c>
      <c r="D2973" s="34" t="s">
        <v>8802</v>
      </c>
      <c r="E2973" s="35">
        <v>450392</v>
      </c>
      <c r="F2973" s="36">
        <v>450392</v>
      </c>
      <c r="G2973" s="37">
        <f t="shared" si="139"/>
        <v>31527.440000000002</v>
      </c>
      <c r="H2973" s="38">
        <f>G2973*(1-'[1]Rapport Lottstift'!$Q$6)</f>
        <v>22954.840493341682</v>
      </c>
      <c r="I2973" s="39">
        <f t="shared" si="140"/>
        <v>22725.292088408267</v>
      </c>
      <c r="J2973" s="40">
        <f t="shared" si="141"/>
        <v>22725</v>
      </c>
      <c r="K2973" s="40">
        <v>22725</v>
      </c>
    </row>
    <row r="2974" spans="1:11" s="40" customFormat="1" x14ac:dyDescent="0.25">
      <c r="A2974" s="34" t="s">
        <v>947</v>
      </c>
      <c r="B2974" s="34" t="s">
        <v>8803</v>
      </c>
      <c r="C2974" s="34" t="s">
        <v>8804</v>
      </c>
      <c r="D2974" s="34" t="s">
        <v>8805</v>
      </c>
      <c r="E2974" s="35">
        <v>450093</v>
      </c>
      <c r="F2974" s="36">
        <v>450093</v>
      </c>
      <c r="G2974" s="37">
        <f t="shared" si="139"/>
        <v>31506.510000000002</v>
      </c>
      <c r="H2974" s="38">
        <f>G2974*(1-'[1]Rapport Lottstift'!$Q$6)</f>
        <v>22939.601551913973</v>
      </c>
      <c r="I2974" s="39">
        <f t="shared" si="140"/>
        <v>22710.205536394831</v>
      </c>
      <c r="J2974" s="40">
        <f t="shared" si="141"/>
        <v>22710</v>
      </c>
      <c r="K2974" s="40">
        <v>22710</v>
      </c>
    </row>
    <row r="2975" spans="1:11" s="40" customFormat="1" x14ac:dyDescent="0.25">
      <c r="A2975" s="34" t="s">
        <v>947</v>
      </c>
      <c r="B2975" s="34" t="s">
        <v>8806</v>
      </c>
      <c r="C2975" s="34" t="s">
        <v>8807</v>
      </c>
      <c r="D2975" s="34" t="s">
        <v>8808</v>
      </c>
      <c r="E2975" s="35">
        <v>0</v>
      </c>
      <c r="F2975" s="36">
        <v>0</v>
      </c>
      <c r="G2975" s="37">
        <f t="shared" si="139"/>
        <v>0</v>
      </c>
      <c r="H2975" s="38">
        <f>G2975*(1-'[1]Rapport Lottstift'!$Q$6)</f>
        <v>0</v>
      </c>
      <c r="I2975" s="39">
        <f t="shared" si="140"/>
        <v>0</v>
      </c>
      <c r="J2975" s="40">
        <f t="shared" si="141"/>
        <v>0</v>
      </c>
      <c r="K2975" s="40">
        <v>0</v>
      </c>
    </row>
    <row r="2976" spans="1:11" s="40" customFormat="1" x14ac:dyDescent="0.25">
      <c r="A2976" s="34" t="s">
        <v>947</v>
      </c>
      <c r="B2976" s="34" t="s">
        <v>8809</v>
      </c>
      <c r="C2976" s="34" t="s">
        <v>8810</v>
      </c>
      <c r="D2976" s="34" t="s">
        <v>8811</v>
      </c>
      <c r="E2976" s="35">
        <v>449892</v>
      </c>
      <c r="F2976" s="36">
        <v>449892</v>
      </c>
      <c r="G2976" s="37">
        <f t="shared" si="139"/>
        <v>31492.440000000002</v>
      </c>
      <c r="H2976" s="38">
        <f>G2976*(1-'[1]Rapport Lottstift'!$Q$6)</f>
        <v>22929.357313696684</v>
      </c>
      <c r="I2976" s="39">
        <f t="shared" si="140"/>
        <v>22700.063740559719</v>
      </c>
      <c r="J2976" s="40">
        <f t="shared" si="141"/>
        <v>22700</v>
      </c>
      <c r="K2976" s="40">
        <v>22700</v>
      </c>
    </row>
    <row r="2977" spans="1:11" s="40" customFormat="1" x14ac:dyDescent="0.25">
      <c r="A2977" s="34" t="s">
        <v>947</v>
      </c>
      <c r="B2977" s="34" t="s">
        <v>8812</v>
      </c>
      <c r="C2977" s="34" t="s">
        <v>8813</v>
      </c>
      <c r="D2977" s="34" t="s">
        <v>8814</v>
      </c>
      <c r="E2977" s="35">
        <v>449770</v>
      </c>
      <c r="F2977" s="36">
        <v>449770</v>
      </c>
      <c r="G2977" s="37">
        <f t="shared" si="139"/>
        <v>31483.9</v>
      </c>
      <c r="H2977" s="38">
        <f>G2977*(1-'[1]Rapport Lottstift'!$Q$6)</f>
        <v>22923.139417863302</v>
      </c>
      <c r="I2977" s="39">
        <f t="shared" si="140"/>
        <v>22693.908023684668</v>
      </c>
      <c r="J2977" s="40">
        <f t="shared" si="141"/>
        <v>22693</v>
      </c>
      <c r="K2977" s="40">
        <v>22693</v>
      </c>
    </row>
    <row r="2978" spans="1:11" s="40" customFormat="1" x14ac:dyDescent="0.25">
      <c r="A2978" s="34" t="s">
        <v>947</v>
      </c>
      <c r="B2978" s="34" t="s">
        <v>8815</v>
      </c>
      <c r="C2978" s="34" t="s">
        <v>8816</v>
      </c>
      <c r="D2978" s="34" t="s">
        <v>8817</v>
      </c>
      <c r="E2978" s="35">
        <v>449589</v>
      </c>
      <c r="F2978" s="36">
        <v>449589</v>
      </c>
      <c r="G2978" s="37">
        <f t="shared" si="139"/>
        <v>31471.230000000003</v>
      </c>
      <c r="H2978" s="38">
        <f>G2978*(1-'[1]Rapport Lottstift'!$Q$6)</f>
        <v>22913.914506831814</v>
      </c>
      <c r="I2978" s="39">
        <f t="shared" si="140"/>
        <v>22684.775361763495</v>
      </c>
      <c r="J2978" s="40">
        <f t="shared" si="141"/>
        <v>22684</v>
      </c>
      <c r="K2978" s="40">
        <v>22684</v>
      </c>
    </row>
    <row r="2979" spans="1:11" s="40" customFormat="1" x14ac:dyDescent="0.25">
      <c r="A2979" s="34" t="s">
        <v>947</v>
      </c>
      <c r="B2979" s="34" t="s">
        <v>8818</v>
      </c>
      <c r="C2979" s="34" t="s">
        <v>8819</v>
      </c>
      <c r="D2979" s="34" t="s">
        <v>8820</v>
      </c>
      <c r="E2979" s="35">
        <v>449556</v>
      </c>
      <c r="F2979" s="36">
        <v>449556</v>
      </c>
      <c r="G2979" s="37">
        <f t="shared" si="139"/>
        <v>31468.920000000002</v>
      </c>
      <c r="H2979" s="38">
        <f>G2979*(1-'[1]Rapport Lottstift'!$Q$6)</f>
        <v>22912.232616975241</v>
      </c>
      <c r="I2979" s="39">
        <f t="shared" si="140"/>
        <v>22683.110290805489</v>
      </c>
      <c r="J2979" s="40">
        <f t="shared" si="141"/>
        <v>22683</v>
      </c>
      <c r="K2979" s="40">
        <v>22683</v>
      </c>
    </row>
    <row r="2980" spans="1:11" s="40" customFormat="1" x14ac:dyDescent="0.25">
      <c r="A2980" s="34" t="s">
        <v>947</v>
      </c>
      <c r="B2980" s="34" t="s">
        <v>8821</v>
      </c>
      <c r="C2980" s="34" t="s">
        <v>8822</v>
      </c>
      <c r="D2980" s="34" t="s">
        <v>8823</v>
      </c>
      <c r="E2980" s="35">
        <v>449397</v>
      </c>
      <c r="F2980" s="36">
        <v>449397</v>
      </c>
      <c r="G2980" s="37">
        <f t="shared" si="139"/>
        <v>31457.790000000005</v>
      </c>
      <c r="H2980" s="38">
        <f>G2980*(1-'[1]Rapport Lottstift'!$Q$6)</f>
        <v>22904.128965848133</v>
      </c>
      <c r="I2980" s="39">
        <f t="shared" si="140"/>
        <v>22675.087676189651</v>
      </c>
      <c r="J2980" s="40">
        <f t="shared" si="141"/>
        <v>22675</v>
      </c>
      <c r="K2980" s="40">
        <v>22675</v>
      </c>
    </row>
    <row r="2981" spans="1:11" s="40" customFormat="1" x14ac:dyDescent="0.25">
      <c r="A2981" s="34" t="s">
        <v>947</v>
      </c>
      <c r="B2981" s="34" t="s">
        <v>8824</v>
      </c>
      <c r="C2981" s="34" t="s">
        <v>8825</v>
      </c>
      <c r="D2981" s="34" t="s">
        <v>8826</v>
      </c>
      <c r="E2981" s="35">
        <v>448717</v>
      </c>
      <c r="F2981" s="36">
        <v>448717</v>
      </c>
      <c r="G2981" s="37">
        <f t="shared" si="139"/>
        <v>31410.190000000002</v>
      </c>
      <c r="H2981" s="38">
        <f>G2981*(1-'[1]Rapport Lottstift'!$Q$6)</f>
        <v>22869.471841530933</v>
      </c>
      <c r="I2981" s="39">
        <f t="shared" si="140"/>
        <v>22640.777123115622</v>
      </c>
      <c r="J2981" s="40">
        <f t="shared" si="141"/>
        <v>22640</v>
      </c>
      <c r="K2981" s="40">
        <v>22640</v>
      </c>
    </row>
    <row r="2982" spans="1:11" s="40" customFormat="1" x14ac:dyDescent="0.25">
      <c r="A2982" s="34" t="s">
        <v>947</v>
      </c>
      <c r="B2982" s="34" t="s">
        <v>8827</v>
      </c>
      <c r="C2982" s="34" t="s">
        <v>8828</v>
      </c>
      <c r="D2982" s="34" t="s">
        <v>8829</v>
      </c>
      <c r="E2982" s="35">
        <v>448654</v>
      </c>
      <c r="F2982" s="36">
        <v>448654</v>
      </c>
      <c r="G2982" s="37">
        <f t="shared" si="139"/>
        <v>31405.780000000002</v>
      </c>
      <c r="H2982" s="38">
        <f>G2982*(1-'[1]Rapport Lottstift'!$Q$6)</f>
        <v>22866.260960895663</v>
      </c>
      <c r="I2982" s="39">
        <f t="shared" si="140"/>
        <v>22637.598351286706</v>
      </c>
      <c r="J2982" s="40">
        <f t="shared" si="141"/>
        <v>22637</v>
      </c>
      <c r="K2982" s="40">
        <v>22637</v>
      </c>
    </row>
    <row r="2983" spans="1:11" s="40" customFormat="1" x14ac:dyDescent="0.25">
      <c r="A2983" s="34" t="s">
        <v>947</v>
      </c>
      <c r="B2983" s="34" t="s">
        <v>8830</v>
      </c>
      <c r="C2983" s="34" t="s">
        <v>8831</v>
      </c>
      <c r="D2983" s="34" t="s">
        <v>8832</v>
      </c>
      <c r="E2983" s="35">
        <v>447919</v>
      </c>
      <c r="F2983" s="36">
        <v>447919</v>
      </c>
      <c r="G2983" s="37">
        <f t="shared" si="139"/>
        <v>31354.33</v>
      </c>
      <c r="H2983" s="38">
        <f>G2983*(1-'[1]Rapport Lottstift'!$Q$6)</f>
        <v>22828.800686817514</v>
      </c>
      <c r="I2983" s="39">
        <f t="shared" si="140"/>
        <v>22600.512679949337</v>
      </c>
      <c r="J2983" s="40">
        <f t="shared" si="141"/>
        <v>22600</v>
      </c>
      <c r="K2983" s="40">
        <v>22600</v>
      </c>
    </row>
    <row r="2984" spans="1:11" s="40" customFormat="1" x14ac:dyDescent="0.25">
      <c r="A2984" s="34" t="s">
        <v>947</v>
      </c>
      <c r="B2984" s="34" t="s">
        <v>8833</v>
      </c>
      <c r="C2984" s="34" t="s">
        <v>8834</v>
      </c>
      <c r="D2984" s="34" t="s">
        <v>8835</v>
      </c>
      <c r="E2984" s="35">
        <v>447807</v>
      </c>
      <c r="F2984" s="36">
        <v>447807</v>
      </c>
      <c r="G2984" s="37">
        <f t="shared" si="139"/>
        <v>31346.49</v>
      </c>
      <c r="H2984" s="38">
        <f>G2984*(1-'[1]Rapport Lottstift'!$Q$6)</f>
        <v>22823.092454577032</v>
      </c>
      <c r="I2984" s="39">
        <f t="shared" si="140"/>
        <v>22594.861530031263</v>
      </c>
      <c r="J2984" s="40">
        <f t="shared" si="141"/>
        <v>22594</v>
      </c>
      <c r="K2984" s="40">
        <v>22594</v>
      </c>
    </row>
    <row r="2985" spans="1:11" s="40" customFormat="1" x14ac:dyDescent="0.25">
      <c r="A2985" s="34" t="s">
        <v>947</v>
      </c>
      <c r="B2985" s="34" t="s">
        <v>8836</v>
      </c>
      <c r="C2985" s="34" t="s">
        <v>8837</v>
      </c>
      <c r="D2985" s="34" t="s">
        <v>8838</v>
      </c>
      <c r="E2985" s="35">
        <v>447760</v>
      </c>
      <c r="F2985" s="36">
        <v>447760</v>
      </c>
      <c r="G2985" s="37">
        <f t="shared" si="139"/>
        <v>31343.200000000004</v>
      </c>
      <c r="H2985" s="38">
        <f>G2985*(1-'[1]Rapport Lottstift'!$Q$6)</f>
        <v>22820.697035690406</v>
      </c>
      <c r="I2985" s="39">
        <f t="shared" si="140"/>
        <v>22592.490065333503</v>
      </c>
      <c r="J2985" s="40">
        <f t="shared" si="141"/>
        <v>22592</v>
      </c>
      <c r="K2985" s="40">
        <v>22592</v>
      </c>
    </row>
    <row r="2986" spans="1:11" s="40" customFormat="1" x14ac:dyDescent="0.25">
      <c r="A2986" s="34" t="s">
        <v>947</v>
      </c>
      <c r="B2986" s="34" t="s">
        <v>8839</v>
      </c>
      <c r="C2986" s="34" t="s">
        <v>8840</v>
      </c>
      <c r="D2986" s="34" t="s">
        <v>8841</v>
      </c>
      <c r="E2986" s="35">
        <v>447303</v>
      </c>
      <c r="F2986" s="36">
        <v>447303</v>
      </c>
      <c r="G2986" s="37">
        <f t="shared" si="139"/>
        <v>31311.210000000003</v>
      </c>
      <c r="H2986" s="38">
        <f>G2986*(1-'[1]Rapport Lottstift'!$Q$6)</f>
        <v>22797.405409494873</v>
      </c>
      <c r="I2986" s="39">
        <f t="shared" si="140"/>
        <v>22569.431355399924</v>
      </c>
      <c r="J2986" s="40">
        <f t="shared" si="141"/>
        <v>22569</v>
      </c>
      <c r="K2986" s="40">
        <v>22569</v>
      </c>
    </row>
    <row r="2987" spans="1:11" s="40" customFormat="1" x14ac:dyDescent="0.25">
      <c r="A2987" s="34" t="s">
        <v>947</v>
      </c>
      <c r="B2987" s="34" t="s">
        <v>8842</v>
      </c>
      <c r="C2987" s="34" t="s">
        <v>8843</v>
      </c>
      <c r="D2987" s="34" t="s">
        <v>8844</v>
      </c>
      <c r="E2987" s="35">
        <v>447194</v>
      </c>
      <c r="F2987" s="36">
        <v>447194</v>
      </c>
      <c r="G2987" s="37">
        <f t="shared" si="139"/>
        <v>31303.58</v>
      </c>
      <c r="H2987" s="38">
        <f>G2987*(1-'[1]Rapport Lottstift'!$Q$6)</f>
        <v>22791.850076332263</v>
      </c>
      <c r="I2987" s="39">
        <f t="shared" si="140"/>
        <v>22563.931575568939</v>
      </c>
      <c r="J2987" s="40">
        <f t="shared" si="141"/>
        <v>22563</v>
      </c>
      <c r="K2987" s="40">
        <v>22563</v>
      </c>
    </row>
    <row r="2988" spans="1:11" s="40" customFormat="1" x14ac:dyDescent="0.25">
      <c r="A2988" s="34" t="s">
        <v>947</v>
      </c>
      <c r="B2988" s="34" t="s">
        <v>8845</v>
      </c>
      <c r="C2988" s="34" t="s">
        <v>8846</v>
      </c>
      <c r="D2988" s="34" t="s">
        <v>8847</v>
      </c>
      <c r="E2988" s="35">
        <v>447072</v>
      </c>
      <c r="F2988" s="36">
        <v>447072</v>
      </c>
      <c r="G2988" s="37">
        <f t="shared" si="139"/>
        <v>31295.040000000005</v>
      </c>
      <c r="H2988" s="38">
        <f>G2988*(1-'[1]Rapport Lottstift'!$Q$6)</f>
        <v>22785.632180498884</v>
      </c>
      <c r="I2988" s="39">
        <f t="shared" si="140"/>
        <v>22557.775858693894</v>
      </c>
      <c r="J2988" s="40">
        <f t="shared" si="141"/>
        <v>22557</v>
      </c>
      <c r="K2988" s="40">
        <v>22557</v>
      </c>
    </row>
    <row r="2989" spans="1:11" s="40" customFormat="1" x14ac:dyDescent="0.25">
      <c r="A2989" s="34" t="s">
        <v>947</v>
      </c>
      <c r="B2989" s="34" t="s">
        <v>8848</v>
      </c>
      <c r="C2989" s="34" t="s">
        <v>8849</v>
      </c>
      <c r="D2989" s="34" t="s">
        <v>8850</v>
      </c>
      <c r="E2989" s="35">
        <v>447064</v>
      </c>
      <c r="F2989" s="36">
        <v>447064</v>
      </c>
      <c r="G2989" s="37">
        <f t="shared" si="139"/>
        <v>31294.480000000003</v>
      </c>
      <c r="H2989" s="38">
        <f>G2989*(1-'[1]Rapport Lottstift'!$Q$6)</f>
        <v>22785.224449624562</v>
      </c>
      <c r="I2989" s="39">
        <f t="shared" si="140"/>
        <v>22557.372205128315</v>
      </c>
      <c r="J2989" s="40">
        <f t="shared" si="141"/>
        <v>22557</v>
      </c>
      <c r="K2989" s="40">
        <v>22557</v>
      </c>
    </row>
    <row r="2990" spans="1:11" s="40" customFormat="1" x14ac:dyDescent="0.25">
      <c r="A2990" s="34" t="s">
        <v>947</v>
      </c>
      <c r="B2990" s="34" t="s">
        <v>8851</v>
      </c>
      <c r="C2990" s="34" t="s">
        <v>8852</v>
      </c>
      <c r="D2990" s="34" t="s">
        <v>8853</v>
      </c>
      <c r="E2990" s="35">
        <v>446880</v>
      </c>
      <c r="F2990" s="36">
        <v>446880</v>
      </c>
      <c r="G2990" s="37">
        <f t="shared" si="139"/>
        <v>31281.600000000002</v>
      </c>
      <c r="H2990" s="38">
        <f>G2990*(1-'[1]Rapport Lottstift'!$Q$6)</f>
        <v>22775.846639515203</v>
      </c>
      <c r="I2990" s="39">
        <f t="shared" si="140"/>
        <v>22548.08817312005</v>
      </c>
      <c r="J2990" s="40">
        <f t="shared" si="141"/>
        <v>22548</v>
      </c>
      <c r="K2990" s="40">
        <v>22548</v>
      </c>
    </row>
    <row r="2991" spans="1:11" s="40" customFormat="1" x14ac:dyDescent="0.25">
      <c r="A2991" s="34" t="s">
        <v>947</v>
      </c>
      <c r="B2991" s="34" t="s">
        <v>8854</v>
      </c>
      <c r="C2991" s="34" t="s">
        <v>8855</v>
      </c>
      <c r="D2991" s="34" t="s">
        <v>8856</v>
      </c>
      <c r="E2991" s="35">
        <v>445597</v>
      </c>
      <c r="F2991" s="36">
        <v>445597</v>
      </c>
      <c r="G2991" s="37">
        <f t="shared" si="139"/>
        <v>31191.790000000005</v>
      </c>
      <c r="H2991" s="38">
        <f>G2991*(1-'[1]Rapport Lottstift'!$Q$6)</f>
        <v>22710.456800546133</v>
      </c>
      <c r="I2991" s="39">
        <f t="shared" si="140"/>
        <v>22483.35223254067</v>
      </c>
      <c r="J2991" s="40">
        <f t="shared" si="141"/>
        <v>22483</v>
      </c>
      <c r="K2991" s="40">
        <v>22483</v>
      </c>
    </row>
    <row r="2992" spans="1:11" s="40" customFormat="1" x14ac:dyDescent="0.25">
      <c r="A2992" s="34" t="s">
        <v>947</v>
      </c>
      <c r="B2992" s="34" t="s">
        <v>8857</v>
      </c>
      <c r="C2992" s="34" t="s">
        <v>8858</v>
      </c>
      <c r="D2992" s="34" t="s">
        <v>8859</v>
      </c>
      <c r="E2992" s="35">
        <v>445550</v>
      </c>
      <c r="F2992" s="36">
        <v>445550</v>
      </c>
      <c r="G2992" s="37">
        <f t="shared" si="139"/>
        <v>31188.500000000004</v>
      </c>
      <c r="H2992" s="38">
        <f>G2992*(1-'[1]Rapport Lottstift'!$Q$6)</f>
        <v>22708.061381659503</v>
      </c>
      <c r="I2992" s="39">
        <f t="shared" si="140"/>
        <v>22480.98076784291</v>
      </c>
      <c r="J2992" s="40">
        <f t="shared" si="141"/>
        <v>22480</v>
      </c>
      <c r="K2992" s="40">
        <v>22480</v>
      </c>
    </row>
    <row r="2993" spans="1:11" s="40" customFormat="1" x14ac:dyDescent="0.25">
      <c r="A2993" s="34" t="s">
        <v>947</v>
      </c>
      <c r="B2993" s="34" t="s">
        <v>8860</v>
      </c>
      <c r="C2993" s="34" t="s">
        <v>8861</v>
      </c>
      <c r="D2993" s="34" t="s">
        <v>8862</v>
      </c>
      <c r="E2993" s="35">
        <v>445035</v>
      </c>
      <c r="F2993" s="36">
        <v>445035</v>
      </c>
      <c r="G2993" s="37">
        <f t="shared" si="139"/>
        <v>31152.450000000004</v>
      </c>
      <c r="H2993" s="38">
        <f>G2993*(1-'[1]Rapport Lottstift'!$Q$6)</f>
        <v>22681.813706625155</v>
      </c>
      <c r="I2993" s="39">
        <f t="shared" si="140"/>
        <v>22454.995569558901</v>
      </c>
      <c r="J2993" s="40">
        <f t="shared" si="141"/>
        <v>22454</v>
      </c>
      <c r="K2993" s="40">
        <v>22454</v>
      </c>
    </row>
    <row r="2994" spans="1:11" s="40" customFormat="1" x14ac:dyDescent="0.25">
      <c r="A2994" s="34" t="s">
        <v>947</v>
      </c>
      <c r="B2994" s="34" t="s">
        <v>8863</v>
      </c>
      <c r="C2994" s="34" t="s">
        <v>8864</v>
      </c>
      <c r="D2994" s="34" t="s">
        <v>8865</v>
      </c>
      <c r="E2994" s="35">
        <v>444804</v>
      </c>
      <c r="F2994" s="36">
        <v>444804</v>
      </c>
      <c r="G2994" s="37">
        <f t="shared" si="139"/>
        <v>31136.280000000002</v>
      </c>
      <c r="H2994" s="38">
        <f>G2994*(1-'[1]Rapport Lottstift'!$Q$6)</f>
        <v>22670.040477629162</v>
      </c>
      <c r="I2994" s="39">
        <f t="shared" si="140"/>
        <v>22443.340072852869</v>
      </c>
      <c r="J2994" s="40">
        <f t="shared" si="141"/>
        <v>22443</v>
      </c>
      <c r="K2994" s="40">
        <v>22443</v>
      </c>
    </row>
    <row r="2995" spans="1:11" s="40" customFormat="1" x14ac:dyDescent="0.25">
      <c r="A2995" s="34" t="s">
        <v>947</v>
      </c>
      <c r="B2995" s="34" t="s">
        <v>8866</v>
      </c>
      <c r="C2995" s="34" t="s">
        <v>8867</v>
      </c>
      <c r="D2995" s="34" t="s">
        <v>8868</v>
      </c>
      <c r="E2995" s="35">
        <v>444548</v>
      </c>
      <c r="F2995" s="36">
        <v>444548</v>
      </c>
      <c r="G2995" s="37">
        <f t="shared" si="139"/>
        <v>31118.360000000004</v>
      </c>
      <c r="H2995" s="38">
        <f>G2995*(1-'[1]Rapport Lottstift'!$Q$6)</f>
        <v>22656.993089650925</v>
      </c>
      <c r="I2995" s="39">
        <f t="shared" si="140"/>
        <v>22430.423158754416</v>
      </c>
      <c r="J2995" s="40">
        <f t="shared" si="141"/>
        <v>22430</v>
      </c>
      <c r="K2995" s="40">
        <v>22430</v>
      </c>
    </row>
    <row r="2996" spans="1:11" s="40" customFormat="1" x14ac:dyDescent="0.25">
      <c r="A2996" s="34" t="s">
        <v>947</v>
      </c>
      <c r="B2996" s="34" t="s">
        <v>8869</v>
      </c>
      <c r="C2996" s="34" t="s">
        <v>8870</v>
      </c>
      <c r="D2996" s="34" t="s">
        <v>8871</v>
      </c>
      <c r="E2996" s="35">
        <v>444431</v>
      </c>
      <c r="F2996" s="36">
        <v>444431</v>
      </c>
      <c r="G2996" s="37">
        <f t="shared" si="139"/>
        <v>31110.170000000002</v>
      </c>
      <c r="H2996" s="38">
        <f>G2996*(1-'[1]Rapport Lottstift'!$Q$6)</f>
        <v>22651.030025613993</v>
      </c>
      <c r="I2996" s="39">
        <f t="shared" si="140"/>
        <v>22424.519725357852</v>
      </c>
      <c r="J2996" s="40">
        <f t="shared" si="141"/>
        <v>22424</v>
      </c>
      <c r="K2996" s="40">
        <v>22424</v>
      </c>
    </row>
    <row r="2997" spans="1:11" s="40" customFormat="1" x14ac:dyDescent="0.25">
      <c r="A2997" s="34" t="s">
        <v>947</v>
      </c>
      <c r="B2997" s="34" t="s">
        <v>8872</v>
      </c>
      <c r="C2997" s="34" t="s">
        <v>8873</v>
      </c>
      <c r="D2997" s="34" t="s">
        <v>8874</v>
      </c>
      <c r="E2997" s="35">
        <v>444162</v>
      </c>
      <c r="F2997" s="36">
        <v>444162</v>
      </c>
      <c r="G2997" s="37">
        <f t="shared" si="139"/>
        <v>31091.340000000004</v>
      </c>
      <c r="H2997" s="38">
        <f>G2997*(1-'[1]Rapport Lottstift'!$Q$6)</f>
        <v>22637.320074964984</v>
      </c>
      <c r="I2997" s="39">
        <f t="shared" si="140"/>
        <v>22410.946874215333</v>
      </c>
      <c r="J2997" s="40">
        <f t="shared" si="141"/>
        <v>22410</v>
      </c>
      <c r="K2997" s="40">
        <v>22410</v>
      </c>
    </row>
    <row r="2998" spans="1:11" s="40" customFormat="1" x14ac:dyDescent="0.25">
      <c r="A2998" s="34" t="s">
        <v>947</v>
      </c>
      <c r="B2998" s="34" t="s">
        <v>8875</v>
      </c>
      <c r="C2998" s="34" t="s">
        <v>8876</v>
      </c>
      <c r="D2998" s="34" t="s">
        <v>8877</v>
      </c>
      <c r="E2998" s="35">
        <v>443172</v>
      </c>
      <c r="F2998" s="36">
        <v>443172</v>
      </c>
      <c r="G2998" s="37">
        <f t="shared" si="139"/>
        <v>31022.040000000005</v>
      </c>
      <c r="H2998" s="38">
        <f>G2998*(1-'[1]Rapport Lottstift'!$Q$6)</f>
        <v>22586.863379267885</v>
      </c>
      <c r="I2998" s="39">
        <f t="shared" si="140"/>
        <v>22360.994745475207</v>
      </c>
      <c r="J2998" s="40">
        <f t="shared" si="141"/>
        <v>22360</v>
      </c>
      <c r="K2998" s="40">
        <v>22360</v>
      </c>
    </row>
    <row r="2999" spans="1:11" s="40" customFormat="1" x14ac:dyDescent="0.25">
      <c r="A2999" s="34" t="s">
        <v>947</v>
      </c>
      <c r="B2999" s="34" t="s">
        <v>8878</v>
      </c>
      <c r="C2999" s="34" t="s">
        <v>8879</v>
      </c>
      <c r="D2999" s="34" t="s">
        <v>8880</v>
      </c>
      <c r="E2999" s="35">
        <v>443000</v>
      </c>
      <c r="F2999" s="36">
        <v>443000</v>
      </c>
      <c r="G2999" s="37">
        <f t="shared" si="139"/>
        <v>31010.000000000004</v>
      </c>
      <c r="H2999" s="38">
        <f>G2999*(1-'[1]Rapport Lottstift'!$Q$6)</f>
        <v>22578.097165470004</v>
      </c>
      <c r="I2999" s="39">
        <f t="shared" si="140"/>
        <v>22352.316193815303</v>
      </c>
      <c r="J2999" s="40">
        <f t="shared" si="141"/>
        <v>22352</v>
      </c>
      <c r="K2999" s="40">
        <v>22352</v>
      </c>
    </row>
    <row r="3000" spans="1:11" s="40" customFormat="1" x14ac:dyDescent="0.25">
      <c r="A3000" s="34" t="s">
        <v>947</v>
      </c>
      <c r="B3000" s="34" t="s">
        <v>8881</v>
      </c>
      <c r="C3000" s="34" t="s">
        <v>8882</v>
      </c>
      <c r="D3000" s="34" t="s">
        <v>8883</v>
      </c>
      <c r="E3000" s="35">
        <v>442823</v>
      </c>
      <c r="F3000" s="36">
        <v>442823</v>
      </c>
      <c r="G3000" s="37">
        <f t="shared" si="139"/>
        <v>30997.610000000004</v>
      </c>
      <c r="H3000" s="38">
        <f>G3000*(1-'[1]Rapport Lottstift'!$Q$6)</f>
        <v>22569.076119875674</v>
      </c>
      <c r="I3000" s="39">
        <f t="shared" si="140"/>
        <v>22343.385358676918</v>
      </c>
      <c r="J3000" s="40">
        <f t="shared" si="141"/>
        <v>22343</v>
      </c>
      <c r="K3000" s="40">
        <v>22343</v>
      </c>
    </row>
    <row r="3001" spans="1:11" s="40" customFormat="1" x14ac:dyDescent="0.25">
      <c r="A3001" s="34" t="s">
        <v>947</v>
      </c>
      <c r="B3001" s="34" t="s">
        <v>8884</v>
      </c>
      <c r="C3001" s="34" t="s">
        <v>8885</v>
      </c>
      <c r="D3001" s="34" t="s">
        <v>8886</v>
      </c>
      <c r="E3001" s="35">
        <v>442701</v>
      </c>
      <c r="F3001" s="36">
        <v>442701</v>
      </c>
      <c r="G3001" s="37">
        <f t="shared" si="139"/>
        <v>30989.070000000003</v>
      </c>
      <c r="H3001" s="38">
        <f>G3001*(1-'[1]Rapport Lottstift'!$Q$6)</f>
        <v>22562.858224042295</v>
      </c>
      <c r="I3001" s="39">
        <f t="shared" si="140"/>
        <v>22337.22964180187</v>
      </c>
      <c r="J3001" s="40">
        <f t="shared" si="141"/>
        <v>22337</v>
      </c>
      <c r="K3001" s="40">
        <v>22337</v>
      </c>
    </row>
    <row r="3002" spans="1:11" s="40" customFormat="1" x14ac:dyDescent="0.25">
      <c r="A3002" s="34" t="s">
        <v>947</v>
      </c>
      <c r="B3002" s="34" t="s">
        <v>8887</v>
      </c>
      <c r="C3002" s="34" t="s">
        <v>8888</v>
      </c>
      <c r="D3002" s="34" t="s">
        <v>8889</v>
      </c>
      <c r="E3002" s="35">
        <v>442150</v>
      </c>
      <c r="F3002" s="36">
        <v>442150</v>
      </c>
      <c r="G3002" s="37">
        <f t="shared" si="139"/>
        <v>30950.500000000004</v>
      </c>
      <c r="H3002" s="38">
        <f>G3002*(1-'[1]Rapport Lottstift'!$Q$6)</f>
        <v>22534.775760073502</v>
      </c>
      <c r="I3002" s="39">
        <f t="shared" si="140"/>
        <v>22309.428002472767</v>
      </c>
      <c r="J3002" s="40">
        <f t="shared" si="141"/>
        <v>22309</v>
      </c>
      <c r="K3002" s="40">
        <v>22309</v>
      </c>
    </row>
    <row r="3003" spans="1:11" s="40" customFormat="1" x14ac:dyDescent="0.25">
      <c r="A3003" s="34" t="s">
        <v>947</v>
      </c>
      <c r="B3003" s="34" t="s">
        <v>8890</v>
      </c>
      <c r="C3003" s="34" t="s">
        <v>8891</v>
      </c>
      <c r="D3003" s="34" t="s">
        <v>8892</v>
      </c>
      <c r="E3003" s="35">
        <v>442091</v>
      </c>
      <c r="F3003" s="36">
        <v>442091</v>
      </c>
      <c r="G3003" s="37">
        <f t="shared" si="139"/>
        <v>30946.370000000003</v>
      </c>
      <c r="H3003" s="38">
        <f>G3003*(1-'[1]Rapport Lottstift'!$Q$6)</f>
        <v>22531.768744875393</v>
      </c>
      <c r="I3003" s="39">
        <f t="shared" si="140"/>
        <v>22306.451057426639</v>
      </c>
      <c r="J3003" s="40">
        <f t="shared" si="141"/>
        <v>22306</v>
      </c>
      <c r="K3003" s="40">
        <v>22306</v>
      </c>
    </row>
    <row r="3004" spans="1:11" s="40" customFormat="1" x14ac:dyDescent="0.25">
      <c r="A3004" s="34" t="s">
        <v>947</v>
      </c>
      <c r="B3004" s="34" t="s">
        <v>8893</v>
      </c>
      <c r="C3004" s="34" t="s">
        <v>8894</v>
      </c>
      <c r="D3004" s="34" t="s">
        <v>8895</v>
      </c>
      <c r="E3004" s="35">
        <v>441924</v>
      </c>
      <c r="F3004" s="36">
        <v>441924</v>
      </c>
      <c r="G3004" s="37">
        <f t="shared" si="139"/>
        <v>30934.680000000004</v>
      </c>
      <c r="H3004" s="38">
        <f>G3004*(1-'[1]Rapport Lottstift'!$Q$6)</f>
        <v>22523.257362873963</v>
      </c>
      <c r="I3004" s="39">
        <f t="shared" si="140"/>
        <v>22298.024789245224</v>
      </c>
      <c r="J3004" s="40">
        <f t="shared" si="141"/>
        <v>22298</v>
      </c>
      <c r="K3004" s="40">
        <v>22298</v>
      </c>
    </row>
    <row r="3005" spans="1:11" s="40" customFormat="1" x14ac:dyDescent="0.25">
      <c r="A3005" s="34" t="s">
        <v>947</v>
      </c>
      <c r="B3005" s="34" t="s">
        <v>8896</v>
      </c>
      <c r="C3005" s="34" t="s">
        <v>8897</v>
      </c>
      <c r="D3005" s="34" t="s">
        <v>8898</v>
      </c>
      <c r="E3005" s="35">
        <v>441723</v>
      </c>
      <c r="F3005" s="36">
        <v>441723</v>
      </c>
      <c r="G3005" s="37">
        <f t="shared" si="139"/>
        <v>30920.610000000004</v>
      </c>
      <c r="H3005" s="38">
        <f>G3005*(1-'[1]Rapport Lottstift'!$Q$6)</f>
        <v>22513.013124656674</v>
      </c>
      <c r="I3005" s="39">
        <f t="shared" si="140"/>
        <v>22287.882993410109</v>
      </c>
      <c r="J3005" s="40">
        <f t="shared" si="141"/>
        <v>22287</v>
      </c>
      <c r="K3005" s="40">
        <v>22287</v>
      </c>
    </row>
    <row r="3006" spans="1:11" s="40" customFormat="1" x14ac:dyDescent="0.25">
      <c r="A3006" s="34" t="s">
        <v>947</v>
      </c>
      <c r="B3006" s="34" t="s">
        <v>8899</v>
      </c>
      <c r="C3006" s="34" t="s">
        <v>8900</v>
      </c>
      <c r="D3006" s="34" t="s">
        <v>8901</v>
      </c>
      <c r="E3006" s="35">
        <v>441441</v>
      </c>
      <c r="F3006" s="36">
        <v>441441</v>
      </c>
      <c r="G3006" s="37">
        <f t="shared" si="139"/>
        <v>30900.870000000003</v>
      </c>
      <c r="H3006" s="38">
        <f>G3006*(1-'[1]Rapport Lottstift'!$Q$6)</f>
        <v>22498.640611336894</v>
      </c>
      <c r="I3006" s="39">
        <f t="shared" si="140"/>
        <v>22273.654205223524</v>
      </c>
      <c r="J3006" s="40">
        <f t="shared" si="141"/>
        <v>22273</v>
      </c>
      <c r="K3006" s="40">
        <v>22273</v>
      </c>
    </row>
    <row r="3007" spans="1:11" s="40" customFormat="1" x14ac:dyDescent="0.25">
      <c r="A3007" s="34" t="s">
        <v>947</v>
      </c>
      <c r="B3007" s="34" t="s">
        <v>8902</v>
      </c>
      <c r="C3007" s="34" t="s">
        <v>8903</v>
      </c>
      <c r="D3007" s="34" t="s">
        <v>8904</v>
      </c>
      <c r="E3007" s="35">
        <v>440916</v>
      </c>
      <c r="F3007" s="36">
        <v>440916</v>
      </c>
      <c r="G3007" s="37">
        <f t="shared" si="139"/>
        <v>30864.120000000003</v>
      </c>
      <c r="H3007" s="38">
        <f>G3007*(1-'[1]Rapport Lottstift'!$Q$6)</f>
        <v>22471.883272709641</v>
      </c>
      <c r="I3007" s="39">
        <f t="shared" si="140"/>
        <v>22247.164439982545</v>
      </c>
      <c r="J3007" s="40">
        <f t="shared" si="141"/>
        <v>22247</v>
      </c>
      <c r="K3007" s="40">
        <v>22247</v>
      </c>
    </row>
    <row r="3008" spans="1:11" s="40" customFormat="1" x14ac:dyDescent="0.25">
      <c r="A3008" s="34" t="s">
        <v>947</v>
      </c>
      <c r="B3008" s="34" t="s">
        <v>8905</v>
      </c>
      <c r="C3008" s="34" t="s">
        <v>8906</v>
      </c>
      <c r="D3008" s="34" t="s">
        <v>8907</v>
      </c>
      <c r="E3008" s="35">
        <v>440438</v>
      </c>
      <c r="F3008" s="36">
        <v>440438</v>
      </c>
      <c r="G3008" s="37">
        <f t="shared" si="139"/>
        <v>30830.660000000003</v>
      </c>
      <c r="H3008" s="38">
        <f>G3008*(1-'[1]Rapport Lottstift'!$Q$6)</f>
        <v>22447.521352969023</v>
      </c>
      <c r="I3008" s="39">
        <f t="shared" si="140"/>
        <v>22223.046139439331</v>
      </c>
      <c r="J3008" s="40">
        <f t="shared" si="141"/>
        <v>22223</v>
      </c>
      <c r="K3008" s="40">
        <v>22223</v>
      </c>
    </row>
    <row r="3009" spans="1:11" s="40" customFormat="1" x14ac:dyDescent="0.25">
      <c r="A3009" s="34" t="s">
        <v>947</v>
      </c>
      <c r="B3009" s="34" t="s">
        <v>8908</v>
      </c>
      <c r="C3009" s="34" t="s">
        <v>8909</v>
      </c>
      <c r="D3009" s="34" t="s">
        <v>8910</v>
      </c>
      <c r="E3009" s="35">
        <v>440156</v>
      </c>
      <c r="F3009" s="36">
        <v>440156</v>
      </c>
      <c r="G3009" s="37">
        <f t="shared" si="139"/>
        <v>30810.920000000002</v>
      </c>
      <c r="H3009" s="38">
        <f>G3009*(1-'[1]Rapport Lottstift'!$Q$6)</f>
        <v>22433.148839649242</v>
      </c>
      <c r="I3009" s="39">
        <f t="shared" si="140"/>
        <v>22208.81735125275</v>
      </c>
      <c r="J3009" s="40">
        <f t="shared" si="141"/>
        <v>22208</v>
      </c>
      <c r="K3009" s="40">
        <v>22208</v>
      </c>
    </row>
    <row r="3010" spans="1:11" s="40" customFormat="1" x14ac:dyDescent="0.25">
      <c r="A3010" s="34" t="s">
        <v>947</v>
      </c>
      <c r="B3010" s="34" t="s">
        <v>8911</v>
      </c>
      <c r="C3010" s="34" t="s">
        <v>8912</v>
      </c>
      <c r="D3010" s="34" t="s">
        <v>8913</v>
      </c>
      <c r="E3010" s="35">
        <v>440052</v>
      </c>
      <c r="F3010" s="36">
        <v>440052</v>
      </c>
      <c r="G3010" s="37">
        <f t="shared" si="139"/>
        <v>30803.640000000003</v>
      </c>
      <c r="H3010" s="38">
        <f>G3010*(1-'[1]Rapport Lottstift'!$Q$6)</f>
        <v>22427.848338283082</v>
      </c>
      <c r="I3010" s="39">
        <f t="shared" si="140"/>
        <v>22203.569854900252</v>
      </c>
      <c r="J3010" s="40">
        <f t="shared" si="141"/>
        <v>22203</v>
      </c>
      <c r="K3010" s="40">
        <v>22203</v>
      </c>
    </row>
    <row r="3011" spans="1:11" s="40" customFormat="1" x14ac:dyDescent="0.25">
      <c r="A3011" s="34" t="s">
        <v>947</v>
      </c>
      <c r="B3011" s="34" t="s">
        <v>8914</v>
      </c>
      <c r="C3011" s="34" t="s">
        <v>8915</v>
      </c>
      <c r="D3011" s="34" t="s">
        <v>8916</v>
      </c>
      <c r="E3011" s="35">
        <v>439995</v>
      </c>
      <c r="F3011" s="36">
        <v>439995</v>
      </c>
      <c r="G3011" s="37">
        <f t="shared" si="139"/>
        <v>30799.65</v>
      </c>
      <c r="H3011" s="38">
        <f>G3011*(1-'[1]Rapport Lottstift'!$Q$6)</f>
        <v>22424.943255803551</v>
      </c>
      <c r="I3011" s="39">
        <f t="shared" si="140"/>
        <v>22200.693823245514</v>
      </c>
      <c r="J3011" s="40">
        <f t="shared" si="141"/>
        <v>22200</v>
      </c>
      <c r="K3011" s="40">
        <v>22200</v>
      </c>
    </row>
    <row r="3012" spans="1:11" s="40" customFormat="1" x14ac:dyDescent="0.25">
      <c r="A3012" s="34" t="s">
        <v>947</v>
      </c>
      <c r="B3012" s="34" t="s">
        <v>8917</v>
      </c>
      <c r="C3012" s="34" t="s">
        <v>8918</v>
      </c>
      <c r="D3012" s="34" t="s">
        <v>8919</v>
      </c>
      <c r="E3012" s="35">
        <v>439790</v>
      </c>
      <c r="F3012" s="36">
        <v>439790</v>
      </c>
      <c r="G3012" s="37">
        <f t="shared" si="139"/>
        <v>30785.300000000003</v>
      </c>
      <c r="H3012" s="38">
        <f>G3012*(1-'[1]Rapport Lottstift'!$Q$6)</f>
        <v>22414.495152149102</v>
      </c>
      <c r="I3012" s="39">
        <f t="shared" si="140"/>
        <v>22190.35020062761</v>
      </c>
      <c r="J3012" s="40">
        <f t="shared" si="141"/>
        <v>22190</v>
      </c>
      <c r="K3012" s="40">
        <v>22190</v>
      </c>
    </row>
    <row r="3013" spans="1:11" s="40" customFormat="1" x14ac:dyDescent="0.25">
      <c r="A3013" s="34" t="s">
        <v>947</v>
      </c>
      <c r="B3013" s="34" t="s">
        <v>8920</v>
      </c>
      <c r="C3013" s="34" t="s">
        <v>8921</v>
      </c>
      <c r="D3013" s="34" t="s">
        <v>8922</v>
      </c>
      <c r="E3013" s="35">
        <v>439702</v>
      </c>
      <c r="F3013" s="36">
        <v>439702</v>
      </c>
      <c r="G3013" s="37">
        <f t="shared" si="139"/>
        <v>30779.140000000003</v>
      </c>
      <c r="H3013" s="38">
        <f>G3013*(1-'[1]Rapport Lottstift'!$Q$6)</f>
        <v>22410.010112531585</v>
      </c>
      <c r="I3013" s="39">
        <f t="shared" si="140"/>
        <v>22185.910011406268</v>
      </c>
      <c r="J3013" s="40">
        <f t="shared" si="141"/>
        <v>22185</v>
      </c>
      <c r="K3013" s="40">
        <v>22185</v>
      </c>
    </row>
    <row r="3014" spans="1:11" s="40" customFormat="1" x14ac:dyDescent="0.25">
      <c r="A3014" s="34" t="s">
        <v>947</v>
      </c>
      <c r="B3014" s="34" t="s">
        <v>8923</v>
      </c>
      <c r="C3014" s="34" t="s">
        <v>8924</v>
      </c>
      <c r="D3014" s="34" t="s">
        <v>8925</v>
      </c>
      <c r="E3014" s="35">
        <v>439592</v>
      </c>
      <c r="F3014" s="36">
        <v>439592</v>
      </c>
      <c r="G3014" s="37">
        <f t="shared" ref="G3014:G3077" si="142">F3014*0.07</f>
        <v>30771.440000000002</v>
      </c>
      <c r="H3014" s="38">
        <f>G3014*(1-'[1]Rapport Lottstift'!$Q$6)</f>
        <v>22404.403813009681</v>
      </c>
      <c r="I3014" s="39">
        <f t="shared" ref="I3014:I3077" si="143">H3014*0.99</f>
        <v>22180.359774879584</v>
      </c>
      <c r="J3014" s="40">
        <f t="shared" ref="J3014:J3077" si="144">INT(I3014)</f>
        <v>22180</v>
      </c>
      <c r="K3014" s="40">
        <v>22180</v>
      </c>
    </row>
    <row r="3015" spans="1:11" s="40" customFormat="1" x14ac:dyDescent="0.25">
      <c r="A3015" s="34" t="s">
        <v>947</v>
      </c>
      <c r="B3015" s="34" t="s">
        <v>8926</v>
      </c>
      <c r="C3015" s="34" t="s">
        <v>8927</v>
      </c>
      <c r="D3015" s="34" t="s">
        <v>8928</v>
      </c>
      <c r="E3015" s="35">
        <v>439250</v>
      </c>
      <c r="F3015" s="36">
        <v>439250</v>
      </c>
      <c r="G3015" s="37">
        <f t="shared" si="142"/>
        <v>30747.500000000004</v>
      </c>
      <c r="H3015" s="38">
        <f>G3015*(1-'[1]Rapport Lottstift'!$Q$6)</f>
        <v>22386.973318132503</v>
      </c>
      <c r="I3015" s="39">
        <f t="shared" si="143"/>
        <v>22163.103584951179</v>
      </c>
      <c r="J3015" s="40">
        <f t="shared" si="144"/>
        <v>22163</v>
      </c>
      <c r="K3015" s="40">
        <v>22163</v>
      </c>
    </row>
    <row r="3016" spans="1:11" s="40" customFormat="1" x14ac:dyDescent="0.25">
      <c r="A3016" s="34" t="s">
        <v>947</v>
      </c>
      <c r="B3016" s="34" t="s">
        <v>8929</v>
      </c>
      <c r="C3016" s="34" t="s">
        <v>8930</v>
      </c>
      <c r="D3016" s="34" t="s">
        <v>8931</v>
      </c>
      <c r="E3016" s="35">
        <v>439120</v>
      </c>
      <c r="F3016" s="36">
        <v>439120</v>
      </c>
      <c r="G3016" s="37">
        <f t="shared" si="142"/>
        <v>30738.400000000001</v>
      </c>
      <c r="H3016" s="38">
        <f>G3016*(1-'[1]Rapport Lottstift'!$Q$6)</f>
        <v>22380.347691424802</v>
      </c>
      <c r="I3016" s="39">
        <f t="shared" si="143"/>
        <v>22156.544214510555</v>
      </c>
      <c r="J3016" s="40">
        <f t="shared" si="144"/>
        <v>22156</v>
      </c>
      <c r="K3016" s="40">
        <v>22156</v>
      </c>
    </row>
    <row r="3017" spans="1:11" s="40" customFormat="1" x14ac:dyDescent="0.25">
      <c r="A3017" s="34" t="s">
        <v>947</v>
      </c>
      <c r="B3017" s="34" t="s">
        <v>8932</v>
      </c>
      <c r="C3017" s="34" t="s">
        <v>8933</v>
      </c>
      <c r="D3017" s="34" t="s">
        <v>8934</v>
      </c>
      <c r="E3017" s="35">
        <v>439058</v>
      </c>
      <c r="F3017" s="36">
        <v>439058</v>
      </c>
      <c r="G3017" s="37">
        <f t="shared" si="142"/>
        <v>30734.06</v>
      </c>
      <c r="H3017" s="38">
        <f>G3017*(1-'[1]Rapport Lottstift'!$Q$6)</f>
        <v>22377.187777148822</v>
      </c>
      <c r="I3017" s="39">
        <f t="shared" si="143"/>
        <v>22153.415899377334</v>
      </c>
      <c r="J3017" s="40">
        <f t="shared" si="144"/>
        <v>22153</v>
      </c>
      <c r="K3017" s="40">
        <v>22153</v>
      </c>
    </row>
    <row r="3018" spans="1:11" s="40" customFormat="1" x14ac:dyDescent="0.25">
      <c r="A3018" s="34" t="s">
        <v>947</v>
      </c>
      <c r="B3018" s="34" t="s">
        <v>8935</v>
      </c>
      <c r="C3018" s="34" t="s">
        <v>8936</v>
      </c>
      <c r="D3018" s="34" t="s">
        <v>8937</v>
      </c>
      <c r="E3018" s="35">
        <v>438071</v>
      </c>
      <c r="F3018" s="36">
        <v>438071</v>
      </c>
      <c r="G3018" s="37">
        <f t="shared" si="142"/>
        <v>30664.97</v>
      </c>
      <c r="H3018" s="38">
        <f>G3018*(1-'[1]Rapport Lottstift'!$Q$6)</f>
        <v>22326.883980529594</v>
      </c>
      <c r="I3018" s="39">
        <f t="shared" si="143"/>
        <v>22103.615140724298</v>
      </c>
      <c r="J3018" s="40">
        <f t="shared" si="144"/>
        <v>22103</v>
      </c>
      <c r="K3018" s="40">
        <v>22103</v>
      </c>
    </row>
    <row r="3019" spans="1:11" s="40" customFormat="1" x14ac:dyDescent="0.25">
      <c r="A3019" s="34" t="s">
        <v>947</v>
      </c>
      <c r="B3019" s="34" t="s">
        <v>8938</v>
      </c>
      <c r="C3019" s="34" t="s">
        <v>8939</v>
      </c>
      <c r="D3019" s="34" t="s">
        <v>8940</v>
      </c>
      <c r="E3019" s="35">
        <v>437327</v>
      </c>
      <c r="F3019" s="36">
        <v>437327</v>
      </c>
      <c r="G3019" s="37">
        <f t="shared" si="142"/>
        <v>30612.890000000003</v>
      </c>
      <c r="H3019" s="38">
        <f>G3019*(1-'[1]Rapport Lottstift'!$Q$6)</f>
        <v>22288.965009217834</v>
      </c>
      <c r="I3019" s="39">
        <f t="shared" si="143"/>
        <v>22066.075359125654</v>
      </c>
      <c r="J3019" s="40">
        <f t="shared" si="144"/>
        <v>22066</v>
      </c>
      <c r="K3019" s="40">
        <v>22066</v>
      </c>
    </row>
    <row r="3020" spans="1:11" s="40" customFormat="1" x14ac:dyDescent="0.25">
      <c r="A3020" s="34" t="s">
        <v>947</v>
      </c>
      <c r="B3020" s="34" t="s">
        <v>8941</v>
      </c>
      <c r="C3020" s="34" t="s">
        <v>8942</v>
      </c>
      <c r="D3020" s="34" t="s">
        <v>8943</v>
      </c>
      <c r="E3020" s="35">
        <v>436701</v>
      </c>
      <c r="F3020" s="36">
        <v>436701</v>
      </c>
      <c r="G3020" s="37">
        <f t="shared" si="142"/>
        <v>30569.070000000003</v>
      </c>
      <c r="H3020" s="38">
        <f>G3020*(1-'[1]Rapport Lottstift'!$Q$6)</f>
        <v>22257.060068302293</v>
      </c>
      <c r="I3020" s="39">
        <f t="shared" si="143"/>
        <v>22034.489467619271</v>
      </c>
      <c r="J3020" s="40">
        <f t="shared" si="144"/>
        <v>22034</v>
      </c>
      <c r="K3020" s="40">
        <v>22034</v>
      </c>
    </row>
    <row r="3021" spans="1:11" s="40" customFormat="1" x14ac:dyDescent="0.25">
      <c r="A3021" s="34" t="s">
        <v>947</v>
      </c>
      <c r="B3021" s="34" t="s">
        <v>8944</v>
      </c>
      <c r="C3021" s="34" t="s">
        <v>8945</v>
      </c>
      <c r="D3021" s="34" t="s">
        <v>8946</v>
      </c>
      <c r="E3021" s="35">
        <v>436554</v>
      </c>
      <c r="F3021" s="36">
        <v>436554</v>
      </c>
      <c r="G3021" s="37">
        <f t="shared" si="142"/>
        <v>30558.780000000002</v>
      </c>
      <c r="H3021" s="38">
        <f>G3021*(1-'[1]Rapport Lottstift'!$Q$6)</f>
        <v>22249.568013486663</v>
      </c>
      <c r="I3021" s="39">
        <f t="shared" si="143"/>
        <v>22027.072333351796</v>
      </c>
      <c r="J3021" s="40">
        <f t="shared" si="144"/>
        <v>22027</v>
      </c>
      <c r="K3021" s="40">
        <v>22027</v>
      </c>
    </row>
    <row r="3022" spans="1:11" s="40" customFormat="1" x14ac:dyDescent="0.25">
      <c r="A3022" s="34" t="s">
        <v>947</v>
      </c>
      <c r="B3022" s="34" t="s">
        <v>8947</v>
      </c>
      <c r="C3022" s="34" t="s">
        <v>8948</v>
      </c>
      <c r="D3022" s="34" t="s">
        <v>8949</v>
      </c>
      <c r="E3022" s="35">
        <v>436225</v>
      </c>
      <c r="F3022" s="36">
        <v>436225</v>
      </c>
      <c r="G3022" s="37">
        <f t="shared" si="142"/>
        <v>30535.750000000004</v>
      </c>
      <c r="H3022" s="38">
        <f>G3022*(1-'[1]Rapport Lottstift'!$Q$6)</f>
        <v>22232.800081280253</v>
      </c>
      <c r="I3022" s="39">
        <f t="shared" si="143"/>
        <v>22010.472080467451</v>
      </c>
      <c r="J3022" s="40">
        <f t="shared" si="144"/>
        <v>22010</v>
      </c>
      <c r="K3022" s="40">
        <v>22010</v>
      </c>
    </row>
    <row r="3023" spans="1:11" s="40" customFormat="1" x14ac:dyDescent="0.25">
      <c r="A3023" s="34" t="s">
        <v>947</v>
      </c>
      <c r="B3023" s="34" t="s">
        <v>8950</v>
      </c>
      <c r="C3023" s="34" t="s">
        <v>8951</v>
      </c>
      <c r="D3023" s="34" t="s">
        <v>8952</v>
      </c>
      <c r="E3023" s="35">
        <v>436101</v>
      </c>
      <c r="F3023" s="36">
        <v>436101</v>
      </c>
      <c r="G3023" s="37">
        <f t="shared" si="142"/>
        <v>30527.070000000003</v>
      </c>
      <c r="H3023" s="38">
        <f>G3023*(1-'[1]Rapport Lottstift'!$Q$6)</f>
        <v>22226.480252728295</v>
      </c>
      <c r="I3023" s="39">
        <f t="shared" si="143"/>
        <v>22004.215450201013</v>
      </c>
      <c r="J3023" s="40">
        <f t="shared" si="144"/>
        <v>22004</v>
      </c>
      <c r="K3023" s="40">
        <v>22004</v>
      </c>
    </row>
    <row r="3024" spans="1:11" s="40" customFormat="1" x14ac:dyDescent="0.25">
      <c r="A3024" s="34" t="s">
        <v>947</v>
      </c>
      <c r="B3024" s="34" t="s">
        <v>8953</v>
      </c>
      <c r="C3024" s="34" t="s">
        <v>8954</v>
      </c>
      <c r="D3024" s="34" t="s">
        <v>8955</v>
      </c>
      <c r="E3024" s="35">
        <v>434833</v>
      </c>
      <c r="F3024" s="36">
        <v>434833</v>
      </c>
      <c r="G3024" s="37">
        <f t="shared" si="142"/>
        <v>30438.31</v>
      </c>
      <c r="H3024" s="38">
        <f>G3024*(1-'[1]Rapport Lottstift'!$Q$6)</f>
        <v>22161.854909148573</v>
      </c>
      <c r="I3024" s="39">
        <f t="shared" si="143"/>
        <v>21940.236360057086</v>
      </c>
      <c r="J3024" s="40">
        <f t="shared" si="144"/>
        <v>21940</v>
      </c>
      <c r="K3024" s="40">
        <v>21940</v>
      </c>
    </row>
    <row r="3025" spans="1:11" s="40" customFormat="1" x14ac:dyDescent="0.25">
      <c r="A3025" s="34" t="s">
        <v>947</v>
      </c>
      <c r="B3025" s="34" t="s">
        <v>8956</v>
      </c>
      <c r="C3025" s="34" t="s">
        <v>8957</v>
      </c>
      <c r="D3025" s="34" t="s">
        <v>8958</v>
      </c>
      <c r="E3025" s="35">
        <v>434750</v>
      </c>
      <c r="F3025" s="36">
        <v>434750</v>
      </c>
      <c r="G3025" s="37">
        <f t="shared" si="142"/>
        <v>30432.500000000004</v>
      </c>
      <c r="H3025" s="38">
        <f>G3025*(1-'[1]Rapport Lottstift'!$Q$6)</f>
        <v>22157.624701327502</v>
      </c>
      <c r="I3025" s="39">
        <f t="shared" si="143"/>
        <v>21936.048454314227</v>
      </c>
      <c r="J3025" s="40">
        <f t="shared" si="144"/>
        <v>21936</v>
      </c>
      <c r="K3025" s="40">
        <v>21936</v>
      </c>
    </row>
    <row r="3026" spans="1:11" s="40" customFormat="1" x14ac:dyDescent="0.25">
      <c r="A3026" s="34" t="s">
        <v>947</v>
      </c>
      <c r="B3026" s="34" t="s">
        <v>8959</v>
      </c>
      <c r="C3026" s="34" t="s">
        <v>8960</v>
      </c>
      <c r="D3026" s="34" t="s">
        <v>8961</v>
      </c>
      <c r="E3026" s="35">
        <v>434328</v>
      </c>
      <c r="F3026" s="36">
        <v>434328</v>
      </c>
      <c r="G3026" s="37">
        <f t="shared" si="142"/>
        <v>30402.960000000003</v>
      </c>
      <c r="H3026" s="38">
        <f>G3026*(1-'[1]Rapport Lottstift'!$Q$6)</f>
        <v>22136.116897707125</v>
      </c>
      <c r="I3026" s="39">
        <f t="shared" si="143"/>
        <v>21914.755728730051</v>
      </c>
      <c r="J3026" s="40">
        <f t="shared" si="144"/>
        <v>21914</v>
      </c>
      <c r="K3026" s="40">
        <v>21914</v>
      </c>
    </row>
    <row r="3027" spans="1:11" s="40" customFormat="1" x14ac:dyDescent="0.25">
      <c r="A3027" s="34" t="s">
        <v>947</v>
      </c>
      <c r="B3027" s="34" t="s">
        <v>8962</v>
      </c>
      <c r="C3027" s="34" t="s">
        <v>8963</v>
      </c>
      <c r="D3027" s="34" t="s">
        <v>8964</v>
      </c>
      <c r="E3027" s="35">
        <v>433600</v>
      </c>
      <c r="F3027" s="36">
        <v>433600</v>
      </c>
      <c r="G3027" s="37">
        <f t="shared" si="142"/>
        <v>30352.000000000004</v>
      </c>
      <c r="H3027" s="38">
        <f>G3027*(1-'[1]Rapport Lottstift'!$Q$6)</f>
        <v>22099.013388144005</v>
      </c>
      <c r="I3027" s="39">
        <f t="shared" si="143"/>
        <v>21878.023254262564</v>
      </c>
      <c r="J3027" s="40">
        <f t="shared" si="144"/>
        <v>21878</v>
      </c>
      <c r="K3027" s="40">
        <v>21878</v>
      </c>
    </row>
    <row r="3028" spans="1:11" s="40" customFormat="1" x14ac:dyDescent="0.25">
      <c r="A3028" s="34" t="s">
        <v>947</v>
      </c>
      <c r="B3028" s="34" t="s">
        <v>8965</v>
      </c>
      <c r="C3028" s="34" t="s">
        <v>8966</v>
      </c>
      <c r="D3028" s="34" t="s">
        <v>8967</v>
      </c>
      <c r="E3028" s="35">
        <v>432658</v>
      </c>
      <c r="F3028" s="36">
        <v>432658</v>
      </c>
      <c r="G3028" s="37">
        <f t="shared" si="142"/>
        <v>30286.06</v>
      </c>
      <c r="H3028" s="38">
        <f>G3028*(1-'[1]Rapport Lottstift'!$Q$6)</f>
        <v>22051.003077692822</v>
      </c>
      <c r="I3028" s="39">
        <f t="shared" si="143"/>
        <v>21830.493046915894</v>
      </c>
      <c r="J3028" s="40">
        <f t="shared" si="144"/>
        <v>21830</v>
      </c>
      <c r="K3028" s="40">
        <v>21830</v>
      </c>
    </row>
    <row r="3029" spans="1:11" s="40" customFormat="1" x14ac:dyDescent="0.25">
      <c r="A3029" s="34" t="s">
        <v>947</v>
      </c>
      <c r="B3029" s="34" t="s">
        <v>8968</v>
      </c>
      <c r="C3029" s="34" t="s">
        <v>8969</v>
      </c>
      <c r="D3029" s="34" t="s">
        <v>8970</v>
      </c>
      <c r="E3029" s="35">
        <v>432378</v>
      </c>
      <c r="F3029" s="36">
        <v>432378</v>
      </c>
      <c r="G3029" s="37">
        <f t="shared" si="142"/>
        <v>30266.460000000003</v>
      </c>
      <c r="H3029" s="38">
        <f>G3029*(1-'[1]Rapport Lottstift'!$Q$6)</f>
        <v>22036.732497091623</v>
      </c>
      <c r="I3029" s="39">
        <f t="shared" si="143"/>
        <v>21816.365172120706</v>
      </c>
      <c r="J3029" s="40">
        <f t="shared" si="144"/>
        <v>21816</v>
      </c>
      <c r="K3029" s="40">
        <v>21816</v>
      </c>
    </row>
    <row r="3030" spans="1:11" s="40" customFormat="1" x14ac:dyDescent="0.25">
      <c r="A3030" s="34" t="s">
        <v>947</v>
      </c>
      <c r="B3030" s="34" t="s">
        <v>8971</v>
      </c>
      <c r="C3030" s="34" t="s">
        <v>8972</v>
      </c>
      <c r="D3030" s="34" t="s">
        <v>8973</v>
      </c>
      <c r="E3030" s="35">
        <v>312160</v>
      </c>
      <c r="F3030" s="36">
        <v>312160</v>
      </c>
      <c r="G3030" s="37">
        <f t="shared" si="142"/>
        <v>21851.200000000001</v>
      </c>
      <c r="H3030" s="38">
        <f>G3030*(1-'[1]Rapport Lottstift'!$Q$6)</f>
        <v>15909.658715966401</v>
      </c>
      <c r="I3030" s="39">
        <f t="shared" si="143"/>
        <v>15750.562128806738</v>
      </c>
      <c r="J3030" s="40">
        <f t="shared" si="144"/>
        <v>15750</v>
      </c>
      <c r="K3030" s="40">
        <v>15750</v>
      </c>
    </row>
    <row r="3031" spans="1:11" s="40" customFormat="1" x14ac:dyDescent="0.25">
      <c r="A3031" s="34" t="s">
        <v>947</v>
      </c>
      <c r="B3031" s="34" t="s">
        <v>8974</v>
      </c>
      <c r="C3031" s="34" t="s">
        <v>8975</v>
      </c>
      <c r="D3031" s="34" t="s">
        <v>8976</v>
      </c>
      <c r="E3031" s="35">
        <v>431181</v>
      </c>
      <c r="F3031" s="36">
        <v>431181</v>
      </c>
      <c r="G3031" s="37">
        <f t="shared" si="142"/>
        <v>30182.670000000002</v>
      </c>
      <c r="H3031" s="38">
        <f>G3031*(1-'[1]Rapport Lottstift'!$Q$6)</f>
        <v>21975.725765021492</v>
      </c>
      <c r="I3031" s="39">
        <f t="shared" si="143"/>
        <v>21755.968507371279</v>
      </c>
      <c r="J3031" s="40">
        <f t="shared" si="144"/>
        <v>21755</v>
      </c>
      <c r="K3031" s="40">
        <v>21755</v>
      </c>
    </row>
    <row r="3032" spans="1:11" s="40" customFormat="1" x14ac:dyDescent="0.25">
      <c r="A3032" s="34" t="s">
        <v>947</v>
      </c>
      <c r="B3032" s="34" t="s">
        <v>8977</v>
      </c>
      <c r="C3032" s="34" t="s">
        <v>8978</v>
      </c>
      <c r="D3032" s="34" t="s">
        <v>8979</v>
      </c>
      <c r="E3032" s="35">
        <v>430789</v>
      </c>
      <c r="F3032" s="36">
        <v>430789</v>
      </c>
      <c r="G3032" s="37">
        <f t="shared" si="142"/>
        <v>30155.230000000003</v>
      </c>
      <c r="H3032" s="38">
        <f>G3032*(1-'[1]Rapport Lottstift'!$Q$6)</f>
        <v>21955.746952179812</v>
      </c>
      <c r="I3032" s="39">
        <f t="shared" si="143"/>
        <v>21736.189482658014</v>
      </c>
      <c r="J3032" s="40">
        <f t="shared" si="144"/>
        <v>21736</v>
      </c>
      <c r="K3032" s="40">
        <v>21736</v>
      </c>
    </row>
    <row r="3033" spans="1:11" s="40" customFormat="1" x14ac:dyDescent="0.25">
      <c r="A3033" s="34" t="s">
        <v>947</v>
      </c>
      <c r="B3033" s="34" t="s">
        <v>8980</v>
      </c>
      <c r="C3033" s="34" t="s">
        <v>8981</v>
      </c>
      <c r="D3033" s="34" t="s">
        <v>8982</v>
      </c>
      <c r="E3033" s="35">
        <v>430745</v>
      </c>
      <c r="F3033" s="36">
        <v>430745</v>
      </c>
      <c r="G3033" s="37">
        <f t="shared" si="142"/>
        <v>30152.15</v>
      </c>
      <c r="H3033" s="38">
        <f>G3033*(1-'[1]Rapport Lottstift'!$Q$6)</f>
        <v>21953.504432371054</v>
      </c>
      <c r="I3033" s="39">
        <f t="shared" si="143"/>
        <v>21733.969388047342</v>
      </c>
      <c r="J3033" s="40">
        <f t="shared" si="144"/>
        <v>21733</v>
      </c>
      <c r="K3033" s="40">
        <v>21733</v>
      </c>
    </row>
    <row r="3034" spans="1:11" s="40" customFormat="1" x14ac:dyDescent="0.25">
      <c r="A3034" s="34" t="s">
        <v>947</v>
      </c>
      <c r="B3034" s="34" t="s">
        <v>8983</v>
      </c>
      <c r="C3034" s="34" t="s">
        <v>8984</v>
      </c>
      <c r="D3034" s="34" t="s">
        <v>8985</v>
      </c>
      <c r="E3034" s="35">
        <v>430210</v>
      </c>
      <c r="F3034" s="36">
        <v>430210</v>
      </c>
      <c r="G3034" s="37">
        <f t="shared" si="142"/>
        <v>30114.700000000004</v>
      </c>
      <c r="H3034" s="38">
        <f>G3034*(1-'[1]Rapport Lottstift'!$Q$6)</f>
        <v>21926.237430150904</v>
      </c>
      <c r="I3034" s="39">
        <f t="shared" si="143"/>
        <v>21706.975055849394</v>
      </c>
      <c r="J3034" s="40">
        <f t="shared" si="144"/>
        <v>21706</v>
      </c>
      <c r="K3034" s="40">
        <v>21706</v>
      </c>
    </row>
    <row r="3035" spans="1:11" s="40" customFormat="1" x14ac:dyDescent="0.25">
      <c r="A3035" s="34" t="s">
        <v>947</v>
      </c>
      <c r="B3035" s="34" t="s">
        <v>8986</v>
      </c>
      <c r="C3035" s="34" t="s">
        <v>8987</v>
      </c>
      <c r="D3035" s="34" t="s">
        <v>8988</v>
      </c>
      <c r="E3035" s="35">
        <v>430185</v>
      </c>
      <c r="F3035" s="36">
        <v>430185</v>
      </c>
      <c r="G3035" s="37">
        <f t="shared" si="142"/>
        <v>30112.950000000004</v>
      </c>
      <c r="H3035" s="38">
        <f>G3035*(1-'[1]Rapport Lottstift'!$Q$6)</f>
        <v>21924.963271168654</v>
      </c>
      <c r="I3035" s="39">
        <f t="shared" si="143"/>
        <v>21705.713638456968</v>
      </c>
      <c r="J3035" s="40">
        <f t="shared" si="144"/>
        <v>21705</v>
      </c>
      <c r="K3035" s="40">
        <v>21705</v>
      </c>
    </row>
    <row r="3036" spans="1:11" s="40" customFormat="1" x14ac:dyDescent="0.25">
      <c r="A3036" s="34" t="s">
        <v>947</v>
      </c>
      <c r="B3036" s="34" t="s">
        <v>8989</v>
      </c>
      <c r="C3036" s="34" t="s">
        <v>8990</v>
      </c>
      <c r="D3036" s="34" t="s">
        <v>8991</v>
      </c>
      <c r="E3036" s="35">
        <v>430180</v>
      </c>
      <c r="F3036" s="36">
        <v>430180</v>
      </c>
      <c r="G3036" s="37">
        <f t="shared" si="142"/>
        <v>30112.600000000002</v>
      </c>
      <c r="H3036" s="38">
        <f>G3036*(1-'[1]Rapport Lottstift'!$Q$6)</f>
        <v>21924.708439372203</v>
      </c>
      <c r="I3036" s="39">
        <f t="shared" si="143"/>
        <v>21705.461354978481</v>
      </c>
      <c r="J3036" s="40">
        <f t="shared" si="144"/>
        <v>21705</v>
      </c>
      <c r="K3036" s="40">
        <v>21705</v>
      </c>
    </row>
    <row r="3037" spans="1:11" s="40" customFormat="1" x14ac:dyDescent="0.25">
      <c r="A3037" s="34" t="s">
        <v>947</v>
      </c>
      <c r="B3037" s="34" t="s">
        <v>8992</v>
      </c>
      <c r="C3037" s="34" t="s">
        <v>8993</v>
      </c>
      <c r="D3037" s="34" t="s">
        <v>8994</v>
      </c>
      <c r="E3037" s="35">
        <v>429650</v>
      </c>
      <c r="F3037" s="36">
        <v>429650</v>
      </c>
      <c r="G3037" s="37">
        <f t="shared" si="142"/>
        <v>30075.500000000004</v>
      </c>
      <c r="H3037" s="38">
        <f>G3037*(1-'[1]Rapport Lottstift'!$Q$6)</f>
        <v>21897.696268948504</v>
      </c>
      <c r="I3037" s="39">
        <f t="shared" si="143"/>
        <v>21678.71930625902</v>
      </c>
      <c r="J3037" s="40">
        <f t="shared" si="144"/>
        <v>21678</v>
      </c>
      <c r="K3037" s="40">
        <v>21678</v>
      </c>
    </row>
    <row r="3038" spans="1:11" s="40" customFormat="1" x14ac:dyDescent="0.25">
      <c r="A3038" s="34" t="s">
        <v>947</v>
      </c>
      <c r="B3038" s="34" t="s">
        <v>8995</v>
      </c>
      <c r="C3038" s="34" t="s">
        <v>8996</v>
      </c>
      <c r="D3038" s="34" t="s">
        <v>8997</v>
      </c>
      <c r="E3038" s="35">
        <v>429594</v>
      </c>
      <c r="F3038" s="36">
        <v>429594</v>
      </c>
      <c r="G3038" s="37">
        <f t="shared" si="142"/>
        <v>30071.58</v>
      </c>
      <c r="H3038" s="38">
        <f>G3038*(1-'[1]Rapport Lottstift'!$Q$6)</f>
        <v>21894.842152828263</v>
      </c>
      <c r="I3038" s="39">
        <f t="shared" si="143"/>
        <v>21675.893731299981</v>
      </c>
      <c r="J3038" s="40">
        <f t="shared" si="144"/>
        <v>21675</v>
      </c>
      <c r="K3038" s="40">
        <v>21675</v>
      </c>
    </row>
    <row r="3039" spans="1:11" s="40" customFormat="1" x14ac:dyDescent="0.25">
      <c r="A3039" s="34" t="s">
        <v>947</v>
      </c>
      <c r="B3039" s="34" t="s">
        <v>8998</v>
      </c>
      <c r="C3039" s="34" t="s">
        <v>8999</v>
      </c>
      <c r="D3039" s="34" t="s">
        <v>9000</v>
      </c>
      <c r="E3039" s="35">
        <v>429004</v>
      </c>
      <c r="F3039" s="36">
        <v>429004</v>
      </c>
      <c r="G3039" s="37">
        <f t="shared" si="142"/>
        <v>30030.280000000002</v>
      </c>
      <c r="H3039" s="38">
        <f>G3039*(1-'[1]Rapport Lottstift'!$Q$6)</f>
        <v>21864.772000847162</v>
      </c>
      <c r="I3039" s="39">
        <f t="shared" si="143"/>
        <v>21646.124280838692</v>
      </c>
      <c r="J3039" s="40">
        <f t="shared" si="144"/>
        <v>21646</v>
      </c>
      <c r="K3039" s="40">
        <v>21646</v>
      </c>
    </row>
    <row r="3040" spans="1:11" s="40" customFormat="1" x14ac:dyDescent="0.25">
      <c r="A3040" s="34" t="s">
        <v>947</v>
      </c>
      <c r="B3040" s="34" t="s">
        <v>9001</v>
      </c>
      <c r="C3040" s="34" t="s">
        <v>9002</v>
      </c>
      <c r="D3040" s="34" t="s">
        <v>9003</v>
      </c>
      <c r="E3040" s="35">
        <v>428887</v>
      </c>
      <c r="F3040" s="36">
        <v>428887</v>
      </c>
      <c r="G3040" s="37">
        <f t="shared" si="142"/>
        <v>30022.090000000004</v>
      </c>
      <c r="H3040" s="38">
        <f>G3040*(1-'[1]Rapport Lottstift'!$Q$6)</f>
        <v>21858.808936810234</v>
      </c>
      <c r="I3040" s="39">
        <f t="shared" si="143"/>
        <v>21640.220847442131</v>
      </c>
      <c r="J3040" s="40">
        <f t="shared" si="144"/>
        <v>21640</v>
      </c>
      <c r="K3040" s="40">
        <v>21640</v>
      </c>
    </row>
    <row r="3041" spans="1:11" s="40" customFormat="1" x14ac:dyDescent="0.25">
      <c r="A3041" s="34" t="s">
        <v>947</v>
      </c>
      <c r="B3041" s="34" t="s">
        <v>9004</v>
      </c>
      <c r="C3041" s="34" t="s">
        <v>9005</v>
      </c>
      <c r="D3041" s="34" t="s">
        <v>9006</v>
      </c>
      <c r="E3041" s="35">
        <v>428608</v>
      </c>
      <c r="F3041" s="36">
        <v>428608</v>
      </c>
      <c r="G3041" s="37">
        <f t="shared" si="142"/>
        <v>30002.560000000001</v>
      </c>
      <c r="H3041" s="38">
        <f>G3041*(1-'[1]Rapport Lottstift'!$Q$6)</f>
        <v>21844.589322568321</v>
      </c>
      <c r="I3041" s="39">
        <f t="shared" si="143"/>
        <v>21626.143429342639</v>
      </c>
      <c r="J3041" s="40">
        <f t="shared" si="144"/>
        <v>21626</v>
      </c>
      <c r="K3041" s="40">
        <v>21626</v>
      </c>
    </row>
    <row r="3042" spans="1:11" s="40" customFormat="1" x14ac:dyDescent="0.25">
      <c r="A3042" s="34" t="s">
        <v>947</v>
      </c>
      <c r="B3042" s="34" t="s">
        <v>9007</v>
      </c>
      <c r="C3042" s="34" t="s">
        <v>9008</v>
      </c>
      <c r="D3042" s="34" t="s">
        <v>9009</v>
      </c>
      <c r="E3042" s="35">
        <v>428270</v>
      </c>
      <c r="F3042" s="36">
        <v>428270</v>
      </c>
      <c r="G3042" s="37">
        <f t="shared" si="142"/>
        <v>29978.9</v>
      </c>
      <c r="H3042" s="38">
        <f>G3042*(1-'[1]Rapport Lottstift'!$Q$6)</f>
        <v>21827.362693128303</v>
      </c>
      <c r="I3042" s="39">
        <f t="shared" si="143"/>
        <v>21609.089066197019</v>
      </c>
      <c r="J3042" s="40">
        <f t="shared" si="144"/>
        <v>21609</v>
      </c>
      <c r="K3042" s="40">
        <v>21609</v>
      </c>
    </row>
    <row r="3043" spans="1:11" s="40" customFormat="1" x14ac:dyDescent="0.25">
      <c r="A3043" s="34" t="s">
        <v>947</v>
      </c>
      <c r="B3043" s="34" t="s">
        <v>9010</v>
      </c>
      <c r="C3043" s="34" t="s">
        <v>9011</v>
      </c>
      <c r="D3043" s="34" t="s">
        <v>9012</v>
      </c>
      <c r="E3043" s="35">
        <v>427635</v>
      </c>
      <c r="F3043" s="36">
        <v>427635</v>
      </c>
      <c r="G3043" s="37">
        <f t="shared" si="142"/>
        <v>29934.450000000004</v>
      </c>
      <c r="H3043" s="38">
        <f>G3043*(1-'[1]Rapport Lottstift'!$Q$6)</f>
        <v>21794.999054979155</v>
      </c>
      <c r="I3043" s="39">
        <f t="shared" si="143"/>
        <v>21577.049064429364</v>
      </c>
      <c r="J3043" s="40">
        <f t="shared" si="144"/>
        <v>21577</v>
      </c>
      <c r="K3043" s="40">
        <v>21577</v>
      </c>
    </row>
    <row r="3044" spans="1:11" s="40" customFormat="1" x14ac:dyDescent="0.25">
      <c r="A3044" s="34" t="s">
        <v>947</v>
      </c>
      <c r="B3044" s="34" t="s">
        <v>9013</v>
      </c>
      <c r="C3044" s="34" t="s">
        <v>9014</v>
      </c>
      <c r="D3044" s="34" t="s">
        <v>9015</v>
      </c>
      <c r="E3044" s="35">
        <v>427563</v>
      </c>
      <c r="F3044" s="36">
        <v>427563</v>
      </c>
      <c r="G3044" s="37">
        <f t="shared" si="142"/>
        <v>29929.410000000003</v>
      </c>
      <c r="H3044" s="38">
        <f>G3044*(1-'[1]Rapport Lottstift'!$Q$6)</f>
        <v>21791.329477110274</v>
      </c>
      <c r="I3044" s="39">
        <f t="shared" si="143"/>
        <v>21573.41618233917</v>
      </c>
      <c r="J3044" s="40">
        <f t="shared" si="144"/>
        <v>21573</v>
      </c>
      <c r="K3044" s="40">
        <v>21573</v>
      </c>
    </row>
    <row r="3045" spans="1:11" s="40" customFormat="1" x14ac:dyDescent="0.25">
      <c r="A3045" s="34" t="s">
        <v>947</v>
      </c>
      <c r="B3045" s="34" t="s">
        <v>9016</v>
      </c>
      <c r="C3045" s="34" t="s">
        <v>9017</v>
      </c>
      <c r="D3045" s="34" t="s">
        <v>9018</v>
      </c>
      <c r="E3045" s="35">
        <v>427204</v>
      </c>
      <c r="F3045" s="36">
        <v>427204</v>
      </c>
      <c r="G3045" s="37">
        <f t="shared" si="142"/>
        <v>29904.280000000002</v>
      </c>
      <c r="H3045" s="38">
        <f>G3045*(1-'[1]Rapport Lottstift'!$Q$6)</f>
        <v>21773.032554125162</v>
      </c>
      <c r="I3045" s="39">
        <f t="shared" si="143"/>
        <v>21555.302228583911</v>
      </c>
      <c r="J3045" s="40">
        <f t="shared" si="144"/>
        <v>21555</v>
      </c>
      <c r="K3045" s="40">
        <v>21555</v>
      </c>
    </row>
    <row r="3046" spans="1:11" s="40" customFormat="1" x14ac:dyDescent="0.25">
      <c r="A3046" s="34" t="s">
        <v>947</v>
      </c>
      <c r="B3046" s="34" t="s">
        <v>9019</v>
      </c>
      <c r="C3046" s="34" t="s">
        <v>9020</v>
      </c>
      <c r="D3046" s="34" t="s">
        <v>9021</v>
      </c>
      <c r="E3046" s="35">
        <v>426296</v>
      </c>
      <c r="F3046" s="36">
        <v>426296</v>
      </c>
      <c r="G3046" s="37">
        <f t="shared" si="142"/>
        <v>29840.720000000001</v>
      </c>
      <c r="H3046" s="38">
        <f>G3046*(1-'[1]Rapport Lottstift'!$Q$6)</f>
        <v>21726.75509988984</v>
      </c>
      <c r="I3046" s="39">
        <f t="shared" si="143"/>
        <v>21509.487548890942</v>
      </c>
      <c r="J3046" s="40">
        <f t="shared" si="144"/>
        <v>21509</v>
      </c>
      <c r="K3046" s="40">
        <v>21509</v>
      </c>
    </row>
    <row r="3047" spans="1:11" s="40" customFormat="1" x14ac:dyDescent="0.25">
      <c r="A3047" s="34" t="s">
        <v>947</v>
      </c>
      <c r="B3047" s="34" t="s">
        <v>9022</v>
      </c>
      <c r="C3047" s="34" t="s">
        <v>9023</v>
      </c>
      <c r="D3047" s="34" t="s">
        <v>9024</v>
      </c>
      <c r="E3047" s="35">
        <v>426164</v>
      </c>
      <c r="F3047" s="36">
        <v>426164</v>
      </c>
      <c r="G3047" s="37">
        <f t="shared" si="142"/>
        <v>29831.480000000003</v>
      </c>
      <c r="H3047" s="38">
        <f>G3047*(1-'[1]Rapport Lottstift'!$Q$6)</f>
        <v>21720.027540463565</v>
      </c>
      <c r="I3047" s="39">
        <f t="shared" si="143"/>
        <v>21502.827265058928</v>
      </c>
      <c r="J3047" s="40">
        <f t="shared" si="144"/>
        <v>21502</v>
      </c>
      <c r="K3047" s="40">
        <v>21502</v>
      </c>
    </row>
    <row r="3048" spans="1:11" s="40" customFormat="1" x14ac:dyDescent="0.25">
      <c r="A3048" s="34" t="s">
        <v>947</v>
      </c>
      <c r="B3048" s="34" t="s">
        <v>9025</v>
      </c>
      <c r="C3048" s="34" t="s">
        <v>9026</v>
      </c>
      <c r="D3048" s="34" t="s">
        <v>9027</v>
      </c>
      <c r="E3048" s="35">
        <v>425768</v>
      </c>
      <c r="F3048" s="36">
        <v>425768</v>
      </c>
      <c r="G3048" s="37">
        <f t="shared" si="142"/>
        <v>29803.760000000002</v>
      </c>
      <c r="H3048" s="38">
        <f>G3048*(1-'[1]Rapport Lottstift'!$Q$6)</f>
        <v>21699.844862184724</v>
      </c>
      <c r="I3048" s="39">
        <f t="shared" si="143"/>
        <v>21482.846413562875</v>
      </c>
      <c r="J3048" s="40">
        <f t="shared" si="144"/>
        <v>21482</v>
      </c>
      <c r="K3048" s="40">
        <v>21482</v>
      </c>
    </row>
    <row r="3049" spans="1:11" s="46" customFormat="1" x14ac:dyDescent="0.25">
      <c r="A3049" s="43" t="s">
        <v>947</v>
      </c>
      <c r="B3049" s="43" t="s">
        <v>9028</v>
      </c>
      <c r="C3049" s="43">
        <v>987605278</v>
      </c>
      <c r="D3049" s="43" t="s">
        <v>9029</v>
      </c>
      <c r="E3049" s="44">
        <v>424266</v>
      </c>
      <c r="F3049" s="45">
        <v>424266</v>
      </c>
      <c r="G3049" s="37">
        <f t="shared" si="142"/>
        <v>29698.620000000003</v>
      </c>
      <c r="H3049" s="38">
        <f>G3049*(1-'[1]Rapport Lottstift'!$Q$6)</f>
        <v>21623.293390531144</v>
      </c>
      <c r="I3049" s="39">
        <f t="shared" si="143"/>
        <v>21407.060456625833</v>
      </c>
      <c r="J3049" s="40">
        <f t="shared" si="144"/>
        <v>21407</v>
      </c>
      <c r="K3049" s="46">
        <v>21407</v>
      </c>
    </row>
    <row r="3050" spans="1:11" s="40" customFormat="1" x14ac:dyDescent="0.25">
      <c r="A3050" s="34" t="s">
        <v>947</v>
      </c>
      <c r="B3050" s="34" t="s">
        <v>9030</v>
      </c>
      <c r="C3050" s="34" t="s">
        <v>9031</v>
      </c>
      <c r="D3050" s="34" t="s">
        <v>9032</v>
      </c>
      <c r="E3050" s="35">
        <v>424080</v>
      </c>
      <c r="F3050" s="36">
        <v>424080</v>
      </c>
      <c r="G3050" s="37">
        <f t="shared" si="142"/>
        <v>29685.600000000002</v>
      </c>
      <c r="H3050" s="38">
        <f>G3050*(1-'[1]Rapport Lottstift'!$Q$6)</f>
        <v>21613.813647703202</v>
      </c>
      <c r="I3050" s="39">
        <f t="shared" si="143"/>
        <v>21397.675511226171</v>
      </c>
      <c r="J3050" s="40">
        <f t="shared" si="144"/>
        <v>21397</v>
      </c>
      <c r="K3050" s="40">
        <v>21397</v>
      </c>
    </row>
    <row r="3051" spans="1:11" s="40" customFormat="1" x14ac:dyDescent="0.25">
      <c r="A3051" s="34" t="s">
        <v>947</v>
      </c>
      <c r="B3051" s="34" t="s">
        <v>9033</v>
      </c>
      <c r="C3051" s="34" t="s">
        <v>9034</v>
      </c>
      <c r="D3051" s="34" t="s">
        <v>9035</v>
      </c>
      <c r="E3051" s="35">
        <v>424050</v>
      </c>
      <c r="F3051" s="36">
        <v>424050</v>
      </c>
      <c r="G3051" s="37">
        <f t="shared" si="142"/>
        <v>29683.500000000004</v>
      </c>
      <c r="H3051" s="38">
        <f>G3051*(1-'[1]Rapport Lottstift'!$Q$6)</f>
        <v>21612.284656924505</v>
      </c>
      <c r="I3051" s="39">
        <f t="shared" si="143"/>
        <v>21396.161810355261</v>
      </c>
      <c r="J3051" s="40">
        <f t="shared" si="144"/>
        <v>21396</v>
      </c>
      <c r="K3051" s="40">
        <v>21396</v>
      </c>
    </row>
    <row r="3052" spans="1:11" s="40" customFormat="1" x14ac:dyDescent="0.25">
      <c r="A3052" s="34" t="s">
        <v>947</v>
      </c>
      <c r="B3052" s="34" t="s">
        <v>9036</v>
      </c>
      <c r="C3052" s="34" t="s">
        <v>9037</v>
      </c>
      <c r="D3052" s="34" t="s">
        <v>9038</v>
      </c>
      <c r="E3052" s="35">
        <v>423960</v>
      </c>
      <c r="F3052" s="36">
        <v>423960</v>
      </c>
      <c r="G3052" s="37">
        <f t="shared" si="142"/>
        <v>29677.200000000004</v>
      </c>
      <c r="H3052" s="38">
        <f>G3052*(1-'[1]Rapport Lottstift'!$Q$6)</f>
        <v>21607.697684588406</v>
      </c>
      <c r="I3052" s="39">
        <f t="shared" si="143"/>
        <v>21391.620707742521</v>
      </c>
      <c r="J3052" s="40">
        <f t="shared" si="144"/>
        <v>21391</v>
      </c>
      <c r="K3052" s="40">
        <v>21391</v>
      </c>
    </row>
    <row r="3053" spans="1:11" s="40" customFormat="1" x14ac:dyDescent="0.25">
      <c r="A3053" s="34" t="s">
        <v>947</v>
      </c>
      <c r="B3053" s="34" t="s">
        <v>9039</v>
      </c>
      <c r="C3053" s="34" t="s">
        <v>9040</v>
      </c>
      <c r="D3053" s="34" t="s">
        <v>9041</v>
      </c>
      <c r="E3053" s="35">
        <v>423946</v>
      </c>
      <c r="F3053" s="36">
        <v>423946</v>
      </c>
      <c r="G3053" s="37">
        <f t="shared" si="142"/>
        <v>29676.22</v>
      </c>
      <c r="H3053" s="38">
        <f>G3053*(1-'[1]Rapport Lottstift'!$Q$6)</f>
        <v>21606.984155558341</v>
      </c>
      <c r="I3053" s="39">
        <f t="shared" si="143"/>
        <v>21390.914314002755</v>
      </c>
      <c r="J3053" s="40">
        <f t="shared" si="144"/>
        <v>21390</v>
      </c>
      <c r="K3053" s="40">
        <v>21390</v>
      </c>
    </row>
    <row r="3054" spans="1:11" s="40" customFormat="1" x14ac:dyDescent="0.25">
      <c r="A3054" s="34" t="s">
        <v>947</v>
      </c>
      <c r="B3054" s="34" t="s">
        <v>9042</v>
      </c>
      <c r="C3054" s="34" t="s">
        <v>9043</v>
      </c>
      <c r="D3054" s="34" t="s">
        <v>9044</v>
      </c>
      <c r="E3054" s="35">
        <v>423159</v>
      </c>
      <c r="F3054" s="36">
        <v>423159</v>
      </c>
      <c r="G3054" s="37">
        <f t="shared" si="142"/>
        <v>29621.13</v>
      </c>
      <c r="H3054" s="38">
        <f>G3054*(1-'[1]Rapport Lottstift'!$Q$6)</f>
        <v>21566.873630797112</v>
      </c>
      <c r="I3054" s="39">
        <f t="shared" si="143"/>
        <v>21351.204894489139</v>
      </c>
      <c r="J3054" s="40">
        <f t="shared" si="144"/>
        <v>21351</v>
      </c>
      <c r="K3054" s="40">
        <v>21351</v>
      </c>
    </row>
    <row r="3055" spans="1:11" s="40" customFormat="1" x14ac:dyDescent="0.25">
      <c r="A3055" s="34" t="s">
        <v>947</v>
      </c>
      <c r="B3055" s="34" t="s">
        <v>9045</v>
      </c>
      <c r="C3055" s="34" t="s">
        <v>9046</v>
      </c>
      <c r="D3055" s="34" t="s">
        <v>9047</v>
      </c>
      <c r="E3055" s="35">
        <v>423157</v>
      </c>
      <c r="F3055" s="36">
        <v>423157</v>
      </c>
      <c r="G3055" s="37">
        <f t="shared" si="142"/>
        <v>29620.99</v>
      </c>
      <c r="H3055" s="38">
        <f>G3055*(1-'[1]Rapport Lottstift'!$Q$6)</f>
        <v>21566.771698078534</v>
      </c>
      <c r="I3055" s="39">
        <f t="shared" si="143"/>
        <v>21351.103981097749</v>
      </c>
      <c r="J3055" s="40">
        <f t="shared" si="144"/>
        <v>21351</v>
      </c>
      <c r="K3055" s="40">
        <v>21351</v>
      </c>
    </row>
    <row r="3056" spans="1:11" s="40" customFormat="1" x14ac:dyDescent="0.25">
      <c r="A3056" s="34" t="s">
        <v>947</v>
      </c>
      <c r="B3056" s="34" t="s">
        <v>9048</v>
      </c>
      <c r="C3056" s="34" t="s">
        <v>9049</v>
      </c>
      <c r="D3056" s="34" t="s">
        <v>9050</v>
      </c>
      <c r="E3056" s="35">
        <v>423107</v>
      </c>
      <c r="F3056" s="36">
        <v>423107</v>
      </c>
      <c r="G3056" s="37">
        <f t="shared" si="142"/>
        <v>29617.49</v>
      </c>
      <c r="H3056" s="38">
        <f>G3056*(1-'[1]Rapport Lottstift'!$Q$6)</f>
        <v>21564.223380114032</v>
      </c>
      <c r="I3056" s="39">
        <f t="shared" si="143"/>
        <v>21348.581146312892</v>
      </c>
      <c r="J3056" s="40">
        <f t="shared" si="144"/>
        <v>21348</v>
      </c>
      <c r="K3056" s="40">
        <v>21348</v>
      </c>
    </row>
    <row r="3057" spans="1:11" s="40" customFormat="1" x14ac:dyDescent="0.25">
      <c r="A3057" s="34" t="s">
        <v>947</v>
      </c>
      <c r="B3057" s="34" t="s">
        <v>9051</v>
      </c>
      <c r="C3057" s="34" t="s">
        <v>9052</v>
      </c>
      <c r="D3057" s="34" t="s">
        <v>9053</v>
      </c>
      <c r="E3057" s="35">
        <v>423093</v>
      </c>
      <c r="F3057" s="36">
        <v>423093</v>
      </c>
      <c r="G3057" s="37">
        <f t="shared" si="142"/>
        <v>29616.510000000002</v>
      </c>
      <c r="H3057" s="38">
        <f>G3057*(1-'[1]Rapport Lottstift'!$Q$6)</f>
        <v>21563.509851083974</v>
      </c>
      <c r="I3057" s="39">
        <f t="shared" si="143"/>
        <v>21347.874752573134</v>
      </c>
      <c r="J3057" s="40">
        <f t="shared" si="144"/>
        <v>21347</v>
      </c>
      <c r="K3057" s="40">
        <v>21347</v>
      </c>
    </row>
    <row r="3058" spans="1:11" s="40" customFormat="1" x14ac:dyDescent="0.25">
      <c r="A3058" s="34" t="s">
        <v>947</v>
      </c>
      <c r="B3058" s="34" t="s">
        <v>9054</v>
      </c>
      <c r="C3058" s="34" t="s">
        <v>9055</v>
      </c>
      <c r="D3058" s="34" t="s">
        <v>9056</v>
      </c>
      <c r="E3058" s="35">
        <v>422500</v>
      </c>
      <c r="F3058" s="36">
        <v>422500</v>
      </c>
      <c r="G3058" s="37">
        <f t="shared" si="142"/>
        <v>29575.000000000004</v>
      </c>
      <c r="H3058" s="38">
        <f>G3058*(1-'[1]Rapport Lottstift'!$Q$6)</f>
        <v>21533.286800025006</v>
      </c>
      <c r="I3058" s="39">
        <f t="shared" si="143"/>
        <v>21317.953932024757</v>
      </c>
      <c r="J3058" s="40">
        <f t="shared" si="144"/>
        <v>21317</v>
      </c>
      <c r="K3058" s="40">
        <v>21317</v>
      </c>
    </row>
    <row r="3059" spans="1:11" s="40" customFormat="1" x14ac:dyDescent="0.25">
      <c r="A3059" s="34" t="s">
        <v>947</v>
      </c>
      <c r="B3059" s="34" t="s">
        <v>9057</v>
      </c>
      <c r="C3059" s="34" t="s">
        <v>9058</v>
      </c>
      <c r="D3059" s="34" t="s">
        <v>9059</v>
      </c>
      <c r="E3059" s="35">
        <v>422048</v>
      </c>
      <c r="F3059" s="36">
        <v>422048</v>
      </c>
      <c r="G3059" s="37">
        <f t="shared" si="142"/>
        <v>29543.360000000004</v>
      </c>
      <c r="H3059" s="38">
        <f>G3059*(1-'[1]Rapport Lottstift'!$Q$6)</f>
        <v>21510.250005625923</v>
      </c>
      <c r="I3059" s="39">
        <f t="shared" si="143"/>
        <v>21295.147505569665</v>
      </c>
      <c r="J3059" s="40">
        <f t="shared" si="144"/>
        <v>21295</v>
      </c>
      <c r="K3059" s="40">
        <v>21295</v>
      </c>
    </row>
    <row r="3060" spans="1:11" s="40" customFormat="1" x14ac:dyDescent="0.25">
      <c r="A3060" s="34" t="s">
        <v>947</v>
      </c>
      <c r="B3060" s="34" t="s">
        <v>9060</v>
      </c>
      <c r="C3060" s="34" t="s">
        <v>9061</v>
      </c>
      <c r="D3060" s="34" t="s">
        <v>9062</v>
      </c>
      <c r="E3060" s="35">
        <v>421516</v>
      </c>
      <c r="F3060" s="36">
        <v>421516</v>
      </c>
      <c r="G3060" s="37">
        <f t="shared" si="142"/>
        <v>29506.120000000003</v>
      </c>
      <c r="H3060" s="38">
        <f>G3060*(1-'[1]Rapport Lottstift'!$Q$6)</f>
        <v>21483.135902483642</v>
      </c>
      <c r="I3060" s="39">
        <f t="shared" si="143"/>
        <v>21268.304543458806</v>
      </c>
      <c r="J3060" s="40">
        <f t="shared" si="144"/>
        <v>21268</v>
      </c>
      <c r="K3060" s="40">
        <v>21268</v>
      </c>
    </row>
    <row r="3061" spans="1:11" s="40" customFormat="1" x14ac:dyDescent="0.25">
      <c r="A3061" s="34" t="s">
        <v>947</v>
      </c>
      <c r="B3061" s="34" t="s">
        <v>9063</v>
      </c>
      <c r="C3061" s="34" t="s">
        <v>9064</v>
      </c>
      <c r="D3061" s="34" t="s">
        <v>9065</v>
      </c>
      <c r="E3061" s="35">
        <v>421288</v>
      </c>
      <c r="F3061" s="36">
        <v>421288</v>
      </c>
      <c r="G3061" s="37">
        <f t="shared" si="142"/>
        <v>29490.160000000003</v>
      </c>
      <c r="H3061" s="38">
        <f>G3061*(1-'[1]Rapport Lottstift'!$Q$6)</f>
        <v>21471.515572565524</v>
      </c>
      <c r="I3061" s="39">
        <f t="shared" si="143"/>
        <v>21256.800416839869</v>
      </c>
      <c r="J3061" s="40">
        <f t="shared" si="144"/>
        <v>21256</v>
      </c>
      <c r="K3061" s="40">
        <v>21256</v>
      </c>
    </row>
    <row r="3062" spans="1:11" s="40" customFormat="1" x14ac:dyDescent="0.25">
      <c r="A3062" s="34" t="s">
        <v>947</v>
      </c>
      <c r="B3062" s="34" t="s">
        <v>9066</v>
      </c>
      <c r="C3062" s="34" t="s">
        <v>9067</v>
      </c>
      <c r="D3062" s="34" t="s">
        <v>9068</v>
      </c>
      <c r="E3062" s="35">
        <v>358099</v>
      </c>
      <c r="F3062" s="36">
        <v>358099</v>
      </c>
      <c r="G3062" s="37">
        <f t="shared" si="142"/>
        <v>25066.930000000004</v>
      </c>
      <c r="H3062" s="38">
        <f>G3062*(1-'[1]Rapport Lottstift'!$Q$6)</f>
        <v>18251.002295389713</v>
      </c>
      <c r="I3062" s="39">
        <f t="shared" si="143"/>
        <v>18068.492272435815</v>
      </c>
      <c r="J3062" s="40">
        <f t="shared" si="144"/>
        <v>18068</v>
      </c>
      <c r="K3062" s="40">
        <v>18068</v>
      </c>
    </row>
    <row r="3063" spans="1:11" s="40" customFormat="1" x14ac:dyDescent="0.25">
      <c r="A3063" s="34" t="s">
        <v>947</v>
      </c>
      <c r="B3063" s="34" t="s">
        <v>9069</v>
      </c>
      <c r="C3063" s="34" t="s">
        <v>9070</v>
      </c>
      <c r="D3063" s="34" t="s">
        <v>9071</v>
      </c>
      <c r="E3063" s="35">
        <v>420498</v>
      </c>
      <c r="F3063" s="36">
        <v>420498</v>
      </c>
      <c r="G3063" s="37">
        <f t="shared" si="142"/>
        <v>29434.860000000004</v>
      </c>
      <c r="H3063" s="38">
        <f>G3063*(1-'[1]Rapport Lottstift'!$Q$6)</f>
        <v>21431.252148726424</v>
      </c>
      <c r="I3063" s="39">
        <f t="shared" si="143"/>
        <v>21216.93962723916</v>
      </c>
      <c r="J3063" s="40">
        <f t="shared" si="144"/>
        <v>21216</v>
      </c>
      <c r="K3063" s="40">
        <v>21216</v>
      </c>
    </row>
    <row r="3064" spans="1:11" s="40" customFormat="1" x14ac:dyDescent="0.25">
      <c r="A3064" s="34" t="s">
        <v>947</v>
      </c>
      <c r="B3064" s="34" t="s">
        <v>9072</v>
      </c>
      <c r="C3064" s="34" t="s">
        <v>9073</v>
      </c>
      <c r="D3064" s="34" t="s">
        <v>9074</v>
      </c>
      <c r="E3064" s="35">
        <v>420297</v>
      </c>
      <c r="F3064" s="36">
        <v>420297</v>
      </c>
      <c r="G3064" s="37">
        <f t="shared" si="142"/>
        <v>29420.790000000005</v>
      </c>
      <c r="H3064" s="38">
        <f>G3064*(1-'[1]Rapport Lottstift'!$Q$6)</f>
        <v>21421.007910509135</v>
      </c>
      <c r="I3064" s="39">
        <f t="shared" si="143"/>
        <v>21206.797831404045</v>
      </c>
      <c r="J3064" s="40">
        <f t="shared" si="144"/>
        <v>21206</v>
      </c>
      <c r="K3064" s="40">
        <v>21206</v>
      </c>
    </row>
    <row r="3065" spans="1:11" s="40" customFormat="1" x14ac:dyDescent="0.25">
      <c r="A3065" s="34" t="s">
        <v>947</v>
      </c>
      <c r="B3065" s="34" t="s">
        <v>9075</v>
      </c>
      <c r="C3065" s="34" t="s">
        <v>9076</v>
      </c>
      <c r="D3065" s="34" t="s">
        <v>9077</v>
      </c>
      <c r="E3065" s="35">
        <v>420129</v>
      </c>
      <c r="F3065" s="36">
        <v>420129</v>
      </c>
      <c r="G3065" s="37">
        <f t="shared" si="142"/>
        <v>29409.030000000002</v>
      </c>
      <c r="H3065" s="38">
        <f>G3065*(1-'[1]Rapport Lottstift'!$Q$6)</f>
        <v>21412.445562148412</v>
      </c>
      <c r="I3065" s="39">
        <f t="shared" si="143"/>
        <v>21198.321106526928</v>
      </c>
      <c r="J3065" s="40">
        <f t="shared" si="144"/>
        <v>21198</v>
      </c>
      <c r="K3065" s="40">
        <v>21198</v>
      </c>
    </row>
    <row r="3066" spans="1:11" s="40" customFormat="1" x14ac:dyDescent="0.25">
      <c r="A3066" s="34" t="s">
        <v>947</v>
      </c>
      <c r="B3066" s="34" t="s">
        <v>9078</v>
      </c>
      <c r="C3066" s="34" t="s">
        <v>9079</v>
      </c>
      <c r="D3066" s="34" t="s">
        <v>9080</v>
      </c>
      <c r="E3066" s="35">
        <v>419346</v>
      </c>
      <c r="F3066" s="36">
        <v>419346</v>
      </c>
      <c r="G3066" s="37">
        <f t="shared" si="142"/>
        <v>29354.22</v>
      </c>
      <c r="H3066" s="38">
        <f>G3066*(1-'[1]Rapport Lottstift'!$Q$6)</f>
        <v>21372.538902824341</v>
      </c>
      <c r="I3066" s="39">
        <f t="shared" si="143"/>
        <v>21158.813513796096</v>
      </c>
      <c r="J3066" s="40">
        <f t="shared" si="144"/>
        <v>21158</v>
      </c>
      <c r="K3066" s="40">
        <v>21158</v>
      </c>
    </row>
    <row r="3067" spans="1:11" s="40" customFormat="1" x14ac:dyDescent="0.25">
      <c r="A3067" s="34" t="s">
        <v>947</v>
      </c>
      <c r="B3067" s="34" t="s">
        <v>9081</v>
      </c>
      <c r="C3067" s="34" t="s">
        <v>9082</v>
      </c>
      <c r="D3067" s="34" t="s">
        <v>9083</v>
      </c>
      <c r="E3067" s="35">
        <v>419038</v>
      </c>
      <c r="F3067" s="36">
        <v>419038</v>
      </c>
      <c r="G3067" s="37">
        <f t="shared" si="142"/>
        <v>29332.660000000003</v>
      </c>
      <c r="H3067" s="38">
        <f>G3067*(1-'[1]Rapport Lottstift'!$Q$6)</f>
        <v>21356.841264163024</v>
      </c>
      <c r="I3067" s="39">
        <f t="shared" si="143"/>
        <v>21143.272851521393</v>
      </c>
      <c r="J3067" s="40">
        <f t="shared" si="144"/>
        <v>21143</v>
      </c>
      <c r="K3067" s="40">
        <v>21143</v>
      </c>
    </row>
    <row r="3068" spans="1:11" s="40" customFormat="1" x14ac:dyDescent="0.25">
      <c r="A3068" s="34" t="s">
        <v>947</v>
      </c>
      <c r="B3068" s="34" t="s">
        <v>9084</v>
      </c>
      <c r="C3068" s="34" t="s">
        <v>9085</v>
      </c>
      <c r="D3068" s="34" t="s">
        <v>9086</v>
      </c>
      <c r="E3068" s="35">
        <v>418561</v>
      </c>
      <c r="F3068" s="36">
        <v>418561</v>
      </c>
      <c r="G3068" s="37">
        <f t="shared" si="142"/>
        <v>29299.270000000004</v>
      </c>
      <c r="H3068" s="38">
        <f>G3068*(1-'[1]Rapport Lottstift'!$Q$6)</f>
        <v>21332.530310781694</v>
      </c>
      <c r="I3068" s="39">
        <f t="shared" si="143"/>
        <v>21119.205007673878</v>
      </c>
      <c r="J3068" s="40">
        <f t="shared" si="144"/>
        <v>21119</v>
      </c>
      <c r="K3068" s="40">
        <v>21119</v>
      </c>
    </row>
    <row r="3069" spans="1:11" s="40" customFormat="1" x14ac:dyDescent="0.25">
      <c r="A3069" s="34" t="s">
        <v>947</v>
      </c>
      <c r="B3069" s="34" t="s">
        <v>9087</v>
      </c>
      <c r="C3069" s="34" t="s">
        <v>9088</v>
      </c>
      <c r="D3069" s="34" t="s">
        <v>9089</v>
      </c>
      <c r="E3069" s="35">
        <v>418519</v>
      </c>
      <c r="F3069" s="36">
        <v>418519</v>
      </c>
      <c r="G3069" s="37">
        <f t="shared" si="142"/>
        <v>29296.33</v>
      </c>
      <c r="H3069" s="38">
        <f>G3069*(1-'[1]Rapport Lottstift'!$Q$6)</f>
        <v>21330.389723691511</v>
      </c>
      <c r="I3069" s="39">
        <f t="shared" si="143"/>
        <v>21117.085826454597</v>
      </c>
      <c r="J3069" s="40">
        <f t="shared" si="144"/>
        <v>21117</v>
      </c>
      <c r="K3069" s="40">
        <v>21117</v>
      </c>
    </row>
    <row r="3070" spans="1:11" s="40" customFormat="1" x14ac:dyDescent="0.25">
      <c r="A3070" s="34" t="s">
        <v>947</v>
      </c>
      <c r="B3070" s="34" t="s">
        <v>9090</v>
      </c>
      <c r="C3070" s="34" t="s">
        <v>9091</v>
      </c>
      <c r="D3070" s="34" t="s">
        <v>9092</v>
      </c>
      <c r="E3070" s="35">
        <v>416184</v>
      </c>
      <c r="F3070" s="36">
        <v>416184</v>
      </c>
      <c r="G3070" s="37">
        <f t="shared" si="142"/>
        <v>29132.880000000001</v>
      </c>
      <c r="H3070" s="38">
        <f>G3070*(1-'[1]Rapport Lottstift'!$Q$6)</f>
        <v>21211.383274749362</v>
      </c>
      <c r="I3070" s="39">
        <f t="shared" si="143"/>
        <v>20999.269442001867</v>
      </c>
      <c r="J3070" s="40">
        <f t="shared" si="144"/>
        <v>20999</v>
      </c>
      <c r="K3070" s="40">
        <v>20999</v>
      </c>
    </row>
    <row r="3071" spans="1:11" s="40" customFormat="1" x14ac:dyDescent="0.25">
      <c r="A3071" s="34" t="s">
        <v>947</v>
      </c>
      <c r="B3071" s="34" t="s">
        <v>9093</v>
      </c>
      <c r="C3071" s="34" t="s">
        <v>9094</v>
      </c>
      <c r="D3071" s="34" t="s">
        <v>9095</v>
      </c>
      <c r="E3071" s="35">
        <v>416144</v>
      </c>
      <c r="F3071" s="36">
        <v>416144</v>
      </c>
      <c r="G3071" s="37">
        <f t="shared" si="142"/>
        <v>29130.080000000002</v>
      </c>
      <c r="H3071" s="38">
        <f>G3071*(1-'[1]Rapport Lottstift'!$Q$6)</f>
        <v>21209.344620377764</v>
      </c>
      <c r="I3071" s="39">
        <f t="shared" si="143"/>
        <v>20997.251174173987</v>
      </c>
      <c r="J3071" s="40">
        <f t="shared" si="144"/>
        <v>20997</v>
      </c>
      <c r="K3071" s="40">
        <v>20997</v>
      </c>
    </row>
    <row r="3072" spans="1:11" s="40" customFormat="1" x14ac:dyDescent="0.25">
      <c r="A3072" s="34" t="s">
        <v>947</v>
      </c>
      <c r="B3072" s="34" t="s">
        <v>9096</v>
      </c>
      <c r="C3072" s="34" t="s">
        <v>9097</v>
      </c>
      <c r="D3072" s="34" t="s">
        <v>9098</v>
      </c>
      <c r="E3072" s="35">
        <v>415786</v>
      </c>
      <c r="F3072" s="36">
        <v>415786</v>
      </c>
      <c r="G3072" s="37">
        <f t="shared" si="142"/>
        <v>29105.020000000004</v>
      </c>
      <c r="H3072" s="38">
        <f>G3072*(1-'[1]Rapport Lottstift'!$Q$6)</f>
        <v>21191.098663751945</v>
      </c>
      <c r="I3072" s="39">
        <f t="shared" si="143"/>
        <v>20979.187677114427</v>
      </c>
      <c r="J3072" s="40">
        <f t="shared" si="144"/>
        <v>20979</v>
      </c>
      <c r="K3072" s="40">
        <v>20979</v>
      </c>
    </row>
    <row r="3073" spans="1:11" s="40" customFormat="1" x14ac:dyDescent="0.25">
      <c r="A3073" s="34" t="s">
        <v>947</v>
      </c>
      <c r="B3073" s="34" t="s">
        <v>9099</v>
      </c>
      <c r="C3073" s="34" t="s">
        <v>9100</v>
      </c>
      <c r="D3073" s="34" t="s">
        <v>9101</v>
      </c>
      <c r="E3073" s="35">
        <v>415411</v>
      </c>
      <c r="F3073" s="36">
        <v>415411</v>
      </c>
      <c r="G3073" s="37">
        <f t="shared" si="142"/>
        <v>29078.770000000004</v>
      </c>
      <c r="H3073" s="38">
        <f>G3073*(1-'[1]Rapport Lottstift'!$Q$6)</f>
        <v>21171.986279018194</v>
      </c>
      <c r="I3073" s="39">
        <f t="shared" si="143"/>
        <v>20960.266416228013</v>
      </c>
      <c r="J3073" s="40">
        <f t="shared" si="144"/>
        <v>20960</v>
      </c>
      <c r="K3073" s="40">
        <v>20960</v>
      </c>
    </row>
    <row r="3074" spans="1:11" s="40" customFormat="1" x14ac:dyDescent="0.25">
      <c r="A3074" s="34" t="s">
        <v>947</v>
      </c>
      <c r="B3074" s="34" t="s">
        <v>9102</v>
      </c>
      <c r="C3074" s="34" t="s">
        <v>9103</v>
      </c>
      <c r="D3074" s="34" t="s">
        <v>9104</v>
      </c>
      <c r="E3074" s="35">
        <v>415348</v>
      </c>
      <c r="F3074" s="36">
        <v>415348</v>
      </c>
      <c r="G3074" s="37">
        <f t="shared" si="142"/>
        <v>29074.360000000004</v>
      </c>
      <c r="H3074" s="38">
        <f>G3074*(1-'[1]Rapport Lottstift'!$Q$6)</f>
        <v>21168.775398382924</v>
      </c>
      <c r="I3074" s="39">
        <f t="shared" si="143"/>
        <v>20957.087644399096</v>
      </c>
      <c r="J3074" s="40">
        <f t="shared" si="144"/>
        <v>20957</v>
      </c>
      <c r="K3074" s="40">
        <v>20957</v>
      </c>
    </row>
    <row r="3075" spans="1:11" s="40" customFormat="1" x14ac:dyDescent="0.25">
      <c r="A3075" s="34" t="s">
        <v>947</v>
      </c>
      <c r="B3075" s="34" t="s">
        <v>9105</v>
      </c>
      <c r="C3075" s="34" t="s">
        <v>9106</v>
      </c>
      <c r="D3075" s="34" t="s">
        <v>9107</v>
      </c>
      <c r="E3075" s="35">
        <v>414853</v>
      </c>
      <c r="F3075" s="36">
        <v>414853</v>
      </c>
      <c r="G3075" s="37">
        <f t="shared" si="142"/>
        <v>29039.710000000003</v>
      </c>
      <c r="H3075" s="38">
        <f>G3075*(1-'[1]Rapport Lottstift'!$Q$6)</f>
        <v>21143.547050534373</v>
      </c>
      <c r="I3075" s="39">
        <f t="shared" si="143"/>
        <v>20932.111580029028</v>
      </c>
      <c r="J3075" s="40">
        <f t="shared" si="144"/>
        <v>20932</v>
      </c>
      <c r="K3075" s="40">
        <v>20932</v>
      </c>
    </row>
    <row r="3076" spans="1:11" s="40" customFormat="1" x14ac:dyDescent="0.25">
      <c r="A3076" s="34" t="s">
        <v>947</v>
      </c>
      <c r="B3076" s="34" t="s">
        <v>9108</v>
      </c>
      <c r="C3076" s="34" t="s">
        <v>9109</v>
      </c>
      <c r="D3076" s="34" t="s">
        <v>9110</v>
      </c>
      <c r="E3076" s="35">
        <v>0</v>
      </c>
      <c r="F3076" s="36">
        <v>0</v>
      </c>
      <c r="G3076" s="37">
        <f t="shared" si="142"/>
        <v>0</v>
      </c>
      <c r="H3076" s="38">
        <f>G3076*(1-'[1]Rapport Lottstift'!$Q$6)</f>
        <v>0</v>
      </c>
      <c r="I3076" s="39">
        <f t="shared" si="143"/>
        <v>0</v>
      </c>
      <c r="J3076" s="40">
        <f t="shared" si="144"/>
        <v>0</v>
      </c>
      <c r="K3076" s="40">
        <v>0</v>
      </c>
    </row>
    <row r="3077" spans="1:11" s="40" customFormat="1" x14ac:dyDescent="0.25">
      <c r="A3077" s="34" t="s">
        <v>947</v>
      </c>
      <c r="B3077" s="34" t="s">
        <v>9111</v>
      </c>
      <c r="C3077" s="34" t="s">
        <v>9112</v>
      </c>
      <c r="D3077" s="34" t="s">
        <v>9113</v>
      </c>
      <c r="E3077" s="35">
        <v>414476</v>
      </c>
      <c r="F3077" s="36">
        <v>414476</v>
      </c>
      <c r="G3077" s="37">
        <f t="shared" si="142"/>
        <v>29013.320000000003</v>
      </c>
      <c r="H3077" s="38">
        <f>G3077*(1-'[1]Rapport Lottstift'!$Q$6)</f>
        <v>21124.332733082043</v>
      </c>
      <c r="I3077" s="39">
        <f t="shared" si="143"/>
        <v>20913.089405751223</v>
      </c>
      <c r="J3077" s="40">
        <f t="shared" si="144"/>
        <v>20913</v>
      </c>
      <c r="K3077" s="40">
        <v>20913</v>
      </c>
    </row>
    <row r="3078" spans="1:11" s="40" customFormat="1" x14ac:dyDescent="0.25">
      <c r="A3078" s="34" t="s">
        <v>947</v>
      </c>
      <c r="B3078" s="34" t="s">
        <v>9114</v>
      </c>
      <c r="C3078" s="34" t="s">
        <v>9115</v>
      </c>
      <c r="D3078" s="34" t="s">
        <v>9116</v>
      </c>
      <c r="E3078" s="35">
        <v>414000</v>
      </c>
      <c r="F3078" s="36">
        <v>414000</v>
      </c>
      <c r="G3078" s="37">
        <f t="shared" ref="G3078:G3141" si="145">F3078*0.07</f>
        <v>28980.000000000004</v>
      </c>
      <c r="H3078" s="38">
        <f>G3078*(1-'[1]Rapport Lottstift'!$Q$6)</f>
        <v>21100.072746060003</v>
      </c>
      <c r="I3078" s="39">
        <f t="shared" ref="I3078:I3141" si="146">H3078*0.99</f>
        <v>20889.072018599403</v>
      </c>
      <c r="J3078" s="40">
        <f t="shared" ref="J3078:J3141" si="147">INT(I3078)</f>
        <v>20889</v>
      </c>
      <c r="K3078" s="40">
        <v>20889</v>
      </c>
    </row>
    <row r="3079" spans="1:11" s="40" customFormat="1" x14ac:dyDescent="0.25">
      <c r="A3079" s="34" t="s">
        <v>947</v>
      </c>
      <c r="B3079" s="34" t="s">
        <v>9117</v>
      </c>
      <c r="C3079" s="34" t="s">
        <v>9118</v>
      </c>
      <c r="D3079" s="34" t="s">
        <v>9119</v>
      </c>
      <c r="E3079" s="35">
        <v>413376</v>
      </c>
      <c r="F3079" s="36">
        <v>413376</v>
      </c>
      <c r="G3079" s="37">
        <f t="shared" si="145"/>
        <v>28936.320000000003</v>
      </c>
      <c r="H3079" s="38">
        <f>G3079*(1-'[1]Rapport Lottstift'!$Q$6)</f>
        <v>21068.269737863044</v>
      </c>
      <c r="I3079" s="39">
        <f t="shared" si="146"/>
        <v>20857.587040484414</v>
      </c>
      <c r="J3079" s="40">
        <f t="shared" si="147"/>
        <v>20857</v>
      </c>
      <c r="K3079" s="40">
        <v>20857</v>
      </c>
    </row>
    <row r="3080" spans="1:11" s="40" customFormat="1" x14ac:dyDescent="0.25">
      <c r="A3080" s="34" t="s">
        <v>947</v>
      </c>
      <c r="B3080" s="34" t="s">
        <v>9120</v>
      </c>
      <c r="C3080" s="34" t="s">
        <v>9121</v>
      </c>
      <c r="D3080" s="34" t="s">
        <v>9122</v>
      </c>
      <c r="E3080" s="35">
        <v>413044</v>
      </c>
      <c r="F3080" s="36">
        <v>413044</v>
      </c>
      <c r="G3080" s="37">
        <f t="shared" si="145"/>
        <v>28913.08</v>
      </c>
      <c r="H3080" s="38">
        <f>G3080*(1-'[1]Rapport Lottstift'!$Q$6)</f>
        <v>21051.348906578762</v>
      </c>
      <c r="I3080" s="39">
        <f t="shared" si="146"/>
        <v>20840.835417512975</v>
      </c>
      <c r="J3080" s="40">
        <f t="shared" si="147"/>
        <v>20840</v>
      </c>
      <c r="K3080" s="40">
        <v>20840</v>
      </c>
    </row>
    <row r="3081" spans="1:11" s="40" customFormat="1" x14ac:dyDescent="0.25">
      <c r="A3081" s="34" t="s">
        <v>947</v>
      </c>
      <c r="B3081" s="34" t="s">
        <v>9123</v>
      </c>
      <c r="C3081" s="34" t="s">
        <v>9124</v>
      </c>
      <c r="D3081" s="34" t="s">
        <v>9125</v>
      </c>
      <c r="E3081" s="35">
        <v>412852</v>
      </c>
      <c r="F3081" s="36">
        <v>412852</v>
      </c>
      <c r="G3081" s="37">
        <f t="shared" si="145"/>
        <v>28899.640000000003</v>
      </c>
      <c r="H3081" s="38">
        <f>G3081*(1-'[1]Rapport Lottstift'!$Q$6)</f>
        <v>21041.563365595084</v>
      </c>
      <c r="I3081" s="39">
        <f t="shared" si="146"/>
        <v>20831.147731939134</v>
      </c>
      <c r="J3081" s="40">
        <f t="shared" si="147"/>
        <v>20831</v>
      </c>
      <c r="K3081" s="40">
        <v>20831</v>
      </c>
    </row>
    <row r="3082" spans="1:11" s="40" customFormat="1" x14ac:dyDescent="0.25">
      <c r="A3082" s="34" t="s">
        <v>947</v>
      </c>
      <c r="B3082" s="34" t="s">
        <v>9126</v>
      </c>
      <c r="C3082" s="34" t="s">
        <v>9127</v>
      </c>
      <c r="D3082" s="34" t="s">
        <v>9128</v>
      </c>
      <c r="E3082" s="35">
        <v>412583</v>
      </c>
      <c r="F3082" s="36">
        <v>412583</v>
      </c>
      <c r="G3082" s="37">
        <f t="shared" si="145"/>
        <v>28880.81</v>
      </c>
      <c r="H3082" s="38">
        <f>G3082*(1-'[1]Rapport Lottstift'!$Q$6)</f>
        <v>21027.853414946072</v>
      </c>
      <c r="I3082" s="39">
        <f t="shared" si="146"/>
        <v>20817.574880796612</v>
      </c>
      <c r="J3082" s="40">
        <f t="shared" si="147"/>
        <v>20817</v>
      </c>
      <c r="K3082" s="40">
        <v>20817</v>
      </c>
    </row>
    <row r="3083" spans="1:11" s="40" customFormat="1" x14ac:dyDescent="0.25">
      <c r="A3083" s="34" t="s">
        <v>947</v>
      </c>
      <c r="B3083" s="34" t="s">
        <v>9129</v>
      </c>
      <c r="C3083" s="34" t="s">
        <v>9130</v>
      </c>
      <c r="D3083" s="34" t="s">
        <v>9131</v>
      </c>
      <c r="E3083" s="35">
        <v>412002</v>
      </c>
      <c r="F3083" s="36">
        <v>412002</v>
      </c>
      <c r="G3083" s="37">
        <f t="shared" si="145"/>
        <v>28840.140000000003</v>
      </c>
      <c r="H3083" s="38">
        <f>G3083*(1-'[1]Rapport Lottstift'!$Q$6)</f>
        <v>20998.241960198582</v>
      </c>
      <c r="I3083" s="39">
        <f t="shared" si="146"/>
        <v>20788.259540596595</v>
      </c>
      <c r="J3083" s="40">
        <f t="shared" si="147"/>
        <v>20788</v>
      </c>
      <c r="K3083" s="40">
        <v>20788</v>
      </c>
    </row>
    <row r="3084" spans="1:11" s="40" customFormat="1" x14ac:dyDescent="0.25">
      <c r="A3084" s="34" t="s">
        <v>947</v>
      </c>
      <c r="B3084" s="34" t="s">
        <v>9132</v>
      </c>
      <c r="C3084" s="34" t="s">
        <v>9133</v>
      </c>
      <c r="D3084" s="34" t="s">
        <v>9134</v>
      </c>
      <c r="E3084" s="35">
        <v>411265</v>
      </c>
      <c r="F3084" s="36">
        <v>411265</v>
      </c>
      <c r="G3084" s="37">
        <f t="shared" si="145"/>
        <v>28788.550000000003</v>
      </c>
      <c r="H3084" s="38">
        <f>G3084*(1-'[1]Rapport Lottstift'!$Q$6)</f>
        <v>20960.679753401851</v>
      </c>
      <c r="I3084" s="39">
        <f t="shared" si="146"/>
        <v>20751.072955867832</v>
      </c>
      <c r="J3084" s="40">
        <f t="shared" si="147"/>
        <v>20751</v>
      </c>
      <c r="K3084" s="40">
        <v>20751</v>
      </c>
    </row>
    <row r="3085" spans="1:11" s="40" customFormat="1" x14ac:dyDescent="0.25">
      <c r="A3085" s="34" t="s">
        <v>947</v>
      </c>
      <c r="B3085" s="34" t="s">
        <v>9135</v>
      </c>
      <c r="C3085" s="34" t="s">
        <v>9136</v>
      </c>
      <c r="D3085" s="34" t="s">
        <v>9137</v>
      </c>
      <c r="E3085" s="35">
        <v>411254</v>
      </c>
      <c r="F3085" s="36">
        <v>411254</v>
      </c>
      <c r="G3085" s="37">
        <f t="shared" si="145"/>
        <v>28787.780000000002</v>
      </c>
      <c r="H3085" s="38">
        <f>G3085*(1-'[1]Rapport Lottstift'!$Q$6)</f>
        <v>20960.119123449662</v>
      </c>
      <c r="I3085" s="39">
        <f t="shared" si="146"/>
        <v>20750.517932215163</v>
      </c>
      <c r="J3085" s="40">
        <f t="shared" si="147"/>
        <v>20750</v>
      </c>
      <c r="K3085" s="40">
        <v>20750</v>
      </c>
    </row>
    <row r="3086" spans="1:11" s="40" customFormat="1" x14ac:dyDescent="0.25">
      <c r="A3086" s="34" t="s">
        <v>947</v>
      </c>
      <c r="B3086" s="34" t="s">
        <v>9138</v>
      </c>
      <c r="C3086" s="34" t="s">
        <v>9139</v>
      </c>
      <c r="D3086" s="34" t="s">
        <v>9140</v>
      </c>
      <c r="E3086" s="35">
        <v>411030</v>
      </c>
      <c r="F3086" s="36">
        <v>411030</v>
      </c>
      <c r="G3086" s="37">
        <f t="shared" si="145"/>
        <v>28772.100000000002</v>
      </c>
      <c r="H3086" s="38">
        <f>G3086*(1-'[1]Rapport Lottstift'!$Q$6)</f>
        <v>20948.702658968701</v>
      </c>
      <c r="I3086" s="39">
        <f t="shared" si="146"/>
        <v>20739.215632379015</v>
      </c>
      <c r="J3086" s="40">
        <f t="shared" si="147"/>
        <v>20739</v>
      </c>
      <c r="K3086" s="40">
        <v>20739</v>
      </c>
    </row>
    <row r="3087" spans="1:11" s="40" customFormat="1" x14ac:dyDescent="0.25">
      <c r="A3087" s="34" t="s">
        <v>947</v>
      </c>
      <c r="B3087" s="34" t="s">
        <v>9141</v>
      </c>
      <c r="C3087" s="34" t="s">
        <v>9142</v>
      </c>
      <c r="D3087" s="34" t="s">
        <v>9143</v>
      </c>
      <c r="E3087" s="35">
        <v>410113</v>
      </c>
      <c r="F3087" s="36">
        <v>410113</v>
      </c>
      <c r="G3087" s="37">
        <f t="shared" si="145"/>
        <v>28707.910000000003</v>
      </c>
      <c r="H3087" s="38">
        <f>G3087*(1-'[1]Rapport Lottstift'!$Q$6)</f>
        <v>20901.966507499772</v>
      </c>
      <c r="I3087" s="39">
        <f t="shared" si="146"/>
        <v>20692.946842424775</v>
      </c>
      <c r="J3087" s="40">
        <f t="shared" si="147"/>
        <v>20692</v>
      </c>
      <c r="K3087" s="40">
        <v>20692</v>
      </c>
    </row>
    <row r="3088" spans="1:11" s="40" customFormat="1" x14ac:dyDescent="0.25">
      <c r="A3088" s="34" t="s">
        <v>947</v>
      </c>
      <c r="B3088" s="34" t="s">
        <v>9144</v>
      </c>
      <c r="C3088" s="34" t="s">
        <v>9145</v>
      </c>
      <c r="D3088" s="34" t="s">
        <v>9146</v>
      </c>
      <c r="E3088" s="35">
        <v>409469</v>
      </c>
      <c r="F3088" s="36">
        <v>409469</v>
      </c>
      <c r="G3088" s="37">
        <f t="shared" si="145"/>
        <v>28662.83</v>
      </c>
      <c r="H3088" s="38">
        <f>G3088*(1-'[1]Rapport Lottstift'!$Q$6)</f>
        <v>20869.144172117012</v>
      </c>
      <c r="I3088" s="39">
        <f t="shared" si="146"/>
        <v>20660.452730395842</v>
      </c>
      <c r="J3088" s="40">
        <f t="shared" si="147"/>
        <v>20660</v>
      </c>
      <c r="K3088" s="40">
        <v>20660</v>
      </c>
    </row>
    <row r="3089" spans="1:11" s="40" customFormat="1" x14ac:dyDescent="0.25">
      <c r="A3089" s="34" t="s">
        <v>947</v>
      </c>
      <c r="B3089" s="34" t="s">
        <v>9147</v>
      </c>
      <c r="C3089" s="34" t="s">
        <v>9148</v>
      </c>
      <c r="D3089" s="34" t="s">
        <v>9149</v>
      </c>
      <c r="E3089" s="35">
        <v>409256</v>
      </c>
      <c r="F3089" s="36">
        <v>409256</v>
      </c>
      <c r="G3089" s="37">
        <f t="shared" si="145"/>
        <v>28647.920000000002</v>
      </c>
      <c r="H3089" s="38">
        <f>G3089*(1-'[1]Rapport Lottstift'!$Q$6)</f>
        <v>20858.288337588241</v>
      </c>
      <c r="I3089" s="39">
        <f t="shared" si="146"/>
        <v>20649.705454212359</v>
      </c>
      <c r="J3089" s="40">
        <f t="shared" si="147"/>
        <v>20649</v>
      </c>
      <c r="K3089" s="40">
        <v>20649</v>
      </c>
    </row>
    <row r="3090" spans="1:11" s="40" customFormat="1" x14ac:dyDescent="0.25">
      <c r="A3090" s="34" t="s">
        <v>947</v>
      </c>
      <c r="B3090" s="34" t="s">
        <v>9150</v>
      </c>
      <c r="C3090" s="34" t="s">
        <v>9151</v>
      </c>
      <c r="D3090" s="34" t="s">
        <v>9152</v>
      </c>
      <c r="E3090" s="35">
        <v>408264</v>
      </c>
      <c r="F3090" s="36">
        <v>408264</v>
      </c>
      <c r="G3090" s="37">
        <f t="shared" si="145"/>
        <v>28578.480000000003</v>
      </c>
      <c r="H3090" s="38">
        <f>G3090*(1-'[1]Rapport Lottstift'!$Q$6)</f>
        <v>20807.729709172563</v>
      </c>
      <c r="I3090" s="39">
        <f t="shared" si="146"/>
        <v>20599.652412080839</v>
      </c>
      <c r="J3090" s="40">
        <f t="shared" si="147"/>
        <v>20599</v>
      </c>
      <c r="K3090" s="40">
        <v>20599</v>
      </c>
    </row>
    <row r="3091" spans="1:11" s="40" customFormat="1" x14ac:dyDescent="0.25">
      <c r="A3091" s="34" t="s">
        <v>947</v>
      </c>
      <c r="B3091" s="34" t="s">
        <v>9153</v>
      </c>
      <c r="C3091" s="34" t="s">
        <v>9154</v>
      </c>
      <c r="D3091" s="34" t="s">
        <v>9155</v>
      </c>
      <c r="E3091" s="35">
        <v>408140</v>
      </c>
      <c r="F3091" s="36">
        <v>408140</v>
      </c>
      <c r="G3091" s="37">
        <f t="shared" si="145"/>
        <v>28569.800000000003</v>
      </c>
      <c r="H3091" s="38">
        <f>G3091*(1-'[1]Rapport Lottstift'!$Q$6)</f>
        <v>20801.409880620602</v>
      </c>
      <c r="I3091" s="39">
        <f t="shared" si="146"/>
        <v>20593.395781814397</v>
      </c>
      <c r="J3091" s="40">
        <f t="shared" si="147"/>
        <v>20593</v>
      </c>
      <c r="K3091" s="40">
        <v>20593</v>
      </c>
    </row>
    <row r="3092" spans="1:11" s="40" customFormat="1" x14ac:dyDescent="0.25">
      <c r="A3092" s="34" t="s">
        <v>947</v>
      </c>
      <c r="B3092" s="34" t="s">
        <v>9156</v>
      </c>
      <c r="C3092" s="34" t="s">
        <v>9157</v>
      </c>
      <c r="D3092" s="34" t="s">
        <v>9158</v>
      </c>
      <c r="E3092" s="35">
        <v>407411</v>
      </c>
      <c r="F3092" s="36">
        <v>407411</v>
      </c>
      <c r="G3092" s="37">
        <f t="shared" si="145"/>
        <v>28518.770000000004</v>
      </c>
      <c r="H3092" s="38">
        <f>G3092*(1-'[1]Rapport Lottstift'!$Q$6)</f>
        <v>20764.255404698193</v>
      </c>
      <c r="I3092" s="39">
        <f t="shared" si="146"/>
        <v>20556.61285065121</v>
      </c>
      <c r="J3092" s="40">
        <f t="shared" si="147"/>
        <v>20556</v>
      </c>
      <c r="K3092" s="40">
        <v>20556</v>
      </c>
    </row>
    <row r="3093" spans="1:11" s="40" customFormat="1" x14ac:dyDescent="0.25">
      <c r="A3093" s="34" t="s">
        <v>947</v>
      </c>
      <c r="B3093" s="34" t="s">
        <v>9159</v>
      </c>
      <c r="C3093" s="34" t="s">
        <v>9160</v>
      </c>
      <c r="D3093" s="34" t="s">
        <v>9161</v>
      </c>
      <c r="E3093" s="35">
        <v>407331</v>
      </c>
      <c r="F3093" s="36">
        <v>407331</v>
      </c>
      <c r="G3093" s="37">
        <f t="shared" si="145"/>
        <v>28513.170000000002</v>
      </c>
      <c r="H3093" s="38">
        <f>G3093*(1-'[1]Rapport Lottstift'!$Q$6)</f>
        <v>20760.178095954994</v>
      </c>
      <c r="I3093" s="39">
        <f t="shared" si="146"/>
        <v>20552.576314995444</v>
      </c>
      <c r="J3093" s="40">
        <f t="shared" si="147"/>
        <v>20552</v>
      </c>
      <c r="K3093" s="40">
        <v>20552</v>
      </c>
    </row>
    <row r="3094" spans="1:11" s="40" customFormat="1" x14ac:dyDescent="0.25">
      <c r="A3094" s="34" t="s">
        <v>947</v>
      </c>
      <c r="B3094" s="34" t="s">
        <v>9162</v>
      </c>
      <c r="C3094" s="34" t="s">
        <v>9163</v>
      </c>
      <c r="D3094" s="34" t="s">
        <v>9164</v>
      </c>
      <c r="E3094" s="35">
        <v>407226</v>
      </c>
      <c r="F3094" s="36">
        <v>407226</v>
      </c>
      <c r="G3094" s="37">
        <f t="shared" si="145"/>
        <v>28505.820000000003</v>
      </c>
      <c r="H3094" s="38">
        <f>G3094*(1-'[1]Rapport Lottstift'!$Q$6)</f>
        <v>20754.826628229544</v>
      </c>
      <c r="I3094" s="39">
        <f t="shared" si="146"/>
        <v>20547.27836194725</v>
      </c>
      <c r="J3094" s="40">
        <f t="shared" si="147"/>
        <v>20547</v>
      </c>
      <c r="K3094" s="40">
        <v>20547</v>
      </c>
    </row>
    <row r="3095" spans="1:11" s="40" customFormat="1" x14ac:dyDescent="0.25">
      <c r="A3095" s="34" t="s">
        <v>947</v>
      </c>
      <c r="B3095" s="34" t="s">
        <v>9165</v>
      </c>
      <c r="C3095" s="34" t="s">
        <v>9166</v>
      </c>
      <c r="D3095" s="34" t="s">
        <v>9167</v>
      </c>
      <c r="E3095" s="35">
        <v>407127</v>
      </c>
      <c r="F3095" s="36">
        <v>407127</v>
      </c>
      <c r="G3095" s="37">
        <f t="shared" si="145"/>
        <v>28498.890000000003</v>
      </c>
      <c r="H3095" s="38">
        <f>G3095*(1-'[1]Rapport Lottstift'!$Q$6)</f>
        <v>20749.780958659834</v>
      </c>
      <c r="I3095" s="39">
        <f t="shared" si="146"/>
        <v>20542.283149073235</v>
      </c>
      <c r="J3095" s="40">
        <f t="shared" si="147"/>
        <v>20542</v>
      </c>
      <c r="K3095" s="40">
        <v>20542</v>
      </c>
    </row>
    <row r="3096" spans="1:11" s="40" customFormat="1" x14ac:dyDescent="0.25">
      <c r="A3096" s="34" t="s">
        <v>947</v>
      </c>
      <c r="B3096" s="34" t="s">
        <v>9168</v>
      </c>
      <c r="C3096" s="34" t="s">
        <v>9169</v>
      </c>
      <c r="D3096" s="34" t="s">
        <v>9170</v>
      </c>
      <c r="E3096" s="35">
        <v>406648</v>
      </c>
      <c r="F3096" s="36">
        <v>406648</v>
      </c>
      <c r="G3096" s="37">
        <f t="shared" si="145"/>
        <v>28465.360000000004</v>
      </c>
      <c r="H3096" s="38">
        <f>G3096*(1-'[1]Rapport Lottstift'!$Q$6)</f>
        <v>20725.368072559922</v>
      </c>
      <c r="I3096" s="39">
        <f t="shared" si="146"/>
        <v>20518.114391834322</v>
      </c>
      <c r="J3096" s="40">
        <f t="shared" si="147"/>
        <v>20518</v>
      </c>
      <c r="K3096" s="40">
        <v>20518</v>
      </c>
    </row>
    <row r="3097" spans="1:11" s="40" customFormat="1" x14ac:dyDescent="0.25">
      <c r="A3097" s="34" t="s">
        <v>947</v>
      </c>
      <c r="B3097" s="34" t="s">
        <v>9171</v>
      </c>
      <c r="C3097" s="34" t="s">
        <v>9172</v>
      </c>
      <c r="D3097" s="34" t="s">
        <v>9173</v>
      </c>
      <c r="E3097" s="35">
        <v>406229</v>
      </c>
      <c r="F3097" s="36">
        <v>406229</v>
      </c>
      <c r="G3097" s="37">
        <f t="shared" si="145"/>
        <v>28436.030000000002</v>
      </c>
      <c r="H3097" s="38">
        <f>G3097*(1-'[1]Rapport Lottstift'!$Q$6)</f>
        <v>20704.013168017413</v>
      </c>
      <c r="I3097" s="39">
        <f t="shared" si="146"/>
        <v>20496.97303633724</v>
      </c>
      <c r="J3097" s="40">
        <f t="shared" si="147"/>
        <v>20496</v>
      </c>
      <c r="K3097" s="40">
        <v>20496</v>
      </c>
    </row>
    <row r="3098" spans="1:11" s="40" customFormat="1" x14ac:dyDescent="0.25">
      <c r="A3098" s="34" t="s">
        <v>947</v>
      </c>
      <c r="B3098" s="34" t="s">
        <v>9174</v>
      </c>
      <c r="C3098" s="34" t="s">
        <v>9175</v>
      </c>
      <c r="D3098" s="34" t="s">
        <v>9176</v>
      </c>
      <c r="E3098" s="35">
        <v>405917</v>
      </c>
      <c r="F3098" s="36">
        <v>405917</v>
      </c>
      <c r="G3098" s="37">
        <f t="shared" si="145"/>
        <v>28414.190000000002</v>
      </c>
      <c r="H3098" s="38">
        <f>G3098*(1-'[1]Rapport Lottstift'!$Q$6)</f>
        <v>20688.111663918931</v>
      </c>
      <c r="I3098" s="39">
        <f t="shared" si="146"/>
        <v>20481.230547279742</v>
      </c>
      <c r="J3098" s="40">
        <f t="shared" si="147"/>
        <v>20481</v>
      </c>
      <c r="K3098" s="40">
        <v>20481</v>
      </c>
    </row>
    <row r="3099" spans="1:11" s="40" customFormat="1" x14ac:dyDescent="0.25">
      <c r="A3099" s="34" t="s">
        <v>947</v>
      </c>
      <c r="B3099" s="34" t="s">
        <v>9177</v>
      </c>
      <c r="C3099" s="34" t="s">
        <v>9178</v>
      </c>
      <c r="D3099" s="34" t="s">
        <v>9179</v>
      </c>
      <c r="E3099" s="35">
        <v>405739</v>
      </c>
      <c r="F3099" s="36">
        <v>405739</v>
      </c>
      <c r="G3099" s="37">
        <f t="shared" si="145"/>
        <v>28401.730000000003</v>
      </c>
      <c r="H3099" s="38">
        <f>G3099*(1-'[1]Rapport Lottstift'!$Q$6)</f>
        <v>20679.039651965315</v>
      </c>
      <c r="I3099" s="39">
        <f t="shared" si="146"/>
        <v>20472.249255445662</v>
      </c>
      <c r="J3099" s="40">
        <f t="shared" si="147"/>
        <v>20472</v>
      </c>
      <c r="K3099" s="40">
        <v>20472</v>
      </c>
    </row>
    <row r="3100" spans="1:11" s="40" customFormat="1" x14ac:dyDescent="0.25">
      <c r="A3100" s="34" t="s">
        <v>947</v>
      </c>
      <c r="B3100" s="34" t="s">
        <v>9180</v>
      </c>
      <c r="C3100" s="34" t="s">
        <v>9181</v>
      </c>
      <c r="D3100" s="34" t="s">
        <v>9182</v>
      </c>
      <c r="E3100" s="35">
        <v>405238</v>
      </c>
      <c r="F3100" s="36">
        <v>405238</v>
      </c>
      <c r="G3100" s="37">
        <f t="shared" si="145"/>
        <v>28366.660000000003</v>
      </c>
      <c r="H3100" s="38">
        <f>G3100*(1-'[1]Rapport Lottstift'!$Q$6)</f>
        <v>20653.505505961024</v>
      </c>
      <c r="I3100" s="39">
        <f t="shared" si="146"/>
        <v>20446.970450901412</v>
      </c>
      <c r="J3100" s="40">
        <f t="shared" si="147"/>
        <v>20446</v>
      </c>
      <c r="K3100" s="40">
        <v>20446</v>
      </c>
    </row>
    <row r="3101" spans="1:11" s="40" customFormat="1" x14ac:dyDescent="0.25">
      <c r="A3101" s="34" t="s">
        <v>947</v>
      </c>
      <c r="B3101" s="34" t="s">
        <v>9183</v>
      </c>
      <c r="C3101" s="34" t="s">
        <v>9184</v>
      </c>
      <c r="D3101" s="34" t="s">
        <v>9185</v>
      </c>
      <c r="E3101" s="35">
        <v>405030</v>
      </c>
      <c r="F3101" s="36">
        <v>405030</v>
      </c>
      <c r="G3101" s="37">
        <f t="shared" si="145"/>
        <v>28352.100000000002</v>
      </c>
      <c r="H3101" s="38">
        <f>G3101*(1-'[1]Rapport Lottstift'!$Q$6)</f>
        <v>20642.904503228703</v>
      </c>
      <c r="I3101" s="39">
        <f t="shared" si="146"/>
        <v>20436.475458196415</v>
      </c>
      <c r="J3101" s="40">
        <f t="shared" si="147"/>
        <v>20436</v>
      </c>
      <c r="K3101" s="40">
        <v>20436</v>
      </c>
    </row>
    <row r="3102" spans="1:11" s="40" customFormat="1" x14ac:dyDescent="0.25">
      <c r="A3102" s="34" t="s">
        <v>947</v>
      </c>
      <c r="B3102" s="34" t="s">
        <v>9186</v>
      </c>
      <c r="C3102" s="34" t="s">
        <v>9187</v>
      </c>
      <c r="D3102" s="34" t="s">
        <v>9188</v>
      </c>
      <c r="E3102" s="35">
        <v>404988</v>
      </c>
      <c r="F3102" s="36">
        <v>404988</v>
      </c>
      <c r="G3102" s="37">
        <f t="shared" si="145"/>
        <v>28349.160000000003</v>
      </c>
      <c r="H3102" s="38">
        <f>G3102*(1-'[1]Rapport Lottstift'!$Q$6)</f>
        <v>20640.763916138523</v>
      </c>
      <c r="I3102" s="39">
        <f t="shared" si="146"/>
        <v>20434.356276977138</v>
      </c>
      <c r="J3102" s="40">
        <f t="shared" si="147"/>
        <v>20434</v>
      </c>
      <c r="K3102" s="40">
        <v>20434</v>
      </c>
    </row>
    <row r="3103" spans="1:11" s="40" customFormat="1" x14ac:dyDescent="0.25">
      <c r="A3103" s="34" t="s">
        <v>947</v>
      </c>
      <c r="B3103" s="34" t="s">
        <v>9189</v>
      </c>
      <c r="C3103" s="34" t="s">
        <v>9190</v>
      </c>
      <c r="D3103" s="34" t="s">
        <v>9191</v>
      </c>
      <c r="E3103" s="35">
        <v>404907</v>
      </c>
      <c r="F3103" s="36">
        <v>404907</v>
      </c>
      <c r="G3103" s="37">
        <f t="shared" si="145"/>
        <v>28343.49</v>
      </c>
      <c r="H3103" s="38">
        <f>G3103*(1-'[1]Rapport Lottstift'!$Q$6)</f>
        <v>20636.635641036031</v>
      </c>
      <c r="I3103" s="39">
        <f t="shared" si="146"/>
        <v>20430.269284625672</v>
      </c>
      <c r="J3103" s="40">
        <f t="shared" si="147"/>
        <v>20430</v>
      </c>
      <c r="K3103" s="40">
        <v>20430</v>
      </c>
    </row>
    <row r="3104" spans="1:11" s="40" customFormat="1" x14ac:dyDescent="0.25">
      <c r="A3104" s="34" t="s">
        <v>947</v>
      </c>
      <c r="B3104" s="34" t="s">
        <v>9192</v>
      </c>
      <c r="C3104" s="34" t="s">
        <v>9193</v>
      </c>
      <c r="D3104" s="34" t="s">
        <v>9194</v>
      </c>
      <c r="E3104" s="35">
        <v>404436</v>
      </c>
      <c r="F3104" s="36">
        <v>404436</v>
      </c>
      <c r="G3104" s="37">
        <f t="shared" si="145"/>
        <v>28310.520000000004</v>
      </c>
      <c r="H3104" s="38">
        <f>G3104*(1-'[1]Rapport Lottstift'!$Q$6)</f>
        <v>20612.630485810445</v>
      </c>
      <c r="I3104" s="39">
        <f t="shared" si="146"/>
        <v>20406.504180952339</v>
      </c>
      <c r="J3104" s="40">
        <f t="shared" si="147"/>
        <v>20406</v>
      </c>
      <c r="K3104" s="40">
        <v>20406</v>
      </c>
    </row>
    <row r="3105" spans="1:11" s="40" customFormat="1" x14ac:dyDescent="0.25">
      <c r="A3105" s="34" t="s">
        <v>947</v>
      </c>
      <c r="B3105" s="34" t="s">
        <v>9195</v>
      </c>
      <c r="C3105" s="34" t="s">
        <v>9196</v>
      </c>
      <c r="D3105" s="34" t="s">
        <v>9197</v>
      </c>
      <c r="E3105" s="35">
        <v>403876</v>
      </c>
      <c r="F3105" s="36">
        <v>403876</v>
      </c>
      <c r="G3105" s="37">
        <f t="shared" si="145"/>
        <v>28271.320000000003</v>
      </c>
      <c r="H3105" s="38">
        <f>G3105*(1-'[1]Rapport Lottstift'!$Q$6)</f>
        <v>20584.089324608045</v>
      </c>
      <c r="I3105" s="39">
        <f t="shared" si="146"/>
        <v>20378.248431361964</v>
      </c>
      <c r="J3105" s="40">
        <f t="shared" si="147"/>
        <v>20378</v>
      </c>
      <c r="K3105" s="40">
        <v>20378</v>
      </c>
    </row>
    <row r="3106" spans="1:11" s="40" customFormat="1" x14ac:dyDescent="0.25">
      <c r="A3106" s="34" t="s">
        <v>947</v>
      </c>
      <c r="B3106" s="34" t="s">
        <v>9198</v>
      </c>
      <c r="C3106" s="34" t="s">
        <v>9199</v>
      </c>
      <c r="D3106" s="34" t="s">
        <v>9200</v>
      </c>
      <c r="E3106" s="35">
        <v>403108</v>
      </c>
      <c r="F3106" s="36">
        <v>403108</v>
      </c>
      <c r="G3106" s="37">
        <f t="shared" si="145"/>
        <v>28217.56</v>
      </c>
      <c r="H3106" s="38">
        <f>G3106*(1-'[1]Rapport Lottstift'!$Q$6)</f>
        <v>20544.94716067332</v>
      </c>
      <c r="I3106" s="39">
        <f t="shared" si="146"/>
        <v>20339.497689066586</v>
      </c>
      <c r="J3106" s="40">
        <f t="shared" si="147"/>
        <v>20339</v>
      </c>
      <c r="K3106" s="40">
        <v>20339</v>
      </c>
    </row>
    <row r="3107" spans="1:11" s="40" customFormat="1" x14ac:dyDescent="0.25">
      <c r="A3107" s="34" t="s">
        <v>947</v>
      </c>
      <c r="B3107" s="34" t="s">
        <v>9201</v>
      </c>
      <c r="C3107" s="34" t="s">
        <v>9202</v>
      </c>
      <c r="D3107" s="34" t="s">
        <v>9203</v>
      </c>
      <c r="E3107" s="35">
        <v>960324</v>
      </c>
      <c r="F3107" s="35">
        <v>960324</v>
      </c>
      <c r="G3107" s="37">
        <f t="shared" si="145"/>
        <v>67222.680000000008</v>
      </c>
      <c r="H3107" s="38">
        <f>G3107*(1-'[1]Rapport Lottstift'!$Q$6)</f>
        <v>48944.218018809966</v>
      </c>
      <c r="I3107" s="39">
        <f t="shared" si="146"/>
        <v>48454.775838621863</v>
      </c>
      <c r="J3107" s="40">
        <f t="shared" si="147"/>
        <v>48454</v>
      </c>
      <c r="K3107" s="40">
        <v>48454</v>
      </c>
    </row>
    <row r="3108" spans="1:11" s="40" customFormat="1" x14ac:dyDescent="0.25">
      <c r="A3108" s="34" t="s">
        <v>947</v>
      </c>
      <c r="B3108" s="34" t="s">
        <v>9204</v>
      </c>
      <c r="C3108" s="34" t="s">
        <v>9205</v>
      </c>
      <c r="D3108" s="34" t="s">
        <v>9206</v>
      </c>
      <c r="E3108" s="35">
        <v>402060</v>
      </c>
      <c r="F3108" s="36">
        <v>402060</v>
      </c>
      <c r="G3108" s="37">
        <f t="shared" si="145"/>
        <v>28144.200000000004</v>
      </c>
      <c r="H3108" s="38">
        <f>G3108*(1-'[1]Rapport Lottstift'!$Q$6)</f>
        <v>20491.534416137405</v>
      </c>
      <c r="I3108" s="39">
        <f t="shared" si="146"/>
        <v>20286.619071976031</v>
      </c>
      <c r="J3108" s="40">
        <f t="shared" si="147"/>
        <v>20286</v>
      </c>
      <c r="K3108" s="40">
        <v>20286</v>
      </c>
    </row>
    <row r="3109" spans="1:11" s="40" customFormat="1" x14ac:dyDescent="0.25">
      <c r="A3109" s="34" t="s">
        <v>947</v>
      </c>
      <c r="B3109" s="34" t="s">
        <v>9207</v>
      </c>
      <c r="C3109" s="34" t="s">
        <v>9208</v>
      </c>
      <c r="D3109" s="34" t="s">
        <v>9209</v>
      </c>
      <c r="E3109" s="35">
        <v>401764</v>
      </c>
      <c r="F3109" s="36">
        <v>401764</v>
      </c>
      <c r="G3109" s="37">
        <f t="shared" si="145"/>
        <v>28123.480000000003</v>
      </c>
      <c r="H3109" s="38">
        <f>G3109*(1-'[1]Rapport Lottstift'!$Q$6)</f>
        <v>20476.448373787563</v>
      </c>
      <c r="I3109" s="39">
        <f t="shared" si="146"/>
        <v>20271.683890049688</v>
      </c>
      <c r="J3109" s="40">
        <f t="shared" si="147"/>
        <v>20271</v>
      </c>
      <c r="K3109" s="40">
        <v>20271</v>
      </c>
    </row>
    <row r="3110" spans="1:11" s="40" customFormat="1" x14ac:dyDescent="0.25">
      <c r="A3110" s="34" t="s">
        <v>947</v>
      </c>
      <c r="B3110" s="34" t="s">
        <v>9210</v>
      </c>
      <c r="C3110" s="34" t="s">
        <v>9211</v>
      </c>
      <c r="D3110" s="34" t="s">
        <v>9212</v>
      </c>
      <c r="E3110" s="35">
        <v>401565</v>
      </c>
      <c r="F3110" s="36">
        <v>401565</v>
      </c>
      <c r="G3110" s="37">
        <f t="shared" si="145"/>
        <v>28109.550000000003</v>
      </c>
      <c r="H3110" s="38">
        <f>G3110*(1-'[1]Rapport Lottstift'!$Q$6)</f>
        <v>20466.306068288854</v>
      </c>
      <c r="I3110" s="39">
        <f t="shared" si="146"/>
        <v>20261.643007605966</v>
      </c>
      <c r="J3110" s="40">
        <f t="shared" si="147"/>
        <v>20261</v>
      </c>
      <c r="K3110" s="40">
        <v>20261</v>
      </c>
    </row>
    <row r="3111" spans="1:11" s="40" customFormat="1" x14ac:dyDescent="0.25">
      <c r="A3111" s="34" t="s">
        <v>947</v>
      </c>
      <c r="B3111" s="34" t="s">
        <v>9213</v>
      </c>
      <c r="C3111" s="34" t="s">
        <v>9214</v>
      </c>
      <c r="D3111" s="34" t="s">
        <v>9215</v>
      </c>
      <c r="E3111" s="35">
        <v>401330</v>
      </c>
      <c r="F3111" s="36">
        <v>401330</v>
      </c>
      <c r="G3111" s="37">
        <f t="shared" si="145"/>
        <v>28093.100000000002</v>
      </c>
      <c r="H3111" s="38">
        <f>G3111*(1-'[1]Rapport Lottstift'!$Q$6)</f>
        <v>20454.328973855703</v>
      </c>
      <c r="I3111" s="39">
        <f t="shared" si="146"/>
        <v>20249.785684117145</v>
      </c>
      <c r="J3111" s="40">
        <f t="shared" si="147"/>
        <v>20249</v>
      </c>
      <c r="K3111" s="40">
        <v>20249</v>
      </c>
    </row>
    <row r="3112" spans="1:11" s="40" customFormat="1" x14ac:dyDescent="0.25">
      <c r="A3112" s="34" t="s">
        <v>947</v>
      </c>
      <c r="B3112" s="34" t="s">
        <v>9216</v>
      </c>
      <c r="C3112" s="34" t="s">
        <v>9217</v>
      </c>
      <c r="D3112" s="34" t="s">
        <v>9218</v>
      </c>
      <c r="E3112" s="35">
        <v>401247</v>
      </c>
      <c r="F3112" s="36">
        <v>401247</v>
      </c>
      <c r="G3112" s="37">
        <f t="shared" si="145"/>
        <v>28087.29</v>
      </c>
      <c r="H3112" s="38">
        <f>G3112*(1-'[1]Rapport Lottstift'!$Q$6)</f>
        <v>20450.098766034633</v>
      </c>
      <c r="I3112" s="39">
        <f t="shared" si="146"/>
        <v>20245.597778374286</v>
      </c>
      <c r="J3112" s="40">
        <f t="shared" si="147"/>
        <v>20245</v>
      </c>
      <c r="K3112" s="40">
        <v>20245</v>
      </c>
    </row>
    <row r="3113" spans="1:11" s="40" customFormat="1" x14ac:dyDescent="0.25">
      <c r="A3113" s="34" t="s">
        <v>947</v>
      </c>
      <c r="B3113" s="34" t="s">
        <v>9219</v>
      </c>
      <c r="C3113" s="34" t="s">
        <v>9220</v>
      </c>
      <c r="D3113" s="34" t="s">
        <v>9221</v>
      </c>
      <c r="E3113" s="35">
        <v>401017</v>
      </c>
      <c r="F3113" s="36">
        <v>401017</v>
      </c>
      <c r="G3113" s="37">
        <f t="shared" si="145"/>
        <v>28071.190000000002</v>
      </c>
      <c r="H3113" s="38">
        <f>G3113*(1-'[1]Rapport Lottstift'!$Q$6)</f>
        <v>20438.376503397933</v>
      </c>
      <c r="I3113" s="39">
        <f t="shared" si="146"/>
        <v>20233.992738363952</v>
      </c>
      <c r="J3113" s="40">
        <f t="shared" si="147"/>
        <v>20233</v>
      </c>
      <c r="K3113" s="40">
        <v>20233</v>
      </c>
    </row>
    <row r="3114" spans="1:11" s="40" customFormat="1" x14ac:dyDescent="0.25">
      <c r="A3114" s="34" t="s">
        <v>947</v>
      </c>
      <c r="B3114" s="34" t="s">
        <v>9222</v>
      </c>
      <c r="C3114" s="34" t="s">
        <v>9223</v>
      </c>
      <c r="D3114" s="34" t="s">
        <v>9224</v>
      </c>
      <c r="E3114" s="35">
        <v>400747</v>
      </c>
      <c r="F3114" s="36">
        <v>400747</v>
      </c>
      <c r="G3114" s="37">
        <f t="shared" si="145"/>
        <v>28052.29</v>
      </c>
      <c r="H3114" s="38">
        <f>G3114*(1-'[1]Rapport Lottstift'!$Q$6)</f>
        <v>20424.615586389631</v>
      </c>
      <c r="I3114" s="39">
        <f t="shared" si="146"/>
        <v>20220.369430525734</v>
      </c>
      <c r="J3114" s="40">
        <f t="shared" si="147"/>
        <v>20220</v>
      </c>
      <c r="K3114" s="40">
        <v>20220</v>
      </c>
    </row>
    <row r="3115" spans="1:11" s="40" customFormat="1" x14ac:dyDescent="0.25">
      <c r="A3115" s="34" t="s">
        <v>947</v>
      </c>
      <c r="B3115" s="34" t="s">
        <v>9225</v>
      </c>
      <c r="C3115" s="34" t="s">
        <v>9226</v>
      </c>
      <c r="D3115" s="34" t="s">
        <v>9227</v>
      </c>
      <c r="E3115" s="35">
        <v>400000</v>
      </c>
      <c r="F3115" s="36">
        <v>400000</v>
      </c>
      <c r="G3115" s="37">
        <f t="shared" si="145"/>
        <v>28000.000000000004</v>
      </c>
      <c r="H3115" s="38">
        <f>G3115*(1-'[1]Rapport Lottstift'!$Q$6)</f>
        <v>20386.543716000004</v>
      </c>
      <c r="I3115" s="39">
        <f t="shared" si="146"/>
        <v>20182.678278840005</v>
      </c>
      <c r="J3115" s="40">
        <f t="shared" si="147"/>
        <v>20182</v>
      </c>
      <c r="K3115" s="40">
        <v>20182</v>
      </c>
    </row>
    <row r="3116" spans="1:11" s="40" customFormat="1" x14ac:dyDescent="0.25">
      <c r="A3116" s="34" t="s">
        <v>947</v>
      </c>
      <c r="B3116" s="34" t="s">
        <v>9228</v>
      </c>
      <c r="C3116" s="34" t="s">
        <v>9229</v>
      </c>
      <c r="D3116" s="34" t="s">
        <v>9230</v>
      </c>
      <c r="E3116" s="35">
        <v>399904</v>
      </c>
      <c r="F3116" s="36">
        <v>399904</v>
      </c>
      <c r="G3116" s="37">
        <f t="shared" si="145"/>
        <v>27993.280000000002</v>
      </c>
      <c r="H3116" s="38">
        <f>G3116*(1-'[1]Rapport Lottstift'!$Q$6)</f>
        <v>20381.650945508161</v>
      </c>
      <c r="I3116" s="39">
        <f t="shared" si="146"/>
        <v>20177.834436053079</v>
      </c>
      <c r="J3116" s="40">
        <f t="shared" si="147"/>
        <v>20177</v>
      </c>
      <c r="K3116" s="40">
        <v>20177</v>
      </c>
    </row>
    <row r="3117" spans="1:11" s="40" customFormat="1" x14ac:dyDescent="0.25">
      <c r="A3117" s="34" t="s">
        <v>947</v>
      </c>
      <c r="B3117" s="34" t="s">
        <v>9231</v>
      </c>
      <c r="C3117" s="34" t="s">
        <v>9232</v>
      </c>
      <c r="D3117" s="34" t="s">
        <v>9233</v>
      </c>
      <c r="E3117" s="35">
        <v>399520</v>
      </c>
      <c r="F3117" s="36">
        <v>399520</v>
      </c>
      <c r="G3117" s="37">
        <f t="shared" si="145"/>
        <v>27966.400000000001</v>
      </c>
      <c r="H3117" s="38">
        <f>G3117*(1-'[1]Rapport Lottstift'!$Q$6)</f>
        <v>20362.079863540803</v>
      </c>
      <c r="I3117" s="39">
        <f t="shared" si="146"/>
        <v>20158.459064905393</v>
      </c>
      <c r="J3117" s="40">
        <f t="shared" si="147"/>
        <v>20158</v>
      </c>
      <c r="K3117" s="40">
        <v>20158</v>
      </c>
    </row>
    <row r="3118" spans="1:11" s="40" customFormat="1" x14ac:dyDescent="0.25">
      <c r="A3118" s="34" t="s">
        <v>947</v>
      </c>
      <c r="B3118" s="34" t="s">
        <v>9234</v>
      </c>
      <c r="C3118" s="34" t="s">
        <v>9235</v>
      </c>
      <c r="D3118" s="34" t="s">
        <v>9236</v>
      </c>
      <c r="E3118" s="35">
        <v>399380</v>
      </c>
      <c r="F3118" s="36">
        <v>399380</v>
      </c>
      <c r="G3118" s="37">
        <f t="shared" si="145"/>
        <v>27956.600000000002</v>
      </c>
      <c r="H3118" s="38">
        <f>G3118*(1-'[1]Rapport Lottstift'!$Q$6)</f>
        <v>20354.944573240202</v>
      </c>
      <c r="I3118" s="39">
        <f t="shared" si="146"/>
        <v>20151.3951275078</v>
      </c>
      <c r="J3118" s="40">
        <f t="shared" si="147"/>
        <v>20151</v>
      </c>
      <c r="K3118" s="40">
        <v>20151</v>
      </c>
    </row>
    <row r="3119" spans="1:11" s="40" customFormat="1" x14ac:dyDescent="0.25">
      <c r="A3119" s="34" t="s">
        <v>947</v>
      </c>
      <c r="B3119" s="34" t="s">
        <v>9237</v>
      </c>
      <c r="C3119" s="34" t="s">
        <v>9238</v>
      </c>
      <c r="D3119" s="34" t="s">
        <v>9239</v>
      </c>
      <c r="E3119" s="35">
        <v>399327</v>
      </c>
      <c r="F3119" s="36">
        <v>399327</v>
      </c>
      <c r="G3119" s="37">
        <f t="shared" si="145"/>
        <v>27952.890000000003</v>
      </c>
      <c r="H3119" s="38">
        <f>G3119*(1-'[1]Rapport Lottstift'!$Q$6)</f>
        <v>20352.243356197832</v>
      </c>
      <c r="I3119" s="39">
        <f t="shared" si="146"/>
        <v>20148.720922635854</v>
      </c>
      <c r="J3119" s="40">
        <f t="shared" si="147"/>
        <v>20148</v>
      </c>
      <c r="K3119" s="40">
        <v>20148</v>
      </c>
    </row>
    <row r="3120" spans="1:11" s="40" customFormat="1" x14ac:dyDescent="0.25">
      <c r="A3120" s="34" t="s">
        <v>947</v>
      </c>
      <c r="B3120" s="34" t="s">
        <v>9240</v>
      </c>
      <c r="C3120" s="34" t="s">
        <v>9241</v>
      </c>
      <c r="D3120" s="34" t="s">
        <v>9242</v>
      </c>
      <c r="E3120" s="35">
        <v>398548</v>
      </c>
      <c r="F3120" s="36">
        <v>398548</v>
      </c>
      <c r="G3120" s="37">
        <f t="shared" si="145"/>
        <v>27898.360000000004</v>
      </c>
      <c r="H3120" s="38">
        <f>G3120*(1-'[1]Rapport Lottstift'!$Q$6)</f>
        <v>20312.540562310925</v>
      </c>
      <c r="I3120" s="39">
        <f t="shared" si="146"/>
        <v>20109.415156687817</v>
      </c>
      <c r="J3120" s="40">
        <f t="shared" si="147"/>
        <v>20109</v>
      </c>
      <c r="K3120" s="40">
        <v>20109</v>
      </c>
    </row>
    <row r="3121" spans="1:11" s="40" customFormat="1" x14ac:dyDescent="0.25">
      <c r="A3121" s="34" t="s">
        <v>947</v>
      </c>
      <c r="B3121" s="34" t="s">
        <v>9243</v>
      </c>
      <c r="C3121" s="34" t="s">
        <v>9244</v>
      </c>
      <c r="D3121" s="34" t="s">
        <v>9245</v>
      </c>
      <c r="E3121" s="35">
        <v>398314</v>
      </c>
      <c r="F3121" s="36">
        <v>398314</v>
      </c>
      <c r="G3121" s="37">
        <f t="shared" si="145"/>
        <v>27881.980000000003</v>
      </c>
      <c r="H3121" s="38">
        <f>G3121*(1-'[1]Rapport Lottstift'!$Q$6)</f>
        <v>20300.614434237064</v>
      </c>
      <c r="I3121" s="39">
        <f t="shared" si="146"/>
        <v>20097.608289894695</v>
      </c>
      <c r="J3121" s="40">
        <f t="shared" si="147"/>
        <v>20097</v>
      </c>
      <c r="K3121" s="40">
        <v>20097</v>
      </c>
    </row>
    <row r="3122" spans="1:11" s="40" customFormat="1" x14ac:dyDescent="0.25">
      <c r="A3122" s="34" t="s">
        <v>947</v>
      </c>
      <c r="B3122" s="34" t="s">
        <v>9246</v>
      </c>
      <c r="C3122" s="34" t="s">
        <v>9247</v>
      </c>
      <c r="D3122" s="34" t="s">
        <v>9248</v>
      </c>
      <c r="E3122" s="35">
        <v>396956</v>
      </c>
      <c r="F3122" s="36">
        <v>396956</v>
      </c>
      <c r="G3122" s="37">
        <f t="shared" si="145"/>
        <v>27786.920000000002</v>
      </c>
      <c r="H3122" s="38">
        <f>G3122*(1-'[1]Rapport Lottstift'!$Q$6)</f>
        <v>20231.402118321243</v>
      </c>
      <c r="I3122" s="39">
        <f t="shared" si="146"/>
        <v>20029.088097138028</v>
      </c>
      <c r="J3122" s="40">
        <f t="shared" si="147"/>
        <v>20029</v>
      </c>
      <c r="K3122" s="40">
        <v>20029</v>
      </c>
    </row>
    <row r="3123" spans="1:11" s="40" customFormat="1" x14ac:dyDescent="0.25">
      <c r="A3123" s="34" t="s">
        <v>947</v>
      </c>
      <c r="B3123" s="34" t="s">
        <v>9249</v>
      </c>
      <c r="C3123" s="34" t="s">
        <v>9250</v>
      </c>
      <c r="D3123" s="34" t="s">
        <v>9251</v>
      </c>
      <c r="E3123" s="35">
        <v>396929</v>
      </c>
      <c r="F3123" s="36">
        <v>396929</v>
      </c>
      <c r="G3123" s="37">
        <f t="shared" si="145"/>
        <v>27785.030000000002</v>
      </c>
      <c r="H3123" s="38">
        <f>G3123*(1-'[1]Rapport Lottstift'!$Q$6)</f>
        <v>20230.026026620413</v>
      </c>
      <c r="I3123" s="39">
        <f t="shared" si="146"/>
        <v>20027.725766354208</v>
      </c>
      <c r="J3123" s="40">
        <f t="shared" si="147"/>
        <v>20027</v>
      </c>
      <c r="K3123" s="40">
        <v>20027</v>
      </c>
    </row>
    <row r="3124" spans="1:11" s="40" customFormat="1" x14ac:dyDescent="0.25">
      <c r="A3124" s="34" t="s">
        <v>947</v>
      </c>
      <c r="B3124" s="34" t="s">
        <v>9252</v>
      </c>
      <c r="C3124" s="34" t="s">
        <v>9253</v>
      </c>
      <c r="D3124" s="34" t="s">
        <v>9254</v>
      </c>
      <c r="E3124" s="35">
        <v>396777</v>
      </c>
      <c r="F3124" s="36">
        <v>396777</v>
      </c>
      <c r="G3124" s="37">
        <f t="shared" si="145"/>
        <v>27774.390000000003</v>
      </c>
      <c r="H3124" s="38">
        <f>G3124*(1-'[1]Rapport Lottstift'!$Q$6)</f>
        <v>20222.279140008333</v>
      </c>
      <c r="I3124" s="39">
        <f t="shared" si="146"/>
        <v>20020.05634860825</v>
      </c>
      <c r="J3124" s="40">
        <f t="shared" si="147"/>
        <v>20020</v>
      </c>
      <c r="K3124" s="40">
        <v>20020</v>
      </c>
    </row>
    <row r="3125" spans="1:11" s="40" customFormat="1" x14ac:dyDescent="0.25">
      <c r="A3125" s="34" t="s">
        <v>947</v>
      </c>
      <c r="B3125" s="34" t="s">
        <v>9255</v>
      </c>
      <c r="C3125" s="34" t="s">
        <v>9256</v>
      </c>
      <c r="D3125" s="34" t="s">
        <v>9257</v>
      </c>
      <c r="E3125" s="35">
        <v>396759</v>
      </c>
      <c r="F3125" s="36">
        <v>396759</v>
      </c>
      <c r="G3125" s="37">
        <f t="shared" si="145"/>
        <v>27773.13</v>
      </c>
      <c r="H3125" s="38">
        <f>G3125*(1-'[1]Rapport Lottstift'!$Q$6)</f>
        <v>20221.361745541111</v>
      </c>
      <c r="I3125" s="39">
        <f t="shared" si="146"/>
        <v>20019.148128085701</v>
      </c>
      <c r="J3125" s="40">
        <f t="shared" si="147"/>
        <v>20019</v>
      </c>
      <c r="K3125" s="40">
        <v>20019</v>
      </c>
    </row>
    <row r="3126" spans="1:11" s="40" customFormat="1" x14ac:dyDescent="0.25">
      <c r="A3126" s="34" t="s">
        <v>947</v>
      </c>
      <c r="B3126" s="34" t="s">
        <v>9258</v>
      </c>
      <c r="C3126" s="34" t="s">
        <v>9259</v>
      </c>
      <c r="D3126" s="34" t="s">
        <v>9260</v>
      </c>
      <c r="E3126" s="35">
        <v>395983</v>
      </c>
      <c r="F3126" s="36">
        <v>395983</v>
      </c>
      <c r="G3126" s="37">
        <f t="shared" si="145"/>
        <v>27718.81</v>
      </c>
      <c r="H3126" s="38">
        <f>G3126*(1-'[1]Rapport Lottstift'!$Q$6)</f>
        <v>20181.811850732072</v>
      </c>
      <c r="I3126" s="39">
        <f t="shared" si="146"/>
        <v>19979.99373222475</v>
      </c>
      <c r="J3126" s="40">
        <f t="shared" si="147"/>
        <v>19979</v>
      </c>
      <c r="K3126" s="40">
        <v>19979</v>
      </c>
    </row>
    <row r="3127" spans="1:11" s="40" customFormat="1" x14ac:dyDescent="0.25">
      <c r="A3127" s="34" t="s">
        <v>947</v>
      </c>
      <c r="B3127" s="34" t="s">
        <v>9261</v>
      </c>
      <c r="C3127" s="34" t="s">
        <v>9262</v>
      </c>
      <c r="D3127" s="34" t="s">
        <v>9263</v>
      </c>
      <c r="E3127" s="35">
        <v>395000</v>
      </c>
      <c r="F3127" s="36">
        <v>395000</v>
      </c>
      <c r="G3127" s="37">
        <f t="shared" si="145"/>
        <v>27650.000000000004</v>
      </c>
      <c r="H3127" s="38">
        <f>G3127*(1-'[1]Rapport Lottstift'!$Q$6)</f>
        <v>20131.711919550005</v>
      </c>
      <c r="I3127" s="39">
        <f t="shared" si="146"/>
        <v>19930.394800354505</v>
      </c>
      <c r="J3127" s="40">
        <f t="shared" si="147"/>
        <v>19930</v>
      </c>
      <c r="K3127" s="40">
        <v>19930</v>
      </c>
    </row>
    <row r="3128" spans="1:11" s="40" customFormat="1" x14ac:dyDescent="0.25">
      <c r="A3128" s="34" t="s">
        <v>947</v>
      </c>
      <c r="B3128" s="34" t="s">
        <v>9264</v>
      </c>
      <c r="C3128" s="34" t="s">
        <v>9265</v>
      </c>
      <c r="D3128" s="34" t="s">
        <v>9266</v>
      </c>
      <c r="E3128" s="35">
        <v>394942</v>
      </c>
      <c r="F3128" s="36">
        <v>394942</v>
      </c>
      <c r="G3128" s="37">
        <f t="shared" si="145"/>
        <v>27645.940000000002</v>
      </c>
      <c r="H3128" s="38">
        <f>G3128*(1-'[1]Rapport Lottstift'!$Q$6)</f>
        <v>20128.755870711182</v>
      </c>
      <c r="I3128" s="39">
        <f t="shared" si="146"/>
        <v>19927.468312004072</v>
      </c>
      <c r="J3128" s="40">
        <f t="shared" si="147"/>
        <v>19927</v>
      </c>
      <c r="K3128" s="40">
        <v>19927</v>
      </c>
    </row>
    <row r="3129" spans="1:11" s="40" customFormat="1" x14ac:dyDescent="0.25">
      <c r="A3129" s="34" t="s">
        <v>947</v>
      </c>
      <c r="B3129" s="34" t="s">
        <v>9267</v>
      </c>
      <c r="C3129" s="34" t="s">
        <v>9268</v>
      </c>
      <c r="D3129" s="34" t="s">
        <v>9269</v>
      </c>
      <c r="E3129" s="35">
        <v>394398</v>
      </c>
      <c r="F3129" s="36">
        <v>394398</v>
      </c>
      <c r="G3129" s="37">
        <f t="shared" si="145"/>
        <v>27607.860000000004</v>
      </c>
      <c r="H3129" s="38">
        <f>G3129*(1-'[1]Rapport Lottstift'!$Q$6)</f>
        <v>20101.030171257426</v>
      </c>
      <c r="I3129" s="39">
        <f t="shared" si="146"/>
        <v>19900.019869544853</v>
      </c>
      <c r="J3129" s="40">
        <f t="shared" si="147"/>
        <v>19900</v>
      </c>
      <c r="K3129" s="40">
        <v>19900</v>
      </c>
    </row>
    <row r="3130" spans="1:11" s="40" customFormat="1" x14ac:dyDescent="0.25">
      <c r="A3130" s="34" t="s">
        <v>947</v>
      </c>
      <c r="B3130" s="34" t="s">
        <v>9270</v>
      </c>
      <c r="C3130" s="34" t="s">
        <v>9271</v>
      </c>
      <c r="D3130" s="34" t="s">
        <v>9272</v>
      </c>
      <c r="E3130" s="35">
        <v>393900</v>
      </c>
      <c r="F3130" s="36">
        <v>393900</v>
      </c>
      <c r="G3130" s="37">
        <f t="shared" si="145"/>
        <v>27573.000000000004</v>
      </c>
      <c r="H3130" s="38">
        <f>G3130*(1-'[1]Rapport Lottstift'!$Q$6)</f>
        <v>20075.648924331002</v>
      </c>
      <c r="I3130" s="39">
        <f t="shared" si="146"/>
        <v>19874.892435087691</v>
      </c>
      <c r="J3130" s="40">
        <f t="shared" si="147"/>
        <v>19874</v>
      </c>
      <c r="K3130" s="40">
        <v>19874</v>
      </c>
    </row>
    <row r="3131" spans="1:11" s="40" customFormat="1" x14ac:dyDescent="0.25">
      <c r="A3131" s="34" t="s">
        <v>947</v>
      </c>
      <c r="B3131" s="34" t="s">
        <v>9273</v>
      </c>
      <c r="C3131" s="34" t="s">
        <v>9274</v>
      </c>
      <c r="D3131" s="34" t="s">
        <v>9275</v>
      </c>
      <c r="E3131" s="35">
        <v>393474</v>
      </c>
      <c r="F3131" s="36">
        <v>393474</v>
      </c>
      <c r="G3131" s="37">
        <f t="shared" si="145"/>
        <v>27543.180000000004</v>
      </c>
      <c r="H3131" s="38">
        <f>G3131*(1-'[1]Rapport Lottstift'!$Q$6)</f>
        <v>20053.937255273464</v>
      </c>
      <c r="I3131" s="39">
        <f t="shared" si="146"/>
        <v>19853.397882720728</v>
      </c>
      <c r="J3131" s="40">
        <f t="shared" si="147"/>
        <v>19853</v>
      </c>
      <c r="K3131" s="40">
        <v>19853</v>
      </c>
    </row>
    <row r="3132" spans="1:11" s="40" customFormat="1" x14ac:dyDescent="0.25">
      <c r="A3132" s="34" t="s">
        <v>947</v>
      </c>
      <c r="B3132" s="34" t="s">
        <v>9276</v>
      </c>
      <c r="C3132" s="34" t="s">
        <v>9277</v>
      </c>
      <c r="D3132" s="34" t="s">
        <v>9278</v>
      </c>
      <c r="E3132" s="35">
        <v>393318</v>
      </c>
      <c r="F3132" s="36">
        <v>393318</v>
      </c>
      <c r="G3132" s="37">
        <f t="shared" si="145"/>
        <v>27532.260000000002</v>
      </c>
      <c r="H3132" s="38">
        <f>G3132*(1-'[1]Rapport Lottstift'!$Q$6)</f>
        <v>20045.986503224223</v>
      </c>
      <c r="I3132" s="39">
        <f t="shared" si="146"/>
        <v>19845.526638191979</v>
      </c>
      <c r="J3132" s="40">
        <f t="shared" si="147"/>
        <v>19845</v>
      </c>
      <c r="K3132" s="40">
        <v>19845</v>
      </c>
    </row>
    <row r="3133" spans="1:11" s="40" customFormat="1" x14ac:dyDescent="0.25">
      <c r="A3133" s="34" t="s">
        <v>947</v>
      </c>
      <c r="B3133" s="34" t="s">
        <v>9279</v>
      </c>
      <c r="C3133" s="34" t="s">
        <v>9280</v>
      </c>
      <c r="D3133" s="34" t="s">
        <v>9281</v>
      </c>
      <c r="E3133" s="35">
        <v>393315</v>
      </c>
      <c r="F3133" s="36">
        <v>393315</v>
      </c>
      <c r="G3133" s="37">
        <f t="shared" si="145"/>
        <v>27532.050000000003</v>
      </c>
      <c r="H3133" s="38">
        <f>G3133*(1-'[1]Rapport Lottstift'!$Q$6)</f>
        <v>20045.833604146352</v>
      </c>
      <c r="I3133" s="39">
        <f t="shared" si="146"/>
        <v>19845.375268104886</v>
      </c>
      <c r="J3133" s="40">
        <f t="shared" si="147"/>
        <v>19845</v>
      </c>
      <c r="K3133" s="40">
        <v>19845</v>
      </c>
    </row>
    <row r="3134" spans="1:11" s="40" customFormat="1" x14ac:dyDescent="0.25">
      <c r="A3134" s="34" t="s">
        <v>947</v>
      </c>
      <c r="B3134" s="34" t="s">
        <v>9282</v>
      </c>
      <c r="C3134" s="34" t="s">
        <v>9283</v>
      </c>
      <c r="D3134" s="34" t="s">
        <v>9284</v>
      </c>
      <c r="E3134" s="35">
        <v>392828</v>
      </c>
      <c r="F3134" s="36">
        <v>392828</v>
      </c>
      <c r="G3134" s="37">
        <f t="shared" si="145"/>
        <v>27497.960000000003</v>
      </c>
      <c r="H3134" s="38">
        <f>G3134*(1-'[1]Rapport Lottstift'!$Q$6)</f>
        <v>20021.012987172122</v>
      </c>
      <c r="I3134" s="39">
        <f t="shared" si="146"/>
        <v>19820.802857300401</v>
      </c>
      <c r="J3134" s="40">
        <f t="shared" si="147"/>
        <v>19820</v>
      </c>
      <c r="K3134" s="40">
        <v>19820</v>
      </c>
    </row>
    <row r="3135" spans="1:11" s="40" customFormat="1" x14ac:dyDescent="0.25">
      <c r="A3135" s="34" t="s">
        <v>947</v>
      </c>
      <c r="B3135" s="34" t="s">
        <v>9285</v>
      </c>
      <c r="C3135" s="34" t="s">
        <v>9286</v>
      </c>
      <c r="D3135" s="34" t="s">
        <v>9287</v>
      </c>
      <c r="E3135" s="35">
        <v>392684</v>
      </c>
      <c r="F3135" s="36">
        <v>392684</v>
      </c>
      <c r="G3135" s="37">
        <f t="shared" si="145"/>
        <v>27487.88</v>
      </c>
      <c r="H3135" s="38">
        <f>G3135*(1-'[1]Rapport Lottstift'!$Q$6)</f>
        <v>20013.67383143436</v>
      </c>
      <c r="I3135" s="39">
        <f t="shared" si="146"/>
        <v>19813.537093120016</v>
      </c>
      <c r="J3135" s="40">
        <f t="shared" si="147"/>
        <v>19813</v>
      </c>
      <c r="K3135" s="40">
        <v>19813</v>
      </c>
    </row>
    <row r="3136" spans="1:11" s="40" customFormat="1" x14ac:dyDescent="0.25">
      <c r="A3136" s="34" t="s">
        <v>947</v>
      </c>
      <c r="B3136" s="34" t="s">
        <v>9288</v>
      </c>
      <c r="C3136" s="34" t="s">
        <v>9289</v>
      </c>
      <c r="D3136" s="34" t="s">
        <v>9290</v>
      </c>
      <c r="E3136" s="35">
        <v>392466</v>
      </c>
      <c r="F3136" s="36">
        <v>392466</v>
      </c>
      <c r="G3136" s="37">
        <f t="shared" si="145"/>
        <v>27472.620000000003</v>
      </c>
      <c r="H3136" s="38">
        <f>G3136*(1-'[1]Rapport Lottstift'!$Q$6)</f>
        <v>20002.563165109143</v>
      </c>
      <c r="I3136" s="39">
        <f t="shared" si="146"/>
        <v>19802.537533458049</v>
      </c>
      <c r="J3136" s="40">
        <f t="shared" si="147"/>
        <v>19802</v>
      </c>
      <c r="K3136" s="40">
        <v>19802</v>
      </c>
    </row>
    <row r="3137" spans="1:11" s="40" customFormat="1" x14ac:dyDescent="0.25">
      <c r="A3137" s="34" t="s">
        <v>947</v>
      </c>
      <c r="B3137" s="34" t="s">
        <v>9291</v>
      </c>
      <c r="C3137" s="34" t="s">
        <v>9292</v>
      </c>
      <c r="D3137" s="34" t="s">
        <v>9293</v>
      </c>
      <c r="E3137" s="35">
        <v>392465</v>
      </c>
      <c r="F3137" s="36">
        <v>392465</v>
      </c>
      <c r="G3137" s="37">
        <f t="shared" si="145"/>
        <v>27472.550000000003</v>
      </c>
      <c r="H3137" s="38">
        <f>G3137*(1-'[1]Rapport Lottstift'!$Q$6)</f>
        <v>20002.512198749853</v>
      </c>
      <c r="I3137" s="39">
        <f t="shared" si="146"/>
        <v>19802.487076762354</v>
      </c>
      <c r="J3137" s="40">
        <f t="shared" si="147"/>
        <v>19802</v>
      </c>
      <c r="K3137" s="40">
        <v>19802</v>
      </c>
    </row>
    <row r="3138" spans="1:11" s="40" customFormat="1" x14ac:dyDescent="0.25">
      <c r="A3138" s="34" t="s">
        <v>947</v>
      </c>
      <c r="B3138" s="34" t="s">
        <v>9294</v>
      </c>
      <c r="C3138" s="34" t="s">
        <v>9295</v>
      </c>
      <c r="D3138" s="34" t="s">
        <v>9296</v>
      </c>
      <c r="E3138" s="35">
        <v>392244</v>
      </c>
      <c r="F3138" s="36">
        <v>392244</v>
      </c>
      <c r="G3138" s="37">
        <f t="shared" si="145"/>
        <v>27457.08</v>
      </c>
      <c r="H3138" s="38">
        <f>G3138*(1-'[1]Rapport Lottstift'!$Q$6)</f>
        <v>19991.248633346764</v>
      </c>
      <c r="I3138" s="39">
        <f t="shared" si="146"/>
        <v>19791.336147013295</v>
      </c>
      <c r="J3138" s="40">
        <f t="shared" si="147"/>
        <v>19791</v>
      </c>
      <c r="K3138" s="40">
        <v>19791</v>
      </c>
    </row>
    <row r="3139" spans="1:11" s="40" customFormat="1" x14ac:dyDescent="0.25">
      <c r="A3139" s="34" t="s">
        <v>947</v>
      </c>
      <c r="B3139" s="34" t="s">
        <v>9297</v>
      </c>
      <c r="C3139" s="34" t="s">
        <v>9298</v>
      </c>
      <c r="D3139" s="34" t="s">
        <v>9299</v>
      </c>
      <c r="E3139" s="35">
        <v>392174</v>
      </c>
      <c r="F3139" s="36">
        <v>392174</v>
      </c>
      <c r="G3139" s="37">
        <f t="shared" si="145"/>
        <v>27452.180000000004</v>
      </c>
      <c r="H3139" s="38">
        <f>G3139*(1-'[1]Rapport Lottstift'!$Q$6)</f>
        <v>19987.680988196465</v>
      </c>
      <c r="I3139" s="39">
        <f t="shared" si="146"/>
        <v>19787.804178314502</v>
      </c>
      <c r="J3139" s="40">
        <f t="shared" si="147"/>
        <v>19787</v>
      </c>
      <c r="K3139" s="40">
        <v>19787</v>
      </c>
    </row>
    <row r="3140" spans="1:11" s="40" customFormat="1" x14ac:dyDescent="0.25">
      <c r="A3140" s="34" t="s">
        <v>947</v>
      </c>
      <c r="B3140" s="34" t="s">
        <v>9300</v>
      </c>
      <c r="C3140" s="34" t="s">
        <v>9301</v>
      </c>
      <c r="D3140" s="34" t="s">
        <v>9302</v>
      </c>
      <c r="E3140" s="35">
        <v>392089</v>
      </c>
      <c r="F3140" s="36">
        <v>392089</v>
      </c>
      <c r="G3140" s="37">
        <f t="shared" si="145"/>
        <v>27446.230000000003</v>
      </c>
      <c r="H3140" s="38">
        <f>G3140*(1-'[1]Rapport Lottstift'!$Q$6)</f>
        <v>19983.348847656813</v>
      </c>
      <c r="I3140" s="39">
        <f t="shared" si="146"/>
        <v>19783.515359180245</v>
      </c>
      <c r="J3140" s="40">
        <f t="shared" si="147"/>
        <v>19783</v>
      </c>
      <c r="K3140" s="40">
        <v>19783</v>
      </c>
    </row>
    <row r="3141" spans="1:11" s="40" customFormat="1" x14ac:dyDescent="0.25">
      <c r="A3141" s="34" t="s">
        <v>947</v>
      </c>
      <c r="B3141" s="34" t="s">
        <v>9303</v>
      </c>
      <c r="C3141" s="34" t="s">
        <v>9304</v>
      </c>
      <c r="D3141" s="34" t="s">
        <v>9305</v>
      </c>
      <c r="E3141" s="35">
        <v>391913</v>
      </c>
      <c r="F3141" s="36">
        <v>391913</v>
      </c>
      <c r="G3141" s="37">
        <f t="shared" si="145"/>
        <v>27433.910000000003</v>
      </c>
      <c r="H3141" s="38">
        <f>G3141*(1-'[1]Rapport Lottstift'!$Q$6)</f>
        <v>19974.378768421775</v>
      </c>
      <c r="I3141" s="39">
        <f t="shared" si="146"/>
        <v>19774.634980737555</v>
      </c>
      <c r="J3141" s="40">
        <f t="shared" si="147"/>
        <v>19774</v>
      </c>
      <c r="K3141" s="40">
        <v>19774</v>
      </c>
    </row>
    <row r="3142" spans="1:11" s="40" customFormat="1" x14ac:dyDescent="0.25">
      <c r="A3142" s="34" t="s">
        <v>947</v>
      </c>
      <c r="B3142" s="34" t="s">
        <v>9306</v>
      </c>
      <c r="C3142" s="34" t="s">
        <v>9307</v>
      </c>
      <c r="D3142" s="34" t="s">
        <v>9308</v>
      </c>
      <c r="E3142" s="35">
        <v>391713</v>
      </c>
      <c r="F3142" s="36">
        <v>391713</v>
      </c>
      <c r="G3142" s="37">
        <f t="shared" ref="G3142:G3205" si="148">F3142*0.07</f>
        <v>27419.910000000003</v>
      </c>
      <c r="H3142" s="38">
        <f>G3142*(1-'[1]Rapport Lottstift'!$Q$6)</f>
        <v>19964.185496563772</v>
      </c>
      <c r="I3142" s="39">
        <f t="shared" ref="I3142:I3205" si="149">H3142*0.99</f>
        <v>19764.543641598135</v>
      </c>
      <c r="J3142" s="40">
        <f t="shared" ref="J3142:J3205" si="150">INT(I3142)</f>
        <v>19764</v>
      </c>
      <c r="K3142" s="40">
        <v>19764</v>
      </c>
    </row>
    <row r="3143" spans="1:11" s="40" customFormat="1" x14ac:dyDescent="0.25">
      <c r="A3143" s="34" t="s">
        <v>947</v>
      </c>
      <c r="B3143" s="34" t="s">
        <v>9309</v>
      </c>
      <c r="C3143" s="34" t="s">
        <v>9310</v>
      </c>
      <c r="D3143" s="34" t="s">
        <v>9311</v>
      </c>
      <c r="E3143" s="35">
        <v>391618</v>
      </c>
      <c r="F3143" s="36">
        <v>391618</v>
      </c>
      <c r="G3143" s="37">
        <f t="shared" si="148"/>
        <v>27413.260000000002</v>
      </c>
      <c r="H3143" s="38">
        <f>G3143*(1-'[1]Rapport Lottstift'!$Q$6)</f>
        <v>19959.343692431223</v>
      </c>
      <c r="I3143" s="39">
        <f t="shared" si="149"/>
        <v>19759.750255506911</v>
      </c>
      <c r="J3143" s="40">
        <f t="shared" si="150"/>
        <v>19759</v>
      </c>
      <c r="K3143" s="40">
        <v>19759</v>
      </c>
    </row>
    <row r="3144" spans="1:11" s="40" customFormat="1" x14ac:dyDescent="0.25">
      <c r="A3144" s="34" t="s">
        <v>947</v>
      </c>
      <c r="B3144" s="34" t="s">
        <v>9312</v>
      </c>
      <c r="C3144" s="34" t="s">
        <v>9313</v>
      </c>
      <c r="D3144" s="34" t="s">
        <v>9314</v>
      </c>
      <c r="E3144" s="35">
        <v>391400</v>
      </c>
      <c r="F3144" s="36">
        <v>391400</v>
      </c>
      <c r="G3144" s="37">
        <f t="shared" si="148"/>
        <v>27398.000000000004</v>
      </c>
      <c r="H3144" s="38">
        <f>G3144*(1-'[1]Rapport Lottstift'!$Q$6)</f>
        <v>19948.233026106005</v>
      </c>
      <c r="I3144" s="39">
        <f t="shared" si="149"/>
        <v>19748.750695844945</v>
      </c>
      <c r="J3144" s="40">
        <f t="shared" si="150"/>
        <v>19748</v>
      </c>
      <c r="K3144" s="40">
        <v>19748</v>
      </c>
    </row>
    <row r="3145" spans="1:11" s="40" customFormat="1" x14ac:dyDescent="0.25">
      <c r="A3145" s="34" t="s">
        <v>947</v>
      </c>
      <c r="B3145" s="34" t="s">
        <v>9315</v>
      </c>
      <c r="C3145" s="34" t="s">
        <v>9316</v>
      </c>
      <c r="D3145" s="34" t="s">
        <v>9317</v>
      </c>
      <c r="E3145" s="35">
        <v>390390</v>
      </c>
      <c r="F3145" s="36">
        <v>390390</v>
      </c>
      <c r="G3145" s="37">
        <f t="shared" si="148"/>
        <v>27327.300000000003</v>
      </c>
      <c r="H3145" s="38">
        <f>G3145*(1-'[1]Rapport Lottstift'!$Q$6)</f>
        <v>19896.757003223101</v>
      </c>
      <c r="I3145" s="39">
        <f t="shared" si="149"/>
        <v>19697.789433190872</v>
      </c>
      <c r="J3145" s="40">
        <f t="shared" si="150"/>
        <v>19697</v>
      </c>
      <c r="K3145" s="40">
        <v>19697</v>
      </c>
    </row>
    <row r="3146" spans="1:11" s="40" customFormat="1" x14ac:dyDescent="0.25">
      <c r="A3146" s="34" t="s">
        <v>947</v>
      </c>
      <c r="B3146" s="34" t="s">
        <v>9318</v>
      </c>
      <c r="C3146" s="34" t="s">
        <v>9319</v>
      </c>
      <c r="D3146" s="34" t="s">
        <v>9320</v>
      </c>
      <c r="E3146" s="35">
        <v>388754</v>
      </c>
      <c r="F3146" s="36">
        <v>388754</v>
      </c>
      <c r="G3146" s="37">
        <f t="shared" si="148"/>
        <v>27212.780000000002</v>
      </c>
      <c r="H3146" s="38">
        <f>G3146*(1-'[1]Rapport Lottstift'!$Q$6)</f>
        <v>19813.376039424664</v>
      </c>
      <c r="I3146" s="39">
        <f t="shared" si="149"/>
        <v>19615.242279030415</v>
      </c>
      <c r="J3146" s="40">
        <f t="shared" si="150"/>
        <v>19615</v>
      </c>
      <c r="K3146" s="40">
        <v>19615</v>
      </c>
    </row>
    <row r="3147" spans="1:11" s="40" customFormat="1" x14ac:dyDescent="0.25">
      <c r="A3147" s="34" t="s">
        <v>947</v>
      </c>
      <c r="B3147" s="34" t="s">
        <v>9321</v>
      </c>
      <c r="C3147" s="34" t="s">
        <v>9322</v>
      </c>
      <c r="D3147" s="34" t="s">
        <v>9323</v>
      </c>
      <c r="E3147" s="35">
        <v>388510</v>
      </c>
      <c r="F3147" s="36">
        <v>388510</v>
      </c>
      <c r="G3147" s="37">
        <f t="shared" si="148"/>
        <v>27195.700000000004</v>
      </c>
      <c r="H3147" s="38">
        <f>G3147*(1-'[1]Rapport Lottstift'!$Q$6)</f>
        <v>19800.940247757906</v>
      </c>
      <c r="I3147" s="39">
        <f t="shared" si="149"/>
        <v>19602.930845280327</v>
      </c>
      <c r="J3147" s="40">
        <f t="shared" si="150"/>
        <v>19602</v>
      </c>
      <c r="K3147" s="40">
        <v>19602</v>
      </c>
    </row>
    <row r="3148" spans="1:11" s="40" customFormat="1" x14ac:dyDescent="0.25">
      <c r="A3148" s="34" t="s">
        <v>947</v>
      </c>
      <c r="B3148" s="34" t="s">
        <v>9324</v>
      </c>
      <c r="C3148" s="34" t="s">
        <v>9325</v>
      </c>
      <c r="D3148" s="34" t="s">
        <v>9326</v>
      </c>
      <c r="E3148" s="35">
        <v>387991</v>
      </c>
      <c r="F3148" s="36">
        <v>387991</v>
      </c>
      <c r="G3148" s="37">
        <f t="shared" si="148"/>
        <v>27159.370000000003</v>
      </c>
      <c r="H3148" s="38">
        <f>G3148*(1-'[1]Rapport Lottstift'!$Q$6)</f>
        <v>19774.488707286393</v>
      </c>
      <c r="I3148" s="39">
        <f t="shared" si="149"/>
        <v>19576.743820213527</v>
      </c>
      <c r="J3148" s="40">
        <f t="shared" si="150"/>
        <v>19576</v>
      </c>
      <c r="K3148" s="40">
        <v>19576</v>
      </c>
    </row>
    <row r="3149" spans="1:11" s="40" customFormat="1" x14ac:dyDescent="0.25">
      <c r="A3149" s="34" t="s">
        <v>947</v>
      </c>
      <c r="B3149" s="34" t="s">
        <v>9327</v>
      </c>
      <c r="C3149" s="34" t="s">
        <v>9328</v>
      </c>
      <c r="D3149" s="34" t="s">
        <v>9329</v>
      </c>
      <c r="E3149" s="35">
        <v>387815</v>
      </c>
      <c r="F3149" s="36">
        <v>387815</v>
      </c>
      <c r="G3149" s="37">
        <f t="shared" si="148"/>
        <v>27147.050000000003</v>
      </c>
      <c r="H3149" s="38">
        <f>G3149*(1-'[1]Rapport Lottstift'!$Q$6)</f>
        <v>19765.518628051352</v>
      </c>
      <c r="I3149" s="39">
        <f t="shared" si="149"/>
        <v>19567.863441770838</v>
      </c>
      <c r="J3149" s="40">
        <f t="shared" si="150"/>
        <v>19567</v>
      </c>
      <c r="K3149" s="40">
        <v>19567</v>
      </c>
    </row>
    <row r="3150" spans="1:11" s="40" customFormat="1" x14ac:dyDescent="0.25">
      <c r="A3150" s="34" t="s">
        <v>947</v>
      </c>
      <c r="B3150" s="34" t="s">
        <v>9330</v>
      </c>
      <c r="C3150" s="34" t="s">
        <v>9331</v>
      </c>
      <c r="D3150" s="34" t="s">
        <v>9332</v>
      </c>
      <c r="E3150" s="35">
        <v>387340</v>
      </c>
      <c r="F3150" s="36">
        <v>387340</v>
      </c>
      <c r="G3150" s="37">
        <f t="shared" si="148"/>
        <v>27113.800000000003</v>
      </c>
      <c r="H3150" s="38">
        <f>G3150*(1-'[1]Rapport Lottstift'!$Q$6)</f>
        <v>19741.309607388604</v>
      </c>
      <c r="I3150" s="39">
        <f t="shared" si="149"/>
        <v>19543.896511314717</v>
      </c>
      <c r="J3150" s="40">
        <f t="shared" si="150"/>
        <v>19543</v>
      </c>
      <c r="K3150" s="40">
        <v>19543</v>
      </c>
    </row>
    <row r="3151" spans="1:11" s="40" customFormat="1" x14ac:dyDescent="0.25">
      <c r="A3151" s="34" t="s">
        <v>947</v>
      </c>
      <c r="B3151" s="34" t="s">
        <v>9333</v>
      </c>
      <c r="C3151" s="34" t="s">
        <v>9334</v>
      </c>
      <c r="D3151" s="34" t="s">
        <v>9335</v>
      </c>
      <c r="E3151" s="35">
        <v>387331</v>
      </c>
      <c r="F3151" s="36">
        <v>387331</v>
      </c>
      <c r="G3151" s="37">
        <f t="shared" si="148"/>
        <v>27113.170000000002</v>
      </c>
      <c r="H3151" s="38">
        <f>G3151*(1-'[1]Rapport Lottstift'!$Q$6)</f>
        <v>19740.850910154993</v>
      </c>
      <c r="I3151" s="39">
        <f t="shared" si="149"/>
        <v>19543.442401053442</v>
      </c>
      <c r="J3151" s="40">
        <f t="shared" si="150"/>
        <v>19543</v>
      </c>
      <c r="K3151" s="40">
        <v>19543</v>
      </c>
    </row>
    <row r="3152" spans="1:11" s="40" customFormat="1" x14ac:dyDescent="0.25">
      <c r="A3152" s="34" t="s">
        <v>947</v>
      </c>
      <c r="B3152" s="34" t="s">
        <v>9336</v>
      </c>
      <c r="C3152" s="34" t="s">
        <v>9337</v>
      </c>
      <c r="D3152" s="34" t="s">
        <v>9338</v>
      </c>
      <c r="E3152" s="35">
        <v>386194</v>
      </c>
      <c r="F3152" s="36">
        <v>386194</v>
      </c>
      <c r="G3152" s="37">
        <f t="shared" si="148"/>
        <v>27033.58</v>
      </c>
      <c r="H3152" s="38">
        <f>G3152*(1-'[1]Rapport Lottstift'!$Q$6)</f>
        <v>19682.902159642261</v>
      </c>
      <c r="I3152" s="39">
        <f t="shared" si="149"/>
        <v>19486.073138045838</v>
      </c>
      <c r="J3152" s="40">
        <f t="shared" si="150"/>
        <v>19486</v>
      </c>
      <c r="K3152" s="40">
        <v>19486</v>
      </c>
    </row>
    <row r="3153" spans="1:11" s="40" customFormat="1" x14ac:dyDescent="0.25">
      <c r="A3153" s="34" t="s">
        <v>947</v>
      </c>
      <c r="B3153" s="34" t="s">
        <v>9339</v>
      </c>
      <c r="C3153" s="34" t="s">
        <v>9340</v>
      </c>
      <c r="D3153" s="34" t="s">
        <v>9341</v>
      </c>
      <c r="E3153" s="35">
        <v>385642</v>
      </c>
      <c r="F3153" s="36">
        <v>385642</v>
      </c>
      <c r="G3153" s="37">
        <f t="shared" si="148"/>
        <v>26994.940000000002</v>
      </c>
      <c r="H3153" s="38">
        <f>G3153*(1-'[1]Rapport Lottstift'!$Q$6)</f>
        <v>19654.768729314183</v>
      </c>
      <c r="I3153" s="39">
        <f t="shared" si="149"/>
        <v>19458.221042021039</v>
      </c>
      <c r="J3153" s="40">
        <f t="shared" si="150"/>
        <v>19458</v>
      </c>
      <c r="K3153" s="40">
        <v>19458</v>
      </c>
    </row>
    <row r="3154" spans="1:11" s="40" customFormat="1" x14ac:dyDescent="0.25">
      <c r="A3154" s="34" t="s">
        <v>947</v>
      </c>
      <c r="B3154" s="34" t="s">
        <v>9342</v>
      </c>
      <c r="C3154" s="34" t="s">
        <v>9343</v>
      </c>
      <c r="D3154" s="34" t="s">
        <v>9344</v>
      </c>
      <c r="E3154" s="35">
        <v>385631</v>
      </c>
      <c r="F3154" s="36">
        <v>385631</v>
      </c>
      <c r="G3154" s="37">
        <f t="shared" si="148"/>
        <v>26994.170000000002</v>
      </c>
      <c r="H3154" s="38">
        <f>G3154*(1-'[1]Rapport Lottstift'!$Q$6)</f>
        <v>19654.208099361993</v>
      </c>
      <c r="I3154" s="39">
        <f t="shared" si="149"/>
        <v>19457.666018368374</v>
      </c>
      <c r="J3154" s="40">
        <f t="shared" si="150"/>
        <v>19457</v>
      </c>
      <c r="K3154" s="40">
        <v>19457</v>
      </c>
    </row>
    <row r="3155" spans="1:11" s="40" customFormat="1" x14ac:dyDescent="0.25">
      <c r="A3155" s="34" t="s">
        <v>947</v>
      </c>
      <c r="B3155" s="34" t="s">
        <v>9345</v>
      </c>
      <c r="C3155" s="34" t="s">
        <v>9346</v>
      </c>
      <c r="D3155" s="34" t="s">
        <v>9347</v>
      </c>
      <c r="E3155" s="35">
        <v>385424</v>
      </c>
      <c r="F3155" s="36">
        <v>385424</v>
      </c>
      <c r="G3155" s="37">
        <f t="shared" si="148"/>
        <v>26979.680000000004</v>
      </c>
      <c r="H3155" s="38">
        <f>G3155*(1-'[1]Rapport Lottstift'!$Q$6)</f>
        <v>19643.658062988965</v>
      </c>
      <c r="I3155" s="39">
        <f t="shared" si="149"/>
        <v>19447.221482359077</v>
      </c>
      <c r="J3155" s="40">
        <f t="shared" si="150"/>
        <v>19447</v>
      </c>
      <c r="K3155" s="40">
        <v>19447</v>
      </c>
    </row>
    <row r="3156" spans="1:11" s="40" customFormat="1" x14ac:dyDescent="0.25">
      <c r="A3156" s="34" t="s">
        <v>947</v>
      </c>
      <c r="B3156" s="34" t="s">
        <v>9348</v>
      </c>
      <c r="C3156" s="34" t="s">
        <v>9349</v>
      </c>
      <c r="D3156" s="34" t="s">
        <v>9350</v>
      </c>
      <c r="E3156" s="35">
        <v>385266</v>
      </c>
      <c r="F3156" s="36">
        <v>385266</v>
      </c>
      <c r="G3156" s="37">
        <f t="shared" si="148"/>
        <v>26968.620000000003</v>
      </c>
      <c r="H3156" s="38">
        <f>G3156*(1-'[1]Rapport Lottstift'!$Q$6)</f>
        <v>19635.605378221142</v>
      </c>
      <c r="I3156" s="39">
        <f t="shared" si="149"/>
        <v>19439.24932443893</v>
      </c>
      <c r="J3156" s="40">
        <f t="shared" si="150"/>
        <v>19439</v>
      </c>
      <c r="K3156" s="40">
        <v>19439</v>
      </c>
    </row>
    <row r="3157" spans="1:11" s="40" customFormat="1" x14ac:dyDescent="0.25">
      <c r="A3157" s="34" t="s">
        <v>947</v>
      </c>
      <c r="B3157" s="34" t="s">
        <v>9351</v>
      </c>
      <c r="C3157" s="34" t="s">
        <v>9352</v>
      </c>
      <c r="D3157" s="34" t="s">
        <v>9353</v>
      </c>
      <c r="E3157" s="35">
        <v>385150</v>
      </c>
      <c r="F3157" s="36">
        <v>385150</v>
      </c>
      <c r="G3157" s="37">
        <f t="shared" si="148"/>
        <v>26960.500000000004</v>
      </c>
      <c r="H3157" s="38">
        <f>G3157*(1-'[1]Rapport Lottstift'!$Q$6)</f>
        <v>19629.693280543503</v>
      </c>
      <c r="I3157" s="39">
        <f t="shared" si="149"/>
        <v>19433.396347738068</v>
      </c>
      <c r="J3157" s="40">
        <f t="shared" si="150"/>
        <v>19433</v>
      </c>
      <c r="K3157" s="40">
        <v>19433</v>
      </c>
    </row>
    <row r="3158" spans="1:11" s="40" customFormat="1" x14ac:dyDescent="0.25">
      <c r="A3158" s="34" t="s">
        <v>947</v>
      </c>
      <c r="B3158" s="34" t="s">
        <v>9354</v>
      </c>
      <c r="C3158" s="34" t="s">
        <v>9355</v>
      </c>
      <c r="D3158" s="34" t="s">
        <v>9356</v>
      </c>
      <c r="E3158" s="35">
        <v>384876</v>
      </c>
      <c r="F3158" s="36">
        <v>384876</v>
      </c>
      <c r="G3158" s="37">
        <f t="shared" si="148"/>
        <v>26941.320000000003</v>
      </c>
      <c r="H3158" s="38">
        <f>G3158*(1-'[1]Rapport Lottstift'!$Q$6)</f>
        <v>19615.728498098044</v>
      </c>
      <c r="I3158" s="39">
        <f t="shared" si="149"/>
        <v>19419.571213117062</v>
      </c>
      <c r="J3158" s="40">
        <f t="shared" si="150"/>
        <v>19419</v>
      </c>
      <c r="K3158" s="40">
        <v>19419</v>
      </c>
    </row>
    <row r="3159" spans="1:11" s="40" customFormat="1" x14ac:dyDescent="0.25">
      <c r="A3159" s="34" t="s">
        <v>947</v>
      </c>
      <c r="B3159" s="34" t="s">
        <v>9357</v>
      </c>
      <c r="C3159" s="34" t="s">
        <v>9358</v>
      </c>
      <c r="D3159" s="34" t="s">
        <v>9359</v>
      </c>
      <c r="E3159" s="35">
        <v>384838</v>
      </c>
      <c r="F3159" s="36">
        <v>384838</v>
      </c>
      <c r="G3159" s="37">
        <f t="shared" si="148"/>
        <v>26938.660000000003</v>
      </c>
      <c r="H3159" s="38">
        <f>G3159*(1-'[1]Rapport Lottstift'!$Q$6)</f>
        <v>19613.791776445025</v>
      </c>
      <c r="I3159" s="39">
        <f t="shared" si="149"/>
        <v>19417.653858680573</v>
      </c>
      <c r="J3159" s="40">
        <f t="shared" si="150"/>
        <v>19417</v>
      </c>
      <c r="K3159" s="40">
        <v>19417</v>
      </c>
    </row>
    <row r="3160" spans="1:11" s="40" customFormat="1" x14ac:dyDescent="0.25">
      <c r="A3160" s="34" t="s">
        <v>947</v>
      </c>
      <c r="B3160" s="34" t="s">
        <v>9360</v>
      </c>
      <c r="C3160" s="34" t="s">
        <v>9361</v>
      </c>
      <c r="D3160" s="34" t="s">
        <v>9362</v>
      </c>
      <c r="E3160" s="35">
        <v>384814</v>
      </c>
      <c r="F3160" s="36">
        <v>384814</v>
      </c>
      <c r="G3160" s="37">
        <f t="shared" si="148"/>
        <v>26936.980000000003</v>
      </c>
      <c r="H3160" s="38">
        <f>G3160*(1-'[1]Rapport Lottstift'!$Q$6)</f>
        <v>19612.568583822063</v>
      </c>
      <c r="I3160" s="39">
        <f t="shared" si="149"/>
        <v>19416.442897983841</v>
      </c>
      <c r="J3160" s="40">
        <f t="shared" si="150"/>
        <v>19416</v>
      </c>
      <c r="K3160" s="40">
        <v>19416</v>
      </c>
    </row>
    <row r="3161" spans="1:11" s="40" customFormat="1" x14ac:dyDescent="0.25">
      <c r="A3161" s="34" t="s">
        <v>947</v>
      </c>
      <c r="B3161" s="34" t="s">
        <v>9363</v>
      </c>
      <c r="C3161" s="34" t="s">
        <v>9364</v>
      </c>
      <c r="D3161" s="34" t="s">
        <v>9365</v>
      </c>
      <c r="E3161" s="35">
        <v>384331</v>
      </c>
      <c r="F3161" s="36">
        <v>384331</v>
      </c>
      <c r="G3161" s="37">
        <f t="shared" si="148"/>
        <v>26903.170000000002</v>
      </c>
      <c r="H3161" s="38">
        <f>G3161*(1-'[1]Rapport Lottstift'!$Q$6)</f>
        <v>19587.951832284991</v>
      </c>
      <c r="I3161" s="39">
        <f t="shared" si="149"/>
        <v>19392.07231396214</v>
      </c>
      <c r="J3161" s="40">
        <f t="shared" si="150"/>
        <v>19392</v>
      </c>
      <c r="K3161" s="40">
        <v>19392</v>
      </c>
    </row>
    <row r="3162" spans="1:11" s="40" customFormat="1" x14ac:dyDescent="0.25">
      <c r="A3162" s="34" t="s">
        <v>947</v>
      </c>
      <c r="B3162" s="34" t="s">
        <v>9366</v>
      </c>
      <c r="C3162" s="34" t="s">
        <v>9367</v>
      </c>
      <c r="D3162" s="34" t="s">
        <v>9368</v>
      </c>
      <c r="E3162" s="35">
        <v>384081</v>
      </c>
      <c r="F3162" s="36">
        <v>384081</v>
      </c>
      <c r="G3162" s="37">
        <f t="shared" si="148"/>
        <v>26885.670000000002</v>
      </c>
      <c r="H3162" s="38">
        <f>G3162*(1-'[1]Rapport Lottstift'!$Q$6)</f>
        <v>19575.210242462494</v>
      </c>
      <c r="I3162" s="39">
        <f t="shared" si="149"/>
        <v>19379.45814003787</v>
      </c>
      <c r="J3162" s="40">
        <f t="shared" si="150"/>
        <v>19379</v>
      </c>
      <c r="K3162" s="40">
        <v>19379</v>
      </c>
    </row>
    <row r="3163" spans="1:11" s="40" customFormat="1" x14ac:dyDescent="0.25">
      <c r="A3163" s="34" t="s">
        <v>947</v>
      </c>
      <c r="B3163" s="34" t="s">
        <v>9369</v>
      </c>
      <c r="C3163" s="34" t="s">
        <v>9370</v>
      </c>
      <c r="D3163" s="34" t="s">
        <v>9371</v>
      </c>
      <c r="E3163" s="35">
        <v>383264</v>
      </c>
      <c r="F3163" s="36">
        <v>383264</v>
      </c>
      <c r="G3163" s="37">
        <f t="shared" si="148"/>
        <v>26828.480000000003</v>
      </c>
      <c r="H3163" s="38">
        <f>G3163*(1-'[1]Rapport Lottstift'!$Q$6)</f>
        <v>19533.570726922564</v>
      </c>
      <c r="I3163" s="39">
        <f t="shared" si="149"/>
        <v>19338.235019653337</v>
      </c>
      <c r="J3163" s="40">
        <f t="shared" si="150"/>
        <v>19338</v>
      </c>
      <c r="K3163" s="40">
        <v>19338</v>
      </c>
    </row>
    <row r="3164" spans="1:11" s="40" customFormat="1" x14ac:dyDescent="0.25">
      <c r="A3164" s="34" t="s">
        <v>947</v>
      </c>
      <c r="B3164" s="34" t="s">
        <v>9372</v>
      </c>
      <c r="C3164" s="34" t="s">
        <v>9373</v>
      </c>
      <c r="D3164" s="34" t="s">
        <v>9374</v>
      </c>
      <c r="E3164" s="35">
        <v>383238</v>
      </c>
      <c r="F3164" s="36">
        <v>383238</v>
      </c>
      <c r="G3164" s="37">
        <f t="shared" si="148"/>
        <v>26826.660000000003</v>
      </c>
      <c r="H3164" s="38">
        <f>G3164*(1-'[1]Rapport Lottstift'!$Q$6)</f>
        <v>19532.245601581024</v>
      </c>
      <c r="I3164" s="39">
        <f t="shared" si="149"/>
        <v>19336.923145565215</v>
      </c>
      <c r="J3164" s="40">
        <f t="shared" si="150"/>
        <v>19336</v>
      </c>
      <c r="K3164" s="40">
        <v>19336</v>
      </c>
    </row>
    <row r="3165" spans="1:11" s="40" customFormat="1" x14ac:dyDescent="0.25">
      <c r="A3165" s="34" t="s">
        <v>947</v>
      </c>
      <c r="B3165" s="34" t="s">
        <v>9375</v>
      </c>
      <c r="C3165" s="34" t="s">
        <v>9376</v>
      </c>
      <c r="D3165" s="34" t="s">
        <v>9377</v>
      </c>
      <c r="E3165" s="35">
        <v>382622</v>
      </c>
      <c r="F3165" s="36">
        <v>382622</v>
      </c>
      <c r="G3165" s="37">
        <f t="shared" si="148"/>
        <v>26783.54</v>
      </c>
      <c r="H3165" s="38">
        <f>G3165*(1-'[1]Rapport Lottstift'!$Q$6)</f>
        <v>19500.850324258383</v>
      </c>
      <c r="I3165" s="39">
        <f t="shared" si="149"/>
        <v>19305.841821015798</v>
      </c>
      <c r="J3165" s="40">
        <f t="shared" si="150"/>
        <v>19305</v>
      </c>
      <c r="K3165" s="40">
        <v>19305</v>
      </c>
    </row>
    <row r="3166" spans="1:11" s="40" customFormat="1" x14ac:dyDescent="0.25">
      <c r="A3166" s="34" t="s">
        <v>947</v>
      </c>
      <c r="B3166" s="34" t="s">
        <v>9378</v>
      </c>
      <c r="C3166" s="34" t="s">
        <v>9379</v>
      </c>
      <c r="D3166" s="34" t="s">
        <v>9380</v>
      </c>
      <c r="E3166" s="35">
        <v>382210</v>
      </c>
      <c r="F3166" s="36">
        <v>382210</v>
      </c>
      <c r="G3166" s="37">
        <f t="shared" si="148"/>
        <v>26754.700000000004</v>
      </c>
      <c r="H3166" s="38">
        <f>G3166*(1-'[1]Rapport Lottstift'!$Q$6)</f>
        <v>19479.852184230906</v>
      </c>
      <c r="I3166" s="39">
        <f t="shared" si="149"/>
        <v>19285.053662388596</v>
      </c>
      <c r="J3166" s="40">
        <f t="shared" si="150"/>
        <v>19285</v>
      </c>
      <c r="K3166" s="40">
        <v>19285</v>
      </c>
    </row>
    <row r="3167" spans="1:11" s="40" customFormat="1" x14ac:dyDescent="0.25">
      <c r="A3167" s="34" t="s">
        <v>947</v>
      </c>
      <c r="B3167" s="34" t="s">
        <v>9381</v>
      </c>
      <c r="C3167" s="34" t="s">
        <v>9382</v>
      </c>
      <c r="D3167" s="34" t="s">
        <v>9383</v>
      </c>
      <c r="E3167" s="35">
        <v>381989</v>
      </c>
      <c r="F3167" s="36">
        <v>381989</v>
      </c>
      <c r="G3167" s="37">
        <f t="shared" si="148"/>
        <v>26739.230000000003</v>
      </c>
      <c r="H3167" s="38">
        <f>G3167*(1-'[1]Rapport Lottstift'!$Q$6)</f>
        <v>19468.588618827813</v>
      </c>
      <c r="I3167" s="39">
        <f t="shared" si="149"/>
        <v>19273.902732639533</v>
      </c>
      <c r="J3167" s="40">
        <f t="shared" si="150"/>
        <v>19273</v>
      </c>
      <c r="K3167" s="40">
        <v>19273</v>
      </c>
    </row>
    <row r="3168" spans="1:11" s="40" customFormat="1" x14ac:dyDescent="0.25">
      <c r="A3168" s="34" t="s">
        <v>947</v>
      </c>
      <c r="B3168" s="34" t="s">
        <v>9384</v>
      </c>
      <c r="C3168" s="34" t="s">
        <v>9385</v>
      </c>
      <c r="D3168" s="34" t="s">
        <v>9386</v>
      </c>
      <c r="E3168" s="35">
        <v>381739</v>
      </c>
      <c r="F3168" s="36">
        <v>381739</v>
      </c>
      <c r="G3168" s="37">
        <f t="shared" si="148"/>
        <v>26721.730000000003</v>
      </c>
      <c r="H3168" s="38">
        <f>G3168*(1-'[1]Rapport Lottstift'!$Q$6)</f>
        <v>19455.847029005312</v>
      </c>
      <c r="I3168" s="39">
        <f t="shared" si="149"/>
        <v>19261.28855871526</v>
      </c>
      <c r="J3168" s="40">
        <f t="shared" si="150"/>
        <v>19261</v>
      </c>
      <c r="K3168" s="40">
        <v>19261</v>
      </c>
    </row>
    <row r="3169" spans="1:11" s="40" customFormat="1" x14ac:dyDescent="0.25">
      <c r="A3169" s="34" t="s">
        <v>947</v>
      </c>
      <c r="B3169" s="34" t="s">
        <v>9387</v>
      </c>
      <c r="C3169" s="34" t="s">
        <v>9388</v>
      </c>
      <c r="D3169" s="34" t="s">
        <v>9389</v>
      </c>
      <c r="E3169" s="35">
        <v>381715</v>
      </c>
      <c r="F3169" s="36">
        <v>381715</v>
      </c>
      <c r="G3169" s="37">
        <f t="shared" si="148"/>
        <v>26720.050000000003</v>
      </c>
      <c r="H3169" s="38">
        <f>G3169*(1-'[1]Rapport Lottstift'!$Q$6)</f>
        <v>19454.623836382354</v>
      </c>
      <c r="I3169" s="39">
        <f t="shared" si="149"/>
        <v>19260.077598018532</v>
      </c>
      <c r="J3169" s="40">
        <f t="shared" si="150"/>
        <v>19260</v>
      </c>
      <c r="K3169" s="40">
        <v>19260</v>
      </c>
    </row>
    <row r="3170" spans="1:11" s="40" customFormat="1" x14ac:dyDescent="0.25">
      <c r="A3170" s="34" t="s">
        <v>947</v>
      </c>
      <c r="B3170" s="34" t="s">
        <v>9390</v>
      </c>
      <c r="C3170" s="34" t="s">
        <v>9391</v>
      </c>
      <c r="D3170" s="34" t="s">
        <v>9392</v>
      </c>
      <c r="E3170" s="35">
        <v>381626</v>
      </c>
      <c r="F3170" s="36">
        <v>381626</v>
      </c>
      <c r="G3170" s="37">
        <f t="shared" si="148"/>
        <v>26713.820000000003</v>
      </c>
      <c r="H3170" s="38">
        <f>G3170*(1-'[1]Rapport Lottstift'!$Q$6)</f>
        <v>19450.087830405544</v>
      </c>
      <c r="I3170" s="39">
        <f t="shared" si="149"/>
        <v>19255.58695210149</v>
      </c>
      <c r="J3170" s="40">
        <f t="shared" si="150"/>
        <v>19255</v>
      </c>
      <c r="K3170" s="40">
        <v>19255</v>
      </c>
    </row>
    <row r="3171" spans="1:11" s="40" customFormat="1" x14ac:dyDescent="0.25">
      <c r="A3171" s="34" t="s">
        <v>947</v>
      </c>
      <c r="B3171" s="34" t="s">
        <v>9393</v>
      </c>
      <c r="C3171" s="34" t="s">
        <v>9394</v>
      </c>
      <c r="D3171" s="34" t="s">
        <v>9395</v>
      </c>
      <c r="E3171" s="35">
        <v>381225</v>
      </c>
      <c r="F3171" s="36">
        <v>381225</v>
      </c>
      <c r="G3171" s="37">
        <f t="shared" si="148"/>
        <v>26685.750000000004</v>
      </c>
      <c r="H3171" s="38">
        <f>G3171*(1-'[1]Rapport Lottstift'!$Q$6)</f>
        <v>19429.650320330253</v>
      </c>
      <c r="I3171" s="39">
        <f t="shared" si="149"/>
        <v>19235.35381712695</v>
      </c>
      <c r="J3171" s="40">
        <f t="shared" si="150"/>
        <v>19235</v>
      </c>
      <c r="K3171" s="40">
        <v>19235</v>
      </c>
    </row>
    <row r="3172" spans="1:11" s="40" customFormat="1" x14ac:dyDescent="0.25">
      <c r="A3172" s="34" t="s">
        <v>947</v>
      </c>
      <c r="B3172" s="34" t="s">
        <v>9396</v>
      </c>
      <c r="C3172" s="34" t="s">
        <v>9397</v>
      </c>
      <c r="D3172" s="34" t="s">
        <v>9398</v>
      </c>
      <c r="E3172" s="35">
        <v>380478</v>
      </c>
      <c r="F3172" s="36">
        <v>380478</v>
      </c>
      <c r="G3172" s="37">
        <f t="shared" si="148"/>
        <v>26633.460000000003</v>
      </c>
      <c r="H3172" s="38">
        <f>G3172*(1-'[1]Rapport Lottstift'!$Q$6)</f>
        <v>19391.578449940622</v>
      </c>
      <c r="I3172" s="39">
        <f t="shared" si="149"/>
        <v>19197.662665441214</v>
      </c>
      <c r="J3172" s="40">
        <f t="shared" si="150"/>
        <v>19197</v>
      </c>
      <c r="K3172" s="40">
        <v>19197</v>
      </c>
    </row>
    <row r="3173" spans="1:11" s="40" customFormat="1" x14ac:dyDescent="0.25">
      <c r="A3173" s="34" t="s">
        <v>947</v>
      </c>
      <c r="B3173" s="34" t="s">
        <v>9399</v>
      </c>
      <c r="C3173" s="34" t="s">
        <v>9400</v>
      </c>
      <c r="D3173" s="34" t="s">
        <v>9401</v>
      </c>
      <c r="E3173" s="35">
        <v>380407</v>
      </c>
      <c r="F3173" s="36">
        <v>380407</v>
      </c>
      <c r="G3173" s="37">
        <f t="shared" si="148"/>
        <v>26628.49</v>
      </c>
      <c r="H3173" s="38">
        <f>G3173*(1-'[1]Rapport Lottstift'!$Q$6)</f>
        <v>19387.959838431034</v>
      </c>
      <c r="I3173" s="39">
        <f t="shared" si="149"/>
        <v>19194.080240046722</v>
      </c>
      <c r="J3173" s="40">
        <f t="shared" si="150"/>
        <v>19194</v>
      </c>
      <c r="K3173" s="40">
        <v>19194</v>
      </c>
    </row>
    <row r="3174" spans="1:11" s="40" customFormat="1" x14ac:dyDescent="0.25">
      <c r="A3174" s="34" t="s">
        <v>947</v>
      </c>
      <c r="B3174" s="34" t="s">
        <v>9402</v>
      </c>
      <c r="C3174" s="34" t="s">
        <v>9403</v>
      </c>
      <c r="D3174" s="34" t="s">
        <v>9404</v>
      </c>
      <c r="E3174" s="35">
        <v>379701</v>
      </c>
      <c r="F3174" s="36">
        <v>379701</v>
      </c>
      <c r="G3174" s="37">
        <f t="shared" si="148"/>
        <v>26579.070000000003</v>
      </c>
      <c r="H3174" s="38">
        <f>G3174*(1-'[1]Rapport Lottstift'!$Q$6)</f>
        <v>19351.977588772294</v>
      </c>
      <c r="I3174" s="39">
        <f t="shared" si="149"/>
        <v>19158.457812884571</v>
      </c>
      <c r="J3174" s="40">
        <f t="shared" si="150"/>
        <v>19158</v>
      </c>
      <c r="K3174" s="40">
        <v>19158</v>
      </c>
    </row>
    <row r="3175" spans="1:11" s="40" customFormat="1" x14ac:dyDescent="0.25">
      <c r="A3175" s="34" t="s">
        <v>947</v>
      </c>
      <c r="B3175" s="34" t="s">
        <v>9405</v>
      </c>
      <c r="C3175" s="34" t="s">
        <v>9406</v>
      </c>
      <c r="D3175" s="34" t="s">
        <v>9407</v>
      </c>
      <c r="E3175" s="35">
        <v>379618</v>
      </c>
      <c r="F3175" s="36">
        <v>379618</v>
      </c>
      <c r="G3175" s="37">
        <f t="shared" si="148"/>
        <v>26573.260000000002</v>
      </c>
      <c r="H3175" s="38">
        <f>G3175*(1-'[1]Rapport Lottstift'!$Q$6)</f>
        <v>19347.747380951223</v>
      </c>
      <c r="I3175" s="39">
        <f t="shared" si="149"/>
        <v>19154.269907141712</v>
      </c>
      <c r="J3175" s="40">
        <f t="shared" si="150"/>
        <v>19154</v>
      </c>
      <c r="K3175" s="40">
        <v>19154</v>
      </c>
    </row>
    <row r="3176" spans="1:11" s="40" customFormat="1" x14ac:dyDescent="0.25">
      <c r="A3176" s="34" t="s">
        <v>947</v>
      </c>
      <c r="B3176" s="34" t="s">
        <v>9408</v>
      </c>
      <c r="C3176" s="34" t="s">
        <v>9409</v>
      </c>
      <c r="D3176" s="34" t="s">
        <v>9410</v>
      </c>
      <c r="E3176" s="35">
        <v>379436</v>
      </c>
      <c r="F3176" s="36">
        <v>379436</v>
      </c>
      <c r="G3176" s="37">
        <f t="shared" si="148"/>
        <v>26560.520000000004</v>
      </c>
      <c r="H3176" s="38">
        <f>G3176*(1-'[1]Rapport Lottstift'!$Q$6)</f>
        <v>19338.471503560446</v>
      </c>
      <c r="I3176" s="39">
        <f t="shared" si="149"/>
        <v>19145.086788524841</v>
      </c>
      <c r="J3176" s="40">
        <f t="shared" si="150"/>
        <v>19145</v>
      </c>
      <c r="K3176" s="40">
        <v>19145</v>
      </c>
    </row>
    <row r="3177" spans="1:11" s="40" customFormat="1" x14ac:dyDescent="0.25">
      <c r="A3177" s="34" t="s">
        <v>947</v>
      </c>
      <c r="B3177" s="34" t="s">
        <v>9411</v>
      </c>
      <c r="C3177" s="34" t="s">
        <v>9412</v>
      </c>
      <c r="D3177" s="34" t="s">
        <v>9413</v>
      </c>
      <c r="E3177" s="35">
        <v>378387</v>
      </c>
      <c r="F3177" s="36">
        <v>378387</v>
      </c>
      <c r="G3177" s="37">
        <f t="shared" si="148"/>
        <v>26487.090000000004</v>
      </c>
      <c r="H3177" s="38">
        <f>G3177*(1-'[1]Rapport Lottstift'!$Q$6)</f>
        <v>19285.007792665234</v>
      </c>
      <c r="I3177" s="39">
        <f t="shared" si="149"/>
        <v>19092.15771473858</v>
      </c>
      <c r="J3177" s="40">
        <f t="shared" si="150"/>
        <v>19092</v>
      </c>
      <c r="K3177" s="40">
        <v>19092</v>
      </c>
    </row>
    <row r="3178" spans="1:11" s="40" customFormat="1" x14ac:dyDescent="0.25">
      <c r="A3178" s="34" t="s">
        <v>947</v>
      </c>
      <c r="B3178" s="34" t="s">
        <v>9414</v>
      </c>
      <c r="C3178" s="34" t="s">
        <v>9415</v>
      </c>
      <c r="D3178" s="34" t="s">
        <v>9416</v>
      </c>
      <c r="E3178" s="35">
        <v>378232</v>
      </c>
      <c r="F3178" s="36">
        <v>378232</v>
      </c>
      <c r="G3178" s="37">
        <f t="shared" si="148"/>
        <v>26476.240000000002</v>
      </c>
      <c r="H3178" s="38">
        <f>G3178*(1-'[1]Rapport Lottstift'!$Q$6)</f>
        <v>19277.108006975282</v>
      </c>
      <c r="I3178" s="39">
        <f t="shared" si="149"/>
        <v>19084.336926905529</v>
      </c>
      <c r="J3178" s="40">
        <f t="shared" si="150"/>
        <v>19084</v>
      </c>
      <c r="K3178" s="40">
        <v>19084</v>
      </c>
    </row>
    <row r="3179" spans="1:11" s="40" customFormat="1" x14ac:dyDescent="0.25">
      <c r="A3179" s="34" t="s">
        <v>947</v>
      </c>
      <c r="B3179" s="34" t="s">
        <v>9417</v>
      </c>
      <c r="C3179" s="34" t="s">
        <v>9418</v>
      </c>
      <c r="D3179" s="34" t="s">
        <v>9419</v>
      </c>
      <c r="E3179" s="35">
        <v>377388</v>
      </c>
      <c r="F3179" s="36">
        <v>377388</v>
      </c>
      <c r="G3179" s="37">
        <f t="shared" si="148"/>
        <v>26417.160000000003</v>
      </c>
      <c r="H3179" s="38">
        <f>G3179*(1-'[1]Rapport Lottstift'!$Q$6)</f>
        <v>19234.092399734523</v>
      </c>
      <c r="I3179" s="39">
        <f t="shared" si="149"/>
        <v>19041.751475737179</v>
      </c>
      <c r="J3179" s="40">
        <f t="shared" si="150"/>
        <v>19041</v>
      </c>
      <c r="K3179" s="40">
        <v>19041</v>
      </c>
    </row>
    <row r="3180" spans="1:11" s="40" customFormat="1" x14ac:dyDescent="0.25">
      <c r="A3180" s="34" t="s">
        <v>947</v>
      </c>
      <c r="B3180" s="34" t="s">
        <v>9420</v>
      </c>
      <c r="C3180" s="34" t="s">
        <v>9421</v>
      </c>
      <c r="D3180" s="34" t="s">
        <v>9422</v>
      </c>
      <c r="E3180" s="35">
        <v>377252</v>
      </c>
      <c r="F3180" s="36">
        <v>377252</v>
      </c>
      <c r="G3180" s="37">
        <f t="shared" si="148"/>
        <v>26407.640000000003</v>
      </c>
      <c r="H3180" s="38">
        <f>G3180*(1-'[1]Rapport Lottstift'!$Q$6)</f>
        <v>19227.160974871083</v>
      </c>
      <c r="I3180" s="39">
        <f t="shared" si="149"/>
        <v>19034.889365122373</v>
      </c>
      <c r="J3180" s="40">
        <f t="shared" si="150"/>
        <v>19034</v>
      </c>
      <c r="K3180" s="40">
        <v>19034</v>
      </c>
    </row>
    <row r="3181" spans="1:11" s="40" customFormat="1" x14ac:dyDescent="0.25">
      <c r="A3181" s="34" t="s">
        <v>947</v>
      </c>
      <c r="B3181" s="34" t="s">
        <v>9423</v>
      </c>
      <c r="C3181" s="34" t="s">
        <v>9424</v>
      </c>
      <c r="D3181" s="34" t="s">
        <v>9425</v>
      </c>
      <c r="E3181" s="35">
        <v>377183</v>
      </c>
      <c r="F3181" s="36">
        <v>377183</v>
      </c>
      <c r="G3181" s="37">
        <f t="shared" si="148"/>
        <v>26402.81</v>
      </c>
      <c r="H3181" s="38">
        <f>G3181*(1-'[1]Rapport Lottstift'!$Q$6)</f>
        <v>19223.64429608007</v>
      </c>
      <c r="I3181" s="39">
        <f t="shared" si="149"/>
        <v>19031.407853119268</v>
      </c>
      <c r="J3181" s="40">
        <f t="shared" si="150"/>
        <v>19031</v>
      </c>
      <c r="K3181" s="40">
        <v>19031</v>
      </c>
    </row>
    <row r="3182" spans="1:11" s="40" customFormat="1" x14ac:dyDescent="0.25">
      <c r="A3182" s="34" t="s">
        <v>947</v>
      </c>
      <c r="B3182" s="34" t="s">
        <v>9426</v>
      </c>
      <c r="C3182" s="34" t="s">
        <v>9427</v>
      </c>
      <c r="D3182" s="34" t="s">
        <v>9428</v>
      </c>
      <c r="E3182" s="35">
        <v>376577</v>
      </c>
      <c r="F3182" s="36">
        <v>376577</v>
      </c>
      <c r="G3182" s="37">
        <f t="shared" si="148"/>
        <v>26360.390000000003</v>
      </c>
      <c r="H3182" s="38">
        <f>G3182*(1-'[1]Rapport Lottstift'!$Q$6)</f>
        <v>19192.758682350333</v>
      </c>
      <c r="I3182" s="39">
        <f t="shared" si="149"/>
        <v>19000.831095526832</v>
      </c>
      <c r="J3182" s="40">
        <f t="shared" si="150"/>
        <v>19000</v>
      </c>
      <c r="K3182" s="40">
        <v>19000</v>
      </c>
    </row>
    <row r="3183" spans="1:11" s="40" customFormat="1" x14ac:dyDescent="0.25">
      <c r="A3183" s="34" t="s">
        <v>947</v>
      </c>
      <c r="B3183" s="34" t="s">
        <v>9429</v>
      </c>
      <c r="C3183" s="34" t="s">
        <v>9430</v>
      </c>
      <c r="D3183" s="34" t="s">
        <v>9431</v>
      </c>
      <c r="E3183" s="35">
        <v>376157</v>
      </c>
      <c r="F3183" s="36">
        <v>376157</v>
      </c>
      <c r="G3183" s="37">
        <f t="shared" si="148"/>
        <v>26330.99</v>
      </c>
      <c r="H3183" s="38">
        <f>G3183*(1-'[1]Rapport Lottstift'!$Q$6)</f>
        <v>19171.352811448531</v>
      </c>
      <c r="I3183" s="39">
        <f t="shared" si="149"/>
        <v>18979.639283334047</v>
      </c>
      <c r="J3183" s="40">
        <f t="shared" si="150"/>
        <v>18979</v>
      </c>
      <c r="K3183" s="40">
        <v>18979</v>
      </c>
    </row>
    <row r="3184" spans="1:11" s="40" customFormat="1" x14ac:dyDescent="0.25">
      <c r="A3184" s="34" t="s">
        <v>947</v>
      </c>
      <c r="B3184" s="34" t="s">
        <v>9432</v>
      </c>
      <c r="C3184" s="34" t="s">
        <v>9433</v>
      </c>
      <c r="D3184" s="34" t="s">
        <v>9434</v>
      </c>
      <c r="E3184" s="35">
        <v>375957</v>
      </c>
      <c r="F3184" s="36">
        <v>375957</v>
      </c>
      <c r="G3184" s="37">
        <f t="shared" si="148"/>
        <v>26316.99</v>
      </c>
      <c r="H3184" s="38">
        <f>G3184*(1-'[1]Rapport Lottstift'!$Q$6)</f>
        <v>19161.159539590531</v>
      </c>
      <c r="I3184" s="39">
        <f t="shared" si="149"/>
        <v>18969.547944194626</v>
      </c>
      <c r="J3184" s="40">
        <f t="shared" si="150"/>
        <v>18969</v>
      </c>
      <c r="K3184" s="40">
        <v>18969</v>
      </c>
    </row>
    <row r="3185" spans="1:11" s="40" customFormat="1" x14ac:dyDescent="0.25">
      <c r="A3185" s="34" t="s">
        <v>947</v>
      </c>
      <c r="B3185" s="34" t="s">
        <v>9435</v>
      </c>
      <c r="C3185" s="34" t="s">
        <v>9436</v>
      </c>
      <c r="D3185" s="34" t="s">
        <v>9437</v>
      </c>
      <c r="E3185" s="35">
        <v>375323</v>
      </c>
      <c r="F3185" s="36">
        <v>375323</v>
      </c>
      <c r="G3185" s="37">
        <f t="shared" si="148"/>
        <v>26272.610000000004</v>
      </c>
      <c r="H3185" s="38">
        <f>G3185*(1-'[1]Rapport Lottstift'!$Q$6)</f>
        <v>19128.846867800676</v>
      </c>
      <c r="I3185" s="39">
        <f t="shared" si="149"/>
        <v>18937.55839912267</v>
      </c>
      <c r="J3185" s="40">
        <f t="shared" si="150"/>
        <v>18937</v>
      </c>
      <c r="K3185" s="40">
        <v>18937</v>
      </c>
    </row>
    <row r="3186" spans="1:11" s="40" customFormat="1" x14ac:dyDescent="0.25">
      <c r="A3186" s="34" t="s">
        <v>947</v>
      </c>
      <c r="B3186" s="34" t="s">
        <v>9438</v>
      </c>
      <c r="C3186" s="34" t="s">
        <v>9439</v>
      </c>
      <c r="D3186" s="34" t="s">
        <v>9440</v>
      </c>
      <c r="E3186" s="35">
        <v>375261</v>
      </c>
      <c r="F3186" s="36">
        <v>375261</v>
      </c>
      <c r="G3186" s="37">
        <f t="shared" si="148"/>
        <v>26268.270000000004</v>
      </c>
      <c r="H3186" s="38">
        <f>G3186*(1-'[1]Rapport Lottstift'!$Q$6)</f>
        <v>19125.686953524695</v>
      </c>
      <c r="I3186" s="39">
        <f t="shared" si="149"/>
        <v>18934.430083989449</v>
      </c>
      <c r="J3186" s="40">
        <f t="shared" si="150"/>
        <v>18934</v>
      </c>
      <c r="K3186" s="40">
        <v>18934</v>
      </c>
    </row>
    <row r="3187" spans="1:11" s="40" customFormat="1" x14ac:dyDescent="0.25">
      <c r="A3187" s="34" t="s">
        <v>947</v>
      </c>
      <c r="B3187" s="34" t="s">
        <v>9441</v>
      </c>
      <c r="C3187" s="34" t="s">
        <v>9442</v>
      </c>
      <c r="D3187" s="34" t="s">
        <v>9443</v>
      </c>
      <c r="E3187" s="35">
        <v>374948</v>
      </c>
      <c r="F3187" s="36">
        <v>374948</v>
      </c>
      <c r="G3187" s="37">
        <f t="shared" si="148"/>
        <v>26246.360000000004</v>
      </c>
      <c r="H3187" s="38">
        <f>G3187*(1-'[1]Rapport Lottstift'!$Q$6)</f>
        <v>19109.734483066924</v>
      </c>
      <c r="I3187" s="39">
        <f t="shared" si="149"/>
        <v>18918.637138236256</v>
      </c>
      <c r="J3187" s="40">
        <f t="shared" si="150"/>
        <v>18918</v>
      </c>
      <c r="K3187" s="40">
        <v>18918</v>
      </c>
    </row>
    <row r="3188" spans="1:11" s="40" customFormat="1" x14ac:dyDescent="0.25">
      <c r="A3188" s="34" t="s">
        <v>947</v>
      </c>
      <c r="B3188" s="34" t="s">
        <v>9444</v>
      </c>
      <c r="C3188" s="34" t="s">
        <v>9445</v>
      </c>
      <c r="D3188" s="34" t="s">
        <v>9446</v>
      </c>
      <c r="E3188" s="35">
        <v>374826</v>
      </c>
      <c r="F3188" s="36">
        <v>374826</v>
      </c>
      <c r="G3188" s="37">
        <f t="shared" si="148"/>
        <v>26237.820000000003</v>
      </c>
      <c r="H3188" s="38">
        <f>G3188*(1-'[1]Rapport Lottstift'!$Q$6)</f>
        <v>19103.516587233542</v>
      </c>
      <c r="I3188" s="39">
        <f t="shared" si="149"/>
        <v>18912.481421361208</v>
      </c>
      <c r="J3188" s="40">
        <f t="shared" si="150"/>
        <v>18912</v>
      </c>
      <c r="K3188" s="40">
        <v>18912</v>
      </c>
    </row>
    <row r="3189" spans="1:11" s="40" customFormat="1" x14ac:dyDescent="0.25">
      <c r="A3189" s="34" t="s">
        <v>947</v>
      </c>
      <c r="B3189" s="34" t="s">
        <v>9447</v>
      </c>
      <c r="C3189" s="34" t="s">
        <v>9448</v>
      </c>
      <c r="D3189" s="34" t="s">
        <v>9449</v>
      </c>
      <c r="E3189" s="35">
        <v>374742</v>
      </c>
      <c r="F3189" s="36">
        <v>374742</v>
      </c>
      <c r="G3189" s="37">
        <f t="shared" si="148"/>
        <v>26231.940000000002</v>
      </c>
      <c r="H3189" s="38">
        <f>G3189*(1-'[1]Rapport Lottstift'!$Q$6)</f>
        <v>19099.235413053182</v>
      </c>
      <c r="I3189" s="39">
        <f t="shared" si="149"/>
        <v>18908.24305892265</v>
      </c>
      <c r="J3189" s="40">
        <f t="shared" si="150"/>
        <v>18908</v>
      </c>
      <c r="K3189" s="40">
        <v>18908</v>
      </c>
    </row>
    <row r="3190" spans="1:11" s="40" customFormat="1" x14ac:dyDescent="0.25">
      <c r="A3190" s="34" t="s">
        <v>947</v>
      </c>
      <c r="B3190" s="34" t="s">
        <v>9450</v>
      </c>
      <c r="C3190" s="34" t="s">
        <v>9451</v>
      </c>
      <c r="D3190" s="34" t="s">
        <v>9452</v>
      </c>
      <c r="E3190" s="35">
        <v>374373</v>
      </c>
      <c r="F3190" s="36">
        <v>374373</v>
      </c>
      <c r="G3190" s="37">
        <f t="shared" si="148"/>
        <v>26206.110000000004</v>
      </c>
      <c r="H3190" s="38">
        <f>G3190*(1-'[1]Rapport Lottstift'!$Q$6)</f>
        <v>19080.428826475174</v>
      </c>
      <c r="I3190" s="39">
        <f t="shared" si="149"/>
        <v>18889.624538210421</v>
      </c>
      <c r="J3190" s="40">
        <f t="shared" si="150"/>
        <v>18889</v>
      </c>
      <c r="K3190" s="40">
        <v>18889</v>
      </c>
    </row>
    <row r="3191" spans="1:11" s="40" customFormat="1" x14ac:dyDescent="0.25">
      <c r="A3191" s="34" t="s">
        <v>947</v>
      </c>
      <c r="B3191" s="34" t="s">
        <v>9453</v>
      </c>
      <c r="C3191" s="34" t="s">
        <v>9454</v>
      </c>
      <c r="D3191" s="34" t="s">
        <v>9455</v>
      </c>
      <c r="E3191" s="35">
        <v>373967</v>
      </c>
      <c r="F3191" s="36">
        <v>373967</v>
      </c>
      <c r="G3191" s="37">
        <f t="shared" si="148"/>
        <v>26177.690000000002</v>
      </c>
      <c r="H3191" s="38">
        <f>G3191*(1-'[1]Rapport Lottstift'!$Q$6)</f>
        <v>19059.736484603432</v>
      </c>
      <c r="I3191" s="39">
        <f t="shared" si="149"/>
        <v>18869.139119757398</v>
      </c>
      <c r="J3191" s="40">
        <f t="shared" si="150"/>
        <v>18869</v>
      </c>
      <c r="K3191" s="40">
        <v>18869</v>
      </c>
    </row>
    <row r="3192" spans="1:11" s="40" customFormat="1" x14ac:dyDescent="0.25">
      <c r="A3192" s="34" t="s">
        <v>947</v>
      </c>
      <c r="B3192" s="34" t="s">
        <v>9456</v>
      </c>
      <c r="C3192" s="34" t="s">
        <v>9457</v>
      </c>
      <c r="D3192" s="34" t="s">
        <v>9458</v>
      </c>
      <c r="E3192" s="35">
        <v>373528</v>
      </c>
      <c r="F3192" s="36">
        <v>373528</v>
      </c>
      <c r="G3192" s="37">
        <f t="shared" si="148"/>
        <v>26146.960000000003</v>
      </c>
      <c r="H3192" s="38">
        <f>G3192*(1-'[1]Rapport Lottstift'!$Q$6)</f>
        <v>19037.362252875122</v>
      </c>
      <c r="I3192" s="39">
        <f t="shared" si="149"/>
        <v>18846.988630346372</v>
      </c>
      <c r="J3192" s="40">
        <f t="shared" si="150"/>
        <v>18846</v>
      </c>
      <c r="K3192" s="40">
        <v>18846</v>
      </c>
    </row>
    <row r="3193" spans="1:11" s="40" customFormat="1" x14ac:dyDescent="0.25">
      <c r="A3193" s="34" t="s">
        <v>947</v>
      </c>
      <c r="B3193" s="34" t="s">
        <v>9459</v>
      </c>
      <c r="C3193" s="34" t="s">
        <v>9460</v>
      </c>
      <c r="D3193" s="34" t="s">
        <v>9461</v>
      </c>
      <c r="E3193" s="35">
        <v>373041</v>
      </c>
      <c r="F3193" s="36">
        <v>373041</v>
      </c>
      <c r="G3193" s="37">
        <f t="shared" si="148"/>
        <v>26112.870000000003</v>
      </c>
      <c r="H3193" s="38">
        <f>G3193*(1-'[1]Rapport Lottstift'!$Q$6)</f>
        <v>19012.541635900892</v>
      </c>
      <c r="I3193" s="39">
        <f t="shared" si="149"/>
        <v>18822.416219541883</v>
      </c>
      <c r="J3193" s="40">
        <f t="shared" si="150"/>
        <v>18822</v>
      </c>
      <c r="K3193" s="40">
        <v>18822</v>
      </c>
    </row>
    <row r="3194" spans="1:11" s="40" customFormat="1" x14ac:dyDescent="0.25">
      <c r="A3194" s="34" t="s">
        <v>947</v>
      </c>
      <c r="B3194" s="34" t="s">
        <v>9462</v>
      </c>
      <c r="C3194" s="34" t="s">
        <v>9463</v>
      </c>
      <c r="D3194" s="34" t="s">
        <v>9464</v>
      </c>
      <c r="E3194" s="35">
        <v>372663</v>
      </c>
      <c r="F3194" s="36">
        <v>372663</v>
      </c>
      <c r="G3194" s="37">
        <f t="shared" si="148"/>
        <v>26086.410000000003</v>
      </c>
      <c r="H3194" s="38">
        <f>G3194*(1-'[1]Rapport Lottstift'!$Q$6)</f>
        <v>18993.276352089273</v>
      </c>
      <c r="I3194" s="39">
        <f t="shared" si="149"/>
        <v>18803.343588568379</v>
      </c>
      <c r="J3194" s="40">
        <f t="shared" si="150"/>
        <v>18803</v>
      </c>
      <c r="K3194" s="40">
        <v>18803</v>
      </c>
    </row>
    <row r="3195" spans="1:11" s="40" customFormat="1" x14ac:dyDescent="0.25">
      <c r="A3195" s="34" t="s">
        <v>947</v>
      </c>
      <c r="B3195" s="34" t="s">
        <v>9465</v>
      </c>
      <c r="C3195" s="34" t="s">
        <v>9466</v>
      </c>
      <c r="D3195" s="34" t="s">
        <v>9467</v>
      </c>
      <c r="E3195" s="35">
        <v>372193</v>
      </c>
      <c r="F3195" s="36">
        <v>372193</v>
      </c>
      <c r="G3195" s="37">
        <f t="shared" si="148"/>
        <v>26053.510000000002</v>
      </c>
      <c r="H3195" s="38">
        <f>G3195*(1-'[1]Rapport Lottstift'!$Q$6)</f>
        <v>18969.322163222972</v>
      </c>
      <c r="I3195" s="39">
        <f t="shared" si="149"/>
        <v>18779.628941590741</v>
      </c>
      <c r="J3195" s="40">
        <f t="shared" si="150"/>
        <v>18779</v>
      </c>
      <c r="K3195" s="40">
        <v>18779</v>
      </c>
    </row>
    <row r="3196" spans="1:11" s="40" customFormat="1" x14ac:dyDescent="0.25">
      <c r="A3196" s="34" t="s">
        <v>947</v>
      </c>
      <c r="B3196" s="34" t="s">
        <v>9468</v>
      </c>
      <c r="C3196" s="34" t="s">
        <v>9469</v>
      </c>
      <c r="D3196" s="34" t="s">
        <v>9470</v>
      </c>
      <c r="E3196" s="35">
        <v>371849</v>
      </c>
      <c r="F3196" s="36">
        <v>371849</v>
      </c>
      <c r="G3196" s="37">
        <f t="shared" si="148"/>
        <v>26029.430000000004</v>
      </c>
      <c r="H3196" s="38">
        <f>G3196*(1-'[1]Rapport Lottstift'!$Q$6)</f>
        <v>18951.789735627215</v>
      </c>
      <c r="I3196" s="39">
        <f t="shared" si="149"/>
        <v>18762.271838270943</v>
      </c>
      <c r="J3196" s="40">
        <f t="shared" si="150"/>
        <v>18762</v>
      </c>
      <c r="K3196" s="40">
        <v>18762</v>
      </c>
    </row>
    <row r="3197" spans="1:11" s="40" customFormat="1" x14ac:dyDescent="0.25">
      <c r="A3197" s="34" t="s">
        <v>947</v>
      </c>
      <c r="B3197" s="34" t="s">
        <v>9471</v>
      </c>
      <c r="C3197" s="34" t="s">
        <v>9472</v>
      </c>
      <c r="D3197" s="34" t="s">
        <v>9473</v>
      </c>
      <c r="E3197" s="35">
        <v>371785</v>
      </c>
      <c r="F3197" s="36">
        <v>371785</v>
      </c>
      <c r="G3197" s="37">
        <f t="shared" si="148"/>
        <v>26024.95</v>
      </c>
      <c r="H3197" s="38">
        <f>G3197*(1-'[1]Rapport Lottstift'!$Q$6)</f>
        <v>18948.527888632652</v>
      </c>
      <c r="I3197" s="39">
        <f t="shared" si="149"/>
        <v>18759.042609746324</v>
      </c>
      <c r="J3197" s="40">
        <f t="shared" si="150"/>
        <v>18759</v>
      </c>
      <c r="K3197" s="40">
        <v>18759</v>
      </c>
    </row>
    <row r="3198" spans="1:11" s="40" customFormat="1" x14ac:dyDescent="0.25">
      <c r="A3198" s="34" t="s">
        <v>947</v>
      </c>
      <c r="B3198" s="34" t="s">
        <v>9474</v>
      </c>
      <c r="C3198" s="34" t="s">
        <v>9475</v>
      </c>
      <c r="D3198" s="34" t="s">
        <v>9476</v>
      </c>
      <c r="E3198" s="35">
        <v>371717</v>
      </c>
      <c r="F3198" s="36">
        <v>371717</v>
      </c>
      <c r="G3198" s="37">
        <f t="shared" si="148"/>
        <v>26020.190000000002</v>
      </c>
      <c r="H3198" s="38">
        <f>G3198*(1-'[1]Rapport Lottstift'!$Q$6)</f>
        <v>18945.062176200932</v>
      </c>
      <c r="I3198" s="39">
        <f t="shared" si="149"/>
        <v>18755.611554438921</v>
      </c>
      <c r="J3198" s="40">
        <f t="shared" si="150"/>
        <v>18755</v>
      </c>
      <c r="K3198" s="40">
        <v>18755</v>
      </c>
    </row>
    <row r="3199" spans="1:11" s="40" customFormat="1" x14ac:dyDescent="0.25">
      <c r="A3199" s="34" t="s">
        <v>947</v>
      </c>
      <c r="B3199" s="34" t="s">
        <v>9477</v>
      </c>
      <c r="C3199" s="34" t="s">
        <v>9478</v>
      </c>
      <c r="D3199" s="34" t="s">
        <v>9479</v>
      </c>
      <c r="E3199" s="35">
        <v>371387</v>
      </c>
      <c r="F3199" s="36">
        <v>371387</v>
      </c>
      <c r="G3199" s="37">
        <f t="shared" si="148"/>
        <v>25997.090000000004</v>
      </c>
      <c r="H3199" s="38">
        <f>G3199*(1-'[1]Rapport Lottstift'!$Q$6)</f>
        <v>18928.243277635233</v>
      </c>
      <c r="I3199" s="39">
        <f t="shared" si="149"/>
        <v>18738.960844858881</v>
      </c>
      <c r="J3199" s="40">
        <f t="shared" si="150"/>
        <v>18738</v>
      </c>
      <c r="K3199" s="40">
        <v>18738</v>
      </c>
    </row>
    <row r="3200" spans="1:11" s="40" customFormat="1" x14ac:dyDescent="0.25">
      <c r="A3200" s="34" t="s">
        <v>947</v>
      </c>
      <c r="B3200" s="34" t="s">
        <v>9480</v>
      </c>
      <c r="C3200" s="34" t="s">
        <v>9481</v>
      </c>
      <c r="D3200" s="34" t="s">
        <v>9482</v>
      </c>
      <c r="E3200" s="35">
        <v>371326</v>
      </c>
      <c r="F3200" s="36">
        <v>371326</v>
      </c>
      <c r="G3200" s="37">
        <f t="shared" si="148"/>
        <v>25992.820000000003</v>
      </c>
      <c r="H3200" s="38">
        <f>G3200*(1-'[1]Rapport Lottstift'!$Q$6)</f>
        <v>18925.134329718545</v>
      </c>
      <c r="I3200" s="39">
        <f t="shared" si="149"/>
        <v>18735.882986421359</v>
      </c>
      <c r="J3200" s="40">
        <f t="shared" si="150"/>
        <v>18735</v>
      </c>
      <c r="K3200" s="40">
        <v>18735</v>
      </c>
    </row>
    <row r="3201" spans="1:11" s="40" customFormat="1" x14ac:dyDescent="0.25">
      <c r="A3201" s="34" t="s">
        <v>947</v>
      </c>
      <c r="B3201" s="34" t="s">
        <v>9483</v>
      </c>
      <c r="C3201" s="34" t="s">
        <v>9484</v>
      </c>
      <c r="D3201" s="34" t="s">
        <v>9485</v>
      </c>
      <c r="E3201" s="35">
        <v>371298</v>
      </c>
      <c r="F3201" s="36">
        <v>371298</v>
      </c>
      <c r="G3201" s="37">
        <f t="shared" si="148"/>
        <v>25990.860000000004</v>
      </c>
      <c r="H3201" s="38">
        <f>G3201*(1-'[1]Rapport Lottstift'!$Q$6)</f>
        <v>18923.707271658423</v>
      </c>
      <c r="I3201" s="39">
        <f t="shared" si="149"/>
        <v>18734.470198941839</v>
      </c>
      <c r="J3201" s="40">
        <f t="shared" si="150"/>
        <v>18734</v>
      </c>
      <c r="K3201" s="40">
        <v>18734</v>
      </c>
    </row>
    <row r="3202" spans="1:11" s="40" customFormat="1" x14ac:dyDescent="0.25">
      <c r="A3202" s="34" t="s">
        <v>947</v>
      </c>
      <c r="B3202" s="34" t="s">
        <v>9486</v>
      </c>
      <c r="C3202" s="34" t="s">
        <v>9487</v>
      </c>
      <c r="D3202" s="34" t="s">
        <v>9488</v>
      </c>
      <c r="E3202" s="35">
        <v>370707</v>
      </c>
      <c r="F3202" s="36">
        <v>370707</v>
      </c>
      <c r="G3202" s="37">
        <f t="shared" si="148"/>
        <v>25949.49</v>
      </c>
      <c r="H3202" s="38">
        <f>G3202*(1-'[1]Rapport Lottstift'!$Q$6)</f>
        <v>18893.586153318032</v>
      </c>
      <c r="I3202" s="39">
        <f t="shared" si="149"/>
        <v>18704.650291784852</v>
      </c>
      <c r="J3202" s="40">
        <f t="shared" si="150"/>
        <v>18704</v>
      </c>
      <c r="K3202" s="40">
        <v>18704</v>
      </c>
    </row>
    <row r="3203" spans="1:11" s="40" customFormat="1" x14ac:dyDescent="0.25">
      <c r="A3203" s="34" t="s">
        <v>947</v>
      </c>
      <c r="B3203" s="34" t="s">
        <v>9489</v>
      </c>
      <c r="C3203" s="34" t="s">
        <v>9490</v>
      </c>
      <c r="D3203" s="34" t="s">
        <v>9491</v>
      </c>
      <c r="E3203" s="35">
        <v>370615</v>
      </c>
      <c r="F3203" s="36">
        <v>370615</v>
      </c>
      <c r="G3203" s="37">
        <f t="shared" si="148"/>
        <v>25943.050000000003</v>
      </c>
      <c r="H3203" s="38">
        <f>G3203*(1-'[1]Rapport Lottstift'!$Q$6)</f>
        <v>18888.897248263354</v>
      </c>
      <c r="I3203" s="39">
        <f t="shared" si="149"/>
        <v>18700.008275780721</v>
      </c>
      <c r="J3203" s="40">
        <f t="shared" si="150"/>
        <v>18700</v>
      </c>
      <c r="K3203" s="40">
        <v>18700</v>
      </c>
    </row>
    <row r="3204" spans="1:11" s="40" customFormat="1" x14ac:dyDescent="0.25">
      <c r="A3204" s="34" t="s">
        <v>947</v>
      </c>
      <c r="B3204" s="34" t="s">
        <v>9492</v>
      </c>
      <c r="C3204" s="34" t="s">
        <v>9493</v>
      </c>
      <c r="D3204" s="34" t="s">
        <v>9494</v>
      </c>
      <c r="E3204" s="35">
        <v>370388</v>
      </c>
      <c r="F3204" s="36">
        <v>370388</v>
      </c>
      <c r="G3204" s="37">
        <f t="shared" si="148"/>
        <v>25927.160000000003</v>
      </c>
      <c r="H3204" s="38">
        <f>G3204*(1-'[1]Rapport Lottstift'!$Q$6)</f>
        <v>18877.327884704522</v>
      </c>
      <c r="I3204" s="39">
        <f t="shared" si="149"/>
        <v>18688.554605857476</v>
      </c>
      <c r="J3204" s="40">
        <f t="shared" si="150"/>
        <v>18688</v>
      </c>
      <c r="K3204" s="40">
        <v>18688</v>
      </c>
    </row>
    <row r="3205" spans="1:11" s="40" customFormat="1" x14ac:dyDescent="0.25">
      <c r="A3205" s="34" t="s">
        <v>947</v>
      </c>
      <c r="B3205" s="34" t="s">
        <v>9495</v>
      </c>
      <c r="C3205" s="34" t="s">
        <v>9496</v>
      </c>
      <c r="D3205" s="34" t="s">
        <v>9497</v>
      </c>
      <c r="E3205" s="35">
        <v>370167</v>
      </c>
      <c r="F3205" s="36">
        <v>370167</v>
      </c>
      <c r="G3205" s="37">
        <f t="shared" si="148"/>
        <v>25911.690000000002</v>
      </c>
      <c r="H3205" s="38">
        <f>G3205*(1-'[1]Rapport Lottstift'!$Q$6)</f>
        <v>18866.064319301433</v>
      </c>
      <c r="I3205" s="39">
        <f t="shared" si="149"/>
        <v>18677.403676108417</v>
      </c>
      <c r="J3205" s="40">
        <f t="shared" si="150"/>
        <v>18677</v>
      </c>
      <c r="K3205" s="40">
        <v>18677</v>
      </c>
    </row>
    <row r="3206" spans="1:11" s="40" customFormat="1" x14ac:dyDescent="0.25">
      <c r="A3206" s="34" t="s">
        <v>947</v>
      </c>
      <c r="B3206" s="34" t="s">
        <v>9498</v>
      </c>
      <c r="C3206" s="34" t="s">
        <v>9499</v>
      </c>
      <c r="D3206" s="34" t="s">
        <v>9500</v>
      </c>
      <c r="E3206" s="35">
        <v>370026</v>
      </c>
      <c r="F3206" s="36">
        <v>370026</v>
      </c>
      <c r="G3206" s="37">
        <f t="shared" ref="G3206:G3269" si="151">F3206*0.07</f>
        <v>25901.820000000003</v>
      </c>
      <c r="H3206" s="38">
        <f>G3206*(1-'[1]Rapport Lottstift'!$Q$6)</f>
        <v>18858.878062641543</v>
      </c>
      <c r="I3206" s="39">
        <f t="shared" ref="I3206:I3269" si="152">H3206*0.99</f>
        <v>18670.289282015128</v>
      </c>
      <c r="J3206" s="40">
        <f t="shared" ref="J3206:J3269" si="153">INT(I3206)</f>
        <v>18670</v>
      </c>
      <c r="K3206" s="40">
        <v>18670</v>
      </c>
    </row>
    <row r="3207" spans="1:11" s="40" customFormat="1" x14ac:dyDescent="0.25">
      <c r="A3207" s="34" t="s">
        <v>947</v>
      </c>
      <c r="B3207" s="34" t="s">
        <v>9501</v>
      </c>
      <c r="C3207" s="34" t="s">
        <v>9502</v>
      </c>
      <c r="D3207" s="34" t="s">
        <v>9503</v>
      </c>
      <c r="E3207" s="35">
        <v>369774</v>
      </c>
      <c r="F3207" s="36">
        <v>369774</v>
      </c>
      <c r="G3207" s="37">
        <f t="shared" si="151"/>
        <v>25884.180000000004</v>
      </c>
      <c r="H3207" s="38">
        <f>G3207*(1-'[1]Rapport Lottstift'!$Q$6)</f>
        <v>18846.034540100463</v>
      </c>
      <c r="I3207" s="39">
        <f t="shared" si="152"/>
        <v>18657.57419469946</v>
      </c>
      <c r="J3207" s="40">
        <f t="shared" si="153"/>
        <v>18657</v>
      </c>
      <c r="K3207" s="40">
        <v>18657</v>
      </c>
    </row>
    <row r="3208" spans="1:11" s="40" customFormat="1" x14ac:dyDescent="0.25">
      <c r="A3208" s="34" t="s">
        <v>947</v>
      </c>
      <c r="B3208" s="34" t="s">
        <v>9504</v>
      </c>
      <c r="C3208" s="34" t="s">
        <v>9505</v>
      </c>
      <c r="D3208" s="34" t="s">
        <v>9506</v>
      </c>
      <c r="E3208" s="35">
        <v>369304</v>
      </c>
      <c r="F3208" s="36">
        <v>369304</v>
      </c>
      <c r="G3208" s="37">
        <f t="shared" si="151"/>
        <v>25851.280000000002</v>
      </c>
      <c r="H3208" s="38">
        <f>G3208*(1-'[1]Rapport Lottstift'!$Q$6)</f>
        <v>18822.080351234163</v>
      </c>
      <c r="I3208" s="39">
        <f t="shared" si="152"/>
        <v>18633.859547721822</v>
      </c>
      <c r="J3208" s="40">
        <f t="shared" si="153"/>
        <v>18633</v>
      </c>
      <c r="K3208" s="40">
        <v>18633</v>
      </c>
    </row>
    <row r="3209" spans="1:11" s="40" customFormat="1" x14ac:dyDescent="0.25">
      <c r="A3209" s="34" t="s">
        <v>947</v>
      </c>
      <c r="B3209" s="34" t="s">
        <v>9507</v>
      </c>
      <c r="C3209" s="34" t="s">
        <v>9508</v>
      </c>
      <c r="D3209" s="34" t="s">
        <v>9509</v>
      </c>
      <c r="E3209" s="35">
        <v>369069</v>
      </c>
      <c r="F3209" s="36">
        <v>369069</v>
      </c>
      <c r="G3209" s="37">
        <f t="shared" si="151"/>
        <v>25834.83</v>
      </c>
      <c r="H3209" s="38">
        <f>G3209*(1-'[1]Rapport Lottstift'!$Q$6)</f>
        <v>18810.103256801012</v>
      </c>
      <c r="I3209" s="39">
        <f t="shared" si="152"/>
        <v>18622.002224233001</v>
      </c>
      <c r="J3209" s="40">
        <f t="shared" si="153"/>
        <v>18622</v>
      </c>
      <c r="K3209" s="40">
        <v>18622</v>
      </c>
    </row>
    <row r="3210" spans="1:11" s="40" customFormat="1" x14ac:dyDescent="0.25">
      <c r="A3210" s="34" t="s">
        <v>947</v>
      </c>
      <c r="B3210" s="34" t="s">
        <v>9510</v>
      </c>
      <c r="C3210" s="34" t="s">
        <v>9511</v>
      </c>
      <c r="D3210" s="34" t="s">
        <v>9512</v>
      </c>
      <c r="E3210" s="35">
        <v>368484</v>
      </c>
      <c r="F3210" s="36">
        <v>368484</v>
      </c>
      <c r="G3210" s="37">
        <f t="shared" si="151"/>
        <v>25793.88</v>
      </c>
      <c r="H3210" s="38">
        <f>G3210*(1-'[1]Rapport Lottstift'!$Q$6)</f>
        <v>18780.287936616362</v>
      </c>
      <c r="I3210" s="39">
        <f t="shared" si="152"/>
        <v>18592.485057250196</v>
      </c>
      <c r="J3210" s="40">
        <f t="shared" si="153"/>
        <v>18592</v>
      </c>
      <c r="K3210" s="40">
        <v>18592</v>
      </c>
    </row>
    <row r="3211" spans="1:11" s="40" customFormat="1" x14ac:dyDescent="0.25">
      <c r="A3211" s="34" t="s">
        <v>947</v>
      </c>
      <c r="B3211" s="34" t="s">
        <v>9513</v>
      </c>
      <c r="C3211" s="34" t="s">
        <v>9514</v>
      </c>
      <c r="D3211" s="34" t="s">
        <v>9515</v>
      </c>
      <c r="E3211" s="35">
        <v>368296</v>
      </c>
      <c r="F3211" s="36">
        <v>368296</v>
      </c>
      <c r="G3211" s="37">
        <f t="shared" si="151"/>
        <v>25780.720000000001</v>
      </c>
      <c r="H3211" s="38">
        <f>G3211*(1-'[1]Rapport Lottstift'!$Q$6)</f>
        <v>18770.706261069841</v>
      </c>
      <c r="I3211" s="39">
        <f t="shared" si="152"/>
        <v>18582.999198459143</v>
      </c>
      <c r="J3211" s="40">
        <f t="shared" si="153"/>
        <v>18582</v>
      </c>
      <c r="K3211" s="40">
        <v>18582</v>
      </c>
    </row>
    <row r="3212" spans="1:11" s="40" customFormat="1" x14ac:dyDescent="0.25">
      <c r="A3212" s="34" t="s">
        <v>947</v>
      </c>
      <c r="B3212" s="34" t="s">
        <v>9516</v>
      </c>
      <c r="C3212" s="34" t="s">
        <v>9517</v>
      </c>
      <c r="D3212" s="34" t="s">
        <v>9518</v>
      </c>
      <c r="E3212" s="35">
        <v>367353</v>
      </c>
      <c r="F3212" s="36">
        <v>367353</v>
      </c>
      <c r="G3212" s="37">
        <f t="shared" si="151"/>
        <v>25714.710000000003</v>
      </c>
      <c r="H3212" s="38">
        <f>G3212*(1-'[1]Rapport Lottstift'!$Q$6)</f>
        <v>18722.644984259372</v>
      </c>
      <c r="I3212" s="39">
        <f t="shared" si="152"/>
        <v>18535.418534416778</v>
      </c>
      <c r="J3212" s="40">
        <f t="shared" si="153"/>
        <v>18535</v>
      </c>
      <c r="K3212" s="40">
        <v>18535</v>
      </c>
    </row>
    <row r="3213" spans="1:11" s="40" customFormat="1" x14ac:dyDescent="0.25">
      <c r="A3213" s="34" t="s">
        <v>947</v>
      </c>
      <c r="B3213" s="34" t="s">
        <v>9519</v>
      </c>
      <c r="C3213" s="34" t="s">
        <v>9520</v>
      </c>
      <c r="D3213" s="34" t="s">
        <v>9521</v>
      </c>
      <c r="E3213" s="35">
        <v>366934</v>
      </c>
      <c r="F3213" s="36">
        <v>366934</v>
      </c>
      <c r="G3213" s="37">
        <f t="shared" si="151"/>
        <v>25685.38</v>
      </c>
      <c r="H3213" s="38">
        <f>G3213*(1-'[1]Rapport Lottstift'!$Q$6)</f>
        <v>18701.290079716862</v>
      </c>
      <c r="I3213" s="39">
        <f t="shared" si="152"/>
        <v>18514.277178919692</v>
      </c>
      <c r="J3213" s="40">
        <f t="shared" si="153"/>
        <v>18514</v>
      </c>
      <c r="K3213" s="40">
        <v>18514</v>
      </c>
    </row>
    <row r="3214" spans="1:11" s="40" customFormat="1" x14ac:dyDescent="0.25">
      <c r="A3214" s="34" t="s">
        <v>947</v>
      </c>
      <c r="B3214" s="34" t="s">
        <v>9522</v>
      </c>
      <c r="C3214" s="34" t="s">
        <v>9523</v>
      </c>
      <c r="D3214" s="34" t="s">
        <v>9524</v>
      </c>
      <c r="E3214" s="35">
        <v>366865</v>
      </c>
      <c r="F3214" s="36">
        <v>366865</v>
      </c>
      <c r="G3214" s="37">
        <f t="shared" si="151"/>
        <v>25680.550000000003</v>
      </c>
      <c r="H3214" s="38">
        <f>G3214*(1-'[1]Rapport Lottstift'!$Q$6)</f>
        <v>18697.773400925853</v>
      </c>
      <c r="I3214" s="39">
        <f t="shared" si="152"/>
        <v>18510.795666916594</v>
      </c>
      <c r="J3214" s="40">
        <f t="shared" si="153"/>
        <v>18510</v>
      </c>
      <c r="K3214" s="40">
        <v>18510</v>
      </c>
    </row>
    <row r="3215" spans="1:11" s="40" customFormat="1" x14ac:dyDescent="0.25">
      <c r="A3215" s="34" t="s">
        <v>947</v>
      </c>
      <c r="B3215" s="34" t="s">
        <v>9525</v>
      </c>
      <c r="C3215" s="34" t="s">
        <v>9526</v>
      </c>
      <c r="D3215" s="34" t="s">
        <v>9527</v>
      </c>
      <c r="E3215" s="35">
        <v>366684</v>
      </c>
      <c r="F3215" s="36">
        <v>366684</v>
      </c>
      <c r="G3215" s="37">
        <f t="shared" si="151"/>
        <v>25667.88</v>
      </c>
      <c r="H3215" s="38">
        <f>G3215*(1-'[1]Rapport Lottstift'!$Q$6)</f>
        <v>18688.548489894361</v>
      </c>
      <c r="I3215" s="39">
        <f t="shared" si="152"/>
        <v>18501.663004995418</v>
      </c>
      <c r="J3215" s="40">
        <f t="shared" si="153"/>
        <v>18501</v>
      </c>
      <c r="K3215" s="40">
        <v>18501</v>
      </c>
    </row>
    <row r="3216" spans="1:11" s="40" customFormat="1" x14ac:dyDescent="0.25">
      <c r="A3216" s="34" t="s">
        <v>947</v>
      </c>
      <c r="B3216" s="34" t="s">
        <v>9528</v>
      </c>
      <c r="C3216" s="34" t="s">
        <v>9529</v>
      </c>
      <c r="D3216" s="34" t="s">
        <v>9530</v>
      </c>
      <c r="E3216" s="35">
        <v>366395</v>
      </c>
      <c r="F3216" s="36">
        <v>366395</v>
      </c>
      <c r="G3216" s="37">
        <f t="shared" si="151"/>
        <v>25647.65</v>
      </c>
      <c r="H3216" s="38">
        <f>G3216*(1-'[1]Rapport Lottstift'!$Q$6)</f>
        <v>18673.819212059552</v>
      </c>
      <c r="I3216" s="39">
        <f t="shared" si="152"/>
        <v>18487.081019938956</v>
      </c>
      <c r="J3216" s="40">
        <f t="shared" si="153"/>
        <v>18487</v>
      </c>
      <c r="K3216" s="40">
        <v>18487</v>
      </c>
    </row>
    <row r="3217" spans="1:11" s="40" customFormat="1" x14ac:dyDescent="0.25">
      <c r="A3217" s="34" t="s">
        <v>947</v>
      </c>
      <c r="B3217" s="34" t="s">
        <v>9531</v>
      </c>
      <c r="C3217" s="34" t="s">
        <v>9532</v>
      </c>
      <c r="D3217" s="34" t="s">
        <v>9533</v>
      </c>
      <c r="E3217" s="35">
        <v>365826</v>
      </c>
      <c r="F3217" s="36">
        <v>365826</v>
      </c>
      <c r="G3217" s="37">
        <f t="shared" si="151"/>
        <v>25607.820000000003</v>
      </c>
      <c r="H3217" s="38">
        <f>G3217*(1-'[1]Rapport Lottstift'!$Q$6)</f>
        <v>18644.819353623545</v>
      </c>
      <c r="I3217" s="39">
        <f t="shared" si="152"/>
        <v>18458.37116008731</v>
      </c>
      <c r="J3217" s="40">
        <f t="shared" si="153"/>
        <v>18458</v>
      </c>
      <c r="K3217" s="40">
        <v>18458</v>
      </c>
    </row>
    <row r="3218" spans="1:11" s="40" customFormat="1" x14ac:dyDescent="0.25">
      <c r="A3218" s="34" t="s">
        <v>947</v>
      </c>
      <c r="B3218" s="34" t="s">
        <v>9534</v>
      </c>
      <c r="C3218" s="34" t="s">
        <v>9535</v>
      </c>
      <c r="D3218" s="34" t="s">
        <v>9536</v>
      </c>
      <c r="E3218" s="35">
        <v>365469</v>
      </c>
      <c r="F3218" s="36">
        <v>365469</v>
      </c>
      <c r="G3218" s="37">
        <f t="shared" si="151"/>
        <v>25582.83</v>
      </c>
      <c r="H3218" s="38">
        <f>G3218*(1-'[1]Rapport Lottstift'!$Q$6)</f>
        <v>18626.624363357012</v>
      </c>
      <c r="I3218" s="39">
        <f t="shared" si="152"/>
        <v>18440.358119723442</v>
      </c>
      <c r="J3218" s="40">
        <f t="shared" si="153"/>
        <v>18440</v>
      </c>
      <c r="K3218" s="40">
        <v>18440</v>
      </c>
    </row>
    <row r="3219" spans="1:11" s="40" customFormat="1" x14ac:dyDescent="0.25">
      <c r="A3219" s="34" t="s">
        <v>947</v>
      </c>
      <c r="B3219" s="34" t="s">
        <v>9537</v>
      </c>
      <c r="C3219" s="34" t="s">
        <v>9538</v>
      </c>
      <c r="D3219" s="34" t="s">
        <v>9539</v>
      </c>
      <c r="E3219" s="35">
        <v>365286</v>
      </c>
      <c r="F3219" s="36">
        <v>365286</v>
      </c>
      <c r="G3219" s="37">
        <f t="shared" si="151"/>
        <v>25570.020000000004</v>
      </c>
      <c r="H3219" s="38">
        <f>G3219*(1-'[1]Rapport Lottstift'!$Q$6)</f>
        <v>18617.297519606946</v>
      </c>
      <c r="I3219" s="39">
        <f t="shared" si="152"/>
        <v>18431.124544410875</v>
      </c>
      <c r="J3219" s="40">
        <f t="shared" si="153"/>
        <v>18431</v>
      </c>
      <c r="K3219" s="40">
        <v>18431</v>
      </c>
    </row>
    <row r="3220" spans="1:11" s="40" customFormat="1" x14ac:dyDescent="0.25">
      <c r="A3220" s="34" t="s">
        <v>947</v>
      </c>
      <c r="B3220" s="34" t="s">
        <v>9540</v>
      </c>
      <c r="C3220" s="34" t="s">
        <v>9541</v>
      </c>
      <c r="D3220" s="34" t="s">
        <v>9542</v>
      </c>
      <c r="E3220" s="35">
        <v>365217</v>
      </c>
      <c r="F3220" s="36">
        <v>365217</v>
      </c>
      <c r="G3220" s="37">
        <f t="shared" si="151"/>
        <v>25565.190000000002</v>
      </c>
      <c r="H3220" s="38">
        <f>G3220*(1-'[1]Rapport Lottstift'!$Q$6)</f>
        <v>18613.780840815933</v>
      </c>
      <c r="I3220" s="39">
        <f t="shared" si="152"/>
        <v>18427.643032407774</v>
      </c>
      <c r="J3220" s="40">
        <f t="shared" si="153"/>
        <v>18427</v>
      </c>
      <c r="K3220" s="40">
        <v>18427</v>
      </c>
    </row>
    <row r="3221" spans="1:11" s="40" customFormat="1" x14ac:dyDescent="0.25">
      <c r="A3221" s="34" t="s">
        <v>947</v>
      </c>
      <c r="B3221" s="34" t="s">
        <v>9543</v>
      </c>
      <c r="C3221" s="34" t="s">
        <v>9544</v>
      </c>
      <c r="D3221" s="34" t="s">
        <v>9545</v>
      </c>
      <c r="E3221" s="35">
        <v>364734</v>
      </c>
      <c r="F3221" s="36">
        <v>364734</v>
      </c>
      <c r="G3221" s="37">
        <f t="shared" si="151"/>
        <v>25531.38</v>
      </c>
      <c r="H3221" s="38">
        <f>G3221*(1-'[1]Rapport Lottstift'!$Q$6)</f>
        <v>18589.16408927886</v>
      </c>
      <c r="I3221" s="39">
        <f t="shared" si="152"/>
        <v>18403.272448386073</v>
      </c>
      <c r="J3221" s="40">
        <f t="shared" si="153"/>
        <v>18403</v>
      </c>
      <c r="K3221" s="40">
        <v>18403</v>
      </c>
    </row>
    <row r="3222" spans="1:11" s="40" customFormat="1" x14ac:dyDescent="0.25">
      <c r="A3222" s="34" t="s">
        <v>947</v>
      </c>
      <c r="B3222" s="34" t="s">
        <v>9546</v>
      </c>
      <c r="C3222" s="34" t="s">
        <v>9547</v>
      </c>
      <c r="D3222" s="34" t="s">
        <v>9548</v>
      </c>
      <c r="E3222" s="35">
        <v>364707</v>
      </c>
      <c r="F3222" s="36">
        <v>364707</v>
      </c>
      <c r="G3222" s="37">
        <f t="shared" si="151"/>
        <v>25529.49</v>
      </c>
      <c r="H3222" s="38">
        <f>G3222*(1-'[1]Rapport Lottstift'!$Q$6)</f>
        <v>18587.787997578031</v>
      </c>
      <c r="I3222" s="39">
        <f t="shared" si="152"/>
        <v>18401.910117602249</v>
      </c>
      <c r="J3222" s="40">
        <f t="shared" si="153"/>
        <v>18401</v>
      </c>
      <c r="K3222" s="40">
        <v>18401</v>
      </c>
    </row>
    <row r="3223" spans="1:11" s="40" customFormat="1" x14ac:dyDescent="0.25">
      <c r="A3223" s="34" t="s">
        <v>947</v>
      </c>
      <c r="B3223" s="34" t="s">
        <v>9549</v>
      </c>
      <c r="C3223" s="34" t="s">
        <v>9550</v>
      </c>
      <c r="D3223" s="34" t="s">
        <v>9551</v>
      </c>
      <c r="E3223" s="35">
        <v>364611</v>
      </c>
      <c r="F3223" s="36">
        <v>364611</v>
      </c>
      <c r="G3223" s="37">
        <f t="shared" si="151"/>
        <v>25522.770000000004</v>
      </c>
      <c r="H3223" s="38">
        <f>G3223*(1-'[1]Rapport Lottstift'!$Q$6)</f>
        <v>18582.895227086196</v>
      </c>
      <c r="I3223" s="39">
        <f t="shared" si="152"/>
        <v>18397.066274815334</v>
      </c>
      <c r="J3223" s="40">
        <f t="shared" si="153"/>
        <v>18397</v>
      </c>
      <c r="K3223" s="40">
        <v>18397</v>
      </c>
    </row>
    <row r="3224" spans="1:11" s="40" customFormat="1" x14ac:dyDescent="0.25">
      <c r="A3224" s="34" t="s">
        <v>947</v>
      </c>
      <c r="B3224" s="34" t="s">
        <v>9552</v>
      </c>
      <c r="C3224" s="34" t="s">
        <v>9553</v>
      </c>
      <c r="D3224" s="34" t="s">
        <v>9554</v>
      </c>
      <c r="E3224" s="35">
        <v>364181</v>
      </c>
      <c r="F3224" s="36">
        <v>364181</v>
      </c>
      <c r="G3224" s="37">
        <f t="shared" si="151"/>
        <v>25492.670000000002</v>
      </c>
      <c r="H3224" s="38">
        <f>G3224*(1-'[1]Rapport Lottstift'!$Q$6)</f>
        <v>18560.979692591492</v>
      </c>
      <c r="I3224" s="39">
        <f t="shared" si="152"/>
        <v>18375.369895665579</v>
      </c>
      <c r="J3224" s="40">
        <f t="shared" si="153"/>
        <v>18375</v>
      </c>
      <c r="K3224" s="40">
        <v>18375</v>
      </c>
    </row>
    <row r="3225" spans="1:11" s="40" customFormat="1" x14ac:dyDescent="0.25">
      <c r="A3225" s="34" t="s">
        <v>947</v>
      </c>
      <c r="B3225" s="34" t="s">
        <v>9555</v>
      </c>
      <c r="C3225" s="34" t="s">
        <v>9556</v>
      </c>
      <c r="D3225" s="34" t="s">
        <v>9557</v>
      </c>
      <c r="E3225" s="35">
        <v>364018</v>
      </c>
      <c r="F3225" s="36">
        <v>364018</v>
      </c>
      <c r="G3225" s="37">
        <f t="shared" si="151"/>
        <v>25481.260000000002</v>
      </c>
      <c r="H3225" s="38">
        <f>G3225*(1-'[1]Rapport Lottstift'!$Q$6)</f>
        <v>18552.672176027223</v>
      </c>
      <c r="I3225" s="39">
        <f t="shared" si="152"/>
        <v>18367.145454266949</v>
      </c>
      <c r="J3225" s="40">
        <f t="shared" si="153"/>
        <v>18367</v>
      </c>
      <c r="K3225" s="40">
        <v>18367</v>
      </c>
    </row>
    <row r="3226" spans="1:11" s="40" customFormat="1" x14ac:dyDescent="0.25">
      <c r="A3226" s="34" t="s">
        <v>947</v>
      </c>
      <c r="B3226" s="34" t="s">
        <v>9558</v>
      </c>
      <c r="C3226" s="34" t="s">
        <v>9559</v>
      </c>
      <c r="D3226" s="34" t="s">
        <v>9560</v>
      </c>
      <c r="E3226" s="35">
        <v>363827</v>
      </c>
      <c r="F3226" s="36">
        <v>363827</v>
      </c>
      <c r="G3226" s="37">
        <f t="shared" si="151"/>
        <v>25467.890000000003</v>
      </c>
      <c r="H3226" s="38">
        <f>G3226*(1-'[1]Rapport Lottstift'!$Q$6)</f>
        <v>18542.937601402835</v>
      </c>
      <c r="I3226" s="39">
        <f t="shared" si="152"/>
        <v>18357.508225388807</v>
      </c>
      <c r="J3226" s="40">
        <f t="shared" si="153"/>
        <v>18357</v>
      </c>
      <c r="K3226" s="40">
        <v>18357</v>
      </c>
    </row>
    <row r="3227" spans="1:11" s="40" customFormat="1" x14ac:dyDescent="0.25">
      <c r="A3227" s="34" t="s">
        <v>947</v>
      </c>
      <c r="B3227" s="34" t="s">
        <v>9561</v>
      </c>
      <c r="C3227" s="34" t="s">
        <v>9562</v>
      </c>
      <c r="D3227" s="34" t="s">
        <v>9563</v>
      </c>
      <c r="E3227" s="35">
        <v>166064</v>
      </c>
      <c r="F3227" s="36">
        <v>166064</v>
      </c>
      <c r="G3227" s="37">
        <f t="shared" si="151"/>
        <v>11624.480000000001</v>
      </c>
      <c r="H3227" s="38">
        <f>G3227*(1-'[1]Rapport Lottstift'!$Q$6)</f>
        <v>8463.6774891345613</v>
      </c>
      <c r="I3227" s="39">
        <f t="shared" si="152"/>
        <v>8379.0407142432159</v>
      </c>
      <c r="J3227" s="40">
        <f t="shared" si="153"/>
        <v>8379</v>
      </c>
      <c r="K3227" s="40">
        <v>8379</v>
      </c>
    </row>
    <row r="3228" spans="1:11" s="40" customFormat="1" x14ac:dyDescent="0.25">
      <c r="A3228" s="34" t="s">
        <v>947</v>
      </c>
      <c r="B3228" s="34" t="s">
        <v>9564</v>
      </c>
      <c r="C3228" s="34" t="s">
        <v>9565</v>
      </c>
      <c r="D3228" s="34" t="s">
        <v>9566</v>
      </c>
      <c r="E3228" s="35">
        <v>363751</v>
      </c>
      <c r="F3228" s="36">
        <v>363751</v>
      </c>
      <c r="G3228" s="37">
        <f t="shared" si="151"/>
        <v>25462.570000000003</v>
      </c>
      <c r="H3228" s="38">
        <f>G3228*(1-'[1]Rapport Lottstift'!$Q$6)</f>
        <v>18539.064158096793</v>
      </c>
      <c r="I3228" s="39">
        <f t="shared" si="152"/>
        <v>18353.673516515824</v>
      </c>
      <c r="J3228" s="40">
        <f t="shared" si="153"/>
        <v>18353</v>
      </c>
      <c r="K3228" s="40">
        <v>18353</v>
      </c>
    </row>
    <row r="3229" spans="1:11" s="40" customFormat="1" x14ac:dyDescent="0.25">
      <c r="A3229" s="34" t="s">
        <v>947</v>
      </c>
      <c r="B3229" s="34" t="s">
        <v>9567</v>
      </c>
      <c r="C3229" s="34" t="s">
        <v>9568</v>
      </c>
      <c r="D3229" s="34" t="s">
        <v>9569</v>
      </c>
      <c r="E3229" s="35">
        <v>363599</v>
      </c>
      <c r="F3229" s="36">
        <v>363599</v>
      </c>
      <c r="G3229" s="37">
        <f t="shared" si="151"/>
        <v>25451.930000000004</v>
      </c>
      <c r="H3229" s="38">
        <f>G3229*(1-'[1]Rapport Lottstift'!$Q$6)</f>
        <v>18531.317271484713</v>
      </c>
      <c r="I3229" s="39">
        <f t="shared" si="152"/>
        <v>18346.004098769867</v>
      </c>
      <c r="J3229" s="40">
        <f t="shared" si="153"/>
        <v>18346</v>
      </c>
      <c r="K3229" s="40">
        <v>18346</v>
      </c>
    </row>
    <row r="3230" spans="1:11" s="40" customFormat="1" x14ac:dyDescent="0.25">
      <c r="A3230" s="34" t="s">
        <v>947</v>
      </c>
      <c r="B3230" s="34" t="s">
        <v>9570</v>
      </c>
      <c r="C3230" s="34" t="s">
        <v>9571</v>
      </c>
      <c r="D3230" s="34" t="s">
        <v>9572</v>
      </c>
      <c r="E3230" s="35">
        <v>363477</v>
      </c>
      <c r="F3230" s="36">
        <v>363477</v>
      </c>
      <c r="G3230" s="37">
        <f t="shared" si="151"/>
        <v>25443.390000000003</v>
      </c>
      <c r="H3230" s="38">
        <f>G3230*(1-'[1]Rapport Lottstift'!$Q$6)</f>
        <v>18525.099375651334</v>
      </c>
      <c r="I3230" s="39">
        <f t="shared" si="152"/>
        <v>18339.848381894823</v>
      </c>
      <c r="J3230" s="40">
        <f t="shared" si="153"/>
        <v>18339</v>
      </c>
      <c r="K3230" s="40">
        <v>18339</v>
      </c>
    </row>
    <row r="3231" spans="1:11" s="40" customFormat="1" x14ac:dyDescent="0.25">
      <c r="A3231" s="34" t="s">
        <v>947</v>
      </c>
      <c r="B3231" s="34" t="s">
        <v>9573</v>
      </c>
      <c r="C3231" s="34" t="s">
        <v>9574</v>
      </c>
      <c r="D3231" s="34" t="s">
        <v>9575</v>
      </c>
      <c r="E3231" s="35">
        <v>362756</v>
      </c>
      <c r="F3231" s="36">
        <v>362756</v>
      </c>
      <c r="G3231" s="37">
        <f t="shared" si="151"/>
        <v>25392.920000000002</v>
      </c>
      <c r="H3231" s="38">
        <f>G3231*(1-'[1]Rapport Lottstift'!$Q$6)</f>
        <v>18488.352630603244</v>
      </c>
      <c r="I3231" s="39">
        <f t="shared" si="152"/>
        <v>18303.469104297212</v>
      </c>
      <c r="J3231" s="40">
        <f t="shared" si="153"/>
        <v>18303</v>
      </c>
      <c r="K3231" s="40">
        <v>18303</v>
      </c>
    </row>
    <row r="3232" spans="1:11" s="40" customFormat="1" x14ac:dyDescent="0.25">
      <c r="A3232" s="34" t="s">
        <v>947</v>
      </c>
      <c r="B3232" s="34" t="s">
        <v>9576</v>
      </c>
      <c r="C3232" s="34" t="s">
        <v>9577</v>
      </c>
      <c r="D3232" s="34" t="s">
        <v>9578</v>
      </c>
      <c r="E3232" s="35">
        <v>362430</v>
      </c>
      <c r="F3232" s="36">
        <v>362430</v>
      </c>
      <c r="G3232" s="37">
        <f t="shared" si="151"/>
        <v>25370.100000000002</v>
      </c>
      <c r="H3232" s="38">
        <f>G3232*(1-'[1]Rapport Lottstift'!$Q$6)</f>
        <v>18471.737597474701</v>
      </c>
      <c r="I3232" s="39">
        <f t="shared" si="152"/>
        <v>18287.020221499955</v>
      </c>
      <c r="J3232" s="40">
        <f t="shared" si="153"/>
        <v>18287</v>
      </c>
      <c r="K3232" s="40">
        <v>18287</v>
      </c>
    </row>
    <row r="3233" spans="1:11" s="40" customFormat="1" x14ac:dyDescent="0.25">
      <c r="A3233" s="34" t="s">
        <v>947</v>
      </c>
      <c r="B3233" s="34" t="s">
        <v>9579</v>
      </c>
      <c r="C3233" s="34" t="s">
        <v>9580</v>
      </c>
      <c r="D3233" s="34" t="s">
        <v>9581</v>
      </c>
      <c r="E3233" s="35">
        <v>360251</v>
      </c>
      <c r="F3233" s="36">
        <v>360251</v>
      </c>
      <c r="G3233" s="37">
        <f t="shared" si="151"/>
        <v>25217.570000000003</v>
      </c>
      <c r="H3233" s="38">
        <f>G3233*(1-'[1]Rapport Lottstift'!$Q$6)</f>
        <v>18360.681900581792</v>
      </c>
      <c r="I3233" s="39">
        <f t="shared" si="152"/>
        <v>18177.075081575975</v>
      </c>
      <c r="J3233" s="40">
        <f t="shared" si="153"/>
        <v>18177</v>
      </c>
      <c r="K3233" s="40">
        <v>18177</v>
      </c>
    </row>
    <row r="3234" spans="1:11" s="40" customFormat="1" x14ac:dyDescent="0.25">
      <c r="A3234" s="34" t="s">
        <v>947</v>
      </c>
      <c r="B3234" s="34" t="s">
        <v>9582</v>
      </c>
      <c r="C3234" s="34" t="s">
        <v>9583</v>
      </c>
      <c r="D3234" s="34" t="s">
        <v>9584</v>
      </c>
      <c r="E3234" s="35">
        <v>360100</v>
      </c>
      <c r="F3234" s="36">
        <v>360100</v>
      </c>
      <c r="G3234" s="37">
        <f t="shared" si="151"/>
        <v>25207.000000000004</v>
      </c>
      <c r="H3234" s="38">
        <f>G3234*(1-'[1]Rapport Lottstift'!$Q$6)</f>
        <v>18352.985980329002</v>
      </c>
      <c r="I3234" s="39">
        <f t="shared" si="152"/>
        <v>18169.456120525712</v>
      </c>
      <c r="J3234" s="40">
        <f t="shared" si="153"/>
        <v>18169</v>
      </c>
      <c r="K3234" s="40">
        <v>18169</v>
      </c>
    </row>
    <row r="3235" spans="1:11" s="40" customFormat="1" x14ac:dyDescent="0.25">
      <c r="A3235" s="34" t="s">
        <v>947</v>
      </c>
      <c r="B3235" s="34" t="s">
        <v>9585</v>
      </c>
      <c r="C3235" s="34" t="s">
        <v>9586</v>
      </c>
      <c r="D3235" s="34" t="s">
        <v>9587</v>
      </c>
      <c r="E3235" s="35">
        <v>359915</v>
      </c>
      <c r="F3235" s="36">
        <v>359915</v>
      </c>
      <c r="G3235" s="37">
        <f t="shared" si="151"/>
        <v>25194.050000000003</v>
      </c>
      <c r="H3235" s="38">
        <f>G3235*(1-'[1]Rapport Lottstift'!$Q$6)</f>
        <v>18343.557203860353</v>
      </c>
      <c r="I3235" s="39">
        <f t="shared" si="152"/>
        <v>18160.121631821748</v>
      </c>
      <c r="J3235" s="40">
        <f t="shared" si="153"/>
        <v>18160</v>
      </c>
      <c r="K3235" s="40">
        <v>18160</v>
      </c>
    </row>
    <row r="3236" spans="1:11" s="40" customFormat="1" x14ac:dyDescent="0.25">
      <c r="A3236" s="34" t="s">
        <v>947</v>
      </c>
      <c r="B3236" s="34" t="s">
        <v>9588</v>
      </c>
      <c r="C3236" s="34" t="s">
        <v>9589</v>
      </c>
      <c r="D3236" s="34" t="s">
        <v>9590</v>
      </c>
      <c r="E3236" s="35">
        <v>359780</v>
      </c>
      <c r="F3236" s="36">
        <v>359780</v>
      </c>
      <c r="G3236" s="37">
        <f t="shared" si="151"/>
        <v>25184.600000000002</v>
      </c>
      <c r="H3236" s="38">
        <f>G3236*(1-'[1]Rapport Lottstift'!$Q$6)</f>
        <v>18336.676745356202</v>
      </c>
      <c r="I3236" s="39">
        <f t="shared" si="152"/>
        <v>18153.309977902642</v>
      </c>
      <c r="J3236" s="40">
        <f t="shared" si="153"/>
        <v>18153</v>
      </c>
      <c r="K3236" s="40">
        <v>18153</v>
      </c>
    </row>
    <row r="3237" spans="1:11" s="40" customFormat="1" x14ac:dyDescent="0.25">
      <c r="A3237" s="34" t="s">
        <v>947</v>
      </c>
      <c r="B3237" s="34" t="s">
        <v>9591</v>
      </c>
      <c r="C3237" s="34" t="s">
        <v>9592</v>
      </c>
      <c r="D3237" s="34" t="s">
        <v>9593</v>
      </c>
      <c r="E3237" s="35">
        <v>359599</v>
      </c>
      <c r="F3237" s="36">
        <v>359599</v>
      </c>
      <c r="G3237" s="37">
        <f t="shared" si="151"/>
        <v>25171.930000000004</v>
      </c>
      <c r="H3237" s="38">
        <f>G3237*(1-'[1]Rapport Lottstift'!$Q$6)</f>
        <v>18327.451834324715</v>
      </c>
      <c r="I3237" s="39">
        <f t="shared" si="152"/>
        <v>18144.177315981466</v>
      </c>
      <c r="J3237" s="40">
        <f t="shared" si="153"/>
        <v>18144</v>
      </c>
      <c r="K3237" s="40">
        <v>18144</v>
      </c>
    </row>
    <row r="3238" spans="1:11" s="40" customFormat="1" x14ac:dyDescent="0.25">
      <c r="A3238" s="34" t="s">
        <v>947</v>
      </c>
      <c r="B3238" s="34" t="s">
        <v>9594</v>
      </c>
      <c r="C3238" s="34" t="s">
        <v>9595</v>
      </c>
      <c r="D3238" s="34" t="s">
        <v>9596</v>
      </c>
      <c r="E3238" s="35">
        <v>359246</v>
      </c>
      <c r="F3238" s="36">
        <v>359246</v>
      </c>
      <c r="G3238" s="37">
        <f t="shared" si="151"/>
        <v>25147.22</v>
      </c>
      <c r="H3238" s="38">
        <f>G3238*(1-'[1]Rapport Lottstift'!$Q$6)</f>
        <v>18309.460709495343</v>
      </c>
      <c r="I3238" s="39">
        <f t="shared" si="152"/>
        <v>18126.366102400389</v>
      </c>
      <c r="J3238" s="40">
        <f t="shared" si="153"/>
        <v>18126</v>
      </c>
      <c r="K3238" s="40">
        <v>18126</v>
      </c>
    </row>
    <row r="3239" spans="1:11" s="40" customFormat="1" x14ac:dyDescent="0.25">
      <c r="A3239" s="34" t="s">
        <v>947</v>
      </c>
      <c r="B3239" s="34" t="s">
        <v>9597</v>
      </c>
      <c r="C3239" s="34" t="s">
        <v>9598</v>
      </c>
      <c r="D3239" s="34" t="s">
        <v>9599</v>
      </c>
      <c r="E3239" s="35">
        <v>358575</v>
      </c>
      <c r="F3239" s="36">
        <v>358575</v>
      </c>
      <c r="G3239" s="37">
        <f t="shared" si="151"/>
        <v>25100.250000000004</v>
      </c>
      <c r="H3239" s="38">
        <f>G3239*(1-'[1]Rapport Lottstift'!$Q$6)</f>
        <v>18275.262282411753</v>
      </c>
      <c r="I3239" s="39">
        <f t="shared" si="152"/>
        <v>18092.509659587635</v>
      </c>
      <c r="J3239" s="40">
        <f t="shared" si="153"/>
        <v>18092</v>
      </c>
      <c r="K3239" s="40">
        <v>18092</v>
      </c>
    </row>
    <row r="3240" spans="1:11" s="40" customFormat="1" x14ac:dyDescent="0.25">
      <c r="A3240" s="34" t="s">
        <v>947</v>
      </c>
      <c r="B3240" s="34" t="s">
        <v>9600</v>
      </c>
      <c r="C3240" s="34" t="s">
        <v>9601</v>
      </c>
      <c r="D3240" s="34" t="s">
        <v>9602</v>
      </c>
      <c r="E3240" s="35">
        <v>358540</v>
      </c>
      <c r="F3240" s="36">
        <v>358540</v>
      </c>
      <c r="G3240" s="37">
        <f t="shared" si="151"/>
        <v>25097.800000000003</v>
      </c>
      <c r="H3240" s="38">
        <f>G3240*(1-'[1]Rapport Lottstift'!$Q$6)</f>
        <v>18273.478459836602</v>
      </c>
      <c r="I3240" s="39">
        <f t="shared" si="152"/>
        <v>18090.743675238235</v>
      </c>
      <c r="J3240" s="40">
        <f t="shared" si="153"/>
        <v>18090</v>
      </c>
      <c r="K3240" s="40">
        <v>18090</v>
      </c>
    </row>
    <row r="3241" spans="1:11" s="40" customFormat="1" x14ac:dyDescent="0.25">
      <c r="A3241" s="34" t="s">
        <v>947</v>
      </c>
      <c r="B3241" s="34" t="s">
        <v>9603</v>
      </c>
      <c r="C3241" s="34" t="s">
        <v>9604</v>
      </c>
      <c r="D3241" s="34" t="s">
        <v>9605</v>
      </c>
      <c r="E3241" s="35">
        <v>358448</v>
      </c>
      <c r="F3241" s="36">
        <v>358448</v>
      </c>
      <c r="G3241" s="37">
        <f t="shared" si="151"/>
        <v>25091.360000000001</v>
      </c>
      <c r="H3241" s="38">
        <f>G3241*(1-'[1]Rapport Lottstift'!$Q$6)</f>
        <v>18268.789554781921</v>
      </c>
      <c r="I3241" s="39">
        <f t="shared" si="152"/>
        <v>18086.1016592341</v>
      </c>
      <c r="J3241" s="40">
        <f t="shared" si="153"/>
        <v>18086</v>
      </c>
      <c r="K3241" s="40">
        <v>18086</v>
      </c>
    </row>
    <row r="3242" spans="1:11" s="40" customFormat="1" x14ac:dyDescent="0.25">
      <c r="A3242" s="34" t="s">
        <v>947</v>
      </c>
      <c r="B3242" s="34" t="s">
        <v>9606</v>
      </c>
      <c r="C3242" s="34" t="s">
        <v>9607</v>
      </c>
      <c r="D3242" s="34" t="s">
        <v>9608</v>
      </c>
      <c r="E3242" s="35">
        <v>358158</v>
      </c>
      <c r="F3242" s="36">
        <v>358158</v>
      </c>
      <c r="G3242" s="37">
        <f t="shared" si="151"/>
        <v>25071.06</v>
      </c>
      <c r="H3242" s="38">
        <f>G3242*(1-'[1]Rapport Lottstift'!$Q$6)</f>
        <v>18254.009310587822</v>
      </c>
      <c r="I3242" s="39">
        <f t="shared" si="152"/>
        <v>18071.469217481943</v>
      </c>
      <c r="J3242" s="40">
        <f t="shared" si="153"/>
        <v>18071</v>
      </c>
      <c r="K3242" s="40">
        <v>18071</v>
      </c>
    </row>
    <row r="3243" spans="1:11" s="40" customFormat="1" x14ac:dyDescent="0.25">
      <c r="A3243" s="34" t="s">
        <v>947</v>
      </c>
      <c r="B3243" s="34" t="s">
        <v>9609</v>
      </c>
      <c r="C3243" s="34" t="s">
        <v>9610</v>
      </c>
      <c r="D3243" s="34" t="s">
        <v>9611</v>
      </c>
      <c r="E3243" s="35">
        <v>357614</v>
      </c>
      <c r="F3243" s="36">
        <v>357614</v>
      </c>
      <c r="G3243" s="37">
        <f t="shared" si="151"/>
        <v>25032.980000000003</v>
      </c>
      <c r="H3243" s="38">
        <f>G3243*(1-'[1]Rapport Lottstift'!$Q$6)</f>
        <v>18226.283611134062</v>
      </c>
      <c r="I3243" s="39">
        <f t="shared" si="152"/>
        <v>18044.02077502272</v>
      </c>
      <c r="J3243" s="40">
        <f t="shared" si="153"/>
        <v>18044</v>
      </c>
      <c r="K3243" s="40">
        <v>18044</v>
      </c>
    </row>
    <row r="3244" spans="1:11" s="40" customFormat="1" x14ac:dyDescent="0.25">
      <c r="A3244" s="34" t="s">
        <v>947</v>
      </c>
      <c r="B3244" s="34" t="s">
        <v>9612</v>
      </c>
      <c r="C3244" s="34" t="s">
        <v>9613</v>
      </c>
      <c r="D3244" s="34" t="s">
        <v>9614</v>
      </c>
      <c r="E3244" s="35">
        <v>357595</v>
      </c>
      <c r="F3244" s="36">
        <v>357595</v>
      </c>
      <c r="G3244" s="37">
        <f t="shared" si="151"/>
        <v>25031.65</v>
      </c>
      <c r="H3244" s="38">
        <f>G3244*(1-'[1]Rapport Lottstift'!$Q$6)</f>
        <v>18225.315250307551</v>
      </c>
      <c r="I3244" s="39">
        <f t="shared" si="152"/>
        <v>18043.062097804475</v>
      </c>
      <c r="J3244" s="40">
        <f t="shared" si="153"/>
        <v>18043</v>
      </c>
      <c r="K3244" s="40">
        <v>18043</v>
      </c>
    </row>
    <row r="3245" spans="1:11" s="40" customFormat="1" x14ac:dyDescent="0.25">
      <c r="A3245" s="34" t="s">
        <v>947</v>
      </c>
      <c r="B3245" s="34" t="s">
        <v>9615</v>
      </c>
      <c r="C3245" s="34" t="s">
        <v>9616</v>
      </c>
      <c r="D3245" s="34" t="s">
        <v>9617</v>
      </c>
      <c r="E3245" s="35">
        <v>928216</v>
      </c>
      <c r="F3245" s="35">
        <v>928216</v>
      </c>
      <c r="G3245" s="37">
        <f t="shared" si="151"/>
        <v>64975.12</v>
      </c>
      <c r="H3245" s="38">
        <f>G3245*(1-'[1]Rapport Lottstift'!$Q$6)</f>
        <v>47307.790154726645</v>
      </c>
      <c r="I3245" s="39">
        <f t="shared" si="152"/>
        <v>46834.712253179379</v>
      </c>
      <c r="J3245" s="40">
        <f t="shared" si="153"/>
        <v>46834</v>
      </c>
      <c r="K3245" s="40">
        <v>46834</v>
      </c>
    </row>
    <row r="3246" spans="1:11" s="40" customFormat="1" x14ac:dyDescent="0.25">
      <c r="A3246" s="34" t="s">
        <v>947</v>
      </c>
      <c r="B3246" s="34" t="s">
        <v>9618</v>
      </c>
      <c r="C3246" s="34" t="s">
        <v>9619</v>
      </c>
      <c r="D3246" s="34" t="s">
        <v>9620</v>
      </c>
      <c r="E3246" s="35">
        <v>356690</v>
      </c>
      <c r="F3246" s="36">
        <v>356690</v>
      </c>
      <c r="G3246" s="37">
        <f t="shared" si="151"/>
        <v>24968.300000000003</v>
      </c>
      <c r="H3246" s="38">
        <f>G3246*(1-'[1]Rapport Lottstift'!$Q$6)</f>
        <v>18179.190695150104</v>
      </c>
      <c r="I3246" s="39">
        <f t="shared" si="152"/>
        <v>17997.398788198603</v>
      </c>
      <c r="J3246" s="40">
        <f t="shared" si="153"/>
        <v>17997</v>
      </c>
      <c r="K3246" s="40">
        <v>17997</v>
      </c>
    </row>
    <row r="3247" spans="1:11" s="40" customFormat="1" x14ac:dyDescent="0.25">
      <c r="A3247" s="34" t="s">
        <v>947</v>
      </c>
      <c r="B3247" s="34" t="s">
        <v>9621</v>
      </c>
      <c r="C3247" s="34" t="s">
        <v>9622</v>
      </c>
      <c r="D3247" s="34" t="s">
        <v>9623</v>
      </c>
      <c r="E3247" s="35">
        <v>356593</v>
      </c>
      <c r="F3247" s="36">
        <v>356593</v>
      </c>
      <c r="G3247" s="37">
        <f t="shared" si="151"/>
        <v>24961.510000000002</v>
      </c>
      <c r="H3247" s="38">
        <f>G3247*(1-'[1]Rapport Lottstift'!$Q$6)</f>
        <v>18174.246958298972</v>
      </c>
      <c r="I3247" s="39">
        <f t="shared" si="152"/>
        <v>17992.504488715982</v>
      </c>
      <c r="J3247" s="40">
        <f t="shared" si="153"/>
        <v>17992</v>
      </c>
      <c r="K3247" s="40">
        <v>17992</v>
      </c>
    </row>
    <row r="3248" spans="1:11" s="40" customFormat="1" x14ac:dyDescent="0.25">
      <c r="A3248" s="34" t="s">
        <v>947</v>
      </c>
      <c r="B3248" s="34" t="s">
        <v>9624</v>
      </c>
      <c r="C3248" s="34" t="s">
        <v>9625</v>
      </c>
      <c r="D3248" s="34" t="s">
        <v>9626</v>
      </c>
      <c r="E3248" s="35">
        <v>356561</v>
      </c>
      <c r="F3248" s="36">
        <v>356561</v>
      </c>
      <c r="G3248" s="37">
        <f t="shared" si="151"/>
        <v>24959.270000000004</v>
      </c>
      <c r="H3248" s="38">
        <f>G3248*(1-'[1]Rapport Lottstift'!$Q$6)</f>
        <v>18172.616034801693</v>
      </c>
      <c r="I3248" s="39">
        <f t="shared" si="152"/>
        <v>17990.889874453675</v>
      </c>
      <c r="J3248" s="40">
        <f t="shared" si="153"/>
        <v>17990</v>
      </c>
      <c r="K3248" s="40">
        <v>17990</v>
      </c>
    </row>
    <row r="3249" spans="1:11" s="40" customFormat="1" x14ac:dyDescent="0.25">
      <c r="A3249" s="34" t="s">
        <v>947</v>
      </c>
      <c r="B3249" s="34" t="s">
        <v>9627</v>
      </c>
      <c r="C3249" s="34" t="s">
        <v>9628</v>
      </c>
      <c r="D3249" s="34" t="s">
        <v>9629</v>
      </c>
      <c r="E3249" s="35">
        <v>356441</v>
      </c>
      <c r="F3249" s="36">
        <v>356441</v>
      </c>
      <c r="G3249" s="37">
        <f t="shared" si="151"/>
        <v>24950.870000000003</v>
      </c>
      <c r="H3249" s="38">
        <f>G3249*(1-'[1]Rapport Lottstift'!$Q$6)</f>
        <v>18166.500071686893</v>
      </c>
      <c r="I3249" s="39">
        <f t="shared" si="152"/>
        <v>17984.835070970024</v>
      </c>
      <c r="J3249" s="40">
        <f t="shared" si="153"/>
        <v>17984</v>
      </c>
      <c r="K3249" s="40">
        <v>17984</v>
      </c>
    </row>
    <row r="3250" spans="1:11" s="40" customFormat="1" x14ac:dyDescent="0.25">
      <c r="A3250" s="34" t="s">
        <v>947</v>
      </c>
      <c r="B3250" s="34" t="s">
        <v>9630</v>
      </c>
      <c r="C3250" s="34" t="s">
        <v>9631</v>
      </c>
      <c r="D3250" s="34" t="s">
        <v>9632</v>
      </c>
      <c r="E3250" s="35">
        <v>355989</v>
      </c>
      <c r="F3250" s="36">
        <v>355989</v>
      </c>
      <c r="G3250" s="37">
        <f t="shared" si="151"/>
        <v>24919.230000000003</v>
      </c>
      <c r="H3250" s="38">
        <f>G3250*(1-'[1]Rapport Lottstift'!$Q$6)</f>
        <v>18143.463277287814</v>
      </c>
      <c r="I3250" s="39">
        <f t="shared" si="152"/>
        <v>17962.028644514936</v>
      </c>
      <c r="J3250" s="40">
        <f t="shared" si="153"/>
        <v>17962</v>
      </c>
      <c r="K3250" s="40">
        <v>17962</v>
      </c>
    </row>
    <row r="3251" spans="1:11" s="40" customFormat="1" x14ac:dyDescent="0.25">
      <c r="A3251" s="34" t="s">
        <v>947</v>
      </c>
      <c r="B3251" s="34" t="s">
        <v>9633</v>
      </c>
      <c r="C3251" s="34" t="s">
        <v>9634</v>
      </c>
      <c r="D3251" s="34" t="s">
        <v>9635</v>
      </c>
      <c r="E3251" s="35">
        <v>355761</v>
      </c>
      <c r="F3251" s="36">
        <v>355761</v>
      </c>
      <c r="G3251" s="37">
        <f t="shared" si="151"/>
        <v>24903.270000000004</v>
      </c>
      <c r="H3251" s="38">
        <f>G3251*(1-'[1]Rapport Lottstift'!$Q$6)</f>
        <v>18131.842947369692</v>
      </c>
      <c r="I3251" s="39">
        <f t="shared" si="152"/>
        <v>17950.524517895996</v>
      </c>
      <c r="J3251" s="40">
        <f t="shared" si="153"/>
        <v>17950</v>
      </c>
      <c r="K3251" s="40">
        <v>17950</v>
      </c>
    </row>
    <row r="3252" spans="1:11" s="40" customFormat="1" x14ac:dyDescent="0.25">
      <c r="A3252" s="34" t="s">
        <v>947</v>
      </c>
      <c r="B3252" s="34" t="s">
        <v>9636</v>
      </c>
      <c r="C3252" s="34" t="s">
        <v>9637</v>
      </c>
      <c r="D3252" s="34" t="s">
        <v>9638</v>
      </c>
      <c r="E3252" s="35">
        <v>355477</v>
      </c>
      <c r="F3252" s="36">
        <v>355477</v>
      </c>
      <c r="G3252" s="37">
        <f t="shared" si="151"/>
        <v>24883.390000000003</v>
      </c>
      <c r="H3252" s="38">
        <f>G3252*(1-'[1]Rapport Lottstift'!$Q$6)</f>
        <v>18117.368501331333</v>
      </c>
      <c r="I3252" s="39">
        <f t="shared" si="152"/>
        <v>17936.19481631802</v>
      </c>
      <c r="J3252" s="40">
        <f t="shared" si="153"/>
        <v>17936</v>
      </c>
      <c r="K3252" s="40">
        <v>17936</v>
      </c>
    </row>
    <row r="3253" spans="1:11" s="40" customFormat="1" x14ac:dyDescent="0.25">
      <c r="A3253" s="34" t="s">
        <v>947</v>
      </c>
      <c r="B3253" s="34" t="s">
        <v>9639</v>
      </c>
      <c r="C3253" s="34" t="s">
        <v>9640</v>
      </c>
      <c r="D3253" s="34" t="s">
        <v>9641</v>
      </c>
      <c r="E3253" s="35">
        <v>355477</v>
      </c>
      <c r="F3253" s="36">
        <v>355477</v>
      </c>
      <c r="G3253" s="37">
        <f t="shared" si="151"/>
        <v>24883.390000000003</v>
      </c>
      <c r="H3253" s="38">
        <f>G3253*(1-'[1]Rapport Lottstift'!$Q$6)</f>
        <v>18117.368501331333</v>
      </c>
      <c r="I3253" s="39">
        <f t="shared" si="152"/>
        <v>17936.19481631802</v>
      </c>
      <c r="J3253" s="40">
        <f t="shared" si="153"/>
        <v>17936</v>
      </c>
      <c r="K3253" s="40">
        <v>17936</v>
      </c>
    </row>
    <row r="3254" spans="1:11" s="40" customFormat="1" x14ac:dyDescent="0.25">
      <c r="A3254" s="34" t="s">
        <v>947</v>
      </c>
      <c r="B3254" s="34" t="s">
        <v>9642</v>
      </c>
      <c r="C3254" s="34" t="s">
        <v>9643</v>
      </c>
      <c r="D3254" s="34" t="s">
        <v>9644</v>
      </c>
      <c r="E3254" s="35">
        <v>355257</v>
      </c>
      <c r="F3254" s="36">
        <v>355257</v>
      </c>
      <c r="G3254" s="37">
        <f t="shared" si="151"/>
        <v>24867.99</v>
      </c>
      <c r="H3254" s="38">
        <f>G3254*(1-'[1]Rapport Lottstift'!$Q$6)</f>
        <v>18106.155902287534</v>
      </c>
      <c r="I3254" s="39">
        <f t="shared" si="152"/>
        <v>17925.094343264656</v>
      </c>
      <c r="J3254" s="40">
        <f t="shared" si="153"/>
        <v>17925</v>
      </c>
      <c r="K3254" s="40">
        <v>17925</v>
      </c>
    </row>
    <row r="3255" spans="1:11" s="40" customFormat="1" x14ac:dyDescent="0.25">
      <c r="A3255" s="34" t="s">
        <v>947</v>
      </c>
      <c r="B3255" s="34" t="s">
        <v>9645</v>
      </c>
      <c r="C3255" s="34" t="s">
        <v>9646</v>
      </c>
      <c r="D3255" s="34" t="s">
        <v>9647</v>
      </c>
      <c r="E3255" s="35">
        <v>354990</v>
      </c>
      <c r="F3255" s="36">
        <v>354990</v>
      </c>
      <c r="G3255" s="37">
        <f t="shared" si="151"/>
        <v>24849.300000000003</v>
      </c>
      <c r="H3255" s="38">
        <f>G3255*(1-'[1]Rapport Lottstift'!$Q$6)</f>
        <v>18092.547884357104</v>
      </c>
      <c r="I3255" s="39">
        <f t="shared" si="152"/>
        <v>17911.622405513532</v>
      </c>
      <c r="J3255" s="40">
        <f t="shared" si="153"/>
        <v>17911</v>
      </c>
      <c r="K3255" s="40">
        <v>17911</v>
      </c>
    </row>
    <row r="3256" spans="1:11" s="40" customFormat="1" x14ac:dyDescent="0.25">
      <c r="A3256" s="34" t="s">
        <v>947</v>
      </c>
      <c r="B3256" s="34" t="s">
        <v>9648</v>
      </c>
      <c r="C3256" s="34" t="s">
        <v>9649</v>
      </c>
      <c r="D3256" s="34" t="s">
        <v>9650</v>
      </c>
      <c r="E3256" s="35">
        <v>354883</v>
      </c>
      <c r="F3256" s="36">
        <v>354883</v>
      </c>
      <c r="G3256" s="37">
        <f t="shared" si="151"/>
        <v>24841.81</v>
      </c>
      <c r="H3256" s="38">
        <f>G3256*(1-'[1]Rapport Lottstift'!$Q$6)</f>
        <v>18087.094483913072</v>
      </c>
      <c r="I3256" s="39">
        <f t="shared" si="152"/>
        <v>17906.223539073941</v>
      </c>
      <c r="J3256" s="40">
        <f t="shared" si="153"/>
        <v>17906</v>
      </c>
      <c r="K3256" s="40">
        <v>17906</v>
      </c>
    </row>
    <row r="3257" spans="1:11" s="40" customFormat="1" x14ac:dyDescent="0.25">
      <c r="A3257" s="34" t="s">
        <v>947</v>
      </c>
      <c r="B3257" s="34" t="s">
        <v>9651</v>
      </c>
      <c r="C3257" s="34" t="s">
        <v>9652</v>
      </c>
      <c r="D3257" s="34" t="s">
        <v>9653</v>
      </c>
      <c r="E3257" s="35">
        <v>354786</v>
      </c>
      <c r="F3257" s="36">
        <v>354786</v>
      </c>
      <c r="G3257" s="37">
        <f t="shared" si="151"/>
        <v>24835.020000000004</v>
      </c>
      <c r="H3257" s="38">
        <f>G3257*(1-'[1]Rapport Lottstift'!$Q$6)</f>
        <v>18082.150747061944</v>
      </c>
      <c r="I3257" s="39">
        <f t="shared" si="152"/>
        <v>17901.329239591323</v>
      </c>
      <c r="J3257" s="40">
        <f t="shared" si="153"/>
        <v>17901</v>
      </c>
      <c r="K3257" s="40">
        <v>17901</v>
      </c>
    </row>
    <row r="3258" spans="1:11" s="40" customFormat="1" x14ac:dyDescent="0.25">
      <c r="A3258" s="34" t="s">
        <v>947</v>
      </c>
      <c r="B3258" s="34" t="s">
        <v>9654</v>
      </c>
      <c r="C3258" s="34" t="s">
        <v>9655</v>
      </c>
      <c r="D3258" s="34" t="s">
        <v>9656</v>
      </c>
      <c r="E3258" s="35">
        <v>354538</v>
      </c>
      <c r="F3258" s="36">
        <v>354538</v>
      </c>
      <c r="G3258" s="37">
        <f t="shared" si="151"/>
        <v>24817.660000000003</v>
      </c>
      <c r="H3258" s="38">
        <f>G3258*(1-'[1]Rapport Lottstift'!$Q$6)</f>
        <v>18069.511089958025</v>
      </c>
      <c r="I3258" s="39">
        <f t="shared" si="152"/>
        <v>17888.815979058443</v>
      </c>
      <c r="J3258" s="40">
        <f t="shared" si="153"/>
        <v>17888</v>
      </c>
      <c r="K3258" s="40">
        <v>17888</v>
      </c>
    </row>
    <row r="3259" spans="1:11" s="40" customFormat="1" x14ac:dyDescent="0.25">
      <c r="A3259" s="34" t="s">
        <v>947</v>
      </c>
      <c r="B3259" s="34" t="s">
        <v>9657</v>
      </c>
      <c r="C3259" s="34" t="s">
        <v>9658</v>
      </c>
      <c r="D3259" s="34" t="s">
        <v>9659</v>
      </c>
      <c r="E3259" s="35">
        <v>354253</v>
      </c>
      <c r="F3259" s="36">
        <v>354253</v>
      </c>
      <c r="G3259" s="37">
        <f t="shared" si="151"/>
        <v>24797.710000000003</v>
      </c>
      <c r="H3259" s="38">
        <f>G3259*(1-'[1]Rapport Lottstift'!$Q$6)</f>
        <v>18054.985677560373</v>
      </c>
      <c r="I3259" s="39">
        <f t="shared" si="152"/>
        <v>17874.435820784769</v>
      </c>
      <c r="J3259" s="40">
        <f t="shared" si="153"/>
        <v>17874</v>
      </c>
      <c r="K3259" s="40">
        <v>17874</v>
      </c>
    </row>
    <row r="3260" spans="1:11" s="40" customFormat="1" x14ac:dyDescent="0.25">
      <c r="A3260" s="34" t="s">
        <v>947</v>
      </c>
      <c r="B3260" s="34" t="s">
        <v>9660</v>
      </c>
      <c r="C3260" s="34" t="s">
        <v>9661</v>
      </c>
      <c r="D3260" s="34" t="s">
        <v>9662</v>
      </c>
      <c r="E3260" s="35">
        <v>353889</v>
      </c>
      <c r="F3260" s="36">
        <v>353889</v>
      </c>
      <c r="G3260" s="37">
        <f t="shared" si="151"/>
        <v>24772.230000000003</v>
      </c>
      <c r="H3260" s="38">
        <f>G3260*(1-'[1]Rapport Lottstift'!$Q$6)</f>
        <v>18036.433922778815</v>
      </c>
      <c r="I3260" s="39">
        <f t="shared" si="152"/>
        <v>17856.069583551027</v>
      </c>
      <c r="J3260" s="40">
        <f t="shared" si="153"/>
        <v>17856</v>
      </c>
      <c r="K3260" s="40">
        <v>17856</v>
      </c>
    </row>
    <row r="3261" spans="1:11" s="40" customFormat="1" x14ac:dyDescent="0.25">
      <c r="A3261" s="34" t="s">
        <v>947</v>
      </c>
      <c r="B3261" s="34" t="s">
        <v>9663</v>
      </c>
      <c r="C3261" s="34" t="s">
        <v>9664</v>
      </c>
      <c r="D3261" s="34" t="s">
        <v>9665</v>
      </c>
      <c r="E3261" s="35">
        <v>353617</v>
      </c>
      <c r="F3261" s="36">
        <v>353617</v>
      </c>
      <c r="G3261" s="37">
        <f t="shared" si="151"/>
        <v>24753.190000000002</v>
      </c>
      <c r="H3261" s="38">
        <f>G3261*(1-'[1]Rapport Lottstift'!$Q$6)</f>
        <v>18022.571073051931</v>
      </c>
      <c r="I3261" s="39">
        <f t="shared" si="152"/>
        <v>17842.345362321412</v>
      </c>
      <c r="J3261" s="40">
        <f t="shared" si="153"/>
        <v>17842</v>
      </c>
      <c r="K3261" s="40">
        <v>17842</v>
      </c>
    </row>
    <row r="3262" spans="1:11" s="40" customFormat="1" x14ac:dyDescent="0.25">
      <c r="A3262" s="34" t="s">
        <v>947</v>
      </c>
      <c r="B3262" s="34" t="s">
        <v>9666</v>
      </c>
      <c r="C3262" s="34" t="s">
        <v>9667</v>
      </c>
      <c r="D3262" s="34" t="s">
        <v>9668</v>
      </c>
      <c r="E3262" s="35">
        <v>351979</v>
      </c>
      <c r="F3262" s="36">
        <v>351979</v>
      </c>
      <c r="G3262" s="37">
        <f t="shared" si="151"/>
        <v>24638.530000000002</v>
      </c>
      <c r="H3262" s="38">
        <f>G3262*(1-'[1]Rapport Lottstift'!$Q$6)</f>
        <v>17939.088176534911</v>
      </c>
      <c r="I3262" s="39">
        <f t="shared" si="152"/>
        <v>17759.697294769561</v>
      </c>
      <c r="J3262" s="40">
        <f t="shared" si="153"/>
        <v>17759</v>
      </c>
      <c r="K3262" s="40">
        <v>17759</v>
      </c>
    </row>
    <row r="3263" spans="1:11" s="40" customFormat="1" x14ac:dyDescent="0.25">
      <c r="A3263" s="34" t="s">
        <v>947</v>
      </c>
      <c r="B3263" s="34" t="s">
        <v>9669</v>
      </c>
      <c r="C3263" s="34" t="s">
        <v>9670</v>
      </c>
      <c r="D3263" s="34" t="s">
        <v>9671</v>
      </c>
      <c r="E3263" s="35">
        <v>351924</v>
      </c>
      <c r="F3263" s="36">
        <v>351924</v>
      </c>
      <c r="G3263" s="37">
        <f t="shared" si="151"/>
        <v>24634.680000000004</v>
      </c>
      <c r="H3263" s="38">
        <f>G3263*(1-'[1]Rapport Lottstift'!$Q$6)</f>
        <v>17936.285026773963</v>
      </c>
      <c r="I3263" s="39">
        <f t="shared" si="152"/>
        <v>17756.922176506225</v>
      </c>
      <c r="J3263" s="40">
        <f t="shared" si="153"/>
        <v>17756</v>
      </c>
      <c r="K3263" s="40">
        <v>17756</v>
      </c>
    </row>
    <row r="3264" spans="1:11" s="40" customFormat="1" x14ac:dyDescent="0.25">
      <c r="A3264" s="34" t="s">
        <v>947</v>
      </c>
      <c r="B3264" s="34" t="s">
        <v>9672</v>
      </c>
      <c r="C3264" s="34" t="s">
        <v>9673</v>
      </c>
      <c r="D3264" s="34" t="s">
        <v>9674</v>
      </c>
      <c r="E3264" s="35">
        <v>351854</v>
      </c>
      <c r="F3264" s="36">
        <v>351854</v>
      </c>
      <c r="G3264" s="37">
        <f t="shared" si="151"/>
        <v>24629.780000000002</v>
      </c>
      <c r="H3264" s="38">
        <f>G3264*(1-'[1]Rapport Lottstift'!$Q$6)</f>
        <v>17932.717381623665</v>
      </c>
      <c r="I3264" s="39">
        <f t="shared" si="152"/>
        <v>17753.390207807428</v>
      </c>
      <c r="J3264" s="40">
        <f t="shared" si="153"/>
        <v>17753</v>
      </c>
      <c r="K3264" s="40">
        <v>17753</v>
      </c>
    </row>
    <row r="3265" spans="1:11" s="40" customFormat="1" x14ac:dyDescent="0.25">
      <c r="A3265" s="34" t="s">
        <v>947</v>
      </c>
      <c r="B3265" s="34" t="s">
        <v>9675</v>
      </c>
      <c r="C3265" s="34" t="s">
        <v>9676</v>
      </c>
      <c r="D3265" s="34" t="s">
        <v>9677</v>
      </c>
      <c r="E3265" s="35">
        <v>351585</v>
      </c>
      <c r="F3265" s="36">
        <v>351585</v>
      </c>
      <c r="G3265" s="37">
        <f t="shared" si="151"/>
        <v>24610.95</v>
      </c>
      <c r="H3265" s="38">
        <f>G3265*(1-'[1]Rapport Lottstift'!$Q$6)</f>
        <v>17919.007430974652</v>
      </c>
      <c r="I3265" s="39">
        <f t="shared" si="152"/>
        <v>17739.817356664906</v>
      </c>
      <c r="J3265" s="40">
        <f t="shared" si="153"/>
        <v>17739</v>
      </c>
      <c r="K3265" s="40">
        <v>17739</v>
      </c>
    </row>
    <row r="3266" spans="1:11" s="40" customFormat="1" x14ac:dyDescent="0.25">
      <c r="A3266" s="34" t="s">
        <v>947</v>
      </c>
      <c r="B3266" s="34" t="s">
        <v>9678</v>
      </c>
      <c r="C3266" s="34" t="s">
        <v>9679</v>
      </c>
      <c r="D3266" s="34" t="s">
        <v>9680</v>
      </c>
      <c r="E3266" s="35">
        <v>350696</v>
      </c>
      <c r="F3266" s="36">
        <v>350696</v>
      </c>
      <c r="G3266" s="37">
        <f t="shared" si="151"/>
        <v>24548.720000000001</v>
      </c>
      <c r="H3266" s="38">
        <f>G3266*(1-'[1]Rapport Lottstift'!$Q$6)</f>
        <v>17873.698337565842</v>
      </c>
      <c r="I3266" s="39">
        <f t="shared" si="152"/>
        <v>17694.961354190182</v>
      </c>
      <c r="J3266" s="40">
        <f t="shared" si="153"/>
        <v>17694</v>
      </c>
      <c r="K3266" s="40">
        <v>17694</v>
      </c>
    </row>
    <row r="3267" spans="1:11" s="40" customFormat="1" x14ac:dyDescent="0.25">
      <c r="A3267" s="34" t="s">
        <v>947</v>
      </c>
      <c r="B3267" s="34" t="s">
        <v>9681</v>
      </c>
      <c r="C3267" s="34" t="s">
        <v>9682</v>
      </c>
      <c r="D3267" s="34" t="s">
        <v>9683</v>
      </c>
      <c r="E3267" s="35">
        <v>350000</v>
      </c>
      <c r="F3267" s="36">
        <v>350000</v>
      </c>
      <c r="G3267" s="37">
        <f t="shared" si="151"/>
        <v>24500.000000000004</v>
      </c>
      <c r="H3267" s="38">
        <f>G3267*(1-'[1]Rapport Lottstift'!$Q$6)</f>
        <v>17838.225751500002</v>
      </c>
      <c r="I3267" s="39">
        <f t="shared" si="152"/>
        <v>17659.843493985001</v>
      </c>
      <c r="J3267" s="40">
        <f t="shared" si="153"/>
        <v>17659</v>
      </c>
      <c r="K3267" s="40">
        <v>17659</v>
      </c>
    </row>
    <row r="3268" spans="1:11" s="40" customFormat="1" x14ac:dyDescent="0.25">
      <c r="A3268" s="34" t="s">
        <v>947</v>
      </c>
      <c r="B3268" s="34" t="s">
        <v>9684</v>
      </c>
      <c r="C3268" s="34" t="s">
        <v>9685</v>
      </c>
      <c r="D3268" s="34" t="s">
        <v>9686</v>
      </c>
      <c r="E3268" s="35">
        <v>350000</v>
      </c>
      <c r="F3268" s="36">
        <v>350000</v>
      </c>
      <c r="G3268" s="37">
        <f t="shared" si="151"/>
        <v>24500.000000000004</v>
      </c>
      <c r="H3268" s="38">
        <f>G3268*(1-'[1]Rapport Lottstift'!$Q$6)</f>
        <v>17838.225751500002</v>
      </c>
      <c r="I3268" s="39">
        <f t="shared" si="152"/>
        <v>17659.843493985001</v>
      </c>
      <c r="J3268" s="40">
        <f t="shared" si="153"/>
        <v>17659</v>
      </c>
      <c r="K3268" s="40">
        <v>17659</v>
      </c>
    </row>
    <row r="3269" spans="1:11" s="40" customFormat="1" x14ac:dyDescent="0.25">
      <c r="A3269" s="34" t="s">
        <v>947</v>
      </c>
      <c r="B3269" s="34" t="s">
        <v>9687</v>
      </c>
      <c r="C3269" s="34" t="s">
        <v>9688</v>
      </c>
      <c r="D3269" s="34" t="s">
        <v>9689</v>
      </c>
      <c r="E3269" s="35">
        <v>349833</v>
      </c>
      <c r="F3269" s="36">
        <v>349833</v>
      </c>
      <c r="G3269" s="37">
        <f t="shared" si="151"/>
        <v>24488.31</v>
      </c>
      <c r="H3269" s="38">
        <f>G3269*(1-'[1]Rapport Lottstift'!$Q$6)</f>
        <v>17829.714369498572</v>
      </c>
      <c r="I3269" s="39">
        <f t="shared" si="152"/>
        <v>17651.417225803587</v>
      </c>
      <c r="J3269" s="40">
        <f t="shared" si="153"/>
        <v>17651</v>
      </c>
      <c r="K3269" s="40">
        <v>17651</v>
      </c>
    </row>
    <row r="3270" spans="1:11" s="40" customFormat="1" x14ac:dyDescent="0.25">
      <c r="A3270" s="34" t="s">
        <v>947</v>
      </c>
      <c r="B3270" s="34" t="s">
        <v>9690</v>
      </c>
      <c r="C3270" s="34" t="s">
        <v>9691</v>
      </c>
      <c r="D3270" s="34" t="s">
        <v>9692</v>
      </c>
      <c r="E3270" s="35">
        <v>349218</v>
      </c>
      <c r="F3270" s="36">
        <v>349218</v>
      </c>
      <c r="G3270" s="37">
        <f t="shared" ref="G3270:G3333" si="154">F3270*0.07</f>
        <v>24445.260000000002</v>
      </c>
      <c r="H3270" s="38">
        <f>G3270*(1-'[1]Rapport Lottstift'!$Q$6)</f>
        <v>17798.370058535224</v>
      </c>
      <c r="I3270" s="39">
        <f t="shared" ref="I3270:I3333" si="155">H3270*0.99</f>
        <v>17620.386357949872</v>
      </c>
      <c r="J3270" s="40">
        <f t="shared" ref="J3270:J3333" si="156">INT(I3270)</f>
        <v>17620</v>
      </c>
      <c r="K3270" s="40">
        <v>17620</v>
      </c>
    </row>
    <row r="3271" spans="1:11" s="40" customFormat="1" x14ac:dyDescent="0.25">
      <c r="A3271" s="34" t="s">
        <v>947</v>
      </c>
      <c r="B3271" s="34" t="s">
        <v>9693</v>
      </c>
      <c r="C3271" s="34" t="s">
        <v>9694</v>
      </c>
      <c r="D3271" s="34" t="s">
        <v>9695</v>
      </c>
      <c r="E3271" s="35">
        <v>348492</v>
      </c>
      <c r="F3271" s="36">
        <v>348492</v>
      </c>
      <c r="G3271" s="37">
        <f t="shared" si="154"/>
        <v>24394.440000000002</v>
      </c>
      <c r="H3271" s="38">
        <f>G3271*(1-'[1]Rapport Lottstift'!$Q$6)</f>
        <v>17761.368481690683</v>
      </c>
      <c r="I3271" s="39">
        <f t="shared" si="155"/>
        <v>17583.754796873774</v>
      </c>
      <c r="J3271" s="40">
        <f t="shared" si="156"/>
        <v>17583</v>
      </c>
      <c r="K3271" s="40">
        <v>17583</v>
      </c>
    </row>
    <row r="3272" spans="1:11" s="40" customFormat="1" x14ac:dyDescent="0.25">
      <c r="A3272" s="34" t="s">
        <v>947</v>
      </c>
      <c r="B3272" s="34" t="s">
        <v>9696</v>
      </c>
      <c r="C3272" s="34" t="s">
        <v>9697</v>
      </c>
      <c r="D3272" s="34" t="s">
        <v>9698</v>
      </c>
      <c r="E3272" s="35">
        <v>348466</v>
      </c>
      <c r="F3272" s="36">
        <v>348466</v>
      </c>
      <c r="G3272" s="37">
        <f t="shared" si="154"/>
        <v>24392.620000000003</v>
      </c>
      <c r="H3272" s="38">
        <f>G3272*(1-'[1]Rapport Lottstift'!$Q$6)</f>
        <v>17760.043356349142</v>
      </c>
      <c r="I3272" s="39">
        <f t="shared" si="155"/>
        <v>17582.442922785653</v>
      </c>
      <c r="J3272" s="40">
        <f t="shared" si="156"/>
        <v>17582</v>
      </c>
      <c r="K3272" s="40">
        <v>17582</v>
      </c>
    </row>
    <row r="3273" spans="1:11" s="40" customFormat="1" x14ac:dyDescent="0.25">
      <c r="A3273" s="34" t="s">
        <v>947</v>
      </c>
      <c r="B3273" s="34" t="s">
        <v>9699</v>
      </c>
      <c r="C3273" s="34" t="s">
        <v>9700</v>
      </c>
      <c r="D3273" s="34" t="s">
        <v>9701</v>
      </c>
      <c r="E3273" s="35">
        <v>348331</v>
      </c>
      <c r="F3273" s="36">
        <v>348331</v>
      </c>
      <c r="G3273" s="37">
        <f t="shared" si="154"/>
        <v>24383.170000000002</v>
      </c>
      <c r="H3273" s="38">
        <f>G3273*(1-'[1]Rapport Lottstift'!$Q$6)</f>
        <v>17753.162897844992</v>
      </c>
      <c r="I3273" s="39">
        <f t="shared" si="155"/>
        <v>17575.631268866542</v>
      </c>
      <c r="J3273" s="40">
        <f t="shared" si="156"/>
        <v>17575</v>
      </c>
      <c r="K3273" s="40">
        <v>17575</v>
      </c>
    </row>
    <row r="3274" spans="1:11" s="40" customFormat="1" x14ac:dyDescent="0.25">
      <c r="A3274" s="34" t="s">
        <v>947</v>
      </c>
      <c r="B3274" s="34" t="s">
        <v>9702</v>
      </c>
      <c r="C3274" s="34" t="s">
        <v>9703</v>
      </c>
      <c r="D3274" s="34" t="s">
        <v>9704</v>
      </c>
      <c r="E3274" s="35">
        <v>348250</v>
      </c>
      <c r="F3274" s="36">
        <v>348250</v>
      </c>
      <c r="G3274" s="37">
        <f t="shared" si="154"/>
        <v>24377.500000000004</v>
      </c>
      <c r="H3274" s="38">
        <f>G3274*(1-'[1]Rapport Lottstift'!$Q$6)</f>
        <v>17749.034622742503</v>
      </c>
      <c r="I3274" s="39">
        <f t="shared" si="155"/>
        <v>17571.544276515076</v>
      </c>
      <c r="J3274" s="40">
        <f t="shared" si="156"/>
        <v>17571</v>
      </c>
      <c r="K3274" s="40">
        <v>17571</v>
      </c>
    </row>
    <row r="3275" spans="1:11" s="40" customFormat="1" x14ac:dyDescent="0.25">
      <c r="A3275" s="34" t="s">
        <v>947</v>
      </c>
      <c r="B3275" s="34" t="s">
        <v>9705</v>
      </c>
      <c r="C3275" s="34" t="s">
        <v>9706</v>
      </c>
      <c r="D3275" s="34" t="s">
        <v>9707</v>
      </c>
      <c r="E3275" s="35">
        <v>348066</v>
      </c>
      <c r="F3275" s="36">
        <v>348066</v>
      </c>
      <c r="G3275" s="37">
        <f t="shared" si="154"/>
        <v>24364.620000000003</v>
      </c>
      <c r="H3275" s="38">
        <f>G3275*(1-'[1]Rapport Lottstift'!$Q$6)</f>
        <v>17739.656812633144</v>
      </c>
      <c r="I3275" s="39">
        <f t="shared" si="155"/>
        <v>17562.260244506811</v>
      </c>
      <c r="J3275" s="40">
        <f t="shared" si="156"/>
        <v>17562</v>
      </c>
      <c r="K3275" s="40">
        <v>17562</v>
      </c>
    </row>
    <row r="3276" spans="1:11" s="40" customFormat="1" x14ac:dyDescent="0.25">
      <c r="A3276" s="34" t="s">
        <v>947</v>
      </c>
      <c r="B3276" s="34" t="s">
        <v>9708</v>
      </c>
      <c r="C3276" s="34" t="s">
        <v>9709</v>
      </c>
      <c r="D3276" s="34" t="s">
        <v>9710</v>
      </c>
      <c r="E3276" s="35">
        <v>348028</v>
      </c>
      <c r="F3276" s="36">
        <v>348028</v>
      </c>
      <c r="G3276" s="37">
        <f t="shared" si="154"/>
        <v>24361.960000000003</v>
      </c>
      <c r="H3276" s="38">
        <f>G3276*(1-'[1]Rapport Lottstift'!$Q$6)</f>
        <v>17737.720090980121</v>
      </c>
      <c r="I3276" s="39">
        <f t="shared" si="155"/>
        <v>17560.342890070318</v>
      </c>
      <c r="J3276" s="40">
        <f t="shared" si="156"/>
        <v>17560</v>
      </c>
      <c r="K3276" s="40">
        <v>17560</v>
      </c>
    </row>
    <row r="3277" spans="1:11" s="40" customFormat="1" x14ac:dyDescent="0.25">
      <c r="A3277" s="34" t="s">
        <v>947</v>
      </c>
      <c r="B3277" s="34" t="s">
        <v>9711</v>
      </c>
      <c r="C3277" s="34" t="s">
        <v>9712</v>
      </c>
      <c r="D3277" s="34" t="s">
        <v>9713</v>
      </c>
      <c r="E3277" s="35">
        <v>348018</v>
      </c>
      <c r="F3277" s="36">
        <v>348018</v>
      </c>
      <c r="G3277" s="37">
        <f t="shared" si="154"/>
        <v>24361.260000000002</v>
      </c>
      <c r="H3277" s="38">
        <f>G3277*(1-'[1]Rapport Lottstift'!$Q$6)</f>
        <v>17737.210427387221</v>
      </c>
      <c r="I3277" s="39">
        <f t="shared" si="155"/>
        <v>17559.838323113348</v>
      </c>
      <c r="J3277" s="40">
        <f t="shared" si="156"/>
        <v>17559</v>
      </c>
      <c r="K3277" s="40">
        <v>17559</v>
      </c>
    </row>
    <row r="3278" spans="1:11" s="40" customFormat="1" x14ac:dyDescent="0.25">
      <c r="A3278" s="34" t="s">
        <v>947</v>
      </c>
      <c r="B3278" s="34" t="s">
        <v>9714</v>
      </c>
      <c r="C3278" s="34" t="s">
        <v>9715</v>
      </c>
      <c r="D3278" s="34" t="s">
        <v>9716</v>
      </c>
      <c r="E3278" s="35">
        <v>347947</v>
      </c>
      <c r="F3278" s="36">
        <v>347947</v>
      </c>
      <c r="G3278" s="37">
        <f t="shared" si="154"/>
        <v>24356.29</v>
      </c>
      <c r="H3278" s="38">
        <f>G3278*(1-'[1]Rapport Lottstift'!$Q$6)</f>
        <v>17733.591815877633</v>
      </c>
      <c r="I3278" s="39">
        <f t="shared" si="155"/>
        <v>17556.255897718856</v>
      </c>
      <c r="J3278" s="40">
        <f t="shared" si="156"/>
        <v>17556</v>
      </c>
      <c r="K3278" s="40">
        <v>17556</v>
      </c>
    </row>
    <row r="3279" spans="1:11" s="40" customFormat="1" x14ac:dyDescent="0.25">
      <c r="A3279" s="34" t="s">
        <v>947</v>
      </c>
      <c r="B3279" s="34" t="s">
        <v>9717</v>
      </c>
      <c r="C3279" s="34" t="s">
        <v>9718</v>
      </c>
      <c r="D3279" s="34" t="s">
        <v>9719</v>
      </c>
      <c r="E3279" s="35">
        <v>347406</v>
      </c>
      <c r="F3279" s="36">
        <v>347406</v>
      </c>
      <c r="G3279" s="37">
        <f t="shared" si="154"/>
        <v>24318.420000000002</v>
      </c>
      <c r="H3279" s="38">
        <f>G3279*(1-'[1]Rapport Lottstift'!$Q$6)</f>
        <v>17706.019015501741</v>
      </c>
      <c r="I3279" s="39">
        <f t="shared" si="155"/>
        <v>17528.958825346723</v>
      </c>
      <c r="J3279" s="40">
        <f t="shared" si="156"/>
        <v>17528</v>
      </c>
      <c r="K3279" s="40">
        <v>17528</v>
      </c>
    </row>
    <row r="3280" spans="1:11" s="40" customFormat="1" x14ac:dyDescent="0.25">
      <c r="A3280" s="34" t="s">
        <v>947</v>
      </c>
      <c r="B3280" s="34" t="s">
        <v>9720</v>
      </c>
      <c r="C3280" s="34" t="s">
        <v>9721</v>
      </c>
      <c r="D3280" s="34" t="s">
        <v>9722</v>
      </c>
      <c r="E3280" s="35">
        <v>347088</v>
      </c>
      <c r="F3280" s="36">
        <v>347088</v>
      </c>
      <c r="G3280" s="37">
        <f t="shared" si="154"/>
        <v>24296.160000000003</v>
      </c>
      <c r="H3280" s="38">
        <f>G3280*(1-'[1]Rapport Lottstift'!$Q$6)</f>
        <v>17689.811713247524</v>
      </c>
      <c r="I3280" s="39">
        <f t="shared" si="155"/>
        <v>17512.91359611505</v>
      </c>
      <c r="J3280" s="40">
        <f t="shared" si="156"/>
        <v>17512</v>
      </c>
      <c r="K3280" s="40">
        <v>17512</v>
      </c>
    </row>
    <row r="3281" spans="1:11" s="40" customFormat="1" x14ac:dyDescent="0.25">
      <c r="A3281" s="34" t="s">
        <v>947</v>
      </c>
      <c r="B3281" s="34" t="s">
        <v>9723</v>
      </c>
      <c r="C3281" s="34" t="s">
        <v>9724</v>
      </c>
      <c r="D3281" s="34" t="s">
        <v>9725</v>
      </c>
      <c r="E3281" s="35">
        <v>347000</v>
      </c>
      <c r="F3281" s="36">
        <v>347000</v>
      </c>
      <c r="G3281" s="37">
        <f t="shared" si="154"/>
        <v>24290.000000000004</v>
      </c>
      <c r="H3281" s="38">
        <f>G3281*(1-'[1]Rapport Lottstift'!$Q$6)</f>
        <v>17685.326673630003</v>
      </c>
      <c r="I3281" s="39">
        <f t="shared" si="155"/>
        <v>17508.473406893703</v>
      </c>
      <c r="J3281" s="40">
        <f t="shared" si="156"/>
        <v>17508</v>
      </c>
      <c r="K3281" s="40">
        <v>17508</v>
      </c>
    </row>
    <row r="3282" spans="1:11" s="40" customFormat="1" x14ac:dyDescent="0.25">
      <c r="A3282" s="34" t="s">
        <v>947</v>
      </c>
      <c r="B3282" s="34" t="s">
        <v>9726</v>
      </c>
      <c r="C3282" s="34" t="s">
        <v>9727</v>
      </c>
      <c r="D3282" s="34" t="s">
        <v>9728</v>
      </c>
      <c r="E3282" s="35">
        <v>346854</v>
      </c>
      <c r="F3282" s="36">
        <v>346854</v>
      </c>
      <c r="G3282" s="37">
        <f t="shared" si="154"/>
        <v>24279.780000000002</v>
      </c>
      <c r="H3282" s="38">
        <f>G3282*(1-'[1]Rapport Lottstift'!$Q$6)</f>
        <v>17677.885585173663</v>
      </c>
      <c r="I3282" s="39">
        <f t="shared" si="155"/>
        <v>17501.106729321928</v>
      </c>
      <c r="J3282" s="40">
        <f t="shared" si="156"/>
        <v>17501</v>
      </c>
      <c r="K3282" s="40">
        <v>17501</v>
      </c>
    </row>
    <row r="3283" spans="1:11" s="40" customFormat="1" x14ac:dyDescent="0.25">
      <c r="A3283" s="34" t="s">
        <v>947</v>
      </c>
      <c r="B3283" s="34" t="s">
        <v>9729</v>
      </c>
      <c r="C3283" s="34" t="s">
        <v>9730</v>
      </c>
      <c r="D3283" s="34" t="s">
        <v>9731</v>
      </c>
      <c r="E3283" s="35">
        <v>346368</v>
      </c>
      <c r="F3283" s="36">
        <v>346368</v>
      </c>
      <c r="G3283" s="37">
        <f t="shared" si="154"/>
        <v>24245.760000000002</v>
      </c>
      <c r="H3283" s="38">
        <f>G3283*(1-'[1]Rapport Lottstift'!$Q$6)</f>
        <v>17653.115934558722</v>
      </c>
      <c r="I3283" s="39">
        <f t="shared" si="155"/>
        <v>17476.584775213134</v>
      </c>
      <c r="J3283" s="40">
        <f t="shared" si="156"/>
        <v>17476</v>
      </c>
      <c r="K3283" s="40">
        <v>17476</v>
      </c>
    </row>
    <row r="3284" spans="1:11" s="40" customFormat="1" x14ac:dyDescent="0.25">
      <c r="A3284" s="34" t="s">
        <v>947</v>
      </c>
      <c r="B3284" s="34" t="s">
        <v>9732</v>
      </c>
      <c r="C3284" s="34" t="s">
        <v>9733</v>
      </c>
      <c r="D3284" s="34" t="s">
        <v>9734</v>
      </c>
      <c r="E3284" s="35">
        <v>346230</v>
      </c>
      <c r="F3284" s="36">
        <v>346230</v>
      </c>
      <c r="G3284" s="37">
        <f t="shared" si="154"/>
        <v>24236.100000000002</v>
      </c>
      <c r="H3284" s="38">
        <f>G3284*(1-'[1]Rapport Lottstift'!$Q$6)</f>
        <v>17646.082576976703</v>
      </c>
      <c r="I3284" s="39">
        <f t="shared" si="155"/>
        <v>17469.621751206938</v>
      </c>
      <c r="J3284" s="40">
        <f t="shared" si="156"/>
        <v>17469</v>
      </c>
      <c r="K3284" s="40">
        <v>17469</v>
      </c>
    </row>
    <row r="3285" spans="1:11" s="40" customFormat="1" x14ac:dyDescent="0.25">
      <c r="A3285" s="34" t="s">
        <v>947</v>
      </c>
      <c r="B3285" s="34" t="s">
        <v>9735</v>
      </c>
      <c r="C3285" s="34" t="s">
        <v>9736</v>
      </c>
      <c r="D3285" s="34" t="s">
        <v>9737</v>
      </c>
      <c r="E3285" s="35">
        <v>345875</v>
      </c>
      <c r="F3285" s="36">
        <v>345875</v>
      </c>
      <c r="G3285" s="37">
        <f t="shared" si="154"/>
        <v>24211.250000000004</v>
      </c>
      <c r="H3285" s="38">
        <f>G3285*(1-'[1]Rapport Lottstift'!$Q$6)</f>
        <v>17627.989519428753</v>
      </c>
      <c r="I3285" s="39">
        <f t="shared" si="155"/>
        <v>17451.709624234467</v>
      </c>
      <c r="J3285" s="40">
        <f t="shared" si="156"/>
        <v>17451</v>
      </c>
      <c r="K3285" s="40">
        <v>17451</v>
      </c>
    </row>
    <row r="3286" spans="1:11" s="40" customFormat="1" x14ac:dyDescent="0.25">
      <c r="A3286" s="34" t="s">
        <v>947</v>
      </c>
      <c r="B3286" s="34" t="s">
        <v>9738</v>
      </c>
      <c r="C3286" s="34" t="s">
        <v>9739</v>
      </c>
      <c r="D3286" s="34" t="s">
        <v>9740</v>
      </c>
      <c r="E3286" s="35">
        <v>345757</v>
      </c>
      <c r="F3286" s="36">
        <v>345757</v>
      </c>
      <c r="G3286" s="37">
        <f t="shared" si="154"/>
        <v>24202.99</v>
      </c>
      <c r="H3286" s="38">
        <f>G3286*(1-'[1]Rapport Lottstift'!$Q$6)</f>
        <v>17621.975489032531</v>
      </c>
      <c r="I3286" s="39">
        <f t="shared" si="155"/>
        <v>17445.755734142207</v>
      </c>
      <c r="J3286" s="40">
        <f t="shared" si="156"/>
        <v>17445</v>
      </c>
      <c r="K3286" s="40">
        <v>17445</v>
      </c>
    </row>
    <row r="3287" spans="1:11" s="40" customFormat="1" x14ac:dyDescent="0.25">
      <c r="A3287" s="34" t="s">
        <v>947</v>
      </c>
      <c r="B3287" s="34" t="s">
        <v>9741</v>
      </c>
      <c r="C3287" s="34" t="s">
        <v>9742</v>
      </c>
      <c r="D3287" s="34" t="s">
        <v>9743</v>
      </c>
      <c r="E3287" s="35">
        <v>344936</v>
      </c>
      <c r="F3287" s="36">
        <v>344936</v>
      </c>
      <c r="G3287" s="37">
        <f t="shared" si="154"/>
        <v>24145.520000000004</v>
      </c>
      <c r="H3287" s="38">
        <f>G3287*(1-'[1]Rapport Lottstift'!$Q$6)</f>
        <v>17580.132108055444</v>
      </c>
      <c r="I3287" s="39">
        <f t="shared" si="155"/>
        <v>17404.33078697489</v>
      </c>
      <c r="J3287" s="40">
        <f t="shared" si="156"/>
        <v>17404</v>
      </c>
      <c r="K3287" s="40">
        <v>17404</v>
      </c>
    </row>
    <row r="3288" spans="1:11" s="40" customFormat="1" x14ac:dyDescent="0.25">
      <c r="A3288" s="34" t="s">
        <v>947</v>
      </c>
      <c r="B3288" s="34" t="s">
        <v>9744</v>
      </c>
      <c r="C3288" s="34" t="s">
        <v>9745</v>
      </c>
      <c r="D3288" s="34" t="s">
        <v>9746</v>
      </c>
      <c r="E3288" s="35">
        <v>344546</v>
      </c>
      <c r="F3288" s="36">
        <v>344546</v>
      </c>
      <c r="G3288" s="37">
        <f t="shared" si="154"/>
        <v>24118.22</v>
      </c>
      <c r="H3288" s="38">
        <f>G3288*(1-'[1]Rapport Lottstift'!$Q$6)</f>
        <v>17560.255227932343</v>
      </c>
      <c r="I3288" s="39">
        <f t="shared" si="155"/>
        <v>17384.652675653018</v>
      </c>
      <c r="J3288" s="40">
        <f t="shared" si="156"/>
        <v>17384</v>
      </c>
      <c r="K3288" s="40">
        <v>17384</v>
      </c>
    </row>
    <row r="3289" spans="1:11" s="40" customFormat="1" x14ac:dyDescent="0.25">
      <c r="A3289" s="34" t="s">
        <v>947</v>
      </c>
      <c r="B3289" s="34" t="s">
        <v>9747</v>
      </c>
      <c r="C3289" s="34" t="s">
        <v>9748</v>
      </c>
      <c r="D3289" s="34" t="s">
        <v>9749</v>
      </c>
      <c r="E3289" s="35">
        <v>344507</v>
      </c>
      <c r="F3289" s="36">
        <v>344507</v>
      </c>
      <c r="G3289" s="37">
        <f t="shared" si="154"/>
        <v>24115.49</v>
      </c>
      <c r="H3289" s="38">
        <f>G3289*(1-'[1]Rapport Lottstift'!$Q$6)</f>
        <v>17558.267539920031</v>
      </c>
      <c r="I3289" s="39">
        <f t="shared" si="155"/>
        <v>17382.68486452083</v>
      </c>
      <c r="J3289" s="40">
        <f t="shared" si="156"/>
        <v>17382</v>
      </c>
      <c r="K3289" s="40">
        <v>17382</v>
      </c>
    </row>
    <row r="3290" spans="1:11" s="40" customFormat="1" x14ac:dyDescent="0.25">
      <c r="A3290" s="34" t="s">
        <v>947</v>
      </c>
      <c r="B3290" s="34" t="s">
        <v>9750</v>
      </c>
      <c r="C3290" s="34" t="s">
        <v>9751</v>
      </c>
      <c r="D3290" s="34" t="s">
        <v>9752</v>
      </c>
      <c r="E3290" s="35">
        <v>344417</v>
      </c>
      <c r="F3290" s="36">
        <v>344417</v>
      </c>
      <c r="G3290" s="37">
        <f t="shared" si="154"/>
        <v>24109.190000000002</v>
      </c>
      <c r="H3290" s="38">
        <f>G3290*(1-'[1]Rapport Lottstift'!$Q$6)</f>
        <v>17553.680567583931</v>
      </c>
      <c r="I3290" s="39">
        <f t="shared" si="155"/>
        <v>17378.143761908093</v>
      </c>
      <c r="J3290" s="40">
        <f t="shared" si="156"/>
        <v>17378</v>
      </c>
      <c r="K3290" s="40">
        <v>17378</v>
      </c>
    </row>
    <row r="3291" spans="1:11" s="40" customFormat="1" x14ac:dyDescent="0.25">
      <c r="A3291" s="34" t="s">
        <v>947</v>
      </c>
      <c r="B3291" s="34" t="s">
        <v>9753</v>
      </c>
      <c r="C3291" s="34" t="s">
        <v>9754</v>
      </c>
      <c r="D3291" s="34" t="s">
        <v>9755</v>
      </c>
      <c r="E3291" s="35">
        <v>344255</v>
      </c>
      <c r="F3291" s="36">
        <v>344255</v>
      </c>
      <c r="G3291" s="37">
        <f t="shared" si="154"/>
        <v>24097.850000000002</v>
      </c>
      <c r="H3291" s="38">
        <f>G3291*(1-'[1]Rapport Lottstift'!$Q$6)</f>
        <v>17545.424017378951</v>
      </c>
      <c r="I3291" s="39">
        <f t="shared" si="155"/>
        <v>17369.969777205162</v>
      </c>
      <c r="J3291" s="40">
        <f t="shared" si="156"/>
        <v>17369</v>
      </c>
      <c r="K3291" s="40">
        <v>17369</v>
      </c>
    </row>
    <row r="3292" spans="1:11" s="40" customFormat="1" x14ac:dyDescent="0.25">
      <c r="A3292" s="34" t="s">
        <v>947</v>
      </c>
      <c r="B3292" s="34" t="s">
        <v>9756</v>
      </c>
      <c r="C3292" s="34" t="s">
        <v>9757</v>
      </c>
      <c r="D3292" s="34" t="s">
        <v>9758</v>
      </c>
      <c r="E3292" s="35">
        <v>344148</v>
      </c>
      <c r="F3292" s="36">
        <v>344148</v>
      </c>
      <c r="G3292" s="37">
        <f t="shared" si="154"/>
        <v>24090.36</v>
      </c>
      <c r="H3292" s="38">
        <f>G3292*(1-'[1]Rapport Lottstift'!$Q$6)</f>
        <v>17539.970616934923</v>
      </c>
      <c r="I3292" s="39">
        <f t="shared" si="155"/>
        <v>17364.570910765575</v>
      </c>
      <c r="J3292" s="40">
        <f t="shared" si="156"/>
        <v>17364</v>
      </c>
      <c r="K3292" s="40">
        <v>17364</v>
      </c>
    </row>
    <row r="3293" spans="1:11" s="40" customFormat="1" x14ac:dyDescent="0.25">
      <c r="A3293" s="34" t="s">
        <v>947</v>
      </c>
      <c r="B3293" s="34" t="s">
        <v>9759</v>
      </c>
      <c r="C3293" s="34" t="s">
        <v>9760</v>
      </c>
      <c r="D3293" s="34" t="s">
        <v>9761</v>
      </c>
      <c r="E3293" s="35">
        <v>344050</v>
      </c>
      <c r="F3293" s="36">
        <v>344050</v>
      </c>
      <c r="G3293" s="37">
        <f t="shared" si="154"/>
        <v>24083.500000000004</v>
      </c>
      <c r="H3293" s="38">
        <f>G3293*(1-'[1]Rapport Lottstift'!$Q$6)</f>
        <v>17534.975913724502</v>
      </c>
      <c r="I3293" s="39">
        <f t="shared" si="155"/>
        <v>17359.626154587258</v>
      </c>
      <c r="J3293" s="40">
        <f t="shared" si="156"/>
        <v>17359</v>
      </c>
      <c r="K3293" s="40">
        <v>17359</v>
      </c>
    </row>
    <row r="3294" spans="1:11" s="40" customFormat="1" x14ac:dyDescent="0.25">
      <c r="A3294" s="34" t="s">
        <v>947</v>
      </c>
      <c r="B3294" s="34" t="s">
        <v>9762</v>
      </c>
      <c r="C3294" s="34" t="s">
        <v>9763</v>
      </c>
      <c r="D3294" s="34" t="s">
        <v>9764</v>
      </c>
      <c r="E3294" s="35">
        <v>343898</v>
      </c>
      <c r="F3294" s="36">
        <v>343898</v>
      </c>
      <c r="G3294" s="37">
        <f t="shared" si="154"/>
        <v>24072.86</v>
      </c>
      <c r="H3294" s="38">
        <f>G3294*(1-'[1]Rapport Lottstift'!$Q$6)</f>
        <v>17527.229027112422</v>
      </c>
      <c r="I3294" s="39">
        <f t="shared" si="155"/>
        <v>17351.956736841297</v>
      </c>
      <c r="J3294" s="40">
        <f t="shared" si="156"/>
        <v>17351</v>
      </c>
      <c r="K3294" s="40">
        <v>17351</v>
      </c>
    </row>
    <row r="3295" spans="1:11" s="40" customFormat="1" x14ac:dyDescent="0.25">
      <c r="A3295" s="34" t="s">
        <v>947</v>
      </c>
      <c r="B3295" s="34" t="s">
        <v>9765</v>
      </c>
      <c r="C3295" s="34" t="s">
        <v>9766</v>
      </c>
      <c r="D3295" s="34" t="s">
        <v>9767</v>
      </c>
      <c r="E3295" s="35">
        <v>343796</v>
      </c>
      <c r="F3295" s="36">
        <v>343796</v>
      </c>
      <c r="G3295" s="37">
        <f t="shared" si="154"/>
        <v>24065.72</v>
      </c>
      <c r="H3295" s="38">
        <f>G3295*(1-'[1]Rapport Lottstift'!$Q$6)</f>
        <v>17522.03045846484</v>
      </c>
      <c r="I3295" s="39">
        <f t="shared" si="155"/>
        <v>17346.810153880193</v>
      </c>
      <c r="J3295" s="40">
        <f t="shared" si="156"/>
        <v>17346</v>
      </c>
      <c r="K3295" s="40">
        <v>17346</v>
      </c>
    </row>
    <row r="3296" spans="1:11" s="40" customFormat="1" x14ac:dyDescent="0.25">
      <c r="A3296" s="34" t="s">
        <v>947</v>
      </c>
      <c r="B3296" s="34" t="s">
        <v>9768</v>
      </c>
      <c r="C3296" s="34" t="s">
        <v>9769</v>
      </c>
      <c r="D3296" s="34" t="s">
        <v>9770</v>
      </c>
      <c r="E3296" s="35">
        <v>343548</v>
      </c>
      <c r="F3296" s="36">
        <v>343548</v>
      </c>
      <c r="G3296" s="37">
        <f t="shared" si="154"/>
        <v>24048.36</v>
      </c>
      <c r="H3296" s="38">
        <f>G3296*(1-'[1]Rapport Lottstift'!$Q$6)</f>
        <v>17509.390801360922</v>
      </c>
      <c r="I3296" s="39">
        <f t="shared" si="155"/>
        <v>17334.296893347313</v>
      </c>
      <c r="J3296" s="40">
        <f t="shared" si="156"/>
        <v>17334</v>
      </c>
      <c r="K3296" s="40">
        <v>17334</v>
      </c>
    </row>
    <row r="3297" spans="1:11" s="40" customFormat="1" x14ac:dyDescent="0.25">
      <c r="A3297" s="34" t="s">
        <v>947</v>
      </c>
      <c r="B3297" s="34" t="s">
        <v>9771</v>
      </c>
      <c r="C3297" s="34" t="s">
        <v>9772</v>
      </c>
      <c r="D3297" s="34" t="s">
        <v>9773</v>
      </c>
      <c r="E3297" s="35">
        <v>343433</v>
      </c>
      <c r="F3297" s="36">
        <v>343433</v>
      </c>
      <c r="G3297" s="37">
        <f t="shared" si="154"/>
        <v>24040.31</v>
      </c>
      <c r="H3297" s="38">
        <f>G3297*(1-'[1]Rapport Lottstift'!$Q$6)</f>
        <v>17503.529670042572</v>
      </c>
      <c r="I3297" s="39">
        <f t="shared" si="155"/>
        <v>17328.494373342146</v>
      </c>
      <c r="J3297" s="40">
        <f t="shared" si="156"/>
        <v>17328</v>
      </c>
      <c r="K3297" s="40">
        <v>17328</v>
      </c>
    </row>
    <row r="3298" spans="1:11" s="40" customFormat="1" x14ac:dyDescent="0.25">
      <c r="A3298" s="34" t="s">
        <v>947</v>
      </c>
      <c r="B3298" s="34" t="s">
        <v>9774</v>
      </c>
      <c r="C3298" s="34" t="s">
        <v>9775</v>
      </c>
      <c r="D3298" s="34" t="s">
        <v>9776</v>
      </c>
      <c r="E3298" s="35">
        <v>343286</v>
      </c>
      <c r="F3298" s="36">
        <v>343286</v>
      </c>
      <c r="G3298" s="37">
        <f t="shared" si="154"/>
        <v>24030.020000000004</v>
      </c>
      <c r="H3298" s="38">
        <f>G3298*(1-'[1]Rapport Lottstift'!$Q$6)</f>
        <v>17496.037615226945</v>
      </c>
      <c r="I3298" s="39">
        <f t="shared" si="155"/>
        <v>17321.077239074675</v>
      </c>
      <c r="J3298" s="40">
        <f t="shared" si="156"/>
        <v>17321</v>
      </c>
      <c r="K3298" s="40">
        <v>17321</v>
      </c>
    </row>
    <row r="3299" spans="1:11" s="40" customFormat="1" x14ac:dyDescent="0.25">
      <c r="A3299" s="34" t="s">
        <v>947</v>
      </c>
      <c r="B3299" s="34" t="s">
        <v>9777</v>
      </c>
      <c r="C3299" s="34" t="s">
        <v>9778</v>
      </c>
      <c r="D3299" s="34" t="s">
        <v>9779</v>
      </c>
      <c r="E3299" s="35">
        <v>342910</v>
      </c>
      <c r="F3299" s="36">
        <v>342910</v>
      </c>
      <c r="G3299" s="37">
        <f t="shared" si="154"/>
        <v>24003.7</v>
      </c>
      <c r="H3299" s="38">
        <f>G3299*(1-'[1]Rapport Lottstift'!$Q$6)</f>
        <v>17476.874264133901</v>
      </c>
      <c r="I3299" s="39">
        <f t="shared" si="155"/>
        <v>17302.105521492562</v>
      </c>
      <c r="J3299" s="40">
        <f t="shared" si="156"/>
        <v>17302</v>
      </c>
      <c r="K3299" s="40">
        <v>17302</v>
      </c>
    </row>
    <row r="3300" spans="1:11" s="40" customFormat="1" x14ac:dyDescent="0.25">
      <c r="A3300" s="34" t="s">
        <v>947</v>
      </c>
      <c r="B3300" s="34" t="s">
        <v>9780</v>
      </c>
      <c r="C3300" s="34" t="s">
        <v>9781</v>
      </c>
      <c r="D3300" s="34" t="s">
        <v>9782</v>
      </c>
      <c r="E3300" s="35">
        <v>342748</v>
      </c>
      <c r="F3300" s="36">
        <v>342748</v>
      </c>
      <c r="G3300" s="37">
        <f t="shared" si="154"/>
        <v>23992.36</v>
      </c>
      <c r="H3300" s="38">
        <f>G3300*(1-'[1]Rapport Lottstift'!$Q$6)</f>
        <v>17468.617713928921</v>
      </c>
      <c r="I3300" s="39">
        <f t="shared" si="155"/>
        <v>17293.931536789631</v>
      </c>
      <c r="J3300" s="40">
        <f t="shared" si="156"/>
        <v>17293</v>
      </c>
      <c r="K3300" s="40">
        <v>17293</v>
      </c>
    </row>
    <row r="3301" spans="1:11" s="40" customFormat="1" x14ac:dyDescent="0.25">
      <c r="A3301" s="34" t="s">
        <v>947</v>
      </c>
      <c r="B3301" s="34" t="s">
        <v>9783</v>
      </c>
      <c r="C3301" s="34" t="s">
        <v>9784</v>
      </c>
      <c r="D3301" s="34" t="s">
        <v>9785</v>
      </c>
      <c r="E3301" s="35">
        <v>342615</v>
      </c>
      <c r="F3301" s="36">
        <v>342615</v>
      </c>
      <c r="G3301" s="37">
        <f t="shared" si="154"/>
        <v>23983.050000000003</v>
      </c>
      <c r="H3301" s="38">
        <f>G3301*(1-'[1]Rapport Lottstift'!$Q$6)</f>
        <v>17461.839188143353</v>
      </c>
      <c r="I3301" s="39">
        <f t="shared" si="155"/>
        <v>17287.220796261918</v>
      </c>
      <c r="J3301" s="40">
        <f t="shared" si="156"/>
        <v>17287</v>
      </c>
      <c r="K3301" s="40">
        <v>17287</v>
      </c>
    </row>
    <row r="3302" spans="1:11" s="40" customFormat="1" x14ac:dyDescent="0.25">
      <c r="A3302" s="34" t="s">
        <v>947</v>
      </c>
      <c r="B3302" s="34" t="s">
        <v>9786</v>
      </c>
      <c r="C3302" s="34" t="s">
        <v>9787</v>
      </c>
      <c r="D3302" s="34" t="s">
        <v>9788</v>
      </c>
      <c r="E3302" s="35">
        <v>342324</v>
      </c>
      <c r="F3302" s="36">
        <v>342324</v>
      </c>
      <c r="G3302" s="37">
        <f t="shared" si="154"/>
        <v>23962.680000000004</v>
      </c>
      <c r="H3302" s="38">
        <f>G3302*(1-'[1]Rapport Lottstift'!$Q$6)</f>
        <v>17447.007977589965</v>
      </c>
      <c r="I3302" s="39">
        <f t="shared" si="155"/>
        <v>17272.537897814065</v>
      </c>
      <c r="J3302" s="40">
        <f t="shared" si="156"/>
        <v>17272</v>
      </c>
      <c r="K3302" s="40">
        <v>17272</v>
      </c>
    </row>
    <row r="3303" spans="1:11" s="40" customFormat="1" x14ac:dyDescent="0.25">
      <c r="A3303" s="34" t="s">
        <v>947</v>
      </c>
      <c r="B3303" s="34" t="s">
        <v>9789</v>
      </c>
      <c r="C3303" s="34" t="s">
        <v>9790</v>
      </c>
      <c r="D3303" s="34" t="s">
        <v>9791</v>
      </c>
      <c r="E3303" s="35">
        <v>342244</v>
      </c>
      <c r="F3303" s="36">
        <v>342244</v>
      </c>
      <c r="G3303" s="37">
        <f t="shared" si="154"/>
        <v>23957.08</v>
      </c>
      <c r="H3303" s="38">
        <f>G3303*(1-'[1]Rapport Lottstift'!$Q$6)</f>
        <v>17442.930668846762</v>
      </c>
      <c r="I3303" s="39">
        <f t="shared" si="155"/>
        <v>17268.501362158295</v>
      </c>
      <c r="J3303" s="40">
        <f t="shared" si="156"/>
        <v>17268</v>
      </c>
      <c r="K3303" s="40">
        <v>17268</v>
      </c>
    </row>
    <row r="3304" spans="1:11" s="40" customFormat="1" x14ac:dyDescent="0.25">
      <c r="A3304" s="34" t="s">
        <v>947</v>
      </c>
      <c r="B3304" s="34" t="s">
        <v>9792</v>
      </c>
      <c r="C3304" s="34" t="s">
        <v>9793</v>
      </c>
      <c r="D3304" s="34" t="s">
        <v>9794</v>
      </c>
      <c r="E3304" s="35">
        <v>342111</v>
      </c>
      <c r="F3304" s="36">
        <v>342111</v>
      </c>
      <c r="G3304" s="37">
        <f t="shared" si="154"/>
        <v>23947.770000000004</v>
      </c>
      <c r="H3304" s="38">
        <f>G3304*(1-'[1]Rapport Lottstift'!$Q$6)</f>
        <v>17436.152143061194</v>
      </c>
      <c r="I3304" s="39">
        <f t="shared" si="155"/>
        <v>17261.790621630582</v>
      </c>
      <c r="J3304" s="40">
        <f t="shared" si="156"/>
        <v>17261</v>
      </c>
      <c r="K3304" s="40">
        <v>17261</v>
      </c>
    </row>
    <row r="3305" spans="1:11" s="40" customFormat="1" x14ac:dyDescent="0.25">
      <c r="A3305" s="34" t="s">
        <v>947</v>
      </c>
      <c r="B3305" s="34" t="s">
        <v>9795</v>
      </c>
      <c r="C3305" s="34" t="s">
        <v>9796</v>
      </c>
      <c r="D3305" s="34" t="s">
        <v>9797</v>
      </c>
      <c r="E3305" s="35">
        <v>341741</v>
      </c>
      <c r="F3305" s="36">
        <v>341741</v>
      </c>
      <c r="G3305" s="37">
        <f t="shared" si="154"/>
        <v>23921.870000000003</v>
      </c>
      <c r="H3305" s="38">
        <f>G3305*(1-'[1]Rapport Lottstift'!$Q$6)</f>
        <v>17417.294590123893</v>
      </c>
      <c r="I3305" s="39">
        <f t="shared" si="155"/>
        <v>17243.121644222654</v>
      </c>
      <c r="J3305" s="40">
        <f t="shared" si="156"/>
        <v>17243</v>
      </c>
      <c r="K3305" s="40">
        <v>17243</v>
      </c>
    </row>
    <row r="3306" spans="1:11" s="40" customFormat="1" x14ac:dyDescent="0.25">
      <c r="A3306" s="34" t="s">
        <v>947</v>
      </c>
      <c r="B3306" s="34" t="s">
        <v>9798</v>
      </c>
      <c r="C3306" s="34" t="s">
        <v>9799</v>
      </c>
      <c r="D3306" s="34" t="s">
        <v>9800</v>
      </c>
      <c r="E3306" s="35">
        <v>341682</v>
      </c>
      <c r="F3306" s="36">
        <v>341682</v>
      </c>
      <c r="G3306" s="37">
        <f t="shared" si="154"/>
        <v>23917.74</v>
      </c>
      <c r="H3306" s="38">
        <f>G3306*(1-'[1]Rapport Lottstift'!$Q$6)</f>
        <v>17414.287574925784</v>
      </c>
      <c r="I3306" s="39">
        <f t="shared" si="155"/>
        <v>17240.144699176526</v>
      </c>
      <c r="J3306" s="40">
        <f t="shared" si="156"/>
        <v>17240</v>
      </c>
      <c r="K3306" s="40">
        <v>17240</v>
      </c>
    </row>
    <row r="3307" spans="1:11" s="40" customFormat="1" x14ac:dyDescent="0.25">
      <c r="A3307" s="34" t="s">
        <v>947</v>
      </c>
      <c r="B3307" s="34" t="s">
        <v>9801</v>
      </c>
      <c r="C3307" s="34" t="s">
        <v>9802</v>
      </c>
      <c r="D3307" s="34" t="s">
        <v>9803</v>
      </c>
      <c r="E3307" s="35">
        <v>341512</v>
      </c>
      <c r="F3307" s="36">
        <v>341512</v>
      </c>
      <c r="G3307" s="37">
        <f t="shared" si="154"/>
        <v>23905.840000000004</v>
      </c>
      <c r="H3307" s="38">
        <f>G3307*(1-'[1]Rapport Lottstift'!$Q$6)</f>
        <v>17405.623293846485</v>
      </c>
      <c r="I3307" s="39">
        <f t="shared" si="155"/>
        <v>17231.567060908019</v>
      </c>
      <c r="J3307" s="40">
        <f t="shared" si="156"/>
        <v>17231</v>
      </c>
      <c r="K3307" s="40">
        <v>17231</v>
      </c>
    </row>
    <row r="3308" spans="1:11" s="40" customFormat="1" x14ac:dyDescent="0.25">
      <c r="A3308" s="34" t="s">
        <v>947</v>
      </c>
      <c r="B3308" s="34" t="s">
        <v>9804</v>
      </c>
      <c r="C3308" s="34" t="s">
        <v>9805</v>
      </c>
      <c r="D3308" s="34" t="s">
        <v>9806</v>
      </c>
      <c r="E3308" s="35">
        <v>341366</v>
      </c>
      <c r="F3308" s="36">
        <v>341366</v>
      </c>
      <c r="G3308" s="37">
        <f t="shared" si="154"/>
        <v>23895.620000000003</v>
      </c>
      <c r="H3308" s="38">
        <f>G3308*(1-'[1]Rapport Lottstift'!$Q$6)</f>
        <v>17398.182205390141</v>
      </c>
      <c r="I3308" s="39">
        <f t="shared" si="155"/>
        <v>17224.20038333624</v>
      </c>
      <c r="J3308" s="40">
        <f t="shared" si="156"/>
        <v>17224</v>
      </c>
      <c r="K3308" s="40">
        <v>17224</v>
      </c>
    </row>
    <row r="3309" spans="1:11" s="40" customFormat="1" x14ac:dyDescent="0.25">
      <c r="A3309" s="34" t="s">
        <v>947</v>
      </c>
      <c r="B3309" s="34" t="s">
        <v>9807</v>
      </c>
      <c r="C3309" s="34" t="s">
        <v>9808</v>
      </c>
      <c r="D3309" s="34" t="s">
        <v>9809</v>
      </c>
      <c r="E3309" s="35">
        <v>341145</v>
      </c>
      <c r="F3309" s="36">
        <v>341145</v>
      </c>
      <c r="G3309" s="37">
        <f t="shared" si="154"/>
        <v>23880.15</v>
      </c>
      <c r="H3309" s="38">
        <f>G3309*(1-'[1]Rapport Lottstift'!$Q$6)</f>
        <v>17386.918639987052</v>
      </c>
      <c r="I3309" s="39">
        <f t="shared" si="155"/>
        <v>17213.04945358718</v>
      </c>
      <c r="J3309" s="40">
        <f t="shared" si="156"/>
        <v>17213</v>
      </c>
      <c r="K3309" s="40">
        <v>17213</v>
      </c>
    </row>
    <row r="3310" spans="1:11" s="40" customFormat="1" x14ac:dyDescent="0.25">
      <c r="A3310" s="34" t="s">
        <v>947</v>
      </c>
      <c r="B3310" s="34" t="s">
        <v>9810</v>
      </c>
      <c r="C3310" s="34" t="s">
        <v>9811</v>
      </c>
      <c r="D3310" s="34" t="s">
        <v>9812</v>
      </c>
      <c r="E3310" s="35">
        <v>341104</v>
      </c>
      <c r="F3310" s="36">
        <v>341104</v>
      </c>
      <c r="G3310" s="37">
        <f t="shared" si="154"/>
        <v>23877.280000000002</v>
      </c>
      <c r="H3310" s="38">
        <f>G3310*(1-'[1]Rapport Lottstift'!$Q$6)</f>
        <v>17384.829019256162</v>
      </c>
      <c r="I3310" s="39">
        <f t="shared" si="155"/>
        <v>17210.980729063598</v>
      </c>
      <c r="J3310" s="40">
        <f t="shared" si="156"/>
        <v>17210</v>
      </c>
      <c r="K3310" s="40">
        <v>17210</v>
      </c>
    </row>
    <row r="3311" spans="1:11" s="40" customFormat="1" x14ac:dyDescent="0.25">
      <c r="A3311" s="34" t="s">
        <v>947</v>
      </c>
      <c r="B3311" s="34" t="s">
        <v>9813</v>
      </c>
      <c r="C3311" s="34" t="s">
        <v>9814</v>
      </c>
      <c r="D3311" s="34" t="s">
        <v>9815</v>
      </c>
      <c r="E3311" s="35">
        <v>340944</v>
      </c>
      <c r="F3311" s="36">
        <v>340944</v>
      </c>
      <c r="G3311" s="37">
        <f t="shared" si="154"/>
        <v>23866.080000000002</v>
      </c>
      <c r="H3311" s="38">
        <f>G3311*(1-'[1]Rapport Lottstift'!$Q$6)</f>
        <v>17376.674401769764</v>
      </c>
      <c r="I3311" s="39">
        <f t="shared" si="155"/>
        <v>17202.907657752065</v>
      </c>
      <c r="J3311" s="40">
        <f t="shared" si="156"/>
        <v>17202</v>
      </c>
      <c r="K3311" s="40">
        <v>17202</v>
      </c>
    </row>
    <row r="3312" spans="1:11" s="40" customFormat="1" x14ac:dyDescent="0.25">
      <c r="A3312" s="34" t="s">
        <v>947</v>
      </c>
      <c r="B3312" s="34" t="s">
        <v>9816</v>
      </c>
      <c r="C3312" s="34" t="s">
        <v>9817</v>
      </c>
      <c r="D3312" s="34" t="s">
        <v>9818</v>
      </c>
      <c r="E3312" s="35">
        <v>340517</v>
      </c>
      <c r="F3312" s="36">
        <v>340517</v>
      </c>
      <c r="G3312" s="37">
        <f t="shared" si="154"/>
        <v>23836.190000000002</v>
      </c>
      <c r="H3312" s="38">
        <f>G3312*(1-'[1]Rapport Lottstift'!$Q$6)</f>
        <v>17354.911766352932</v>
      </c>
      <c r="I3312" s="39">
        <f t="shared" si="155"/>
        <v>17181.362648689403</v>
      </c>
      <c r="J3312" s="40">
        <f t="shared" si="156"/>
        <v>17181</v>
      </c>
      <c r="K3312" s="40">
        <v>17181</v>
      </c>
    </row>
    <row r="3313" spans="1:11" s="40" customFormat="1" x14ac:dyDescent="0.25">
      <c r="A3313" s="34" t="s">
        <v>947</v>
      </c>
      <c r="B3313" s="34" t="s">
        <v>9819</v>
      </c>
      <c r="C3313" s="34" t="s">
        <v>9820</v>
      </c>
      <c r="D3313" s="34" t="s">
        <v>9821</v>
      </c>
      <c r="E3313" s="35">
        <v>340272</v>
      </c>
      <c r="F3313" s="36">
        <v>340272</v>
      </c>
      <c r="G3313" s="37">
        <f t="shared" si="154"/>
        <v>23819.040000000001</v>
      </c>
      <c r="H3313" s="38">
        <f>G3313*(1-'[1]Rapport Lottstift'!$Q$6)</f>
        <v>17342.425008326882</v>
      </c>
      <c r="I3313" s="39">
        <f t="shared" si="155"/>
        <v>17169.000758243612</v>
      </c>
      <c r="J3313" s="40">
        <f t="shared" si="156"/>
        <v>17169</v>
      </c>
      <c r="K3313" s="40">
        <v>17169</v>
      </c>
    </row>
    <row r="3314" spans="1:11" s="40" customFormat="1" x14ac:dyDescent="0.25">
      <c r="A3314" s="34" t="s">
        <v>947</v>
      </c>
      <c r="B3314" s="34" t="s">
        <v>9822</v>
      </c>
      <c r="C3314" s="34" t="s">
        <v>9823</v>
      </c>
      <c r="D3314" s="34" t="s">
        <v>9824</v>
      </c>
      <c r="E3314" s="35">
        <v>340263</v>
      </c>
      <c r="F3314" s="36">
        <v>340263</v>
      </c>
      <c r="G3314" s="37">
        <f t="shared" si="154"/>
        <v>23818.410000000003</v>
      </c>
      <c r="H3314" s="38">
        <f>G3314*(1-'[1]Rapport Lottstift'!$Q$6)</f>
        <v>17341.966311093274</v>
      </c>
      <c r="I3314" s="39">
        <f t="shared" si="155"/>
        <v>17168.546647982341</v>
      </c>
      <c r="J3314" s="40">
        <f t="shared" si="156"/>
        <v>17168</v>
      </c>
      <c r="K3314" s="40">
        <v>17168</v>
      </c>
    </row>
    <row r="3315" spans="1:11" s="40" customFormat="1" x14ac:dyDescent="0.25">
      <c r="A3315" s="34" t="s">
        <v>947</v>
      </c>
      <c r="B3315" s="34" t="s">
        <v>9825</v>
      </c>
      <c r="C3315" s="34" t="s">
        <v>9826</v>
      </c>
      <c r="D3315" s="34" t="s">
        <v>9827</v>
      </c>
      <c r="E3315" s="35">
        <v>340028</v>
      </c>
      <c r="F3315" s="36">
        <v>340028</v>
      </c>
      <c r="G3315" s="37">
        <f t="shared" si="154"/>
        <v>23801.960000000003</v>
      </c>
      <c r="H3315" s="38">
        <f>G3315*(1-'[1]Rapport Lottstift'!$Q$6)</f>
        <v>17329.989216660124</v>
      </c>
      <c r="I3315" s="39">
        <f t="shared" si="155"/>
        <v>17156.689324493524</v>
      </c>
      <c r="J3315" s="40">
        <f t="shared" si="156"/>
        <v>17156</v>
      </c>
      <c r="K3315" s="40">
        <v>17156</v>
      </c>
    </row>
    <row r="3316" spans="1:11" s="40" customFormat="1" x14ac:dyDescent="0.25">
      <c r="A3316" s="34" t="s">
        <v>947</v>
      </c>
      <c r="B3316" s="34" t="s">
        <v>9828</v>
      </c>
      <c r="C3316" s="34" t="s">
        <v>9829</v>
      </c>
      <c r="D3316" s="34" t="s">
        <v>9830</v>
      </c>
      <c r="E3316" s="35">
        <v>339813</v>
      </c>
      <c r="F3316" s="36">
        <v>339813</v>
      </c>
      <c r="G3316" s="37">
        <f t="shared" si="154"/>
        <v>23786.910000000003</v>
      </c>
      <c r="H3316" s="38">
        <f>G3316*(1-'[1]Rapport Lottstift'!$Q$6)</f>
        <v>17319.031449412774</v>
      </c>
      <c r="I3316" s="39">
        <f t="shared" si="155"/>
        <v>17145.841134918646</v>
      </c>
      <c r="J3316" s="40">
        <f t="shared" si="156"/>
        <v>17145</v>
      </c>
      <c r="K3316" s="40">
        <v>17145</v>
      </c>
    </row>
    <row r="3317" spans="1:11" s="40" customFormat="1" x14ac:dyDescent="0.25">
      <c r="A3317" s="34" t="s">
        <v>947</v>
      </c>
      <c r="B3317" s="34" t="s">
        <v>9831</v>
      </c>
      <c r="C3317" s="34" t="s">
        <v>9832</v>
      </c>
      <c r="D3317" s="34" t="s">
        <v>9833</v>
      </c>
      <c r="E3317" s="35">
        <v>632315</v>
      </c>
      <c r="F3317" s="35">
        <v>632315</v>
      </c>
      <c r="G3317" s="37">
        <f t="shared" si="154"/>
        <v>44262.05</v>
      </c>
      <c r="H3317" s="38">
        <f>G3317*(1-'[1]Rapport Lottstift'!$Q$6)</f>
        <v>32226.793474456354</v>
      </c>
      <c r="I3317" s="39">
        <f t="shared" si="155"/>
        <v>31904.525539711791</v>
      </c>
      <c r="J3317" s="40">
        <f t="shared" si="156"/>
        <v>31904</v>
      </c>
      <c r="K3317" s="40">
        <v>31904</v>
      </c>
    </row>
    <row r="3318" spans="1:11" s="40" customFormat="1" x14ac:dyDescent="0.25">
      <c r="A3318" s="34" t="s">
        <v>947</v>
      </c>
      <c r="B3318" s="34" t="s">
        <v>9834</v>
      </c>
      <c r="C3318" s="34" t="s">
        <v>9835</v>
      </c>
      <c r="D3318" s="34" t="s">
        <v>9836</v>
      </c>
      <c r="E3318" s="35">
        <v>338715</v>
      </c>
      <c r="F3318" s="36">
        <v>338715</v>
      </c>
      <c r="G3318" s="37">
        <f t="shared" si="154"/>
        <v>23710.050000000003</v>
      </c>
      <c r="H3318" s="38">
        <f>G3318*(1-'[1]Rapport Lottstift'!$Q$6)</f>
        <v>17263.070386912354</v>
      </c>
      <c r="I3318" s="39">
        <f t="shared" si="155"/>
        <v>17090.439683043231</v>
      </c>
      <c r="J3318" s="40">
        <f t="shared" si="156"/>
        <v>17090</v>
      </c>
      <c r="K3318" s="40">
        <v>17090</v>
      </c>
    </row>
    <row r="3319" spans="1:11" s="40" customFormat="1" x14ac:dyDescent="0.25">
      <c r="A3319" s="34" t="s">
        <v>947</v>
      </c>
      <c r="B3319" s="34" t="s">
        <v>9837</v>
      </c>
      <c r="C3319" s="34" t="s">
        <v>9838</v>
      </c>
      <c r="D3319" s="34" t="s">
        <v>9839</v>
      </c>
      <c r="E3319" s="35">
        <v>338533</v>
      </c>
      <c r="F3319" s="36">
        <v>338533</v>
      </c>
      <c r="G3319" s="37">
        <f t="shared" si="154"/>
        <v>23697.31</v>
      </c>
      <c r="H3319" s="38">
        <f>G3319*(1-'[1]Rapport Lottstift'!$Q$6)</f>
        <v>17253.794509521573</v>
      </c>
      <c r="I3319" s="39">
        <f t="shared" si="155"/>
        <v>17081.256564426356</v>
      </c>
      <c r="J3319" s="40">
        <f t="shared" si="156"/>
        <v>17081</v>
      </c>
      <c r="K3319" s="40">
        <v>17081</v>
      </c>
    </row>
    <row r="3320" spans="1:11" s="40" customFormat="1" x14ac:dyDescent="0.25">
      <c r="A3320" s="34" t="s">
        <v>947</v>
      </c>
      <c r="B3320" s="34" t="s">
        <v>9840</v>
      </c>
      <c r="C3320" s="34" t="s">
        <v>9841</v>
      </c>
      <c r="D3320" s="34" t="s">
        <v>9842</v>
      </c>
      <c r="E3320" s="35">
        <v>338238</v>
      </c>
      <c r="F3320" s="36">
        <v>338238</v>
      </c>
      <c r="G3320" s="37">
        <f t="shared" si="154"/>
        <v>23676.660000000003</v>
      </c>
      <c r="H3320" s="38">
        <f>G3320*(1-'[1]Rapport Lottstift'!$Q$6)</f>
        <v>17238.759433531024</v>
      </c>
      <c r="I3320" s="39">
        <f t="shared" si="155"/>
        <v>17066.371839195715</v>
      </c>
      <c r="J3320" s="40">
        <f t="shared" si="156"/>
        <v>17066</v>
      </c>
      <c r="K3320" s="40">
        <v>17066</v>
      </c>
    </row>
    <row r="3321" spans="1:11" s="40" customFormat="1" x14ac:dyDescent="0.25">
      <c r="A3321" s="34" t="s">
        <v>947</v>
      </c>
      <c r="B3321" s="34" t="s">
        <v>9843</v>
      </c>
      <c r="C3321" s="34" t="s">
        <v>9844</v>
      </c>
      <c r="D3321" s="34" t="s">
        <v>9845</v>
      </c>
      <c r="E3321" s="35">
        <v>338024</v>
      </c>
      <c r="F3321" s="36">
        <v>338024</v>
      </c>
      <c r="G3321" s="37">
        <f t="shared" si="154"/>
        <v>23661.680000000004</v>
      </c>
      <c r="H3321" s="38">
        <f>G3321*(1-'[1]Rapport Lottstift'!$Q$6)</f>
        <v>17227.852632642964</v>
      </c>
      <c r="I3321" s="39">
        <f t="shared" si="155"/>
        <v>17055.574106316533</v>
      </c>
      <c r="J3321" s="40">
        <f t="shared" si="156"/>
        <v>17055</v>
      </c>
      <c r="K3321" s="40">
        <v>17055</v>
      </c>
    </row>
    <row r="3322" spans="1:11" s="40" customFormat="1" x14ac:dyDescent="0.25">
      <c r="A3322" s="34" t="s">
        <v>947</v>
      </c>
      <c r="B3322" s="34" t="s">
        <v>9846</v>
      </c>
      <c r="C3322" s="34" t="s">
        <v>9847</v>
      </c>
      <c r="D3322" s="34" t="s">
        <v>9848</v>
      </c>
      <c r="E3322" s="35">
        <v>337921</v>
      </c>
      <c r="F3322" s="36">
        <v>337921</v>
      </c>
      <c r="G3322" s="37">
        <f t="shared" si="154"/>
        <v>23654.47</v>
      </c>
      <c r="H3322" s="38">
        <f>G3322*(1-'[1]Rapport Lottstift'!$Q$6)</f>
        <v>17222.603097636093</v>
      </c>
      <c r="I3322" s="39">
        <f t="shared" si="155"/>
        <v>17050.37706665973</v>
      </c>
      <c r="J3322" s="40">
        <f t="shared" si="156"/>
        <v>17050</v>
      </c>
      <c r="K3322" s="40">
        <v>17050</v>
      </c>
    </row>
    <row r="3323" spans="1:11" s="40" customFormat="1" x14ac:dyDescent="0.25">
      <c r="A3323" s="34" t="s">
        <v>947</v>
      </c>
      <c r="B3323" s="34" t="s">
        <v>9849</v>
      </c>
      <c r="C3323" s="34" t="s">
        <v>9850</v>
      </c>
      <c r="D3323" s="34" t="s">
        <v>9851</v>
      </c>
      <c r="E3323" s="35">
        <v>337640</v>
      </c>
      <c r="F3323" s="36">
        <v>337640</v>
      </c>
      <c r="G3323" s="37">
        <f t="shared" si="154"/>
        <v>23634.800000000003</v>
      </c>
      <c r="H3323" s="38">
        <f>G3323*(1-'[1]Rapport Lottstift'!$Q$6)</f>
        <v>17208.281550675601</v>
      </c>
      <c r="I3323" s="39">
        <f t="shared" si="155"/>
        <v>17036.198735168844</v>
      </c>
      <c r="J3323" s="40">
        <f t="shared" si="156"/>
        <v>17036</v>
      </c>
      <c r="K3323" s="40">
        <v>17036</v>
      </c>
    </row>
    <row r="3324" spans="1:11" s="40" customFormat="1" x14ac:dyDescent="0.25">
      <c r="A3324" s="34" t="s">
        <v>947</v>
      </c>
      <c r="B3324" s="34" t="s">
        <v>9852</v>
      </c>
      <c r="C3324" s="34" t="s">
        <v>9853</v>
      </c>
      <c r="D3324" s="34" t="s">
        <v>9854</v>
      </c>
      <c r="E3324" s="35">
        <v>337209</v>
      </c>
      <c r="F3324" s="36">
        <v>337209</v>
      </c>
      <c r="G3324" s="37">
        <f t="shared" si="154"/>
        <v>23604.63</v>
      </c>
      <c r="H3324" s="38">
        <f>G3324*(1-'[1]Rapport Lottstift'!$Q$6)</f>
        <v>17186.315049821613</v>
      </c>
      <c r="I3324" s="39">
        <f t="shared" si="155"/>
        <v>17014.451899323398</v>
      </c>
      <c r="J3324" s="40">
        <f t="shared" si="156"/>
        <v>17014</v>
      </c>
      <c r="K3324" s="40">
        <v>17014</v>
      </c>
    </row>
    <row r="3325" spans="1:11" s="40" customFormat="1" x14ac:dyDescent="0.25">
      <c r="A3325" s="34" t="s">
        <v>947</v>
      </c>
      <c r="B3325" s="34" t="s">
        <v>9855</v>
      </c>
      <c r="C3325" s="34" t="s">
        <v>9856</v>
      </c>
      <c r="D3325" s="34" t="s">
        <v>9857</v>
      </c>
      <c r="E3325" s="35">
        <v>337137</v>
      </c>
      <c r="F3325" s="36">
        <v>337137</v>
      </c>
      <c r="G3325" s="37">
        <f t="shared" si="154"/>
        <v>23599.590000000004</v>
      </c>
      <c r="H3325" s="38">
        <f>G3325*(1-'[1]Rapport Lottstift'!$Q$6)</f>
        <v>17182.645471952736</v>
      </c>
      <c r="I3325" s="39">
        <f t="shared" si="155"/>
        <v>17010.819017233207</v>
      </c>
      <c r="J3325" s="40">
        <f t="shared" si="156"/>
        <v>17010</v>
      </c>
      <c r="K3325" s="40">
        <v>17010</v>
      </c>
    </row>
    <row r="3326" spans="1:11" s="40" customFormat="1" x14ac:dyDescent="0.25">
      <c r="A3326" s="34" t="s">
        <v>947</v>
      </c>
      <c r="B3326" s="34" t="s">
        <v>9858</v>
      </c>
      <c r="C3326" s="34" t="s">
        <v>9859</v>
      </c>
      <c r="D3326" s="34" t="s">
        <v>9860</v>
      </c>
      <c r="E3326" s="35">
        <v>336836</v>
      </c>
      <c r="F3326" s="36">
        <v>336836</v>
      </c>
      <c r="G3326" s="37">
        <f t="shared" si="154"/>
        <v>23578.52</v>
      </c>
      <c r="H3326" s="38">
        <f>G3326*(1-'[1]Rapport Lottstift'!$Q$6)</f>
        <v>17167.30459780644</v>
      </c>
      <c r="I3326" s="39">
        <f t="shared" si="155"/>
        <v>16995.631551828377</v>
      </c>
      <c r="J3326" s="40">
        <f t="shared" si="156"/>
        <v>16995</v>
      </c>
      <c r="K3326" s="40">
        <v>16995</v>
      </c>
    </row>
    <row r="3327" spans="1:11" s="40" customFormat="1" x14ac:dyDescent="0.25">
      <c r="A3327" s="34" t="s">
        <v>947</v>
      </c>
      <c r="B3327" s="34" t="s">
        <v>9861</v>
      </c>
      <c r="C3327" s="34" t="s">
        <v>9862</v>
      </c>
      <c r="D3327" s="34" t="s">
        <v>9863</v>
      </c>
      <c r="E3327" s="35">
        <v>336709</v>
      </c>
      <c r="F3327" s="36">
        <v>336709</v>
      </c>
      <c r="G3327" s="37">
        <f t="shared" si="154"/>
        <v>23569.63</v>
      </c>
      <c r="H3327" s="38">
        <f>G3327*(1-'[1]Rapport Lottstift'!$Q$6)</f>
        <v>17160.831870176611</v>
      </c>
      <c r="I3327" s="39">
        <f t="shared" si="155"/>
        <v>16989.223551474846</v>
      </c>
      <c r="J3327" s="40">
        <f t="shared" si="156"/>
        <v>16989</v>
      </c>
      <c r="K3327" s="40">
        <v>16989</v>
      </c>
    </row>
    <row r="3328" spans="1:11" s="40" customFormat="1" x14ac:dyDescent="0.25">
      <c r="A3328" s="34" t="s">
        <v>947</v>
      </c>
      <c r="B3328" s="34" t="s">
        <v>9864</v>
      </c>
      <c r="C3328" s="34" t="s">
        <v>9865</v>
      </c>
      <c r="D3328" s="34" t="s">
        <v>9866</v>
      </c>
      <c r="E3328" s="35">
        <v>336541</v>
      </c>
      <c r="F3328" s="36">
        <v>336541</v>
      </c>
      <c r="G3328" s="37">
        <f t="shared" si="154"/>
        <v>23557.870000000003</v>
      </c>
      <c r="H3328" s="38">
        <f>G3328*(1-'[1]Rapport Lottstift'!$Q$6)</f>
        <v>17152.269521815891</v>
      </c>
      <c r="I3328" s="39">
        <f t="shared" si="155"/>
        <v>16980.746826597733</v>
      </c>
      <c r="J3328" s="40">
        <f t="shared" si="156"/>
        <v>16980</v>
      </c>
      <c r="K3328" s="40">
        <v>16980</v>
      </c>
    </row>
    <row r="3329" spans="1:11" s="40" customFormat="1" x14ac:dyDescent="0.25">
      <c r="A3329" s="34" t="s">
        <v>947</v>
      </c>
      <c r="B3329" s="34" t="s">
        <v>9867</v>
      </c>
      <c r="C3329" s="34" t="s">
        <v>9868</v>
      </c>
      <c r="D3329" s="34" t="s">
        <v>9869</v>
      </c>
      <c r="E3329" s="35">
        <v>336309</v>
      </c>
      <c r="F3329" s="36">
        <v>336309</v>
      </c>
      <c r="G3329" s="37">
        <f t="shared" si="154"/>
        <v>23541.63</v>
      </c>
      <c r="H3329" s="38">
        <f>G3329*(1-'[1]Rapport Lottstift'!$Q$6)</f>
        <v>17140.445326460613</v>
      </c>
      <c r="I3329" s="39">
        <f t="shared" si="155"/>
        <v>16969.040873196005</v>
      </c>
      <c r="J3329" s="40">
        <f t="shared" si="156"/>
        <v>16969</v>
      </c>
      <c r="K3329" s="40">
        <v>16969</v>
      </c>
    </row>
    <row r="3330" spans="1:11" s="40" customFormat="1" x14ac:dyDescent="0.25">
      <c r="A3330" s="34" t="s">
        <v>947</v>
      </c>
      <c r="B3330" s="34" t="s">
        <v>9870</v>
      </c>
      <c r="C3330" s="34" t="s">
        <v>9871</v>
      </c>
      <c r="D3330" s="34" t="s">
        <v>9872</v>
      </c>
      <c r="E3330" s="35">
        <v>336249</v>
      </c>
      <c r="F3330" s="36">
        <v>336249</v>
      </c>
      <c r="G3330" s="37">
        <f t="shared" si="154"/>
        <v>23537.430000000004</v>
      </c>
      <c r="H3330" s="38">
        <f>G3330*(1-'[1]Rapport Lottstift'!$Q$6)</f>
        <v>17137.387344903214</v>
      </c>
      <c r="I3330" s="39">
        <f t="shared" si="155"/>
        <v>16966.013471454182</v>
      </c>
      <c r="J3330" s="40">
        <f t="shared" si="156"/>
        <v>16966</v>
      </c>
      <c r="K3330" s="40">
        <v>16966</v>
      </c>
    </row>
    <row r="3331" spans="1:11" s="40" customFormat="1" x14ac:dyDescent="0.25">
      <c r="A3331" s="34" t="s">
        <v>947</v>
      </c>
      <c r="B3331" s="34" t="s">
        <v>9873</v>
      </c>
      <c r="C3331" s="34" t="s">
        <v>9874</v>
      </c>
      <c r="D3331" s="34" t="s">
        <v>9875</v>
      </c>
      <c r="E3331" s="35">
        <v>336014</v>
      </c>
      <c r="F3331" s="36">
        <v>336014</v>
      </c>
      <c r="G3331" s="37">
        <f t="shared" si="154"/>
        <v>23520.980000000003</v>
      </c>
      <c r="H3331" s="38">
        <f>G3331*(1-'[1]Rapport Lottstift'!$Q$6)</f>
        <v>17125.410250470064</v>
      </c>
      <c r="I3331" s="39">
        <f t="shared" si="155"/>
        <v>16954.156147965365</v>
      </c>
      <c r="J3331" s="40">
        <f t="shared" si="156"/>
        <v>16954</v>
      </c>
      <c r="K3331" s="40">
        <v>16954</v>
      </c>
    </row>
    <row r="3332" spans="1:11" s="40" customFormat="1" x14ac:dyDescent="0.25">
      <c r="A3332" s="34" t="s">
        <v>947</v>
      </c>
      <c r="B3332" s="34" t="s">
        <v>9876</v>
      </c>
      <c r="C3332" s="34" t="s">
        <v>9877</v>
      </c>
      <c r="D3332" s="34" t="s">
        <v>9878</v>
      </c>
      <c r="E3332" s="35">
        <v>335712</v>
      </c>
      <c r="F3332" s="36">
        <v>335712</v>
      </c>
      <c r="G3332" s="37">
        <f t="shared" si="154"/>
        <v>23499.840000000004</v>
      </c>
      <c r="H3332" s="38">
        <f>G3332*(1-'[1]Rapport Lottstift'!$Q$6)</f>
        <v>17110.018409964483</v>
      </c>
      <c r="I3332" s="39">
        <f t="shared" si="155"/>
        <v>16938.91822586484</v>
      </c>
      <c r="J3332" s="40">
        <f t="shared" si="156"/>
        <v>16938</v>
      </c>
      <c r="K3332" s="40">
        <v>16938</v>
      </c>
    </row>
    <row r="3333" spans="1:11" s="40" customFormat="1" x14ac:dyDescent="0.25">
      <c r="A3333" s="34" t="s">
        <v>947</v>
      </c>
      <c r="B3333" s="34" t="s">
        <v>9879</v>
      </c>
      <c r="C3333" s="34" t="s">
        <v>9880</v>
      </c>
      <c r="D3333" s="34" t="s">
        <v>9881</v>
      </c>
      <c r="E3333" s="35">
        <v>338256</v>
      </c>
      <c r="F3333" s="36">
        <v>338256</v>
      </c>
      <c r="G3333" s="37">
        <f t="shared" si="154"/>
        <v>23677.920000000002</v>
      </c>
      <c r="H3333" s="38">
        <f>G3333*(1-'[1]Rapport Lottstift'!$Q$6)</f>
        <v>17239.676827998243</v>
      </c>
      <c r="I3333" s="39">
        <f t="shared" si="155"/>
        <v>17067.280059718261</v>
      </c>
      <c r="J3333" s="40">
        <f t="shared" si="156"/>
        <v>17067</v>
      </c>
      <c r="K3333" s="40">
        <v>17067</v>
      </c>
    </row>
    <row r="3334" spans="1:11" s="40" customFormat="1" x14ac:dyDescent="0.25">
      <c r="A3334" s="34" t="s">
        <v>947</v>
      </c>
      <c r="B3334" s="34" t="s">
        <v>9882</v>
      </c>
      <c r="C3334" s="34" t="s">
        <v>9883</v>
      </c>
      <c r="D3334" s="34" t="s">
        <v>9884</v>
      </c>
      <c r="E3334" s="35">
        <v>335218</v>
      </c>
      <c r="F3334" s="36">
        <v>335218</v>
      </c>
      <c r="G3334" s="37">
        <f t="shared" ref="G3334:G3397" si="157">F3334*0.07</f>
        <v>23465.260000000002</v>
      </c>
      <c r="H3334" s="38">
        <f>G3334*(1-'[1]Rapport Lottstift'!$Q$6)</f>
        <v>17084.841028475221</v>
      </c>
      <c r="I3334" s="39">
        <f t="shared" ref="I3334:I3397" si="158">H3334*0.99</f>
        <v>16913.99261819047</v>
      </c>
      <c r="J3334" s="40">
        <f t="shared" ref="J3334:J3397" si="159">INT(I3334)</f>
        <v>16913</v>
      </c>
      <c r="K3334" s="40">
        <v>16913</v>
      </c>
    </row>
    <row r="3335" spans="1:11" s="40" customFormat="1" x14ac:dyDescent="0.25">
      <c r="A3335" s="34" t="s">
        <v>947</v>
      </c>
      <c r="B3335" s="34" t="s">
        <v>9885</v>
      </c>
      <c r="C3335" s="34" t="s">
        <v>9886</v>
      </c>
      <c r="D3335" s="34" t="s">
        <v>9887</v>
      </c>
      <c r="E3335" s="35">
        <v>334343</v>
      </c>
      <c r="F3335" s="36">
        <v>334343</v>
      </c>
      <c r="G3335" s="37">
        <f t="shared" si="157"/>
        <v>23404.010000000002</v>
      </c>
      <c r="H3335" s="38">
        <f>G3335*(1-'[1]Rapport Lottstift'!$Q$6)</f>
        <v>17040.245464096472</v>
      </c>
      <c r="I3335" s="39">
        <f t="shared" si="158"/>
        <v>16869.843009455508</v>
      </c>
      <c r="J3335" s="40">
        <f t="shared" si="159"/>
        <v>16869</v>
      </c>
      <c r="K3335" s="40">
        <v>16869</v>
      </c>
    </row>
    <row r="3336" spans="1:11" s="40" customFormat="1" x14ac:dyDescent="0.25">
      <c r="A3336" s="34" t="s">
        <v>947</v>
      </c>
      <c r="B3336" s="34" t="s">
        <v>9888</v>
      </c>
      <c r="C3336" s="34" t="s">
        <v>9889</v>
      </c>
      <c r="D3336" s="34" t="s">
        <v>9890</v>
      </c>
      <c r="E3336" s="35">
        <v>334331</v>
      </c>
      <c r="F3336" s="36">
        <v>334331</v>
      </c>
      <c r="G3336" s="37">
        <f t="shared" si="157"/>
        <v>23403.170000000002</v>
      </c>
      <c r="H3336" s="38">
        <f>G3336*(1-'[1]Rapport Lottstift'!$Q$6)</f>
        <v>17039.633867784993</v>
      </c>
      <c r="I3336" s="39">
        <f t="shared" si="158"/>
        <v>16869.237529107144</v>
      </c>
      <c r="J3336" s="40">
        <f t="shared" si="159"/>
        <v>16869</v>
      </c>
      <c r="K3336" s="40">
        <v>16869</v>
      </c>
    </row>
    <row r="3337" spans="1:11" s="40" customFormat="1" x14ac:dyDescent="0.25">
      <c r="A3337" s="34" t="s">
        <v>947</v>
      </c>
      <c r="B3337" s="34" t="s">
        <v>9891</v>
      </c>
      <c r="C3337" s="34" t="s">
        <v>9892</v>
      </c>
      <c r="D3337" s="34" t="s">
        <v>9893</v>
      </c>
      <c r="E3337" s="35">
        <v>334126</v>
      </c>
      <c r="F3337" s="36">
        <v>334126</v>
      </c>
      <c r="G3337" s="37">
        <f t="shared" si="157"/>
        <v>23388.820000000003</v>
      </c>
      <c r="H3337" s="38">
        <f>G3337*(1-'[1]Rapport Lottstift'!$Q$6)</f>
        <v>17029.185764130543</v>
      </c>
      <c r="I3337" s="39">
        <f t="shared" si="158"/>
        <v>16858.893906489237</v>
      </c>
      <c r="J3337" s="40">
        <f t="shared" si="159"/>
        <v>16858</v>
      </c>
      <c r="K3337" s="40">
        <v>16858</v>
      </c>
    </row>
    <row r="3338" spans="1:11" s="40" customFormat="1" x14ac:dyDescent="0.25">
      <c r="A3338" s="34" t="s">
        <v>947</v>
      </c>
      <c r="B3338" s="34" t="s">
        <v>9894</v>
      </c>
      <c r="C3338" s="34" t="s">
        <v>9895</v>
      </c>
      <c r="D3338" s="34" t="s">
        <v>9896</v>
      </c>
      <c r="E3338" s="35">
        <v>333382</v>
      </c>
      <c r="F3338" s="36">
        <v>333382</v>
      </c>
      <c r="G3338" s="37">
        <f t="shared" si="157"/>
        <v>23336.74</v>
      </c>
      <c r="H3338" s="38">
        <f>G3338*(1-'[1]Rapport Lottstift'!$Q$6)</f>
        <v>16991.266792818784</v>
      </c>
      <c r="I3338" s="39">
        <f t="shared" si="158"/>
        <v>16821.354124890597</v>
      </c>
      <c r="J3338" s="40">
        <f t="shared" si="159"/>
        <v>16821</v>
      </c>
      <c r="K3338" s="40">
        <v>16821</v>
      </c>
    </row>
    <row r="3339" spans="1:11" s="40" customFormat="1" x14ac:dyDescent="0.25">
      <c r="A3339" s="34" t="s">
        <v>947</v>
      </c>
      <c r="B3339" s="34" t="s">
        <v>9897</v>
      </c>
      <c r="C3339" s="34" t="s">
        <v>9898</v>
      </c>
      <c r="D3339" s="34" t="s">
        <v>9899</v>
      </c>
      <c r="E3339" s="35">
        <v>332850</v>
      </c>
      <c r="F3339" s="36">
        <v>332850</v>
      </c>
      <c r="G3339" s="37">
        <f t="shared" si="157"/>
        <v>23299.500000000004</v>
      </c>
      <c r="H3339" s="38">
        <f>G3339*(1-'[1]Rapport Lottstift'!$Q$6)</f>
        <v>16964.152689676503</v>
      </c>
      <c r="I3339" s="39">
        <f t="shared" si="158"/>
        <v>16794.511162779738</v>
      </c>
      <c r="J3339" s="40">
        <f t="shared" si="159"/>
        <v>16794</v>
      </c>
      <c r="K3339" s="40">
        <v>16794</v>
      </c>
    </row>
    <row r="3340" spans="1:11" s="40" customFormat="1" x14ac:dyDescent="0.25">
      <c r="A3340" s="34" t="s">
        <v>947</v>
      </c>
      <c r="B3340" s="34" t="s">
        <v>9900</v>
      </c>
      <c r="C3340" s="34"/>
      <c r="D3340" s="34" t="s">
        <v>9901</v>
      </c>
      <c r="E3340" s="35">
        <v>332673</v>
      </c>
      <c r="F3340" s="36">
        <v>332673</v>
      </c>
      <c r="G3340" s="37">
        <f t="shared" si="157"/>
        <v>23287.11</v>
      </c>
      <c r="H3340" s="38">
        <f>G3340*(1-'[1]Rapport Lottstift'!$Q$6)</f>
        <v>16955.131644082172</v>
      </c>
      <c r="I3340" s="39">
        <f t="shared" si="158"/>
        <v>16785.58032764135</v>
      </c>
      <c r="J3340" s="40">
        <f t="shared" si="159"/>
        <v>16785</v>
      </c>
      <c r="K3340" s="40">
        <v>16785</v>
      </c>
    </row>
    <row r="3341" spans="1:11" s="40" customFormat="1" x14ac:dyDescent="0.25">
      <c r="A3341" s="34" t="s">
        <v>947</v>
      </c>
      <c r="B3341" s="34" t="s">
        <v>9902</v>
      </c>
      <c r="C3341" s="34" t="s">
        <v>9903</v>
      </c>
      <c r="D3341" s="34" t="s">
        <v>9904</v>
      </c>
      <c r="E3341" s="35">
        <v>332577</v>
      </c>
      <c r="F3341" s="36">
        <v>332577</v>
      </c>
      <c r="G3341" s="37">
        <f t="shared" si="157"/>
        <v>23280.390000000003</v>
      </c>
      <c r="H3341" s="38">
        <f>G3341*(1-'[1]Rapport Lottstift'!$Q$6)</f>
        <v>16950.238873590333</v>
      </c>
      <c r="I3341" s="39">
        <f t="shared" si="158"/>
        <v>16780.736484854431</v>
      </c>
      <c r="J3341" s="40">
        <f t="shared" si="159"/>
        <v>16780</v>
      </c>
      <c r="K3341" s="40">
        <v>16780</v>
      </c>
    </row>
    <row r="3342" spans="1:11" s="40" customFormat="1" x14ac:dyDescent="0.25">
      <c r="A3342" s="34" t="s">
        <v>947</v>
      </c>
      <c r="B3342" s="34" t="s">
        <v>9905</v>
      </c>
      <c r="C3342" s="34" t="s">
        <v>9906</v>
      </c>
      <c r="D3342" s="34" t="s">
        <v>9907</v>
      </c>
      <c r="E3342" s="35">
        <v>332433</v>
      </c>
      <c r="F3342" s="36">
        <v>332433</v>
      </c>
      <c r="G3342" s="37">
        <f t="shared" si="157"/>
        <v>23270.31</v>
      </c>
      <c r="H3342" s="38">
        <f>G3342*(1-'[1]Rapport Lottstift'!$Q$6)</f>
        <v>16942.899717852571</v>
      </c>
      <c r="I3342" s="39">
        <f t="shared" si="158"/>
        <v>16773.470720674046</v>
      </c>
      <c r="J3342" s="40">
        <f t="shared" si="159"/>
        <v>16773</v>
      </c>
      <c r="K3342" s="40">
        <v>16773</v>
      </c>
    </row>
    <row r="3343" spans="1:11" s="40" customFormat="1" x14ac:dyDescent="0.25">
      <c r="A3343" s="34" t="s">
        <v>947</v>
      </c>
      <c r="B3343" s="34" t="s">
        <v>9908</v>
      </c>
      <c r="C3343" s="34" t="s">
        <v>9909</v>
      </c>
      <c r="D3343" s="34" t="s">
        <v>9910</v>
      </c>
      <c r="E3343" s="35">
        <v>331999</v>
      </c>
      <c r="F3343" s="36">
        <v>331999</v>
      </c>
      <c r="G3343" s="37">
        <f t="shared" si="157"/>
        <v>23239.930000000004</v>
      </c>
      <c r="H3343" s="38">
        <f>G3343*(1-'[1]Rapport Lottstift'!$Q$6)</f>
        <v>16920.780317920715</v>
      </c>
      <c r="I3343" s="39">
        <f t="shared" si="158"/>
        <v>16751.572514741507</v>
      </c>
      <c r="J3343" s="40">
        <f t="shared" si="159"/>
        <v>16751</v>
      </c>
      <c r="K3343" s="40">
        <v>16751</v>
      </c>
    </row>
    <row r="3344" spans="1:11" s="40" customFormat="1" x14ac:dyDescent="0.25">
      <c r="A3344" s="34" t="s">
        <v>947</v>
      </c>
      <c r="B3344" s="34" t="s">
        <v>9911</v>
      </c>
      <c r="C3344" s="34" t="s">
        <v>9912</v>
      </c>
      <c r="D3344" s="34" t="s">
        <v>9913</v>
      </c>
      <c r="E3344" s="35">
        <v>331087</v>
      </c>
      <c r="F3344" s="36">
        <v>331087</v>
      </c>
      <c r="G3344" s="37">
        <f t="shared" si="157"/>
        <v>23176.090000000004</v>
      </c>
      <c r="H3344" s="38">
        <f>G3344*(1-'[1]Rapport Lottstift'!$Q$6)</f>
        <v>16874.298998248232</v>
      </c>
      <c r="I3344" s="39">
        <f t="shared" si="158"/>
        <v>16705.55600826575</v>
      </c>
      <c r="J3344" s="40">
        <f t="shared" si="159"/>
        <v>16705</v>
      </c>
      <c r="K3344" s="40">
        <v>16705</v>
      </c>
    </row>
    <row r="3345" spans="1:11" s="40" customFormat="1" x14ac:dyDescent="0.25">
      <c r="A3345" s="34" t="s">
        <v>947</v>
      </c>
      <c r="B3345" s="34" t="s">
        <v>9914</v>
      </c>
      <c r="C3345" s="34" t="s">
        <v>9915</v>
      </c>
      <c r="D3345" s="34" t="s">
        <v>9916</v>
      </c>
      <c r="E3345" s="35">
        <v>330506</v>
      </c>
      <c r="F3345" s="36">
        <v>330506</v>
      </c>
      <c r="G3345" s="37">
        <f t="shared" si="157"/>
        <v>23135.420000000002</v>
      </c>
      <c r="H3345" s="38">
        <f>G3345*(1-'[1]Rapport Lottstift'!$Q$6)</f>
        <v>16844.687543500742</v>
      </c>
      <c r="I3345" s="39">
        <f t="shared" si="158"/>
        <v>16676.240668065733</v>
      </c>
      <c r="J3345" s="40">
        <f t="shared" si="159"/>
        <v>16676</v>
      </c>
      <c r="K3345" s="40">
        <v>16676</v>
      </c>
    </row>
    <row r="3346" spans="1:11" s="40" customFormat="1" x14ac:dyDescent="0.25">
      <c r="A3346" s="34" t="s">
        <v>947</v>
      </c>
      <c r="B3346" s="34" t="s">
        <v>9917</v>
      </c>
      <c r="C3346" s="34" t="s">
        <v>9918</v>
      </c>
      <c r="D3346" s="34" t="s">
        <v>9919</v>
      </c>
      <c r="E3346" s="35">
        <v>329906</v>
      </c>
      <c r="F3346" s="36">
        <v>329906</v>
      </c>
      <c r="G3346" s="37">
        <f t="shared" si="157"/>
        <v>23093.420000000002</v>
      </c>
      <c r="H3346" s="38">
        <f>G3346*(1-'[1]Rapport Lottstift'!$Q$6)</f>
        <v>16814.107727926741</v>
      </c>
      <c r="I3346" s="39">
        <f t="shared" si="158"/>
        <v>16645.966650647475</v>
      </c>
      <c r="J3346" s="40">
        <f t="shared" si="159"/>
        <v>16645</v>
      </c>
      <c r="K3346" s="40">
        <v>16645</v>
      </c>
    </row>
    <row r="3347" spans="1:11" s="40" customFormat="1" x14ac:dyDescent="0.25">
      <c r="A3347" s="34" t="s">
        <v>947</v>
      </c>
      <c r="B3347" s="34" t="s">
        <v>9920</v>
      </c>
      <c r="C3347" s="34" t="s">
        <v>9921</v>
      </c>
      <c r="D3347" s="34" t="s">
        <v>9922</v>
      </c>
      <c r="E3347" s="35">
        <v>329690</v>
      </c>
      <c r="F3347" s="36">
        <v>329690</v>
      </c>
      <c r="G3347" s="37">
        <f t="shared" si="157"/>
        <v>23078.300000000003</v>
      </c>
      <c r="H3347" s="38">
        <f>G3347*(1-'[1]Rapport Lottstift'!$Q$6)</f>
        <v>16803.098994320102</v>
      </c>
      <c r="I3347" s="39">
        <f t="shared" si="158"/>
        <v>16635.068004376903</v>
      </c>
      <c r="J3347" s="40">
        <f t="shared" si="159"/>
        <v>16635</v>
      </c>
      <c r="K3347" s="40">
        <v>16635</v>
      </c>
    </row>
    <row r="3348" spans="1:11" s="40" customFormat="1" x14ac:dyDescent="0.25">
      <c r="A3348" s="34" t="s">
        <v>947</v>
      </c>
      <c r="B3348" s="34" t="s">
        <v>9923</v>
      </c>
      <c r="C3348" s="34" t="s">
        <v>9924</v>
      </c>
      <c r="D3348" s="34" t="s">
        <v>9925</v>
      </c>
      <c r="E3348" s="35">
        <v>329434</v>
      </c>
      <c r="F3348" s="36">
        <v>329434</v>
      </c>
      <c r="G3348" s="37">
        <f t="shared" si="157"/>
        <v>23060.38</v>
      </c>
      <c r="H3348" s="38">
        <f>G3348*(1-'[1]Rapport Lottstift'!$Q$6)</f>
        <v>16790.051606341862</v>
      </c>
      <c r="I3348" s="39">
        <f t="shared" si="158"/>
        <v>16622.151090278443</v>
      </c>
      <c r="J3348" s="40">
        <f t="shared" si="159"/>
        <v>16622</v>
      </c>
      <c r="K3348" s="40">
        <v>16622</v>
      </c>
    </row>
    <row r="3349" spans="1:11" s="40" customFormat="1" x14ac:dyDescent="0.25">
      <c r="A3349" s="34" t="s">
        <v>947</v>
      </c>
      <c r="B3349" s="34" t="s">
        <v>9926</v>
      </c>
      <c r="C3349" s="34" t="s">
        <v>9927</v>
      </c>
      <c r="D3349" s="34" t="s">
        <v>9928</v>
      </c>
      <c r="E3349" s="35">
        <v>329386</v>
      </c>
      <c r="F3349" s="36">
        <v>329386</v>
      </c>
      <c r="G3349" s="37">
        <f t="shared" si="157"/>
        <v>23057.02</v>
      </c>
      <c r="H3349" s="38">
        <f>G3349*(1-'[1]Rapport Lottstift'!$Q$6)</f>
        <v>16787.605221095942</v>
      </c>
      <c r="I3349" s="39">
        <f t="shared" si="158"/>
        <v>16619.729168884984</v>
      </c>
      <c r="J3349" s="40">
        <f t="shared" si="159"/>
        <v>16619</v>
      </c>
      <c r="K3349" s="40">
        <v>16619</v>
      </c>
    </row>
    <row r="3350" spans="1:11" s="40" customFormat="1" x14ac:dyDescent="0.25">
      <c r="A3350" s="34" t="s">
        <v>947</v>
      </c>
      <c r="B3350" s="34" t="s">
        <v>9929</v>
      </c>
      <c r="C3350" s="34" t="s">
        <v>9930</v>
      </c>
      <c r="D3350" s="34" t="s">
        <v>9931</v>
      </c>
      <c r="E3350" s="35">
        <v>329381</v>
      </c>
      <c r="F3350" s="36">
        <v>329381</v>
      </c>
      <c r="G3350" s="37">
        <f t="shared" si="157"/>
        <v>23056.670000000002</v>
      </c>
      <c r="H3350" s="38">
        <f>G3350*(1-'[1]Rapport Lottstift'!$Q$6)</f>
        <v>16787.350389299492</v>
      </c>
      <c r="I3350" s="39">
        <f t="shared" si="158"/>
        <v>16619.476885406497</v>
      </c>
      <c r="J3350" s="40">
        <f t="shared" si="159"/>
        <v>16619</v>
      </c>
      <c r="K3350" s="40">
        <v>16619</v>
      </c>
    </row>
    <row r="3351" spans="1:11" s="40" customFormat="1" x14ac:dyDescent="0.25">
      <c r="A3351" s="34" t="s">
        <v>947</v>
      </c>
      <c r="B3351" s="34" t="s">
        <v>9932</v>
      </c>
      <c r="C3351" s="34" t="s">
        <v>9933</v>
      </c>
      <c r="D3351" s="34" t="s">
        <v>9934</v>
      </c>
      <c r="E3351" s="35">
        <v>329348</v>
      </c>
      <c r="F3351" s="36">
        <v>329348</v>
      </c>
      <c r="G3351" s="37">
        <f t="shared" si="157"/>
        <v>23054.36</v>
      </c>
      <c r="H3351" s="38">
        <f>G3351*(1-'[1]Rapport Lottstift'!$Q$6)</f>
        <v>16785.66849944292</v>
      </c>
      <c r="I3351" s="39">
        <f t="shared" si="158"/>
        <v>16617.811814448491</v>
      </c>
      <c r="J3351" s="40">
        <f t="shared" si="159"/>
        <v>16617</v>
      </c>
      <c r="K3351" s="40">
        <v>16617</v>
      </c>
    </row>
    <row r="3352" spans="1:11" s="40" customFormat="1" x14ac:dyDescent="0.25">
      <c r="A3352" s="34" t="s">
        <v>947</v>
      </c>
      <c r="B3352" s="34" t="s">
        <v>9935</v>
      </c>
      <c r="C3352" s="34" t="s">
        <v>9936</v>
      </c>
      <c r="D3352" s="34" t="s">
        <v>9937</v>
      </c>
      <c r="E3352" s="35">
        <v>328957</v>
      </c>
      <c r="F3352" s="36">
        <v>328957</v>
      </c>
      <c r="G3352" s="37">
        <f t="shared" si="157"/>
        <v>23026.99</v>
      </c>
      <c r="H3352" s="38">
        <f>G3352*(1-'[1]Rapport Lottstift'!$Q$6)</f>
        <v>16765.740652960532</v>
      </c>
      <c r="I3352" s="39">
        <f t="shared" si="158"/>
        <v>16598.083246430928</v>
      </c>
      <c r="J3352" s="40">
        <f t="shared" si="159"/>
        <v>16598</v>
      </c>
      <c r="K3352" s="40">
        <v>16598</v>
      </c>
    </row>
    <row r="3353" spans="1:11" s="40" customFormat="1" x14ac:dyDescent="0.25">
      <c r="A3353" s="34" t="s">
        <v>947</v>
      </c>
      <c r="B3353" s="34" t="s">
        <v>9938</v>
      </c>
      <c r="C3353" s="34" t="s">
        <v>9939</v>
      </c>
      <c r="D3353" s="34" t="s">
        <v>9940</v>
      </c>
      <c r="E3353" s="35">
        <v>328587</v>
      </c>
      <c r="F3353" s="36">
        <v>328587</v>
      </c>
      <c r="G3353" s="37">
        <f t="shared" si="157"/>
        <v>23001.090000000004</v>
      </c>
      <c r="H3353" s="38">
        <f>G3353*(1-'[1]Rapport Lottstift'!$Q$6)</f>
        <v>16746.883100023235</v>
      </c>
      <c r="I3353" s="39">
        <f t="shared" si="158"/>
        <v>16579.414269023004</v>
      </c>
      <c r="J3353" s="40">
        <f t="shared" si="159"/>
        <v>16579</v>
      </c>
      <c r="K3353" s="40">
        <v>16579</v>
      </c>
    </row>
    <row r="3354" spans="1:11" s="40" customFormat="1" x14ac:dyDescent="0.25">
      <c r="A3354" s="34" t="s">
        <v>947</v>
      </c>
      <c r="B3354" s="34" t="s">
        <v>9941</v>
      </c>
      <c r="C3354" s="34" t="s">
        <v>9942</v>
      </c>
      <c r="D3354" s="34" t="s">
        <v>9943</v>
      </c>
      <c r="E3354" s="35">
        <v>328450</v>
      </c>
      <c r="F3354" s="36">
        <v>328450</v>
      </c>
      <c r="G3354" s="37">
        <f t="shared" si="157"/>
        <v>22991.500000000004</v>
      </c>
      <c r="H3354" s="38">
        <f>G3354*(1-'[1]Rapport Lottstift'!$Q$6)</f>
        <v>16739.900708800502</v>
      </c>
      <c r="I3354" s="39">
        <f t="shared" si="158"/>
        <v>16572.501701712496</v>
      </c>
      <c r="J3354" s="40">
        <f t="shared" si="159"/>
        <v>16572</v>
      </c>
      <c r="K3354" s="40">
        <v>16572</v>
      </c>
    </row>
    <row r="3355" spans="1:11" s="40" customFormat="1" x14ac:dyDescent="0.25">
      <c r="A3355" s="34" t="s">
        <v>947</v>
      </c>
      <c r="B3355" s="34" t="s">
        <v>9944</v>
      </c>
      <c r="C3355" s="34" t="s">
        <v>9945</v>
      </c>
      <c r="D3355" s="34" t="s">
        <v>9946</v>
      </c>
      <c r="E3355" s="35">
        <v>328367</v>
      </c>
      <c r="F3355" s="36">
        <v>328367</v>
      </c>
      <c r="G3355" s="37">
        <f t="shared" si="157"/>
        <v>22985.690000000002</v>
      </c>
      <c r="H3355" s="38">
        <f>G3355*(1-'[1]Rapport Lottstift'!$Q$6)</f>
        <v>16735.670500979431</v>
      </c>
      <c r="I3355" s="39">
        <f t="shared" si="158"/>
        <v>16568.313795969636</v>
      </c>
      <c r="J3355" s="40">
        <f t="shared" si="159"/>
        <v>16568</v>
      </c>
      <c r="K3355" s="40">
        <v>16568</v>
      </c>
    </row>
    <row r="3356" spans="1:11" s="40" customFormat="1" x14ac:dyDescent="0.25">
      <c r="A3356" s="34" t="s">
        <v>947</v>
      </c>
      <c r="B3356" s="34" t="s">
        <v>9947</v>
      </c>
      <c r="C3356" s="34" t="s">
        <v>9948</v>
      </c>
      <c r="D3356" s="34" t="s">
        <v>9949</v>
      </c>
      <c r="E3356" s="35">
        <v>328173</v>
      </c>
      <c r="F3356" s="36">
        <v>328173</v>
      </c>
      <c r="G3356" s="37">
        <f t="shared" si="157"/>
        <v>22972.11</v>
      </c>
      <c r="H3356" s="38">
        <f>G3356*(1-'[1]Rapport Lottstift'!$Q$6)</f>
        <v>16725.783027277172</v>
      </c>
      <c r="I3356" s="39">
        <f t="shared" si="158"/>
        <v>16558.525197004401</v>
      </c>
      <c r="J3356" s="40">
        <f t="shared" si="159"/>
        <v>16558</v>
      </c>
      <c r="K3356" s="40">
        <v>16558</v>
      </c>
    </row>
    <row r="3357" spans="1:11" s="40" customFormat="1" x14ac:dyDescent="0.25">
      <c r="A3357" s="34" t="s">
        <v>947</v>
      </c>
      <c r="B3357" s="34" t="s">
        <v>9950</v>
      </c>
      <c r="C3357" s="34" t="s">
        <v>9951</v>
      </c>
      <c r="D3357" s="34" t="s">
        <v>9952</v>
      </c>
      <c r="E3357" s="35">
        <v>327800</v>
      </c>
      <c r="F3357" s="36">
        <v>327800</v>
      </c>
      <c r="G3357" s="37">
        <f t="shared" si="157"/>
        <v>22946.000000000004</v>
      </c>
      <c r="H3357" s="38">
        <f>G3357*(1-'[1]Rapport Lottstift'!$Q$6)</f>
        <v>16706.772575262003</v>
      </c>
      <c r="I3357" s="39">
        <f t="shared" si="158"/>
        <v>16539.704849509384</v>
      </c>
      <c r="J3357" s="40">
        <f t="shared" si="159"/>
        <v>16539</v>
      </c>
      <c r="K3357" s="40">
        <v>16539</v>
      </c>
    </row>
    <row r="3358" spans="1:11" s="40" customFormat="1" x14ac:dyDescent="0.25">
      <c r="A3358" s="34" t="s">
        <v>947</v>
      </c>
      <c r="B3358" s="34" t="s">
        <v>9953</v>
      </c>
      <c r="C3358" s="34" t="s">
        <v>9954</v>
      </c>
      <c r="D3358" s="34" t="s">
        <v>9955</v>
      </c>
      <c r="E3358" s="35">
        <v>327366</v>
      </c>
      <c r="F3358" s="36">
        <v>327366</v>
      </c>
      <c r="G3358" s="37">
        <f t="shared" si="157"/>
        <v>22915.620000000003</v>
      </c>
      <c r="H3358" s="38">
        <f>G3358*(1-'[1]Rapport Lottstift'!$Q$6)</f>
        <v>16684.653175330142</v>
      </c>
      <c r="I3358" s="39">
        <f t="shared" si="158"/>
        <v>16517.806643576841</v>
      </c>
      <c r="J3358" s="40">
        <f t="shared" si="159"/>
        <v>16517</v>
      </c>
      <c r="K3358" s="40">
        <v>16517</v>
      </c>
    </row>
    <row r="3359" spans="1:11" s="40" customFormat="1" x14ac:dyDescent="0.25">
      <c r="A3359" s="34" t="s">
        <v>947</v>
      </c>
      <c r="B3359" s="34" t="s">
        <v>9956</v>
      </c>
      <c r="C3359" s="34" t="s">
        <v>9957</v>
      </c>
      <c r="D3359" s="34" t="s">
        <v>9958</v>
      </c>
      <c r="E3359" s="35">
        <v>327312</v>
      </c>
      <c r="F3359" s="36">
        <v>327312</v>
      </c>
      <c r="G3359" s="37">
        <f t="shared" si="157"/>
        <v>22911.840000000004</v>
      </c>
      <c r="H3359" s="38">
        <f>G3359*(1-'[1]Rapport Lottstift'!$Q$6)</f>
        <v>16681.900991928484</v>
      </c>
      <c r="I3359" s="39">
        <f t="shared" si="158"/>
        <v>16515.0819820092</v>
      </c>
      <c r="J3359" s="40">
        <f t="shared" si="159"/>
        <v>16515</v>
      </c>
      <c r="K3359" s="40">
        <v>16515</v>
      </c>
    </row>
    <row r="3360" spans="1:11" s="40" customFormat="1" x14ac:dyDescent="0.25">
      <c r="A3360" s="34" t="s">
        <v>947</v>
      </c>
      <c r="B3360" s="34" t="s">
        <v>9959</v>
      </c>
      <c r="C3360" s="34" t="s">
        <v>9960</v>
      </c>
      <c r="D3360" s="34" t="s">
        <v>9961</v>
      </c>
      <c r="E3360" s="35">
        <v>327307</v>
      </c>
      <c r="F3360" s="36">
        <v>327307</v>
      </c>
      <c r="G3360" s="37">
        <f t="shared" si="157"/>
        <v>22911.49</v>
      </c>
      <c r="H3360" s="38">
        <f>G3360*(1-'[1]Rapport Lottstift'!$Q$6)</f>
        <v>16681.646160132033</v>
      </c>
      <c r="I3360" s="39">
        <f t="shared" si="158"/>
        <v>16514.829698530713</v>
      </c>
      <c r="J3360" s="40">
        <f t="shared" si="159"/>
        <v>16514</v>
      </c>
      <c r="K3360" s="40">
        <v>16514</v>
      </c>
    </row>
    <row r="3361" spans="1:11" s="40" customFormat="1" x14ac:dyDescent="0.25">
      <c r="A3361" s="34" t="s">
        <v>947</v>
      </c>
      <c r="B3361" s="34" t="s">
        <v>9962</v>
      </c>
      <c r="C3361" s="34" t="s">
        <v>9963</v>
      </c>
      <c r="D3361" s="34" t="s">
        <v>9964</v>
      </c>
      <c r="E3361" s="35">
        <v>326836</v>
      </c>
      <c r="F3361" s="36">
        <v>326836</v>
      </c>
      <c r="G3361" s="37">
        <f t="shared" si="157"/>
        <v>22878.52</v>
      </c>
      <c r="H3361" s="38">
        <f>G3361*(1-'[1]Rapport Lottstift'!$Q$6)</f>
        <v>16657.64100490644</v>
      </c>
      <c r="I3361" s="39">
        <f t="shared" si="158"/>
        <v>16491.064594857377</v>
      </c>
      <c r="J3361" s="40">
        <f t="shared" si="159"/>
        <v>16491</v>
      </c>
      <c r="K3361" s="40">
        <v>16491</v>
      </c>
    </row>
    <row r="3362" spans="1:11" s="40" customFormat="1" x14ac:dyDescent="0.25">
      <c r="A3362" s="34" t="s">
        <v>947</v>
      </c>
      <c r="B3362" s="34" t="s">
        <v>9965</v>
      </c>
      <c r="C3362" s="34" t="s">
        <v>9966</v>
      </c>
      <c r="D3362" s="34" t="s">
        <v>9967</v>
      </c>
      <c r="E3362" s="35">
        <v>326435</v>
      </c>
      <c r="F3362" s="36">
        <v>326435</v>
      </c>
      <c r="G3362" s="37">
        <f t="shared" si="157"/>
        <v>22850.45</v>
      </c>
      <c r="H3362" s="38">
        <f>G3362*(1-'[1]Rapport Lottstift'!$Q$6)</f>
        <v>16637.203494831152</v>
      </c>
      <c r="I3362" s="39">
        <f t="shared" si="158"/>
        <v>16470.83145988284</v>
      </c>
      <c r="J3362" s="40">
        <f t="shared" si="159"/>
        <v>16470</v>
      </c>
      <c r="K3362" s="40">
        <v>16470</v>
      </c>
    </row>
    <row r="3363" spans="1:11" s="40" customFormat="1" x14ac:dyDescent="0.25">
      <c r="A3363" s="34" t="s">
        <v>947</v>
      </c>
      <c r="B3363" s="34" t="s">
        <v>9968</v>
      </c>
      <c r="C3363" s="34" t="s">
        <v>9969</v>
      </c>
      <c r="D3363" s="34" t="s">
        <v>9970</v>
      </c>
      <c r="E3363" s="35">
        <v>326384</v>
      </c>
      <c r="F3363" s="36">
        <v>326384</v>
      </c>
      <c r="G3363" s="37">
        <f t="shared" si="157"/>
        <v>22846.880000000001</v>
      </c>
      <c r="H3363" s="38">
        <f>G3363*(1-'[1]Rapport Lottstift'!$Q$6)</f>
        <v>16634.604210507361</v>
      </c>
      <c r="I3363" s="39">
        <f t="shared" si="158"/>
        <v>16468.258168402288</v>
      </c>
      <c r="J3363" s="40">
        <f t="shared" si="159"/>
        <v>16468</v>
      </c>
      <c r="K3363" s="40">
        <v>16468</v>
      </c>
    </row>
    <row r="3364" spans="1:11" s="40" customFormat="1" x14ac:dyDescent="0.25">
      <c r="A3364" s="34" t="s">
        <v>947</v>
      </c>
      <c r="B3364" s="34" t="s">
        <v>9971</v>
      </c>
      <c r="C3364" s="34" t="s">
        <v>9972</v>
      </c>
      <c r="D3364" s="34" t="s">
        <v>9973</v>
      </c>
      <c r="E3364" s="35">
        <v>326019</v>
      </c>
      <c r="F3364" s="36">
        <v>326019</v>
      </c>
      <c r="G3364" s="37">
        <f t="shared" si="157"/>
        <v>22821.33</v>
      </c>
      <c r="H3364" s="38">
        <f>G3364*(1-'[1]Rapport Lottstift'!$Q$6)</f>
        <v>16616.001489366514</v>
      </c>
      <c r="I3364" s="39">
        <f t="shared" si="158"/>
        <v>16449.841474472847</v>
      </c>
      <c r="J3364" s="40">
        <f t="shared" si="159"/>
        <v>16449</v>
      </c>
      <c r="K3364" s="40">
        <v>16449</v>
      </c>
    </row>
    <row r="3365" spans="1:11" s="40" customFormat="1" x14ac:dyDescent="0.25">
      <c r="A3365" s="34" t="s">
        <v>947</v>
      </c>
      <c r="B3365" s="34" t="s">
        <v>9974</v>
      </c>
      <c r="C3365" s="34" t="s">
        <v>9975</v>
      </c>
      <c r="D3365" s="34" t="s">
        <v>9976</v>
      </c>
      <c r="E3365" s="35">
        <v>325954</v>
      </c>
      <c r="F3365" s="36">
        <v>325954</v>
      </c>
      <c r="G3365" s="37">
        <f t="shared" si="157"/>
        <v>22816.780000000002</v>
      </c>
      <c r="H3365" s="38">
        <f>G3365*(1-'[1]Rapport Lottstift'!$Q$6)</f>
        <v>16612.688676012662</v>
      </c>
      <c r="I3365" s="39">
        <f t="shared" si="158"/>
        <v>16446.561789252533</v>
      </c>
      <c r="J3365" s="40">
        <f t="shared" si="159"/>
        <v>16446</v>
      </c>
      <c r="K3365" s="40">
        <v>16446</v>
      </c>
    </row>
    <row r="3366" spans="1:11" s="40" customFormat="1" x14ac:dyDescent="0.25">
      <c r="A3366" s="34" t="s">
        <v>947</v>
      </c>
      <c r="B3366" s="34" t="s">
        <v>9977</v>
      </c>
      <c r="C3366" s="34" t="s">
        <v>9978</v>
      </c>
      <c r="D3366" s="34" t="s">
        <v>9979</v>
      </c>
      <c r="E3366" s="35">
        <v>325689</v>
      </c>
      <c r="F3366" s="36">
        <v>325689</v>
      </c>
      <c r="G3366" s="37">
        <f t="shared" si="157"/>
        <v>22798.230000000003</v>
      </c>
      <c r="H3366" s="38">
        <f>G3366*(1-'[1]Rapport Lottstift'!$Q$6)</f>
        <v>16599.182590800814</v>
      </c>
      <c r="I3366" s="39">
        <f t="shared" si="158"/>
        <v>16433.190764892806</v>
      </c>
      <c r="J3366" s="40">
        <f t="shared" si="159"/>
        <v>16433</v>
      </c>
      <c r="K3366" s="40">
        <v>16433</v>
      </c>
    </row>
    <row r="3367" spans="1:11" s="40" customFormat="1" x14ac:dyDescent="0.25">
      <c r="A3367" s="34" t="s">
        <v>947</v>
      </c>
      <c r="B3367" s="34" t="s">
        <v>9980</v>
      </c>
      <c r="C3367" s="34" t="s">
        <v>9981</v>
      </c>
      <c r="D3367" s="34" t="s">
        <v>9982</v>
      </c>
      <c r="E3367" s="35">
        <v>325634</v>
      </c>
      <c r="F3367" s="36">
        <v>325634</v>
      </c>
      <c r="G3367" s="37">
        <f t="shared" si="157"/>
        <v>22794.38</v>
      </c>
      <c r="H3367" s="38">
        <f>G3367*(1-'[1]Rapport Lottstift'!$Q$6)</f>
        <v>16596.379441039862</v>
      </c>
      <c r="I3367" s="39">
        <f t="shared" si="158"/>
        <v>16430.415646629463</v>
      </c>
      <c r="J3367" s="40">
        <f t="shared" si="159"/>
        <v>16430</v>
      </c>
      <c r="K3367" s="40">
        <v>16430</v>
      </c>
    </row>
    <row r="3368" spans="1:11" s="40" customFormat="1" x14ac:dyDescent="0.25">
      <c r="A3368" s="34" t="s">
        <v>947</v>
      </c>
      <c r="B3368" s="34" t="s">
        <v>9983</v>
      </c>
      <c r="C3368" s="34" t="s">
        <v>9984</v>
      </c>
      <c r="D3368" s="34" t="s">
        <v>9985</v>
      </c>
      <c r="E3368" s="35">
        <v>325200</v>
      </c>
      <c r="F3368" s="36">
        <v>325200</v>
      </c>
      <c r="G3368" s="37">
        <f t="shared" si="157"/>
        <v>22764.000000000004</v>
      </c>
      <c r="H3368" s="38">
        <f>G3368*(1-'[1]Rapport Lottstift'!$Q$6)</f>
        <v>16574.260041108002</v>
      </c>
      <c r="I3368" s="39">
        <f t="shared" si="158"/>
        <v>16408.517440696924</v>
      </c>
      <c r="J3368" s="40">
        <f t="shared" si="159"/>
        <v>16408</v>
      </c>
      <c r="K3368" s="40">
        <v>16408</v>
      </c>
    </row>
    <row r="3369" spans="1:11" s="40" customFormat="1" x14ac:dyDescent="0.25">
      <c r="A3369" s="34" t="s">
        <v>947</v>
      </c>
      <c r="B3369" s="34" t="s">
        <v>9986</v>
      </c>
      <c r="C3369" s="34" t="s">
        <v>9987</v>
      </c>
      <c r="D3369" s="34" t="s">
        <v>9988</v>
      </c>
      <c r="E3369" s="35">
        <v>324885</v>
      </c>
      <c r="F3369" s="36">
        <v>324885</v>
      </c>
      <c r="G3369" s="37">
        <f t="shared" si="157"/>
        <v>22741.95</v>
      </c>
      <c r="H3369" s="38">
        <f>G3369*(1-'[1]Rapport Lottstift'!$Q$6)</f>
        <v>16558.205637931653</v>
      </c>
      <c r="I3369" s="39">
        <f t="shared" si="158"/>
        <v>16392.623581552336</v>
      </c>
      <c r="J3369" s="40">
        <f t="shared" si="159"/>
        <v>16392</v>
      </c>
      <c r="K3369" s="40">
        <v>16392</v>
      </c>
    </row>
    <row r="3370" spans="1:11" s="40" customFormat="1" x14ac:dyDescent="0.25">
      <c r="A3370" s="34" t="s">
        <v>947</v>
      </c>
      <c r="B3370" s="34" t="s">
        <v>9989</v>
      </c>
      <c r="C3370" s="34" t="s">
        <v>9990</v>
      </c>
      <c r="D3370" s="34" t="s">
        <v>9991</v>
      </c>
      <c r="E3370" s="35">
        <v>323934</v>
      </c>
      <c r="F3370" s="36">
        <v>323934</v>
      </c>
      <c r="G3370" s="37">
        <f t="shared" si="157"/>
        <v>22675.38</v>
      </c>
      <c r="H3370" s="38">
        <f>G3370*(1-'[1]Rapport Lottstift'!$Q$6)</f>
        <v>16509.736630246862</v>
      </c>
      <c r="I3370" s="39">
        <f t="shared" si="158"/>
        <v>16344.639263944393</v>
      </c>
      <c r="J3370" s="40">
        <f t="shared" si="159"/>
        <v>16344</v>
      </c>
      <c r="K3370" s="40">
        <v>16344</v>
      </c>
    </row>
    <row r="3371" spans="1:11" s="40" customFormat="1" x14ac:dyDescent="0.25">
      <c r="A3371" s="34" t="s">
        <v>947</v>
      </c>
      <c r="B3371" s="34" t="s">
        <v>9992</v>
      </c>
      <c r="C3371" s="34" t="s">
        <v>9993</v>
      </c>
      <c r="D3371" s="34" t="s">
        <v>9994</v>
      </c>
      <c r="E3371" s="35">
        <v>323717</v>
      </c>
      <c r="F3371" s="36">
        <v>323717</v>
      </c>
      <c r="G3371" s="37">
        <f t="shared" si="157"/>
        <v>22660.190000000002</v>
      </c>
      <c r="H3371" s="38">
        <f>G3371*(1-'[1]Rapport Lottstift'!$Q$6)</f>
        <v>16498.676930280933</v>
      </c>
      <c r="I3371" s="39">
        <f t="shared" si="158"/>
        <v>16333.690160978123</v>
      </c>
      <c r="J3371" s="40">
        <f t="shared" si="159"/>
        <v>16333</v>
      </c>
      <c r="K3371" s="40">
        <v>16333</v>
      </c>
    </row>
    <row r="3372" spans="1:11" s="40" customFormat="1" x14ac:dyDescent="0.25">
      <c r="A3372" s="34" t="s">
        <v>947</v>
      </c>
      <c r="B3372" s="34" t="s">
        <v>9995</v>
      </c>
      <c r="C3372" s="34" t="s">
        <v>9996</v>
      </c>
      <c r="D3372" s="34" t="s">
        <v>9997</v>
      </c>
      <c r="E3372" s="35">
        <v>323682</v>
      </c>
      <c r="F3372" s="36">
        <v>323682</v>
      </c>
      <c r="G3372" s="37">
        <f t="shared" si="157"/>
        <v>22657.74</v>
      </c>
      <c r="H3372" s="38">
        <f>G3372*(1-'[1]Rapport Lottstift'!$Q$6)</f>
        <v>16496.893107705782</v>
      </c>
      <c r="I3372" s="39">
        <f t="shared" si="158"/>
        <v>16331.924176628725</v>
      </c>
      <c r="J3372" s="40">
        <f t="shared" si="159"/>
        <v>16331</v>
      </c>
      <c r="K3372" s="40">
        <v>16331</v>
      </c>
    </row>
    <row r="3373" spans="1:11" s="40" customFormat="1" x14ac:dyDescent="0.25">
      <c r="A3373" s="34" t="s">
        <v>947</v>
      </c>
      <c r="B3373" s="34" t="s">
        <v>9998</v>
      </c>
      <c r="C3373" s="34" t="s">
        <v>9999</v>
      </c>
      <c r="D3373" s="34" t="s">
        <v>10000</v>
      </c>
      <c r="E3373" s="35">
        <v>323498</v>
      </c>
      <c r="F3373" s="36">
        <v>323498</v>
      </c>
      <c r="G3373" s="37">
        <f t="shared" si="157"/>
        <v>22644.86</v>
      </c>
      <c r="H3373" s="38">
        <f>G3373*(1-'[1]Rapport Lottstift'!$Q$6)</f>
        <v>16487.515297596423</v>
      </c>
      <c r="I3373" s="39">
        <f t="shared" si="158"/>
        <v>16322.640144620458</v>
      </c>
      <c r="J3373" s="40">
        <f t="shared" si="159"/>
        <v>16322</v>
      </c>
      <c r="K3373" s="40">
        <v>16322</v>
      </c>
    </row>
    <row r="3374" spans="1:11" s="40" customFormat="1" x14ac:dyDescent="0.25">
      <c r="A3374" s="34" t="s">
        <v>947</v>
      </c>
      <c r="B3374" s="34" t="s">
        <v>10001</v>
      </c>
      <c r="C3374" s="34" t="s">
        <v>10002</v>
      </c>
      <c r="D3374" s="34" t="s">
        <v>10003</v>
      </c>
      <c r="E3374" s="35">
        <v>323271</v>
      </c>
      <c r="F3374" s="36">
        <v>323271</v>
      </c>
      <c r="G3374" s="37">
        <f t="shared" si="157"/>
        <v>22628.97</v>
      </c>
      <c r="H3374" s="38">
        <f>G3374*(1-'[1]Rapport Lottstift'!$Q$6)</f>
        <v>16475.945934037591</v>
      </c>
      <c r="I3374" s="39">
        <f t="shared" si="158"/>
        <v>16311.186474697215</v>
      </c>
      <c r="J3374" s="40">
        <f t="shared" si="159"/>
        <v>16311</v>
      </c>
      <c r="K3374" s="40">
        <v>16311</v>
      </c>
    </row>
    <row r="3375" spans="1:11" s="40" customFormat="1" x14ac:dyDescent="0.25">
      <c r="A3375" s="34" t="s">
        <v>947</v>
      </c>
      <c r="B3375" s="34" t="s">
        <v>10004</v>
      </c>
      <c r="C3375" s="34" t="s">
        <v>10005</v>
      </c>
      <c r="D3375" s="34" t="s">
        <v>10006</v>
      </c>
      <c r="E3375" s="35">
        <v>323214</v>
      </c>
      <c r="F3375" s="36">
        <v>323214</v>
      </c>
      <c r="G3375" s="37">
        <f t="shared" si="157"/>
        <v>22624.980000000003</v>
      </c>
      <c r="H3375" s="38">
        <f>G3375*(1-'[1]Rapport Lottstift'!$Q$6)</f>
        <v>16473.040851558064</v>
      </c>
      <c r="I3375" s="39">
        <f t="shared" si="158"/>
        <v>16308.310443042483</v>
      </c>
      <c r="J3375" s="40">
        <f t="shared" si="159"/>
        <v>16308</v>
      </c>
      <c r="K3375" s="40">
        <v>16308</v>
      </c>
    </row>
    <row r="3376" spans="1:11" s="40" customFormat="1" x14ac:dyDescent="0.25">
      <c r="A3376" s="34" t="s">
        <v>947</v>
      </c>
      <c r="B3376" s="34" t="s">
        <v>10007</v>
      </c>
      <c r="C3376" s="34" t="s">
        <v>10008</v>
      </c>
      <c r="D3376" s="34" t="s">
        <v>10009</v>
      </c>
      <c r="E3376" s="35">
        <v>322930</v>
      </c>
      <c r="F3376" s="36">
        <v>322930</v>
      </c>
      <c r="G3376" s="37">
        <f t="shared" si="157"/>
        <v>22605.100000000002</v>
      </c>
      <c r="H3376" s="38">
        <f>G3376*(1-'[1]Rapport Lottstift'!$Q$6)</f>
        <v>16458.566405519701</v>
      </c>
      <c r="I3376" s="39">
        <f t="shared" si="158"/>
        <v>16293.980741464504</v>
      </c>
      <c r="J3376" s="40">
        <f t="shared" si="159"/>
        <v>16293</v>
      </c>
      <c r="K3376" s="40">
        <v>16293</v>
      </c>
    </row>
    <row r="3377" spans="1:11" s="40" customFormat="1" x14ac:dyDescent="0.25">
      <c r="A3377" s="34" t="s">
        <v>947</v>
      </c>
      <c r="B3377" s="34" t="s">
        <v>10010</v>
      </c>
      <c r="C3377" s="34" t="s">
        <v>10011</v>
      </c>
      <c r="D3377" s="34" t="s">
        <v>10012</v>
      </c>
      <c r="E3377" s="35">
        <v>322874</v>
      </c>
      <c r="F3377" s="36">
        <v>322874</v>
      </c>
      <c r="G3377" s="37">
        <f t="shared" si="157"/>
        <v>22601.180000000004</v>
      </c>
      <c r="H3377" s="38">
        <f>G3377*(1-'[1]Rapport Lottstift'!$Q$6)</f>
        <v>16455.712289399464</v>
      </c>
      <c r="I3377" s="39">
        <f t="shared" si="158"/>
        <v>16291.155166505469</v>
      </c>
      <c r="J3377" s="40">
        <f t="shared" si="159"/>
        <v>16291</v>
      </c>
      <c r="K3377" s="40">
        <v>16291</v>
      </c>
    </row>
    <row r="3378" spans="1:11" s="40" customFormat="1" x14ac:dyDescent="0.25">
      <c r="A3378" s="34" t="s">
        <v>947</v>
      </c>
      <c r="B3378" s="34" t="s">
        <v>10013</v>
      </c>
      <c r="C3378" s="34" t="s">
        <v>10014</v>
      </c>
      <c r="D3378" s="34" t="s">
        <v>10015</v>
      </c>
      <c r="E3378" s="35">
        <v>322766</v>
      </c>
      <c r="F3378" s="36">
        <v>322766</v>
      </c>
      <c r="G3378" s="37">
        <f t="shared" si="157"/>
        <v>22593.620000000003</v>
      </c>
      <c r="H3378" s="38">
        <f>G3378*(1-'[1]Rapport Lottstift'!$Q$6)</f>
        <v>16450.207922596142</v>
      </c>
      <c r="I3378" s="39">
        <f t="shared" si="158"/>
        <v>16285.70584337018</v>
      </c>
      <c r="J3378" s="40">
        <f t="shared" si="159"/>
        <v>16285</v>
      </c>
      <c r="K3378" s="40">
        <v>16285</v>
      </c>
    </row>
    <row r="3379" spans="1:11" s="40" customFormat="1" x14ac:dyDescent="0.25">
      <c r="A3379" s="34" t="s">
        <v>947</v>
      </c>
      <c r="B3379" s="34" t="s">
        <v>10016</v>
      </c>
      <c r="C3379" s="34" t="s">
        <v>10017</v>
      </c>
      <c r="D3379" s="34" t="s">
        <v>10018</v>
      </c>
      <c r="E3379" s="35">
        <v>322588</v>
      </c>
      <c r="F3379" s="36">
        <v>322588</v>
      </c>
      <c r="G3379" s="37">
        <f t="shared" si="157"/>
        <v>22581.160000000003</v>
      </c>
      <c r="H3379" s="38">
        <f>G3379*(1-'[1]Rapport Lottstift'!$Q$6)</f>
        <v>16441.135910642523</v>
      </c>
      <c r="I3379" s="39">
        <f t="shared" si="158"/>
        <v>16276.724551536097</v>
      </c>
      <c r="J3379" s="40">
        <f t="shared" si="159"/>
        <v>16276</v>
      </c>
      <c r="K3379" s="40">
        <v>16276</v>
      </c>
    </row>
    <row r="3380" spans="1:11" s="40" customFormat="1" x14ac:dyDescent="0.25">
      <c r="A3380" s="34" t="s">
        <v>947</v>
      </c>
      <c r="B3380" s="34" t="s">
        <v>10019</v>
      </c>
      <c r="C3380" s="34" t="s">
        <v>10020</v>
      </c>
      <c r="D3380" s="34" t="s">
        <v>10021</v>
      </c>
      <c r="E3380" s="35">
        <v>322585</v>
      </c>
      <c r="F3380" s="36">
        <v>322585</v>
      </c>
      <c r="G3380" s="37">
        <f t="shared" si="157"/>
        <v>22580.95</v>
      </c>
      <c r="H3380" s="38">
        <f>G3380*(1-'[1]Rapport Lottstift'!$Q$6)</f>
        <v>16440.983011564651</v>
      </c>
      <c r="I3380" s="39">
        <f t="shared" si="158"/>
        <v>16276.573181449005</v>
      </c>
      <c r="J3380" s="40">
        <f t="shared" si="159"/>
        <v>16276</v>
      </c>
      <c r="K3380" s="40">
        <v>16276</v>
      </c>
    </row>
    <row r="3381" spans="1:11" s="40" customFormat="1" x14ac:dyDescent="0.25">
      <c r="A3381" s="34" t="s">
        <v>947</v>
      </c>
      <c r="B3381" s="34" t="s">
        <v>10022</v>
      </c>
      <c r="C3381" s="34" t="s">
        <v>10023</v>
      </c>
      <c r="D3381" s="34" t="s">
        <v>10024</v>
      </c>
      <c r="E3381" s="35">
        <v>322485</v>
      </c>
      <c r="F3381" s="36">
        <v>322485</v>
      </c>
      <c r="G3381" s="37">
        <f t="shared" si="157"/>
        <v>22573.95</v>
      </c>
      <c r="H3381" s="38">
        <f>G3381*(1-'[1]Rapport Lottstift'!$Q$6)</f>
        <v>16435.886375635651</v>
      </c>
      <c r="I3381" s="39">
        <f t="shared" si="158"/>
        <v>16271.527511879294</v>
      </c>
      <c r="J3381" s="40">
        <f t="shared" si="159"/>
        <v>16271</v>
      </c>
      <c r="K3381" s="40">
        <v>16271</v>
      </c>
    </row>
    <row r="3382" spans="1:11" s="40" customFormat="1" x14ac:dyDescent="0.25">
      <c r="A3382" s="34" t="s">
        <v>947</v>
      </c>
      <c r="B3382" s="34" t="s">
        <v>10025</v>
      </c>
      <c r="C3382" s="34" t="s">
        <v>10026</v>
      </c>
      <c r="D3382" s="34" t="s">
        <v>10027</v>
      </c>
      <c r="E3382" s="35">
        <v>322234</v>
      </c>
      <c r="F3382" s="36">
        <v>322234</v>
      </c>
      <c r="G3382" s="37">
        <f t="shared" si="157"/>
        <v>22556.38</v>
      </c>
      <c r="H3382" s="38">
        <f>G3382*(1-'[1]Rapport Lottstift'!$Q$6)</f>
        <v>16423.093819453861</v>
      </c>
      <c r="I3382" s="39">
        <f t="shared" si="158"/>
        <v>16258.862881259323</v>
      </c>
      <c r="J3382" s="40">
        <f t="shared" si="159"/>
        <v>16258</v>
      </c>
      <c r="K3382" s="40">
        <v>16258</v>
      </c>
    </row>
    <row r="3383" spans="1:11" s="40" customFormat="1" x14ac:dyDescent="0.25">
      <c r="A3383" s="34" t="s">
        <v>947</v>
      </c>
      <c r="B3383" s="34" t="s">
        <v>10028</v>
      </c>
      <c r="C3383" s="34" t="s">
        <v>10029</v>
      </c>
      <c r="D3383" s="34" t="s">
        <v>10030</v>
      </c>
      <c r="E3383" s="35">
        <v>322195</v>
      </c>
      <c r="F3383" s="36">
        <v>322195</v>
      </c>
      <c r="G3383" s="37">
        <f t="shared" si="157"/>
        <v>22553.65</v>
      </c>
      <c r="H3383" s="38">
        <f>G3383*(1-'[1]Rapport Lottstift'!$Q$6)</f>
        <v>16421.106131441553</v>
      </c>
      <c r="I3383" s="39">
        <f t="shared" si="158"/>
        <v>16256.895070127137</v>
      </c>
      <c r="J3383" s="40">
        <f t="shared" si="159"/>
        <v>16256</v>
      </c>
      <c r="K3383" s="40">
        <v>16256</v>
      </c>
    </row>
    <row r="3384" spans="1:11" s="40" customFormat="1" x14ac:dyDescent="0.25">
      <c r="A3384" s="34" t="s">
        <v>947</v>
      </c>
      <c r="B3384" s="34" t="s">
        <v>10031</v>
      </c>
      <c r="C3384" s="34" t="s">
        <v>10032</v>
      </c>
      <c r="D3384" s="34" t="s">
        <v>10033</v>
      </c>
      <c r="E3384" s="35">
        <v>322091</v>
      </c>
      <c r="F3384" s="36">
        <v>322091</v>
      </c>
      <c r="G3384" s="37">
        <f t="shared" si="157"/>
        <v>22546.370000000003</v>
      </c>
      <c r="H3384" s="38">
        <f>G3384*(1-'[1]Rapport Lottstift'!$Q$6)</f>
        <v>16415.805630075392</v>
      </c>
      <c r="I3384" s="39">
        <f t="shared" si="158"/>
        <v>16251.647573774639</v>
      </c>
      <c r="J3384" s="40">
        <f t="shared" si="159"/>
        <v>16251</v>
      </c>
      <c r="K3384" s="40">
        <v>16251</v>
      </c>
    </row>
    <row r="3385" spans="1:11" s="40" customFormat="1" x14ac:dyDescent="0.25">
      <c r="A3385" s="34" t="s">
        <v>947</v>
      </c>
      <c r="B3385" s="34" t="s">
        <v>10034</v>
      </c>
      <c r="C3385" s="34" t="s">
        <v>10035</v>
      </c>
      <c r="D3385" s="34" t="s">
        <v>10036</v>
      </c>
      <c r="E3385" s="35">
        <v>322068</v>
      </c>
      <c r="F3385" s="36">
        <v>322068</v>
      </c>
      <c r="G3385" s="37">
        <f t="shared" si="157"/>
        <v>22544.760000000002</v>
      </c>
      <c r="H3385" s="38">
        <f>G3385*(1-'[1]Rapport Lottstift'!$Q$6)</f>
        <v>16414.633403811724</v>
      </c>
      <c r="I3385" s="39">
        <f t="shared" si="158"/>
        <v>16250.487069773606</v>
      </c>
      <c r="J3385" s="40">
        <f t="shared" si="159"/>
        <v>16250</v>
      </c>
      <c r="K3385" s="40">
        <v>16250</v>
      </c>
    </row>
    <row r="3386" spans="1:11" s="40" customFormat="1" x14ac:dyDescent="0.25">
      <c r="A3386" s="34" t="s">
        <v>947</v>
      </c>
      <c r="B3386" s="34" t="s">
        <v>10037</v>
      </c>
      <c r="C3386" s="34" t="s">
        <v>10038</v>
      </c>
      <c r="D3386" s="34" t="s">
        <v>10039</v>
      </c>
      <c r="E3386" s="35">
        <v>321884</v>
      </c>
      <c r="F3386" s="36">
        <v>321884</v>
      </c>
      <c r="G3386" s="37">
        <f t="shared" si="157"/>
        <v>22531.88</v>
      </c>
      <c r="H3386" s="38">
        <f>G3386*(1-'[1]Rapport Lottstift'!$Q$6)</f>
        <v>16405.255593702361</v>
      </c>
      <c r="I3386" s="39">
        <f t="shared" si="158"/>
        <v>16241.203037765337</v>
      </c>
      <c r="J3386" s="40">
        <f t="shared" si="159"/>
        <v>16241</v>
      </c>
      <c r="K3386" s="40">
        <v>16241</v>
      </c>
    </row>
    <row r="3387" spans="1:11" s="40" customFormat="1" x14ac:dyDescent="0.25">
      <c r="A3387" s="34" t="s">
        <v>947</v>
      </c>
      <c r="B3387" s="34" t="s">
        <v>10040</v>
      </c>
      <c r="C3387" s="34" t="s">
        <v>10041</v>
      </c>
      <c r="D3387" s="34" t="s">
        <v>10042</v>
      </c>
      <c r="E3387" s="35">
        <v>321860</v>
      </c>
      <c r="F3387" s="36">
        <v>321860</v>
      </c>
      <c r="G3387" s="37">
        <f t="shared" si="157"/>
        <v>22530.2</v>
      </c>
      <c r="H3387" s="38">
        <f>G3387*(1-'[1]Rapport Lottstift'!$Q$6)</f>
        <v>16404.032401079403</v>
      </c>
      <c r="I3387" s="39">
        <f t="shared" si="158"/>
        <v>16239.992077068609</v>
      </c>
      <c r="J3387" s="40">
        <f t="shared" si="159"/>
        <v>16239</v>
      </c>
      <c r="K3387" s="40">
        <v>16239</v>
      </c>
    </row>
    <row r="3388" spans="1:11" s="40" customFormat="1" x14ac:dyDescent="0.25">
      <c r="A3388" s="34" t="s">
        <v>947</v>
      </c>
      <c r="B3388" s="34" t="s">
        <v>10043</v>
      </c>
      <c r="C3388" s="34" t="s">
        <v>10044</v>
      </c>
      <c r="D3388" s="34" t="s">
        <v>10045</v>
      </c>
      <c r="E3388" s="35">
        <v>321450</v>
      </c>
      <c r="F3388" s="36">
        <v>321450</v>
      </c>
      <c r="G3388" s="37">
        <f t="shared" si="157"/>
        <v>22501.500000000004</v>
      </c>
      <c r="H3388" s="38">
        <f>G3388*(1-'[1]Rapport Lottstift'!$Q$6)</f>
        <v>16383.136193770504</v>
      </c>
      <c r="I3388" s="39">
        <f t="shared" si="158"/>
        <v>16219.304831832798</v>
      </c>
      <c r="J3388" s="40">
        <f t="shared" si="159"/>
        <v>16219</v>
      </c>
      <c r="K3388" s="40">
        <v>16219</v>
      </c>
    </row>
    <row r="3389" spans="1:11" s="40" customFormat="1" x14ac:dyDescent="0.25">
      <c r="A3389" s="34" t="s">
        <v>947</v>
      </c>
      <c r="B3389" s="34" t="s">
        <v>10046</v>
      </c>
      <c r="C3389" s="34" t="s">
        <v>10047</v>
      </c>
      <c r="D3389" s="34" t="s">
        <v>10048</v>
      </c>
      <c r="E3389" s="35">
        <v>321236</v>
      </c>
      <c r="F3389" s="36">
        <v>321236</v>
      </c>
      <c r="G3389" s="37">
        <f t="shared" si="157"/>
        <v>22486.52</v>
      </c>
      <c r="H3389" s="38">
        <f>G3389*(1-'[1]Rapport Lottstift'!$Q$6)</f>
        <v>16372.229392882442</v>
      </c>
      <c r="I3389" s="39">
        <f t="shared" si="158"/>
        <v>16208.507098953618</v>
      </c>
      <c r="J3389" s="40">
        <f t="shared" si="159"/>
        <v>16208</v>
      </c>
      <c r="K3389" s="40">
        <v>16208</v>
      </c>
    </row>
    <row r="3390" spans="1:11" s="40" customFormat="1" x14ac:dyDescent="0.25">
      <c r="A3390" s="34" t="s">
        <v>947</v>
      </c>
      <c r="B3390" s="34" t="s">
        <v>10049</v>
      </c>
      <c r="C3390" s="34" t="s">
        <v>10050</v>
      </c>
      <c r="D3390" s="34" t="s">
        <v>10051</v>
      </c>
      <c r="E3390" s="35">
        <v>321071</v>
      </c>
      <c r="F3390" s="36">
        <v>321071</v>
      </c>
      <c r="G3390" s="37">
        <f t="shared" si="157"/>
        <v>22474.97</v>
      </c>
      <c r="H3390" s="38">
        <f>G3390*(1-'[1]Rapport Lottstift'!$Q$6)</f>
        <v>16363.819943599592</v>
      </c>
      <c r="I3390" s="39">
        <f t="shared" si="158"/>
        <v>16200.181744163596</v>
      </c>
      <c r="J3390" s="40">
        <f t="shared" si="159"/>
        <v>16200</v>
      </c>
      <c r="K3390" s="40">
        <v>16200</v>
      </c>
    </row>
    <row r="3391" spans="1:11" s="40" customFormat="1" x14ac:dyDescent="0.25">
      <c r="A3391" s="34" t="s">
        <v>947</v>
      </c>
      <c r="B3391" s="34" t="s">
        <v>10052</v>
      </c>
      <c r="C3391" s="34" t="s">
        <v>10053</v>
      </c>
      <c r="D3391" s="34" t="s">
        <v>10054</v>
      </c>
      <c r="E3391" s="35">
        <v>321050</v>
      </c>
      <c r="F3391" s="36">
        <v>321050</v>
      </c>
      <c r="G3391" s="37">
        <f t="shared" si="157"/>
        <v>22473.500000000004</v>
      </c>
      <c r="H3391" s="38">
        <f>G3391*(1-'[1]Rapport Lottstift'!$Q$6)</f>
        <v>16362.749650054504</v>
      </c>
      <c r="I3391" s="39">
        <f t="shared" si="158"/>
        <v>16199.122153553959</v>
      </c>
      <c r="J3391" s="40">
        <f t="shared" si="159"/>
        <v>16199</v>
      </c>
      <c r="K3391" s="40">
        <v>16199</v>
      </c>
    </row>
    <row r="3392" spans="1:11" s="40" customFormat="1" x14ac:dyDescent="0.25">
      <c r="A3392" s="34" t="s">
        <v>947</v>
      </c>
      <c r="B3392" s="34" t="s">
        <v>10055</v>
      </c>
      <c r="C3392" s="34" t="s">
        <v>10056</v>
      </c>
      <c r="D3392" s="34" t="s">
        <v>10057</v>
      </c>
      <c r="E3392" s="35">
        <v>320824</v>
      </c>
      <c r="F3392" s="36">
        <v>320824</v>
      </c>
      <c r="G3392" s="37">
        <f t="shared" si="157"/>
        <v>22457.680000000004</v>
      </c>
      <c r="H3392" s="38">
        <f>G3392*(1-'[1]Rapport Lottstift'!$Q$6)</f>
        <v>16351.231252854965</v>
      </c>
      <c r="I3392" s="39">
        <f t="shared" si="158"/>
        <v>16187.718940326415</v>
      </c>
      <c r="J3392" s="40">
        <f t="shared" si="159"/>
        <v>16187</v>
      </c>
      <c r="K3392" s="40">
        <v>16187</v>
      </c>
    </row>
    <row r="3393" spans="1:11" s="40" customFormat="1" x14ac:dyDescent="0.25">
      <c r="A3393" s="34" t="s">
        <v>947</v>
      </c>
      <c r="B3393" s="34" t="s">
        <v>10058</v>
      </c>
      <c r="C3393" s="34" t="s">
        <v>10059</v>
      </c>
      <c r="D3393" s="34" t="s">
        <v>10060</v>
      </c>
      <c r="E3393" s="35">
        <v>320562</v>
      </c>
      <c r="F3393" s="36">
        <v>320562</v>
      </c>
      <c r="G3393" s="37">
        <f t="shared" si="157"/>
        <v>22439.340000000004</v>
      </c>
      <c r="H3393" s="38">
        <f>G3393*(1-'[1]Rapport Lottstift'!$Q$6)</f>
        <v>16337.878066720983</v>
      </c>
      <c r="I3393" s="39">
        <f t="shared" si="158"/>
        <v>16174.499286053773</v>
      </c>
      <c r="J3393" s="40">
        <f t="shared" si="159"/>
        <v>16174</v>
      </c>
      <c r="K3393" s="40">
        <v>16174</v>
      </c>
    </row>
    <row r="3394" spans="1:11" s="40" customFormat="1" x14ac:dyDescent="0.25">
      <c r="A3394" s="34" t="s">
        <v>947</v>
      </c>
      <c r="B3394" s="34" t="s">
        <v>10061</v>
      </c>
      <c r="C3394" s="34" t="s">
        <v>10062</v>
      </c>
      <c r="D3394" s="34" t="s">
        <v>10063</v>
      </c>
      <c r="E3394" s="35">
        <v>320363</v>
      </c>
      <c r="F3394" s="36">
        <v>320363</v>
      </c>
      <c r="G3394" s="37">
        <f t="shared" si="157"/>
        <v>22425.410000000003</v>
      </c>
      <c r="H3394" s="38">
        <f>G3394*(1-'[1]Rapport Lottstift'!$Q$6)</f>
        <v>16327.735761222273</v>
      </c>
      <c r="I3394" s="39">
        <f t="shared" si="158"/>
        <v>16164.45840361005</v>
      </c>
      <c r="J3394" s="40">
        <f t="shared" si="159"/>
        <v>16164</v>
      </c>
      <c r="K3394" s="40">
        <v>16164</v>
      </c>
    </row>
    <row r="3395" spans="1:11" s="40" customFormat="1" x14ac:dyDescent="0.25">
      <c r="A3395" s="34" t="s">
        <v>947</v>
      </c>
      <c r="B3395" s="34" t="s">
        <v>10064</v>
      </c>
      <c r="C3395" s="34" t="s">
        <v>10065</v>
      </c>
      <c r="D3395" s="34" t="s">
        <v>10066</v>
      </c>
      <c r="E3395" s="35">
        <v>320330</v>
      </c>
      <c r="F3395" s="36">
        <v>320330</v>
      </c>
      <c r="G3395" s="37">
        <f t="shared" si="157"/>
        <v>22423.100000000002</v>
      </c>
      <c r="H3395" s="38">
        <f>G3395*(1-'[1]Rapport Lottstift'!$Q$6)</f>
        <v>16326.053871365702</v>
      </c>
      <c r="I3395" s="39">
        <f t="shared" si="158"/>
        <v>16162.793332652045</v>
      </c>
      <c r="J3395" s="40">
        <f t="shared" si="159"/>
        <v>16162</v>
      </c>
      <c r="K3395" s="40">
        <v>16162</v>
      </c>
    </row>
    <row r="3396" spans="1:11" s="40" customFormat="1" x14ac:dyDescent="0.25">
      <c r="A3396" s="34" t="s">
        <v>947</v>
      </c>
      <c r="B3396" s="34" t="s">
        <v>10067</v>
      </c>
      <c r="C3396" s="34" t="s">
        <v>10068</v>
      </c>
      <c r="D3396" s="34" t="s">
        <v>10069</v>
      </c>
      <c r="E3396" s="35">
        <v>319997</v>
      </c>
      <c r="F3396" s="36">
        <v>319997</v>
      </c>
      <c r="G3396" s="37">
        <f t="shared" si="157"/>
        <v>22399.79</v>
      </c>
      <c r="H3396" s="38">
        <f>G3396*(1-'[1]Rapport Lottstift'!$Q$6)</f>
        <v>16309.082073722131</v>
      </c>
      <c r="I3396" s="39">
        <f t="shared" si="158"/>
        <v>16145.99125298491</v>
      </c>
      <c r="J3396" s="40">
        <f t="shared" si="159"/>
        <v>16145</v>
      </c>
      <c r="K3396" s="40">
        <v>16145</v>
      </c>
    </row>
    <row r="3397" spans="1:11" s="40" customFormat="1" x14ac:dyDescent="0.25">
      <c r="A3397" s="34" t="s">
        <v>947</v>
      </c>
      <c r="B3397" s="34" t="s">
        <v>10070</v>
      </c>
      <c r="C3397" s="34" t="s">
        <v>10071</v>
      </c>
      <c r="D3397" s="34" t="s">
        <v>10072</v>
      </c>
      <c r="E3397" s="35">
        <v>319868</v>
      </c>
      <c r="F3397" s="36">
        <v>319868</v>
      </c>
      <c r="G3397" s="37">
        <f t="shared" si="157"/>
        <v>22390.760000000002</v>
      </c>
      <c r="H3397" s="38">
        <f>G3397*(1-'[1]Rapport Lottstift'!$Q$6)</f>
        <v>16302.507413373722</v>
      </c>
      <c r="I3397" s="39">
        <f t="shared" si="158"/>
        <v>16139.482339239985</v>
      </c>
      <c r="J3397" s="40">
        <f t="shared" si="159"/>
        <v>16139</v>
      </c>
      <c r="K3397" s="40">
        <v>16139</v>
      </c>
    </row>
    <row r="3398" spans="1:11" s="40" customFormat="1" x14ac:dyDescent="0.25">
      <c r="A3398" s="34" t="s">
        <v>947</v>
      </c>
      <c r="B3398" s="34" t="s">
        <v>10073</v>
      </c>
      <c r="C3398" s="34" t="s">
        <v>10074</v>
      </c>
      <c r="D3398" s="34" t="s">
        <v>10075</v>
      </c>
      <c r="E3398" s="35">
        <v>319462</v>
      </c>
      <c r="F3398" s="36">
        <v>319462</v>
      </c>
      <c r="G3398" s="37">
        <f t="shared" ref="G3398:G3461" si="160">F3398*0.07</f>
        <v>22362.340000000004</v>
      </c>
      <c r="H3398" s="38">
        <f>G3398*(1-'[1]Rapport Lottstift'!$Q$6)</f>
        <v>16281.815071501984</v>
      </c>
      <c r="I3398" s="39">
        <f t="shared" ref="I3398:I3461" si="161">H3398*0.99</f>
        <v>16118.996920786964</v>
      </c>
      <c r="J3398" s="40">
        <f t="shared" ref="J3398:J3461" si="162">INT(I3398)</f>
        <v>16118</v>
      </c>
      <c r="K3398" s="40">
        <v>16118</v>
      </c>
    </row>
    <row r="3399" spans="1:11" s="40" customFormat="1" x14ac:dyDescent="0.25">
      <c r="A3399" s="34" t="s">
        <v>947</v>
      </c>
      <c r="B3399" s="34" t="s">
        <v>10076</v>
      </c>
      <c r="C3399" s="34" t="s">
        <v>10077</v>
      </c>
      <c r="D3399" s="34" t="s">
        <v>10078</v>
      </c>
      <c r="E3399" s="35">
        <v>319447</v>
      </c>
      <c r="F3399" s="36">
        <v>319447</v>
      </c>
      <c r="G3399" s="37">
        <f t="shared" si="160"/>
        <v>22361.29</v>
      </c>
      <c r="H3399" s="38">
        <f>G3399*(1-'[1]Rapport Lottstift'!$Q$6)</f>
        <v>16281.050576112631</v>
      </c>
      <c r="I3399" s="39">
        <f t="shared" si="161"/>
        <v>16118.240070351505</v>
      </c>
      <c r="J3399" s="40">
        <f t="shared" si="162"/>
        <v>16118</v>
      </c>
      <c r="K3399" s="40">
        <v>16118</v>
      </c>
    </row>
    <row r="3400" spans="1:11" s="40" customFormat="1" x14ac:dyDescent="0.25">
      <c r="A3400" s="34" t="s">
        <v>947</v>
      </c>
      <c r="B3400" s="34" t="s">
        <v>10079</v>
      </c>
      <c r="C3400" s="34" t="s">
        <v>10080</v>
      </c>
      <c r="D3400" s="34" t="s">
        <v>10081</v>
      </c>
      <c r="E3400" s="35">
        <v>319406</v>
      </c>
      <c r="F3400" s="36">
        <v>319406</v>
      </c>
      <c r="G3400" s="37">
        <f t="shared" si="160"/>
        <v>22358.420000000002</v>
      </c>
      <c r="H3400" s="38">
        <f>G3400*(1-'[1]Rapport Lottstift'!$Q$6)</f>
        <v>16278.960955381743</v>
      </c>
      <c r="I3400" s="39">
        <f t="shared" si="161"/>
        <v>16116.171345827925</v>
      </c>
      <c r="J3400" s="40">
        <f t="shared" si="162"/>
        <v>16116</v>
      </c>
      <c r="K3400" s="40">
        <v>16116</v>
      </c>
    </row>
    <row r="3401" spans="1:11" s="40" customFormat="1" x14ac:dyDescent="0.25">
      <c r="A3401" s="34" t="s">
        <v>947</v>
      </c>
      <c r="B3401" s="34" t="s">
        <v>10082</v>
      </c>
      <c r="C3401" s="34" t="s">
        <v>10083</v>
      </c>
      <c r="D3401" s="34" t="s">
        <v>10084</v>
      </c>
      <c r="E3401" s="35">
        <v>319049</v>
      </c>
      <c r="F3401" s="36">
        <v>319049</v>
      </c>
      <c r="G3401" s="37">
        <f t="shared" si="160"/>
        <v>22333.430000000004</v>
      </c>
      <c r="H3401" s="38">
        <f>G3401*(1-'[1]Rapport Lottstift'!$Q$6)</f>
        <v>16260.765965115213</v>
      </c>
      <c r="I3401" s="39">
        <f t="shared" si="161"/>
        <v>16098.158305464061</v>
      </c>
      <c r="J3401" s="40">
        <f t="shared" si="162"/>
        <v>16098</v>
      </c>
      <c r="K3401" s="40">
        <v>16098</v>
      </c>
    </row>
    <row r="3402" spans="1:11" s="40" customFormat="1" x14ac:dyDescent="0.25">
      <c r="A3402" s="34" t="s">
        <v>947</v>
      </c>
      <c r="B3402" s="34" t="s">
        <v>10085</v>
      </c>
      <c r="C3402" s="34" t="s">
        <v>10086</v>
      </c>
      <c r="D3402" s="34" t="s">
        <v>10087</v>
      </c>
      <c r="E3402" s="35">
        <v>318963</v>
      </c>
      <c r="F3402" s="36">
        <v>318963</v>
      </c>
      <c r="G3402" s="37">
        <f t="shared" si="160"/>
        <v>22327.410000000003</v>
      </c>
      <c r="H3402" s="38">
        <f>G3402*(1-'[1]Rapport Lottstift'!$Q$6)</f>
        <v>16256.382858216273</v>
      </c>
      <c r="I3402" s="39">
        <f t="shared" si="161"/>
        <v>16093.819029634111</v>
      </c>
      <c r="J3402" s="40">
        <f t="shared" si="162"/>
        <v>16093</v>
      </c>
      <c r="K3402" s="40">
        <v>16093</v>
      </c>
    </row>
    <row r="3403" spans="1:11" s="40" customFormat="1" x14ac:dyDescent="0.25">
      <c r="A3403" s="34" t="s">
        <v>947</v>
      </c>
      <c r="B3403" s="34" t="s">
        <v>10088</v>
      </c>
      <c r="C3403" s="34" t="s">
        <v>10089</v>
      </c>
      <c r="D3403" s="34" t="s">
        <v>10090</v>
      </c>
      <c r="E3403" s="35">
        <v>318492</v>
      </c>
      <c r="F3403" s="36">
        <v>318492</v>
      </c>
      <c r="G3403" s="37">
        <f t="shared" si="160"/>
        <v>22294.440000000002</v>
      </c>
      <c r="H3403" s="38">
        <f>G3403*(1-'[1]Rapport Lottstift'!$Q$6)</f>
        <v>16232.377702990683</v>
      </c>
      <c r="I3403" s="39">
        <f t="shared" si="161"/>
        <v>16070.053925960776</v>
      </c>
      <c r="J3403" s="40">
        <f t="shared" si="162"/>
        <v>16070</v>
      </c>
      <c r="K3403" s="40">
        <v>16070</v>
      </c>
    </row>
    <row r="3404" spans="1:11" s="40" customFormat="1" x14ac:dyDescent="0.25">
      <c r="A3404" s="34" t="s">
        <v>947</v>
      </c>
      <c r="B3404" s="34" t="s">
        <v>10091</v>
      </c>
      <c r="C3404" s="34" t="s">
        <v>10092</v>
      </c>
      <c r="D3404" s="34" t="s">
        <v>10093</v>
      </c>
      <c r="E3404" s="35">
        <v>318014</v>
      </c>
      <c r="F3404" s="36">
        <v>318014</v>
      </c>
      <c r="G3404" s="37">
        <f t="shared" si="160"/>
        <v>22260.980000000003</v>
      </c>
      <c r="H3404" s="38">
        <f>G3404*(1-'[1]Rapport Lottstift'!$Q$6)</f>
        <v>16208.015783250063</v>
      </c>
      <c r="I3404" s="39">
        <f t="shared" si="161"/>
        <v>16045.935625417562</v>
      </c>
      <c r="J3404" s="40">
        <f t="shared" si="162"/>
        <v>16045</v>
      </c>
      <c r="K3404" s="40">
        <v>16045</v>
      </c>
    </row>
    <row r="3405" spans="1:11" s="40" customFormat="1" x14ac:dyDescent="0.25">
      <c r="A3405" s="34" t="s">
        <v>947</v>
      </c>
      <c r="B3405" s="34" t="s">
        <v>10094</v>
      </c>
      <c r="C3405" s="34" t="s">
        <v>10095</v>
      </c>
      <c r="D3405" s="34" t="s">
        <v>10096</v>
      </c>
      <c r="E3405" s="35">
        <v>317863</v>
      </c>
      <c r="F3405" s="36">
        <v>317863</v>
      </c>
      <c r="G3405" s="37">
        <f t="shared" si="160"/>
        <v>22250.410000000003</v>
      </c>
      <c r="H3405" s="38">
        <f>G3405*(1-'[1]Rapport Lottstift'!$Q$6)</f>
        <v>16200.319862997274</v>
      </c>
      <c r="I3405" s="39">
        <f t="shared" si="161"/>
        <v>16038.316664367301</v>
      </c>
      <c r="J3405" s="40">
        <f t="shared" si="162"/>
        <v>16038</v>
      </c>
      <c r="K3405" s="40">
        <v>16038</v>
      </c>
    </row>
    <row r="3406" spans="1:11" s="40" customFormat="1" x14ac:dyDescent="0.25">
      <c r="A3406" s="34" t="s">
        <v>947</v>
      </c>
      <c r="B3406" s="34" t="s">
        <v>10097</v>
      </c>
      <c r="C3406" s="34" t="s">
        <v>10098</v>
      </c>
      <c r="D3406" s="34" t="s">
        <v>10099</v>
      </c>
      <c r="E3406" s="35">
        <v>317547</v>
      </c>
      <c r="F3406" s="36">
        <v>317547</v>
      </c>
      <c r="G3406" s="37">
        <f t="shared" si="160"/>
        <v>22228.29</v>
      </c>
      <c r="H3406" s="38">
        <f>G3406*(1-'[1]Rapport Lottstift'!$Q$6)</f>
        <v>16184.214493461632</v>
      </c>
      <c r="I3406" s="39">
        <f t="shared" si="161"/>
        <v>16022.372348527015</v>
      </c>
      <c r="J3406" s="40">
        <f t="shared" si="162"/>
        <v>16022</v>
      </c>
      <c r="K3406" s="40">
        <v>16022</v>
      </c>
    </row>
    <row r="3407" spans="1:11" s="40" customFormat="1" x14ac:dyDescent="0.25">
      <c r="A3407" s="34" t="s">
        <v>947</v>
      </c>
      <c r="B3407" s="34" t="s">
        <v>10100</v>
      </c>
      <c r="C3407" s="34" t="s">
        <v>10101</v>
      </c>
      <c r="D3407" s="34" t="s">
        <v>10102</v>
      </c>
      <c r="E3407" s="35">
        <v>317389</v>
      </c>
      <c r="F3407" s="36">
        <v>317389</v>
      </c>
      <c r="G3407" s="37">
        <f t="shared" si="160"/>
        <v>22217.230000000003</v>
      </c>
      <c r="H3407" s="38">
        <f>G3407*(1-'[1]Rapport Lottstift'!$Q$6)</f>
        <v>16176.161808693812</v>
      </c>
      <c r="I3407" s="39">
        <f t="shared" si="161"/>
        <v>16014.400190606873</v>
      </c>
      <c r="J3407" s="40">
        <f t="shared" si="162"/>
        <v>16014</v>
      </c>
      <c r="K3407" s="40">
        <v>16014</v>
      </c>
    </row>
    <row r="3408" spans="1:11" s="40" customFormat="1" x14ac:dyDescent="0.25">
      <c r="A3408" s="34" t="s">
        <v>947</v>
      </c>
      <c r="B3408" s="34" t="s">
        <v>10103</v>
      </c>
      <c r="C3408" s="34" t="s">
        <v>10104</v>
      </c>
      <c r="D3408" s="34" t="s">
        <v>10105</v>
      </c>
      <c r="E3408" s="35">
        <v>317145</v>
      </c>
      <c r="F3408" s="36">
        <v>317145</v>
      </c>
      <c r="G3408" s="37">
        <f t="shared" si="160"/>
        <v>22200.15</v>
      </c>
      <c r="H3408" s="38">
        <f>G3408*(1-'[1]Rapport Lottstift'!$Q$6)</f>
        <v>16163.726017027053</v>
      </c>
      <c r="I3408" s="39">
        <f t="shared" si="161"/>
        <v>16002.088756856781</v>
      </c>
      <c r="J3408" s="40">
        <f t="shared" si="162"/>
        <v>16002</v>
      </c>
      <c r="K3408" s="40">
        <v>16002</v>
      </c>
    </row>
    <row r="3409" spans="1:11" s="40" customFormat="1" x14ac:dyDescent="0.25">
      <c r="A3409" s="34" t="s">
        <v>947</v>
      </c>
      <c r="B3409" s="34" t="s">
        <v>10106</v>
      </c>
      <c r="C3409" s="34" t="s">
        <v>10107</v>
      </c>
      <c r="D3409" s="34" t="s">
        <v>10108</v>
      </c>
      <c r="E3409" s="35">
        <v>317082</v>
      </c>
      <c r="F3409" s="36">
        <v>317082</v>
      </c>
      <c r="G3409" s="37">
        <f t="shared" si="160"/>
        <v>22195.74</v>
      </c>
      <c r="H3409" s="38">
        <f>G3409*(1-'[1]Rapport Lottstift'!$Q$6)</f>
        <v>16160.515136391781</v>
      </c>
      <c r="I3409" s="39">
        <f t="shared" si="161"/>
        <v>15998.909985027864</v>
      </c>
      <c r="J3409" s="40">
        <f t="shared" si="162"/>
        <v>15998</v>
      </c>
      <c r="K3409" s="40">
        <v>15998</v>
      </c>
    </row>
    <row r="3410" spans="1:11" s="40" customFormat="1" x14ac:dyDescent="0.25">
      <c r="A3410" s="34" t="s">
        <v>947</v>
      </c>
      <c r="B3410" s="34" t="s">
        <v>10109</v>
      </c>
      <c r="C3410" s="34" t="s">
        <v>10110</v>
      </c>
      <c r="D3410" s="34" t="s">
        <v>10111</v>
      </c>
      <c r="E3410" s="35">
        <v>316902</v>
      </c>
      <c r="F3410" s="36">
        <v>316902</v>
      </c>
      <c r="G3410" s="37">
        <f t="shared" si="160"/>
        <v>22183.140000000003</v>
      </c>
      <c r="H3410" s="38">
        <f>G3410*(1-'[1]Rapport Lottstift'!$Q$6)</f>
        <v>16151.341191719583</v>
      </c>
      <c r="I3410" s="39">
        <f t="shared" si="161"/>
        <v>15989.827779802386</v>
      </c>
      <c r="J3410" s="40">
        <f t="shared" si="162"/>
        <v>15989</v>
      </c>
      <c r="K3410" s="40">
        <v>15989</v>
      </c>
    </row>
    <row r="3411" spans="1:11" s="40" customFormat="1" x14ac:dyDescent="0.25">
      <c r="A3411" s="34" t="s">
        <v>947</v>
      </c>
      <c r="B3411" s="34" t="s">
        <v>10112</v>
      </c>
      <c r="C3411" s="34" t="s">
        <v>10113</v>
      </c>
      <c r="D3411" s="34" t="s">
        <v>10114</v>
      </c>
      <c r="E3411" s="35">
        <v>316798</v>
      </c>
      <c r="F3411" s="36">
        <v>316798</v>
      </c>
      <c r="G3411" s="37">
        <f t="shared" si="160"/>
        <v>22175.86</v>
      </c>
      <c r="H3411" s="38">
        <f>G3411*(1-'[1]Rapport Lottstift'!$Q$6)</f>
        <v>16146.040690353422</v>
      </c>
      <c r="I3411" s="39">
        <f t="shared" si="161"/>
        <v>15984.580283449888</v>
      </c>
      <c r="J3411" s="40">
        <f t="shared" si="162"/>
        <v>15984</v>
      </c>
      <c r="K3411" s="40">
        <v>15984</v>
      </c>
    </row>
    <row r="3412" spans="1:11" s="40" customFormat="1" x14ac:dyDescent="0.25">
      <c r="A3412" s="34" t="s">
        <v>947</v>
      </c>
      <c r="B3412" s="34" t="s">
        <v>10115</v>
      </c>
      <c r="C3412" s="34" t="s">
        <v>10116</v>
      </c>
      <c r="D3412" s="34" t="s">
        <v>10117</v>
      </c>
      <c r="E3412" s="35">
        <v>315668</v>
      </c>
      <c r="F3412" s="36">
        <v>315668</v>
      </c>
      <c r="G3412" s="37">
        <f t="shared" si="160"/>
        <v>22096.760000000002</v>
      </c>
      <c r="H3412" s="38">
        <f>G3412*(1-'[1]Rapport Lottstift'!$Q$6)</f>
        <v>16088.448704355722</v>
      </c>
      <c r="I3412" s="39">
        <f t="shared" si="161"/>
        <v>15927.564217312165</v>
      </c>
      <c r="J3412" s="40">
        <f t="shared" si="162"/>
        <v>15927</v>
      </c>
      <c r="K3412" s="40">
        <v>15927</v>
      </c>
    </row>
    <row r="3413" spans="1:11" s="40" customFormat="1" x14ac:dyDescent="0.25">
      <c r="A3413" s="34" t="s">
        <v>947</v>
      </c>
      <c r="B3413" s="34" t="s">
        <v>10118</v>
      </c>
      <c r="C3413" s="34" t="s">
        <v>10119</v>
      </c>
      <c r="D3413" s="34" t="s">
        <v>10120</v>
      </c>
      <c r="E3413" s="35">
        <v>315550</v>
      </c>
      <c r="F3413" s="36">
        <v>315550</v>
      </c>
      <c r="G3413" s="37">
        <f t="shared" si="160"/>
        <v>22088.500000000004</v>
      </c>
      <c r="H3413" s="38">
        <f>G3413*(1-'[1]Rapport Lottstift'!$Q$6)</f>
        <v>16082.434673959504</v>
      </c>
      <c r="I3413" s="39">
        <f t="shared" si="161"/>
        <v>15921.610327219909</v>
      </c>
      <c r="J3413" s="40">
        <f t="shared" si="162"/>
        <v>15921</v>
      </c>
      <c r="K3413" s="40">
        <v>15921</v>
      </c>
    </row>
    <row r="3414" spans="1:11" s="40" customFormat="1" x14ac:dyDescent="0.25">
      <c r="A3414" s="34" t="s">
        <v>947</v>
      </c>
      <c r="B3414" s="34" t="s">
        <v>10121</v>
      </c>
      <c r="C3414" s="34" t="s">
        <v>10122</v>
      </c>
      <c r="D3414" s="34" t="s">
        <v>10123</v>
      </c>
      <c r="E3414" s="35">
        <v>315548</v>
      </c>
      <c r="F3414" s="36">
        <v>315548</v>
      </c>
      <c r="G3414" s="37">
        <f t="shared" si="160"/>
        <v>22088.36</v>
      </c>
      <c r="H3414" s="38">
        <f>G3414*(1-'[1]Rapport Lottstift'!$Q$6)</f>
        <v>16082.332741240922</v>
      </c>
      <c r="I3414" s="39">
        <f t="shared" si="161"/>
        <v>15921.509413828513</v>
      </c>
      <c r="J3414" s="40">
        <f t="shared" si="162"/>
        <v>15921</v>
      </c>
      <c r="K3414" s="40">
        <v>15921</v>
      </c>
    </row>
    <row r="3415" spans="1:11" s="40" customFormat="1" x14ac:dyDescent="0.25">
      <c r="A3415" s="34" t="s">
        <v>947</v>
      </c>
      <c r="B3415" s="34" t="s">
        <v>10124</v>
      </c>
      <c r="C3415" s="34" t="s">
        <v>10125</v>
      </c>
      <c r="D3415" s="34" t="s">
        <v>10126</v>
      </c>
      <c r="E3415" s="35">
        <v>315483</v>
      </c>
      <c r="F3415" s="36">
        <v>315483</v>
      </c>
      <c r="G3415" s="37">
        <f t="shared" si="160"/>
        <v>22083.81</v>
      </c>
      <c r="H3415" s="38">
        <f>G3415*(1-'[1]Rapport Lottstift'!$Q$6)</f>
        <v>16079.019927887071</v>
      </c>
      <c r="I3415" s="39">
        <f t="shared" si="161"/>
        <v>15918.229728608201</v>
      </c>
      <c r="J3415" s="40">
        <f t="shared" si="162"/>
        <v>15918</v>
      </c>
      <c r="K3415" s="40">
        <v>15918</v>
      </c>
    </row>
    <row r="3416" spans="1:11" s="40" customFormat="1" x14ac:dyDescent="0.25">
      <c r="A3416" s="34" t="s">
        <v>947</v>
      </c>
      <c r="B3416" s="34" t="s">
        <v>10127</v>
      </c>
      <c r="C3416" s="34" t="s">
        <v>10128</v>
      </c>
      <c r="D3416" s="34" t="s">
        <v>10129</v>
      </c>
      <c r="E3416" s="35">
        <v>400361</v>
      </c>
      <c r="F3416" s="35">
        <v>400361</v>
      </c>
      <c r="G3416" s="37">
        <f t="shared" si="160"/>
        <v>28025.270000000004</v>
      </c>
      <c r="H3416" s="38">
        <f>G3416*(1-'[1]Rapport Lottstift'!$Q$6)</f>
        <v>20404.942571703694</v>
      </c>
      <c r="I3416" s="39">
        <f t="shared" si="161"/>
        <v>20200.893145986658</v>
      </c>
      <c r="J3416" s="40">
        <f t="shared" si="162"/>
        <v>20200</v>
      </c>
      <c r="K3416" s="40">
        <v>20200</v>
      </c>
    </row>
    <row r="3417" spans="1:11" s="40" customFormat="1" x14ac:dyDescent="0.25">
      <c r="A3417" s="34" t="s">
        <v>947</v>
      </c>
      <c r="B3417" s="34" t="s">
        <v>10130</v>
      </c>
      <c r="C3417" s="34" t="s">
        <v>10131</v>
      </c>
      <c r="D3417" s="34" t="s">
        <v>10132</v>
      </c>
      <c r="E3417" s="35">
        <v>314178</v>
      </c>
      <c r="F3417" s="36">
        <v>314178</v>
      </c>
      <c r="G3417" s="37">
        <f t="shared" si="160"/>
        <v>21992.460000000003</v>
      </c>
      <c r="H3417" s="38">
        <f>G3417*(1-'[1]Rapport Lottstift'!$Q$6)</f>
        <v>16012.508829013623</v>
      </c>
      <c r="I3417" s="39">
        <f t="shared" si="161"/>
        <v>15852.383740723486</v>
      </c>
      <c r="J3417" s="40">
        <f t="shared" si="162"/>
        <v>15852</v>
      </c>
      <c r="K3417" s="40">
        <v>15852</v>
      </c>
    </row>
    <row r="3418" spans="1:11" s="46" customFormat="1" x14ac:dyDescent="0.25">
      <c r="A3418" s="43" t="s">
        <v>947</v>
      </c>
      <c r="B3418" s="43" t="s">
        <v>10133</v>
      </c>
      <c r="C3418" s="43">
        <v>994740822</v>
      </c>
      <c r="D3418" s="43" t="s">
        <v>10134</v>
      </c>
      <c r="E3418" s="44">
        <v>314118</v>
      </c>
      <c r="F3418" s="45">
        <v>314118</v>
      </c>
      <c r="G3418" s="37">
        <f t="shared" si="160"/>
        <v>21988.260000000002</v>
      </c>
      <c r="H3418" s="38">
        <f>G3418*(1-'[1]Rapport Lottstift'!$Q$6)</f>
        <v>16009.450847456223</v>
      </c>
      <c r="I3418" s="39">
        <f t="shared" si="161"/>
        <v>15849.356338981661</v>
      </c>
      <c r="J3418" s="40">
        <f t="shared" si="162"/>
        <v>15849</v>
      </c>
      <c r="K3418" s="46">
        <v>15849</v>
      </c>
    </row>
    <row r="3419" spans="1:11" s="40" customFormat="1" x14ac:dyDescent="0.25">
      <c r="A3419" s="34" t="s">
        <v>947</v>
      </c>
      <c r="B3419" s="34" t="s">
        <v>10135</v>
      </c>
      <c r="C3419" s="34" t="s">
        <v>10136</v>
      </c>
      <c r="D3419" s="34" t="s">
        <v>10137</v>
      </c>
      <c r="E3419" s="35">
        <v>313813</v>
      </c>
      <c r="F3419" s="36">
        <v>313813</v>
      </c>
      <c r="G3419" s="37">
        <f t="shared" si="160"/>
        <v>21966.910000000003</v>
      </c>
      <c r="H3419" s="38">
        <f>G3419*(1-'[1]Rapport Lottstift'!$Q$6)</f>
        <v>15993.906107872774</v>
      </c>
      <c r="I3419" s="39">
        <f t="shared" si="161"/>
        <v>15833.967046794045</v>
      </c>
      <c r="J3419" s="40">
        <f t="shared" si="162"/>
        <v>15833</v>
      </c>
      <c r="K3419" s="40">
        <v>15833</v>
      </c>
    </row>
    <row r="3420" spans="1:11" s="40" customFormat="1" x14ac:dyDescent="0.25">
      <c r="A3420" s="34" t="s">
        <v>947</v>
      </c>
      <c r="B3420" s="34" t="s">
        <v>10138</v>
      </c>
      <c r="C3420" s="34" t="s">
        <v>10139</v>
      </c>
      <c r="D3420" s="34" t="s">
        <v>10140</v>
      </c>
      <c r="E3420" s="35">
        <v>313086</v>
      </c>
      <c r="F3420" s="36">
        <v>313086</v>
      </c>
      <c r="G3420" s="37">
        <f t="shared" si="160"/>
        <v>21916.02</v>
      </c>
      <c r="H3420" s="38">
        <f>G3420*(1-'[1]Rapport Lottstift'!$Q$6)</f>
        <v>15956.853564668942</v>
      </c>
      <c r="I3420" s="39">
        <f t="shared" si="161"/>
        <v>15797.285029022252</v>
      </c>
      <c r="J3420" s="40">
        <f t="shared" si="162"/>
        <v>15797</v>
      </c>
      <c r="K3420" s="40">
        <v>15797</v>
      </c>
    </row>
    <row r="3421" spans="1:11" s="40" customFormat="1" x14ac:dyDescent="0.25">
      <c r="A3421" s="34" t="s">
        <v>947</v>
      </c>
      <c r="B3421" s="34" t="s">
        <v>10141</v>
      </c>
      <c r="C3421" s="34" t="s">
        <v>10142</v>
      </c>
      <c r="D3421" s="34" t="s">
        <v>10143</v>
      </c>
      <c r="E3421" s="35">
        <v>312941</v>
      </c>
      <c r="F3421" s="36">
        <v>312941</v>
      </c>
      <c r="G3421" s="37">
        <f t="shared" si="160"/>
        <v>21905.870000000003</v>
      </c>
      <c r="H3421" s="38">
        <f>G3421*(1-'[1]Rapport Lottstift'!$Q$6)</f>
        <v>15949.463442571892</v>
      </c>
      <c r="I3421" s="39">
        <f t="shared" si="161"/>
        <v>15789.968808146174</v>
      </c>
      <c r="J3421" s="40">
        <f t="shared" si="162"/>
        <v>15789</v>
      </c>
      <c r="K3421" s="40">
        <v>15789</v>
      </c>
    </row>
    <row r="3422" spans="1:11" s="40" customFormat="1" x14ac:dyDescent="0.25">
      <c r="A3422" s="34" t="s">
        <v>947</v>
      </c>
      <c r="B3422" s="34" t="s">
        <v>10144</v>
      </c>
      <c r="C3422" s="34" t="s">
        <v>10145</v>
      </c>
      <c r="D3422" s="34" t="s">
        <v>10146</v>
      </c>
      <c r="E3422" s="35">
        <v>312915</v>
      </c>
      <c r="F3422" s="36">
        <v>312915</v>
      </c>
      <c r="G3422" s="37">
        <f t="shared" si="160"/>
        <v>21904.050000000003</v>
      </c>
      <c r="H3422" s="38">
        <f>G3422*(1-'[1]Rapport Lottstift'!$Q$6)</f>
        <v>15948.138317230352</v>
      </c>
      <c r="I3422" s="39">
        <f t="shared" si="161"/>
        <v>15788.656934058048</v>
      </c>
      <c r="J3422" s="40">
        <f t="shared" si="162"/>
        <v>15788</v>
      </c>
      <c r="K3422" s="40">
        <v>15788</v>
      </c>
    </row>
    <row r="3423" spans="1:11" s="40" customFormat="1" x14ac:dyDescent="0.25">
      <c r="A3423" s="34" t="s">
        <v>947</v>
      </c>
      <c r="B3423" s="34" t="s">
        <v>10147</v>
      </c>
      <c r="C3423" s="34" t="s">
        <v>10148</v>
      </c>
      <c r="D3423" s="34" t="s">
        <v>10149</v>
      </c>
      <c r="E3423" s="35">
        <v>312525</v>
      </c>
      <c r="F3423" s="36">
        <v>312525</v>
      </c>
      <c r="G3423" s="37">
        <f t="shared" si="160"/>
        <v>21876.750000000004</v>
      </c>
      <c r="H3423" s="38">
        <f>G3423*(1-'[1]Rapport Lottstift'!$Q$6)</f>
        <v>15928.261437107254</v>
      </c>
      <c r="I3423" s="39">
        <f t="shared" si="161"/>
        <v>15768.978822736181</v>
      </c>
      <c r="J3423" s="40">
        <f t="shared" si="162"/>
        <v>15768</v>
      </c>
      <c r="K3423" s="40">
        <v>15768</v>
      </c>
    </row>
    <row r="3424" spans="1:11" s="40" customFormat="1" x14ac:dyDescent="0.25">
      <c r="A3424" s="34" t="s">
        <v>947</v>
      </c>
      <c r="B3424" s="34" t="s">
        <v>10150</v>
      </c>
      <c r="C3424" s="34" t="s">
        <v>10151</v>
      </c>
      <c r="D3424" s="34" t="s">
        <v>10152</v>
      </c>
      <c r="E3424" s="35">
        <v>312301</v>
      </c>
      <c r="F3424" s="36">
        <v>312301</v>
      </c>
      <c r="G3424" s="37">
        <f t="shared" si="160"/>
        <v>21861.070000000003</v>
      </c>
      <c r="H3424" s="38">
        <f>G3424*(1-'[1]Rapport Lottstift'!$Q$6)</f>
        <v>15916.844972626293</v>
      </c>
      <c r="I3424" s="39">
        <f t="shared" si="161"/>
        <v>15757.67652290003</v>
      </c>
      <c r="J3424" s="40">
        <f t="shared" si="162"/>
        <v>15757</v>
      </c>
      <c r="K3424" s="40">
        <v>15757</v>
      </c>
    </row>
    <row r="3425" spans="1:11" s="40" customFormat="1" x14ac:dyDescent="0.25">
      <c r="A3425" s="34" t="s">
        <v>947</v>
      </c>
      <c r="B3425" s="34" t="s">
        <v>10153</v>
      </c>
      <c r="C3425" s="34" t="s">
        <v>10154</v>
      </c>
      <c r="D3425" s="34" t="s">
        <v>10155</v>
      </c>
      <c r="E3425" s="35">
        <v>312289</v>
      </c>
      <c r="F3425" s="36">
        <v>312289</v>
      </c>
      <c r="G3425" s="37">
        <f t="shared" si="160"/>
        <v>21860.230000000003</v>
      </c>
      <c r="H3425" s="38">
        <f>G3425*(1-'[1]Rapport Lottstift'!$Q$6)</f>
        <v>15916.233376314813</v>
      </c>
      <c r="I3425" s="39">
        <f t="shared" si="161"/>
        <v>15757.071042551665</v>
      </c>
      <c r="J3425" s="40">
        <f t="shared" si="162"/>
        <v>15757</v>
      </c>
      <c r="K3425" s="40">
        <v>15757</v>
      </c>
    </row>
    <row r="3426" spans="1:11" s="40" customFormat="1" x14ac:dyDescent="0.25">
      <c r="A3426" s="34" t="s">
        <v>947</v>
      </c>
      <c r="B3426" s="34" t="s">
        <v>10156</v>
      </c>
      <c r="C3426" s="34" t="s">
        <v>10157</v>
      </c>
      <c r="D3426" s="34" t="s">
        <v>10158</v>
      </c>
      <c r="E3426" s="35">
        <v>312015</v>
      </c>
      <c r="F3426" s="36">
        <v>312015</v>
      </c>
      <c r="G3426" s="37">
        <f t="shared" si="160"/>
        <v>21841.050000000003</v>
      </c>
      <c r="H3426" s="38">
        <f>G3426*(1-'[1]Rapport Lottstift'!$Q$6)</f>
        <v>15902.268593869352</v>
      </c>
      <c r="I3426" s="39">
        <f t="shared" si="161"/>
        <v>15743.245907930659</v>
      </c>
      <c r="J3426" s="40">
        <f t="shared" si="162"/>
        <v>15743</v>
      </c>
      <c r="K3426" s="40">
        <v>15743</v>
      </c>
    </row>
    <row r="3427" spans="1:11" s="40" customFormat="1" x14ac:dyDescent="0.25">
      <c r="A3427" s="34" t="s">
        <v>947</v>
      </c>
      <c r="B3427" s="34" t="s">
        <v>10159</v>
      </c>
      <c r="C3427" s="34" t="s">
        <v>10160</v>
      </c>
      <c r="D3427" s="34" t="s">
        <v>10161</v>
      </c>
      <c r="E3427" s="35">
        <v>312004</v>
      </c>
      <c r="F3427" s="36">
        <v>312004</v>
      </c>
      <c r="G3427" s="37">
        <f t="shared" si="160"/>
        <v>21840.280000000002</v>
      </c>
      <c r="H3427" s="38">
        <f>G3427*(1-'[1]Rapport Lottstift'!$Q$6)</f>
        <v>15901.707963917162</v>
      </c>
      <c r="I3427" s="39">
        <f t="shared" si="161"/>
        <v>15742.69088427799</v>
      </c>
      <c r="J3427" s="40">
        <f t="shared" si="162"/>
        <v>15742</v>
      </c>
      <c r="K3427" s="40">
        <v>15742</v>
      </c>
    </row>
    <row r="3428" spans="1:11" s="40" customFormat="1" x14ac:dyDescent="0.25">
      <c r="A3428" s="34" t="s">
        <v>947</v>
      </c>
      <c r="B3428" s="34" t="s">
        <v>10162</v>
      </c>
      <c r="C3428" s="34" t="s">
        <v>10163</v>
      </c>
      <c r="D3428" s="34" t="s">
        <v>10164</v>
      </c>
      <c r="E3428" s="35">
        <v>311817</v>
      </c>
      <c r="F3428" s="36">
        <v>311817</v>
      </c>
      <c r="G3428" s="37">
        <f t="shared" si="160"/>
        <v>21827.190000000002</v>
      </c>
      <c r="H3428" s="38">
        <f>G3428*(1-'[1]Rapport Lottstift'!$Q$6)</f>
        <v>15892.177254729933</v>
      </c>
      <c r="I3428" s="39">
        <f t="shared" si="161"/>
        <v>15733.255482182634</v>
      </c>
      <c r="J3428" s="40">
        <f t="shared" si="162"/>
        <v>15733</v>
      </c>
      <c r="K3428" s="40">
        <v>15733</v>
      </c>
    </row>
    <row r="3429" spans="1:11" s="40" customFormat="1" x14ac:dyDescent="0.25">
      <c r="A3429" s="34" t="s">
        <v>947</v>
      </c>
      <c r="B3429" s="34" t="s">
        <v>10165</v>
      </c>
      <c r="C3429" s="34" t="s">
        <v>10166</v>
      </c>
      <c r="D3429" s="34" t="s">
        <v>10167</v>
      </c>
      <c r="E3429" s="35">
        <v>311659</v>
      </c>
      <c r="F3429" s="36">
        <v>311659</v>
      </c>
      <c r="G3429" s="37">
        <f t="shared" si="160"/>
        <v>21816.13</v>
      </c>
      <c r="H3429" s="38">
        <f>G3429*(1-'[1]Rapport Lottstift'!$Q$6)</f>
        <v>15884.124569962112</v>
      </c>
      <c r="I3429" s="39">
        <f t="shared" si="161"/>
        <v>15725.283324262491</v>
      </c>
      <c r="J3429" s="40">
        <f t="shared" si="162"/>
        <v>15725</v>
      </c>
      <c r="K3429" s="40">
        <v>15725</v>
      </c>
    </row>
    <row r="3430" spans="1:11" s="40" customFormat="1" x14ac:dyDescent="0.25">
      <c r="A3430" s="34" t="s">
        <v>947</v>
      </c>
      <c r="B3430" s="34" t="s">
        <v>10168</v>
      </c>
      <c r="C3430" s="34" t="s">
        <v>10169</v>
      </c>
      <c r="D3430" s="34" t="s">
        <v>10170</v>
      </c>
      <c r="E3430" s="35">
        <v>311068</v>
      </c>
      <c r="F3430" s="36">
        <v>311068</v>
      </c>
      <c r="G3430" s="37">
        <f t="shared" si="160"/>
        <v>21774.760000000002</v>
      </c>
      <c r="H3430" s="38">
        <f>G3430*(1-'[1]Rapport Lottstift'!$Q$6)</f>
        <v>15854.003451621722</v>
      </c>
      <c r="I3430" s="39">
        <f t="shared" si="161"/>
        <v>15695.463417105504</v>
      </c>
      <c r="J3430" s="40">
        <f t="shared" si="162"/>
        <v>15695</v>
      </c>
      <c r="K3430" s="40">
        <v>15695</v>
      </c>
    </row>
    <row r="3431" spans="1:11" s="40" customFormat="1" x14ac:dyDescent="0.25">
      <c r="A3431" s="34" t="s">
        <v>947</v>
      </c>
      <c r="B3431" s="34" t="s">
        <v>10171</v>
      </c>
      <c r="C3431" s="34" t="s">
        <v>10172</v>
      </c>
      <c r="D3431" s="34" t="s">
        <v>10173</v>
      </c>
      <c r="E3431" s="35">
        <v>310650</v>
      </c>
      <c r="F3431" s="36">
        <v>310650</v>
      </c>
      <c r="G3431" s="37">
        <f t="shared" si="160"/>
        <v>21745.500000000004</v>
      </c>
      <c r="H3431" s="38">
        <f>G3431*(1-'[1]Rapport Lottstift'!$Q$6)</f>
        <v>15832.699513438503</v>
      </c>
      <c r="I3431" s="39">
        <f t="shared" si="161"/>
        <v>15674.372518304119</v>
      </c>
      <c r="J3431" s="40">
        <f t="shared" si="162"/>
        <v>15674</v>
      </c>
      <c r="K3431" s="40">
        <v>15674</v>
      </c>
    </row>
    <row r="3432" spans="1:11" s="40" customFormat="1" x14ac:dyDescent="0.25">
      <c r="A3432" s="34" t="s">
        <v>947</v>
      </c>
      <c r="B3432" s="34" t="s">
        <v>10174</v>
      </c>
      <c r="C3432" s="34" t="s">
        <v>10175</v>
      </c>
      <c r="D3432" s="34" t="s">
        <v>10176</v>
      </c>
      <c r="E3432" s="35">
        <v>309551</v>
      </c>
      <c r="F3432" s="36">
        <v>309551</v>
      </c>
      <c r="G3432" s="37">
        <f t="shared" si="160"/>
        <v>21668.570000000003</v>
      </c>
      <c r="H3432" s="38">
        <f>G3432*(1-'[1]Rapport Lottstift'!$Q$6)</f>
        <v>15776.687484578793</v>
      </c>
      <c r="I3432" s="39">
        <f t="shared" si="161"/>
        <v>15618.920609733006</v>
      </c>
      <c r="J3432" s="40">
        <f t="shared" si="162"/>
        <v>15618</v>
      </c>
      <c r="K3432" s="40">
        <v>15618</v>
      </c>
    </row>
    <row r="3433" spans="1:11" s="40" customFormat="1" x14ac:dyDescent="0.25">
      <c r="A3433" s="34" t="s">
        <v>947</v>
      </c>
      <c r="B3433" s="34" t="s">
        <v>10177</v>
      </c>
      <c r="C3433" s="34" t="s">
        <v>10178</v>
      </c>
      <c r="D3433" s="34" t="s">
        <v>10179</v>
      </c>
      <c r="E3433" s="35">
        <v>309535</v>
      </c>
      <c r="F3433" s="36">
        <v>309535</v>
      </c>
      <c r="G3433" s="37">
        <f t="shared" si="160"/>
        <v>21667.45</v>
      </c>
      <c r="H3433" s="38">
        <f>G3433*(1-'[1]Rapport Lottstift'!$Q$6)</f>
        <v>15775.872022830152</v>
      </c>
      <c r="I3433" s="39">
        <f t="shared" si="161"/>
        <v>15618.113302601851</v>
      </c>
      <c r="J3433" s="40">
        <f t="shared" si="162"/>
        <v>15618</v>
      </c>
      <c r="K3433" s="40">
        <v>15618</v>
      </c>
    </row>
    <row r="3434" spans="1:11" s="40" customFormat="1" x14ac:dyDescent="0.25">
      <c r="A3434" s="34" t="s">
        <v>947</v>
      </c>
      <c r="B3434" s="34" t="s">
        <v>10180</v>
      </c>
      <c r="C3434" s="34" t="s">
        <v>10181</v>
      </c>
      <c r="D3434" s="34" t="s">
        <v>10182</v>
      </c>
      <c r="E3434" s="35">
        <v>309181</v>
      </c>
      <c r="F3434" s="36">
        <v>309181</v>
      </c>
      <c r="G3434" s="37">
        <f t="shared" si="160"/>
        <v>21642.670000000002</v>
      </c>
      <c r="H3434" s="38">
        <f>G3434*(1-'[1]Rapport Lottstift'!$Q$6)</f>
        <v>15757.829931641492</v>
      </c>
      <c r="I3434" s="39">
        <f t="shared" si="161"/>
        <v>15600.251632325077</v>
      </c>
      <c r="J3434" s="40">
        <f t="shared" si="162"/>
        <v>15600</v>
      </c>
      <c r="K3434" s="40">
        <v>15600</v>
      </c>
    </row>
    <row r="3435" spans="1:11" s="40" customFormat="1" x14ac:dyDescent="0.25">
      <c r="A3435" s="34" t="s">
        <v>947</v>
      </c>
      <c r="B3435" s="34" t="s">
        <v>10183</v>
      </c>
      <c r="C3435" s="34" t="s">
        <v>10184</v>
      </c>
      <c r="D3435" s="34" t="s">
        <v>10185</v>
      </c>
      <c r="E3435" s="35">
        <v>309065</v>
      </c>
      <c r="F3435" s="36">
        <v>309065</v>
      </c>
      <c r="G3435" s="37">
        <f t="shared" si="160"/>
        <v>21634.550000000003</v>
      </c>
      <c r="H3435" s="38">
        <f>G3435*(1-'[1]Rapport Lottstift'!$Q$6)</f>
        <v>15751.917833963853</v>
      </c>
      <c r="I3435" s="39">
        <f t="shared" si="161"/>
        <v>15594.398655624214</v>
      </c>
      <c r="J3435" s="40">
        <f t="shared" si="162"/>
        <v>15594</v>
      </c>
      <c r="K3435" s="40">
        <v>15594</v>
      </c>
    </row>
    <row r="3436" spans="1:11" s="40" customFormat="1" x14ac:dyDescent="0.25">
      <c r="A3436" s="34" t="s">
        <v>947</v>
      </c>
      <c r="B3436" s="34" t="s">
        <v>10186</v>
      </c>
      <c r="C3436" s="34" t="s">
        <v>10187</v>
      </c>
      <c r="D3436" s="34" t="s">
        <v>10188</v>
      </c>
      <c r="E3436" s="35">
        <v>308984</v>
      </c>
      <c r="F3436" s="36">
        <v>308984</v>
      </c>
      <c r="G3436" s="37">
        <f t="shared" si="160"/>
        <v>21628.880000000001</v>
      </c>
      <c r="H3436" s="38">
        <f>G3436*(1-'[1]Rapport Lottstift'!$Q$6)</f>
        <v>15747.789558861361</v>
      </c>
      <c r="I3436" s="39">
        <f t="shared" si="161"/>
        <v>15590.311663272747</v>
      </c>
      <c r="J3436" s="40">
        <f t="shared" si="162"/>
        <v>15590</v>
      </c>
      <c r="K3436" s="40">
        <v>15590</v>
      </c>
    </row>
    <row r="3437" spans="1:11" s="40" customFormat="1" x14ac:dyDescent="0.25">
      <c r="A3437" s="34" t="s">
        <v>947</v>
      </c>
      <c r="B3437" s="34" t="s">
        <v>10189</v>
      </c>
      <c r="C3437" s="34" t="s">
        <v>10190</v>
      </c>
      <c r="D3437" s="34" t="s">
        <v>10191</v>
      </c>
      <c r="E3437" s="35">
        <v>308872</v>
      </c>
      <c r="F3437" s="36">
        <v>308872</v>
      </c>
      <c r="G3437" s="37">
        <f t="shared" si="160"/>
        <v>21621.040000000001</v>
      </c>
      <c r="H3437" s="38">
        <f>G3437*(1-'[1]Rapport Lottstift'!$Q$6)</f>
        <v>15742.081326620881</v>
      </c>
      <c r="I3437" s="39">
        <f t="shared" si="161"/>
        <v>15584.660513354671</v>
      </c>
      <c r="J3437" s="40">
        <f t="shared" si="162"/>
        <v>15584</v>
      </c>
      <c r="K3437" s="40">
        <v>15584</v>
      </c>
    </row>
    <row r="3438" spans="1:11" s="40" customFormat="1" x14ac:dyDescent="0.25">
      <c r="A3438" s="34" t="s">
        <v>947</v>
      </c>
      <c r="B3438" s="34" t="s">
        <v>10192</v>
      </c>
      <c r="C3438" s="34" t="s">
        <v>10193</v>
      </c>
      <c r="D3438" s="34" t="s">
        <v>10194</v>
      </c>
      <c r="E3438" s="35">
        <v>308442</v>
      </c>
      <c r="F3438" s="36">
        <v>308442</v>
      </c>
      <c r="G3438" s="37">
        <f t="shared" si="160"/>
        <v>21590.940000000002</v>
      </c>
      <c r="H3438" s="38">
        <f>G3438*(1-'[1]Rapport Lottstift'!$Q$6)</f>
        <v>15720.165792126183</v>
      </c>
      <c r="I3438" s="39">
        <f t="shared" si="161"/>
        <v>15562.964134204922</v>
      </c>
      <c r="J3438" s="40">
        <f t="shared" si="162"/>
        <v>15562</v>
      </c>
      <c r="K3438" s="40">
        <v>15562</v>
      </c>
    </row>
    <row r="3439" spans="1:11" s="40" customFormat="1" x14ac:dyDescent="0.25">
      <c r="A3439" s="34" t="s">
        <v>947</v>
      </c>
      <c r="B3439" s="34" t="s">
        <v>10195</v>
      </c>
      <c r="C3439" s="34" t="s">
        <v>10196</v>
      </c>
      <c r="D3439" s="34" t="s">
        <v>10197</v>
      </c>
      <c r="E3439" s="35">
        <v>307742</v>
      </c>
      <c r="F3439" s="36">
        <v>307742</v>
      </c>
      <c r="G3439" s="37">
        <f t="shared" si="160"/>
        <v>21541.940000000002</v>
      </c>
      <c r="H3439" s="38">
        <f>G3439*(1-'[1]Rapport Lottstift'!$Q$6)</f>
        <v>15684.489340623182</v>
      </c>
      <c r="I3439" s="39">
        <f t="shared" si="161"/>
        <v>15527.64444721695</v>
      </c>
      <c r="J3439" s="40">
        <f t="shared" si="162"/>
        <v>15527</v>
      </c>
      <c r="K3439" s="40">
        <v>15527</v>
      </c>
    </row>
    <row r="3440" spans="1:11" s="40" customFormat="1" x14ac:dyDescent="0.25">
      <c r="A3440" s="34" t="s">
        <v>947</v>
      </c>
      <c r="B3440" s="34" t="s">
        <v>10198</v>
      </c>
      <c r="C3440" s="34" t="s">
        <v>10199</v>
      </c>
      <c r="D3440" s="34" t="s">
        <v>10200</v>
      </c>
      <c r="E3440" s="35">
        <v>307383</v>
      </c>
      <c r="F3440" s="36">
        <v>307383</v>
      </c>
      <c r="G3440" s="37">
        <f t="shared" si="160"/>
        <v>21516.81</v>
      </c>
      <c r="H3440" s="38">
        <f>G3440*(1-'[1]Rapport Lottstift'!$Q$6)</f>
        <v>15666.192417638073</v>
      </c>
      <c r="I3440" s="39">
        <f t="shared" si="161"/>
        <v>15509.530493461692</v>
      </c>
      <c r="J3440" s="40">
        <f t="shared" si="162"/>
        <v>15509</v>
      </c>
      <c r="K3440" s="40">
        <v>15509</v>
      </c>
    </row>
    <row r="3441" spans="1:11" s="40" customFormat="1" x14ac:dyDescent="0.25">
      <c r="A3441" s="34" t="s">
        <v>947</v>
      </c>
      <c r="B3441" s="34" t="s">
        <v>10201</v>
      </c>
      <c r="C3441" s="34" t="s">
        <v>10202</v>
      </c>
      <c r="D3441" s="34" t="s">
        <v>10203</v>
      </c>
      <c r="E3441" s="35">
        <v>307245</v>
      </c>
      <c r="F3441" s="36">
        <v>307245</v>
      </c>
      <c r="G3441" s="37">
        <f t="shared" si="160"/>
        <v>21507.15</v>
      </c>
      <c r="H3441" s="38">
        <f>G3441*(1-'[1]Rapport Lottstift'!$Q$6)</f>
        <v>15659.159060056052</v>
      </c>
      <c r="I3441" s="39">
        <f t="shared" si="161"/>
        <v>15502.567469455491</v>
      </c>
      <c r="J3441" s="40">
        <f t="shared" si="162"/>
        <v>15502</v>
      </c>
      <c r="K3441" s="40">
        <v>15502</v>
      </c>
    </row>
    <row r="3442" spans="1:11" s="40" customFormat="1" x14ac:dyDescent="0.25">
      <c r="A3442" s="34" t="s">
        <v>947</v>
      </c>
      <c r="B3442" s="34" t="s">
        <v>10204</v>
      </c>
      <c r="C3442" s="34" t="s">
        <v>10205</v>
      </c>
      <c r="D3442" s="34" t="s">
        <v>10206</v>
      </c>
      <c r="E3442" s="35">
        <v>307043</v>
      </c>
      <c r="F3442" s="36">
        <v>307043</v>
      </c>
      <c r="G3442" s="37">
        <f t="shared" si="160"/>
        <v>21493.010000000002</v>
      </c>
      <c r="H3442" s="38">
        <f>G3442*(1-'[1]Rapport Lottstift'!$Q$6)</f>
        <v>15648.863855479472</v>
      </c>
      <c r="I3442" s="39">
        <f t="shared" si="161"/>
        <v>15492.375216924678</v>
      </c>
      <c r="J3442" s="40">
        <f t="shared" si="162"/>
        <v>15492</v>
      </c>
      <c r="K3442" s="40">
        <v>15492</v>
      </c>
    </row>
    <row r="3443" spans="1:11" s="40" customFormat="1" x14ac:dyDescent="0.25">
      <c r="A3443" s="34" t="s">
        <v>947</v>
      </c>
      <c r="B3443" s="34" t="s">
        <v>10207</v>
      </c>
      <c r="C3443" s="34" t="s">
        <v>10208</v>
      </c>
      <c r="D3443" s="34" t="s">
        <v>10209</v>
      </c>
      <c r="E3443" s="35">
        <v>307016</v>
      </c>
      <c r="F3443" s="36">
        <v>307016</v>
      </c>
      <c r="G3443" s="37">
        <f t="shared" si="160"/>
        <v>21491.120000000003</v>
      </c>
      <c r="H3443" s="38">
        <f>G3443*(1-'[1]Rapport Lottstift'!$Q$6)</f>
        <v>15647.487763778643</v>
      </c>
      <c r="I3443" s="39">
        <f t="shared" si="161"/>
        <v>15491.012886140856</v>
      </c>
      <c r="J3443" s="40">
        <f t="shared" si="162"/>
        <v>15491</v>
      </c>
      <c r="K3443" s="40">
        <v>15491</v>
      </c>
    </row>
    <row r="3444" spans="1:11" s="40" customFormat="1" x14ac:dyDescent="0.25">
      <c r="A3444" s="34" t="s">
        <v>947</v>
      </c>
      <c r="B3444" s="34" t="s">
        <v>10210</v>
      </c>
      <c r="C3444" s="34" t="s">
        <v>10211</v>
      </c>
      <c r="D3444" s="34" t="s">
        <v>10212</v>
      </c>
      <c r="E3444" s="35">
        <v>306475</v>
      </c>
      <c r="F3444" s="36">
        <v>306475</v>
      </c>
      <c r="G3444" s="37">
        <f t="shared" si="160"/>
        <v>21453.250000000004</v>
      </c>
      <c r="H3444" s="38">
        <f>G3444*(1-'[1]Rapport Lottstift'!$Q$6)</f>
        <v>15619.914963402753</v>
      </c>
      <c r="I3444" s="39">
        <f t="shared" si="161"/>
        <v>15463.715813768726</v>
      </c>
      <c r="J3444" s="40">
        <f t="shared" si="162"/>
        <v>15463</v>
      </c>
      <c r="K3444" s="40">
        <v>15463</v>
      </c>
    </row>
    <row r="3445" spans="1:11" s="40" customFormat="1" x14ac:dyDescent="0.25">
      <c r="A3445" s="34" t="s">
        <v>947</v>
      </c>
      <c r="B3445" s="34" t="s">
        <v>10213</v>
      </c>
      <c r="C3445" s="34" t="s">
        <v>10214</v>
      </c>
      <c r="D3445" s="34" t="s">
        <v>10215</v>
      </c>
      <c r="E3445" s="35">
        <v>306382</v>
      </c>
      <c r="F3445" s="36">
        <v>306382</v>
      </c>
      <c r="G3445" s="37">
        <f t="shared" si="160"/>
        <v>21446.74</v>
      </c>
      <c r="H3445" s="38">
        <f>G3445*(1-'[1]Rapport Lottstift'!$Q$6)</f>
        <v>15615.175091988782</v>
      </c>
      <c r="I3445" s="39">
        <f t="shared" si="161"/>
        <v>15459.023341068894</v>
      </c>
      <c r="J3445" s="40">
        <f t="shared" si="162"/>
        <v>15459</v>
      </c>
      <c r="K3445" s="40">
        <v>15459</v>
      </c>
    </row>
    <row r="3446" spans="1:11" s="40" customFormat="1" x14ac:dyDescent="0.25">
      <c r="A3446" s="34" t="s">
        <v>947</v>
      </c>
      <c r="B3446" s="34" t="s">
        <v>10216</v>
      </c>
      <c r="C3446" s="34" t="s">
        <v>10217</v>
      </c>
      <c r="D3446" s="34" t="s">
        <v>10218</v>
      </c>
      <c r="E3446" s="35">
        <v>306260</v>
      </c>
      <c r="F3446" s="36">
        <v>306260</v>
      </c>
      <c r="G3446" s="37">
        <f t="shared" si="160"/>
        <v>21438.2</v>
      </c>
      <c r="H3446" s="38">
        <f>G3446*(1-'[1]Rapport Lottstift'!$Q$6)</f>
        <v>15608.957196155401</v>
      </c>
      <c r="I3446" s="39">
        <f t="shared" si="161"/>
        <v>15452.867624193846</v>
      </c>
      <c r="J3446" s="40">
        <f t="shared" si="162"/>
        <v>15452</v>
      </c>
      <c r="K3446" s="40">
        <v>15452</v>
      </c>
    </row>
    <row r="3447" spans="1:11" s="40" customFormat="1" x14ac:dyDescent="0.25">
      <c r="A3447" s="34" t="s">
        <v>947</v>
      </c>
      <c r="B3447" s="34" t="s">
        <v>10219</v>
      </c>
      <c r="C3447" s="34" t="s">
        <v>10220</v>
      </c>
      <c r="D3447" s="34" t="s">
        <v>10221</v>
      </c>
      <c r="E3447" s="35">
        <v>306116</v>
      </c>
      <c r="F3447" s="36">
        <v>306116</v>
      </c>
      <c r="G3447" s="37">
        <f t="shared" si="160"/>
        <v>21428.120000000003</v>
      </c>
      <c r="H3447" s="38">
        <f>G3447*(1-'[1]Rapport Lottstift'!$Q$6)</f>
        <v>15601.618040417643</v>
      </c>
      <c r="I3447" s="39">
        <f t="shared" si="161"/>
        <v>15445.601860013467</v>
      </c>
      <c r="J3447" s="40">
        <f t="shared" si="162"/>
        <v>15445</v>
      </c>
      <c r="K3447" s="40">
        <v>15445</v>
      </c>
    </row>
    <row r="3448" spans="1:11" s="40" customFormat="1" x14ac:dyDescent="0.25">
      <c r="A3448" s="34" t="s">
        <v>947</v>
      </c>
      <c r="B3448" s="34" t="s">
        <v>10222</v>
      </c>
      <c r="C3448" s="34" t="s">
        <v>10223</v>
      </c>
      <c r="D3448" s="34" t="s">
        <v>10224</v>
      </c>
      <c r="E3448" s="35">
        <v>305000</v>
      </c>
      <c r="F3448" s="36">
        <v>305000</v>
      </c>
      <c r="G3448" s="37">
        <f t="shared" si="160"/>
        <v>21350.000000000004</v>
      </c>
      <c r="H3448" s="38">
        <f>G3448*(1-'[1]Rapport Lottstift'!$Q$6)</f>
        <v>15544.739583450004</v>
      </c>
      <c r="I3448" s="39">
        <f t="shared" si="161"/>
        <v>15389.292187615503</v>
      </c>
      <c r="J3448" s="40">
        <f t="shared" si="162"/>
        <v>15389</v>
      </c>
      <c r="K3448" s="40">
        <v>15389</v>
      </c>
    </row>
    <row r="3449" spans="1:11" s="40" customFormat="1" x14ac:dyDescent="0.25">
      <c r="A3449" s="34" t="s">
        <v>947</v>
      </c>
      <c r="B3449" s="34" t="s">
        <v>10225</v>
      </c>
      <c r="C3449" s="34" t="s">
        <v>10226</v>
      </c>
      <c r="D3449" s="34" t="s">
        <v>10227</v>
      </c>
      <c r="E3449" s="35">
        <v>304976</v>
      </c>
      <c r="F3449" s="36">
        <v>304976</v>
      </c>
      <c r="G3449" s="37">
        <f t="shared" si="160"/>
        <v>21348.320000000003</v>
      </c>
      <c r="H3449" s="38">
        <f>G3449*(1-'[1]Rapport Lottstift'!$Q$6)</f>
        <v>15543.516390827042</v>
      </c>
      <c r="I3449" s="39">
        <f t="shared" si="161"/>
        <v>15388.081226918772</v>
      </c>
      <c r="J3449" s="40">
        <f t="shared" si="162"/>
        <v>15388</v>
      </c>
      <c r="K3449" s="40">
        <v>15388</v>
      </c>
    </row>
    <row r="3450" spans="1:11" s="40" customFormat="1" x14ac:dyDescent="0.25">
      <c r="A3450" s="34" t="s">
        <v>947</v>
      </c>
      <c r="B3450" s="34" t="s">
        <v>10228</v>
      </c>
      <c r="C3450" s="34" t="s">
        <v>10229</v>
      </c>
      <c r="D3450" s="34" t="s">
        <v>10230</v>
      </c>
      <c r="E3450" s="35">
        <v>304782</v>
      </c>
      <c r="F3450" s="36">
        <v>304782</v>
      </c>
      <c r="G3450" s="37">
        <f t="shared" si="160"/>
        <v>21334.74</v>
      </c>
      <c r="H3450" s="38">
        <f>G3450*(1-'[1]Rapport Lottstift'!$Q$6)</f>
        <v>15533.628917124783</v>
      </c>
      <c r="I3450" s="39">
        <f t="shared" si="161"/>
        <v>15378.292627953535</v>
      </c>
      <c r="J3450" s="40">
        <f t="shared" si="162"/>
        <v>15378</v>
      </c>
      <c r="K3450" s="40">
        <v>15378</v>
      </c>
    </row>
    <row r="3451" spans="1:11" s="40" customFormat="1" x14ac:dyDescent="0.25">
      <c r="A3451" s="34" t="s">
        <v>947</v>
      </c>
      <c r="B3451" s="34" t="s">
        <v>10231</v>
      </c>
      <c r="C3451" s="34" t="s">
        <v>10232</v>
      </c>
      <c r="D3451" s="34" t="s">
        <v>10233</v>
      </c>
      <c r="E3451" s="35">
        <v>304674</v>
      </c>
      <c r="F3451" s="36">
        <v>304674</v>
      </c>
      <c r="G3451" s="37">
        <f t="shared" si="160"/>
        <v>21327.18</v>
      </c>
      <c r="H3451" s="38">
        <f>G3451*(1-'[1]Rapport Lottstift'!$Q$6)</f>
        <v>15528.124550321461</v>
      </c>
      <c r="I3451" s="39">
        <f t="shared" si="161"/>
        <v>15372.843304818247</v>
      </c>
      <c r="J3451" s="40">
        <f t="shared" si="162"/>
        <v>15372</v>
      </c>
      <c r="K3451" s="40">
        <v>15372</v>
      </c>
    </row>
    <row r="3452" spans="1:11" s="40" customFormat="1" x14ac:dyDescent="0.25">
      <c r="A3452" s="34" t="s">
        <v>947</v>
      </c>
      <c r="B3452" s="34" t="s">
        <v>10234</v>
      </c>
      <c r="C3452" s="34" t="s">
        <v>10235</v>
      </c>
      <c r="D3452" s="34" t="s">
        <v>10236</v>
      </c>
      <c r="E3452" s="35">
        <v>304420</v>
      </c>
      <c r="F3452" s="36">
        <v>304420</v>
      </c>
      <c r="G3452" s="37">
        <f t="shared" si="160"/>
        <v>21309.4</v>
      </c>
      <c r="H3452" s="38">
        <f>G3452*(1-'[1]Rapport Lottstift'!$Q$6)</f>
        <v>15515.179095061801</v>
      </c>
      <c r="I3452" s="39">
        <f t="shared" si="161"/>
        <v>15360.027304111183</v>
      </c>
      <c r="J3452" s="40">
        <f t="shared" si="162"/>
        <v>15360</v>
      </c>
      <c r="K3452" s="40">
        <v>15360</v>
      </c>
    </row>
    <row r="3453" spans="1:11" s="40" customFormat="1" x14ac:dyDescent="0.25">
      <c r="A3453" s="34" t="s">
        <v>947</v>
      </c>
      <c r="B3453" s="34" t="s">
        <v>10237</v>
      </c>
      <c r="C3453" s="34" t="s">
        <v>10238</v>
      </c>
      <c r="D3453" s="34" t="s">
        <v>10239</v>
      </c>
      <c r="E3453" s="35">
        <v>304026</v>
      </c>
      <c r="F3453" s="36">
        <v>304026</v>
      </c>
      <c r="G3453" s="37">
        <f t="shared" si="160"/>
        <v>21281.820000000003</v>
      </c>
      <c r="H3453" s="38">
        <f>G3453*(1-'[1]Rapport Lottstift'!$Q$6)</f>
        <v>15495.098349501543</v>
      </c>
      <c r="I3453" s="39">
        <f t="shared" si="161"/>
        <v>15340.147366006528</v>
      </c>
      <c r="J3453" s="40">
        <f t="shared" si="162"/>
        <v>15340</v>
      </c>
      <c r="K3453" s="40">
        <v>15340</v>
      </c>
    </row>
    <row r="3454" spans="1:11" s="40" customFormat="1" x14ac:dyDescent="0.25">
      <c r="A3454" s="34" t="s">
        <v>947</v>
      </c>
      <c r="B3454" s="34" t="s">
        <v>10240</v>
      </c>
      <c r="C3454" s="34" t="s">
        <v>10241</v>
      </c>
      <c r="D3454" s="34" t="s">
        <v>10242</v>
      </c>
      <c r="E3454" s="35">
        <v>303908</v>
      </c>
      <c r="F3454" s="36">
        <v>303908</v>
      </c>
      <c r="G3454" s="37">
        <f t="shared" si="160"/>
        <v>21273.56</v>
      </c>
      <c r="H3454" s="38">
        <f>G3454*(1-'[1]Rapport Lottstift'!$Q$6)</f>
        <v>15489.084319105323</v>
      </c>
      <c r="I3454" s="39">
        <f t="shared" si="161"/>
        <v>15334.19347591427</v>
      </c>
      <c r="J3454" s="40">
        <f t="shared" si="162"/>
        <v>15334</v>
      </c>
      <c r="K3454" s="40">
        <v>15334</v>
      </c>
    </row>
    <row r="3455" spans="1:11" s="40" customFormat="1" x14ac:dyDescent="0.25">
      <c r="A3455" s="34" t="s">
        <v>947</v>
      </c>
      <c r="B3455" s="34" t="s">
        <v>10243</v>
      </c>
      <c r="C3455" s="34" t="s">
        <v>10244</v>
      </c>
      <c r="D3455" s="34" t="s">
        <v>10245</v>
      </c>
      <c r="E3455" s="35">
        <v>303567</v>
      </c>
      <c r="F3455" s="36">
        <v>303567</v>
      </c>
      <c r="G3455" s="37">
        <f t="shared" si="160"/>
        <v>21249.690000000002</v>
      </c>
      <c r="H3455" s="38">
        <f>G3455*(1-'[1]Rapport Lottstift'!$Q$6)</f>
        <v>15471.704790587433</v>
      </c>
      <c r="I3455" s="39">
        <f t="shared" si="161"/>
        <v>15316.987742681558</v>
      </c>
      <c r="J3455" s="40">
        <f t="shared" si="162"/>
        <v>15316</v>
      </c>
      <c r="K3455" s="40">
        <v>15316</v>
      </c>
    </row>
    <row r="3456" spans="1:11" s="40" customFormat="1" x14ac:dyDescent="0.25">
      <c r="A3456" s="34" t="s">
        <v>947</v>
      </c>
      <c r="B3456" s="34" t="s">
        <v>10246</v>
      </c>
      <c r="C3456" s="34" t="s">
        <v>10247</v>
      </c>
      <c r="D3456" s="34" t="s">
        <v>10248</v>
      </c>
      <c r="E3456" s="35">
        <v>303406</v>
      </c>
      <c r="F3456" s="36">
        <v>303406</v>
      </c>
      <c r="G3456" s="37">
        <f t="shared" si="160"/>
        <v>21238.420000000002</v>
      </c>
      <c r="H3456" s="38">
        <f>G3456*(1-'[1]Rapport Lottstift'!$Q$6)</f>
        <v>15463.499206741742</v>
      </c>
      <c r="I3456" s="39">
        <f t="shared" si="161"/>
        <v>15308.864214674324</v>
      </c>
      <c r="J3456" s="40">
        <f t="shared" si="162"/>
        <v>15308</v>
      </c>
      <c r="K3456" s="40">
        <v>15308</v>
      </c>
    </row>
    <row r="3457" spans="1:11" s="40" customFormat="1" x14ac:dyDescent="0.25">
      <c r="A3457" s="34" t="s">
        <v>947</v>
      </c>
      <c r="B3457" s="34" t="s">
        <v>10249</v>
      </c>
      <c r="C3457" s="34" t="s">
        <v>10250</v>
      </c>
      <c r="D3457" s="34" t="s">
        <v>10251</v>
      </c>
      <c r="E3457" s="35">
        <v>303132</v>
      </c>
      <c r="F3457" s="36">
        <v>303132</v>
      </c>
      <c r="G3457" s="37">
        <f t="shared" si="160"/>
        <v>21219.24</v>
      </c>
      <c r="H3457" s="38">
        <f>G3457*(1-'[1]Rapport Lottstift'!$Q$6)</f>
        <v>15449.534424296282</v>
      </c>
      <c r="I3457" s="39">
        <f t="shared" si="161"/>
        <v>15295.039080053319</v>
      </c>
      <c r="J3457" s="40">
        <f t="shared" si="162"/>
        <v>15295</v>
      </c>
      <c r="K3457" s="40">
        <v>15295</v>
      </c>
    </row>
    <row r="3458" spans="1:11" s="40" customFormat="1" x14ac:dyDescent="0.25">
      <c r="A3458" s="34" t="s">
        <v>947</v>
      </c>
      <c r="B3458" s="34" t="s">
        <v>10252</v>
      </c>
      <c r="C3458" s="34" t="s">
        <v>10253</v>
      </c>
      <c r="D3458" s="34" t="s">
        <v>10254</v>
      </c>
      <c r="E3458" s="35">
        <v>302863</v>
      </c>
      <c r="F3458" s="36">
        <v>302863</v>
      </c>
      <c r="G3458" s="37">
        <f t="shared" si="160"/>
        <v>21200.410000000003</v>
      </c>
      <c r="H3458" s="38">
        <f>G3458*(1-'[1]Rapport Lottstift'!$Q$6)</f>
        <v>15435.824473647273</v>
      </c>
      <c r="I3458" s="39">
        <f t="shared" si="161"/>
        <v>15281.4662289108</v>
      </c>
      <c r="J3458" s="40">
        <f t="shared" si="162"/>
        <v>15281</v>
      </c>
      <c r="K3458" s="40">
        <v>15281</v>
      </c>
    </row>
    <row r="3459" spans="1:11" s="40" customFormat="1" x14ac:dyDescent="0.25">
      <c r="A3459" s="34" t="s">
        <v>947</v>
      </c>
      <c r="B3459" s="34" t="s">
        <v>10255</v>
      </c>
      <c r="C3459" s="34" t="s">
        <v>10256</v>
      </c>
      <c r="D3459" s="34" t="s">
        <v>10257</v>
      </c>
      <c r="E3459" s="35">
        <v>302735</v>
      </c>
      <c r="F3459" s="36">
        <v>302735</v>
      </c>
      <c r="G3459" s="37">
        <f t="shared" si="160"/>
        <v>21191.45</v>
      </c>
      <c r="H3459" s="38">
        <f>G3459*(1-'[1]Rapport Lottstift'!$Q$6)</f>
        <v>15429.300779658151</v>
      </c>
      <c r="I3459" s="39">
        <f t="shared" si="161"/>
        <v>15275.00777186157</v>
      </c>
      <c r="J3459" s="40">
        <f t="shared" si="162"/>
        <v>15275</v>
      </c>
      <c r="K3459" s="40">
        <v>15275</v>
      </c>
    </row>
    <row r="3460" spans="1:11" s="40" customFormat="1" x14ac:dyDescent="0.25">
      <c r="A3460" s="34" t="s">
        <v>947</v>
      </c>
      <c r="B3460" s="34" t="s">
        <v>10258</v>
      </c>
      <c r="C3460" s="34" t="s">
        <v>10259</v>
      </c>
      <c r="D3460" s="34" t="s">
        <v>10260</v>
      </c>
      <c r="E3460" s="35">
        <v>302601</v>
      </c>
      <c r="F3460" s="36">
        <v>302601</v>
      </c>
      <c r="G3460" s="37">
        <f t="shared" si="160"/>
        <v>21182.070000000003</v>
      </c>
      <c r="H3460" s="38">
        <f>G3460*(1-'[1]Rapport Lottstift'!$Q$6)</f>
        <v>15422.471287513294</v>
      </c>
      <c r="I3460" s="39">
        <f t="shared" si="161"/>
        <v>15268.24657463816</v>
      </c>
      <c r="J3460" s="40">
        <f t="shared" si="162"/>
        <v>15268</v>
      </c>
      <c r="K3460" s="40">
        <v>15268</v>
      </c>
    </row>
    <row r="3461" spans="1:11" s="40" customFormat="1" x14ac:dyDescent="0.25">
      <c r="A3461" s="34" t="s">
        <v>947</v>
      </c>
      <c r="B3461" s="34" t="s">
        <v>10261</v>
      </c>
      <c r="C3461" s="34" t="s">
        <v>10262</v>
      </c>
      <c r="D3461" s="34" t="s">
        <v>10263</v>
      </c>
      <c r="E3461" s="35">
        <v>302338</v>
      </c>
      <c r="F3461" s="36">
        <v>302338</v>
      </c>
      <c r="G3461" s="37">
        <f t="shared" si="160"/>
        <v>21163.660000000003</v>
      </c>
      <c r="H3461" s="38">
        <f>G3461*(1-'[1]Rapport Lottstift'!$Q$6)</f>
        <v>15409.067135020023</v>
      </c>
      <c r="I3461" s="39">
        <f t="shared" si="161"/>
        <v>15254.976463669822</v>
      </c>
      <c r="J3461" s="40">
        <f t="shared" si="162"/>
        <v>15254</v>
      </c>
      <c r="K3461" s="40">
        <v>15254</v>
      </c>
    </row>
    <row r="3462" spans="1:11" s="40" customFormat="1" x14ac:dyDescent="0.25">
      <c r="A3462" s="34" t="s">
        <v>947</v>
      </c>
      <c r="B3462" s="34" t="s">
        <v>10264</v>
      </c>
      <c r="C3462" s="34" t="s">
        <v>10265</v>
      </c>
      <c r="D3462" s="34" t="s">
        <v>10266</v>
      </c>
      <c r="E3462" s="35">
        <v>301849</v>
      </c>
      <c r="F3462" s="36">
        <v>301849</v>
      </c>
      <c r="G3462" s="37">
        <f t="shared" ref="G3462:G3525" si="163">F3462*0.07</f>
        <v>21129.43</v>
      </c>
      <c r="H3462" s="38">
        <f>G3462*(1-'[1]Rapport Lottstift'!$Q$6)</f>
        <v>15384.144585327211</v>
      </c>
      <c r="I3462" s="39">
        <f t="shared" ref="I3462:I3525" si="164">H3462*0.99</f>
        <v>15230.303139473939</v>
      </c>
      <c r="J3462" s="40">
        <f t="shared" ref="J3462:J3525" si="165">INT(I3462)</f>
        <v>15230</v>
      </c>
      <c r="K3462" s="40">
        <v>15230</v>
      </c>
    </row>
    <row r="3463" spans="1:11" s="40" customFormat="1" x14ac:dyDescent="0.25">
      <c r="A3463" s="34" t="s">
        <v>947</v>
      </c>
      <c r="B3463" s="34" t="s">
        <v>10267</v>
      </c>
      <c r="C3463" s="34" t="s">
        <v>10268</v>
      </c>
      <c r="D3463" s="34" t="s">
        <v>10269</v>
      </c>
      <c r="E3463" s="35">
        <v>301799</v>
      </c>
      <c r="F3463" s="36">
        <v>301799</v>
      </c>
      <c r="G3463" s="37">
        <f t="shared" si="163"/>
        <v>21125.93</v>
      </c>
      <c r="H3463" s="38">
        <f>G3463*(1-'[1]Rapport Lottstift'!$Q$6)</f>
        <v>15381.596267362711</v>
      </c>
      <c r="I3463" s="39">
        <f t="shared" si="164"/>
        <v>15227.780304689084</v>
      </c>
      <c r="J3463" s="40">
        <f t="shared" si="165"/>
        <v>15227</v>
      </c>
      <c r="K3463" s="40">
        <v>15227</v>
      </c>
    </row>
    <row r="3464" spans="1:11" s="40" customFormat="1" x14ac:dyDescent="0.25">
      <c r="A3464" s="34" t="s">
        <v>947</v>
      </c>
      <c r="B3464" s="34" t="s">
        <v>10270</v>
      </c>
      <c r="C3464" s="34" t="s">
        <v>10271</v>
      </c>
      <c r="D3464" s="34" t="s">
        <v>10272</v>
      </c>
      <c r="E3464" s="35">
        <v>301769</v>
      </c>
      <c r="F3464" s="36">
        <v>301769</v>
      </c>
      <c r="G3464" s="37">
        <f t="shared" si="163"/>
        <v>21123.83</v>
      </c>
      <c r="H3464" s="38">
        <f>G3464*(1-'[1]Rapport Lottstift'!$Q$6)</f>
        <v>15380.067276584012</v>
      </c>
      <c r="I3464" s="39">
        <f t="shared" si="164"/>
        <v>15226.266603818172</v>
      </c>
      <c r="J3464" s="40">
        <f t="shared" si="165"/>
        <v>15226</v>
      </c>
      <c r="K3464" s="40">
        <v>15226</v>
      </c>
    </row>
    <row r="3465" spans="1:11" s="40" customFormat="1" x14ac:dyDescent="0.25">
      <c r="A3465" s="34" t="s">
        <v>947</v>
      </c>
      <c r="B3465" s="34" t="s">
        <v>10273</v>
      </c>
      <c r="C3465" s="34" t="s">
        <v>10274</v>
      </c>
      <c r="D3465" s="34" t="s">
        <v>10275</v>
      </c>
      <c r="E3465" s="35">
        <v>301319</v>
      </c>
      <c r="F3465" s="36">
        <v>301319</v>
      </c>
      <c r="G3465" s="37">
        <f t="shared" si="163"/>
        <v>21092.33</v>
      </c>
      <c r="H3465" s="38">
        <f>G3465*(1-'[1]Rapport Lottstift'!$Q$6)</f>
        <v>15357.132414903512</v>
      </c>
      <c r="I3465" s="39">
        <f t="shared" si="164"/>
        <v>15203.561090754476</v>
      </c>
      <c r="J3465" s="40">
        <f t="shared" si="165"/>
        <v>15203</v>
      </c>
      <c r="K3465" s="40">
        <v>15203</v>
      </c>
    </row>
    <row r="3466" spans="1:11" s="40" customFormat="1" x14ac:dyDescent="0.25">
      <c r="A3466" s="34" t="s">
        <v>947</v>
      </c>
      <c r="B3466" s="34" t="s">
        <v>10276</v>
      </c>
      <c r="C3466" s="34" t="s">
        <v>10277</v>
      </c>
      <c r="D3466" s="34" t="s">
        <v>10278</v>
      </c>
      <c r="E3466" s="35">
        <v>301145</v>
      </c>
      <c r="F3466" s="36">
        <v>301145</v>
      </c>
      <c r="G3466" s="37">
        <f t="shared" si="163"/>
        <v>21080.15</v>
      </c>
      <c r="H3466" s="38">
        <f>G3466*(1-'[1]Rapport Lottstift'!$Q$6)</f>
        <v>15348.264268387053</v>
      </c>
      <c r="I3466" s="39">
        <f t="shared" si="164"/>
        <v>15194.781625703183</v>
      </c>
      <c r="J3466" s="40">
        <f t="shared" si="165"/>
        <v>15194</v>
      </c>
      <c r="K3466" s="40">
        <v>15194</v>
      </c>
    </row>
    <row r="3467" spans="1:11" s="40" customFormat="1" x14ac:dyDescent="0.25">
      <c r="A3467" s="34" t="s">
        <v>947</v>
      </c>
      <c r="B3467" s="34" t="s">
        <v>10279</v>
      </c>
      <c r="C3467" s="34" t="s">
        <v>10280</v>
      </c>
      <c r="D3467" s="34" t="s">
        <v>10281</v>
      </c>
      <c r="E3467" s="35">
        <v>301093</v>
      </c>
      <c r="F3467" s="36">
        <v>301093</v>
      </c>
      <c r="G3467" s="37">
        <f t="shared" si="163"/>
        <v>21076.510000000002</v>
      </c>
      <c r="H3467" s="38">
        <f>G3467*(1-'[1]Rapport Lottstift'!$Q$6)</f>
        <v>15345.614017703972</v>
      </c>
      <c r="I3467" s="39">
        <f t="shared" si="164"/>
        <v>15192.157877526932</v>
      </c>
      <c r="J3467" s="40">
        <f t="shared" si="165"/>
        <v>15192</v>
      </c>
      <c r="K3467" s="40">
        <v>15192</v>
      </c>
    </row>
    <row r="3468" spans="1:11" s="40" customFormat="1" x14ac:dyDescent="0.25">
      <c r="A3468" s="34" t="s">
        <v>947</v>
      </c>
      <c r="B3468" s="34" t="s">
        <v>10282</v>
      </c>
      <c r="C3468" s="34" t="s">
        <v>10283</v>
      </c>
      <c r="D3468" s="34" t="s">
        <v>10284</v>
      </c>
      <c r="E3468" s="35">
        <v>300482</v>
      </c>
      <c r="F3468" s="36">
        <v>300482</v>
      </c>
      <c r="G3468" s="37">
        <f t="shared" si="163"/>
        <v>21033.74</v>
      </c>
      <c r="H3468" s="38">
        <f>G3468*(1-'[1]Rapport Lottstift'!$Q$6)</f>
        <v>15314.473572177782</v>
      </c>
      <c r="I3468" s="39">
        <f t="shared" si="164"/>
        <v>15161.328836456003</v>
      </c>
      <c r="J3468" s="40">
        <f t="shared" si="165"/>
        <v>15161</v>
      </c>
      <c r="K3468" s="40">
        <v>15161</v>
      </c>
    </row>
    <row r="3469" spans="1:11" s="40" customFormat="1" x14ac:dyDescent="0.25">
      <c r="A3469" s="34" t="s">
        <v>947</v>
      </c>
      <c r="B3469" s="34" t="s">
        <v>10285</v>
      </c>
      <c r="C3469" s="34" t="s">
        <v>10286</v>
      </c>
      <c r="D3469" s="34" t="s">
        <v>10287</v>
      </c>
      <c r="E3469" s="35">
        <v>300141</v>
      </c>
      <c r="F3469" s="36">
        <v>300141</v>
      </c>
      <c r="G3469" s="37">
        <f t="shared" si="163"/>
        <v>21009.870000000003</v>
      </c>
      <c r="H3469" s="38">
        <f>G3469*(1-'[1]Rapport Lottstift'!$Q$6)</f>
        <v>15297.094043659892</v>
      </c>
      <c r="I3469" s="39">
        <f t="shared" si="164"/>
        <v>15144.123103223294</v>
      </c>
      <c r="J3469" s="40">
        <f t="shared" si="165"/>
        <v>15144</v>
      </c>
      <c r="K3469" s="40">
        <v>15144</v>
      </c>
    </row>
    <row r="3470" spans="1:11" s="40" customFormat="1" x14ac:dyDescent="0.25">
      <c r="A3470" s="34" t="s">
        <v>947</v>
      </c>
      <c r="B3470" s="34" t="s">
        <v>10288</v>
      </c>
      <c r="C3470" s="34" t="s">
        <v>10289</v>
      </c>
      <c r="D3470" s="34" t="s">
        <v>10290</v>
      </c>
      <c r="E3470" s="35">
        <v>1087813</v>
      </c>
      <c r="F3470" s="35">
        <v>1087813</v>
      </c>
      <c r="G3470" s="37">
        <f t="shared" si="163"/>
        <v>76146.91</v>
      </c>
      <c r="H3470" s="38">
        <f>G3470*(1-'[1]Rapport Lottstift'!$Q$6)</f>
        <v>55441.868198332777</v>
      </c>
      <c r="I3470" s="39">
        <f t="shared" si="164"/>
        <v>54887.44951634945</v>
      </c>
      <c r="J3470" s="40">
        <f t="shared" si="165"/>
        <v>54887</v>
      </c>
      <c r="K3470" s="40">
        <v>54887</v>
      </c>
    </row>
    <row r="3471" spans="1:11" s="40" customFormat="1" x14ac:dyDescent="0.25">
      <c r="A3471" s="34" t="s">
        <v>947</v>
      </c>
      <c r="B3471" s="34" t="s">
        <v>10291</v>
      </c>
      <c r="C3471" s="34" t="s">
        <v>10292</v>
      </c>
      <c r="D3471" s="34" t="s">
        <v>10293</v>
      </c>
      <c r="E3471" s="35">
        <v>299996</v>
      </c>
      <c r="F3471" s="36">
        <v>299996</v>
      </c>
      <c r="G3471" s="37">
        <f t="shared" si="163"/>
        <v>20999.72</v>
      </c>
      <c r="H3471" s="38">
        <f>G3471*(1-'[1]Rapport Lottstift'!$Q$6)</f>
        <v>15289.703921562841</v>
      </c>
      <c r="I3471" s="39">
        <f t="shared" si="164"/>
        <v>15136.806882347213</v>
      </c>
      <c r="J3471" s="40">
        <f t="shared" si="165"/>
        <v>15136</v>
      </c>
      <c r="K3471" s="40">
        <v>15136</v>
      </c>
    </row>
    <row r="3472" spans="1:11" s="40" customFormat="1" x14ac:dyDescent="0.25">
      <c r="A3472" s="34" t="s">
        <v>947</v>
      </c>
      <c r="B3472" s="34" t="s">
        <v>10294</v>
      </c>
      <c r="C3472" s="34" t="s">
        <v>10295</v>
      </c>
      <c r="D3472" s="34" t="s">
        <v>10296</v>
      </c>
      <c r="E3472" s="35">
        <v>299945</v>
      </c>
      <c r="F3472" s="36">
        <v>299945</v>
      </c>
      <c r="G3472" s="37">
        <f t="shared" si="163"/>
        <v>20996.15</v>
      </c>
      <c r="H3472" s="38">
        <f>G3472*(1-'[1]Rapport Lottstift'!$Q$6)</f>
        <v>15287.104637239052</v>
      </c>
      <c r="I3472" s="39">
        <f t="shared" si="164"/>
        <v>15134.233590866661</v>
      </c>
      <c r="J3472" s="40">
        <f t="shared" si="165"/>
        <v>15134</v>
      </c>
      <c r="K3472" s="40">
        <v>15134</v>
      </c>
    </row>
    <row r="3473" spans="1:11" s="40" customFormat="1" x14ac:dyDescent="0.25">
      <c r="A3473" s="34" t="s">
        <v>947</v>
      </c>
      <c r="B3473" s="34" t="s">
        <v>10297</v>
      </c>
      <c r="C3473" s="34" t="s">
        <v>10298</v>
      </c>
      <c r="D3473" s="34" t="s">
        <v>10299</v>
      </c>
      <c r="E3473" s="35">
        <v>209795</v>
      </c>
      <c r="F3473" s="36">
        <v>209795</v>
      </c>
      <c r="G3473" s="37">
        <f t="shared" si="163"/>
        <v>14685.650000000001</v>
      </c>
      <c r="H3473" s="38">
        <f>G3473*(1-'[1]Rapport Lottstift'!$Q$6)</f>
        <v>10692.487347245551</v>
      </c>
      <c r="I3473" s="39">
        <f t="shared" si="164"/>
        <v>10585.562473773096</v>
      </c>
      <c r="J3473" s="40">
        <f t="shared" si="165"/>
        <v>10585</v>
      </c>
      <c r="K3473" s="40">
        <v>10585</v>
      </c>
    </row>
    <row r="3474" spans="1:11" s="40" customFormat="1" x14ac:dyDescent="0.25">
      <c r="A3474" s="34" t="s">
        <v>947</v>
      </c>
      <c r="B3474" s="34" t="s">
        <v>10300</v>
      </c>
      <c r="C3474" s="34" t="s">
        <v>10301</v>
      </c>
      <c r="D3474" s="34" t="s">
        <v>10302</v>
      </c>
      <c r="E3474" s="35">
        <v>299585</v>
      </c>
      <c r="F3474" s="36">
        <v>299585</v>
      </c>
      <c r="G3474" s="37">
        <f t="shared" si="163"/>
        <v>20970.95</v>
      </c>
      <c r="H3474" s="38">
        <f>G3474*(1-'[1]Rapport Lottstift'!$Q$6)</f>
        <v>15268.756747894651</v>
      </c>
      <c r="I3474" s="39">
        <f t="shared" si="164"/>
        <v>15116.069180415705</v>
      </c>
      <c r="J3474" s="40">
        <f t="shared" si="165"/>
        <v>15116</v>
      </c>
      <c r="K3474" s="40">
        <v>15116</v>
      </c>
    </row>
    <row r="3475" spans="1:11" s="40" customFormat="1" x14ac:dyDescent="0.25">
      <c r="A3475" s="34" t="s">
        <v>947</v>
      </c>
      <c r="B3475" s="34" t="s">
        <v>10303</v>
      </c>
      <c r="C3475" s="34" t="s">
        <v>10304</v>
      </c>
      <c r="D3475" s="34" t="s">
        <v>10305</v>
      </c>
      <c r="E3475" s="35">
        <v>299404</v>
      </c>
      <c r="F3475" s="36">
        <v>299404</v>
      </c>
      <c r="G3475" s="37">
        <f t="shared" si="163"/>
        <v>20958.280000000002</v>
      </c>
      <c r="H3475" s="38">
        <f>G3475*(1-'[1]Rapport Lottstift'!$Q$6)</f>
        <v>15259.531836863163</v>
      </c>
      <c r="I3475" s="39">
        <f t="shared" si="164"/>
        <v>15106.936518494531</v>
      </c>
      <c r="J3475" s="40">
        <f t="shared" si="165"/>
        <v>15106</v>
      </c>
      <c r="K3475" s="40">
        <v>15106</v>
      </c>
    </row>
    <row r="3476" spans="1:11" s="40" customFormat="1" x14ac:dyDescent="0.25">
      <c r="A3476" s="34" t="s">
        <v>947</v>
      </c>
      <c r="B3476" s="34" t="s">
        <v>10306</v>
      </c>
      <c r="C3476" s="34" t="s">
        <v>10307</v>
      </c>
      <c r="D3476" s="34" t="s">
        <v>10308</v>
      </c>
      <c r="E3476" s="35">
        <v>298952</v>
      </c>
      <c r="F3476" s="36">
        <v>298952</v>
      </c>
      <c r="G3476" s="37">
        <f t="shared" si="163"/>
        <v>20926.640000000003</v>
      </c>
      <c r="H3476" s="38">
        <f>G3476*(1-'[1]Rapport Lottstift'!$Q$6)</f>
        <v>15236.495042464083</v>
      </c>
      <c r="I3476" s="39">
        <f t="shared" si="164"/>
        <v>15084.130092039442</v>
      </c>
      <c r="J3476" s="40">
        <f t="shared" si="165"/>
        <v>15084</v>
      </c>
      <c r="K3476" s="40">
        <v>15084</v>
      </c>
    </row>
    <row r="3477" spans="1:11" s="40" customFormat="1" x14ac:dyDescent="0.25">
      <c r="A3477" s="34" t="s">
        <v>947</v>
      </c>
      <c r="B3477" s="34" t="s">
        <v>10309</v>
      </c>
      <c r="C3477" s="34" t="s">
        <v>10310</v>
      </c>
      <c r="D3477" s="34" t="s">
        <v>10311</v>
      </c>
      <c r="E3477" s="35">
        <v>0</v>
      </c>
      <c r="F3477" s="36">
        <v>0</v>
      </c>
      <c r="G3477" s="37">
        <f t="shared" si="163"/>
        <v>0</v>
      </c>
      <c r="H3477" s="38">
        <f>G3477*(1-'[1]Rapport Lottstift'!$Q$6)</f>
        <v>0</v>
      </c>
      <c r="I3477" s="39">
        <f t="shared" si="164"/>
        <v>0</v>
      </c>
      <c r="J3477" s="40">
        <f t="shared" si="165"/>
        <v>0</v>
      </c>
      <c r="K3477" s="40">
        <v>0</v>
      </c>
    </row>
    <row r="3478" spans="1:11" s="40" customFormat="1" x14ac:dyDescent="0.25">
      <c r="A3478" s="34" t="s">
        <v>947</v>
      </c>
      <c r="B3478" s="34" t="s">
        <v>10312</v>
      </c>
      <c r="C3478" s="34" t="s">
        <v>10313</v>
      </c>
      <c r="D3478" s="34" t="s">
        <v>10314</v>
      </c>
      <c r="E3478" s="35">
        <v>298361</v>
      </c>
      <c r="F3478" s="36">
        <v>298361</v>
      </c>
      <c r="G3478" s="37">
        <f t="shared" si="163"/>
        <v>20885.27</v>
      </c>
      <c r="H3478" s="38">
        <f>G3478*(1-'[1]Rapport Lottstift'!$Q$6)</f>
        <v>15206.373924123691</v>
      </c>
      <c r="I3478" s="39">
        <f t="shared" si="164"/>
        <v>15054.310184882454</v>
      </c>
      <c r="J3478" s="40">
        <f t="shared" si="165"/>
        <v>15054</v>
      </c>
      <c r="K3478" s="40">
        <v>15054</v>
      </c>
    </row>
    <row r="3479" spans="1:11" s="40" customFormat="1" x14ac:dyDescent="0.25">
      <c r="A3479" s="34" t="s">
        <v>947</v>
      </c>
      <c r="B3479" s="34" t="s">
        <v>10315</v>
      </c>
      <c r="C3479" s="34" t="s">
        <v>10316</v>
      </c>
      <c r="D3479" s="34" t="s">
        <v>10317</v>
      </c>
      <c r="E3479" s="35">
        <v>298129</v>
      </c>
      <c r="F3479" s="36">
        <v>298129</v>
      </c>
      <c r="G3479" s="37">
        <f t="shared" si="163"/>
        <v>20869.030000000002</v>
      </c>
      <c r="H3479" s="38">
        <f>G3479*(1-'[1]Rapport Lottstift'!$Q$6)</f>
        <v>15194.549728768412</v>
      </c>
      <c r="I3479" s="39">
        <f t="shared" si="164"/>
        <v>15042.604231480727</v>
      </c>
      <c r="J3479" s="40">
        <f t="shared" si="165"/>
        <v>15042</v>
      </c>
      <c r="K3479" s="40">
        <v>15042</v>
      </c>
    </row>
    <row r="3480" spans="1:11" s="40" customFormat="1" x14ac:dyDescent="0.25">
      <c r="A3480" s="34" t="s">
        <v>947</v>
      </c>
      <c r="B3480" s="34" t="s">
        <v>10318</v>
      </c>
      <c r="C3480" s="34" t="s">
        <v>10319</v>
      </c>
      <c r="D3480" s="34" t="s">
        <v>10320</v>
      </c>
      <c r="E3480" s="35">
        <v>297330</v>
      </c>
      <c r="F3480" s="36">
        <v>297330</v>
      </c>
      <c r="G3480" s="37">
        <f t="shared" si="163"/>
        <v>20813.100000000002</v>
      </c>
      <c r="H3480" s="38">
        <f>G3480*(1-'[1]Rapport Lottstift'!$Q$6)</f>
        <v>15153.827607695703</v>
      </c>
      <c r="I3480" s="39">
        <f t="shared" si="164"/>
        <v>15002.289331618746</v>
      </c>
      <c r="J3480" s="40">
        <f t="shared" si="165"/>
        <v>15002</v>
      </c>
      <c r="K3480" s="40">
        <v>15002</v>
      </c>
    </row>
    <row r="3481" spans="1:11" s="40" customFormat="1" x14ac:dyDescent="0.25">
      <c r="A3481" s="34" t="s">
        <v>947</v>
      </c>
      <c r="B3481" s="34" t="s">
        <v>10321</v>
      </c>
      <c r="C3481" s="34" t="s">
        <v>10322</v>
      </c>
      <c r="D3481" s="34" t="s">
        <v>10323</v>
      </c>
      <c r="E3481" s="35">
        <v>297317</v>
      </c>
      <c r="F3481" s="36">
        <v>297317</v>
      </c>
      <c r="G3481" s="37">
        <f t="shared" si="163"/>
        <v>20812.190000000002</v>
      </c>
      <c r="H3481" s="38">
        <f>G3481*(1-'[1]Rapport Lottstift'!$Q$6)</f>
        <v>15153.165045024933</v>
      </c>
      <c r="I3481" s="39">
        <f t="shared" si="164"/>
        <v>15001.633394574683</v>
      </c>
      <c r="J3481" s="40">
        <f t="shared" si="165"/>
        <v>15001</v>
      </c>
      <c r="K3481" s="40">
        <v>15001</v>
      </c>
    </row>
    <row r="3482" spans="1:11" s="40" customFormat="1" x14ac:dyDescent="0.25">
      <c r="A3482" s="34" t="s">
        <v>947</v>
      </c>
      <c r="B3482" s="34" t="s">
        <v>10324</v>
      </c>
      <c r="C3482" s="34" t="s">
        <v>10325</v>
      </c>
      <c r="D3482" s="34" t="s">
        <v>10326</v>
      </c>
      <c r="E3482" s="35">
        <v>297221</v>
      </c>
      <c r="F3482" s="36">
        <v>297221</v>
      </c>
      <c r="G3482" s="37">
        <f t="shared" si="163"/>
        <v>20805.47</v>
      </c>
      <c r="H3482" s="38">
        <f>G3482*(1-'[1]Rapport Lottstift'!$Q$6)</f>
        <v>15148.272274533092</v>
      </c>
      <c r="I3482" s="39">
        <f t="shared" si="164"/>
        <v>14996.789551787761</v>
      </c>
      <c r="J3482" s="40">
        <f t="shared" si="165"/>
        <v>14996</v>
      </c>
      <c r="K3482" s="40">
        <v>14996</v>
      </c>
    </row>
    <row r="3483" spans="1:11" s="40" customFormat="1" x14ac:dyDescent="0.25">
      <c r="A3483" s="34" t="s">
        <v>947</v>
      </c>
      <c r="B3483" s="34" t="s">
        <v>10327</v>
      </c>
      <c r="C3483" s="34" t="s">
        <v>10328</v>
      </c>
      <c r="D3483" s="34" t="s">
        <v>10329</v>
      </c>
      <c r="E3483" s="35">
        <v>296982</v>
      </c>
      <c r="F3483" s="36">
        <v>296982</v>
      </c>
      <c r="G3483" s="37">
        <f t="shared" si="163"/>
        <v>20788.740000000002</v>
      </c>
      <c r="H3483" s="38">
        <f>G3483*(1-'[1]Rapport Lottstift'!$Q$6)</f>
        <v>15136.091314662783</v>
      </c>
      <c r="I3483" s="39">
        <f t="shared" si="164"/>
        <v>14984.730401516155</v>
      </c>
      <c r="J3483" s="40">
        <f t="shared" si="165"/>
        <v>14984</v>
      </c>
      <c r="K3483" s="40">
        <v>14984</v>
      </c>
    </row>
    <row r="3484" spans="1:11" s="40" customFormat="1" x14ac:dyDescent="0.25">
      <c r="A3484" s="34" t="s">
        <v>947</v>
      </c>
      <c r="B3484" s="34" t="s">
        <v>10330</v>
      </c>
      <c r="C3484" s="34" t="s">
        <v>10331</v>
      </c>
      <c r="D3484" s="34" t="s">
        <v>10332</v>
      </c>
      <c r="E3484" s="35">
        <v>296981</v>
      </c>
      <c r="F3484" s="36">
        <v>296981</v>
      </c>
      <c r="G3484" s="37">
        <f t="shared" si="163"/>
        <v>20788.670000000002</v>
      </c>
      <c r="H3484" s="38">
        <f>G3484*(1-'[1]Rapport Lottstift'!$Q$6)</f>
        <v>15136.040348303492</v>
      </c>
      <c r="I3484" s="39">
        <f t="shared" si="164"/>
        <v>14984.679944820457</v>
      </c>
      <c r="J3484" s="40">
        <f t="shared" si="165"/>
        <v>14984</v>
      </c>
      <c r="K3484" s="40">
        <v>14984</v>
      </c>
    </row>
    <row r="3485" spans="1:11" s="40" customFormat="1" x14ac:dyDescent="0.25">
      <c r="A3485" s="34" t="s">
        <v>947</v>
      </c>
      <c r="B3485" s="34" t="s">
        <v>10333</v>
      </c>
      <c r="C3485" s="34" t="s">
        <v>10334</v>
      </c>
      <c r="D3485" s="34" t="s">
        <v>10335</v>
      </c>
      <c r="E3485" s="35">
        <v>296905</v>
      </c>
      <c r="F3485" s="36">
        <v>296905</v>
      </c>
      <c r="G3485" s="37">
        <f t="shared" si="163"/>
        <v>20783.350000000002</v>
      </c>
      <c r="H3485" s="38">
        <f>G3485*(1-'[1]Rapport Lottstift'!$Q$6)</f>
        <v>15132.166904997452</v>
      </c>
      <c r="I3485" s="39">
        <f t="shared" si="164"/>
        <v>14980.845235947478</v>
      </c>
      <c r="J3485" s="40">
        <f t="shared" si="165"/>
        <v>14980</v>
      </c>
      <c r="K3485" s="40">
        <v>14980</v>
      </c>
    </row>
    <row r="3486" spans="1:11" s="40" customFormat="1" x14ac:dyDescent="0.25">
      <c r="A3486" s="34" t="s">
        <v>947</v>
      </c>
      <c r="B3486" s="34" t="s">
        <v>10336</v>
      </c>
      <c r="C3486" s="34" t="s">
        <v>10337</v>
      </c>
      <c r="D3486" s="34" t="s">
        <v>10338</v>
      </c>
      <c r="E3486" s="35">
        <v>296559</v>
      </c>
      <c r="F3486" s="36">
        <v>296559</v>
      </c>
      <c r="G3486" s="37">
        <f t="shared" si="163"/>
        <v>20759.13</v>
      </c>
      <c r="H3486" s="38">
        <f>G3486*(1-'[1]Rapport Lottstift'!$Q$6)</f>
        <v>15114.532544683112</v>
      </c>
      <c r="I3486" s="39">
        <f t="shared" si="164"/>
        <v>14963.387219236281</v>
      </c>
      <c r="J3486" s="40">
        <f t="shared" si="165"/>
        <v>14963</v>
      </c>
      <c r="K3486" s="40">
        <v>14963</v>
      </c>
    </row>
    <row r="3487" spans="1:11" s="40" customFormat="1" x14ac:dyDescent="0.25">
      <c r="A3487" s="34" t="s">
        <v>947</v>
      </c>
      <c r="B3487" s="34" t="s">
        <v>10339</v>
      </c>
      <c r="C3487" s="34" t="s">
        <v>10340</v>
      </c>
      <c r="D3487" s="34" t="s">
        <v>10341</v>
      </c>
      <c r="E3487" s="35">
        <v>295955</v>
      </c>
      <c r="F3487" s="36">
        <v>295955</v>
      </c>
      <c r="G3487" s="37">
        <f t="shared" si="163"/>
        <v>20716.850000000002</v>
      </c>
      <c r="H3487" s="38">
        <f>G3487*(1-'[1]Rapport Lottstift'!$Q$6)</f>
        <v>15083.748863671952</v>
      </c>
      <c r="I3487" s="39">
        <f t="shared" si="164"/>
        <v>14932.911375035232</v>
      </c>
      <c r="J3487" s="40">
        <f t="shared" si="165"/>
        <v>14932</v>
      </c>
      <c r="K3487" s="40">
        <v>14932</v>
      </c>
    </row>
    <row r="3488" spans="1:11" s="40" customFormat="1" x14ac:dyDescent="0.25">
      <c r="A3488" s="34" t="s">
        <v>947</v>
      </c>
      <c r="B3488" s="34" t="s">
        <v>10342</v>
      </c>
      <c r="C3488" s="34" t="s">
        <v>10343</v>
      </c>
      <c r="D3488" s="34" t="s">
        <v>10344</v>
      </c>
      <c r="E3488" s="35">
        <v>295341</v>
      </c>
      <c r="F3488" s="36">
        <v>295341</v>
      </c>
      <c r="G3488" s="37">
        <f t="shared" si="163"/>
        <v>20673.870000000003</v>
      </c>
      <c r="H3488" s="38">
        <f>G3488*(1-'[1]Rapport Lottstift'!$Q$6)</f>
        <v>15052.455519067893</v>
      </c>
      <c r="I3488" s="39">
        <f t="shared" si="164"/>
        <v>14901.930963877214</v>
      </c>
      <c r="J3488" s="40">
        <f t="shared" si="165"/>
        <v>14901</v>
      </c>
      <c r="K3488" s="40">
        <v>14901</v>
      </c>
    </row>
    <row r="3489" spans="1:11" s="40" customFormat="1" x14ac:dyDescent="0.25">
      <c r="A3489" s="34" t="s">
        <v>947</v>
      </c>
      <c r="B3489" s="34" t="s">
        <v>10345</v>
      </c>
      <c r="C3489" s="34" t="s">
        <v>10346</v>
      </c>
      <c r="D3489" s="34" t="s">
        <v>10347</v>
      </c>
      <c r="E3489" s="35">
        <v>295182</v>
      </c>
      <c r="F3489" s="36">
        <v>295182</v>
      </c>
      <c r="G3489" s="37">
        <f t="shared" si="163"/>
        <v>20662.740000000002</v>
      </c>
      <c r="H3489" s="38">
        <f>G3489*(1-'[1]Rapport Lottstift'!$Q$6)</f>
        <v>15044.351867940783</v>
      </c>
      <c r="I3489" s="39">
        <f t="shared" si="164"/>
        <v>14893.908349261375</v>
      </c>
      <c r="J3489" s="40">
        <f t="shared" si="165"/>
        <v>14893</v>
      </c>
      <c r="K3489" s="40">
        <v>14893</v>
      </c>
    </row>
    <row r="3490" spans="1:11" s="40" customFormat="1" x14ac:dyDescent="0.25">
      <c r="A3490" s="34" t="s">
        <v>947</v>
      </c>
      <c r="B3490" s="34" t="s">
        <v>10348</v>
      </c>
      <c r="C3490" s="34" t="s">
        <v>10349</v>
      </c>
      <c r="D3490" s="34" t="s">
        <v>10350</v>
      </c>
      <c r="E3490" s="35">
        <v>294668</v>
      </c>
      <c r="F3490" s="36">
        <v>294668</v>
      </c>
      <c r="G3490" s="37">
        <f t="shared" si="163"/>
        <v>20626.760000000002</v>
      </c>
      <c r="H3490" s="38">
        <f>G3490*(1-'[1]Rapport Lottstift'!$Q$6)</f>
        <v>15018.155159265722</v>
      </c>
      <c r="I3490" s="39">
        <f t="shared" si="164"/>
        <v>14867.973607673064</v>
      </c>
      <c r="J3490" s="40">
        <f t="shared" si="165"/>
        <v>14867</v>
      </c>
      <c r="K3490" s="40">
        <v>14867</v>
      </c>
    </row>
    <row r="3491" spans="1:11" s="40" customFormat="1" x14ac:dyDescent="0.25">
      <c r="A3491" s="34" t="s">
        <v>947</v>
      </c>
      <c r="B3491" s="34" t="s">
        <v>10351</v>
      </c>
      <c r="C3491" s="34" t="s">
        <v>10352</v>
      </c>
      <c r="D3491" s="34" t="s">
        <v>10353</v>
      </c>
      <c r="E3491" s="35">
        <v>294593</v>
      </c>
      <c r="F3491" s="36">
        <v>294593</v>
      </c>
      <c r="G3491" s="37">
        <f t="shared" si="163"/>
        <v>20621.510000000002</v>
      </c>
      <c r="H3491" s="38">
        <f>G3491*(1-'[1]Rapport Lottstift'!$Q$6)</f>
        <v>15014.332682318973</v>
      </c>
      <c r="I3491" s="39">
        <f t="shared" si="164"/>
        <v>14864.189355495782</v>
      </c>
      <c r="J3491" s="40">
        <f t="shared" si="165"/>
        <v>14864</v>
      </c>
      <c r="K3491" s="40">
        <v>14864</v>
      </c>
    </row>
    <row r="3492" spans="1:11" s="40" customFormat="1" x14ac:dyDescent="0.25">
      <c r="A3492" s="34" t="s">
        <v>947</v>
      </c>
      <c r="B3492" s="34" t="s">
        <v>10354</v>
      </c>
      <c r="C3492" s="34" t="s">
        <v>10355</v>
      </c>
      <c r="D3492" s="34" t="s">
        <v>10356</v>
      </c>
      <c r="E3492" s="35">
        <v>294534</v>
      </c>
      <c r="F3492" s="36">
        <v>294534</v>
      </c>
      <c r="G3492" s="37">
        <f t="shared" si="163"/>
        <v>20617.38</v>
      </c>
      <c r="H3492" s="38">
        <f>G3492*(1-'[1]Rapport Lottstift'!$Q$6)</f>
        <v>15011.325667120862</v>
      </c>
      <c r="I3492" s="39">
        <f t="shared" si="164"/>
        <v>14861.212410449652</v>
      </c>
      <c r="J3492" s="40">
        <f t="shared" si="165"/>
        <v>14861</v>
      </c>
      <c r="K3492" s="40">
        <v>14861</v>
      </c>
    </row>
    <row r="3493" spans="1:11" s="40" customFormat="1" x14ac:dyDescent="0.25">
      <c r="A3493" s="34" t="s">
        <v>947</v>
      </c>
      <c r="B3493" s="34" t="s">
        <v>10357</v>
      </c>
      <c r="C3493" s="34" t="s">
        <v>10358</v>
      </c>
      <c r="D3493" s="34" t="s">
        <v>10359</v>
      </c>
      <c r="E3493" s="35">
        <v>294360</v>
      </c>
      <c r="F3493" s="36">
        <v>294360</v>
      </c>
      <c r="G3493" s="37">
        <f t="shared" si="163"/>
        <v>20605.2</v>
      </c>
      <c r="H3493" s="38">
        <f>G3493*(1-'[1]Rapport Lottstift'!$Q$6)</f>
        <v>15002.457520604401</v>
      </c>
      <c r="I3493" s="39">
        <f t="shared" si="164"/>
        <v>14852.432945398357</v>
      </c>
      <c r="J3493" s="40">
        <f t="shared" si="165"/>
        <v>14852</v>
      </c>
      <c r="K3493" s="40">
        <v>14852</v>
      </c>
    </row>
    <row r="3494" spans="1:11" s="40" customFormat="1" x14ac:dyDescent="0.25">
      <c r="A3494" s="34" t="s">
        <v>947</v>
      </c>
      <c r="B3494" s="34" t="s">
        <v>10360</v>
      </c>
      <c r="C3494" s="34" t="s">
        <v>10361</v>
      </c>
      <c r="D3494" s="34" t="s">
        <v>10362</v>
      </c>
      <c r="E3494" s="35">
        <v>293999</v>
      </c>
      <c r="F3494" s="36">
        <v>293999</v>
      </c>
      <c r="G3494" s="37">
        <f t="shared" si="163"/>
        <v>20579.93</v>
      </c>
      <c r="H3494" s="38">
        <f>G3494*(1-'[1]Rapport Lottstift'!$Q$6)</f>
        <v>14984.058664900711</v>
      </c>
      <c r="I3494" s="39">
        <f t="shared" si="164"/>
        <v>14834.218078251704</v>
      </c>
      <c r="J3494" s="40">
        <f t="shared" si="165"/>
        <v>14834</v>
      </c>
      <c r="K3494" s="40">
        <v>14834</v>
      </c>
    </row>
    <row r="3495" spans="1:11" s="40" customFormat="1" x14ac:dyDescent="0.25">
      <c r="A3495" s="34" t="s">
        <v>947</v>
      </c>
      <c r="B3495" s="34" t="s">
        <v>10363</v>
      </c>
      <c r="C3495" s="34" t="s">
        <v>10364</v>
      </c>
      <c r="D3495" s="34" t="s">
        <v>10365</v>
      </c>
      <c r="E3495" s="35">
        <v>293907</v>
      </c>
      <c r="F3495" s="36">
        <v>293907</v>
      </c>
      <c r="G3495" s="37">
        <f t="shared" si="163"/>
        <v>20573.490000000002</v>
      </c>
      <c r="H3495" s="38">
        <f>G3495*(1-'[1]Rapport Lottstift'!$Q$6)</f>
        <v>14979.369759846031</v>
      </c>
      <c r="I3495" s="39">
        <f t="shared" si="164"/>
        <v>14829.57606224757</v>
      </c>
      <c r="J3495" s="40">
        <f t="shared" si="165"/>
        <v>14829</v>
      </c>
      <c r="K3495" s="40">
        <v>14829</v>
      </c>
    </row>
    <row r="3496" spans="1:11" s="40" customFormat="1" x14ac:dyDescent="0.25">
      <c r="A3496" s="34" t="s">
        <v>947</v>
      </c>
      <c r="B3496" s="34" t="s">
        <v>10366</v>
      </c>
      <c r="C3496" s="34" t="s">
        <v>10367</v>
      </c>
      <c r="D3496" s="34" t="s">
        <v>10368</v>
      </c>
      <c r="E3496" s="35">
        <v>293454</v>
      </c>
      <c r="F3496" s="36">
        <v>293454</v>
      </c>
      <c r="G3496" s="37">
        <f t="shared" si="163"/>
        <v>20541.780000000002</v>
      </c>
      <c r="H3496" s="38">
        <f>G3496*(1-'[1]Rapport Lottstift'!$Q$6)</f>
        <v>14956.281999087663</v>
      </c>
      <c r="I3496" s="39">
        <f t="shared" si="164"/>
        <v>14806.719179096786</v>
      </c>
      <c r="J3496" s="40">
        <f t="shared" si="165"/>
        <v>14806</v>
      </c>
      <c r="K3496" s="40">
        <v>14806</v>
      </c>
    </row>
    <row r="3497" spans="1:11" s="40" customFormat="1" x14ac:dyDescent="0.25">
      <c r="A3497" s="34" t="s">
        <v>947</v>
      </c>
      <c r="B3497" s="34" t="s">
        <v>10369</v>
      </c>
      <c r="C3497" s="34" t="s">
        <v>10370</v>
      </c>
      <c r="D3497" s="34" t="s">
        <v>10371</v>
      </c>
      <c r="E3497" s="35">
        <v>293418</v>
      </c>
      <c r="F3497" s="36">
        <v>293418</v>
      </c>
      <c r="G3497" s="37">
        <f t="shared" si="163"/>
        <v>20539.260000000002</v>
      </c>
      <c r="H3497" s="38">
        <f>G3497*(1-'[1]Rapport Lottstift'!$Q$6)</f>
        <v>14954.447210153223</v>
      </c>
      <c r="I3497" s="39">
        <f t="shared" si="164"/>
        <v>14804.902738051691</v>
      </c>
      <c r="J3497" s="40">
        <f t="shared" si="165"/>
        <v>14804</v>
      </c>
      <c r="K3497" s="40">
        <v>14804</v>
      </c>
    </row>
    <row r="3498" spans="1:11" s="40" customFormat="1" x14ac:dyDescent="0.25">
      <c r="A3498" s="34" t="s">
        <v>947</v>
      </c>
      <c r="B3498" s="34" t="s">
        <v>10372</v>
      </c>
      <c r="C3498" s="34" t="s">
        <v>10373</v>
      </c>
      <c r="D3498" s="34" t="s">
        <v>10374</v>
      </c>
      <c r="E3498" s="35">
        <v>293395</v>
      </c>
      <c r="F3498" s="36">
        <v>293395</v>
      </c>
      <c r="G3498" s="37">
        <f t="shared" si="163"/>
        <v>20537.650000000001</v>
      </c>
      <c r="H3498" s="38">
        <f>G3498*(1-'[1]Rapport Lottstift'!$Q$6)</f>
        <v>14953.274983889552</v>
      </c>
      <c r="I3498" s="39">
        <f t="shared" si="164"/>
        <v>14803.742234050656</v>
      </c>
      <c r="J3498" s="40">
        <f t="shared" si="165"/>
        <v>14803</v>
      </c>
      <c r="K3498" s="40">
        <v>14803</v>
      </c>
    </row>
    <row r="3499" spans="1:11" s="40" customFormat="1" x14ac:dyDescent="0.25">
      <c r="A3499" s="34" t="s">
        <v>947</v>
      </c>
      <c r="B3499" s="34" t="s">
        <v>10375</v>
      </c>
      <c r="C3499" s="34" t="s">
        <v>10376</v>
      </c>
      <c r="D3499" s="34" t="s">
        <v>10377</v>
      </c>
      <c r="E3499" s="35">
        <v>293121</v>
      </c>
      <c r="F3499" s="36">
        <v>293121</v>
      </c>
      <c r="G3499" s="37">
        <f t="shared" si="163"/>
        <v>20518.47</v>
      </c>
      <c r="H3499" s="38">
        <f>G3499*(1-'[1]Rapport Lottstift'!$Q$6)</f>
        <v>14939.310201444092</v>
      </c>
      <c r="I3499" s="39">
        <f t="shared" si="164"/>
        <v>14789.917099429651</v>
      </c>
      <c r="J3499" s="40">
        <f t="shared" si="165"/>
        <v>14789</v>
      </c>
      <c r="K3499" s="40">
        <v>14789</v>
      </c>
    </row>
    <row r="3500" spans="1:11" s="40" customFormat="1" x14ac:dyDescent="0.25">
      <c r="A3500" s="34" t="s">
        <v>947</v>
      </c>
      <c r="B3500" s="34" t="s">
        <v>10378</v>
      </c>
      <c r="C3500" s="34" t="s">
        <v>10379</v>
      </c>
      <c r="D3500" s="34" t="s">
        <v>10380</v>
      </c>
      <c r="E3500" s="35">
        <v>293019</v>
      </c>
      <c r="F3500" s="36">
        <v>293019</v>
      </c>
      <c r="G3500" s="37">
        <f t="shared" si="163"/>
        <v>20511.330000000002</v>
      </c>
      <c r="H3500" s="38">
        <f>G3500*(1-'[1]Rapport Lottstift'!$Q$6)</f>
        <v>14934.111632796512</v>
      </c>
      <c r="I3500" s="39">
        <f t="shared" si="164"/>
        <v>14784.770516468547</v>
      </c>
      <c r="J3500" s="40">
        <f t="shared" si="165"/>
        <v>14784</v>
      </c>
      <c r="K3500" s="40">
        <v>14784</v>
      </c>
    </row>
    <row r="3501" spans="1:11" s="40" customFormat="1" x14ac:dyDescent="0.25">
      <c r="A3501" s="34" t="s">
        <v>947</v>
      </c>
      <c r="B3501" s="34" t="s">
        <v>10381</v>
      </c>
      <c r="C3501" s="34" t="s">
        <v>10382</v>
      </c>
      <c r="D3501" s="34" t="s">
        <v>10383</v>
      </c>
      <c r="E3501" s="35">
        <v>292840</v>
      </c>
      <c r="F3501" s="36">
        <v>292840</v>
      </c>
      <c r="G3501" s="37">
        <f t="shared" si="163"/>
        <v>20498.800000000003</v>
      </c>
      <c r="H3501" s="38">
        <f>G3501*(1-'[1]Rapport Lottstift'!$Q$6)</f>
        <v>14924.988654483603</v>
      </c>
      <c r="I3501" s="39">
        <f t="shared" si="164"/>
        <v>14775.738767938767</v>
      </c>
      <c r="J3501" s="40">
        <f t="shared" si="165"/>
        <v>14775</v>
      </c>
      <c r="K3501" s="40">
        <v>14775</v>
      </c>
    </row>
    <row r="3502" spans="1:11" s="40" customFormat="1" x14ac:dyDescent="0.25">
      <c r="A3502" s="34" t="s">
        <v>947</v>
      </c>
      <c r="B3502" s="34" t="s">
        <v>10384</v>
      </c>
      <c r="C3502" s="34" t="s">
        <v>10385</v>
      </c>
      <c r="D3502" s="34" t="s">
        <v>10386</v>
      </c>
      <c r="E3502" s="35">
        <v>292524</v>
      </c>
      <c r="F3502" s="36">
        <v>292524</v>
      </c>
      <c r="G3502" s="37">
        <f t="shared" si="163"/>
        <v>20476.68</v>
      </c>
      <c r="H3502" s="38">
        <f>G3502*(1-'[1]Rapport Lottstift'!$Q$6)</f>
        <v>14908.88328494796</v>
      </c>
      <c r="I3502" s="39">
        <f t="shared" si="164"/>
        <v>14759.79445209848</v>
      </c>
      <c r="J3502" s="40">
        <f t="shared" si="165"/>
        <v>14759</v>
      </c>
      <c r="K3502" s="40">
        <v>14759</v>
      </c>
    </row>
    <row r="3503" spans="1:11" s="40" customFormat="1" x14ac:dyDescent="0.25">
      <c r="A3503" s="34" t="s">
        <v>947</v>
      </c>
      <c r="B3503" s="34" t="s">
        <v>10387</v>
      </c>
      <c r="C3503" s="34" t="s">
        <v>10388</v>
      </c>
      <c r="D3503" s="34" t="s">
        <v>10389</v>
      </c>
      <c r="E3503" s="35">
        <v>292415</v>
      </c>
      <c r="F3503" s="36">
        <v>292415</v>
      </c>
      <c r="G3503" s="37">
        <f t="shared" si="163"/>
        <v>20469.050000000003</v>
      </c>
      <c r="H3503" s="38">
        <f>G3503*(1-'[1]Rapport Lottstift'!$Q$6)</f>
        <v>14903.327951785353</v>
      </c>
      <c r="I3503" s="39">
        <f t="shared" si="164"/>
        <v>14754.294672267501</v>
      </c>
      <c r="J3503" s="40">
        <f t="shared" si="165"/>
        <v>14754</v>
      </c>
      <c r="K3503" s="40">
        <v>14754</v>
      </c>
    </row>
    <row r="3504" spans="1:11" s="40" customFormat="1" x14ac:dyDescent="0.25">
      <c r="A3504" s="34" t="s">
        <v>947</v>
      </c>
      <c r="B3504" s="34" t="s">
        <v>10390</v>
      </c>
      <c r="C3504" s="34" t="s">
        <v>10391</v>
      </c>
      <c r="D3504" s="34" t="s">
        <v>10392</v>
      </c>
      <c r="E3504" s="35">
        <v>292010</v>
      </c>
      <c r="F3504" s="36">
        <v>292010</v>
      </c>
      <c r="G3504" s="37">
        <f t="shared" si="163"/>
        <v>20440.7</v>
      </c>
      <c r="H3504" s="38">
        <f>G3504*(1-'[1]Rapport Lottstift'!$Q$6)</f>
        <v>14882.686576272901</v>
      </c>
      <c r="I3504" s="39">
        <f t="shared" si="164"/>
        <v>14733.859710510173</v>
      </c>
      <c r="J3504" s="40">
        <f t="shared" si="165"/>
        <v>14733</v>
      </c>
      <c r="K3504" s="40">
        <v>14733</v>
      </c>
    </row>
    <row r="3505" spans="1:11" s="40" customFormat="1" x14ac:dyDescent="0.25">
      <c r="A3505" s="34" t="s">
        <v>947</v>
      </c>
      <c r="B3505" s="34" t="s">
        <v>10393</v>
      </c>
      <c r="C3505" s="34" t="s">
        <v>10394</v>
      </c>
      <c r="D3505" s="34" t="s">
        <v>10395</v>
      </c>
      <c r="E3505" s="35">
        <v>291903</v>
      </c>
      <c r="F3505" s="36">
        <v>291903</v>
      </c>
      <c r="G3505" s="37">
        <f t="shared" si="163"/>
        <v>20433.210000000003</v>
      </c>
      <c r="H3505" s="38">
        <f>G3505*(1-'[1]Rapport Lottstift'!$Q$6)</f>
        <v>14877.233175828873</v>
      </c>
      <c r="I3505" s="39">
        <f t="shared" si="164"/>
        <v>14728.460844070583</v>
      </c>
      <c r="J3505" s="40">
        <f t="shared" si="165"/>
        <v>14728</v>
      </c>
      <c r="K3505" s="40">
        <v>14728</v>
      </c>
    </row>
    <row r="3506" spans="1:11" s="40" customFormat="1" x14ac:dyDescent="0.25">
      <c r="A3506" s="34" t="s">
        <v>947</v>
      </c>
      <c r="B3506" s="34" t="s">
        <v>10396</v>
      </c>
      <c r="C3506" s="34" t="s">
        <v>10397</v>
      </c>
      <c r="D3506" s="34" t="s">
        <v>10398</v>
      </c>
      <c r="E3506" s="35">
        <v>291785</v>
      </c>
      <c r="F3506" s="36">
        <v>291785</v>
      </c>
      <c r="G3506" s="37">
        <f t="shared" si="163"/>
        <v>20424.95</v>
      </c>
      <c r="H3506" s="38">
        <f>G3506*(1-'[1]Rapport Lottstift'!$Q$6)</f>
        <v>14871.219145432651</v>
      </c>
      <c r="I3506" s="39">
        <f t="shared" si="164"/>
        <v>14722.506953978325</v>
      </c>
      <c r="J3506" s="40">
        <f t="shared" si="165"/>
        <v>14722</v>
      </c>
      <c r="K3506" s="40">
        <v>14722</v>
      </c>
    </row>
    <row r="3507" spans="1:11" s="40" customFormat="1" x14ac:dyDescent="0.25">
      <c r="A3507" s="34" t="s">
        <v>947</v>
      </c>
      <c r="B3507" s="34" t="s">
        <v>10399</v>
      </c>
      <c r="C3507" s="34" t="s">
        <v>10400</v>
      </c>
      <c r="D3507" s="34" t="s">
        <v>10401</v>
      </c>
      <c r="E3507" s="35">
        <v>291706</v>
      </c>
      <c r="F3507" s="36">
        <v>291706</v>
      </c>
      <c r="G3507" s="37">
        <f t="shared" si="163"/>
        <v>20419.420000000002</v>
      </c>
      <c r="H3507" s="38">
        <f>G3507*(1-'[1]Rapport Lottstift'!$Q$6)</f>
        <v>14867.192803048742</v>
      </c>
      <c r="I3507" s="39">
        <f t="shared" si="164"/>
        <v>14718.520875018254</v>
      </c>
      <c r="J3507" s="40">
        <f t="shared" si="165"/>
        <v>14718</v>
      </c>
      <c r="K3507" s="40">
        <v>14718</v>
      </c>
    </row>
    <row r="3508" spans="1:11" s="40" customFormat="1" x14ac:dyDescent="0.25">
      <c r="A3508" s="34" t="s">
        <v>947</v>
      </c>
      <c r="B3508" s="34" t="s">
        <v>10402</v>
      </c>
      <c r="C3508" s="34" t="s">
        <v>10403</v>
      </c>
      <c r="D3508" s="34" t="s">
        <v>10404</v>
      </c>
      <c r="E3508" s="35">
        <v>291632</v>
      </c>
      <c r="F3508" s="36">
        <v>291632</v>
      </c>
      <c r="G3508" s="37">
        <f t="shared" si="163"/>
        <v>20414.240000000002</v>
      </c>
      <c r="H3508" s="38">
        <f>G3508*(1-'[1]Rapport Lottstift'!$Q$6)</f>
        <v>14863.421292461282</v>
      </c>
      <c r="I3508" s="39">
        <f t="shared" si="164"/>
        <v>14714.787079536669</v>
      </c>
      <c r="J3508" s="40">
        <f t="shared" si="165"/>
        <v>14714</v>
      </c>
      <c r="K3508" s="40">
        <v>14714</v>
      </c>
    </row>
    <row r="3509" spans="1:11" s="40" customFormat="1" x14ac:dyDescent="0.25">
      <c r="A3509" s="34" t="s">
        <v>947</v>
      </c>
      <c r="B3509" s="34" t="s">
        <v>10405</v>
      </c>
      <c r="C3509" s="34" t="s">
        <v>10406</v>
      </c>
      <c r="D3509" s="34" t="s">
        <v>10407</v>
      </c>
      <c r="E3509" s="35">
        <v>291392</v>
      </c>
      <c r="F3509" s="36">
        <v>291392</v>
      </c>
      <c r="G3509" s="37">
        <f t="shared" si="163"/>
        <v>20397.440000000002</v>
      </c>
      <c r="H3509" s="38">
        <f>G3509*(1-'[1]Rapport Lottstift'!$Q$6)</f>
        <v>14851.189366231683</v>
      </c>
      <c r="I3509" s="39">
        <f t="shared" si="164"/>
        <v>14702.677472569367</v>
      </c>
      <c r="J3509" s="40">
        <f t="shared" si="165"/>
        <v>14702</v>
      </c>
      <c r="K3509" s="40">
        <v>14702</v>
      </c>
    </row>
    <row r="3510" spans="1:11" s="40" customFormat="1" x14ac:dyDescent="0.25">
      <c r="A3510" s="34" t="s">
        <v>947</v>
      </c>
      <c r="B3510" s="34" t="s">
        <v>10408</v>
      </c>
      <c r="C3510" s="34" t="s">
        <v>10409</v>
      </c>
      <c r="D3510" s="34" t="s">
        <v>10410</v>
      </c>
      <c r="E3510" s="35">
        <v>291382</v>
      </c>
      <c r="F3510" s="36">
        <v>291382</v>
      </c>
      <c r="G3510" s="37">
        <f t="shared" si="163"/>
        <v>20396.740000000002</v>
      </c>
      <c r="H3510" s="38">
        <f>G3510*(1-'[1]Rapport Lottstift'!$Q$6)</f>
        <v>14850.679702638781</v>
      </c>
      <c r="I3510" s="39">
        <f t="shared" si="164"/>
        <v>14702.172905612393</v>
      </c>
      <c r="J3510" s="40">
        <f t="shared" si="165"/>
        <v>14702</v>
      </c>
      <c r="K3510" s="40">
        <v>14702</v>
      </c>
    </row>
    <row r="3511" spans="1:11" s="40" customFormat="1" x14ac:dyDescent="0.25">
      <c r="A3511" s="34" t="s">
        <v>947</v>
      </c>
      <c r="B3511" s="34" t="s">
        <v>10411</v>
      </c>
      <c r="C3511" s="34" t="s">
        <v>10412</v>
      </c>
      <c r="D3511" s="34" t="s">
        <v>10413</v>
      </c>
      <c r="E3511" s="35">
        <v>291148</v>
      </c>
      <c r="F3511" s="36">
        <v>291148</v>
      </c>
      <c r="G3511" s="37">
        <f t="shared" si="163"/>
        <v>20380.36</v>
      </c>
      <c r="H3511" s="38">
        <f>G3511*(1-'[1]Rapport Lottstift'!$Q$6)</f>
        <v>14838.753574564922</v>
      </c>
      <c r="I3511" s="39">
        <f t="shared" si="164"/>
        <v>14690.366038819273</v>
      </c>
      <c r="J3511" s="40">
        <f t="shared" si="165"/>
        <v>14690</v>
      </c>
      <c r="K3511" s="40">
        <v>14690</v>
      </c>
    </row>
    <row r="3512" spans="1:11" s="40" customFormat="1" x14ac:dyDescent="0.25">
      <c r="A3512" s="34" t="s">
        <v>947</v>
      </c>
      <c r="B3512" s="34" t="s">
        <v>10414</v>
      </c>
      <c r="C3512" s="34" t="s">
        <v>10415</v>
      </c>
      <c r="D3512" s="34" t="s">
        <v>10416</v>
      </c>
      <c r="E3512" s="35">
        <v>290963</v>
      </c>
      <c r="F3512" s="36">
        <v>290963</v>
      </c>
      <c r="G3512" s="37">
        <f t="shared" si="163"/>
        <v>20367.410000000003</v>
      </c>
      <c r="H3512" s="38">
        <f>G3512*(1-'[1]Rapport Lottstift'!$Q$6)</f>
        <v>14829.324798096273</v>
      </c>
      <c r="I3512" s="39">
        <f t="shared" si="164"/>
        <v>14681.031550115311</v>
      </c>
      <c r="J3512" s="40">
        <f t="shared" si="165"/>
        <v>14681</v>
      </c>
      <c r="K3512" s="40">
        <v>14681</v>
      </c>
    </row>
    <row r="3513" spans="1:11" s="40" customFormat="1" x14ac:dyDescent="0.25">
      <c r="A3513" s="34" t="s">
        <v>947</v>
      </c>
      <c r="B3513" s="34" t="s">
        <v>10417</v>
      </c>
      <c r="C3513" s="34" t="s">
        <v>10418</v>
      </c>
      <c r="D3513" s="34" t="s">
        <v>10419</v>
      </c>
      <c r="E3513" s="35">
        <v>290910</v>
      </c>
      <c r="F3513" s="36">
        <v>290910</v>
      </c>
      <c r="G3513" s="37">
        <f t="shared" si="163"/>
        <v>20363.7</v>
      </c>
      <c r="H3513" s="38">
        <f>G3513*(1-'[1]Rapport Lottstift'!$Q$6)</f>
        <v>14826.623581053902</v>
      </c>
      <c r="I3513" s="39">
        <f t="shared" si="164"/>
        <v>14678.357345243363</v>
      </c>
      <c r="J3513" s="40">
        <f t="shared" si="165"/>
        <v>14678</v>
      </c>
      <c r="K3513" s="40">
        <v>14678</v>
      </c>
    </row>
    <row r="3514" spans="1:11" s="40" customFormat="1" x14ac:dyDescent="0.25">
      <c r="A3514" s="34" t="s">
        <v>947</v>
      </c>
      <c r="B3514" s="34" t="s">
        <v>10420</v>
      </c>
      <c r="C3514" s="34" t="s">
        <v>10421</v>
      </c>
      <c r="D3514" s="34" t="s">
        <v>10422</v>
      </c>
      <c r="E3514" s="35">
        <v>290627</v>
      </c>
      <c r="F3514" s="36">
        <v>290627</v>
      </c>
      <c r="G3514" s="37">
        <f t="shared" si="163"/>
        <v>20343.890000000003</v>
      </c>
      <c r="H3514" s="38">
        <f>G3514*(1-'[1]Rapport Lottstift'!$Q$6)</f>
        <v>14812.200101374832</v>
      </c>
      <c r="I3514" s="39">
        <f t="shared" si="164"/>
        <v>14664.078100361085</v>
      </c>
      <c r="J3514" s="40">
        <f t="shared" si="165"/>
        <v>14664</v>
      </c>
      <c r="K3514" s="40">
        <v>14664</v>
      </c>
    </row>
    <row r="3515" spans="1:11" s="40" customFormat="1" x14ac:dyDescent="0.25">
      <c r="A3515" s="34" t="s">
        <v>947</v>
      </c>
      <c r="B3515" s="34" t="s">
        <v>10423</v>
      </c>
      <c r="C3515" s="34" t="s">
        <v>10424</v>
      </c>
      <c r="D3515" s="34" t="s">
        <v>10425</v>
      </c>
      <c r="E3515" s="35">
        <v>290563</v>
      </c>
      <c r="F3515" s="36">
        <v>290563</v>
      </c>
      <c r="G3515" s="37">
        <f t="shared" si="163"/>
        <v>20339.410000000003</v>
      </c>
      <c r="H3515" s="38">
        <f>G3515*(1-'[1]Rapport Lottstift'!$Q$6)</f>
        <v>14808.938254380273</v>
      </c>
      <c r="I3515" s="39">
        <f t="shared" si="164"/>
        <v>14660.84887183647</v>
      </c>
      <c r="J3515" s="40">
        <f t="shared" si="165"/>
        <v>14660</v>
      </c>
      <c r="K3515" s="40">
        <v>14660</v>
      </c>
    </row>
    <row r="3516" spans="1:11" s="40" customFormat="1" x14ac:dyDescent="0.25">
      <c r="A3516" s="34" t="s">
        <v>947</v>
      </c>
      <c r="B3516" s="34" t="s">
        <v>10426</v>
      </c>
      <c r="C3516" s="34" t="s">
        <v>10427</v>
      </c>
      <c r="D3516" s="34" t="s">
        <v>10428</v>
      </c>
      <c r="E3516" s="35">
        <v>290499</v>
      </c>
      <c r="F3516" s="36">
        <v>290499</v>
      </c>
      <c r="G3516" s="37">
        <f t="shared" si="163"/>
        <v>20334.93</v>
      </c>
      <c r="H3516" s="38">
        <f>G3516*(1-'[1]Rapport Lottstift'!$Q$6)</f>
        <v>14805.67640738571</v>
      </c>
      <c r="I3516" s="39">
        <f t="shared" si="164"/>
        <v>14657.619643311853</v>
      </c>
      <c r="J3516" s="40">
        <f t="shared" si="165"/>
        <v>14657</v>
      </c>
      <c r="K3516" s="40">
        <v>14657</v>
      </c>
    </row>
    <row r="3517" spans="1:11" s="40" customFormat="1" x14ac:dyDescent="0.25">
      <c r="A3517" s="34" t="s">
        <v>947</v>
      </c>
      <c r="B3517" s="34" t="s">
        <v>10429</v>
      </c>
      <c r="C3517" s="34" t="s">
        <v>10430</v>
      </c>
      <c r="D3517" s="34" t="s">
        <v>10431</v>
      </c>
      <c r="E3517" s="35">
        <v>290442</v>
      </c>
      <c r="F3517" s="36">
        <v>290442</v>
      </c>
      <c r="G3517" s="37">
        <f t="shared" si="163"/>
        <v>20330.940000000002</v>
      </c>
      <c r="H3517" s="38">
        <f>G3517*(1-'[1]Rapport Lottstift'!$Q$6)</f>
        <v>14802.771324906182</v>
      </c>
      <c r="I3517" s="39">
        <f t="shared" si="164"/>
        <v>14654.743611657119</v>
      </c>
      <c r="J3517" s="40">
        <f t="shared" si="165"/>
        <v>14654</v>
      </c>
      <c r="K3517" s="40">
        <v>14654</v>
      </c>
    </row>
    <row r="3518" spans="1:11" s="40" customFormat="1" x14ac:dyDescent="0.25">
      <c r="A3518" s="34" t="s">
        <v>947</v>
      </c>
      <c r="B3518" s="34" t="s">
        <v>10432</v>
      </c>
      <c r="C3518" s="34" t="s">
        <v>10433</v>
      </c>
      <c r="D3518" s="34" t="s">
        <v>10434</v>
      </c>
      <c r="E3518" s="35">
        <v>290410</v>
      </c>
      <c r="F3518" s="36">
        <v>290410</v>
      </c>
      <c r="G3518" s="37">
        <f t="shared" si="163"/>
        <v>20328.7</v>
      </c>
      <c r="H3518" s="38">
        <f>G3518*(1-'[1]Rapport Lottstift'!$Q$6)</f>
        <v>14801.140401408902</v>
      </c>
      <c r="I3518" s="39">
        <f t="shared" si="164"/>
        <v>14653.128997394813</v>
      </c>
      <c r="J3518" s="40">
        <f t="shared" si="165"/>
        <v>14653</v>
      </c>
      <c r="K3518" s="40">
        <v>14653</v>
      </c>
    </row>
    <row r="3519" spans="1:11" s="40" customFormat="1" x14ac:dyDescent="0.25">
      <c r="A3519" s="34" t="s">
        <v>947</v>
      </c>
      <c r="B3519" s="34" t="s">
        <v>10435</v>
      </c>
      <c r="C3519" s="34" t="s">
        <v>10436</v>
      </c>
      <c r="D3519" s="34" t="s">
        <v>10437</v>
      </c>
      <c r="E3519" s="35">
        <v>289894</v>
      </c>
      <c r="F3519" s="36">
        <v>289894</v>
      </c>
      <c r="G3519" s="37">
        <f t="shared" si="163"/>
        <v>20292.580000000002</v>
      </c>
      <c r="H3519" s="38">
        <f>G3519*(1-'[1]Rapport Lottstift'!$Q$6)</f>
        <v>14774.841760015262</v>
      </c>
      <c r="I3519" s="39">
        <f t="shared" si="164"/>
        <v>14627.09334241511</v>
      </c>
      <c r="J3519" s="40">
        <f t="shared" si="165"/>
        <v>14627</v>
      </c>
      <c r="K3519" s="40">
        <v>14627</v>
      </c>
    </row>
    <row r="3520" spans="1:11" s="40" customFormat="1" x14ac:dyDescent="0.25">
      <c r="A3520" s="34" t="s">
        <v>947</v>
      </c>
      <c r="B3520" s="34" t="s">
        <v>10438</v>
      </c>
      <c r="C3520" s="34" t="s">
        <v>10439</v>
      </c>
      <c r="D3520" s="34" t="s">
        <v>10440</v>
      </c>
      <c r="E3520" s="35">
        <v>289869</v>
      </c>
      <c r="F3520" s="36">
        <v>289869</v>
      </c>
      <c r="G3520" s="37">
        <f t="shared" si="163"/>
        <v>20290.830000000002</v>
      </c>
      <c r="H3520" s="38">
        <f>G3520*(1-'[1]Rapport Lottstift'!$Q$6)</f>
        <v>14773.567601033012</v>
      </c>
      <c r="I3520" s="39">
        <f t="shared" si="164"/>
        <v>14625.831925022681</v>
      </c>
      <c r="J3520" s="40">
        <f t="shared" si="165"/>
        <v>14625</v>
      </c>
      <c r="K3520" s="40">
        <v>14625</v>
      </c>
    </row>
    <row r="3521" spans="1:11" s="40" customFormat="1" x14ac:dyDescent="0.25">
      <c r="A3521" s="34" t="s">
        <v>947</v>
      </c>
      <c r="B3521" s="34" t="s">
        <v>10441</v>
      </c>
      <c r="C3521" s="34" t="s">
        <v>10442</v>
      </c>
      <c r="D3521" s="34" t="s">
        <v>10443</v>
      </c>
      <c r="E3521" s="35">
        <v>289550</v>
      </c>
      <c r="F3521" s="36">
        <v>289550</v>
      </c>
      <c r="G3521" s="37">
        <f t="shared" si="163"/>
        <v>20268.500000000004</v>
      </c>
      <c r="H3521" s="38">
        <f>G3521*(1-'[1]Rapport Lottstift'!$Q$6)</f>
        <v>14757.309332419503</v>
      </c>
      <c r="I3521" s="39">
        <f t="shared" si="164"/>
        <v>14609.736239095308</v>
      </c>
      <c r="J3521" s="40">
        <f t="shared" si="165"/>
        <v>14609</v>
      </c>
      <c r="K3521" s="40">
        <v>14609</v>
      </c>
    </row>
    <row r="3522" spans="1:11" s="40" customFormat="1" x14ac:dyDescent="0.25">
      <c r="A3522" s="34" t="s">
        <v>947</v>
      </c>
      <c r="B3522" s="34" t="s">
        <v>10444</v>
      </c>
      <c r="C3522" s="34" t="s">
        <v>10445</v>
      </c>
      <c r="D3522" s="34" t="s">
        <v>10446</v>
      </c>
      <c r="E3522" s="35">
        <v>289468</v>
      </c>
      <c r="F3522" s="36">
        <v>289468</v>
      </c>
      <c r="G3522" s="37">
        <f t="shared" si="163"/>
        <v>20262.760000000002</v>
      </c>
      <c r="H3522" s="38">
        <f>G3522*(1-'[1]Rapport Lottstift'!$Q$6)</f>
        <v>14753.130090957722</v>
      </c>
      <c r="I3522" s="39">
        <f t="shared" si="164"/>
        <v>14605.598790048145</v>
      </c>
      <c r="J3522" s="40">
        <f t="shared" si="165"/>
        <v>14605</v>
      </c>
      <c r="K3522" s="40">
        <v>14605</v>
      </c>
    </row>
    <row r="3523" spans="1:11" s="40" customFormat="1" x14ac:dyDescent="0.25">
      <c r="A3523" s="34" t="s">
        <v>947</v>
      </c>
      <c r="B3523" s="34" t="s">
        <v>10447</v>
      </c>
      <c r="C3523" s="34" t="s">
        <v>10448</v>
      </c>
      <c r="D3523" s="34" t="s">
        <v>10449</v>
      </c>
      <c r="E3523" s="35">
        <v>289423</v>
      </c>
      <c r="F3523" s="36">
        <v>289423</v>
      </c>
      <c r="G3523" s="37">
        <f t="shared" si="163"/>
        <v>20259.61</v>
      </c>
      <c r="H3523" s="38">
        <f>G3523*(1-'[1]Rapport Lottstift'!$Q$6)</f>
        <v>14750.836604789671</v>
      </c>
      <c r="I3523" s="39">
        <f t="shared" si="164"/>
        <v>14603.328238741773</v>
      </c>
      <c r="J3523" s="40">
        <f t="shared" si="165"/>
        <v>14603</v>
      </c>
      <c r="K3523" s="40">
        <v>14603</v>
      </c>
    </row>
    <row r="3524" spans="1:11" s="40" customFormat="1" x14ac:dyDescent="0.25">
      <c r="A3524" s="34" t="s">
        <v>947</v>
      </c>
      <c r="B3524" s="34" t="s">
        <v>10450</v>
      </c>
      <c r="C3524" s="34" t="s">
        <v>10451</v>
      </c>
      <c r="D3524" s="34" t="s">
        <v>10452</v>
      </c>
      <c r="E3524" s="35">
        <v>288886</v>
      </c>
      <c r="F3524" s="36">
        <v>288886</v>
      </c>
      <c r="G3524" s="37">
        <f t="shared" si="163"/>
        <v>20222.02</v>
      </c>
      <c r="H3524" s="38">
        <f>G3524*(1-'[1]Rapport Lottstift'!$Q$6)</f>
        <v>14723.467669850941</v>
      </c>
      <c r="I3524" s="39">
        <f t="shared" si="164"/>
        <v>14576.232993152431</v>
      </c>
      <c r="J3524" s="40">
        <f t="shared" si="165"/>
        <v>14576</v>
      </c>
      <c r="K3524" s="40">
        <v>14576</v>
      </c>
    </row>
    <row r="3525" spans="1:11" s="40" customFormat="1" x14ac:dyDescent="0.25">
      <c r="A3525" s="34" t="s">
        <v>947</v>
      </c>
      <c r="B3525" s="34" t="s">
        <v>10453</v>
      </c>
      <c r="C3525" s="34" t="s">
        <v>10454</v>
      </c>
      <c r="D3525" s="34" t="s">
        <v>10455</v>
      </c>
      <c r="E3525" s="35">
        <v>288884</v>
      </c>
      <c r="F3525" s="36">
        <v>288884</v>
      </c>
      <c r="G3525" s="37">
        <f t="shared" si="163"/>
        <v>20221.88</v>
      </c>
      <c r="H3525" s="38">
        <f>G3525*(1-'[1]Rapport Lottstift'!$Q$6)</f>
        <v>14723.365737132361</v>
      </c>
      <c r="I3525" s="39">
        <f t="shared" si="164"/>
        <v>14576.132079761037</v>
      </c>
      <c r="J3525" s="40">
        <f t="shared" si="165"/>
        <v>14576</v>
      </c>
      <c r="K3525" s="40">
        <v>14576</v>
      </c>
    </row>
    <row r="3526" spans="1:11" s="40" customFormat="1" x14ac:dyDescent="0.25">
      <c r="A3526" s="34" t="s">
        <v>947</v>
      </c>
      <c r="B3526" s="34" t="s">
        <v>10456</v>
      </c>
      <c r="C3526" s="34" t="s">
        <v>10457</v>
      </c>
      <c r="D3526" s="34" t="s">
        <v>10458</v>
      </c>
      <c r="E3526" s="35">
        <v>288789</v>
      </c>
      <c r="F3526" s="36">
        <v>288789</v>
      </c>
      <c r="G3526" s="37">
        <f t="shared" ref="G3526:G3589" si="166">F3526*0.07</f>
        <v>20215.230000000003</v>
      </c>
      <c r="H3526" s="38">
        <f>G3526*(1-'[1]Rapport Lottstift'!$Q$6)</f>
        <v>14718.523932999813</v>
      </c>
      <c r="I3526" s="39">
        <f t="shared" ref="I3526:I3589" si="167">H3526*0.99</f>
        <v>14571.338693669815</v>
      </c>
      <c r="J3526" s="40">
        <f t="shared" ref="J3526:J3589" si="168">INT(I3526)</f>
        <v>14571</v>
      </c>
      <c r="K3526" s="40">
        <v>14571</v>
      </c>
    </row>
    <row r="3527" spans="1:11" s="40" customFormat="1" x14ac:dyDescent="0.25">
      <c r="A3527" s="34" t="s">
        <v>947</v>
      </c>
      <c r="B3527" s="34" t="s">
        <v>10459</v>
      </c>
      <c r="C3527" s="34" t="s">
        <v>10460</v>
      </c>
      <c r="D3527" s="34" t="s">
        <v>10461</v>
      </c>
      <c r="E3527" s="35">
        <v>288681</v>
      </c>
      <c r="F3527" s="36">
        <v>288681</v>
      </c>
      <c r="G3527" s="37">
        <f t="shared" si="166"/>
        <v>20207.670000000002</v>
      </c>
      <c r="H3527" s="38">
        <f>G3527*(1-'[1]Rapport Lottstift'!$Q$6)</f>
        <v>14713.019566196492</v>
      </c>
      <c r="I3527" s="39">
        <f t="shared" si="167"/>
        <v>14565.889370534527</v>
      </c>
      <c r="J3527" s="40">
        <f t="shared" si="168"/>
        <v>14565</v>
      </c>
      <c r="K3527" s="40">
        <v>14565</v>
      </c>
    </row>
    <row r="3528" spans="1:11" s="40" customFormat="1" x14ac:dyDescent="0.25">
      <c r="A3528" s="34" t="s">
        <v>947</v>
      </c>
      <c r="B3528" s="34" t="s">
        <v>10462</v>
      </c>
      <c r="C3528" s="34" t="s">
        <v>10463</v>
      </c>
      <c r="D3528" s="34" t="s">
        <v>10464</v>
      </c>
      <c r="E3528" s="35">
        <v>288243</v>
      </c>
      <c r="F3528" s="36">
        <v>288243</v>
      </c>
      <c r="G3528" s="37">
        <f t="shared" si="166"/>
        <v>20177.010000000002</v>
      </c>
      <c r="H3528" s="38">
        <f>G3528*(1-'[1]Rapport Lottstift'!$Q$6)</f>
        <v>14690.696300827472</v>
      </c>
      <c r="I3528" s="39">
        <f t="shared" si="167"/>
        <v>14543.789337819198</v>
      </c>
      <c r="J3528" s="40">
        <f t="shared" si="168"/>
        <v>14543</v>
      </c>
      <c r="K3528" s="40">
        <v>14543</v>
      </c>
    </row>
    <row r="3529" spans="1:11" s="40" customFormat="1" x14ac:dyDescent="0.25">
      <c r="A3529" s="34" t="s">
        <v>947</v>
      </c>
      <c r="B3529" s="34" t="s">
        <v>10465</v>
      </c>
      <c r="C3529" s="34" t="s">
        <v>10466</v>
      </c>
      <c r="D3529" s="34" t="s">
        <v>10467</v>
      </c>
      <c r="E3529" s="35">
        <v>288000</v>
      </c>
      <c r="F3529" s="36">
        <v>288000</v>
      </c>
      <c r="G3529" s="37">
        <f t="shared" si="166"/>
        <v>20160.000000000004</v>
      </c>
      <c r="H3529" s="38">
        <f>G3529*(1-'[1]Rapport Lottstift'!$Q$6)</f>
        <v>14678.311475520004</v>
      </c>
      <c r="I3529" s="39">
        <f t="shared" si="167"/>
        <v>14531.528360764803</v>
      </c>
      <c r="J3529" s="40">
        <f t="shared" si="168"/>
        <v>14531</v>
      </c>
      <c r="K3529" s="40">
        <v>14531</v>
      </c>
    </row>
    <row r="3530" spans="1:11" s="40" customFormat="1" x14ac:dyDescent="0.25">
      <c r="A3530" s="34" t="s">
        <v>947</v>
      </c>
      <c r="B3530" s="34" t="s">
        <v>10468</v>
      </c>
      <c r="C3530" s="34" t="s">
        <v>10469</v>
      </c>
      <c r="D3530" s="34" t="s">
        <v>10470</v>
      </c>
      <c r="E3530" s="35">
        <v>287919</v>
      </c>
      <c r="F3530" s="36">
        <v>287919</v>
      </c>
      <c r="G3530" s="37">
        <f t="shared" si="166"/>
        <v>20154.330000000002</v>
      </c>
      <c r="H3530" s="38">
        <f>G3530*(1-'[1]Rapport Lottstift'!$Q$6)</f>
        <v>14674.183200417512</v>
      </c>
      <c r="I3530" s="39">
        <f t="shared" si="167"/>
        <v>14527.441368413336</v>
      </c>
      <c r="J3530" s="40">
        <f t="shared" si="168"/>
        <v>14527</v>
      </c>
      <c r="K3530" s="40">
        <v>14527</v>
      </c>
    </row>
    <row r="3531" spans="1:11" s="40" customFormat="1" x14ac:dyDescent="0.25">
      <c r="A3531" s="34" t="s">
        <v>947</v>
      </c>
      <c r="B3531" s="34" t="s">
        <v>10471</v>
      </c>
      <c r="C3531" s="34" t="s">
        <v>10472</v>
      </c>
      <c r="D3531" s="34" t="s">
        <v>10473</v>
      </c>
      <c r="E3531" s="35">
        <v>287230</v>
      </c>
      <c r="F3531" s="36">
        <v>287230</v>
      </c>
      <c r="G3531" s="37">
        <f t="shared" si="166"/>
        <v>20106.100000000002</v>
      </c>
      <c r="H3531" s="38">
        <f>G3531*(1-'[1]Rapport Lottstift'!$Q$6)</f>
        <v>14639.067378866703</v>
      </c>
      <c r="I3531" s="39">
        <f t="shared" si="167"/>
        <v>14492.676705078036</v>
      </c>
      <c r="J3531" s="40">
        <f t="shared" si="168"/>
        <v>14492</v>
      </c>
      <c r="K3531" s="40">
        <v>14492</v>
      </c>
    </row>
    <row r="3532" spans="1:11" s="40" customFormat="1" x14ac:dyDescent="0.25">
      <c r="A3532" s="34" t="s">
        <v>947</v>
      </c>
      <c r="B3532" s="34" t="s">
        <v>10474</v>
      </c>
      <c r="C3532" s="34" t="s">
        <v>10475</v>
      </c>
      <c r="D3532" s="34" t="s">
        <v>10476</v>
      </c>
      <c r="E3532" s="35">
        <v>286686</v>
      </c>
      <c r="F3532" s="36">
        <v>286686</v>
      </c>
      <c r="G3532" s="37">
        <f t="shared" si="166"/>
        <v>20068.02</v>
      </c>
      <c r="H3532" s="38">
        <f>G3532*(1-'[1]Rapport Lottstift'!$Q$6)</f>
        <v>14611.341679412941</v>
      </c>
      <c r="I3532" s="39">
        <f t="shared" si="167"/>
        <v>14465.228262618812</v>
      </c>
      <c r="J3532" s="40">
        <f t="shared" si="168"/>
        <v>14465</v>
      </c>
      <c r="K3532" s="40">
        <v>14465</v>
      </c>
    </row>
    <row r="3533" spans="1:11" s="40" customFormat="1" x14ac:dyDescent="0.25">
      <c r="A3533" s="34" t="s">
        <v>947</v>
      </c>
      <c r="B3533" s="34" t="s">
        <v>10477</v>
      </c>
      <c r="C3533" s="34" t="s">
        <v>10478</v>
      </c>
      <c r="D3533" s="34" t="s">
        <v>10479</v>
      </c>
      <c r="E3533" s="35">
        <v>286000</v>
      </c>
      <c r="F3533" s="36">
        <v>286000</v>
      </c>
      <c r="G3533" s="37">
        <f t="shared" si="166"/>
        <v>20020.000000000004</v>
      </c>
      <c r="H3533" s="38">
        <f>G3533*(1-'[1]Rapport Lottstift'!$Q$6)</f>
        <v>14576.378756940003</v>
      </c>
      <c r="I3533" s="39">
        <f t="shared" si="167"/>
        <v>14430.614969370603</v>
      </c>
      <c r="J3533" s="40">
        <f t="shared" si="168"/>
        <v>14430</v>
      </c>
      <c r="K3533" s="40">
        <v>14430</v>
      </c>
    </row>
    <row r="3534" spans="1:11" s="40" customFormat="1" x14ac:dyDescent="0.25">
      <c r="A3534" s="34" t="s">
        <v>947</v>
      </c>
      <c r="B3534" s="34" t="s">
        <v>10480</v>
      </c>
      <c r="C3534" s="34" t="s">
        <v>10481</v>
      </c>
      <c r="D3534" s="34" t="s">
        <v>10482</v>
      </c>
      <c r="E3534" s="35">
        <v>285739</v>
      </c>
      <c r="F3534" s="36">
        <v>285739</v>
      </c>
      <c r="G3534" s="37">
        <f t="shared" si="166"/>
        <v>20001.730000000003</v>
      </c>
      <c r="H3534" s="38">
        <f>G3534*(1-'[1]Rapport Lottstift'!$Q$6)</f>
        <v>14563.076537165312</v>
      </c>
      <c r="I3534" s="39">
        <f t="shared" si="167"/>
        <v>14417.445771793658</v>
      </c>
      <c r="J3534" s="40">
        <f t="shared" si="168"/>
        <v>14417</v>
      </c>
      <c r="K3534" s="40">
        <v>14417</v>
      </c>
    </row>
    <row r="3535" spans="1:11" s="40" customFormat="1" x14ac:dyDescent="0.25">
      <c r="A3535" s="34" t="s">
        <v>947</v>
      </c>
      <c r="B3535" s="34" t="s">
        <v>10483</v>
      </c>
      <c r="C3535" s="34" t="s">
        <v>10484</v>
      </c>
      <c r="D3535" s="34" t="s">
        <v>10485</v>
      </c>
      <c r="E3535" s="35">
        <v>285593</v>
      </c>
      <c r="F3535" s="36">
        <v>285593</v>
      </c>
      <c r="G3535" s="37">
        <f t="shared" si="166"/>
        <v>19991.510000000002</v>
      </c>
      <c r="H3535" s="38">
        <f>G3535*(1-'[1]Rapport Lottstift'!$Q$6)</f>
        <v>14555.635448708972</v>
      </c>
      <c r="I3535" s="39">
        <f t="shared" si="167"/>
        <v>14410.079094221883</v>
      </c>
      <c r="J3535" s="40">
        <f t="shared" si="168"/>
        <v>14410</v>
      </c>
      <c r="K3535" s="40">
        <v>14410</v>
      </c>
    </row>
    <row r="3536" spans="1:11" s="40" customFormat="1" x14ac:dyDescent="0.25">
      <c r="A3536" s="34" t="s">
        <v>947</v>
      </c>
      <c r="B3536" s="34" t="s">
        <v>10486</v>
      </c>
      <c r="C3536" s="34" t="s">
        <v>10487</v>
      </c>
      <c r="D3536" s="34" t="s">
        <v>10488</v>
      </c>
      <c r="E3536" s="35">
        <v>285589</v>
      </c>
      <c r="F3536" s="36">
        <v>285589</v>
      </c>
      <c r="G3536" s="37">
        <f t="shared" si="166"/>
        <v>19991.230000000003</v>
      </c>
      <c r="H3536" s="38">
        <f>G3536*(1-'[1]Rapport Lottstift'!$Q$6)</f>
        <v>14555.431583271813</v>
      </c>
      <c r="I3536" s="39">
        <f t="shared" si="167"/>
        <v>14409.877267439095</v>
      </c>
      <c r="J3536" s="40">
        <f t="shared" si="168"/>
        <v>14409</v>
      </c>
      <c r="K3536" s="40">
        <v>14409</v>
      </c>
    </row>
    <row r="3537" spans="1:11" s="40" customFormat="1" x14ac:dyDescent="0.25">
      <c r="A3537" s="34" t="s">
        <v>947</v>
      </c>
      <c r="B3537" s="34" t="s">
        <v>10489</v>
      </c>
      <c r="C3537" s="34" t="s">
        <v>10490</v>
      </c>
      <c r="D3537" s="34" t="s">
        <v>10491</v>
      </c>
      <c r="E3537" s="35">
        <v>285509</v>
      </c>
      <c r="F3537" s="36">
        <v>285509</v>
      </c>
      <c r="G3537" s="37">
        <f t="shared" si="166"/>
        <v>19985.63</v>
      </c>
      <c r="H3537" s="38">
        <f>G3537*(1-'[1]Rapport Lottstift'!$Q$6)</f>
        <v>14551.354274528612</v>
      </c>
      <c r="I3537" s="39">
        <f t="shared" si="167"/>
        <v>14405.840731783326</v>
      </c>
      <c r="J3537" s="40">
        <f t="shared" si="168"/>
        <v>14405</v>
      </c>
      <c r="K3537" s="40">
        <v>14405</v>
      </c>
    </row>
    <row r="3538" spans="1:11" s="40" customFormat="1" x14ac:dyDescent="0.25">
      <c r="A3538" s="34" t="s">
        <v>947</v>
      </c>
      <c r="B3538" s="34" t="s">
        <v>10492</v>
      </c>
      <c r="C3538" s="34" t="s">
        <v>10493</v>
      </c>
      <c r="D3538" s="34" t="s">
        <v>10494</v>
      </c>
      <c r="E3538" s="35">
        <v>284928</v>
      </c>
      <c r="F3538" s="36">
        <v>284928</v>
      </c>
      <c r="G3538" s="37">
        <f t="shared" si="166"/>
        <v>19944.960000000003</v>
      </c>
      <c r="H3538" s="38">
        <f>G3538*(1-'[1]Rapport Lottstift'!$Q$6)</f>
        <v>14521.742819781122</v>
      </c>
      <c r="I3538" s="39">
        <f t="shared" si="167"/>
        <v>14376.525391583311</v>
      </c>
      <c r="J3538" s="40">
        <f t="shared" si="168"/>
        <v>14376</v>
      </c>
      <c r="K3538" s="40">
        <v>14376</v>
      </c>
    </row>
    <row r="3539" spans="1:11" s="40" customFormat="1" x14ac:dyDescent="0.25">
      <c r="A3539" s="34" t="s">
        <v>947</v>
      </c>
      <c r="B3539" s="34" t="s">
        <v>10495</v>
      </c>
      <c r="C3539" s="34" t="s">
        <v>10496</v>
      </c>
      <c r="D3539" s="34" t="s">
        <v>10497</v>
      </c>
      <c r="E3539" s="35">
        <v>284854</v>
      </c>
      <c r="F3539" s="36">
        <v>284854</v>
      </c>
      <c r="G3539" s="37">
        <f t="shared" si="166"/>
        <v>19939.780000000002</v>
      </c>
      <c r="H3539" s="38">
        <f>G3539*(1-'[1]Rapport Lottstift'!$Q$6)</f>
        <v>14517.971309193663</v>
      </c>
      <c r="I3539" s="39">
        <f t="shared" si="167"/>
        <v>14372.791596101726</v>
      </c>
      <c r="J3539" s="40">
        <f t="shared" si="168"/>
        <v>14372</v>
      </c>
      <c r="K3539" s="40">
        <v>14372</v>
      </c>
    </row>
    <row r="3540" spans="1:11" s="40" customFormat="1" x14ac:dyDescent="0.25">
      <c r="A3540" s="34" t="s">
        <v>947</v>
      </c>
      <c r="B3540" s="34" t="s">
        <v>10498</v>
      </c>
      <c r="C3540" s="34" t="s">
        <v>10499</v>
      </c>
      <c r="D3540" s="34" t="s">
        <v>10500</v>
      </c>
      <c r="E3540" s="35">
        <v>284707</v>
      </c>
      <c r="F3540" s="36">
        <v>284707</v>
      </c>
      <c r="G3540" s="37">
        <f t="shared" si="166"/>
        <v>19929.490000000002</v>
      </c>
      <c r="H3540" s="38">
        <f>G3540*(1-'[1]Rapport Lottstift'!$Q$6)</f>
        <v>14510.479254378031</v>
      </c>
      <c r="I3540" s="39">
        <f t="shared" si="167"/>
        <v>14365.374461834252</v>
      </c>
      <c r="J3540" s="40">
        <f t="shared" si="168"/>
        <v>14365</v>
      </c>
      <c r="K3540" s="40">
        <v>14365</v>
      </c>
    </row>
    <row r="3541" spans="1:11" s="40" customFormat="1" x14ac:dyDescent="0.25">
      <c r="A3541" s="34" t="s">
        <v>947</v>
      </c>
      <c r="B3541" s="34" t="s">
        <v>10501</v>
      </c>
      <c r="C3541" s="34" t="s">
        <v>10502</v>
      </c>
      <c r="D3541" s="34" t="s">
        <v>10503</v>
      </c>
      <c r="E3541" s="35">
        <v>284495</v>
      </c>
      <c r="F3541" s="36">
        <v>284495</v>
      </c>
      <c r="G3541" s="37">
        <f t="shared" si="166"/>
        <v>19914.650000000001</v>
      </c>
      <c r="H3541" s="38">
        <f>G3541*(1-'[1]Rapport Lottstift'!$Q$6)</f>
        <v>14499.674386208551</v>
      </c>
      <c r="I3541" s="39">
        <f t="shared" si="167"/>
        <v>14354.677642346465</v>
      </c>
      <c r="J3541" s="40">
        <f t="shared" si="168"/>
        <v>14354</v>
      </c>
      <c r="K3541" s="40">
        <v>14354</v>
      </c>
    </row>
    <row r="3542" spans="1:11" s="40" customFormat="1" x14ac:dyDescent="0.25">
      <c r="A3542" s="34" t="s">
        <v>947</v>
      </c>
      <c r="B3542" s="34" t="s">
        <v>10504</v>
      </c>
      <c r="C3542" s="34" t="s">
        <v>10505</v>
      </c>
      <c r="D3542" s="34" t="s">
        <v>10506</v>
      </c>
      <c r="E3542" s="35">
        <v>284000</v>
      </c>
      <c r="F3542" s="36">
        <v>284000</v>
      </c>
      <c r="G3542" s="37">
        <f t="shared" si="166"/>
        <v>19880.000000000004</v>
      </c>
      <c r="H3542" s="38">
        <f>G3542*(1-'[1]Rapport Lottstift'!$Q$6)</f>
        <v>14474.446038360004</v>
      </c>
      <c r="I3542" s="39">
        <f t="shared" si="167"/>
        <v>14329.701577976404</v>
      </c>
      <c r="J3542" s="40">
        <f t="shared" si="168"/>
        <v>14329</v>
      </c>
      <c r="K3542" s="40">
        <v>14329</v>
      </c>
    </row>
    <row r="3543" spans="1:11" s="40" customFormat="1" x14ac:dyDescent="0.25">
      <c r="A3543" s="34" t="s">
        <v>947</v>
      </c>
      <c r="B3543" s="34" t="s">
        <v>10507</v>
      </c>
      <c r="C3543" s="34" t="s">
        <v>10508</v>
      </c>
      <c r="D3543" s="34" t="s">
        <v>10509</v>
      </c>
      <c r="E3543" s="35">
        <v>221116</v>
      </c>
      <c r="F3543" s="36">
        <v>221116</v>
      </c>
      <c r="G3543" s="37">
        <f t="shared" si="166"/>
        <v>15478.12</v>
      </c>
      <c r="H3543" s="38">
        <f>G3543*(1-'[1]Rapport Lottstift'!$Q$6)</f>
        <v>11269.477500767642</v>
      </c>
      <c r="I3543" s="39">
        <f t="shared" si="167"/>
        <v>11156.782725759966</v>
      </c>
      <c r="J3543" s="40">
        <f t="shared" si="168"/>
        <v>11156</v>
      </c>
      <c r="K3543" s="40">
        <v>11156</v>
      </c>
    </row>
    <row r="3544" spans="1:11" s="40" customFormat="1" x14ac:dyDescent="0.25">
      <c r="A3544" s="34" t="s">
        <v>947</v>
      </c>
      <c r="B3544" s="34" t="s">
        <v>10510</v>
      </c>
      <c r="C3544" s="34" t="s">
        <v>10511</v>
      </c>
      <c r="D3544" s="34" t="s">
        <v>10512</v>
      </c>
      <c r="E3544" s="35">
        <v>283814</v>
      </c>
      <c r="F3544" s="36">
        <v>283814</v>
      </c>
      <c r="G3544" s="37">
        <f t="shared" si="166"/>
        <v>19866.980000000003</v>
      </c>
      <c r="H3544" s="38">
        <f>G3544*(1-'[1]Rapport Lottstift'!$Q$6)</f>
        <v>14464.966295532064</v>
      </c>
      <c r="I3544" s="39">
        <f t="shared" si="167"/>
        <v>14320.316632576743</v>
      </c>
      <c r="J3544" s="40">
        <f t="shared" si="168"/>
        <v>14320</v>
      </c>
      <c r="K3544" s="40">
        <v>14320</v>
      </c>
    </row>
    <row r="3545" spans="1:11" s="40" customFormat="1" x14ac:dyDescent="0.25">
      <c r="A3545" s="34" t="s">
        <v>947</v>
      </c>
      <c r="B3545" s="34" t="s">
        <v>10513</v>
      </c>
      <c r="C3545" s="34" t="s">
        <v>10514</v>
      </c>
      <c r="D3545" s="34" t="s">
        <v>10515</v>
      </c>
      <c r="E3545" s="35">
        <v>283753</v>
      </c>
      <c r="F3545" s="36">
        <v>283753</v>
      </c>
      <c r="G3545" s="37">
        <f t="shared" si="166"/>
        <v>19862.710000000003</v>
      </c>
      <c r="H3545" s="38">
        <f>G3545*(1-'[1]Rapport Lottstift'!$Q$6)</f>
        <v>14461.857347615372</v>
      </c>
      <c r="I3545" s="39">
        <f t="shared" si="167"/>
        <v>14317.238774139219</v>
      </c>
      <c r="J3545" s="40">
        <f t="shared" si="168"/>
        <v>14317</v>
      </c>
      <c r="K3545" s="40">
        <v>14317</v>
      </c>
    </row>
    <row r="3546" spans="1:11" s="40" customFormat="1" x14ac:dyDescent="0.25">
      <c r="A3546" s="34" t="s">
        <v>947</v>
      </c>
      <c r="B3546" s="34" t="s">
        <v>10516</v>
      </c>
      <c r="C3546" s="34" t="s">
        <v>10517</v>
      </c>
      <c r="D3546" s="34" t="s">
        <v>10518</v>
      </c>
      <c r="E3546" s="35">
        <v>283687</v>
      </c>
      <c r="F3546" s="36">
        <v>283687</v>
      </c>
      <c r="G3546" s="37">
        <f t="shared" si="166"/>
        <v>19858.09</v>
      </c>
      <c r="H3546" s="38">
        <f>G3546*(1-'[1]Rapport Lottstift'!$Q$6)</f>
        <v>14458.493567902231</v>
      </c>
      <c r="I3546" s="39">
        <f t="shared" si="167"/>
        <v>14313.908632223209</v>
      </c>
      <c r="J3546" s="40">
        <f t="shared" si="168"/>
        <v>14313</v>
      </c>
      <c r="K3546" s="40">
        <v>14313</v>
      </c>
    </row>
    <row r="3547" spans="1:11" s="40" customFormat="1" x14ac:dyDescent="0.25">
      <c r="A3547" s="34" t="s">
        <v>947</v>
      </c>
      <c r="B3547" s="34" t="s">
        <v>10519</v>
      </c>
      <c r="C3547" s="34" t="s">
        <v>10520</v>
      </c>
      <c r="D3547" s="34" t="s">
        <v>10521</v>
      </c>
      <c r="E3547" s="35">
        <v>282239</v>
      </c>
      <c r="F3547" s="36">
        <v>282239</v>
      </c>
      <c r="G3547" s="37">
        <f t="shared" si="166"/>
        <v>19756.730000000003</v>
      </c>
      <c r="H3547" s="38">
        <f>G3547*(1-'[1]Rapport Lottstift'!$Q$6)</f>
        <v>14384.694279650314</v>
      </c>
      <c r="I3547" s="39">
        <f t="shared" si="167"/>
        <v>14240.847336853811</v>
      </c>
      <c r="J3547" s="40">
        <f t="shared" si="168"/>
        <v>14240</v>
      </c>
      <c r="K3547" s="40">
        <v>14240</v>
      </c>
    </row>
    <row r="3548" spans="1:11" s="40" customFormat="1" x14ac:dyDescent="0.25">
      <c r="A3548" s="34" t="s">
        <v>947</v>
      </c>
      <c r="B3548" s="34" t="s">
        <v>10522</v>
      </c>
      <c r="C3548" s="34" t="s">
        <v>10523</v>
      </c>
      <c r="D3548" s="34" t="s">
        <v>10524</v>
      </c>
      <c r="E3548" s="35">
        <v>281964</v>
      </c>
      <c r="F3548" s="36">
        <v>281964</v>
      </c>
      <c r="G3548" s="37">
        <f t="shared" si="166"/>
        <v>19737.480000000003</v>
      </c>
      <c r="H3548" s="38">
        <f>G3548*(1-'[1]Rapport Lottstift'!$Q$6)</f>
        <v>14370.678530845564</v>
      </c>
      <c r="I3548" s="39">
        <f t="shared" si="167"/>
        <v>14226.971745537108</v>
      </c>
      <c r="J3548" s="40">
        <f t="shared" si="168"/>
        <v>14226</v>
      </c>
      <c r="K3548" s="40">
        <v>14226</v>
      </c>
    </row>
    <row r="3549" spans="1:11" s="40" customFormat="1" x14ac:dyDescent="0.25">
      <c r="A3549" s="34" t="s">
        <v>947</v>
      </c>
      <c r="B3549" s="34" t="s">
        <v>10525</v>
      </c>
      <c r="C3549" s="34" t="s">
        <v>10526</v>
      </c>
      <c r="D3549" s="34" t="s">
        <v>10527</v>
      </c>
      <c r="E3549" s="35">
        <v>281938</v>
      </c>
      <c r="F3549" s="36">
        <v>281938</v>
      </c>
      <c r="G3549" s="37">
        <f t="shared" si="166"/>
        <v>19735.660000000003</v>
      </c>
      <c r="H3549" s="38">
        <f>G3549*(1-'[1]Rapport Lottstift'!$Q$6)</f>
        <v>14369.353405504024</v>
      </c>
      <c r="I3549" s="39">
        <f t="shared" si="167"/>
        <v>14225.659871448983</v>
      </c>
      <c r="J3549" s="40">
        <f t="shared" si="168"/>
        <v>14225</v>
      </c>
      <c r="K3549" s="40">
        <v>14225</v>
      </c>
    </row>
    <row r="3550" spans="1:11" s="40" customFormat="1" x14ac:dyDescent="0.25">
      <c r="A3550" s="34" t="s">
        <v>947</v>
      </c>
      <c r="B3550" s="34" t="s">
        <v>10528</v>
      </c>
      <c r="C3550" s="34" t="s">
        <v>10529</v>
      </c>
      <c r="D3550" s="34" t="s">
        <v>10530</v>
      </c>
      <c r="E3550" s="35">
        <v>281869</v>
      </c>
      <c r="F3550" s="36">
        <v>281869</v>
      </c>
      <c r="G3550" s="37">
        <f t="shared" si="166"/>
        <v>19730.830000000002</v>
      </c>
      <c r="H3550" s="38">
        <f>G3550*(1-'[1]Rapport Lottstift'!$Q$6)</f>
        <v>14365.836726713012</v>
      </c>
      <c r="I3550" s="39">
        <f t="shared" si="167"/>
        <v>14222.178359445883</v>
      </c>
      <c r="J3550" s="40">
        <f t="shared" si="168"/>
        <v>14222</v>
      </c>
      <c r="K3550" s="40">
        <v>14222</v>
      </c>
    </row>
    <row r="3551" spans="1:11" s="40" customFormat="1" x14ac:dyDescent="0.25">
      <c r="A3551" s="34" t="s">
        <v>947</v>
      </c>
      <c r="B3551" s="34" t="s">
        <v>10531</v>
      </c>
      <c r="C3551" s="34" t="s">
        <v>10532</v>
      </c>
      <c r="D3551" s="34" t="s">
        <v>10533</v>
      </c>
      <c r="E3551" s="35">
        <v>281651</v>
      </c>
      <c r="F3551" s="36">
        <v>281651</v>
      </c>
      <c r="G3551" s="37">
        <f t="shared" si="166"/>
        <v>19715.570000000003</v>
      </c>
      <c r="H3551" s="38">
        <f>G3551*(1-'[1]Rapport Lottstift'!$Q$6)</f>
        <v>14354.726060387793</v>
      </c>
      <c r="I3551" s="39">
        <f t="shared" si="167"/>
        <v>14211.178799783915</v>
      </c>
      <c r="J3551" s="40">
        <f t="shared" si="168"/>
        <v>14211</v>
      </c>
      <c r="K3551" s="40">
        <v>14211</v>
      </c>
    </row>
    <row r="3552" spans="1:11" s="40" customFormat="1" x14ac:dyDescent="0.25">
      <c r="A3552" s="34" t="s">
        <v>947</v>
      </c>
      <c r="B3552" s="34" t="s">
        <v>10534</v>
      </c>
      <c r="C3552" s="34" t="s">
        <v>10535</v>
      </c>
      <c r="D3552" s="34" t="s">
        <v>10536</v>
      </c>
      <c r="E3552" s="35">
        <v>281485</v>
      </c>
      <c r="F3552" s="36">
        <v>281485</v>
      </c>
      <c r="G3552" s="37">
        <f t="shared" si="166"/>
        <v>19703.95</v>
      </c>
      <c r="H3552" s="38">
        <f>G3552*(1-'[1]Rapport Lottstift'!$Q$6)</f>
        <v>14346.265644745652</v>
      </c>
      <c r="I3552" s="39">
        <f t="shared" si="167"/>
        <v>14202.802988298195</v>
      </c>
      <c r="J3552" s="40">
        <f t="shared" si="168"/>
        <v>14202</v>
      </c>
      <c r="K3552" s="40">
        <v>14202</v>
      </c>
    </row>
    <row r="3553" spans="1:11" s="40" customFormat="1" x14ac:dyDescent="0.25">
      <c r="A3553" s="34" t="s">
        <v>947</v>
      </c>
      <c r="B3553" s="34" t="s">
        <v>10537</v>
      </c>
      <c r="C3553" s="34" t="s">
        <v>10538</v>
      </c>
      <c r="D3553" s="34" t="s">
        <v>10539</v>
      </c>
      <c r="E3553" s="35">
        <v>281370</v>
      </c>
      <c r="F3553" s="36">
        <v>281370</v>
      </c>
      <c r="G3553" s="37">
        <f t="shared" si="166"/>
        <v>19695.900000000001</v>
      </c>
      <c r="H3553" s="38">
        <f>G3553*(1-'[1]Rapport Lottstift'!$Q$6)</f>
        <v>14340.404513427302</v>
      </c>
      <c r="I3553" s="39">
        <f t="shared" si="167"/>
        <v>14197.000468293028</v>
      </c>
      <c r="J3553" s="40">
        <f t="shared" si="168"/>
        <v>14197</v>
      </c>
      <c r="K3553" s="40">
        <v>14197</v>
      </c>
    </row>
    <row r="3554" spans="1:11" s="40" customFormat="1" x14ac:dyDescent="0.25">
      <c r="A3554" s="34" t="s">
        <v>947</v>
      </c>
      <c r="B3554" s="34" t="s">
        <v>10540</v>
      </c>
      <c r="C3554" s="34" t="s">
        <v>10541</v>
      </c>
      <c r="D3554" s="34" t="s">
        <v>10542</v>
      </c>
      <c r="E3554" s="35">
        <v>280595</v>
      </c>
      <c r="F3554" s="36">
        <v>280595</v>
      </c>
      <c r="G3554" s="37">
        <f t="shared" si="166"/>
        <v>19641.650000000001</v>
      </c>
      <c r="H3554" s="38">
        <f>G3554*(1-'[1]Rapport Lottstift'!$Q$6)</f>
        <v>14300.905584977552</v>
      </c>
      <c r="I3554" s="39">
        <f t="shared" si="167"/>
        <v>14157.896529127776</v>
      </c>
      <c r="J3554" s="40">
        <f t="shared" si="168"/>
        <v>14157</v>
      </c>
      <c r="K3554" s="40">
        <v>14157</v>
      </c>
    </row>
    <row r="3555" spans="1:11" s="40" customFormat="1" x14ac:dyDescent="0.25">
      <c r="A3555" s="34" t="s">
        <v>947</v>
      </c>
      <c r="B3555" s="34" t="s">
        <v>10543</v>
      </c>
      <c r="C3555" s="34" t="s">
        <v>10544</v>
      </c>
      <c r="D3555" s="34" t="s">
        <v>10545</v>
      </c>
      <c r="E3555" s="35">
        <v>280371</v>
      </c>
      <c r="F3555" s="36">
        <v>280371</v>
      </c>
      <c r="G3555" s="37">
        <f t="shared" si="166"/>
        <v>19625.97</v>
      </c>
      <c r="H3555" s="38">
        <f>G3555*(1-'[1]Rapport Lottstift'!$Q$6)</f>
        <v>14289.489120496592</v>
      </c>
      <c r="I3555" s="39">
        <f t="shared" si="167"/>
        <v>14146.594229291626</v>
      </c>
      <c r="J3555" s="40">
        <f t="shared" si="168"/>
        <v>14146</v>
      </c>
      <c r="K3555" s="40">
        <v>14146</v>
      </c>
    </row>
    <row r="3556" spans="1:11" s="40" customFormat="1" x14ac:dyDescent="0.25">
      <c r="A3556" s="34" t="s">
        <v>947</v>
      </c>
      <c r="B3556" s="34" t="s">
        <v>10546</v>
      </c>
      <c r="C3556" s="34" t="s">
        <v>10547</v>
      </c>
      <c r="D3556" s="34" t="s">
        <v>10548</v>
      </c>
      <c r="E3556" s="35">
        <v>280349</v>
      </c>
      <c r="F3556" s="36">
        <v>280349</v>
      </c>
      <c r="G3556" s="37">
        <f t="shared" si="166"/>
        <v>19624.43</v>
      </c>
      <c r="H3556" s="38">
        <f>G3556*(1-'[1]Rapport Lottstift'!$Q$6)</f>
        <v>14288.36786059221</v>
      </c>
      <c r="I3556" s="39">
        <f t="shared" si="167"/>
        <v>14145.484181986289</v>
      </c>
      <c r="J3556" s="40">
        <f t="shared" si="168"/>
        <v>14145</v>
      </c>
      <c r="K3556" s="40">
        <v>14145</v>
      </c>
    </row>
    <row r="3557" spans="1:11" s="40" customFormat="1" x14ac:dyDescent="0.25">
      <c r="A3557" s="34" t="s">
        <v>947</v>
      </c>
      <c r="B3557" s="34" t="s">
        <v>10549</v>
      </c>
      <c r="C3557" s="34" t="s">
        <v>10550</v>
      </c>
      <c r="D3557" s="34" t="s">
        <v>10551</v>
      </c>
      <c r="E3557" s="35">
        <v>280179</v>
      </c>
      <c r="F3557" s="36">
        <v>280179</v>
      </c>
      <c r="G3557" s="37">
        <f t="shared" si="166"/>
        <v>19612.530000000002</v>
      </c>
      <c r="H3557" s="38">
        <f>G3557*(1-'[1]Rapport Lottstift'!$Q$6)</f>
        <v>14279.703579512912</v>
      </c>
      <c r="I3557" s="39">
        <f t="shared" si="167"/>
        <v>14136.906543717783</v>
      </c>
      <c r="J3557" s="40">
        <f t="shared" si="168"/>
        <v>14136</v>
      </c>
      <c r="K3557" s="40">
        <v>14136</v>
      </c>
    </row>
    <row r="3558" spans="1:11" s="40" customFormat="1" x14ac:dyDescent="0.25">
      <c r="A3558" s="34" t="s">
        <v>947</v>
      </c>
      <c r="B3558" s="34" t="s">
        <v>10552</v>
      </c>
      <c r="C3558" s="34" t="s">
        <v>10553</v>
      </c>
      <c r="D3558" s="34" t="s">
        <v>10554</v>
      </c>
      <c r="E3558" s="35">
        <v>279563</v>
      </c>
      <c r="F3558" s="36">
        <v>279563</v>
      </c>
      <c r="G3558" s="37">
        <f t="shared" si="166"/>
        <v>19569.410000000003</v>
      </c>
      <c r="H3558" s="38">
        <f>G3558*(1-'[1]Rapport Lottstift'!$Q$6)</f>
        <v>14248.308302190273</v>
      </c>
      <c r="I3558" s="39">
        <f t="shared" si="167"/>
        <v>14105.82521916837</v>
      </c>
      <c r="J3558" s="40">
        <f t="shared" si="168"/>
        <v>14105</v>
      </c>
      <c r="K3558" s="40">
        <v>14105</v>
      </c>
    </row>
    <row r="3559" spans="1:11" s="40" customFormat="1" x14ac:dyDescent="0.25">
      <c r="A3559" s="34" t="s">
        <v>947</v>
      </c>
      <c r="B3559" s="34" t="s">
        <v>10555</v>
      </c>
      <c r="C3559" s="34" t="s">
        <v>10556</v>
      </c>
      <c r="D3559" s="34" t="s">
        <v>10557</v>
      </c>
      <c r="E3559" s="35">
        <v>279301</v>
      </c>
      <c r="F3559" s="36">
        <v>279301</v>
      </c>
      <c r="G3559" s="37">
        <f t="shared" si="166"/>
        <v>19551.070000000003</v>
      </c>
      <c r="H3559" s="38">
        <f>G3559*(1-'[1]Rapport Lottstift'!$Q$6)</f>
        <v>14234.955116056293</v>
      </c>
      <c r="I3559" s="39">
        <f t="shared" si="167"/>
        <v>14092.60556489573</v>
      </c>
      <c r="J3559" s="40">
        <f t="shared" si="168"/>
        <v>14092</v>
      </c>
      <c r="K3559" s="40">
        <v>14092</v>
      </c>
    </row>
    <row r="3560" spans="1:11" s="40" customFormat="1" x14ac:dyDescent="0.25">
      <c r="A3560" s="34" t="s">
        <v>947</v>
      </c>
      <c r="B3560" s="34" t="s">
        <v>10558</v>
      </c>
      <c r="C3560" s="34" t="s">
        <v>10559</v>
      </c>
      <c r="D3560" s="34" t="s">
        <v>10560</v>
      </c>
      <c r="E3560" s="35">
        <v>279249</v>
      </c>
      <c r="F3560" s="36">
        <v>279249</v>
      </c>
      <c r="G3560" s="37">
        <f t="shared" si="166"/>
        <v>19547.43</v>
      </c>
      <c r="H3560" s="38">
        <f>G3560*(1-'[1]Rapport Lottstift'!$Q$6)</f>
        <v>14232.304865373211</v>
      </c>
      <c r="I3560" s="39">
        <f t="shared" si="167"/>
        <v>14089.981816719479</v>
      </c>
      <c r="J3560" s="40">
        <f t="shared" si="168"/>
        <v>14089</v>
      </c>
      <c r="K3560" s="40">
        <v>14089</v>
      </c>
    </row>
    <row r="3561" spans="1:11" s="40" customFormat="1" x14ac:dyDescent="0.25">
      <c r="A3561" s="34" t="s">
        <v>947</v>
      </c>
      <c r="B3561" s="34" t="s">
        <v>10561</v>
      </c>
      <c r="C3561" s="34" t="s">
        <v>10562</v>
      </c>
      <c r="D3561" s="34" t="s">
        <v>10563</v>
      </c>
      <c r="E3561" s="35">
        <v>278742</v>
      </c>
      <c r="F3561" s="36">
        <v>278742</v>
      </c>
      <c r="G3561" s="37">
        <f t="shared" si="166"/>
        <v>19511.940000000002</v>
      </c>
      <c r="H3561" s="38">
        <f>G3561*(1-'[1]Rapport Lottstift'!$Q$6)</f>
        <v>14206.464921213183</v>
      </c>
      <c r="I3561" s="39">
        <f t="shared" si="167"/>
        <v>14064.40027200105</v>
      </c>
      <c r="J3561" s="40">
        <f t="shared" si="168"/>
        <v>14064</v>
      </c>
      <c r="K3561" s="40">
        <v>14064</v>
      </c>
    </row>
    <row r="3562" spans="1:11" s="40" customFormat="1" x14ac:dyDescent="0.25">
      <c r="A3562" s="34" t="s">
        <v>947</v>
      </c>
      <c r="B3562" s="34" t="s">
        <v>10564</v>
      </c>
      <c r="C3562" s="34" t="s">
        <v>10565</v>
      </c>
      <c r="D3562" s="34" t="s">
        <v>10566</v>
      </c>
      <c r="E3562" s="35">
        <v>278556</v>
      </c>
      <c r="F3562" s="36">
        <v>278556</v>
      </c>
      <c r="G3562" s="37">
        <f t="shared" si="166"/>
        <v>19498.920000000002</v>
      </c>
      <c r="H3562" s="38">
        <f>G3562*(1-'[1]Rapport Lottstift'!$Q$6)</f>
        <v>14196.985178385243</v>
      </c>
      <c r="I3562" s="39">
        <f t="shared" si="167"/>
        <v>14055.015326601389</v>
      </c>
      <c r="J3562" s="40">
        <f t="shared" si="168"/>
        <v>14055</v>
      </c>
      <c r="K3562" s="40">
        <v>14055</v>
      </c>
    </row>
    <row r="3563" spans="1:11" s="40" customFormat="1" x14ac:dyDescent="0.25">
      <c r="A3563" s="34" t="s">
        <v>947</v>
      </c>
      <c r="B3563" s="34" t="s">
        <v>10567</v>
      </c>
      <c r="C3563" s="34" t="s">
        <v>10568</v>
      </c>
      <c r="D3563" s="34" t="s">
        <v>10569</v>
      </c>
      <c r="E3563" s="35">
        <v>278445</v>
      </c>
      <c r="F3563" s="36">
        <v>278445</v>
      </c>
      <c r="G3563" s="37">
        <f t="shared" si="166"/>
        <v>19491.150000000001</v>
      </c>
      <c r="H3563" s="38">
        <f>G3563*(1-'[1]Rapport Lottstift'!$Q$6)</f>
        <v>14191.327912504052</v>
      </c>
      <c r="I3563" s="39">
        <f t="shared" si="167"/>
        <v>14049.41463337901</v>
      </c>
      <c r="J3563" s="40">
        <f t="shared" si="168"/>
        <v>14049</v>
      </c>
      <c r="K3563" s="40">
        <v>14049</v>
      </c>
    </row>
    <row r="3564" spans="1:11" s="40" customFormat="1" x14ac:dyDescent="0.25">
      <c r="A3564" s="34" t="s">
        <v>947</v>
      </c>
      <c r="B3564" s="34" t="s">
        <v>10570</v>
      </c>
      <c r="C3564" s="34" t="s">
        <v>10571</v>
      </c>
      <c r="D3564" s="34" t="s">
        <v>10572</v>
      </c>
      <c r="E3564" s="35">
        <v>278160</v>
      </c>
      <c r="F3564" s="36">
        <v>278160</v>
      </c>
      <c r="G3564" s="37">
        <f t="shared" si="166"/>
        <v>19471.2</v>
      </c>
      <c r="H3564" s="38">
        <f>G3564*(1-'[1]Rapport Lottstift'!$Q$6)</f>
        <v>14176.802500106402</v>
      </c>
      <c r="I3564" s="39">
        <f t="shared" si="167"/>
        <v>14035.034475105338</v>
      </c>
      <c r="J3564" s="40">
        <f t="shared" si="168"/>
        <v>14035</v>
      </c>
      <c r="K3564" s="40">
        <v>14035</v>
      </c>
    </row>
    <row r="3565" spans="1:11" s="40" customFormat="1" x14ac:dyDescent="0.25">
      <c r="A3565" s="34" t="s">
        <v>947</v>
      </c>
      <c r="B3565" s="34" t="s">
        <v>10573</v>
      </c>
      <c r="C3565" s="34" t="s">
        <v>10574</v>
      </c>
      <c r="D3565" s="34" t="s">
        <v>10575</v>
      </c>
      <c r="E3565" s="35">
        <v>278000</v>
      </c>
      <c r="F3565" s="36">
        <v>278000</v>
      </c>
      <c r="G3565" s="37">
        <f t="shared" si="166"/>
        <v>19460.000000000004</v>
      </c>
      <c r="H3565" s="38">
        <f>G3565*(1-'[1]Rapport Lottstift'!$Q$6)</f>
        <v>14168.647882620004</v>
      </c>
      <c r="I3565" s="39">
        <f t="shared" si="167"/>
        <v>14026.961403793803</v>
      </c>
      <c r="J3565" s="40">
        <f t="shared" si="168"/>
        <v>14026</v>
      </c>
      <c r="K3565" s="40">
        <v>14026</v>
      </c>
    </row>
    <row r="3566" spans="1:11" s="40" customFormat="1" x14ac:dyDescent="0.25">
      <c r="A3566" s="34" t="s">
        <v>947</v>
      </c>
      <c r="B3566" s="34" t="s">
        <v>10576</v>
      </c>
      <c r="C3566" s="34" t="s">
        <v>10577</v>
      </c>
      <c r="D3566" s="34" t="s">
        <v>10578</v>
      </c>
      <c r="E3566" s="35">
        <v>277873</v>
      </c>
      <c r="F3566" s="36">
        <v>277873</v>
      </c>
      <c r="G3566" s="37">
        <f t="shared" si="166"/>
        <v>19451.11</v>
      </c>
      <c r="H3566" s="38">
        <f>G3566*(1-'[1]Rapport Lottstift'!$Q$6)</f>
        <v>14162.175154990171</v>
      </c>
      <c r="I3566" s="39">
        <f t="shared" si="167"/>
        <v>14020.55340344027</v>
      </c>
      <c r="J3566" s="40">
        <f t="shared" si="168"/>
        <v>14020</v>
      </c>
      <c r="K3566" s="40">
        <v>14020</v>
      </c>
    </row>
    <row r="3567" spans="1:11" s="40" customFormat="1" x14ac:dyDescent="0.25">
      <c r="A3567" s="34" t="s">
        <v>947</v>
      </c>
      <c r="B3567" s="34" t="s">
        <v>10579</v>
      </c>
      <c r="C3567" s="34" t="s">
        <v>10580</v>
      </c>
      <c r="D3567" s="34" t="s">
        <v>10581</v>
      </c>
      <c r="E3567" s="35">
        <v>277582</v>
      </c>
      <c r="F3567" s="36">
        <v>277582</v>
      </c>
      <c r="G3567" s="37">
        <f t="shared" si="166"/>
        <v>19430.740000000002</v>
      </c>
      <c r="H3567" s="38">
        <f>G3567*(1-'[1]Rapport Lottstift'!$Q$6)</f>
        <v>14147.343944436781</v>
      </c>
      <c r="I3567" s="39">
        <f t="shared" si="167"/>
        <v>14005.870504992414</v>
      </c>
      <c r="J3567" s="40">
        <f t="shared" si="168"/>
        <v>14005</v>
      </c>
      <c r="K3567" s="40">
        <v>14005</v>
      </c>
    </row>
    <row r="3568" spans="1:11" s="40" customFormat="1" x14ac:dyDescent="0.25">
      <c r="A3568" s="34" t="s">
        <v>947</v>
      </c>
      <c r="B3568" s="34" t="s">
        <v>10582</v>
      </c>
      <c r="C3568" s="34" t="s">
        <v>10583</v>
      </c>
      <c r="D3568" s="34" t="s">
        <v>10584</v>
      </c>
      <c r="E3568" s="35">
        <v>277489</v>
      </c>
      <c r="F3568" s="36">
        <v>277489</v>
      </c>
      <c r="G3568" s="37">
        <f t="shared" si="166"/>
        <v>19424.230000000003</v>
      </c>
      <c r="H3568" s="38">
        <f>G3568*(1-'[1]Rapport Lottstift'!$Q$6)</f>
        <v>14142.604073022812</v>
      </c>
      <c r="I3568" s="39">
        <f t="shared" si="167"/>
        <v>14001.178032292584</v>
      </c>
      <c r="J3568" s="40">
        <f t="shared" si="168"/>
        <v>14001</v>
      </c>
      <c r="K3568" s="40">
        <v>14001</v>
      </c>
    </row>
    <row r="3569" spans="1:11" s="40" customFormat="1" x14ac:dyDescent="0.25">
      <c r="A3569" s="34" t="s">
        <v>947</v>
      </c>
      <c r="B3569" s="34" t="s">
        <v>10585</v>
      </c>
      <c r="C3569" s="34" t="s">
        <v>10586</v>
      </c>
      <c r="D3569" s="34" t="s">
        <v>10587</v>
      </c>
      <c r="E3569" s="35">
        <v>276870</v>
      </c>
      <c r="F3569" s="36">
        <v>276870</v>
      </c>
      <c r="G3569" s="37">
        <f t="shared" si="166"/>
        <v>19380.900000000001</v>
      </c>
      <c r="H3569" s="38">
        <f>G3569*(1-'[1]Rapport Lottstift'!$Q$6)</f>
        <v>14111.055896622302</v>
      </c>
      <c r="I3569" s="39">
        <f t="shared" si="167"/>
        <v>13969.945337656078</v>
      </c>
      <c r="J3569" s="40">
        <f t="shared" si="168"/>
        <v>13969</v>
      </c>
      <c r="K3569" s="40">
        <v>13969</v>
      </c>
    </row>
    <row r="3570" spans="1:11" s="40" customFormat="1" x14ac:dyDescent="0.25">
      <c r="A3570" s="34" t="s">
        <v>947</v>
      </c>
      <c r="B3570" s="34" t="s">
        <v>10588</v>
      </c>
      <c r="C3570" s="34" t="s">
        <v>10589</v>
      </c>
      <c r="D3570" s="34" t="s">
        <v>10590</v>
      </c>
      <c r="E3570" s="35">
        <v>276856</v>
      </c>
      <c r="F3570" s="36">
        <v>276856</v>
      </c>
      <c r="G3570" s="37">
        <f t="shared" si="166"/>
        <v>19379.920000000002</v>
      </c>
      <c r="H3570" s="38">
        <f>G3570*(1-'[1]Rapport Lottstift'!$Q$6)</f>
        <v>14110.342367592242</v>
      </c>
      <c r="I3570" s="39">
        <f t="shared" si="167"/>
        <v>13969.23894391632</v>
      </c>
      <c r="J3570" s="40">
        <f t="shared" si="168"/>
        <v>13969</v>
      </c>
      <c r="K3570" s="40">
        <v>13969</v>
      </c>
    </row>
    <row r="3571" spans="1:11" s="40" customFormat="1" x14ac:dyDescent="0.25">
      <c r="A3571" s="34" t="s">
        <v>947</v>
      </c>
      <c r="B3571" s="34" t="s">
        <v>10591</v>
      </c>
      <c r="C3571" s="34" t="s">
        <v>10592</v>
      </c>
      <c r="D3571" s="34" t="s">
        <v>10593</v>
      </c>
      <c r="E3571" s="35">
        <v>276588</v>
      </c>
      <c r="F3571" s="36">
        <v>276588</v>
      </c>
      <c r="G3571" s="37">
        <f t="shared" si="166"/>
        <v>19361.160000000003</v>
      </c>
      <c r="H3571" s="38">
        <f>G3571*(1-'[1]Rapport Lottstift'!$Q$6)</f>
        <v>14096.683383302523</v>
      </c>
      <c r="I3571" s="39">
        <f t="shared" si="167"/>
        <v>13955.716549469498</v>
      </c>
      <c r="J3571" s="40">
        <f t="shared" si="168"/>
        <v>13955</v>
      </c>
      <c r="K3571" s="40">
        <v>13955</v>
      </c>
    </row>
    <row r="3572" spans="1:11" s="40" customFormat="1" x14ac:dyDescent="0.25">
      <c r="A3572" s="34" t="s">
        <v>947</v>
      </c>
      <c r="B3572" s="34" t="s">
        <v>10594</v>
      </c>
      <c r="C3572" s="34" t="s">
        <v>10595</v>
      </c>
      <c r="D3572" s="34" t="s">
        <v>10596</v>
      </c>
      <c r="E3572" s="35">
        <v>276516</v>
      </c>
      <c r="F3572" s="36">
        <v>276516</v>
      </c>
      <c r="G3572" s="37">
        <f t="shared" si="166"/>
        <v>19356.120000000003</v>
      </c>
      <c r="H3572" s="38">
        <f>G3572*(1-'[1]Rapport Lottstift'!$Q$6)</f>
        <v>14093.013805433642</v>
      </c>
      <c r="I3572" s="39">
        <f t="shared" si="167"/>
        <v>13952.083667379306</v>
      </c>
      <c r="J3572" s="40">
        <f t="shared" si="168"/>
        <v>13952</v>
      </c>
      <c r="K3572" s="40">
        <v>13952</v>
      </c>
    </row>
    <row r="3573" spans="1:11" s="40" customFormat="1" x14ac:dyDescent="0.25">
      <c r="A3573" s="34" t="s">
        <v>947</v>
      </c>
      <c r="B3573" s="34" t="s">
        <v>10597</v>
      </c>
      <c r="C3573" s="34" t="s">
        <v>10598</v>
      </c>
      <c r="D3573" s="34" t="s">
        <v>10599</v>
      </c>
      <c r="E3573" s="35">
        <v>276174</v>
      </c>
      <c r="F3573" s="36">
        <v>276174</v>
      </c>
      <c r="G3573" s="37">
        <f t="shared" si="166"/>
        <v>19332.18</v>
      </c>
      <c r="H3573" s="38">
        <f>G3573*(1-'[1]Rapport Lottstift'!$Q$6)</f>
        <v>14075.583310556462</v>
      </c>
      <c r="I3573" s="39">
        <f t="shared" si="167"/>
        <v>13934.827477450897</v>
      </c>
      <c r="J3573" s="40">
        <f t="shared" si="168"/>
        <v>13934</v>
      </c>
      <c r="K3573" s="40">
        <v>13934</v>
      </c>
    </row>
    <row r="3574" spans="1:11" s="40" customFormat="1" x14ac:dyDescent="0.25">
      <c r="A3574" s="34" t="s">
        <v>947</v>
      </c>
      <c r="B3574" s="34" t="s">
        <v>10600</v>
      </c>
      <c r="C3574" s="34" t="s">
        <v>10601</v>
      </c>
      <c r="D3574" s="34" t="s">
        <v>10602</v>
      </c>
      <c r="E3574" s="35">
        <v>275797</v>
      </c>
      <c r="F3574" s="36">
        <v>275797</v>
      </c>
      <c r="G3574" s="37">
        <f t="shared" si="166"/>
        <v>19305.79</v>
      </c>
      <c r="H3574" s="38">
        <f>G3574*(1-'[1]Rapport Lottstift'!$Q$6)</f>
        <v>14056.368993104132</v>
      </c>
      <c r="I3574" s="39">
        <f t="shared" si="167"/>
        <v>13915.805303173091</v>
      </c>
      <c r="J3574" s="40">
        <f t="shared" si="168"/>
        <v>13915</v>
      </c>
      <c r="K3574" s="40">
        <v>13915</v>
      </c>
    </row>
    <row r="3575" spans="1:11" s="40" customFormat="1" x14ac:dyDescent="0.25">
      <c r="A3575" s="34" t="s">
        <v>947</v>
      </c>
      <c r="B3575" s="34" t="s">
        <v>10603</v>
      </c>
      <c r="C3575" s="34" t="s">
        <v>10604</v>
      </c>
      <c r="D3575" s="34" t="s">
        <v>10605</v>
      </c>
      <c r="E3575" s="35">
        <v>275675</v>
      </c>
      <c r="F3575" s="36">
        <v>275675</v>
      </c>
      <c r="G3575" s="37">
        <f t="shared" si="166"/>
        <v>19297.250000000004</v>
      </c>
      <c r="H3575" s="38">
        <f>G3575*(1-'[1]Rapport Lottstift'!$Q$6)</f>
        <v>14050.151097270753</v>
      </c>
      <c r="I3575" s="39">
        <f t="shared" si="167"/>
        <v>13909.649586298045</v>
      </c>
      <c r="J3575" s="40">
        <f t="shared" si="168"/>
        <v>13909</v>
      </c>
      <c r="K3575" s="40">
        <v>13909</v>
      </c>
    </row>
    <row r="3576" spans="1:11" s="40" customFormat="1" x14ac:dyDescent="0.25">
      <c r="A3576" s="34" t="s">
        <v>947</v>
      </c>
      <c r="B3576" s="34" t="s">
        <v>10606</v>
      </c>
      <c r="C3576" s="34" t="s">
        <v>10607</v>
      </c>
      <c r="D3576" s="34" t="s">
        <v>10608</v>
      </c>
      <c r="E3576" s="35">
        <v>275669</v>
      </c>
      <c r="F3576" s="36">
        <v>275669</v>
      </c>
      <c r="G3576" s="37">
        <f t="shared" si="166"/>
        <v>19296.830000000002</v>
      </c>
      <c r="H3576" s="38">
        <f>G3576*(1-'[1]Rapport Lottstift'!$Q$6)</f>
        <v>14049.845299115012</v>
      </c>
      <c r="I3576" s="39">
        <f t="shared" si="167"/>
        <v>13909.346846123861</v>
      </c>
      <c r="J3576" s="40">
        <f t="shared" si="168"/>
        <v>13909</v>
      </c>
      <c r="K3576" s="40">
        <v>13909</v>
      </c>
    </row>
    <row r="3577" spans="1:11" s="40" customFormat="1" x14ac:dyDescent="0.25">
      <c r="A3577" s="34" t="s">
        <v>947</v>
      </c>
      <c r="B3577" s="34" t="s">
        <v>10609</v>
      </c>
      <c r="C3577" s="34" t="s">
        <v>10610</v>
      </c>
      <c r="D3577" s="34" t="s">
        <v>10611</v>
      </c>
      <c r="E3577" s="35">
        <v>275541</v>
      </c>
      <c r="F3577" s="36">
        <v>275541</v>
      </c>
      <c r="G3577" s="37">
        <f t="shared" si="166"/>
        <v>19287.870000000003</v>
      </c>
      <c r="H3577" s="38">
        <f>G3577*(1-'[1]Rapport Lottstift'!$Q$6)</f>
        <v>14043.321605125893</v>
      </c>
      <c r="I3577" s="39">
        <f t="shared" si="167"/>
        <v>13902.888389074635</v>
      </c>
      <c r="J3577" s="40">
        <f t="shared" si="168"/>
        <v>13902</v>
      </c>
      <c r="K3577" s="40">
        <v>13902</v>
      </c>
    </row>
    <row r="3578" spans="1:11" s="40" customFormat="1" x14ac:dyDescent="0.25">
      <c r="A3578" s="34" t="s">
        <v>947</v>
      </c>
      <c r="B3578" s="34" t="s">
        <v>10612</v>
      </c>
      <c r="C3578" s="34" t="s">
        <v>10613</v>
      </c>
      <c r="D3578" s="34" t="s">
        <v>10614</v>
      </c>
      <c r="E3578" s="35">
        <v>275345</v>
      </c>
      <c r="F3578" s="36">
        <v>275345</v>
      </c>
      <c r="G3578" s="37">
        <f t="shared" si="166"/>
        <v>19274.150000000001</v>
      </c>
      <c r="H3578" s="38">
        <f>G3578*(1-'[1]Rapport Lottstift'!$Q$6)</f>
        <v>14033.332198705051</v>
      </c>
      <c r="I3578" s="39">
        <f t="shared" si="167"/>
        <v>13892.998876718</v>
      </c>
      <c r="J3578" s="40">
        <f t="shared" si="168"/>
        <v>13892</v>
      </c>
      <c r="K3578" s="40">
        <v>13892</v>
      </c>
    </row>
    <row r="3579" spans="1:11" s="40" customFormat="1" x14ac:dyDescent="0.25">
      <c r="A3579" s="34" t="s">
        <v>947</v>
      </c>
      <c r="B3579" s="34" t="s">
        <v>10615</v>
      </c>
      <c r="C3579" s="34" t="s">
        <v>10616</v>
      </c>
      <c r="D3579" s="34" t="s">
        <v>10617</v>
      </c>
      <c r="E3579" s="35">
        <v>275248</v>
      </c>
      <c r="F3579" s="36">
        <v>275248</v>
      </c>
      <c r="G3579" s="37">
        <f t="shared" si="166"/>
        <v>19267.36</v>
      </c>
      <c r="H3579" s="38">
        <f>G3579*(1-'[1]Rapport Lottstift'!$Q$6)</f>
        <v>14028.388461853921</v>
      </c>
      <c r="I3579" s="39">
        <f t="shared" si="167"/>
        <v>13888.104577235383</v>
      </c>
      <c r="J3579" s="40">
        <f t="shared" si="168"/>
        <v>13888</v>
      </c>
      <c r="K3579" s="40">
        <v>13888</v>
      </c>
    </row>
    <row r="3580" spans="1:11" s="40" customFormat="1" x14ac:dyDescent="0.25">
      <c r="A3580" s="34" t="s">
        <v>947</v>
      </c>
      <c r="B3580" s="34" t="s">
        <v>10618</v>
      </c>
      <c r="C3580" s="34" t="s">
        <v>10619</v>
      </c>
      <c r="D3580" s="34" t="s">
        <v>10620</v>
      </c>
      <c r="E3580" s="35">
        <v>275000</v>
      </c>
      <c r="F3580" s="36">
        <v>275000</v>
      </c>
      <c r="G3580" s="37">
        <f t="shared" si="166"/>
        <v>19250.000000000004</v>
      </c>
      <c r="H3580" s="38">
        <f>G3580*(1-'[1]Rapport Lottstift'!$Q$6)</f>
        <v>14015.748804750003</v>
      </c>
      <c r="I3580" s="39">
        <f t="shared" si="167"/>
        <v>13875.591316702503</v>
      </c>
      <c r="J3580" s="40">
        <f t="shared" si="168"/>
        <v>13875</v>
      </c>
      <c r="K3580" s="40">
        <v>13875</v>
      </c>
    </row>
    <row r="3581" spans="1:11" s="40" customFormat="1" x14ac:dyDescent="0.25">
      <c r="A3581" s="34" t="s">
        <v>947</v>
      </c>
      <c r="B3581" s="34" t="s">
        <v>10621</v>
      </c>
      <c r="C3581" s="34" t="s">
        <v>10622</v>
      </c>
      <c r="D3581" s="34" t="s">
        <v>10623</v>
      </c>
      <c r="E3581" s="35">
        <v>274756</v>
      </c>
      <c r="F3581" s="36">
        <v>274756</v>
      </c>
      <c r="G3581" s="37">
        <f t="shared" si="166"/>
        <v>19232.920000000002</v>
      </c>
      <c r="H3581" s="38">
        <f>G3581*(1-'[1]Rapport Lottstift'!$Q$6)</f>
        <v>14003.313013083241</v>
      </c>
      <c r="I3581" s="39">
        <f t="shared" si="167"/>
        <v>13863.279882952409</v>
      </c>
      <c r="J3581" s="40">
        <f t="shared" si="168"/>
        <v>13863</v>
      </c>
      <c r="K3581" s="40">
        <v>13863</v>
      </c>
    </row>
    <row r="3582" spans="1:11" s="40" customFormat="1" x14ac:dyDescent="0.25">
      <c r="A3582" s="34" t="s">
        <v>947</v>
      </c>
      <c r="B3582" s="34" t="s">
        <v>10624</v>
      </c>
      <c r="C3582" s="34" t="s">
        <v>10625</v>
      </c>
      <c r="D3582" s="34" t="s">
        <v>10626</v>
      </c>
      <c r="E3582" s="35">
        <v>274513</v>
      </c>
      <c r="F3582" s="36">
        <v>274513</v>
      </c>
      <c r="G3582" s="37">
        <f t="shared" si="166"/>
        <v>19215.910000000003</v>
      </c>
      <c r="H3582" s="38">
        <f>G3582*(1-'[1]Rapport Lottstift'!$Q$6)</f>
        <v>13990.928187775773</v>
      </c>
      <c r="I3582" s="39">
        <f t="shared" si="167"/>
        <v>13851.018905898016</v>
      </c>
      <c r="J3582" s="40">
        <f t="shared" si="168"/>
        <v>13851</v>
      </c>
      <c r="K3582" s="40">
        <v>13851</v>
      </c>
    </row>
    <row r="3583" spans="1:11" s="40" customFormat="1" x14ac:dyDescent="0.25">
      <c r="A3583" s="34" t="s">
        <v>947</v>
      </c>
      <c r="B3583" s="34" t="s">
        <v>10627</v>
      </c>
      <c r="C3583" s="34" t="s">
        <v>10628</v>
      </c>
      <c r="D3583" s="34" t="s">
        <v>10629</v>
      </c>
      <c r="E3583" s="35">
        <v>274263</v>
      </c>
      <c r="F3583" s="36">
        <v>274263</v>
      </c>
      <c r="G3583" s="37">
        <f t="shared" si="166"/>
        <v>19198.410000000003</v>
      </c>
      <c r="H3583" s="38">
        <f>G3583*(1-'[1]Rapport Lottstift'!$Q$6)</f>
        <v>13978.186597953274</v>
      </c>
      <c r="I3583" s="39">
        <f t="shared" si="167"/>
        <v>13838.404731973742</v>
      </c>
      <c r="J3583" s="40">
        <f t="shared" si="168"/>
        <v>13838</v>
      </c>
      <c r="K3583" s="40">
        <v>13838</v>
      </c>
    </row>
    <row r="3584" spans="1:11" s="40" customFormat="1" x14ac:dyDescent="0.25">
      <c r="A3584" s="34" t="s">
        <v>947</v>
      </c>
      <c r="B3584" s="34" t="s">
        <v>10630</v>
      </c>
      <c r="C3584" s="34" t="s">
        <v>10631</v>
      </c>
      <c r="D3584" s="34" t="s">
        <v>10632</v>
      </c>
      <c r="E3584" s="35">
        <v>273879</v>
      </c>
      <c r="F3584" s="36">
        <v>273879</v>
      </c>
      <c r="G3584" s="37">
        <f t="shared" si="166"/>
        <v>19171.530000000002</v>
      </c>
      <c r="H3584" s="38">
        <f>G3584*(1-'[1]Rapport Lottstift'!$Q$6)</f>
        <v>13958.615515985912</v>
      </c>
      <c r="I3584" s="39">
        <f t="shared" si="167"/>
        <v>13819.029360826053</v>
      </c>
      <c r="J3584" s="40">
        <f t="shared" si="168"/>
        <v>13819</v>
      </c>
      <c r="K3584" s="40">
        <v>13819</v>
      </c>
    </row>
    <row r="3585" spans="1:11" s="40" customFormat="1" x14ac:dyDescent="0.25">
      <c r="A3585" s="34" t="s">
        <v>947</v>
      </c>
      <c r="B3585" s="34" t="s">
        <v>10633</v>
      </c>
      <c r="C3585" s="34" t="s">
        <v>10634</v>
      </c>
      <c r="D3585" s="34" t="s">
        <v>10635</v>
      </c>
      <c r="E3585" s="35">
        <v>273787</v>
      </c>
      <c r="F3585" s="36">
        <v>273787</v>
      </c>
      <c r="G3585" s="37">
        <f t="shared" si="166"/>
        <v>19165.09</v>
      </c>
      <c r="H3585" s="38">
        <f>G3585*(1-'[1]Rapport Lottstift'!$Q$6)</f>
        <v>13953.92661093123</v>
      </c>
      <c r="I3585" s="39">
        <f t="shared" si="167"/>
        <v>13814.387344821918</v>
      </c>
      <c r="J3585" s="40">
        <f t="shared" si="168"/>
        <v>13814</v>
      </c>
      <c r="K3585" s="40">
        <v>13814</v>
      </c>
    </row>
    <row r="3586" spans="1:11" s="40" customFormat="1" x14ac:dyDescent="0.25">
      <c r="A3586" s="34" t="s">
        <v>947</v>
      </c>
      <c r="B3586" s="34" t="s">
        <v>10636</v>
      </c>
      <c r="C3586" s="34" t="s">
        <v>10637</v>
      </c>
      <c r="D3586" s="34" t="s">
        <v>10638</v>
      </c>
      <c r="E3586" s="35">
        <v>273484</v>
      </c>
      <c r="F3586" s="36">
        <v>273484</v>
      </c>
      <c r="G3586" s="37">
        <f t="shared" si="166"/>
        <v>19143.88</v>
      </c>
      <c r="H3586" s="38">
        <f>G3586*(1-'[1]Rapport Lottstift'!$Q$6)</f>
        <v>13938.483804066362</v>
      </c>
      <c r="I3586" s="39">
        <f t="shared" si="167"/>
        <v>13799.098966025698</v>
      </c>
      <c r="J3586" s="40">
        <f t="shared" si="168"/>
        <v>13799</v>
      </c>
      <c r="K3586" s="40">
        <v>13799</v>
      </c>
    </row>
    <row r="3587" spans="1:11" s="40" customFormat="1" x14ac:dyDescent="0.25">
      <c r="A3587" s="34" t="s">
        <v>947</v>
      </c>
      <c r="B3587" s="34" t="s">
        <v>10639</v>
      </c>
      <c r="C3587" s="34" t="s">
        <v>10640</v>
      </c>
      <c r="D3587" s="34" t="s">
        <v>10641</v>
      </c>
      <c r="E3587" s="35">
        <v>273388</v>
      </c>
      <c r="F3587" s="36">
        <v>273388</v>
      </c>
      <c r="G3587" s="37">
        <f t="shared" si="166"/>
        <v>19137.160000000003</v>
      </c>
      <c r="H3587" s="38">
        <f>G3587*(1-'[1]Rapport Lottstift'!$Q$6)</f>
        <v>13933.591033574523</v>
      </c>
      <c r="I3587" s="39">
        <f t="shared" si="167"/>
        <v>13794.255123238778</v>
      </c>
      <c r="J3587" s="40">
        <f t="shared" si="168"/>
        <v>13794</v>
      </c>
      <c r="K3587" s="40">
        <v>13794</v>
      </c>
    </row>
    <row r="3588" spans="1:11" s="40" customFormat="1" x14ac:dyDescent="0.25">
      <c r="A3588" s="34" t="s">
        <v>947</v>
      </c>
      <c r="B3588" s="34" t="s">
        <v>10642</v>
      </c>
      <c r="C3588" s="34" t="s">
        <v>10643</v>
      </c>
      <c r="D3588" s="34" t="s">
        <v>10644</v>
      </c>
      <c r="E3588" s="35">
        <v>273365</v>
      </c>
      <c r="F3588" s="36">
        <v>273365</v>
      </c>
      <c r="G3588" s="37">
        <f t="shared" si="166"/>
        <v>19135.550000000003</v>
      </c>
      <c r="H3588" s="38">
        <f>G3588*(1-'[1]Rapport Lottstift'!$Q$6)</f>
        <v>13932.418807310853</v>
      </c>
      <c r="I3588" s="39">
        <f t="shared" si="167"/>
        <v>13793.094619237743</v>
      </c>
      <c r="J3588" s="40">
        <f t="shared" si="168"/>
        <v>13793</v>
      </c>
      <c r="K3588" s="40">
        <v>13793</v>
      </c>
    </row>
    <row r="3589" spans="1:11" s="40" customFormat="1" x14ac:dyDescent="0.25">
      <c r="A3589" s="34" t="s">
        <v>947</v>
      </c>
      <c r="B3589" s="34" t="s">
        <v>10645</v>
      </c>
      <c r="C3589" s="34" t="s">
        <v>10646</v>
      </c>
      <c r="D3589" s="34" t="s">
        <v>10647</v>
      </c>
      <c r="E3589" s="35">
        <v>273194</v>
      </c>
      <c r="F3589" s="36">
        <v>273194</v>
      </c>
      <c r="G3589" s="37">
        <f t="shared" si="166"/>
        <v>19123.580000000002</v>
      </c>
      <c r="H3589" s="38">
        <f>G3589*(1-'[1]Rapport Lottstift'!$Q$6)</f>
        <v>13923.703559872261</v>
      </c>
      <c r="I3589" s="39">
        <f t="shared" si="167"/>
        <v>13784.466524273539</v>
      </c>
      <c r="J3589" s="40">
        <f t="shared" si="168"/>
        <v>13784</v>
      </c>
      <c r="K3589" s="40">
        <v>13784</v>
      </c>
    </row>
    <row r="3590" spans="1:11" s="40" customFormat="1" x14ac:dyDescent="0.25">
      <c r="A3590" s="34" t="s">
        <v>947</v>
      </c>
      <c r="B3590" s="34" t="s">
        <v>10648</v>
      </c>
      <c r="C3590" s="34" t="s">
        <v>10649</v>
      </c>
      <c r="D3590" s="34" t="s">
        <v>10650</v>
      </c>
      <c r="E3590" s="35">
        <v>273163</v>
      </c>
      <c r="F3590" s="36">
        <v>273163</v>
      </c>
      <c r="G3590" s="37">
        <f t="shared" ref="G3590:G3653" si="169">F3590*0.07</f>
        <v>19121.410000000003</v>
      </c>
      <c r="H3590" s="38">
        <f>G3590*(1-'[1]Rapport Lottstift'!$Q$6)</f>
        <v>13922.123602734273</v>
      </c>
      <c r="I3590" s="39">
        <f t="shared" ref="I3590:I3653" si="170">H3590*0.99</f>
        <v>13782.90236670693</v>
      </c>
      <c r="J3590" s="40">
        <f t="shared" ref="J3590:J3653" si="171">INT(I3590)</f>
        <v>13782</v>
      </c>
      <c r="K3590" s="40">
        <v>13782</v>
      </c>
    </row>
    <row r="3591" spans="1:11" s="40" customFormat="1" x14ac:dyDescent="0.25">
      <c r="A3591" s="34" t="s">
        <v>947</v>
      </c>
      <c r="B3591" s="34" t="s">
        <v>10651</v>
      </c>
      <c r="C3591" s="34" t="s">
        <v>10652</v>
      </c>
      <c r="D3591" s="34" t="s">
        <v>10653</v>
      </c>
      <c r="E3591" s="35">
        <v>272994</v>
      </c>
      <c r="F3591" s="36">
        <v>272994</v>
      </c>
      <c r="G3591" s="37">
        <f t="shared" si="169"/>
        <v>19109.580000000002</v>
      </c>
      <c r="H3591" s="38">
        <f>G3591*(1-'[1]Rapport Lottstift'!$Q$6)</f>
        <v>13913.510288014262</v>
      </c>
      <c r="I3591" s="39">
        <f t="shared" si="170"/>
        <v>13774.37518513412</v>
      </c>
      <c r="J3591" s="40">
        <f t="shared" si="171"/>
        <v>13774</v>
      </c>
      <c r="K3591" s="40">
        <v>13774</v>
      </c>
    </row>
    <row r="3592" spans="1:11" s="40" customFormat="1" x14ac:dyDescent="0.25">
      <c r="A3592" s="34" t="s">
        <v>947</v>
      </c>
      <c r="B3592" s="34" t="s">
        <v>10654</v>
      </c>
      <c r="C3592" s="34" t="s">
        <v>10655</v>
      </c>
      <c r="D3592" s="34" t="s">
        <v>10656</v>
      </c>
      <c r="E3592" s="35">
        <v>272903</v>
      </c>
      <c r="F3592" s="36">
        <v>272903</v>
      </c>
      <c r="G3592" s="37">
        <f t="shared" si="169"/>
        <v>19103.210000000003</v>
      </c>
      <c r="H3592" s="38">
        <f>G3592*(1-'[1]Rapport Lottstift'!$Q$6)</f>
        <v>13908.872349318874</v>
      </c>
      <c r="I3592" s="39">
        <f t="shared" si="170"/>
        <v>13769.783625825685</v>
      </c>
      <c r="J3592" s="40">
        <f t="shared" si="171"/>
        <v>13769</v>
      </c>
      <c r="K3592" s="40">
        <v>13769</v>
      </c>
    </row>
    <row r="3593" spans="1:11" s="40" customFormat="1" x14ac:dyDescent="0.25">
      <c r="A3593" s="34" t="s">
        <v>947</v>
      </c>
      <c r="B3593" s="34" t="s">
        <v>10657</v>
      </c>
      <c r="C3593" s="34" t="s">
        <v>10658</v>
      </c>
      <c r="D3593" s="34" t="s">
        <v>10659</v>
      </c>
      <c r="E3593" s="35">
        <v>272722</v>
      </c>
      <c r="F3593" s="36">
        <v>272722</v>
      </c>
      <c r="G3593" s="37">
        <f t="shared" si="169"/>
        <v>19090.54</v>
      </c>
      <c r="H3593" s="38">
        <f>G3593*(1-'[1]Rapport Lottstift'!$Q$6)</f>
        <v>13899.647438287382</v>
      </c>
      <c r="I3593" s="39">
        <f t="shared" si="170"/>
        <v>13760.650963904509</v>
      </c>
      <c r="J3593" s="40">
        <f t="shared" si="171"/>
        <v>13760</v>
      </c>
      <c r="K3593" s="40">
        <v>13760</v>
      </c>
    </row>
    <row r="3594" spans="1:11" s="40" customFormat="1" x14ac:dyDescent="0.25">
      <c r="A3594" s="34" t="s">
        <v>947</v>
      </c>
      <c r="B3594" s="34" t="s">
        <v>10660</v>
      </c>
      <c r="C3594" s="34" t="s">
        <v>10661</v>
      </c>
      <c r="D3594" s="34" t="s">
        <v>10662</v>
      </c>
      <c r="E3594" s="35">
        <v>272578</v>
      </c>
      <c r="F3594" s="36">
        <v>272578</v>
      </c>
      <c r="G3594" s="37">
        <f t="shared" si="169"/>
        <v>19080.460000000003</v>
      </c>
      <c r="H3594" s="38">
        <f>G3594*(1-'[1]Rapport Lottstift'!$Q$6)</f>
        <v>13892.308282549622</v>
      </c>
      <c r="I3594" s="39">
        <f t="shared" si="170"/>
        <v>13753.385199724125</v>
      </c>
      <c r="J3594" s="40">
        <f t="shared" si="171"/>
        <v>13753</v>
      </c>
      <c r="K3594" s="40">
        <v>13753</v>
      </c>
    </row>
    <row r="3595" spans="1:11" s="40" customFormat="1" x14ac:dyDescent="0.25">
      <c r="A3595" s="34" t="s">
        <v>947</v>
      </c>
      <c r="B3595" s="34" t="s">
        <v>10663</v>
      </c>
      <c r="C3595" s="34" t="s">
        <v>10664</v>
      </c>
      <c r="D3595" s="34" t="s">
        <v>10665</v>
      </c>
      <c r="E3595" s="35">
        <v>272500</v>
      </c>
      <c r="F3595" s="36">
        <v>272500</v>
      </c>
      <c r="G3595" s="37">
        <f t="shared" si="169"/>
        <v>19075</v>
      </c>
      <c r="H3595" s="38">
        <f>G3595*(1-'[1]Rapport Lottstift'!$Q$6)</f>
        <v>13888.332906525</v>
      </c>
      <c r="I3595" s="39">
        <f t="shared" si="170"/>
        <v>13749.449577459749</v>
      </c>
      <c r="J3595" s="40">
        <f t="shared" si="171"/>
        <v>13749</v>
      </c>
      <c r="K3595" s="40">
        <v>13749</v>
      </c>
    </row>
    <row r="3596" spans="1:11" s="40" customFormat="1" x14ac:dyDescent="0.25">
      <c r="A3596" s="34" t="s">
        <v>947</v>
      </c>
      <c r="B3596" s="34" t="s">
        <v>10666</v>
      </c>
      <c r="C3596" s="34" t="s">
        <v>10667</v>
      </c>
      <c r="D3596" s="34" t="s">
        <v>10668</v>
      </c>
      <c r="E3596" s="35">
        <v>272431</v>
      </c>
      <c r="F3596" s="36">
        <v>272431</v>
      </c>
      <c r="G3596" s="37">
        <f t="shared" si="169"/>
        <v>19070.170000000002</v>
      </c>
      <c r="H3596" s="38">
        <f>G3596*(1-'[1]Rapport Lottstift'!$Q$6)</f>
        <v>13884.816227733992</v>
      </c>
      <c r="I3596" s="39">
        <f t="shared" si="170"/>
        <v>13745.968065456653</v>
      </c>
      <c r="J3596" s="40">
        <f t="shared" si="171"/>
        <v>13745</v>
      </c>
      <c r="K3596" s="40">
        <v>13745</v>
      </c>
    </row>
    <row r="3597" spans="1:11" s="40" customFormat="1" x14ac:dyDescent="0.25">
      <c r="A3597" s="34" t="s">
        <v>947</v>
      </c>
      <c r="B3597" s="34" t="s">
        <v>10669</v>
      </c>
      <c r="C3597" s="34" t="s">
        <v>10670</v>
      </c>
      <c r="D3597" s="34" t="s">
        <v>10671</v>
      </c>
      <c r="E3597" s="35">
        <v>272093</v>
      </c>
      <c r="F3597" s="36">
        <v>272093</v>
      </c>
      <c r="G3597" s="37">
        <f t="shared" si="169"/>
        <v>19046.510000000002</v>
      </c>
      <c r="H3597" s="38">
        <f>G3597*(1-'[1]Rapport Lottstift'!$Q$6)</f>
        <v>13867.589598293973</v>
      </c>
      <c r="I3597" s="39">
        <f t="shared" si="170"/>
        <v>13728.913702311032</v>
      </c>
      <c r="J3597" s="40">
        <f t="shared" si="171"/>
        <v>13728</v>
      </c>
      <c r="K3597" s="40">
        <v>13728</v>
      </c>
    </row>
    <row r="3598" spans="1:11" s="40" customFormat="1" x14ac:dyDescent="0.25">
      <c r="A3598" s="34" t="s">
        <v>947</v>
      </c>
      <c r="B3598" s="34" t="s">
        <v>10672</v>
      </c>
      <c r="C3598" s="34" t="s">
        <v>10673</v>
      </c>
      <c r="D3598" s="34" t="s">
        <v>10674</v>
      </c>
      <c r="E3598" s="35">
        <v>271942</v>
      </c>
      <c r="F3598" s="36">
        <v>271942</v>
      </c>
      <c r="G3598" s="37">
        <f t="shared" si="169"/>
        <v>19035.940000000002</v>
      </c>
      <c r="H3598" s="38">
        <f>G3598*(1-'[1]Rapport Lottstift'!$Q$6)</f>
        <v>13859.893678041182</v>
      </c>
      <c r="I3598" s="39">
        <f t="shared" si="170"/>
        <v>13721.29474126077</v>
      </c>
      <c r="J3598" s="40">
        <f t="shared" si="171"/>
        <v>13721</v>
      </c>
      <c r="K3598" s="40">
        <v>13721</v>
      </c>
    </row>
    <row r="3599" spans="1:11" s="40" customFormat="1" x14ac:dyDescent="0.25">
      <c r="A3599" s="34" t="s">
        <v>947</v>
      </c>
      <c r="B3599" s="34" t="s">
        <v>10675</v>
      </c>
      <c r="C3599" s="34" t="s">
        <v>10676</v>
      </c>
      <c r="D3599" s="34" t="s">
        <v>10677</v>
      </c>
      <c r="E3599" s="35">
        <v>271605</v>
      </c>
      <c r="F3599" s="36">
        <v>271605</v>
      </c>
      <c r="G3599" s="37">
        <f t="shared" si="169"/>
        <v>19012.350000000002</v>
      </c>
      <c r="H3599" s="38">
        <f>G3599*(1-'[1]Rapport Lottstift'!$Q$6)</f>
        <v>13842.718014960452</v>
      </c>
      <c r="I3599" s="39">
        <f t="shared" si="170"/>
        <v>13704.290834810847</v>
      </c>
      <c r="J3599" s="40">
        <f t="shared" si="171"/>
        <v>13704</v>
      </c>
      <c r="K3599" s="40">
        <v>13704</v>
      </c>
    </row>
    <row r="3600" spans="1:11" s="40" customFormat="1" x14ac:dyDescent="0.25">
      <c r="A3600" s="34" t="s">
        <v>947</v>
      </c>
      <c r="B3600" s="34" t="s">
        <v>10678</v>
      </c>
      <c r="C3600" s="34" t="s">
        <v>10679</v>
      </c>
      <c r="D3600" s="34" t="s">
        <v>10680</v>
      </c>
      <c r="E3600" s="35">
        <v>271520</v>
      </c>
      <c r="F3600" s="36">
        <v>271520</v>
      </c>
      <c r="G3600" s="37">
        <f t="shared" si="169"/>
        <v>19006.400000000001</v>
      </c>
      <c r="H3600" s="38">
        <f>G3600*(1-'[1]Rapport Lottstift'!$Q$6)</f>
        <v>13838.385874420801</v>
      </c>
      <c r="I3600" s="39">
        <f t="shared" si="170"/>
        <v>13700.002015676593</v>
      </c>
      <c r="J3600" s="40">
        <f t="shared" si="171"/>
        <v>13700</v>
      </c>
      <c r="K3600" s="40">
        <v>13700</v>
      </c>
    </row>
    <row r="3601" spans="1:11" s="40" customFormat="1" x14ac:dyDescent="0.25">
      <c r="A3601" s="34" t="s">
        <v>947</v>
      </c>
      <c r="B3601" s="34" t="s">
        <v>10681</v>
      </c>
      <c r="C3601" s="34" t="s">
        <v>10682</v>
      </c>
      <c r="D3601" s="34" t="s">
        <v>10683</v>
      </c>
      <c r="E3601" s="35">
        <v>271243</v>
      </c>
      <c r="F3601" s="36">
        <v>271243</v>
      </c>
      <c r="G3601" s="37">
        <f t="shared" si="169"/>
        <v>18987.010000000002</v>
      </c>
      <c r="H3601" s="38">
        <f>G3601*(1-'[1]Rapport Lottstift'!$Q$6)</f>
        <v>13824.268192897473</v>
      </c>
      <c r="I3601" s="39">
        <f t="shared" si="170"/>
        <v>13686.025510968499</v>
      </c>
      <c r="J3601" s="40">
        <f t="shared" si="171"/>
        <v>13686</v>
      </c>
      <c r="K3601" s="40">
        <v>13686</v>
      </c>
    </row>
    <row r="3602" spans="1:11" s="40" customFormat="1" x14ac:dyDescent="0.25">
      <c r="A3602" s="34" t="s">
        <v>947</v>
      </c>
      <c r="B3602" s="34" t="s">
        <v>10684</v>
      </c>
      <c r="C3602" s="34" t="s">
        <v>10685</v>
      </c>
      <c r="D3602" s="34" t="s">
        <v>10686</v>
      </c>
      <c r="E3602" s="35">
        <v>271140</v>
      </c>
      <c r="F3602" s="36">
        <v>271140</v>
      </c>
      <c r="G3602" s="37">
        <f t="shared" si="169"/>
        <v>18979.800000000003</v>
      </c>
      <c r="H3602" s="38">
        <f>G3602*(1-'[1]Rapport Lottstift'!$Q$6)</f>
        <v>13819.018657890603</v>
      </c>
      <c r="I3602" s="39">
        <f t="shared" si="170"/>
        <v>13680.828471311697</v>
      </c>
      <c r="J3602" s="40">
        <f t="shared" si="171"/>
        <v>13680</v>
      </c>
      <c r="K3602" s="40">
        <v>13680</v>
      </c>
    </row>
    <row r="3603" spans="1:11" s="40" customFormat="1" x14ac:dyDescent="0.25">
      <c r="A3603" s="34" t="s">
        <v>947</v>
      </c>
      <c r="B3603" s="34" t="s">
        <v>10687</v>
      </c>
      <c r="C3603" s="34" t="s">
        <v>10688</v>
      </c>
      <c r="D3603" s="34" t="s">
        <v>10689</v>
      </c>
      <c r="E3603" s="35">
        <v>270632</v>
      </c>
      <c r="F3603" s="36">
        <v>270632</v>
      </c>
      <c r="G3603" s="37">
        <f t="shared" si="169"/>
        <v>18944.240000000002</v>
      </c>
      <c r="H3603" s="38">
        <f>G3603*(1-'[1]Rapport Lottstift'!$Q$6)</f>
        <v>13793.127747371282</v>
      </c>
      <c r="I3603" s="39">
        <f t="shared" si="170"/>
        <v>13655.196469897568</v>
      </c>
      <c r="J3603" s="40">
        <f t="shared" si="171"/>
        <v>13655</v>
      </c>
      <c r="K3603" s="40">
        <v>13655</v>
      </c>
    </row>
    <row r="3604" spans="1:11" s="40" customFormat="1" x14ac:dyDescent="0.25">
      <c r="A3604" s="34" t="s">
        <v>947</v>
      </c>
      <c r="B3604" s="34" t="s">
        <v>10690</v>
      </c>
      <c r="C3604" s="34" t="s">
        <v>10691</v>
      </c>
      <c r="D3604" s="34" t="s">
        <v>10692</v>
      </c>
      <c r="E3604" s="35">
        <v>270238</v>
      </c>
      <c r="F3604" s="36">
        <v>270238</v>
      </c>
      <c r="G3604" s="37">
        <f t="shared" si="169"/>
        <v>18916.660000000003</v>
      </c>
      <c r="H3604" s="38">
        <f>G3604*(1-'[1]Rapport Lottstift'!$Q$6)</f>
        <v>13773.047001811023</v>
      </c>
      <c r="I3604" s="39">
        <f t="shared" si="170"/>
        <v>13635.316531792912</v>
      </c>
      <c r="J3604" s="40">
        <f t="shared" si="171"/>
        <v>13635</v>
      </c>
      <c r="K3604" s="40">
        <v>13635</v>
      </c>
    </row>
    <row r="3605" spans="1:11" s="40" customFormat="1" x14ac:dyDescent="0.25">
      <c r="A3605" s="34" t="s">
        <v>947</v>
      </c>
      <c r="B3605" s="34" t="s">
        <v>10693</v>
      </c>
      <c r="C3605" s="34" t="s">
        <v>10694</v>
      </c>
      <c r="D3605" s="34" t="s">
        <v>10695</v>
      </c>
      <c r="E3605" s="35">
        <v>270140</v>
      </c>
      <c r="F3605" s="36">
        <v>270140</v>
      </c>
      <c r="G3605" s="37">
        <f t="shared" si="169"/>
        <v>18909.800000000003</v>
      </c>
      <c r="H3605" s="38">
        <f>G3605*(1-'[1]Rapport Lottstift'!$Q$6)</f>
        <v>13768.052298600604</v>
      </c>
      <c r="I3605" s="39">
        <f t="shared" si="170"/>
        <v>13630.371775614598</v>
      </c>
      <c r="J3605" s="40">
        <f t="shared" si="171"/>
        <v>13630</v>
      </c>
      <c r="K3605" s="40">
        <v>13630</v>
      </c>
    </row>
    <row r="3606" spans="1:11" s="40" customFormat="1" x14ac:dyDescent="0.25">
      <c r="A3606" s="34" t="s">
        <v>947</v>
      </c>
      <c r="B3606" s="34" t="s">
        <v>10696</v>
      </c>
      <c r="C3606" s="34" t="s">
        <v>10697</v>
      </c>
      <c r="D3606" s="34" t="s">
        <v>10698</v>
      </c>
      <c r="E3606" s="35">
        <v>270107</v>
      </c>
      <c r="F3606" s="36">
        <v>270107</v>
      </c>
      <c r="G3606" s="37">
        <f t="shared" si="169"/>
        <v>18907.490000000002</v>
      </c>
      <c r="H3606" s="38">
        <f>G3606*(1-'[1]Rapport Lottstift'!$Q$6)</f>
        <v>13766.370408744033</v>
      </c>
      <c r="I3606" s="39">
        <f t="shared" si="170"/>
        <v>13628.706704656592</v>
      </c>
      <c r="J3606" s="40">
        <f t="shared" si="171"/>
        <v>13628</v>
      </c>
      <c r="K3606" s="40">
        <v>13628</v>
      </c>
    </row>
    <row r="3607" spans="1:11" s="40" customFormat="1" x14ac:dyDescent="0.25">
      <c r="A3607" s="34" t="s">
        <v>947</v>
      </c>
      <c r="B3607" s="34" t="s">
        <v>10699</v>
      </c>
      <c r="C3607" s="34" t="s">
        <v>10700</v>
      </c>
      <c r="D3607" s="34" t="s">
        <v>10701</v>
      </c>
      <c r="E3607" s="35">
        <v>269919</v>
      </c>
      <c r="F3607" s="36">
        <v>269919</v>
      </c>
      <c r="G3607" s="37">
        <f t="shared" si="169"/>
        <v>18894.330000000002</v>
      </c>
      <c r="H3607" s="38">
        <f>G3607*(1-'[1]Rapport Lottstift'!$Q$6)</f>
        <v>13756.788733197513</v>
      </c>
      <c r="I3607" s="39">
        <f t="shared" si="170"/>
        <v>13619.220845865537</v>
      </c>
      <c r="J3607" s="40">
        <f t="shared" si="171"/>
        <v>13619</v>
      </c>
      <c r="K3607" s="40">
        <v>13619</v>
      </c>
    </row>
    <row r="3608" spans="1:11" s="40" customFormat="1" x14ac:dyDescent="0.25">
      <c r="A3608" s="34" t="s">
        <v>947</v>
      </c>
      <c r="B3608" s="34" t="s">
        <v>10702</v>
      </c>
      <c r="C3608" s="34" t="s">
        <v>10703</v>
      </c>
      <c r="D3608" s="34" t="s">
        <v>10704</v>
      </c>
      <c r="E3608" s="35">
        <v>269874</v>
      </c>
      <c r="F3608" s="36">
        <v>269874</v>
      </c>
      <c r="G3608" s="37">
        <f t="shared" si="169"/>
        <v>18891.18</v>
      </c>
      <c r="H3608" s="38">
        <f>G3608*(1-'[1]Rapport Lottstift'!$Q$6)</f>
        <v>13754.495247029461</v>
      </c>
      <c r="I3608" s="39">
        <f t="shared" si="170"/>
        <v>13616.950294559167</v>
      </c>
      <c r="J3608" s="40">
        <f t="shared" si="171"/>
        <v>13616</v>
      </c>
      <c r="K3608" s="40">
        <v>13616</v>
      </c>
    </row>
    <row r="3609" spans="1:11" s="40" customFormat="1" x14ac:dyDescent="0.25">
      <c r="A3609" s="34" t="s">
        <v>947</v>
      </c>
      <c r="B3609" s="34" t="s">
        <v>10705</v>
      </c>
      <c r="C3609" s="34" t="s">
        <v>10706</v>
      </c>
      <c r="D3609" s="34" t="s">
        <v>10707</v>
      </c>
      <c r="E3609" s="35">
        <v>269162</v>
      </c>
      <c r="F3609" s="36">
        <v>269162</v>
      </c>
      <c r="G3609" s="37">
        <f t="shared" si="169"/>
        <v>18841.34</v>
      </c>
      <c r="H3609" s="38">
        <f>G3609*(1-'[1]Rapport Lottstift'!$Q$6)</f>
        <v>13718.207199214981</v>
      </c>
      <c r="I3609" s="39">
        <f t="shared" si="170"/>
        <v>13581.025127222831</v>
      </c>
      <c r="J3609" s="40">
        <f t="shared" si="171"/>
        <v>13581</v>
      </c>
      <c r="K3609" s="40">
        <v>13581</v>
      </c>
    </row>
    <row r="3610" spans="1:11" s="40" customFormat="1" x14ac:dyDescent="0.25">
      <c r="A3610" s="34" t="s">
        <v>947</v>
      </c>
      <c r="B3610" s="34" t="s">
        <v>10708</v>
      </c>
      <c r="C3610" s="34" t="s">
        <v>10709</v>
      </c>
      <c r="D3610" s="34" t="s">
        <v>10710</v>
      </c>
      <c r="E3610" s="35">
        <v>269122</v>
      </c>
      <c r="F3610" s="36">
        <v>269122</v>
      </c>
      <c r="G3610" s="37">
        <f t="shared" si="169"/>
        <v>18838.54</v>
      </c>
      <c r="H3610" s="38">
        <f>G3610*(1-'[1]Rapport Lottstift'!$Q$6)</f>
        <v>13716.168544843382</v>
      </c>
      <c r="I3610" s="39">
        <f t="shared" si="170"/>
        <v>13579.006859394947</v>
      </c>
      <c r="J3610" s="40">
        <f t="shared" si="171"/>
        <v>13579</v>
      </c>
      <c r="K3610" s="40">
        <v>13579</v>
      </c>
    </row>
    <row r="3611" spans="1:11" s="40" customFormat="1" x14ac:dyDescent="0.25">
      <c r="A3611" s="34" t="s">
        <v>947</v>
      </c>
      <c r="B3611" s="34" t="s">
        <v>10711</v>
      </c>
      <c r="C3611" s="34" t="s">
        <v>10712</v>
      </c>
      <c r="D3611" s="34" t="s">
        <v>10713</v>
      </c>
      <c r="E3611" s="35">
        <v>269104</v>
      </c>
      <c r="F3611" s="36">
        <v>269104</v>
      </c>
      <c r="G3611" s="37">
        <f t="shared" si="169"/>
        <v>18837.280000000002</v>
      </c>
      <c r="H3611" s="38">
        <f>G3611*(1-'[1]Rapport Lottstift'!$Q$6)</f>
        <v>13715.251150376163</v>
      </c>
      <c r="I3611" s="39">
        <f t="shared" si="170"/>
        <v>13578.098638872401</v>
      </c>
      <c r="J3611" s="40">
        <f t="shared" si="171"/>
        <v>13578</v>
      </c>
      <c r="K3611" s="40">
        <v>13578</v>
      </c>
    </row>
    <row r="3612" spans="1:11" s="40" customFormat="1" x14ac:dyDescent="0.25">
      <c r="A3612" s="34" t="s">
        <v>947</v>
      </c>
      <c r="B3612" s="34" t="s">
        <v>10714</v>
      </c>
      <c r="C3612" s="34" t="s">
        <v>10715</v>
      </c>
      <c r="D3612" s="34" t="s">
        <v>10716</v>
      </c>
      <c r="E3612" s="35">
        <v>268980</v>
      </c>
      <c r="F3612" s="36">
        <v>268980</v>
      </c>
      <c r="G3612" s="37">
        <f t="shared" si="169"/>
        <v>18828.600000000002</v>
      </c>
      <c r="H3612" s="38">
        <f>G3612*(1-'[1]Rapport Lottstift'!$Q$6)</f>
        <v>13708.931321824202</v>
      </c>
      <c r="I3612" s="39">
        <f t="shared" si="170"/>
        <v>13571.84200860596</v>
      </c>
      <c r="J3612" s="40">
        <f t="shared" si="171"/>
        <v>13571</v>
      </c>
      <c r="K3612" s="40">
        <v>13571</v>
      </c>
    </row>
    <row r="3613" spans="1:11" s="40" customFormat="1" x14ac:dyDescent="0.25">
      <c r="A3613" s="34" t="s">
        <v>947</v>
      </c>
      <c r="B3613" s="34" t="s">
        <v>10717</v>
      </c>
      <c r="C3613" s="34" t="s">
        <v>10718</v>
      </c>
      <c r="D3613" s="34" t="s">
        <v>10719</v>
      </c>
      <c r="E3613" s="35">
        <v>268939</v>
      </c>
      <c r="F3613" s="36">
        <v>268939</v>
      </c>
      <c r="G3613" s="37">
        <f t="shared" si="169"/>
        <v>18825.730000000003</v>
      </c>
      <c r="H3613" s="38">
        <f>G3613*(1-'[1]Rapport Lottstift'!$Q$6)</f>
        <v>13706.841701093314</v>
      </c>
      <c r="I3613" s="39">
        <f t="shared" si="170"/>
        <v>13569.773284082381</v>
      </c>
      <c r="J3613" s="40">
        <f t="shared" si="171"/>
        <v>13569</v>
      </c>
      <c r="K3613" s="40">
        <v>13569</v>
      </c>
    </row>
    <row r="3614" spans="1:11" s="40" customFormat="1" x14ac:dyDescent="0.25">
      <c r="A3614" s="34" t="s">
        <v>947</v>
      </c>
      <c r="B3614" s="34" t="s">
        <v>10720</v>
      </c>
      <c r="C3614" s="34" t="s">
        <v>10721</v>
      </c>
      <c r="D3614" s="34" t="s">
        <v>10722</v>
      </c>
      <c r="E3614" s="35">
        <v>268795</v>
      </c>
      <c r="F3614" s="36">
        <v>268795</v>
      </c>
      <c r="G3614" s="37">
        <f t="shared" si="169"/>
        <v>18815.650000000001</v>
      </c>
      <c r="H3614" s="38">
        <f>G3614*(1-'[1]Rapport Lottstift'!$Q$6)</f>
        <v>13699.502545355552</v>
      </c>
      <c r="I3614" s="39">
        <f t="shared" si="170"/>
        <v>13562.507519901996</v>
      </c>
      <c r="J3614" s="40">
        <f t="shared" si="171"/>
        <v>13562</v>
      </c>
      <c r="K3614" s="40">
        <v>13562</v>
      </c>
    </row>
    <row r="3615" spans="1:11" s="40" customFormat="1" x14ac:dyDescent="0.25">
      <c r="A3615" s="34" t="s">
        <v>947</v>
      </c>
      <c r="B3615" s="34" t="s">
        <v>10723</v>
      </c>
      <c r="C3615" s="34" t="s">
        <v>10724</v>
      </c>
      <c r="D3615" s="34" t="s">
        <v>10725</v>
      </c>
      <c r="E3615" s="35">
        <v>268623</v>
      </c>
      <c r="F3615" s="36">
        <v>268623</v>
      </c>
      <c r="G3615" s="37">
        <f t="shared" si="169"/>
        <v>18803.61</v>
      </c>
      <c r="H3615" s="38">
        <f>G3615*(1-'[1]Rapport Lottstift'!$Q$6)</f>
        <v>13690.736331557671</v>
      </c>
      <c r="I3615" s="39">
        <f t="shared" si="170"/>
        <v>13553.828968242095</v>
      </c>
      <c r="J3615" s="40">
        <f t="shared" si="171"/>
        <v>13553</v>
      </c>
      <c r="K3615" s="40">
        <v>13553</v>
      </c>
    </row>
    <row r="3616" spans="1:11" s="40" customFormat="1" x14ac:dyDescent="0.25">
      <c r="A3616" s="34" t="s">
        <v>947</v>
      </c>
      <c r="B3616" s="34" t="s">
        <v>10726</v>
      </c>
      <c r="C3616" s="34" t="s">
        <v>10727</v>
      </c>
      <c r="D3616" s="34" t="s">
        <v>10728</v>
      </c>
      <c r="E3616" s="35">
        <v>268215</v>
      </c>
      <c r="F3616" s="36">
        <v>268215</v>
      </c>
      <c r="G3616" s="37">
        <f t="shared" si="169"/>
        <v>18775.050000000003</v>
      </c>
      <c r="H3616" s="38">
        <f>G3616*(1-'[1]Rapport Lottstift'!$Q$6)</f>
        <v>13669.942056967353</v>
      </c>
      <c r="I3616" s="39">
        <f t="shared" si="170"/>
        <v>13533.242636397679</v>
      </c>
      <c r="J3616" s="40">
        <f t="shared" si="171"/>
        <v>13533</v>
      </c>
      <c r="K3616" s="40">
        <v>13533</v>
      </c>
    </row>
    <row r="3617" spans="1:11" s="40" customFormat="1" x14ac:dyDescent="0.25">
      <c r="A3617" s="34" t="s">
        <v>947</v>
      </c>
      <c r="B3617" s="34" t="s">
        <v>10729</v>
      </c>
      <c r="C3617" s="34" t="s">
        <v>10730</v>
      </c>
      <c r="D3617" s="34" t="s">
        <v>10731</v>
      </c>
      <c r="E3617" s="35">
        <v>267918</v>
      </c>
      <c r="F3617" s="36">
        <v>267918</v>
      </c>
      <c r="G3617" s="37">
        <f t="shared" si="169"/>
        <v>18754.260000000002</v>
      </c>
      <c r="H3617" s="38">
        <f>G3617*(1-'[1]Rapport Lottstift'!$Q$6)</f>
        <v>13654.805048258222</v>
      </c>
      <c r="I3617" s="39">
        <f t="shared" si="170"/>
        <v>13518.256997775639</v>
      </c>
      <c r="J3617" s="40">
        <f t="shared" si="171"/>
        <v>13518</v>
      </c>
      <c r="K3617" s="40">
        <v>13518</v>
      </c>
    </row>
    <row r="3618" spans="1:11" s="40" customFormat="1" x14ac:dyDescent="0.25">
      <c r="A3618" s="34" t="s">
        <v>947</v>
      </c>
      <c r="B3618" s="34" t="s">
        <v>10732</v>
      </c>
      <c r="C3618" s="34" t="s">
        <v>10733</v>
      </c>
      <c r="D3618" s="34" t="s">
        <v>10734</v>
      </c>
      <c r="E3618" s="35">
        <v>267476</v>
      </c>
      <c r="F3618" s="36">
        <v>267476</v>
      </c>
      <c r="G3618" s="37">
        <f t="shared" si="169"/>
        <v>18723.320000000003</v>
      </c>
      <c r="H3618" s="38">
        <f>G3618*(1-'[1]Rapport Lottstift'!$Q$6)</f>
        <v>13632.277917452044</v>
      </c>
      <c r="I3618" s="39">
        <f t="shared" si="170"/>
        <v>13495.955138277523</v>
      </c>
      <c r="J3618" s="40">
        <f t="shared" si="171"/>
        <v>13495</v>
      </c>
      <c r="K3618" s="40">
        <v>13495</v>
      </c>
    </row>
    <row r="3619" spans="1:11" s="40" customFormat="1" x14ac:dyDescent="0.25">
      <c r="A3619" s="34" t="s">
        <v>947</v>
      </c>
      <c r="B3619" s="34" t="s">
        <v>10735</v>
      </c>
      <c r="C3619" s="34" t="s">
        <v>10736</v>
      </c>
      <c r="D3619" s="34" t="s">
        <v>10737</v>
      </c>
      <c r="E3619" s="35">
        <v>267357</v>
      </c>
      <c r="F3619" s="36">
        <v>267357</v>
      </c>
      <c r="G3619" s="37">
        <f t="shared" si="169"/>
        <v>18714.990000000002</v>
      </c>
      <c r="H3619" s="38">
        <f>G3619*(1-'[1]Rapport Lottstift'!$Q$6)</f>
        <v>13626.212920696533</v>
      </c>
      <c r="I3619" s="39">
        <f t="shared" si="170"/>
        <v>13489.950791489568</v>
      </c>
      <c r="J3619" s="40">
        <f t="shared" si="171"/>
        <v>13489</v>
      </c>
      <c r="K3619" s="40">
        <v>13489</v>
      </c>
    </row>
    <row r="3620" spans="1:11" s="40" customFormat="1" x14ac:dyDescent="0.25">
      <c r="A3620" s="34" t="s">
        <v>947</v>
      </c>
      <c r="B3620" s="34" t="s">
        <v>10738</v>
      </c>
      <c r="C3620" s="34" t="s">
        <v>10739</v>
      </c>
      <c r="D3620" s="34" t="s">
        <v>10740</v>
      </c>
      <c r="E3620" s="35">
        <v>267016</v>
      </c>
      <c r="F3620" s="36">
        <v>267016</v>
      </c>
      <c r="G3620" s="37">
        <f t="shared" si="169"/>
        <v>18691.120000000003</v>
      </c>
      <c r="H3620" s="38">
        <f>G3620*(1-'[1]Rapport Lottstift'!$Q$6)</f>
        <v>13608.833392178643</v>
      </c>
      <c r="I3620" s="39">
        <f t="shared" si="170"/>
        <v>13472.745058256856</v>
      </c>
      <c r="J3620" s="40">
        <f t="shared" si="171"/>
        <v>13472</v>
      </c>
      <c r="K3620" s="40">
        <v>13472</v>
      </c>
    </row>
    <row r="3621" spans="1:11" s="40" customFormat="1" x14ac:dyDescent="0.25">
      <c r="A3621" s="34" t="s">
        <v>947</v>
      </c>
      <c r="B3621" s="34" t="s">
        <v>10741</v>
      </c>
      <c r="C3621" s="34" t="s">
        <v>10742</v>
      </c>
      <c r="D3621" s="34" t="s">
        <v>10743</v>
      </c>
      <c r="E3621" s="35">
        <v>266841</v>
      </c>
      <c r="F3621" s="36">
        <v>266841</v>
      </c>
      <c r="G3621" s="37">
        <f t="shared" si="169"/>
        <v>18678.870000000003</v>
      </c>
      <c r="H3621" s="38">
        <f>G3621*(1-'[1]Rapport Lottstift'!$Q$6)</f>
        <v>13599.914279302893</v>
      </c>
      <c r="I3621" s="39">
        <f t="shared" si="170"/>
        <v>13463.915136509864</v>
      </c>
      <c r="J3621" s="40">
        <f t="shared" si="171"/>
        <v>13463</v>
      </c>
      <c r="K3621" s="40">
        <v>13463</v>
      </c>
    </row>
    <row r="3622" spans="1:11" s="40" customFormat="1" x14ac:dyDescent="0.25">
      <c r="A3622" s="34" t="s">
        <v>947</v>
      </c>
      <c r="B3622" s="34" t="s">
        <v>10744</v>
      </c>
      <c r="C3622" s="34" t="s">
        <v>10745</v>
      </c>
      <c r="D3622" s="34" t="s">
        <v>10746</v>
      </c>
      <c r="E3622" s="35">
        <v>266753</v>
      </c>
      <c r="F3622" s="36">
        <v>266753</v>
      </c>
      <c r="G3622" s="37">
        <f t="shared" si="169"/>
        <v>18672.710000000003</v>
      </c>
      <c r="H3622" s="38">
        <f>G3622*(1-'[1]Rapport Lottstift'!$Q$6)</f>
        <v>13595.429239685373</v>
      </c>
      <c r="I3622" s="39">
        <f t="shared" si="170"/>
        <v>13459.474947288518</v>
      </c>
      <c r="J3622" s="40">
        <f t="shared" si="171"/>
        <v>13459</v>
      </c>
      <c r="K3622" s="40">
        <v>13459</v>
      </c>
    </row>
    <row r="3623" spans="1:11" s="40" customFormat="1" x14ac:dyDescent="0.25">
      <c r="A3623" s="34" t="s">
        <v>947</v>
      </c>
      <c r="B3623" s="34" t="s">
        <v>10747</v>
      </c>
      <c r="C3623" s="34" t="s">
        <v>10748</v>
      </c>
      <c r="D3623" s="34" t="s">
        <v>10749</v>
      </c>
      <c r="E3623" s="35">
        <v>265696</v>
      </c>
      <c r="F3623" s="36">
        <v>265696</v>
      </c>
      <c r="G3623" s="37">
        <f t="shared" si="169"/>
        <v>18598.72</v>
      </c>
      <c r="H3623" s="38">
        <f>G3623*(1-'[1]Rapport Lottstift'!$Q$6)</f>
        <v>13541.557797915842</v>
      </c>
      <c r="I3623" s="39">
        <f t="shared" si="170"/>
        <v>13406.142219936684</v>
      </c>
      <c r="J3623" s="40">
        <f t="shared" si="171"/>
        <v>13406</v>
      </c>
      <c r="K3623" s="40">
        <v>13406</v>
      </c>
    </row>
    <row r="3624" spans="1:11" s="40" customFormat="1" x14ac:dyDescent="0.25">
      <c r="A3624" s="34" t="s">
        <v>947</v>
      </c>
      <c r="B3624" s="34" t="s">
        <v>10750</v>
      </c>
      <c r="C3624" s="34" t="s">
        <v>10751</v>
      </c>
      <c r="D3624" s="34" t="s">
        <v>10752</v>
      </c>
      <c r="E3624" s="35">
        <v>264374</v>
      </c>
      <c r="F3624" s="36">
        <v>264374</v>
      </c>
      <c r="G3624" s="37">
        <f t="shared" si="169"/>
        <v>18506.18</v>
      </c>
      <c r="H3624" s="38">
        <f>G3624*(1-'[1]Rapport Lottstift'!$Q$6)</f>
        <v>13474.180270934461</v>
      </c>
      <c r="I3624" s="39">
        <f t="shared" si="170"/>
        <v>13339.438468225117</v>
      </c>
      <c r="J3624" s="40">
        <f t="shared" si="171"/>
        <v>13339</v>
      </c>
      <c r="K3624" s="40">
        <v>13339</v>
      </c>
    </row>
    <row r="3625" spans="1:11" s="40" customFormat="1" x14ac:dyDescent="0.25">
      <c r="A3625" s="34" t="s">
        <v>947</v>
      </c>
      <c r="B3625" s="34" t="s">
        <v>10753</v>
      </c>
      <c r="C3625" s="34" t="s">
        <v>10754</v>
      </c>
      <c r="D3625" s="34" t="s">
        <v>10755</v>
      </c>
      <c r="E3625" s="35">
        <v>264123</v>
      </c>
      <c r="F3625" s="36">
        <v>264123</v>
      </c>
      <c r="G3625" s="37">
        <f t="shared" si="169"/>
        <v>18488.61</v>
      </c>
      <c r="H3625" s="38">
        <f>G3625*(1-'[1]Rapport Lottstift'!$Q$6)</f>
        <v>13461.387714752671</v>
      </c>
      <c r="I3625" s="39">
        <f t="shared" si="170"/>
        <v>13326.773837605144</v>
      </c>
      <c r="J3625" s="40">
        <f t="shared" si="171"/>
        <v>13326</v>
      </c>
      <c r="K3625" s="40">
        <v>13326</v>
      </c>
    </row>
    <row r="3626" spans="1:11" s="40" customFormat="1" x14ac:dyDescent="0.25">
      <c r="A3626" s="34" t="s">
        <v>947</v>
      </c>
      <c r="B3626" s="34" t="s">
        <v>10756</v>
      </c>
      <c r="C3626" s="34" t="s">
        <v>10757</v>
      </c>
      <c r="D3626" s="34" t="s">
        <v>10758</v>
      </c>
      <c r="E3626" s="35">
        <v>263308</v>
      </c>
      <c r="F3626" s="36">
        <v>263308</v>
      </c>
      <c r="G3626" s="37">
        <f t="shared" si="169"/>
        <v>18431.560000000001</v>
      </c>
      <c r="H3626" s="38">
        <f>G3626*(1-'[1]Rapport Lottstift'!$Q$6)</f>
        <v>13419.850131931322</v>
      </c>
      <c r="I3626" s="39">
        <f t="shared" si="170"/>
        <v>13285.651630612008</v>
      </c>
      <c r="J3626" s="40">
        <f t="shared" si="171"/>
        <v>13285</v>
      </c>
      <c r="K3626" s="40">
        <v>13285</v>
      </c>
    </row>
    <row r="3627" spans="1:11" s="40" customFormat="1" x14ac:dyDescent="0.25">
      <c r="A3627" s="34" t="s">
        <v>947</v>
      </c>
      <c r="B3627" s="34" t="s">
        <v>10759</v>
      </c>
      <c r="C3627" s="34" t="s">
        <v>10760</v>
      </c>
      <c r="D3627" s="34" t="s">
        <v>10761</v>
      </c>
      <c r="E3627" s="35">
        <v>262838</v>
      </c>
      <c r="F3627" s="36">
        <v>262838</v>
      </c>
      <c r="G3627" s="37">
        <f t="shared" si="169"/>
        <v>18398.660000000003</v>
      </c>
      <c r="H3627" s="38">
        <f>G3627*(1-'[1]Rapport Lottstift'!$Q$6)</f>
        <v>13395.895943065023</v>
      </c>
      <c r="I3627" s="39">
        <f t="shared" si="170"/>
        <v>13261.936983634372</v>
      </c>
      <c r="J3627" s="40">
        <f t="shared" si="171"/>
        <v>13261</v>
      </c>
      <c r="K3627" s="40">
        <v>13261</v>
      </c>
    </row>
    <row r="3628" spans="1:11" s="40" customFormat="1" x14ac:dyDescent="0.25">
      <c r="A3628" s="34" t="s">
        <v>947</v>
      </c>
      <c r="B3628" s="34" t="s">
        <v>10762</v>
      </c>
      <c r="C3628" s="34" t="s">
        <v>10763</v>
      </c>
      <c r="D3628" s="34" t="s">
        <v>10764</v>
      </c>
      <c r="E3628" s="35">
        <v>262741</v>
      </c>
      <c r="F3628" s="36">
        <v>262741</v>
      </c>
      <c r="G3628" s="37">
        <f t="shared" si="169"/>
        <v>18391.870000000003</v>
      </c>
      <c r="H3628" s="38">
        <f>G3628*(1-'[1]Rapport Lottstift'!$Q$6)</f>
        <v>13390.952206213893</v>
      </c>
      <c r="I3628" s="39">
        <f t="shared" si="170"/>
        <v>13257.042684151755</v>
      </c>
      <c r="J3628" s="40">
        <f t="shared" si="171"/>
        <v>13257</v>
      </c>
      <c r="K3628" s="40">
        <v>13257</v>
      </c>
    </row>
    <row r="3629" spans="1:11" s="40" customFormat="1" x14ac:dyDescent="0.25">
      <c r="A3629" s="34" t="s">
        <v>947</v>
      </c>
      <c r="B3629" s="34" t="s">
        <v>10765</v>
      </c>
      <c r="C3629" s="34" t="s">
        <v>10766</v>
      </c>
      <c r="D3629" s="34" t="s">
        <v>10767</v>
      </c>
      <c r="E3629" s="35">
        <v>262650</v>
      </c>
      <c r="F3629" s="36">
        <v>262650</v>
      </c>
      <c r="G3629" s="37">
        <f t="shared" si="169"/>
        <v>18385.5</v>
      </c>
      <c r="H3629" s="38">
        <f>G3629*(1-'[1]Rapport Lottstift'!$Q$6)</f>
        <v>13386.314267518501</v>
      </c>
      <c r="I3629" s="39">
        <f t="shared" si="170"/>
        <v>13252.451124843315</v>
      </c>
      <c r="J3629" s="40">
        <f t="shared" si="171"/>
        <v>13252</v>
      </c>
      <c r="K3629" s="40">
        <v>13252</v>
      </c>
    </row>
    <row r="3630" spans="1:11" s="40" customFormat="1" x14ac:dyDescent="0.25">
      <c r="A3630" s="34" t="s">
        <v>947</v>
      </c>
      <c r="B3630" s="34" t="s">
        <v>10768</v>
      </c>
      <c r="C3630" s="34" t="s">
        <v>10769</v>
      </c>
      <c r="D3630" s="34" t="s">
        <v>10770</v>
      </c>
      <c r="E3630" s="35">
        <v>262642</v>
      </c>
      <c r="F3630" s="36">
        <v>262642</v>
      </c>
      <c r="G3630" s="37">
        <f t="shared" si="169"/>
        <v>18384.940000000002</v>
      </c>
      <c r="H3630" s="38">
        <f>G3630*(1-'[1]Rapport Lottstift'!$Q$6)</f>
        <v>13385.906536644183</v>
      </c>
      <c r="I3630" s="39">
        <f t="shared" si="170"/>
        <v>13252.047471277741</v>
      </c>
      <c r="J3630" s="40">
        <f t="shared" si="171"/>
        <v>13252</v>
      </c>
      <c r="K3630" s="40">
        <v>13252</v>
      </c>
    </row>
    <row r="3631" spans="1:11" s="40" customFormat="1" x14ac:dyDescent="0.25">
      <c r="A3631" s="34" t="s">
        <v>947</v>
      </c>
      <c r="B3631" s="34" t="s">
        <v>10771</v>
      </c>
      <c r="C3631" s="34" t="s">
        <v>10772</v>
      </c>
      <c r="D3631" s="34" t="s">
        <v>10773</v>
      </c>
      <c r="E3631" s="35">
        <v>262632</v>
      </c>
      <c r="F3631" s="36">
        <v>262632</v>
      </c>
      <c r="G3631" s="37">
        <f t="shared" si="169"/>
        <v>18384.240000000002</v>
      </c>
      <c r="H3631" s="38">
        <f>G3631*(1-'[1]Rapport Lottstift'!$Q$6)</f>
        <v>13385.396873051282</v>
      </c>
      <c r="I3631" s="39">
        <f t="shared" si="170"/>
        <v>13251.54290432077</v>
      </c>
      <c r="J3631" s="40">
        <f t="shared" si="171"/>
        <v>13251</v>
      </c>
      <c r="K3631" s="40">
        <v>13251</v>
      </c>
    </row>
    <row r="3632" spans="1:11" s="40" customFormat="1" x14ac:dyDescent="0.25">
      <c r="A3632" s="34" t="s">
        <v>947</v>
      </c>
      <c r="B3632" s="34" t="s">
        <v>10774</v>
      </c>
      <c r="C3632" s="34" t="s">
        <v>10775</v>
      </c>
      <c r="D3632" s="34" t="s">
        <v>10776</v>
      </c>
      <c r="E3632" s="35">
        <v>262052</v>
      </c>
      <c r="F3632" s="36">
        <v>262052</v>
      </c>
      <c r="G3632" s="37">
        <f t="shared" si="169"/>
        <v>18343.640000000003</v>
      </c>
      <c r="H3632" s="38">
        <f>G3632*(1-'[1]Rapport Lottstift'!$Q$6)</f>
        <v>13355.836384663084</v>
      </c>
      <c r="I3632" s="39">
        <f t="shared" si="170"/>
        <v>13222.278020816453</v>
      </c>
      <c r="J3632" s="40">
        <f t="shared" si="171"/>
        <v>13222</v>
      </c>
      <c r="K3632" s="40">
        <v>13222</v>
      </c>
    </row>
    <row r="3633" spans="1:11" s="40" customFormat="1" x14ac:dyDescent="0.25">
      <c r="A3633" s="34" t="s">
        <v>947</v>
      </c>
      <c r="B3633" s="34" t="s">
        <v>10777</v>
      </c>
      <c r="C3633" s="34" t="s">
        <v>10778</v>
      </c>
      <c r="D3633" s="34" t="s">
        <v>10779</v>
      </c>
      <c r="E3633" s="35">
        <v>262017</v>
      </c>
      <c r="F3633" s="36">
        <v>262017</v>
      </c>
      <c r="G3633" s="37">
        <f t="shared" si="169"/>
        <v>18341.190000000002</v>
      </c>
      <c r="H3633" s="38">
        <f>G3633*(1-'[1]Rapport Lottstift'!$Q$6)</f>
        <v>13354.052562087933</v>
      </c>
      <c r="I3633" s="39">
        <f t="shared" si="170"/>
        <v>13220.512036467053</v>
      </c>
      <c r="J3633" s="40">
        <f t="shared" si="171"/>
        <v>13220</v>
      </c>
      <c r="K3633" s="40">
        <v>13220</v>
      </c>
    </row>
    <row r="3634" spans="1:11" s="40" customFormat="1" x14ac:dyDescent="0.25">
      <c r="A3634" s="34" t="s">
        <v>947</v>
      </c>
      <c r="B3634" s="34" t="s">
        <v>10780</v>
      </c>
      <c r="C3634" s="34" t="s">
        <v>10781</v>
      </c>
      <c r="D3634" s="34" t="s">
        <v>10782</v>
      </c>
      <c r="E3634" s="35">
        <v>261948</v>
      </c>
      <c r="F3634" s="36">
        <v>261948</v>
      </c>
      <c r="G3634" s="37">
        <f t="shared" si="169"/>
        <v>18336.36</v>
      </c>
      <c r="H3634" s="38">
        <f>G3634*(1-'[1]Rapport Lottstift'!$Q$6)</f>
        <v>13350.535883296921</v>
      </c>
      <c r="I3634" s="39">
        <f t="shared" si="170"/>
        <v>13217.030524463951</v>
      </c>
      <c r="J3634" s="40">
        <f t="shared" si="171"/>
        <v>13217</v>
      </c>
      <c r="K3634" s="40">
        <v>13217</v>
      </c>
    </row>
    <row r="3635" spans="1:11" s="40" customFormat="1" x14ac:dyDescent="0.25">
      <c r="A3635" s="34" t="s">
        <v>947</v>
      </c>
      <c r="B3635" s="34" t="s">
        <v>10783</v>
      </c>
      <c r="C3635" s="34" t="s">
        <v>10784</v>
      </c>
      <c r="D3635" s="34" t="s">
        <v>10785</v>
      </c>
      <c r="E3635" s="35">
        <v>261838</v>
      </c>
      <c r="F3635" s="36">
        <v>261838</v>
      </c>
      <c r="G3635" s="37">
        <f t="shared" si="169"/>
        <v>18328.660000000003</v>
      </c>
      <c r="H3635" s="38">
        <f>G3635*(1-'[1]Rapport Lottstift'!$Q$6)</f>
        <v>13344.929583775023</v>
      </c>
      <c r="I3635" s="39">
        <f t="shared" si="170"/>
        <v>13211.480287937273</v>
      </c>
      <c r="J3635" s="40">
        <f t="shared" si="171"/>
        <v>13211</v>
      </c>
      <c r="K3635" s="40">
        <v>13211</v>
      </c>
    </row>
    <row r="3636" spans="1:11" s="40" customFormat="1" x14ac:dyDescent="0.25">
      <c r="A3636" s="34" t="s">
        <v>947</v>
      </c>
      <c r="B3636" s="34" t="s">
        <v>10786</v>
      </c>
      <c r="C3636" s="34" t="s">
        <v>10787</v>
      </c>
      <c r="D3636" s="34" t="s">
        <v>10788</v>
      </c>
      <c r="E3636" s="35">
        <v>261800</v>
      </c>
      <c r="F3636" s="36">
        <v>261800</v>
      </c>
      <c r="G3636" s="37">
        <f t="shared" si="169"/>
        <v>18326</v>
      </c>
      <c r="H3636" s="38">
        <f>G3636*(1-'[1]Rapport Lottstift'!$Q$6)</f>
        <v>13342.992862122001</v>
      </c>
      <c r="I3636" s="39">
        <f t="shared" si="170"/>
        <v>13209.56293350078</v>
      </c>
      <c r="J3636" s="40">
        <f t="shared" si="171"/>
        <v>13209</v>
      </c>
      <c r="K3636" s="40">
        <v>13209</v>
      </c>
    </row>
    <row r="3637" spans="1:11" s="40" customFormat="1" x14ac:dyDescent="0.25">
      <c r="A3637" s="34" t="s">
        <v>947</v>
      </c>
      <c r="B3637" s="34" t="s">
        <v>10789</v>
      </c>
      <c r="C3637" s="34" t="s">
        <v>10790</v>
      </c>
      <c r="D3637" s="34" t="s">
        <v>10791</v>
      </c>
      <c r="E3637" s="35">
        <v>261740</v>
      </c>
      <c r="F3637" s="36">
        <v>261740</v>
      </c>
      <c r="G3637" s="37">
        <f t="shared" si="169"/>
        <v>18321.800000000003</v>
      </c>
      <c r="H3637" s="38">
        <f>G3637*(1-'[1]Rapport Lottstift'!$Q$6)</f>
        <v>13339.934880564602</v>
      </c>
      <c r="I3637" s="39">
        <f t="shared" si="170"/>
        <v>13206.535531758956</v>
      </c>
      <c r="J3637" s="40">
        <f t="shared" si="171"/>
        <v>13206</v>
      </c>
      <c r="K3637" s="40">
        <v>13206</v>
      </c>
    </row>
    <row r="3638" spans="1:11" s="40" customFormat="1" x14ac:dyDescent="0.25">
      <c r="A3638" s="34" t="s">
        <v>947</v>
      </c>
      <c r="B3638" s="34" t="s">
        <v>10792</v>
      </c>
      <c r="C3638" s="34" t="s">
        <v>10793</v>
      </c>
      <c r="D3638" s="34" t="s">
        <v>10794</v>
      </c>
      <c r="E3638" s="35">
        <v>261671</v>
      </c>
      <c r="F3638" s="36">
        <v>261671</v>
      </c>
      <c r="G3638" s="37">
        <f t="shared" si="169"/>
        <v>18316.97</v>
      </c>
      <c r="H3638" s="38">
        <f>G3638*(1-'[1]Rapport Lottstift'!$Q$6)</f>
        <v>13336.418201773591</v>
      </c>
      <c r="I3638" s="39">
        <f t="shared" si="170"/>
        <v>13203.054019755855</v>
      </c>
      <c r="J3638" s="40">
        <f t="shared" si="171"/>
        <v>13203</v>
      </c>
      <c r="K3638" s="40">
        <v>13203</v>
      </c>
    </row>
    <row r="3639" spans="1:11" s="40" customFormat="1" x14ac:dyDescent="0.25">
      <c r="A3639" s="34" t="s">
        <v>947</v>
      </c>
      <c r="B3639" s="34" t="s">
        <v>10795</v>
      </c>
      <c r="C3639" s="34" t="s">
        <v>10796</v>
      </c>
      <c r="D3639" s="34" t="s">
        <v>10797</v>
      </c>
      <c r="E3639" s="35">
        <v>261650</v>
      </c>
      <c r="F3639" s="36">
        <v>261650</v>
      </c>
      <c r="G3639" s="37">
        <f t="shared" si="169"/>
        <v>18315.5</v>
      </c>
      <c r="H3639" s="38">
        <f>G3639*(1-'[1]Rapport Lottstift'!$Q$6)</f>
        <v>13335.347908228501</v>
      </c>
      <c r="I3639" s="39">
        <f t="shared" si="170"/>
        <v>13201.994429146216</v>
      </c>
      <c r="J3639" s="40">
        <f t="shared" si="171"/>
        <v>13201</v>
      </c>
      <c r="K3639" s="40">
        <v>13201</v>
      </c>
    </row>
    <row r="3640" spans="1:11" s="40" customFormat="1" x14ac:dyDescent="0.25">
      <c r="A3640" s="34" t="s">
        <v>947</v>
      </c>
      <c r="B3640" s="34" t="s">
        <v>10798</v>
      </c>
      <c r="C3640" s="34" t="s">
        <v>10799</v>
      </c>
      <c r="D3640" s="34" t="s">
        <v>10800</v>
      </c>
      <c r="E3640" s="35">
        <v>261295</v>
      </c>
      <c r="F3640" s="36">
        <v>261295</v>
      </c>
      <c r="G3640" s="37">
        <f t="shared" si="169"/>
        <v>18290.650000000001</v>
      </c>
      <c r="H3640" s="38">
        <f>G3640*(1-'[1]Rapport Lottstift'!$Q$6)</f>
        <v>13317.254850680552</v>
      </c>
      <c r="I3640" s="39">
        <f t="shared" si="170"/>
        <v>13184.082302173747</v>
      </c>
      <c r="J3640" s="40">
        <f t="shared" si="171"/>
        <v>13184</v>
      </c>
      <c r="K3640" s="40">
        <v>13184</v>
      </c>
    </row>
    <row r="3641" spans="1:11" s="40" customFormat="1" x14ac:dyDescent="0.25">
      <c r="A3641" s="34" t="s">
        <v>947</v>
      </c>
      <c r="B3641" s="34" t="s">
        <v>10801</v>
      </c>
      <c r="C3641" s="34" t="s">
        <v>10802</v>
      </c>
      <c r="D3641" s="34" t="s">
        <v>10803</v>
      </c>
      <c r="E3641" s="35">
        <v>346095</v>
      </c>
      <c r="F3641" s="35">
        <v>346095</v>
      </c>
      <c r="G3641" s="37">
        <f t="shared" si="169"/>
        <v>24226.65</v>
      </c>
      <c r="H3641" s="38">
        <f>G3641*(1-'[1]Rapport Lottstift'!$Q$6)</f>
        <v>17639.202118472553</v>
      </c>
      <c r="I3641" s="39">
        <f t="shared" si="170"/>
        <v>17462.810097287827</v>
      </c>
      <c r="J3641" s="40">
        <f t="shared" si="171"/>
        <v>17462</v>
      </c>
      <c r="K3641" s="40">
        <v>17462</v>
      </c>
    </row>
    <row r="3642" spans="1:11" s="40" customFormat="1" x14ac:dyDescent="0.25">
      <c r="A3642" s="34" t="s">
        <v>947</v>
      </c>
      <c r="B3642" s="34" t="s">
        <v>10804</v>
      </c>
      <c r="C3642" s="34" t="s">
        <v>10805</v>
      </c>
      <c r="D3642" s="34" t="s">
        <v>10806</v>
      </c>
      <c r="E3642" s="35">
        <v>260614</v>
      </c>
      <c r="F3642" s="36">
        <v>260614</v>
      </c>
      <c r="G3642" s="37">
        <f t="shared" si="169"/>
        <v>18242.980000000003</v>
      </c>
      <c r="H3642" s="38">
        <f>G3642*(1-'[1]Rapport Lottstift'!$Q$6)</f>
        <v>13282.546760004063</v>
      </c>
      <c r="I3642" s="39">
        <f t="shared" si="170"/>
        <v>13149.721292404021</v>
      </c>
      <c r="J3642" s="40">
        <f t="shared" si="171"/>
        <v>13149</v>
      </c>
      <c r="K3642" s="40">
        <v>13149</v>
      </c>
    </row>
    <row r="3643" spans="1:11" s="40" customFormat="1" x14ac:dyDescent="0.25">
      <c r="A3643" s="34" t="s">
        <v>947</v>
      </c>
      <c r="B3643" s="34" t="s">
        <v>10807</v>
      </c>
      <c r="C3643" s="34" t="s">
        <v>10808</v>
      </c>
      <c r="D3643" s="34" t="s">
        <v>10809</v>
      </c>
      <c r="E3643" s="35">
        <v>260173</v>
      </c>
      <c r="F3643" s="36">
        <v>260173</v>
      </c>
      <c r="G3643" s="37">
        <f t="shared" si="169"/>
        <v>18212.11</v>
      </c>
      <c r="H3643" s="38">
        <f>G3643*(1-'[1]Rapport Lottstift'!$Q$6)</f>
        <v>13260.070595557172</v>
      </c>
      <c r="I3643" s="39">
        <f t="shared" si="170"/>
        <v>13127.4698896016</v>
      </c>
      <c r="J3643" s="40">
        <f t="shared" si="171"/>
        <v>13127</v>
      </c>
      <c r="K3643" s="40">
        <v>13127</v>
      </c>
    </row>
    <row r="3644" spans="1:11" s="40" customFormat="1" x14ac:dyDescent="0.25">
      <c r="A3644" s="34" t="s">
        <v>947</v>
      </c>
      <c r="B3644" s="34" t="s">
        <v>10810</v>
      </c>
      <c r="C3644" s="34" t="s">
        <v>10811</v>
      </c>
      <c r="D3644" s="34" t="s">
        <v>10812</v>
      </c>
      <c r="E3644" s="35">
        <v>260072</v>
      </c>
      <c r="F3644" s="36">
        <v>260072</v>
      </c>
      <c r="G3644" s="37">
        <f t="shared" si="169"/>
        <v>18205.04</v>
      </c>
      <c r="H3644" s="38">
        <f>G3644*(1-'[1]Rapport Lottstift'!$Q$6)</f>
        <v>13254.922993268881</v>
      </c>
      <c r="I3644" s="39">
        <f t="shared" si="170"/>
        <v>13122.373763336192</v>
      </c>
      <c r="J3644" s="40">
        <f t="shared" si="171"/>
        <v>13122</v>
      </c>
      <c r="K3644" s="40">
        <v>13122</v>
      </c>
    </row>
    <row r="3645" spans="1:11" s="40" customFormat="1" x14ac:dyDescent="0.25">
      <c r="A3645" s="34" t="s">
        <v>947</v>
      </c>
      <c r="B3645" s="34" t="s">
        <v>10813</v>
      </c>
      <c r="C3645" s="34" t="s">
        <v>10814</v>
      </c>
      <c r="D3645" s="34" t="s">
        <v>10815</v>
      </c>
      <c r="E3645" s="35">
        <v>260043</v>
      </c>
      <c r="F3645" s="36">
        <v>260043</v>
      </c>
      <c r="G3645" s="37">
        <f t="shared" si="169"/>
        <v>18203.010000000002</v>
      </c>
      <c r="H3645" s="38">
        <f>G3645*(1-'[1]Rapport Lottstift'!$Q$6)</f>
        <v>13253.444968849471</v>
      </c>
      <c r="I3645" s="39">
        <f t="shared" si="170"/>
        <v>13120.910519160976</v>
      </c>
      <c r="J3645" s="40">
        <f t="shared" si="171"/>
        <v>13120</v>
      </c>
      <c r="K3645" s="40">
        <v>13120</v>
      </c>
    </row>
    <row r="3646" spans="1:11" s="40" customFormat="1" x14ac:dyDescent="0.25">
      <c r="A3646" s="34" t="s">
        <v>947</v>
      </c>
      <c r="B3646" s="34" t="s">
        <v>10816</v>
      </c>
      <c r="C3646" s="34" t="s">
        <v>10817</v>
      </c>
      <c r="D3646" s="34" t="s">
        <v>10818</v>
      </c>
      <c r="E3646" s="35">
        <v>259714</v>
      </c>
      <c r="F3646" s="36">
        <v>259714</v>
      </c>
      <c r="G3646" s="37">
        <f t="shared" si="169"/>
        <v>18179.980000000003</v>
      </c>
      <c r="H3646" s="38">
        <f>G3646*(1-'[1]Rapport Lottstift'!$Q$6)</f>
        <v>13236.677036643063</v>
      </c>
      <c r="I3646" s="39">
        <f t="shared" si="170"/>
        <v>13104.310266276632</v>
      </c>
      <c r="J3646" s="40">
        <f t="shared" si="171"/>
        <v>13104</v>
      </c>
      <c r="K3646" s="40">
        <v>13104</v>
      </c>
    </row>
    <row r="3647" spans="1:11" s="40" customFormat="1" x14ac:dyDescent="0.25">
      <c r="A3647" s="34" t="s">
        <v>947</v>
      </c>
      <c r="B3647" s="34" t="s">
        <v>10819</v>
      </c>
      <c r="C3647" s="34" t="s">
        <v>10820</v>
      </c>
      <c r="D3647" s="34" t="s">
        <v>10821</v>
      </c>
      <c r="E3647" s="35">
        <v>259600</v>
      </c>
      <c r="F3647" s="36">
        <v>259600</v>
      </c>
      <c r="G3647" s="37">
        <f t="shared" si="169"/>
        <v>18172</v>
      </c>
      <c r="H3647" s="38">
        <f>G3647*(1-'[1]Rapport Lottstift'!$Q$6)</f>
        <v>13230.866871684</v>
      </c>
      <c r="I3647" s="39">
        <f t="shared" si="170"/>
        <v>13098.55820296716</v>
      </c>
      <c r="J3647" s="40">
        <f t="shared" si="171"/>
        <v>13098</v>
      </c>
      <c r="K3647" s="40">
        <v>13098</v>
      </c>
    </row>
    <row r="3648" spans="1:11" s="40" customFormat="1" x14ac:dyDescent="0.25">
      <c r="A3648" s="34" t="s">
        <v>947</v>
      </c>
      <c r="B3648" s="34" t="s">
        <v>10822</v>
      </c>
      <c r="C3648" s="34" t="s">
        <v>10823</v>
      </c>
      <c r="D3648" s="34" t="s">
        <v>10824</v>
      </c>
      <c r="E3648" s="35">
        <v>259099</v>
      </c>
      <c r="F3648" s="36">
        <v>259099</v>
      </c>
      <c r="G3648" s="37">
        <f t="shared" si="169"/>
        <v>18136.93</v>
      </c>
      <c r="H3648" s="38">
        <f>G3648*(1-'[1]Rapport Lottstift'!$Q$6)</f>
        <v>13205.332725679711</v>
      </c>
      <c r="I3648" s="39">
        <f t="shared" si="170"/>
        <v>13073.279398422914</v>
      </c>
      <c r="J3648" s="40">
        <f t="shared" si="171"/>
        <v>13073</v>
      </c>
      <c r="K3648" s="40">
        <v>13073</v>
      </c>
    </row>
    <row r="3649" spans="1:11" s="40" customFormat="1" x14ac:dyDescent="0.25">
      <c r="A3649" s="34" t="s">
        <v>947</v>
      </c>
      <c r="B3649" s="34" t="s">
        <v>10825</v>
      </c>
      <c r="C3649" s="34" t="s">
        <v>10826</v>
      </c>
      <c r="D3649" s="34" t="s">
        <v>10827</v>
      </c>
      <c r="E3649" s="35">
        <v>258927</v>
      </c>
      <c r="F3649" s="36">
        <v>258927</v>
      </c>
      <c r="G3649" s="37">
        <f t="shared" si="169"/>
        <v>18124.890000000003</v>
      </c>
      <c r="H3649" s="38">
        <f>G3649*(1-'[1]Rapport Lottstift'!$Q$6)</f>
        <v>13196.566511881832</v>
      </c>
      <c r="I3649" s="39">
        <f t="shared" si="170"/>
        <v>13064.600846763014</v>
      </c>
      <c r="J3649" s="40">
        <f t="shared" si="171"/>
        <v>13064</v>
      </c>
      <c r="K3649" s="40">
        <v>13064</v>
      </c>
    </row>
    <row r="3650" spans="1:11" s="40" customFormat="1" x14ac:dyDescent="0.25">
      <c r="A3650" s="34" t="s">
        <v>947</v>
      </c>
      <c r="B3650" s="34" t="s">
        <v>10828</v>
      </c>
      <c r="C3650" s="34" t="s">
        <v>10829</v>
      </c>
      <c r="D3650" s="34" t="s">
        <v>10830</v>
      </c>
      <c r="E3650" s="35">
        <v>258807</v>
      </c>
      <c r="F3650" s="36">
        <v>258807</v>
      </c>
      <c r="G3650" s="37">
        <f t="shared" si="169"/>
        <v>18116.490000000002</v>
      </c>
      <c r="H3650" s="38">
        <f>G3650*(1-'[1]Rapport Lottstift'!$Q$6)</f>
        <v>13190.450548767032</v>
      </c>
      <c r="I3650" s="39">
        <f t="shared" si="170"/>
        <v>13058.546043279362</v>
      </c>
      <c r="J3650" s="40">
        <f t="shared" si="171"/>
        <v>13058</v>
      </c>
      <c r="K3650" s="40">
        <v>13058</v>
      </c>
    </row>
    <row r="3651" spans="1:11" s="40" customFormat="1" x14ac:dyDescent="0.25">
      <c r="A3651" s="34" t="s">
        <v>947</v>
      </c>
      <c r="B3651" s="34" t="s">
        <v>10831</v>
      </c>
      <c r="C3651" s="34" t="s">
        <v>10832</v>
      </c>
      <c r="D3651" s="34" t="s">
        <v>10833</v>
      </c>
      <c r="E3651" s="35">
        <v>258705</v>
      </c>
      <c r="F3651" s="36">
        <v>258705</v>
      </c>
      <c r="G3651" s="37">
        <f t="shared" si="169"/>
        <v>18109.350000000002</v>
      </c>
      <c r="H3651" s="38">
        <f>G3651*(1-'[1]Rapport Lottstift'!$Q$6)</f>
        <v>13185.251980119452</v>
      </c>
      <c r="I3651" s="39">
        <f t="shared" si="170"/>
        <v>13053.399460318258</v>
      </c>
      <c r="J3651" s="40">
        <f t="shared" si="171"/>
        <v>13053</v>
      </c>
      <c r="K3651" s="40">
        <v>13053</v>
      </c>
    </row>
    <row r="3652" spans="1:11" s="40" customFormat="1" x14ac:dyDescent="0.25">
      <c r="A3652" s="34" t="s">
        <v>947</v>
      </c>
      <c r="B3652" s="34" t="s">
        <v>10834</v>
      </c>
      <c r="C3652" s="34" t="s">
        <v>10835</v>
      </c>
      <c r="D3652" s="34" t="s">
        <v>10836</v>
      </c>
      <c r="E3652" s="35">
        <v>258502</v>
      </c>
      <c r="F3652" s="36">
        <v>258502</v>
      </c>
      <c r="G3652" s="37">
        <f t="shared" si="169"/>
        <v>18095.140000000003</v>
      </c>
      <c r="H3652" s="38">
        <f>G3652*(1-'[1]Rapport Lottstift'!$Q$6)</f>
        <v>13174.905809183583</v>
      </c>
      <c r="I3652" s="39">
        <f t="shared" si="170"/>
        <v>13043.156751091747</v>
      </c>
      <c r="J3652" s="40">
        <f t="shared" si="171"/>
        <v>13043</v>
      </c>
      <c r="K3652" s="40">
        <v>13043</v>
      </c>
    </row>
    <row r="3653" spans="1:11" s="40" customFormat="1" x14ac:dyDescent="0.25">
      <c r="A3653" s="34" t="s">
        <v>947</v>
      </c>
      <c r="B3653" s="34" t="s">
        <v>10837</v>
      </c>
      <c r="C3653" s="34" t="s">
        <v>10838</v>
      </c>
      <c r="D3653" s="34" t="s">
        <v>10839</v>
      </c>
      <c r="E3653" s="35">
        <v>258445</v>
      </c>
      <c r="F3653" s="36">
        <v>258445</v>
      </c>
      <c r="G3653" s="37">
        <f t="shared" si="169"/>
        <v>18091.150000000001</v>
      </c>
      <c r="H3653" s="38">
        <f>G3653*(1-'[1]Rapport Lottstift'!$Q$6)</f>
        <v>13172.000726704051</v>
      </c>
      <c r="I3653" s="39">
        <f t="shared" si="170"/>
        <v>13040.280719437011</v>
      </c>
      <c r="J3653" s="40">
        <f t="shared" si="171"/>
        <v>13040</v>
      </c>
      <c r="K3653" s="40">
        <v>13040</v>
      </c>
    </row>
    <row r="3654" spans="1:11" s="40" customFormat="1" x14ac:dyDescent="0.25">
      <c r="A3654" s="34" t="s">
        <v>947</v>
      </c>
      <c r="B3654" s="34" t="s">
        <v>10840</v>
      </c>
      <c r="C3654" s="34" t="s">
        <v>10841</v>
      </c>
      <c r="D3654" s="34" t="s">
        <v>10842</v>
      </c>
      <c r="E3654" s="35">
        <v>258204</v>
      </c>
      <c r="F3654" s="36">
        <v>258204</v>
      </c>
      <c r="G3654" s="37">
        <f t="shared" ref="G3654:G3717" si="172">F3654*0.07</f>
        <v>18074.280000000002</v>
      </c>
      <c r="H3654" s="38">
        <f>G3654*(1-'[1]Rapport Lottstift'!$Q$6)</f>
        <v>13159.717834115163</v>
      </c>
      <c r="I3654" s="39">
        <f t="shared" ref="I3654:I3717" si="173">H3654*0.99</f>
        <v>13028.120655774012</v>
      </c>
      <c r="J3654" s="40">
        <f t="shared" ref="J3654:J3717" si="174">INT(I3654)</f>
        <v>13028</v>
      </c>
      <c r="K3654" s="40">
        <v>13028</v>
      </c>
    </row>
    <row r="3655" spans="1:11" s="40" customFormat="1" x14ac:dyDescent="0.25">
      <c r="A3655" s="34" t="s">
        <v>947</v>
      </c>
      <c r="B3655" s="34" t="s">
        <v>10843</v>
      </c>
      <c r="C3655" s="34" t="s">
        <v>10844</v>
      </c>
      <c r="D3655" s="34" t="s">
        <v>10845</v>
      </c>
      <c r="E3655" s="35">
        <v>258178</v>
      </c>
      <c r="F3655" s="36">
        <v>258178</v>
      </c>
      <c r="G3655" s="37">
        <f t="shared" si="172"/>
        <v>18072.460000000003</v>
      </c>
      <c r="H3655" s="38">
        <f>G3655*(1-'[1]Rapport Lottstift'!$Q$6)</f>
        <v>13158.392708773623</v>
      </c>
      <c r="I3655" s="39">
        <f t="shared" si="173"/>
        <v>13026.808781685886</v>
      </c>
      <c r="J3655" s="40">
        <f t="shared" si="174"/>
        <v>13026</v>
      </c>
      <c r="K3655" s="40">
        <v>13026</v>
      </c>
    </row>
    <row r="3656" spans="1:11" s="40" customFormat="1" x14ac:dyDescent="0.25">
      <c r="A3656" s="34" t="s">
        <v>947</v>
      </c>
      <c r="B3656" s="34" t="s">
        <v>10846</v>
      </c>
      <c r="C3656" s="34" t="s">
        <v>10847</v>
      </c>
      <c r="D3656" s="34" t="s">
        <v>10848</v>
      </c>
      <c r="E3656" s="35">
        <v>257920</v>
      </c>
      <c r="F3656" s="36">
        <v>257920</v>
      </c>
      <c r="G3656" s="37">
        <f t="shared" si="172"/>
        <v>18054.400000000001</v>
      </c>
      <c r="H3656" s="38">
        <f>G3656*(1-'[1]Rapport Lottstift'!$Q$6)</f>
        <v>13145.243388076802</v>
      </c>
      <c r="I3656" s="39">
        <f t="shared" si="173"/>
        <v>13013.790954196034</v>
      </c>
      <c r="J3656" s="40">
        <f t="shared" si="174"/>
        <v>13013</v>
      </c>
      <c r="K3656" s="40">
        <v>13013</v>
      </c>
    </row>
    <row r="3657" spans="1:11" s="40" customFormat="1" x14ac:dyDescent="0.25">
      <c r="A3657" s="34" t="s">
        <v>947</v>
      </c>
      <c r="B3657" s="34" t="s">
        <v>10849</v>
      </c>
      <c r="C3657" s="34" t="s">
        <v>10850</v>
      </c>
      <c r="D3657" s="34" t="s">
        <v>10851</v>
      </c>
      <c r="E3657" s="35">
        <v>257782</v>
      </c>
      <c r="F3657" s="36">
        <v>257782</v>
      </c>
      <c r="G3657" s="37">
        <f t="shared" si="172"/>
        <v>18044.740000000002</v>
      </c>
      <c r="H3657" s="38">
        <f>G3657*(1-'[1]Rapport Lottstift'!$Q$6)</f>
        <v>13138.210030494782</v>
      </c>
      <c r="I3657" s="39">
        <f t="shared" si="173"/>
        <v>13006.827930189833</v>
      </c>
      <c r="J3657" s="40">
        <f t="shared" si="174"/>
        <v>13006</v>
      </c>
      <c r="K3657" s="40">
        <v>13006</v>
      </c>
    </row>
    <row r="3658" spans="1:11" s="40" customFormat="1" x14ac:dyDescent="0.25">
      <c r="A3658" s="34" t="s">
        <v>947</v>
      </c>
      <c r="B3658" s="34" t="s">
        <v>10852</v>
      </c>
      <c r="C3658" s="34" t="s">
        <v>10853</v>
      </c>
      <c r="D3658" s="34" t="s">
        <v>10854</v>
      </c>
      <c r="E3658" s="35">
        <v>257751</v>
      </c>
      <c r="F3658" s="36">
        <v>257751</v>
      </c>
      <c r="G3658" s="37">
        <f t="shared" si="172"/>
        <v>18042.570000000003</v>
      </c>
      <c r="H3658" s="38">
        <f>G3658*(1-'[1]Rapport Lottstift'!$Q$6)</f>
        <v>13136.630073356793</v>
      </c>
      <c r="I3658" s="39">
        <f t="shared" si="173"/>
        <v>13005.263772623226</v>
      </c>
      <c r="J3658" s="40">
        <f t="shared" si="174"/>
        <v>13005</v>
      </c>
      <c r="K3658" s="40">
        <v>13005</v>
      </c>
    </row>
    <row r="3659" spans="1:11" s="40" customFormat="1" x14ac:dyDescent="0.25">
      <c r="A3659" s="34" t="s">
        <v>947</v>
      </c>
      <c r="B3659" s="34" t="s">
        <v>10855</v>
      </c>
      <c r="C3659" s="34" t="s">
        <v>10856</v>
      </c>
      <c r="D3659" s="34" t="s">
        <v>10857</v>
      </c>
      <c r="E3659" s="35">
        <v>257532</v>
      </c>
      <c r="F3659" s="36">
        <v>257532</v>
      </c>
      <c r="G3659" s="37">
        <f t="shared" si="172"/>
        <v>18027.240000000002</v>
      </c>
      <c r="H3659" s="38">
        <f>G3659*(1-'[1]Rapport Lottstift'!$Q$6)</f>
        <v>13125.468440672283</v>
      </c>
      <c r="I3659" s="39">
        <f t="shared" si="173"/>
        <v>12994.213756265559</v>
      </c>
      <c r="J3659" s="40">
        <f t="shared" si="174"/>
        <v>12994</v>
      </c>
      <c r="K3659" s="40">
        <v>12994</v>
      </c>
    </row>
    <row r="3660" spans="1:11" s="40" customFormat="1" x14ac:dyDescent="0.25">
      <c r="A3660" s="34" t="s">
        <v>947</v>
      </c>
      <c r="B3660" s="34" t="s">
        <v>10858</v>
      </c>
      <c r="C3660" s="34" t="s">
        <v>10859</v>
      </c>
      <c r="D3660" s="34" t="s">
        <v>10860</v>
      </c>
      <c r="E3660" s="35">
        <v>257478</v>
      </c>
      <c r="F3660" s="36">
        <v>257478</v>
      </c>
      <c r="G3660" s="37">
        <f t="shared" si="172"/>
        <v>18023.460000000003</v>
      </c>
      <c r="H3660" s="38">
        <f>G3660*(1-'[1]Rapport Lottstift'!$Q$6)</f>
        <v>13122.716257270622</v>
      </c>
      <c r="I3660" s="39">
        <f t="shared" si="173"/>
        <v>12991.489094697916</v>
      </c>
      <c r="J3660" s="40">
        <f t="shared" si="174"/>
        <v>12991</v>
      </c>
      <c r="K3660" s="40">
        <v>12991</v>
      </c>
    </row>
    <row r="3661" spans="1:11" s="40" customFormat="1" x14ac:dyDescent="0.25">
      <c r="A3661" s="34" t="s">
        <v>947</v>
      </c>
      <c r="B3661" s="34" t="s">
        <v>10861</v>
      </c>
      <c r="C3661" s="34" t="s">
        <v>10862</v>
      </c>
      <c r="D3661" s="34" t="s">
        <v>10863</v>
      </c>
      <c r="E3661" s="35">
        <v>257450</v>
      </c>
      <c r="F3661" s="36">
        <v>257450</v>
      </c>
      <c r="G3661" s="37">
        <f t="shared" si="172"/>
        <v>18021.5</v>
      </c>
      <c r="H3661" s="38">
        <f>G3661*(1-'[1]Rapport Lottstift'!$Q$6)</f>
        <v>13121.289199210501</v>
      </c>
      <c r="I3661" s="39">
        <f t="shared" si="173"/>
        <v>12990.076307218396</v>
      </c>
      <c r="J3661" s="40">
        <f t="shared" si="174"/>
        <v>12990</v>
      </c>
      <c r="K3661" s="40">
        <v>12990</v>
      </c>
    </row>
    <row r="3662" spans="1:11" s="40" customFormat="1" x14ac:dyDescent="0.25">
      <c r="A3662" s="34" t="s">
        <v>947</v>
      </c>
      <c r="B3662" s="34" t="s">
        <v>10864</v>
      </c>
      <c r="C3662" s="34" t="s">
        <v>10865</v>
      </c>
      <c r="D3662" s="34" t="s">
        <v>10866</v>
      </c>
      <c r="E3662" s="35">
        <v>257354</v>
      </c>
      <c r="F3662" s="36">
        <v>257354</v>
      </c>
      <c r="G3662" s="37">
        <f t="shared" si="172"/>
        <v>18014.780000000002</v>
      </c>
      <c r="H3662" s="38">
        <f>G3662*(1-'[1]Rapport Lottstift'!$Q$6)</f>
        <v>13116.396428718663</v>
      </c>
      <c r="I3662" s="39">
        <f t="shared" si="173"/>
        <v>12985.232464431476</v>
      </c>
      <c r="J3662" s="40">
        <f t="shared" si="174"/>
        <v>12985</v>
      </c>
      <c r="K3662" s="40">
        <v>12985</v>
      </c>
    </row>
    <row r="3663" spans="1:11" s="40" customFormat="1" x14ac:dyDescent="0.25">
      <c r="A3663" s="34" t="s">
        <v>947</v>
      </c>
      <c r="B3663" s="34" t="s">
        <v>10867</v>
      </c>
      <c r="C3663" s="34" t="s">
        <v>10868</v>
      </c>
      <c r="D3663" s="34" t="s">
        <v>10869</v>
      </c>
      <c r="E3663" s="35">
        <v>257008</v>
      </c>
      <c r="F3663" s="36">
        <v>257008</v>
      </c>
      <c r="G3663" s="37">
        <f t="shared" si="172"/>
        <v>17990.560000000001</v>
      </c>
      <c r="H3663" s="38">
        <f>G3663*(1-'[1]Rapport Lottstift'!$Q$6)</f>
        <v>13098.762068404321</v>
      </c>
      <c r="I3663" s="39">
        <f t="shared" si="173"/>
        <v>12967.774447720278</v>
      </c>
      <c r="J3663" s="40">
        <f t="shared" si="174"/>
        <v>12967</v>
      </c>
      <c r="K3663" s="40">
        <v>12967</v>
      </c>
    </row>
    <row r="3664" spans="1:11" s="40" customFormat="1" x14ac:dyDescent="0.25">
      <c r="A3664" s="34" t="s">
        <v>947</v>
      </c>
      <c r="B3664" s="34" t="s">
        <v>10870</v>
      </c>
      <c r="C3664" s="34" t="s">
        <v>10871</v>
      </c>
      <c r="D3664" s="34" t="s">
        <v>10872</v>
      </c>
      <c r="E3664" s="35">
        <v>256585</v>
      </c>
      <c r="F3664" s="36">
        <v>256585</v>
      </c>
      <c r="G3664" s="37">
        <f t="shared" si="172"/>
        <v>17960.95</v>
      </c>
      <c r="H3664" s="38">
        <f>G3664*(1-'[1]Rapport Lottstift'!$Q$6)</f>
        <v>13077.203298424651</v>
      </c>
      <c r="I3664" s="39">
        <f t="shared" si="173"/>
        <v>12946.431265440404</v>
      </c>
      <c r="J3664" s="40">
        <f t="shared" si="174"/>
        <v>12946</v>
      </c>
      <c r="K3664" s="40">
        <v>12946</v>
      </c>
    </row>
    <row r="3665" spans="1:11" s="40" customFormat="1" x14ac:dyDescent="0.25">
      <c r="A3665" s="34" t="s">
        <v>947</v>
      </c>
      <c r="B3665" s="34" t="s">
        <v>10873</v>
      </c>
      <c r="C3665" s="34" t="s">
        <v>10874</v>
      </c>
      <c r="D3665" s="34" t="s">
        <v>10875</v>
      </c>
      <c r="E3665" s="35">
        <v>256475</v>
      </c>
      <c r="F3665" s="36">
        <v>256475</v>
      </c>
      <c r="G3665" s="37">
        <f t="shared" si="172"/>
        <v>17953.25</v>
      </c>
      <c r="H3665" s="38">
        <f>G3665*(1-'[1]Rapport Lottstift'!$Q$6)</f>
        <v>13071.596998902751</v>
      </c>
      <c r="I3665" s="39">
        <f t="shared" si="173"/>
        <v>12940.881028913724</v>
      </c>
      <c r="J3665" s="40">
        <f t="shared" si="174"/>
        <v>12940</v>
      </c>
      <c r="K3665" s="40">
        <v>12940</v>
      </c>
    </row>
    <row r="3666" spans="1:11" s="40" customFormat="1" x14ac:dyDescent="0.25">
      <c r="A3666" s="34" t="s">
        <v>947</v>
      </c>
      <c r="B3666" s="34" t="s">
        <v>10876</v>
      </c>
      <c r="C3666" s="34" t="s">
        <v>10877</v>
      </c>
      <c r="D3666" s="34" t="s">
        <v>10878</v>
      </c>
      <c r="E3666" s="35">
        <v>256331</v>
      </c>
      <c r="F3666" s="36">
        <v>256331</v>
      </c>
      <c r="G3666" s="37">
        <f t="shared" si="172"/>
        <v>17943.170000000002</v>
      </c>
      <c r="H3666" s="38">
        <f>G3666*(1-'[1]Rapport Lottstift'!$Q$6)</f>
        <v>13064.257843164993</v>
      </c>
      <c r="I3666" s="39">
        <f t="shared" si="173"/>
        <v>12933.615264733342</v>
      </c>
      <c r="J3666" s="40">
        <f t="shared" si="174"/>
        <v>12933</v>
      </c>
      <c r="K3666" s="40">
        <v>12933</v>
      </c>
    </row>
    <row r="3667" spans="1:11" s="40" customFormat="1" x14ac:dyDescent="0.25">
      <c r="A3667" s="34" t="s">
        <v>947</v>
      </c>
      <c r="B3667" s="34" t="s">
        <v>10879</v>
      </c>
      <c r="C3667" s="34" t="s">
        <v>10880</v>
      </c>
      <c r="D3667" s="34" t="s">
        <v>10881</v>
      </c>
      <c r="E3667" s="35">
        <v>256137</v>
      </c>
      <c r="F3667" s="36">
        <v>256137</v>
      </c>
      <c r="G3667" s="37">
        <f t="shared" si="172"/>
        <v>17929.59</v>
      </c>
      <c r="H3667" s="38">
        <f>G3667*(1-'[1]Rapport Lottstift'!$Q$6)</f>
        <v>13054.370369462731</v>
      </c>
      <c r="I3667" s="39">
        <f t="shared" si="173"/>
        <v>12923.826665768103</v>
      </c>
      <c r="J3667" s="40">
        <f t="shared" si="174"/>
        <v>12923</v>
      </c>
      <c r="K3667" s="40">
        <v>12923</v>
      </c>
    </row>
    <row r="3668" spans="1:11" s="40" customFormat="1" x14ac:dyDescent="0.25">
      <c r="A3668" s="34" t="s">
        <v>947</v>
      </c>
      <c r="B3668" s="34" t="s">
        <v>10882</v>
      </c>
      <c r="C3668" s="34" t="s">
        <v>10883</v>
      </c>
      <c r="D3668" s="34" t="s">
        <v>10884</v>
      </c>
      <c r="E3668" s="35">
        <v>255938</v>
      </c>
      <c r="F3668" s="36">
        <v>255938</v>
      </c>
      <c r="G3668" s="37">
        <f t="shared" si="172"/>
        <v>17915.660000000003</v>
      </c>
      <c r="H3668" s="38">
        <f>G3668*(1-'[1]Rapport Lottstift'!$Q$6)</f>
        <v>13044.228063964023</v>
      </c>
      <c r="I3668" s="39">
        <f t="shared" si="173"/>
        <v>12913.785783324383</v>
      </c>
      <c r="J3668" s="40">
        <f t="shared" si="174"/>
        <v>12913</v>
      </c>
      <c r="K3668" s="40">
        <v>12913</v>
      </c>
    </row>
    <row r="3669" spans="1:11" s="40" customFormat="1" x14ac:dyDescent="0.25">
      <c r="A3669" s="34" t="s">
        <v>947</v>
      </c>
      <c r="B3669" s="34" t="s">
        <v>10885</v>
      </c>
      <c r="C3669" s="34" t="s">
        <v>10886</v>
      </c>
      <c r="D3669" s="34" t="s">
        <v>10887</v>
      </c>
      <c r="E3669" s="35">
        <v>255048</v>
      </c>
      <c r="F3669" s="36">
        <v>255048</v>
      </c>
      <c r="G3669" s="37">
        <f t="shared" si="172"/>
        <v>17853.36</v>
      </c>
      <c r="H3669" s="38">
        <f>G3669*(1-'[1]Rapport Lottstift'!$Q$6)</f>
        <v>12998.868004195921</v>
      </c>
      <c r="I3669" s="39">
        <f t="shared" si="173"/>
        <v>12868.879324153962</v>
      </c>
      <c r="J3669" s="40">
        <f t="shared" si="174"/>
        <v>12868</v>
      </c>
      <c r="K3669" s="40">
        <v>12868</v>
      </c>
    </row>
    <row r="3670" spans="1:11" s="40" customFormat="1" x14ac:dyDescent="0.25">
      <c r="A3670" s="34" t="s">
        <v>947</v>
      </c>
      <c r="B3670" s="34" t="s">
        <v>10888</v>
      </c>
      <c r="C3670" s="34" t="s">
        <v>10889</v>
      </c>
      <c r="D3670" s="34" t="s">
        <v>10890</v>
      </c>
      <c r="E3670" s="35">
        <v>254958</v>
      </c>
      <c r="F3670" s="36">
        <v>254958</v>
      </c>
      <c r="G3670" s="37">
        <f t="shared" si="172"/>
        <v>17847.060000000001</v>
      </c>
      <c r="H3670" s="38">
        <f>G3670*(1-'[1]Rapport Lottstift'!$Q$6)</f>
        <v>12994.281031859822</v>
      </c>
      <c r="I3670" s="39">
        <f t="shared" si="173"/>
        <v>12864.338221541224</v>
      </c>
      <c r="J3670" s="40">
        <f t="shared" si="174"/>
        <v>12864</v>
      </c>
      <c r="K3670" s="40">
        <v>12864</v>
      </c>
    </row>
    <row r="3671" spans="1:11" s="40" customFormat="1" x14ac:dyDescent="0.25">
      <c r="A3671" s="34" t="s">
        <v>947</v>
      </c>
      <c r="B3671" s="34" t="s">
        <v>10891</v>
      </c>
      <c r="C3671" s="34" t="s">
        <v>10892</v>
      </c>
      <c r="D3671" s="34" t="s">
        <v>10893</v>
      </c>
      <c r="E3671" s="35">
        <v>254218</v>
      </c>
      <c r="F3671" s="36">
        <v>254218</v>
      </c>
      <c r="G3671" s="37">
        <f t="shared" si="172"/>
        <v>17795.260000000002</v>
      </c>
      <c r="H3671" s="38">
        <f>G3671*(1-'[1]Rapport Lottstift'!$Q$6)</f>
        <v>12956.565925985222</v>
      </c>
      <c r="I3671" s="39">
        <f t="shared" si="173"/>
        <v>12827.00026672537</v>
      </c>
      <c r="J3671" s="40">
        <f t="shared" si="174"/>
        <v>12827</v>
      </c>
      <c r="K3671" s="40">
        <v>12827</v>
      </c>
    </row>
    <row r="3672" spans="1:11" s="40" customFormat="1" x14ac:dyDescent="0.25">
      <c r="A3672" s="34" t="s">
        <v>947</v>
      </c>
      <c r="B3672" s="34" t="s">
        <v>10894</v>
      </c>
      <c r="C3672" s="34" t="s">
        <v>10895</v>
      </c>
      <c r="D3672" s="34" t="s">
        <v>10896</v>
      </c>
      <c r="E3672" s="35">
        <v>254173</v>
      </c>
      <c r="F3672" s="36">
        <v>254173</v>
      </c>
      <c r="G3672" s="37">
        <f t="shared" si="172"/>
        <v>17792.11</v>
      </c>
      <c r="H3672" s="38">
        <f>G3672*(1-'[1]Rapport Lottstift'!$Q$6)</f>
        <v>12954.27243981717</v>
      </c>
      <c r="I3672" s="39">
        <f t="shared" si="173"/>
        <v>12824.729715418998</v>
      </c>
      <c r="J3672" s="40">
        <f t="shared" si="174"/>
        <v>12824</v>
      </c>
      <c r="K3672" s="40">
        <v>12824</v>
      </c>
    </row>
    <row r="3673" spans="1:11" s="40" customFormat="1" x14ac:dyDescent="0.25">
      <c r="A3673" s="34" t="s">
        <v>947</v>
      </c>
      <c r="B3673" s="34" t="s">
        <v>10897</v>
      </c>
      <c r="C3673" s="34" t="s">
        <v>10898</v>
      </c>
      <c r="D3673" s="34" t="s">
        <v>10899</v>
      </c>
      <c r="E3673" s="35">
        <v>254147</v>
      </c>
      <c r="F3673" s="36">
        <v>254147</v>
      </c>
      <c r="G3673" s="37">
        <f t="shared" si="172"/>
        <v>17790.29</v>
      </c>
      <c r="H3673" s="38">
        <f>G3673*(1-'[1]Rapport Lottstift'!$Q$6)</f>
        <v>12952.947314475632</v>
      </c>
      <c r="I3673" s="39">
        <f t="shared" si="173"/>
        <v>12823.417841330876</v>
      </c>
      <c r="J3673" s="40">
        <f t="shared" si="174"/>
        <v>12823</v>
      </c>
      <c r="K3673" s="40">
        <v>12823</v>
      </c>
    </row>
    <row r="3674" spans="1:11" s="40" customFormat="1" x14ac:dyDescent="0.25">
      <c r="A3674" s="34" t="s">
        <v>947</v>
      </c>
      <c r="B3674" s="34" t="s">
        <v>10900</v>
      </c>
      <c r="C3674" s="34" t="s">
        <v>10901</v>
      </c>
      <c r="D3674" s="34" t="s">
        <v>10902</v>
      </c>
      <c r="E3674" s="35">
        <v>253999</v>
      </c>
      <c r="F3674" s="36">
        <v>253999</v>
      </c>
      <c r="G3674" s="37">
        <f t="shared" si="172"/>
        <v>17779.93</v>
      </c>
      <c r="H3674" s="38">
        <f>G3674*(1-'[1]Rapport Lottstift'!$Q$6)</f>
        <v>12945.404293300711</v>
      </c>
      <c r="I3674" s="39">
        <f t="shared" si="173"/>
        <v>12815.950250367705</v>
      </c>
      <c r="J3674" s="40">
        <f t="shared" si="174"/>
        <v>12815</v>
      </c>
      <c r="K3674" s="40">
        <v>12815</v>
      </c>
    </row>
    <row r="3675" spans="1:11" s="40" customFormat="1" x14ac:dyDescent="0.25">
      <c r="A3675" s="34" t="s">
        <v>947</v>
      </c>
      <c r="B3675" s="34" t="s">
        <v>10903</v>
      </c>
      <c r="C3675" s="34" t="s">
        <v>10904</v>
      </c>
      <c r="D3675" s="34" t="s">
        <v>10905</v>
      </c>
      <c r="E3675" s="35">
        <v>253878</v>
      </c>
      <c r="F3675" s="36">
        <v>253878</v>
      </c>
      <c r="G3675" s="37">
        <f t="shared" si="172"/>
        <v>17771.460000000003</v>
      </c>
      <c r="H3675" s="38">
        <f>G3675*(1-'[1]Rapport Lottstift'!$Q$6)</f>
        <v>12939.237363826624</v>
      </c>
      <c r="I3675" s="39">
        <f t="shared" si="173"/>
        <v>12809.844990188358</v>
      </c>
      <c r="J3675" s="40">
        <f t="shared" si="174"/>
        <v>12809</v>
      </c>
      <c r="K3675" s="40">
        <v>12809</v>
      </c>
    </row>
    <row r="3676" spans="1:11" s="40" customFormat="1" x14ac:dyDescent="0.25">
      <c r="A3676" s="34" t="s">
        <v>947</v>
      </c>
      <c r="B3676" s="34" t="s">
        <v>10906</v>
      </c>
      <c r="C3676" s="34" t="s">
        <v>10907</v>
      </c>
      <c r="D3676" s="34" t="s">
        <v>10908</v>
      </c>
      <c r="E3676" s="35">
        <v>253662</v>
      </c>
      <c r="F3676" s="36">
        <v>253662</v>
      </c>
      <c r="G3676" s="37">
        <f t="shared" si="172"/>
        <v>17756.34</v>
      </c>
      <c r="H3676" s="38">
        <f>G3676*(1-'[1]Rapport Lottstift'!$Q$6)</f>
        <v>12928.228630219981</v>
      </c>
      <c r="I3676" s="39">
        <f t="shared" si="173"/>
        <v>12798.946343917782</v>
      </c>
      <c r="J3676" s="40">
        <f t="shared" si="174"/>
        <v>12798</v>
      </c>
      <c r="K3676" s="40">
        <v>12798</v>
      </c>
    </row>
    <row r="3677" spans="1:11" s="40" customFormat="1" x14ac:dyDescent="0.25">
      <c r="A3677" s="34" t="s">
        <v>947</v>
      </c>
      <c r="B3677" s="34" t="s">
        <v>10909</v>
      </c>
      <c r="C3677" s="34" t="s">
        <v>10910</v>
      </c>
      <c r="D3677" s="34" t="s">
        <v>10911</v>
      </c>
      <c r="E3677" s="35">
        <v>253629</v>
      </c>
      <c r="F3677" s="36">
        <v>253629</v>
      </c>
      <c r="G3677" s="37">
        <f t="shared" si="172"/>
        <v>17754.030000000002</v>
      </c>
      <c r="H3677" s="38">
        <f>G3677*(1-'[1]Rapport Lottstift'!$Q$6)</f>
        <v>12926.546740363412</v>
      </c>
      <c r="I3677" s="39">
        <f t="shared" si="173"/>
        <v>12797.281272959777</v>
      </c>
      <c r="J3677" s="40">
        <f t="shared" si="174"/>
        <v>12797</v>
      </c>
      <c r="K3677" s="40">
        <v>12797</v>
      </c>
    </row>
    <row r="3678" spans="1:11" s="40" customFormat="1" x14ac:dyDescent="0.25">
      <c r="A3678" s="34" t="s">
        <v>947</v>
      </c>
      <c r="B3678" s="34" t="s">
        <v>10912</v>
      </c>
      <c r="C3678" s="34" t="s">
        <v>10913</v>
      </c>
      <c r="D3678" s="34" t="s">
        <v>10914</v>
      </c>
      <c r="E3678" s="35">
        <v>253139</v>
      </c>
      <c r="F3678" s="36">
        <v>253139</v>
      </c>
      <c r="G3678" s="37">
        <f t="shared" si="172"/>
        <v>17719.730000000003</v>
      </c>
      <c r="H3678" s="38">
        <f>G3678*(1-'[1]Rapport Lottstift'!$Q$6)</f>
        <v>12901.573224311313</v>
      </c>
      <c r="I3678" s="39">
        <f t="shared" si="173"/>
        <v>12772.557492068199</v>
      </c>
      <c r="J3678" s="40">
        <f t="shared" si="174"/>
        <v>12772</v>
      </c>
      <c r="K3678" s="40">
        <v>12772</v>
      </c>
    </row>
    <row r="3679" spans="1:11" s="40" customFormat="1" x14ac:dyDescent="0.25">
      <c r="A3679" s="34" t="s">
        <v>947</v>
      </c>
      <c r="B3679" s="34" t="s">
        <v>10915</v>
      </c>
      <c r="C3679" s="34" t="s">
        <v>10916</v>
      </c>
      <c r="D3679" s="34" t="s">
        <v>10917</v>
      </c>
      <c r="E3679" s="35">
        <v>252881</v>
      </c>
      <c r="F3679" s="36">
        <v>252881</v>
      </c>
      <c r="G3679" s="37">
        <f t="shared" si="172"/>
        <v>17701.670000000002</v>
      </c>
      <c r="H3679" s="38">
        <f>G3679*(1-'[1]Rapport Lottstift'!$Q$6)</f>
        <v>12888.423903614492</v>
      </c>
      <c r="I3679" s="39">
        <f t="shared" si="173"/>
        <v>12759.539664578348</v>
      </c>
      <c r="J3679" s="40">
        <f t="shared" si="174"/>
        <v>12759</v>
      </c>
      <c r="K3679" s="40">
        <v>12759</v>
      </c>
    </row>
    <row r="3680" spans="1:11" s="40" customFormat="1" x14ac:dyDescent="0.25">
      <c r="A3680" s="34" t="s">
        <v>947</v>
      </c>
      <c r="B3680" s="34" t="s">
        <v>10918</v>
      </c>
      <c r="C3680" s="34" t="s">
        <v>10919</v>
      </c>
      <c r="D3680" s="34" t="s">
        <v>10920</v>
      </c>
      <c r="E3680" s="35">
        <v>252746</v>
      </c>
      <c r="F3680" s="36">
        <v>252746</v>
      </c>
      <c r="G3680" s="37">
        <f t="shared" si="172"/>
        <v>17692.22</v>
      </c>
      <c r="H3680" s="38">
        <f>G3680*(1-'[1]Rapport Lottstift'!$Q$6)</f>
        <v>12881.543445110341</v>
      </c>
      <c r="I3680" s="39">
        <f t="shared" si="173"/>
        <v>12752.728010659237</v>
      </c>
      <c r="J3680" s="40">
        <f t="shared" si="174"/>
        <v>12752</v>
      </c>
      <c r="K3680" s="40">
        <v>12752</v>
      </c>
    </row>
    <row r="3681" spans="1:11" s="40" customFormat="1" x14ac:dyDescent="0.25">
      <c r="A3681" s="34" t="s">
        <v>947</v>
      </c>
      <c r="B3681" s="34" t="s">
        <v>10921</v>
      </c>
      <c r="C3681" s="34" t="s">
        <v>10922</v>
      </c>
      <c r="D3681" s="34" t="s">
        <v>10923</v>
      </c>
      <c r="E3681" s="35">
        <v>309035</v>
      </c>
      <c r="F3681" s="35">
        <v>309035</v>
      </c>
      <c r="G3681" s="37">
        <f t="shared" si="172"/>
        <v>21632.45</v>
      </c>
      <c r="H3681" s="38">
        <f>G3681*(1-'[1]Rapport Lottstift'!$Q$6)</f>
        <v>15750.388843185152</v>
      </c>
      <c r="I3681" s="39">
        <f t="shared" si="173"/>
        <v>15592.884954753301</v>
      </c>
      <c r="J3681" s="40">
        <f t="shared" si="174"/>
        <v>15592</v>
      </c>
      <c r="K3681" s="40">
        <v>15592</v>
      </c>
    </row>
    <row r="3682" spans="1:11" s="40" customFormat="1" x14ac:dyDescent="0.25">
      <c r="A3682" s="34" t="s">
        <v>947</v>
      </c>
      <c r="B3682" s="34" t="s">
        <v>10924</v>
      </c>
      <c r="C3682" s="34" t="s">
        <v>10925</v>
      </c>
      <c r="D3682" s="34" t="s">
        <v>10926</v>
      </c>
      <c r="E3682" s="35">
        <v>252366</v>
      </c>
      <c r="F3682" s="36">
        <v>252366</v>
      </c>
      <c r="G3682" s="37">
        <f t="shared" si="172"/>
        <v>17665.620000000003</v>
      </c>
      <c r="H3682" s="38">
        <f>G3682*(1-'[1]Rapport Lottstift'!$Q$6)</f>
        <v>12862.176228580143</v>
      </c>
      <c r="I3682" s="39">
        <f t="shared" si="173"/>
        <v>12733.554466294341</v>
      </c>
      <c r="J3682" s="40">
        <f t="shared" si="174"/>
        <v>12733</v>
      </c>
      <c r="K3682" s="40">
        <v>12733</v>
      </c>
    </row>
    <row r="3683" spans="1:11" s="40" customFormat="1" x14ac:dyDescent="0.25">
      <c r="A3683" s="34" t="s">
        <v>947</v>
      </c>
      <c r="B3683" s="34" t="s">
        <v>10927</v>
      </c>
      <c r="C3683" s="34" t="s">
        <v>10928</v>
      </c>
      <c r="D3683" s="34" t="s">
        <v>10929</v>
      </c>
      <c r="E3683" s="35">
        <v>252131</v>
      </c>
      <c r="F3683" s="36">
        <v>252131</v>
      </c>
      <c r="G3683" s="37">
        <f t="shared" si="172"/>
        <v>17649.170000000002</v>
      </c>
      <c r="H3683" s="38">
        <f>G3683*(1-'[1]Rapport Lottstift'!$Q$6)</f>
        <v>12850.199134146993</v>
      </c>
      <c r="I3683" s="39">
        <f t="shared" si="173"/>
        <v>12721.697142805522</v>
      </c>
      <c r="J3683" s="40">
        <f t="shared" si="174"/>
        <v>12721</v>
      </c>
      <c r="K3683" s="40">
        <v>12721</v>
      </c>
    </row>
    <row r="3684" spans="1:11" s="40" customFormat="1" x14ac:dyDescent="0.25">
      <c r="A3684" s="34" t="s">
        <v>947</v>
      </c>
      <c r="B3684" s="34" t="s">
        <v>10930</v>
      </c>
      <c r="C3684" s="34" t="s">
        <v>10931</v>
      </c>
      <c r="D3684" s="34" t="s">
        <v>10932</v>
      </c>
      <c r="E3684" s="35">
        <v>252008</v>
      </c>
      <c r="F3684" s="36">
        <v>252008</v>
      </c>
      <c r="G3684" s="37">
        <f t="shared" si="172"/>
        <v>17640.560000000001</v>
      </c>
      <c r="H3684" s="38">
        <f>G3684*(1-'[1]Rapport Lottstift'!$Q$6)</f>
        <v>12843.930271954321</v>
      </c>
      <c r="I3684" s="39">
        <f t="shared" si="173"/>
        <v>12715.490969234777</v>
      </c>
      <c r="J3684" s="40">
        <f t="shared" si="174"/>
        <v>12715</v>
      </c>
      <c r="K3684" s="40">
        <v>12715</v>
      </c>
    </row>
    <row r="3685" spans="1:11" s="40" customFormat="1" x14ac:dyDescent="0.25">
      <c r="A3685" s="34" t="s">
        <v>947</v>
      </c>
      <c r="B3685" s="34" t="s">
        <v>10933</v>
      </c>
      <c r="C3685" s="34" t="s">
        <v>10934</v>
      </c>
      <c r="D3685" s="34" t="s">
        <v>10935</v>
      </c>
      <c r="E3685" s="35">
        <v>251849</v>
      </c>
      <c r="F3685" s="36">
        <v>251849</v>
      </c>
      <c r="G3685" s="37">
        <f t="shared" si="172"/>
        <v>17629.43</v>
      </c>
      <c r="H3685" s="38">
        <f>G3685*(1-'[1]Rapport Lottstift'!$Q$6)</f>
        <v>12835.826620827211</v>
      </c>
      <c r="I3685" s="39">
        <f t="shared" si="173"/>
        <v>12707.468354618939</v>
      </c>
      <c r="J3685" s="40">
        <f t="shared" si="174"/>
        <v>12707</v>
      </c>
      <c r="K3685" s="40">
        <v>12707</v>
      </c>
    </row>
    <row r="3686" spans="1:11" s="40" customFormat="1" x14ac:dyDescent="0.25">
      <c r="A3686" s="34" t="s">
        <v>947</v>
      </c>
      <c r="B3686" s="34" t="s">
        <v>10936</v>
      </c>
      <c r="C3686" s="34" t="s">
        <v>10937</v>
      </c>
      <c r="D3686" s="34" t="s">
        <v>10938</v>
      </c>
      <c r="E3686" s="35">
        <v>251541</v>
      </c>
      <c r="F3686" s="36">
        <v>251541</v>
      </c>
      <c r="G3686" s="37">
        <f t="shared" si="172"/>
        <v>17607.870000000003</v>
      </c>
      <c r="H3686" s="38">
        <f>G3686*(1-'[1]Rapport Lottstift'!$Q$6)</f>
        <v>12820.128982165892</v>
      </c>
      <c r="I3686" s="39">
        <f t="shared" si="173"/>
        <v>12691.927692344232</v>
      </c>
      <c r="J3686" s="40">
        <f t="shared" si="174"/>
        <v>12691</v>
      </c>
      <c r="K3686" s="40">
        <v>12691</v>
      </c>
    </row>
    <row r="3687" spans="1:11" s="40" customFormat="1" x14ac:dyDescent="0.25">
      <c r="A3687" s="34" t="s">
        <v>947</v>
      </c>
      <c r="B3687" s="34" t="s">
        <v>10939</v>
      </c>
      <c r="C3687" s="34" t="s">
        <v>10940</v>
      </c>
      <c r="D3687" s="34" t="s">
        <v>10941</v>
      </c>
      <c r="E3687" s="35">
        <v>251392</v>
      </c>
      <c r="F3687" s="36">
        <v>251392</v>
      </c>
      <c r="G3687" s="37">
        <f t="shared" si="172"/>
        <v>17597.440000000002</v>
      </c>
      <c r="H3687" s="38">
        <f>G3687*(1-'[1]Rapport Lottstift'!$Q$6)</f>
        <v>12812.534994631682</v>
      </c>
      <c r="I3687" s="39">
        <f t="shared" si="173"/>
        <v>12684.409644685365</v>
      </c>
      <c r="J3687" s="40">
        <f t="shared" si="174"/>
        <v>12684</v>
      </c>
      <c r="K3687" s="40">
        <v>12684</v>
      </c>
    </row>
    <row r="3688" spans="1:11" s="40" customFormat="1" x14ac:dyDescent="0.25">
      <c r="A3688" s="34" t="s">
        <v>947</v>
      </c>
      <c r="B3688" s="34" t="s">
        <v>10942</v>
      </c>
      <c r="C3688" s="34" t="s">
        <v>10943</v>
      </c>
      <c r="D3688" s="34" t="s">
        <v>10944</v>
      </c>
      <c r="E3688" s="35">
        <v>251323</v>
      </c>
      <c r="F3688" s="36">
        <v>251323</v>
      </c>
      <c r="G3688" s="37">
        <f t="shared" si="172"/>
        <v>17592.61</v>
      </c>
      <c r="H3688" s="38">
        <f>G3688*(1-'[1]Rapport Lottstift'!$Q$6)</f>
        <v>12809.018315840671</v>
      </c>
      <c r="I3688" s="39">
        <f t="shared" si="173"/>
        <v>12680.928132682264</v>
      </c>
      <c r="J3688" s="40">
        <f t="shared" si="174"/>
        <v>12680</v>
      </c>
      <c r="K3688" s="40">
        <v>12680</v>
      </c>
    </row>
    <row r="3689" spans="1:11" s="40" customFormat="1" x14ac:dyDescent="0.25">
      <c r="A3689" s="34" t="s">
        <v>947</v>
      </c>
      <c r="B3689" s="34" t="s">
        <v>10945</v>
      </c>
      <c r="C3689" s="34" t="s">
        <v>10946</v>
      </c>
      <c r="D3689" s="34" t="s">
        <v>10947</v>
      </c>
      <c r="E3689" s="35">
        <v>251165</v>
      </c>
      <c r="F3689" s="36">
        <v>251165</v>
      </c>
      <c r="G3689" s="37">
        <f t="shared" si="172"/>
        <v>17581.550000000003</v>
      </c>
      <c r="H3689" s="38">
        <f>G3689*(1-'[1]Rapport Lottstift'!$Q$6)</f>
        <v>12800.965631072853</v>
      </c>
      <c r="I3689" s="39">
        <f t="shared" si="173"/>
        <v>12672.955974762124</v>
      </c>
      <c r="J3689" s="40">
        <f t="shared" si="174"/>
        <v>12672</v>
      </c>
      <c r="K3689" s="40">
        <v>12672</v>
      </c>
    </row>
    <row r="3690" spans="1:11" s="40" customFormat="1" x14ac:dyDescent="0.25">
      <c r="A3690" s="34" t="s">
        <v>947</v>
      </c>
      <c r="B3690" s="34" t="s">
        <v>10948</v>
      </c>
      <c r="C3690" s="34" t="s">
        <v>10949</v>
      </c>
      <c r="D3690" s="34" t="s">
        <v>10950</v>
      </c>
      <c r="E3690" s="35">
        <v>250457</v>
      </c>
      <c r="F3690" s="36">
        <v>250457</v>
      </c>
      <c r="G3690" s="37">
        <f t="shared" si="172"/>
        <v>17531.990000000002</v>
      </c>
      <c r="H3690" s="38">
        <f>G3690*(1-'[1]Rapport Lottstift'!$Q$6)</f>
        <v>12764.881448695533</v>
      </c>
      <c r="I3690" s="39">
        <f t="shared" si="173"/>
        <v>12637.232634208576</v>
      </c>
      <c r="J3690" s="40">
        <f t="shared" si="174"/>
        <v>12637</v>
      </c>
      <c r="K3690" s="40">
        <v>12637</v>
      </c>
    </row>
    <row r="3691" spans="1:11" s="40" customFormat="1" x14ac:dyDescent="0.25">
      <c r="A3691" s="34" t="s">
        <v>947</v>
      </c>
      <c r="B3691" s="34" t="s">
        <v>10951</v>
      </c>
      <c r="C3691" s="34" t="s">
        <v>10952</v>
      </c>
      <c r="D3691" s="34" t="s">
        <v>10953</v>
      </c>
      <c r="E3691" s="35">
        <v>250271</v>
      </c>
      <c r="F3691" s="36">
        <v>250271</v>
      </c>
      <c r="G3691" s="37">
        <f t="shared" si="172"/>
        <v>17518.97</v>
      </c>
      <c r="H3691" s="38">
        <f>G3691*(1-'[1]Rapport Lottstift'!$Q$6)</f>
        <v>12755.401705867591</v>
      </c>
      <c r="I3691" s="39">
        <f t="shared" si="173"/>
        <v>12627.847688808915</v>
      </c>
      <c r="J3691" s="40">
        <f t="shared" si="174"/>
        <v>12627</v>
      </c>
      <c r="K3691" s="40">
        <v>12627</v>
      </c>
    </row>
    <row r="3692" spans="1:11" s="40" customFormat="1" x14ac:dyDescent="0.25">
      <c r="A3692" s="34" t="s">
        <v>947</v>
      </c>
      <c r="B3692" s="34" t="s">
        <v>10954</v>
      </c>
      <c r="C3692" s="34" t="s">
        <v>10955</v>
      </c>
      <c r="D3692" s="34" t="s">
        <v>10956</v>
      </c>
      <c r="E3692" s="35">
        <v>250170</v>
      </c>
      <c r="F3692" s="36">
        <v>250170</v>
      </c>
      <c r="G3692" s="37">
        <f t="shared" si="172"/>
        <v>17511.900000000001</v>
      </c>
      <c r="H3692" s="38">
        <f>G3692*(1-'[1]Rapport Lottstift'!$Q$6)</f>
        <v>12750.254103579302</v>
      </c>
      <c r="I3692" s="39">
        <f t="shared" si="173"/>
        <v>12622.751562543508</v>
      </c>
      <c r="J3692" s="40">
        <f t="shared" si="174"/>
        <v>12622</v>
      </c>
      <c r="K3692" s="40">
        <v>12622</v>
      </c>
    </row>
    <row r="3693" spans="1:11" s="40" customFormat="1" x14ac:dyDescent="0.25">
      <c r="A3693" s="34" t="s">
        <v>947</v>
      </c>
      <c r="B3693" s="34" t="s">
        <v>10957</v>
      </c>
      <c r="C3693" s="34" t="s">
        <v>10958</v>
      </c>
      <c r="D3693" s="34" t="s">
        <v>10959</v>
      </c>
      <c r="E3693" s="35">
        <v>250148</v>
      </c>
      <c r="F3693" s="36">
        <v>250148</v>
      </c>
      <c r="G3693" s="37">
        <f t="shared" si="172"/>
        <v>17510.36</v>
      </c>
      <c r="H3693" s="38">
        <f>G3693*(1-'[1]Rapport Lottstift'!$Q$6)</f>
        <v>12749.132843674921</v>
      </c>
      <c r="I3693" s="39">
        <f t="shared" si="173"/>
        <v>12621.641515238172</v>
      </c>
      <c r="J3693" s="40">
        <f t="shared" si="174"/>
        <v>12621</v>
      </c>
      <c r="K3693" s="40">
        <v>12621</v>
      </c>
    </row>
    <row r="3694" spans="1:11" s="40" customFormat="1" x14ac:dyDescent="0.25">
      <c r="A3694" s="34" t="s">
        <v>947</v>
      </c>
      <c r="B3694" s="34" t="s">
        <v>10960</v>
      </c>
      <c r="C3694" s="34" t="s">
        <v>10961</v>
      </c>
      <c r="D3694" s="34" t="s">
        <v>10962</v>
      </c>
      <c r="E3694" s="35">
        <v>250000</v>
      </c>
      <c r="F3694" s="36">
        <v>250000</v>
      </c>
      <c r="G3694" s="37">
        <f t="shared" si="172"/>
        <v>17500</v>
      </c>
      <c r="H3694" s="38">
        <f>G3694*(1-'[1]Rapport Lottstift'!$Q$6)</f>
        <v>12741.5898225</v>
      </c>
      <c r="I3694" s="39">
        <f t="shared" si="173"/>
        <v>12614.173924274999</v>
      </c>
      <c r="J3694" s="40">
        <f t="shared" si="174"/>
        <v>12614</v>
      </c>
      <c r="K3694" s="40">
        <v>12614</v>
      </c>
    </row>
    <row r="3695" spans="1:11" s="40" customFormat="1" x14ac:dyDescent="0.25">
      <c r="A3695" s="34" t="s">
        <v>947</v>
      </c>
      <c r="B3695" s="34" t="s">
        <v>10963</v>
      </c>
      <c r="C3695" s="34" t="s">
        <v>10964</v>
      </c>
      <c r="D3695" s="34" t="s">
        <v>10965</v>
      </c>
      <c r="E3695" s="35">
        <v>249825</v>
      </c>
      <c r="F3695" s="36">
        <v>249825</v>
      </c>
      <c r="G3695" s="37">
        <f t="shared" si="172"/>
        <v>17487.75</v>
      </c>
      <c r="H3695" s="38">
        <f>G3695*(1-'[1]Rapport Lottstift'!$Q$6)</f>
        <v>12732.67070962425</v>
      </c>
      <c r="I3695" s="39">
        <f t="shared" si="173"/>
        <v>12605.344002528007</v>
      </c>
      <c r="J3695" s="40">
        <f t="shared" si="174"/>
        <v>12605</v>
      </c>
      <c r="K3695" s="40">
        <v>12605</v>
      </c>
    </row>
    <row r="3696" spans="1:11" s="40" customFormat="1" x14ac:dyDescent="0.25">
      <c r="A3696" s="34" t="s">
        <v>947</v>
      </c>
      <c r="B3696" s="34" t="s">
        <v>10966</v>
      </c>
      <c r="C3696" s="34" t="s">
        <v>10967</v>
      </c>
      <c r="D3696" s="34" t="s">
        <v>10968</v>
      </c>
      <c r="E3696" s="35">
        <v>249822</v>
      </c>
      <c r="F3696" s="36">
        <v>249822</v>
      </c>
      <c r="G3696" s="37">
        <f t="shared" si="172"/>
        <v>17487.54</v>
      </c>
      <c r="H3696" s="38">
        <f>G3696*(1-'[1]Rapport Lottstift'!$Q$6)</f>
        <v>12732.517810546382</v>
      </c>
      <c r="I3696" s="39">
        <f t="shared" si="173"/>
        <v>12605.192632440918</v>
      </c>
      <c r="J3696" s="40">
        <f t="shared" si="174"/>
        <v>12605</v>
      </c>
      <c r="K3696" s="40">
        <v>12605</v>
      </c>
    </row>
    <row r="3697" spans="1:11" s="40" customFormat="1" x14ac:dyDescent="0.25">
      <c r="A3697" s="34" t="s">
        <v>947</v>
      </c>
      <c r="B3697" s="34" t="s">
        <v>10969</v>
      </c>
      <c r="C3697" s="34" t="s">
        <v>10970</v>
      </c>
      <c r="D3697" s="34" t="s">
        <v>10971</v>
      </c>
      <c r="E3697" s="35">
        <v>249230</v>
      </c>
      <c r="F3697" s="36">
        <v>249230</v>
      </c>
      <c r="G3697" s="37">
        <f t="shared" si="172"/>
        <v>17446.100000000002</v>
      </c>
      <c r="H3697" s="38">
        <f>G3697*(1-'[1]Rapport Lottstift'!$Q$6)</f>
        <v>12702.345725846702</v>
      </c>
      <c r="I3697" s="39">
        <f t="shared" si="173"/>
        <v>12575.322268588236</v>
      </c>
      <c r="J3697" s="40">
        <f t="shared" si="174"/>
        <v>12575</v>
      </c>
      <c r="K3697" s="40">
        <v>12575</v>
      </c>
    </row>
    <row r="3698" spans="1:11" s="40" customFormat="1" x14ac:dyDescent="0.25">
      <c r="A3698" s="34" t="s">
        <v>947</v>
      </c>
      <c r="B3698" s="34" t="s">
        <v>10972</v>
      </c>
      <c r="C3698" s="34" t="s">
        <v>10973</v>
      </c>
      <c r="D3698" s="34" t="s">
        <v>10974</v>
      </c>
      <c r="E3698" s="35">
        <v>248559</v>
      </c>
      <c r="F3698" s="36">
        <v>248559</v>
      </c>
      <c r="G3698" s="37">
        <f t="shared" si="172"/>
        <v>17399.13</v>
      </c>
      <c r="H3698" s="38">
        <f>G3698*(1-'[1]Rapport Lottstift'!$Q$6)</f>
        <v>12668.147298763111</v>
      </c>
      <c r="I3698" s="39">
        <f t="shared" si="173"/>
        <v>12541.46582577548</v>
      </c>
      <c r="J3698" s="40">
        <f t="shared" si="174"/>
        <v>12541</v>
      </c>
      <c r="K3698" s="40">
        <v>12541</v>
      </c>
    </row>
    <row r="3699" spans="1:11" s="40" customFormat="1" x14ac:dyDescent="0.25">
      <c r="A3699" s="34" t="s">
        <v>947</v>
      </c>
      <c r="B3699" s="34" t="s">
        <v>10975</v>
      </c>
      <c r="C3699" s="34" t="s">
        <v>10976</v>
      </c>
      <c r="D3699" s="34" t="s">
        <v>10977</v>
      </c>
      <c r="E3699" s="35">
        <v>248425</v>
      </c>
      <c r="F3699" s="36">
        <v>248425</v>
      </c>
      <c r="G3699" s="37">
        <f t="shared" si="172"/>
        <v>17389.75</v>
      </c>
      <c r="H3699" s="38">
        <f>G3699*(1-'[1]Rapport Lottstift'!$Q$6)</f>
        <v>12661.31780661825</v>
      </c>
      <c r="I3699" s="39">
        <f t="shared" si="173"/>
        <v>12534.704628552068</v>
      </c>
      <c r="J3699" s="40">
        <f t="shared" si="174"/>
        <v>12534</v>
      </c>
      <c r="K3699" s="40">
        <v>12534</v>
      </c>
    </row>
    <row r="3700" spans="1:11" s="40" customFormat="1" x14ac:dyDescent="0.25">
      <c r="A3700" s="34" t="s">
        <v>947</v>
      </c>
      <c r="B3700" s="34" t="s">
        <v>10978</v>
      </c>
      <c r="C3700" s="34" t="s">
        <v>10979</v>
      </c>
      <c r="D3700" s="34" t="s">
        <v>10980</v>
      </c>
      <c r="E3700" s="35">
        <v>248408</v>
      </c>
      <c r="F3700" s="36">
        <v>248408</v>
      </c>
      <c r="G3700" s="37">
        <f t="shared" si="172"/>
        <v>17388.560000000001</v>
      </c>
      <c r="H3700" s="38">
        <f>G3700*(1-'[1]Rapport Lottstift'!$Q$6)</f>
        <v>12660.451378510321</v>
      </c>
      <c r="I3700" s="39">
        <f t="shared" si="173"/>
        <v>12533.846864725218</v>
      </c>
      <c r="J3700" s="40">
        <f t="shared" si="174"/>
        <v>12533</v>
      </c>
      <c r="K3700" s="40">
        <v>12533</v>
      </c>
    </row>
    <row r="3701" spans="1:11" s="40" customFormat="1" x14ac:dyDescent="0.25">
      <c r="A3701" s="34" t="s">
        <v>947</v>
      </c>
      <c r="B3701" s="34" t="s">
        <v>10981</v>
      </c>
      <c r="C3701" s="34" t="s">
        <v>10982</v>
      </c>
      <c r="D3701" s="34" t="s">
        <v>10983</v>
      </c>
      <c r="E3701" s="35">
        <v>248343</v>
      </c>
      <c r="F3701" s="36">
        <v>248343</v>
      </c>
      <c r="G3701" s="37">
        <f t="shared" si="172"/>
        <v>17384.010000000002</v>
      </c>
      <c r="H3701" s="38">
        <f>G3701*(1-'[1]Rapport Lottstift'!$Q$6)</f>
        <v>12657.138565156472</v>
      </c>
      <c r="I3701" s="39">
        <f t="shared" si="173"/>
        <v>12530.567179504907</v>
      </c>
      <c r="J3701" s="40">
        <f t="shared" si="174"/>
        <v>12530</v>
      </c>
      <c r="K3701" s="40">
        <v>12530</v>
      </c>
    </row>
    <row r="3702" spans="1:11" s="40" customFormat="1" x14ac:dyDescent="0.25">
      <c r="A3702" s="34" t="s">
        <v>947</v>
      </c>
      <c r="B3702" s="34" t="s">
        <v>10984</v>
      </c>
      <c r="C3702" s="34" t="s">
        <v>10985</v>
      </c>
      <c r="D3702" s="34" t="s">
        <v>10986</v>
      </c>
      <c r="E3702" s="35">
        <v>248102</v>
      </c>
      <c r="F3702" s="36">
        <v>248102</v>
      </c>
      <c r="G3702" s="37">
        <f t="shared" si="172"/>
        <v>17367.140000000003</v>
      </c>
      <c r="H3702" s="38">
        <f>G3702*(1-'[1]Rapport Lottstift'!$Q$6)</f>
        <v>12644.855672567583</v>
      </c>
      <c r="I3702" s="39">
        <f t="shared" si="173"/>
        <v>12518.407115841906</v>
      </c>
      <c r="J3702" s="40">
        <f t="shared" si="174"/>
        <v>12518</v>
      </c>
      <c r="K3702" s="40">
        <v>12518</v>
      </c>
    </row>
    <row r="3703" spans="1:11" s="40" customFormat="1" x14ac:dyDescent="0.25">
      <c r="A3703" s="34" t="s">
        <v>947</v>
      </c>
      <c r="B3703" s="34" t="s">
        <v>10987</v>
      </c>
      <c r="C3703" s="34" t="s">
        <v>10988</v>
      </c>
      <c r="D3703" s="34" t="s">
        <v>10989</v>
      </c>
      <c r="E3703" s="35">
        <v>247962</v>
      </c>
      <c r="F3703" s="36">
        <v>247962</v>
      </c>
      <c r="G3703" s="37">
        <f t="shared" si="172"/>
        <v>17357.34</v>
      </c>
      <c r="H3703" s="38">
        <f>G3703*(1-'[1]Rapport Lottstift'!$Q$6)</f>
        <v>12637.720382266982</v>
      </c>
      <c r="I3703" s="39">
        <f t="shared" si="173"/>
        <v>12511.343178444311</v>
      </c>
      <c r="J3703" s="40">
        <f t="shared" si="174"/>
        <v>12511</v>
      </c>
      <c r="K3703" s="40">
        <v>12511</v>
      </c>
    </row>
    <row r="3704" spans="1:11" s="40" customFormat="1" x14ac:dyDescent="0.25">
      <c r="A3704" s="34" t="s">
        <v>947</v>
      </c>
      <c r="B3704" s="34" t="s">
        <v>10990</v>
      </c>
      <c r="C3704" s="34" t="s">
        <v>10991</v>
      </c>
      <c r="D3704" s="34" t="s">
        <v>10992</v>
      </c>
      <c r="E3704" s="35">
        <v>246995</v>
      </c>
      <c r="F3704" s="36">
        <v>246995</v>
      </c>
      <c r="G3704" s="37">
        <f t="shared" si="172"/>
        <v>17289.650000000001</v>
      </c>
      <c r="H3704" s="38">
        <f>G3704*(1-'[1]Rapport Lottstift'!$Q$6)</f>
        <v>12588.435912833551</v>
      </c>
      <c r="I3704" s="39">
        <f t="shared" si="173"/>
        <v>12462.551553705216</v>
      </c>
      <c r="J3704" s="40">
        <f t="shared" si="174"/>
        <v>12462</v>
      </c>
      <c r="K3704" s="40">
        <v>12462</v>
      </c>
    </row>
    <row r="3705" spans="1:11" s="40" customFormat="1" x14ac:dyDescent="0.25">
      <c r="A3705" s="34" t="s">
        <v>947</v>
      </c>
      <c r="B3705" s="34" t="s">
        <v>10993</v>
      </c>
      <c r="C3705" s="34" t="s">
        <v>10994</v>
      </c>
      <c r="D3705" s="34" t="s">
        <v>10995</v>
      </c>
      <c r="E3705" s="35">
        <v>246697</v>
      </c>
      <c r="F3705" s="36">
        <v>246697</v>
      </c>
      <c r="G3705" s="37">
        <f t="shared" si="172"/>
        <v>17268.79</v>
      </c>
      <c r="H3705" s="38">
        <f>G3705*(1-'[1]Rapport Lottstift'!$Q$6)</f>
        <v>12573.247937765131</v>
      </c>
      <c r="I3705" s="39">
        <f t="shared" si="173"/>
        <v>12447.515458387479</v>
      </c>
      <c r="J3705" s="40">
        <f t="shared" si="174"/>
        <v>12447</v>
      </c>
      <c r="K3705" s="40">
        <v>12447</v>
      </c>
    </row>
    <row r="3706" spans="1:11" s="40" customFormat="1" x14ac:dyDescent="0.25">
      <c r="A3706" s="34" t="s">
        <v>947</v>
      </c>
      <c r="B3706" s="34" t="s">
        <v>10996</v>
      </c>
      <c r="C3706" s="34" t="s">
        <v>10997</v>
      </c>
      <c r="D3706" s="34" t="s">
        <v>10998</v>
      </c>
      <c r="E3706" s="35">
        <v>246263</v>
      </c>
      <c r="F3706" s="36">
        <v>246263</v>
      </c>
      <c r="G3706" s="37">
        <f t="shared" si="172"/>
        <v>17238.41</v>
      </c>
      <c r="H3706" s="38">
        <f>G3706*(1-'[1]Rapport Lottstift'!$Q$6)</f>
        <v>12551.12853783327</v>
      </c>
      <c r="I3706" s="39">
        <f t="shared" si="173"/>
        <v>12425.617252454938</v>
      </c>
      <c r="J3706" s="40">
        <f t="shared" si="174"/>
        <v>12425</v>
      </c>
      <c r="K3706" s="40">
        <v>12425</v>
      </c>
    </row>
    <row r="3707" spans="1:11" s="40" customFormat="1" x14ac:dyDescent="0.25">
      <c r="A3707" s="34" t="s">
        <v>947</v>
      </c>
      <c r="B3707" s="34" t="s">
        <v>10999</v>
      </c>
      <c r="C3707" s="34" t="s">
        <v>11000</v>
      </c>
      <c r="D3707" s="34" t="s">
        <v>11001</v>
      </c>
      <c r="E3707" s="35">
        <v>246238</v>
      </c>
      <c r="F3707" s="36">
        <v>246238</v>
      </c>
      <c r="G3707" s="37">
        <f t="shared" si="172"/>
        <v>17236.66</v>
      </c>
      <c r="H3707" s="38">
        <f>G3707*(1-'[1]Rapport Lottstift'!$Q$6)</f>
        <v>12549.854378851021</v>
      </c>
      <c r="I3707" s="39">
        <f t="shared" si="173"/>
        <v>12424.355835062512</v>
      </c>
      <c r="J3707" s="40">
        <f t="shared" si="174"/>
        <v>12424</v>
      </c>
      <c r="K3707" s="40">
        <v>12424</v>
      </c>
    </row>
    <row r="3708" spans="1:11" s="40" customFormat="1" x14ac:dyDescent="0.25">
      <c r="A3708" s="34" t="s">
        <v>947</v>
      </c>
      <c r="B3708" s="34" t="s">
        <v>11002</v>
      </c>
      <c r="C3708" s="34" t="s">
        <v>11003</v>
      </c>
      <c r="D3708" s="34" t="s">
        <v>11004</v>
      </c>
      <c r="E3708" s="35">
        <v>245750</v>
      </c>
      <c r="F3708" s="36">
        <v>245750</v>
      </c>
      <c r="G3708" s="37">
        <f t="shared" si="172"/>
        <v>17202.5</v>
      </c>
      <c r="H3708" s="38">
        <f>G3708*(1-'[1]Rapport Lottstift'!$Q$6)</f>
        <v>12524.982795517501</v>
      </c>
      <c r="I3708" s="39">
        <f t="shared" si="173"/>
        <v>12399.732967562326</v>
      </c>
      <c r="J3708" s="40">
        <f t="shared" si="174"/>
        <v>12399</v>
      </c>
      <c r="K3708" s="40">
        <v>12399</v>
      </c>
    </row>
    <row r="3709" spans="1:11" s="40" customFormat="1" x14ac:dyDescent="0.25">
      <c r="A3709" s="34" t="s">
        <v>947</v>
      </c>
      <c r="B3709" s="34" t="s">
        <v>11005</v>
      </c>
      <c r="C3709" s="34" t="s">
        <v>11006</v>
      </c>
      <c r="D3709" s="34" t="s">
        <v>11007</v>
      </c>
      <c r="E3709" s="35">
        <v>245258</v>
      </c>
      <c r="F3709" s="36">
        <v>245258</v>
      </c>
      <c r="G3709" s="37">
        <f t="shared" si="172"/>
        <v>17168.060000000001</v>
      </c>
      <c r="H3709" s="38">
        <f>G3709*(1-'[1]Rapport Lottstift'!$Q$6)</f>
        <v>12499.907346746822</v>
      </c>
      <c r="I3709" s="39">
        <f t="shared" si="173"/>
        <v>12374.908273279354</v>
      </c>
      <c r="J3709" s="40">
        <f t="shared" si="174"/>
        <v>12374</v>
      </c>
      <c r="K3709" s="40">
        <v>12374</v>
      </c>
    </row>
    <row r="3710" spans="1:11" s="40" customFormat="1" x14ac:dyDescent="0.25">
      <c r="A3710" s="34" t="s">
        <v>947</v>
      </c>
      <c r="B3710" s="34" t="s">
        <v>11008</v>
      </c>
      <c r="C3710" s="34" t="s">
        <v>11009</v>
      </c>
      <c r="D3710" s="34" t="s">
        <v>11010</v>
      </c>
      <c r="E3710" s="35">
        <v>245144</v>
      </c>
      <c r="F3710" s="36">
        <v>245144</v>
      </c>
      <c r="G3710" s="37">
        <f t="shared" si="172"/>
        <v>17160.080000000002</v>
      </c>
      <c r="H3710" s="38">
        <f>G3710*(1-'[1]Rapport Lottstift'!$Q$6)</f>
        <v>12494.097181787762</v>
      </c>
      <c r="I3710" s="39">
        <f t="shared" si="173"/>
        <v>12369.156209969884</v>
      </c>
      <c r="J3710" s="40">
        <f t="shared" si="174"/>
        <v>12369</v>
      </c>
      <c r="K3710" s="40">
        <v>12369</v>
      </c>
    </row>
    <row r="3711" spans="1:11" s="40" customFormat="1" x14ac:dyDescent="0.25">
      <c r="A3711" s="34" t="s">
        <v>947</v>
      </c>
      <c r="B3711" s="34" t="s">
        <v>11011</v>
      </c>
      <c r="C3711" s="34" t="s">
        <v>11012</v>
      </c>
      <c r="D3711" s="34" t="s">
        <v>11013</v>
      </c>
      <c r="E3711" s="35">
        <v>245143</v>
      </c>
      <c r="F3711" s="36">
        <v>245143</v>
      </c>
      <c r="G3711" s="37">
        <f t="shared" si="172"/>
        <v>17160.010000000002</v>
      </c>
      <c r="H3711" s="38">
        <f>G3711*(1-'[1]Rapport Lottstift'!$Q$6)</f>
        <v>12494.046215428472</v>
      </c>
      <c r="I3711" s="39">
        <f t="shared" si="173"/>
        <v>12369.105753274187</v>
      </c>
      <c r="J3711" s="40">
        <f t="shared" si="174"/>
        <v>12369</v>
      </c>
      <c r="K3711" s="40">
        <v>12369</v>
      </c>
    </row>
    <row r="3712" spans="1:11" s="40" customFormat="1" x14ac:dyDescent="0.25">
      <c r="A3712" s="34" t="s">
        <v>947</v>
      </c>
      <c r="B3712" s="34" t="s">
        <v>11014</v>
      </c>
      <c r="C3712" s="34" t="s">
        <v>11015</v>
      </c>
      <c r="D3712" s="34" t="s">
        <v>11016</v>
      </c>
      <c r="E3712" s="35">
        <v>244953</v>
      </c>
      <c r="F3712" s="36">
        <v>244953</v>
      </c>
      <c r="G3712" s="37">
        <f t="shared" si="172"/>
        <v>17146.710000000003</v>
      </c>
      <c r="H3712" s="38">
        <f>G3712*(1-'[1]Rapport Lottstift'!$Q$6)</f>
        <v>12484.362607163373</v>
      </c>
      <c r="I3712" s="39">
        <f t="shared" si="173"/>
        <v>12359.51898109174</v>
      </c>
      <c r="J3712" s="40">
        <f t="shared" si="174"/>
        <v>12359</v>
      </c>
      <c r="K3712" s="40">
        <v>12359</v>
      </c>
    </row>
    <row r="3713" spans="1:11" s="40" customFormat="1" x14ac:dyDescent="0.25">
      <c r="A3713" s="34" t="s">
        <v>947</v>
      </c>
      <c r="B3713" s="34" t="s">
        <v>11017</v>
      </c>
      <c r="C3713" s="34" t="s">
        <v>11018</v>
      </c>
      <c r="D3713" s="34" t="s">
        <v>11019</v>
      </c>
      <c r="E3713" s="35">
        <v>244945</v>
      </c>
      <c r="F3713" s="36">
        <v>244945</v>
      </c>
      <c r="G3713" s="37">
        <f t="shared" si="172"/>
        <v>17146.150000000001</v>
      </c>
      <c r="H3713" s="38">
        <f>G3713*(1-'[1]Rapport Lottstift'!$Q$6)</f>
        <v>12483.954876289052</v>
      </c>
      <c r="I3713" s="39">
        <f t="shared" si="173"/>
        <v>12359.11532752616</v>
      </c>
      <c r="J3713" s="40">
        <f t="shared" si="174"/>
        <v>12359</v>
      </c>
      <c r="K3713" s="40">
        <v>12359</v>
      </c>
    </row>
    <row r="3714" spans="1:11" s="40" customFormat="1" x14ac:dyDescent="0.25">
      <c r="A3714" s="34" t="s">
        <v>947</v>
      </c>
      <c r="B3714" s="34" t="s">
        <v>11020</v>
      </c>
      <c r="C3714" s="34" t="s">
        <v>11021</v>
      </c>
      <c r="D3714" s="34" t="s">
        <v>11022</v>
      </c>
      <c r="E3714" s="35">
        <v>244924</v>
      </c>
      <c r="F3714" s="36">
        <v>244924</v>
      </c>
      <c r="G3714" s="37">
        <f t="shared" si="172"/>
        <v>17144.68</v>
      </c>
      <c r="H3714" s="38">
        <f>G3714*(1-'[1]Rapport Lottstift'!$Q$6)</f>
        <v>12482.884582743962</v>
      </c>
      <c r="I3714" s="39">
        <f t="shared" si="173"/>
        <v>12358.055736916522</v>
      </c>
      <c r="J3714" s="40">
        <f t="shared" si="174"/>
        <v>12358</v>
      </c>
      <c r="K3714" s="40">
        <v>12358</v>
      </c>
    </row>
    <row r="3715" spans="1:11" s="40" customFormat="1" x14ac:dyDescent="0.25">
      <c r="A3715" s="34" t="s">
        <v>947</v>
      </c>
      <c r="B3715" s="34" t="s">
        <v>11023</v>
      </c>
      <c r="C3715" s="34" t="s">
        <v>11024</v>
      </c>
      <c r="D3715" s="34" t="s">
        <v>11025</v>
      </c>
      <c r="E3715" s="35">
        <v>244530</v>
      </c>
      <c r="F3715" s="36">
        <v>244530</v>
      </c>
      <c r="G3715" s="37">
        <f t="shared" si="172"/>
        <v>17117.100000000002</v>
      </c>
      <c r="H3715" s="38">
        <f>G3715*(1-'[1]Rapport Lottstift'!$Q$6)</f>
        <v>12462.803837183703</v>
      </c>
      <c r="I3715" s="39">
        <f t="shared" si="173"/>
        <v>12338.175798811866</v>
      </c>
      <c r="J3715" s="40">
        <f t="shared" si="174"/>
        <v>12338</v>
      </c>
      <c r="K3715" s="40">
        <v>12338</v>
      </c>
    </row>
    <row r="3716" spans="1:11" s="40" customFormat="1" x14ac:dyDescent="0.25">
      <c r="A3716" s="34" t="s">
        <v>947</v>
      </c>
      <c r="B3716" s="34" t="s">
        <v>11026</v>
      </c>
      <c r="C3716" s="34" t="s">
        <v>11027</v>
      </c>
      <c r="D3716" s="34" t="s">
        <v>11028</v>
      </c>
      <c r="E3716" s="35">
        <v>244350</v>
      </c>
      <c r="F3716" s="36">
        <v>244350</v>
      </c>
      <c r="G3716" s="37">
        <f t="shared" si="172"/>
        <v>17104.5</v>
      </c>
      <c r="H3716" s="38">
        <f>G3716*(1-'[1]Rapport Lottstift'!$Q$6)</f>
        <v>12453.629892511501</v>
      </c>
      <c r="I3716" s="39">
        <f t="shared" si="173"/>
        <v>12329.093593586385</v>
      </c>
      <c r="J3716" s="40">
        <f t="shared" si="174"/>
        <v>12329</v>
      </c>
      <c r="K3716" s="40">
        <v>12329</v>
      </c>
    </row>
    <row r="3717" spans="1:11" s="40" customFormat="1" x14ac:dyDescent="0.25">
      <c r="A3717" s="34" t="s">
        <v>947</v>
      </c>
      <c r="B3717" s="34" t="s">
        <v>11029</v>
      </c>
      <c r="C3717" s="34" t="s">
        <v>11030</v>
      </c>
      <c r="D3717" s="34" t="s">
        <v>11031</v>
      </c>
      <c r="E3717" s="35">
        <v>244173</v>
      </c>
      <c r="F3717" s="36">
        <v>244173</v>
      </c>
      <c r="G3717" s="37">
        <f t="shared" si="172"/>
        <v>17092.11</v>
      </c>
      <c r="H3717" s="38">
        <f>G3717*(1-'[1]Rapport Lottstift'!$Q$6)</f>
        <v>12444.608846917172</v>
      </c>
      <c r="I3717" s="39">
        <f t="shared" si="173"/>
        <v>12320.162758447999</v>
      </c>
      <c r="J3717" s="40">
        <f t="shared" si="174"/>
        <v>12320</v>
      </c>
      <c r="K3717" s="40">
        <v>12320</v>
      </c>
    </row>
    <row r="3718" spans="1:11" s="40" customFormat="1" x14ac:dyDescent="0.25">
      <c r="A3718" s="34" t="s">
        <v>947</v>
      </c>
      <c r="B3718" s="34" t="s">
        <v>11032</v>
      </c>
      <c r="C3718" s="34" t="s">
        <v>11033</v>
      </c>
      <c r="D3718" s="34" t="s">
        <v>11034</v>
      </c>
      <c r="E3718" s="35">
        <v>244010</v>
      </c>
      <c r="F3718" s="36">
        <v>244010</v>
      </c>
      <c r="G3718" s="37">
        <f t="shared" ref="G3718:G3781" si="175">F3718*0.07</f>
        <v>17080.7</v>
      </c>
      <c r="H3718" s="38">
        <f>G3718*(1-'[1]Rapport Lottstift'!$Q$6)</f>
        <v>12436.301330352901</v>
      </c>
      <c r="I3718" s="39">
        <f t="shared" ref="I3718:I3781" si="176">H3718*0.99</f>
        <v>12311.938317049371</v>
      </c>
      <c r="J3718" s="40">
        <f t="shared" ref="J3718:J3781" si="177">INT(I3718)</f>
        <v>12311</v>
      </c>
      <c r="K3718" s="40">
        <v>12311</v>
      </c>
    </row>
    <row r="3719" spans="1:11" s="40" customFormat="1" x14ac:dyDescent="0.25">
      <c r="A3719" s="34" t="s">
        <v>947</v>
      </c>
      <c r="B3719" s="34" t="s">
        <v>11035</v>
      </c>
      <c r="C3719" s="34" t="s">
        <v>11036</v>
      </c>
      <c r="D3719" s="34" t="s">
        <v>11037</v>
      </c>
      <c r="E3719" s="35">
        <v>243917</v>
      </c>
      <c r="F3719" s="36">
        <v>243917</v>
      </c>
      <c r="G3719" s="37">
        <f t="shared" si="175"/>
        <v>17074.190000000002</v>
      </c>
      <c r="H3719" s="38">
        <f>G3719*(1-'[1]Rapport Lottstift'!$Q$6)</f>
        <v>12431.561458938932</v>
      </c>
      <c r="I3719" s="39">
        <f t="shared" si="176"/>
        <v>12307.245844349542</v>
      </c>
      <c r="J3719" s="40">
        <f t="shared" si="177"/>
        <v>12307</v>
      </c>
      <c r="K3719" s="40">
        <v>12307</v>
      </c>
    </row>
    <row r="3720" spans="1:11" s="40" customFormat="1" x14ac:dyDescent="0.25">
      <c r="A3720" s="34" t="s">
        <v>947</v>
      </c>
      <c r="B3720" s="34" t="s">
        <v>11038</v>
      </c>
      <c r="C3720" s="34" t="s">
        <v>11039</v>
      </c>
      <c r="D3720" s="34" t="s">
        <v>11040</v>
      </c>
      <c r="E3720" s="35">
        <v>243585</v>
      </c>
      <c r="F3720" s="36">
        <v>243585</v>
      </c>
      <c r="G3720" s="37">
        <f t="shared" si="175"/>
        <v>17050.95</v>
      </c>
      <c r="H3720" s="38">
        <f>G3720*(1-'[1]Rapport Lottstift'!$Q$6)</f>
        <v>12414.640627654651</v>
      </c>
      <c r="I3720" s="39">
        <f t="shared" si="176"/>
        <v>12290.494221378105</v>
      </c>
      <c r="J3720" s="40">
        <f t="shared" si="177"/>
        <v>12290</v>
      </c>
      <c r="K3720" s="40">
        <v>12290</v>
      </c>
    </row>
    <row r="3721" spans="1:11" s="40" customFormat="1" x14ac:dyDescent="0.25">
      <c r="A3721" s="34" t="s">
        <v>947</v>
      </c>
      <c r="B3721" s="34" t="s">
        <v>11041</v>
      </c>
      <c r="C3721" s="34" t="s">
        <v>11042</v>
      </c>
      <c r="D3721" s="34" t="s">
        <v>11043</v>
      </c>
      <c r="E3721" s="35">
        <v>242915</v>
      </c>
      <c r="F3721" s="36">
        <v>242915</v>
      </c>
      <c r="G3721" s="37">
        <f t="shared" si="175"/>
        <v>17004.050000000003</v>
      </c>
      <c r="H3721" s="38">
        <f>G3721*(1-'[1]Rapport Lottstift'!$Q$6)</f>
        <v>12380.493166930353</v>
      </c>
      <c r="I3721" s="39">
        <f t="shared" si="176"/>
        <v>12256.68823526105</v>
      </c>
      <c r="J3721" s="40">
        <f t="shared" si="177"/>
        <v>12256</v>
      </c>
      <c r="K3721" s="40">
        <v>12256</v>
      </c>
    </row>
    <row r="3722" spans="1:11" s="40" customFormat="1" x14ac:dyDescent="0.25">
      <c r="A3722" s="34" t="s">
        <v>947</v>
      </c>
      <c r="B3722" s="34" t="s">
        <v>11044</v>
      </c>
      <c r="C3722" s="34" t="s">
        <v>11045</v>
      </c>
      <c r="D3722" s="34" t="s">
        <v>11046</v>
      </c>
      <c r="E3722" s="35">
        <v>242847</v>
      </c>
      <c r="F3722" s="36">
        <v>242847</v>
      </c>
      <c r="G3722" s="37">
        <f t="shared" si="175"/>
        <v>16999.29</v>
      </c>
      <c r="H3722" s="38">
        <f>G3722*(1-'[1]Rapport Lottstift'!$Q$6)</f>
        <v>12377.027454498631</v>
      </c>
      <c r="I3722" s="39">
        <f t="shared" si="176"/>
        <v>12253.257179953645</v>
      </c>
      <c r="J3722" s="40">
        <f t="shared" si="177"/>
        <v>12253</v>
      </c>
      <c r="K3722" s="40">
        <v>12253</v>
      </c>
    </row>
    <row r="3723" spans="1:11" s="40" customFormat="1" x14ac:dyDescent="0.25">
      <c r="A3723" s="34" t="s">
        <v>947</v>
      </c>
      <c r="B3723" s="34" t="s">
        <v>11047</v>
      </c>
      <c r="C3723" s="34" t="s">
        <v>11048</v>
      </c>
      <c r="D3723" s="34" t="s">
        <v>11049</v>
      </c>
      <c r="E3723" s="35">
        <v>242827</v>
      </c>
      <c r="F3723" s="36">
        <v>242827</v>
      </c>
      <c r="G3723" s="37">
        <f t="shared" si="175"/>
        <v>16997.890000000003</v>
      </c>
      <c r="H3723" s="38">
        <f>G3723*(1-'[1]Rapport Lottstift'!$Q$6)</f>
        <v>12376.008127312833</v>
      </c>
      <c r="I3723" s="39">
        <f t="shared" si="176"/>
        <v>12252.248046039704</v>
      </c>
      <c r="J3723" s="40">
        <f t="shared" si="177"/>
        <v>12252</v>
      </c>
      <c r="K3723" s="40">
        <v>12252</v>
      </c>
    </row>
    <row r="3724" spans="1:11" s="40" customFormat="1" x14ac:dyDescent="0.25">
      <c r="A3724" s="34" t="s">
        <v>947</v>
      </c>
      <c r="B3724" s="34" t="s">
        <v>11050</v>
      </c>
      <c r="C3724" s="34" t="s">
        <v>11051</v>
      </c>
      <c r="D3724" s="34" t="s">
        <v>11052</v>
      </c>
      <c r="E3724" s="35">
        <v>242827</v>
      </c>
      <c r="F3724" s="36">
        <v>242827</v>
      </c>
      <c r="G3724" s="37">
        <f t="shared" si="175"/>
        <v>16997.890000000003</v>
      </c>
      <c r="H3724" s="38">
        <f>G3724*(1-'[1]Rapport Lottstift'!$Q$6)</f>
        <v>12376.008127312833</v>
      </c>
      <c r="I3724" s="39">
        <f t="shared" si="176"/>
        <v>12252.248046039704</v>
      </c>
      <c r="J3724" s="40">
        <f t="shared" si="177"/>
        <v>12252</v>
      </c>
      <c r="K3724" s="40">
        <v>12252</v>
      </c>
    </row>
    <row r="3725" spans="1:11" s="40" customFormat="1" x14ac:dyDescent="0.25">
      <c r="A3725" s="34" t="s">
        <v>947</v>
      </c>
      <c r="B3725" s="34" t="s">
        <v>11053</v>
      </c>
      <c r="C3725" s="34" t="s">
        <v>11054</v>
      </c>
      <c r="D3725" s="34" t="s">
        <v>11055</v>
      </c>
      <c r="E3725" s="35">
        <v>242582</v>
      </c>
      <c r="F3725" s="36">
        <v>242582</v>
      </c>
      <c r="G3725" s="37">
        <f t="shared" si="175"/>
        <v>16980.740000000002</v>
      </c>
      <c r="H3725" s="38">
        <f>G3725*(1-'[1]Rapport Lottstift'!$Q$6)</f>
        <v>12363.521369286782</v>
      </c>
      <c r="I3725" s="39">
        <f t="shared" si="176"/>
        <v>12239.886155593915</v>
      </c>
      <c r="J3725" s="40">
        <f t="shared" si="177"/>
        <v>12239</v>
      </c>
      <c r="K3725" s="40">
        <v>12239</v>
      </c>
    </row>
    <row r="3726" spans="1:11" s="40" customFormat="1" x14ac:dyDescent="0.25">
      <c r="A3726" s="34" t="s">
        <v>947</v>
      </c>
      <c r="B3726" s="34" t="s">
        <v>11056</v>
      </c>
      <c r="C3726" s="34" t="s">
        <v>11057</v>
      </c>
      <c r="D3726" s="34" t="s">
        <v>11058</v>
      </c>
      <c r="E3726" s="35">
        <v>242518</v>
      </c>
      <c r="F3726" s="36">
        <v>242518</v>
      </c>
      <c r="G3726" s="37">
        <f t="shared" si="175"/>
        <v>16976.260000000002</v>
      </c>
      <c r="H3726" s="38">
        <f>G3726*(1-'[1]Rapport Lottstift'!$Q$6)</f>
        <v>12360.259522292223</v>
      </c>
      <c r="I3726" s="39">
        <f t="shared" si="176"/>
        <v>12236.6569270693</v>
      </c>
      <c r="J3726" s="40">
        <f t="shared" si="177"/>
        <v>12236</v>
      </c>
      <c r="K3726" s="40">
        <v>12236</v>
      </c>
    </row>
    <row r="3727" spans="1:11" s="40" customFormat="1" x14ac:dyDescent="0.25">
      <c r="A3727" s="34" t="s">
        <v>947</v>
      </c>
      <c r="B3727" s="34" t="s">
        <v>11059</v>
      </c>
      <c r="C3727" s="34" t="s">
        <v>11060</v>
      </c>
      <c r="D3727" s="34" t="s">
        <v>11061</v>
      </c>
      <c r="E3727" s="35">
        <v>242078</v>
      </c>
      <c r="F3727" s="36">
        <v>242078</v>
      </c>
      <c r="G3727" s="37">
        <f t="shared" si="175"/>
        <v>16945.460000000003</v>
      </c>
      <c r="H3727" s="38">
        <f>G3727*(1-'[1]Rapport Lottstift'!$Q$6)</f>
        <v>12337.834324204623</v>
      </c>
      <c r="I3727" s="39">
        <f t="shared" si="176"/>
        <v>12214.455980962577</v>
      </c>
      <c r="J3727" s="40">
        <f t="shared" si="177"/>
        <v>12214</v>
      </c>
      <c r="K3727" s="40">
        <v>12214</v>
      </c>
    </row>
    <row r="3728" spans="1:11" s="40" customFormat="1" x14ac:dyDescent="0.25">
      <c r="A3728" s="34" t="s">
        <v>947</v>
      </c>
      <c r="B3728" s="34" t="s">
        <v>11062</v>
      </c>
      <c r="C3728" s="34" t="s">
        <v>11063</v>
      </c>
      <c r="D3728" s="34" t="s">
        <v>11064</v>
      </c>
      <c r="E3728" s="35">
        <v>241926</v>
      </c>
      <c r="F3728" s="36">
        <v>241926</v>
      </c>
      <c r="G3728" s="37">
        <f t="shared" si="175"/>
        <v>16934.820000000003</v>
      </c>
      <c r="H3728" s="38">
        <f>G3728*(1-'[1]Rapport Lottstift'!$Q$6)</f>
        <v>12330.087437592543</v>
      </c>
      <c r="I3728" s="39">
        <f t="shared" si="176"/>
        <v>12206.786563216618</v>
      </c>
      <c r="J3728" s="40">
        <f t="shared" si="177"/>
        <v>12206</v>
      </c>
      <c r="K3728" s="40">
        <v>12206</v>
      </c>
    </row>
    <row r="3729" spans="1:11" s="40" customFormat="1" x14ac:dyDescent="0.25">
      <c r="A3729" s="34" t="s">
        <v>947</v>
      </c>
      <c r="B3729" s="34" t="s">
        <v>11065</v>
      </c>
      <c r="C3729" s="34" t="s">
        <v>11066</v>
      </c>
      <c r="D3729" s="34" t="s">
        <v>11067</v>
      </c>
      <c r="E3729" s="35">
        <v>241846</v>
      </c>
      <c r="F3729" s="36">
        <v>241846</v>
      </c>
      <c r="G3729" s="37">
        <f t="shared" si="175"/>
        <v>16929.22</v>
      </c>
      <c r="H3729" s="38">
        <f>G3729*(1-'[1]Rapport Lottstift'!$Q$6)</f>
        <v>12326.010128849342</v>
      </c>
      <c r="I3729" s="39">
        <f t="shared" si="176"/>
        <v>12202.750027560849</v>
      </c>
      <c r="J3729" s="40">
        <f t="shared" si="177"/>
        <v>12202</v>
      </c>
      <c r="K3729" s="40">
        <v>12202</v>
      </c>
    </row>
    <row r="3730" spans="1:11" s="40" customFormat="1" x14ac:dyDescent="0.25">
      <c r="A3730" s="34" t="s">
        <v>947</v>
      </c>
      <c r="B3730" s="34" t="s">
        <v>11068</v>
      </c>
      <c r="C3730" s="34" t="s">
        <v>11069</v>
      </c>
      <c r="D3730" s="34" t="s">
        <v>11070</v>
      </c>
      <c r="E3730" s="35">
        <v>241354</v>
      </c>
      <c r="F3730" s="36">
        <v>241354</v>
      </c>
      <c r="G3730" s="37">
        <f t="shared" si="175"/>
        <v>16894.780000000002</v>
      </c>
      <c r="H3730" s="38">
        <f>G3730*(1-'[1]Rapport Lottstift'!$Q$6)</f>
        <v>12300.934680078662</v>
      </c>
      <c r="I3730" s="39">
        <f t="shared" si="176"/>
        <v>12177.925333277875</v>
      </c>
      <c r="J3730" s="40">
        <f t="shared" si="177"/>
        <v>12177</v>
      </c>
      <c r="K3730" s="40">
        <v>12177</v>
      </c>
    </row>
    <row r="3731" spans="1:11" s="40" customFormat="1" x14ac:dyDescent="0.25">
      <c r="A3731" s="34" t="s">
        <v>947</v>
      </c>
      <c r="B3731" s="34" t="s">
        <v>11071</v>
      </c>
      <c r="C3731" s="34" t="s">
        <v>11072</v>
      </c>
      <c r="D3731" s="34" t="s">
        <v>11073</v>
      </c>
      <c r="E3731" s="35">
        <v>241000</v>
      </c>
      <c r="F3731" s="36">
        <v>241000</v>
      </c>
      <c r="G3731" s="37">
        <f t="shared" si="175"/>
        <v>16870</v>
      </c>
      <c r="H3731" s="38">
        <f>G3731*(1-'[1]Rapport Lottstift'!$Q$6)</f>
        <v>12282.892588890001</v>
      </c>
      <c r="I3731" s="39">
        <f t="shared" si="176"/>
        <v>12160.063663001101</v>
      </c>
      <c r="J3731" s="40">
        <f t="shared" si="177"/>
        <v>12160</v>
      </c>
      <c r="K3731" s="40">
        <v>12160</v>
      </c>
    </row>
    <row r="3732" spans="1:11" s="40" customFormat="1" x14ac:dyDescent="0.25">
      <c r="A3732" s="34" t="s">
        <v>947</v>
      </c>
      <c r="B3732" s="34" t="s">
        <v>11074</v>
      </c>
      <c r="C3732" s="34" t="s">
        <v>11075</v>
      </c>
      <c r="D3732" s="34" t="s">
        <v>11076</v>
      </c>
      <c r="E3732" s="35">
        <v>240858</v>
      </c>
      <c r="F3732" s="36">
        <v>240858</v>
      </c>
      <c r="G3732" s="37">
        <f t="shared" si="175"/>
        <v>16860.060000000001</v>
      </c>
      <c r="H3732" s="38">
        <f>G3732*(1-'[1]Rapport Lottstift'!$Q$6)</f>
        <v>12275.655365870822</v>
      </c>
      <c r="I3732" s="39">
        <f t="shared" si="176"/>
        <v>12152.898812212114</v>
      </c>
      <c r="J3732" s="40">
        <f t="shared" si="177"/>
        <v>12152</v>
      </c>
      <c r="K3732" s="40">
        <v>12152</v>
      </c>
    </row>
    <row r="3733" spans="1:11" s="40" customFormat="1" x14ac:dyDescent="0.25">
      <c r="A3733" s="34" t="s">
        <v>947</v>
      </c>
      <c r="B3733" s="34" t="s">
        <v>11077</v>
      </c>
      <c r="C3733" s="34" t="s">
        <v>11078</v>
      </c>
      <c r="D3733" s="34" t="s">
        <v>11079</v>
      </c>
      <c r="E3733" s="35">
        <v>240726</v>
      </c>
      <c r="F3733" s="36">
        <v>240726</v>
      </c>
      <c r="G3733" s="37">
        <f t="shared" si="175"/>
        <v>16850.820000000003</v>
      </c>
      <c r="H3733" s="38">
        <f>G3733*(1-'[1]Rapport Lottstift'!$Q$6)</f>
        <v>12268.927806444543</v>
      </c>
      <c r="I3733" s="39">
        <f t="shared" si="176"/>
        <v>12146.238528380098</v>
      </c>
      <c r="J3733" s="40">
        <f t="shared" si="177"/>
        <v>12146</v>
      </c>
      <c r="K3733" s="40">
        <v>12146</v>
      </c>
    </row>
    <row r="3734" spans="1:11" s="40" customFormat="1" x14ac:dyDescent="0.25">
      <c r="A3734" s="34" t="s">
        <v>947</v>
      </c>
      <c r="B3734" s="34" t="s">
        <v>11080</v>
      </c>
      <c r="C3734" s="34" t="s">
        <v>11081</v>
      </c>
      <c r="D3734" s="34" t="s">
        <v>11082</v>
      </c>
      <c r="E3734" s="35">
        <v>240594</v>
      </c>
      <c r="F3734" s="36">
        <v>240594</v>
      </c>
      <c r="G3734" s="37">
        <f t="shared" si="175"/>
        <v>16841.580000000002</v>
      </c>
      <c r="H3734" s="38">
        <f>G3734*(1-'[1]Rapport Lottstift'!$Q$6)</f>
        <v>12262.200247018262</v>
      </c>
      <c r="I3734" s="39">
        <f t="shared" si="176"/>
        <v>12139.578244548078</v>
      </c>
      <c r="J3734" s="40">
        <f t="shared" si="177"/>
        <v>12139</v>
      </c>
      <c r="K3734" s="40">
        <v>12139</v>
      </c>
    </row>
    <row r="3735" spans="1:11" s="40" customFormat="1" x14ac:dyDescent="0.25">
      <c r="A3735" s="34" t="s">
        <v>947</v>
      </c>
      <c r="B3735" s="34" t="s">
        <v>11083</v>
      </c>
      <c r="C3735" s="34" t="s">
        <v>11084</v>
      </c>
      <c r="D3735" s="34" t="s">
        <v>11085</v>
      </c>
      <c r="E3735" s="35">
        <v>240525</v>
      </c>
      <c r="F3735" s="36">
        <v>240525</v>
      </c>
      <c r="G3735" s="37">
        <f t="shared" si="175"/>
        <v>16836.75</v>
      </c>
      <c r="H3735" s="38">
        <f>G3735*(1-'[1]Rapport Lottstift'!$Q$6)</f>
        <v>12258.68356822725</v>
      </c>
      <c r="I3735" s="39">
        <f t="shared" si="176"/>
        <v>12136.096732544978</v>
      </c>
      <c r="J3735" s="40">
        <f t="shared" si="177"/>
        <v>12136</v>
      </c>
      <c r="K3735" s="40">
        <v>12136</v>
      </c>
    </row>
    <row r="3736" spans="1:11" s="40" customFormat="1" x14ac:dyDescent="0.25">
      <c r="A3736" s="34" t="s">
        <v>947</v>
      </c>
      <c r="B3736" s="34" t="s">
        <v>11086</v>
      </c>
      <c r="C3736" s="34" t="s">
        <v>11087</v>
      </c>
      <c r="D3736" s="34" t="s">
        <v>11088</v>
      </c>
      <c r="E3736" s="35">
        <v>240124</v>
      </c>
      <c r="F3736" s="36">
        <v>240124</v>
      </c>
      <c r="G3736" s="37">
        <f t="shared" si="175"/>
        <v>16808.68</v>
      </c>
      <c r="H3736" s="38">
        <f>G3736*(1-'[1]Rapport Lottstift'!$Q$6)</f>
        <v>12238.246058151961</v>
      </c>
      <c r="I3736" s="39">
        <f t="shared" si="176"/>
        <v>12115.863597570442</v>
      </c>
      <c r="J3736" s="40">
        <f t="shared" si="177"/>
        <v>12115</v>
      </c>
      <c r="K3736" s="40">
        <v>12115</v>
      </c>
    </row>
    <row r="3737" spans="1:11" s="40" customFormat="1" x14ac:dyDescent="0.25">
      <c r="A3737" s="34" t="s">
        <v>947</v>
      </c>
      <c r="B3737" s="34" t="s">
        <v>11089</v>
      </c>
      <c r="C3737" s="34" t="s">
        <v>11090</v>
      </c>
      <c r="D3737" s="34" t="s">
        <v>11091</v>
      </c>
      <c r="E3737" s="35">
        <v>240000</v>
      </c>
      <c r="F3737" s="36">
        <v>240000</v>
      </c>
      <c r="G3737" s="37">
        <f t="shared" si="175"/>
        <v>16800</v>
      </c>
      <c r="H3737" s="38">
        <f>G3737*(1-'[1]Rapport Lottstift'!$Q$6)</f>
        <v>12231.926229600002</v>
      </c>
      <c r="I3737" s="39">
        <f t="shared" si="176"/>
        <v>12109.606967304002</v>
      </c>
      <c r="J3737" s="40">
        <f t="shared" si="177"/>
        <v>12109</v>
      </c>
      <c r="K3737" s="40">
        <v>12109</v>
      </c>
    </row>
    <row r="3738" spans="1:11" s="40" customFormat="1" x14ac:dyDescent="0.25">
      <c r="A3738" s="34" t="s">
        <v>947</v>
      </c>
      <c r="B3738" s="34" t="s">
        <v>11092</v>
      </c>
      <c r="C3738" s="34" t="s">
        <v>11093</v>
      </c>
      <c r="D3738" s="34" t="s">
        <v>11094</v>
      </c>
      <c r="E3738" s="35">
        <v>240000</v>
      </c>
      <c r="F3738" s="36">
        <v>240000</v>
      </c>
      <c r="G3738" s="37">
        <f t="shared" si="175"/>
        <v>16800</v>
      </c>
      <c r="H3738" s="38">
        <f>G3738*(1-'[1]Rapport Lottstift'!$Q$6)</f>
        <v>12231.926229600002</v>
      </c>
      <c r="I3738" s="39">
        <f t="shared" si="176"/>
        <v>12109.606967304002</v>
      </c>
      <c r="J3738" s="40">
        <f t="shared" si="177"/>
        <v>12109</v>
      </c>
      <c r="K3738" s="40">
        <v>12109</v>
      </c>
    </row>
    <row r="3739" spans="1:11" s="40" customFormat="1" x14ac:dyDescent="0.25">
      <c r="A3739" s="34" t="s">
        <v>947</v>
      </c>
      <c r="B3739" s="34" t="s">
        <v>11095</v>
      </c>
      <c r="C3739" s="34" t="s">
        <v>11096</v>
      </c>
      <c r="D3739" s="34" t="s">
        <v>11097</v>
      </c>
      <c r="E3739" s="35">
        <v>239734</v>
      </c>
      <c r="F3739" s="36">
        <v>239734</v>
      </c>
      <c r="G3739" s="37">
        <f t="shared" si="175"/>
        <v>16781.38</v>
      </c>
      <c r="H3739" s="38">
        <f>G3739*(1-'[1]Rapport Lottstift'!$Q$6)</f>
        <v>12218.369178028861</v>
      </c>
      <c r="I3739" s="39">
        <f t="shared" si="176"/>
        <v>12096.185486248572</v>
      </c>
      <c r="J3739" s="40">
        <f t="shared" si="177"/>
        <v>12096</v>
      </c>
      <c r="K3739" s="40">
        <v>12096</v>
      </c>
    </row>
    <row r="3740" spans="1:11" s="40" customFormat="1" x14ac:dyDescent="0.25">
      <c r="A3740" s="34" t="s">
        <v>947</v>
      </c>
      <c r="B3740" s="34" t="s">
        <v>11098</v>
      </c>
      <c r="C3740" s="34" t="s">
        <v>11099</v>
      </c>
      <c r="D3740" s="34" t="s">
        <v>11100</v>
      </c>
      <c r="E3740" s="35">
        <v>239700</v>
      </c>
      <c r="F3740" s="36">
        <v>239700</v>
      </c>
      <c r="G3740" s="37">
        <f t="shared" si="175"/>
        <v>16779</v>
      </c>
      <c r="H3740" s="38">
        <f>G3740*(1-'[1]Rapport Lottstift'!$Q$6)</f>
        <v>12216.636321813001</v>
      </c>
      <c r="I3740" s="39">
        <f t="shared" si="176"/>
        <v>12094.469958594871</v>
      </c>
      <c r="J3740" s="40">
        <f t="shared" si="177"/>
        <v>12094</v>
      </c>
      <c r="K3740" s="40">
        <v>12094</v>
      </c>
    </row>
    <row r="3741" spans="1:11" s="40" customFormat="1" x14ac:dyDescent="0.25">
      <c r="A3741" s="34" t="s">
        <v>947</v>
      </c>
      <c r="B3741" s="34" t="s">
        <v>11101</v>
      </c>
      <c r="C3741" s="34" t="s">
        <v>11102</v>
      </c>
      <c r="D3741" s="34" t="s">
        <v>11103</v>
      </c>
      <c r="E3741" s="35">
        <v>239556</v>
      </c>
      <c r="F3741" s="36">
        <v>239556</v>
      </c>
      <c r="G3741" s="37">
        <f t="shared" si="175"/>
        <v>16768.920000000002</v>
      </c>
      <c r="H3741" s="38">
        <f>G3741*(1-'[1]Rapport Lottstift'!$Q$6)</f>
        <v>12209.297166075243</v>
      </c>
      <c r="I3741" s="39">
        <f t="shared" si="176"/>
        <v>12087.204194414489</v>
      </c>
      <c r="J3741" s="40">
        <f t="shared" si="177"/>
        <v>12087</v>
      </c>
      <c r="K3741" s="40">
        <v>12087</v>
      </c>
    </row>
    <row r="3742" spans="1:11" s="40" customFormat="1" x14ac:dyDescent="0.25">
      <c r="A3742" s="34" t="s">
        <v>947</v>
      </c>
      <c r="B3742" s="34" t="s">
        <v>11104</v>
      </c>
      <c r="C3742" s="34" t="s">
        <v>11105</v>
      </c>
      <c r="D3742" s="34" t="s">
        <v>11106</v>
      </c>
      <c r="E3742" s="35">
        <v>239190</v>
      </c>
      <c r="F3742" s="36">
        <v>239190</v>
      </c>
      <c r="G3742" s="37">
        <f t="shared" si="175"/>
        <v>16743.300000000003</v>
      </c>
      <c r="H3742" s="38">
        <f>G3742*(1-'[1]Rapport Lottstift'!$Q$6)</f>
        <v>12190.643478575103</v>
      </c>
      <c r="I3742" s="39">
        <f t="shared" si="176"/>
        <v>12068.737043789351</v>
      </c>
      <c r="J3742" s="40">
        <f t="shared" si="177"/>
        <v>12068</v>
      </c>
      <c r="K3742" s="40">
        <v>12068</v>
      </c>
    </row>
    <row r="3743" spans="1:11" s="40" customFormat="1" x14ac:dyDescent="0.25">
      <c r="A3743" s="34" t="s">
        <v>947</v>
      </c>
      <c r="B3743" s="34" t="s">
        <v>11107</v>
      </c>
      <c r="C3743" s="34" t="s">
        <v>11108</v>
      </c>
      <c r="D3743" s="34" t="s">
        <v>11109</v>
      </c>
      <c r="E3743" s="35">
        <v>239006</v>
      </c>
      <c r="F3743" s="36">
        <v>239006</v>
      </c>
      <c r="G3743" s="37">
        <f t="shared" si="175"/>
        <v>16730.420000000002</v>
      </c>
      <c r="H3743" s="38">
        <f>G3743*(1-'[1]Rapport Lottstift'!$Q$6)</f>
        <v>12181.265668465741</v>
      </c>
      <c r="I3743" s="39">
        <f t="shared" si="176"/>
        <v>12059.453011781085</v>
      </c>
      <c r="J3743" s="40">
        <f t="shared" si="177"/>
        <v>12059</v>
      </c>
      <c r="K3743" s="40">
        <v>12059</v>
      </c>
    </row>
    <row r="3744" spans="1:11" s="40" customFormat="1" x14ac:dyDescent="0.25">
      <c r="A3744" s="34" t="s">
        <v>947</v>
      </c>
      <c r="B3744" s="34" t="s">
        <v>11110</v>
      </c>
      <c r="C3744" s="34" t="s">
        <v>11111</v>
      </c>
      <c r="D3744" s="34" t="s">
        <v>11112</v>
      </c>
      <c r="E3744" s="35">
        <v>239000</v>
      </c>
      <c r="F3744" s="36">
        <v>239000</v>
      </c>
      <c r="G3744" s="37">
        <f t="shared" si="175"/>
        <v>16730</v>
      </c>
      <c r="H3744" s="38">
        <f>G3744*(1-'[1]Rapport Lottstift'!$Q$6)</f>
        <v>12180.95987031</v>
      </c>
      <c r="I3744" s="39">
        <f t="shared" si="176"/>
        <v>12059.150271606901</v>
      </c>
      <c r="J3744" s="40">
        <f t="shared" si="177"/>
        <v>12059</v>
      </c>
      <c r="K3744" s="40">
        <v>12059</v>
      </c>
    </row>
    <row r="3745" spans="1:11" s="40" customFormat="1" x14ac:dyDescent="0.25">
      <c r="A3745" s="34" t="s">
        <v>947</v>
      </c>
      <c r="B3745" s="34" t="s">
        <v>11113</v>
      </c>
      <c r="C3745" s="34" t="s">
        <v>11114</v>
      </c>
      <c r="D3745" s="34" t="s">
        <v>11115</v>
      </c>
      <c r="E3745" s="35">
        <v>238423</v>
      </c>
      <c r="F3745" s="36">
        <v>238423</v>
      </c>
      <c r="G3745" s="37">
        <f t="shared" si="175"/>
        <v>16689.61</v>
      </c>
      <c r="H3745" s="38">
        <f>G3745*(1-'[1]Rapport Lottstift'!$Q$6)</f>
        <v>12151.552280999671</v>
      </c>
      <c r="I3745" s="39">
        <f t="shared" si="176"/>
        <v>12030.036758189673</v>
      </c>
      <c r="J3745" s="40">
        <f t="shared" si="177"/>
        <v>12030</v>
      </c>
      <c r="K3745" s="40">
        <v>12030</v>
      </c>
    </row>
    <row r="3746" spans="1:11" s="40" customFormat="1" x14ac:dyDescent="0.25">
      <c r="A3746" s="34" t="s">
        <v>947</v>
      </c>
      <c r="B3746" s="34" t="s">
        <v>11116</v>
      </c>
      <c r="C3746" s="34" t="s">
        <v>11117</v>
      </c>
      <c r="D3746" s="34" t="s">
        <v>11118</v>
      </c>
      <c r="E3746" s="35">
        <v>238016</v>
      </c>
      <c r="F3746" s="36">
        <v>238016</v>
      </c>
      <c r="G3746" s="37">
        <f t="shared" si="175"/>
        <v>16661.120000000003</v>
      </c>
      <c r="H3746" s="38">
        <f>G3746*(1-'[1]Rapport Lottstift'!$Q$6)</f>
        <v>12130.808972768642</v>
      </c>
      <c r="I3746" s="39">
        <f t="shared" si="176"/>
        <v>12009.500883040955</v>
      </c>
      <c r="J3746" s="40">
        <f t="shared" si="177"/>
        <v>12009</v>
      </c>
      <c r="K3746" s="40">
        <v>12009</v>
      </c>
    </row>
    <row r="3747" spans="1:11" s="40" customFormat="1" x14ac:dyDescent="0.25">
      <c r="A3747" s="34" t="s">
        <v>947</v>
      </c>
      <c r="B3747" s="34" t="s">
        <v>11119</v>
      </c>
      <c r="C3747" s="34" t="s">
        <v>11120</v>
      </c>
      <c r="D3747" s="34" t="s">
        <v>11121</v>
      </c>
      <c r="E3747" s="35">
        <v>237748</v>
      </c>
      <c r="F3747" s="36">
        <v>237748</v>
      </c>
      <c r="G3747" s="37">
        <f t="shared" si="175"/>
        <v>16642.36</v>
      </c>
      <c r="H3747" s="38">
        <f>G3747*(1-'[1]Rapport Lottstift'!$Q$6)</f>
        <v>12117.149988478921</v>
      </c>
      <c r="I3747" s="39">
        <f t="shared" si="176"/>
        <v>11995.978488594132</v>
      </c>
      <c r="J3747" s="40">
        <f t="shared" si="177"/>
        <v>11995</v>
      </c>
      <c r="K3747" s="40">
        <v>11995</v>
      </c>
    </row>
    <row r="3748" spans="1:11" s="40" customFormat="1" x14ac:dyDescent="0.25">
      <c r="A3748" s="34" t="s">
        <v>947</v>
      </c>
      <c r="B3748" s="34" t="s">
        <v>11122</v>
      </c>
      <c r="C3748" s="34" t="s">
        <v>11123</v>
      </c>
      <c r="D3748" s="34" t="s">
        <v>11124</v>
      </c>
      <c r="E3748" s="35">
        <v>237745</v>
      </c>
      <c r="F3748" s="36">
        <v>237745</v>
      </c>
      <c r="G3748" s="37">
        <f t="shared" si="175"/>
        <v>16642.150000000001</v>
      </c>
      <c r="H3748" s="38">
        <f>G3748*(1-'[1]Rapport Lottstift'!$Q$6)</f>
        <v>12116.997089401051</v>
      </c>
      <c r="I3748" s="39">
        <f t="shared" si="176"/>
        <v>11995.827118507041</v>
      </c>
      <c r="J3748" s="40">
        <f t="shared" si="177"/>
        <v>11995</v>
      </c>
      <c r="K3748" s="40">
        <v>11995</v>
      </c>
    </row>
    <row r="3749" spans="1:11" s="40" customFormat="1" x14ac:dyDescent="0.25">
      <c r="A3749" s="34" t="s">
        <v>947</v>
      </c>
      <c r="B3749" s="34" t="s">
        <v>11125</v>
      </c>
      <c r="C3749" s="34" t="s">
        <v>11126</v>
      </c>
      <c r="D3749" s="34" t="s">
        <v>11127</v>
      </c>
      <c r="E3749" s="35">
        <v>237641</v>
      </c>
      <c r="F3749" s="36">
        <v>237641</v>
      </c>
      <c r="G3749" s="37">
        <f t="shared" si="175"/>
        <v>16634.870000000003</v>
      </c>
      <c r="H3749" s="38">
        <f>G3749*(1-'[1]Rapport Lottstift'!$Q$6)</f>
        <v>12111.696588034893</v>
      </c>
      <c r="I3749" s="39">
        <f t="shared" si="176"/>
        <v>11990.579622154544</v>
      </c>
      <c r="J3749" s="40">
        <f t="shared" si="177"/>
        <v>11990</v>
      </c>
      <c r="K3749" s="40">
        <v>11990</v>
      </c>
    </row>
    <row r="3750" spans="1:11" s="40" customFormat="1" x14ac:dyDescent="0.25">
      <c r="A3750" s="34" t="s">
        <v>947</v>
      </c>
      <c r="B3750" s="34" t="s">
        <v>11128</v>
      </c>
      <c r="C3750" s="34" t="s">
        <v>11129</v>
      </c>
      <c r="D3750" s="34" t="s">
        <v>11130</v>
      </c>
      <c r="E3750" s="35">
        <v>237552</v>
      </c>
      <c r="F3750" s="36">
        <v>237552</v>
      </c>
      <c r="G3750" s="37">
        <f t="shared" si="175"/>
        <v>16628.640000000003</v>
      </c>
      <c r="H3750" s="38">
        <f>G3750*(1-'[1]Rapport Lottstift'!$Q$6)</f>
        <v>12107.160582058083</v>
      </c>
      <c r="I3750" s="39">
        <f t="shared" si="176"/>
        <v>11986.088976237501</v>
      </c>
      <c r="J3750" s="40">
        <f t="shared" si="177"/>
        <v>11986</v>
      </c>
      <c r="K3750" s="40">
        <v>11986</v>
      </c>
    </row>
    <row r="3751" spans="1:11" s="40" customFormat="1" x14ac:dyDescent="0.25">
      <c r="A3751" s="34" t="s">
        <v>947</v>
      </c>
      <c r="B3751" s="34" t="s">
        <v>11131</v>
      </c>
      <c r="C3751" s="34" t="s">
        <v>11132</v>
      </c>
      <c r="D3751" s="34" t="s">
        <v>11133</v>
      </c>
      <c r="E3751" s="35">
        <v>237417</v>
      </c>
      <c r="F3751" s="36">
        <v>237417</v>
      </c>
      <c r="G3751" s="37">
        <f t="shared" si="175"/>
        <v>16619.190000000002</v>
      </c>
      <c r="H3751" s="38">
        <f>G3751*(1-'[1]Rapport Lottstift'!$Q$6)</f>
        <v>12100.280123553932</v>
      </c>
      <c r="I3751" s="39">
        <f t="shared" si="176"/>
        <v>11979.277322318392</v>
      </c>
      <c r="J3751" s="40">
        <f t="shared" si="177"/>
        <v>11979</v>
      </c>
      <c r="K3751" s="40">
        <v>11979</v>
      </c>
    </row>
    <row r="3752" spans="1:11" s="40" customFormat="1" x14ac:dyDescent="0.25">
      <c r="A3752" s="34" t="s">
        <v>947</v>
      </c>
      <c r="B3752" s="34" t="s">
        <v>11134</v>
      </c>
      <c r="C3752" s="34" t="s">
        <v>11135</v>
      </c>
      <c r="D3752" s="34" t="s">
        <v>11136</v>
      </c>
      <c r="E3752" s="35">
        <v>237373</v>
      </c>
      <c r="F3752" s="36">
        <v>237373</v>
      </c>
      <c r="G3752" s="37">
        <f t="shared" si="175"/>
        <v>16616.11</v>
      </c>
      <c r="H3752" s="38">
        <f>G3752*(1-'[1]Rapport Lottstift'!$Q$6)</f>
        <v>12098.037603745172</v>
      </c>
      <c r="I3752" s="39">
        <f t="shared" si="176"/>
        <v>11977.057227707719</v>
      </c>
      <c r="J3752" s="40">
        <f t="shared" si="177"/>
        <v>11977</v>
      </c>
      <c r="K3752" s="40">
        <v>11977</v>
      </c>
    </row>
    <row r="3753" spans="1:11" s="40" customFormat="1" x14ac:dyDescent="0.25">
      <c r="A3753" s="34" t="s">
        <v>947</v>
      </c>
      <c r="B3753" s="34" t="s">
        <v>11137</v>
      </c>
      <c r="C3753" s="34" t="s">
        <v>11138</v>
      </c>
      <c r="D3753" s="34" t="s">
        <v>11139</v>
      </c>
      <c r="E3753" s="35">
        <v>237294</v>
      </c>
      <c r="F3753" s="36">
        <v>237294</v>
      </c>
      <c r="G3753" s="37">
        <f t="shared" si="175"/>
        <v>16610.580000000002</v>
      </c>
      <c r="H3753" s="38">
        <f>G3753*(1-'[1]Rapport Lottstift'!$Q$6)</f>
        <v>12094.011261361262</v>
      </c>
      <c r="I3753" s="39">
        <f t="shared" si="176"/>
        <v>11973.071148747649</v>
      </c>
      <c r="J3753" s="40">
        <f t="shared" si="177"/>
        <v>11973</v>
      </c>
      <c r="K3753" s="40">
        <v>11973</v>
      </c>
    </row>
    <row r="3754" spans="1:11" s="40" customFormat="1" x14ac:dyDescent="0.25">
      <c r="A3754" s="34" t="s">
        <v>947</v>
      </c>
      <c r="B3754" s="34" t="s">
        <v>11140</v>
      </c>
      <c r="C3754" s="34" t="s">
        <v>11141</v>
      </c>
      <c r="D3754" s="34" t="s">
        <v>11142</v>
      </c>
      <c r="E3754" s="35">
        <v>237171</v>
      </c>
      <c r="F3754" s="36">
        <v>237171</v>
      </c>
      <c r="G3754" s="37">
        <f t="shared" si="175"/>
        <v>16601.97</v>
      </c>
      <c r="H3754" s="38">
        <f>G3754*(1-'[1]Rapport Lottstift'!$Q$6)</f>
        <v>12087.742399168592</v>
      </c>
      <c r="I3754" s="39">
        <f t="shared" si="176"/>
        <v>11966.864975176906</v>
      </c>
      <c r="J3754" s="40">
        <f t="shared" si="177"/>
        <v>11966</v>
      </c>
      <c r="K3754" s="40">
        <v>11966</v>
      </c>
    </row>
    <row r="3755" spans="1:11" s="40" customFormat="1" x14ac:dyDescent="0.25">
      <c r="A3755" s="34" t="s">
        <v>947</v>
      </c>
      <c r="B3755" s="34" t="s">
        <v>11143</v>
      </c>
      <c r="C3755" s="34" t="s">
        <v>11144</v>
      </c>
      <c r="D3755" s="34" t="s">
        <v>11145</v>
      </c>
      <c r="E3755" s="35">
        <v>236899</v>
      </c>
      <c r="F3755" s="36">
        <v>236899</v>
      </c>
      <c r="G3755" s="37">
        <f t="shared" si="175"/>
        <v>16582.93</v>
      </c>
      <c r="H3755" s="38">
        <f>G3755*(1-'[1]Rapport Lottstift'!$Q$6)</f>
        <v>12073.879549441712</v>
      </c>
      <c r="I3755" s="39">
        <f t="shared" si="176"/>
        <v>11953.140753947295</v>
      </c>
      <c r="J3755" s="40">
        <f t="shared" si="177"/>
        <v>11953</v>
      </c>
      <c r="K3755" s="40">
        <v>11953</v>
      </c>
    </row>
    <row r="3756" spans="1:11" s="40" customFormat="1" x14ac:dyDescent="0.25">
      <c r="A3756" s="34" t="s">
        <v>947</v>
      </c>
      <c r="B3756" s="34" t="s">
        <v>11146</v>
      </c>
      <c r="C3756" s="34" t="s">
        <v>11147</v>
      </c>
      <c r="D3756" s="34" t="s">
        <v>11148</v>
      </c>
      <c r="E3756" s="35">
        <v>236890</v>
      </c>
      <c r="F3756" s="36">
        <v>236890</v>
      </c>
      <c r="G3756" s="37">
        <f t="shared" si="175"/>
        <v>16582.300000000003</v>
      </c>
      <c r="H3756" s="38">
        <f>G3756*(1-'[1]Rapport Lottstift'!$Q$6)</f>
        <v>12073.420852208103</v>
      </c>
      <c r="I3756" s="39">
        <f t="shared" si="176"/>
        <v>11952.686643686022</v>
      </c>
      <c r="J3756" s="40">
        <f t="shared" si="177"/>
        <v>11952</v>
      </c>
      <c r="K3756" s="40">
        <v>11952</v>
      </c>
    </row>
    <row r="3757" spans="1:11" s="40" customFormat="1" x14ac:dyDescent="0.25">
      <c r="A3757" s="34" t="s">
        <v>947</v>
      </c>
      <c r="B3757" s="34" t="s">
        <v>11149</v>
      </c>
      <c r="C3757" s="34" t="s">
        <v>11150</v>
      </c>
      <c r="D3757" s="34" t="s">
        <v>11151</v>
      </c>
      <c r="E3757" s="35">
        <v>236827</v>
      </c>
      <c r="F3757" s="36">
        <v>236827</v>
      </c>
      <c r="G3757" s="37">
        <f t="shared" si="175"/>
        <v>16577.890000000003</v>
      </c>
      <c r="H3757" s="38">
        <f>G3757*(1-'[1]Rapport Lottstift'!$Q$6)</f>
        <v>12070.209971572833</v>
      </c>
      <c r="I3757" s="39">
        <f t="shared" si="176"/>
        <v>11949.507871857104</v>
      </c>
      <c r="J3757" s="40">
        <f t="shared" si="177"/>
        <v>11949</v>
      </c>
      <c r="K3757" s="40">
        <v>11949</v>
      </c>
    </row>
    <row r="3758" spans="1:11" s="40" customFormat="1" x14ac:dyDescent="0.25">
      <c r="A3758" s="34" t="s">
        <v>947</v>
      </c>
      <c r="B3758" s="34" t="s">
        <v>11152</v>
      </c>
      <c r="C3758" s="34" t="s">
        <v>11153</v>
      </c>
      <c r="D3758" s="34" t="s">
        <v>11154</v>
      </c>
      <c r="E3758" s="35">
        <v>236768</v>
      </c>
      <c r="F3758" s="36">
        <v>236768</v>
      </c>
      <c r="G3758" s="37">
        <f t="shared" si="175"/>
        <v>16573.760000000002</v>
      </c>
      <c r="H3758" s="38">
        <f>G3758*(1-'[1]Rapport Lottstift'!$Q$6)</f>
        <v>12067.202956374722</v>
      </c>
      <c r="I3758" s="39">
        <f t="shared" si="176"/>
        <v>11946.530926810974</v>
      </c>
      <c r="J3758" s="40">
        <f t="shared" si="177"/>
        <v>11946</v>
      </c>
      <c r="K3758" s="40">
        <v>11946</v>
      </c>
    </row>
    <row r="3759" spans="1:11" s="40" customFormat="1" x14ac:dyDescent="0.25">
      <c r="A3759" s="34" t="s">
        <v>947</v>
      </c>
      <c r="B3759" s="34" t="s">
        <v>11155</v>
      </c>
      <c r="C3759" s="34" t="s">
        <v>11156</v>
      </c>
      <c r="D3759" s="34" t="s">
        <v>11157</v>
      </c>
      <c r="E3759" s="35">
        <v>236304</v>
      </c>
      <c r="F3759" s="36">
        <v>236304</v>
      </c>
      <c r="G3759" s="37">
        <f t="shared" si="175"/>
        <v>16541.280000000002</v>
      </c>
      <c r="H3759" s="38">
        <f>G3759*(1-'[1]Rapport Lottstift'!$Q$6)</f>
        <v>12043.554565664163</v>
      </c>
      <c r="I3759" s="39">
        <f t="shared" si="176"/>
        <v>11923.119020007522</v>
      </c>
      <c r="J3759" s="40">
        <f t="shared" si="177"/>
        <v>11923</v>
      </c>
      <c r="K3759" s="40">
        <v>11923</v>
      </c>
    </row>
    <row r="3760" spans="1:11" s="40" customFormat="1" x14ac:dyDescent="0.25">
      <c r="A3760" s="34" t="s">
        <v>947</v>
      </c>
      <c r="B3760" s="34" t="s">
        <v>11158</v>
      </c>
      <c r="C3760" s="34" t="s">
        <v>11159</v>
      </c>
      <c r="D3760" s="34" t="s">
        <v>11160</v>
      </c>
      <c r="E3760" s="35">
        <v>235989</v>
      </c>
      <c r="F3760" s="36">
        <v>235989</v>
      </c>
      <c r="G3760" s="37">
        <f t="shared" si="175"/>
        <v>16519.230000000003</v>
      </c>
      <c r="H3760" s="38">
        <f>G3760*(1-'[1]Rapport Lottstift'!$Q$6)</f>
        <v>12027.500162487813</v>
      </c>
      <c r="I3760" s="39">
        <f t="shared" si="176"/>
        <v>11907.225160862936</v>
      </c>
      <c r="J3760" s="40">
        <f t="shared" si="177"/>
        <v>11907</v>
      </c>
      <c r="K3760" s="40">
        <v>11907</v>
      </c>
    </row>
    <row r="3761" spans="1:11" s="40" customFormat="1" x14ac:dyDescent="0.25">
      <c r="A3761" s="34" t="s">
        <v>947</v>
      </c>
      <c r="B3761" s="34" t="s">
        <v>11161</v>
      </c>
      <c r="C3761" s="34" t="s">
        <v>11162</v>
      </c>
      <c r="D3761" s="34" t="s">
        <v>11163</v>
      </c>
      <c r="E3761" s="35">
        <v>235694</v>
      </c>
      <c r="F3761" s="36">
        <v>235694</v>
      </c>
      <c r="G3761" s="37">
        <f t="shared" si="175"/>
        <v>16498.580000000002</v>
      </c>
      <c r="H3761" s="38">
        <f>G3761*(1-'[1]Rapport Lottstift'!$Q$6)</f>
        <v>12012.465086497263</v>
      </c>
      <c r="I3761" s="39">
        <f t="shared" si="176"/>
        <v>11892.34043563229</v>
      </c>
      <c r="J3761" s="40">
        <f t="shared" si="177"/>
        <v>11892</v>
      </c>
      <c r="K3761" s="40">
        <v>11892</v>
      </c>
    </row>
    <row r="3762" spans="1:11" s="40" customFormat="1" x14ac:dyDescent="0.25">
      <c r="A3762" s="34" t="s">
        <v>947</v>
      </c>
      <c r="B3762" s="34" t="s">
        <v>11164</v>
      </c>
      <c r="C3762" s="34" t="s">
        <v>11165</v>
      </c>
      <c r="D3762" s="34" t="s">
        <v>11166</v>
      </c>
      <c r="E3762" s="35">
        <v>235682</v>
      </c>
      <c r="F3762" s="36">
        <v>235682</v>
      </c>
      <c r="G3762" s="37">
        <f t="shared" si="175"/>
        <v>16497.740000000002</v>
      </c>
      <c r="H3762" s="38">
        <f>G3762*(1-'[1]Rapport Lottstift'!$Q$6)</f>
        <v>12011.853490185782</v>
      </c>
      <c r="I3762" s="39">
        <f t="shared" si="176"/>
        <v>11891.734955283924</v>
      </c>
      <c r="J3762" s="40">
        <f t="shared" si="177"/>
        <v>11891</v>
      </c>
      <c r="K3762" s="40">
        <v>11891</v>
      </c>
    </row>
    <row r="3763" spans="1:11" s="40" customFormat="1" x14ac:dyDescent="0.25">
      <c r="A3763" s="34" t="s">
        <v>947</v>
      </c>
      <c r="B3763" s="34" t="s">
        <v>11167</v>
      </c>
      <c r="C3763" s="34"/>
      <c r="D3763" s="34" t="s">
        <v>11168</v>
      </c>
      <c r="E3763" s="35">
        <v>235526</v>
      </c>
      <c r="F3763" s="36">
        <v>235526</v>
      </c>
      <c r="G3763" s="37">
        <f t="shared" si="175"/>
        <v>16486.820000000003</v>
      </c>
      <c r="H3763" s="38">
        <f>G3763*(1-'[1]Rapport Lottstift'!$Q$6)</f>
        <v>12003.902738136543</v>
      </c>
      <c r="I3763" s="39">
        <f t="shared" si="176"/>
        <v>11883.863710755177</v>
      </c>
      <c r="J3763" s="40">
        <f t="shared" si="177"/>
        <v>11883</v>
      </c>
      <c r="K3763" s="40">
        <v>11883</v>
      </c>
    </row>
    <row r="3764" spans="1:11" s="40" customFormat="1" x14ac:dyDescent="0.25">
      <c r="A3764" s="34" t="s">
        <v>947</v>
      </c>
      <c r="B3764" s="34" t="s">
        <v>11169</v>
      </c>
      <c r="C3764" s="34" t="s">
        <v>11170</v>
      </c>
      <c r="D3764" s="34" t="s">
        <v>11171</v>
      </c>
      <c r="E3764" s="35">
        <v>235390</v>
      </c>
      <c r="F3764" s="36">
        <v>235390</v>
      </c>
      <c r="G3764" s="37">
        <f t="shared" si="175"/>
        <v>16477.300000000003</v>
      </c>
      <c r="H3764" s="38">
        <f>G3764*(1-'[1]Rapport Lottstift'!$Q$6)</f>
        <v>11996.971313273103</v>
      </c>
      <c r="I3764" s="39">
        <f t="shared" si="176"/>
        <v>11877.001600140373</v>
      </c>
      <c r="J3764" s="40">
        <f t="shared" si="177"/>
        <v>11877</v>
      </c>
      <c r="K3764" s="40">
        <v>11877</v>
      </c>
    </row>
    <row r="3765" spans="1:11" s="40" customFormat="1" x14ac:dyDescent="0.25">
      <c r="A3765" s="34" t="s">
        <v>947</v>
      </c>
      <c r="B3765" s="34" t="s">
        <v>11172</v>
      </c>
      <c r="C3765" s="34" t="s">
        <v>11173</v>
      </c>
      <c r="D3765" s="34" t="s">
        <v>11174</v>
      </c>
      <c r="E3765" s="35">
        <v>235207</v>
      </c>
      <c r="F3765" s="36">
        <v>235207</v>
      </c>
      <c r="G3765" s="37">
        <f t="shared" si="175"/>
        <v>16464.490000000002</v>
      </c>
      <c r="H3765" s="38">
        <f>G3765*(1-'[1]Rapport Lottstift'!$Q$6)</f>
        <v>11987.644469523031</v>
      </c>
      <c r="I3765" s="39">
        <f t="shared" si="176"/>
        <v>11867.768024827801</v>
      </c>
      <c r="J3765" s="40">
        <f t="shared" si="177"/>
        <v>11867</v>
      </c>
      <c r="K3765" s="40">
        <v>11867</v>
      </c>
    </row>
    <row r="3766" spans="1:11" s="40" customFormat="1" x14ac:dyDescent="0.25">
      <c r="A3766" s="34" t="s">
        <v>947</v>
      </c>
      <c r="B3766" s="34" t="s">
        <v>11175</v>
      </c>
      <c r="C3766" s="34" t="s">
        <v>11176</v>
      </c>
      <c r="D3766" s="34" t="s">
        <v>11177</v>
      </c>
      <c r="E3766" s="35">
        <v>234731</v>
      </c>
      <c r="F3766" s="36">
        <v>234731</v>
      </c>
      <c r="G3766" s="37">
        <f t="shared" si="175"/>
        <v>16431.170000000002</v>
      </c>
      <c r="H3766" s="38">
        <f>G3766*(1-'[1]Rapport Lottstift'!$Q$6)</f>
        <v>11963.384482500993</v>
      </c>
      <c r="I3766" s="39">
        <f t="shared" si="176"/>
        <v>11843.750637675983</v>
      </c>
      <c r="J3766" s="40">
        <f t="shared" si="177"/>
        <v>11843</v>
      </c>
      <c r="K3766" s="40">
        <v>11843</v>
      </c>
    </row>
    <row r="3767" spans="1:11" s="40" customFormat="1" x14ac:dyDescent="0.25">
      <c r="A3767" s="34" t="s">
        <v>947</v>
      </c>
      <c r="B3767" s="34" t="s">
        <v>11178</v>
      </c>
      <c r="C3767" s="34" t="s">
        <v>11179</v>
      </c>
      <c r="D3767" s="34" t="s">
        <v>11180</v>
      </c>
      <c r="E3767" s="35">
        <v>234342</v>
      </c>
      <c r="F3767" s="36">
        <v>234342</v>
      </c>
      <c r="G3767" s="37">
        <f t="shared" si="175"/>
        <v>16403.940000000002</v>
      </c>
      <c r="H3767" s="38">
        <f>G3767*(1-'[1]Rapport Lottstift'!$Q$6)</f>
        <v>11943.558568737182</v>
      </c>
      <c r="I3767" s="39">
        <f t="shared" si="176"/>
        <v>11824.122983049811</v>
      </c>
      <c r="J3767" s="40">
        <f t="shared" si="177"/>
        <v>11824</v>
      </c>
      <c r="K3767" s="40">
        <v>11824</v>
      </c>
    </row>
    <row r="3768" spans="1:11" s="40" customFormat="1" x14ac:dyDescent="0.25">
      <c r="A3768" s="34" t="s">
        <v>947</v>
      </c>
      <c r="B3768" s="34" t="s">
        <v>11181</v>
      </c>
      <c r="C3768" s="34" t="s">
        <v>11182</v>
      </c>
      <c r="D3768" s="34" t="s">
        <v>11183</v>
      </c>
      <c r="E3768" s="35">
        <v>234081</v>
      </c>
      <c r="F3768" s="36">
        <v>234081</v>
      </c>
      <c r="G3768" s="37">
        <f t="shared" si="175"/>
        <v>16385.670000000002</v>
      </c>
      <c r="H3768" s="38">
        <f>G3768*(1-'[1]Rapport Lottstift'!$Q$6)</f>
        <v>11930.256348962492</v>
      </c>
      <c r="I3768" s="39">
        <f t="shared" si="176"/>
        <v>11810.953785472866</v>
      </c>
      <c r="J3768" s="40">
        <f t="shared" si="177"/>
        <v>11810</v>
      </c>
      <c r="K3768" s="40">
        <v>11810</v>
      </c>
    </row>
    <row r="3769" spans="1:11" s="40" customFormat="1" x14ac:dyDescent="0.25">
      <c r="A3769" s="34" t="s">
        <v>947</v>
      </c>
      <c r="B3769" s="34" t="s">
        <v>11184</v>
      </c>
      <c r="C3769" s="34" t="s">
        <v>11185</v>
      </c>
      <c r="D3769" s="34" t="s">
        <v>11186</v>
      </c>
      <c r="E3769" s="35">
        <v>233998</v>
      </c>
      <c r="F3769" s="36">
        <v>233998</v>
      </c>
      <c r="G3769" s="37">
        <f t="shared" si="175"/>
        <v>16379.860000000002</v>
      </c>
      <c r="H3769" s="38">
        <f>G3769*(1-'[1]Rapport Lottstift'!$Q$6)</f>
        <v>11926.026141141423</v>
      </c>
      <c r="I3769" s="39">
        <f t="shared" si="176"/>
        <v>11806.765879730008</v>
      </c>
      <c r="J3769" s="40">
        <f t="shared" si="177"/>
        <v>11806</v>
      </c>
      <c r="K3769" s="40">
        <v>11806</v>
      </c>
    </row>
    <row r="3770" spans="1:11" s="40" customFormat="1" x14ac:dyDescent="0.25">
      <c r="A3770" s="34" t="s">
        <v>947</v>
      </c>
      <c r="B3770" s="34" t="s">
        <v>11187</v>
      </c>
      <c r="C3770" s="34" t="s">
        <v>11188</v>
      </c>
      <c r="D3770" s="34" t="s">
        <v>11189</v>
      </c>
      <c r="E3770" s="35">
        <v>233927</v>
      </c>
      <c r="F3770" s="36">
        <v>233927</v>
      </c>
      <c r="G3770" s="37">
        <f t="shared" si="175"/>
        <v>16374.890000000001</v>
      </c>
      <c r="H3770" s="38">
        <f>G3770*(1-'[1]Rapport Lottstift'!$Q$6)</f>
        <v>11922.407529631831</v>
      </c>
      <c r="I3770" s="39">
        <f t="shared" si="176"/>
        <v>11803.183454335513</v>
      </c>
      <c r="J3770" s="40">
        <f t="shared" si="177"/>
        <v>11803</v>
      </c>
      <c r="K3770" s="40">
        <v>11803</v>
      </c>
    </row>
    <row r="3771" spans="1:11" s="40" customFormat="1" x14ac:dyDescent="0.25">
      <c r="A3771" s="34" t="s">
        <v>947</v>
      </c>
      <c r="B3771" s="34" t="s">
        <v>11190</v>
      </c>
      <c r="C3771" s="34" t="s">
        <v>11191</v>
      </c>
      <c r="D3771" s="34" t="s">
        <v>11192</v>
      </c>
      <c r="E3771" s="35">
        <v>233924</v>
      </c>
      <c r="F3771" s="36">
        <v>233924</v>
      </c>
      <c r="G3771" s="37">
        <f t="shared" si="175"/>
        <v>16374.680000000002</v>
      </c>
      <c r="H3771" s="38">
        <f>G3771*(1-'[1]Rapport Lottstift'!$Q$6)</f>
        <v>11922.254630553962</v>
      </c>
      <c r="I3771" s="39">
        <f t="shared" si="176"/>
        <v>11803.032084248422</v>
      </c>
      <c r="J3771" s="40">
        <f t="shared" si="177"/>
        <v>11803</v>
      </c>
      <c r="K3771" s="40">
        <v>11803</v>
      </c>
    </row>
    <row r="3772" spans="1:11" s="40" customFormat="1" x14ac:dyDescent="0.25">
      <c r="A3772" s="34" t="s">
        <v>947</v>
      </c>
      <c r="B3772" s="34" t="s">
        <v>11193</v>
      </c>
      <c r="C3772" s="34" t="s">
        <v>11194</v>
      </c>
      <c r="D3772" s="34" t="s">
        <v>11195</v>
      </c>
      <c r="E3772" s="35">
        <v>233864</v>
      </c>
      <c r="F3772" s="36">
        <v>233864</v>
      </c>
      <c r="G3772" s="37">
        <f t="shared" si="175"/>
        <v>16370.480000000001</v>
      </c>
      <c r="H3772" s="38">
        <f>G3772*(1-'[1]Rapport Lottstift'!$Q$6)</f>
        <v>11919.196648996562</v>
      </c>
      <c r="I3772" s="39">
        <f t="shared" si="176"/>
        <v>11800.004682506597</v>
      </c>
      <c r="J3772" s="40">
        <f t="shared" si="177"/>
        <v>11800</v>
      </c>
      <c r="K3772" s="40">
        <v>11800</v>
      </c>
    </row>
    <row r="3773" spans="1:11" s="40" customFormat="1" x14ac:dyDescent="0.25">
      <c r="A3773" s="34" t="s">
        <v>947</v>
      </c>
      <c r="B3773" s="34" t="s">
        <v>11196</v>
      </c>
      <c r="C3773" s="34" t="s">
        <v>11197</v>
      </c>
      <c r="D3773" s="34" t="s">
        <v>11198</v>
      </c>
      <c r="E3773" s="35">
        <v>233802</v>
      </c>
      <c r="F3773" s="36">
        <v>233802</v>
      </c>
      <c r="G3773" s="37">
        <f t="shared" si="175"/>
        <v>16366.140000000001</v>
      </c>
      <c r="H3773" s="38">
        <f>G3773*(1-'[1]Rapport Lottstift'!$Q$6)</f>
        <v>11916.036734720581</v>
      </c>
      <c r="I3773" s="39">
        <f t="shared" si="176"/>
        <v>11796.876367373376</v>
      </c>
      <c r="J3773" s="40">
        <f t="shared" si="177"/>
        <v>11796</v>
      </c>
      <c r="K3773" s="40">
        <v>11796</v>
      </c>
    </row>
    <row r="3774" spans="1:11" s="40" customFormat="1" x14ac:dyDescent="0.25">
      <c r="A3774" s="34" t="s">
        <v>947</v>
      </c>
      <c r="B3774" s="34" t="s">
        <v>11199</v>
      </c>
      <c r="C3774" s="34" t="s">
        <v>11200</v>
      </c>
      <c r="D3774" s="34" t="s">
        <v>11201</v>
      </c>
      <c r="E3774" s="35">
        <v>233792</v>
      </c>
      <c r="F3774" s="36">
        <v>233792</v>
      </c>
      <c r="G3774" s="37">
        <f t="shared" si="175"/>
        <v>16365.440000000002</v>
      </c>
      <c r="H3774" s="38">
        <f>G3774*(1-'[1]Rapport Lottstift'!$Q$6)</f>
        <v>11915.527071127683</v>
      </c>
      <c r="I3774" s="39">
        <f t="shared" si="176"/>
        <v>11796.371800416406</v>
      </c>
      <c r="J3774" s="40">
        <f t="shared" si="177"/>
        <v>11796</v>
      </c>
      <c r="K3774" s="40">
        <v>11796</v>
      </c>
    </row>
    <row r="3775" spans="1:11" s="40" customFormat="1" x14ac:dyDescent="0.25">
      <c r="A3775" s="34" t="s">
        <v>947</v>
      </c>
      <c r="B3775" s="34" t="s">
        <v>11202</v>
      </c>
      <c r="C3775" s="34" t="s">
        <v>11203</v>
      </c>
      <c r="D3775" s="34" t="s">
        <v>11204</v>
      </c>
      <c r="E3775" s="35">
        <v>711701</v>
      </c>
      <c r="F3775" s="35">
        <v>711701</v>
      </c>
      <c r="G3775" s="37">
        <f t="shared" si="175"/>
        <v>49819.070000000007</v>
      </c>
      <c r="H3775" s="38">
        <f>G3775*(1-'[1]Rapport Lottstift'!$Q$6)</f>
        <v>36272.808873052294</v>
      </c>
      <c r="I3775" s="39">
        <f t="shared" si="176"/>
        <v>35910.08078432177</v>
      </c>
      <c r="J3775" s="40">
        <f t="shared" si="177"/>
        <v>35910</v>
      </c>
      <c r="K3775" s="40">
        <v>35910</v>
      </c>
    </row>
    <row r="3776" spans="1:11" s="40" customFormat="1" x14ac:dyDescent="0.25">
      <c r="A3776" s="34" t="s">
        <v>947</v>
      </c>
      <c r="B3776" s="34" t="s">
        <v>11205</v>
      </c>
      <c r="C3776" s="34" t="s">
        <v>11206</v>
      </c>
      <c r="D3776" s="34" t="s">
        <v>11207</v>
      </c>
      <c r="E3776" s="35">
        <v>232849</v>
      </c>
      <c r="F3776" s="36">
        <v>232849</v>
      </c>
      <c r="G3776" s="37">
        <f t="shared" si="175"/>
        <v>16299.430000000002</v>
      </c>
      <c r="H3776" s="38">
        <f>G3776*(1-'[1]Rapport Lottstift'!$Q$6)</f>
        <v>11867.465794317211</v>
      </c>
      <c r="I3776" s="39">
        <f t="shared" si="176"/>
        <v>11748.791136374039</v>
      </c>
      <c r="J3776" s="40">
        <f t="shared" si="177"/>
        <v>11748</v>
      </c>
      <c r="K3776" s="40">
        <v>11748</v>
      </c>
    </row>
    <row r="3777" spans="1:11" s="40" customFormat="1" x14ac:dyDescent="0.25">
      <c r="A3777" s="34" t="s">
        <v>947</v>
      </c>
      <c r="B3777" s="34" t="s">
        <v>11208</v>
      </c>
      <c r="C3777" s="34" t="s">
        <v>11209</v>
      </c>
      <c r="D3777" s="34" t="s">
        <v>11210</v>
      </c>
      <c r="E3777" s="35">
        <v>232740</v>
      </c>
      <c r="F3777" s="36">
        <v>232740</v>
      </c>
      <c r="G3777" s="37">
        <f t="shared" si="175"/>
        <v>16291.800000000001</v>
      </c>
      <c r="H3777" s="38">
        <f>G3777*(1-'[1]Rapport Lottstift'!$Q$6)</f>
        <v>11861.910461154601</v>
      </c>
      <c r="I3777" s="39">
        <f t="shared" si="176"/>
        <v>11743.291356543055</v>
      </c>
      <c r="J3777" s="40">
        <f t="shared" si="177"/>
        <v>11743</v>
      </c>
      <c r="K3777" s="40">
        <v>11743</v>
      </c>
    </row>
    <row r="3778" spans="1:11" s="40" customFormat="1" x14ac:dyDescent="0.25">
      <c r="A3778" s="34" t="s">
        <v>947</v>
      </c>
      <c r="B3778" s="34" t="s">
        <v>11211</v>
      </c>
      <c r="C3778" s="34" t="s">
        <v>11212</v>
      </c>
      <c r="D3778" s="34" t="s">
        <v>11213</v>
      </c>
      <c r="E3778" s="35">
        <v>232668</v>
      </c>
      <c r="F3778" s="36">
        <v>232668</v>
      </c>
      <c r="G3778" s="37">
        <f t="shared" si="175"/>
        <v>16286.760000000002</v>
      </c>
      <c r="H3778" s="38">
        <f>G3778*(1-'[1]Rapport Lottstift'!$Q$6)</f>
        <v>11858.240883285722</v>
      </c>
      <c r="I3778" s="39">
        <f t="shared" si="176"/>
        <v>11739.658474452865</v>
      </c>
      <c r="J3778" s="40">
        <f t="shared" si="177"/>
        <v>11739</v>
      </c>
      <c r="K3778" s="40">
        <v>11739</v>
      </c>
    </row>
    <row r="3779" spans="1:11" s="40" customFormat="1" x14ac:dyDescent="0.25">
      <c r="A3779" s="34" t="s">
        <v>947</v>
      </c>
      <c r="B3779" s="34" t="s">
        <v>11214</v>
      </c>
      <c r="C3779" s="34" t="s">
        <v>11215</v>
      </c>
      <c r="D3779" s="34" t="s">
        <v>11216</v>
      </c>
      <c r="E3779" s="35">
        <v>232590</v>
      </c>
      <c r="F3779" s="36">
        <v>232590</v>
      </c>
      <c r="G3779" s="37">
        <f t="shared" si="175"/>
        <v>16281.300000000001</v>
      </c>
      <c r="H3779" s="38">
        <f>G3779*(1-'[1]Rapport Lottstift'!$Q$6)</f>
        <v>11854.265507261101</v>
      </c>
      <c r="I3779" s="39">
        <f t="shared" si="176"/>
        <v>11735.72285218849</v>
      </c>
      <c r="J3779" s="40">
        <f t="shared" si="177"/>
        <v>11735</v>
      </c>
      <c r="K3779" s="40">
        <v>11735</v>
      </c>
    </row>
    <row r="3780" spans="1:11" s="40" customFormat="1" x14ac:dyDescent="0.25">
      <c r="A3780" s="34" t="s">
        <v>947</v>
      </c>
      <c r="B3780" s="34" t="s">
        <v>11217</v>
      </c>
      <c r="C3780" s="34" t="s">
        <v>11218</v>
      </c>
      <c r="D3780" s="34" t="s">
        <v>11219</v>
      </c>
      <c r="E3780" s="35">
        <v>232368</v>
      </c>
      <c r="F3780" s="36">
        <v>232368</v>
      </c>
      <c r="G3780" s="37">
        <f t="shared" si="175"/>
        <v>16265.760000000002</v>
      </c>
      <c r="H3780" s="38">
        <f>G3780*(1-'[1]Rapport Lottstift'!$Q$6)</f>
        <v>11842.950975498723</v>
      </c>
      <c r="I3780" s="39">
        <f t="shared" si="176"/>
        <v>11724.521465743735</v>
      </c>
      <c r="J3780" s="40">
        <f t="shared" si="177"/>
        <v>11724</v>
      </c>
      <c r="K3780" s="40">
        <v>11724</v>
      </c>
    </row>
    <row r="3781" spans="1:11" s="40" customFormat="1" x14ac:dyDescent="0.25">
      <c r="A3781" s="34" t="s">
        <v>947</v>
      </c>
      <c r="B3781" s="34" t="s">
        <v>11220</v>
      </c>
      <c r="C3781" s="34" t="s">
        <v>11221</v>
      </c>
      <c r="D3781" s="34" t="s">
        <v>11222</v>
      </c>
      <c r="E3781" s="35">
        <v>232112</v>
      </c>
      <c r="F3781" s="36">
        <v>232112</v>
      </c>
      <c r="G3781" s="37">
        <f t="shared" si="175"/>
        <v>16247.840000000002</v>
      </c>
      <c r="H3781" s="38">
        <f>G3781*(1-'[1]Rapport Lottstift'!$Q$6)</f>
        <v>11829.903587520483</v>
      </c>
      <c r="I3781" s="39">
        <f t="shared" si="176"/>
        <v>11711.604551645278</v>
      </c>
      <c r="J3781" s="40">
        <f t="shared" si="177"/>
        <v>11711</v>
      </c>
      <c r="K3781" s="40">
        <v>11711</v>
      </c>
    </row>
    <row r="3782" spans="1:11" s="40" customFormat="1" x14ac:dyDescent="0.25">
      <c r="A3782" s="34" t="s">
        <v>947</v>
      </c>
      <c r="B3782" s="34" t="s">
        <v>11223</v>
      </c>
      <c r="C3782" s="34" t="s">
        <v>11224</v>
      </c>
      <c r="D3782" s="34" t="s">
        <v>11225</v>
      </c>
      <c r="E3782" s="35">
        <v>232096</v>
      </c>
      <c r="F3782" s="36">
        <v>232096</v>
      </c>
      <c r="G3782" s="37">
        <f t="shared" ref="G3782:G3845" si="178">F3782*0.07</f>
        <v>16246.720000000001</v>
      </c>
      <c r="H3782" s="38">
        <f>G3782*(1-'[1]Rapport Lottstift'!$Q$6)</f>
        <v>11829.088125771841</v>
      </c>
      <c r="I3782" s="39">
        <f t="shared" ref="I3782:I3845" si="179">H3782*0.99</f>
        <v>11710.797244514122</v>
      </c>
      <c r="J3782" s="40">
        <f t="shared" ref="J3782:J3845" si="180">INT(I3782)</f>
        <v>11710</v>
      </c>
      <c r="K3782" s="40">
        <v>11710</v>
      </c>
    </row>
    <row r="3783" spans="1:11" s="40" customFormat="1" x14ac:dyDescent="0.25">
      <c r="A3783" s="34" t="s">
        <v>947</v>
      </c>
      <c r="B3783" s="34" t="s">
        <v>11226</v>
      </c>
      <c r="C3783" s="34" t="s">
        <v>11227</v>
      </c>
      <c r="D3783" s="34" t="s">
        <v>11228</v>
      </c>
      <c r="E3783" s="35">
        <v>232064</v>
      </c>
      <c r="F3783" s="36">
        <v>232064</v>
      </c>
      <c r="G3783" s="37">
        <f t="shared" si="178"/>
        <v>16244.480000000001</v>
      </c>
      <c r="H3783" s="38">
        <f>G3783*(1-'[1]Rapport Lottstift'!$Q$6)</f>
        <v>11827.457202274561</v>
      </c>
      <c r="I3783" s="39">
        <f t="shared" si="179"/>
        <v>11709.182630251817</v>
      </c>
      <c r="J3783" s="40">
        <f t="shared" si="180"/>
        <v>11709</v>
      </c>
      <c r="K3783" s="40">
        <v>11709</v>
      </c>
    </row>
    <row r="3784" spans="1:11" s="40" customFormat="1" x14ac:dyDescent="0.25">
      <c r="A3784" s="34" t="s">
        <v>947</v>
      </c>
      <c r="B3784" s="34" t="s">
        <v>11229</v>
      </c>
      <c r="C3784" s="34" t="s">
        <v>11230</v>
      </c>
      <c r="D3784" s="34" t="s">
        <v>11231</v>
      </c>
      <c r="E3784" s="35">
        <v>232003</v>
      </c>
      <c r="F3784" s="36">
        <v>232003</v>
      </c>
      <c r="G3784" s="37">
        <f t="shared" si="178"/>
        <v>16240.210000000001</v>
      </c>
      <c r="H3784" s="38">
        <f>G3784*(1-'[1]Rapport Lottstift'!$Q$6)</f>
        <v>11824.348254357872</v>
      </c>
      <c r="I3784" s="39">
        <f t="shared" si="179"/>
        <v>11706.104771814293</v>
      </c>
      <c r="J3784" s="40">
        <f t="shared" si="180"/>
        <v>11706</v>
      </c>
      <c r="K3784" s="40">
        <v>11706</v>
      </c>
    </row>
    <row r="3785" spans="1:11" s="40" customFormat="1" x14ac:dyDescent="0.25">
      <c r="A3785" s="34" t="s">
        <v>947</v>
      </c>
      <c r="B3785" s="34" t="s">
        <v>11232</v>
      </c>
      <c r="C3785" s="34" t="s">
        <v>11233</v>
      </c>
      <c r="D3785" s="34" t="s">
        <v>11234</v>
      </c>
      <c r="E3785" s="35">
        <v>231980</v>
      </c>
      <c r="F3785" s="36">
        <v>231980</v>
      </c>
      <c r="G3785" s="37">
        <f t="shared" si="178"/>
        <v>16238.600000000002</v>
      </c>
      <c r="H3785" s="38">
        <f>G3785*(1-'[1]Rapport Lottstift'!$Q$6)</f>
        <v>11823.176028094202</v>
      </c>
      <c r="I3785" s="39">
        <f t="shared" si="179"/>
        <v>11704.94426781326</v>
      </c>
      <c r="J3785" s="40">
        <f t="shared" si="180"/>
        <v>11704</v>
      </c>
      <c r="K3785" s="40">
        <v>11704</v>
      </c>
    </row>
    <row r="3786" spans="1:11" s="40" customFormat="1" x14ac:dyDescent="0.25">
      <c r="A3786" s="34" t="s">
        <v>947</v>
      </c>
      <c r="B3786" s="34" t="s">
        <v>11235</v>
      </c>
      <c r="C3786" s="34" t="s">
        <v>11236</v>
      </c>
      <c r="D3786" s="34" t="s">
        <v>11237</v>
      </c>
      <c r="E3786" s="35">
        <v>231950</v>
      </c>
      <c r="F3786" s="36">
        <v>231950</v>
      </c>
      <c r="G3786" s="37">
        <f t="shared" si="178"/>
        <v>16236.500000000002</v>
      </c>
      <c r="H3786" s="38">
        <f>G3786*(1-'[1]Rapport Lottstift'!$Q$6)</f>
        <v>11821.647037315503</v>
      </c>
      <c r="I3786" s="39">
        <f t="shared" si="179"/>
        <v>11703.430566942347</v>
      </c>
      <c r="J3786" s="40">
        <f t="shared" si="180"/>
        <v>11703</v>
      </c>
      <c r="K3786" s="40">
        <v>11703</v>
      </c>
    </row>
    <row r="3787" spans="1:11" s="40" customFormat="1" x14ac:dyDescent="0.25">
      <c r="A3787" s="34" t="s">
        <v>947</v>
      </c>
      <c r="B3787" s="34" t="s">
        <v>11238</v>
      </c>
      <c r="C3787" s="34" t="s">
        <v>11239</v>
      </c>
      <c r="D3787" s="34" t="s">
        <v>11240</v>
      </c>
      <c r="E3787" s="35">
        <v>231801</v>
      </c>
      <c r="F3787" s="36">
        <v>231801</v>
      </c>
      <c r="G3787" s="37">
        <f t="shared" si="178"/>
        <v>16226.070000000002</v>
      </c>
      <c r="H3787" s="38">
        <f>G3787*(1-'[1]Rapport Lottstift'!$Q$6)</f>
        <v>11814.053049781292</v>
      </c>
      <c r="I3787" s="39">
        <f t="shared" si="179"/>
        <v>11695.91251928348</v>
      </c>
      <c r="J3787" s="40">
        <f t="shared" si="180"/>
        <v>11695</v>
      </c>
      <c r="K3787" s="40">
        <v>11695</v>
      </c>
    </row>
    <row r="3788" spans="1:11" s="40" customFormat="1" x14ac:dyDescent="0.25">
      <c r="A3788" s="34" t="s">
        <v>947</v>
      </c>
      <c r="B3788" s="34" t="s">
        <v>11241</v>
      </c>
      <c r="C3788" s="34" t="s">
        <v>11242</v>
      </c>
      <c r="D3788" s="34" t="s">
        <v>11243</v>
      </c>
      <c r="E3788" s="35">
        <v>231771</v>
      </c>
      <c r="F3788" s="36">
        <v>231771</v>
      </c>
      <c r="G3788" s="37">
        <f t="shared" si="178"/>
        <v>16223.970000000001</v>
      </c>
      <c r="H3788" s="38">
        <f>G3788*(1-'[1]Rapport Lottstift'!$Q$6)</f>
        <v>11812.524059002591</v>
      </c>
      <c r="I3788" s="39">
        <f t="shared" si="179"/>
        <v>11694.398818412565</v>
      </c>
      <c r="J3788" s="40">
        <f t="shared" si="180"/>
        <v>11694</v>
      </c>
      <c r="K3788" s="40">
        <v>11694</v>
      </c>
    </row>
    <row r="3789" spans="1:11" s="40" customFormat="1" x14ac:dyDescent="0.25">
      <c r="A3789" s="34" t="s">
        <v>947</v>
      </c>
      <c r="B3789" s="34" t="s">
        <v>11244</v>
      </c>
      <c r="C3789" s="34" t="s">
        <v>11245</v>
      </c>
      <c r="D3789" s="34" t="s">
        <v>11246</v>
      </c>
      <c r="E3789" s="35">
        <v>231731</v>
      </c>
      <c r="F3789" s="36">
        <v>231731</v>
      </c>
      <c r="G3789" s="37">
        <f t="shared" si="178"/>
        <v>16221.170000000002</v>
      </c>
      <c r="H3789" s="38">
        <f>G3789*(1-'[1]Rapport Lottstift'!$Q$6)</f>
        <v>11810.485404630992</v>
      </c>
      <c r="I3789" s="39">
        <f t="shared" si="179"/>
        <v>11692.380550584681</v>
      </c>
      <c r="J3789" s="40">
        <f t="shared" si="180"/>
        <v>11692</v>
      </c>
      <c r="K3789" s="40">
        <v>11692</v>
      </c>
    </row>
    <row r="3790" spans="1:11" s="40" customFormat="1" x14ac:dyDescent="0.25">
      <c r="A3790" s="34" t="s">
        <v>947</v>
      </c>
      <c r="B3790" s="34" t="s">
        <v>11247</v>
      </c>
      <c r="C3790" s="34" t="s">
        <v>11248</v>
      </c>
      <c r="D3790" s="34" t="s">
        <v>11249</v>
      </c>
      <c r="E3790" s="35">
        <v>231047</v>
      </c>
      <c r="F3790" s="36">
        <v>231047</v>
      </c>
      <c r="G3790" s="37">
        <f t="shared" si="178"/>
        <v>16173.29</v>
      </c>
      <c r="H3790" s="38">
        <f>G3790*(1-'[1]Rapport Lottstift'!$Q$6)</f>
        <v>11775.624414876631</v>
      </c>
      <c r="I3790" s="39">
        <f t="shared" si="179"/>
        <v>11657.868170727865</v>
      </c>
      <c r="J3790" s="40">
        <f t="shared" si="180"/>
        <v>11657</v>
      </c>
      <c r="K3790" s="40">
        <v>11657</v>
      </c>
    </row>
    <row r="3791" spans="1:11" s="40" customFormat="1" x14ac:dyDescent="0.25">
      <c r="A3791" s="34" t="s">
        <v>947</v>
      </c>
      <c r="B3791" s="34" t="s">
        <v>11250</v>
      </c>
      <c r="C3791" s="34" t="s">
        <v>11251</v>
      </c>
      <c r="D3791" s="34" t="s">
        <v>11252</v>
      </c>
      <c r="E3791" s="35">
        <v>231003</v>
      </c>
      <c r="F3791" s="36">
        <v>231003</v>
      </c>
      <c r="G3791" s="37">
        <f t="shared" si="178"/>
        <v>16170.210000000001</v>
      </c>
      <c r="H3791" s="38">
        <f>G3791*(1-'[1]Rapport Lottstift'!$Q$6)</f>
        <v>11773.381895067871</v>
      </c>
      <c r="I3791" s="39">
        <f t="shared" si="179"/>
        <v>11655.648076117192</v>
      </c>
      <c r="J3791" s="40">
        <f t="shared" si="180"/>
        <v>11655</v>
      </c>
      <c r="K3791" s="40">
        <v>11655</v>
      </c>
    </row>
    <row r="3792" spans="1:11" s="40" customFormat="1" x14ac:dyDescent="0.25">
      <c r="A3792" s="34" t="s">
        <v>947</v>
      </c>
      <c r="B3792" s="34" t="s">
        <v>11253</v>
      </c>
      <c r="C3792" s="34" t="s">
        <v>11254</v>
      </c>
      <c r="D3792" s="34" t="s">
        <v>11255</v>
      </c>
      <c r="E3792" s="35">
        <v>231000</v>
      </c>
      <c r="F3792" s="36">
        <v>231000</v>
      </c>
      <c r="G3792" s="37">
        <f t="shared" si="178"/>
        <v>16170.000000000002</v>
      </c>
      <c r="H3792" s="38">
        <f>G3792*(1-'[1]Rapport Lottstift'!$Q$6)</f>
        <v>11773.228995990003</v>
      </c>
      <c r="I3792" s="39">
        <f t="shared" si="179"/>
        <v>11655.496706030102</v>
      </c>
      <c r="J3792" s="40">
        <f t="shared" si="180"/>
        <v>11655</v>
      </c>
      <c r="K3792" s="40">
        <v>11655</v>
      </c>
    </row>
    <row r="3793" spans="1:11" s="40" customFormat="1" x14ac:dyDescent="0.25">
      <c r="A3793" s="34" t="s">
        <v>947</v>
      </c>
      <c r="B3793" s="34" t="s">
        <v>11256</v>
      </c>
      <c r="C3793" s="34" t="s">
        <v>11257</v>
      </c>
      <c r="D3793" s="34" t="s">
        <v>11258</v>
      </c>
      <c r="E3793" s="35">
        <v>230800</v>
      </c>
      <c r="F3793" s="36">
        <v>230800</v>
      </c>
      <c r="G3793" s="37">
        <f t="shared" si="178"/>
        <v>16156.000000000002</v>
      </c>
      <c r="H3793" s="38">
        <f>G3793*(1-'[1]Rapport Lottstift'!$Q$6)</f>
        <v>11763.035724132002</v>
      </c>
      <c r="I3793" s="39">
        <f t="shared" si="179"/>
        <v>11645.405366890682</v>
      </c>
      <c r="J3793" s="40">
        <f t="shared" si="180"/>
        <v>11645</v>
      </c>
      <c r="K3793" s="40">
        <v>11645</v>
      </c>
    </row>
    <row r="3794" spans="1:11" s="40" customFormat="1" x14ac:dyDescent="0.25">
      <c r="A3794" s="34" t="s">
        <v>947</v>
      </c>
      <c r="B3794" s="34" t="s">
        <v>11259</v>
      </c>
      <c r="C3794" s="34" t="s">
        <v>11260</v>
      </c>
      <c r="D3794" s="34" t="s">
        <v>11261</v>
      </c>
      <c r="E3794" s="35">
        <v>230790</v>
      </c>
      <c r="F3794" s="36">
        <v>230790</v>
      </c>
      <c r="G3794" s="37">
        <f t="shared" si="178"/>
        <v>16155.300000000001</v>
      </c>
      <c r="H3794" s="38">
        <f>G3794*(1-'[1]Rapport Lottstift'!$Q$6)</f>
        <v>11762.526060539101</v>
      </c>
      <c r="I3794" s="39">
        <f t="shared" si="179"/>
        <v>11644.90079993371</v>
      </c>
      <c r="J3794" s="40">
        <f t="shared" si="180"/>
        <v>11644</v>
      </c>
      <c r="K3794" s="40">
        <v>11644</v>
      </c>
    </row>
    <row r="3795" spans="1:11" s="40" customFormat="1" x14ac:dyDescent="0.25">
      <c r="A3795" s="34" t="s">
        <v>947</v>
      </c>
      <c r="B3795" s="34" t="s">
        <v>11262</v>
      </c>
      <c r="C3795" s="34" t="s">
        <v>11263</v>
      </c>
      <c r="D3795" s="34" t="s">
        <v>11264</v>
      </c>
      <c r="E3795" s="35">
        <v>230790</v>
      </c>
      <c r="F3795" s="36">
        <v>230790</v>
      </c>
      <c r="G3795" s="37">
        <f t="shared" si="178"/>
        <v>16155.300000000001</v>
      </c>
      <c r="H3795" s="38">
        <f>G3795*(1-'[1]Rapport Lottstift'!$Q$6)</f>
        <v>11762.526060539101</v>
      </c>
      <c r="I3795" s="39">
        <f t="shared" si="179"/>
        <v>11644.90079993371</v>
      </c>
      <c r="J3795" s="40">
        <f t="shared" si="180"/>
        <v>11644</v>
      </c>
      <c r="K3795" s="40">
        <v>11644</v>
      </c>
    </row>
    <row r="3796" spans="1:11" s="40" customFormat="1" x14ac:dyDescent="0.25">
      <c r="A3796" s="34" t="s">
        <v>947</v>
      </c>
      <c r="B3796" s="34" t="s">
        <v>11265</v>
      </c>
      <c r="C3796" s="34" t="s">
        <v>11266</v>
      </c>
      <c r="D3796" s="34" t="s">
        <v>11267</v>
      </c>
      <c r="E3796" s="35">
        <v>230629</v>
      </c>
      <c r="F3796" s="36">
        <v>230629</v>
      </c>
      <c r="G3796" s="37">
        <f t="shared" si="178"/>
        <v>16144.03</v>
      </c>
      <c r="H3796" s="38">
        <f>G3796*(1-'[1]Rapport Lottstift'!$Q$6)</f>
        <v>11754.32047669341</v>
      </c>
      <c r="I3796" s="39">
        <f t="shared" si="179"/>
        <v>11636.777271926476</v>
      </c>
      <c r="J3796" s="40">
        <f t="shared" si="180"/>
        <v>11636</v>
      </c>
      <c r="K3796" s="40">
        <v>11636</v>
      </c>
    </row>
    <row r="3797" spans="1:11" s="40" customFormat="1" x14ac:dyDescent="0.25">
      <c r="A3797" s="34" t="s">
        <v>947</v>
      </c>
      <c r="B3797" s="34" t="s">
        <v>11268</v>
      </c>
      <c r="C3797" s="34" t="s">
        <v>11269</v>
      </c>
      <c r="D3797" s="34" t="s">
        <v>11270</v>
      </c>
      <c r="E3797" s="35">
        <v>230545</v>
      </c>
      <c r="F3797" s="36">
        <v>230545</v>
      </c>
      <c r="G3797" s="37">
        <f t="shared" si="178"/>
        <v>16138.150000000001</v>
      </c>
      <c r="H3797" s="38">
        <f>G3797*(1-'[1]Rapport Lottstift'!$Q$6)</f>
        <v>11750.039302513052</v>
      </c>
      <c r="I3797" s="39">
        <f t="shared" si="179"/>
        <v>11632.538909487921</v>
      </c>
      <c r="J3797" s="40">
        <f t="shared" si="180"/>
        <v>11632</v>
      </c>
      <c r="K3797" s="40">
        <v>11632</v>
      </c>
    </row>
    <row r="3798" spans="1:11" s="40" customFormat="1" x14ac:dyDescent="0.25">
      <c r="A3798" s="34" t="s">
        <v>947</v>
      </c>
      <c r="B3798" s="34" t="s">
        <v>11271</v>
      </c>
      <c r="C3798" s="34" t="s">
        <v>11272</v>
      </c>
      <c r="D3798" s="34" t="s">
        <v>11273</v>
      </c>
      <c r="E3798" s="35">
        <v>230001</v>
      </c>
      <c r="F3798" s="36">
        <v>230001</v>
      </c>
      <c r="G3798" s="37">
        <f t="shared" si="178"/>
        <v>16100.070000000002</v>
      </c>
      <c r="H3798" s="38">
        <f>G3798*(1-'[1]Rapport Lottstift'!$Q$6)</f>
        <v>11722.313603059292</v>
      </c>
      <c r="I3798" s="39">
        <f t="shared" si="179"/>
        <v>11605.0904670287</v>
      </c>
      <c r="J3798" s="40">
        <f t="shared" si="180"/>
        <v>11605</v>
      </c>
      <c r="K3798" s="40">
        <v>11605</v>
      </c>
    </row>
    <row r="3799" spans="1:11" s="40" customFormat="1" x14ac:dyDescent="0.25">
      <c r="A3799" s="34" t="s">
        <v>947</v>
      </c>
      <c r="B3799" s="34" t="s">
        <v>11274</v>
      </c>
      <c r="C3799" s="34" t="s">
        <v>11275</v>
      </c>
      <c r="D3799" s="34" t="s">
        <v>11276</v>
      </c>
      <c r="E3799" s="35">
        <v>229749</v>
      </c>
      <c r="F3799" s="36">
        <v>229749</v>
      </c>
      <c r="G3799" s="37">
        <f t="shared" si="178"/>
        <v>16082.430000000002</v>
      </c>
      <c r="H3799" s="38">
        <f>G3799*(1-'[1]Rapport Lottstift'!$Q$6)</f>
        <v>11709.470080518213</v>
      </c>
      <c r="I3799" s="39">
        <f t="shared" si="179"/>
        <v>11592.37537971303</v>
      </c>
      <c r="J3799" s="40">
        <f t="shared" si="180"/>
        <v>11592</v>
      </c>
      <c r="K3799" s="40">
        <v>11592</v>
      </c>
    </row>
    <row r="3800" spans="1:11" s="40" customFormat="1" x14ac:dyDescent="0.25">
      <c r="A3800" s="34" t="s">
        <v>947</v>
      </c>
      <c r="B3800" s="34" t="s">
        <v>11277</v>
      </c>
      <c r="C3800" s="34" t="s">
        <v>11278</v>
      </c>
      <c r="D3800" s="34" t="s">
        <v>11279</v>
      </c>
      <c r="E3800" s="35">
        <v>229454</v>
      </c>
      <c r="F3800" s="36">
        <v>229454</v>
      </c>
      <c r="G3800" s="37">
        <f t="shared" si="178"/>
        <v>16061.78</v>
      </c>
      <c r="H3800" s="38">
        <f>G3800*(1-'[1]Rapport Lottstift'!$Q$6)</f>
        <v>11694.435004527661</v>
      </c>
      <c r="I3800" s="39">
        <f t="shared" si="179"/>
        <v>11577.490654482384</v>
      </c>
      <c r="J3800" s="40">
        <f t="shared" si="180"/>
        <v>11577</v>
      </c>
      <c r="K3800" s="40">
        <v>11577</v>
      </c>
    </row>
    <row r="3801" spans="1:11" s="40" customFormat="1" x14ac:dyDescent="0.25">
      <c r="A3801" s="34" t="s">
        <v>947</v>
      </c>
      <c r="B3801" s="34" t="s">
        <v>11280</v>
      </c>
      <c r="C3801" s="34" t="s">
        <v>11281</v>
      </c>
      <c r="D3801" s="34" t="s">
        <v>11282</v>
      </c>
      <c r="E3801" s="35">
        <v>229034</v>
      </c>
      <c r="F3801" s="36">
        <v>229034</v>
      </c>
      <c r="G3801" s="37">
        <f t="shared" si="178"/>
        <v>16032.380000000001</v>
      </c>
      <c r="H3801" s="38">
        <f>G3801*(1-'[1]Rapport Lottstift'!$Q$6)</f>
        <v>11673.029133625862</v>
      </c>
      <c r="I3801" s="39">
        <f t="shared" si="179"/>
        <v>11556.298842289603</v>
      </c>
      <c r="J3801" s="40">
        <f t="shared" si="180"/>
        <v>11556</v>
      </c>
      <c r="K3801" s="40">
        <v>11556</v>
      </c>
    </row>
    <row r="3802" spans="1:11" s="40" customFormat="1" x14ac:dyDescent="0.25">
      <c r="A3802" s="34" t="s">
        <v>947</v>
      </c>
      <c r="B3802" s="34" t="s">
        <v>11283</v>
      </c>
      <c r="C3802" s="34" t="s">
        <v>11284</v>
      </c>
      <c r="D3802" s="34" t="s">
        <v>11285</v>
      </c>
      <c r="E3802" s="35">
        <v>229000</v>
      </c>
      <c r="F3802" s="36">
        <v>229000</v>
      </c>
      <c r="G3802" s="37">
        <f t="shared" si="178"/>
        <v>16030.000000000002</v>
      </c>
      <c r="H3802" s="38">
        <f>G3802*(1-'[1]Rapport Lottstift'!$Q$6)</f>
        <v>11671.296277410001</v>
      </c>
      <c r="I3802" s="39">
        <f t="shared" si="179"/>
        <v>11554.583314635902</v>
      </c>
      <c r="J3802" s="40">
        <f t="shared" si="180"/>
        <v>11554</v>
      </c>
      <c r="K3802" s="40">
        <v>11554</v>
      </c>
    </row>
    <row r="3803" spans="1:11" s="40" customFormat="1" x14ac:dyDescent="0.25">
      <c r="A3803" s="34" t="s">
        <v>947</v>
      </c>
      <c r="B3803" s="34" t="s">
        <v>11286</v>
      </c>
      <c r="C3803" s="34" t="s">
        <v>11287</v>
      </c>
      <c r="D3803" s="34" t="s">
        <v>11288</v>
      </c>
      <c r="E3803" s="35">
        <v>228843</v>
      </c>
      <c r="F3803" s="36">
        <v>228843</v>
      </c>
      <c r="G3803" s="37">
        <f t="shared" si="178"/>
        <v>16019.010000000002</v>
      </c>
      <c r="H3803" s="38">
        <f>G3803*(1-'[1]Rapport Lottstift'!$Q$6)</f>
        <v>11663.294559001471</v>
      </c>
      <c r="I3803" s="39">
        <f t="shared" si="179"/>
        <v>11546.661613411457</v>
      </c>
      <c r="J3803" s="40">
        <f t="shared" si="180"/>
        <v>11546</v>
      </c>
      <c r="K3803" s="40">
        <v>11546</v>
      </c>
    </row>
    <row r="3804" spans="1:11" s="40" customFormat="1" x14ac:dyDescent="0.25">
      <c r="A3804" s="34" t="s">
        <v>947</v>
      </c>
      <c r="B3804" s="34" t="s">
        <v>11289</v>
      </c>
      <c r="C3804" s="34" t="s">
        <v>11290</v>
      </c>
      <c r="D3804" s="34" t="s">
        <v>11291</v>
      </c>
      <c r="E3804" s="35">
        <v>228590</v>
      </c>
      <c r="F3804" s="36">
        <v>228590</v>
      </c>
      <c r="G3804" s="37">
        <f t="shared" si="178"/>
        <v>16001.300000000001</v>
      </c>
      <c r="H3804" s="38">
        <f>G3804*(1-'[1]Rapport Lottstift'!$Q$6)</f>
        <v>11650.400070101101</v>
      </c>
      <c r="I3804" s="39">
        <f t="shared" si="179"/>
        <v>11533.896069400091</v>
      </c>
      <c r="J3804" s="40">
        <f t="shared" si="180"/>
        <v>11533</v>
      </c>
      <c r="K3804" s="40">
        <v>11533</v>
      </c>
    </row>
    <row r="3805" spans="1:11" s="40" customFormat="1" x14ac:dyDescent="0.25">
      <c r="A3805" s="34" t="s">
        <v>947</v>
      </c>
      <c r="B3805" s="34" t="s">
        <v>11292</v>
      </c>
      <c r="C3805" s="34" t="s">
        <v>11293</v>
      </c>
      <c r="D3805" s="34" t="s">
        <v>11294</v>
      </c>
      <c r="E3805" s="35">
        <v>228568</v>
      </c>
      <c r="F3805" s="36">
        <v>228568</v>
      </c>
      <c r="G3805" s="37">
        <f t="shared" si="178"/>
        <v>15999.760000000002</v>
      </c>
      <c r="H3805" s="38">
        <f>G3805*(1-'[1]Rapport Lottstift'!$Q$6)</f>
        <v>11649.278810196722</v>
      </c>
      <c r="I3805" s="39">
        <f t="shared" si="179"/>
        <v>11532.786022094755</v>
      </c>
      <c r="J3805" s="40">
        <f t="shared" si="180"/>
        <v>11532</v>
      </c>
      <c r="K3805" s="40">
        <v>11532</v>
      </c>
    </row>
    <row r="3806" spans="1:11" s="40" customFormat="1" x14ac:dyDescent="0.25">
      <c r="A3806" s="34" t="s">
        <v>947</v>
      </c>
      <c r="B3806" s="34" t="s">
        <v>11295</v>
      </c>
      <c r="C3806" s="34" t="s">
        <v>11296</v>
      </c>
      <c r="D3806" s="34" t="s">
        <v>11297</v>
      </c>
      <c r="E3806" s="35">
        <v>228435</v>
      </c>
      <c r="F3806" s="36">
        <v>228435</v>
      </c>
      <c r="G3806" s="37">
        <f t="shared" si="178"/>
        <v>15990.45</v>
      </c>
      <c r="H3806" s="38">
        <f>G3806*(1-'[1]Rapport Lottstift'!$Q$6)</f>
        <v>11642.500284411151</v>
      </c>
      <c r="I3806" s="39">
        <f t="shared" si="179"/>
        <v>11526.07528156704</v>
      </c>
      <c r="J3806" s="40">
        <f t="shared" si="180"/>
        <v>11526</v>
      </c>
      <c r="K3806" s="40">
        <v>11526</v>
      </c>
    </row>
    <row r="3807" spans="1:11" s="40" customFormat="1" x14ac:dyDescent="0.25">
      <c r="A3807" s="34" t="s">
        <v>947</v>
      </c>
      <c r="B3807" s="34" t="s">
        <v>11298</v>
      </c>
      <c r="C3807" s="34" t="s">
        <v>11299</v>
      </c>
      <c r="D3807" s="34" t="s">
        <v>11300</v>
      </c>
      <c r="E3807" s="35">
        <v>228393</v>
      </c>
      <c r="F3807" s="36">
        <v>228393</v>
      </c>
      <c r="G3807" s="37">
        <f t="shared" si="178"/>
        <v>15987.510000000002</v>
      </c>
      <c r="H3807" s="38">
        <f>G3807*(1-'[1]Rapport Lottstift'!$Q$6)</f>
        <v>11640.359697320971</v>
      </c>
      <c r="I3807" s="39">
        <f t="shared" si="179"/>
        <v>11523.956100347761</v>
      </c>
      <c r="J3807" s="40">
        <f t="shared" si="180"/>
        <v>11523</v>
      </c>
      <c r="K3807" s="40">
        <v>11523</v>
      </c>
    </row>
    <row r="3808" spans="1:11" s="40" customFormat="1" x14ac:dyDescent="0.25">
      <c r="A3808" s="34" t="s">
        <v>947</v>
      </c>
      <c r="B3808" s="34" t="s">
        <v>11301</v>
      </c>
      <c r="C3808" s="34" t="s">
        <v>11302</v>
      </c>
      <c r="D3808" s="34" t="s">
        <v>11303</v>
      </c>
      <c r="E3808" s="35">
        <v>228327</v>
      </c>
      <c r="F3808" s="36">
        <v>228327</v>
      </c>
      <c r="G3808" s="37">
        <f t="shared" si="178"/>
        <v>15982.890000000001</v>
      </c>
      <c r="H3808" s="38">
        <f>G3808*(1-'[1]Rapport Lottstift'!$Q$6)</f>
        <v>11636.995917607832</v>
      </c>
      <c r="I3808" s="39">
        <f t="shared" si="179"/>
        <v>11520.625958431754</v>
      </c>
      <c r="J3808" s="40">
        <f t="shared" si="180"/>
        <v>11520</v>
      </c>
      <c r="K3808" s="40">
        <v>11520</v>
      </c>
    </row>
    <row r="3809" spans="1:11" s="40" customFormat="1" x14ac:dyDescent="0.25">
      <c r="A3809" s="34" t="s">
        <v>947</v>
      </c>
      <c r="B3809" s="34" t="s">
        <v>11304</v>
      </c>
      <c r="C3809" s="34" t="s">
        <v>11305</v>
      </c>
      <c r="D3809" s="34" t="s">
        <v>11306</v>
      </c>
      <c r="E3809" s="35">
        <v>228084</v>
      </c>
      <c r="F3809" s="36">
        <v>228084</v>
      </c>
      <c r="G3809" s="37">
        <f t="shared" si="178"/>
        <v>15965.880000000001</v>
      </c>
      <c r="H3809" s="38">
        <f>G3809*(1-'[1]Rapport Lottstift'!$Q$6)</f>
        <v>11624.611092300362</v>
      </c>
      <c r="I3809" s="39">
        <f t="shared" si="179"/>
        <v>11508.364981377357</v>
      </c>
      <c r="J3809" s="40">
        <f t="shared" si="180"/>
        <v>11508</v>
      </c>
      <c r="K3809" s="40">
        <v>11508</v>
      </c>
    </row>
    <row r="3810" spans="1:11" s="40" customFormat="1" x14ac:dyDescent="0.25">
      <c r="A3810" s="34" t="s">
        <v>947</v>
      </c>
      <c r="B3810" s="34" t="s">
        <v>11307</v>
      </c>
      <c r="C3810" s="34" t="s">
        <v>11308</v>
      </c>
      <c r="D3810" s="34" t="s">
        <v>11309</v>
      </c>
      <c r="E3810" s="35">
        <v>227522</v>
      </c>
      <c r="F3810" s="36">
        <v>227522</v>
      </c>
      <c r="G3810" s="37">
        <f t="shared" si="178"/>
        <v>15926.54</v>
      </c>
      <c r="H3810" s="38">
        <f>G3810*(1-'[1]Rapport Lottstift'!$Q$6)</f>
        <v>11595.967998379381</v>
      </c>
      <c r="I3810" s="39">
        <f t="shared" si="179"/>
        <v>11480.008318395587</v>
      </c>
      <c r="J3810" s="40">
        <f t="shared" si="180"/>
        <v>11480</v>
      </c>
      <c r="K3810" s="40">
        <v>11480</v>
      </c>
    </row>
    <row r="3811" spans="1:11" s="40" customFormat="1" x14ac:dyDescent="0.25">
      <c r="A3811" s="34" t="s">
        <v>947</v>
      </c>
      <c r="B3811" s="34" t="s">
        <v>11310</v>
      </c>
      <c r="C3811" s="34" t="s">
        <v>11311</v>
      </c>
      <c r="D3811" s="34" t="s">
        <v>11312</v>
      </c>
      <c r="E3811" s="35">
        <v>227459</v>
      </c>
      <c r="F3811" s="36">
        <v>227459</v>
      </c>
      <c r="G3811" s="37">
        <f t="shared" si="178"/>
        <v>15922.130000000001</v>
      </c>
      <c r="H3811" s="38">
        <f>G3811*(1-'[1]Rapport Lottstift'!$Q$6)</f>
        <v>11592.757117744111</v>
      </c>
      <c r="I3811" s="39">
        <f t="shared" si="179"/>
        <v>11476.829546566671</v>
      </c>
      <c r="J3811" s="40">
        <f t="shared" si="180"/>
        <v>11476</v>
      </c>
      <c r="K3811" s="40">
        <v>11476</v>
      </c>
    </row>
    <row r="3812" spans="1:11" s="40" customFormat="1" x14ac:dyDescent="0.25">
      <c r="A3812" s="34" t="s">
        <v>947</v>
      </c>
      <c r="B3812" s="34" t="s">
        <v>11313</v>
      </c>
      <c r="C3812" s="34" t="s">
        <v>11314</v>
      </c>
      <c r="D3812" s="34" t="s">
        <v>11315</v>
      </c>
      <c r="E3812" s="35">
        <v>227273</v>
      </c>
      <c r="F3812" s="36">
        <v>227273</v>
      </c>
      <c r="G3812" s="37">
        <f t="shared" si="178"/>
        <v>15909.110000000002</v>
      </c>
      <c r="H3812" s="38">
        <f>G3812*(1-'[1]Rapport Lottstift'!$Q$6)</f>
        <v>11583.277374916172</v>
      </c>
      <c r="I3812" s="39">
        <f t="shared" si="179"/>
        <v>11467.44460116701</v>
      </c>
      <c r="J3812" s="40">
        <f t="shared" si="180"/>
        <v>11467</v>
      </c>
      <c r="K3812" s="40">
        <v>11467</v>
      </c>
    </row>
    <row r="3813" spans="1:11" s="40" customFormat="1" x14ac:dyDescent="0.25">
      <c r="A3813" s="34" t="s">
        <v>947</v>
      </c>
      <c r="B3813" s="34" t="s">
        <v>11316</v>
      </c>
      <c r="C3813" s="34" t="s">
        <v>11317</v>
      </c>
      <c r="D3813" s="34" t="s">
        <v>11318</v>
      </c>
      <c r="E3813" s="35">
        <v>227106</v>
      </c>
      <c r="F3813" s="36">
        <v>227106</v>
      </c>
      <c r="G3813" s="37">
        <f t="shared" si="178"/>
        <v>15897.420000000002</v>
      </c>
      <c r="H3813" s="38">
        <f>G3813*(1-'[1]Rapport Lottstift'!$Q$6)</f>
        <v>11574.765992914741</v>
      </c>
      <c r="I3813" s="39">
        <f t="shared" si="179"/>
        <v>11459.018332985594</v>
      </c>
      <c r="J3813" s="40">
        <f t="shared" si="180"/>
        <v>11459</v>
      </c>
      <c r="K3813" s="40">
        <v>11459</v>
      </c>
    </row>
    <row r="3814" spans="1:11" s="40" customFormat="1" x14ac:dyDescent="0.25">
      <c r="A3814" s="34" t="s">
        <v>947</v>
      </c>
      <c r="B3814" s="34" t="s">
        <v>11319</v>
      </c>
      <c r="C3814" s="34" t="s">
        <v>11320</v>
      </c>
      <c r="D3814" s="34" t="s">
        <v>11321</v>
      </c>
      <c r="E3814" s="35">
        <v>227016</v>
      </c>
      <c r="F3814" s="36">
        <v>227016</v>
      </c>
      <c r="G3814" s="37">
        <f t="shared" si="178"/>
        <v>15891.12</v>
      </c>
      <c r="H3814" s="38">
        <f>G3814*(1-'[1]Rapport Lottstift'!$Q$6)</f>
        <v>11570.179020578642</v>
      </c>
      <c r="I3814" s="39">
        <f t="shared" si="179"/>
        <v>11454.477230372855</v>
      </c>
      <c r="J3814" s="40">
        <f t="shared" si="180"/>
        <v>11454</v>
      </c>
      <c r="K3814" s="40">
        <v>11454</v>
      </c>
    </row>
    <row r="3815" spans="1:11" s="40" customFormat="1" x14ac:dyDescent="0.25">
      <c r="A3815" s="34" t="s">
        <v>947</v>
      </c>
      <c r="B3815" s="34" t="s">
        <v>11322</v>
      </c>
      <c r="C3815" s="34" t="s">
        <v>11323</v>
      </c>
      <c r="D3815" s="34" t="s">
        <v>11324</v>
      </c>
      <c r="E3815" s="35">
        <v>226950</v>
      </c>
      <c r="F3815" s="36">
        <v>226950</v>
      </c>
      <c r="G3815" s="37">
        <f t="shared" si="178"/>
        <v>15886.500000000002</v>
      </c>
      <c r="H3815" s="38">
        <f>G3815*(1-'[1]Rapport Lottstift'!$Q$6)</f>
        <v>11566.815240865502</v>
      </c>
      <c r="I3815" s="39">
        <f t="shared" si="179"/>
        <v>11451.147088456848</v>
      </c>
      <c r="J3815" s="40">
        <f t="shared" si="180"/>
        <v>11451</v>
      </c>
      <c r="K3815" s="40">
        <v>11451</v>
      </c>
    </row>
    <row r="3816" spans="1:11" s="40" customFormat="1" x14ac:dyDescent="0.25">
      <c r="A3816" s="34" t="s">
        <v>947</v>
      </c>
      <c r="B3816" s="34" t="s">
        <v>11325</v>
      </c>
      <c r="C3816" s="34" t="s">
        <v>11326</v>
      </c>
      <c r="D3816" s="34" t="s">
        <v>11327</v>
      </c>
      <c r="E3816" s="35">
        <v>226938</v>
      </c>
      <c r="F3816" s="36">
        <v>226938</v>
      </c>
      <c r="G3816" s="37">
        <f t="shared" si="178"/>
        <v>15885.660000000002</v>
      </c>
      <c r="H3816" s="38">
        <f>G3816*(1-'[1]Rapport Lottstift'!$Q$6)</f>
        <v>11566.203644554022</v>
      </c>
      <c r="I3816" s="39">
        <f t="shared" si="179"/>
        <v>11450.54160810848</v>
      </c>
      <c r="J3816" s="40">
        <f t="shared" si="180"/>
        <v>11450</v>
      </c>
      <c r="K3816" s="40">
        <v>11450</v>
      </c>
    </row>
    <row r="3817" spans="1:11" s="40" customFormat="1" x14ac:dyDescent="0.25">
      <c r="A3817" s="34" t="s">
        <v>947</v>
      </c>
      <c r="B3817" s="34" t="s">
        <v>11328</v>
      </c>
      <c r="C3817" s="34" t="s">
        <v>11329</v>
      </c>
      <c r="D3817" s="34" t="s">
        <v>11330</v>
      </c>
      <c r="E3817" s="35">
        <v>226814</v>
      </c>
      <c r="F3817" s="36">
        <v>226814</v>
      </c>
      <c r="G3817" s="37">
        <f t="shared" si="178"/>
        <v>15876.980000000001</v>
      </c>
      <c r="H3817" s="38">
        <f>G3817*(1-'[1]Rapport Lottstift'!$Q$6)</f>
        <v>11559.883816002062</v>
      </c>
      <c r="I3817" s="39">
        <f t="shared" si="179"/>
        <v>11444.284977842042</v>
      </c>
      <c r="J3817" s="40">
        <f t="shared" si="180"/>
        <v>11444</v>
      </c>
      <c r="K3817" s="40">
        <v>11444</v>
      </c>
    </row>
    <row r="3818" spans="1:11" s="40" customFormat="1" x14ac:dyDescent="0.25">
      <c r="A3818" s="34" t="s">
        <v>947</v>
      </c>
      <c r="B3818" s="34" t="s">
        <v>11331</v>
      </c>
      <c r="C3818" s="34" t="s">
        <v>11332</v>
      </c>
      <c r="D3818" s="34" t="s">
        <v>11333</v>
      </c>
      <c r="E3818" s="35">
        <v>226725</v>
      </c>
      <c r="F3818" s="36">
        <v>226725</v>
      </c>
      <c r="G3818" s="37">
        <f t="shared" si="178"/>
        <v>15870.750000000002</v>
      </c>
      <c r="H3818" s="38">
        <f>G3818*(1-'[1]Rapport Lottstift'!$Q$6)</f>
        <v>11555.347810025252</v>
      </c>
      <c r="I3818" s="39">
        <f t="shared" si="179"/>
        <v>11439.794331924999</v>
      </c>
      <c r="J3818" s="40">
        <f t="shared" si="180"/>
        <v>11439</v>
      </c>
      <c r="K3818" s="40">
        <v>11439</v>
      </c>
    </row>
    <row r="3819" spans="1:11" s="40" customFormat="1" x14ac:dyDescent="0.25">
      <c r="A3819" s="34" t="s">
        <v>947</v>
      </c>
      <c r="B3819" s="34" t="s">
        <v>11334</v>
      </c>
      <c r="C3819" s="34" t="s">
        <v>11335</v>
      </c>
      <c r="D3819" s="34" t="s">
        <v>11336</v>
      </c>
      <c r="E3819" s="35">
        <v>226515</v>
      </c>
      <c r="F3819" s="36">
        <v>226515</v>
      </c>
      <c r="G3819" s="37">
        <f t="shared" si="178"/>
        <v>15856.050000000001</v>
      </c>
      <c r="H3819" s="38">
        <f>G3819*(1-'[1]Rapport Lottstift'!$Q$6)</f>
        <v>11544.644874574351</v>
      </c>
      <c r="I3819" s="39">
        <f t="shared" si="179"/>
        <v>11429.198425828607</v>
      </c>
      <c r="J3819" s="40">
        <f t="shared" si="180"/>
        <v>11429</v>
      </c>
      <c r="K3819" s="40">
        <v>11429</v>
      </c>
    </row>
    <row r="3820" spans="1:11" s="40" customFormat="1" x14ac:dyDescent="0.25">
      <c r="A3820" s="34" t="s">
        <v>947</v>
      </c>
      <c r="B3820" s="34" t="s">
        <v>11337</v>
      </c>
      <c r="C3820" s="34" t="s">
        <v>11338</v>
      </c>
      <c r="D3820" s="34" t="s">
        <v>11339</v>
      </c>
      <c r="E3820" s="35">
        <v>226417</v>
      </c>
      <c r="F3820" s="36">
        <v>226417</v>
      </c>
      <c r="G3820" s="37">
        <f t="shared" si="178"/>
        <v>15849.190000000002</v>
      </c>
      <c r="H3820" s="38">
        <f>G3820*(1-'[1]Rapport Lottstift'!$Q$6)</f>
        <v>11539.650171363932</v>
      </c>
      <c r="I3820" s="39">
        <f t="shared" si="179"/>
        <v>11424.253669650292</v>
      </c>
      <c r="J3820" s="40">
        <f t="shared" si="180"/>
        <v>11424</v>
      </c>
      <c r="K3820" s="40">
        <v>11424</v>
      </c>
    </row>
    <row r="3821" spans="1:11" s="40" customFormat="1" x14ac:dyDescent="0.25">
      <c r="A3821" s="34" t="s">
        <v>947</v>
      </c>
      <c r="B3821" s="34" t="s">
        <v>11340</v>
      </c>
      <c r="C3821" s="34" t="s">
        <v>11341</v>
      </c>
      <c r="D3821" s="34" t="s">
        <v>11342</v>
      </c>
      <c r="E3821" s="35">
        <v>225850</v>
      </c>
      <c r="F3821" s="36">
        <v>225850</v>
      </c>
      <c r="G3821" s="37">
        <f t="shared" si="178"/>
        <v>15809.500000000002</v>
      </c>
      <c r="H3821" s="38">
        <f>G3821*(1-'[1]Rapport Lottstift'!$Q$6)</f>
        <v>11510.752245646501</v>
      </c>
      <c r="I3821" s="39">
        <f t="shared" si="179"/>
        <v>11395.644723190037</v>
      </c>
      <c r="J3821" s="40">
        <f t="shared" si="180"/>
        <v>11395</v>
      </c>
      <c r="K3821" s="40">
        <v>11395</v>
      </c>
    </row>
    <row r="3822" spans="1:11" s="40" customFormat="1" x14ac:dyDescent="0.25">
      <c r="A3822" s="34" t="s">
        <v>947</v>
      </c>
      <c r="B3822" s="34" t="s">
        <v>11343</v>
      </c>
      <c r="C3822" s="34" t="s">
        <v>11344</v>
      </c>
      <c r="D3822" s="34" t="s">
        <v>11345</v>
      </c>
      <c r="E3822" s="35">
        <v>225810</v>
      </c>
      <c r="F3822" s="36">
        <v>225810</v>
      </c>
      <c r="G3822" s="37">
        <f t="shared" si="178"/>
        <v>15806.7</v>
      </c>
      <c r="H3822" s="38">
        <f>G3822*(1-'[1]Rapport Lottstift'!$Q$6)</f>
        <v>11508.713591274902</v>
      </c>
      <c r="I3822" s="39">
        <f t="shared" si="179"/>
        <v>11393.626455362153</v>
      </c>
      <c r="J3822" s="40">
        <f t="shared" si="180"/>
        <v>11393</v>
      </c>
      <c r="K3822" s="40">
        <v>11393</v>
      </c>
    </row>
    <row r="3823" spans="1:11" s="40" customFormat="1" x14ac:dyDescent="0.25">
      <c r="A3823" s="34" t="s">
        <v>947</v>
      </c>
      <c r="B3823" s="34" t="s">
        <v>11346</v>
      </c>
      <c r="C3823" s="34" t="s">
        <v>11347</v>
      </c>
      <c r="D3823" s="34" t="s">
        <v>11348</v>
      </c>
      <c r="E3823" s="35">
        <v>225403</v>
      </c>
      <c r="F3823" s="36">
        <v>225403</v>
      </c>
      <c r="G3823" s="37">
        <f t="shared" si="178"/>
        <v>15778.210000000001</v>
      </c>
      <c r="H3823" s="38">
        <f>G3823*(1-'[1]Rapport Lottstift'!$Q$6)</f>
        <v>11487.970283043871</v>
      </c>
      <c r="I3823" s="39">
        <f t="shared" si="179"/>
        <v>11373.090580213433</v>
      </c>
      <c r="J3823" s="40">
        <f t="shared" si="180"/>
        <v>11373</v>
      </c>
      <c r="K3823" s="40">
        <v>11373</v>
      </c>
    </row>
    <row r="3824" spans="1:11" s="40" customFormat="1" x14ac:dyDescent="0.25">
      <c r="A3824" s="34" t="s">
        <v>947</v>
      </c>
      <c r="B3824" s="34" t="s">
        <v>11349</v>
      </c>
      <c r="C3824" s="34" t="s">
        <v>11350</v>
      </c>
      <c r="D3824" s="34" t="s">
        <v>11351</v>
      </c>
      <c r="E3824" s="35">
        <v>225134</v>
      </c>
      <c r="F3824" s="36">
        <v>225134</v>
      </c>
      <c r="G3824" s="37">
        <f t="shared" si="178"/>
        <v>15759.380000000001</v>
      </c>
      <c r="H3824" s="38">
        <f>G3824*(1-'[1]Rapport Lottstift'!$Q$6)</f>
        <v>11474.260332394861</v>
      </c>
      <c r="I3824" s="39">
        <f t="shared" si="179"/>
        <v>11359.517729070913</v>
      </c>
      <c r="J3824" s="40">
        <f t="shared" si="180"/>
        <v>11359</v>
      </c>
      <c r="K3824" s="40">
        <v>11359</v>
      </c>
    </row>
    <row r="3825" spans="1:11" s="40" customFormat="1" x14ac:dyDescent="0.25">
      <c r="A3825" s="34" t="s">
        <v>947</v>
      </c>
      <c r="B3825" s="34" t="s">
        <v>11352</v>
      </c>
      <c r="C3825" s="34" t="s">
        <v>11353</v>
      </c>
      <c r="D3825" s="34" t="s">
        <v>11354</v>
      </c>
      <c r="E3825" s="35">
        <v>225006</v>
      </c>
      <c r="F3825" s="36">
        <v>225006</v>
      </c>
      <c r="G3825" s="37">
        <f t="shared" si="178"/>
        <v>15750.420000000002</v>
      </c>
      <c r="H3825" s="38">
        <f>G3825*(1-'[1]Rapport Lottstift'!$Q$6)</f>
        <v>11467.736638405742</v>
      </c>
      <c r="I3825" s="39">
        <f t="shared" si="179"/>
        <v>11353.059272021685</v>
      </c>
      <c r="J3825" s="40">
        <f t="shared" si="180"/>
        <v>11353</v>
      </c>
      <c r="K3825" s="40">
        <v>11353</v>
      </c>
    </row>
    <row r="3826" spans="1:11" s="40" customFormat="1" x14ac:dyDescent="0.25">
      <c r="A3826" s="34" t="s">
        <v>947</v>
      </c>
      <c r="B3826" s="34" t="s">
        <v>11355</v>
      </c>
      <c r="C3826" s="34" t="s">
        <v>11356</v>
      </c>
      <c r="D3826" s="34" t="s">
        <v>11357</v>
      </c>
      <c r="E3826" s="35">
        <v>224770</v>
      </c>
      <c r="F3826" s="36">
        <v>224770</v>
      </c>
      <c r="G3826" s="37">
        <f t="shared" si="178"/>
        <v>15733.900000000001</v>
      </c>
      <c r="H3826" s="38">
        <f>G3826*(1-'[1]Rapport Lottstift'!$Q$6)</f>
        <v>11455.708577613301</v>
      </c>
      <c r="I3826" s="39">
        <f t="shared" si="179"/>
        <v>11341.151491837169</v>
      </c>
      <c r="J3826" s="40">
        <f t="shared" si="180"/>
        <v>11341</v>
      </c>
      <c r="K3826" s="40">
        <v>11341</v>
      </c>
    </row>
    <row r="3827" spans="1:11" s="40" customFormat="1" x14ac:dyDescent="0.25">
      <c r="A3827" s="34" t="s">
        <v>947</v>
      </c>
      <c r="B3827" s="34" t="s">
        <v>11358</v>
      </c>
      <c r="C3827" s="34" t="s">
        <v>11359</v>
      </c>
      <c r="D3827" s="34" t="s">
        <v>11360</v>
      </c>
      <c r="E3827" s="35">
        <v>224540</v>
      </c>
      <c r="F3827" s="36">
        <v>224540</v>
      </c>
      <c r="G3827" s="37">
        <f t="shared" si="178"/>
        <v>15717.800000000001</v>
      </c>
      <c r="H3827" s="38">
        <f>G3827*(1-'[1]Rapport Lottstift'!$Q$6)</f>
        <v>11443.986314976601</v>
      </c>
      <c r="I3827" s="39">
        <f t="shared" si="179"/>
        <v>11329.546451826835</v>
      </c>
      <c r="J3827" s="40">
        <f t="shared" si="180"/>
        <v>11329</v>
      </c>
      <c r="K3827" s="40">
        <v>11329</v>
      </c>
    </row>
    <row r="3828" spans="1:11" s="40" customFormat="1" x14ac:dyDescent="0.25">
      <c r="A3828" s="34" t="s">
        <v>947</v>
      </c>
      <c r="B3828" s="34" t="s">
        <v>11361</v>
      </c>
      <c r="C3828" s="34" t="s">
        <v>11362</v>
      </c>
      <c r="D3828" s="34" t="s">
        <v>11363</v>
      </c>
      <c r="E3828" s="35">
        <v>224513</v>
      </c>
      <c r="F3828" s="36">
        <v>224513</v>
      </c>
      <c r="G3828" s="37">
        <f t="shared" si="178"/>
        <v>15715.910000000002</v>
      </c>
      <c r="H3828" s="38">
        <f>G3828*(1-'[1]Rapport Lottstift'!$Q$6)</f>
        <v>11442.610223275771</v>
      </c>
      <c r="I3828" s="39">
        <f t="shared" si="179"/>
        <v>11328.184121043014</v>
      </c>
      <c r="J3828" s="40">
        <f t="shared" si="180"/>
        <v>11328</v>
      </c>
      <c r="K3828" s="40">
        <v>11328</v>
      </c>
    </row>
    <row r="3829" spans="1:11" s="40" customFormat="1" x14ac:dyDescent="0.25">
      <c r="A3829" s="34" t="s">
        <v>947</v>
      </c>
      <c r="B3829" s="34" t="s">
        <v>11364</v>
      </c>
      <c r="C3829" s="34" t="s">
        <v>11365</v>
      </c>
      <c r="D3829" s="34" t="s">
        <v>11366</v>
      </c>
      <c r="E3829" s="35">
        <v>224308</v>
      </c>
      <c r="F3829" s="36">
        <v>224308</v>
      </c>
      <c r="G3829" s="37">
        <f t="shared" si="178"/>
        <v>15701.560000000001</v>
      </c>
      <c r="H3829" s="38">
        <f>G3829*(1-'[1]Rapport Lottstift'!$Q$6)</f>
        <v>11432.162119621322</v>
      </c>
      <c r="I3829" s="39">
        <f t="shared" si="179"/>
        <v>11317.840498425108</v>
      </c>
      <c r="J3829" s="40">
        <f t="shared" si="180"/>
        <v>11317</v>
      </c>
      <c r="K3829" s="40">
        <v>11317</v>
      </c>
    </row>
    <row r="3830" spans="1:11" s="40" customFormat="1" x14ac:dyDescent="0.25">
      <c r="A3830" s="34" t="s">
        <v>947</v>
      </c>
      <c r="B3830" s="34" t="s">
        <v>11367</v>
      </c>
      <c r="C3830" s="34" t="s">
        <v>11368</v>
      </c>
      <c r="D3830" s="34" t="s">
        <v>11369</v>
      </c>
      <c r="E3830" s="35">
        <v>224165</v>
      </c>
      <c r="F3830" s="36">
        <v>224165</v>
      </c>
      <c r="G3830" s="37">
        <f t="shared" si="178"/>
        <v>15691.550000000001</v>
      </c>
      <c r="H3830" s="38">
        <f>G3830*(1-'[1]Rapport Lottstift'!$Q$6)</f>
        <v>11424.873930242851</v>
      </c>
      <c r="I3830" s="39">
        <f t="shared" si="179"/>
        <v>11310.625190940422</v>
      </c>
      <c r="J3830" s="40">
        <f t="shared" si="180"/>
        <v>11310</v>
      </c>
      <c r="K3830" s="40">
        <v>11310</v>
      </c>
    </row>
    <row r="3831" spans="1:11" s="40" customFormat="1" x14ac:dyDescent="0.25">
      <c r="A3831" s="34" t="s">
        <v>947</v>
      </c>
      <c r="B3831" s="34" t="s">
        <v>11370</v>
      </c>
      <c r="C3831" s="34" t="s">
        <v>11371</v>
      </c>
      <c r="D3831" s="34" t="s">
        <v>11372</v>
      </c>
      <c r="E3831" s="35">
        <v>223970</v>
      </c>
      <c r="F3831" s="36">
        <v>223970</v>
      </c>
      <c r="G3831" s="37">
        <f t="shared" si="178"/>
        <v>15677.900000000001</v>
      </c>
      <c r="H3831" s="38">
        <f>G3831*(1-'[1]Rapport Lottstift'!$Q$6)</f>
        <v>11414.935490181302</v>
      </c>
      <c r="I3831" s="39">
        <f t="shared" si="179"/>
        <v>11300.78613527949</v>
      </c>
      <c r="J3831" s="40">
        <f t="shared" si="180"/>
        <v>11300</v>
      </c>
      <c r="K3831" s="40">
        <v>11300</v>
      </c>
    </row>
    <row r="3832" spans="1:11" s="40" customFormat="1" x14ac:dyDescent="0.25">
      <c r="A3832" s="34" t="s">
        <v>947</v>
      </c>
      <c r="B3832" s="34" t="s">
        <v>11373</v>
      </c>
      <c r="C3832" s="34" t="s">
        <v>11374</v>
      </c>
      <c r="D3832" s="34" t="s">
        <v>11375</v>
      </c>
      <c r="E3832" s="35">
        <v>223635</v>
      </c>
      <c r="F3832" s="36">
        <v>223635</v>
      </c>
      <c r="G3832" s="37">
        <f t="shared" si="178"/>
        <v>15654.45</v>
      </c>
      <c r="H3832" s="38">
        <f>G3832*(1-'[1]Rapport Lottstift'!$Q$6)</f>
        <v>11397.86175981915</v>
      </c>
      <c r="I3832" s="39">
        <f t="shared" si="179"/>
        <v>11283.883142220959</v>
      </c>
      <c r="J3832" s="40">
        <f t="shared" si="180"/>
        <v>11283</v>
      </c>
      <c r="K3832" s="40">
        <v>11283</v>
      </c>
    </row>
    <row r="3833" spans="1:11" s="40" customFormat="1" x14ac:dyDescent="0.25">
      <c r="A3833" s="34" t="s">
        <v>947</v>
      </c>
      <c r="B3833" s="34" t="s">
        <v>11376</v>
      </c>
      <c r="C3833" s="34" t="s">
        <v>11377</v>
      </c>
      <c r="D3833" s="34" t="s">
        <v>11378</v>
      </c>
      <c r="E3833" s="35">
        <v>223529</v>
      </c>
      <c r="F3833" s="36">
        <v>223529</v>
      </c>
      <c r="G3833" s="37">
        <f t="shared" si="178"/>
        <v>15647.03</v>
      </c>
      <c r="H3833" s="38">
        <f>G3833*(1-'[1]Rapport Lottstift'!$Q$6)</f>
        <v>11392.459325734411</v>
      </c>
      <c r="I3833" s="39">
        <f t="shared" si="179"/>
        <v>11278.534732477066</v>
      </c>
      <c r="J3833" s="40">
        <f t="shared" si="180"/>
        <v>11278</v>
      </c>
      <c r="K3833" s="40">
        <v>11278</v>
      </c>
    </row>
    <row r="3834" spans="1:11" s="40" customFormat="1" x14ac:dyDescent="0.25">
      <c r="A3834" s="34" t="s">
        <v>947</v>
      </c>
      <c r="B3834" s="34" t="s">
        <v>11379</v>
      </c>
      <c r="C3834" s="34" t="s">
        <v>11380</v>
      </c>
      <c r="D3834" s="34" t="s">
        <v>11381</v>
      </c>
      <c r="E3834" s="35">
        <v>223294</v>
      </c>
      <c r="F3834" s="36">
        <v>223294</v>
      </c>
      <c r="G3834" s="37">
        <f t="shared" si="178"/>
        <v>15630.580000000002</v>
      </c>
      <c r="H3834" s="38">
        <f>G3834*(1-'[1]Rapport Lottstift'!$Q$6)</f>
        <v>11380.482231301263</v>
      </c>
      <c r="I3834" s="39">
        <f t="shared" si="179"/>
        <v>11266.677408988249</v>
      </c>
      <c r="J3834" s="40">
        <f t="shared" si="180"/>
        <v>11266</v>
      </c>
      <c r="K3834" s="40">
        <v>11266</v>
      </c>
    </row>
    <row r="3835" spans="1:11" s="40" customFormat="1" x14ac:dyDescent="0.25">
      <c r="A3835" s="34" t="s">
        <v>947</v>
      </c>
      <c r="B3835" s="34" t="s">
        <v>11382</v>
      </c>
      <c r="C3835" s="34" t="s">
        <v>11383</v>
      </c>
      <c r="D3835" s="34" t="s">
        <v>11384</v>
      </c>
      <c r="E3835" s="35">
        <v>223198</v>
      </c>
      <c r="F3835" s="36">
        <v>223198</v>
      </c>
      <c r="G3835" s="37">
        <f t="shared" si="178"/>
        <v>15623.86</v>
      </c>
      <c r="H3835" s="38">
        <f>G3835*(1-'[1]Rapport Lottstift'!$Q$6)</f>
        <v>11375.58946080942</v>
      </c>
      <c r="I3835" s="39">
        <f t="shared" si="179"/>
        <v>11261.833566201327</v>
      </c>
      <c r="J3835" s="40">
        <f t="shared" si="180"/>
        <v>11261</v>
      </c>
      <c r="K3835" s="40">
        <v>11261</v>
      </c>
    </row>
    <row r="3836" spans="1:11" s="40" customFormat="1" x14ac:dyDescent="0.25">
      <c r="A3836" s="34" t="s">
        <v>947</v>
      </c>
      <c r="B3836" s="34" t="s">
        <v>11385</v>
      </c>
      <c r="C3836" s="34" t="s">
        <v>11386</v>
      </c>
      <c r="D3836" s="34" t="s">
        <v>11387</v>
      </c>
      <c r="E3836" s="35">
        <v>223109</v>
      </c>
      <c r="F3836" s="36">
        <v>223109</v>
      </c>
      <c r="G3836" s="37">
        <f t="shared" si="178"/>
        <v>15617.630000000001</v>
      </c>
      <c r="H3836" s="38">
        <f>G3836*(1-'[1]Rapport Lottstift'!$Q$6)</f>
        <v>11371.053454832612</v>
      </c>
      <c r="I3836" s="39">
        <f t="shared" si="179"/>
        <v>11257.342920284285</v>
      </c>
      <c r="J3836" s="40">
        <f t="shared" si="180"/>
        <v>11257</v>
      </c>
      <c r="K3836" s="40">
        <v>11257</v>
      </c>
    </row>
    <row r="3837" spans="1:11" s="40" customFormat="1" x14ac:dyDescent="0.25">
      <c r="A3837" s="34" t="s">
        <v>947</v>
      </c>
      <c r="B3837" s="34" t="s">
        <v>11388</v>
      </c>
      <c r="C3837" s="34" t="s">
        <v>11389</v>
      </c>
      <c r="D3837" s="34" t="s">
        <v>11390</v>
      </c>
      <c r="E3837" s="35">
        <v>223084</v>
      </c>
      <c r="F3837" s="36">
        <v>223084</v>
      </c>
      <c r="G3837" s="37">
        <f t="shared" si="178"/>
        <v>15615.880000000001</v>
      </c>
      <c r="H3837" s="38">
        <f>G3837*(1-'[1]Rapport Lottstift'!$Q$6)</f>
        <v>11369.779295850361</v>
      </c>
      <c r="I3837" s="39">
        <f t="shared" si="179"/>
        <v>11256.081502891857</v>
      </c>
      <c r="J3837" s="40">
        <f t="shared" si="180"/>
        <v>11256</v>
      </c>
      <c r="K3837" s="40">
        <v>11256</v>
      </c>
    </row>
    <row r="3838" spans="1:11" s="40" customFormat="1" x14ac:dyDescent="0.25">
      <c r="A3838" s="34" t="s">
        <v>947</v>
      </c>
      <c r="B3838" s="34" t="s">
        <v>11391</v>
      </c>
      <c r="C3838" s="34" t="s">
        <v>11392</v>
      </c>
      <c r="D3838" s="34" t="s">
        <v>11393</v>
      </c>
      <c r="E3838" s="35">
        <v>223063</v>
      </c>
      <c r="F3838" s="36">
        <v>223063</v>
      </c>
      <c r="G3838" s="37">
        <f t="shared" si="178"/>
        <v>15614.410000000002</v>
      </c>
      <c r="H3838" s="38">
        <f>G3838*(1-'[1]Rapport Lottstift'!$Q$6)</f>
        <v>11368.709002305271</v>
      </c>
      <c r="I3838" s="39">
        <f t="shared" si="179"/>
        <v>11255.021912282218</v>
      </c>
      <c r="J3838" s="40">
        <f t="shared" si="180"/>
        <v>11255</v>
      </c>
      <c r="K3838" s="40">
        <v>11255</v>
      </c>
    </row>
    <row r="3839" spans="1:11" s="40" customFormat="1" x14ac:dyDescent="0.25">
      <c r="A3839" s="34" t="s">
        <v>947</v>
      </c>
      <c r="B3839" s="34" t="s">
        <v>11394</v>
      </c>
      <c r="C3839" s="34" t="s">
        <v>11395</v>
      </c>
      <c r="D3839" s="34" t="s">
        <v>11396</v>
      </c>
      <c r="E3839" s="35">
        <v>223010</v>
      </c>
      <c r="F3839" s="36">
        <v>223010</v>
      </c>
      <c r="G3839" s="37">
        <f t="shared" si="178"/>
        <v>15610.7</v>
      </c>
      <c r="H3839" s="38">
        <f>G3839*(1-'[1]Rapport Lottstift'!$Q$6)</f>
        <v>11366.007785262902</v>
      </c>
      <c r="I3839" s="39">
        <f t="shared" si="179"/>
        <v>11252.347707410272</v>
      </c>
      <c r="J3839" s="40">
        <f t="shared" si="180"/>
        <v>11252</v>
      </c>
      <c r="K3839" s="40">
        <v>11252</v>
      </c>
    </row>
    <row r="3840" spans="1:11" s="40" customFormat="1" x14ac:dyDescent="0.25">
      <c r="A3840" s="34" t="s">
        <v>947</v>
      </c>
      <c r="B3840" s="34" t="s">
        <v>11397</v>
      </c>
      <c r="C3840" s="34" t="s">
        <v>11398</v>
      </c>
      <c r="D3840" s="34" t="s">
        <v>11399</v>
      </c>
      <c r="E3840" s="35">
        <v>222959</v>
      </c>
      <c r="F3840" s="36">
        <v>222959</v>
      </c>
      <c r="G3840" s="37">
        <f t="shared" si="178"/>
        <v>15607.130000000001</v>
      </c>
      <c r="H3840" s="38">
        <f>G3840*(1-'[1]Rapport Lottstift'!$Q$6)</f>
        <v>11363.408500939111</v>
      </c>
      <c r="I3840" s="39">
        <f t="shared" si="179"/>
        <v>11249.77441592972</v>
      </c>
      <c r="J3840" s="40">
        <f t="shared" si="180"/>
        <v>11249</v>
      </c>
      <c r="K3840" s="40">
        <v>11249</v>
      </c>
    </row>
    <row r="3841" spans="1:11" s="40" customFormat="1" x14ac:dyDescent="0.25">
      <c r="A3841" s="34" t="s">
        <v>947</v>
      </c>
      <c r="B3841" s="34" t="s">
        <v>11400</v>
      </c>
      <c r="C3841" s="34" t="s">
        <v>11401</v>
      </c>
      <c r="D3841" s="34" t="s">
        <v>11402</v>
      </c>
      <c r="E3841" s="35">
        <v>222652</v>
      </c>
      <c r="F3841" s="36">
        <v>222652</v>
      </c>
      <c r="G3841" s="37">
        <f t="shared" si="178"/>
        <v>15585.640000000001</v>
      </c>
      <c r="H3841" s="38">
        <f>G3841*(1-'[1]Rapport Lottstift'!$Q$6)</f>
        <v>11347.761828637082</v>
      </c>
      <c r="I3841" s="39">
        <f t="shared" si="179"/>
        <v>11234.28421035071</v>
      </c>
      <c r="J3841" s="40">
        <f t="shared" si="180"/>
        <v>11234</v>
      </c>
      <c r="K3841" s="40">
        <v>11234</v>
      </c>
    </row>
    <row r="3842" spans="1:11" s="40" customFormat="1" x14ac:dyDescent="0.25">
      <c r="A3842" s="34" t="s">
        <v>947</v>
      </c>
      <c r="B3842" s="34" t="s">
        <v>11403</v>
      </c>
      <c r="C3842" s="34" t="s">
        <v>11404</v>
      </c>
      <c r="D3842" s="34" t="s">
        <v>11405</v>
      </c>
      <c r="E3842" s="35">
        <v>222457</v>
      </c>
      <c r="F3842" s="36">
        <v>222457</v>
      </c>
      <c r="G3842" s="37">
        <f t="shared" si="178"/>
        <v>15571.990000000002</v>
      </c>
      <c r="H3842" s="38">
        <f>G3842*(1-'[1]Rapport Lottstift'!$Q$6)</f>
        <v>11337.823388575533</v>
      </c>
      <c r="I3842" s="39">
        <f t="shared" si="179"/>
        <v>11224.445154689778</v>
      </c>
      <c r="J3842" s="40">
        <f t="shared" si="180"/>
        <v>11224</v>
      </c>
      <c r="K3842" s="40">
        <v>11224</v>
      </c>
    </row>
    <row r="3843" spans="1:11" s="40" customFormat="1" x14ac:dyDescent="0.25">
      <c r="A3843" s="34" t="s">
        <v>947</v>
      </c>
      <c r="B3843" s="34" t="s">
        <v>11406</v>
      </c>
      <c r="C3843" s="34" t="s">
        <v>11407</v>
      </c>
      <c r="D3843" s="34" t="s">
        <v>11408</v>
      </c>
      <c r="E3843" s="35">
        <v>221925</v>
      </c>
      <c r="F3843" s="36">
        <v>221925</v>
      </c>
      <c r="G3843" s="37">
        <f t="shared" si="178"/>
        <v>15534.750000000002</v>
      </c>
      <c r="H3843" s="38">
        <f>G3843*(1-'[1]Rapport Lottstift'!$Q$6)</f>
        <v>11310.709285433251</v>
      </c>
      <c r="I3843" s="39">
        <f t="shared" si="179"/>
        <v>11197.602192578919</v>
      </c>
      <c r="J3843" s="40">
        <f t="shared" si="180"/>
        <v>11197</v>
      </c>
      <c r="K3843" s="40">
        <v>11197</v>
      </c>
    </row>
    <row r="3844" spans="1:11" s="40" customFormat="1" x14ac:dyDescent="0.25">
      <c r="A3844" s="34" t="s">
        <v>947</v>
      </c>
      <c r="B3844" s="34" t="s">
        <v>11409</v>
      </c>
      <c r="C3844" s="34" t="s">
        <v>11410</v>
      </c>
      <c r="D3844" s="34" t="s">
        <v>11411</v>
      </c>
      <c r="E3844" s="35">
        <v>221657</v>
      </c>
      <c r="F3844" s="36">
        <v>221657</v>
      </c>
      <c r="G3844" s="37">
        <f t="shared" si="178"/>
        <v>15515.990000000002</v>
      </c>
      <c r="H3844" s="38">
        <f>G3844*(1-'[1]Rapport Lottstift'!$Q$6)</f>
        <v>11297.050301143532</v>
      </c>
      <c r="I3844" s="39">
        <f t="shared" si="179"/>
        <v>11184.079798132097</v>
      </c>
      <c r="J3844" s="40">
        <f t="shared" si="180"/>
        <v>11184</v>
      </c>
      <c r="K3844" s="40">
        <v>11184</v>
      </c>
    </row>
    <row r="3845" spans="1:11" s="40" customFormat="1" x14ac:dyDescent="0.25">
      <c r="A3845" s="34" t="s">
        <v>947</v>
      </c>
      <c r="B3845" s="34" t="s">
        <v>11412</v>
      </c>
      <c r="C3845" s="34" t="s">
        <v>11413</v>
      </c>
      <c r="D3845" s="34" t="s">
        <v>11414</v>
      </c>
      <c r="E3845" s="35">
        <v>221597</v>
      </c>
      <c r="F3845" s="36">
        <v>221597</v>
      </c>
      <c r="G3845" s="37">
        <f t="shared" si="178"/>
        <v>15511.79</v>
      </c>
      <c r="H3845" s="38">
        <f>G3845*(1-'[1]Rapport Lottstift'!$Q$6)</f>
        <v>11293.992319586132</v>
      </c>
      <c r="I3845" s="39">
        <f t="shared" si="179"/>
        <v>11181.052396390271</v>
      </c>
      <c r="J3845" s="40">
        <f t="shared" si="180"/>
        <v>11181</v>
      </c>
      <c r="K3845" s="40">
        <v>11181</v>
      </c>
    </row>
    <row r="3846" spans="1:11" s="40" customFormat="1" x14ac:dyDescent="0.25">
      <c r="A3846" s="34" t="s">
        <v>947</v>
      </c>
      <c r="B3846" s="34" t="s">
        <v>11415</v>
      </c>
      <c r="C3846" s="34" t="s">
        <v>11416</v>
      </c>
      <c r="D3846" s="34" t="s">
        <v>11417</v>
      </c>
      <c r="E3846" s="35">
        <v>221457</v>
      </c>
      <c r="F3846" s="36">
        <v>221457</v>
      </c>
      <c r="G3846" s="37">
        <f t="shared" ref="G3846:G3909" si="181">F3846*0.07</f>
        <v>15501.990000000002</v>
      </c>
      <c r="H3846" s="38">
        <f>G3846*(1-'[1]Rapport Lottstift'!$Q$6)</f>
        <v>11286.857029285531</v>
      </c>
      <c r="I3846" s="39">
        <f t="shared" ref="I3846:I3909" si="182">H3846*0.99</f>
        <v>11173.988458992675</v>
      </c>
      <c r="J3846" s="40">
        <f t="shared" ref="J3846:J3909" si="183">INT(I3846)</f>
        <v>11173</v>
      </c>
      <c r="K3846" s="40">
        <v>11173</v>
      </c>
    </row>
    <row r="3847" spans="1:11" s="40" customFormat="1" x14ac:dyDescent="0.25">
      <c r="A3847" s="34" t="s">
        <v>947</v>
      </c>
      <c r="B3847" s="34" t="s">
        <v>11418</v>
      </c>
      <c r="C3847" s="34" t="s">
        <v>11419</v>
      </c>
      <c r="D3847" s="34" t="s">
        <v>11420</v>
      </c>
      <c r="E3847" s="35">
        <v>221448</v>
      </c>
      <c r="F3847" s="36">
        <v>221448</v>
      </c>
      <c r="G3847" s="37">
        <f t="shared" si="181"/>
        <v>15501.36</v>
      </c>
      <c r="H3847" s="38">
        <f>G3847*(1-'[1]Rapport Lottstift'!$Q$6)</f>
        <v>11286.398332051922</v>
      </c>
      <c r="I3847" s="39">
        <f t="shared" si="182"/>
        <v>11173.534348731402</v>
      </c>
      <c r="J3847" s="40">
        <f t="shared" si="183"/>
        <v>11173</v>
      </c>
      <c r="K3847" s="40">
        <v>11173</v>
      </c>
    </row>
    <row r="3848" spans="1:11" s="40" customFormat="1" x14ac:dyDescent="0.25">
      <c r="A3848" s="34" t="s">
        <v>947</v>
      </c>
      <c r="B3848" s="34" t="s">
        <v>11421</v>
      </c>
      <c r="C3848" s="34" t="s">
        <v>11422</v>
      </c>
      <c r="D3848" s="34" t="s">
        <v>11423</v>
      </c>
      <c r="E3848" s="35">
        <v>221411</v>
      </c>
      <c r="F3848" s="36">
        <v>221411</v>
      </c>
      <c r="G3848" s="37">
        <f t="shared" si="181"/>
        <v>15498.770000000002</v>
      </c>
      <c r="H3848" s="38">
        <f>G3848*(1-'[1]Rapport Lottstift'!$Q$6)</f>
        <v>11284.512576758192</v>
      </c>
      <c r="I3848" s="39">
        <f t="shared" si="182"/>
        <v>11171.66745099061</v>
      </c>
      <c r="J3848" s="40">
        <f t="shared" si="183"/>
        <v>11171</v>
      </c>
      <c r="K3848" s="40">
        <v>11171</v>
      </c>
    </row>
    <row r="3849" spans="1:11" s="40" customFormat="1" x14ac:dyDescent="0.25">
      <c r="A3849" s="34" t="s">
        <v>947</v>
      </c>
      <c r="B3849" s="34" t="s">
        <v>11424</v>
      </c>
      <c r="C3849" s="34" t="s">
        <v>11425</v>
      </c>
      <c r="D3849" s="34" t="s">
        <v>11426</v>
      </c>
      <c r="E3849" s="35">
        <v>220698</v>
      </c>
      <c r="F3849" s="36">
        <v>220698</v>
      </c>
      <c r="G3849" s="37">
        <f t="shared" si="181"/>
        <v>15448.86</v>
      </c>
      <c r="H3849" s="38">
        <f>G3849*(1-'[1]Rapport Lottstift'!$Q$6)</f>
        <v>11248.173562584421</v>
      </c>
      <c r="I3849" s="39">
        <f t="shared" si="182"/>
        <v>11135.691826958577</v>
      </c>
      <c r="J3849" s="40">
        <f t="shared" si="183"/>
        <v>11135</v>
      </c>
      <c r="K3849" s="40">
        <v>11135</v>
      </c>
    </row>
    <row r="3850" spans="1:11" s="40" customFormat="1" x14ac:dyDescent="0.25">
      <c r="A3850" s="34" t="s">
        <v>947</v>
      </c>
      <c r="B3850" s="34" t="s">
        <v>11427</v>
      </c>
      <c r="C3850" s="34" t="s">
        <v>11428</v>
      </c>
      <c r="D3850" s="34" t="s">
        <v>11429</v>
      </c>
      <c r="E3850" s="35">
        <v>220384</v>
      </c>
      <c r="F3850" s="36">
        <v>220384</v>
      </c>
      <c r="G3850" s="37">
        <f t="shared" si="181"/>
        <v>15426.880000000001</v>
      </c>
      <c r="H3850" s="38">
        <f>G3850*(1-'[1]Rapport Lottstift'!$Q$6)</f>
        <v>11232.170125767361</v>
      </c>
      <c r="I3850" s="39">
        <f t="shared" si="182"/>
        <v>11119.848424509688</v>
      </c>
      <c r="J3850" s="40">
        <f t="shared" si="183"/>
        <v>11119</v>
      </c>
      <c r="K3850" s="40">
        <v>11119</v>
      </c>
    </row>
    <row r="3851" spans="1:11" s="40" customFormat="1" x14ac:dyDescent="0.25">
      <c r="A3851" s="34" t="s">
        <v>947</v>
      </c>
      <c r="B3851" s="34" t="s">
        <v>11430</v>
      </c>
      <c r="C3851" s="34" t="s">
        <v>11431</v>
      </c>
      <c r="D3851" s="34" t="s">
        <v>11432</v>
      </c>
      <c r="E3851" s="35">
        <v>220205</v>
      </c>
      <c r="F3851" s="36">
        <v>220205</v>
      </c>
      <c r="G3851" s="37">
        <f t="shared" si="181"/>
        <v>15414.350000000002</v>
      </c>
      <c r="H3851" s="38">
        <f>G3851*(1-'[1]Rapport Lottstift'!$Q$6)</f>
        <v>11223.047147454452</v>
      </c>
      <c r="I3851" s="39">
        <f t="shared" si="182"/>
        <v>11110.816675979908</v>
      </c>
      <c r="J3851" s="40">
        <f t="shared" si="183"/>
        <v>11110</v>
      </c>
      <c r="K3851" s="40">
        <v>11110</v>
      </c>
    </row>
    <row r="3852" spans="1:11" s="40" customFormat="1" x14ac:dyDescent="0.25">
      <c r="A3852" s="34" t="s">
        <v>947</v>
      </c>
      <c r="B3852" s="34" t="s">
        <v>11433</v>
      </c>
      <c r="C3852" s="34" t="s">
        <v>11434</v>
      </c>
      <c r="D3852" s="34" t="s">
        <v>11435</v>
      </c>
      <c r="E3852" s="35">
        <v>220110</v>
      </c>
      <c r="F3852" s="36">
        <v>220110</v>
      </c>
      <c r="G3852" s="37">
        <f t="shared" si="181"/>
        <v>15407.7</v>
      </c>
      <c r="H3852" s="38">
        <f>G3852*(1-'[1]Rapport Lottstift'!$Q$6)</f>
        <v>11218.205343321901</v>
      </c>
      <c r="I3852" s="39">
        <f t="shared" si="182"/>
        <v>11106.023289888682</v>
      </c>
      <c r="J3852" s="40">
        <f t="shared" si="183"/>
        <v>11106</v>
      </c>
      <c r="K3852" s="40">
        <v>11106</v>
      </c>
    </row>
    <row r="3853" spans="1:11" s="40" customFormat="1" x14ac:dyDescent="0.25">
      <c r="A3853" s="34" t="s">
        <v>947</v>
      </c>
      <c r="B3853" s="34" t="s">
        <v>11436</v>
      </c>
      <c r="C3853" s="34" t="s">
        <v>11437</v>
      </c>
      <c r="D3853" s="34" t="s">
        <v>11438</v>
      </c>
      <c r="E3853" s="35">
        <v>220025</v>
      </c>
      <c r="F3853" s="36">
        <v>220025</v>
      </c>
      <c r="G3853" s="37">
        <f t="shared" si="181"/>
        <v>15401.750000000002</v>
      </c>
      <c r="H3853" s="38">
        <f>G3853*(1-'[1]Rapport Lottstift'!$Q$6)</f>
        <v>11213.873202782252</v>
      </c>
      <c r="I3853" s="39">
        <f t="shared" si="182"/>
        <v>11101.734470754429</v>
      </c>
      <c r="J3853" s="40">
        <f t="shared" si="183"/>
        <v>11101</v>
      </c>
      <c r="K3853" s="40">
        <v>11101</v>
      </c>
    </row>
    <row r="3854" spans="1:11" s="40" customFormat="1" x14ac:dyDescent="0.25">
      <c r="A3854" s="34" t="s">
        <v>947</v>
      </c>
      <c r="B3854" s="34" t="s">
        <v>11439</v>
      </c>
      <c r="C3854" s="34" t="s">
        <v>11440</v>
      </c>
      <c r="D3854" s="34" t="s">
        <v>11441</v>
      </c>
      <c r="E3854" s="35">
        <v>219927</v>
      </c>
      <c r="F3854" s="36">
        <v>219927</v>
      </c>
      <c r="G3854" s="37">
        <f t="shared" si="181"/>
        <v>15394.890000000001</v>
      </c>
      <c r="H3854" s="38">
        <f>G3854*(1-'[1]Rapport Lottstift'!$Q$6)</f>
        <v>11208.878499571832</v>
      </c>
      <c r="I3854" s="39">
        <f t="shared" si="182"/>
        <v>11096.789714576114</v>
      </c>
      <c r="J3854" s="40">
        <f t="shared" si="183"/>
        <v>11096</v>
      </c>
      <c r="K3854" s="40">
        <v>11096</v>
      </c>
    </row>
    <row r="3855" spans="1:11" s="40" customFormat="1" x14ac:dyDescent="0.25">
      <c r="A3855" s="34" t="s">
        <v>947</v>
      </c>
      <c r="B3855" s="34" t="s">
        <v>11442</v>
      </c>
      <c r="C3855" s="34" t="s">
        <v>11443</v>
      </c>
      <c r="D3855" s="34" t="s">
        <v>11444</v>
      </c>
      <c r="E3855" s="35">
        <v>219916</v>
      </c>
      <c r="F3855" s="36">
        <v>219916</v>
      </c>
      <c r="G3855" s="37">
        <f t="shared" si="181"/>
        <v>15394.12</v>
      </c>
      <c r="H3855" s="38">
        <f>G3855*(1-'[1]Rapport Lottstift'!$Q$6)</f>
        <v>11208.317869619641</v>
      </c>
      <c r="I3855" s="39">
        <f t="shared" si="182"/>
        <v>11096.234690923444</v>
      </c>
      <c r="J3855" s="40">
        <f t="shared" si="183"/>
        <v>11096</v>
      </c>
      <c r="K3855" s="40">
        <v>11096</v>
      </c>
    </row>
    <row r="3856" spans="1:11" s="40" customFormat="1" x14ac:dyDescent="0.25">
      <c r="A3856" s="34" t="s">
        <v>947</v>
      </c>
      <c r="B3856" s="34" t="s">
        <v>11445</v>
      </c>
      <c r="C3856" s="34" t="s">
        <v>11446</v>
      </c>
      <c r="D3856" s="34" t="s">
        <v>11447</v>
      </c>
      <c r="E3856" s="35">
        <v>219635</v>
      </c>
      <c r="F3856" s="36">
        <v>219635</v>
      </c>
      <c r="G3856" s="37">
        <f t="shared" si="181"/>
        <v>15374.45</v>
      </c>
      <c r="H3856" s="38">
        <f>G3856*(1-'[1]Rapport Lottstift'!$Q$6)</f>
        <v>11193.996322659152</v>
      </c>
      <c r="I3856" s="39">
        <f t="shared" si="182"/>
        <v>11082.056359432559</v>
      </c>
      <c r="J3856" s="40">
        <f t="shared" si="183"/>
        <v>11082</v>
      </c>
      <c r="K3856" s="40">
        <v>11082</v>
      </c>
    </row>
    <row r="3857" spans="1:11" s="40" customFormat="1" x14ac:dyDescent="0.25">
      <c r="A3857" s="34" t="s">
        <v>947</v>
      </c>
      <c r="B3857" s="34" t="s">
        <v>11448</v>
      </c>
      <c r="C3857" s="34" t="s">
        <v>11449</v>
      </c>
      <c r="D3857" s="34" t="s">
        <v>11450</v>
      </c>
      <c r="E3857" s="35">
        <v>219572</v>
      </c>
      <c r="F3857" s="36">
        <v>219572</v>
      </c>
      <c r="G3857" s="37">
        <f t="shared" si="181"/>
        <v>15370.04</v>
      </c>
      <c r="H3857" s="38">
        <f>G3857*(1-'[1]Rapport Lottstift'!$Q$6)</f>
        <v>11190.785442023882</v>
      </c>
      <c r="I3857" s="39">
        <f t="shared" si="182"/>
        <v>11078.877587603643</v>
      </c>
      <c r="J3857" s="40">
        <f t="shared" si="183"/>
        <v>11078</v>
      </c>
      <c r="K3857" s="40">
        <v>11078</v>
      </c>
    </row>
    <row r="3858" spans="1:11" s="40" customFormat="1" x14ac:dyDescent="0.25">
      <c r="A3858" s="34" t="s">
        <v>947</v>
      </c>
      <c r="B3858" s="34" t="s">
        <v>11451</v>
      </c>
      <c r="C3858" s="34" t="s">
        <v>11452</v>
      </c>
      <c r="D3858" s="34" t="s">
        <v>11453</v>
      </c>
      <c r="E3858" s="35">
        <v>219063</v>
      </c>
      <c r="F3858" s="36">
        <v>219063</v>
      </c>
      <c r="G3858" s="37">
        <f t="shared" si="181"/>
        <v>15334.410000000002</v>
      </c>
      <c r="H3858" s="38">
        <f>G3858*(1-'[1]Rapport Lottstift'!$Q$6)</f>
        <v>11164.843565145271</v>
      </c>
      <c r="I3858" s="39">
        <f t="shared" si="182"/>
        <v>11053.195129493819</v>
      </c>
      <c r="J3858" s="40">
        <f t="shared" si="183"/>
        <v>11053</v>
      </c>
      <c r="K3858" s="40">
        <v>11053</v>
      </c>
    </row>
    <row r="3859" spans="1:11" s="40" customFormat="1" x14ac:dyDescent="0.25">
      <c r="A3859" s="34" t="s">
        <v>947</v>
      </c>
      <c r="B3859" s="34" t="s">
        <v>11454</v>
      </c>
      <c r="C3859" s="34" t="s">
        <v>11455</v>
      </c>
      <c r="D3859" s="34" t="s">
        <v>11456</v>
      </c>
      <c r="E3859" s="35">
        <v>218063</v>
      </c>
      <c r="F3859" s="36">
        <v>218063</v>
      </c>
      <c r="G3859" s="37">
        <f t="shared" si="181"/>
        <v>15264.410000000002</v>
      </c>
      <c r="H3859" s="38">
        <f>G3859*(1-'[1]Rapport Lottstift'!$Q$6)</f>
        <v>11113.877205855271</v>
      </c>
      <c r="I3859" s="39">
        <f t="shared" si="182"/>
        <v>11002.738433796718</v>
      </c>
      <c r="J3859" s="40">
        <f t="shared" si="183"/>
        <v>11002</v>
      </c>
      <c r="K3859" s="40">
        <v>11002</v>
      </c>
    </row>
    <row r="3860" spans="1:11" s="40" customFormat="1" x14ac:dyDescent="0.25">
      <c r="A3860" s="34" t="s">
        <v>947</v>
      </c>
      <c r="B3860" s="34" t="s">
        <v>11457</v>
      </c>
      <c r="C3860" s="34" t="s">
        <v>11458</v>
      </c>
      <c r="D3860" s="34" t="s">
        <v>11459</v>
      </c>
      <c r="E3860" s="35">
        <v>217635</v>
      </c>
      <c r="F3860" s="36">
        <v>217635</v>
      </c>
      <c r="G3860" s="37">
        <f t="shared" si="181"/>
        <v>15234.45</v>
      </c>
      <c r="H3860" s="38">
        <f>G3860*(1-'[1]Rapport Lottstift'!$Q$6)</f>
        <v>11092.063604079151</v>
      </c>
      <c r="I3860" s="39">
        <f t="shared" si="182"/>
        <v>10981.142968038359</v>
      </c>
      <c r="J3860" s="40">
        <f t="shared" si="183"/>
        <v>10981</v>
      </c>
      <c r="K3860" s="40">
        <v>10981</v>
      </c>
    </row>
    <row r="3861" spans="1:11" s="40" customFormat="1" x14ac:dyDescent="0.25">
      <c r="A3861" s="34" t="s">
        <v>947</v>
      </c>
      <c r="B3861" s="34" t="s">
        <v>11460</v>
      </c>
      <c r="C3861" s="34" t="s">
        <v>11461</v>
      </c>
      <c r="D3861" s="34" t="s">
        <v>11462</v>
      </c>
      <c r="E3861" s="35">
        <v>217567</v>
      </c>
      <c r="F3861" s="36">
        <v>217567</v>
      </c>
      <c r="G3861" s="37">
        <f t="shared" si="181"/>
        <v>15229.690000000002</v>
      </c>
      <c r="H3861" s="38">
        <f>G3861*(1-'[1]Rapport Lottstift'!$Q$6)</f>
        <v>11088.597891647432</v>
      </c>
      <c r="I3861" s="39">
        <f t="shared" si="182"/>
        <v>10977.711912730958</v>
      </c>
      <c r="J3861" s="40">
        <f t="shared" si="183"/>
        <v>10977</v>
      </c>
      <c r="K3861" s="40">
        <v>10977</v>
      </c>
    </row>
    <row r="3862" spans="1:11" s="40" customFormat="1" x14ac:dyDescent="0.25">
      <c r="A3862" s="34" t="s">
        <v>947</v>
      </c>
      <c r="B3862" s="34" t="s">
        <v>11463</v>
      </c>
      <c r="C3862" s="34" t="s">
        <v>11464</v>
      </c>
      <c r="D3862" s="34" t="s">
        <v>11465</v>
      </c>
      <c r="E3862" s="35">
        <v>217027</v>
      </c>
      <c r="F3862" s="36">
        <v>217027</v>
      </c>
      <c r="G3862" s="37">
        <f t="shared" si="181"/>
        <v>15191.890000000001</v>
      </c>
      <c r="H3862" s="38">
        <f>G3862*(1-'[1]Rapport Lottstift'!$Q$6)</f>
        <v>11061.076057630831</v>
      </c>
      <c r="I3862" s="39">
        <f t="shared" si="182"/>
        <v>10950.465297054523</v>
      </c>
      <c r="J3862" s="40">
        <f t="shared" si="183"/>
        <v>10950</v>
      </c>
      <c r="K3862" s="40">
        <v>10950</v>
      </c>
    </row>
    <row r="3863" spans="1:11" s="40" customFormat="1" x14ac:dyDescent="0.25">
      <c r="A3863" s="34" t="s">
        <v>947</v>
      </c>
      <c r="B3863" s="34" t="s">
        <v>11466</v>
      </c>
      <c r="C3863" s="34" t="s">
        <v>11467</v>
      </c>
      <c r="D3863" s="34" t="s">
        <v>11468</v>
      </c>
      <c r="E3863" s="35">
        <v>216478</v>
      </c>
      <c r="F3863" s="36">
        <v>216478</v>
      </c>
      <c r="G3863" s="37">
        <f t="shared" si="181"/>
        <v>15153.460000000001</v>
      </c>
      <c r="H3863" s="38">
        <f>G3863*(1-'[1]Rapport Lottstift'!$Q$6)</f>
        <v>11033.095526380621</v>
      </c>
      <c r="I3863" s="39">
        <f t="shared" si="182"/>
        <v>10922.764571116815</v>
      </c>
      <c r="J3863" s="40">
        <f t="shared" si="183"/>
        <v>10922</v>
      </c>
      <c r="K3863" s="40">
        <v>10922</v>
      </c>
    </row>
    <row r="3864" spans="1:11" s="40" customFormat="1" x14ac:dyDescent="0.25">
      <c r="A3864" s="34" t="s">
        <v>947</v>
      </c>
      <c r="B3864" s="34" t="s">
        <v>11469</v>
      </c>
      <c r="C3864" s="34" t="s">
        <v>11470</v>
      </c>
      <c r="D3864" s="34" t="s">
        <v>11471</v>
      </c>
      <c r="E3864" s="35">
        <v>216296</v>
      </c>
      <c r="F3864" s="36">
        <v>216296</v>
      </c>
      <c r="G3864" s="37">
        <f t="shared" si="181"/>
        <v>15140.720000000001</v>
      </c>
      <c r="H3864" s="38">
        <f>G3864*(1-'[1]Rapport Lottstift'!$Q$6)</f>
        <v>11023.819648989842</v>
      </c>
      <c r="I3864" s="39">
        <f t="shared" si="182"/>
        <v>10913.581452499944</v>
      </c>
      <c r="J3864" s="40">
        <f t="shared" si="183"/>
        <v>10913</v>
      </c>
      <c r="K3864" s="40">
        <v>10913</v>
      </c>
    </row>
    <row r="3865" spans="1:11" s="40" customFormat="1" x14ac:dyDescent="0.25">
      <c r="A3865" s="34" t="s">
        <v>947</v>
      </c>
      <c r="B3865" s="34" t="s">
        <v>11472</v>
      </c>
      <c r="C3865" s="34" t="s">
        <v>11473</v>
      </c>
      <c r="D3865" s="34" t="s">
        <v>11474</v>
      </c>
      <c r="E3865" s="35">
        <v>216249</v>
      </c>
      <c r="F3865" s="36">
        <v>216249</v>
      </c>
      <c r="G3865" s="37">
        <f t="shared" si="181"/>
        <v>15137.430000000002</v>
      </c>
      <c r="H3865" s="38">
        <f>G3865*(1-'[1]Rapport Lottstift'!$Q$6)</f>
        <v>11021.424230103212</v>
      </c>
      <c r="I3865" s="39">
        <f t="shared" si="182"/>
        <v>10911.20998780218</v>
      </c>
      <c r="J3865" s="40">
        <f t="shared" si="183"/>
        <v>10911</v>
      </c>
      <c r="K3865" s="40">
        <v>10911</v>
      </c>
    </row>
    <row r="3866" spans="1:11" s="40" customFormat="1" x14ac:dyDescent="0.25">
      <c r="A3866" s="34" t="s">
        <v>947</v>
      </c>
      <c r="B3866" s="34" t="s">
        <v>11475</v>
      </c>
      <c r="C3866" s="34" t="s">
        <v>11476</v>
      </c>
      <c r="D3866" s="34" t="s">
        <v>11477</v>
      </c>
      <c r="E3866" s="35">
        <v>216189</v>
      </c>
      <c r="F3866" s="36">
        <v>216189</v>
      </c>
      <c r="G3866" s="37">
        <f t="shared" si="181"/>
        <v>15133.230000000001</v>
      </c>
      <c r="H3866" s="38">
        <f>G3866*(1-'[1]Rapport Lottstift'!$Q$6)</f>
        <v>11018.366248545812</v>
      </c>
      <c r="I3866" s="39">
        <f t="shared" si="182"/>
        <v>10908.182586060353</v>
      </c>
      <c r="J3866" s="40">
        <f t="shared" si="183"/>
        <v>10908</v>
      </c>
      <c r="K3866" s="40">
        <v>10908</v>
      </c>
    </row>
    <row r="3867" spans="1:11" s="40" customFormat="1" x14ac:dyDescent="0.25">
      <c r="A3867" s="34" t="s">
        <v>947</v>
      </c>
      <c r="B3867" s="34" t="s">
        <v>11478</v>
      </c>
      <c r="C3867" s="34" t="s">
        <v>11479</v>
      </c>
      <c r="D3867" s="34" t="s">
        <v>11480</v>
      </c>
      <c r="E3867" s="35">
        <v>215589</v>
      </c>
      <c r="F3867" s="36">
        <v>215589</v>
      </c>
      <c r="G3867" s="37">
        <f t="shared" si="181"/>
        <v>15091.230000000001</v>
      </c>
      <c r="H3867" s="38">
        <f>G3867*(1-'[1]Rapport Lottstift'!$Q$6)</f>
        <v>10987.786432971812</v>
      </c>
      <c r="I3867" s="39">
        <f t="shared" si="182"/>
        <v>10877.908568642095</v>
      </c>
      <c r="J3867" s="40">
        <f t="shared" si="183"/>
        <v>10877</v>
      </c>
      <c r="K3867" s="40">
        <v>10877</v>
      </c>
    </row>
    <row r="3868" spans="1:11" s="40" customFormat="1" x14ac:dyDescent="0.25">
      <c r="A3868" s="34" t="s">
        <v>947</v>
      </c>
      <c r="B3868" s="34" t="s">
        <v>11481</v>
      </c>
      <c r="C3868" s="34"/>
      <c r="D3868" s="34" t="s">
        <v>11482</v>
      </c>
      <c r="E3868" s="35">
        <v>215520</v>
      </c>
      <c r="F3868" s="36">
        <v>215520</v>
      </c>
      <c r="G3868" s="37">
        <f t="shared" si="181"/>
        <v>15086.400000000001</v>
      </c>
      <c r="H3868" s="38">
        <f>G3868*(1-'[1]Rapport Lottstift'!$Q$6)</f>
        <v>10984.269754180801</v>
      </c>
      <c r="I3868" s="39">
        <f t="shared" si="182"/>
        <v>10874.427056638993</v>
      </c>
      <c r="J3868" s="40">
        <f t="shared" si="183"/>
        <v>10874</v>
      </c>
      <c r="K3868" s="40">
        <v>10874</v>
      </c>
    </row>
    <row r="3869" spans="1:11" s="40" customFormat="1" x14ac:dyDescent="0.25">
      <c r="A3869" s="34" t="s">
        <v>947</v>
      </c>
      <c r="B3869" s="34" t="s">
        <v>11483</v>
      </c>
      <c r="C3869" s="34" t="s">
        <v>11484</v>
      </c>
      <c r="D3869" s="34" t="s">
        <v>11485</v>
      </c>
      <c r="E3869" s="35">
        <v>215280</v>
      </c>
      <c r="F3869" s="36">
        <v>215280</v>
      </c>
      <c r="G3869" s="37">
        <f t="shared" si="181"/>
        <v>15069.600000000002</v>
      </c>
      <c r="H3869" s="38">
        <f>G3869*(1-'[1]Rapport Lottstift'!$Q$6)</f>
        <v>10972.037827951202</v>
      </c>
      <c r="I3869" s="39">
        <f t="shared" si="182"/>
        <v>10862.317449671691</v>
      </c>
      <c r="J3869" s="40">
        <f t="shared" si="183"/>
        <v>10862</v>
      </c>
      <c r="K3869" s="40">
        <v>10862</v>
      </c>
    </row>
    <row r="3870" spans="1:11" s="40" customFormat="1" x14ac:dyDescent="0.25">
      <c r="A3870" s="34" t="s">
        <v>947</v>
      </c>
      <c r="B3870" s="34" t="s">
        <v>11486</v>
      </c>
      <c r="C3870" s="34" t="s">
        <v>11487</v>
      </c>
      <c r="D3870" s="34" t="s">
        <v>11488</v>
      </c>
      <c r="E3870" s="35">
        <v>214956</v>
      </c>
      <c r="F3870" s="36">
        <v>214956</v>
      </c>
      <c r="G3870" s="37">
        <f t="shared" si="181"/>
        <v>15046.920000000002</v>
      </c>
      <c r="H3870" s="38">
        <f>G3870*(1-'[1]Rapport Lottstift'!$Q$6)</f>
        <v>10955.524727541242</v>
      </c>
      <c r="I3870" s="39">
        <f t="shared" si="182"/>
        <v>10845.969480265829</v>
      </c>
      <c r="J3870" s="40">
        <f t="shared" si="183"/>
        <v>10845</v>
      </c>
      <c r="K3870" s="40">
        <v>10845</v>
      </c>
    </row>
    <row r="3871" spans="1:11" s="40" customFormat="1" x14ac:dyDescent="0.25">
      <c r="A3871" s="34" t="s">
        <v>947</v>
      </c>
      <c r="B3871" s="34" t="s">
        <v>11489</v>
      </c>
      <c r="C3871" s="34" t="s">
        <v>11490</v>
      </c>
      <c r="D3871" s="34" t="s">
        <v>11491</v>
      </c>
      <c r="E3871" s="35">
        <v>214877</v>
      </c>
      <c r="F3871" s="36">
        <v>214877</v>
      </c>
      <c r="G3871" s="37">
        <f t="shared" si="181"/>
        <v>15041.390000000001</v>
      </c>
      <c r="H3871" s="38">
        <f>G3871*(1-'[1]Rapport Lottstift'!$Q$6)</f>
        <v>10951.498385157331</v>
      </c>
      <c r="I3871" s="39">
        <f t="shared" si="182"/>
        <v>10841.983401305757</v>
      </c>
      <c r="J3871" s="40">
        <f t="shared" si="183"/>
        <v>10841</v>
      </c>
      <c r="K3871" s="40">
        <v>10841</v>
      </c>
    </row>
    <row r="3872" spans="1:11" s="40" customFormat="1" x14ac:dyDescent="0.25">
      <c r="A3872" s="34" t="s">
        <v>947</v>
      </c>
      <c r="B3872" s="34" t="s">
        <v>11492</v>
      </c>
      <c r="C3872" s="34" t="s">
        <v>11493</v>
      </c>
      <c r="D3872" s="34" t="s">
        <v>11494</v>
      </c>
      <c r="E3872" s="35">
        <v>214811</v>
      </c>
      <c r="F3872" s="36">
        <v>214811</v>
      </c>
      <c r="G3872" s="37">
        <f t="shared" si="181"/>
        <v>15036.770000000002</v>
      </c>
      <c r="H3872" s="38">
        <f>G3872*(1-'[1]Rapport Lottstift'!$Q$6)</f>
        <v>10948.134605444193</v>
      </c>
      <c r="I3872" s="39">
        <f t="shared" si="182"/>
        <v>10838.65325938975</v>
      </c>
      <c r="J3872" s="40">
        <f t="shared" si="183"/>
        <v>10838</v>
      </c>
      <c r="K3872" s="40">
        <v>10838</v>
      </c>
    </row>
    <row r="3873" spans="1:11" s="40" customFormat="1" x14ac:dyDescent="0.25">
      <c r="A3873" s="34" t="s">
        <v>947</v>
      </c>
      <c r="B3873" s="34" t="s">
        <v>11495</v>
      </c>
      <c r="C3873" s="34" t="s">
        <v>11496</v>
      </c>
      <c r="D3873" s="34" t="s">
        <v>11497</v>
      </c>
      <c r="E3873" s="35">
        <v>214800</v>
      </c>
      <c r="F3873" s="36">
        <v>214800</v>
      </c>
      <c r="G3873" s="37">
        <f t="shared" si="181"/>
        <v>15036.000000000002</v>
      </c>
      <c r="H3873" s="38">
        <f>G3873*(1-'[1]Rapport Lottstift'!$Q$6)</f>
        <v>10947.573975492001</v>
      </c>
      <c r="I3873" s="39">
        <f t="shared" si="182"/>
        <v>10838.098235737081</v>
      </c>
      <c r="J3873" s="40">
        <f t="shared" si="183"/>
        <v>10838</v>
      </c>
      <c r="K3873" s="40">
        <v>10838</v>
      </c>
    </row>
    <row r="3874" spans="1:11" s="40" customFormat="1" x14ac:dyDescent="0.25">
      <c r="A3874" s="34" t="s">
        <v>947</v>
      </c>
      <c r="B3874" s="34" t="s">
        <v>11498</v>
      </c>
      <c r="C3874" s="34" t="s">
        <v>11499</v>
      </c>
      <c r="D3874" s="34" t="s">
        <v>11500</v>
      </c>
      <c r="E3874" s="35">
        <v>214656</v>
      </c>
      <c r="F3874" s="36">
        <v>214656</v>
      </c>
      <c r="G3874" s="37">
        <f t="shared" si="181"/>
        <v>15025.920000000002</v>
      </c>
      <c r="H3874" s="38">
        <f>G3874*(1-'[1]Rapport Lottstift'!$Q$6)</f>
        <v>10940.234819754241</v>
      </c>
      <c r="I3874" s="39">
        <f t="shared" si="182"/>
        <v>10830.8324715567</v>
      </c>
      <c r="J3874" s="40">
        <f t="shared" si="183"/>
        <v>10830</v>
      </c>
      <c r="K3874" s="40">
        <v>10830</v>
      </c>
    </row>
    <row r="3875" spans="1:11" s="40" customFormat="1" x14ac:dyDescent="0.25">
      <c r="A3875" s="34" t="s">
        <v>947</v>
      </c>
      <c r="B3875" s="34" t="s">
        <v>11501</v>
      </c>
      <c r="C3875" s="34" t="s">
        <v>11502</v>
      </c>
      <c r="D3875" s="34" t="s">
        <v>11503</v>
      </c>
      <c r="E3875" s="35">
        <v>214496</v>
      </c>
      <c r="F3875" s="36">
        <v>214496</v>
      </c>
      <c r="G3875" s="37">
        <f t="shared" si="181"/>
        <v>15014.720000000001</v>
      </c>
      <c r="H3875" s="38">
        <f>G3875*(1-'[1]Rapport Lottstift'!$Q$6)</f>
        <v>10932.080202267842</v>
      </c>
      <c r="I3875" s="39">
        <f t="shared" si="182"/>
        <v>10822.759400245162</v>
      </c>
      <c r="J3875" s="40">
        <f t="shared" si="183"/>
        <v>10822</v>
      </c>
      <c r="K3875" s="40">
        <v>10822</v>
      </c>
    </row>
    <row r="3876" spans="1:11" s="40" customFormat="1" x14ac:dyDescent="0.25">
      <c r="A3876" s="34" t="s">
        <v>947</v>
      </c>
      <c r="B3876" s="34" t="s">
        <v>11504</v>
      </c>
      <c r="C3876" s="34" t="s">
        <v>11505</v>
      </c>
      <c r="D3876" s="34" t="s">
        <v>11506</v>
      </c>
      <c r="E3876" s="35">
        <v>214119</v>
      </c>
      <c r="F3876" s="36">
        <v>214119</v>
      </c>
      <c r="G3876" s="37">
        <f t="shared" si="181"/>
        <v>14988.330000000002</v>
      </c>
      <c r="H3876" s="38">
        <f>G3876*(1-'[1]Rapport Lottstift'!$Q$6)</f>
        <v>10912.865884815512</v>
      </c>
      <c r="I3876" s="39">
        <f t="shared" si="182"/>
        <v>10803.737225967358</v>
      </c>
      <c r="J3876" s="40">
        <f t="shared" si="183"/>
        <v>10803</v>
      </c>
      <c r="K3876" s="40">
        <v>10803</v>
      </c>
    </row>
    <row r="3877" spans="1:11" s="40" customFormat="1" x14ac:dyDescent="0.25">
      <c r="A3877" s="34" t="s">
        <v>947</v>
      </c>
      <c r="B3877" s="34" t="s">
        <v>11507</v>
      </c>
      <c r="C3877" s="34" t="s">
        <v>11508</v>
      </c>
      <c r="D3877" s="34" t="s">
        <v>11509</v>
      </c>
      <c r="E3877" s="35">
        <v>214063</v>
      </c>
      <c r="F3877" s="36">
        <v>214063</v>
      </c>
      <c r="G3877" s="37">
        <f t="shared" si="181"/>
        <v>14984.410000000002</v>
      </c>
      <c r="H3877" s="38">
        <f>G3877*(1-'[1]Rapport Lottstift'!$Q$6)</f>
        <v>10910.011768695273</v>
      </c>
      <c r="I3877" s="39">
        <f t="shared" si="182"/>
        <v>10800.91165100832</v>
      </c>
      <c r="J3877" s="40">
        <f t="shared" si="183"/>
        <v>10800</v>
      </c>
      <c r="K3877" s="40">
        <v>10800</v>
      </c>
    </row>
    <row r="3878" spans="1:11" s="40" customFormat="1" x14ac:dyDescent="0.25">
      <c r="A3878" s="34" t="s">
        <v>947</v>
      </c>
      <c r="B3878" s="34" t="s">
        <v>11510</v>
      </c>
      <c r="C3878" s="34" t="s">
        <v>11511</v>
      </c>
      <c r="D3878" s="34" t="s">
        <v>11512</v>
      </c>
      <c r="E3878" s="35">
        <v>213966</v>
      </c>
      <c r="F3878" s="36">
        <v>213966</v>
      </c>
      <c r="G3878" s="37">
        <f t="shared" si="181"/>
        <v>14977.62</v>
      </c>
      <c r="H3878" s="38">
        <f>G3878*(1-'[1]Rapport Lottstift'!$Q$6)</f>
        <v>10905.068031844141</v>
      </c>
      <c r="I3878" s="39">
        <f t="shared" si="182"/>
        <v>10796.017351525699</v>
      </c>
      <c r="J3878" s="40">
        <f t="shared" si="183"/>
        <v>10796</v>
      </c>
      <c r="K3878" s="40">
        <v>10796</v>
      </c>
    </row>
    <row r="3879" spans="1:11" s="40" customFormat="1" x14ac:dyDescent="0.25">
      <c r="A3879" s="34" t="s">
        <v>947</v>
      </c>
      <c r="B3879" s="34" t="s">
        <v>11513</v>
      </c>
      <c r="C3879" s="34" t="s">
        <v>11514</v>
      </c>
      <c r="D3879" s="34" t="s">
        <v>11515</v>
      </c>
      <c r="E3879" s="35">
        <v>213896</v>
      </c>
      <c r="F3879" s="36">
        <v>213896</v>
      </c>
      <c r="G3879" s="37">
        <f t="shared" si="181"/>
        <v>14972.720000000001</v>
      </c>
      <c r="H3879" s="38">
        <f>G3879*(1-'[1]Rapport Lottstift'!$Q$6)</f>
        <v>10901.500386693842</v>
      </c>
      <c r="I3879" s="39">
        <f t="shared" si="182"/>
        <v>10792.485382826904</v>
      </c>
      <c r="J3879" s="40">
        <f t="shared" si="183"/>
        <v>10792</v>
      </c>
      <c r="K3879" s="40">
        <v>10792</v>
      </c>
    </row>
    <row r="3880" spans="1:11" s="40" customFormat="1" x14ac:dyDescent="0.25">
      <c r="A3880" s="34" t="s">
        <v>947</v>
      </c>
      <c r="B3880" s="34" t="s">
        <v>11516</v>
      </c>
      <c r="C3880" s="34" t="s">
        <v>11517</v>
      </c>
      <c r="D3880" s="34" t="s">
        <v>11518</v>
      </c>
      <c r="E3880" s="35">
        <v>213727</v>
      </c>
      <c r="F3880" s="36">
        <v>213727</v>
      </c>
      <c r="G3880" s="37">
        <f t="shared" si="181"/>
        <v>14960.890000000001</v>
      </c>
      <c r="H3880" s="38">
        <f>G3880*(1-'[1]Rapport Lottstift'!$Q$6)</f>
        <v>10892.887071973832</v>
      </c>
      <c r="I3880" s="39">
        <f t="shared" si="182"/>
        <v>10783.958201254092</v>
      </c>
      <c r="J3880" s="40">
        <f t="shared" si="183"/>
        <v>10783</v>
      </c>
      <c r="K3880" s="40">
        <v>10783</v>
      </c>
    </row>
    <row r="3881" spans="1:11" s="40" customFormat="1" x14ac:dyDescent="0.25">
      <c r="A3881" s="34" t="s">
        <v>947</v>
      </c>
      <c r="B3881" s="34" t="s">
        <v>11519</v>
      </c>
      <c r="C3881" s="34" t="s">
        <v>11520</v>
      </c>
      <c r="D3881" s="34" t="s">
        <v>11521</v>
      </c>
      <c r="E3881" s="35">
        <v>213579</v>
      </c>
      <c r="F3881" s="36">
        <v>213579</v>
      </c>
      <c r="G3881" s="37">
        <f t="shared" si="181"/>
        <v>14950.53</v>
      </c>
      <c r="H3881" s="38">
        <f>G3881*(1-'[1]Rapport Lottstift'!$Q$6)</f>
        <v>10885.344050798911</v>
      </c>
      <c r="I3881" s="39">
        <f t="shared" si="182"/>
        <v>10776.490610290921</v>
      </c>
      <c r="J3881" s="40">
        <f t="shared" si="183"/>
        <v>10776</v>
      </c>
      <c r="K3881" s="40">
        <v>10776</v>
      </c>
    </row>
    <row r="3882" spans="1:11" s="40" customFormat="1" x14ac:dyDescent="0.25">
      <c r="A3882" s="34" t="s">
        <v>947</v>
      </c>
      <c r="B3882" s="34" t="s">
        <v>11522</v>
      </c>
      <c r="C3882" s="34" t="s">
        <v>11523</v>
      </c>
      <c r="D3882" s="34" t="s">
        <v>11524</v>
      </c>
      <c r="E3882" s="35">
        <v>213270</v>
      </c>
      <c r="F3882" s="36">
        <v>213270</v>
      </c>
      <c r="G3882" s="37">
        <f t="shared" si="181"/>
        <v>14928.900000000001</v>
      </c>
      <c r="H3882" s="38">
        <f>G3882*(1-'[1]Rapport Lottstift'!$Q$6)</f>
        <v>10869.595445778301</v>
      </c>
      <c r="I3882" s="39">
        <f t="shared" si="182"/>
        <v>10760.899491320517</v>
      </c>
      <c r="J3882" s="40">
        <f t="shared" si="183"/>
        <v>10760</v>
      </c>
      <c r="K3882" s="40">
        <v>10760</v>
      </c>
    </row>
    <row r="3883" spans="1:11" s="40" customFormat="1" x14ac:dyDescent="0.25">
      <c r="A3883" s="34" t="s">
        <v>947</v>
      </c>
      <c r="B3883" s="34" t="s">
        <v>11525</v>
      </c>
      <c r="C3883" s="34" t="s">
        <v>11526</v>
      </c>
      <c r="D3883" s="34" t="s">
        <v>11527</v>
      </c>
      <c r="E3883" s="35">
        <v>213005</v>
      </c>
      <c r="F3883" s="36">
        <v>213005</v>
      </c>
      <c r="G3883" s="37">
        <f t="shared" si="181"/>
        <v>14910.350000000002</v>
      </c>
      <c r="H3883" s="38">
        <f>G3883*(1-'[1]Rapport Lottstift'!$Q$6)</f>
        <v>10856.089360566451</v>
      </c>
      <c r="I3883" s="39">
        <f t="shared" si="182"/>
        <v>10747.528466960786</v>
      </c>
      <c r="J3883" s="40">
        <f t="shared" si="183"/>
        <v>10747</v>
      </c>
      <c r="K3883" s="40">
        <v>10747</v>
      </c>
    </row>
    <row r="3884" spans="1:11" s="40" customFormat="1" x14ac:dyDescent="0.25">
      <c r="A3884" s="34" t="s">
        <v>947</v>
      </c>
      <c r="B3884" s="34" t="s">
        <v>11528</v>
      </c>
      <c r="C3884" s="34" t="s">
        <v>11529</v>
      </c>
      <c r="D3884" s="34" t="s">
        <v>11530</v>
      </c>
      <c r="E3884" s="35">
        <v>212986</v>
      </c>
      <c r="F3884" s="36">
        <v>212986</v>
      </c>
      <c r="G3884" s="37">
        <f t="shared" si="181"/>
        <v>14909.020000000002</v>
      </c>
      <c r="H3884" s="38">
        <f>G3884*(1-'[1]Rapport Lottstift'!$Q$6)</f>
        <v>10855.120999739942</v>
      </c>
      <c r="I3884" s="39">
        <f t="shared" si="182"/>
        <v>10746.569789742542</v>
      </c>
      <c r="J3884" s="40">
        <f t="shared" si="183"/>
        <v>10746</v>
      </c>
      <c r="K3884" s="40">
        <v>10746</v>
      </c>
    </row>
    <row r="3885" spans="1:11" s="40" customFormat="1" x14ac:dyDescent="0.25">
      <c r="A3885" s="34" t="s">
        <v>947</v>
      </c>
      <c r="B3885" s="34" t="s">
        <v>11531</v>
      </c>
      <c r="C3885" s="34" t="s">
        <v>11532</v>
      </c>
      <c r="D3885" s="34" t="s">
        <v>11533</v>
      </c>
      <c r="E3885" s="35">
        <v>212974</v>
      </c>
      <c r="F3885" s="36">
        <v>212974</v>
      </c>
      <c r="G3885" s="37">
        <f t="shared" si="181"/>
        <v>14908.180000000002</v>
      </c>
      <c r="H3885" s="38">
        <f>G3885*(1-'[1]Rapport Lottstift'!$Q$6)</f>
        <v>10854.509403428463</v>
      </c>
      <c r="I3885" s="39">
        <f t="shared" si="182"/>
        <v>10745.964309394178</v>
      </c>
      <c r="J3885" s="40">
        <f t="shared" si="183"/>
        <v>10745</v>
      </c>
      <c r="K3885" s="40">
        <v>10745</v>
      </c>
    </row>
    <row r="3886" spans="1:11" s="40" customFormat="1" x14ac:dyDescent="0.25">
      <c r="A3886" s="34" t="s">
        <v>947</v>
      </c>
      <c r="B3886" s="34" t="s">
        <v>11534</v>
      </c>
      <c r="C3886" s="34" t="s">
        <v>11535</v>
      </c>
      <c r="D3886" s="34" t="s">
        <v>11536</v>
      </c>
      <c r="E3886" s="35">
        <v>212941</v>
      </c>
      <c r="F3886" s="36">
        <v>212941</v>
      </c>
      <c r="G3886" s="37">
        <f t="shared" si="181"/>
        <v>14905.87</v>
      </c>
      <c r="H3886" s="38">
        <f>G3886*(1-'[1]Rapport Lottstift'!$Q$6)</f>
        <v>10852.82751357189</v>
      </c>
      <c r="I3886" s="39">
        <f t="shared" si="182"/>
        <v>10744.299238436171</v>
      </c>
      <c r="J3886" s="40">
        <f t="shared" si="183"/>
        <v>10744</v>
      </c>
      <c r="K3886" s="40">
        <v>10744</v>
      </c>
    </row>
    <row r="3887" spans="1:11" s="40" customFormat="1" x14ac:dyDescent="0.25">
      <c r="A3887" s="34" t="s">
        <v>947</v>
      </c>
      <c r="B3887" s="34" t="s">
        <v>11537</v>
      </c>
      <c r="C3887" s="34" t="s">
        <v>11538</v>
      </c>
      <c r="D3887" s="34" t="s">
        <v>11539</v>
      </c>
      <c r="E3887" s="35">
        <v>212694</v>
      </c>
      <c r="F3887" s="36">
        <v>212694</v>
      </c>
      <c r="G3887" s="37">
        <f t="shared" si="181"/>
        <v>14888.580000000002</v>
      </c>
      <c r="H3887" s="38">
        <f>G3887*(1-'[1]Rapport Lottstift'!$Q$6)</f>
        <v>10840.238822827261</v>
      </c>
      <c r="I3887" s="39">
        <f t="shared" si="182"/>
        <v>10731.836434598988</v>
      </c>
      <c r="J3887" s="40">
        <f t="shared" si="183"/>
        <v>10731</v>
      </c>
      <c r="K3887" s="40">
        <v>10731</v>
      </c>
    </row>
    <row r="3888" spans="1:11" s="40" customFormat="1" x14ac:dyDescent="0.25">
      <c r="A3888" s="34" t="s">
        <v>947</v>
      </c>
      <c r="B3888" s="34" t="s">
        <v>11540</v>
      </c>
      <c r="C3888" s="34" t="s">
        <v>11541</v>
      </c>
      <c r="D3888" s="34" t="s">
        <v>11542</v>
      </c>
      <c r="E3888" s="35">
        <v>212550</v>
      </c>
      <c r="F3888" s="36">
        <v>212550</v>
      </c>
      <c r="G3888" s="37">
        <f t="shared" si="181"/>
        <v>14878.500000000002</v>
      </c>
      <c r="H3888" s="38">
        <f>G3888*(1-'[1]Rapport Lottstift'!$Q$6)</f>
        <v>10832.899667089501</v>
      </c>
      <c r="I3888" s="39">
        <f t="shared" si="182"/>
        <v>10724.570670418607</v>
      </c>
      <c r="J3888" s="40">
        <f t="shared" si="183"/>
        <v>10724</v>
      </c>
      <c r="K3888" s="40">
        <v>10724</v>
      </c>
    </row>
    <row r="3889" spans="1:11" s="40" customFormat="1" x14ac:dyDescent="0.25">
      <c r="A3889" s="34" t="s">
        <v>947</v>
      </c>
      <c r="B3889" s="34" t="s">
        <v>11543</v>
      </c>
      <c r="C3889" s="34" t="s">
        <v>11544</v>
      </c>
      <c r="D3889" s="34" t="s">
        <v>11545</v>
      </c>
      <c r="E3889" s="35">
        <v>212426</v>
      </c>
      <c r="F3889" s="36">
        <v>212426</v>
      </c>
      <c r="G3889" s="37">
        <f t="shared" si="181"/>
        <v>14869.820000000002</v>
      </c>
      <c r="H3889" s="38">
        <f>G3889*(1-'[1]Rapport Lottstift'!$Q$6)</f>
        <v>10826.579838537542</v>
      </c>
      <c r="I3889" s="39">
        <f t="shared" si="182"/>
        <v>10718.314040152167</v>
      </c>
      <c r="J3889" s="40">
        <f t="shared" si="183"/>
        <v>10718</v>
      </c>
      <c r="K3889" s="40">
        <v>10718</v>
      </c>
    </row>
    <row r="3890" spans="1:11" s="40" customFormat="1" x14ac:dyDescent="0.25">
      <c r="A3890" s="34" t="s">
        <v>947</v>
      </c>
      <c r="B3890" s="34" t="s">
        <v>11546</v>
      </c>
      <c r="C3890" s="34" t="s">
        <v>11547</v>
      </c>
      <c r="D3890" s="34" t="s">
        <v>11548</v>
      </c>
      <c r="E3890" s="35">
        <v>212422</v>
      </c>
      <c r="F3890" s="36">
        <v>212422</v>
      </c>
      <c r="G3890" s="37">
        <f t="shared" si="181"/>
        <v>14869.54</v>
      </c>
      <c r="H3890" s="38">
        <f>G3890*(1-'[1]Rapport Lottstift'!$Q$6)</f>
        <v>10826.375973100381</v>
      </c>
      <c r="I3890" s="39">
        <f t="shared" si="182"/>
        <v>10718.112213369377</v>
      </c>
      <c r="J3890" s="40">
        <f t="shared" si="183"/>
        <v>10718</v>
      </c>
      <c r="K3890" s="40">
        <v>10718</v>
      </c>
    </row>
    <row r="3891" spans="1:11" s="40" customFormat="1" x14ac:dyDescent="0.25">
      <c r="A3891" s="34" t="s">
        <v>947</v>
      </c>
      <c r="B3891" s="34" t="s">
        <v>11549</v>
      </c>
      <c r="C3891" s="34" t="s">
        <v>11550</v>
      </c>
      <c r="D3891" s="34" t="s">
        <v>11551</v>
      </c>
      <c r="E3891" s="35">
        <v>212287</v>
      </c>
      <c r="F3891" s="36">
        <v>212287</v>
      </c>
      <c r="G3891" s="37">
        <f t="shared" si="181"/>
        <v>14860.090000000002</v>
      </c>
      <c r="H3891" s="38">
        <f>G3891*(1-'[1]Rapport Lottstift'!$Q$6)</f>
        <v>10819.495514596232</v>
      </c>
      <c r="I3891" s="39">
        <f t="shared" si="182"/>
        <v>10711.30055945027</v>
      </c>
      <c r="J3891" s="40">
        <f t="shared" si="183"/>
        <v>10711</v>
      </c>
      <c r="K3891" s="40">
        <v>10711</v>
      </c>
    </row>
    <row r="3892" spans="1:11" s="40" customFormat="1" x14ac:dyDescent="0.25">
      <c r="A3892" s="34" t="s">
        <v>947</v>
      </c>
      <c r="B3892" s="34" t="s">
        <v>11552</v>
      </c>
      <c r="C3892" s="34" t="s">
        <v>11553</v>
      </c>
      <c r="D3892" s="34" t="s">
        <v>11554</v>
      </c>
      <c r="E3892" s="35">
        <v>212047</v>
      </c>
      <c r="F3892" s="36">
        <v>212047</v>
      </c>
      <c r="G3892" s="37">
        <f t="shared" si="181"/>
        <v>14843.29</v>
      </c>
      <c r="H3892" s="38">
        <f>G3892*(1-'[1]Rapport Lottstift'!$Q$6)</f>
        <v>10807.263588366632</v>
      </c>
      <c r="I3892" s="39">
        <f t="shared" si="182"/>
        <v>10699.190952482964</v>
      </c>
      <c r="J3892" s="40">
        <f t="shared" si="183"/>
        <v>10699</v>
      </c>
      <c r="K3892" s="40">
        <v>10699</v>
      </c>
    </row>
    <row r="3893" spans="1:11" s="40" customFormat="1" x14ac:dyDescent="0.25">
      <c r="A3893" s="34" t="s">
        <v>947</v>
      </c>
      <c r="B3893" s="34" t="s">
        <v>11555</v>
      </c>
      <c r="C3893" s="34" t="s">
        <v>11556</v>
      </c>
      <c r="D3893" s="34" t="s">
        <v>11557</v>
      </c>
      <c r="E3893" s="35">
        <v>211967</v>
      </c>
      <c r="F3893" s="36">
        <v>211967</v>
      </c>
      <c r="G3893" s="37">
        <f t="shared" si="181"/>
        <v>14837.69</v>
      </c>
      <c r="H3893" s="38">
        <f>G3893*(1-'[1]Rapport Lottstift'!$Q$6)</f>
        <v>10803.186279623431</v>
      </c>
      <c r="I3893" s="39">
        <f t="shared" si="182"/>
        <v>10695.154416827196</v>
      </c>
      <c r="J3893" s="40">
        <f t="shared" si="183"/>
        <v>10695</v>
      </c>
      <c r="K3893" s="40">
        <v>10695</v>
      </c>
    </row>
    <row r="3894" spans="1:11" s="40" customFormat="1" x14ac:dyDescent="0.25">
      <c r="A3894" s="34" t="s">
        <v>947</v>
      </c>
      <c r="B3894" s="34" t="s">
        <v>11558</v>
      </c>
      <c r="C3894" s="34" t="s">
        <v>11559</v>
      </c>
      <c r="D3894" s="34" t="s">
        <v>11560</v>
      </c>
      <c r="E3894" s="35">
        <v>211921</v>
      </c>
      <c r="F3894" s="36">
        <v>211921</v>
      </c>
      <c r="G3894" s="37">
        <f t="shared" si="181"/>
        <v>14834.470000000001</v>
      </c>
      <c r="H3894" s="38">
        <f>G3894*(1-'[1]Rapport Lottstift'!$Q$6)</f>
        <v>10800.841827096092</v>
      </c>
      <c r="I3894" s="39">
        <f t="shared" si="182"/>
        <v>10692.83340882513</v>
      </c>
      <c r="J3894" s="40">
        <f t="shared" si="183"/>
        <v>10692</v>
      </c>
      <c r="K3894" s="40">
        <v>10692</v>
      </c>
    </row>
    <row r="3895" spans="1:11" s="40" customFormat="1" x14ac:dyDescent="0.25">
      <c r="A3895" s="34" t="s">
        <v>947</v>
      </c>
      <c r="B3895" s="34" t="s">
        <v>11561</v>
      </c>
      <c r="C3895" s="34" t="s">
        <v>11562</v>
      </c>
      <c r="D3895" s="34" t="s">
        <v>11563</v>
      </c>
      <c r="E3895" s="35">
        <v>211768</v>
      </c>
      <c r="F3895" s="36">
        <v>211768</v>
      </c>
      <c r="G3895" s="37">
        <f t="shared" si="181"/>
        <v>14823.760000000002</v>
      </c>
      <c r="H3895" s="38">
        <f>G3895*(1-'[1]Rapport Lottstift'!$Q$6)</f>
        <v>10793.043974124723</v>
      </c>
      <c r="I3895" s="39">
        <f t="shared" si="182"/>
        <v>10685.113534383476</v>
      </c>
      <c r="J3895" s="40">
        <f t="shared" si="183"/>
        <v>10685</v>
      </c>
      <c r="K3895" s="40">
        <v>10685</v>
      </c>
    </row>
    <row r="3896" spans="1:11" s="40" customFormat="1" x14ac:dyDescent="0.25">
      <c r="A3896" s="34" t="s">
        <v>947</v>
      </c>
      <c r="B3896" s="34" t="s">
        <v>11564</v>
      </c>
      <c r="C3896" s="34" t="s">
        <v>11565</v>
      </c>
      <c r="D3896" s="34" t="s">
        <v>11566</v>
      </c>
      <c r="E3896" s="35">
        <v>211763</v>
      </c>
      <c r="F3896" s="36">
        <v>211763</v>
      </c>
      <c r="G3896" s="37">
        <f t="shared" si="181"/>
        <v>14823.410000000002</v>
      </c>
      <c r="H3896" s="38">
        <f>G3896*(1-'[1]Rapport Lottstift'!$Q$6)</f>
        <v>10792.789142328273</v>
      </c>
      <c r="I3896" s="39">
        <f t="shared" si="182"/>
        <v>10684.861250904989</v>
      </c>
      <c r="J3896" s="40">
        <f t="shared" si="183"/>
        <v>10684</v>
      </c>
      <c r="K3896" s="40">
        <v>10684</v>
      </c>
    </row>
    <row r="3897" spans="1:11" s="40" customFormat="1" x14ac:dyDescent="0.25">
      <c r="A3897" s="34" t="s">
        <v>947</v>
      </c>
      <c r="B3897" s="34" t="s">
        <v>11567</v>
      </c>
      <c r="C3897" s="34" t="s">
        <v>11568</v>
      </c>
      <c r="D3897" s="34" t="s">
        <v>11569</v>
      </c>
      <c r="E3897" s="35">
        <v>211345</v>
      </c>
      <c r="F3897" s="36">
        <v>211345</v>
      </c>
      <c r="G3897" s="37">
        <f t="shared" si="181"/>
        <v>14794.150000000001</v>
      </c>
      <c r="H3897" s="38">
        <f>G3897*(1-'[1]Rapport Lottstift'!$Q$6)</f>
        <v>10771.485204145052</v>
      </c>
      <c r="I3897" s="39">
        <f t="shared" si="182"/>
        <v>10663.770352103602</v>
      </c>
      <c r="J3897" s="40">
        <f t="shared" si="183"/>
        <v>10663</v>
      </c>
      <c r="K3897" s="40">
        <v>10663</v>
      </c>
    </row>
    <row r="3898" spans="1:11" s="40" customFormat="1" x14ac:dyDescent="0.25">
      <c r="A3898" s="34" t="s">
        <v>947</v>
      </c>
      <c r="B3898" s="34" t="s">
        <v>11570</v>
      </c>
      <c r="C3898" s="34" t="s">
        <v>11571</v>
      </c>
      <c r="D3898" s="34" t="s">
        <v>11572</v>
      </c>
      <c r="E3898" s="35">
        <v>211330</v>
      </c>
      <c r="F3898" s="36">
        <v>211330</v>
      </c>
      <c r="G3898" s="37">
        <f t="shared" si="181"/>
        <v>14793.100000000002</v>
      </c>
      <c r="H3898" s="38">
        <f>G3898*(1-'[1]Rapport Lottstift'!$Q$6)</f>
        <v>10770.720708755702</v>
      </c>
      <c r="I3898" s="39">
        <f t="shared" si="182"/>
        <v>10663.013501668145</v>
      </c>
      <c r="J3898" s="40">
        <f t="shared" si="183"/>
        <v>10663</v>
      </c>
      <c r="K3898" s="40">
        <v>10663</v>
      </c>
    </row>
    <row r="3899" spans="1:11" s="40" customFormat="1" x14ac:dyDescent="0.25">
      <c r="A3899" s="34" t="s">
        <v>947</v>
      </c>
      <c r="B3899" s="34" t="s">
        <v>11573</v>
      </c>
      <c r="C3899" s="34" t="s">
        <v>11574</v>
      </c>
      <c r="D3899" s="34" t="s">
        <v>11575</v>
      </c>
      <c r="E3899" s="35">
        <v>211252</v>
      </c>
      <c r="F3899" s="36">
        <v>211252</v>
      </c>
      <c r="G3899" s="37">
        <f t="shared" si="181"/>
        <v>14787.640000000001</v>
      </c>
      <c r="H3899" s="38">
        <f>G3899*(1-'[1]Rapport Lottstift'!$Q$6)</f>
        <v>10766.745332731081</v>
      </c>
      <c r="I3899" s="39">
        <f t="shared" si="182"/>
        <v>10659.077879403771</v>
      </c>
      <c r="J3899" s="40">
        <f t="shared" si="183"/>
        <v>10659</v>
      </c>
      <c r="K3899" s="40">
        <v>10659</v>
      </c>
    </row>
    <row r="3900" spans="1:11" s="40" customFormat="1" x14ac:dyDescent="0.25">
      <c r="A3900" s="34" t="s">
        <v>947</v>
      </c>
      <c r="B3900" s="34" t="s">
        <v>11576</v>
      </c>
      <c r="C3900" s="34" t="s">
        <v>11577</v>
      </c>
      <c r="D3900" s="34" t="s">
        <v>11578</v>
      </c>
      <c r="E3900" s="35">
        <v>211219</v>
      </c>
      <c r="F3900" s="36">
        <v>211219</v>
      </c>
      <c r="G3900" s="37">
        <f t="shared" si="181"/>
        <v>14785.330000000002</v>
      </c>
      <c r="H3900" s="38">
        <f>G3900*(1-'[1]Rapport Lottstift'!$Q$6)</f>
        <v>10765.063442874512</v>
      </c>
      <c r="I3900" s="39">
        <f t="shared" si="182"/>
        <v>10657.412808445768</v>
      </c>
      <c r="J3900" s="40">
        <f t="shared" si="183"/>
        <v>10657</v>
      </c>
      <c r="K3900" s="40">
        <v>10657</v>
      </c>
    </row>
    <row r="3901" spans="1:11" s="40" customFormat="1" x14ac:dyDescent="0.25">
      <c r="A3901" s="34" t="s">
        <v>947</v>
      </c>
      <c r="B3901" s="34" t="s">
        <v>11579</v>
      </c>
      <c r="C3901" s="34" t="s">
        <v>11580</v>
      </c>
      <c r="D3901" s="34" t="s">
        <v>11581</v>
      </c>
      <c r="E3901" s="35">
        <v>211180</v>
      </c>
      <c r="F3901" s="36">
        <v>211180</v>
      </c>
      <c r="G3901" s="37">
        <f t="shared" si="181"/>
        <v>14782.600000000002</v>
      </c>
      <c r="H3901" s="38">
        <f>G3901*(1-'[1]Rapport Lottstift'!$Q$6)</f>
        <v>10763.075754862202</v>
      </c>
      <c r="I3901" s="39">
        <f t="shared" si="182"/>
        <v>10655.44499731358</v>
      </c>
      <c r="J3901" s="40">
        <f t="shared" si="183"/>
        <v>10655</v>
      </c>
      <c r="K3901" s="40">
        <v>10655</v>
      </c>
    </row>
    <row r="3902" spans="1:11" s="40" customFormat="1" x14ac:dyDescent="0.25">
      <c r="A3902" s="34" t="s">
        <v>947</v>
      </c>
      <c r="B3902" s="34" t="s">
        <v>11582</v>
      </c>
      <c r="C3902" s="34" t="s">
        <v>11583</v>
      </c>
      <c r="D3902" s="34" t="s">
        <v>11584</v>
      </c>
      <c r="E3902" s="35">
        <v>211120</v>
      </c>
      <c r="F3902" s="36">
        <v>211120</v>
      </c>
      <c r="G3902" s="37">
        <f t="shared" si="181"/>
        <v>14778.400000000001</v>
      </c>
      <c r="H3902" s="38">
        <f>G3902*(1-'[1]Rapport Lottstift'!$Q$6)</f>
        <v>10760.017773304802</v>
      </c>
      <c r="I3902" s="39">
        <f t="shared" si="182"/>
        <v>10652.417595571755</v>
      </c>
      <c r="J3902" s="40">
        <f t="shared" si="183"/>
        <v>10652</v>
      </c>
      <c r="K3902" s="40">
        <v>10652</v>
      </c>
    </row>
    <row r="3903" spans="1:11" s="40" customFormat="1" x14ac:dyDescent="0.25">
      <c r="A3903" s="34" t="s">
        <v>947</v>
      </c>
      <c r="B3903" s="34" t="s">
        <v>11585</v>
      </c>
      <c r="C3903" s="34" t="s">
        <v>11586</v>
      </c>
      <c r="D3903" s="34" t="s">
        <v>11587</v>
      </c>
      <c r="E3903" s="35">
        <v>211117</v>
      </c>
      <c r="F3903" s="36">
        <v>211117</v>
      </c>
      <c r="G3903" s="37">
        <f t="shared" si="181"/>
        <v>14778.19</v>
      </c>
      <c r="H3903" s="38">
        <f>G3903*(1-'[1]Rapport Lottstift'!$Q$6)</f>
        <v>10759.864874226931</v>
      </c>
      <c r="I3903" s="39">
        <f t="shared" si="182"/>
        <v>10652.266225484662</v>
      </c>
      <c r="J3903" s="40">
        <f t="shared" si="183"/>
        <v>10652</v>
      </c>
      <c r="K3903" s="40">
        <v>10652</v>
      </c>
    </row>
    <row r="3904" spans="1:11" s="40" customFormat="1" x14ac:dyDescent="0.25">
      <c r="A3904" s="34" t="s">
        <v>947</v>
      </c>
      <c r="B3904" s="34" t="s">
        <v>11588</v>
      </c>
      <c r="C3904" s="34" t="s">
        <v>11589</v>
      </c>
      <c r="D3904" s="34" t="s">
        <v>11590</v>
      </c>
      <c r="E3904" s="35">
        <v>211010</v>
      </c>
      <c r="F3904" s="36">
        <v>211010</v>
      </c>
      <c r="G3904" s="37">
        <f t="shared" si="181"/>
        <v>14770.7</v>
      </c>
      <c r="H3904" s="38">
        <f>G3904*(1-'[1]Rapport Lottstift'!$Q$6)</f>
        <v>10754.4114737829</v>
      </c>
      <c r="I3904" s="39">
        <f t="shared" si="182"/>
        <v>10646.867359045071</v>
      </c>
      <c r="J3904" s="40">
        <f t="shared" si="183"/>
        <v>10646</v>
      </c>
      <c r="K3904" s="40">
        <v>10646</v>
      </c>
    </row>
    <row r="3905" spans="1:11" s="40" customFormat="1" x14ac:dyDescent="0.25">
      <c r="A3905" s="34" t="s">
        <v>947</v>
      </c>
      <c r="B3905" s="34" t="s">
        <v>11591</v>
      </c>
      <c r="C3905" s="34" t="s">
        <v>11592</v>
      </c>
      <c r="D3905" s="34" t="s">
        <v>11593</v>
      </c>
      <c r="E3905" s="35">
        <v>210634</v>
      </c>
      <c r="F3905" s="36">
        <v>210634</v>
      </c>
      <c r="G3905" s="37">
        <f t="shared" si="181"/>
        <v>14744.380000000001</v>
      </c>
      <c r="H3905" s="38">
        <f>G3905*(1-'[1]Rapport Lottstift'!$Q$6)</f>
        <v>10735.248122689862</v>
      </c>
      <c r="I3905" s="39">
        <f t="shared" si="182"/>
        <v>10627.895641462963</v>
      </c>
      <c r="J3905" s="40">
        <f t="shared" si="183"/>
        <v>10627</v>
      </c>
      <c r="K3905" s="40">
        <v>10627</v>
      </c>
    </row>
    <row r="3906" spans="1:11" s="40" customFormat="1" x14ac:dyDescent="0.25">
      <c r="A3906" s="34" t="s">
        <v>947</v>
      </c>
      <c r="B3906" s="34" t="s">
        <v>11594</v>
      </c>
      <c r="C3906" s="34" t="s">
        <v>11595</v>
      </c>
      <c r="D3906" s="34" t="s">
        <v>11596</v>
      </c>
      <c r="E3906" s="35">
        <v>210472</v>
      </c>
      <c r="F3906" s="36">
        <v>210472</v>
      </c>
      <c r="G3906" s="37">
        <f t="shared" si="181"/>
        <v>14733.04</v>
      </c>
      <c r="H3906" s="38">
        <f>G3906*(1-'[1]Rapport Lottstift'!$Q$6)</f>
        <v>10726.991572484882</v>
      </c>
      <c r="I3906" s="39">
        <f t="shared" si="182"/>
        <v>10619.721656760034</v>
      </c>
      <c r="J3906" s="40">
        <f t="shared" si="183"/>
        <v>10619</v>
      </c>
      <c r="K3906" s="40">
        <v>10619</v>
      </c>
    </row>
    <row r="3907" spans="1:11" s="40" customFormat="1" x14ac:dyDescent="0.25">
      <c r="A3907" s="34" t="s">
        <v>947</v>
      </c>
      <c r="B3907" s="34" t="s">
        <v>11597</v>
      </c>
      <c r="C3907" s="34" t="s">
        <v>11598</v>
      </c>
      <c r="D3907" s="34" t="s">
        <v>11599</v>
      </c>
      <c r="E3907" s="35">
        <v>210372</v>
      </c>
      <c r="F3907" s="36">
        <v>210372</v>
      </c>
      <c r="G3907" s="37">
        <f t="shared" si="181"/>
        <v>14726.04</v>
      </c>
      <c r="H3907" s="38">
        <f>G3907*(1-'[1]Rapport Lottstift'!$Q$6)</f>
        <v>10721.894936555882</v>
      </c>
      <c r="I3907" s="39">
        <f t="shared" si="182"/>
        <v>10614.675987190323</v>
      </c>
      <c r="J3907" s="40">
        <f t="shared" si="183"/>
        <v>10614</v>
      </c>
      <c r="K3907" s="40">
        <v>10614</v>
      </c>
    </row>
    <row r="3908" spans="1:11" s="40" customFormat="1" x14ac:dyDescent="0.25">
      <c r="A3908" s="34" t="s">
        <v>947</v>
      </c>
      <c r="B3908" s="34" t="s">
        <v>11600</v>
      </c>
      <c r="C3908" s="34" t="s">
        <v>11601</v>
      </c>
      <c r="D3908" s="34" t="s">
        <v>11602</v>
      </c>
      <c r="E3908" s="35">
        <v>210116</v>
      </c>
      <c r="F3908" s="36">
        <v>210116</v>
      </c>
      <c r="G3908" s="37">
        <f t="shared" si="181"/>
        <v>14708.12</v>
      </c>
      <c r="H3908" s="38">
        <f>G3908*(1-'[1]Rapport Lottstift'!$Q$6)</f>
        <v>10708.847548577642</v>
      </c>
      <c r="I3908" s="39">
        <f t="shared" si="182"/>
        <v>10601.759073091866</v>
      </c>
      <c r="J3908" s="40">
        <f t="shared" si="183"/>
        <v>10601</v>
      </c>
      <c r="K3908" s="40">
        <v>10601</v>
      </c>
    </row>
    <row r="3909" spans="1:11" s="40" customFormat="1" x14ac:dyDescent="0.25">
      <c r="A3909" s="34" t="s">
        <v>947</v>
      </c>
      <c r="B3909" s="34" t="s">
        <v>11603</v>
      </c>
      <c r="C3909" s="34" t="s">
        <v>11604</v>
      </c>
      <c r="D3909" s="34" t="s">
        <v>11605</v>
      </c>
      <c r="E3909" s="35">
        <v>210088</v>
      </c>
      <c r="F3909" s="36">
        <v>210088</v>
      </c>
      <c r="G3909" s="37">
        <f t="shared" si="181"/>
        <v>14706.160000000002</v>
      </c>
      <c r="H3909" s="38">
        <f>G3909*(1-'[1]Rapport Lottstift'!$Q$6)</f>
        <v>10707.420490517521</v>
      </c>
      <c r="I3909" s="39">
        <f t="shared" si="182"/>
        <v>10600.346285612346</v>
      </c>
      <c r="J3909" s="40">
        <f t="shared" si="183"/>
        <v>10600</v>
      </c>
      <c r="K3909" s="40">
        <v>10600</v>
      </c>
    </row>
    <row r="3910" spans="1:11" s="40" customFormat="1" x14ac:dyDescent="0.25">
      <c r="A3910" s="34" t="s">
        <v>947</v>
      </c>
      <c r="B3910" s="34" t="s">
        <v>11606</v>
      </c>
      <c r="C3910" s="34" t="s">
        <v>11607</v>
      </c>
      <c r="D3910" s="34" t="s">
        <v>11608</v>
      </c>
      <c r="E3910" s="35">
        <v>210000</v>
      </c>
      <c r="F3910" s="36">
        <v>210000</v>
      </c>
      <c r="G3910" s="37">
        <f t="shared" ref="G3910:G3973" si="184">F3910*0.07</f>
        <v>14700.000000000002</v>
      </c>
      <c r="H3910" s="38">
        <f>G3910*(1-'[1]Rapport Lottstift'!$Q$6)</f>
        <v>10702.935450900002</v>
      </c>
      <c r="I3910" s="39">
        <f t="shared" ref="I3910:I3973" si="185">H3910*0.99</f>
        <v>10595.906096391001</v>
      </c>
      <c r="J3910" s="40">
        <f t="shared" ref="J3910:J3973" si="186">INT(I3910)</f>
        <v>10595</v>
      </c>
      <c r="K3910" s="40">
        <v>10595</v>
      </c>
    </row>
    <row r="3911" spans="1:11" s="40" customFormat="1" x14ac:dyDescent="0.25">
      <c r="A3911" s="34" t="s">
        <v>947</v>
      </c>
      <c r="B3911" s="34" t="s">
        <v>11609</v>
      </c>
      <c r="C3911" s="34" t="s">
        <v>11610</v>
      </c>
      <c r="D3911" s="34" t="s">
        <v>11611</v>
      </c>
      <c r="E3911" s="35">
        <v>209854</v>
      </c>
      <c r="F3911" s="36">
        <v>209854</v>
      </c>
      <c r="G3911" s="37">
        <f t="shared" si="184"/>
        <v>14689.78</v>
      </c>
      <c r="H3911" s="38">
        <f>G3911*(1-'[1]Rapport Lottstift'!$Q$6)</f>
        <v>10695.494362443662</v>
      </c>
      <c r="I3911" s="39">
        <f t="shared" si="185"/>
        <v>10588.539418819226</v>
      </c>
      <c r="J3911" s="40">
        <f t="shared" si="186"/>
        <v>10588</v>
      </c>
      <c r="K3911" s="40">
        <v>10588</v>
      </c>
    </row>
    <row r="3912" spans="1:11" s="40" customFormat="1" x14ac:dyDescent="0.25">
      <c r="A3912" s="34" t="s">
        <v>947</v>
      </c>
      <c r="B3912" s="34" t="s">
        <v>11612</v>
      </c>
      <c r="C3912" s="34" t="s">
        <v>11613</v>
      </c>
      <c r="D3912" s="34" t="s">
        <v>11614</v>
      </c>
      <c r="E3912" s="35">
        <v>209802</v>
      </c>
      <c r="F3912" s="36">
        <v>209802</v>
      </c>
      <c r="G3912" s="37">
        <f t="shared" si="184"/>
        <v>14686.140000000001</v>
      </c>
      <c r="H3912" s="38">
        <f>G3912*(1-'[1]Rapport Lottstift'!$Q$6)</f>
        <v>10692.844111760582</v>
      </c>
      <c r="I3912" s="39">
        <f t="shared" si="185"/>
        <v>10585.915670642975</v>
      </c>
      <c r="J3912" s="40">
        <f t="shared" si="186"/>
        <v>10585</v>
      </c>
      <c r="K3912" s="40">
        <v>10585</v>
      </c>
    </row>
    <row r="3913" spans="1:11" s="40" customFormat="1" x14ac:dyDescent="0.25">
      <c r="A3913" s="34" t="s">
        <v>947</v>
      </c>
      <c r="B3913" s="34" t="s">
        <v>11615</v>
      </c>
      <c r="C3913" s="34" t="s">
        <v>11616</v>
      </c>
      <c r="D3913" s="34" t="s">
        <v>11617</v>
      </c>
      <c r="E3913" s="35">
        <v>209483</v>
      </c>
      <c r="F3913" s="36">
        <v>209483</v>
      </c>
      <c r="G3913" s="37">
        <f t="shared" si="184"/>
        <v>14663.810000000001</v>
      </c>
      <c r="H3913" s="38">
        <f>G3913*(1-'[1]Rapport Lottstift'!$Q$6)</f>
        <v>10676.585843147072</v>
      </c>
      <c r="I3913" s="39">
        <f t="shared" si="185"/>
        <v>10569.819984715601</v>
      </c>
      <c r="J3913" s="40">
        <f t="shared" si="186"/>
        <v>10569</v>
      </c>
      <c r="K3913" s="40">
        <v>10569</v>
      </c>
    </row>
    <row r="3914" spans="1:11" s="40" customFormat="1" x14ac:dyDescent="0.25">
      <c r="A3914" s="34" t="s">
        <v>947</v>
      </c>
      <c r="B3914" s="34" t="s">
        <v>11618</v>
      </c>
      <c r="C3914" s="34" t="s">
        <v>11619</v>
      </c>
      <c r="D3914" s="34" t="s">
        <v>11620</v>
      </c>
      <c r="E3914" s="35">
        <v>209211</v>
      </c>
      <c r="F3914" s="36">
        <v>209211</v>
      </c>
      <c r="G3914" s="37">
        <f t="shared" si="184"/>
        <v>14644.770000000002</v>
      </c>
      <c r="H3914" s="38">
        <f>G3914*(1-'[1]Rapport Lottstift'!$Q$6)</f>
        <v>10662.722993420191</v>
      </c>
      <c r="I3914" s="39">
        <f t="shared" si="185"/>
        <v>10556.09576348599</v>
      </c>
      <c r="J3914" s="40">
        <f t="shared" si="186"/>
        <v>10556</v>
      </c>
      <c r="K3914" s="40">
        <v>10556</v>
      </c>
    </row>
    <row r="3915" spans="1:11" s="40" customFormat="1" x14ac:dyDescent="0.25">
      <c r="A3915" s="34" t="s">
        <v>947</v>
      </c>
      <c r="B3915" s="34" t="s">
        <v>11621</v>
      </c>
      <c r="C3915" s="34" t="s">
        <v>11622</v>
      </c>
      <c r="D3915" s="34" t="s">
        <v>11623</v>
      </c>
      <c r="E3915" s="35">
        <v>209060</v>
      </c>
      <c r="F3915" s="36">
        <v>209060</v>
      </c>
      <c r="G3915" s="37">
        <f t="shared" si="184"/>
        <v>14634.2</v>
      </c>
      <c r="H3915" s="38">
        <f>G3915*(1-'[1]Rapport Lottstift'!$Q$6)</f>
        <v>10655.027073167401</v>
      </c>
      <c r="I3915" s="39">
        <f t="shared" si="185"/>
        <v>10548.476802435727</v>
      </c>
      <c r="J3915" s="40">
        <f t="shared" si="186"/>
        <v>10548</v>
      </c>
      <c r="K3915" s="40">
        <v>10548</v>
      </c>
    </row>
    <row r="3916" spans="1:11" s="40" customFormat="1" x14ac:dyDescent="0.25">
      <c r="A3916" s="34" t="s">
        <v>947</v>
      </c>
      <c r="B3916" s="34" t="s">
        <v>11624</v>
      </c>
      <c r="C3916" s="34" t="s">
        <v>11625</v>
      </c>
      <c r="D3916" s="34" t="s">
        <v>11626</v>
      </c>
      <c r="E3916" s="35">
        <v>209010</v>
      </c>
      <c r="F3916" s="36">
        <v>209010</v>
      </c>
      <c r="G3916" s="37">
        <f t="shared" si="184"/>
        <v>14630.7</v>
      </c>
      <c r="H3916" s="38">
        <f>G3916*(1-'[1]Rapport Lottstift'!$Q$6)</f>
        <v>10652.478755202901</v>
      </c>
      <c r="I3916" s="39">
        <f t="shared" si="185"/>
        <v>10545.953967650872</v>
      </c>
      <c r="J3916" s="40">
        <f t="shared" si="186"/>
        <v>10545</v>
      </c>
      <c r="K3916" s="40">
        <v>10545</v>
      </c>
    </row>
    <row r="3917" spans="1:11" s="40" customFormat="1" x14ac:dyDescent="0.25">
      <c r="A3917" s="34" t="s">
        <v>947</v>
      </c>
      <c r="B3917" s="34" t="s">
        <v>11627</v>
      </c>
      <c r="C3917" s="34" t="s">
        <v>11628</v>
      </c>
      <c r="D3917" s="34" t="s">
        <v>11629</v>
      </c>
      <c r="E3917" s="35">
        <v>208878</v>
      </c>
      <c r="F3917" s="36">
        <v>208878</v>
      </c>
      <c r="G3917" s="37">
        <f t="shared" si="184"/>
        <v>14621.460000000001</v>
      </c>
      <c r="H3917" s="38">
        <f>G3917*(1-'[1]Rapport Lottstift'!$Q$6)</f>
        <v>10645.751195776622</v>
      </c>
      <c r="I3917" s="39">
        <f t="shared" si="185"/>
        <v>10539.293683818856</v>
      </c>
      <c r="J3917" s="40">
        <f t="shared" si="186"/>
        <v>10539</v>
      </c>
      <c r="K3917" s="40">
        <v>10539</v>
      </c>
    </row>
    <row r="3918" spans="1:11" s="40" customFormat="1" x14ac:dyDescent="0.25">
      <c r="A3918" s="34" t="s">
        <v>947</v>
      </c>
      <c r="B3918" s="34" t="s">
        <v>11630</v>
      </c>
      <c r="C3918" s="34" t="s">
        <v>11631</v>
      </c>
      <c r="D3918" s="34" t="s">
        <v>11632</v>
      </c>
      <c r="E3918" s="35">
        <v>208798</v>
      </c>
      <c r="F3918" s="36">
        <v>208798</v>
      </c>
      <c r="G3918" s="37">
        <f t="shared" si="184"/>
        <v>14615.86</v>
      </c>
      <c r="H3918" s="38">
        <f>G3918*(1-'[1]Rapport Lottstift'!$Q$6)</f>
        <v>10641.673887033421</v>
      </c>
      <c r="I3918" s="39">
        <f t="shared" si="185"/>
        <v>10535.257148163088</v>
      </c>
      <c r="J3918" s="40">
        <f t="shared" si="186"/>
        <v>10535</v>
      </c>
      <c r="K3918" s="40">
        <v>10535</v>
      </c>
    </row>
    <row r="3919" spans="1:11" s="40" customFormat="1" x14ac:dyDescent="0.25">
      <c r="A3919" s="34" t="s">
        <v>947</v>
      </c>
      <c r="B3919" s="34" t="s">
        <v>11633</v>
      </c>
      <c r="C3919" s="34" t="s">
        <v>11634</v>
      </c>
      <c r="D3919" s="34" t="s">
        <v>11635</v>
      </c>
      <c r="E3919" s="35">
        <v>208640</v>
      </c>
      <c r="F3919" s="36">
        <v>208640</v>
      </c>
      <c r="G3919" s="37">
        <f t="shared" si="184"/>
        <v>14604.800000000001</v>
      </c>
      <c r="H3919" s="38">
        <f>G3919*(1-'[1]Rapport Lottstift'!$Q$6)</f>
        <v>10633.621202265602</v>
      </c>
      <c r="I3919" s="39">
        <f t="shared" si="185"/>
        <v>10527.284990242946</v>
      </c>
      <c r="J3919" s="40">
        <f t="shared" si="186"/>
        <v>10527</v>
      </c>
      <c r="K3919" s="40">
        <v>10527</v>
      </c>
    </row>
    <row r="3920" spans="1:11" s="40" customFormat="1" x14ac:dyDescent="0.25">
      <c r="A3920" s="34" t="s">
        <v>947</v>
      </c>
      <c r="B3920" s="34" t="s">
        <v>11636</v>
      </c>
      <c r="C3920" s="34" t="s">
        <v>11637</v>
      </c>
      <c r="D3920" s="34" t="s">
        <v>11638</v>
      </c>
      <c r="E3920" s="35">
        <v>208625</v>
      </c>
      <c r="F3920" s="36">
        <v>208625</v>
      </c>
      <c r="G3920" s="37">
        <f t="shared" si="184"/>
        <v>14603.750000000002</v>
      </c>
      <c r="H3920" s="38">
        <f>G3920*(1-'[1]Rapport Lottstift'!$Q$6)</f>
        <v>10632.856706876251</v>
      </c>
      <c r="I3920" s="39">
        <f t="shared" si="185"/>
        <v>10526.528139807489</v>
      </c>
      <c r="J3920" s="40">
        <f t="shared" si="186"/>
        <v>10526</v>
      </c>
      <c r="K3920" s="40">
        <v>10526</v>
      </c>
    </row>
    <row r="3921" spans="1:11" s="40" customFormat="1" x14ac:dyDescent="0.25">
      <c r="A3921" s="34" t="s">
        <v>947</v>
      </c>
      <c r="B3921" s="34" t="s">
        <v>11639</v>
      </c>
      <c r="C3921" s="34" t="s">
        <v>11640</v>
      </c>
      <c r="D3921" s="34" t="s">
        <v>11641</v>
      </c>
      <c r="E3921" s="35">
        <v>208613</v>
      </c>
      <c r="F3921" s="36">
        <v>208613</v>
      </c>
      <c r="G3921" s="37">
        <f t="shared" si="184"/>
        <v>14602.910000000002</v>
      </c>
      <c r="H3921" s="38">
        <f>G3921*(1-'[1]Rapport Lottstift'!$Q$6)</f>
        <v>10632.245110564772</v>
      </c>
      <c r="I3921" s="39">
        <f t="shared" si="185"/>
        <v>10525.922659459124</v>
      </c>
      <c r="J3921" s="40">
        <f t="shared" si="186"/>
        <v>10525</v>
      </c>
      <c r="K3921" s="40">
        <v>10525</v>
      </c>
    </row>
    <row r="3922" spans="1:11" s="40" customFormat="1" x14ac:dyDescent="0.25">
      <c r="A3922" s="34" t="s">
        <v>947</v>
      </c>
      <c r="B3922" s="34" t="s">
        <v>11642</v>
      </c>
      <c r="C3922" s="34" t="s">
        <v>11643</v>
      </c>
      <c r="D3922" s="34" t="s">
        <v>11644</v>
      </c>
      <c r="E3922" s="35">
        <v>208566</v>
      </c>
      <c r="F3922" s="36">
        <v>208566</v>
      </c>
      <c r="G3922" s="37">
        <f t="shared" si="184"/>
        <v>14599.62</v>
      </c>
      <c r="H3922" s="38">
        <f>G3922*(1-'[1]Rapport Lottstift'!$Q$6)</f>
        <v>10629.849691678141</v>
      </c>
      <c r="I3922" s="39">
        <f t="shared" si="185"/>
        <v>10523.55119476136</v>
      </c>
      <c r="J3922" s="40">
        <f t="shared" si="186"/>
        <v>10523</v>
      </c>
      <c r="K3922" s="40">
        <v>10523</v>
      </c>
    </row>
    <row r="3923" spans="1:11" s="40" customFormat="1" x14ac:dyDescent="0.25">
      <c r="A3923" s="34" t="s">
        <v>947</v>
      </c>
      <c r="B3923" s="34" t="s">
        <v>11645</v>
      </c>
      <c r="C3923" s="34" t="s">
        <v>11646</v>
      </c>
      <c r="D3923" s="34" t="s">
        <v>11647</v>
      </c>
      <c r="E3923" s="35">
        <v>208000</v>
      </c>
      <c r="F3923" s="36">
        <v>208000</v>
      </c>
      <c r="G3923" s="37">
        <f t="shared" si="184"/>
        <v>14560.000000000002</v>
      </c>
      <c r="H3923" s="38">
        <f>G3923*(1-'[1]Rapport Lottstift'!$Q$6)</f>
        <v>10601.002732320001</v>
      </c>
      <c r="I3923" s="39">
        <f t="shared" si="185"/>
        <v>10494.992704996801</v>
      </c>
      <c r="J3923" s="40">
        <f t="shared" si="186"/>
        <v>10494</v>
      </c>
      <c r="K3923" s="40">
        <v>10494</v>
      </c>
    </row>
    <row r="3924" spans="1:11" s="40" customFormat="1" x14ac:dyDescent="0.25">
      <c r="A3924" s="34" t="s">
        <v>947</v>
      </c>
      <c r="B3924" s="34" t="s">
        <v>11648</v>
      </c>
      <c r="C3924" s="34" t="s">
        <v>11649</v>
      </c>
      <c r="D3924" s="34" t="s">
        <v>11650</v>
      </c>
      <c r="E3924" s="35">
        <v>207975</v>
      </c>
      <c r="F3924" s="36">
        <v>207975</v>
      </c>
      <c r="G3924" s="37">
        <f t="shared" si="184"/>
        <v>14558.250000000002</v>
      </c>
      <c r="H3924" s="38">
        <f>G3924*(1-'[1]Rapport Lottstift'!$Q$6)</f>
        <v>10599.728573337752</v>
      </c>
      <c r="I3924" s="39">
        <f t="shared" si="185"/>
        <v>10493.731287604374</v>
      </c>
      <c r="J3924" s="40">
        <f t="shared" si="186"/>
        <v>10493</v>
      </c>
      <c r="K3924" s="40">
        <v>10493</v>
      </c>
    </row>
    <row r="3925" spans="1:11" s="40" customFormat="1" x14ac:dyDescent="0.25">
      <c r="A3925" s="34" t="s">
        <v>947</v>
      </c>
      <c r="B3925" s="34" t="s">
        <v>11651</v>
      </c>
      <c r="C3925" s="34" t="s">
        <v>11652</v>
      </c>
      <c r="D3925" s="34" t="s">
        <v>11653</v>
      </c>
      <c r="E3925" s="35">
        <v>207670</v>
      </c>
      <c r="F3925" s="36">
        <v>207670</v>
      </c>
      <c r="G3925" s="37">
        <f t="shared" si="184"/>
        <v>14536.900000000001</v>
      </c>
      <c r="H3925" s="38">
        <f>G3925*(1-'[1]Rapport Lottstift'!$Q$6)</f>
        <v>10584.183833754301</v>
      </c>
      <c r="I3925" s="39">
        <f t="shared" si="185"/>
        <v>10478.341995416758</v>
      </c>
      <c r="J3925" s="40">
        <f t="shared" si="186"/>
        <v>10478</v>
      </c>
      <c r="K3925" s="40">
        <v>10478</v>
      </c>
    </row>
    <row r="3926" spans="1:11" s="40" customFormat="1" x14ac:dyDescent="0.25">
      <c r="A3926" s="34" t="s">
        <v>947</v>
      </c>
      <c r="B3926" s="34" t="s">
        <v>11654</v>
      </c>
      <c r="C3926" s="34" t="s">
        <v>11655</v>
      </c>
      <c r="D3926" s="34" t="s">
        <v>11656</v>
      </c>
      <c r="E3926" s="35">
        <v>207656</v>
      </c>
      <c r="F3926" s="36">
        <v>207656</v>
      </c>
      <c r="G3926" s="37">
        <f t="shared" si="184"/>
        <v>14535.920000000002</v>
      </c>
      <c r="H3926" s="38">
        <f>G3926*(1-'[1]Rapport Lottstift'!$Q$6)</f>
        <v>10583.470304724242</v>
      </c>
      <c r="I3926" s="39">
        <f t="shared" si="185"/>
        <v>10477.635601676999</v>
      </c>
      <c r="J3926" s="40">
        <f t="shared" si="186"/>
        <v>10477</v>
      </c>
      <c r="K3926" s="40">
        <v>10477</v>
      </c>
    </row>
    <row r="3927" spans="1:11" s="40" customFormat="1" x14ac:dyDescent="0.25">
      <c r="A3927" s="34" t="s">
        <v>947</v>
      </c>
      <c r="B3927" s="34" t="s">
        <v>11657</v>
      </c>
      <c r="C3927" s="34" t="s">
        <v>11658</v>
      </c>
      <c r="D3927" s="34" t="s">
        <v>11659</v>
      </c>
      <c r="E3927" s="35">
        <v>207512</v>
      </c>
      <c r="F3927" s="36">
        <v>207512</v>
      </c>
      <c r="G3927" s="37">
        <f t="shared" si="184"/>
        <v>14525.840000000002</v>
      </c>
      <c r="H3927" s="38">
        <f>G3927*(1-'[1]Rapport Lottstift'!$Q$6)</f>
        <v>10576.131148986482</v>
      </c>
      <c r="I3927" s="39">
        <f t="shared" si="185"/>
        <v>10470.369837496617</v>
      </c>
      <c r="J3927" s="40">
        <f t="shared" si="186"/>
        <v>10470</v>
      </c>
      <c r="K3927" s="40">
        <v>10470</v>
      </c>
    </row>
    <row r="3928" spans="1:11" s="40" customFormat="1" x14ac:dyDescent="0.25">
      <c r="A3928" s="34" t="s">
        <v>947</v>
      </c>
      <c r="B3928" s="34" t="s">
        <v>11660</v>
      </c>
      <c r="C3928" s="34" t="s">
        <v>11661</v>
      </c>
      <c r="D3928" s="34" t="s">
        <v>11662</v>
      </c>
      <c r="E3928" s="35">
        <v>207346</v>
      </c>
      <c r="F3928" s="36">
        <v>207346</v>
      </c>
      <c r="G3928" s="37">
        <f t="shared" si="184"/>
        <v>14514.220000000001</v>
      </c>
      <c r="H3928" s="38">
        <f>G3928*(1-'[1]Rapport Lottstift'!$Q$6)</f>
        <v>10567.670733344341</v>
      </c>
      <c r="I3928" s="39">
        <f t="shared" si="185"/>
        <v>10461.994026010898</v>
      </c>
      <c r="J3928" s="40">
        <f t="shared" si="186"/>
        <v>10461</v>
      </c>
      <c r="K3928" s="40">
        <v>10461</v>
      </c>
    </row>
    <row r="3929" spans="1:11" s="40" customFormat="1" x14ac:dyDescent="0.25">
      <c r="A3929" s="34" t="s">
        <v>947</v>
      </c>
      <c r="B3929" s="34" t="s">
        <v>11663</v>
      </c>
      <c r="C3929" s="34" t="s">
        <v>11664</v>
      </c>
      <c r="D3929" s="34" t="s">
        <v>11665</v>
      </c>
      <c r="E3929" s="35">
        <v>207154</v>
      </c>
      <c r="F3929" s="36">
        <v>207154</v>
      </c>
      <c r="G3929" s="37">
        <f t="shared" si="184"/>
        <v>14500.78</v>
      </c>
      <c r="H3929" s="38">
        <f>G3929*(1-'[1]Rapport Lottstift'!$Q$6)</f>
        <v>10557.885192360662</v>
      </c>
      <c r="I3929" s="39">
        <f t="shared" si="185"/>
        <v>10452.306340437055</v>
      </c>
      <c r="J3929" s="40">
        <f t="shared" si="186"/>
        <v>10452</v>
      </c>
      <c r="K3929" s="40">
        <v>10452</v>
      </c>
    </row>
    <row r="3930" spans="1:11" s="40" customFormat="1" x14ac:dyDescent="0.25">
      <c r="A3930" s="34" t="s">
        <v>947</v>
      </c>
      <c r="B3930" s="34" t="s">
        <v>11666</v>
      </c>
      <c r="C3930" s="34" t="s">
        <v>11667</v>
      </c>
      <c r="D3930" s="34" t="s">
        <v>11668</v>
      </c>
      <c r="E3930" s="35">
        <v>207077</v>
      </c>
      <c r="F3930" s="36">
        <v>207077</v>
      </c>
      <c r="G3930" s="37">
        <f t="shared" si="184"/>
        <v>14495.390000000001</v>
      </c>
      <c r="H3930" s="38">
        <f>G3930*(1-'[1]Rapport Lottstift'!$Q$6)</f>
        <v>10553.960782695331</v>
      </c>
      <c r="I3930" s="39">
        <f t="shared" si="185"/>
        <v>10448.421174868377</v>
      </c>
      <c r="J3930" s="40">
        <f t="shared" si="186"/>
        <v>10448</v>
      </c>
      <c r="K3930" s="40">
        <v>10448</v>
      </c>
    </row>
    <row r="3931" spans="1:11" s="40" customFormat="1" x14ac:dyDescent="0.25">
      <c r="A3931" s="34" t="s">
        <v>947</v>
      </c>
      <c r="B3931" s="34" t="s">
        <v>11669</v>
      </c>
      <c r="C3931" s="34" t="s">
        <v>11670</v>
      </c>
      <c r="D3931" s="34" t="s">
        <v>11671</v>
      </c>
      <c r="E3931" s="35">
        <v>206980</v>
      </c>
      <c r="F3931" s="36">
        <v>206980</v>
      </c>
      <c r="G3931" s="37">
        <f t="shared" si="184"/>
        <v>14488.600000000002</v>
      </c>
      <c r="H3931" s="38">
        <f>G3931*(1-'[1]Rapport Lottstift'!$Q$6)</f>
        <v>10549.017045844203</v>
      </c>
      <c r="I3931" s="39">
        <f t="shared" si="185"/>
        <v>10443.52687538576</v>
      </c>
      <c r="J3931" s="40">
        <f t="shared" si="186"/>
        <v>10443</v>
      </c>
      <c r="K3931" s="40">
        <v>10443</v>
      </c>
    </row>
    <row r="3932" spans="1:11" s="40" customFormat="1" x14ac:dyDescent="0.25">
      <c r="A3932" s="34" t="s">
        <v>947</v>
      </c>
      <c r="B3932" s="34" t="s">
        <v>11672</v>
      </c>
      <c r="C3932" s="34" t="s">
        <v>11673</v>
      </c>
      <c r="D3932" s="34" t="s">
        <v>11674</v>
      </c>
      <c r="E3932" s="35">
        <v>206591</v>
      </c>
      <c r="F3932" s="36">
        <v>206591</v>
      </c>
      <c r="G3932" s="37">
        <f t="shared" si="184"/>
        <v>14461.37</v>
      </c>
      <c r="H3932" s="38">
        <f>G3932*(1-'[1]Rapport Lottstift'!$Q$6)</f>
        <v>10529.191132080392</v>
      </c>
      <c r="I3932" s="39">
        <f t="shared" si="185"/>
        <v>10423.899220759587</v>
      </c>
      <c r="J3932" s="40">
        <f t="shared" si="186"/>
        <v>10423</v>
      </c>
      <c r="K3932" s="40">
        <v>10423</v>
      </c>
    </row>
    <row r="3933" spans="1:11" s="40" customFormat="1" x14ac:dyDescent="0.25">
      <c r="A3933" s="34" t="s">
        <v>947</v>
      </c>
      <c r="B3933" s="34" t="s">
        <v>11675</v>
      </c>
      <c r="C3933" s="34" t="s">
        <v>11676</v>
      </c>
      <c r="D3933" s="34" t="s">
        <v>11677</v>
      </c>
      <c r="E3933" s="35">
        <v>206550</v>
      </c>
      <c r="F3933" s="36">
        <v>206550</v>
      </c>
      <c r="G3933" s="37">
        <f t="shared" si="184"/>
        <v>14458.500000000002</v>
      </c>
      <c r="H3933" s="38">
        <f>G3933*(1-'[1]Rapport Lottstift'!$Q$6)</f>
        <v>10527.101511349501</v>
      </c>
      <c r="I3933" s="39">
        <f t="shared" si="185"/>
        <v>10421.830496236007</v>
      </c>
      <c r="J3933" s="40">
        <f t="shared" si="186"/>
        <v>10421</v>
      </c>
      <c r="K3933" s="40">
        <v>10421</v>
      </c>
    </row>
    <row r="3934" spans="1:11" s="40" customFormat="1" x14ac:dyDescent="0.25">
      <c r="A3934" s="34" t="s">
        <v>947</v>
      </c>
      <c r="B3934" s="34" t="s">
        <v>11678</v>
      </c>
      <c r="C3934" s="34" t="s">
        <v>11679</v>
      </c>
      <c r="D3934" s="34" t="s">
        <v>11680</v>
      </c>
      <c r="E3934" s="35">
        <v>206407</v>
      </c>
      <c r="F3934" s="36">
        <v>206407</v>
      </c>
      <c r="G3934" s="37">
        <f t="shared" si="184"/>
        <v>14448.490000000002</v>
      </c>
      <c r="H3934" s="38">
        <f>G3934*(1-'[1]Rapport Lottstift'!$Q$6)</f>
        <v>10519.813321971033</v>
      </c>
      <c r="I3934" s="39">
        <f t="shared" si="185"/>
        <v>10414.615188751322</v>
      </c>
      <c r="J3934" s="40">
        <f t="shared" si="186"/>
        <v>10414</v>
      </c>
      <c r="K3934" s="40">
        <v>10414</v>
      </c>
    </row>
    <row r="3935" spans="1:11" s="40" customFormat="1" x14ac:dyDescent="0.25">
      <c r="A3935" s="34" t="s">
        <v>947</v>
      </c>
      <c r="B3935" s="34" t="s">
        <v>11681</v>
      </c>
      <c r="C3935" s="34" t="s">
        <v>11682</v>
      </c>
      <c r="D3935" s="34" t="s">
        <v>11683</v>
      </c>
      <c r="E3935" s="35">
        <v>206287</v>
      </c>
      <c r="F3935" s="36">
        <v>206287</v>
      </c>
      <c r="G3935" s="37">
        <f t="shared" si="184"/>
        <v>14440.090000000002</v>
      </c>
      <c r="H3935" s="38">
        <f>G3935*(1-'[1]Rapport Lottstift'!$Q$6)</f>
        <v>10513.697358856232</v>
      </c>
      <c r="I3935" s="39">
        <f t="shared" si="185"/>
        <v>10408.56038526767</v>
      </c>
      <c r="J3935" s="40">
        <f t="shared" si="186"/>
        <v>10408</v>
      </c>
      <c r="K3935" s="40">
        <v>10408</v>
      </c>
    </row>
    <row r="3936" spans="1:11" s="40" customFormat="1" x14ac:dyDescent="0.25">
      <c r="A3936" s="34" t="s">
        <v>947</v>
      </c>
      <c r="B3936" s="34" t="s">
        <v>11684</v>
      </c>
      <c r="C3936" s="34" t="s">
        <v>11685</v>
      </c>
      <c r="D3936" s="34" t="s">
        <v>11686</v>
      </c>
      <c r="E3936" s="35">
        <v>205958</v>
      </c>
      <c r="F3936" s="36">
        <v>205958</v>
      </c>
      <c r="G3936" s="37">
        <f t="shared" si="184"/>
        <v>14417.060000000001</v>
      </c>
      <c r="H3936" s="38">
        <f>G3936*(1-'[1]Rapport Lottstift'!$Q$6)</f>
        <v>10496.929426649822</v>
      </c>
      <c r="I3936" s="39">
        <f t="shared" si="185"/>
        <v>10391.960132383323</v>
      </c>
      <c r="J3936" s="40">
        <f t="shared" si="186"/>
        <v>10391</v>
      </c>
      <c r="K3936" s="40">
        <v>10391</v>
      </c>
    </row>
    <row r="3937" spans="1:11" s="40" customFormat="1" x14ac:dyDescent="0.25">
      <c r="A3937" s="34" t="s">
        <v>947</v>
      </c>
      <c r="B3937" s="34" t="s">
        <v>11687</v>
      </c>
      <c r="C3937" s="34" t="s">
        <v>11688</v>
      </c>
      <c r="D3937" s="34" t="s">
        <v>11689</v>
      </c>
      <c r="E3937" s="35">
        <v>205868</v>
      </c>
      <c r="F3937" s="36">
        <v>205868</v>
      </c>
      <c r="G3937" s="37">
        <f t="shared" si="184"/>
        <v>14410.760000000002</v>
      </c>
      <c r="H3937" s="38">
        <f>G3937*(1-'[1]Rapport Lottstift'!$Q$6)</f>
        <v>10492.342454313723</v>
      </c>
      <c r="I3937" s="39">
        <f t="shared" si="185"/>
        <v>10387.419029770585</v>
      </c>
      <c r="J3937" s="40">
        <f t="shared" si="186"/>
        <v>10387</v>
      </c>
      <c r="K3937" s="40">
        <v>10387</v>
      </c>
    </row>
    <row r="3938" spans="1:11" s="40" customFormat="1" x14ac:dyDescent="0.25">
      <c r="A3938" s="34" t="s">
        <v>947</v>
      </c>
      <c r="B3938" s="34" t="s">
        <v>11690</v>
      </c>
      <c r="C3938" s="34" t="s">
        <v>11691</v>
      </c>
      <c r="D3938" s="34" t="s">
        <v>11692</v>
      </c>
      <c r="E3938" s="35">
        <v>205862</v>
      </c>
      <c r="F3938" s="36">
        <v>205862</v>
      </c>
      <c r="G3938" s="37">
        <f t="shared" si="184"/>
        <v>14410.340000000002</v>
      </c>
      <c r="H3938" s="38">
        <f>G3938*(1-'[1]Rapport Lottstift'!$Q$6)</f>
        <v>10492.036656157981</v>
      </c>
      <c r="I3938" s="39">
        <f t="shared" si="185"/>
        <v>10387.116289596401</v>
      </c>
      <c r="J3938" s="40">
        <f t="shared" si="186"/>
        <v>10387</v>
      </c>
      <c r="K3938" s="40">
        <v>10387</v>
      </c>
    </row>
    <row r="3939" spans="1:11" s="40" customFormat="1" x14ac:dyDescent="0.25">
      <c r="A3939" s="34" t="s">
        <v>947</v>
      </c>
      <c r="B3939" s="34" t="s">
        <v>11693</v>
      </c>
      <c r="C3939" s="34" t="s">
        <v>11694</v>
      </c>
      <c r="D3939" s="34" t="s">
        <v>11695</v>
      </c>
      <c r="E3939" s="35">
        <v>205723</v>
      </c>
      <c r="F3939" s="36">
        <v>205723</v>
      </c>
      <c r="G3939" s="37">
        <f t="shared" si="184"/>
        <v>14400.61</v>
      </c>
      <c r="H3939" s="38">
        <f>G3939*(1-'[1]Rapport Lottstift'!$Q$6)</f>
        <v>10484.952332216671</v>
      </c>
      <c r="I3939" s="39">
        <f t="shared" si="185"/>
        <v>10380.102808894504</v>
      </c>
      <c r="J3939" s="40">
        <f t="shared" si="186"/>
        <v>10380</v>
      </c>
      <c r="K3939" s="40">
        <v>10380</v>
      </c>
    </row>
    <row r="3940" spans="1:11" s="40" customFormat="1" x14ac:dyDescent="0.25">
      <c r="A3940" s="34" t="s">
        <v>947</v>
      </c>
      <c r="B3940" s="34" t="s">
        <v>11696</v>
      </c>
      <c r="C3940" s="34" t="s">
        <v>11697</v>
      </c>
      <c r="D3940" s="34" t="s">
        <v>11698</v>
      </c>
      <c r="E3940" s="35">
        <v>205430</v>
      </c>
      <c r="F3940" s="36">
        <v>205430</v>
      </c>
      <c r="G3940" s="37">
        <f t="shared" si="184"/>
        <v>14380.100000000002</v>
      </c>
      <c r="H3940" s="38">
        <f>G3940*(1-'[1]Rapport Lottstift'!$Q$6)</f>
        <v>10470.019188944701</v>
      </c>
      <c r="I3940" s="39">
        <f t="shared" si="185"/>
        <v>10365.318997055254</v>
      </c>
      <c r="J3940" s="40">
        <f t="shared" si="186"/>
        <v>10365</v>
      </c>
      <c r="K3940" s="40">
        <v>10365</v>
      </c>
    </row>
    <row r="3941" spans="1:11" s="40" customFormat="1" x14ac:dyDescent="0.25">
      <c r="A3941" s="34" t="s">
        <v>947</v>
      </c>
      <c r="B3941" s="34" t="s">
        <v>11699</v>
      </c>
      <c r="C3941" s="34" t="s">
        <v>11700</v>
      </c>
      <c r="D3941" s="34" t="s">
        <v>11701</v>
      </c>
      <c r="E3941" s="35">
        <v>205213</v>
      </c>
      <c r="F3941" s="36">
        <v>205213</v>
      </c>
      <c r="G3941" s="37">
        <f t="shared" si="184"/>
        <v>14364.910000000002</v>
      </c>
      <c r="H3941" s="38">
        <f>G3941*(1-'[1]Rapport Lottstift'!$Q$6)</f>
        <v>10458.959488978771</v>
      </c>
      <c r="I3941" s="39">
        <f t="shared" si="185"/>
        <v>10354.369894088983</v>
      </c>
      <c r="J3941" s="40">
        <f t="shared" si="186"/>
        <v>10354</v>
      </c>
      <c r="K3941" s="40">
        <v>10354</v>
      </c>
    </row>
    <row r="3942" spans="1:11" s="40" customFormat="1" x14ac:dyDescent="0.25">
      <c r="A3942" s="34" t="s">
        <v>947</v>
      </c>
      <c r="B3942" s="34" t="s">
        <v>11702</v>
      </c>
      <c r="C3942" s="34" t="s">
        <v>11703</v>
      </c>
      <c r="D3942" s="34" t="s">
        <v>11704</v>
      </c>
      <c r="E3942" s="35">
        <v>204824</v>
      </c>
      <c r="F3942" s="36">
        <v>204824</v>
      </c>
      <c r="G3942" s="37">
        <f t="shared" si="184"/>
        <v>14337.680000000002</v>
      </c>
      <c r="H3942" s="38">
        <f>G3942*(1-'[1]Rapport Lottstift'!$Q$6)</f>
        <v>10439.133575214963</v>
      </c>
      <c r="I3942" s="39">
        <f t="shared" si="185"/>
        <v>10334.742239462812</v>
      </c>
      <c r="J3942" s="40">
        <f t="shared" si="186"/>
        <v>10334</v>
      </c>
      <c r="K3942" s="40">
        <v>10334</v>
      </c>
    </row>
    <row r="3943" spans="1:11" s="40" customFormat="1" x14ac:dyDescent="0.25">
      <c r="A3943" s="34" t="s">
        <v>947</v>
      </c>
      <c r="B3943" s="34" t="s">
        <v>11705</v>
      </c>
      <c r="C3943" s="34" t="s">
        <v>11706</v>
      </c>
      <c r="D3943" s="34" t="s">
        <v>11707</v>
      </c>
      <c r="E3943" s="35">
        <v>204380</v>
      </c>
      <c r="F3943" s="36">
        <v>204380</v>
      </c>
      <c r="G3943" s="37">
        <f t="shared" si="184"/>
        <v>14306.600000000002</v>
      </c>
      <c r="H3943" s="38">
        <f>G3943*(1-'[1]Rapport Lottstift'!$Q$6)</f>
        <v>10416.504511690202</v>
      </c>
      <c r="I3943" s="39">
        <f t="shared" si="185"/>
        <v>10312.339466573299</v>
      </c>
      <c r="J3943" s="40">
        <f t="shared" si="186"/>
        <v>10312</v>
      </c>
      <c r="K3943" s="40">
        <v>10312</v>
      </c>
    </row>
    <row r="3944" spans="1:11" s="40" customFormat="1" x14ac:dyDescent="0.25">
      <c r="A3944" s="34" t="s">
        <v>947</v>
      </c>
      <c r="B3944" s="34" t="s">
        <v>11708</v>
      </c>
      <c r="C3944" s="34" t="s">
        <v>11709</v>
      </c>
      <c r="D3944" s="34" t="s">
        <v>11710</v>
      </c>
      <c r="E3944" s="35">
        <v>204330</v>
      </c>
      <c r="F3944" s="36">
        <v>204330</v>
      </c>
      <c r="G3944" s="37">
        <f t="shared" si="184"/>
        <v>14303.100000000002</v>
      </c>
      <c r="H3944" s="38">
        <f>G3944*(1-'[1]Rapport Lottstift'!$Q$6)</f>
        <v>10413.956193725702</v>
      </c>
      <c r="I3944" s="39">
        <f t="shared" si="185"/>
        <v>10309.816631788444</v>
      </c>
      <c r="J3944" s="40">
        <f t="shared" si="186"/>
        <v>10309</v>
      </c>
      <c r="K3944" s="40">
        <v>10309</v>
      </c>
    </row>
    <row r="3945" spans="1:11" s="40" customFormat="1" x14ac:dyDescent="0.25">
      <c r="A3945" s="34" t="s">
        <v>947</v>
      </c>
      <c r="B3945" s="34" t="s">
        <v>11711</v>
      </c>
      <c r="C3945" s="34" t="s">
        <v>11712</v>
      </c>
      <c r="D3945" s="34" t="s">
        <v>11713</v>
      </c>
      <c r="E3945" s="35">
        <v>203389</v>
      </c>
      <c r="F3945" s="36">
        <v>203389</v>
      </c>
      <c r="G3945" s="37">
        <f t="shared" si="184"/>
        <v>14237.230000000001</v>
      </c>
      <c r="H3945" s="38">
        <f>G3945*(1-'[1]Rapport Lottstift'!$Q$6)</f>
        <v>10365.996849633812</v>
      </c>
      <c r="I3945" s="39">
        <f t="shared" si="185"/>
        <v>10262.336881137473</v>
      </c>
      <c r="J3945" s="40">
        <f t="shared" si="186"/>
        <v>10262</v>
      </c>
      <c r="K3945" s="40">
        <v>10262</v>
      </c>
    </row>
    <row r="3946" spans="1:11" s="40" customFormat="1" x14ac:dyDescent="0.25">
      <c r="A3946" s="34" t="s">
        <v>947</v>
      </c>
      <c r="B3946" s="34" t="s">
        <v>11714</v>
      </c>
      <c r="C3946" s="34" t="s">
        <v>11715</v>
      </c>
      <c r="D3946" s="34" t="s">
        <v>11716</v>
      </c>
      <c r="E3946" s="35">
        <v>203086</v>
      </c>
      <c r="F3946" s="36">
        <v>203086</v>
      </c>
      <c r="G3946" s="37">
        <f t="shared" si="184"/>
        <v>14216.020000000002</v>
      </c>
      <c r="H3946" s="38">
        <f>G3946*(1-'[1]Rapport Lottstift'!$Q$6)</f>
        <v>10350.554042768943</v>
      </c>
      <c r="I3946" s="39">
        <f t="shared" si="185"/>
        <v>10247.048502341253</v>
      </c>
      <c r="J3946" s="40">
        <f t="shared" si="186"/>
        <v>10247</v>
      </c>
      <c r="K3946" s="40">
        <v>10247</v>
      </c>
    </row>
    <row r="3947" spans="1:11" s="40" customFormat="1" x14ac:dyDescent="0.25">
      <c r="A3947" s="34" t="s">
        <v>947</v>
      </c>
      <c r="B3947" s="34" t="s">
        <v>11717</v>
      </c>
      <c r="C3947" s="34" t="s">
        <v>11718</v>
      </c>
      <c r="D3947" s="34" t="s">
        <v>11719</v>
      </c>
      <c r="E3947" s="35">
        <v>203035</v>
      </c>
      <c r="F3947" s="36">
        <v>203035</v>
      </c>
      <c r="G3947" s="37">
        <f t="shared" si="184"/>
        <v>14212.45</v>
      </c>
      <c r="H3947" s="38">
        <f>G3947*(1-'[1]Rapport Lottstift'!$Q$6)</f>
        <v>10347.95475844515</v>
      </c>
      <c r="I3947" s="39">
        <f t="shared" si="185"/>
        <v>10244.475210860699</v>
      </c>
      <c r="J3947" s="40">
        <f t="shared" si="186"/>
        <v>10244</v>
      </c>
      <c r="K3947" s="40">
        <v>10244</v>
      </c>
    </row>
    <row r="3948" spans="1:11" s="40" customFormat="1" x14ac:dyDescent="0.25">
      <c r="A3948" s="34" t="s">
        <v>947</v>
      </c>
      <c r="B3948" s="34" t="s">
        <v>11720</v>
      </c>
      <c r="C3948" s="34" t="s">
        <v>11721</v>
      </c>
      <c r="D3948" s="34" t="s">
        <v>11722</v>
      </c>
      <c r="E3948" s="35">
        <v>203029</v>
      </c>
      <c r="F3948" s="36">
        <v>203029</v>
      </c>
      <c r="G3948" s="37">
        <f t="shared" si="184"/>
        <v>14212.03</v>
      </c>
      <c r="H3948" s="38">
        <f>G3948*(1-'[1]Rapport Lottstift'!$Q$6)</f>
        <v>10347.648960289411</v>
      </c>
      <c r="I3948" s="39">
        <f t="shared" si="185"/>
        <v>10244.172470686517</v>
      </c>
      <c r="J3948" s="40">
        <f t="shared" si="186"/>
        <v>10244</v>
      </c>
      <c r="K3948" s="40">
        <v>10244</v>
      </c>
    </row>
    <row r="3949" spans="1:11" s="40" customFormat="1" x14ac:dyDescent="0.25">
      <c r="A3949" s="34" t="s">
        <v>947</v>
      </c>
      <c r="B3949" s="34" t="s">
        <v>11723</v>
      </c>
      <c r="C3949" s="34" t="s">
        <v>11724</v>
      </c>
      <c r="D3949" s="34" t="s">
        <v>11725</v>
      </c>
      <c r="E3949" s="35">
        <v>202842</v>
      </c>
      <c r="F3949" s="36">
        <v>202842</v>
      </c>
      <c r="G3949" s="37">
        <f t="shared" si="184"/>
        <v>14198.94</v>
      </c>
      <c r="H3949" s="38">
        <f>G3949*(1-'[1]Rapport Lottstift'!$Q$6)</f>
        <v>10338.118251102182</v>
      </c>
      <c r="I3949" s="39">
        <f t="shared" si="185"/>
        <v>10234.737068591159</v>
      </c>
      <c r="J3949" s="40">
        <f t="shared" si="186"/>
        <v>10234</v>
      </c>
      <c r="K3949" s="40">
        <v>10234</v>
      </c>
    </row>
    <row r="3950" spans="1:11" s="40" customFormat="1" x14ac:dyDescent="0.25">
      <c r="A3950" s="34" t="s">
        <v>947</v>
      </c>
      <c r="B3950" s="34" t="s">
        <v>11726</v>
      </c>
      <c r="C3950" s="34" t="s">
        <v>11727</v>
      </c>
      <c r="D3950" s="34" t="s">
        <v>11728</v>
      </c>
      <c r="E3950" s="35">
        <v>202685</v>
      </c>
      <c r="F3950" s="36">
        <v>202685</v>
      </c>
      <c r="G3950" s="37">
        <f t="shared" si="184"/>
        <v>14187.95</v>
      </c>
      <c r="H3950" s="38">
        <f>G3950*(1-'[1]Rapport Lottstift'!$Q$6)</f>
        <v>10330.116532693652</v>
      </c>
      <c r="I3950" s="39">
        <f t="shared" si="185"/>
        <v>10226.815367366715</v>
      </c>
      <c r="J3950" s="40">
        <f t="shared" si="186"/>
        <v>10226</v>
      </c>
      <c r="K3950" s="40">
        <v>10226</v>
      </c>
    </row>
    <row r="3951" spans="1:11" s="40" customFormat="1" x14ac:dyDescent="0.25">
      <c r="A3951" s="34" t="s">
        <v>947</v>
      </c>
      <c r="B3951" s="34" t="s">
        <v>11729</v>
      </c>
      <c r="C3951" s="34" t="s">
        <v>11730</v>
      </c>
      <c r="D3951" s="34" t="s">
        <v>11731</v>
      </c>
      <c r="E3951" s="35">
        <v>202644</v>
      </c>
      <c r="F3951" s="36">
        <v>202644</v>
      </c>
      <c r="G3951" s="37">
        <f t="shared" si="184"/>
        <v>14185.080000000002</v>
      </c>
      <c r="H3951" s="38">
        <f>G3951*(1-'[1]Rapport Lottstift'!$Q$6)</f>
        <v>10328.026911962761</v>
      </c>
      <c r="I3951" s="39">
        <f t="shared" si="185"/>
        <v>10224.746642843133</v>
      </c>
      <c r="J3951" s="40">
        <f t="shared" si="186"/>
        <v>10224</v>
      </c>
      <c r="K3951" s="40">
        <v>10224</v>
      </c>
    </row>
    <row r="3952" spans="1:11" s="40" customFormat="1" x14ac:dyDescent="0.25">
      <c r="A3952" s="34" t="s">
        <v>947</v>
      </c>
      <c r="B3952" s="34" t="s">
        <v>11732</v>
      </c>
      <c r="C3952" s="34" t="s">
        <v>11733</v>
      </c>
      <c r="D3952" s="34" t="s">
        <v>11734</v>
      </c>
      <c r="E3952" s="35">
        <v>202604</v>
      </c>
      <c r="F3952" s="36">
        <v>202604</v>
      </c>
      <c r="G3952" s="37">
        <f t="shared" si="184"/>
        <v>14182.28</v>
      </c>
      <c r="H3952" s="38">
        <f>G3952*(1-'[1]Rapport Lottstift'!$Q$6)</f>
        <v>10325.988257591162</v>
      </c>
      <c r="I3952" s="39">
        <f t="shared" si="185"/>
        <v>10222.728375015249</v>
      </c>
      <c r="J3952" s="40">
        <f t="shared" si="186"/>
        <v>10222</v>
      </c>
      <c r="K3952" s="40">
        <v>10222</v>
      </c>
    </row>
    <row r="3953" spans="1:11" s="40" customFormat="1" x14ac:dyDescent="0.25">
      <c r="A3953" s="34" t="s">
        <v>947</v>
      </c>
      <c r="B3953" s="34" t="s">
        <v>11735</v>
      </c>
      <c r="C3953" s="34" t="s">
        <v>11736</v>
      </c>
      <c r="D3953" s="34" t="s">
        <v>11737</v>
      </c>
      <c r="E3953" s="35">
        <v>202324</v>
      </c>
      <c r="F3953" s="36">
        <v>202324</v>
      </c>
      <c r="G3953" s="37">
        <f t="shared" si="184"/>
        <v>14162.680000000002</v>
      </c>
      <c r="H3953" s="38">
        <f>G3953*(1-'[1]Rapport Lottstift'!$Q$6)</f>
        <v>10311.717676989962</v>
      </c>
      <c r="I3953" s="39">
        <f t="shared" si="185"/>
        <v>10208.600500220062</v>
      </c>
      <c r="J3953" s="40">
        <f t="shared" si="186"/>
        <v>10208</v>
      </c>
      <c r="K3953" s="40">
        <v>10208</v>
      </c>
    </row>
    <row r="3954" spans="1:11" s="40" customFormat="1" x14ac:dyDescent="0.25">
      <c r="A3954" s="34" t="s">
        <v>947</v>
      </c>
      <c r="B3954" s="34" t="s">
        <v>11738</v>
      </c>
      <c r="C3954" s="34" t="s">
        <v>11739</v>
      </c>
      <c r="D3954" s="34" t="s">
        <v>11740</v>
      </c>
      <c r="E3954" s="35">
        <v>202172</v>
      </c>
      <c r="F3954" s="36">
        <v>202172</v>
      </c>
      <c r="G3954" s="37">
        <f t="shared" si="184"/>
        <v>14152.04</v>
      </c>
      <c r="H3954" s="38">
        <f>G3954*(1-'[1]Rapport Lottstift'!$Q$6)</f>
        <v>10303.970790377882</v>
      </c>
      <c r="I3954" s="39">
        <f t="shared" si="185"/>
        <v>10200.931082474102</v>
      </c>
      <c r="J3954" s="40">
        <f t="shared" si="186"/>
        <v>10200</v>
      </c>
      <c r="K3954" s="40">
        <v>10200</v>
      </c>
    </row>
    <row r="3955" spans="1:11" s="40" customFormat="1" x14ac:dyDescent="0.25">
      <c r="A3955" s="34" t="s">
        <v>947</v>
      </c>
      <c r="B3955" s="34" t="s">
        <v>11741</v>
      </c>
      <c r="C3955" s="34" t="s">
        <v>11742</v>
      </c>
      <c r="D3955" s="34" t="s">
        <v>11743</v>
      </c>
      <c r="E3955" s="35">
        <v>202044</v>
      </c>
      <c r="F3955" s="36">
        <v>202044</v>
      </c>
      <c r="G3955" s="37">
        <f t="shared" si="184"/>
        <v>14143.080000000002</v>
      </c>
      <c r="H3955" s="38">
        <f>G3955*(1-'[1]Rapport Lottstift'!$Q$6)</f>
        <v>10297.447096388762</v>
      </c>
      <c r="I3955" s="39">
        <f t="shared" si="185"/>
        <v>10194.472625424874</v>
      </c>
      <c r="J3955" s="40">
        <f t="shared" si="186"/>
        <v>10194</v>
      </c>
      <c r="K3955" s="40">
        <v>10194</v>
      </c>
    </row>
    <row r="3956" spans="1:11" s="40" customFormat="1" x14ac:dyDescent="0.25">
      <c r="A3956" s="34" t="s">
        <v>947</v>
      </c>
      <c r="B3956" s="34" t="s">
        <v>11744</v>
      </c>
      <c r="C3956" s="34" t="s">
        <v>11745</v>
      </c>
      <c r="D3956" s="34" t="s">
        <v>11746</v>
      </c>
      <c r="E3956" s="35">
        <v>201752</v>
      </c>
      <c r="F3956" s="36">
        <v>201752</v>
      </c>
      <c r="G3956" s="37">
        <f t="shared" si="184"/>
        <v>14122.640000000001</v>
      </c>
      <c r="H3956" s="38">
        <f>G3956*(1-'[1]Rapport Lottstift'!$Q$6)</f>
        <v>10282.564919476081</v>
      </c>
      <c r="I3956" s="39">
        <f t="shared" si="185"/>
        <v>10179.739270281319</v>
      </c>
      <c r="J3956" s="40">
        <f t="shared" si="186"/>
        <v>10179</v>
      </c>
      <c r="K3956" s="40">
        <v>10179</v>
      </c>
    </row>
    <row r="3957" spans="1:11" s="40" customFormat="1" x14ac:dyDescent="0.25">
      <c r="A3957" s="34" t="s">
        <v>947</v>
      </c>
      <c r="B3957" s="34" t="s">
        <v>11747</v>
      </c>
      <c r="C3957" s="34" t="s">
        <v>11748</v>
      </c>
      <c r="D3957" s="34" t="s">
        <v>11749</v>
      </c>
      <c r="E3957" s="35">
        <v>201732</v>
      </c>
      <c r="F3957" s="36">
        <v>201732</v>
      </c>
      <c r="G3957" s="37">
        <f t="shared" si="184"/>
        <v>14121.240000000002</v>
      </c>
      <c r="H3957" s="38">
        <f>G3957*(1-'[1]Rapport Lottstift'!$Q$6)</f>
        <v>10281.545592290282</v>
      </c>
      <c r="I3957" s="39">
        <f t="shared" si="185"/>
        <v>10178.73013636738</v>
      </c>
      <c r="J3957" s="40">
        <f t="shared" si="186"/>
        <v>10178</v>
      </c>
      <c r="K3957" s="40">
        <v>10178</v>
      </c>
    </row>
    <row r="3958" spans="1:11" s="40" customFormat="1" x14ac:dyDescent="0.25">
      <c r="A3958" s="34" t="s">
        <v>947</v>
      </c>
      <c r="B3958" s="34" t="s">
        <v>11750</v>
      </c>
      <c r="C3958" s="34" t="s">
        <v>11751</v>
      </c>
      <c r="D3958" s="34" t="s">
        <v>11752</v>
      </c>
      <c r="E3958" s="35">
        <v>397464</v>
      </c>
      <c r="F3958" s="35">
        <v>397464</v>
      </c>
      <c r="G3958" s="37">
        <f t="shared" si="184"/>
        <v>27822.480000000003</v>
      </c>
      <c r="H3958" s="38">
        <f>G3958*(1-'[1]Rapport Lottstift'!$Q$6)</f>
        <v>20257.293028840562</v>
      </c>
      <c r="I3958" s="39">
        <f t="shared" si="185"/>
        <v>20054.720098552156</v>
      </c>
      <c r="J3958" s="40">
        <f t="shared" si="186"/>
        <v>20054</v>
      </c>
      <c r="K3958" s="40">
        <v>20054</v>
      </c>
    </row>
    <row r="3959" spans="1:11" s="40" customFormat="1" x14ac:dyDescent="0.25">
      <c r="A3959" s="34" t="s">
        <v>947</v>
      </c>
      <c r="B3959" s="34" t="s">
        <v>11753</v>
      </c>
      <c r="C3959" s="34" t="s">
        <v>11754</v>
      </c>
      <c r="D3959" s="34" t="s">
        <v>11755</v>
      </c>
      <c r="E3959" s="35">
        <v>201269</v>
      </c>
      <c r="F3959" s="36">
        <v>201269</v>
      </c>
      <c r="G3959" s="37">
        <f t="shared" si="184"/>
        <v>14088.830000000002</v>
      </c>
      <c r="H3959" s="38">
        <f>G3959*(1-'[1]Rapport Lottstift'!$Q$6)</f>
        <v>10257.948167939012</v>
      </c>
      <c r="I3959" s="39">
        <f t="shared" si="185"/>
        <v>10155.368686259622</v>
      </c>
      <c r="J3959" s="40">
        <f t="shared" si="186"/>
        <v>10155</v>
      </c>
      <c r="K3959" s="40">
        <v>10155</v>
      </c>
    </row>
    <row r="3960" spans="1:11" s="40" customFormat="1" x14ac:dyDescent="0.25">
      <c r="A3960" s="34" t="s">
        <v>947</v>
      </c>
      <c r="B3960" s="34" t="s">
        <v>11756</v>
      </c>
      <c r="C3960" s="34" t="s">
        <v>11757</v>
      </c>
      <c r="D3960" s="34" t="s">
        <v>11758</v>
      </c>
      <c r="E3960" s="35">
        <v>200992</v>
      </c>
      <c r="F3960" s="36">
        <v>200992</v>
      </c>
      <c r="G3960" s="37">
        <f t="shared" si="184"/>
        <v>14069.44</v>
      </c>
      <c r="H3960" s="38">
        <f>G3960*(1-'[1]Rapport Lottstift'!$Q$6)</f>
        <v>10243.830486415682</v>
      </c>
      <c r="I3960" s="39">
        <f t="shared" si="185"/>
        <v>10141.392181551524</v>
      </c>
      <c r="J3960" s="40">
        <f t="shared" si="186"/>
        <v>10141</v>
      </c>
      <c r="K3960" s="40">
        <v>10141</v>
      </c>
    </row>
    <row r="3961" spans="1:11" s="40" customFormat="1" x14ac:dyDescent="0.25">
      <c r="A3961" s="34" t="s">
        <v>947</v>
      </c>
      <c r="B3961" s="34" t="s">
        <v>11759</v>
      </c>
      <c r="C3961" s="34" t="s">
        <v>11760</v>
      </c>
      <c r="D3961" s="34" t="s">
        <v>11761</v>
      </c>
      <c r="E3961" s="35">
        <v>200980</v>
      </c>
      <c r="F3961" s="36">
        <v>200980</v>
      </c>
      <c r="G3961" s="37">
        <f t="shared" si="184"/>
        <v>14068.600000000002</v>
      </c>
      <c r="H3961" s="38">
        <f>G3961*(1-'[1]Rapport Lottstift'!$Q$6)</f>
        <v>10243.218890104203</v>
      </c>
      <c r="I3961" s="39">
        <f t="shared" si="185"/>
        <v>10140.78670120316</v>
      </c>
      <c r="J3961" s="40">
        <f t="shared" si="186"/>
        <v>10140</v>
      </c>
      <c r="K3961" s="40">
        <v>10140</v>
      </c>
    </row>
    <row r="3962" spans="1:11" s="40" customFormat="1" x14ac:dyDescent="0.25">
      <c r="A3962" s="34" t="s">
        <v>947</v>
      </c>
      <c r="B3962" s="34" t="s">
        <v>11762</v>
      </c>
      <c r="C3962" s="34" t="s">
        <v>11763</v>
      </c>
      <c r="D3962" s="34" t="s">
        <v>11764</v>
      </c>
      <c r="E3962" s="35">
        <v>200498</v>
      </c>
      <c r="F3962" s="36">
        <v>200498</v>
      </c>
      <c r="G3962" s="37">
        <f t="shared" si="184"/>
        <v>14034.86</v>
      </c>
      <c r="H3962" s="38">
        <f>G3962*(1-'[1]Rapport Lottstift'!$Q$6)</f>
        <v>10218.653104926421</v>
      </c>
      <c r="I3962" s="39">
        <f t="shared" si="185"/>
        <v>10116.466573877156</v>
      </c>
      <c r="J3962" s="40">
        <f t="shared" si="186"/>
        <v>10116</v>
      </c>
      <c r="K3962" s="40">
        <v>10116</v>
      </c>
    </row>
    <row r="3963" spans="1:11" s="40" customFormat="1" x14ac:dyDescent="0.25">
      <c r="A3963" s="34" t="s">
        <v>947</v>
      </c>
      <c r="B3963" s="34" t="s">
        <v>11765</v>
      </c>
      <c r="C3963" s="34" t="s">
        <v>11766</v>
      </c>
      <c r="D3963" s="34" t="s">
        <v>11767</v>
      </c>
      <c r="E3963" s="35">
        <v>200413</v>
      </c>
      <c r="F3963" s="36">
        <v>200413</v>
      </c>
      <c r="G3963" s="37">
        <f t="shared" si="184"/>
        <v>14028.910000000002</v>
      </c>
      <c r="H3963" s="38">
        <f>G3963*(1-'[1]Rapport Lottstift'!$Q$6)</f>
        <v>10214.320964386772</v>
      </c>
      <c r="I3963" s="39">
        <f t="shared" si="185"/>
        <v>10112.177754742905</v>
      </c>
      <c r="J3963" s="40">
        <f t="shared" si="186"/>
        <v>10112</v>
      </c>
      <c r="K3963" s="40">
        <v>10112</v>
      </c>
    </row>
    <row r="3964" spans="1:11" s="40" customFormat="1" x14ac:dyDescent="0.25">
      <c r="A3964" s="34" t="s">
        <v>947</v>
      </c>
      <c r="B3964" s="34" t="s">
        <v>11768</v>
      </c>
      <c r="C3964" s="34" t="s">
        <v>11769</v>
      </c>
      <c r="D3964" s="34" t="s">
        <v>11770</v>
      </c>
      <c r="E3964" s="35">
        <v>200375</v>
      </c>
      <c r="F3964" s="36">
        <v>200375</v>
      </c>
      <c r="G3964" s="37">
        <f t="shared" si="184"/>
        <v>14026.250000000002</v>
      </c>
      <c r="H3964" s="38">
        <f>G3964*(1-'[1]Rapport Lottstift'!$Q$6)</f>
        <v>10212.384242733751</v>
      </c>
      <c r="I3964" s="39">
        <f t="shared" si="185"/>
        <v>10110.260400306413</v>
      </c>
      <c r="J3964" s="40">
        <f t="shared" si="186"/>
        <v>10110</v>
      </c>
      <c r="K3964" s="40">
        <v>10110</v>
      </c>
    </row>
    <row r="3965" spans="1:11" s="40" customFormat="1" x14ac:dyDescent="0.25">
      <c r="A3965" s="34" t="s">
        <v>947</v>
      </c>
      <c r="B3965" s="34" t="s">
        <v>11771</v>
      </c>
      <c r="C3965" s="34" t="s">
        <v>11772</v>
      </c>
      <c r="D3965" s="34" t="s">
        <v>11773</v>
      </c>
      <c r="E3965" s="35">
        <v>200263</v>
      </c>
      <c r="F3965" s="36">
        <v>200263</v>
      </c>
      <c r="G3965" s="37">
        <f t="shared" si="184"/>
        <v>14018.410000000002</v>
      </c>
      <c r="H3965" s="38">
        <f>G3965*(1-'[1]Rapport Lottstift'!$Q$6)</f>
        <v>10206.676010493271</v>
      </c>
      <c r="I3965" s="39">
        <f t="shared" si="185"/>
        <v>10104.609250388337</v>
      </c>
      <c r="J3965" s="40">
        <f t="shared" si="186"/>
        <v>10104</v>
      </c>
      <c r="K3965" s="40">
        <v>10104</v>
      </c>
    </row>
    <row r="3966" spans="1:11" s="40" customFormat="1" x14ac:dyDescent="0.25">
      <c r="A3966" s="34" t="s">
        <v>947</v>
      </c>
      <c r="B3966" s="34" t="s">
        <v>11774</v>
      </c>
      <c r="C3966" s="34" t="s">
        <v>11775</v>
      </c>
      <c r="D3966" s="34" t="s">
        <v>11776</v>
      </c>
      <c r="E3966" s="35">
        <v>200195</v>
      </c>
      <c r="F3966" s="36">
        <v>200195</v>
      </c>
      <c r="G3966" s="37">
        <f t="shared" si="184"/>
        <v>14013.650000000001</v>
      </c>
      <c r="H3966" s="38">
        <f>G3966*(1-'[1]Rapport Lottstift'!$Q$6)</f>
        <v>10203.210298061551</v>
      </c>
      <c r="I3966" s="39">
        <f t="shared" si="185"/>
        <v>10101.178195080935</v>
      </c>
      <c r="J3966" s="40">
        <f t="shared" si="186"/>
        <v>10101</v>
      </c>
      <c r="K3966" s="40">
        <v>10101</v>
      </c>
    </row>
    <row r="3967" spans="1:11" s="40" customFormat="1" x14ac:dyDescent="0.25">
      <c r="A3967" s="34" t="s">
        <v>947</v>
      </c>
      <c r="B3967" s="34" t="s">
        <v>11777</v>
      </c>
      <c r="C3967" s="34" t="s">
        <v>11778</v>
      </c>
      <c r="D3967" s="34" t="s">
        <v>11779</v>
      </c>
      <c r="E3967" s="35">
        <v>200009</v>
      </c>
      <c r="F3967" s="36">
        <v>200009</v>
      </c>
      <c r="G3967" s="37">
        <f t="shared" si="184"/>
        <v>14000.630000000001</v>
      </c>
      <c r="H3967" s="38">
        <f>G3967*(1-'[1]Rapport Lottstift'!$Q$6)</f>
        <v>10193.730555233611</v>
      </c>
      <c r="I3967" s="39">
        <f t="shared" si="185"/>
        <v>10091.793249681275</v>
      </c>
      <c r="J3967" s="40">
        <f t="shared" si="186"/>
        <v>10091</v>
      </c>
      <c r="K3967" s="40">
        <v>10091</v>
      </c>
    </row>
    <row r="3968" spans="1:11" s="40" customFormat="1" x14ac:dyDescent="0.25">
      <c r="A3968" s="34" t="s">
        <v>947</v>
      </c>
      <c r="B3968" s="34" t="s">
        <v>11780</v>
      </c>
      <c r="C3968" s="34" t="s">
        <v>11781</v>
      </c>
      <c r="D3968" s="34" t="s">
        <v>11782</v>
      </c>
      <c r="E3968" s="35">
        <v>200000</v>
      </c>
      <c r="F3968" s="36">
        <v>200000</v>
      </c>
      <c r="G3968" s="37">
        <f t="shared" si="184"/>
        <v>14000.000000000002</v>
      </c>
      <c r="H3968" s="38">
        <f>G3968*(1-'[1]Rapport Lottstift'!$Q$6)</f>
        <v>10193.271858000002</v>
      </c>
      <c r="I3968" s="39">
        <f t="shared" si="185"/>
        <v>10091.339139420003</v>
      </c>
      <c r="J3968" s="40">
        <f t="shared" si="186"/>
        <v>10091</v>
      </c>
      <c r="K3968" s="40">
        <v>10091</v>
      </c>
    </row>
    <row r="3969" spans="1:11" s="40" customFormat="1" x14ac:dyDescent="0.25">
      <c r="A3969" s="34" t="s">
        <v>947</v>
      </c>
      <c r="B3969" s="34" t="s">
        <v>11783</v>
      </c>
      <c r="C3969" s="34" t="s">
        <v>11784</v>
      </c>
      <c r="D3969" s="34" t="s">
        <v>11785</v>
      </c>
      <c r="E3969" s="35">
        <v>207367</v>
      </c>
      <c r="F3969" s="35">
        <v>207367</v>
      </c>
      <c r="G3969" s="37">
        <f t="shared" si="184"/>
        <v>14515.69</v>
      </c>
      <c r="H3969" s="38">
        <f>G3969*(1-'[1]Rapport Lottstift'!$Q$6)</f>
        <v>10568.741026889431</v>
      </c>
      <c r="I3969" s="39">
        <f t="shared" si="185"/>
        <v>10463.053616620537</v>
      </c>
      <c r="J3969" s="40">
        <f t="shared" si="186"/>
        <v>10463</v>
      </c>
      <c r="K3969" s="40">
        <v>10463</v>
      </c>
    </row>
    <row r="3970" spans="1:11" s="40" customFormat="1" x14ac:dyDescent="0.25">
      <c r="A3970" s="34" t="s">
        <v>947</v>
      </c>
      <c r="B3970" s="34" t="s">
        <v>11786</v>
      </c>
      <c r="C3970" s="34" t="s">
        <v>11787</v>
      </c>
      <c r="D3970" s="34" t="s">
        <v>11788</v>
      </c>
      <c r="E3970" s="35">
        <v>199829</v>
      </c>
      <c r="F3970" s="36">
        <v>199829</v>
      </c>
      <c r="G3970" s="37">
        <f t="shared" si="184"/>
        <v>13988.03</v>
      </c>
      <c r="H3970" s="38">
        <f>G3970*(1-'[1]Rapport Lottstift'!$Q$6)</f>
        <v>10184.556610561411</v>
      </c>
      <c r="I3970" s="39">
        <f t="shared" si="185"/>
        <v>10082.711044455797</v>
      </c>
      <c r="J3970" s="40">
        <f t="shared" si="186"/>
        <v>10082</v>
      </c>
      <c r="K3970" s="40">
        <v>10082</v>
      </c>
    </row>
    <row r="3971" spans="1:11" s="40" customFormat="1" x14ac:dyDescent="0.25">
      <c r="A3971" s="34" t="s">
        <v>947</v>
      </c>
      <c r="B3971" s="34" t="s">
        <v>11789</v>
      </c>
      <c r="C3971" s="34" t="s">
        <v>11790</v>
      </c>
      <c r="D3971" s="34" t="s">
        <v>11791</v>
      </c>
      <c r="E3971" s="35">
        <v>199603</v>
      </c>
      <c r="F3971" s="36">
        <v>199603</v>
      </c>
      <c r="G3971" s="37">
        <f t="shared" si="184"/>
        <v>13972.210000000001</v>
      </c>
      <c r="H3971" s="38">
        <f>G3971*(1-'[1]Rapport Lottstift'!$Q$6)</f>
        <v>10173.038213361871</v>
      </c>
      <c r="I3971" s="39">
        <f t="shared" si="185"/>
        <v>10071.307831228252</v>
      </c>
      <c r="J3971" s="40">
        <f t="shared" si="186"/>
        <v>10071</v>
      </c>
      <c r="K3971" s="40">
        <v>10071</v>
      </c>
    </row>
    <row r="3972" spans="1:11" s="40" customFormat="1" x14ac:dyDescent="0.25">
      <c r="A3972" s="34" t="s">
        <v>947</v>
      </c>
      <c r="B3972" s="34" t="s">
        <v>11792</v>
      </c>
      <c r="C3972" s="34" t="s">
        <v>11793</v>
      </c>
      <c r="D3972" s="34" t="s">
        <v>11794</v>
      </c>
      <c r="E3972" s="35">
        <v>199508</v>
      </c>
      <c r="F3972" s="36">
        <v>199508</v>
      </c>
      <c r="G3972" s="37">
        <f t="shared" si="184"/>
        <v>13965.560000000001</v>
      </c>
      <c r="H3972" s="38">
        <f>G3972*(1-'[1]Rapport Lottstift'!$Q$6)</f>
        <v>10168.196409229322</v>
      </c>
      <c r="I3972" s="39">
        <f t="shared" si="185"/>
        <v>10066.514445137029</v>
      </c>
      <c r="J3972" s="40">
        <f t="shared" si="186"/>
        <v>10066</v>
      </c>
      <c r="K3972" s="40">
        <v>10066</v>
      </c>
    </row>
    <row r="3973" spans="1:11" s="40" customFormat="1" x14ac:dyDescent="0.25">
      <c r="A3973" s="34" t="s">
        <v>947</v>
      </c>
      <c r="B3973" s="34" t="s">
        <v>11795</v>
      </c>
      <c r="C3973" s="34" t="s">
        <v>11796</v>
      </c>
      <c r="D3973" s="34" t="s">
        <v>11797</v>
      </c>
      <c r="E3973" s="35">
        <v>199307</v>
      </c>
      <c r="F3973" s="36">
        <v>199307</v>
      </c>
      <c r="G3973" s="37">
        <f t="shared" si="184"/>
        <v>13951.490000000002</v>
      </c>
      <c r="H3973" s="38">
        <f>G3973*(1-'[1]Rapport Lottstift'!$Q$6)</f>
        <v>10157.952171012032</v>
      </c>
      <c r="I3973" s="39">
        <f t="shared" si="185"/>
        <v>10056.372649301911</v>
      </c>
      <c r="J3973" s="40">
        <f t="shared" si="186"/>
        <v>10056</v>
      </c>
      <c r="K3973" s="40">
        <v>10056</v>
      </c>
    </row>
    <row r="3974" spans="1:11" s="40" customFormat="1" x14ac:dyDescent="0.25">
      <c r="A3974" s="34" t="s">
        <v>947</v>
      </c>
      <c r="B3974" s="34" t="s">
        <v>11798</v>
      </c>
      <c r="C3974" s="34" t="s">
        <v>11799</v>
      </c>
      <c r="D3974" s="34" t="s">
        <v>11800</v>
      </c>
      <c r="E3974" s="35">
        <v>199274</v>
      </c>
      <c r="F3974" s="36">
        <v>199274</v>
      </c>
      <c r="G3974" s="37">
        <f t="shared" ref="G3974:G4037" si="187">F3974*0.07</f>
        <v>13949.180000000002</v>
      </c>
      <c r="H3974" s="38">
        <f>G3974*(1-'[1]Rapport Lottstift'!$Q$6)</f>
        <v>10156.270281155463</v>
      </c>
      <c r="I3974" s="39">
        <f t="shared" ref="I3974:I4037" si="188">H3974*0.99</f>
        <v>10054.707578343909</v>
      </c>
      <c r="J3974" s="40">
        <f t="shared" ref="J3974:J4037" si="189">INT(I3974)</f>
        <v>10054</v>
      </c>
      <c r="K3974" s="40">
        <v>10054</v>
      </c>
    </row>
    <row r="3975" spans="1:11" s="40" customFormat="1" x14ac:dyDescent="0.25">
      <c r="A3975" s="34" t="s">
        <v>947</v>
      </c>
      <c r="B3975" s="34" t="s">
        <v>11801</v>
      </c>
      <c r="C3975" s="34" t="s">
        <v>11802</v>
      </c>
      <c r="D3975" s="34" t="s">
        <v>11803</v>
      </c>
      <c r="E3975" s="35">
        <v>199070</v>
      </c>
      <c r="F3975" s="36">
        <v>199070</v>
      </c>
      <c r="G3975" s="37">
        <f t="shared" si="187"/>
        <v>13934.900000000001</v>
      </c>
      <c r="H3975" s="38">
        <f>G3975*(1-'[1]Rapport Lottstift'!$Q$6)</f>
        <v>10145.873143860301</v>
      </c>
      <c r="I3975" s="39">
        <f t="shared" si="188"/>
        <v>10044.414412421698</v>
      </c>
      <c r="J3975" s="40">
        <f t="shared" si="189"/>
        <v>10044</v>
      </c>
      <c r="K3975" s="40">
        <v>10044</v>
      </c>
    </row>
    <row r="3976" spans="1:11" s="40" customFormat="1" x14ac:dyDescent="0.25">
      <c r="A3976" s="34" t="s">
        <v>947</v>
      </c>
      <c r="B3976" s="34" t="s">
        <v>11804</v>
      </c>
      <c r="C3976" s="34" t="s">
        <v>11805</v>
      </c>
      <c r="D3976" s="34" t="s">
        <v>11806</v>
      </c>
      <c r="E3976" s="35">
        <v>199000</v>
      </c>
      <c r="F3976" s="36">
        <v>199000</v>
      </c>
      <c r="G3976" s="37">
        <f t="shared" si="187"/>
        <v>13930.000000000002</v>
      </c>
      <c r="H3976" s="38">
        <f>G3976*(1-'[1]Rapport Lottstift'!$Q$6)</f>
        <v>10142.305498710002</v>
      </c>
      <c r="I3976" s="39">
        <f t="shared" si="188"/>
        <v>10040.882443722901</v>
      </c>
      <c r="J3976" s="40">
        <f t="shared" si="189"/>
        <v>10040</v>
      </c>
      <c r="K3976" s="40">
        <v>10040</v>
      </c>
    </row>
    <row r="3977" spans="1:11" s="40" customFormat="1" x14ac:dyDescent="0.25">
      <c r="A3977" s="34" t="s">
        <v>947</v>
      </c>
      <c r="B3977" s="34" t="s">
        <v>11807</v>
      </c>
      <c r="C3977" s="34" t="s">
        <v>11808</v>
      </c>
      <c r="D3977" s="34" t="s">
        <v>11809</v>
      </c>
      <c r="E3977" s="35">
        <v>199000</v>
      </c>
      <c r="F3977" s="36">
        <v>199000</v>
      </c>
      <c r="G3977" s="37">
        <f t="shared" si="187"/>
        <v>13930.000000000002</v>
      </c>
      <c r="H3977" s="38">
        <f>G3977*(1-'[1]Rapport Lottstift'!$Q$6)</f>
        <v>10142.305498710002</v>
      </c>
      <c r="I3977" s="39">
        <f t="shared" si="188"/>
        <v>10040.882443722901</v>
      </c>
      <c r="J3977" s="40">
        <f t="shared" si="189"/>
        <v>10040</v>
      </c>
      <c r="K3977" s="40">
        <v>10040</v>
      </c>
    </row>
    <row r="3978" spans="1:11" s="40" customFormat="1" x14ac:dyDescent="0.25">
      <c r="A3978" s="34" t="s">
        <v>947</v>
      </c>
      <c r="B3978" s="34" t="s">
        <v>11810</v>
      </c>
      <c r="C3978" s="34" t="s">
        <v>11811</v>
      </c>
      <c r="D3978" s="34" t="s">
        <v>11812</v>
      </c>
      <c r="E3978" s="35">
        <v>198842</v>
      </c>
      <c r="F3978" s="36">
        <v>198842</v>
      </c>
      <c r="G3978" s="37">
        <f t="shared" si="187"/>
        <v>13918.94</v>
      </c>
      <c r="H3978" s="38">
        <f>G3978*(1-'[1]Rapport Lottstift'!$Q$6)</f>
        <v>10134.252813942181</v>
      </c>
      <c r="I3978" s="39">
        <f t="shared" si="188"/>
        <v>10032.91028580276</v>
      </c>
      <c r="J3978" s="40">
        <f t="shared" si="189"/>
        <v>10032</v>
      </c>
      <c r="K3978" s="40">
        <v>10032</v>
      </c>
    </row>
    <row r="3979" spans="1:11" s="40" customFormat="1" x14ac:dyDescent="0.25">
      <c r="A3979" s="34" t="s">
        <v>947</v>
      </c>
      <c r="B3979" s="34" t="s">
        <v>11813</v>
      </c>
      <c r="C3979" s="34" t="s">
        <v>11814</v>
      </c>
      <c r="D3979" s="34" t="s">
        <v>11815</v>
      </c>
      <c r="E3979" s="35">
        <v>198781</v>
      </c>
      <c r="F3979" s="36">
        <v>198781</v>
      </c>
      <c r="G3979" s="37">
        <f t="shared" si="187"/>
        <v>13914.670000000002</v>
      </c>
      <c r="H3979" s="38">
        <f>G3979*(1-'[1]Rapport Lottstift'!$Q$6)</f>
        <v>10131.143866025492</v>
      </c>
      <c r="I3979" s="39">
        <f t="shared" si="188"/>
        <v>10029.832427365236</v>
      </c>
      <c r="J3979" s="40">
        <f t="shared" si="189"/>
        <v>10029</v>
      </c>
      <c r="K3979" s="40">
        <v>10029</v>
      </c>
    </row>
    <row r="3980" spans="1:11" s="40" customFormat="1" x14ac:dyDescent="0.25">
      <c r="A3980" s="34" t="s">
        <v>947</v>
      </c>
      <c r="B3980" s="34" t="s">
        <v>11816</v>
      </c>
      <c r="C3980" s="34"/>
      <c r="D3980" s="34" t="s">
        <v>11817</v>
      </c>
      <c r="E3980" s="35">
        <v>198500</v>
      </c>
      <c r="F3980" s="36">
        <v>198500</v>
      </c>
      <c r="G3980" s="37">
        <f t="shared" si="187"/>
        <v>13895.000000000002</v>
      </c>
      <c r="H3980" s="38">
        <f>G3980*(1-'[1]Rapport Lottstift'!$Q$6)</f>
        <v>10116.822319065002</v>
      </c>
      <c r="I3980" s="39">
        <f t="shared" si="188"/>
        <v>10015.654095874352</v>
      </c>
      <c r="J3980" s="40">
        <f t="shared" si="189"/>
        <v>10015</v>
      </c>
      <c r="K3980" s="40">
        <v>10015</v>
      </c>
    </row>
    <row r="3981" spans="1:11" s="40" customFormat="1" x14ac:dyDescent="0.25">
      <c r="A3981" s="34" t="s">
        <v>947</v>
      </c>
      <c r="B3981" s="34" t="s">
        <v>11818</v>
      </c>
      <c r="C3981" s="34" t="s">
        <v>11819</v>
      </c>
      <c r="D3981" s="34" t="s">
        <v>11820</v>
      </c>
      <c r="E3981" s="35">
        <v>198189</v>
      </c>
      <c r="F3981" s="36">
        <v>198189</v>
      </c>
      <c r="G3981" s="37">
        <f t="shared" si="187"/>
        <v>13873.230000000001</v>
      </c>
      <c r="H3981" s="38">
        <f>G3981*(1-'[1]Rapport Lottstift'!$Q$6)</f>
        <v>10100.971781325812</v>
      </c>
      <c r="I3981" s="39">
        <f t="shared" si="188"/>
        <v>9999.9620635125539</v>
      </c>
      <c r="J3981" s="40">
        <f t="shared" si="189"/>
        <v>9999</v>
      </c>
      <c r="K3981" s="40">
        <v>9999</v>
      </c>
    </row>
    <row r="3982" spans="1:11" s="40" customFormat="1" x14ac:dyDescent="0.25">
      <c r="A3982" s="34" t="s">
        <v>947</v>
      </c>
      <c r="B3982" s="34" t="s">
        <v>11821</v>
      </c>
      <c r="C3982" s="34" t="s">
        <v>11822</v>
      </c>
      <c r="D3982" s="34" t="s">
        <v>11823</v>
      </c>
      <c r="E3982" s="35">
        <v>198130</v>
      </c>
      <c r="F3982" s="36">
        <v>198130</v>
      </c>
      <c r="G3982" s="37">
        <f t="shared" si="187"/>
        <v>13869.100000000002</v>
      </c>
      <c r="H3982" s="38">
        <f>G3982*(1-'[1]Rapport Lottstift'!$Q$6)</f>
        <v>10097.964766127701</v>
      </c>
      <c r="I3982" s="39">
        <f t="shared" si="188"/>
        <v>9996.985118466424</v>
      </c>
      <c r="J3982" s="40">
        <f t="shared" si="189"/>
        <v>9996</v>
      </c>
      <c r="K3982" s="40">
        <v>9996</v>
      </c>
    </row>
    <row r="3983" spans="1:11" s="40" customFormat="1" x14ac:dyDescent="0.25">
      <c r="A3983" s="34" t="s">
        <v>947</v>
      </c>
      <c r="B3983" s="34" t="s">
        <v>11824</v>
      </c>
      <c r="C3983" s="34" t="s">
        <v>11825</v>
      </c>
      <c r="D3983" s="34" t="s">
        <v>11826</v>
      </c>
      <c r="E3983" s="35">
        <v>198118</v>
      </c>
      <c r="F3983" s="36">
        <v>198118</v>
      </c>
      <c r="G3983" s="37">
        <f t="shared" si="187"/>
        <v>13868.260000000002</v>
      </c>
      <c r="H3983" s="38">
        <f>G3983*(1-'[1]Rapport Lottstift'!$Q$6)</f>
        <v>10097.353169816222</v>
      </c>
      <c r="I3983" s="39">
        <f t="shared" si="188"/>
        <v>9996.37963811806</v>
      </c>
      <c r="J3983" s="40">
        <f t="shared" si="189"/>
        <v>9996</v>
      </c>
      <c r="K3983" s="40">
        <v>9996</v>
      </c>
    </row>
    <row r="3984" spans="1:11" s="40" customFormat="1" x14ac:dyDescent="0.25">
      <c r="A3984" s="34" t="s">
        <v>947</v>
      </c>
      <c r="B3984" s="34" t="s">
        <v>11827</v>
      </c>
      <c r="C3984" s="34" t="s">
        <v>11828</v>
      </c>
      <c r="D3984" s="34" t="s">
        <v>11829</v>
      </c>
      <c r="E3984" s="35">
        <v>198103</v>
      </c>
      <c r="F3984" s="36">
        <v>198103</v>
      </c>
      <c r="G3984" s="37">
        <f t="shared" si="187"/>
        <v>13867.210000000001</v>
      </c>
      <c r="H3984" s="38">
        <f>G3984*(1-'[1]Rapport Lottstift'!$Q$6)</f>
        <v>10096.588674426872</v>
      </c>
      <c r="I3984" s="39">
        <f t="shared" si="188"/>
        <v>9995.6227876826033</v>
      </c>
      <c r="J3984" s="40">
        <f t="shared" si="189"/>
        <v>9995</v>
      </c>
      <c r="K3984" s="40">
        <v>9995</v>
      </c>
    </row>
    <row r="3985" spans="1:11" s="40" customFormat="1" x14ac:dyDescent="0.25">
      <c r="A3985" s="34" t="s">
        <v>947</v>
      </c>
      <c r="B3985" s="34" t="s">
        <v>11830</v>
      </c>
      <c r="C3985" s="34" t="s">
        <v>11831</v>
      </c>
      <c r="D3985" s="34" t="s">
        <v>11832</v>
      </c>
      <c r="E3985" s="35">
        <v>197897</v>
      </c>
      <c r="F3985" s="36">
        <v>197897</v>
      </c>
      <c r="G3985" s="37">
        <f t="shared" si="187"/>
        <v>13852.79</v>
      </c>
      <c r="H3985" s="38">
        <f>G3985*(1-'[1]Rapport Lottstift'!$Q$6)</f>
        <v>10086.089604413131</v>
      </c>
      <c r="I3985" s="39">
        <f t="shared" si="188"/>
        <v>9985.2287083690007</v>
      </c>
      <c r="J3985" s="40">
        <f t="shared" si="189"/>
        <v>9985</v>
      </c>
      <c r="K3985" s="40">
        <v>9985</v>
      </c>
    </row>
    <row r="3986" spans="1:11" s="40" customFormat="1" x14ac:dyDescent="0.25">
      <c r="A3986" s="34" t="s">
        <v>947</v>
      </c>
      <c r="B3986" s="34" t="s">
        <v>11833</v>
      </c>
      <c r="C3986" s="34" t="s">
        <v>11834</v>
      </c>
      <c r="D3986" s="34" t="s">
        <v>11835</v>
      </c>
      <c r="E3986" s="35">
        <v>197815</v>
      </c>
      <c r="F3986" s="36">
        <v>197815</v>
      </c>
      <c r="G3986" s="37">
        <f t="shared" si="187"/>
        <v>13847.050000000001</v>
      </c>
      <c r="H3986" s="38">
        <f>G3986*(1-'[1]Rapport Lottstift'!$Q$6)</f>
        <v>10081.910362951352</v>
      </c>
      <c r="I3986" s="39">
        <f t="shared" si="188"/>
        <v>9981.0912593218382</v>
      </c>
      <c r="J3986" s="40">
        <f t="shared" si="189"/>
        <v>9981</v>
      </c>
      <c r="K3986" s="40">
        <v>9981</v>
      </c>
    </row>
    <row r="3987" spans="1:11" s="40" customFormat="1" x14ac:dyDescent="0.25">
      <c r="A3987" s="34" t="s">
        <v>947</v>
      </c>
      <c r="B3987" s="34" t="s">
        <v>11836</v>
      </c>
      <c r="C3987" s="34" t="s">
        <v>11837</v>
      </c>
      <c r="D3987" s="34" t="s">
        <v>11838</v>
      </c>
      <c r="E3987" s="35">
        <v>197671</v>
      </c>
      <c r="F3987" s="36">
        <v>197671</v>
      </c>
      <c r="G3987" s="37">
        <f t="shared" si="187"/>
        <v>13836.970000000001</v>
      </c>
      <c r="H3987" s="38">
        <f>G3987*(1-'[1]Rapport Lottstift'!$Q$6)</f>
        <v>10074.571207213592</v>
      </c>
      <c r="I3987" s="39">
        <f t="shared" si="188"/>
        <v>9973.8254951414565</v>
      </c>
      <c r="J3987" s="40">
        <f t="shared" si="189"/>
        <v>9973</v>
      </c>
      <c r="K3987" s="40">
        <v>9973</v>
      </c>
    </row>
    <row r="3988" spans="1:11" s="40" customFormat="1" x14ac:dyDescent="0.25">
      <c r="A3988" s="34" t="s">
        <v>947</v>
      </c>
      <c r="B3988" s="34" t="s">
        <v>11839</v>
      </c>
      <c r="C3988" s="34" t="s">
        <v>11840</v>
      </c>
      <c r="D3988" s="34" t="s">
        <v>11841</v>
      </c>
      <c r="E3988" s="35">
        <v>197643</v>
      </c>
      <c r="F3988" s="36">
        <v>197643</v>
      </c>
      <c r="G3988" s="37">
        <f t="shared" si="187"/>
        <v>13835.010000000002</v>
      </c>
      <c r="H3988" s="38">
        <f>G3988*(1-'[1]Rapport Lottstift'!$Q$6)</f>
        <v>10073.144149153472</v>
      </c>
      <c r="I3988" s="39">
        <f t="shared" si="188"/>
        <v>9972.412707661937</v>
      </c>
      <c r="J3988" s="40">
        <f t="shared" si="189"/>
        <v>9972</v>
      </c>
      <c r="K3988" s="40">
        <v>9972</v>
      </c>
    </row>
    <row r="3989" spans="1:11" s="40" customFormat="1" x14ac:dyDescent="0.25">
      <c r="A3989" s="34" t="s">
        <v>947</v>
      </c>
      <c r="B3989" s="34" t="s">
        <v>11842</v>
      </c>
      <c r="C3989" s="34" t="s">
        <v>11843</v>
      </c>
      <c r="D3989" s="34" t="s">
        <v>11844</v>
      </c>
      <c r="E3989" s="35">
        <v>197379</v>
      </c>
      <c r="F3989" s="36">
        <v>197379</v>
      </c>
      <c r="G3989" s="37">
        <f t="shared" si="187"/>
        <v>13816.53</v>
      </c>
      <c r="H3989" s="38">
        <f>G3989*(1-'[1]Rapport Lottstift'!$Q$6)</f>
        <v>10059.689030300911</v>
      </c>
      <c r="I3989" s="39">
        <f t="shared" si="188"/>
        <v>9959.0921399979015</v>
      </c>
      <c r="J3989" s="40">
        <f t="shared" si="189"/>
        <v>9959</v>
      </c>
      <c r="K3989" s="40">
        <v>9959</v>
      </c>
    </row>
    <row r="3990" spans="1:11" s="40" customFormat="1" x14ac:dyDescent="0.25">
      <c r="A3990" s="34" t="s">
        <v>947</v>
      </c>
      <c r="B3990" s="34" t="s">
        <v>11845</v>
      </c>
      <c r="C3990" s="34" t="s">
        <v>11846</v>
      </c>
      <c r="D3990" s="34" t="s">
        <v>11847</v>
      </c>
      <c r="E3990" s="35">
        <v>197217</v>
      </c>
      <c r="F3990" s="36">
        <v>197217</v>
      </c>
      <c r="G3990" s="37">
        <f t="shared" si="187"/>
        <v>13805.19</v>
      </c>
      <c r="H3990" s="38">
        <f>G3990*(1-'[1]Rapport Lottstift'!$Q$6)</f>
        <v>10051.432480095931</v>
      </c>
      <c r="I3990" s="39">
        <f t="shared" si="188"/>
        <v>9950.9181552949722</v>
      </c>
      <c r="J3990" s="40">
        <f t="shared" si="189"/>
        <v>9950</v>
      </c>
      <c r="K3990" s="40">
        <v>9950</v>
      </c>
    </row>
    <row r="3991" spans="1:11" s="40" customFormat="1" x14ac:dyDescent="0.25">
      <c r="A3991" s="34" t="s">
        <v>947</v>
      </c>
      <c r="B3991" s="34" t="s">
        <v>11848</v>
      </c>
      <c r="C3991" s="34" t="s">
        <v>11849</v>
      </c>
      <c r="D3991" s="34" t="s">
        <v>11850</v>
      </c>
      <c r="E3991" s="35">
        <v>196945</v>
      </c>
      <c r="F3991" s="36">
        <v>196945</v>
      </c>
      <c r="G3991" s="37">
        <f t="shared" si="187"/>
        <v>13786.150000000001</v>
      </c>
      <c r="H3991" s="38">
        <f>G3991*(1-'[1]Rapport Lottstift'!$Q$6)</f>
        <v>10037.569630369051</v>
      </c>
      <c r="I3991" s="39">
        <f t="shared" si="188"/>
        <v>9937.1939340653607</v>
      </c>
      <c r="J3991" s="40">
        <f t="shared" si="189"/>
        <v>9937</v>
      </c>
      <c r="K3991" s="40">
        <v>9937</v>
      </c>
    </row>
    <row r="3992" spans="1:11" s="40" customFormat="1" x14ac:dyDescent="0.25">
      <c r="A3992" s="34" t="s">
        <v>947</v>
      </c>
      <c r="B3992" s="34" t="s">
        <v>11851</v>
      </c>
      <c r="C3992" s="34"/>
      <c r="D3992" s="34" t="s">
        <v>11852</v>
      </c>
      <c r="E3992" s="35">
        <v>196884</v>
      </c>
      <c r="F3992" s="36">
        <v>196884</v>
      </c>
      <c r="G3992" s="37">
        <f t="shared" si="187"/>
        <v>13781.880000000001</v>
      </c>
      <c r="H3992" s="38">
        <f>G3992*(1-'[1]Rapport Lottstift'!$Q$6)</f>
        <v>10034.460682452362</v>
      </c>
      <c r="I3992" s="39">
        <f t="shared" si="188"/>
        <v>9934.1160756278387</v>
      </c>
      <c r="J3992" s="40">
        <f t="shared" si="189"/>
        <v>9934</v>
      </c>
      <c r="K3992" s="40">
        <v>9934</v>
      </c>
    </row>
    <row r="3993" spans="1:11" s="40" customFormat="1" x14ac:dyDescent="0.25">
      <c r="A3993" s="34" t="s">
        <v>947</v>
      </c>
      <c r="B3993" s="34" t="s">
        <v>11853</v>
      </c>
      <c r="C3993" s="34" t="s">
        <v>11854</v>
      </c>
      <c r="D3993" s="34" t="s">
        <v>11855</v>
      </c>
      <c r="E3993" s="35">
        <v>196586</v>
      </c>
      <c r="F3993" s="36">
        <v>196586</v>
      </c>
      <c r="G3993" s="37">
        <f t="shared" si="187"/>
        <v>13761.02</v>
      </c>
      <c r="H3993" s="38">
        <f>G3993*(1-'[1]Rapport Lottstift'!$Q$6)</f>
        <v>10019.272707383941</v>
      </c>
      <c r="I3993" s="39">
        <f t="shared" si="188"/>
        <v>9919.0799803101017</v>
      </c>
      <c r="J3993" s="40">
        <f t="shared" si="189"/>
        <v>9919</v>
      </c>
      <c r="K3993" s="40">
        <v>9919</v>
      </c>
    </row>
    <row r="3994" spans="1:11" s="40" customFormat="1" x14ac:dyDescent="0.25">
      <c r="A3994" s="34" t="s">
        <v>947</v>
      </c>
      <c r="B3994" s="34" t="s">
        <v>11856</v>
      </c>
      <c r="C3994" s="34" t="s">
        <v>11857</v>
      </c>
      <c r="D3994" s="34" t="s">
        <v>11858</v>
      </c>
      <c r="E3994" s="35">
        <v>196506</v>
      </c>
      <c r="F3994" s="36">
        <v>196506</v>
      </c>
      <c r="G3994" s="37">
        <f t="shared" si="187"/>
        <v>13755.420000000002</v>
      </c>
      <c r="H3994" s="38">
        <f>G3994*(1-'[1]Rapport Lottstift'!$Q$6)</f>
        <v>10015.195398640742</v>
      </c>
      <c r="I3994" s="39">
        <f t="shared" si="188"/>
        <v>9915.043444654335</v>
      </c>
      <c r="J3994" s="40">
        <f t="shared" si="189"/>
        <v>9915</v>
      </c>
      <c r="K3994" s="40">
        <v>9915</v>
      </c>
    </row>
    <row r="3995" spans="1:11" s="40" customFormat="1" x14ac:dyDescent="0.25">
      <c r="A3995" s="34" t="s">
        <v>947</v>
      </c>
      <c r="B3995" s="34" t="s">
        <v>11859</v>
      </c>
      <c r="C3995" s="34" t="s">
        <v>11860</v>
      </c>
      <c r="D3995" s="34" t="s">
        <v>11861</v>
      </c>
      <c r="E3995" s="35">
        <v>196410</v>
      </c>
      <c r="F3995" s="36">
        <v>196410</v>
      </c>
      <c r="G3995" s="37">
        <f t="shared" si="187"/>
        <v>13748.7</v>
      </c>
      <c r="H3995" s="38">
        <f>G3995*(1-'[1]Rapport Lottstift'!$Q$6)</f>
        <v>10010.302628148902</v>
      </c>
      <c r="I3995" s="39">
        <f t="shared" si="188"/>
        <v>9910.1996018674126</v>
      </c>
      <c r="J3995" s="40">
        <f t="shared" si="189"/>
        <v>9910</v>
      </c>
      <c r="K3995" s="40">
        <v>9910</v>
      </c>
    </row>
    <row r="3996" spans="1:11" s="40" customFormat="1" x14ac:dyDescent="0.25">
      <c r="A3996" s="34" t="s">
        <v>947</v>
      </c>
      <c r="B3996" s="34" t="s">
        <v>11862</v>
      </c>
      <c r="C3996" s="34" t="s">
        <v>11863</v>
      </c>
      <c r="D3996" s="34" t="s">
        <v>11864</v>
      </c>
      <c r="E3996" s="35">
        <v>196282</v>
      </c>
      <c r="F3996" s="36">
        <v>196282</v>
      </c>
      <c r="G3996" s="37">
        <f t="shared" si="187"/>
        <v>13739.740000000002</v>
      </c>
      <c r="H3996" s="38">
        <f>G3996*(1-'[1]Rapport Lottstift'!$Q$6)</f>
        <v>10003.778934159782</v>
      </c>
      <c r="I3996" s="39">
        <f t="shared" si="188"/>
        <v>9903.7411448181847</v>
      </c>
      <c r="J3996" s="40">
        <f t="shared" si="189"/>
        <v>9903</v>
      </c>
      <c r="K3996" s="40">
        <v>9903</v>
      </c>
    </row>
    <row r="3997" spans="1:11" s="40" customFormat="1" x14ac:dyDescent="0.25">
      <c r="A3997" s="34" t="s">
        <v>947</v>
      </c>
      <c r="B3997" s="34" t="s">
        <v>11865</v>
      </c>
      <c r="C3997" s="34" t="s">
        <v>11866</v>
      </c>
      <c r="D3997" s="34" t="s">
        <v>11867</v>
      </c>
      <c r="E3997" s="35">
        <v>196057</v>
      </c>
      <c r="F3997" s="36">
        <v>196057</v>
      </c>
      <c r="G3997" s="37">
        <f t="shared" si="187"/>
        <v>13723.990000000002</v>
      </c>
      <c r="H3997" s="38">
        <f>G3997*(1-'[1]Rapport Lottstift'!$Q$6)</f>
        <v>9992.3115033195318</v>
      </c>
      <c r="I3997" s="39">
        <f t="shared" si="188"/>
        <v>9892.3883882863356</v>
      </c>
      <c r="J3997" s="40">
        <f t="shared" si="189"/>
        <v>9892</v>
      </c>
      <c r="K3997" s="40">
        <v>9892</v>
      </c>
    </row>
    <row r="3998" spans="1:11" s="40" customFormat="1" x14ac:dyDescent="0.25">
      <c r="A3998" s="34" t="s">
        <v>947</v>
      </c>
      <c r="B3998" s="34" t="s">
        <v>11868</v>
      </c>
      <c r="C3998" s="34" t="s">
        <v>11869</v>
      </c>
      <c r="D3998" s="34" t="s">
        <v>11870</v>
      </c>
      <c r="E3998" s="35">
        <v>195863</v>
      </c>
      <c r="F3998" s="36">
        <v>195863</v>
      </c>
      <c r="G3998" s="37">
        <f t="shared" si="187"/>
        <v>13710.410000000002</v>
      </c>
      <c r="H3998" s="38">
        <f>G3998*(1-'[1]Rapport Lottstift'!$Q$6)</f>
        <v>9982.424029617272</v>
      </c>
      <c r="I3998" s="39">
        <f t="shared" si="188"/>
        <v>9882.5997893210988</v>
      </c>
      <c r="J3998" s="40">
        <f t="shared" si="189"/>
        <v>9882</v>
      </c>
      <c r="K3998" s="40">
        <v>9882</v>
      </c>
    </row>
    <row r="3999" spans="1:11" s="40" customFormat="1" x14ac:dyDescent="0.25">
      <c r="A3999" s="34" t="s">
        <v>947</v>
      </c>
      <c r="B3999" s="34" t="s">
        <v>11871</v>
      </c>
      <c r="C3999" s="34" t="s">
        <v>11872</v>
      </c>
      <c r="D3999" s="34" t="s">
        <v>11873</v>
      </c>
      <c r="E3999" s="35">
        <v>195642</v>
      </c>
      <c r="F3999" s="36">
        <v>195642</v>
      </c>
      <c r="G3999" s="37">
        <f t="shared" si="187"/>
        <v>13694.94</v>
      </c>
      <c r="H3999" s="38">
        <f>G3999*(1-'[1]Rapport Lottstift'!$Q$6)</f>
        <v>9971.160464214181</v>
      </c>
      <c r="I3999" s="39">
        <f t="shared" si="188"/>
        <v>9871.4488595720395</v>
      </c>
      <c r="J3999" s="40">
        <f t="shared" si="189"/>
        <v>9871</v>
      </c>
      <c r="K3999" s="40">
        <v>9871</v>
      </c>
    </row>
    <row r="4000" spans="1:11" s="40" customFormat="1" x14ac:dyDescent="0.25">
      <c r="A4000" s="34" t="s">
        <v>947</v>
      </c>
      <c r="B4000" s="34" t="s">
        <v>11874</v>
      </c>
      <c r="C4000" s="34" t="s">
        <v>11875</v>
      </c>
      <c r="D4000" s="34" t="s">
        <v>11876</v>
      </c>
      <c r="E4000" s="35">
        <v>195584</v>
      </c>
      <c r="F4000" s="36">
        <v>195584</v>
      </c>
      <c r="G4000" s="37">
        <f t="shared" si="187"/>
        <v>13690.880000000001</v>
      </c>
      <c r="H4000" s="38">
        <f>G4000*(1-'[1]Rapport Lottstift'!$Q$6)</f>
        <v>9968.2044153753614</v>
      </c>
      <c r="I4000" s="39">
        <f t="shared" si="188"/>
        <v>9868.5223712216084</v>
      </c>
      <c r="J4000" s="40">
        <f t="shared" si="189"/>
        <v>9868</v>
      </c>
      <c r="K4000" s="40">
        <v>9868</v>
      </c>
    </row>
    <row r="4001" spans="1:11" s="40" customFormat="1" x14ac:dyDescent="0.25">
      <c r="A4001" s="34" t="s">
        <v>947</v>
      </c>
      <c r="B4001" s="34" t="s">
        <v>11877</v>
      </c>
      <c r="C4001" s="34" t="s">
        <v>11878</v>
      </c>
      <c r="D4001" s="34" t="s">
        <v>11879</v>
      </c>
      <c r="E4001" s="35">
        <v>195491</v>
      </c>
      <c r="F4001" s="36">
        <v>195491</v>
      </c>
      <c r="G4001" s="37">
        <f t="shared" si="187"/>
        <v>13684.37</v>
      </c>
      <c r="H4001" s="38">
        <f>G4001*(1-'[1]Rapport Lottstift'!$Q$6)</f>
        <v>9963.4645439613905</v>
      </c>
      <c r="I4001" s="39">
        <f t="shared" si="188"/>
        <v>9863.8298985217771</v>
      </c>
      <c r="J4001" s="40">
        <f t="shared" si="189"/>
        <v>9863</v>
      </c>
      <c r="K4001" s="40">
        <v>9863</v>
      </c>
    </row>
    <row r="4002" spans="1:11" s="40" customFormat="1" x14ac:dyDescent="0.25">
      <c r="A4002" s="34" t="s">
        <v>947</v>
      </c>
      <c r="B4002" s="34" t="s">
        <v>11880</v>
      </c>
      <c r="C4002" s="34" t="s">
        <v>11881</v>
      </c>
      <c r="D4002" s="34" t="s">
        <v>11882</v>
      </c>
      <c r="E4002" s="35">
        <v>195325</v>
      </c>
      <c r="F4002" s="36">
        <v>195325</v>
      </c>
      <c r="G4002" s="37">
        <f t="shared" si="187"/>
        <v>13672.750000000002</v>
      </c>
      <c r="H4002" s="38">
        <f>G4002*(1-'[1]Rapport Lottstift'!$Q$6)</f>
        <v>9955.0041283192513</v>
      </c>
      <c r="I4002" s="39">
        <f t="shared" si="188"/>
        <v>9855.4540870360579</v>
      </c>
      <c r="J4002" s="40">
        <f t="shared" si="189"/>
        <v>9855</v>
      </c>
      <c r="K4002" s="40">
        <v>9855</v>
      </c>
    </row>
    <row r="4003" spans="1:11" s="40" customFormat="1" x14ac:dyDescent="0.25">
      <c r="A4003" s="34" t="s">
        <v>947</v>
      </c>
      <c r="B4003" s="34" t="s">
        <v>11883</v>
      </c>
      <c r="C4003" s="34" t="s">
        <v>11884</v>
      </c>
      <c r="D4003" s="34" t="s">
        <v>11885</v>
      </c>
      <c r="E4003" s="35">
        <v>195229</v>
      </c>
      <c r="F4003" s="36">
        <v>195229</v>
      </c>
      <c r="G4003" s="37">
        <f t="shared" si="187"/>
        <v>13666.03</v>
      </c>
      <c r="H4003" s="38">
        <f>G4003*(1-'[1]Rapport Lottstift'!$Q$6)</f>
        <v>9950.1113578274108</v>
      </c>
      <c r="I4003" s="39">
        <f t="shared" si="188"/>
        <v>9850.6102442491374</v>
      </c>
      <c r="J4003" s="40">
        <f t="shared" si="189"/>
        <v>9850</v>
      </c>
      <c r="K4003" s="40">
        <v>9850</v>
      </c>
    </row>
    <row r="4004" spans="1:11" s="40" customFormat="1" x14ac:dyDescent="0.25">
      <c r="A4004" s="34" t="s">
        <v>947</v>
      </c>
      <c r="B4004" s="34" t="s">
        <v>11886</v>
      </c>
      <c r="C4004" s="34" t="s">
        <v>11887</v>
      </c>
      <c r="D4004" s="34" t="s">
        <v>11888</v>
      </c>
      <c r="E4004" s="35">
        <v>195203</v>
      </c>
      <c r="F4004" s="36">
        <v>195203</v>
      </c>
      <c r="G4004" s="37">
        <f t="shared" si="187"/>
        <v>13664.210000000001</v>
      </c>
      <c r="H4004" s="38">
        <f>G4004*(1-'[1]Rapport Lottstift'!$Q$6)</f>
        <v>9948.7862324858706</v>
      </c>
      <c r="I4004" s="39">
        <f t="shared" si="188"/>
        <v>9849.2983701610119</v>
      </c>
      <c r="J4004" s="40">
        <f t="shared" si="189"/>
        <v>9849</v>
      </c>
      <c r="K4004" s="40">
        <v>9849</v>
      </c>
    </row>
    <row r="4005" spans="1:11" s="40" customFormat="1" x14ac:dyDescent="0.25">
      <c r="A4005" s="34" t="s">
        <v>947</v>
      </c>
      <c r="B4005" s="34" t="s">
        <v>11889</v>
      </c>
      <c r="C4005" s="34" t="s">
        <v>11890</v>
      </c>
      <c r="D4005" s="34" t="s">
        <v>11891</v>
      </c>
      <c r="E4005" s="35">
        <v>195168</v>
      </c>
      <c r="F4005" s="36">
        <v>195168</v>
      </c>
      <c r="G4005" s="37">
        <f t="shared" si="187"/>
        <v>13661.760000000002</v>
      </c>
      <c r="H4005" s="38">
        <f>G4005*(1-'[1]Rapport Lottstift'!$Q$6)</f>
        <v>9947.0024099107213</v>
      </c>
      <c r="I4005" s="39">
        <f t="shared" si="188"/>
        <v>9847.5323858116135</v>
      </c>
      <c r="J4005" s="40">
        <f t="shared" si="189"/>
        <v>9847</v>
      </c>
      <c r="K4005" s="40">
        <v>9847</v>
      </c>
    </row>
    <row r="4006" spans="1:11" s="40" customFormat="1" x14ac:dyDescent="0.25">
      <c r="A4006" s="34" t="s">
        <v>947</v>
      </c>
      <c r="B4006" s="34" t="s">
        <v>11892</v>
      </c>
      <c r="C4006" s="34" t="s">
        <v>11893</v>
      </c>
      <c r="D4006" s="34" t="s">
        <v>11894</v>
      </c>
      <c r="E4006" s="35">
        <v>195159</v>
      </c>
      <c r="F4006" s="36">
        <v>195159</v>
      </c>
      <c r="G4006" s="37">
        <f t="shared" si="187"/>
        <v>13661.130000000001</v>
      </c>
      <c r="H4006" s="38">
        <f>G4006*(1-'[1]Rapport Lottstift'!$Q$6)</f>
        <v>9946.5437126771121</v>
      </c>
      <c r="I4006" s="39">
        <f t="shared" si="188"/>
        <v>9847.0782755503405</v>
      </c>
      <c r="J4006" s="40">
        <f t="shared" si="189"/>
        <v>9847</v>
      </c>
      <c r="K4006" s="40">
        <v>9847</v>
      </c>
    </row>
    <row r="4007" spans="1:11" s="40" customFormat="1" x14ac:dyDescent="0.25">
      <c r="A4007" s="34" t="s">
        <v>947</v>
      </c>
      <c r="B4007" s="34" t="s">
        <v>11895</v>
      </c>
      <c r="C4007" s="34" t="s">
        <v>11896</v>
      </c>
      <c r="D4007" s="34" t="s">
        <v>11897</v>
      </c>
      <c r="E4007" s="35">
        <v>195158</v>
      </c>
      <c r="F4007" s="36">
        <v>195158</v>
      </c>
      <c r="G4007" s="37">
        <f t="shared" si="187"/>
        <v>13661.060000000001</v>
      </c>
      <c r="H4007" s="38">
        <f>G4007*(1-'[1]Rapport Lottstift'!$Q$6)</f>
        <v>9946.492746317821</v>
      </c>
      <c r="I4007" s="39">
        <f t="shared" si="188"/>
        <v>9847.0278188546436</v>
      </c>
      <c r="J4007" s="40">
        <f t="shared" si="189"/>
        <v>9847</v>
      </c>
      <c r="K4007" s="40">
        <v>9847</v>
      </c>
    </row>
    <row r="4008" spans="1:11" s="40" customFormat="1" x14ac:dyDescent="0.25">
      <c r="A4008" s="34" t="s">
        <v>947</v>
      </c>
      <c r="B4008" s="34" t="s">
        <v>11898</v>
      </c>
      <c r="C4008" s="34" t="s">
        <v>11899</v>
      </c>
      <c r="D4008" s="34" t="s">
        <v>11900</v>
      </c>
      <c r="E4008" s="35">
        <v>194435</v>
      </c>
      <c r="F4008" s="36">
        <v>194435</v>
      </c>
      <c r="G4008" s="37">
        <f t="shared" si="187"/>
        <v>13610.45</v>
      </c>
      <c r="H4008" s="38">
        <f>G4008*(1-'[1]Rapport Lottstift'!$Q$6)</f>
        <v>9909.6440685511516</v>
      </c>
      <c r="I4008" s="39">
        <f t="shared" si="188"/>
        <v>9810.5476278656406</v>
      </c>
      <c r="J4008" s="40">
        <f t="shared" si="189"/>
        <v>9810</v>
      </c>
      <c r="K4008" s="40">
        <v>9810</v>
      </c>
    </row>
    <row r="4009" spans="1:11" s="40" customFormat="1" x14ac:dyDescent="0.25">
      <c r="A4009" s="34" t="s">
        <v>947</v>
      </c>
      <c r="B4009" s="34" t="s">
        <v>11901</v>
      </c>
      <c r="C4009" s="34" t="s">
        <v>11902</v>
      </c>
      <c r="D4009" s="34" t="s">
        <v>11903</v>
      </c>
      <c r="E4009" s="35">
        <v>194428</v>
      </c>
      <c r="F4009" s="36">
        <v>194428</v>
      </c>
      <c r="G4009" s="37">
        <f t="shared" si="187"/>
        <v>13609.960000000001</v>
      </c>
      <c r="H4009" s="38">
        <f>G4009*(1-'[1]Rapport Lottstift'!$Q$6)</f>
        <v>9909.287304036121</v>
      </c>
      <c r="I4009" s="39">
        <f t="shared" si="188"/>
        <v>9810.1944309957598</v>
      </c>
      <c r="J4009" s="40">
        <f t="shared" si="189"/>
        <v>9810</v>
      </c>
      <c r="K4009" s="40">
        <v>9810</v>
      </c>
    </row>
    <row r="4010" spans="1:11" s="40" customFormat="1" x14ac:dyDescent="0.25">
      <c r="A4010" s="34" t="s">
        <v>947</v>
      </c>
      <c r="B4010" s="34" t="s">
        <v>11904</v>
      </c>
      <c r="C4010" s="34" t="s">
        <v>11905</v>
      </c>
      <c r="D4010" s="34" t="s">
        <v>11906</v>
      </c>
      <c r="E4010" s="35">
        <v>194335</v>
      </c>
      <c r="F4010" s="36">
        <v>194335</v>
      </c>
      <c r="G4010" s="37">
        <f t="shared" si="187"/>
        <v>13603.45</v>
      </c>
      <c r="H4010" s="38">
        <f>G4010*(1-'[1]Rapport Lottstift'!$Q$6)</f>
        <v>9904.547432622152</v>
      </c>
      <c r="I4010" s="39">
        <f t="shared" si="188"/>
        <v>9805.5019582959303</v>
      </c>
      <c r="J4010" s="40">
        <f t="shared" si="189"/>
        <v>9805</v>
      </c>
      <c r="K4010" s="40">
        <v>9805</v>
      </c>
    </row>
    <row r="4011" spans="1:11" s="40" customFormat="1" x14ac:dyDescent="0.25">
      <c r="A4011" s="34" t="s">
        <v>947</v>
      </c>
      <c r="B4011" s="34" t="s">
        <v>11907</v>
      </c>
      <c r="C4011" s="34" t="s">
        <v>11908</v>
      </c>
      <c r="D4011" s="34" t="s">
        <v>11909</v>
      </c>
      <c r="E4011" s="35">
        <v>194098</v>
      </c>
      <c r="F4011" s="36">
        <v>194098</v>
      </c>
      <c r="G4011" s="37">
        <f t="shared" si="187"/>
        <v>13586.86</v>
      </c>
      <c r="H4011" s="38">
        <f>G4011*(1-'[1]Rapport Lottstift'!$Q$6)</f>
        <v>9892.4684054704212</v>
      </c>
      <c r="I4011" s="39">
        <f t="shared" si="188"/>
        <v>9793.5437214157173</v>
      </c>
      <c r="J4011" s="40">
        <f t="shared" si="189"/>
        <v>9793</v>
      </c>
      <c r="K4011" s="40">
        <v>9793</v>
      </c>
    </row>
    <row r="4012" spans="1:11" s="40" customFormat="1" x14ac:dyDescent="0.25">
      <c r="A4012" s="34" t="s">
        <v>947</v>
      </c>
      <c r="B4012" s="34" t="s">
        <v>11910</v>
      </c>
      <c r="C4012" s="34" t="s">
        <v>11911</v>
      </c>
      <c r="D4012" s="34" t="s">
        <v>11912</v>
      </c>
      <c r="E4012" s="35">
        <v>193828</v>
      </c>
      <c r="F4012" s="36">
        <v>193828</v>
      </c>
      <c r="G4012" s="37">
        <f t="shared" si="187"/>
        <v>13567.960000000001</v>
      </c>
      <c r="H4012" s="38">
        <f>G4012*(1-'[1]Rapport Lottstift'!$Q$6)</f>
        <v>9878.7074884621215</v>
      </c>
      <c r="I4012" s="39">
        <f t="shared" si="188"/>
        <v>9779.9204135774999</v>
      </c>
      <c r="J4012" s="40">
        <f t="shared" si="189"/>
        <v>9779</v>
      </c>
      <c r="K4012" s="40">
        <v>9779</v>
      </c>
    </row>
    <row r="4013" spans="1:11" s="40" customFormat="1" x14ac:dyDescent="0.25">
      <c r="A4013" s="34" t="s">
        <v>947</v>
      </c>
      <c r="B4013" s="34" t="s">
        <v>11913</v>
      </c>
      <c r="C4013" s="34" t="s">
        <v>11914</v>
      </c>
      <c r="D4013" s="34" t="s">
        <v>11915</v>
      </c>
      <c r="E4013" s="35">
        <v>193806</v>
      </c>
      <c r="F4013" s="36">
        <v>193806</v>
      </c>
      <c r="G4013" s="37">
        <f t="shared" si="187"/>
        <v>13566.420000000002</v>
      </c>
      <c r="H4013" s="38">
        <f>G4013*(1-'[1]Rapport Lottstift'!$Q$6)</f>
        <v>9877.5862285577423</v>
      </c>
      <c r="I4013" s="39">
        <f t="shared" si="188"/>
        <v>9778.8103662721642</v>
      </c>
      <c r="J4013" s="40">
        <f t="shared" si="189"/>
        <v>9778</v>
      </c>
      <c r="K4013" s="40">
        <v>9778</v>
      </c>
    </row>
    <row r="4014" spans="1:11" s="40" customFormat="1" x14ac:dyDescent="0.25">
      <c r="A4014" s="34" t="s">
        <v>947</v>
      </c>
      <c r="B4014" s="34" t="s">
        <v>11916</v>
      </c>
      <c r="C4014" s="34" t="s">
        <v>11917</v>
      </c>
      <c r="D4014" s="34" t="s">
        <v>11918</v>
      </c>
      <c r="E4014" s="35">
        <v>193500</v>
      </c>
      <c r="F4014" s="36">
        <v>193500</v>
      </c>
      <c r="G4014" s="37">
        <f t="shared" si="187"/>
        <v>13545.000000000002</v>
      </c>
      <c r="H4014" s="38">
        <f>G4014*(1-'[1]Rapport Lottstift'!$Q$6)</f>
        <v>9861.9905226150022</v>
      </c>
      <c r="I4014" s="39">
        <f t="shared" si="188"/>
        <v>9763.3706173888513</v>
      </c>
      <c r="J4014" s="40">
        <f t="shared" si="189"/>
        <v>9763</v>
      </c>
      <c r="K4014" s="40">
        <v>9763</v>
      </c>
    </row>
    <row r="4015" spans="1:11" s="40" customFormat="1" x14ac:dyDescent="0.25">
      <c r="A4015" s="34" t="s">
        <v>947</v>
      </c>
      <c r="B4015" s="34" t="s">
        <v>11919</v>
      </c>
      <c r="C4015" s="34" t="s">
        <v>11920</v>
      </c>
      <c r="D4015" s="34" t="s">
        <v>11921</v>
      </c>
      <c r="E4015" s="35">
        <v>193405</v>
      </c>
      <c r="F4015" s="36">
        <v>193405</v>
      </c>
      <c r="G4015" s="37">
        <f t="shared" si="187"/>
        <v>13538.350000000002</v>
      </c>
      <c r="H4015" s="38">
        <f>G4015*(1-'[1]Rapport Lottstift'!$Q$6)</f>
        <v>9857.1487184824528</v>
      </c>
      <c r="I4015" s="39">
        <f t="shared" si="188"/>
        <v>9758.5772312976278</v>
      </c>
      <c r="J4015" s="40">
        <f t="shared" si="189"/>
        <v>9758</v>
      </c>
      <c r="K4015" s="40">
        <v>9758</v>
      </c>
    </row>
    <row r="4016" spans="1:11" s="40" customFormat="1" x14ac:dyDescent="0.25">
      <c r="A4016" s="34" t="s">
        <v>947</v>
      </c>
      <c r="B4016" s="34" t="s">
        <v>11922</v>
      </c>
      <c r="C4016" s="34" t="s">
        <v>11923</v>
      </c>
      <c r="D4016" s="34" t="s">
        <v>11924</v>
      </c>
      <c r="E4016" s="35">
        <v>193368</v>
      </c>
      <c r="F4016" s="36">
        <v>193368</v>
      </c>
      <c r="G4016" s="37">
        <f t="shared" si="187"/>
        <v>13535.760000000002</v>
      </c>
      <c r="H4016" s="38">
        <f>G4016*(1-'[1]Rapport Lottstift'!$Q$6)</f>
        <v>9855.2629631887212</v>
      </c>
      <c r="I4016" s="39">
        <f t="shared" si="188"/>
        <v>9756.7103335568336</v>
      </c>
      <c r="J4016" s="40">
        <f t="shared" si="189"/>
        <v>9756</v>
      </c>
      <c r="K4016" s="40">
        <v>9756</v>
      </c>
    </row>
    <row r="4017" spans="1:11" s="40" customFormat="1" x14ac:dyDescent="0.25">
      <c r="A4017" s="34" t="s">
        <v>947</v>
      </c>
      <c r="B4017" s="34" t="s">
        <v>11925</v>
      </c>
      <c r="C4017" s="34" t="s">
        <v>11926</v>
      </c>
      <c r="D4017" s="34" t="s">
        <v>11927</v>
      </c>
      <c r="E4017" s="35">
        <v>192979</v>
      </c>
      <c r="F4017" s="36">
        <v>192979</v>
      </c>
      <c r="G4017" s="37">
        <f t="shared" si="187"/>
        <v>13508.53</v>
      </c>
      <c r="H4017" s="38">
        <f>G4017*(1-'[1]Rapport Lottstift'!$Q$6)</f>
        <v>9835.4370494249106</v>
      </c>
      <c r="I4017" s="39">
        <f t="shared" si="188"/>
        <v>9737.0826789306611</v>
      </c>
      <c r="J4017" s="40">
        <f t="shared" si="189"/>
        <v>9737</v>
      </c>
      <c r="K4017" s="40">
        <v>9737</v>
      </c>
    </row>
    <row r="4018" spans="1:11" s="40" customFormat="1" x14ac:dyDescent="0.25">
      <c r="A4018" s="34" t="s">
        <v>947</v>
      </c>
      <c r="B4018" s="34" t="s">
        <v>11928</v>
      </c>
      <c r="C4018" s="34" t="s">
        <v>11929</v>
      </c>
      <c r="D4018" s="34" t="s">
        <v>11930</v>
      </c>
      <c r="E4018" s="35">
        <v>192974</v>
      </c>
      <c r="F4018" s="36">
        <v>192974</v>
      </c>
      <c r="G4018" s="37">
        <f t="shared" si="187"/>
        <v>13508.180000000002</v>
      </c>
      <c r="H4018" s="38">
        <f>G4018*(1-'[1]Rapport Lottstift'!$Q$6)</f>
        <v>9835.1822176284622</v>
      </c>
      <c r="I4018" s="39">
        <f t="shared" si="188"/>
        <v>9736.830395452178</v>
      </c>
      <c r="J4018" s="40">
        <f t="shared" si="189"/>
        <v>9736</v>
      </c>
      <c r="K4018" s="40">
        <v>9736</v>
      </c>
    </row>
    <row r="4019" spans="1:11" s="40" customFormat="1" x14ac:dyDescent="0.25">
      <c r="A4019" s="34" t="s">
        <v>947</v>
      </c>
      <c r="B4019" s="34" t="s">
        <v>11931</v>
      </c>
      <c r="C4019" s="34" t="s">
        <v>11932</v>
      </c>
      <c r="D4019" s="34" t="s">
        <v>11933</v>
      </c>
      <c r="E4019" s="35">
        <v>192740</v>
      </c>
      <c r="F4019" s="36">
        <v>192740</v>
      </c>
      <c r="G4019" s="37">
        <f t="shared" si="187"/>
        <v>13491.800000000001</v>
      </c>
      <c r="H4019" s="38">
        <f>G4019*(1-'[1]Rapport Lottstift'!$Q$6)</f>
        <v>9823.2560895546012</v>
      </c>
      <c r="I4019" s="39">
        <f t="shared" si="188"/>
        <v>9725.023528659056</v>
      </c>
      <c r="J4019" s="40">
        <f t="shared" si="189"/>
        <v>9725</v>
      </c>
      <c r="K4019" s="40">
        <v>9725</v>
      </c>
    </row>
    <row r="4020" spans="1:11" s="40" customFormat="1" x14ac:dyDescent="0.25">
      <c r="A4020" s="34" t="s">
        <v>947</v>
      </c>
      <c r="B4020" s="34" t="s">
        <v>11934</v>
      </c>
      <c r="C4020" s="34" t="s">
        <v>11935</v>
      </c>
      <c r="D4020" s="34" t="s">
        <v>11936</v>
      </c>
      <c r="E4020" s="35">
        <v>192680</v>
      </c>
      <c r="F4020" s="36">
        <v>192680</v>
      </c>
      <c r="G4020" s="37">
        <f t="shared" si="187"/>
        <v>13487.600000000002</v>
      </c>
      <c r="H4020" s="38">
        <f>G4020*(1-'[1]Rapport Lottstift'!$Q$6)</f>
        <v>9820.1981079972029</v>
      </c>
      <c r="I4020" s="39">
        <f t="shared" si="188"/>
        <v>9721.9961269172309</v>
      </c>
      <c r="J4020" s="40">
        <f t="shared" si="189"/>
        <v>9721</v>
      </c>
      <c r="K4020" s="40">
        <v>9721</v>
      </c>
    </row>
    <row r="4021" spans="1:11" s="40" customFormat="1" x14ac:dyDescent="0.25">
      <c r="A4021" s="34" t="s">
        <v>947</v>
      </c>
      <c r="B4021" s="34" t="s">
        <v>11937</v>
      </c>
      <c r="C4021" s="34" t="s">
        <v>11938</v>
      </c>
      <c r="D4021" s="34" t="s">
        <v>11939</v>
      </c>
      <c r="E4021" s="35">
        <v>192505</v>
      </c>
      <c r="F4021" s="36">
        <v>192505</v>
      </c>
      <c r="G4021" s="37">
        <f t="shared" si="187"/>
        <v>13475.350000000002</v>
      </c>
      <c r="H4021" s="38">
        <f>G4021*(1-'[1]Rapport Lottstift'!$Q$6)</f>
        <v>9811.2789951214527</v>
      </c>
      <c r="I4021" s="39">
        <f t="shared" si="188"/>
        <v>9713.1662051702388</v>
      </c>
      <c r="J4021" s="40">
        <f t="shared" si="189"/>
        <v>9713</v>
      </c>
      <c r="K4021" s="40">
        <v>9713</v>
      </c>
    </row>
    <row r="4022" spans="1:11" s="40" customFormat="1" x14ac:dyDescent="0.25">
      <c r="A4022" s="34" t="s">
        <v>947</v>
      </c>
      <c r="B4022" s="34" t="s">
        <v>11940</v>
      </c>
      <c r="C4022" s="34" t="s">
        <v>11941</v>
      </c>
      <c r="D4022" s="34" t="s">
        <v>11942</v>
      </c>
      <c r="E4022" s="35">
        <v>192500</v>
      </c>
      <c r="F4022" s="36">
        <v>192500</v>
      </c>
      <c r="G4022" s="37">
        <f t="shared" si="187"/>
        <v>13475.000000000002</v>
      </c>
      <c r="H4022" s="38">
        <f>G4022*(1-'[1]Rapport Lottstift'!$Q$6)</f>
        <v>9811.0241633250025</v>
      </c>
      <c r="I4022" s="39">
        <f t="shared" si="188"/>
        <v>9712.913921691752</v>
      </c>
      <c r="J4022" s="40">
        <f t="shared" si="189"/>
        <v>9712</v>
      </c>
      <c r="K4022" s="40">
        <v>9712</v>
      </c>
    </row>
    <row r="4023" spans="1:11" s="40" customFormat="1" x14ac:dyDescent="0.25">
      <c r="A4023" s="34" t="s">
        <v>947</v>
      </c>
      <c r="B4023" s="34" t="s">
        <v>11943</v>
      </c>
      <c r="C4023" s="34" t="s">
        <v>11944</v>
      </c>
      <c r="D4023" s="34" t="s">
        <v>11945</v>
      </c>
      <c r="E4023" s="35">
        <v>192462</v>
      </c>
      <c r="F4023" s="36">
        <v>192462</v>
      </c>
      <c r="G4023" s="37">
        <f t="shared" si="187"/>
        <v>13472.340000000002</v>
      </c>
      <c r="H4023" s="38">
        <f>G4023*(1-'[1]Rapport Lottstift'!$Q$6)</f>
        <v>9809.0874416719817</v>
      </c>
      <c r="I4023" s="39">
        <f t="shared" si="188"/>
        <v>9710.9965672552626</v>
      </c>
      <c r="J4023" s="40">
        <f t="shared" si="189"/>
        <v>9710</v>
      </c>
      <c r="K4023" s="40">
        <v>9710</v>
      </c>
    </row>
    <row r="4024" spans="1:11" s="40" customFormat="1" x14ac:dyDescent="0.25">
      <c r="A4024" s="34" t="s">
        <v>947</v>
      </c>
      <c r="B4024" s="34" t="s">
        <v>11946</v>
      </c>
      <c r="C4024" s="34" t="s">
        <v>11947</v>
      </c>
      <c r="D4024" s="34" t="s">
        <v>11948</v>
      </c>
      <c r="E4024" s="35">
        <v>192412</v>
      </c>
      <c r="F4024" s="36">
        <v>192412</v>
      </c>
      <c r="G4024" s="37">
        <f t="shared" si="187"/>
        <v>13468.840000000002</v>
      </c>
      <c r="H4024" s="38">
        <f>G4024*(1-'[1]Rapport Lottstift'!$Q$6)</f>
        <v>9806.5391237074818</v>
      </c>
      <c r="I4024" s="39">
        <f t="shared" si="188"/>
        <v>9708.4737324704074</v>
      </c>
      <c r="J4024" s="40">
        <f t="shared" si="189"/>
        <v>9708</v>
      </c>
      <c r="K4024" s="40">
        <v>9708</v>
      </c>
    </row>
    <row r="4025" spans="1:11" s="40" customFormat="1" x14ac:dyDescent="0.25">
      <c r="A4025" s="34" t="s">
        <v>947</v>
      </c>
      <c r="B4025" s="34" t="s">
        <v>11949</v>
      </c>
      <c r="C4025" s="34" t="s">
        <v>11950</v>
      </c>
      <c r="D4025" s="34" t="s">
        <v>11951</v>
      </c>
      <c r="E4025" s="35">
        <v>191930</v>
      </c>
      <c r="F4025" s="36">
        <v>191930</v>
      </c>
      <c r="G4025" s="37">
        <f t="shared" si="187"/>
        <v>13435.100000000002</v>
      </c>
      <c r="H4025" s="38">
        <f>G4025*(1-'[1]Rapport Lottstift'!$Q$6)</f>
        <v>9781.9733385297022</v>
      </c>
      <c r="I4025" s="39">
        <f t="shared" si="188"/>
        <v>9684.1536051444054</v>
      </c>
      <c r="J4025" s="40">
        <f t="shared" si="189"/>
        <v>9684</v>
      </c>
      <c r="K4025" s="40">
        <v>9684</v>
      </c>
    </row>
    <row r="4026" spans="1:11" s="40" customFormat="1" x14ac:dyDescent="0.25">
      <c r="A4026" s="34" t="s">
        <v>947</v>
      </c>
      <c r="B4026" s="34" t="s">
        <v>11952</v>
      </c>
      <c r="C4026" s="34" t="s">
        <v>11953</v>
      </c>
      <c r="D4026" s="34" t="s">
        <v>11954</v>
      </c>
      <c r="E4026" s="35">
        <v>191910</v>
      </c>
      <c r="F4026" s="36">
        <v>191910</v>
      </c>
      <c r="G4026" s="37">
        <f t="shared" si="187"/>
        <v>13433.7</v>
      </c>
      <c r="H4026" s="38">
        <f>G4026*(1-'[1]Rapport Lottstift'!$Q$6)</f>
        <v>9780.9540113439016</v>
      </c>
      <c r="I4026" s="39">
        <f t="shared" si="188"/>
        <v>9683.1444712304619</v>
      </c>
      <c r="J4026" s="40">
        <f t="shared" si="189"/>
        <v>9683</v>
      </c>
      <c r="K4026" s="40">
        <v>9683</v>
      </c>
    </row>
    <row r="4027" spans="1:11" s="40" customFormat="1" x14ac:dyDescent="0.25">
      <c r="A4027" s="34" t="s">
        <v>947</v>
      </c>
      <c r="B4027" s="34" t="s">
        <v>11955</v>
      </c>
      <c r="C4027" s="34" t="s">
        <v>11956</v>
      </c>
      <c r="D4027" s="34" t="s">
        <v>11957</v>
      </c>
      <c r="E4027" s="35">
        <v>191431</v>
      </c>
      <c r="F4027" s="36">
        <v>191431</v>
      </c>
      <c r="G4027" s="37">
        <f t="shared" si="187"/>
        <v>13400.170000000002</v>
      </c>
      <c r="H4027" s="38">
        <f>G4027*(1-'[1]Rapport Lottstift'!$Q$6)</f>
        <v>9756.5411252439917</v>
      </c>
      <c r="I4027" s="39">
        <f t="shared" si="188"/>
        <v>9658.9757139915509</v>
      </c>
      <c r="J4027" s="40">
        <f t="shared" si="189"/>
        <v>9658</v>
      </c>
      <c r="K4027" s="40">
        <v>9658</v>
      </c>
    </row>
    <row r="4028" spans="1:11" s="40" customFormat="1" x14ac:dyDescent="0.25">
      <c r="A4028" s="34" t="s">
        <v>947</v>
      </c>
      <c r="B4028" s="34" t="s">
        <v>11958</v>
      </c>
      <c r="C4028" s="34" t="s">
        <v>11959</v>
      </c>
      <c r="D4028" s="34" t="s">
        <v>11960</v>
      </c>
      <c r="E4028" s="35">
        <v>191201</v>
      </c>
      <c r="F4028" s="36">
        <v>191201</v>
      </c>
      <c r="G4028" s="37">
        <f t="shared" si="187"/>
        <v>13384.070000000002</v>
      </c>
      <c r="H4028" s="38">
        <f>G4028*(1-'[1]Rapport Lottstift'!$Q$6)</f>
        <v>9744.8188626072915</v>
      </c>
      <c r="I4028" s="39">
        <f t="shared" si="188"/>
        <v>9647.3706739812187</v>
      </c>
      <c r="J4028" s="40">
        <f t="shared" si="189"/>
        <v>9647</v>
      </c>
      <c r="K4028" s="40">
        <v>9647</v>
      </c>
    </row>
    <row r="4029" spans="1:11" s="40" customFormat="1" x14ac:dyDescent="0.25">
      <c r="A4029" s="34" t="s">
        <v>947</v>
      </c>
      <c r="B4029" s="34" t="s">
        <v>11961</v>
      </c>
      <c r="C4029" s="34" t="s">
        <v>11962</v>
      </c>
      <c r="D4029" s="34" t="s">
        <v>11963</v>
      </c>
      <c r="E4029" s="35">
        <v>394608</v>
      </c>
      <c r="F4029" s="35">
        <v>394608</v>
      </c>
      <c r="G4029" s="37">
        <f t="shared" si="187"/>
        <v>27622.560000000001</v>
      </c>
      <c r="H4029" s="38">
        <f>G4029*(1-'[1]Rapport Lottstift'!$Q$6)</f>
        <v>20111.733106708321</v>
      </c>
      <c r="I4029" s="39">
        <f t="shared" si="188"/>
        <v>19910.615775641239</v>
      </c>
      <c r="J4029" s="40">
        <f t="shared" si="189"/>
        <v>19910</v>
      </c>
      <c r="K4029" s="40">
        <v>19910</v>
      </c>
    </row>
    <row r="4030" spans="1:11" s="40" customFormat="1" x14ac:dyDescent="0.25">
      <c r="A4030" s="34" t="s">
        <v>947</v>
      </c>
      <c r="B4030" s="34" t="s">
        <v>11964</v>
      </c>
      <c r="C4030" s="34" t="s">
        <v>11965</v>
      </c>
      <c r="D4030" s="34" t="s">
        <v>11966</v>
      </c>
      <c r="E4030" s="35">
        <v>190954</v>
      </c>
      <c r="F4030" s="36">
        <v>190954</v>
      </c>
      <c r="G4030" s="37">
        <f t="shared" si="187"/>
        <v>13366.78</v>
      </c>
      <c r="H4030" s="38">
        <f>G4030*(1-'[1]Rapport Lottstift'!$Q$6)</f>
        <v>9732.2301718626604</v>
      </c>
      <c r="I4030" s="39">
        <f t="shared" si="188"/>
        <v>9634.907870144034</v>
      </c>
      <c r="J4030" s="40">
        <f t="shared" si="189"/>
        <v>9634</v>
      </c>
      <c r="K4030" s="40">
        <v>9634</v>
      </c>
    </row>
    <row r="4031" spans="1:11" s="40" customFormat="1" x14ac:dyDescent="0.25">
      <c r="A4031" s="34" t="s">
        <v>947</v>
      </c>
      <c r="B4031" s="34" t="s">
        <v>11967</v>
      </c>
      <c r="C4031" s="34" t="s">
        <v>11968</v>
      </c>
      <c r="D4031" s="34" t="s">
        <v>11969</v>
      </c>
      <c r="E4031" s="35">
        <v>190946</v>
      </c>
      <c r="F4031" s="36">
        <v>190946</v>
      </c>
      <c r="G4031" s="37">
        <f t="shared" si="187"/>
        <v>13366.220000000001</v>
      </c>
      <c r="H4031" s="38">
        <f>G4031*(1-'[1]Rapport Lottstift'!$Q$6)</f>
        <v>9731.8224409883405</v>
      </c>
      <c r="I4031" s="39">
        <f t="shared" si="188"/>
        <v>9634.5042165784562</v>
      </c>
      <c r="J4031" s="40">
        <f t="shared" si="189"/>
        <v>9634</v>
      </c>
      <c r="K4031" s="40">
        <v>9634</v>
      </c>
    </row>
    <row r="4032" spans="1:11" s="40" customFormat="1" x14ac:dyDescent="0.25">
      <c r="A4032" s="34" t="s">
        <v>947</v>
      </c>
      <c r="B4032" s="34" t="s">
        <v>11970</v>
      </c>
      <c r="C4032" s="34" t="s">
        <v>11971</v>
      </c>
      <c r="D4032" s="34" t="s">
        <v>11972</v>
      </c>
      <c r="E4032" s="35">
        <v>190863</v>
      </c>
      <c r="F4032" s="36">
        <v>190863</v>
      </c>
      <c r="G4032" s="37">
        <f t="shared" si="187"/>
        <v>13360.410000000002</v>
      </c>
      <c r="H4032" s="38">
        <f>G4032*(1-'[1]Rapport Lottstift'!$Q$6)</f>
        <v>9727.5922331672718</v>
      </c>
      <c r="I4032" s="39">
        <f t="shared" si="188"/>
        <v>9630.3163108355984</v>
      </c>
      <c r="J4032" s="40">
        <f t="shared" si="189"/>
        <v>9630</v>
      </c>
      <c r="K4032" s="40">
        <v>9630</v>
      </c>
    </row>
    <row r="4033" spans="1:11" s="40" customFormat="1" x14ac:dyDescent="0.25">
      <c r="A4033" s="34" t="s">
        <v>947</v>
      </c>
      <c r="B4033" s="34" t="s">
        <v>11973</v>
      </c>
      <c r="C4033" s="34" t="s">
        <v>11974</v>
      </c>
      <c r="D4033" s="34" t="s">
        <v>11975</v>
      </c>
      <c r="E4033" s="35">
        <v>190788</v>
      </c>
      <c r="F4033" s="36">
        <v>190788</v>
      </c>
      <c r="G4033" s="37">
        <f t="shared" si="187"/>
        <v>13355.160000000002</v>
      </c>
      <c r="H4033" s="38">
        <f>G4033*(1-'[1]Rapport Lottstift'!$Q$6)</f>
        <v>9723.7697562205212</v>
      </c>
      <c r="I4033" s="39">
        <f t="shared" si="188"/>
        <v>9626.5320586583166</v>
      </c>
      <c r="J4033" s="40">
        <f t="shared" si="189"/>
        <v>9626</v>
      </c>
      <c r="K4033" s="40">
        <v>9626</v>
      </c>
    </row>
    <row r="4034" spans="1:11" s="40" customFormat="1" x14ac:dyDescent="0.25">
      <c r="A4034" s="34" t="s">
        <v>947</v>
      </c>
      <c r="B4034" s="34" t="s">
        <v>11976</v>
      </c>
      <c r="C4034" s="34" t="s">
        <v>11977</v>
      </c>
      <c r="D4034" s="34" t="s">
        <v>11978</v>
      </c>
      <c r="E4034" s="35">
        <v>190600</v>
      </c>
      <c r="F4034" s="36">
        <v>190600</v>
      </c>
      <c r="G4034" s="37">
        <f t="shared" si="187"/>
        <v>13342.000000000002</v>
      </c>
      <c r="H4034" s="38">
        <f>G4034*(1-'[1]Rapport Lottstift'!$Q$6)</f>
        <v>9714.1880806740028</v>
      </c>
      <c r="I4034" s="39">
        <f t="shared" si="188"/>
        <v>9617.0461998672636</v>
      </c>
      <c r="J4034" s="40">
        <f t="shared" si="189"/>
        <v>9617</v>
      </c>
      <c r="K4034" s="40">
        <v>9617</v>
      </c>
    </row>
    <row r="4035" spans="1:11" s="40" customFormat="1" x14ac:dyDescent="0.25">
      <c r="A4035" s="34" t="s">
        <v>947</v>
      </c>
      <c r="B4035" s="34" t="s">
        <v>11979</v>
      </c>
      <c r="C4035" s="34" t="s">
        <v>11980</v>
      </c>
      <c r="D4035" s="34" t="s">
        <v>11981</v>
      </c>
      <c r="E4035" s="35">
        <v>190423</v>
      </c>
      <c r="F4035" s="36">
        <v>190423</v>
      </c>
      <c r="G4035" s="37">
        <f t="shared" si="187"/>
        <v>13329.61</v>
      </c>
      <c r="H4035" s="38">
        <f>G4035*(1-'[1]Rapport Lottstift'!$Q$6)</f>
        <v>9705.1670350796703</v>
      </c>
      <c r="I4035" s="39">
        <f t="shared" si="188"/>
        <v>9608.1153647288738</v>
      </c>
      <c r="J4035" s="40">
        <f t="shared" si="189"/>
        <v>9608</v>
      </c>
      <c r="K4035" s="40">
        <v>9608</v>
      </c>
    </row>
    <row r="4036" spans="1:11" s="40" customFormat="1" x14ac:dyDescent="0.25">
      <c r="A4036" s="34" t="s">
        <v>947</v>
      </c>
      <c r="B4036" s="34" t="s">
        <v>11982</v>
      </c>
      <c r="C4036" s="34" t="s">
        <v>11983</v>
      </c>
      <c r="D4036" s="34" t="s">
        <v>11984</v>
      </c>
      <c r="E4036" s="35">
        <v>190414</v>
      </c>
      <c r="F4036" s="36">
        <v>190414</v>
      </c>
      <c r="G4036" s="37">
        <f t="shared" si="187"/>
        <v>13328.980000000001</v>
      </c>
      <c r="H4036" s="38">
        <f>G4036*(1-'[1]Rapport Lottstift'!$Q$6)</f>
        <v>9704.7083378460611</v>
      </c>
      <c r="I4036" s="39">
        <f t="shared" si="188"/>
        <v>9607.6612544676009</v>
      </c>
      <c r="J4036" s="40">
        <f t="shared" si="189"/>
        <v>9607</v>
      </c>
      <c r="K4036" s="40">
        <v>9607</v>
      </c>
    </row>
    <row r="4037" spans="1:11" s="40" customFormat="1" x14ac:dyDescent="0.25">
      <c r="A4037" s="34" t="s">
        <v>947</v>
      </c>
      <c r="B4037" s="34" t="s">
        <v>11985</v>
      </c>
      <c r="C4037" s="34" t="s">
        <v>11986</v>
      </c>
      <c r="D4037" s="34" t="s">
        <v>11987</v>
      </c>
      <c r="E4037" s="35">
        <v>190026</v>
      </c>
      <c r="F4037" s="36">
        <v>190026</v>
      </c>
      <c r="G4037" s="37">
        <f t="shared" si="187"/>
        <v>13301.820000000002</v>
      </c>
      <c r="H4037" s="38">
        <f>G4037*(1-'[1]Rapport Lottstift'!$Q$6)</f>
        <v>9684.9333904415416</v>
      </c>
      <c r="I4037" s="39">
        <f t="shared" si="188"/>
        <v>9588.0840565371254</v>
      </c>
      <c r="J4037" s="40">
        <f t="shared" si="189"/>
        <v>9588</v>
      </c>
      <c r="K4037" s="40">
        <v>9588</v>
      </c>
    </row>
    <row r="4038" spans="1:11" s="40" customFormat="1" x14ac:dyDescent="0.25">
      <c r="A4038" s="34" t="s">
        <v>947</v>
      </c>
      <c r="B4038" s="34" t="s">
        <v>11988</v>
      </c>
      <c r="C4038" s="34" t="s">
        <v>11989</v>
      </c>
      <c r="D4038" s="34" t="s">
        <v>11990</v>
      </c>
      <c r="E4038" s="35">
        <v>189915</v>
      </c>
      <c r="F4038" s="36">
        <v>189915</v>
      </c>
      <c r="G4038" s="37">
        <f t="shared" ref="G4038:G4101" si="190">F4038*0.07</f>
        <v>13294.050000000001</v>
      </c>
      <c r="H4038" s="38">
        <f>G4038*(1-'[1]Rapport Lottstift'!$Q$6)</f>
        <v>9679.2761245603506</v>
      </c>
      <c r="I4038" s="39">
        <f t="shared" ref="I4038:I4101" si="191">H4038*0.99</f>
        <v>9582.4833633147464</v>
      </c>
      <c r="J4038" s="40">
        <f t="shared" ref="J4038:J4101" si="192">INT(I4038)</f>
        <v>9582</v>
      </c>
      <c r="K4038" s="40">
        <v>9582</v>
      </c>
    </row>
    <row r="4039" spans="1:11" s="40" customFormat="1" x14ac:dyDescent="0.25">
      <c r="A4039" s="34" t="s">
        <v>947</v>
      </c>
      <c r="B4039" s="34" t="s">
        <v>11991</v>
      </c>
      <c r="C4039" s="34" t="s">
        <v>11992</v>
      </c>
      <c r="D4039" s="34" t="s">
        <v>11993</v>
      </c>
      <c r="E4039" s="35">
        <v>189794</v>
      </c>
      <c r="F4039" s="36">
        <v>189794</v>
      </c>
      <c r="G4039" s="37">
        <f t="shared" si="190"/>
        <v>13285.580000000002</v>
      </c>
      <c r="H4039" s="38">
        <f>G4039*(1-'[1]Rapport Lottstift'!$Q$6)</f>
        <v>9673.109195086261</v>
      </c>
      <c r="I4039" s="39">
        <f t="shared" si="191"/>
        <v>9576.3781031353992</v>
      </c>
      <c r="J4039" s="40">
        <f t="shared" si="192"/>
        <v>9576</v>
      </c>
      <c r="K4039" s="40">
        <v>9576</v>
      </c>
    </row>
    <row r="4040" spans="1:11" s="40" customFormat="1" x14ac:dyDescent="0.25">
      <c r="A4040" s="34" t="s">
        <v>947</v>
      </c>
      <c r="B4040" s="34" t="s">
        <v>11994</v>
      </c>
      <c r="C4040" s="34" t="s">
        <v>11995</v>
      </c>
      <c r="D4040" s="34" t="s">
        <v>11996</v>
      </c>
      <c r="E4040" s="35">
        <v>189655</v>
      </c>
      <c r="F4040" s="36">
        <v>189655</v>
      </c>
      <c r="G4040" s="37">
        <f t="shared" si="190"/>
        <v>13275.85</v>
      </c>
      <c r="H4040" s="38">
        <f>G4040*(1-'[1]Rapport Lottstift'!$Q$6)</f>
        <v>9666.0248711449512</v>
      </c>
      <c r="I4040" s="39">
        <f t="shared" si="191"/>
        <v>9569.3646224335025</v>
      </c>
      <c r="J4040" s="40">
        <f t="shared" si="192"/>
        <v>9569</v>
      </c>
      <c r="K4040" s="40">
        <v>9569</v>
      </c>
    </row>
    <row r="4041" spans="1:11" s="40" customFormat="1" x14ac:dyDescent="0.25">
      <c r="A4041" s="34" t="s">
        <v>947</v>
      </c>
      <c r="B4041" s="34" t="s">
        <v>11997</v>
      </c>
      <c r="C4041" s="34" t="s">
        <v>11998</v>
      </c>
      <c r="D4041" s="34" t="s">
        <v>11999</v>
      </c>
      <c r="E4041" s="35">
        <v>189588</v>
      </c>
      <c r="F4041" s="36">
        <v>189588</v>
      </c>
      <c r="G4041" s="37">
        <f t="shared" si="190"/>
        <v>13271.160000000002</v>
      </c>
      <c r="H4041" s="38">
        <f>G4041*(1-'[1]Rapport Lottstift'!$Q$6)</f>
        <v>9662.6101250725224</v>
      </c>
      <c r="I4041" s="39">
        <f t="shared" si="191"/>
        <v>9565.9840238217967</v>
      </c>
      <c r="J4041" s="40">
        <f t="shared" si="192"/>
        <v>9565</v>
      </c>
      <c r="K4041" s="40">
        <v>9565</v>
      </c>
    </row>
    <row r="4042" spans="1:11" s="40" customFormat="1" x14ac:dyDescent="0.25">
      <c r="A4042" s="34" t="s">
        <v>947</v>
      </c>
      <c r="B4042" s="34" t="s">
        <v>12000</v>
      </c>
      <c r="C4042" s="34" t="s">
        <v>12001</v>
      </c>
      <c r="D4042" s="34" t="s">
        <v>12002</v>
      </c>
      <c r="E4042" s="35">
        <v>189472</v>
      </c>
      <c r="F4042" s="36">
        <v>189472</v>
      </c>
      <c r="G4042" s="37">
        <f t="shared" si="190"/>
        <v>13263.04</v>
      </c>
      <c r="H4042" s="38">
        <f>G4042*(1-'[1]Rapport Lottstift'!$Q$6)</f>
        <v>9656.6980273948811</v>
      </c>
      <c r="I4042" s="39">
        <f t="shared" si="191"/>
        <v>9560.1310471209326</v>
      </c>
      <c r="J4042" s="40">
        <f t="shared" si="192"/>
        <v>9560</v>
      </c>
      <c r="K4042" s="40">
        <v>9560</v>
      </c>
    </row>
    <row r="4043" spans="1:11" s="40" customFormat="1" x14ac:dyDescent="0.25">
      <c r="A4043" s="34" t="s">
        <v>947</v>
      </c>
      <c r="B4043" s="34" t="s">
        <v>12003</v>
      </c>
      <c r="C4043" s="34" t="s">
        <v>12004</v>
      </c>
      <c r="D4043" s="34" t="s">
        <v>12005</v>
      </c>
      <c r="E4043" s="35">
        <v>189165</v>
      </c>
      <c r="F4043" s="36">
        <v>189165</v>
      </c>
      <c r="G4043" s="37">
        <f t="shared" si="190"/>
        <v>13241.550000000001</v>
      </c>
      <c r="H4043" s="38">
        <f>G4043*(1-'[1]Rapport Lottstift'!$Q$6)</f>
        <v>9641.0513550928517</v>
      </c>
      <c r="I4043" s="39">
        <f t="shared" si="191"/>
        <v>9544.6408415419228</v>
      </c>
      <c r="J4043" s="40">
        <f t="shared" si="192"/>
        <v>9544</v>
      </c>
      <c r="K4043" s="40">
        <v>9544</v>
      </c>
    </row>
    <row r="4044" spans="1:11" s="40" customFormat="1" x14ac:dyDescent="0.25">
      <c r="A4044" s="34" t="s">
        <v>947</v>
      </c>
      <c r="B4044" s="34" t="s">
        <v>12006</v>
      </c>
      <c r="C4044" s="34" t="s">
        <v>12007</v>
      </c>
      <c r="D4044" s="34" t="s">
        <v>12008</v>
      </c>
      <c r="E4044" s="35">
        <v>189013</v>
      </c>
      <c r="F4044" s="36">
        <v>189013</v>
      </c>
      <c r="G4044" s="37">
        <f t="shared" si="190"/>
        <v>13230.910000000002</v>
      </c>
      <c r="H4044" s="38">
        <f>G4044*(1-'[1]Rapport Lottstift'!$Q$6)</f>
        <v>9633.3044684807719</v>
      </c>
      <c r="I4044" s="39">
        <f t="shared" si="191"/>
        <v>9536.9714237959633</v>
      </c>
      <c r="J4044" s="40">
        <f t="shared" si="192"/>
        <v>9536</v>
      </c>
      <c r="K4044" s="40">
        <v>9536</v>
      </c>
    </row>
    <row r="4045" spans="1:11" s="40" customFormat="1" x14ac:dyDescent="0.25">
      <c r="A4045" s="34" t="s">
        <v>947</v>
      </c>
      <c r="B4045" s="34" t="s">
        <v>12009</v>
      </c>
      <c r="C4045" s="34" t="s">
        <v>12010</v>
      </c>
      <c r="D4045" s="34" t="s">
        <v>12011</v>
      </c>
      <c r="E4045" s="35">
        <v>188929</v>
      </c>
      <c r="F4045" s="36">
        <v>188929</v>
      </c>
      <c r="G4045" s="37">
        <f t="shared" si="190"/>
        <v>13225.03</v>
      </c>
      <c r="H4045" s="38">
        <f>G4045*(1-'[1]Rapport Lottstift'!$Q$6)</f>
        <v>9629.0232943004103</v>
      </c>
      <c r="I4045" s="39">
        <f t="shared" si="191"/>
        <v>9532.7330613574068</v>
      </c>
      <c r="J4045" s="40">
        <f t="shared" si="192"/>
        <v>9532</v>
      </c>
      <c r="K4045" s="40">
        <v>9532</v>
      </c>
    </row>
    <row r="4046" spans="1:11" s="40" customFormat="1" x14ac:dyDescent="0.25">
      <c r="A4046" s="34" t="s">
        <v>947</v>
      </c>
      <c r="B4046" s="34" t="s">
        <v>12012</v>
      </c>
      <c r="C4046" s="34" t="s">
        <v>12013</v>
      </c>
      <c r="D4046" s="34" t="s">
        <v>12014</v>
      </c>
      <c r="E4046" s="35">
        <v>188368</v>
      </c>
      <c r="F4046" s="36">
        <v>188368</v>
      </c>
      <c r="G4046" s="37">
        <f t="shared" si="190"/>
        <v>13185.760000000002</v>
      </c>
      <c r="H4046" s="38">
        <f>G4046*(1-'[1]Rapport Lottstift'!$Q$6)</f>
        <v>9600.4311667387228</v>
      </c>
      <c r="I4046" s="39">
        <f t="shared" si="191"/>
        <v>9504.426855071335</v>
      </c>
      <c r="J4046" s="40">
        <f t="shared" si="192"/>
        <v>9504</v>
      </c>
      <c r="K4046" s="40">
        <v>9504</v>
      </c>
    </row>
    <row r="4047" spans="1:11" s="40" customFormat="1" x14ac:dyDescent="0.25">
      <c r="A4047" s="34" t="s">
        <v>947</v>
      </c>
      <c r="B4047" s="34" t="s">
        <v>12015</v>
      </c>
      <c r="C4047" s="34" t="s">
        <v>12016</v>
      </c>
      <c r="D4047" s="34" t="s">
        <v>12017</v>
      </c>
      <c r="E4047" s="35">
        <v>188152</v>
      </c>
      <c r="F4047" s="36">
        <v>188152</v>
      </c>
      <c r="G4047" s="37">
        <f t="shared" si="190"/>
        <v>13170.640000000001</v>
      </c>
      <c r="H4047" s="38">
        <f>G4047*(1-'[1]Rapport Lottstift'!$Q$6)</f>
        <v>9589.422433132082</v>
      </c>
      <c r="I4047" s="39">
        <f t="shared" si="191"/>
        <v>9493.5282088007607</v>
      </c>
      <c r="J4047" s="40">
        <f t="shared" si="192"/>
        <v>9493</v>
      </c>
      <c r="K4047" s="40">
        <v>9493</v>
      </c>
    </row>
    <row r="4048" spans="1:11" s="40" customFormat="1" x14ac:dyDescent="0.25">
      <c r="A4048" s="34" t="s">
        <v>947</v>
      </c>
      <c r="B4048" s="34" t="s">
        <v>12018</v>
      </c>
      <c r="C4048" s="34" t="s">
        <v>12019</v>
      </c>
      <c r="D4048" s="34" t="s">
        <v>12020</v>
      </c>
      <c r="E4048" s="35">
        <v>188096</v>
      </c>
      <c r="F4048" s="36">
        <v>188096</v>
      </c>
      <c r="G4048" s="37">
        <f t="shared" si="190"/>
        <v>13166.720000000001</v>
      </c>
      <c r="H4048" s="38">
        <f>G4048*(1-'[1]Rapport Lottstift'!$Q$6)</f>
        <v>9586.5683170118409</v>
      </c>
      <c r="I4048" s="39">
        <f t="shared" si="191"/>
        <v>9490.7026338417218</v>
      </c>
      <c r="J4048" s="40">
        <f t="shared" si="192"/>
        <v>9490</v>
      </c>
      <c r="K4048" s="40">
        <v>9490</v>
      </c>
    </row>
    <row r="4049" spans="1:11" s="40" customFormat="1" x14ac:dyDescent="0.25">
      <c r="A4049" s="34" t="s">
        <v>947</v>
      </c>
      <c r="B4049" s="34" t="s">
        <v>12021</v>
      </c>
      <c r="C4049" s="34" t="s">
        <v>12022</v>
      </c>
      <c r="D4049" s="34" t="s">
        <v>12023</v>
      </c>
      <c r="E4049" s="35">
        <v>188055</v>
      </c>
      <c r="F4049" s="36">
        <v>188055</v>
      </c>
      <c r="G4049" s="37">
        <f t="shared" si="190"/>
        <v>13163.85</v>
      </c>
      <c r="H4049" s="38">
        <f>G4049*(1-'[1]Rapport Lottstift'!$Q$6)</f>
        <v>9584.4786962809503</v>
      </c>
      <c r="I4049" s="39">
        <f t="shared" si="191"/>
        <v>9488.6339093181414</v>
      </c>
      <c r="J4049" s="40">
        <f t="shared" si="192"/>
        <v>9488</v>
      </c>
      <c r="K4049" s="40">
        <v>9488</v>
      </c>
    </row>
    <row r="4050" spans="1:11" s="40" customFormat="1" x14ac:dyDescent="0.25">
      <c r="A4050" s="34" t="s">
        <v>947</v>
      </c>
      <c r="B4050" s="34" t="s">
        <v>12024</v>
      </c>
      <c r="C4050" s="34" t="s">
        <v>12025</v>
      </c>
      <c r="D4050" s="34" t="s">
        <v>12026</v>
      </c>
      <c r="E4050" s="35">
        <v>188039</v>
      </c>
      <c r="F4050" s="36">
        <v>188039</v>
      </c>
      <c r="G4050" s="37">
        <f t="shared" si="190"/>
        <v>13162.730000000001</v>
      </c>
      <c r="H4050" s="38">
        <f>G4050*(1-'[1]Rapport Lottstift'!$Q$6)</f>
        <v>9583.6632345323123</v>
      </c>
      <c r="I4050" s="39">
        <f t="shared" si="191"/>
        <v>9487.8266021869895</v>
      </c>
      <c r="J4050" s="40">
        <f t="shared" si="192"/>
        <v>9487</v>
      </c>
      <c r="K4050" s="40">
        <v>9487</v>
      </c>
    </row>
    <row r="4051" spans="1:11" s="40" customFormat="1" x14ac:dyDescent="0.25">
      <c r="A4051" s="34" t="s">
        <v>947</v>
      </c>
      <c r="B4051" s="34" t="s">
        <v>12027</v>
      </c>
      <c r="C4051" s="34" t="s">
        <v>12028</v>
      </c>
      <c r="D4051" s="34" t="s">
        <v>12029</v>
      </c>
      <c r="E4051" s="35">
        <v>187988</v>
      </c>
      <c r="F4051" s="36">
        <v>187988</v>
      </c>
      <c r="G4051" s="37">
        <f t="shared" si="190"/>
        <v>13159.160000000002</v>
      </c>
      <c r="H4051" s="38">
        <f>G4051*(1-'[1]Rapport Lottstift'!$Q$6)</f>
        <v>9581.0639502085214</v>
      </c>
      <c r="I4051" s="39">
        <f t="shared" si="191"/>
        <v>9485.2533107064355</v>
      </c>
      <c r="J4051" s="40">
        <f t="shared" si="192"/>
        <v>9485</v>
      </c>
      <c r="K4051" s="40">
        <v>9485</v>
      </c>
    </row>
    <row r="4052" spans="1:11" s="40" customFormat="1" x14ac:dyDescent="0.25">
      <c r="A4052" s="34" t="s">
        <v>947</v>
      </c>
      <c r="B4052" s="34" t="s">
        <v>12030</v>
      </c>
      <c r="C4052" s="34" t="s">
        <v>12031</v>
      </c>
      <c r="D4052" s="34" t="s">
        <v>12032</v>
      </c>
      <c r="E4052" s="35">
        <v>187769</v>
      </c>
      <c r="F4052" s="36">
        <v>187769</v>
      </c>
      <c r="G4052" s="37">
        <f t="shared" si="190"/>
        <v>13143.830000000002</v>
      </c>
      <c r="H4052" s="38">
        <f>G4052*(1-'[1]Rapport Lottstift'!$Q$6)</f>
        <v>9569.9023175240127</v>
      </c>
      <c r="I4052" s="39">
        <f t="shared" si="191"/>
        <v>9474.203294348772</v>
      </c>
      <c r="J4052" s="40">
        <f t="shared" si="192"/>
        <v>9474</v>
      </c>
      <c r="K4052" s="40">
        <v>9474</v>
      </c>
    </row>
    <row r="4053" spans="1:11" s="40" customFormat="1" x14ac:dyDescent="0.25">
      <c r="A4053" s="34" t="s">
        <v>947</v>
      </c>
      <c r="B4053" s="34" t="s">
        <v>12033</v>
      </c>
      <c r="C4053" s="34" t="s">
        <v>12034</v>
      </c>
      <c r="D4053" s="34" t="s">
        <v>12035</v>
      </c>
      <c r="E4053" s="35">
        <v>187603</v>
      </c>
      <c r="F4053" s="36">
        <v>187603</v>
      </c>
      <c r="G4053" s="37">
        <f t="shared" si="190"/>
        <v>13132.210000000001</v>
      </c>
      <c r="H4053" s="38">
        <f>G4053*(1-'[1]Rapport Lottstift'!$Q$6)</f>
        <v>9561.4419018818717</v>
      </c>
      <c r="I4053" s="39">
        <f t="shared" si="191"/>
        <v>9465.8274828630529</v>
      </c>
      <c r="J4053" s="40">
        <f t="shared" si="192"/>
        <v>9465</v>
      </c>
      <c r="K4053" s="40">
        <v>9465</v>
      </c>
    </row>
    <row r="4054" spans="1:11" s="40" customFormat="1" x14ac:dyDescent="0.25">
      <c r="A4054" s="34" t="s">
        <v>947</v>
      </c>
      <c r="B4054" s="34" t="s">
        <v>12036</v>
      </c>
      <c r="C4054" s="34" t="s">
        <v>12037</v>
      </c>
      <c r="D4054" s="34" t="s">
        <v>12038</v>
      </c>
      <c r="E4054" s="35">
        <v>187441</v>
      </c>
      <c r="F4054" s="36">
        <v>187441</v>
      </c>
      <c r="G4054" s="37">
        <f t="shared" si="190"/>
        <v>13120.87</v>
      </c>
      <c r="H4054" s="38">
        <f>G4054*(1-'[1]Rapport Lottstift'!$Q$6)</f>
        <v>9553.1853516768915</v>
      </c>
      <c r="I4054" s="39">
        <f t="shared" si="191"/>
        <v>9457.6534981601217</v>
      </c>
      <c r="J4054" s="40">
        <f t="shared" si="192"/>
        <v>9457</v>
      </c>
      <c r="K4054" s="40">
        <v>9457</v>
      </c>
    </row>
    <row r="4055" spans="1:11" s="40" customFormat="1" x14ac:dyDescent="0.25">
      <c r="A4055" s="34" t="s">
        <v>947</v>
      </c>
      <c r="B4055" s="34" t="s">
        <v>12039</v>
      </c>
      <c r="C4055" s="34" t="s">
        <v>12040</v>
      </c>
      <c r="D4055" s="34" t="s">
        <v>12041</v>
      </c>
      <c r="E4055" s="35">
        <v>187259</v>
      </c>
      <c r="F4055" s="36">
        <v>187259</v>
      </c>
      <c r="G4055" s="37">
        <f t="shared" si="190"/>
        <v>13108.130000000001</v>
      </c>
      <c r="H4055" s="38">
        <f>G4055*(1-'[1]Rapport Lottstift'!$Q$6)</f>
        <v>9543.9094742861107</v>
      </c>
      <c r="I4055" s="39">
        <f t="shared" si="191"/>
        <v>9448.4703795432488</v>
      </c>
      <c r="J4055" s="40">
        <f t="shared" si="192"/>
        <v>9448</v>
      </c>
      <c r="K4055" s="40">
        <v>9448</v>
      </c>
    </row>
    <row r="4056" spans="1:11" s="40" customFormat="1" x14ac:dyDescent="0.25">
      <c r="A4056" s="34" t="s">
        <v>947</v>
      </c>
      <c r="B4056" s="34" t="s">
        <v>12042</v>
      </c>
      <c r="C4056" s="34" t="s">
        <v>12043</v>
      </c>
      <c r="D4056" s="34" t="s">
        <v>12044</v>
      </c>
      <c r="E4056" s="35">
        <v>187110</v>
      </c>
      <c r="F4056" s="36">
        <v>187110</v>
      </c>
      <c r="G4056" s="37">
        <f t="shared" si="190"/>
        <v>13097.7</v>
      </c>
      <c r="H4056" s="38">
        <f>G4056*(1-'[1]Rapport Lottstift'!$Q$6)</f>
        <v>9536.3154867519006</v>
      </c>
      <c r="I4056" s="39">
        <f t="shared" si="191"/>
        <v>9440.9523318843821</v>
      </c>
      <c r="J4056" s="40">
        <f t="shared" si="192"/>
        <v>9440</v>
      </c>
      <c r="K4056" s="40">
        <v>9440</v>
      </c>
    </row>
    <row r="4057" spans="1:11" s="40" customFormat="1" x14ac:dyDescent="0.25">
      <c r="A4057" s="34" t="s">
        <v>947</v>
      </c>
      <c r="B4057" s="34" t="s">
        <v>12045</v>
      </c>
      <c r="C4057" s="34" t="s">
        <v>12046</v>
      </c>
      <c r="D4057" s="34" t="s">
        <v>12047</v>
      </c>
      <c r="E4057" s="35">
        <v>187109</v>
      </c>
      <c r="F4057" s="36">
        <v>187109</v>
      </c>
      <c r="G4057" s="37">
        <f t="shared" si="190"/>
        <v>13097.630000000001</v>
      </c>
      <c r="H4057" s="38">
        <f>G4057*(1-'[1]Rapport Lottstift'!$Q$6)</f>
        <v>9536.2645203926113</v>
      </c>
      <c r="I4057" s="39">
        <f t="shared" si="191"/>
        <v>9440.9018751886852</v>
      </c>
      <c r="J4057" s="40">
        <f t="shared" si="192"/>
        <v>9440</v>
      </c>
      <c r="K4057" s="40">
        <v>9440</v>
      </c>
    </row>
    <row r="4058" spans="1:11" s="40" customFormat="1" x14ac:dyDescent="0.25">
      <c r="A4058" s="34" t="s">
        <v>947</v>
      </c>
      <c r="B4058" s="34" t="s">
        <v>12048</v>
      </c>
      <c r="C4058" s="34" t="s">
        <v>12049</v>
      </c>
      <c r="D4058" s="34" t="s">
        <v>12050</v>
      </c>
      <c r="E4058" s="35">
        <v>186874</v>
      </c>
      <c r="F4058" s="36">
        <v>186874</v>
      </c>
      <c r="G4058" s="37">
        <f t="shared" si="190"/>
        <v>13081.180000000002</v>
      </c>
      <c r="H4058" s="38">
        <f>G4058*(1-'[1]Rapport Lottstift'!$Q$6)</f>
        <v>9524.2874259594628</v>
      </c>
      <c r="I4058" s="39">
        <f t="shared" si="191"/>
        <v>9429.044551699868</v>
      </c>
      <c r="J4058" s="40">
        <f t="shared" si="192"/>
        <v>9429</v>
      </c>
      <c r="K4058" s="40">
        <v>9429</v>
      </c>
    </row>
    <row r="4059" spans="1:11" s="40" customFormat="1" x14ac:dyDescent="0.25">
      <c r="A4059" s="34" t="s">
        <v>947</v>
      </c>
      <c r="B4059" s="34" t="s">
        <v>12051</v>
      </c>
      <c r="C4059" s="34" t="s">
        <v>12052</v>
      </c>
      <c r="D4059" s="34" t="s">
        <v>12053</v>
      </c>
      <c r="E4059" s="35">
        <v>186836</v>
      </c>
      <c r="F4059" s="36">
        <v>186836</v>
      </c>
      <c r="G4059" s="37">
        <f t="shared" si="190"/>
        <v>13078.52</v>
      </c>
      <c r="H4059" s="38">
        <f>G4059*(1-'[1]Rapport Lottstift'!$Q$6)</f>
        <v>9522.3507043064401</v>
      </c>
      <c r="I4059" s="39">
        <f t="shared" si="191"/>
        <v>9427.1271972633749</v>
      </c>
      <c r="J4059" s="40">
        <f t="shared" si="192"/>
        <v>9427</v>
      </c>
      <c r="K4059" s="40">
        <v>9427</v>
      </c>
    </row>
    <row r="4060" spans="1:11" s="40" customFormat="1" x14ac:dyDescent="0.25">
      <c r="A4060" s="34" t="s">
        <v>947</v>
      </c>
      <c r="B4060" s="34" t="s">
        <v>12054</v>
      </c>
      <c r="C4060" s="34" t="s">
        <v>12055</v>
      </c>
      <c r="D4060" s="34" t="s">
        <v>12056</v>
      </c>
      <c r="E4060" s="35">
        <v>186604</v>
      </c>
      <c r="F4060" s="36">
        <v>186604</v>
      </c>
      <c r="G4060" s="37">
        <f t="shared" si="190"/>
        <v>13062.28</v>
      </c>
      <c r="H4060" s="38">
        <f>G4060*(1-'[1]Rapport Lottstift'!$Q$6)</f>
        <v>9510.5265089511613</v>
      </c>
      <c r="I4060" s="39">
        <f t="shared" si="191"/>
        <v>9415.4212438616505</v>
      </c>
      <c r="J4060" s="40">
        <f t="shared" si="192"/>
        <v>9415</v>
      </c>
      <c r="K4060" s="40">
        <v>9415</v>
      </c>
    </row>
    <row r="4061" spans="1:11" s="40" customFormat="1" x14ac:dyDescent="0.25">
      <c r="A4061" s="34" t="s">
        <v>947</v>
      </c>
      <c r="B4061" s="34" t="s">
        <v>12057</v>
      </c>
      <c r="C4061" s="34" t="s">
        <v>12058</v>
      </c>
      <c r="D4061" s="34" t="s">
        <v>12059</v>
      </c>
      <c r="E4061" s="35">
        <v>186553</v>
      </c>
      <c r="F4061" s="36">
        <v>186553</v>
      </c>
      <c r="G4061" s="37">
        <f t="shared" si="190"/>
        <v>13058.710000000001</v>
      </c>
      <c r="H4061" s="38">
        <f>G4061*(1-'[1]Rapport Lottstift'!$Q$6)</f>
        <v>9507.9272246273704</v>
      </c>
      <c r="I4061" s="39">
        <f t="shared" si="191"/>
        <v>9412.8479523810965</v>
      </c>
      <c r="J4061" s="40">
        <f t="shared" si="192"/>
        <v>9412</v>
      </c>
      <c r="K4061" s="40">
        <v>9412</v>
      </c>
    </row>
    <row r="4062" spans="1:11" s="40" customFormat="1" x14ac:dyDescent="0.25">
      <c r="A4062" s="34" t="s">
        <v>947</v>
      </c>
      <c r="B4062" s="34" t="s">
        <v>12060</v>
      </c>
      <c r="C4062" s="34" t="s">
        <v>12061</v>
      </c>
      <c r="D4062" s="34" t="s">
        <v>12062</v>
      </c>
      <c r="E4062" s="35">
        <v>186530</v>
      </c>
      <c r="F4062" s="36">
        <v>186530</v>
      </c>
      <c r="G4062" s="37">
        <f t="shared" si="190"/>
        <v>13057.1</v>
      </c>
      <c r="H4062" s="38">
        <f>G4062*(1-'[1]Rapport Lottstift'!$Q$6)</f>
        <v>9506.7549983637</v>
      </c>
      <c r="I4062" s="39">
        <f t="shared" si="191"/>
        <v>9411.6874483800621</v>
      </c>
      <c r="J4062" s="40">
        <f t="shared" si="192"/>
        <v>9411</v>
      </c>
      <c r="K4062" s="40">
        <v>9411</v>
      </c>
    </row>
    <row r="4063" spans="1:11" s="40" customFormat="1" x14ac:dyDescent="0.25">
      <c r="A4063" s="34" t="s">
        <v>947</v>
      </c>
      <c r="B4063" s="34" t="s">
        <v>12063</v>
      </c>
      <c r="C4063" s="34" t="s">
        <v>12064</v>
      </c>
      <c r="D4063" s="34" t="s">
        <v>12065</v>
      </c>
      <c r="E4063" s="35">
        <v>186442</v>
      </c>
      <c r="F4063" s="36">
        <v>186442</v>
      </c>
      <c r="G4063" s="37">
        <f t="shared" si="190"/>
        <v>13050.94</v>
      </c>
      <c r="H4063" s="38">
        <f>G4063*(1-'[1]Rapport Lottstift'!$Q$6)</f>
        <v>9502.2699587461811</v>
      </c>
      <c r="I4063" s="39">
        <f t="shared" si="191"/>
        <v>9407.2472591587193</v>
      </c>
      <c r="J4063" s="40">
        <f t="shared" si="192"/>
        <v>9407</v>
      </c>
      <c r="K4063" s="40">
        <v>9407</v>
      </c>
    </row>
    <row r="4064" spans="1:11" s="40" customFormat="1" x14ac:dyDescent="0.25">
      <c r="A4064" s="34" t="s">
        <v>947</v>
      </c>
      <c r="B4064" s="34" t="s">
        <v>12066</v>
      </c>
      <c r="C4064" s="34" t="s">
        <v>12067</v>
      </c>
      <c r="D4064" s="34" t="s">
        <v>12068</v>
      </c>
      <c r="E4064" s="35">
        <v>186356</v>
      </c>
      <c r="F4064" s="36">
        <v>186356</v>
      </c>
      <c r="G4064" s="37">
        <f t="shared" si="190"/>
        <v>13044.920000000002</v>
      </c>
      <c r="H4064" s="38">
        <f>G4064*(1-'[1]Rapport Lottstift'!$Q$6)</f>
        <v>9497.8868518472427</v>
      </c>
      <c r="I4064" s="39">
        <f t="shared" si="191"/>
        <v>9402.9079833287706</v>
      </c>
      <c r="J4064" s="40">
        <f t="shared" si="192"/>
        <v>9402</v>
      </c>
      <c r="K4064" s="40">
        <v>9402</v>
      </c>
    </row>
    <row r="4065" spans="1:11" s="40" customFormat="1" x14ac:dyDescent="0.25">
      <c r="A4065" s="34" t="s">
        <v>947</v>
      </c>
      <c r="B4065" s="34" t="s">
        <v>12069</v>
      </c>
      <c r="C4065" s="34" t="s">
        <v>12070</v>
      </c>
      <c r="D4065" s="34" t="s">
        <v>12071</v>
      </c>
      <c r="E4065" s="35">
        <v>186013</v>
      </c>
      <c r="F4065" s="36">
        <v>186013</v>
      </c>
      <c r="G4065" s="37">
        <f t="shared" si="190"/>
        <v>13020.910000000002</v>
      </c>
      <c r="H4065" s="38">
        <f>G4065*(1-'[1]Rapport Lottstift'!$Q$6)</f>
        <v>9480.4053906107711</v>
      </c>
      <c r="I4065" s="39">
        <f t="shared" si="191"/>
        <v>9385.6013367046635</v>
      </c>
      <c r="J4065" s="40">
        <f t="shared" si="192"/>
        <v>9385</v>
      </c>
      <c r="K4065" s="40">
        <v>9385</v>
      </c>
    </row>
    <row r="4066" spans="1:11" s="40" customFormat="1" x14ac:dyDescent="0.25">
      <c r="A4066" s="34" t="s">
        <v>947</v>
      </c>
      <c r="B4066" s="34" t="s">
        <v>12072</v>
      </c>
      <c r="C4066" s="34" t="s">
        <v>12073</v>
      </c>
      <c r="D4066" s="34" t="s">
        <v>12074</v>
      </c>
      <c r="E4066" s="35">
        <v>186011</v>
      </c>
      <c r="F4066" s="36">
        <v>186011</v>
      </c>
      <c r="G4066" s="37">
        <f t="shared" si="190"/>
        <v>13020.77</v>
      </c>
      <c r="H4066" s="38">
        <f>G4066*(1-'[1]Rapport Lottstift'!$Q$6)</f>
        <v>9480.3034578921906</v>
      </c>
      <c r="I4066" s="39">
        <f t="shared" si="191"/>
        <v>9385.5004233132695</v>
      </c>
      <c r="J4066" s="40">
        <f t="shared" si="192"/>
        <v>9385</v>
      </c>
      <c r="K4066" s="40">
        <v>9385</v>
      </c>
    </row>
    <row r="4067" spans="1:11" s="40" customFormat="1" x14ac:dyDescent="0.25">
      <c r="A4067" s="34" t="s">
        <v>947</v>
      </c>
      <c r="B4067" s="34" t="s">
        <v>12075</v>
      </c>
      <c r="C4067" s="34" t="s">
        <v>12076</v>
      </c>
      <c r="D4067" s="34" t="s">
        <v>12077</v>
      </c>
      <c r="E4067" s="35">
        <v>185940</v>
      </c>
      <c r="F4067" s="36">
        <v>185940</v>
      </c>
      <c r="G4067" s="37">
        <f t="shared" si="190"/>
        <v>13015.800000000001</v>
      </c>
      <c r="H4067" s="38">
        <f>G4067*(1-'[1]Rapport Lottstift'!$Q$6)</f>
        <v>9476.6848463826009</v>
      </c>
      <c r="I4067" s="39">
        <f t="shared" si="191"/>
        <v>9381.9179979187757</v>
      </c>
      <c r="J4067" s="40">
        <f t="shared" si="192"/>
        <v>9381</v>
      </c>
      <c r="K4067" s="40">
        <v>9381</v>
      </c>
    </row>
    <row r="4068" spans="1:11" s="40" customFormat="1" x14ac:dyDescent="0.25">
      <c r="A4068" s="34" t="s">
        <v>947</v>
      </c>
      <c r="B4068" s="34" t="s">
        <v>12078</v>
      </c>
      <c r="C4068" s="34" t="s">
        <v>12079</v>
      </c>
      <c r="D4068" s="34" t="s">
        <v>12080</v>
      </c>
      <c r="E4068" s="35">
        <v>185909</v>
      </c>
      <c r="F4068" s="36">
        <v>185909</v>
      </c>
      <c r="G4068" s="37">
        <f t="shared" si="190"/>
        <v>13013.630000000001</v>
      </c>
      <c r="H4068" s="38">
        <f>G4068*(1-'[1]Rapport Lottstift'!$Q$6)</f>
        <v>9475.1048892446106</v>
      </c>
      <c r="I4068" s="39">
        <f t="shared" si="191"/>
        <v>9380.3538403521652</v>
      </c>
      <c r="J4068" s="40">
        <f t="shared" si="192"/>
        <v>9380</v>
      </c>
      <c r="K4068" s="40">
        <v>9380</v>
      </c>
    </row>
    <row r="4069" spans="1:11" s="40" customFormat="1" x14ac:dyDescent="0.25">
      <c r="A4069" s="34" t="s">
        <v>947</v>
      </c>
      <c r="B4069" s="34" t="s">
        <v>12081</v>
      </c>
      <c r="C4069" s="34" t="s">
        <v>12082</v>
      </c>
      <c r="D4069" s="34" t="s">
        <v>12083</v>
      </c>
      <c r="E4069" s="35">
        <v>185869</v>
      </c>
      <c r="F4069" s="36">
        <v>185869</v>
      </c>
      <c r="G4069" s="37">
        <f t="shared" si="190"/>
        <v>13010.830000000002</v>
      </c>
      <c r="H4069" s="38">
        <f>G4069*(1-'[1]Rapport Lottstift'!$Q$6)</f>
        <v>9473.0662348730111</v>
      </c>
      <c r="I4069" s="39">
        <f t="shared" si="191"/>
        <v>9378.3355725242818</v>
      </c>
      <c r="J4069" s="40">
        <f t="shared" si="192"/>
        <v>9378</v>
      </c>
      <c r="K4069" s="40">
        <v>9378</v>
      </c>
    </row>
    <row r="4070" spans="1:11" s="40" customFormat="1" x14ac:dyDescent="0.25">
      <c r="A4070" s="34" t="s">
        <v>947</v>
      </c>
      <c r="B4070" s="34" t="s">
        <v>12084</v>
      </c>
      <c r="C4070" s="34" t="s">
        <v>12085</v>
      </c>
      <c r="D4070" s="34" t="s">
        <v>12086</v>
      </c>
      <c r="E4070" s="35">
        <v>185357</v>
      </c>
      <c r="F4070" s="36">
        <v>185357</v>
      </c>
      <c r="G4070" s="37">
        <f t="shared" si="190"/>
        <v>12974.990000000002</v>
      </c>
      <c r="H4070" s="38">
        <f>G4070*(1-'[1]Rapport Lottstift'!$Q$6)</f>
        <v>9446.9714589165324</v>
      </c>
      <c r="I4070" s="39">
        <f t="shared" si="191"/>
        <v>9352.5017443273664</v>
      </c>
      <c r="J4070" s="40">
        <f t="shared" si="192"/>
        <v>9352</v>
      </c>
      <c r="K4070" s="40">
        <v>9352</v>
      </c>
    </row>
    <row r="4071" spans="1:11" s="40" customFormat="1" x14ac:dyDescent="0.25">
      <c r="A4071" s="34" t="s">
        <v>947</v>
      </c>
      <c r="B4071" s="34" t="s">
        <v>12087</v>
      </c>
      <c r="C4071" s="34" t="s">
        <v>12088</v>
      </c>
      <c r="D4071" s="34" t="s">
        <v>12089</v>
      </c>
      <c r="E4071" s="35">
        <v>185306</v>
      </c>
      <c r="F4071" s="36">
        <v>185306</v>
      </c>
      <c r="G4071" s="37">
        <f t="shared" si="190"/>
        <v>12971.420000000002</v>
      </c>
      <c r="H4071" s="38">
        <f>G4071*(1-'[1]Rapport Lottstift'!$Q$6)</f>
        <v>9444.3721745927414</v>
      </c>
      <c r="I4071" s="39">
        <f t="shared" si="191"/>
        <v>9349.9284528468143</v>
      </c>
      <c r="J4071" s="40">
        <f t="shared" si="192"/>
        <v>9349</v>
      </c>
      <c r="K4071" s="40">
        <v>9349</v>
      </c>
    </row>
    <row r="4072" spans="1:11" s="40" customFormat="1" x14ac:dyDescent="0.25">
      <c r="A4072" s="34" t="s">
        <v>947</v>
      </c>
      <c r="B4072" s="34" t="s">
        <v>12090</v>
      </c>
      <c r="C4072" s="34" t="s">
        <v>12091</v>
      </c>
      <c r="D4072" s="34" t="s">
        <v>12092</v>
      </c>
      <c r="E4072" s="35">
        <v>185114</v>
      </c>
      <c r="F4072" s="36">
        <v>185114</v>
      </c>
      <c r="G4072" s="37">
        <f t="shared" si="190"/>
        <v>12957.980000000001</v>
      </c>
      <c r="H4072" s="38">
        <f>G4072*(1-'[1]Rapport Lottstift'!$Q$6)</f>
        <v>9434.5866336090621</v>
      </c>
      <c r="I4072" s="39">
        <f t="shared" si="191"/>
        <v>9340.2407672729714</v>
      </c>
      <c r="J4072" s="40">
        <f t="shared" si="192"/>
        <v>9340</v>
      </c>
      <c r="K4072" s="40">
        <v>9340</v>
      </c>
    </row>
    <row r="4073" spans="1:11" s="40" customFormat="1" x14ac:dyDescent="0.25">
      <c r="A4073" s="34" t="s">
        <v>947</v>
      </c>
      <c r="B4073" s="34" t="s">
        <v>12093</v>
      </c>
      <c r="C4073" s="34" t="s">
        <v>12094</v>
      </c>
      <c r="D4073" s="34" t="s">
        <v>12095</v>
      </c>
      <c r="E4073" s="35">
        <v>185104</v>
      </c>
      <c r="F4073" s="36">
        <v>185104</v>
      </c>
      <c r="G4073" s="37">
        <f t="shared" si="190"/>
        <v>12957.28</v>
      </c>
      <c r="H4073" s="38">
        <f>G4073*(1-'[1]Rapport Lottstift'!$Q$6)</f>
        <v>9434.0769700161618</v>
      </c>
      <c r="I4073" s="39">
        <f t="shared" si="191"/>
        <v>9339.7362003159997</v>
      </c>
      <c r="J4073" s="40">
        <f t="shared" si="192"/>
        <v>9339</v>
      </c>
      <c r="K4073" s="40">
        <v>9339</v>
      </c>
    </row>
    <row r="4074" spans="1:11" s="40" customFormat="1" x14ac:dyDescent="0.25">
      <c r="A4074" s="34" t="s">
        <v>947</v>
      </c>
      <c r="B4074" s="34" t="s">
        <v>12096</v>
      </c>
      <c r="C4074" s="34" t="s">
        <v>12097</v>
      </c>
      <c r="D4074" s="34" t="s">
        <v>12098</v>
      </c>
      <c r="E4074" s="35">
        <v>184995</v>
      </c>
      <c r="F4074" s="36">
        <v>184995</v>
      </c>
      <c r="G4074" s="37">
        <f t="shared" si="190"/>
        <v>12949.650000000001</v>
      </c>
      <c r="H4074" s="38">
        <f>G4074*(1-'[1]Rapport Lottstift'!$Q$6)</f>
        <v>9428.5216368535512</v>
      </c>
      <c r="I4074" s="39">
        <f t="shared" si="191"/>
        <v>9334.2364204850164</v>
      </c>
      <c r="J4074" s="40">
        <f t="shared" si="192"/>
        <v>9334</v>
      </c>
      <c r="K4074" s="40">
        <v>9334</v>
      </c>
    </row>
    <row r="4075" spans="1:11" s="40" customFormat="1" x14ac:dyDescent="0.25">
      <c r="A4075" s="34" t="s">
        <v>947</v>
      </c>
      <c r="B4075" s="34" t="s">
        <v>12099</v>
      </c>
      <c r="C4075" s="34" t="s">
        <v>12100</v>
      </c>
      <c r="D4075" s="34" t="s">
        <v>12101</v>
      </c>
      <c r="E4075" s="35">
        <v>184867</v>
      </c>
      <c r="F4075" s="36">
        <v>184867</v>
      </c>
      <c r="G4075" s="37">
        <f t="shared" si="190"/>
        <v>12940.69</v>
      </c>
      <c r="H4075" s="38">
        <f>G4075*(1-'[1]Rapport Lottstift'!$Q$6)</f>
        <v>9421.997942864431</v>
      </c>
      <c r="I4075" s="39">
        <f t="shared" si="191"/>
        <v>9327.7779634357867</v>
      </c>
      <c r="J4075" s="40">
        <f t="shared" si="192"/>
        <v>9327</v>
      </c>
      <c r="K4075" s="40">
        <v>9327</v>
      </c>
    </row>
    <row r="4076" spans="1:11" s="40" customFormat="1" x14ac:dyDescent="0.25">
      <c r="A4076" s="34" t="s">
        <v>947</v>
      </c>
      <c r="B4076" s="34" t="s">
        <v>12102</v>
      </c>
      <c r="C4076" s="34" t="s">
        <v>12103</v>
      </c>
      <c r="D4076" s="34" t="s">
        <v>12104</v>
      </c>
      <c r="E4076" s="35">
        <v>184772</v>
      </c>
      <c r="F4076" s="36">
        <v>184772</v>
      </c>
      <c r="G4076" s="37">
        <f t="shared" si="190"/>
        <v>12934.04</v>
      </c>
      <c r="H4076" s="38">
        <f>G4076*(1-'[1]Rapport Lottstift'!$Q$6)</f>
        <v>9417.1561387318816</v>
      </c>
      <c r="I4076" s="39">
        <f t="shared" si="191"/>
        <v>9322.9845773445631</v>
      </c>
      <c r="J4076" s="40">
        <f t="shared" si="192"/>
        <v>9322</v>
      </c>
      <c r="K4076" s="40">
        <v>9322</v>
      </c>
    </row>
    <row r="4077" spans="1:11" s="40" customFormat="1" x14ac:dyDescent="0.25">
      <c r="A4077" s="34" t="s">
        <v>947</v>
      </c>
      <c r="B4077" s="34" t="s">
        <v>12105</v>
      </c>
      <c r="C4077" s="34" t="s">
        <v>12106</v>
      </c>
      <c r="D4077" s="34" t="s">
        <v>12107</v>
      </c>
      <c r="E4077" s="35">
        <v>184625</v>
      </c>
      <c r="F4077" s="36">
        <v>184625</v>
      </c>
      <c r="G4077" s="37">
        <f t="shared" si="190"/>
        <v>12923.750000000002</v>
      </c>
      <c r="H4077" s="38">
        <f>G4077*(1-'[1]Rapport Lottstift'!$Q$6)</f>
        <v>9409.6640839162519</v>
      </c>
      <c r="I4077" s="39">
        <f t="shared" si="191"/>
        <v>9315.5674430770887</v>
      </c>
      <c r="J4077" s="40">
        <f t="shared" si="192"/>
        <v>9315</v>
      </c>
      <c r="K4077" s="40">
        <v>9315</v>
      </c>
    </row>
    <row r="4078" spans="1:11" s="40" customFormat="1" x14ac:dyDescent="0.25">
      <c r="A4078" s="34" t="s">
        <v>947</v>
      </c>
      <c r="B4078" s="34" t="s">
        <v>12108</v>
      </c>
      <c r="C4078" s="34" t="s">
        <v>12109</v>
      </c>
      <c r="D4078" s="34" t="s">
        <v>12110</v>
      </c>
      <c r="E4078" s="35">
        <v>184576</v>
      </c>
      <c r="F4078" s="36">
        <v>184576</v>
      </c>
      <c r="G4078" s="37">
        <f t="shared" si="190"/>
        <v>12920.320000000002</v>
      </c>
      <c r="H4078" s="38">
        <f>G4078*(1-'[1]Rapport Lottstift'!$Q$6)</f>
        <v>9407.1667323110414</v>
      </c>
      <c r="I4078" s="39">
        <f t="shared" si="191"/>
        <v>9313.0950649879305</v>
      </c>
      <c r="J4078" s="40">
        <f t="shared" si="192"/>
        <v>9313</v>
      </c>
      <c r="K4078" s="40">
        <v>9313</v>
      </c>
    </row>
    <row r="4079" spans="1:11" s="40" customFormat="1" x14ac:dyDescent="0.25">
      <c r="A4079" s="34" t="s">
        <v>947</v>
      </c>
      <c r="B4079" s="34" t="s">
        <v>12111</v>
      </c>
      <c r="C4079" s="34" t="s">
        <v>12112</v>
      </c>
      <c r="D4079" s="34" t="s">
        <v>12113</v>
      </c>
      <c r="E4079" s="35">
        <v>184301</v>
      </c>
      <c r="F4079" s="36">
        <v>184301</v>
      </c>
      <c r="G4079" s="37">
        <f t="shared" si="190"/>
        <v>12901.070000000002</v>
      </c>
      <c r="H4079" s="38">
        <f>G4079*(1-'[1]Rapport Lottstift'!$Q$6)</f>
        <v>9393.1509835062916</v>
      </c>
      <c r="I4079" s="39">
        <f t="shared" si="191"/>
        <v>9299.2194736712281</v>
      </c>
      <c r="J4079" s="40">
        <f t="shared" si="192"/>
        <v>9299</v>
      </c>
      <c r="K4079" s="40">
        <v>9299</v>
      </c>
    </row>
    <row r="4080" spans="1:11" s="40" customFormat="1" x14ac:dyDescent="0.25">
      <c r="A4080" s="34" t="s">
        <v>947</v>
      </c>
      <c r="B4080" s="34" t="s">
        <v>12114</v>
      </c>
      <c r="C4080" s="34" t="s">
        <v>12115</v>
      </c>
      <c r="D4080" s="34" t="s">
        <v>12116</v>
      </c>
      <c r="E4080" s="35">
        <v>184177</v>
      </c>
      <c r="F4080" s="36">
        <v>184177</v>
      </c>
      <c r="G4080" s="37">
        <f t="shared" si="190"/>
        <v>12892.390000000001</v>
      </c>
      <c r="H4080" s="38">
        <f>G4080*(1-'[1]Rapport Lottstift'!$Q$6)</f>
        <v>9386.8311549543323</v>
      </c>
      <c r="I4080" s="39">
        <f t="shared" si="191"/>
        <v>9292.9628434047881</v>
      </c>
      <c r="J4080" s="40">
        <f t="shared" si="192"/>
        <v>9292</v>
      </c>
      <c r="K4080" s="40">
        <v>9292</v>
      </c>
    </row>
    <row r="4081" spans="1:11" s="40" customFormat="1" x14ac:dyDescent="0.25">
      <c r="A4081" s="34" t="s">
        <v>947</v>
      </c>
      <c r="B4081" s="34" t="s">
        <v>12117</v>
      </c>
      <c r="C4081" s="34" t="s">
        <v>12118</v>
      </c>
      <c r="D4081" s="34" t="s">
        <v>12119</v>
      </c>
      <c r="E4081" s="35">
        <v>184099</v>
      </c>
      <c r="F4081" s="36">
        <v>184099</v>
      </c>
      <c r="G4081" s="37">
        <f t="shared" si="190"/>
        <v>12886.930000000002</v>
      </c>
      <c r="H4081" s="38">
        <f>G4081*(1-'[1]Rapport Lottstift'!$Q$6)</f>
        <v>9382.855778929712</v>
      </c>
      <c r="I4081" s="39">
        <f t="shared" si="191"/>
        <v>9289.0272211404153</v>
      </c>
      <c r="J4081" s="40">
        <f t="shared" si="192"/>
        <v>9289</v>
      </c>
      <c r="K4081" s="40">
        <v>9289</v>
      </c>
    </row>
    <row r="4082" spans="1:11" s="40" customFormat="1" x14ac:dyDescent="0.25">
      <c r="A4082" s="34" t="s">
        <v>947</v>
      </c>
      <c r="B4082" s="34" t="s">
        <v>12120</v>
      </c>
      <c r="C4082" s="34" t="s">
        <v>12121</v>
      </c>
      <c r="D4082" s="34" t="s">
        <v>12122</v>
      </c>
      <c r="E4082" s="35">
        <v>184000</v>
      </c>
      <c r="F4082" s="36">
        <v>184000</v>
      </c>
      <c r="G4082" s="37">
        <f t="shared" si="190"/>
        <v>12880.000000000002</v>
      </c>
      <c r="H4082" s="38">
        <f>G4082*(1-'[1]Rapport Lottstift'!$Q$6)</f>
        <v>9377.8101093600017</v>
      </c>
      <c r="I4082" s="39">
        <f t="shared" si="191"/>
        <v>9284.032008266402</v>
      </c>
      <c r="J4082" s="40">
        <f t="shared" si="192"/>
        <v>9284</v>
      </c>
      <c r="K4082" s="40">
        <v>9284</v>
      </c>
    </row>
    <row r="4083" spans="1:11" s="40" customFormat="1" x14ac:dyDescent="0.25">
      <c r="A4083" s="34" t="s">
        <v>947</v>
      </c>
      <c r="B4083" s="34" t="s">
        <v>12123</v>
      </c>
      <c r="C4083" s="34" t="s">
        <v>12124</v>
      </c>
      <c r="D4083" s="34" t="s">
        <v>12125</v>
      </c>
      <c r="E4083" s="35">
        <v>183935</v>
      </c>
      <c r="F4083" s="36">
        <v>183935</v>
      </c>
      <c r="G4083" s="37">
        <f t="shared" si="190"/>
        <v>12875.45</v>
      </c>
      <c r="H4083" s="38">
        <f>G4083*(1-'[1]Rapport Lottstift'!$Q$6)</f>
        <v>9374.4972960061514</v>
      </c>
      <c r="I4083" s="39">
        <f t="shared" si="191"/>
        <v>9280.7523230460902</v>
      </c>
      <c r="J4083" s="40">
        <f t="shared" si="192"/>
        <v>9280</v>
      </c>
      <c r="K4083" s="40">
        <v>9280</v>
      </c>
    </row>
    <row r="4084" spans="1:11" s="40" customFormat="1" x14ac:dyDescent="0.25">
      <c r="A4084" s="34" t="s">
        <v>947</v>
      </c>
      <c r="B4084" s="34" t="s">
        <v>12126</v>
      </c>
      <c r="C4084" s="34" t="s">
        <v>12127</v>
      </c>
      <c r="D4084" s="34" t="s">
        <v>12128</v>
      </c>
      <c r="E4084" s="35">
        <v>183893</v>
      </c>
      <c r="F4084" s="36">
        <v>183893</v>
      </c>
      <c r="G4084" s="37">
        <f t="shared" si="190"/>
        <v>12872.510000000002</v>
      </c>
      <c r="H4084" s="38">
        <f>G4084*(1-'[1]Rapport Lottstift'!$Q$6)</f>
        <v>9372.3567089159715</v>
      </c>
      <c r="I4084" s="39">
        <f t="shared" si="191"/>
        <v>9278.633141826811</v>
      </c>
      <c r="J4084" s="40">
        <f t="shared" si="192"/>
        <v>9278</v>
      </c>
      <c r="K4084" s="40">
        <v>9278</v>
      </c>
    </row>
    <row r="4085" spans="1:11" s="40" customFormat="1" x14ac:dyDescent="0.25">
      <c r="A4085" s="34" t="s">
        <v>947</v>
      </c>
      <c r="B4085" s="34" t="s">
        <v>12129</v>
      </c>
      <c r="C4085" s="34" t="s">
        <v>12130</v>
      </c>
      <c r="D4085" s="34" t="s">
        <v>12131</v>
      </c>
      <c r="E4085" s="35">
        <v>183850</v>
      </c>
      <c r="F4085" s="36">
        <v>183850</v>
      </c>
      <c r="G4085" s="37">
        <f t="shared" si="190"/>
        <v>12869.500000000002</v>
      </c>
      <c r="H4085" s="38">
        <f>G4085*(1-'[1]Rapport Lottstift'!$Q$6)</f>
        <v>9370.1651554665023</v>
      </c>
      <c r="I4085" s="39">
        <f t="shared" si="191"/>
        <v>9276.4635039118366</v>
      </c>
      <c r="J4085" s="40">
        <f t="shared" si="192"/>
        <v>9276</v>
      </c>
      <c r="K4085" s="40">
        <v>9276</v>
      </c>
    </row>
    <row r="4086" spans="1:11" s="40" customFormat="1" x14ac:dyDescent="0.25">
      <c r="A4086" s="34" t="s">
        <v>947</v>
      </c>
      <c r="B4086" s="34" t="s">
        <v>12132</v>
      </c>
      <c r="C4086" s="34" t="s">
        <v>12133</v>
      </c>
      <c r="D4086" s="34" t="s">
        <v>12134</v>
      </c>
      <c r="E4086" s="35">
        <v>183829</v>
      </c>
      <c r="F4086" s="36">
        <v>183829</v>
      </c>
      <c r="G4086" s="37">
        <f t="shared" si="190"/>
        <v>12868.03</v>
      </c>
      <c r="H4086" s="38">
        <f>G4086*(1-'[1]Rapport Lottstift'!$Q$6)</f>
        <v>9369.0948619214105</v>
      </c>
      <c r="I4086" s="39">
        <f t="shared" si="191"/>
        <v>9275.4039133021961</v>
      </c>
      <c r="J4086" s="40">
        <f t="shared" si="192"/>
        <v>9275</v>
      </c>
      <c r="K4086" s="40">
        <v>9275</v>
      </c>
    </row>
    <row r="4087" spans="1:11" s="40" customFormat="1" x14ac:dyDescent="0.25">
      <c r="A4087" s="34" t="s">
        <v>947</v>
      </c>
      <c r="B4087" s="34" t="s">
        <v>12135</v>
      </c>
      <c r="C4087" s="34" t="s">
        <v>12136</v>
      </c>
      <c r="D4087" s="34" t="s">
        <v>12137</v>
      </c>
      <c r="E4087" s="35">
        <v>183747</v>
      </c>
      <c r="F4087" s="36">
        <v>183747</v>
      </c>
      <c r="G4087" s="37">
        <f t="shared" si="190"/>
        <v>12862.29</v>
      </c>
      <c r="H4087" s="38">
        <f>G4087*(1-'[1]Rapport Lottstift'!$Q$6)</f>
        <v>9364.9156204596311</v>
      </c>
      <c r="I4087" s="39">
        <f t="shared" si="191"/>
        <v>9271.2664642550353</v>
      </c>
      <c r="J4087" s="40">
        <f t="shared" si="192"/>
        <v>9271</v>
      </c>
      <c r="K4087" s="40">
        <v>9271</v>
      </c>
    </row>
    <row r="4088" spans="1:11" s="40" customFormat="1" x14ac:dyDescent="0.25">
      <c r="A4088" s="34" t="s">
        <v>947</v>
      </c>
      <c r="B4088" s="34" t="s">
        <v>12138</v>
      </c>
      <c r="C4088" s="34" t="s">
        <v>12139</v>
      </c>
      <c r="D4088" s="34" t="s">
        <v>12140</v>
      </c>
      <c r="E4088" s="35">
        <v>183745</v>
      </c>
      <c r="F4088" s="36">
        <v>183745</v>
      </c>
      <c r="G4088" s="37">
        <f t="shared" si="190"/>
        <v>12862.150000000001</v>
      </c>
      <c r="H4088" s="38">
        <f>G4088*(1-'[1]Rapport Lottstift'!$Q$6)</f>
        <v>9364.8136877410525</v>
      </c>
      <c r="I4088" s="39">
        <f t="shared" si="191"/>
        <v>9271.1655508636413</v>
      </c>
      <c r="J4088" s="40">
        <f t="shared" si="192"/>
        <v>9271</v>
      </c>
      <c r="K4088" s="40">
        <v>9271</v>
      </c>
    </row>
    <row r="4089" spans="1:11" s="40" customFormat="1" x14ac:dyDescent="0.25">
      <c r="A4089" s="34" t="s">
        <v>947</v>
      </c>
      <c r="B4089" s="34" t="s">
        <v>12141</v>
      </c>
      <c r="C4089" s="34" t="s">
        <v>12142</v>
      </c>
      <c r="D4089" s="34" t="s">
        <v>12143</v>
      </c>
      <c r="E4089" s="35">
        <v>183704</v>
      </c>
      <c r="F4089" s="36">
        <v>183704</v>
      </c>
      <c r="G4089" s="37">
        <f t="shared" si="190"/>
        <v>12859.28</v>
      </c>
      <c r="H4089" s="38">
        <f>G4089*(1-'[1]Rapport Lottstift'!$Q$6)</f>
        <v>9362.7240670101619</v>
      </c>
      <c r="I4089" s="39">
        <f t="shared" si="191"/>
        <v>9269.0968263400609</v>
      </c>
      <c r="J4089" s="40">
        <f t="shared" si="192"/>
        <v>9269</v>
      </c>
      <c r="K4089" s="40">
        <v>9269</v>
      </c>
    </row>
    <row r="4090" spans="1:11" s="40" customFormat="1" x14ac:dyDescent="0.25">
      <c r="A4090" s="34" t="s">
        <v>947</v>
      </c>
      <c r="B4090" s="34" t="s">
        <v>12144</v>
      </c>
      <c r="C4090" s="34" t="s">
        <v>12145</v>
      </c>
      <c r="D4090" s="34" t="s">
        <v>12146</v>
      </c>
      <c r="E4090" s="35">
        <v>183669</v>
      </c>
      <c r="F4090" s="36">
        <v>183669</v>
      </c>
      <c r="G4090" s="37">
        <f t="shared" si="190"/>
        <v>12856.830000000002</v>
      </c>
      <c r="H4090" s="38">
        <f>G4090*(1-'[1]Rapport Lottstift'!$Q$6)</f>
        <v>9360.9402444350126</v>
      </c>
      <c r="I4090" s="39">
        <f t="shared" si="191"/>
        <v>9267.3308419906625</v>
      </c>
      <c r="J4090" s="40">
        <f t="shared" si="192"/>
        <v>9267</v>
      </c>
      <c r="K4090" s="40">
        <v>9267</v>
      </c>
    </row>
    <row r="4091" spans="1:11" s="40" customFormat="1" x14ac:dyDescent="0.25">
      <c r="A4091" s="34" t="s">
        <v>947</v>
      </c>
      <c r="B4091" s="34" t="s">
        <v>12147</v>
      </c>
      <c r="C4091" s="34" t="s">
        <v>12148</v>
      </c>
      <c r="D4091" s="34" t="s">
        <v>12149</v>
      </c>
      <c r="E4091" s="35">
        <v>183665</v>
      </c>
      <c r="F4091" s="36">
        <v>183665</v>
      </c>
      <c r="G4091" s="37">
        <f t="shared" si="190"/>
        <v>12856.550000000001</v>
      </c>
      <c r="H4091" s="38">
        <f>G4091*(1-'[1]Rapport Lottstift'!$Q$6)</f>
        <v>9360.7363789978517</v>
      </c>
      <c r="I4091" s="39">
        <f t="shared" si="191"/>
        <v>9267.1290152078727</v>
      </c>
      <c r="J4091" s="40">
        <f t="shared" si="192"/>
        <v>9267</v>
      </c>
      <c r="K4091" s="40">
        <v>9267</v>
      </c>
    </row>
    <row r="4092" spans="1:11" s="40" customFormat="1" x14ac:dyDescent="0.25">
      <c r="A4092" s="34" t="s">
        <v>947</v>
      </c>
      <c r="B4092" s="34" t="s">
        <v>12150</v>
      </c>
      <c r="C4092" s="34" t="s">
        <v>12151</v>
      </c>
      <c r="D4092" s="34" t="s">
        <v>12152</v>
      </c>
      <c r="E4092" s="35">
        <v>183409</v>
      </c>
      <c r="F4092" s="36">
        <v>183409</v>
      </c>
      <c r="G4092" s="37">
        <f t="shared" si="190"/>
        <v>12838.630000000001</v>
      </c>
      <c r="H4092" s="38">
        <f>G4092*(1-'[1]Rapport Lottstift'!$Q$6)</f>
        <v>9347.6889910196114</v>
      </c>
      <c r="I4092" s="39">
        <f t="shared" si="191"/>
        <v>9254.212101109415</v>
      </c>
      <c r="J4092" s="40">
        <f t="shared" si="192"/>
        <v>9254</v>
      </c>
      <c r="K4092" s="40">
        <v>9254</v>
      </c>
    </row>
    <row r="4093" spans="1:11" s="40" customFormat="1" x14ac:dyDescent="0.25">
      <c r="A4093" s="34" t="s">
        <v>947</v>
      </c>
      <c r="B4093" s="34" t="s">
        <v>12153</v>
      </c>
      <c r="C4093" s="34" t="s">
        <v>12154</v>
      </c>
      <c r="D4093" s="34" t="s">
        <v>12155</v>
      </c>
      <c r="E4093" s="35">
        <v>183378</v>
      </c>
      <c r="F4093" s="36">
        <v>183378</v>
      </c>
      <c r="G4093" s="37">
        <f t="shared" si="190"/>
        <v>12836.460000000001</v>
      </c>
      <c r="H4093" s="38">
        <f>G4093*(1-'[1]Rapport Lottstift'!$Q$6)</f>
        <v>9346.1090338816211</v>
      </c>
      <c r="I4093" s="39">
        <f t="shared" si="191"/>
        <v>9252.6479435428046</v>
      </c>
      <c r="J4093" s="40">
        <f t="shared" si="192"/>
        <v>9252</v>
      </c>
      <c r="K4093" s="40">
        <v>9252</v>
      </c>
    </row>
    <row r="4094" spans="1:11" s="40" customFormat="1" x14ac:dyDescent="0.25">
      <c r="A4094" s="34" t="s">
        <v>947</v>
      </c>
      <c r="B4094" s="34" t="s">
        <v>12156</v>
      </c>
      <c r="C4094" s="34" t="s">
        <v>12157</v>
      </c>
      <c r="D4094" s="34" t="s">
        <v>12158</v>
      </c>
      <c r="E4094" s="35">
        <v>183200</v>
      </c>
      <c r="F4094" s="36">
        <v>183200</v>
      </c>
      <c r="G4094" s="37">
        <f t="shared" si="190"/>
        <v>12824.000000000002</v>
      </c>
      <c r="H4094" s="38">
        <f>G4094*(1-'[1]Rapport Lottstift'!$Q$6)</f>
        <v>9337.0370219280012</v>
      </c>
      <c r="I4094" s="39">
        <f t="shared" si="191"/>
        <v>9243.6666517087215</v>
      </c>
      <c r="J4094" s="40">
        <f t="shared" si="192"/>
        <v>9243</v>
      </c>
      <c r="K4094" s="40">
        <v>9243</v>
      </c>
    </row>
    <row r="4095" spans="1:11" s="40" customFormat="1" x14ac:dyDescent="0.25">
      <c r="A4095" s="34" t="s">
        <v>947</v>
      </c>
      <c r="B4095" s="34" t="s">
        <v>12159</v>
      </c>
      <c r="C4095" s="34" t="s">
        <v>12160</v>
      </c>
      <c r="D4095" s="34" t="s">
        <v>12161</v>
      </c>
      <c r="E4095" s="35">
        <v>182953</v>
      </c>
      <c r="F4095" s="36">
        <v>182953</v>
      </c>
      <c r="G4095" s="37">
        <f t="shared" si="190"/>
        <v>12806.710000000001</v>
      </c>
      <c r="H4095" s="38">
        <f>G4095*(1-'[1]Rapport Lottstift'!$Q$6)</f>
        <v>9324.4483311833719</v>
      </c>
      <c r="I4095" s="39">
        <f t="shared" si="191"/>
        <v>9231.2038478715385</v>
      </c>
      <c r="J4095" s="40">
        <f t="shared" si="192"/>
        <v>9231</v>
      </c>
      <c r="K4095" s="40">
        <v>9231</v>
      </c>
    </row>
    <row r="4096" spans="1:11" s="40" customFormat="1" x14ac:dyDescent="0.25">
      <c r="A4096" s="34" t="s">
        <v>947</v>
      </c>
      <c r="B4096" s="34" t="s">
        <v>12162</v>
      </c>
      <c r="C4096" s="34" t="s">
        <v>12163</v>
      </c>
      <c r="D4096" s="34" t="s">
        <v>12164</v>
      </c>
      <c r="E4096" s="35">
        <v>182536</v>
      </c>
      <c r="F4096" s="36">
        <v>182536</v>
      </c>
      <c r="G4096" s="37">
        <f t="shared" si="190"/>
        <v>12777.52</v>
      </c>
      <c r="H4096" s="38">
        <f>G4096*(1-'[1]Rapport Lottstift'!$Q$6)</f>
        <v>9303.1953593594408</v>
      </c>
      <c r="I4096" s="39">
        <f t="shared" si="191"/>
        <v>9210.1634057658466</v>
      </c>
      <c r="J4096" s="40">
        <f t="shared" si="192"/>
        <v>9210</v>
      </c>
      <c r="K4096" s="40">
        <v>9210</v>
      </c>
    </row>
    <row r="4097" spans="1:11" s="40" customFormat="1" x14ac:dyDescent="0.25">
      <c r="A4097" s="34" t="s">
        <v>947</v>
      </c>
      <c r="B4097" s="34" t="s">
        <v>12165</v>
      </c>
      <c r="C4097" s="34" t="s">
        <v>12166</v>
      </c>
      <c r="D4097" s="34" t="s">
        <v>12167</v>
      </c>
      <c r="E4097" s="35">
        <v>182496</v>
      </c>
      <c r="F4097" s="36">
        <v>182496</v>
      </c>
      <c r="G4097" s="37">
        <f t="shared" si="190"/>
        <v>12774.720000000001</v>
      </c>
      <c r="H4097" s="38">
        <f>G4097*(1-'[1]Rapport Lottstift'!$Q$6)</f>
        <v>9301.1567049878413</v>
      </c>
      <c r="I4097" s="39">
        <f t="shared" si="191"/>
        <v>9208.1451379379632</v>
      </c>
      <c r="J4097" s="40">
        <f t="shared" si="192"/>
        <v>9208</v>
      </c>
      <c r="K4097" s="40">
        <v>9208</v>
      </c>
    </row>
    <row r="4098" spans="1:11" s="40" customFormat="1" x14ac:dyDescent="0.25">
      <c r="A4098" s="34" t="s">
        <v>947</v>
      </c>
      <c r="B4098" s="34" t="s">
        <v>12168</v>
      </c>
      <c r="C4098" s="34" t="s">
        <v>12169</v>
      </c>
      <c r="D4098" s="34" t="s">
        <v>12170</v>
      </c>
      <c r="E4098" s="35">
        <v>182398</v>
      </c>
      <c r="F4098" s="36">
        <v>182398</v>
      </c>
      <c r="G4098" s="37">
        <f t="shared" si="190"/>
        <v>12767.86</v>
      </c>
      <c r="H4098" s="38">
        <f>G4098*(1-'[1]Rapport Lottstift'!$Q$6)</f>
        <v>9296.1620017774203</v>
      </c>
      <c r="I4098" s="39">
        <f t="shared" si="191"/>
        <v>9203.2003817596469</v>
      </c>
      <c r="J4098" s="40">
        <f t="shared" si="192"/>
        <v>9203</v>
      </c>
      <c r="K4098" s="40">
        <v>9203</v>
      </c>
    </row>
    <row r="4099" spans="1:11" s="40" customFormat="1" x14ac:dyDescent="0.25">
      <c r="A4099" s="34" t="s">
        <v>947</v>
      </c>
      <c r="B4099" s="34" t="s">
        <v>12171</v>
      </c>
      <c r="C4099" s="34" t="s">
        <v>12172</v>
      </c>
      <c r="D4099" s="34" t="s">
        <v>12173</v>
      </c>
      <c r="E4099" s="35">
        <v>182144</v>
      </c>
      <c r="F4099" s="36">
        <v>182144</v>
      </c>
      <c r="G4099" s="37">
        <f t="shared" si="190"/>
        <v>12750.080000000002</v>
      </c>
      <c r="H4099" s="38">
        <f>G4099*(1-'[1]Rapport Lottstift'!$Q$6)</f>
        <v>9283.2165465177623</v>
      </c>
      <c r="I4099" s="39">
        <f t="shared" si="191"/>
        <v>9190.384381052585</v>
      </c>
      <c r="J4099" s="40">
        <f t="shared" si="192"/>
        <v>9190</v>
      </c>
      <c r="K4099" s="40">
        <v>9190</v>
      </c>
    </row>
    <row r="4100" spans="1:11" s="40" customFormat="1" x14ac:dyDescent="0.25">
      <c r="A4100" s="34" t="s">
        <v>947</v>
      </c>
      <c r="B4100" s="34" t="s">
        <v>12174</v>
      </c>
      <c r="C4100" s="34" t="s">
        <v>12175</v>
      </c>
      <c r="D4100" s="34" t="s">
        <v>12176</v>
      </c>
      <c r="E4100" s="35">
        <v>182105</v>
      </c>
      <c r="F4100" s="36">
        <v>182105</v>
      </c>
      <c r="G4100" s="37">
        <f t="shared" si="190"/>
        <v>12747.35</v>
      </c>
      <c r="H4100" s="38">
        <f>G4100*(1-'[1]Rapport Lottstift'!$Q$6)</f>
        <v>9281.2288585054503</v>
      </c>
      <c r="I4100" s="39">
        <f t="shared" si="191"/>
        <v>9188.416569920395</v>
      </c>
      <c r="J4100" s="40">
        <f t="shared" si="192"/>
        <v>9188</v>
      </c>
      <c r="K4100" s="40">
        <v>9188</v>
      </c>
    </row>
    <row r="4101" spans="1:11" s="40" customFormat="1" x14ac:dyDescent="0.25">
      <c r="A4101" s="34" t="s">
        <v>947</v>
      </c>
      <c r="B4101" s="34" t="s">
        <v>12177</v>
      </c>
      <c r="C4101" s="34" t="s">
        <v>12178</v>
      </c>
      <c r="D4101" s="34" t="s">
        <v>12179</v>
      </c>
      <c r="E4101" s="35">
        <v>181945</v>
      </c>
      <c r="F4101" s="36">
        <v>181945</v>
      </c>
      <c r="G4101" s="37">
        <f t="shared" si="190"/>
        <v>12736.150000000001</v>
      </c>
      <c r="H4101" s="38">
        <f>G4101*(1-'[1]Rapport Lottstift'!$Q$6)</f>
        <v>9273.0742410190524</v>
      </c>
      <c r="I4101" s="39">
        <f t="shared" si="191"/>
        <v>9180.3434986088614</v>
      </c>
      <c r="J4101" s="40">
        <f t="shared" si="192"/>
        <v>9180</v>
      </c>
      <c r="K4101" s="40">
        <v>9180</v>
      </c>
    </row>
    <row r="4102" spans="1:11" s="40" customFormat="1" x14ac:dyDescent="0.25">
      <c r="A4102" s="34" t="s">
        <v>947</v>
      </c>
      <c r="B4102" s="34" t="s">
        <v>12180</v>
      </c>
      <c r="C4102" s="34" t="s">
        <v>12181</v>
      </c>
      <c r="D4102" s="34" t="s">
        <v>12182</v>
      </c>
      <c r="E4102" s="35">
        <v>181830</v>
      </c>
      <c r="F4102" s="36">
        <v>181830</v>
      </c>
      <c r="G4102" s="37">
        <f t="shared" ref="G4102:G4165" si="193">F4102*0.07</f>
        <v>12728.1</v>
      </c>
      <c r="H4102" s="38">
        <f>G4102*(1-'[1]Rapport Lottstift'!$Q$6)</f>
        <v>9267.2131097007004</v>
      </c>
      <c r="I4102" s="39">
        <f t="shared" ref="I4102:I4165" si="194">H4102*0.99</f>
        <v>9174.5409786036926</v>
      </c>
      <c r="J4102" s="40">
        <f t="shared" ref="J4102:J4165" si="195">INT(I4102)</f>
        <v>9174</v>
      </c>
      <c r="K4102" s="40">
        <v>9174</v>
      </c>
    </row>
    <row r="4103" spans="1:11" s="40" customFormat="1" x14ac:dyDescent="0.25">
      <c r="A4103" s="34" t="s">
        <v>947</v>
      </c>
      <c r="B4103" s="34" t="s">
        <v>12183</v>
      </c>
      <c r="C4103" s="34" t="s">
        <v>12184</v>
      </c>
      <c r="D4103" s="34" t="s">
        <v>12185</v>
      </c>
      <c r="E4103" s="35">
        <v>181724</v>
      </c>
      <c r="F4103" s="36">
        <v>181724</v>
      </c>
      <c r="G4103" s="37">
        <f t="shared" si="193"/>
        <v>12720.680000000002</v>
      </c>
      <c r="H4103" s="38">
        <f>G4103*(1-'[1]Rapport Lottstift'!$Q$6)</f>
        <v>9261.8106756159614</v>
      </c>
      <c r="I4103" s="39">
        <f t="shared" si="194"/>
        <v>9169.1925688598021</v>
      </c>
      <c r="J4103" s="40">
        <f t="shared" si="195"/>
        <v>9169</v>
      </c>
      <c r="K4103" s="40">
        <v>9169</v>
      </c>
    </row>
    <row r="4104" spans="1:11" s="40" customFormat="1" x14ac:dyDescent="0.25">
      <c r="A4104" s="34" t="s">
        <v>947</v>
      </c>
      <c r="B4104" s="34" t="s">
        <v>12186</v>
      </c>
      <c r="C4104" s="34" t="s">
        <v>12187</v>
      </c>
      <c r="D4104" s="34" t="s">
        <v>12188</v>
      </c>
      <c r="E4104" s="35">
        <v>181295</v>
      </c>
      <c r="F4104" s="36">
        <v>181295</v>
      </c>
      <c r="G4104" s="37">
        <f t="shared" si="193"/>
        <v>12690.650000000001</v>
      </c>
      <c r="H4104" s="38">
        <f>G4104*(1-'[1]Rapport Lottstift'!$Q$6)</f>
        <v>9239.9461074805513</v>
      </c>
      <c r="I4104" s="39">
        <f t="shared" si="194"/>
        <v>9147.5466464057463</v>
      </c>
      <c r="J4104" s="40">
        <f t="shared" si="195"/>
        <v>9147</v>
      </c>
      <c r="K4104" s="40">
        <v>9147</v>
      </c>
    </row>
    <row r="4105" spans="1:11" s="40" customFormat="1" x14ac:dyDescent="0.25">
      <c r="A4105" s="34" t="s">
        <v>947</v>
      </c>
      <c r="B4105" s="34" t="s">
        <v>12189</v>
      </c>
      <c r="C4105" s="34" t="s">
        <v>12190</v>
      </c>
      <c r="D4105" s="34" t="s">
        <v>12191</v>
      </c>
      <c r="E4105" s="35">
        <v>181286</v>
      </c>
      <c r="F4105" s="36">
        <v>181286</v>
      </c>
      <c r="G4105" s="37">
        <f t="shared" si="193"/>
        <v>12690.02</v>
      </c>
      <c r="H4105" s="38">
        <f>G4105*(1-'[1]Rapport Lottstift'!$Q$6)</f>
        <v>9239.4874102469403</v>
      </c>
      <c r="I4105" s="39">
        <f t="shared" si="194"/>
        <v>9147.0925361444715</v>
      </c>
      <c r="J4105" s="40">
        <f t="shared" si="195"/>
        <v>9147</v>
      </c>
      <c r="K4105" s="40">
        <v>9147</v>
      </c>
    </row>
    <row r="4106" spans="1:11" s="40" customFormat="1" x14ac:dyDescent="0.25">
      <c r="A4106" s="34" t="s">
        <v>947</v>
      </c>
      <c r="B4106" s="34" t="s">
        <v>12192</v>
      </c>
      <c r="C4106" s="34" t="s">
        <v>12193</v>
      </c>
      <c r="D4106" s="34" t="s">
        <v>12194</v>
      </c>
      <c r="E4106" s="35">
        <v>181133</v>
      </c>
      <c r="F4106" s="36">
        <v>181133</v>
      </c>
      <c r="G4106" s="37">
        <f t="shared" si="193"/>
        <v>12679.310000000001</v>
      </c>
      <c r="H4106" s="38">
        <f>G4106*(1-'[1]Rapport Lottstift'!$Q$6)</f>
        <v>9231.6895572755711</v>
      </c>
      <c r="I4106" s="39">
        <f t="shared" si="194"/>
        <v>9139.3726617028151</v>
      </c>
      <c r="J4106" s="40">
        <f t="shared" si="195"/>
        <v>9139</v>
      </c>
      <c r="K4106" s="40">
        <v>9139</v>
      </c>
    </row>
    <row r="4107" spans="1:11" s="40" customFormat="1" x14ac:dyDescent="0.25">
      <c r="A4107" s="34" t="s">
        <v>947</v>
      </c>
      <c r="B4107" s="34" t="s">
        <v>12195</v>
      </c>
      <c r="C4107" s="34" t="s">
        <v>12196</v>
      </c>
      <c r="D4107" s="34" t="s">
        <v>12197</v>
      </c>
      <c r="E4107" s="35">
        <v>181097</v>
      </c>
      <c r="F4107" s="36">
        <v>181097</v>
      </c>
      <c r="G4107" s="37">
        <f t="shared" si="193"/>
        <v>12676.79</v>
      </c>
      <c r="H4107" s="38">
        <f>G4107*(1-'[1]Rapport Lottstift'!$Q$6)</f>
        <v>9229.8547683411307</v>
      </c>
      <c r="I4107" s="39">
        <f t="shared" si="194"/>
        <v>9137.5562206577197</v>
      </c>
      <c r="J4107" s="40">
        <f t="shared" si="195"/>
        <v>9137</v>
      </c>
      <c r="K4107" s="40">
        <v>9137</v>
      </c>
    </row>
    <row r="4108" spans="1:11" s="40" customFormat="1" x14ac:dyDescent="0.25">
      <c r="A4108" s="34" t="s">
        <v>947</v>
      </c>
      <c r="B4108" s="34" t="s">
        <v>12198</v>
      </c>
      <c r="C4108" s="34" t="s">
        <v>12199</v>
      </c>
      <c r="D4108" s="34" t="s">
        <v>12200</v>
      </c>
      <c r="E4108" s="35">
        <v>180613</v>
      </c>
      <c r="F4108" s="36">
        <v>180613</v>
      </c>
      <c r="G4108" s="37">
        <f t="shared" si="193"/>
        <v>12642.910000000002</v>
      </c>
      <c r="H4108" s="38">
        <f>G4108*(1-'[1]Rapport Lottstift'!$Q$6)</f>
        <v>9205.1870504447725</v>
      </c>
      <c r="I4108" s="39">
        <f t="shared" si="194"/>
        <v>9113.1351799403255</v>
      </c>
      <c r="J4108" s="40">
        <f t="shared" si="195"/>
        <v>9113</v>
      </c>
      <c r="K4108" s="40">
        <v>9113</v>
      </c>
    </row>
    <row r="4109" spans="1:11" s="40" customFormat="1" x14ac:dyDescent="0.25">
      <c r="A4109" s="34" t="s">
        <v>947</v>
      </c>
      <c r="B4109" s="34" t="s">
        <v>12201</v>
      </c>
      <c r="C4109" s="34" t="s">
        <v>12202</v>
      </c>
      <c r="D4109" s="34" t="s">
        <v>12203</v>
      </c>
      <c r="E4109" s="35">
        <v>180545</v>
      </c>
      <c r="F4109" s="36">
        <v>180545</v>
      </c>
      <c r="G4109" s="37">
        <f t="shared" si="193"/>
        <v>12638.150000000001</v>
      </c>
      <c r="H4109" s="38">
        <f>G4109*(1-'[1]Rapport Lottstift'!$Q$6)</f>
        <v>9201.7213380130524</v>
      </c>
      <c r="I4109" s="39">
        <f t="shared" si="194"/>
        <v>9109.7041246329227</v>
      </c>
      <c r="J4109" s="40">
        <f t="shared" si="195"/>
        <v>9109</v>
      </c>
      <c r="K4109" s="40">
        <v>9109</v>
      </c>
    </row>
    <row r="4110" spans="1:11" s="40" customFormat="1" x14ac:dyDescent="0.25">
      <c r="A4110" s="34" t="s">
        <v>947</v>
      </c>
      <c r="B4110" s="34" t="s">
        <v>12204</v>
      </c>
      <c r="C4110" s="34" t="s">
        <v>12205</v>
      </c>
      <c r="D4110" s="34" t="s">
        <v>12206</v>
      </c>
      <c r="E4110" s="35">
        <v>180515</v>
      </c>
      <c r="F4110" s="36">
        <v>180515</v>
      </c>
      <c r="G4110" s="37">
        <f t="shared" si="193"/>
        <v>12636.050000000001</v>
      </c>
      <c r="H4110" s="38">
        <f>G4110*(1-'[1]Rapport Lottstift'!$Q$6)</f>
        <v>9200.1923472343515</v>
      </c>
      <c r="I4110" s="39">
        <f t="shared" si="194"/>
        <v>9108.1904237620074</v>
      </c>
      <c r="J4110" s="40">
        <f t="shared" si="195"/>
        <v>9108</v>
      </c>
      <c r="K4110" s="40">
        <v>9108</v>
      </c>
    </row>
    <row r="4111" spans="1:11" s="40" customFormat="1" x14ac:dyDescent="0.25">
      <c r="A4111" s="34" t="s">
        <v>947</v>
      </c>
      <c r="B4111" s="34" t="s">
        <v>12207</v>
      </c>
      <c r="C4111" s="34" t="s">
        <v>12208</v>
      </c>
      <c r="D4111" s="34" t="s">
        <v>12209</v>
      </c>
      <c r="E4111" s="35">
        <v>180222</v>
      </c>
      <c r="F4111" s="36">
        <v>180222</v>
      </c>
      <c r="G4111" s="37">
        <f t="shared" si="193"/>
        <v>12615.54</v>
      </c>
      <c r="H4111" s="38">
        <f>G4111*(1-'[1]Rapport Lottstift'!$Q$6)</f>
        <v>9185.2592039623814</v>
      </c>
      <c r="I4111" s="39">
        <f t="shared" si="194"/>
        <v>9093.4066119227573</v>
      </c>
      <c r="J4111" s="40">
        <f t="shared" si="195"/>
        <v>9093</v>
      </c>
      <c r="K4111" s="40">
        <v>9093</v>
      </c>
    </row>
    <row r="4112" spans="1:11" s="40" customFormat="1" x14ac:dyDescent="0.25">
      <c r="A4112" s="34" t="s">
        <v>947</v>
      </c>
      <c r="B4112" s="34" t="s">
        <v>12210</v>
      </c>
      <c r="C4112" s="34" t="s">
        <v>12211</v>
      </c>
      <c r="D4112" s="34" t="s">
        <v>12212</v>
      </c>
      <c r="E4112" s="35">
        <v>180000</v>
      </c>
      <c r="F4112" s="36">
        <v>180000</v>
      </c>
      <c r="G4112" s="37">
        <f t="shared" si="193"/>
        <v>12600.000000000002</v>
      </c>
      <c r="H4112" s="38">
        <f>G4112*(1-'[1]Rapport Lottstift'!$Q$6)</f>
        <v>9173.9446722000012</v>
      </c>
      <c r="I4112" s="39">
        <f t="shared" si="194"/>
        <v>9082.205225478001</v>
      </c>
      <c r="J4112" s="40">
        <f t="shared" si="195"/>
        <v>9082</v>
      </c>
      <c r="K4112" s="40">
        <v>9082</v>
      </c>
    </row>
    <row r="4113" spans="1:11" s="40" customFormat="1" x14ac:dyDescent="0.25">
      <c r="A4113" s="34" t="s">
        <v>947</v>
      </c>
      <c r="B4113" s="34" t="s">
        <v>12213</v>
      </c>
      <c r="C4113" s="34" t="s">
        <v>12214</v>
      </c>
      <c r="D4113" s="34" t="s">
        <v>12215</v>
      </c>
      <c r="E4113" s="35">
        <v>180000</v>
      </c>
      <c r="F4113" s="36">
        <v>180000</v>
      </c>
      <c r="G4113" s="37">
        <f t="shared" si="193"/>
        <v>12600.000000000002</v>
      </c>
      <c r="H4113" s="38">
        <f>G4113*(1-'[1]Rapport Lottstift'!$Q$6)</f>
        <v>9173.9446722000012</v>
      </c>
      <c r="I4113" s="39">
        <f t="shared" si="194"/>
        <v>9082.205225478001</v>
      </c>
      <c r="J4113" s="40">
        <f t="shared" si="195"/>
        <v>9082</v>
      </c>
      <c r="K4113" s="40">
        <v>9082</v>
      </c>
    </row>
    <row r="4114" spans="1:11" s="40" customFormat="1" x14ac:dyDescent="0.25">
      <c r="A4114" s="34" t="s">
        <v>947</v>
      </c>
      <c r="B4114" s="34" t="s">
        <v>12216</v>
      </c>
      <c r="C4114" s="34" t="s">
        <v>12217</v>
      </c>
      <c r="D4114" s="34" t="s">
        <v>12218</v>
      </c>
      <c r="E4114" s="35">
        <v>121800</v>
      </c>
      <c r="F4114" s="36">
        <v>121800</v>
      </c>
      <c r="G4114" s="37">
        <f t="shared" si="193"/>
        <v>8526</v>
      </c>
      <c r="H4114" s="38">
        <f>G4114*(1-'[1]Rapport Lottstift'!$Q$6)</f>
        <v>6207.702561522</v>
      </c>
      <c r="I4114" s="39">
        <f t="shared" si="194"/>
        <v>6145.62553590678</v>
      </c>
      <c r="J4114" s="40">
        <f t="shared" si="195"/>
        <v>6145</v>
      </c>
      <c r="K4114" s="40">
        <v>6145</v>
      </c>
    </row>
    <row r="4115" spans="1:11" s="40" customFormat="1" x14ac:dyDescent="0.25">
      <c r="A4115" s="34" t="s">
        <v>947</v>
      </c>
      <c r="B4115" s="34" t="s">
        <v>12219</v>
      </c>
      <c r="C4115" s="34" t="s">
        <v>12220</v>
      </c>
      <c r="D4115" s="34" t="s">
        <v>12221</v>
      </c>
      <c r="E4115" s="35">
        <v>179674</v>
      </c>
      <c r="F4115" s="36">
        <v>179674</v>
      </c>
      <c r="G4115" s="37">
        <f t="shared" si="193"/>
        <v>12577.18</v>
      </c>
      <c r="H4115" s="38">
        <f>G4115*(1-'[1]Rapport Lottstift'!$Q$6)</f>
        <v>9157.3296390714604</v>
      </c>
      <c r="I4115" s="39">
        <f t="shared" si="194"/>
        <v>9065.7563426807465</v>
      </c>
      <c r="J4115" s="40">
        <f t="shared" si="195"/>
        <v>9065</v>
      </c>
      <c r="K4115" s="40">
        <v>9065</v>
      </c>
    </row>
    <row r="4116" spans="1:11" s="40" customFormat="1" x14ac:dyDescent="0.25">
      <c r="A4116" s="34" t="s">
        <v>947</v>
      </c>
      <c r="B4116" s="34" t="s">
        <v>12222</v>
      </c>
      <c r="C4116" s="34" t="s">
        <v>12223</v>
      </c>
      <c r="D4116" s="34" t="s">
        <v>12224</v>
      </c>
      <c r="E4116" s="35">
        <v>179674</v>
      </c>
      <c r="F4116" s="36">
        <v>179674</v>
      </c>
      <c r="G4116" s="37">
        <f t="shared" si="193"/>
        <v>12577.18</v>
      </c>
      <c r="H4116" s="38">
        <f>G4116*(1-'[1]Rapport Lottstift'!$Q$6)</f>
        <v>9157.3296390714604</v>
      </c>
      <c r="I4116" s="39">
        <f t="shared" si="194"/>
        <v>9065.7563426807465</v>
      </c>
      <c r="J4116" s="40">
        <f t="shared" si="195"/>
        <v>9065</v>
      </c>
      <c r="K4116" s="40">
        <v>9065</v>
      </c>
    </row>
    <row r="4117" spans="1:11" s="40" customFormat="1" x14ac:dyDescent="0.25">
      <c r="A4117" s="34" t="s">
        <v>947</v>
      </c>
      <c r="B4117" s="34" t="s">
        <v>12225</v>
      </c>
      <c r="C4117" s="34" t="s">
        <v>12226</v>
      </c>
      <c r="D4117" s="34" t="s">
        <v>12227</v>
      </c>
      <c r="E4117" s="35">
        <v>179357</v>
      </c>
      <c r="F4117" s="36">
        <v>179357</v>
      </c>
      <c r="G4117" s="37">
        <f t="shared" si="193"/>
        <v>12554.990000000002</v>
      </c>
      <c r="H4117" s="38">
        <f>G4117*(1-'[1]Rapport Lottstift'!$Q$6)</f>
        <v>9141.1733031765325</v>
      </c>
      <c r="I4117" s="39">
        <f t="shared" si="194"/>
        <v>9049.7615701447667</v>
      </c>
      <c r="J4117" s="40">
        <f t="shared" si="195"/>
        <v>9049</v>
      </c>
      <c r="K4117" s="40">
        <v>9049</v>
      </c>
    </row>
    <row r="4118" spans="1:11" s="40" customFormat="1" x14ac:dyDescent="0.25">
      <c r="A4118" s="34" t="s">
        <v>947</v>
      </c>
      <c r="B4118" s="34" t="s">
        <v>12228</v>
      </c>
      <c r="C4118" s="34" t="s">
        <v>12229</v>
      </c>
      <c r="D4118" s="34" t="s">
        <v>12230</v>
      </c>
      <c r="E4118" s="35">
        <v>179178</v>
      </c>
      <c r="F4118" s="36">
        <v>179178</v>
      </c>
      <c r="G4118" s="37">
        <f t="shared" si="193"/>
        <v>12542.460000000001</v>
      </c>
      <c r="H4118" s="38">
        <f>G4118*(1-'[1]Rapport Lottstift'!$Q$6)</f>
        <v>9132.0503248636214</v>
      </c>
      <c r="I4118" s="39">
        <f t="shared" si="194"/>
        <v>9040.7298216149848</v>
      </c>
      <c r="J4118" s="40">
        <f t="shared" si="195"/>
        <v>9040</v>
      </c>
      <c r="K4118" s="40">
        <v>9040</v>
      </c>
    </row>
    <row r="4119" spans="1:11" s="40" customFormat="1" x14ac:dyDescent="0.25">
      <c r="A4119" s="34" t="s">
        <v>947</v>
      </c>
      <c r="B4119" s="34" t="s">
        <v>12231</v>
      </c>
      <c r="C4119" s="34" t="s">
        <v>12232</v>
      </c>
      <c r="D4119" s="34" t="s">
        <v>12233</v>
      </c>
      <c r="E4119" s="35">
        <v>179114</v>
      </c>
      <c r="F4119" s="36">
        <v>179114</v>
      </c>
      <c r="G4119" s="37">
        <f t="shared" si="193"/>
        <v>12537.980000000001</v>
      </c>
      <c r="H4119" s="38">
        <f>G4119*(1-'[1]Rapport Lottstift'!$Q$6)</f>
        <v>9128.7884778690623</v>
      </c>
      <c r="I4119" s="39">
        <f t="shared" si="194"/>
        <v>9037.5005930903717</v>
      </c>
      <c r="J4119" s="40">
        <f t="shared" si="195"/>
        <v>9037</v>
      </c>
      <c r="K4119" s="40">
        <v>9037</v>
      </c>
    </row>
    <row r="4120" spans="1:11" s="40" customFormat="1" x14ac:dyDescent="0.25">
      <c r="A4120" s="34" t="s">
        <v>947</v>
      </c>
      <c r="B4120" s="34" t="s">
        <v>12234</v>
      </c>
      <c r="C4120" s="34" t="s">
        <v>12235</v>
      </c>
      <c r="D4120" s="34" t="s">
        <v>12236</v>
      </c>
      <c r="E4120" s="35">
        <v>178952</v>
      </c>
      <c r="F4120" s="36">
        <v>178952</v>
      </c>
      <c r="G4120" s="37">
        <f t="shared" si="193"/>
        <v>12526.640000000001</v>
      </c>
      <c r="H4120" s="38">
        <f>G4120*(1-'[1]Rapport Lottstift'!$Q$6)</f>
        <v>9120.5319276640821</v>
      </c>
      <c r="I4120" s="39">
        <f t="shared" si="194"/>
        <v>9029.3266083874405</v>
      </c>
      <c r="J4120" s="40">
        <f t="shared" si="195"/>
        <v>9029</v>
      </c>
      <c r="K4120" s="40">
        <v>9029</v>
      </c>
    </row>
    <row r="4121" spans="1:11" s="40" customFormat="1" x14ac:dyDescent="0.25">
      <c r="A4121" s="34" t="s">
        <v>947</v>
      </c>
      <c r="B4121" s="34" t="s">
        <v>12237</v>
      </c>
      <c r="C4121" s="34" t="s">
        <v>12238</v>
      </c>
      <c r="D4121" s="34" t="s">
        <v>12239</v>
      </c>
      <c r="E4121" s="35">
        <v>178928</v>
      </c>
      <c r="F4121" s="36">
        <v>178928</v>
      </c>
      <c r="G4121" s="37">
        <f t="shared" si="193"/>
        <v>12524.960000000001</v>
      </c>
      <c r="H4121" s="38">
        <f>G4121*(1-'[1]Rapport Lottstift'!$Q$6)</f>
        <v>9119.3087350411206</v>
      </c>
      <c r="I4121" s="39">
        <f t="shared" si="194"/>
        <v>9028.115647690709</v>
      </c>
      <c r="J4121" s="40">
        <f t="shared" si="195"/>
        <v>9028</v>
      </c>
      <c r="K4121" s="40">
        <v>9028</v>
      </c>
    </row>
    <row r="4122" spans="1:11" s="40" customFormat="1" x14ac:dyDescent="0.25">
      <c r="A4122" s="34" t="s">
        <v>947</v>
      </c>
      <c r="B4122" s="34" t="s">
        <v>12240</v>
      </c>
      <c r="C4122" s="34" t="s">
        <v>12241</v>
      </c>
      <c r="D4122" s="34" t="s">
        <v>12242</v>
      </c>
      <c r="E4122" s="35">
        <v>178810</v>
      </c>
      <c r="F4122" s="36">
        <v>178810</v>
      </c>
      <c r="G4122" s="37">
        <f t="shared" si="193"/>
        <v>12516.7</v>
      </c>
      <c r="H4122" s="38">
        <f>G4122*(1-'[1]Rapport Lottstift'!$Q$6)</f>
        <v>9113.2947046449008</v>
      </c>
      <c r="I4122" s="39">
        <f t="shared" si="194"/>
        <v>9022.161757598451</v>
      </c>
      <c r="J4122" s="40">
        <f t="shared" si="195"/>
        <v>9022</v>
      </c>
      <c r="K4122" s="40">
        <v>9022</v>
      </c>
    </row>
    <row r="4123" spans="1:11" s="40" customFormat="1" x14ac:dyDescent="0.25">
      <c r="A4123" s="34" t="s">
        <v>947</v>
      </c>
      <c r="B4123" s="34" t="s">
        <v>12243</v>
      </c>
      <c r="C4123" s="34" t="s">
        <v>12244</v>
      </c>
      <c r="D4123" s="34" t="s">
        <v>12245</v>
      </c>
      <c r="E4123" s="35">
        <v>178623</v>
      </c>
      <c r="F4123" s="36">
        <v>178623</v>
      </c>
      <c r="G4123" s="37">
        <f t="shared" si="193"/>
        <v>12503.61</v>
      </c>
      <c r="H4123" s="38">
        <f>G4123*(1-'[1]Rapport Lottstift'!$Q$6)</f>
        <v>9103.7639954576716</v>
      </c>
      <c r="I4123" s="39">
        <f t="shared" si="194"/>
        <v>9012.726355503095</v>
      </c>
      <c r="J4123" s="40">
        <f t="shared" si="195"/>
        <v>9012</v>
      </c>
      <c r="K4123" s="40">
        <v>9012</v>
      </c>
    </row>
    <row r="4124" spans="1:11" s="40" customFormat="1" x14ac:dyDescent="0.25">
      <c r="A4124" s="34" t="s">
        <v>947</v>
      </c>
      <c r="B4124" s="34" t="s">
        <v>12246</v>
      </c>
      <c r="C4124" s="34" t="s">
        <v>12247</v>
      </c>
      <c r="D4124" s="34" t="s">
        <v>12248</v>
      </c>
      <c r="E4124" s="35">
        <v>178524</v>
      </c>
      <c r="F4124" s="36">
        <v>178524</v>
      </c>
      <c r="G4124" s="37">
        <f t="shared" si="193"/>
        <v>12496.68</v>
      </c>
      <c r="H4124" s="38">
        <f>G4124*(1-'[1]Rapport Lottstift'!$Q$6)</f>
        <v>9098.7183258879613</v>
      </c>
      <c r="I4124" s="39">
        <f t="shared" si="194"/>
        <v>9007.7311426290817</v>
      </c>
      <c r="J4124" s="40">
        <f t="shared" si="195"/>
        <v>9007</v>
      </c>
      <c r="K4124" s="40">
        <v>9007</v>
      </c>
    </row>
    <row r="4125" spans="1:11" s="40" customFormat="1" x14ac:dyDescent="0.25">
      <c r="A4125" s="34" t="s">
        <v>947</v>
      </c>
      <c r="B4125" s="34" t="s">
        <v>12249</v>
      </c>
      <c r="C4125" s="34" t="s">
        <v>12250</v>
      </c>
      <c r="D4125" s="34" t="s">
        <v>12251</v>
      </c>
      <c r="E4125" s="35">
        <v>178450</v>
      </c>
      <c r="F4125" s="36">
        <v>178450</v>
      </c>
      <c r="G4125" s="37">
        <f t="shared" si="193"/>
        <v>12491.500000000002</v>
      </c>
      <c r="H4125" s="38">
        <f>G4125*(1-'[1]Rapport Lottstift'!$Q$6)</f>
        <v>9094.9468153005018</v>
      </c>
      <c r="I4125" s="39">
        <f t="shared" si="194"/>
        <v>9003.9973471474968</v>
      </c>
      <c r="J4125" s="40">
        <f t="shared" si="195"/>
        <v>9003</v>
      </c>
      <c r="K4125" s="40">
        <v>9003</v>
      </c>
    </row>
    <row r="4126" spans="1:11" s="40" customFormat="1" x14ac:dyDescent="0.25">
      <c r="A4126" s="34" t="s">
        <v>947</v>
      </c>
      <c r="B4126" s="34" t="s">
        <v>12252</v>
      </c>
      <c r="C4126" s="34" t="s">
        <v>12253</v>
      </c>
      <c r="D4126" s="34" t="s">
        <v>12254</v>
      </c>
      <c r="E4126" s="35">
        <v>178115</v>
      </c>
      <c r="F4126" s="36">
        <v>178115</v>
      </c>
      <c r="G4126" s="37">
        <f t="shared" si="193"/>
        <v>12468.050000000001</v>
      </c>
      <c r="H4126" s="38">
        <f>G4126*(1-'[1]Rapport Lottstift'!$Q$6)</f>
        <v>9077.8730849383519</v>
      </c>
      <c r="I4126" s="39">
        <f t="shared" si="194"/>
        <v>8987.0943540889675</v>
      </c>
      <c r="J4126" s="40">
        <f t="shared" si="195"/>
        <v>8987</v>
      </c>
      <c r="K4126" s="40">
        <v>8987</v>
      </c>
    </row>
    <row r="4127" spans="1:11" s="40" customFormat="1" x14ac:dyDescent="0.25">
      <c r="A4127" s="34" t="s">
        <v>947</v>
      </c>
      <c r="B4127" s="34" t="s">
        <v>12255</v>
      </c>
      <c r="C4127" s="34" t="s">
        <v>12256</v>
      </c>
      <c r="D4127" s="34" t="s">
        <v>12257</v>
      </c>
      <c r="E4127" s="35">
        <v>178102</v>
      </c>
      <c r="F4127" s="36">
        <v>178102</v>
      </c>
      <c r="G4127" s="37">
        <f t="shared" si="193"/>
        <v>12467.140000000001</v>
      </c>
      <c r="H4127" s="38">
        <f>G4127*(1-'[1]Rapport Lottstift'!$Q$6)</f>
        <v>9077.2105222675818</v>
      </c>
      <c r="I4127" s="39">
        <f t="shared" si="194"/>
        <v>8986.4384170449066</v>
      </c>
      <c r="J4127" s="40">
        <f t="shared" si="195"/>
        <v>8986</v>
      </c>
      <c r="K4127" s="40">
        <v>8986</v>
      </c>
    </row>
    <row r="4128" spans="1:11" s="40" customFormat="1" x14ac:dyDescent="0.25">
      <c r="A4128" s="34" t="s">
        <v>947</v>
      </c>
      <c r="B4128" s="34" t="s">
        <v>12258</v>
      </c>
      <c r="C4128" s="34" t="s">
        <v>12259</v>
      </c>
      <c r="D4128" s="34" t="s">
        <v>12260</v>
      </c>
      <c r="E4128" s="35">
        <v>178088</v>
      </c>
      <c r="F4128" s="36">
        <v>178088</v>
      </c>
      <c r="G4128" s="37">
        <f t="shared" si="193"/>
        <v>12466.160000000002</v>
      </c>
      <c r="H4128" s="38">
        <f>G4128*(1-'[1]Rapport Lottstift'!$Q$6)</f>
        <v>9076.4969932375225</v>
      </c>
      <c r="I4128" s="39">
        <f t="shared" si="194"/>
        <v>8985.7320233051469</v>
      </c>
      <c r="J4128" s="40">
        <f t="shared" si="195"/>
        <v>8985</v>
      </c>
      <c r="K4128" s="40">
        <v>8985</v>
      </c>
    </row>
    <row r="4129" spans="1:11" s="40" customFormat="1" x14ac:dyDescent="0.25">
      <c r="A4129" s="34" t="s">
        <v>947</v>
      </c>
      <c r="B4129" s="34" t="s">
        <v>12261</v>
      </c>
      <c r="C4129" s="34" t="s">
        <v>12262</v>
      </c>
      <c r="D4129" s="34" t="s">
        <v>12263</v>
      </c>
      <c r="E4129" s="35">
        <v>177965</v>
      </c>
      <c r="F4129" s="36">
        <v>177965</v>
      </c>
      <c r="G4129" s="37">
        <f t="shared" si="193"/>
        <v>12457.550000000001</v>
      </c>
      <c r="H4129" s="38">
        <f>G4129*(1-'[1]Rapport Lottstift'!$Q$6)</f>
        <v>9070.2281310448507</v>
      </c>
      <c r="I4129" s="39">
        <f t="shared" si="194"/>
        <v>8979.5258497344021</v>
      </c>
      <c r="J4129" s="40">
        <f t="shared" si="195"/>
        <v>8979</v>
      </c>
      <c r="K4129" s="40">
        <v>8979</v>
      </c>
    </row>
    <row r="4130" spans="1:11" s="40" customFormat="1" x14ac:dyDescent="0.25">
      <c r="A4130" s="34" t="s">
        <v>947</v>
      </c>
      <c r="B4130" s="34" t="s">
        <v>12264</v>
      </c>
      <c r="C4130" s="34" t="s">
        <v>12265</v>
      </c>
      <c r="D4130" s="34" t="s">
        <v>12266</v>
      </c>
      <c r="E4130" s="35">
        <v>177923</v>
      </c>
      <c r="F4130" s="36">
        <v>177923</v>
      </c>
      <c r="G4130" s="37">
        <f t="shared" si="193"/>
        <v>12454.61</v>
      </c>
      <c r="H4130" s="38">
        <f>G4130*(1-'[1]Rapport Lottstift'!$Q$6)</f>
        <v>9068.0875439546708</v>
      </c>
      <c r="I4130" s="39">
        <f t="shared" si="194"/>
        <v>8977.4066685151247</v>
      </c>
      <c r="J4130" s="40">
        <f t="shared" si="195"/>
        <v>8977</v>
      </c>
      <c r="K4130" s="40">
        <v>8977</v>
      </c>
    </row>
    <row r="4131" spans="1:11" s="40" customFormat="1" x14ac:dyDescent="0.25">
      <c r="A4131" s="34" t="s">
        <v>947</v>
      </c>
      <c r="B4131" s="34" t="s">
        <v>12267</v>
      </c>
      <c r="C4131" s="34" t="s">
        <v>12268</v>
      </c>
      <c r="D4131" s="34" t="s">
        <v>12269</v>
      </c>
      <c r="E4131" s="35">
        <v>177704</v>
      </c>
      <c r="F4131" s="36">
        <v>177704</v>
      </c>
      <c r="G4131" s="37">
        <f t="shared" si="193"/>
        <v>12439.28</v>
      </c>
      <c r="H4131" s="38">
        <f>G4131*(1-'[1]Rapport Lottstift'!$Q$6)</f>
        <v>9056.9259112701602</v>
      </c>
      <c r="I4131" s="39">
        <f t="shared" si="194"/>
        <v>8966.3566521574594</v>
      </c>
      <c r="J4131" s="40">
        <f t="shared" si="195"/>
        <v>8966</v>
      </c>
      <c r="K4131" s="40">
        <v>8966</v>
      </c>
    </row>
    <row r="4132" spans="1:11" s="40" customFormat="1" x14ac:dyDescent="0.25">
      <c r="A4132" s="34" t="s">
        <v>947</v>
      </c>
      <c r="B4132" s="34" t="s">
        <v>12270</v>
      </c>
      <c r="C4132" s="34" t="s">
        <v>12271</v>
      </c>
      <c r="D4132" s="34" t="s">
        <v>12272</v>
      </c>
      <c r="E4132" s="35">
        <v>176942</v>
      </c>
      <c r="F4132" s="36">
        <v>176942</v>
      </c>
      <c r="G4132" s="37">
        <f t="shared" si="193"/>
        <v>12385.94</v>
      </c>
      <c r="H4132" s="38">
        <f>G4132*(1-'[1]Rapport Lottstift'!$Q$6)</f>
        <v>9018.0895454911806</v>
      </c>
      <c r="I4132" s="39">
        <f t="shared" si="194"/>
        <v>8927.9086500362682</v>
      </c>
      <c r="J4132" s="40">
        <f t="shared" si="195"/>
        <v>8927</v>
      </c>
      <c r="K4132" s="40">
        <v>8927</v>
      </c>
    </row>
    <row r="4133" spans="1:11" s="40" customFormat="1" x14ac:dyDescent="0.25">
      <c r="A4133" s="34" t="s">
        <v>947</v>
      </c>
      <c r="B4133" s="34" t="s">
        <v>12273</v>
      </c>
      <c r="C4133" s="34" t="s">
        <v>12274</v>
      </c>
      <c r="D4133" s="34" t="s">
        <v>12275</v>
      </c>
      <c r="E4133" s="35">
        <v>176872</v>
      </c>
      <c r="F4133" s="36">
        <v>176872</v>
      </c>
      <c r="G4133" s="37">
        <f t="shared" si="193"/>
        <v>12381.04</v>
      </c>
      <c r="H4133" s="38">
        <f>G4133*(1-'[1]Rapport Lottstift'!$Q$6)</f>
        <v>9014.521900340882</v>
      </c>
      <c r="I4133" s="39">
        <f t="shared" si="194"/>
        <v>8924.3766813374732</v>
      </c>
      <c r="J4133" s="40">
        <f t="shared" si="195"/>
        <v>8924</v>
      </c>
      <c r="K4133" s="40">
        <v>8924</v>
      </c>
    </row>
    <row r="4134" spans="1:11" s="40" customFormat="1" x14ac:dyDescent="0.25">
      <c r="A4134" s="34" t="s">
        <v>947</v>
      </c>
      <c r="B4134" s="34" t="s">
        <v>12276</v>
      </c>
      <c r="C4134" s="34" t="s">
        <v>12277</v>
      </c>
      <c r="D4134" s="34" t="s">
        <v>12278</v>
      </c>
      <c r="E4134" s="35">
        <v>176561</v>
      </c>
      <c r="F4134" s="36">
        <v>176561</v>
      </c>
      <c r="G4134" s="37">
        <f t="shared" si="193"/>
        <v>12359.27</v>
      </c>
      <c r="H4134" s="38">
        <f>G4134*(1-'[1]Rapport Lottstift'!$Q$6)</f>
        <v>8998.6713626016917</v>
      </c>
      <c r="I4134" s="39">
        <f t="shared" si="194"/>
        <v>8908.6846489756754</v>
      </c>
      <c r="J4134" s="40">
        <f t="shared" si="195"/>
        <v>8908</v>
      </c>
      <c r="K4134" s="40">
        <v>8908</v>
      </c>
    </row>
    <row r="4135" spans="1:11" s="40" customFormat="1" x14ac:dyDescent="0.25">
      <c r="A4135" s="34" t="s">
        <v>947</v>
      </c>
      <c r="B4135" s="34" t="s">
        <v>12279</v>
      </c>
      <c r="C4135" s="34" t="s">
        <v>12280</v>
      </c>
      <c r="D4135" s="34" t="s">
        <v>12281</v>
      </c>
      <c r="E4135" s="35">
        <v>176376</v>
      </c>
      <c r="F4135" s="36">
        <v>176376</v>
      </c>
      <c r="G4135" s="37">
        <f t="shared" si="193"/>
        <v>12346.320000000002</v>
      </c>
      <c r="H4135" s="38">
        <f>G4135*(1-'[1]Rapport Lottstift'!$Q$6)</f>
        <v>8989.2425861330412</v>
      </c>
      <c r="I4135" s="39">
        <f t="shared" si="194"/>
        <v>8899.3501602717115</v>
      </c>
      <c r="J4135" s="40">
        <f t="shared" si="195"/>
        <v>8899</v>
      </c>
      <c r="K4135" s="40">
        <v>8899</v>
      </c>
    </row>
    <row r="4136" spans="1:11" s="40" customFormat="1" x14ac:dyDescent="0.25">
      <c r="A4136" s="34" t="s">
        <v>947</v>
      </c>
      <c r="B4136" s="34" t="s">
        <v>12282</v>
      </c>
      <c r="C4136" s="34" t="s">
        <v>12283</v>
      </c>
      <c r="D4136" s="34" t="s">
        <v>12284</v>
      </c>
      <c r="E4136" s="35">
        <v>176315</v>
      </c>
      <c r="F4136" s="36">
        <v>176315</v>
      </c>
      <c r="G4136" s="37">
        <f t="shared" si="193"/>
        <v>12342.050000000001</v>
      </c>
      <c r="H4136" s="38">
        <f>G4136*(1-'[1]Rapport Lottstift'!$Q$6)</f>
        <v>8986.1336382163518</v>
      </c>
      <c r="I4136" s="39">
        <f t="shared" si="194"/>
        <v>8896.2723018341876</v>
      </c>
      <c r="J4136" s="40">
        <f t="shared" si="195"/>
        <v>8896</v>
      </c>
      <c r="K4136" s="40">
        <v>8896</v>
      </c>
    </row>
    <row r="4137" spans="1:11" s="40" customFormat="1" x14ac:dyDescent="0.25">
      <c r="A4137" s="34" t="s">
        <v>947</v>
      </c>
      <c r="B4137" s="34" t="s">
        <v>12285</v>
      </c>
      <c r="C4137" s="34" t="s">
        <v>12286</v>
      </c>
      <c r="D4137" s="34" t="s">
        <v>12287</v>
      </c>
      <c r="E4137" s="35">
        <v>176089</v>
      </c>
      <c r="F4137" s="36">
        <v>176089</v>
      </c>
      <c r="G4137" s="37">
        <f t="shared" si="193"/>
        <v>12326.230000000001</v>
      </c>
      <c r="H4137" s="38">
        <f>G4137*(1-'[1]Rapport Lottstift'!$Q$6)</f>
        <v>8974.6152410168106</v>
      </c>
      <c r="I4137" s="39">
        <f t="shared" si="194"/>
        <v>8884.8690886066415</v>
      </c>
      <c r="J4137" s="40">
        <f t="shared" si="195"/>
        <v>8884</v>
      </c>
      <c r="K4137" s="40">
        <v>8884</v>
      </c>
    </row>
    <row r="4138" spans="1:11" s="40" customFormat="1" x14ac:dyDescent="0.25">
      <c r="A4138" s="34" t="s">
        <v>947</v>
      </c>
      <c r="B4138" s="34" t="s">
        <v>12288</v>
      </c>
      <c r="C4138" s="34" t="s">
        <v>12289</v>
      </c>
      <c r="D4138" s="34" t="s">
        <v>12290</v>
      </c>
      <c r="E4138" s="35">
        <v>175763</v>
      </c>
      <c r="F4138" s="36">
        <v>175763</v>
      </c>
      <c r="G4138" s="37">
        <f t="shared" si="193"/>
        <v>12303.410000000002</v>
      </c>
      <c r="H4138" s="38">
        <f>G4138*(1-'[1]Rapport Lottstift'!$Q$6)</f>
        <v>8958.0002078882717</v>
      </c>
      <c r="I4138" s="39">
        <f t="shared" si="194"/>
        <v>8868.4202058093888</v>
      </c>
      <c r="J4138" s="40">
        <f t="shared" si="195"/>
        <v>8868</v>
      </c>
      <c r="K4138" s="40">
        <v>8868</v>
      </c>
    </row>
    <row r="4139" spans="1:11" s="40" customFormat="1" x14ac:dyDescent="0.25">
      <c r="A4139" s="34" t="s">
        <v>947</v>
      </c>
      <c r="B4139" s="34" t="s">
        <v>12291</v>
      </c>
      <c r="C4139" s="34" t="s">
        <v>12292</v>
      </c>
      <c r="D4139" s="34" t="s">
        <v>12293</v>
      </c>
      <c r="E4139" s="35">
        <v>175100</v>
      </c>
      <c r="F4139" s="36">
        <v>175100</v>
      </c>
      <c r="G4139" s="37">
        <f t="shared" si="193"/>
        <v>12257.000000000002</v>
      </c>
      <c r="H4139" s="38">
        <f>G4139*(1-'[1]Rapport Lottstift'!$Q$6)</f>
        <v>8924.2095116790024</v>
      </c>
      <c r="I4139" s="39">
        <f t="shared" si="194"/>
        <v>8834.9674165622127</v>
      </c>
      <c r="J4139" s="40">
        <f t="shared" si="195"/>
        <v>8834</v>
      </c>
      <c r="K4139" s="40">
        <v>8834</v>
      </c>
    </row>
    <row r="4140" spans="1:11" s="40" customFormat="1" x14ac:dyDescent="0.25">
      <c r="A4140" s="34" t="s">
        <v>947</v>
      </c>
      <c r="B4140" s="34" t="s">
        <v>12294</v>
      </c>
      <c r="C4140" s="34" t="s">
        <v>12295</v>
      </c>
      <c r="D4140" s="34" t="s">
        <v>12296</v>
      </c>
      <c r="E4140" s="35">
        <v>175046</v>
      </c>
      <c r="F4140" s="36">
        <v>175046</v>
      </c>
      <c r="G4140" s="37">
        <f t="shared" si="193"/>
        <v>12253.220000000001</v>
      </c>
      <c r="H4140" s="38">
        <f>G4140*(1-'[1]Rapport Lottstift'!$Q$6)</f>
        <v>8921.4573282773417</v>
      </c>
      <c r="I4140" s="39">
        <f t="shared" si="194"/>
        <v>8832.2427549945678</v>
      </c>
      <c r="J4140" s="40">
        <f t="shared" si="195"/>
        <v>8832</v>
      </c>
      <c r="K4140" s="40">
        <v>8832</v>
      </c>
    </row>
    <row r="4141" spans="1:11" s="40" customFormat="1" x14ac:dyDescent="0.25">
      <c r="A4141" s="34" t="s">
        <v>947</v>
      </c>
      <c r="B4141" s="34" t="s">
        <v>12297</v>
      </c>
      <c r="C4141" s="34" t="s">
        <v>12298</v>
      </c>
      <c r="D4141" s="34" t="s">
        <v>12299</v>
      </c>
      <c r="E4141" s="35">
        <v>174889</v>
      </c>
      <c r="F4141" s="36">
        <v>174889</v>
      </c>
      <c r="G4141" s="37">
        <f t="shared" si="193"/>
        <v>12242.230000000001</v>
      </c>
      <c r="H4141" s="38">
        <f>G4141*(1-'[1]Rapport Lottstift'!$Q$6)</f>
        <v>8913.4556098688117</v>
      </c>
      <c r="I4141" s="39">
        <f t="shared" si="194"/>
        <v>8824.3210537701234</v>
      </c>
      <c r="J4141" s="40">
        <f t="shared" si="195"/>
        <v>8824</v>
      </c>
      <c r="K4141" s="40">
        <v>8824</v>
      </c>
    </row>
    <row r="4142" spans="1:11" s="40" customFormat="1" x14ac:dyDescent="0.25">
      <c r="A4142" s="34" t="s">
        <v>947</v>
      </c>
      <c r="B4142" s="34" t="s">
        <v>12300</v>
      </c>
      <c r="C4142" s="34" t="s">
        <v>12301</v>
      </c>
      <c r="D4142" s="34" t="s">
        <v>12302</v>
      </c>
      <c r="E4142" s="35">
        <v>174837</v>
      </c>
      <c r="F4142" s="36">
        <v>174837</v>
      </c>
      <c r="G4142" s="37">
        <f t="shared" si="193"/>
        <v>12238.590000000002</v>
      </c>
      <c r="H4142" s="38">
        <f>G4142*(1-'[1]Rapport Lottstift'!$Q$6)</f>
        <v>8910.8053591857315</v>
      </c>
      <c r="I4142" s="39">
        <f t="shared" si="194"/>
        <v>8821.6973055938743</v>
      </c>
      <c r="J4142" s="40">
        <f t="shared" si="195"/>
        <v>8821</v>
      </c>
      <c r="K4142" s="40">
        <v>8821</v>
      </c>
    </row>
    <row r="4143" spans="1:11" s="40" customFormat="1" x14ac:dyDescent="0.25">
      <c r="A4143" s="34" t="s">
        <v>947</v>
      </c>
      <c r="B4143" s="34" t="s">
        <v>12303</v>
      </c>
      <c r="C4143" s="34" t="s">
        <v>12304</v>
      </c>
      <c r="D4143" s="34" t="s">
        <v>12305</v>
      </c>
      <c r="E4143" s="35">
        <v>174810</v>
      </c>
      <c r="F4143" s="36">
        <v>174810</v>
      </c>
      <c r="G4143" s="37">
        <f t="shared" si="193"/>
        <v>12236.7</v>
      </c>
      <c r="H4143" s="38">
        <f>G4143*(1-'[1]Rapport Lottstift'!$Q$6)</f>
        <v>8909.4292674849003</v>
      </c>
      <c r="I4143" s="39">
        <f t="shared" si="194"/>
        <v>8820.3349748100518</v>
      </c>
      <c r="J4143" s="40">
        <f t="shared" si="195"/>
        <v>8820</v>
      </c>
      <c r="K4143" s="40">
        <v>8820</v>
      </c>
    </row>
    <row r="4144" spans="1:11" s="40" customFormat="1" x14ac:dyDescent="0.25">
      <c r="A4144" s="34" t="s">
        <v>947</v>
      </c>
      <c r="B4144" s="34" t="s">
        <v>12306</v>
      </c>
      <c r="C4144" s="34" t="s">
        <v>12307</v>
      </c>
      <c r="D4144" s="34" t="s">
        <v>12308</v>
      </c>
      <c r="E4144" s="35">
        <v>174790</v>
      </c>
      <c r="F4144" s="36">
        <v>174790</v>
      </c>
      <c r="G4144" s="37">
        <f t="shared" si="193"/>
        <v>12235.300000000001</v>
      </c>
      <c r="H4144" s="38">
        <f>G4144*(1-'[1]Rapport Lottstift'!$Q$6)</f>
        <v>8908.4099402991014</v>
      </c>
      <c r="I4144" s="39">
        <f t="shared" si="194"/>
        <v>8819.3258408961101</v>
      </c>
      <c r="J4144" s="40">
        <f t="shared" si="195"/>
        <v>8819</v>
      </c>
      <c r="K4144" s="40">
        <v>8819</v>
      </c>
    </row>
    <row r="4145" spans="1:11" s="40" customFormat="1" x14ac:dyDescent="0.25">
      <c r="A4145" s="34" t="s">
        <v>947</v>
      </c>
      <c r="B4145" s="34" t="s">
        <v>12309</v>
      </c>
      <c r="C4145" s="34" t="s">
        <v>12310</v>
      </c>
      <c r="D4145" s="34" t="s">
        <v>12311</v>
      </c>
      <c r="E4145" s="35">
        <v>174726</v>
      </c>
      <c r="F4145" s="36">
        <v>174726</v>
      </c>
      <c r="G4145" s="37">
        <f t="shared" si="193"/>
        <v>12230.820000000002</v>
      </c>
      <c r="H4145" s="38">
        <f>G4145*(1-'[1]Rapport Lottstift'!$Q$6)</f>
        <v>8905.1480933045423</v>
      </c>
      <c r="I4145" s="39">
        <f t="shared" si="194"/>
        <v>8816.096612371497</v>
      </c>
      <c r="J4145" s="40">
        <f t="shared" si="195"/>
        <v>8816</v>
      </c>
      <c r="K4145" s="40">
        <v>8816</v>
      </c>
    </row>
    <row r="4146" spans="1:11" s="40" customFormat="1" x14ac:dyDescent="0.25">
      <c r="A4146" s="34" t="s">
        <v>947</v>
      </c>
      <c r="B4146" s="34" t="s">
        <v>12312</v>
      </c>
      <c r="C4146" s="34" t="s">
        <v>12313</v>
      </c>
      <c r="D4146" s="34" t="s">
        <v>12314</v>
      </c>
      <c r="E4146" s="35">
        <v>174714</v>
      </c>
      <c r="F4146" s="36">
        <v>174714</v>
      </c>
      <c r="G4146" s="37">
        <f t="shared" si="193"/>
        <v>12229.980000000001</v>
      </c>
      <c r="H4146" s="38">
        <f>G4146*(1-'[1]Rapport Lottstift'!$Q$6)</f>
        <v>8904.5364969930615</v>
      </c>
      <c r="I4146" s="39">
        <f t="shared" si="194"/>
        <v>8815.4911320231313</v>
      </c>
      <c r="J4146" s="40">
        <f t="shared" si="195"/>
        <v>8815</v>
      </c>
      <c r="K4146" s="40">
        <v>8815</v>
      </c>
    </row>
    <row r="4147" spans="1:11" s="40" customFormat="1" x14ac:dyDescent="0.25">
      <c r="A4147" s="34" t="s">
        <v>947</v>
      </c>
      <c r="B4147" s="34" t="s">
        <v>12315</v>
      </c>
      <c r="C4147" s="34" t="s">
        <v>12316</v>
      </c>
      <c r="D4147" s="34" t="s">
        <v>12317</v>
      </c>
      <c r="E4147" s="35">
        <v>174621</v>
      </c>
      <c r="F4147" s="36">
        <v>174621</v>
      </c>
      <c r="G4147" s="37">
        <f t="shared" si="193"/>
        <v>12223.470000000001</v>
      </c>
      <c r="H4147" s="38">
        <f>G4147*(1-'[1]Rapport Lottstift'!$Q$6)</f>
        <v>8899.7966255790907</v>
      </c>
      <c r="I4147" s="39">
        <f t="shared" si="194"/>
        <v>8810.7986593232999</v>
      </c>
      <c r="J4147" s="40">
        <f t="shared" si="195"/>
        <v>8810</v>
      </c>
      <c r="K4147" s="40">
        <v>8810</v>
      </c>
    </row>
    <row r="4148" spans="1:11" s="40" customFormat="1" x14ac:dyDescent="0.25">
      <c r="A4148" s="34" t="s">
        <v>947</v>
      </c>
      <c r="B4148" s="34" t="s">
        <v>12318</v>
      </c>
      <c r="C4148" s="34" t="s">
        <v>12319</v>
      </c>
      <c r="D4148" s="34" t="s">
        <v>12320</v>
      </c>
      <c r="E4148" s="35">
        <v>174546</v>
      </c>
      <c r="F4148" s="36">
        <v>174546</v>
      </c>
      <c r="G4148" s="37">
        <f t="shared" si="193"/>
        <v>12218.220000000001</v>
      </c>
      <c r="H4148" s="38">
        <f>G4148*(1-'[1]Rapport Lottstift'!$Q$6)</f>
        <v>8895.9741486323419</v>
      </c>
      <c r="I4148" s="39">
        <f t="shared" si="194"/>
        <v>8807.0144071460181</v>
      </c>
      <c r="J4148" s="40">
        <f t="shared" si="195"/>
        <v>8807</v>
      </c>
      <c r="K4148" s="40">
        <v>8807</v>
      </c>
    </row>
    <row r="4149" spans="1:11" s="40" customFormat="1" x14ac:dyDescent="0.25">
      <c r="A4149" s="34" t="s">
        <v>947</v>
      </c>
      <c r="B4149" s="34" t="s">
        <v>12321</v>
      </c>
      <c r="C4149" s="34" t="s">
        <v>12322</v>
      </c>
      <c r="D4149" s="34" t="s">
        <v>12323</v>
      </c>
      <c r="E4149" s="35">
        <v>174520</v>
      </c>
      <c r="F4149" s="36">
        <v>174520</v>
      </c>
      <c r="G4149" s="37">
        <f t="shared" si="193"/>
        <v>12216.400000000001</v>
      </c>
      <c r="H4149" s="38">
        <f>G4149*(1-'[1]Rapport Lottstift'!$Q$6)</f>
        <v>8894.6490232908018</v>
      </c>
      <c r="I4149" s="39">
        <f t="shared" si="194"/>
        <v>8805.7025330578945</v>
      </c>
      <c r="J4149" s="40">
        <f t="shared" si="195"/>
        <v>8805</v>
      </c>
      <c r="K4149" s="40">
        <v>8805</v>
      </c>
    </row>
    <row r="4150" spans="1:11" s="40" customFormat="1" x14ac:dyDescent="0.25">
      <c r="A4150" s="34" t="s">
        <v>947</v>
      </c>
      <c r="B4150" s="34" t="s">
        <v>12324</v>
      </c>
      <c r="C4150" s="34" t="s">
        <v>12325</v>
      </c>
      <c r="D4150" s="34" t="s">
        <v>12326</v>
      </c>
      <c r="E4150" s="35">
        <v>174450</v>
      </c>
      <c r="F4150" s="36">
        <v>174450</v>
      </c>
      <c r="G4150" s="37">
        <f t="shared" si="193"/>
        <v>12211.500000000002</v>
      </c>
      <c r="H4150" s="38">
        <f>G4150*(1-'[1]Rapport Lottstift'!$Q$6)</f>
        <v>8891.0813781405013</v>
      </c>
      <c r="I4150" s="39">
        <f t="shared" si="194"/>
        <v>8802.1705643590958</v>
      </c>
      <c r="J4150" s="40">
        <f t="shared" si="195"/>
        <v>8802</v>
      </c>
      <c r="K4150" s="40">
        <v>8802</v>
      </c>
    </row>
    <row r="4151" spans="1:11" s="40" customFormat="1" x14ac:dyDescent="0.25">
      <c r="A4151" s="34" t="s">
        <v>947</v>
      </c>
      <c r="B4151" s="34" t="s">
        <v>12327</v>
      </c>
      <c r="C4151" s="34" t="s">
        <v>12328</v>
      </c>
      <c r="D4151" s="34" t="s">
        <v>12329</v>
      </c>
      <c r="E4151" s="35">
        <v>174158</v>
      </c>
      <c r="F4151" s="36">
        <v>174158</v>
      </c>
      <c r="G4151" s="37">
        <f t="shared" si="193"/>
        <v>12191.060000000001</v>
      </c>
      <c r="H4151" s="38">
        <f>G4151*(1-'[1]Rapport Lottstift'!$Q$6)</f>
        <v>8876.1992012278206</v>
      </c>
      <c r="I4151" s="39">
        <f t="shared" si="194"/>
        <v>8787.4372092155427</v>
      </c>
      <c r="J4151" s="40">
        <f t="shared" si="195"/>
        <v>8787</v>
      </c>
      <c r="K4151" s="40">
        <v>8787</v>
      </c>
    </row>
    <row r="4152" spans="1:11" s="40" customFormat="1" x14ac:dyDescent="0.25">
      <c r="A4152" s="34" t="s">
        <v>947</v>
      </c>
      <c r="B4152" s="34" t="s">
        <v>12330</v>
      </c>
      <c r="C4152" s="34" t="s">
        <v>12331</v>
      </c>
      <c r="D4152" s="34" t="s">
        <v>12332</v>
      </c>
      <c r="E4152" s="35">
        <v>174021</v>
      </c>
      <c r="F4152" s="36">
        <v>174021</v>
      </c>
      <c r="G4152" s="37">
        <f t="shared" si="193"/>
        <v>12181.470000000001</v>
      </c>
      <c r="H4152" s="38">
        <f>G4152*(1-'[1]Rapport Lottstift'!$Q$6)</f>
        <v>8869.2168100050912</v>
      </c>
      <c r="I4152" s="39">
        <f t="shared" si="194"/>
        <v>8780.52464190504</v>
      </c>
      <c r="J4152" s="40">
        <f t="shared" si="195"/>
        <v>8780</v>
      </c>
      <c r="K4152" s="40">
        <v>8780</v>
      </c>
    </row>
    <row r="4153" spans="1:11" s="40" customFormat="1" x14ac:dyDescent="0.25">
      <c r="A4153" s="34" t="s">
        <v>947</v>
      </c>
      <c r="B4153" s="34" t="s">
        <v>12333</v>
      </c>
      <c r="C4153" s="34" t="s">
        <v>12334</v>
      </c>
      <c r="D4153" s="34" t="s">
        <v>12335</v>
      </c>
      <c r="E4153" s="35">
        <v>173866</v>
      </c>
      <c r="F4153" s="36">
        <v>173866</v>
      </c>
      <c r="G4153" s="37">
        <f t="shared" si="193"/>
        <v>12170.62</v>
      </c>
      <c r="H4153" s="38">
        <f>G4153*(1-'[1]Rapport Lottstift'!$Q$6)</f>
        <v>8861.3170243151417</v>
      </c>
      <c r="I4153" s="39">
        <f t="shared" si="194"/>
        <v>8772.7038540719896</v>
      </c>
      <c r="J4153" s="40">
        <f t="shared" si="195"/>
        <v>8772</v>
      </c>
      <c r="K4153" s="40">
        <v>8772</v>
      </c>
    </row>
    <row r="4154" spans="1:11" s="40" customFormat="1" x14ac:dyDescent="0.25">
      <c r="A4154" s="34" t="s">
        <v>947</v>
      </c>
      <c r="B4154" s="34" t="s">
        <v>12336</v>
      </c>
      <c r="C4154" s="34" t="s">
        <v>12337</v>
      </c>
      <c r="D4154" s="34" t="s">
        <v>12338</v>
      </c>
      <c r="E4154" s="35">
        <v>173636</v>
      </c>
      <c r="F4154" s="36">
        <v>173636</v>
      </c>
      <c r="G4154" s="37">
        <f t="shared" si="193"/>
        <v>12154.52</v>
      </c>
      <c r="H4154" s="38">
        <f>G4154*(1-'[1]Rapport Lottstift'!$Q$6)</f>
        <v>8849.5947616784415</v>
      </c>
      <c r="I4154" s="39">
        <f t="shared" si="194"/>
        <v>8761.0988140616573</v>
      </c>
      <c r="J4154" s="40">
        <f t="shared" si="195"/>
        <v>8761</v>
      </c>
      <c r="K4154" s="40">
        <v>8761</v>
      </c>
    </row>
    <row r="4155" spans="1:11" s="40" customFormat="1" x14ac:dyDescent="0.25">
      <c r="A4155" s="34" t="s">
        <v>947</v>
      </c>
      <c r="B4155" s="34" t="s">
        <v>12339</v>
      </c>
      <c r="C4155" s="34" t="s">
        <v>12340</v>
      </c>
      <c r="D4155" s="34" t="s">
        <v>12341</v>
      </c>
      <c r="E4155" s="35">
        <v>173621</v>
      </c>
      <c r="F4155" s="36">
        <v>173621</v>
      </c>
      <c r="G4155" s="37">
        <f t="shared" si="193"/>
        <v>12153.470000000001</v>
      </c>
      <c r="H4155" s="38">
        <f>G4155*(1-'[1]Rapport Lottstift'!$Q$6)</f>
        <v>8848.830266289091</v>
      </c>
      <c r="I4155" s="39">
        <f t="shared" si="194"/>
        <v>8760.3419636262006</v>
      </c>
      <c r="J4155" s="40">
        <f t="shared" si="195"/>
        <v>8760</v>
      </c>
      <c r="K4155" s="40">
        <v>8760</v>
      </c>
    </row>
    <row r="4156" spans="1:11" s="40" customFormat="1" x14ac:dyDescent="0.25">
      <c r="A4156" s="34" t="s">
        <v>947</v>
      </c>
      <c r="B4156" s="34" t="s">
        <v>12342</v>
      </c>
      <c r="C4156" s="34" t="s">
        <v>12343</v>
      </c>
      <c r="D4156" s="34" t="s">
        <v>12344</v>
      </c>
      <c r="E4156" s="35">
        <v>173490</v>
      </c>
      <c r="F4156" s="36">
        <v>173490</v>
      </c>
      <c r="G4156" s="37">
        <f t="shared" si="193"/>
        <v>12144.300000000001</v>
      </c>
      <c r="H4156" s="38">
        <f>G4156*(1-'[1]Rapport Lottstift'!$Q$6)</f>
        <v>8842.1536732221011</v>
      </c>
      <c r="I4156" s="39">
        <f t="shared" si="194"/>
        <v>8753.7321364898798</v>
      </c>
      <c r="J4156" s="40">
        <f t="shared" si="195"/>
        <v>8753</v>
      </c>
      <c r="K4156" s="40">
        <v>8753</v>
      </c>
    </row>
    <row r="4157" spans="1:11" s="40" customFormat="1" x14ac:dyDescent="0.25">
      <c r="A4157" s="34" t="s">
        <v>947</v>
      </c>
      <c r="B4157" s="34" t="s">
        <v>12345</v>
      </c>
      <c r="C4157" s="34" t="s">
        <v>12346</v>
      </c>
      <c r="D4157" s="34" t="s">
        <v>12347</v>
      </c>
      <c r="E4157" s="35">
        <v>172849</v>
      </c>
      <c r="F4157" s="36">
        <v>172849</v>
      </c>
      <c r="G4157" s="37">
        <f t="shared" si="193"/>
        <v>12099.43</v>
      </c>
      <c r="H4157" s="38">
        <f>G4157*(1-'[1]Rapport Lottstift'!$Q$6)</f>
        <v>8809.4842369172111</v>
      </c>
      <c r="I4157" s="39">
        <f t="shared" si="194"/>
        <v>8721.3893945480395</v>
      </c>
      <c r="J4157" s="40">
        <f t="shared" si="195"/>
        <v>8721</v>
      </c>
      <c r="K4157" s="40">
        <v>8721</v>
      </c>
    </row>
    <row r="4158" spans="1:11" s="40" customFormat="1" x14ac:dyDescent="0.25">
      <c r="A4158" s="34" t="s">
        <v>947</v>
      </c>
      <c r="B4158" s="34" t="s">
        <v>12348</v>
      </c>
      <c r="C4158" s="34" t="s">
        <v>12349</v>
      </c>
      <c r="D4158" s="34" t="s">
        <v>12350</v>
      </c>
      <c r="E4158" s="35">
        <v>172695</v>
      </c>
      <c r="F4158" s="36">
        <v>172695</v>
      </c>
      <c r="G4158" s="37">
        <f t="shared" si="193"/>
        <v>12088.650000000001</v>
      </c>
      <c r="H4158" s="38">
        <f>G4158*(1-'[1]Rapport Lottstift'!$Q$6)</f>
        <v>8801.6354175865508</v>
      </c>
      <c r="I4158" s="39">
        <f t="shared" si="194"/>
        <v>8713.6190634106861</v>
      </c>
      <c r="J4158" s="40">
        <f t="shared" si="195"/>
        <v>8713</v>
      </c>
      <c r="K4158" s="40">
        <v>8713</v>
      </c>
    </row>
    <row r="4159" spans="1:11" s="40" customFormat="1" x14ac:dyDescent="0.25">
      <c r="A4159" s="34" t="s">
        <v>947</v>
      </c>
      <c r="B4159" s="34" t="s">
        <v>12351</v>
      </c>
      <c r="C4159" s="34" t="s">
        <v>12352</v>
      </c>
      <c r="D4159" s="34" t="s">
        <v>12353</v>
      </c>
      <c r="E4159" s="35">
        <v>172500</v>
      </c>
      <c r="F4159" s="36">
        <v>172500</v>
      </c>
      <c r="G4159" s="37">
        <f t="shared" si="193"/>
        <v>12075.000000000002</v>
      </c>
      <c r="H4159" s="38">
        <f>G4159*(1-'[1]Rapport Lottstift'!$Q$6)</f>
        <v>8791.6969775250018</v>
      </c>
      <c r="I4159" s="39">
        <f t="shared" si="194"/>
        <v>8703.7800077497523</v>
      </c>
      <c r="J4159" s="40">
        <f t="shared" si="195"/>
        <v>8703</v>
      </c>
      <c r="K4159" s="40">
        <v>8703</v>
      </c>
    </row>
    <row r="4160" spans="1:11" s="40" customFormat="1" x14ac:dyDescent="0.25">
      <c r="A4160" s="34" t="s">
        <v>947</v>
      </c>
      <c r="B4160" s="34" t="s">
        <v>12354</v>
      </c>
      <c r="C4160" s="34" t="s">
        <v>12355</v>
      </c>
      <c r="D4160" s="34" t="s">
        <v>12356</v>
      </c>
      <c r="E4160" s="35">
        <v>172325</v>
      </c>
      <c r="F4160" s="36">
        <v>172325</v>
      </c>
      <c r="G4160" s="37">
        <f t="shared" si="193"/>
        <v>12062.750000000002</v>
      </c>
      <c r="H4160" s="38">
        <f>G4160*(1-'[1]Rapport Lottstift'!$Q$6)</f>
        <v>8782.7778646492516</v>
      </c>
      <c r="I4160" s="39">
        <f t="shared" si="194"/>
        <v>8694.9500860027583</v>
      </c>
      <c r="J4160" s="40">
        <f t="shared" si="195"/>
        <v>8694</v>
      </c>
      <c r="K4160" s="40">
        <v>8694</v>
      </c>
    </row>
    <row r="4161" spans="1:11" s="40" customFormat="1" x14ac:dyDescent="0.25">
      <c r="A4161" s="34" t="s">
        <v>947</v>
      </c>
      <c r="B4161" s="34" t="s">
        <v>12357</v>
      </c>
      <c r="C4161" s="34" t="s">
        <v>12358</v>
      </c>
      <c r="D4161" s="34" t="s">
        <v>12359</v>
      </c>
      <c r="E4161" s="35">
        <v>172260</v>
      </c>
      <c r="F4161" s="36">
        <v>172260</v>
      </c>
      <c r="G4161" s="37">
        <f t="shared" si="193"/>
        <v>12058.2</v>
      </c>
      <c r="H4161" s="38">
        <f>G4161*(1-'[1]Rapport Lottstift'!$Q$6)</f>
        <v>8779.4650512954013</v>
      </c>
      <c r="I4161" s="39">
        <f t="shared" si="194"/>
        <v>8691.6704007824464</v>
      </c>
      <c r="J4161" s="40">
        <f t="shared" si="195"/>
        <v>8691</v>
      </c>
      <c r="K4161" s="40">
        <v>8691</v>
      </c>
    </row>
    <row r="4162" spans="1:11" s="40" customFormat="1" x14ac:dyDescent="0.25">
      <c r="A4162" s="34" t="s">
        <v>947</v>
      </c>
      <c r="B4162" s="34" t="s">
        <v>12360</v>
      </c>
      <c r="C4162" s="34" t="s">
        <v>12361</v>
      </c>
      <c r="D4162" s="34" t="s">
        <v>12362</v>
      </c>
      <c r="E4162" s="35">
        <v>172194</v>
      </c>
      <c r="F4162" s="36">
        <v>172194</v>
      </c>
      <c r="G4162" s="37">
        <f t="shared" si="193"/>
        <v>12053.580000000002</v>
      </c>
      <c r="H4162" s="38">
        <f>G4162*(1-'[1]Rapport Lottstift'!$Q$6)</f>
        <v>8776.1012715822617</v>
      </c>
      <c r="I4162" s="39">
        <f t="shared" si="194"/>
        <v>8688.3402588664394</v>
      </c>
      <c r="J4162" s="40">
        <f t="shared" si="195"/>
        <v>8688</v>
      </c>
      <c r="K4162" s="40">
        <v>8688</v>
      </c>
    </row>
    <row r="4163" spans="1:11" s="40" customFormat="1" x14ac:dyDescent="0.25">
      <c r="A4163" s="34" t="s">
        <v>947</v>
      </c>
      <c r="B4163" s="34" t="s">
        <v>12363</v>
      </c>
      <c r="C4163" s="34" t="s">
        <v>12364</v>
      </c>
      <c r="D4163" s="34" t="s">
        <v>12365</v>
      </c>
      <c r="E4163" s="35">
        <v>172045</v>
      </c>
      <c r="F4163" s="36">
        <v>172045</v>
      </c>
      <c r="G4163" s="37">
        <f t="shared" si="193"/>
        <v>12043.150000000001</v>
      </c>
      <c r="H4163" s="38">
        <f>G4163*(1-'[1]Rapport Lottstift'!$Q$6)</f>
        <v>8768.5072840480516</v>
      </c>
      <c r="I4163" s="39">
        <f t="shared" si="194"/>
        <v>8680.8222112075709</v>
      </c>
      <c r="J4163" s="40">
        <f t="shared" si="195"/>
        <v>8680</v>
      </c>
      <c r="K4163" s="40">
        <v>8680</v>
      </c>
    </row>
    <row r="4164" spans="1:11" s="40" customFormat="1" x14ac:dyDescent="0.25">
      <c r="A4164" s="34" t="s">
        <v>947</v>
      </c>
      <c r="B4164" s="34" t="s">
        <v>12366</v>
      </c>
      <c r="C4164" s="34" t="s">
        <v>12367</v>
      </c>
      <c r="D4164" s="34" t="s">
        <v>12368</v>
      </c>
      <c r="E4164" s="35">
        <v>171932</v>
      </c>
      <c r="F4164" s="36">
        <v>171932</v>
      </c>
      <c r="G4164" s="37">
        <f t="shared" si="193"/>
        <v>12035.240000000002</v>
      </c>
      <c r="H4164" s="38">
        <f>G4164*(1-'[1]Rapport Lottstift'!$Q$6)</f>
        <v>8762.7480854482819</v>
      </c>
      <c r="I4164" s="39">
        <f t="shared" si="194"/>
        <v>8675.1206045937997</v>
      </c>
      <c r="J4164" s="40">
        <f t="shared" si="195"/>
        <v>8675</v>
      </c>
      <c r="K4164" s="40">
        <v>8675</v>
      </c>
    </row>
    <row r="4165" spans="1:11" s="40" customFormat="1" x14ac:dyDescent="0.25">
      <c r="A4165" s="34" t="s">
        <v>947</v>
      </c>
      <c r="B4165" s="34" t="s">
        <v>12369</v>
      </c>
      <c r="C4165" s="34" t="s">
        <v>12370</v>
      </c>
      <c r="D4165" s="34" t="s">
        <v>12371</v>
      </c>
      <c r="E4165" s="35">
        <v>171930</v>
      </c>
      <c r="F4165" s="36">
        <v>171930</v>
      </c>
      <c r="G4165" s="37">
        <f t="shared" si="193"/>
        <v>12035.1</v>
      </c>
      <c r="H4165" s="38">
        <f>G4165*(1-'[1]Rapport Lottstift'!$Q$6)</f>
        <v>8762.6461527297015</v>
      </c>
      <c r="I4165" s="39">
        <f t="shared" si="194"/>
        <v>8675.0196912024039</v>
      </c>
      <c r="J4165" s="40">
        <f t="shared" si="195"/>
        <v>8675</v>
      </c>
      <c r="K4165" s="40">
        <v>8675</v>
      </c>
    </row>
    <row r="4166" spans="1:11" s="40" customFormat="1" x14ac:dyDescent="0.25">
      <c r="A4166" s="34" t="s">
        <v>947</v>
      </c>
      <c r="B4166" s="34" t="s">
        <v>12372</v>
      </c>
      <c r="C4166" s="34" t="s">
        <v>12373</v>
      </c>
      <c r="D4166" s="34" t="s">
        <v>12374</v>
      </c>
      <c r="E4166" s="35">
        <v>171800</v>
      </c>
      <c r="F4166" s="36">
        <v>171800</v>
      </c>
      <c r="G4166" s="37">
        <f t="shared" ref="G4166:G4229" si="196">F4166*0.07</f>
        <v>12026.000000000002</v>
      </c>
      <c r="H4166" s="38">
        <f>G4166*(1-'[1]Rapport Lottstift'!$Q$6)</f>
        <v>8756.0205260220009</v>
      </c>
      <c r="I4166" s="39">
        <f t="shared" ref="I4166:I4229" si="197">H4166*0.99</f>
        <v>8668.4603207617802</v>
      </c>
      <c r="J4166" s="40">
        <f t="shared" ref="J4166:J4229" si="198">INT(I4166)</f>
        <v>8668</v>
      </c>
      <c r="K4166" s="40">
        <v>8668</v>
      </c>
    </row>
    <row r="4167" spans="1:11" s="40" customFormat="1" x14ac:dyDescent="0.25">
      <c r="A4167" s="34" t="s">
        <v>947</v>
      </c>
      <c r="B4167" s="34" t="s">
        <v>12375</v>
      </c>
      <c r="C4167" s="34" t="s">
        <v>12376</v>
      </c>
      <c r="D4167" s="34" t="s">
        <v>12377</v>
      </c>
      <c r="E4167" s="35">
        <v>171678</v>
      </c>
      <c r="F4167" s="36">
        <v>171678</v>
      </c>
      <c r="G4167" s="37">
        <f t="shared" si="196"/>
        <v>12017.460000000001</v>
      </c>
      <c r="H4167" s="38">
        <f>G4167*(1-'[1]Rapport Lottstift'!$Q$6)</f>
        <v>8749.8026301886221</v>
      </c>
      <c r="I4167" s="39">
        <f t="shared" si="197"/>
        <v>8662.304603886736</v>
      </c>
      <c r="J4167" s="40">
        <f t="shared" si="198"/>
        <v>8662</v>
      </c>
      <c r="K4167" s="40">
        <v>8662</v>
      </c>
    </row>
    <row r="4168" spans="1:11" s="40" customFormat="1" x14ac:dyDescent="0.25">
      <c r="A4168" s="34" t="s">
        <v>947</v>
      </c>
      <c r="B4168" s="34" t="s">
        <v>12378</v>
      </c>
      <c r="C4168" s="34" t="s">
        <v>12379</v>
      </c>
      <c r="D4168" s="34" t="s">
        <v>12380</v>
      </c>
      <c r="E4168" s="35">
        <v>171553</v>
      </c>
      <c r="F4168" s="36">
        <v>171553</v>
      </c>
      <c r="G4168" s="37">
        <f t="shared" si="196"/>
        <v>12008.710000000001</v>
      </c>
      <c r="H4168" s="38">
        <f>G4168*(1-'[1]Rapport Lottstift'!$Q$6)</f>
        <v>8743.4318352773716</v>
      </c>
      <c r="I4168" s="39">
        <f t="shared" si="197"/>
        <v>8655.9975169245972</v>
      </c>
      <c r="J4168" s="40">
        <f t="shared" si="198"/>
        <v>8655</v>
      </c>
      <c r="K4168" s="40">
        <v>8655</v>
      </c>
    </row>
    <row r="4169" spans="1:11" s="40" customFormat="1" x14ac:dyDescent="0.25">
      <c r="A4169" s="34" t="s">
        <v>947</v>
      </c>
      <c r="B4169" s="34" t="s">
        <v>12381</v>
      </c>
      <c r="C4169" s="34" t="s">
        <v>12382</v>
      </c>
      <c r="D4169" s="34" t="s">
        <v>12383</v>
      </c>
      <c r="E4169" s="35">
        <v>171428</v>
      </c>
      <c r="F4169" s="36">
        <v>171428</v>
      </c>
      <c r="G4169" s="37">
        <f t="shared" si="196"/>
        <v>11999.960000000001</v>
      </c>
      <c r="H4169" s="38">
        <f>G4169*(1-'[1]Rapport Lottstift'!$Q$6)</f>
        <v>8737.0610403661212</v>
      </c>
      <c r="I4169" s="39">
        <f t="shared" si="197"/>
        <v>8649.6904299624603</v>
      </c>
      <c r="J4169" s="40">
        <f t="shared" si="198"/>
        <v>8649</v>
      </c>
      <c r="K4169" s="40">
        <v>8649</v>
      </c>
    </row>
    <row r="4170" spans="1:11" s="40" customFormat="1" x14ac:dyDescent="0.25">
      <c r="A4170" s="34" t="s">
        <v>947</v>
      </c>
      <c r="B4170" s="34" t="s">
        <v>12384</v>
      </c>
      <c r="C4170" s="34" t="s">
        <v>12385</v>
      </c>
      <c r="D4170" s="34" t="s">
        <v>12386</v>
      </c>
      <c r="E4170" s="35">
        <v>171137</v>
      </c>
      <c r="F4170" s="36">
        <v>171137</v>
      </c>
      <c r="G4170" s="37">
        <f t="shared" si="196"/>
        <v>11979.590000000002</v>
      </c>
      <c r="H4170" s="38">
        <f>G4170*(1-'[1]Rapport Lottstift'!$Q$6)</f>
        <v>8722.2298298127316</v>
      </c>
      <c r="I4170" s="39">
        <f t="shared" si="197"/>
        <v>8635.0075315146041</v>
      </c>
      <c r="J4170" s="40">
        <f t="shared" si="198"/>
        <v>8635</v>
      </c>
      <c r="K4170" s="40">
        <v>8635</v>
      </c>
    </row>
    <row r="4171" spans="1:11" s="40" customFormat="1" x14ac:dyDescent="0.25">
      <c r="A4171" s="34" t="s">
        <v>947</v>
      </c>
      <c r="B4171" s="34" t="s">
        <v>12387</v>
      </c>
      <c r="C4171" s="34" t="s">
        <v>12388</v>
      </c>
      <c r="D4171" s="34" t="s">
        <v>12389</v>
      </c>
      <c r="E4171" s="35">
        <v>170979</v>
      </c>
      <c r="F4171" s="36">
        <v>170979</v>
      </c>
      <c r="G4171" s="37">
        <f t="shared" si="196"/>
        <v>11968.53</v>
      </c>
      <c r="H4171" s="38">
        <f>G4171*(1-'[1]Rapport Lottstift'!$Q$6)</f>
        <v>8714.1771450449105</v>
      </c>
      <c r="I4171" s="39">
        <f t="shared" si="197"/>
        <v>8627.0353735944609</v>
      </c>
      <c r="J4171" s="40">
        <f t="shared" si="198"/>
        <v>8627</v>
      </c>
      <c r="K4171" s="40">
        <v>8627</v>
      </c>
    </row>
    <row r="4172" spans="1:11" s="40" customFormat="1" x14ac:dyDescent="0.25">
      <c r="A4172" s="34" t="s">
        <v>947</v>
      </c>
      <c r="B4172" s="34" t="s">
        <v>12390</v>
      </c>
      <c r="C4172" s="34" t="s">
        <v>12391</v>
      </c>
      <c r="D4172" s="34" t="s">
        <v>12392</v>
      </c>
      <c r="E4172" s="35">
        <v>170739</v>
      </c>
      <c r="F4172" s="36">
        <v>170739</v>
      </c>
      <c r="G4172" s="37">
        <f t="shared" si="196"/>
        <v>11951.730000000001</v>
      </c>
      <c r="H4172" s="38">
        <f>G4172*(1-'[1]Rapport Lottstift'!$Q$6)</f>
        <v>8701.9452188153118</v>
      </c>
      <c r="I4172" s="39">
        <f t="shared" si="197"/>
        <v>8614.9257666271587</v>
      </c>
      <c r="J4172" s="40">
        <f t="shared" si="198"/>
        <v>8614</v>
      </c>
      <c r="K4172" s="40">
        <v>8614</v>
      </c>
    </row>
    <row r="4173" spans="1:11" s="40" customFormat="1" x14ac:dyDescent="0.25">
      <c r="A4173" s="34" t="s">
        <v>947</v>
      </c>
      <c r="B4173" s="34" t="s">
        <v>12393</v>
      </c>
      <c r="C4173" s="34" t="s">
        <v>12394</v>
      </c>
      <c r="D4173" s="34" t="s">
        <v>12395</v>
      </c>
      <c r="E4173" s="35">
        <v>170568</v>
      </c>
      <c r="F4173" s="36">
        <v>170568</v>
      </c>
      <c r="G4173" s="37">
        <f t="shared" si="196"/>
        <v>11939.760000000002</v>
      </c>
      <c r="H4173" s="38">
        <f>G4173*(1-'[1]Rapport Lottstift'!$Q$6)</f>
        <v>8693.2299713767225</v>
      </c>
      <c r="I4173" s="39">
        <f t="shared" si="197"/>
        <v>8606.2976716629546</v>
      </c>
      <c r="J4173" s="40">
        <f t="shared" si="198"/>
        <v>8606</v>
      </c>
      <c r="K4173" s="40">
        <v>8606</v>
      </c>
    </row>
    <row r="4174" spans="1:11" s="40" customFormat="1" x14ac:dyDescent="0.25">
      <c r="A4174" s="34" t="s">
        <v>947</v>
      </c>
      <c r="B4174" s="34" t="s">
        <v>12396</v>
      </c>
      <c r="C4174" s="34" t="s">
        <v>12397</v>
      </c>
      <c r="D4174" s="34" t="s">
        <v>12398</v>
      </c>
      <c r="E4174" s="35">
        <v>170500</v>
      </c>
      <c r="F4174" s="36">
        <v>170500</v>
      </c>
      <c r="G4174" s="37">
        <f t="shared" si="196"/>
        <v>11935.000000000002</v>
      </c>
      <c r="H4174" s="38">
        <f>G4174*(1-'[1]Rapport Lottstift'!$Q$6)</f>
        <v>8689.7642589450024</v>
      </c>
      <c r="I4174" s="39">
        <f t="shared" si="197"/>
        <v>8602.8666163555517</v>
      </c>
      <c r="J4174" s="40">
        <f t="shared" si="198"/>
        <v>8602</v>
      </c>
      <c r="K4174" s="40">
        <v>8602</v>
      </c>
    </row>
    <row r="4175" spans="1:11" s="40" customFormat="1" x14ac:dyDescent="0.25">
      <c r="A4175" s="34" t="s">
        <v>947</v>
      </c>
      <c r="B4175" s="34" t="s">
        <v>12399</v>
      </c>
      <c r="C4175" s="34" t="s">
        <v>12400</v>
      </c>
      <c r="D4175" s="34" t="s">
        <v>12401</v>
      </c>
      <c r="E4175" s="35">
        <v>170489</v>
      </c>
      <c r="F4175" s="36">
        <v>170489</v>
      </c>
      <c r="G4175" s="37">
        <f t="shared" si="196"/>
        <v>11934.230000000001</v>
      </c>
      <c r="H4175" s="38">
        <f>G4175*(1-'[1]Rapport Lottstift'!$Q$6)</f>
        <v>8689.203628992811</v>
      </c>
      <c r="I4175" s="39">
        <f t="shared" si="197"/>
        <v>8602.311592702883</v>
      </c>
      <c r="J4175" s="40">
        <f t="shared" si="198"/>
        <v>8602</v>
      </c>
      <c r="K4175" s="40">
        <v>8602</v>
      </c>
    </row>
    <row r="4176" spans="1:11" s="40" customFormat="1" x14ac:dyDescent="0.25">
      <c r="A4176" s="34" t="s">
        <v>947</v>
      </c>
      <c r="B4176" s="34" t="s">
        <v>12402</v>
      </c>
      <c r="C4176" s="34" t="s">
        <v>12403</v>
      </c>
      <c r="D4176" s="34" t="s">
        <v>12404</v>
      </c>
      <c r="E4176" s="35">
        <v>170479</v>
      </c>
      <c r="F4176" s="36">
        <v>170479</v>
      </c>
      <c r="G4176" s="37">
        <f t="shared" si="196"/>
        <v>11933.53</v>
      </c>
      <c r="H4176" s="38">
        <f>G4176*(1-'[1]Rapport Lottstift'!$Q$6)</f>
        <v>8688.6939653999107</v>
      </c>
      <c r="I4176" s="39">
        <f t="shared" si="197"/>
        <v>8601.8070257459112</v>
      </c>
      <c r="J4176" s="40">
        <f t="shared" si="198"/>
        <v>8601</v>
      </c>
      <c r="K4176" s="40">
        <v>8601</v>
      </c>
    </row>
    <row r="4177" spans="1:11" s="40" customFormat="1" x14ac:dyDescent="0.25">
      <c r="A4177" s="34" t="s">
        <v>947</v>
      </c>
      <c r="B4177" s="34" t="s">
        <v>12405</v>
      </c>
      <c r="C4177" s="34" t="s">
        <v>12406</v>
      </c>
      <c r="D4177" s="34" t="s">
        <v>12407</v>
      </c>
      <c r="E4177" s="35">
        <v>170471</v>
      </c>
      <c r="F4177" s="36">
        <v>170471</v>
      </c>
      <c r="G4177" s="37">
        <f t="shared" si="196"/>
        <v>11932.970000000001</v>
      </c>
      <c r="H4177" s="38">
        <f>G4177*(1-'[1]Rapport Lottstift'!$Q$6)</f>
        <v>8688.2862345255908</v>
      </c>
      <c r="I4177" s="39">
        <f t="shared" si="197"/>
        <v>8601.4033721803353</v>
      </c>
      <c r="J4177" s="40">
        <f t="shared" si="198"/>
        <v>8601</v>
      </c>
      <c r="K4177" s="40">
        <v>8601</v>
      </c>
    </row>
    <row r="4178" spans="1:11" s="40" customFormat="1" x14ac:dyDescent="0.25">
      <c r="A4178" s="34" t="s">
        <v>947</v>
      </c>
      <c r="B4178" s="34" t="s">
        <v>12408</v>
      </c>
      <c r="C4178" s="34" t="s">
        <v>12409</v>
      </c>
      <c r="D4178" s="34" t="s">
        <v>12410</v>
      </c>
      <c r="E4178" s="35">
        <v>170432</v>
      </c>
      <c r="F4178" s="36">
        <v>170432</v>
      </c>
      <c r="G4178" s="37">
        <f t="shared" si="196"/>
        <v>11930.240000000002</v>
      </c>
      <c r="H4178" s="38">
        <f>G4178*(1-'[1]Rapport Lottstift'!$Q$6)</f>
        <v>8686.2985465132824</v>
      </c>
      <c r="I4178" s="39">
        <f t="shared" si="197"/>
        <v>8599.4355610481489</v>
      </c>
      <c r="J4178" s="40">
        <f t="shared" si="198"/>
        <v>8599</v>
      </c>
      <c r="K4178" s="40">
        <v>8599</v>
      </c>
    </row>
    <row r="4179" spans="1:11" s="40" customFormat="1" x14ac:dyDescent="0.25">
      <c r="A4179" s="34" t="s">
        <v>947</v>
      </c>
      <c r="B4179" s="34" t="s">
        <v>12411</v>
      </c>
      <c r="C4179" s="34" t="s">
        <v>12412</v>
      </c>
      <c r="D4179" s="34" t="s">
        <v>12413</v>
      </c>
      <c r="E4179" s="35">
        <v>170305</v>
      </c>
      <c r="F4179" s="36">
        <v>170305</v>
      </c>
      <c r="G4179" s="37">
        <f t="shared" si="196"/>
        <v>11921.35</v>
      </c>
      <c r="H4179" s="38">
        <f>G4179*(1-'[1]Rapport Lottstift'!$Q$6)</f>
        <v>8679.8258188834516</v>
      </c>
      <c r="I4179" s="39">
        <f t="shared" si="197"/>
        <v>8593.0275606946161</v>
      </c>
      <c r="J4179" s="40">
        <f t="shared" si="198"/>
        <v>8593</v>
      </c>
      <c r="K4179" s="40">
        <v>8593</v>
      </c>
    </row>
    <row r="4180" spans="1:11" s="40" customFormat="1" x14ac:dyDescent="0.25">
      <c r="A4180" s="34" t="s">
        <v>947</v>
      </c>
      <c r="B4180" s="34" t="s">
        <v>12414</v>
      </c>
      <c r="C4180" s="34" t="s">
        <v>12415</v>
      </c>
      <c r="D4180" s="34" t="s">
        <v>12416</v>
      </c>
      <c r="E4180" s="35">
        <v>170228</v>
      </c>
      <c r="F4180" s="36">
        <v>170228</v>
      </c>
      <c r="G4180" s="37">
        <f t="shared" si="196"/>
        <v>11915.960000000001</v>
      </c>
      <c r="H4180" s="38">
        <f>G4180*(1-'[1]Rapport Lottstift'!$Q$6)</f>
        <v>8675.9014092181205</v>
      </c>
      <c r="I4180" s="39">
        <f t="shared" si="197"/>
        <v>8589.1423951259385</v>
      </c>
      <c r="J4180" s="40">
        <f t="shared" si="198"/>
        <v>8589</v>
      </c>
      <c r="K4180" s="40">
        <v>8589</v>
      </c>
    </row>
    <row r="4181" spans="1:11" s="40" customFormat="1" x14ac:dyDescent="0.25">
      <c r="A4181" s="34" t="s">
        <v>947</v>
      </c>
      <c r="B4181" s="34" t="s">
        <v>12417</v>
      </c>
      <c r="C4181" s="34" t="s">
        <v>12418</v>
      </c>
      <c r="D4181" s="34" t="s">
        <v>12419</v>
      </c>
      <c r="E4181" s="35">
        <v>169764</v>
      </c>
      <c r="F4181" s="36">
        <v>169764</v>
      </c>
      <c r="G4181" s="37">
        <f t="shared" si="196"/>
        <v>11883.480000000001</v>
      </c>
      <c r="H4181" s="38">
        <f>G4181*(1-'[1]Rapport Lottstift'!$Q$6)</f>
        <v>8652.2530185075611</v>
      </c>
      <c r="I4181" s="39">
        <f t="shared" si="197"/>
        <v>8565.7304883224861</v>
      </c>
      <c r="J4181" s="40">
        <f t="shared" si="198"/>
        <v>8565</v>
      </c>
      <c r="K4181" s="40">
        <v>8565</v>
      </c>
    </row>
    <row r="4182" spans="1:11" s="40" customFormat="1" x14ac:dyDescent="0.25">
      <c r="A4182" s="34" t="s">
        <v>947</v>
      </c>
      <c r="B4182" s="34" t="s">
        <v>12420</v>
      </c>
      <c r="C4182" s="34" t="s">
        <v>12421</v>
      </c>
      <c r="D4182" s="34" t="s">
        <v>12422</v>
      </c>
      <c r="E4182" s="35">
        <v>169649</v>
      </c>
      <c r="F4182" s="36">
        <v>169649</v>
      </c>
      <c r="G4182" s="37">
        <f t="shared" si="196"/>
        <v>11875.43</v>
      </c>
      <c r="H4182" s="38">
        <f>G4182*(1-'[1]Rapport Lottstift'!$Q$6)</f>
        <v>8646.391887189211</v>
      </c>
      <c r="I4182" s="39">
        <f t="shared" si="197"/>
        <v>8559.927968317319</v>
      </c>
      <c r="J4182" s="40">
        <f t="shared" si="198"/>
        <v>8559</v>
      </c>
      <c r="K4182" s="40">
        <v>8559</v>
      </c>
    </row>
    <row r="4183" spans="1:11" s="40" customFormat="1" x14ac:dyDescent="0.25">
      <c r="A4183" s="34" t="s">
        <v>947</v>
      </c>
      <c r="B4183" s="34" t="s">
        <v>12423</v>
      </c>
      <c r="C4183" s="34" t="s">
        <v>12424</v>
      </c>
      <c r="D4183" s="34" t="s">
        <v>12425</v>
      </c>
      <c r="E4183" s="35">
        <v>169585</v>
      </c>
      <c r="F4183" s="36">
        <v>169585</v>
      </c>
      <c r="G4183" s="37">
        <f t="shared" si="196"/>
        <v>11870.95</v>
      </c>
      <c r="H4183" s="38">
        <f>G4183*(1-'[1]Rapport Lottstift'!$Q$6)</f>
        <v>8643.1300401946519</v>
      </c>
      <c r="I4183" s="39">
        <f t="shared" si="197"/>
        <v>8556.698739792706</v>
      </c>
      <c r="J4183" s="40">
        <f t="shared" si="198"/>
        <v>8556</v>
      </c>
      <c r="K4183" s="40">
        <v>8556</v>
      </c>
    </row>
    <row r="4184" spans="1:11" s="40" customFormat="1" x14ac:dyDescent="0.25">
      <c r="A4184" s="34" t="s">
        <v>947</v>
      </c>
      <c r="B4184" s="34" t="s">
        <v>12426</v>
      </c>
      <c r="C4184" s="34" t="s">
        <v>12427</v>
      </c>
      <c r="D4184" s="34" t="s">
        <v>12428</v>
      </c>
      <c r="E4184" s="35">
        <v>169378</v>
      </c>
      <c r="F4184" s="36">
        <v>169378</v>
      </c>
      <c r="G4184" s="37">
        <f t="shared" si="196"/>
        <v>11856.460000000001</v>
      </c>
      <c r="H4184" s="38">
        <f>G4184*(1-'[1]Rapport Lottstift'!$Q$6)</f>
        <v>8632.5800038216203</v>
      </c>
      <c r="I4184" s="39">
        <f t="shared" si="197"/>
        <v>8546.2542037834046</v>
      </c>
      <c r="J4184" s="40">
        <f t="shared" si="198"/>
        <v>8546</v>
      </c>
      <c r="K4184" s="40">
        <v>8546</v>
      </c>
    </row>
    <row r="4185" spans="1:11" s="40" customFormat="1" x14ac:dyDescent="0.25">
      <c r="A4185" s="34" t="s">
        <v>947</v>
      </c>
      <c r="B4185" s="34" t="s">
        <v>12429</v>
      </c>
      <c r="C4185" s="34" t="s">
        <v>12430</v>
      </c>
      <c r="D4185" s="34" t="s">
        <v>12431</v>
      </c>
      <c r="E4185" s="35">
        <v>169157</v>
      </c>
      <c r="F4185" s="36">
        <v>169157</v>
      </c>
      <c r="G4185" s="37">
        <f t="shared" si="196"/>
        <v>11840.990000000002</v>
      </c>
      <c r="H4185" s="38">
        <f>G4185*(1-'[1]Rapport Lottstift'!$Q$6)</f>
        <v>8621.3164384185311</v>
      </c>
      <c r="I4185" s="39">
        <f t="shared" si="197"/>
        <v>8535.1032740343453</v>
      </c>
      <c r="J4185" s="40">
        <f t="shared" si="198"/>
        <v>8535</v>
      </c>
      <c r="K4185" s="40">
        <v>8535</v>
      </c>
    </row>
    <row r="4186" spans="1:11" s="40" customFormat="1" x14ac:dyDescent="0.25">
      <c r="A4186" s="34" t="s">
        <v>947</v>
      </c>
      <c r="B4186" s="34" t="s">
        <v>12432</v>
      </c>
      <c r="C4186" s="34" t="s">
        <v>12433</v>
      </c>
      <c r="D4186" s="34" t="s">
        <v>12434</v>
      </c>
      <c r="E4186" s="35">
        <v>169152</v>
      </c>
      <c r="F4186" s="36">
        <v>169152</v>
      </c>
      <c r="G4186" s="37">
        <f t="shared" si="196"/>
        <v>11840.640000000001</v>
      </c>
      <c r="H4186" s="38">
        <f>G4186*(1-'[1]Rapport Lottstift'!$Q$6)</f>
        <v>8621.0616066220809</v>
      </c>
      <c r="I4186" s="39">
        <f t="shared" si="197"/>
        <v>8534.8509905558603</v>
      </c>
      <c r="J4186" s="40">
        <f t="shared" si="198"/>
        <v>8534</v>
      </c>
      <c r="K4186" s="40">
        <v>8534</v>
      </c>
    </row>
    <row r="4187" spans="1:11" s="40" customFormat="1" x14ac:dyDescent="0.25">
      <c r="A4187" s="34" t="s">
        <v>947</v>
      </c>
      <c r="B4187" s="34" t="s">
        <v>12435</v>
      </c>
      <c r="C4187" s="34" t="s">
        <v>12436</v>
      </c>
      <c r="D4187" s="34" t="s">
        <v>12437</v>
      </c>
      <c r="E4187" s="35">
        <v>168623</v>
      </c>
      <c r="F4187" s="36">
        <v>168623</v>
      </c>
      <c r="G4187" s="37">
        <f t="shared" si="196"/>
        <v>11803.61</v>
      </c>
      <c r="H4187" s="38">
        <f>G4187*(1-'[1]Rapport Lottstift'!$Q$6)</f>
        <v>8594.1004025576713</v>
      </c>
      <c r="I4187" s="39">
        <f t="shared" si="197"/>
        <v>8508.1593985320942</v>
      </c>
      <c r="J4187" s="40">
        <f t="shared" si="198"/>
        <v>8508</v>
      </c>
      <c r="K4187" s="40">
        <v>8508</v>
      </c>
    </row>
    <row r="4188" spans="1:11" s="40" customFormat="1" x14ac:dyDescent="0.25">
      <c r="A4188" s="34" t="s">
        <v>947</v>
      </c>
      <c r="B4188" s="34" t="s">
        <v>12438</v>
      </c>
      <c r="C4188" s="34" t="s">
        <v>12439</v>
      </c>
      <c r="D4188" s="34" t="s">
        <v>12440</v>
      </c>
      <c r="E4188" s="35">
        <v>168565</v>
      </c>
      <c r="F4188" s="36">
        <v>168565</v>
      </c>
      <c r="G4188" s="37">
        <f t="shared" si="196"/>
        <v>11799.550000000001</v>
      </c>
      <c r="H4188" s="38">
        <f>G4188*(1-'[1]Rapport Lottstift'!$Q$6)</f>
        <v>8591.1443537188516</v>
      </c>
      <c r="I4188" s="39">
        <f t="shared" si="197"/>
        <v>8505.2329101816631</v>
      </c>
      <c r="J4188" s="40">
        <f t="shared" si="198"/>
        <v>8505</v>
      </c>
      <c r="K4188" s="40">
        <v>8505</v>
      </c>
    </row>
    <row r="4189" spans="1:11" s="40" customFormat="1" x14ac:dyDescent="0.25">
      <c r="A4189" s="34" t="s">
        <v>947</v>
      </c>
      <c r="B4189" s="34" t="s">
        <v>12441</v>
      </c>
      <c r="C4189" s="34" t="s">
        <v>12442</v>
      </c>
      <c r="D4189" s="34" t="s">
        <v>12443</v>
      </c>
      <c r="E4189" s="35">
        <v>168517</v>
      </c>
      <c r="F4189" s="36">
        <v>168517</v>
      </c>
      <c r="G4189" s="37">
        <f t="shared" si="196"/>
        <v>11796.19</v>
      </c>
      <c r="H4189" s="38">
        <f>G4189*(1-'[1]Rapport Lottstift'!$Q$6)</f>
        <v>8588.6979684729304</v>
      </c>
      <c r="I4189" s="39">
        <f t="shared" si="197"/>
        <v>8502.8109887882001</v>
      </c>
      <c r="J4189" s="40">
        <f t="shared" si="198"/>
        <v>8502</v>
      </c>
      <c r="K4189" s="40">
        <v>8502</v>
      </c>
    </row>
    <row r="4190" spans="1:11" s="40" customFormat="1" x14ac:dyDescent="0.25">
      <c r="A4190" s="34" t="s">
        <v>947</v>
      </c>
      <c r="B4190" s="34" t="s">
        <v>12444</v>
      </c>
      <c r="C4190" s="34" t="s">
        <v>12445</v>
      </c>
      <c r="D4190" s="34" t="s">
        <v>12446</v>
      </c>
      <c r="E4190" s="35">
        <v>168219</v>
      </c>
      <c r="F4190" s="36">
        <v>168219</v>
      </c>
      <c r="G4190" s="37">
        <f t="shared" si="196"/>
        <v>11775.330000000002</v>
      </c>
      <c r="H4190" s="38">
        <f>G4190*(1-'[1]Rapport Lottstift'!$Q$6)</f>
        <v>8573.509993404512</v>
      </c>
      <c r="I4190" s="39">
        <f t="shared" si="197"/>
        <v>8487.7748934704668</v>
      </c>
      <c r="J4190" s="40">
        <f t="shared" si="198"/>
        <v>8487</v>
      </c>
      <c r="K4190" s="40">
        <v>8487</v>
      </c>
    </row>
    <row r="4191" spans="1:11" s="40" customFormat="1" x14ac:dyDescent="0.25">
      <c r="A4191" s="34" t="s">
        <v>947</v>
      </c>
      <c r="B4191" s="34" t="s">
        <v>12447</v>
      </c>
      <c r="C4191" s="34" t="s">
        <v>12448</v>
      </c>
      <c r="D4191" s="34" t="s">
        <v>12449</v>
      </c>
      <c r="E4191" s="35">
        <v>168013</v>
      </c>
      <c r="F4191" s="36">
        <v>168013</v>
      </c>
      <c r="G4191" s="37">
        <f t="shared" si="196"/>
        <v>11760.910000000002</v>
      </c>
      <c r="H4191" s="38">
        <f>G4191*(1-'[1]Rapport Lottstift'!$Q$6)</f>
        <v>8563.0109233907715</v>
      </c>
      <c r="I4191" s="39">
        <f t="shared" si="197"/>
        <v>8477.3808141568643</v>
      </c>
      <c r="J4191" s="40">
        <f t="shared" si="198"/>
        <v>8477</v>
      </c>
      <c r="K4191" s="40">
        <v>8477</v>
      </c>
    </row>
    <row r="4192" spans="1:11" s="40" customFormat="1" x14ac:dyDescent="0.25">
      <c r="A4192" s="34" t="s">
        <v>947</v>
      </c>
      <c r="B4192" s="34" t="s">
        <v>12450</v>
      </c>
      <c r="C4192" s="34" t="s">
        <v>12451</v>
      </c>
      <c r="D4192" s="34" t="s">
        <v>12452</v>
      </c>
      <c r="E4192" s="35">
        <v>167953</v>
      </c>
      <c r="F4192" s="36">
        <v>167953</v>
      </c>
      <c r="G4192" s="37">
        <f t="shared" si="196"/>
        <v>11756.710000000001</v>
      </c>
      <c r="H4192" s="38">
        <f>G4192*(1-'[1]Rapport Lottstift'!$Q$6)</f>
        <v>8559.9529418333714</v>
      </c>
      <c r="I4192" s="39">
        <f t="shared" si="197"/>
        <v>8474.3534124150374</v>
      </c>
      <c r="J4192" s="40">
        <f t="shared" si="198"/>
        <v>8474</v>
      </c>
      <c r="K4192" s="40">
        <v>8474</v>
      </c>
    </row>
    <row r="4193" spans="1:11" s="40" customFormat="1" x14ac:dyDescent="0.25">
      <c r="A4193" s="34" t="s">
        <v>947</v>
      </c>
      <c r="B4193" s="34" t="s">
        <v>12453</v>
      </c>
      <c r="C4193" s="34" t="s">
        <v>12454</v>
      </c>
      <c r="D4193" s="34" t="s">
        <v>12455</v>
      </c>
      <c r="E4193" s="35">
        <v>167947</v>
      </c>
      <c r="F4193" s="36">
        <v>167947</v>
      </c>
      <c r="G4193" s="37">
        <f t="shared" si="196"/>
        <v>11756.29</v>
      </c>
      <c r="H4193" s="38">
        <f>G4193*(1-'[1]Rapport Lottstift'!$Q$6)</f>
        <v>8559.6471436776319</v>
      </c>
      <c r="I4193" s="39">
        <f t="shared" si="197"/>
        <v>8474.0506722408554</v>
      </c>
      <c r="J4193" s="40">
        <f t="shared" si="198"/>
        <v>8474</v>
      </c>
      <c r="K4193" s="40">
        <v>8474</v>
      </c>
    </row>
    <row r="4194" spans="1:11" s="40" customFormat="1" x14ac:dyDescent="0.25">
      <c r="A4194" s="34" t="s">
        <v>947</v>
      </c>
      <c r="B4194" s="34" t="s">
        <v>12456</v>
      </c>
      <c r="C4194" s="34" t="s">
        <v>12457</v>
      </c>
      <c r="D4194" s="34" t="s">
        <v>12458</v>
      </c>
      <c r="E4194" s="35">
        <v>167898</v>
      </c>
      <c r="F4194" s="36">
        <v>167898</v>
      </c>
      <c r="G4194" s="37">
        <f t="shared" si="196"/>
        <v>11752.86</v>
      </c>
      <c r="H4194" s="38">
        <f>G4194*(1-'[1]Rapport Lottstift'!$Q$6)</f>
        <v>8557.1497920724214</v>
      </c>
      <c r="I4194" s="39">
        <f t="shared" si="197"/>
        <v>8471.5782941516973</v>
      </c>
      <c r="J4194" s="40">
        <f t="shared" si="198"/>
        <v>8471</v>
      </c>
      <c r="K4194" s="40">
        <v>8471</v>
      </c>
    </row>
    <row r="4195" spans="1:11" s="40" customFormat="1" x14ac:dyDescent="0.25">
      <c r="A4195" s="34" t="s">
        <v>947</v>
      </c>
      <c r="B4195" s="34" t="s">
        <v>12459</v>
      </c>
      <c r="C4195" s="34" t="s">
        <v>12460</v>
      </c>
      <c r="D4195" s="34" t="s">
        <v>12461</v>
      </c>
      <c r="E4195" s="35">
        <v>167859</v>
      </c>
      <c r="F4195" s="36">
        <v>167859</v>
      </c>
      <c r="G4195" s="37">
        <f t="shared" si="196"/>
        <v>11750.130000000001</v>
      </c>
      <c r="H4195" s="38">
        <f>G4195*(1-'[1]Rapport Lottstift'!$Q$6)</f>
        <v>8555.1621040601112</v>
      </c>
      <c r="I4195" s="39">
        <f t="shared" si="197"/>
        <v>8469.6104830195109</v>
      </c>
      <c r="J4195" s="40">
        <f t="shared" si="198"/>
        <v>8469</v>
      </c>
      <c r="K4195" s="40">
        <v>8469</v>
      </c>
    </row>
    <row r="4196" spans="1:11" s="40" customFormat="1" x14ac:dyDescent="0.25">
      <c r="A4196" s="34" t="s">
        <v>947</v>
      </c>
      <c r="B4196" s="34" t="s">
        <v>12462</v>
      </c>
      <c r="C4196" s="34" t="s">
        <v>12463</v>
      </c>
      <c r="D4196" s="34" t="s">
        <v>12464</v>
      </c>
      <c r="E4196" s="35">
        <v>167796</v>
      </c>
      <c r="F4196" s="36">
        <v>167796</v>
      </c>
      <c r="G4196" s="37">
        <f t="shared" si="196"/>
        <v>11745.720000000001</v>
      </c>
      <c r="H4196" s="38">
        <f>G4196*(1-'[1]Rapport Lottstift'!$Q$6)</f>
        <v>8551.9512234248414</v>
      </c>
      <c r="I4196" s="39">
        <f t="shared" si="197"/>
        <v>8466.431711190593</v>
      </c>
      <c r="J4196" s="40">
        <f t="shared" si="198"/>
        <v>8466</v>
      </c>
      <c r="K4196" s="40">
        <v>8466</v>
      </c>
    </row>
    <row r="4197" spans="1:11" s="40" customFormat="1" x14ac:dyDescent="0.25">
      <c r="A4197" s="34" t="s">
        <v>947</v>
      </c>
      <c r="B4197" s="34" t="s">
        <v>12465</v>
      </c>
      <c r="C4197" s="34" t="s">
        <v>12466</v>
      </c>
      <c r="D4197" s="34" t="s">
        <v>12467</v>
      </c>
      <c r="E4197" s="35">
        <v>167691</v>
      </c>
      <c r="F4197" s="36">
        <v>167691</v>
      </c>
      <c r="G4197" s="37">
        <f t="shared" si="196"/>
        <v>11738.37</v>
      </c>
      <c r="H4197" s="38">
        <f>G4197*(1-'[1]Rapport Lottstift'!$Q$6)</f>
        <v>8546.5997556993916</v>
      </c>
      <c r="I4197" s="39">
        <f t="shared" si="197"/>
        <v>8461.1337581423977</v>
      </c>
      <c r="J4197" s="40">
        <f t="shared" si="198"/>
        <v>8461</v>
      </c>
      <c r="K4197" s="40">
        <v>8461</v>
      </c>
    </row>
    <row r="4198" spans="1:11" s="40" customFormat="1" x14ac:dyDescent="0.25">
      <c r="A4198" s="34" t="s">
        <v>947</v>
      </c>
      <c r="B4198" s="34" t="s">
        <v>12468</v>
      </c>
      <c r="C4198" s="34" t="s">
        <v>12469</v>
      </c>
      <c r="D4198" s="34" t="s">
        <v>12470</v>
      </c>
      <c r="E4198" s="35">
        <v>167266</v>
      </c>
      <c r="F4198" s="36">
        <v>167266</v>
      </c>
      <c r="G4198" s="37">
        <f t="shared" si="196"/>
        <v>11708.62</v>
      </c>
      <c r="H4198" s="38">
        <f>G4198*(1-'[1]Rapport Lottstift'!$Q$6)</f>
        <v>8524.9390530011406</v>
      </c>
      <c r="I4198" s="39">
        <f t="shared" si="197"/>
        <v>8439.6896624711299</v>
      </c>
      <c r="J4198" s="40">
        <f t="shared" si="198"/>
        <v>8439</v>
      </c>
      <c r="K4198" s="40">
        <v>8439</v>
      </c>
    </row>
    <row r="4199" spans="1:11" s="40" customFormat="1" x14ac:dyDescent="0.25">
      <c r="A4199" s="34" t="s">
        <v>947</v>
      </c>
      <c r="B4199" s="34" t="s">
        <v>12471</v>
      </c>
      <c r="C4199" s="34" t="s">
        <v>12472</v>
      </c>
      <c r="D4199" s="34" t="s">
        <v>12473</v>
      </c>
      <c r="E4199" s="35">
        <v>167226</v>
      </c>
      <c r="F4199" s="36">
        <v>167226</v>
      </c>
      <c r="G4199" s="37">
        <f t="shared" si="196"/>
        <v>11705.820000000002</v>
      </c>
      <c r="H4199" s="38">
        <f>G4199*(1-'[1]Rapport Lottstift'!$Q$6)</f>
        <v>8522.9003986295411</v>
      </c>
      <c r="I4199" s="39">
        <f t="shared" si="197"/>
        <v>8437.6713946432465</v>
      </c>
      <c r="J4199" s="40">
        <f t="shared" si="198"/>
        <v>8437</v>
      </c>
      <c r="K4199" s="40">
        <v>8437</v>
      </c>
    </row>
    <row r="4200" spans="1:11" s="40" customFormat="1" x14ac:dyDescent="0.25">
      <c r="A4200" s="34" t="s">
        <v>947</v>
      </c>
      <c r="B4200" s="34" t="s">
        <v>12474</v>
      </c>
      <c r="C4200" s="34" t="s">
        <v>12475</v>
      </c>
      <c r="D4200" s="34" t="s">
        <v>12476</v>
      </c>
      <c r="E4200" s="35">
        <v>167000</v>
      </c>
      <c r="F4200" s="36">
        <v>167000</v>
      </c>
      <c r="G4200" s="37">
        <f t="shared" si="196"/>
        <v>11690.000000000002</v>
      </c>
      <c r="H4200" s="38">
        <f>G4200*(1-'[1]Rapport Lottstift'!$Q$6)</f>
        <v>8511.3820014300018</v>
      </c>
      <c r="I4200" s="39">
        <f t="shared" si="197"/>
        <v>8426.2681814157022</v>
      </c>
      <c r="J4200" s="40">
        <f t="shared" si="198"/>
        <v>8426</v>
      </c>
      <c r="K4200" s="40">
        <v>8426</v>
      </c>
    </row>
    <row r="4201" spans="1:11" s="40" customFormat="1" x14ac:dyDescent="0.25">
      <c r="A4201" s="34" t="s">
        <v>947</v>
      </c>
      <c r="B4201" s="34" t="s">
        <v>12477</v>
      </c>
      <c r="C4201" s="34" t="s">
        <v>12478</v>
      </c>
      <c r="D4201" s="34" t="s">
        <v>12479</v>
      </c>
      <c r="E4201" s="35">
        <v>167000</v>
      </c>
      <c r="F4201" s="36">
        <v>167000</v>
      </c>
      <c r="G4201" s="37">
        <f t="shared" si="196"/>
        <v>11690.000000000002</v>
      </c>
      <c r="H4201" s="38">
        <f>G4201*(1-'[1]Rapport Lottstift'!$Q$6)</f>
        <v>8511.3820014300018</v>
      </c>
      <c r="I4201" s="39">
        <f t="shared" si="197"/>
        <v>8426.2681814157022</v>
      </c>
      <c r="J4201" s="40">
        <f t="shared" si="198"/>
        <v>8426</v>
      </c>
      <c r="K4201" s="40">
        <v>8426</v>
      </c>
    </row>
    <row r="4202" spans="1:11" s="40" customFormat="1" x14ac:dyDescent="0.25">
      <c r="A4202" s="34" t="s">
        <v>947</v>
      </c>
      <c r="B4202" s="34" t="s">
        <v>12480</v>
      </c>
      <c r="C4202" s="34" t="s">
        <v>12481</v>
      </c>
      <c r="D4202" s="34" t="s">
        <v>12482</v>
      </c>
      <c r="E4202" s="35">
        <v>167000</v>
      </c>
      <c r="F4202" s="36">
        <v>167000</v>
      </c>
      <c r="G4202" s="37">
        <f t="shared" si="196"/>
        <v>11690.000000000002</v>
      </c>
      <c r="H4202" s="38">
        <f>G4202*(1-'[1]Rapport Lottstift'!$Q$6)</f>
        <v>8511.3820014300018</v>
      </c>
      <c r="I4202" s="39">
        <f t="shared" si="197"/>
        <v>8426.2681814157022</v>
      </c>
      <c r="J4202" s="40">
        <f t="shared" si="198"/>
        <v>8426</v>
      </c>
      <c r="K4202" s="40">
        <v>8426</v>
      </c>
    </row>
    <row r="4203" spans="1:11" s="40" customFormat="1" x14ac:dyDescent="0.25">
      <c r="A4203" s="34" t="s">
        <v>947</v>
      </c>
      <c r="B4203" s="34" t="s">
        <v>12483</v>
      </c>
      <c r="C4203" s="34" t="s">
        <v>12484</v>
      </c>
      <c r="D4203" s="34" t="s">
        <v>12485</v>
      </c>
      <c r="E4203" s="35">
        <v>166711</v>
      </c>
      <c r="F4203" s="36">
        <v>166711</v>
      </c>
      <c r="G4203" s="37">
        <f t="shared" si="196"/>
        <v>11669.77</v>
      </c>
      <c r="H4203" s="38">
        <f>G4203*(1-'[1]Rapport Lottstift'!$Q$6)</f>
        <v>8496.6527235951908</v>
      </c>
      <c r="I4203" s="39">
        <f t="shared" si="197"/>
        <v>8411.6861963592382</v>
      </c>
      <c r="J4203" s="40">
        <f t="shared" si="198"/>
        <v>8411</v>
      </c>
      <c r="K4203" s="40">
        <v>8411</v>
      </c>
    </row>
    <row r="4204" spans="1:11" s="40" customFormat="1" x14ac:dyDescent="0.25">
      <c r="A4204" s="34" t="s">
        <v>947</v>
      </c>
      <c r="B4204" s="34" t="s">
        <v>12486</v>
      </c>
      <c r="C4204" s="34" t="s">
        <v>12487</v>
      </c>
      <c r="D4204" s="34" t="s">
        <v>12488</v>
      </c>
      <c r="E4204" s="35">
        <v>166565</v>
      </c>
      <c r="F4204" s="36">
        <v>166565</v>
      </c>
      <c r="G4204" s="37">
        <f t="shared" si="196"/>
        <v>11659.550000000001</v>
      </c>
      <c r="H4204" s="38">
        <f>G4204*(1-'[1]Rapport Lottstift'!$Q$6)</f>
        <v>8489.2116351388504</v>
      </c>
      <c r="I4204" s="39">
        <f t="shared" si="197"/>
        <v>8404.3195187874626</v>
      </c>
      <c r="J4204" s="40">
        <f t="shared" si="198"/>
        <v>8404</v>
      </c>
      <c r="K4204" s="40">
        <v>8404</v>
      </c>
    </row>
    <row r="4205" spans="1:11" s="40" customFormat="1" x14ac:dyDescent="0.25">
      <c r="A4205" s="34" t="s">
        <v>947</v>
      </c>
      <c r="B4205" s="34" t="s">
        <v>12489</v>
      </c>
      <c r="C4205" s="34" t="s">
        <v>12490</v>
      </c>
      <c r="D4205" s="34" t="s">
        <v>12491</v>
      </c>
      <c r="E4205" s="35">
        <v>166352</v>
      </c>
      <c r="F4205" s="36">
        <v>166352</v>
      </c>
      <c r="G4205" s="37">
        <f t="shared" si="196"/>
        <v>11644.640000000001</v>
      </c>
      <c r="H4205" s="38">
        <f>G4205*(1-'[1]Rapport Lottstift'!$Q$6)</f>
        <v>8478.3558006100811</v>
      </c>
      <c r="I4205" s="39">
        <f t="shared" si="197"/>
        <v>8393.5722426039811</v>
      </c>
      <c r="J4205" s="40">
        <f t="shared" si="198"/>
        <v>8393</v>
      </c>
      <c r="K4205" s="40">
        <v>8393</v>
      </c>
    </row>
    <row r="4206" spans="1:11" s="40" customFormat="1" x14ac:dyDescent="0.25">
      <c r="A4206" s="34" t="s">
        <v>947</v>
      </c>
      <c r="B4206" s="34" t="s">
        <v>12492</v>
      </c>
      <c r="C4206" s="34" t="s">
        <v>12493</v>
      </c>
      <c r="D4206" s="34" t="s">
        <v>12494</v>
      </c>
      <c r="E4206" s="35">
        <v>166199</v>
      </c>
      <c r="F4206" s="36">
        <v>166199</v>
      </c>
      <c r="G4206" s="37">
        <f t="shared" si="196"/>
        <v>11633.93</v>
      </c>
      <c r="H4206" s="38">
        <f>G4206*(1-'[1]Rapport Lottstift'!$Q$6)</f>
        <v>8470.5579476387102</v>
      </c>
      <c r="I4206" s="39">
        <f t="shared" si="197"/>
        <v>8385.8523681623228</v>
      </c>
      <c r="J4206" s="40">
        <f t="shared" si="198"/>
        <v>8385</v>
      </c>
      <c r="K4206" s="40">
        <v>8385</v>
      </c>
    </row>
    <row r="4207" spans="1:11" s="40" customFormat="1" x14ac:dyDescent="0.25">
      <c r="A4207" s="34" t="s">
        <v>947</v>
      </c>
      <c r="B4207" s="34" t="s">
        <v>12495</v>
      </c>
      <c r="C4207" s="34" t="s">
        <v>12496</v>
      </c>
      <c r="D4207" s="34" t="s">
        <v>12497</v>
      </c>
      <c r="E4207" s="35">
        <v>165978</v>
      </c>
      <c r="F4207" s="36">
        <v>165978</v>
      </c>
      <c r="G4207" s="37">
        <f t="shared" si="196"/>
        <v>11618.460000000001</v>
      </c>
      <c r="H4207" s="38">
        <f>G4207*(1-'[1]Rapport Lottstift'!$Q$6)</f>
        <v>8459.294382235621</v>
      </c>
      <c r="I4207" s="39">
        <f t="shared" si="197"/>
        <v>8374.7014384132654</v>
      </c>
      <c r="J4207" s="40">
        <f t="shared" si="198"/>
        <v>8374</v>
      </c>
      <c r="K4207" s="40">
        <v>8374</v>
      </c>
    </row>
    <row r="4208" spans="1:11" s="40" customFormat="1" x14ac:dyDescent="0.25">
      <c r="A4208" s="34" t="s">
        <v>947</v>
      </c>
      <c r="B4208" s="34" t="s">
        <v>12498</v>
      </c>
      <c r="C4208" s="34" t="s">
        <v>12499</v>
      </c>
      <c r="D4208" s="34" t="s">
        <v>12500</v>
      </c>
      <c r="E4208" s="35">
        <v>165959</v>
      </c>
      <c r="F4208" s="36">
        <v>165959</v>
      </c>
      <c r="G4208" s="37">
        <f t="shared" si="196"/>
        <v>11617.130000000001</v>
      </c>
      <c r="H4208" s="38">
        <f>G4208*(1-'[1]Rapport Lottstift'!$Q$6)</f>
        <v>8458.3260214091115</v>
      </c>
      <c r="I4208" s="39">
        <f t="shared" si="197"/>
        <v>8373.7427611950206</v>
      </c>
      <c r="J4208" s="40">
        <f t="shared" si="198"/>
        <v>8373</v>
      </c>
      <c r="K4208" s="40">
        <v>8373</v>
      </c>
    </row>
    <row r="4209" spans="1:11" s="40" customFormat="1" x14ac:dyDescent="0.25">
      <c r="A4209" s="34" t="s">
        <v>947</v>
      </c>
      <c r="B4209" s="34" t="s">
        <v>12501</v>
      </c>
      <c r="C4209" s="34" t="s">
        <v>12502</v>
      </c>
      <c r="D4209" s="34" t="s">
        <v>12503</v>
      </c>
      <c r="E4209" s="35">
        <v>165768</v>
      </c>
      <c r="F4209" s="36">
        <v>165768</v>
      </c>
      <c r="G4209" s="37">
        <f t="shared" si="196"/>
        <v>11603.76</v>
      </c>
      <c r="H4209" s="38">
        <f>G4209*(1-'[1]Rapport Lottstift'!$Q$6)</f>
        <v>8448.5914467847215</v>
      </c>
      <c r="I4209" s="39">
        <f t="shared" si="197"/>
        <v>8364.1055323168748</v>
      </c>
      <c r="J4209" s="40">
        <f t="shared" si="198"/>
        <v>8364</v>
      </c>
      <c r="K4209" s="40">
        <v>8364</v>
      </c>
    </row>
    <row r="4210" spans="1:11" s="40" customFormat="1" x14ac:dyDescent="0.25">
      <c r="A4210" s="34" t="s">
        <v>947</v>
      </c>
      <c r="B4210" s="34" t="s">
        <v>12504</v>
      </c>
      <c r="C4210" s="34" t="s">
        <v>12505</v>
      </c>
      <c r="D4210" s="34" t="s">
        <v>12506</v>
      </c>
      <c r="E4210" s="35">
        <v>165662</v>
      </c>
      <c r="F4210" s="36">
        <v>165662</v>
      </c>
      <c r="G4210" s="37">
        <f t="shared" si="196"/>
        <v>11596.340000000002</v>
      </c>
      <c r="H4210" s="38">
        <f>G4210*(1-'[1]Rapport Lottstift'!$Q$6)</f>
        <v>8443.1890126999824</v>
      </c>
      <c r="I4210" s="39">
        <f t="shared" si="197"/>
        <v>8358.7571225729826</v>
      </c>
      <c r="J4210" s="40">
        <f t="shared" si="198"/>
        <v>8358</v>
      </c>
      <c r="K4210" s="40">
        <v>8358</v>
      </c>
    </row>
    <row r="4211" spans="1:11" s="40" customFormat="1" x14ac:dyDescent="0.25">
      <c r="A4211" s="34" t="s">
        <v>947</v>
      </c>
      <c r="B4211" s="34" t="s">
        <v>12507</v>
      </c>
      <c r="C4211" s="34" t="s">
        <v>12508</v>
      </c>
      <c r="D4211" s="34" t="s">
        <v>12509</v>
      </c>
      <c r="E4211" s="35">
        <v>165300</v>
      </c>
      <c r="F4211" s="36">
        <v>165300</v>
      </c>
      <c r="G4211" s="37">
        <f t="shared" si="196"/>
        <v>11571.000000000002</v>
      </c>
      <c r="H4211" s="38">
        <f>G4211*(1-'[1]Rapport Lottstift'!$Q$6)</f>
        <v>8424.7391906370012</v>
      </c>
      <c r="I4211" s="39">
        <f t="shared" si="197"/>
        <v>8340.4917987306308</v>
      </c>
      <c r="J4211" s="40">
        <f t="shared" si="198"/>
        <v>8340</v>
      </c>
      <c r="K4211" s="40">
        <v>8340</v>
      </c>
    </row>
    <row r="4212" spans="1:11" s="40" customFormat="1" x14ac:dyDescent="0.25">
      <c r="A4212" s="34" t="s">
        <v>947</v>
      </c>
      <c r="B4212" s="34" t="s">
        <v>12510</v>
      </c>
      <c r="C4212" s="34" t="s">
        <v>12511</v>
      </c>
      <c r="D4212" s="34" t="s">
        <v>12512</v>
      </c>
      <c r="E4212" s="35">
        <v>165230</v>
      </c>
      <c r="F4212" s="36">
        <v>165230</v>
      </c>
      <c r="G4212" s="37">
        <f t="shared" si="196"/>
        <v>11566.1</v>
      </c>
      <c r="H4212" s="38">
        <f>G4212*(1-'[1]Rapport Lottstift'!$Q$6)</f>
        <v>8421.1715454867008</v>
      </c>
      <c r="I4212" s="39">
        <f t="shared" si="197"/>
        <v>8336.9598300318339</v>
      </c>
      <c r="J4212" s="40">
        <f t="shared" si="198"/>
        <v>8336</v>
      </c>
      <c r="K4212" s="40">
        <v>8336</v>
      </c>
    </row>
    <row r="4213" spans="1:11" s="40" customFormat="1" x14ac:dyDescent="0.25">
      <c r="A4213" s="34" t="s">
        <v>947</v>
      </c>
      <c r="B4213" s="34" t="s">
        <v>12513</v>
      </c>
      <c r="C4213" s="34" t="s">
        <v>12514</v>
      </c>
      <c r="D4213" s="34" t="s">
        <v>12515</v>
      </c>
      <c r="E4213" s="35">
        <v>165192</v>
      </c>
      <c r="F4213" s="36">
        <v>165192</v>
      </c>
      <c r="G4213" s="37">
        <f t="shared" si="196"/>
        <v>11563.44</v>
      </c>
      <c r="H4213" s="38">
        <f>G4213*(1-'[1]Rapport Lottstift'!$Q$6)</f>
        <v>8419.2348238336817</v>
      </c>
      <c r="I4213" s="39">
        <f t="shared" si="197"/>
        <v>8335.0424755953445</v>
      </c>
      <c r="J4213" s="40">
        <f t="shared" si="198"/>
        <v>8335</v>
      </c>
      <c r="K4213" s="40">
        <v>8335</v>
      </c>
    </row>
    <row r="4214" spans="1:11" s="40" customFormat="1" x14ac:dyDescent="0.25">
      <c r="A4214" s="34" t="s">
        <v>947</v>
      </c>
      <c r="B4214" s="34" t="s">
        <v>12516</v>
      </c>
      <c r="C4214" s="34" t="s">
        <v>12517</v>
      </c>
      <c r="D4214" s="34" t="s">
        <v>12518</v>
      </c>
      <c r="E4214" s="35">
        <v>164920</v>
      </c>
      <c r="F4214" s="36">
        <v>164920</v>
      </c>
      <c r="G4214" s="37">
        <f t="shared" si="196"/>
        <v>11544.400000000001</v>
      </c>
      <c r="H4214" s="38">
        <f>G4214*(1-'[1]Rapport Lottstift'!$Q$6)</f>
        <v>8405.3719741068016</v>
      </c>
      <c r="I4214" s="39">
        <f t="shared" si="197"/>
        <v>8321.3182543657331</v>
      </c>
      <c r="J4214" s="40">
        <f t="shared" si="198"/>
        <v>8321</v>
      </c>
      <c r="K4214" s="40">
        <v>8321</v>
      </c>
    </row>
    <row r="4215" spans="1:11" s="40" customFormat="1" x14ac:dyDescent="0.25">
      <c r="A4215" s="34" t="s">
        <v>947</v>
      </c>
      <c r="B4215" s="34" t="s">
        <v>12519</v>
      </c>
      <c r="C4215" s="34" t="s">
        <v>12520</v>
      </c>
      <c r="D4215" s="34" t="s">
        <v>12521</v>
      </c>
      <c r="E4215" s="35">
        <v>164764</v>
      </c>
      <c r="F4215" s="36">
        <v>164764</v>
      </c>
      <c r="G4215" s="37">
        <f t="shared" si="196"/>
        <v>11533.480000000001</v>
      </c>
      <c r="H4215" s="38">
        <f>G4215*(1-'[1]Rapport Lottstift'!$Q$6)</f>
        <v>8397.421222057561</v>
      </c>
      <c r="I4215" s="39">
        <f t="shared" si="197"/>
        <v>8313.4470098369857</v>
      </c>
      <c r="J4215" s="40">
        <f t="shared" si="198"/>
        <v>8313</v>
      </c>
      <c r="K4215" s="40">
        <v>8313</v>
      </c>
    </row>
    <row r="4216" spans="1:11" s="40" customFormat="1" x14ac:dyDescent="0.25">
      <c r="A4216" s="34" t="s">
        <v>947</v>
      </c>
      <c r="B4216" s="34" t="s">
        <v>12522</v>
      </c>
      <c r="C4216" s="34" t="s">
        <v>12523</v>
      </c>
      <c r="D4216" s="34" t="s">
        <v>12524</v>
      </c>
      <c r="E4216" s="35">
        <v>164738</v>
      </c>
      <c r="F4216" s="36">
        <v>164738</v>
      </c>
      <c r="G4216" s="37">
        <f t="shared" si="196"/>
        <v>11531.660000000002</v>
      </c>
      <c r="H4216" s="38">
        <f>G4216*(1-'[1]Rapport Lottstift'!$Q$6)</f>
        <v>8396.0960967160208</v>
      </c>
      <c r="I4216" s="39">
        <f t="shared" si="197"/>
        <v>8312.1351357488602</v>
      </c>
      <c r="J4216" s="40">
        <f t="shared" si="198"/>
        <v>8312</v>
      </c>
      <c r="K4216" s="40">
        <v>8312</v>
      </c>
    </row>
    <row r="4217" spans="1:11" s="40" customFormat="1" x14ac:dyDescent="0.25">
      <c r="A4217" s="34" t="s">
        <v>947</v>
      </c>
      <c r="B4217" s="34" t="s">
        <v>12525</v>
      </c>
      <c r="C4217" s="34" t="s">
        <v>12526</v>
      </c>
      <c r="D4217" s="34" t="s">
        <v>12527</v>
      </c>
      <c r="E4217" s="35">
        <v>164625</v>
      </c>
      <c r="F4217" s="36">
        <v>164625</v>
      </c>
      <c r="G4217" s="37">
        <f t="shared" si="196"/>
        <v>11523.750000000002</v>
      </c>
      <c r="H4217" s="38">
        <f>G4217*(1-'[1]Rapport Lottstift'!$Q$6)</f>
        <v>8390.3368981162512</v>
      </c>
      <c r="I4217" s="39">
        <f t="shared" si="197"/>
        <v>8306.433529135089</v>
      </c>
      <c r="J4217" s="40">
        <f t="shared" si="198"/>
        <v>8306</v>
      </c>
      <c r="K4217" s="40">
        <v>8306</v>
      </c>
    </row>
    <row r="4218" spans="1:11" s="40" customFormat="1" x14ac:dyDescent="0.25">
      <c r="A4218" s="34" t="s">
        <v>947</v>
      </c>
      <c r="B4218" s="34" t="s">
        <v>12528</v>
      </c>
      <c r="C4218" s="34" t="s">
        <v>12529</v>
      </c>
      <c r="D4218" s="34" t="s">
        <v>12530</v>
      </c>
      <c r="E4218" s="35">
        <v>164558</v>
      </c>
      <c r="F4218" s="36">
        <v>164558</v>
      </c>
      <c r="G4218" s="37">
        <f t="shared" si="196"/>
        <v>11519.060000000001</v>
      </c>
      <c r="H4218" s="38">
        <f>G4218*(1-'[1]Rapport Lottstift'!$Q$6)</f>
        <v>8386.9221520438223</v>
      </c>
      <c r="I4218" s="39">
        <f t="shared" si="197"/>
        <v>8303.0529305233831</v>
      </c>
      <c r="J4218" s="40">
        <f t="shared" si="198"/>
        <v>8303</v>
      </c>
      <c r="K4218" s="40">
        <v>8303</v>
      </c>
    </row>
    <row r="4219" spans="1:11" s="40" customFormat="1" x14ac:dyDescent="0.25">
      <c r="A4219" s="34" t="s">
        <v>947</v>
      </c>
      <c r="B4219" s="34" t="s">
        <v>12531</v>
      </c>
      <c r="C4219" s="34" t="s">
        <v>12532</v>
      </c>
      <c r="D4219" s="34" t="s">
        <v>12533</v>
      </c>
      <c r="E4219" s="35">
        <v>164549</v>
      </c>
      <c r="F4219" s="36">
        <v>164549</v>
      </c>
      <c r="G4219" s="37">
        <f t="shared" si="196"/>
        <v>11518.43</v>
      </c>
      <c r="H4219" s="38">
        <f>G4219*(1-'[1]Rapport Lottstift'!$Q$6)</f>
        <v>8386.4634548102113</v>
      </c>
      <c r="I4219" s="39">
        <f t="shared" si="197"/>
        <v>8302.5988202621083</v>
      </c>
      <c r="J4219" s="40">
        <f t="shared" si="198"/>
        <v>8302</v>
      </c>
      <c r="K4219" s="40">
        <v>8302</v>
      </c>
    </row>
    <row r="4220" spans="1:11" s="40" customFormat="1" x14ac:dyDescent="0.25">
      <c r="A4220" s="34" t="s">
        <v>947</v>
      </c>
      <c r="B4220" s="34" t="s">
        <v>12534</v>
      </c>
      <c r="C4220" s="34" t="s">
        <v>12535</v>
      </c>
      <c r="D4220" s="34" t="s">
        <v>12536</v>
      </c>
      <c r="E4220" s="35">
        <v>164440</v>
      </c>
      <c r="F4220" s="36">
        <v>164440</v>
      </c>
      <c r="G4220" s="37">
        <f t="shared" si="196"/>
        <v>11510.800000000001</v>
      </c>
      <c r="H4220" s="38">
        <f>G4220*(1-'[1]Rapport Lottstift'!$Q$6)</f>
        <v>8380.9081216476006</v>
      </c>
      <c r="I4220" s="39">
        <f t="shared" si="197"/>
        <v>8297.0990404311251</v>
      </c>
      <c r="J4220" s="40">
        <f t="shared" si="198"/>
        <v>8297</v>
      </c>
      <c r="K4220" s="40">
        <v>8297</v>
      </c>
    </row>
    <row r="4221" spans="1:11" s="40" customFormat="1" x14ac:dyDescent="0.25">
      <c r="A4221" s="34" t="s">
        <v>947</v>
      </c>
      <c r="B4221" s="34" t="s">
        <v>12537</v>
      </c>
      <c r="C4221" s="34" t="s">
        <v>12538</v>
      </c>
      <c r="D4221" s="34" t="s">
        <v>12539</v>
      </c>
      <c r="E4221" s="35">
        <v>164425</v>
      </c>
      <c r="F4221" s="36">
        <v>164425</v>
      </c>
      <c r="G4221" s="37">
        <f t="shared" si="196"/>
        <v>11509.750000000002</v>
      </c>
      <c r="H4221" s="38">
        <f>G4221*(1-'[1]Rapport Lottstift'!$Q$6)</f>
        <v>8380.143626258252</v>
      </c>
      <c r="I4221" s="39">
        <f t="shared" si="197"/>
        <v>8296.3421899956702</v>
      </c>
      <c r="J4221" s="40">
        <f t="shared" si="198"/>
        <v>8296</v>
      </c>
      <c r="K4221" s="40">
        <v>8296</v>
      </c>
    </row>
    <row r="4222" spans="1:11" s="40" customFormat="1" x14ac:dyDescent="0.25">
      <c r="A4222" s="34" t="s">
        <v>947</v>
      </c>
      <c r="B4222" s="34" t="s">
        <v>12540</v>
      </c>
      <c r="C4222" s="34" t="s">
        <v>12541</v>
      </c>
      <c r="D4222" s="34" t="s">
        <v>12542</v>
      </c>
      <c r="E4222" s="35">
        <v>164377</v>
      </c>
      <c r="F4222" s="36">
        <v>164377</v>
      </c>
      <c r="G4222" s="37">
        <f t="shared" si="196"/>
        <v>11506.390000000001</v>
      </c>
      <c r="H4222" s="38">
        <f>G4222*(1-'[1]Rapport Lottstift'!$Q$6)</f>
        <v>8377.6972410123308</v>
      </c>
      <c r="I4222" s="39">
        <f t="shared" si="197"/>
        <v>8293.9202686022072</v>
      </c>
      <c r="J4222" s="40">
        <f t="shared" si="198"/>
        <v>8293</v>
      </c>
      <c r="K4222" s="40">
        <v>8293</v>
      </c>
    </row>
    <row r="4223" spans="1:11" s="40" customFormat="1" x14ac:dyDescent="0.25">
      <c r="A4223" s="34" t="s">
        <v>947</v>
      </c>
      <c r="B4223" s="34" t="s">
        <v>12543</v>
      </c>
      <c r="C4223" s="34" t="s">
        <v>12544</v>
      </c>
      <c r="D4223" s="34" t="s">
        <v>12545</v>
      </c>
      <c r="E4223" s="35">
        <v>164036</v>
      </c>
      <c r="F4223" s="36">
        <v>164036</v>
      </c>
      <c r="G4223" s="37">
        <f t="shared" si="196"/>
        <v>11482.52</v>
      </c>
      <c r="H4223" s="38">
        <f>G4223*(1-'[1]Rapport Lottstift'!$Q$6)</f>
        <v>8360.3177124944414</v>
      </c>
      <c r="I4223" s="39">
        <f t="shared" si="197"/>
        <v>8276.7145353694978</v>
      </c>
      <c r="J4223" s="40">
        <f t="shared" si="198"/>
        <v>8276</v>
      </c>
      <c r="K4223" s="40">
        <v>8276</v>
      </c>
    </row>
    <row r="4224" spans="1:11" s="40" customFormat="1" x14ac:dyDescent="0.25">
      <c r="A4224" s="34" t="s">
        <v>947</v>
      </c>
      <c r="B4224" s="34" t="s">
        <v>12546</v>
      </c>
      <c r="C4224" s="34" t="s">
        <v>12547</v>
      </c>
      <c r="D4224" s="34" t="s">
        <v>12548</v>
      </c>
      <c r="E4224" s="35">
        <v>163990</v>
      </c>
      <c r="F4224" s="36">
        <v>163990</v>
      </c>
      <c r="G4224" s="37">
        <f t="shared" si="196"/>
        <v>11479.300000000001</v>
      </c>
      <c r="H4224" s="38">
        <f>G4224*(1-'[1]Rapport Lottstift'!$Q$6)</f>
        <v>8357.9732599671006</v>
      </c>
      <c r="I4224" s="39">
        <f t="shared" si="197"/>
        <v>8274.3935273674288</v>
      </c>
      <c r="J4224" s="40">
        <f t="shared" si="198"/>
        <v>8274</v>
      </c>
      <c r="K4224" s="40">
        <v>8274</v>
      </c>
    </row>
    <row r="4225" spans="1:11" s="40" customFormat="1" x14ac:dyDescent="0.25">
      <c r="A4225" s="34" t="s">
        <v>947</v>
      </c>
      <c r="B4225" s="34" t="s">
        <v>12549</v>
      </c>
      <c r="C4225" s="34" t="s">
        <v>12550</v>
      </c>
      <c r="D4225" s="34" t="s">
        <v>12551</v>
      </c>
      <c r="E4225" s="35">
        <v>163905</v>
      </c>
      <c r="F4225" s="36">
        <v>163905</v>
      </c>
      <c r="G4225" s="37">
        <f t="shared" si="196"/>
        <v>11473.35</v>
      </c>
      <c r="H4225" s="38">
        <f>G4225*(1-'[1]Rapport Lottstift'!$Q$6)</f>
        <v>8353.6411194274515</v>
      </c>
      <c r="I4225" s="39">
        <f t="shared" si="197"/>
        <v>8270.104708233177</v>
      </c>
      <c r="J4225" s="40">
        <f t="shared" si="198"/>
        <v>8270</v>
      </c>
      <c r="K4225" s="40">
        <v>8270</v>
      </c>
    </row>
    <row r="4226" spans="1:11" s="40" customFormat="1" x14ac:dyDescent="0.25">
      <c r="A4226" s="34" t="s">
        <v>947</v>
      </c>
      <c r="B4226" s="34" t="s">
        <v>12552</v>
      </c>
      <c r="C4226" s="34" t="s">
        <v>12553</v>
      </c>
      <c r="D4226" s="34" t="s">
        <v>12554</v>
      </c>
      <c r="E4226" s="35">
        <v>163895</v>
      </c>
      <c r="F4226" s="36">
        <v>163895</v>
      </c>
      <c r="G4226" s="37">
        <f t="shared" si="196"/>
        <v>11472.650000000001</v>
      </c>
      <c r="H4226" s="38">
        <f>G4226*(1-'[1]Rapport Lottstift'!$Q$6)</f>
        <v>8353.1314558345512</v>
      </c>
      <c r="I4226" s="39">
        <f t="shared" si="197"/>
        <v>8269.6001412762052</v>
      </c>
      <c r="J4226" s="40">
        <f t="shared" si="198"/>
        <v>8269</v>
      </c>
      <c r="K4226" s="40">
        <v>8269</v>
      </c>
    </row>
    <row r="4227" spans="1:11" s="40" customFormat="1" x14ac:dyDescent="0.25">
      <c r="A4227" s="34" t="s">
        <v>947</v>
      </c>
      <c r="B4227" s="34" t="s">
        <v>12555</v>
      </c>
      <c r="C4227" s="34" t="s">
        <v>12556</v>
      </c>
      <c r="D4227" s="34" t="s">
        <v>12557</v>
      </c>
      <c r="E4227" s="35">
        <v>163441</v>
      </c>
      <c r="F4227" s="36">
        <v>163441</v>
      </c>
      <c r="G4227" s="37">
        <f t="shared" si="196"/>
        <v>11440.87</v>
      </c>
      <c r="H4227" s="38">
        <f>G4227*(1-'[1]Rapport Lottstift'!$Q$6)</f>
        <v>8329.9927287168903</v>
      </c>
      <c r="I4227" s="39">
        <f t="shared" si="197"/>
        <v>8246.6928014297209</v>
      </c>
      <c r="J4227" s="40">
        <f t="shared" si="198"/>
        <v>8246</v>
      </c>
      <c r="K4227" s="40">
        <v>8246</v>
      </c>
    </row>
    <row r="4228" spans="1:11" s="40" customFormat="1" x14ac:dyDescent="0.25">
      <c r="A4228" s="34" t="s">
        <v>947</v>
      </c>
      <c r="B4228" s="34" t="s">
        <v>12558</v>
      </c>
      <c r="C4228" s="34" t="s">
        <v>12559</v>
      </c>
      <c r="D4228" s="34" t="s">
        <v>12560</v>
      </c>
      <c r="E4228" s="35">
        <v>163235</v>
      </c>
      <c r="F4228" s="36">
        <v>163235</v>
      </c>
      <c r="G4228" s="37">
        <f t="shared" si="196"/>
        <v>11426.45</v>
      </c>
      <c r="H4228" s="38">
        <f>G4228*(1-'[1]Rapport Lottstift'!$Q$6)</f>
        <v>8319.4936587031516</v>
      </c>
      <c r="I4228" s="39">
        <f t="shared" si="197"/>
        <v>8236.2987221161202</v>
      </c>
      <c r="J4228" s="40">
        <f t="shared" si="198"/>
        <v>8236</v>
      </c>
      <c r="K4228" s="40">
        <v>8236</v>
      </c>
    </row>
    <row r="4229" spans="1:11" s="40" customFormat="1" x14ac:dyDescent="0.25">
      <c r="A4229" s="34" t="s">
        <v>947</v>
      </c>
      <c r="B4229" s="34" t="s">
        <v>12561</v>
      </c>
      <c r="C4229" s="34" t="s">
        <v>12562</v>
      </c>
      <c r="D4229" s="34" t="s">
        <v>12563</v>
      </c>
      <c r="E4229" s="35">
        <v>163225</v>
      </c>
      <c r="F4229" s="36">
        <v>163225</v>
      </c>
      <c r="G4229" s="37">
        <f t="shared" si="196"/>
        <v>11425.750000000002</v>
      </c>
      <c r="H4229" s="38">
        <f>G4229*(1-'[1]Rapport Lottstift'!$Q$6)</f>
        <v>8318.9839951102513</v>
      </c>
      <c r="I4229" s="39">
        <f t="shared" si="197"/>
        <v>8235.7941551591484</v>
      </c>
      <c r="J4229" s="40">
        <f t="shared" si="198"/>
        <v>8235</v>
      </c>
      <c r="K4229" s="40">
        <v>8235</v>
      </c>
    </row>
    <row r="4230" spans="1:11" s="40" customFormat="1" x14ac:dyDescent="0.25">
      <c r="A4230" s="34" t="s">
        <v>947</v>
      </c>
      <c r="B4230" s="34" t="s">
        <v>12564</v>
      </c>
      <c r="C4230" s="34" t="s">
        <v>12565</v>
      </c>
      <c r="D4230" s="34" t="s">
        <v>12566</v>
      </c>
      <c r="E4230" s="35">
        <v>163174</v>
      </c>
      <c r="F4230" s="36">
        <v>163174</v>
      </c>
      <c r="G4230" s="37">
        <f t="shared" ref="G4230:G4293" si="199">F4230*0.07</f>
        <v>11422.18</v>
      </c>
      <c r="H4230" s="38">
        <f>G4230*(1-'[1]Rapport Lottstift'!$Q$6)</f>
        <v>8316.3847107864603</v>
      </c>
      <c r="I4230" s="39">
        <f t="shared" ref="I4230:I4293" si="200">H4230*0.99</f>
        <v>8233.2208636785963</v>
      </c>
      <c r="J4230" s="40">
        <f t="shared" ref="J4230:J4293" si="201">INT(I4230)</f>
        <v>8233</v>
      </c>
      <c r="K4230" s="40">
        <v>8233</v>
      </c>
    </row>
    <row r="4231" spans="1:11" s="40" customFormat="1" x14ac:dyDescent="0.25">
      <c r="A4231" s="34" t="s">
        <v>947</v>
      </c>
      <c r="B4231" s="34" t="s">
        <v>12567</v>
      </c>
      <c r="C4231" s="34" t="s">
        <v>12568</v>
      </c>
      <c r="D4231" s="34" t="s">
        <v>12569</v>
      </c>
      <c r="E4231" s="35">
        <v>162813</v>
      </c>
      <c r="F4231" s="36">
        <v>162813</v>
      </c>
      <c r="G4231" s="37">
        <f t="shared" si="199"/>
        <v>11396.910000000002</v>
      </c>
      <c r="H4231" s="38">
        <f>G4231*(1-'[1]Rapport Lottstift'!$Q$6)</f>
        <v>8297.9858550827721</v>
      </c>
      <c r="I4231" s="39">
        <f t="shared" si="200"/>
        <v>8215.0059965319451</v>
      </c>
      <c r="J4231" s="40">
        <f t="shared" si="201"/>
        <v>8215</v>
      </c>
      <c r="K4231" s="40">
        <v>8215</v>
      </c>
    </row>
    <row r="4232" spans="1:11" s="40" customFormat="1" x14ac:dyDescent="0.25">
      <c r="A4232" s="34" t="s">
        <v>947</v>
      </c>
      <c r="B4232" s="34" t="s">
        <v>12570</v>
      </c>
      <c r="C4232" s="34" t="s">
        <v>12571</v>
      </c>
      <c r="D4232" s="34" t="s">
        <v>12572</v>
      </c>
      <c r="E4232" s="35">
        <v>162470</v>
      </c>
      <c r="F4232" s="36">
        <v>162470</v>
      </c>
      <c r="G4232" s="37">
        <f t="shared" si="199"/>
        <v>11372.900000000001</v>
      </c>
      <c r="H4232" s="38">
        <f>G4232*(1-'[1]Rapport Lottstift'!$Q$6)</f>
        <v>8280.5043938463023</v>
      </c>
      <c r="I4232" s="39">
        <f t="shared" si="200"/>
        <v>8197.6993499078399</v>
      </c>
      <c r="J4232" s="40">
        <f t="shared" si="201"/>
        <v>8197</v>
      </c>
      <c r="K4232" s="40">
        <v>8197</v>
      </c>
    </row>
    <row r="4233" spans="1:11" s="40" customFormat="1" x14ac:dyDescent="0.25">
      <c r="A4233" s="34" t="s">
        <v>947</v>
      </c>
      <c r="B4233" s="34" t="s">
        <v>12573</v>
      </c>
      <c r="C4233" s="34" t="s">
        <v>12574</v>
      </c>
      <c r="D4233" s="34" t="s">
        <v>12575</v>
      </c>
      <c r="E4233" s="35">
        <v>162339</v>
      </c>
      <c r="F4233" s="36">
        <v>162339</v>
      </c>
      <c r="G4233" s="37">
        <f t="shared" si="199"/>
        <v>11363.730000000001</v>
      </c>
      <c r="H4233" s="38">
        <f>G4233*(1-'[1]Rapport Lottstift'!$Q$6)</f>
        <v>8273.8278007793106</v>
      </c>
      <c r="I4233" s="39">
        <f t="shared" si="200"/>
        <v>8191.0895227715173</v>
      </c>
      <c r="J4233" s="40">
        <f t="shared" si="201"/>
        <v>8191</v>
      </c>
      <c r="K4233" s="40">
        <v>8191</v>
      </c>
    </row>
    <row r="4234" spans="1:11" s="40" customFormat="1" x14ac:dyDescent="0.25">
      <c r="A4234" s="34" t="s">
        <v>947</v>
      </c>
      <c r="B4234" s="34" t="s">
        <v>12576</v>
      </c>
      <c r="C4234" s="34" t="s">
        <v>12577</v>
      </c>
      <c r="D4234" s="34" t="s">
        <v>12578</v>
      </c>
      <c r="E4234" s="35">
        <v>162318</v>
      </c>
      <c r="F4234" s="36">
        <v>162318</v>
      </c>
      <c r="G4234" s="37">
        <f t="shared" si="199"/>
        <v>11362.26</v>
      </c>
      <c r="H4234" s="38">
        <f>G4234*(1-'[1]Rapport Lottstift'!$Q$6)</f>
        <v>8272.7575072342206</v>
      </c>
      <c r="I4234" s="39">
        <f t="shared" si="200"/>
        <v>8190.0299321618786</v>
      </c>
      <c r="J4234" s="40">
        <f t="shared" si="201"/>
        <v>8190</v>
      </c>
      <c r="K4234" s="40">
        <v>8190</v>
      </c>
    </row>
    <row r="4235" spans="1:11" s="40" customFormat="1" x14ac:dyDescent="0.25">
      <c r="A4235" s="34" t="s">
        <v>947</v>
      </c>
      <c r="B4235" s="34" t="s">
        <v>12579</v>
      </c>
      <c r="C4235" s="34" t="s">
        <v>12580</v>
      </c>
      <c r="D4235" s="34" t="s">
        <v>12581</v>
      </c>
      <c r="E4235" s="35">
        <v>162060</v>
      </c>
      <c r="F4235" s="36">
        <v>162060</v>
      </c>
      <c r="G4235" s="37">
        <f t="shared" si="199"/>
        <v>11344.2</v>
      </c>
      <c r="H4235" s="38">
        <f>G4235*(1-'[1]Rapport Lottstift'!$Q$6)</f>
        <v>8259.6081865374017</v>
      </c>
      <c r="I4235" s="39">
        <f t="shared" si="200"/>
        <v>8177.0121046720278</v>
      </c>
      <c r="J4235" s="40">
        <f t="shared" si="201"/>
        <v>8177</v>
      </c>
      <c r="K4235" s="40">
        <v>8177</v>
      </c>
    </row>
    <row r="4236" spans="1:11" s="40" customFormat="1" x14ac:dyDescent="0.25">
      <c r="A4236" s="34" t="s">
        <v>947</v>
      </c>
      <c r="B4236" s="34" t="s">
        <v>12582</v>
      </c>
      <c r="C4236" s="34" t="s">
        <v>12583</v>
      </c>
      <c r="D4236" s="34" t="s">
        <v>12584</v>
      </c>
      <c r="E4236" s="35">
        <v>161839</v>
      </c>
      <c r="F4236" s="36">
        <v>161839</v>
      </c>
      <c r="G4236" s="37">
        <f t="shared" si="199"/>
        <v>11328.730000000001</v>
      </c>
      <c r="H4236" s="38">
        <f>G4236*(1-'[1]Rapport Lottstift'!$Q$6)</f>
        <v>8248.3446211343107</v>
      </c>
      <c r="I4236" s="39">
        <f t="shared" si="200"/>
        <v>8165.8611749229676</v>
      </c>
      <c r="J4236" s="40">
        <f t="shared" si="201"/>
        <v>8165</v>
      </c>
      <c r="K4236" s="40">
        <v>8165</v>
      </c>
    </row>
    <row r="4237" spans="1:11" s="40" customFormat="1" x14ac:dyDescent="0.25">
      <c r="A4237" s="34" t="s">
        <v>947</v>
      </c>
      <c r="B4237" s="34" t="s">
        <v>12585</v>
      </c>
      <c r="C4237" s="34" t="s">
        <v>12586</v>
      </c>
      <c r="D4237" s="34" t="s">
        <v>12587</v>
      </c>
      <c r="E4237" s="35">
        <v>161780</v>
      </c>
      <c r="F4237" s="36">
        <v>161780</v>
      </c>
      <c r="G4237" s="37">
        <f t="shared" si="199"/>
        <v>11324.6</v>
      </c>
      <c r="H4237" s="38">
        <f>G4237*(1-'[1]Rapport Lottstift'!$Q$6)</f>
        <v>8245.3376059361999</v>
      </c>
      <c r="I4237" s="39">
        <f t="shared" si="200"/>
        <v>8162.8842298768377</v>
      </c>
      <c r="J4237" s="40">
        <f t="shared" si="201"/>
        <v>8162</v>
      </c>
      <c r="K4237" s="40">
        <v>8162</v>
      </c>
    </row>
    <row r="4238" spans="1:11" s="40" customFormat="1" x14ac:dyDescent="0.25">
      <c r="A4238" s="34" t="s">
        <v>947</v>
      </c>
      <c r="B4238" s="34" t="s">
        <v>12588</v>
      </c>
      <c r="C4238" s="34" t="s">
        <v>12589</v>
      </c>
      <c r="D4238" s="34" t="s">
        <v>12590</v>
      </c>
      <c r="E4238" s="35">
        <v>161685</v>
      </c>
      <c r="F4238" s="36">
        <v>161685</v>
      </c>
      <c r="G4238" s="37">
        <f t="shared" si="199"/>
        <v>11317.95</v>
      </c>
      <c r="H4238" s="38">
        <f>G4238*(1-'[1]Rapport Lottstift'!$Q$6)</f>
        <v>8240.4958018036505</v>
      </c>
      <c r="I4238" s="39">
        <f t="shared" si="200"/>
        <v>8158.0908437856142</v>
      </c>
      <c r="J4238" s="40">
        <f t="shared" si="201"/>
        <v>8158</v>
      </c>
      <c r="K4238" s="40">
        <v>8158</v>
      </c>
    </row>
    <row r="4239" spans="1:11" s="40" customFormat="1" x14ac:dyDescent="0.25">
      <c r="A4239" s="34" t="s">
        <v>947</v>
      </c>
      <c r="B4239" s="34" t="s">
        <v>12591</v>
      </c>
      <c r="C4239" s="34" t="s">
        <v>12592</v>
      </c>
      <c r="D4239" s="34" t="s">
        <v>12593</v>
      </c>
      <c r="E4239" s="35">
        <v>161579</v>
      </c>
      <c r="F4239" s="36">
        <v>161579</v>
      </c>
      <c r="G4239" s="37">
        <f t="shared" si="199"/>
        <v>11310.53</v>
      </c>
      <c r="H4239" s="38">
        <f>G4239*(1-'[1]Rapport Lottstift'!$Q$6)</f>
        <v>8235.0933677189114</v>
      </c>
      <c r="I4239" s="39">
        <f t="shared" si="200"/>
        <v>8152.7424340417219</v>
      </c>
      <c r="J4239" s="40">
        <f t="shared" si="201"/>
        <v>8152</v>
      </c>
      <c r="K4239" s="40">
        <v>8152</v>
      </c>
    </row>
    <row r="4240" spans="1:11" s="40" customFormat="1" x14ac:dyDescent="0.25">
      <c r="A4240" s="34" t="s">
        <v>947</v>
      </c>
      <c r="B4240" s="34" t="s">
        <v>12594</v>
      </c>
      <c r="C4240" s="34" t="s">
        <v>12595</v>
      </c>
      <c r="D4240" s="34" t="s">
        <v>12596</v>
      </c>
      <c r="E4240" s="35">
        <v>161564</v>
      </c>
      <c r="F4240" s="36">
        <v>161564</v>
      </c>
      <c r="G4240" s="37">
        <f t="shared" si="199"/>
        <v>11309.480000000001</v>
      </c>
      <c r="H4240" s="38">
        <f>G4240*(1-'[1]Rapport Lottstift'!$Q$6)</f>
        <v>8234.3288723295609</v>
      </c>
      <c r="I4240" s="39">
        <f t="shared" si="200"/>
        <v>8151.9855836062652</v>
      </c>
      <c r="J4240" s="40">
        <f t="shared" si="201"/>
        <v>8151</v>
      </c>
      <c r="K4240" s="40">
        <v>8151</v>
      </c>
    </row>
    <row r="4241" spans="1:11" s="40" customFormat="1" x14ac:dyDescent="0.25">
      <c r="A4241" s="34" t="s">
        <v>947</v>
      </c>
      <c r="B4241" s="34" t="s">
        <v>12597</v>
      </c>
      <c r="C4241" s="34" t="s">
        <v>12598</v>
      </c>
      <c r="D4241" s="34" t="s">
        <v>12599</v>
      </c>
      <c r="E4241" s="35">
        <v>161417</v>
      </c>
      <c r="F4241" s="36">
        <v>161417</v>
      </c>
      <c r="G4241" s="37">
        <f t="shared" si="199"/>
        <v>11299.19</v>
      </c>
      <c r="H4241" s="38">
        <f>G4241*(1-'[1]Rapport Lottstift'!$Q$6)</f>
        <v>8226.8368175139312</v>
      </c>
      <c r="I4241" s="39">
        <f t="shared" si="200"/>
        <v>8144.5684493387917</v>
      </c>
      <c r="J4241" s="40">
        <f t="shared" si="201"/>
        <v>8144</v>
      </c>
      <c r="K4241" s="40">
        <v>8144</v>
      </c>
    </row>
    <row r="4242" spans="1:11" s="40" customFormat="1" x14ac:dyDescent="0.25">
      <c r="A4242" s="34" t="s">
        <v>947</v>
      </c>
      <c r="B4242" s="34" t="s">
        <v>12600</v>
      </c>
      <c r="C4242" s="34" t="s">
        <v>12601</v>
      </c>
      <c r="D4242" s="34" t="s">
        <v>12602</v>
      </c>
      <c r="E4242" s="35">
        <v>161223</v>
      </c>
      <c r="F4242" s="36">
        <v>161223</v>
      </c>
      <c r="G4242" s="37">
        <f t="shared" si="199"/>
        <v>11285.61</v>
      </c>
      <c r="H4242" s="38">
        <f>G4242*(1-'[1]Rapport Lottstift'!$Q$6)</f>
        <v>8216.9493438116715</v>
      </c>
      <c r="I4242" s="39">
        <f t="shared" si="200"/>
        <v>8134.7798503735548</v>
      </c>
      <c r="J4242" s="40">
        <f t="shared" si="201"/>
        <v>8134</v>
      </c>
      <c r="K4242" s="40">
        <v>8134</v>
      </c>
    </row>
    <row r="4243" spans="1:11" s="40" customFormat="1" x14ac:dyDescent="0.25">
      <c r="A4243" s="34" t="s">
        <v>947</v>
      </c>
      <c r="B4243" s="34" t="s">
        <v>12603</v>
      </c>
      <c r="C4243" s="34" t="s">
        <v>12604</v>
      </c>
      <c r="D4243" s="34" t="s">
        <v>12605</v>
      </c>
      <c r="E4243" s="35">
        <v>161000</v>
      </c>
      <c r="F4243" s="36">
        <v>161000</v>
      </c>
      <c r="G4243" s="37">
        <f t="shared" si="199"/>
        <v>11270.000000000002</v>
      </c>
      <c r="H4243" s="38">
        <f>G4243*(1-'[1]Rapport Lottstift'!$Q$6)</f>
        <v>8205.5838456900019</v>
      </c>
      <c r="I4243" s="39">
        <f t="shared" si="200"/>
        <v>8123.5280072331016</v>
      </c>
      <c r="J4243" s="40">
        <f t="shared" si="201"/>
        <v>8123</v>
      </c>
      <c r="K4243" s="40">
        <v>8123</v>
      </c>
    </row>
    <row r="4244" spans="1:11" s="40" customFormat="1" x14ac:dyDescent="0.25">
      <c r="A4244" s="34" t="s">
        <v>947</v>
      </c>
      <c r="B4244" s="34" t="s">
        <v>12606</v>
      </c>
      <c r="C4244" s="34" t="s">
        <v>12607</v>
      </c>
      <c r="D4244" s="34" t="s">
        <v>12608</v>
      </c>
      <c r="E4244" s="35">
        <v>160823</v>
      </c>
      <c r="F4244" s="36">
        <v>160823</v>
      </c>
      <c r="G4244" s="37">
        <f t="shared" si="199"/>
        <v>11257.61</v>
      </c>
      <c r="H4244" s="38">
        <f>G4244*(1-'[1]Rapport Lottstift'!$Q$6)</f>
        <v>8196.5628000956713</v>
      </c>
      <c r="I4244" s="39">
        <f t="shared" si="200"/>
        <v>8114.5971720947146</v>
      </c>
      <c r="J4244" s="40">
        <f t="shared" si="201"/>
        <v>8114</v>
      </c>
      <c r="K4244" s="40">
        <v>8114</v>
      </c>
    </row>
    <row r="4245" spans="1:11" s="40" customFormat="1" x14ac:dyDescent="0.25">
      <c r="A4245" s="34" t="s">
        <v>947</v>
      </c>
      <c r="B4245" s="34" t="s">
        <v>12609</v>
      </c>
      <c r="C4245" s="34" t="s">
        <v>12610</v>
      </c>
      <c r="D4245" s="34" t="s">
        <v>12611</v>
      </c>
      <c r="E4245" s="35">
        <v>160752</v>
      </c>
      <c r="F4245" s="36">
        <v>160752</v>
      </c>
      <c r="G4245" s="37">
        <f t="shared" si="199"/>
        <v>11252.640000000001</v>
      </c>
      <c r="H4245" s="38">
        <f>G4245*(1-'[1]Rapport Lottstift'!$Q$6)</f>
        <v>8192.9441885860815</v>
      </c>
      <c r="I4245" s="39">
        <f t="shared" si="200"/>
        <v>8111.0147467002207</v>
      </c>
      <c r="J4245" s="40">
        <f t="shared" si="201"/>
        <v>8111</v>
      </c>
      <c r="K4245" s="40">
        <v>8111</v>
      </c>
    </row>
    <row r="4246" spans="1:11" s="40" customFormat="1" x14ac:dyDescent="0.25">
      <c r="A4246" s="34" t="s">
        <v>947</v>
      </c>
      <c r="B4246" s="34" t="s">
        <v>12612</v>
      </c>
      <c r="C4246" s="34" t="s">
        <v>12613</v>
      </c>
      <c r="D4246" s="34" t="s">
        <v>12614</v>
      </c>
      <c r="E4246" s="35">
        <v>160485</v>
      </c>
      <c r="F4246" s="36">
        <v>160485</v>
      </c>
      <c r="G4246" s="37">
        <f t="shared" si="199"/>
        <v>11233.95</v>
      </c>
      <c r="H4246" s="38">
        <f>G4246*(1-'[1]Rapport Lottstift'!$Q$6)</f>
        <v>8179.3361706556507</v>
      </c>
      <c r="I4246" s="39">
        <f t="shared" si="200"/>
        <v>8097.5428089490943</v>
      </c>
      <c r="J4246" s="40">
        <f t="shared" si="201"/>
        <v>8097</v>
      </c>
      <c r="K4246" s="40">
        <v>8097</v>
      </c>
    </row>
    <row r="4247" spans="1:11" s="40" customFormat="1" x14ac:dyDescent="0.25">
      <c r="A4247" s="34" t="s">
        <v>947</v>
      </c>
      <c r="B4247" s="34" t="s">
        <v>12615</v>
      </c>
      <c r="C4247" s="34" t="s">
        <v>12616</v>
      </c>
      <c r="D4247" s="34" t="s">
        <v>12617</v>
      </c>
      <c r="E4247" s="35">
        <v>160415</v>
      </c>
      <c r="F4247" s="36">
        <v>160415</v>
      </c>
      <c r="G4247" s="37">
        <f t="shared" si="199"/>
        <v>11229.050000000001</v>
      </c>
      <c r="H4247" s="38">
        <f>G4247*(1-'[1]Rapport Lottstift'!$Q$6)</f>
        <v>8175.7685255053511</v>
      </c>
      <c r="I4247" s="39">
        <f t="shared" si="200"/>
        <v>8094.0108402502974</v>
      </c>
      <c r="J4247" s="40">
        <f t="shared" si="201"/>
        <v>8094</v>
      </c>
      <c r="K4247" s="40">
        <v>8094</v>
      </c>
    </row>
    <row r="4248" spans="1:11" s="40" customFormat="1" x14ac:dyDescent="0.25">
      <c r="A4248" s="34" t="s">
        <v>947</v>
      </c>
      <c r="B4248" s="34" t="s">
        <v>12618</v>
      </c>
      <c r="C4248" s="34" t="s">
        <v>12619</v>
      </c>
      <c r="D4248" s="34" t="s">
        <v>12620</v>
      </c>
      <c r="E4248" s="35">
        <v>160346</v>
      </c>
      <c r="F4248" s="36">
        <v>160346</v>
      </c>
      <c r="G4248" s="37">
        <f t="shared" si="199"/>
        <v>11224.220000000001</v>
      </c>
      <c r="H4248" s="38">
        <f>G4248*(1-'[1]Rapport Lottstift'!$Q$6)</f>
        <v>8172.2518467143409</v>
      </c>
      <c r="I4248" s="39">
        <f t="shared" si="200"/>
        <v>8090.5293282471976</v>
      </c>
      <c r="J4248" s="40">
        <f t="shared" si="201"/>
        <v>8090</v>
      </c>
      <c r="K4248" s="40">
        <v>8090</v>
      </c>
    </row>
    <row r="4249" spans="1:11" s="40" customFormat="1" x14ac:dyDescent="0.25">
      <c r="A4249" s="34" t="s">
        <v>947</v>
      </c>
      <c r="B4249" s="34" t="s">
        <v>12621</v>
      </c>
      <c r="C4249" s="34" t="s">
        <v>12622</v>
      </c>
      <c r="D4249" s="34" t="s">
        <v>12623</v>
      </c>
      <c r="E4249" s="35">
        <v>160215</v>
      </c>
      <c r="F4249" s="36">
        <v>160215</v>
      </c>
      <c r="G4249" s="37">
        <f t="shared" si="199"/>
        <v>11215.050000000001</v>
      </c>
      <c r="H4249" s="38">
        <f>G4249*(1-'[1]Rapport Lottstift'!$Q$6)</f>
        <v>8165.575253647351</v>
      </c>
      <c r="I4249" s="39">
        <f t="shared" si="200"/>
        <v>8083.9195011108777</v>
      </c>
      <c r="J4249" s="40">
        <f t="shared" si="201"/>
        <v>8083</v>
      </c>
      <c r="K4249" s="40">
        <v>8083</v>
      </c>
    </row>
    <row r="4250" spans="1:11" s="40" customFormat="1" x14ac:dyDescent="0.25">
      <c r="A4250" s="34" t="s">
        <v>947</v>
      </c>
      <c r="B4250" s="34" t="s">
        <v>12624</v>
      </c>
      <c r="C4250" s="34" t="s">
        <v>12625</v>
      </c>
      <c r="D4250" s="34" t="s">
        <v>12626</v>
      </c>
      <c r="E4250" s="35">
        <v>159905</v>
      </c>
      <c r="F4250" s="36">
        <v>159905</v>
      </c>
      <c r="G4250" s="37">
        <f t="shared" si="199"/>
        <v>11193.35</v>
      </c>
      <c r="H4250" s="38">
        <f>G4250*(1-'[1]Rapport Lottstift'!$Q$6)</f>
        <v>8149.775682267451</v>
      </c>
      <c r="I4250" s="39">
        <f t="shared" si="200"/>
        <v>8068.277925444776</v>
      </c>
      <c r="J4250" s="40">
        <f t="shared" si="201"/>
        <v>8068</v>
      </c>
      <c r="K4250" s="40">
        <v>8068</v>
      </c>
    </row>
    <row r="4251" spans="1:11" s="40" customFormat="1" x14ac:dyDescent="0.25">
      <c r="A4251" s="34" t="s">
        <v>947</v>
      </c>
      <c r="B4251" s="34" t="s">
        <v>12627</v>
      </c>
      <c r="C4251" s="34" t="s">
        <v>12628</v>
      </c>
      <c r="D4251" s="34" t="s">
        <v>12629</v>
      </c>
      <c r="E4251" s="35">
        <v>159885</v>
      </c>
      <c r="F4251" s="36">
        <v>159885</v>
      </c>
      <c r="G4251" s="37">
        <f t="shared" si="199"/>
        <v>11191.95</v>
      </c>
      <c r="H4251" s="38">
        <f>G4251*(1-'[1]Rapport Lottstift'!$Q$6)</f>
        <v>8148.7563550816512</v>
      </c>
      <c r="I4251" s="39">
        <f t="shared" si="200"/>
        <v>8067.2687915308343</v>
      </c>
      <c r="J4251" s="40">
        <f t="shared" si="201"/>
        <v>8067</v>
      </c>
      <c r="K4251" s="40">
        <v>8067</v>
      </c>
    </row>
    <row r="4252" spans="1:11" s="40" customFormat="1" x14ac:dyDescent="0.25">
      <c r="A4252" s="34" t="s">
        <v>947</v>
      </c>
      <c r="B4252" s="34" t="s">
        <v>12630</v>
      </c>
      <c r="C4252" s="34" t="s">
        <v>12631</v>
      </c>
      <c r="D4252" s="34" t="s">
        <v>12632</v>
      </c>
      <c r="E4252" s="35">
        <v>159829</v>
      </c>
      <c r="F4252" s="36">
        <v>159829</v>
      </c>
      <c r="G4252" s="37">
        <f t="shared" si="199"/>
        <v>11188.03</v>
      </c>
      <c r="H4252" s="38">
        <f>G4252*(1-'[1]Rapport Lottstift'!$Q$6)</f>
        <v>8145.9022389614111</v>
      </c>
      <c r="I4252" s="39">
        <f t="shared" si="200"/>
        <v>8064.4432165717972</v>
      </c>
      <c r="J4252" s="40">
        <f t="shared" si="201"/>
        <v>8064</v>
      </c>
      <c r="K4252" s="40">
        <v>8064</v>
      </c>
    </row>
    <row r="4253" spans="1:11" s="40" customFormat="1" x14ac:dyDescent="0.25">
      <c r="A4253" s="34" t="s">
        <v>947</v>
      </c>
      <c r="B4253" s="34" t="s">
        <v>12633</v>
      </c>
      <c r="C4253" s="34" t="s">
        <v>12634</v>
      </c>
      <c r="D4253" s="34" t="s">
        <v>12635</v>
      </c>
      <c r="E4253" s="35">
        <v>159478</v>
      </c>
      <c r="F4253" s="36">
        <v>159478</v>
      </c>
      <c r="G4253" s="37">
        <f t="shared" si="199"/>
        <v>11163.460000000001</v>
      </c>
      <c r="H4253" s="38">
        <f>G4253*(1-'[1]Rapport Lottstift'!$Q$6)</f>
        <v>8128.0130468506213</v>
      </c>
      <c r="I4253" s="39">
        <f t="shared" si="200"/>
        <v>8046.732916382115</v>
      </c>
      <c r="J4253" s="40">
        <f t="shared" si="201"/>
        <v>8046</v>
      </c>
      <c r="K4253" s="40">
        <v>8046</v>
      </c>
    </row>
    <row r="4254" spans="1:11" s="40" customFormat="1" x14ac:dyDescent="0.25">
      <c r="A4254" s="34" t="s">
        <v>947</v>
      </c>
      <c r="B4254" s="34" t="s">
        <v>12636</v>
      </c>
      <c r="C4254" s="34" t="s">
        <v>12637</v>
      </c>
      <c r="D4254" s="34" t="s">
        <v>12638</v>
      </c>
      <c r="E4254" s="35">
        <v>159274</v>
      </c>
      <c r="F4254" s="36">
        <v>159274</v>
      </c>
      <c r="G4254" s="37">
        <f t="shared" si="199"/>
        <v>11149.18</v>
      </c>
      <c r="H4254" s="38">
        <f>G4254*(1-'[1]Rapport Lottstift'!$Q$6)</f>
        <v>8117.6159095554603</v>
      </c>
      <c r="I4254" s="39">
        <f t="shared" si="200"/>
        <v>8036.4397504599056</v>
      </c>
      <c r="J4254" s="40">
        <f t="shared" si="201"/>
        <v>8036</v>
      </c>
      <c r="K4254" s="40">
        <v>8036</v>
      </c>
    </row>
    <row r="4255" spans="1:11" s="40" customFormat="1" x14ac:dyDescent="0.25">
      <c r="A4255" s="34" t="s">
        <v>947</v>
      </c>
      <c r="B4255" s="34" t="s">
        <v>12639</v>
      </c>
      <c r="C4255" s="34" t="s">
        <v>12640</v>
      </c>
      <c r="D4255" s="34" t="s">
        <v>12641</v>
      </c>
      <c r="E4255" s="35">
        <v>158678</v>
      </c>
      <c r="F4255" s="36">
        <v>158678</v>
      </c>
      <c r="G4255" s="37">
        <f t="shared" si="199"/>
        <v>11107.460000000001</v>
      </c>
      <c r="H4255" s="38">
        <f>G4255*(1-'[1]Rapport Lottstift'!$Q$6)</f>
        <v>8087.2399594186209</v>
      </c>
      <c r="I4255" s="39">
        <f t="shared" si="200"/>
        <v>8006.3675598244345</v>
      </c>
      <c r="J4255" s="40">
        <f t="shared" si="201"/>
        <v>8006</v>
      </c>
      <c r="K4255" s="40">
        <v>8006</v>
      </c>
    </row>
    <row r="4256" spans="1:11" s="40" customFormat="1" x14ac:dyDescent="0.25">
      <c r="A4256" s="34" t="s">
        <v>947</v>
      </c>
      <c r="B4256" s="34" t="s">
        <v>12642</v>
      </c>
      <c r="C4256" s="34" t="s">
        <v>12643</v>
      </c>
      <c r="D4256" s="34" t="s">
        <v>12644</v>
      </c>
      <c r="E4256" s="35">
        <v>158509</v>
      </c>
      <c r="F4256" s="36">
        <v>158509</v>
      </c>
      <c r="G4256" s="37">
        <f t="shared" si="199"/>
        <v>11095.630000000001</v>
      </c>
      <c r="H4256" s="38">
        <f>G4256*(1-'[1]Rapport Lottstift'!$Q$6)</f>
        <v>8078.626644698611</v>
      </c>
      <c r="I4256" s="39">
        <f t="shared" si="200"/>
        <v>7997.8403782516252</v>
      </c>
      <c r="J4256" s="40">
        <f t="shared" si="201"/>
        <v>7997</v>
      </c>
      <c r="K4256" s="40">
        <v>7997</v>
      </c>
    </row>
    <row r="4257" spans="1:11" s="40" customFormat="1" x14ac:dyDescent="0.25">
      <c r="A4257" s="34" t="s">
        <v>947</v>
      </c>
      <c r="B4257" s="34" t="s">
        <v>12645</v>
      </c>
      <c r="C4257" s="34" t="s">
        <v>12646</v>
      </c>
      <c r="D4257" s="34" t="s">
        <v>12647</v>
      </c>
      <c r="E4257" s="35">
        <v>158458</v>
      </c>
      <c r="F4257" s="36">
        <v>158458</v>
      </c>
      <c r="G4257" s="37">
        <f t="shared" si="199"/>
        <v>11092.060000000001</v>
      </c>
      <c r="H4257" s="38">
        <f>G4257*(1-'[1]Rapport Lottstift'!$Q$6)</f>
        <v>8076.027360374821</v>
      </c>
      <c r="I4257" s="39">
        <f t="shared" si="200"/>
        <v>7995.2670867710731</v>
      </c>
      <c r="J4257" s="40">
        <f t="shared" si="201"/>
        <v>7995</v>
      </c>
      <c r="K4257" s="40">
        <v>7995</v>
      </c>
    </row>
    <row r="4258" spans="1:11" s="40" customFormat="1" x14ac:dyDescent="0.25">
      <c r="A4258" s="34" t="s">
        <v>947</v>
      </c>
      <c r="B4258" s="34" t="s">
        <v>12648</v>
      </c>
      <c r="C4258" s="34" t="s">
        <v>12649</v>
      </c>
      <c r="D4258" s="34" t="s">
        <v>12650</v>
      </c>
      <c r="E4258" s="35">
        <v>158437</v>
      </c>
      <c r="F4258" s="36">
        <v>158437</v>
      </c>
      <c r="G4258" s="37">
        <f t="shared" si="199"/>
        <v>11090.59</v>
      </c>
      <c r="H4258" s="38">
        <f>G4258*(1-'[1]Rapport Lottstift'!$Q$6)</f>
        <v>8074.9570668297301</v>
      </c>
      <c r="I4258" s="39">
        <f t="shared" si="200"/>
        <v>7994.2074961614326</v>
      </c>
      <c r="J4258" s="40">
        <f t="shared" si="201"/>
        <v>7994</v>
      </c>
      <c r="K4258" s="40">
        <v>7994</v>
      </c>
    </row>
    <row r="4259" spans="1:11" s="40" customFormat="1" x14ac:dyDescent="0.25">
      <c r="A4259" s="34" t="s">
        <v>947</v>
      </c>
      <c r="B4259" s="34" t="s">
        <v>12651</v>
      </c>
      <c r="C4259" s="34" t="s">
        <v>12652</v>
      </c>
      <c r="D4259" s="34" t="s">
        <v>12653</v>
      </c>
      <c r="E4259" s="35">
        <v>158436</v>
      </c>
      <c r="F4259" s="36">
        <v>158436</v>
      </c>
      <c r="G4259" s="37">
        <f t="shared" si="199"/>
        <v>11090.52</v>
      </c>
      <c r="H4259" s="38">
        <f>G4259*(1-'[1]Rapport Lottstift'!$Q$6)</f>
        <v>8074.9061004704408</v>
      </c>
      <c r="I4259" s="39">
        <f t="shared" si="200"/>
        <v>7994.1570394657365</v>
      </c>
      <c r="J4259" s="40">
        <f t="shared" si="201"/>
        <v>7994</v>
      </c>
      <c r="K4259" s="40">
        <v>7994</v>
      </c>
    </row>
    <row r="4260" spans="1:11" s="40" customFormat="1" x14ac:dyDescent="0.25">
      <c r="A4260" s="34" t="s">
        <v>947</v>
      </c>
      <c r="B4260" s="34" t="s">
        <v>12654</v>
      </c>
      <c r="C4260" s="34" t="s">
        <v>12655</v>
      </c>
      <c r="D4260" s="34" t="s">
        <v>12656</v>
      </c>
      <c r="E4260" s="35">
        <v>158412</v>
      </c>
      <c r="F4260" s="36">
        <v>158412</v>
      </c>
      <c r="G4260" s="37">
        <f t="shared" si="199"/>
        <v>11088.84</v>
      </c>
      <c r="H4260" s="38">
        <f>G4260*(1-'[1]Rapport Lottstift'!$Q$6)</f>
        <v>8073.6829078474802</v>
      </c>
      <c r="I4260" s="39">
        <f t="shared" si="200"/>
        <v>7992.946078769005</v>
      </c>
      <c r="J4260" s="40">
        <f t="shared" si="201"/>
        <v>7992</v>
      </c>
      <c r="K4260" s="40">
        <v>7992</v>
      </c>
    </row>
    <row r="4261" spans="1:11" s="40" customFormat="1" x14ac:dyDescent="0.25">
      <c r="A4261" s="34" t="s">
        <v>947</v>
      </c>
      <c r="B4261" s="34" t="s">
        <v>12657</v>
      </c>
      <c r="C4261" s="34" t="s">
        <v>12658</v>
      </c>
      <c r="D4261" s="34" t="s">
        <v>12659</v>
      </c>
      <c r="E4261" s="35">
        <v>158275</v>
      </c>
      <c r="F4261" s="36">
        <v>158275</v>
      </c>
      <c r="G4261" s="37">
        <f t="shared" si="199"/>
        <v>11079.250000000002</v>
      </c>
      <c r="H4261" s="38">
        <f>G4261*(1-'[1]Rapport Lottstift'!$Q$6)</f>
        <v>8066.7005166247518</v>
      </c>
      <c r="I4261" s="39">
        <f t="shared" si="200"/>
        <v>7986.0335114585041</v>
      </c>
      <c r="J4261" s="40">
        <f t="shared" si="201"/>
        <v>7986</v>
      </c>
      <c r="K4261" s="40">
        <v>7986</v>
      </c>
    </row>
    <row r="4262" spans="1:11" s="40" customFormat="1" x14ac:dyDescent="0.25">
      <c r="A4262" s="34" t="s">
        <v>947</v>
      </c>
      <c r="B4262" s="34" t="s">
        <v>12660</v>
      </c>
      <c r="C4262" s="34" t="s">
        <v>12661</v>
      </c>
      <c r="D4262" s="34" t="s">
        <v>12662</v>
      </c>
      <c r="E4262" s="35">
        <v>158113</v>
      </c>
      <c r="F4262" s="36">
        <v>158113</v>
      </c>
      <c r="G4262" s="37">
        <f t="shared" si="199"/>
        <v>11067.910000000002</v>
      </c>
      <c r="H4262" s="38">
        <f>G4262*(1-'[1]Rapport Lottstift'!$Q$6)</f>
        <v>8058.4439664197716</v>
      </c>
      <c r="I4262" s="39">
        <f t="shared" si="200"/>
        <v>7977.8595267555738</v>
      </c>
      <c r="J4262" s="40">
        <f t="shared" si="201"/>
        <v>7977</v>
      </c>
      <c r="K4262" s="40">
        <v>7977</v>
      </c>
    </row>
    <row r="4263" spans="1:11" s="40" customFormat="1" x14ac:dyDescent="0.25">
      <c r="A4263" s="34" t="s">
        <v>947</v>
      </c>
      <c r="B4263" s="34" t="s">
        <v>12663</v>
      </c>
      <c r="C4263" s="34" t="s">
        <v>12664</v>
      </c>
      <c r="D4263" s="34" t="s">
        <v>12665</v>
      </c>
      <c r="E4263" s="35">
        <v>158024</v>
      </c>
      <c r="F4263" s="36">
        <v>158024</v>
      </c>
      <c r="G4263" s="37">
        <f t="shared" si="199"/>
        <v>11061.68</v>
      </c>
      <c r="H4263" s="38">
        <f>G4263*(1-'[1]Rapport Lottstift'!$Q$6)</f>
        <v>8053.9079604429608</v>
      </c>
      <c r="I4263" s="39">
        <f t="shared" si="200"/>
        <v>7973.3688808385314</v>
      </c>
      <c r="J4263" s="40">
        <f t="shared" si="201"/>
        <v>7973</v>
      </c>
      <c r="K4263" s="40">
        <v>7973</v>
      </c>
    </row>
    <row r="4264" spans="1:11" s="40" customFormat="1" x14ac:dyDescent="0.25">
      <c r="A4264" s="34" t="s">
        <v>947</v>
      </c>
      <c r="B4264" s="34" t="s">
        <v>12666</v>
      </c>
      <c r="C4264" s="34" t="s">
        <v>12667</v>
      </c>
      <c r="D4264" s="34" t="s">
        <v>12668</v>
      </c>
      <c r="E4264" s="35">
        <v>157991</v>
      </c>
      <c r="F4264" s="36">
        <v>157991</v>
      </c>
      <c r="G4264" s="37">
        <f t="shared" si="199"/>
        <v>11059.37</v>
      </c>
      <c r="H4264" s="38">
        <f>G4264*(1-'[1]Rapport Lottstift'!$Q$6)</f>
        <v>8052.226070586391</v>
      </c>
      <c r="I4264" s="39">
        <f t="shared" si="200"/>
        <v>7971.7038098805269</v>
      </c>
      <c r="J4264" s="40">
        <f t="shared" si="201"/>
        <v>7971</v>
      </c>
      <c r="K4264" s="40">
        <v>7971</v>
      </c>
    </row>
    <row r="4265" spans="1:11" s="40" customFormat="1" x14ac:dyDescent="0.25">
      <c r="A4265" s="34" t="s">
        <v>947</v>
      </c>
      <c r="B4265" s="34" t="s">
        <v>12669</v>
      </c>
      <c r="C4265" s="34" t="s">
        <v>12670</v>
      </c>
      <c r="D4265" s="34" t="s">
        <v>12671</v>
      </c>
      <c r="E4265" s="35">
        <v>157555</v>
      </c>
      <c r="F4265" s="36">
        <v>157555</v>
      </c>
      <c r="G4265" s="37">
        <f t="shared" si="199"/>
        <v>11028.85</v>
      </c>
      <c r="H4265" s="38">
        <f>G4265*(1-'[1]Rapport Lottstift'!$Q$6)</f>
        <v>8030.0047379359503</v>
      </c>
      <c r="I4265" s="39">
        <f t="shared" si="200"/>
        <v>7949.7046905565903</v>
      </c>
      <c r="J4265" s="40">
        <f t="shared" si="201"/>
        <v>7949</v>
      </c>
      <c r="K4265" s="40">
        <v>7949</v>
      </c>
    </row>
    <row r="4266" spans="1:11" s="40" customFormat="1" x14ac:dyDescent="0.25">
      <c r="A4266" s="34" t="s">
        <v>947</v>
      </c>
      <c r="B4266" s="34" t="s">
        <v>12672</v>
      </c>
      <c r="C4266" s="34" t="s">
        <v>12673</v>
      </c>
      <c r="D4266" s="34" t="s">
        <v>12674</v>
      </c>
      <c r="E4266" s="35">
        <v>157418</v>
      </c>
      <c r="F4266" s="36">
        <v>157418</v>
      </c>
      <c r="G4266" s="37">
        <f t="shared" si="199"/>
        <v>11019.26</v>
      </c>
      <c r="H4266" s="38">
        <f>G4266*(1-'[1]Rapport Lottstift'!$Q$6)</f>
        <v>8023.0223467132209</v>
      </c>
      <c r="I4266" s="39">
        <f t="shared" si="200"/>
        <v>7942.7921232460885</v>
      </c>
      <c r="J4266" s="40">
        <f t="shared" si="201"/>
        <v>7942</v>
      </c>
      <c r="K4266" s="40">
        <v>7942</v>
      </c>
    </row>
    <row r="4267" spans="1:11" s="40" customFormat="1" x14ac:dyDescent="0.25">
      <c r="A4267" s="34" t="s">
        <v>947</v>
      </c>
      <c r="B4267" s="34" t="s">
        <v>12675</v>
      </c>
      <c r="C4267" s="34" t="s">
        <v>12676</v>
      </c>
      <c r="D4267" s="34" t="s">
        <v>12677</v>
      </c>
      <c r="E4267" s="35">
        <v>157218</v>
      </c>
      <c r="F4267" s="36">
        <v>157218</v>
      </c>
      <c r="G4267" s="37">
        <f t="shared" si="199"/>
        <v>11005.26</v>
      </c>
      <c r="H4267" s="38">
        <f>G4267*(1-'[1]Rapport Lottstift'!$Q$6)</f>
        <v>8012.8290748552208</v>
      </c>
      <c r="I4267" s="39">
        <f t="shared" si="200"/>
        <v>7932.7007841066688</v>
      </c>
      <c r="J4267" s="40">
        <f t="shared" si="201"/>
        <v>7932</v>
      </c>
      <c r="K4267" s="40">
        <v>7932</v>
      </c>
    </row>
    <row r="4268" spans="1:11" s="40" customFormat="1" x14ac:dyDescent="0.25">
      <c r="A4268" s="34" t="s">
        <v>947</v>
      </c>
      <c r="B4268" s="34" t="s">
        <v>12678</v>
      </c>
      <c r="C4268" s="34" t="s">
        <v>12679</v>
      </c>
      <c r="D4268" s="34" t="s">
        <v>12680</v>
      </c>
      <c r="E4268" s="35">
        <v>157171</v>
      </c>
      <c r="F4268" s="36">
        <v>157171</v>
      </c>
      <c r="G4268" s="37">
        <f t="shared" si="199"/>
        <v>11001.970000000001</v>
      </c>
      <c r="H4268" s="38">
        <f>G4268*(1-'[1]Rapport Lottstift'!$Q$6)</f>
        <v>8010.4336559685917</v>
      </c>
      <c r="I4268" s="39">
        <f t="shared" si="200"/>
        <v>7930.3293194089056</v>
      </c>
      <c r="J4268" s="40">
        <f t="shared" si="201"/>
        <v>7930</v>
      </c>
      <c r="K4268" s="40">
        <v>7930</v>
      </c>
    </row>
    <row r="4269" spans="1:11" s="40" customFormat="1" x14ac:dyDescent="0.25">
      <c r="A4269" s="34" t="s">
        <v>947</v>
      </c>
      <c r="B4269" s="34" t="s">
        <v>12681</v>
      </c>
      <c r="C4269" s="34"/>
      <c r="D4269" s="34" t="s">
        <v>12682</v>
      </c>
      <c r="E4269" s="35">
        <v>157093</v>
      </c>
      <c r="F4269" s="36">
        <v>157093</v>
      </c>
      <c r="G4269" s="37">
        <f t="shared" si="199"/>
        <v>10996.51</v>
      </c>
      <c r="H4269" s="38">
        <f>G4269*(1-'[1]Rapport Lottstift'!$Q$6)</f>
        <v>8006.4582799439704</v>
      </c>
      <c r="I4269" s="39">
        <f t="shared" si="200"/>
        <v>7926.393697144531</v>
      </c>
      <c r="J4269" s="40">
        <f t="shared" si="201"/>
        <v>7926</v>
      </c>
      <c r="K4269" s="40">
        <v>7926</v>
      </c>
    </row>
    <row r="4270" spans="1:11" s="40" customFormat="1" x14ac:dyDescent="0.25">
      <c r="A4270" s="34" t="s">
        <v>947</v>
      </c>
      <c r="B4270" s="34" t="s">
        <v>12683</v>
      </c>
      <c r="C4270" s="34" t="s">
        <v>12684</v>
      </c>
      <c r="D4270" s="34" t="s">
        <v>12685</v>
      </c>
      <c r="E4270" s="35">
        <v>157085</v>
      </c>
      <c r="F4270" s="36">
        <v>157085</v>
      </c>
      <c r="G4270" s="37">
        <f t="shared" si="199"/>
        <v>10995.95</v>
      </c>
      <c r="H4270" s="38">
        <f>G4270*(1-'[1]Rapport Lottstift'!$Q$6)</f>
        <v>8006.0505490696514</v>
      </c>
      <c r="I4270" s="39">
        <f t="shared" si="200"/>
        <v>7925.990043578955</v>
      </c>
      <c r="J4270" s="40">
        <f t="shared" si="201"/>
        <v>7925</v>
      </c>
      <c r="K4270" s="40">
        <v>7925</v>
      </c>
    </row>
    <row r="4271" spans="1:11" s="40" customFormat="1" x14ac:dyDescent="0.25">
      <c r="A4271" s="34" t="s">
        <v>947</v>
      </c>
      <c r="B4271" s="34" t="s">
        <v>12686</v>
      </c>
      <c r="C4271" s="34" t="s">
        <v>12687</v>
      </c>
      <c r="D4271" s="34" t="s">
        <v>12688</v>
      </c>
      <c r="E4271" s="35">
        <v>157069</v>
      </c>
      <c r="F4271" s="36">
        <v>157069</v>
      </c>
      <c r="G4271" s="37">
        <f t="shared" si="199"/>
        <v>10994.830000000002</v>
      </c>
      <c r="H4271" s="38">
        <f>G4271*(1-'[1]Rapport Lottstift'!$Q$6)</f>
        <v>8005.2350873210116</v>
      </c>
      <c r="I4271" s="39">
        <f t="shared" si="200"/>
        <v>7925.1827364478013</v>
      </c>
      <c r="J4271" s="40">
        <f t="shared" si="201"/>
        <v>7925</v>
      </c>
      <c r="K4271" s="40">
        <v>7925</v>
      </c>
    </row>
    <row r="4272" spans="1:11" s="40" customFormat="1" x14ac:dyDescent="0.25">
      <c r="A4272" s="34" t="s">
        <v>947</v>
      </c>
      <c r="B4272" s="34" t="s">
        <v>12689</v>
      </c>
      <c r="C4272" s="34" t="s">
        <v>12690</v>
      </c>
      <c r="D4272" s="34" t="s">
        <v>12691</v>
      </c>
      <c r="E4272" s="35">
        <v>156927</v>
      </c>
      <c r="F4272" s="36">
        <v>156927</v>
      </c>
      <c r="G4272" s="37">
        <f t="shared" si="199"/>
        <v>10984.890000000001</v>
      </c>
      <c r="H4272" s="38">
        <f>G4272*(1-'[1]Rapport Lottstift'!$Q$6)</f>
        <v>7997.9978643018312</v>
      </c>
      <c r="I4272" s="39">
        <f t="shared" si="200"/>
        <v>7918.0178856588127</v>
      </c>
      <c r="J4272" s="40">
        <f t="shared" si="201"/>
        <v>7918</v>
      </c>
      <c r="K4272" s="40">
        <v>7918</v>
      </c>
    </row>
    <row r="4273" spans="1:11" s="40" customFormat="1" x14ac:dyDescent="0.25">
      <c r="A4273" s="34" t="s">
        <v>947</v>
      </c>
      <c r="B4273" s="34" t="s">
        <v>12692</v>
      </c>
      <c r="C4273" s="34" t="s">
        <v>12693</v>
      </c>
      <c r="D4273" s="34" t="s">
        <v>12694</v>
      </c>
      <c r="E4273" s="35">
        <v>156908</v>
      </c>
      <c r="F4273" s="36">
        <v>156908</v>
      </c>
      <c r="G4273" s="37">
        <f t="shared" si="199"/>
        <v>10983.560000000001</v>
      </c>
      <c r="H4273" s="38">
        <f>G4273*(1-'[1]Rapport Lottstift'!$Q$6)</f>
        <v>7997.0295034753217</v>
      </c>
      <c r="I4273" s="39">
        <f t="shared" si="200"/>
        <v>7917.059208440568</v>
      </c>
      <c r="J4273" s="40">
        <f t="shared" si="201"/>
        <v>7917</v>
      </c>
      <c r="K4273" s="40">
        <v>7917</v>
      </c>
    </row>
    <row r="4274" spans="1:11" s="40" customFormat="1" x14ac:dyDescent="0.25">
      <c r="A4274" s="34" t="s">
        <v>947</v>
      </c>
      <c r="B4274" s="34" t="s">
        <v>12695</v>
      </c>
      <c r="C4274" s="34" t="s">
        <v>12696</v>
      </c>
      <c r="D4274" s="34" t="s">
        <v>12697</v>
      </c>
      <c r="E4274" s="35">
        <v>156599</v>
      </c>
      <c r="F4274" s="36">
        <v>156599</v>
      </c>
      <c r="G4274" s="37">
        <f t="shared" si="199"/>
        <v>10961.93</v>
      </c>
      <c r="H4274" s="38">
        <f>G4274*(1-'[1]Rapport Lottstift'!$Q$6)</f>
        <v>7981.280898454711</v>
      </c>
      <c r="I4274" s="39">
        <f t="shared" si="200"/>
        <v>7901.4680894701642</v>
      </c>
      <c r="J4274" s="40">
        <f t="shared" si="201"/>
        <v>7901</v>
      </c>
      <c r="K4274" s="40">
        <v>7901</v>
      </c>
    </row>
    <row r="4275" spans="1:11" s="40" customFormat="1" x14ac:dyDescent="0.25">
      <c r="A4275" s="34" t="s">
        <v>947</v>
      </c>
      <c r="B4275" s="34" t="s">
        <v>12698</v>
      </c>
      <c r="C4275" s="34" t="s">
        <v>12699</v>
      </c>
      <c r="D4275" s="34" t="s">
        <v>12700</v>
      </c>
      <c r="E4275" s="35">
        <v>156293</v>
      </c>
      <c r="F4275" s="36">
        <v>156293</v>
      </c>
      <c r="G4275" s="37">
        <f t="shared" si="199"/>
        <v>10940.51</v>
      </c>
      <c r="H4275" s="38">
        <f>G4275*(1-'[1]Rapport Lottstift'!$Q$6)</f>
        <v>7965.6851925119709</v>
      </c>
      <c r="I4275" s="39">
        <f t="shared" si="200"/>
        <v>7886.0283405868513</v>
      </c>
      <c r="J4275" s="40">
        <f t="shared" si="201"/>
        <v>7886</v>
      </c>
      <c r="K4275" s="40">
        <v>7886</v>
      </c>
    </row>
    <row r="4276" spans="1:11" s="40" customFormat="1" x14ac:dyDescent="0.25">
      <c r="A4276" s="34" t="s">
        <v>947</v>
      </c>
      <c r="B4276" s="34" t="s">
        <v>12701</v>
      </c>
      <c r="C4276" s="34" t="s">
        <v>12702</v>
      </c>
      <c r="D4276" s="34" t="s">
        <v>12703</v>
      </c>
      <c r="E4276" s="35">
        <v>156238</v>
      </c>
      <c r="F4276" s="36">
        <v>156238</v>
      </c>
      <c r="G4276" s="37">
        <f t="shared" si="199"/>
        <v>10936.660000000002</v>
      </c>
      <c r="H4276" s="38">
        <f>G4276*(1-'[1]Rapport Lottstift'!$Q$6)</f>
        <v>7962.8820427510218</v>
      </c>
      <c r="I4276" s="39">
        <f t="shared" si="200"/>
        <v>7883.2532223235112</v>
      </c>
      <c r="J4276" s="40">
        <f t="shared" si="201"/>
        <v>7883</v>
      </c>
      <c r="K4276" s="40">
        <v>7883</v>
      </c>
    </row>
    <row r="4277" spans="1:11" s="40" customFormat="1" x14ac:dyDescent="0.25">
      <c r="A4277" s="34" t="s">
        <v>947</v>
      </c>
      <c r="B4277" s="34" t="s">
        <v>12704</v>
      </c>
      <c r="C4277" s="34" t="s">
        <v>12705</v>
      </c>
      <c r="D4277" s="34" t="s">
        <v>12706</v>
      </c>
      <c r="E4277" s="35">
        <v>156106</v>
      </c>
      <c r="F4277" s="36">
        <v>156106</v>
      </c>
      <c r="G4277" s="37">
        <f t="shared" si="199"/>
        <v>10927.420000000002</v>
      </c>
      <c r="H4277" s="38">
        <f>G4277*(1-'[1]Rapport Lottstift'!$Q$6)</f>
        <v>7956.1544833247417</v>
      </c>
      <c r="I4277" s="39">
        <f t="shared" si="200"/>
        <v>7876.5929384914944</v>
      </c>
      <c r="J4277" s="40">
        <f t="shared" si="201"/>
        <v>7876</v>
      </c>
      <c r="K4277" s="40">
        <v>7876</v>
      </c>
    </row>
    <row r="4278" spans="1:11" s="40" customFormat="1" x14ac:dyDescent="0.25">
      <c r="A4278" s="34" t="s">
        <v>947</v>
      </c>
      <c r="B4278" s="34" t="s">
        <v>12707</v>
      </c>
      <c r="C4278" s="34" t="s">
        <v>12708</v>
      </c>
      <c r="D4278" s="34" t="s">
        <v>12709</v>
      </c>
      <c r="E4278" s="35">
        <v>155919</v>
      </c>
      <c r="F4278" s="36">
        <v>155919</v>
      </c>
      <c r="G4278" s="37">
        <f t="shared" si="199"/>
        <v>10914.330000000002</v>
      </c>
      <c r="H4278" s="38">
        <f>G4278*(1-'[1]Rapport Lottstift'!$Q$6)</f>
        <v>7946.6237741375116</v>
      </c>
      <c r="I4278" s="39">
        <f t="shared" si="200"/>
        <v>7867.1575363961365</v>
      </c>
      <c r="J4278" s="40">
        <f t="shared" si="201"/>
        <v>7867</v>
      </c>
      <c r="K4278" s="40">
        <v>7867</v>
      </c>
    </row>
    <row r="4279" spans="1:11" s="40" customFormat="1" x14ac:dyDescent="0.25">
      <c r="A4279" s="34" t="s">
        <v>947</v>
      </c>
      <c r="B4279" s="34" t="s">
        <v>12710</v>
      </c>
      <c r="C4279" s="34" t="s">
        <v>12711</v>
      </c>
      <c r="D4279" s="34" t="s">
        <v>12712</v>
      </c>
      <c r="E4279" s="35">
        <v>155545</v>
      </c>
      <c r="F4279" s="36">
        <v>155545</v>
      </c>
      <c r="G4279" s="37">
        <f t="shared" si="199"/>
        <v>10888.150000000001</v>
      </c>
      <c r="H4279" s="38">
        <f>G4279*(1-'[1]Rapport Lottstift'!$Q$6)</f>
        <v>7927.5623557630515</v>
      </c>
      <c r="I4279" s="39">
        <f t="shared" si="200"/>
        <v>7848.2867322054208</v>
      </c>
      <c r="J4279" s="40">
        <f t="shared" si="201"/>
        <v>7848</v>
      </c>
      <c r="K4279" s="40">
        <v>7848</v>
      </c>
    </row>
    <row r="4280" spans="1:11" s="40" customFormat="1" x14ac:dyDescent="0.25">
      <c r="A4280" s="34" t="s">
        <v>947</v>
      </c>
      <c r="B4280" s="34" t="s">
        <v>12713</v>
      </c>
      <c r="C4280" s="34" t="s">
        <v>12714</v>
      </c>
      <c r="D4280" s="34" t="s">
        <v>12715</v>
      </c>
      <c r="E4280" s="35">
        <v>155434</v>
      </c>
      <c r="F4280" s="36">
        <v>155434</v>
      </c>
      <c r="G4280" s="37">
        <f t="shared" si="199"/>
        <v>10880.380000000001</v>
      </c>
      <c r="H4280" s="38">
        <f>G4280*(1-'[1]Rapport Lottstift'!$Q$6)</f>
        <v>7921.9050898818614</v>
      </c>
      <c r="I4280" s="39">
        <f t="shared" si="200"/>
        <v>7842.6860389830426</v>
      </c>
      <c r="J4280" s="40">
        <f t="shared" si="201"/>
        <v>7842</v>
      </c>
      <c r="K4280" s="40">
        <v>7842</v>
      </c>
    </row>
    <row r="4281" spans="1:11" s="40" customFormat="1" x14ac:dyDescent="0.25">
      <c r="A4281" s="34" t="s">
        <v>947</v>
      </c>
      <c r="B4281" s="34" t="s">
        <v>12716</v>
      </c>
      <c r="C4281" s="34" t="s">
        <v>12717</v>
      </c>
      <c r="D4281" s="34" t="s">
        <v>12718</v>
      </c>
      <c r="E4281" s="35">
        <v>155202</v>
      </c>
      <c r="F4281" s="36">
        <v>155202</v>
      </c>
      <c r="G4281" s="37">
        <f t="shared" si="199"/>
        <v>10864.140000000001</v>
      </c>
      <c r="H4281" s="38">
        <f>G4281*(1-'[1]Rapport Lottstift'!$Q$6)</f>
        <v>7910.0808945265817</v>
      </c>
      <c r="I4281" s="39">
        <f t="shared" si="200"/>
        <v>7830.9800855813155</v>
      </c>
      <c r="J4281" s="40">
        <f t="shared" si="201"/>
        <v>7830</v>
      </c>
      <c r="K4281" s="40">
        <v>7830</v>
      </c>
    </row>
    <row r="4282" spans="1:11" s="40" customFormat="1" x14ac:dyDescent="0.25">
      <c r="A4282" s="34" t="s">
        <v>947</v>
      </c>
      <c r="B4282" s="34" t="s">
        <v>12719</v>
      </c>
      <c r="C4282" s="34" t="s">
        <v>12720</v>
      </c>
      <c r="D4282" s="34" t="s">
        <v>12721</v>
      </c>
      <c r="E4282" s="35">
        <v>155128</v>
      </c>
      <c r="F4282" s="36">
        <v>155128</v>
      </c>
      <c r="G4282" s="37">
        <f t="shared" si="199"/>
        <v>10858.960000000001</v>
      </c>
      <c r="H4282" s="38">
        <f>G4282*(1-'[1]Rapport Lottstift'!$Q$6)</f>
        <v>7906.3093839391213</v>
      </c>
      <c r="I4282" s="39">
        <f t="shared" si="200"/>
        <v>7827.2462900997298</v>
      </c>
      <c r="J4282" s="40">
        <f t="shared" si="201"/>
        <v>7827</v>
      </c>
      <c r="K4282" s="40">
        <v>7827</v>
      </c>
    </row>
    <row r="4283" spans="1:11" s="40" customFormat="1" x14ac:dyDescent="0.25">
      <c r="A4283" s="34" t="s">
        <v>947</v>
      </c>
      <c r="B4283" s="34" t="s">
        <v>12722</v>
      </c>
      <c r="C4283" s="34" t="s">
        <v>12723</v>
      </c>
      <c r="D4283" s="34" t="s">
        <v>12724</v>
      </c>
      <c r="E4283" s="35">
        <v>154736</v>
      </c>
      <c r="F4283" s="36">
        <v>154736</v>
      </c>
      <c r="G4283" s="37">
        <f t="shared" si="199"/>
        <v>10831.52</v>
      </c>
      <c r="H4283" s="38">
        <f>G4283*(1-'[1]Rapport Lottstift'!$Q$6)</f>
        <v>7886.330571097441</v>
      </c>
      <c r="I4283" s="39">
        <f t="shared" si="200"/>
        <v>7807.4672653864664</v>
      </c>
      <c r="J4283" s="40">
        <f t="shared" si="201"/>
        <v>7807</v>
      </c>
      <c r="K4283" s="40">
        <v>7807</v>
      </c>
    </row>
    <row r="4284" spans="1:11" s="40" customFormat="1" x14ac:dyDescent="0.25">
      <c r="A4284" s="34" t="s">
        <v>947</v>
      </c>
      <c r="B4284" s="34" t="s">
        <v>12725</v>
      </c>
      <c r="C4284" s="34" t="s">
        <v>12726</v>
      </c>
      <c r="D4284" s="34" t="s">
        <v>12727</v>
      </c>
      <c r="E4284" s="35">
        <v>154710</v>
      </c>
      <c r="F4284" s="36">
        <v>154710</v>
      </c>
      <c r="G4284" s="37">
        <f t="shared" si="199"/>
        <v>10829.7</v>
      </c>
      <c r="H4284" s="38">
        <f>G4284*(1-'[1]Rapport Lottstift'!$Q$6)</f>
        <v>7885.0054457559008</v>
      </c>
      <c r="I4284" s="39">
        <f t="shared" si="200"/>
        <v>7806.1553912983418</v>
      </c>
      <c r="J4284" s="40">
        <f t="shared" si="201"/>
        <v>7806</v>
      </c>
      <c r="K4284" s="40">
        <v>7806</v>
      </c>
    </row>
    <row r="4285" spans="1:11" s="40" customFormat="1" x14ac:dyDescent="0.25">
      <c r="A4285" s="34" t="s">
        <v>947</v>
      </c>
      <c r="B4285" s="34" t="s">
        <v>12728</v>
      </c>
      <c r="C4285" s="34"/>
      <c r="D4285" s="34" t="s">
        <v>12729</v>
      </c>
      <c r="E4285" s="35">
        <v>154685</v>
      </c>
      <c r="F4285" s="36">
        <v>154685</v>
      </c>
      <c r="G4285" s="37">
        <f t="shared" si="199"/>
        <v>10827.95</v>
      </c>
      <c r="H4285" s="38">
        <f>G4285*(1-'[1]Rapport Lottstift'!$Q$6)</f>
        <v>7883.7312867736509</v>
      </c>
      <c r="I4285" s="39">
        <f t="shared" si="200"/>
        <v>7804.8939739059142</v>
      </c>
      <c r="J4285" s="40">
        <f t="shared" si="201"/>
        <v>7804</v>
      </c>
      <c r="K4285" s="40">
        <v>7804</v>
      </c>
    </row>
    <row r="4286" spans="1:11" s="40" customFormat="1" x14ac:dyDescent="0.25">
      <c r="A4286" s="34" t="s">
        <v>947</v>
      </c>
      <c r="B4286" s="34" t="s">
        <v>12730</v>
      </c>
      <c r="C4286" s="34" t="s">
        <v>12731</v>
      </c>
      <c r="D4286" s="34" t="s">
        <v>12732</v>
      </c>
      <c r="E4286" s="35">
        <v>154658</v>
      </c>
      <c r="F4286" s="36">
        <v>154658</v>
      </c>
      <c r="G4286" s="37">
        <f t="shared" si="199"/>
        <v>10826.060000000001</v>
      </c>
      <c r="H4286" s="38">
        <f>G4286*(1-'[1]Rapport Lottstift'!$Q$6)</f>
        <v>7882.3551950728215</v>
      </c>
      <c r="I4286" s="39">
        <f t="shared" si="200"/>
        <v>7803.5316431220936</v>
      </c>
      <c r="J4286" s="40">
        <f t="shared" si="201"/>
        <v>7803</v>
      </c>
      <c r="K4286" s="40">
        <v>7803</v>
      </c>
    </row>
    <row r="4287" spans="1:11" s="40" customFormat="1" x14ac:dyDescent="0.25">
      <c r="A4287" s="34" t="s">
        <v>947</v>
      </c>
      <c r="B4287" s="34" t="s">
        <v>12733</v>
      </c>
      <c r="C4287" s="34" t="s">
        <v>12734</v>
      </c>
      <c r="D4287" s="34" t="s">
        <v>12735</v>
      </c>
      <c r="E4287" s="35">
        <v>154569</v>
      </c>
      <c r="F4287" s="36">
        <v>154569</v>
      </c>
      <c r="G4287" s="37">
        <f t="shared" si="199"/>
        <v>10819.830000000002</v>
      </c>
      <c r="H4287" s="38">
        <f>G4287*(1-'[1]Rapport Lottstift'!$Q$6)</f>
        <v>7877.8191890960115</v>
      </c>
      <c r="I4287" s="39">
        <f t="shared" si="200"/>
        <v>7799.0409972050511</v>
      </c>
      <c r="J4287" s="40">
        <f t="shared" si="201"/>
        <v>7799</v>
      </c>
      <c r="K4287" s="40">
        <v>7799</v>
      </c>
    </row>
    <row r="4288" spans="1:11" s="40" customFormat="1" x14ac:dyDescent="0.25">
      <c r="A4288" s="34" t="s">
        <v>947</v>
      </c>
      <c r="B4288" s="34" t="s">
        <v>12736</v>
      </c>
      <c r="C4288" s="34" t="s">
        <v>12737</v>
      </c>
      <c r="D4288" s="34" t="s">
        <v>12738</v>
      </c>
      <c r="E4288" s="35">
        <v>154488</v>
      </c>
      <c r="F4288" s="36">
        <v>154488</v>
      </c>
      <c r="G4288" s="37">
        <f t="shared" si="199"/>
        <v>10814.160000000002</v>
      </c>
      <c r="H4288" s="38">
        <f>G4288*(1-'[1]Rapport Lottstift'!$Q$6)</f>
        <v>7873.6909139935215</v>
      </c>
      <c r="I4288" s="39">
        <f t="shared" si="200"/>
        <v>7794.9540048535864</v>
      </c>
      <c r="J4288" s="40">
        <f t="shared" si="201"/>
        <v>7794</v>
      </c>
      <c r="K4288" s="40">
        <v>7794</v>
      </c>
    </row>
    <row r="4289" spans="1:11" s="40" customFormat="1" x14ac:dyDescent="0.25">
      <c r="A4289" s="34" t="s">
        <v>947</v>
      </c>
      <c r="B4289" s="34" t="s">
        <v>12739</v>
      </c>
      <c r="C4289" s="34" t="s">
        <v>12740</v>
      </c>
      <c r="D4289" s="34" t="s">
        <v>12741</v>
      </c>
      <c r="E4289" s="35">
        <v>154427</v>
      </c>
      <c r="F4289" s="36">
        <v>154427</v>
      </c>
      <c r="G4289" s="37">
        <f t="shared" si="199"/>
        <v>10809.890000000001</v>
      </c>
      <c r="H4289" s="38">
        <f>G4289*(1-'[1]Rapport Lottstift'!$Q$6)</f>
        <v>7870.5819660768311</v>
      </c>
      <c r="I4289" s="39">
        <f t="shared" si="200"/>
        <v>7791.8761464160625</v>
      </c>
      <c r="J4289" s="40">
        <f t="shared" si="201"/>
        <v>7791</v>
      </c>
      <c r="K4289" s="40">
        <v>7791</v>
      </c>
    </row>
    <row r="4290" spans="1:11" s="40" customFormat="1" x14ac:dyDescent="0.25">
      <c r="A4290" s="34" t="s">
        <v>947</v>
      </c>
      <c r="B4290" s="34" t="s">
        <v>12742</v>
      </c>
      <c r="C4290" s="34" t="s">
        <v>12743</v>
      </c>
      <c r="D4290" s="34" t="s">
        <v>12744</v>
      </c>
      <c r="E4290" s="35">
        <v>154250</v>
      </c>
      <c r="F4290" s="36">
        <v>154250</v>
      </c>
      <c r="G4290" s="37">
        <f t="shared" si="199"/>
        <v>10797.500000000002</v>
      </c>
      <c r="H4290" s="38">
        <f>G4290*(1-'[1]Rapport Lottstift'!$Q$6)</f>
        <v>7861.5609204825014</v>
      </c>
      <c r="I4290" s="39">
        <f t="shared" si="200"/>
        <v>7782.9453112776764</v>
      </c>
      <c r="J4290" s="40">
        <f t="shared" si="201"/>
        <v>7782</v>
      </c>
      <c r="K4290" s="40">
        <v>7782</v>
      </c>
    </row>
    <row r="4291" spans="1:11" s="40" customFormat="1" x14ac:dyDescent="0.25">
      <c r="A4291" s="34" t="s">
        <v>947</v>
      </c>
      <c r="B4291" s="34" t="s">
        <v>12745</v>
      </c>
      <c r="C4291" s="34" t="s">
        <v>12746</v>
      </c>
      <c r="D4291" s="34" t="s">
        <v>12747</v>
      </c>
      <c r="E4291" s="35">
        <v>154187</v>
      </c>
      <c r="F4291" s="36">
        <v>154187</v>
      </c>
      <c r="G4291" s="37">
        <f t="shared" si="199"/>
        <v>10793.09</v>
      </c>
      <c r="H4291" s="38">
        <f>G4291*(1-'[1]Rapport Lottstift'!$Q$6)</f>
        <v>7858.3500398472306</v>
      </c>
      <c r="I4291" s="39">
        <f t="shared" si="200"/>
        <v>7779.7665394487585</v>
      </c>
      <c r="J4291" s="40">
        <f t="shared" si="201"/>
        <v>7779</v>
      </c>
      <c r="K4291" s="40">
        <v>7779</v>
      </c>
    </row>
    <row r="4292" spans="1:11" s="40" customFormat="1" x14ac:dyDescent="0.25">
      <c r="A4292" s="34" t="s">
        <v>947</v>
      </c>
      <c r="B4292" s="34" t="s">
        <v>12748</v>
      </c>
      <c r="C4292" s="34" t="s">
        <v>12749</v>
      </c>
      <c r="D4292" s="34" t="s">
        <v>12750</v>
      </c>
      <c r="E4292" s="35">
        <v>154052</v>
      </c>
      <c r="F4292" s="36">
        <v>154052</v>
      </c>
      <c r="G4292" s="37">
        <f t="shared" si="199"/>
        <v>10783.640000000001</v>
      </c>
      <c r="H4292" s="38">
        <f>G4292*(1-'[1]Rapport Lottstift'!$Q$6)</f>
        <v>7851.4695813430817</v>
      </c>
      <c r="I4292" s="39">
        <f t="shared" si="200"/>
        <v>7772.9548855296507</v>
      </c>
      <c r="J4292" s="40">
        <f t="shared" si="201"/>
        <v>7772</v>
      </c>
      <c r="K4292" s="40">
        <v>7772</v>
      </c>
    </row>
    <row r="4293" spans="1:11" s="40" customFormat="1" x14ac:dyDescent="0.25">
      <c r="A4293" s="34" t="s">
        <v>947</v>
      </c>
      <c r="B4293" s="34" t="s">
        <v>12751</v>
      </c>
      <c r="C4293" s="34" t="s">
        <v>12752</v>
      </c>
      <c r="D4293" s="34" t="s">
        <v>12753</v>
      </c>
      <c r="E4293" s="35">
        <v>153613</v>
      </c>
      <c r="F4293" s="36">
        <v>153613</v>
      </c>
      <c r="G4293" s="37">
        <f t="shared" si="199"/>
        <v>10752.910000000002</v>
      </c>
      <c r="H4293" s="38">
        <f>G4293*(1-'[1]Rapport Lottstift'!$Q$6)</f>
        <v>7829.0953496147713</v>
      </c>
      <c r="I4293" s="39">
        <f t="shared" si="200"/>
        <v>7750.8043961186231</v>
      </c>
      <c r="J4293" s="40">
        <f t="shared" si="201"/>
        <v>7750</v>
      </c>
      <c r="K4293" s="40">
        <v>7750</v>
      </c>
    </row>
    <row r="4294" spans="1:11" s="40" customFormat="1" x14ac:dyDescent="0.25">
      <c r="A4294" s="34" t="s">
        <v>947</v>
      </c>
      <c r="B4294" s="34" t="s">
        <v>12754</v>
      </c>
      <c r="C4294" s="34" t="s">
        <v>12755</v>
      </c>
      <c r="D4294" s="34" t="s">
        <v>12756</v>
      </c>
      <c r="E4294" s="35">
        <v>153591</v>
      </c>
      <c r="F4294" s="36">
        <v>153591</v>
      </c>
      <c r="G4294" s="37">
        <f t="shared" ref="G4294:G4357" si="202">F4294*0.07</f>
        <v>10751.37</v>
      </c>
      <c r="H4294" s="38">
        <f>G4294*(1-'[1]Rapport Lottstift'!$Q$6)</f>
        <v>7827.9740897103911</v>
      </c>
      <c r="I4294" s="39">
        <f t="shared" ref="I4294:I4357" si="203">H4294*0.99</f>
        <v>7749.6943488132874</v>
      </c>
      <c r="J4294" s="40">
        <f t="shared" ref="J4294:J4357" si="204">INT(I4294)</f>
        <v>7749</v>
      </c>
      <c r="K4294" s="40">
        <v>7749</v>
      </c>
    </row>
    <row r="4295" spans="1:11" s="40" customFormat="1" x14ac:dyDescent="0.25">
      <c r="A4295" s="34" t="s">
        <v>947</v>
      </c>
      <c r="B4295" s="34" t="s">
        <v>12757</v>
      </c>
      <c r="C4295" s="34" t="s">
        <v>12758</v>
      </c>
      <c r="D4295" s="34" t="s">
        <v>12759</v>
      </c>
      <c r="E4295" s="35">
        <v>153266</v>
      </c>
      <c r="F4295" s="36">
        <v>153266</v>
      </c>
      <c r="G4295" s="37">
        <f t="shared" si="202"/>
        <v>10728.62</v>
      </c>
      <c r="H4295" s="38">
        <f>G4295*(1-'[1]Rapport Lottstift'!$Q$6)</f>
        <v>7811.4100229411406</v>
      </c>
      <c r="I4295" s="39">
        <f t="shared" si="203"/>
        <v>7733.295922711729</v>
      </c>
      <c r="J4295" s="40">
        <f t="shared" si="204"/>
        <v>7733</v>
      </c>
      <c r="K4295" s="40">
        <v>7733</v>
      </c>
    </row>
    <row r="4296" spans="1:11" s="40" customFormat="1" x14ac:dyDescent="0.25">
      <c r="A4296" s="34" t="s">
        <v>947</v>
      </c>
      <c r="B4296" s="34" t="s">
        <v>12760</v>
      </c>
      <c r="C4296" s="34" t="s">
        <v>12761</v>
      </c>
      <c r="D4296" s="34" t="s">
        <v>12762</v>
      </c>
      <c r="E4296" s="35">
        <v>153264</v>
      </c>
      <c r="F4296" s="36">
        <v>153264</v>
      </c>
      <c r="G4296" s="37">
        <f t="shared" si="202"/>
        <v>10728.480000000001</v>
      </c>
      <c r="H4296" s="38">
        <f>G4296*(1-'[1]Rapport Lottstift'!$Q$6)</f>
        <v>7811.3080902225611</v>
      </c>
      <c r="I4296" s="39">
        <f t="shared" si="203"/>
        <v>7733.195009320335</v>
      </c>
      <c r="J4296" s="40">
        <f t="shared" si="204"/>
        <v>7733</v>
      </c>
      <c r="K4296" s="40">
        <v>7733</v>
      </c>
    </row>
    <row r="4297" spans="1:11" s="40" customFormat="1" x14ac:dyDescent="0.25">
      <c r="A4297" s="34" t="s">
        <v>947</v>
      </c>
      <c r="B4297" s="34" t="s">
        <v>12763</v>
      </c>
      <c r="C4297" s="34" t="s">
        <v>12764</v>
      </c>
      <c r="D4297" s="34" t="s">
        <v>12765</v>
      </c>
      <c r="E4297" s="35">
        <v>153122</v>
      </c>
      <c r="F4297" s="36">
        <v>153122</v>
      </c>
      <c r="G4297" s="37">
        <f t="shared" si="202"/>
        <v>10718.54</v>
      </c>
      <c r="H4297" s="38">
        <f>G4297*(1-'[1]Rapport Lottstift'!$Q$6)</f>
        <v>7804.0708672033807</v>
      </c>
      <c r="I4297" s="39">
        <f t="shared" si="203"/>
        <v>7726.0301585313464</v>
      </c>
      <c r="J4297" s="40">
        <f t="shared" si="204"/>
        <v>7726</v>
      </c>
      <c r="K4297" s="40">
        <v>7726</v>
      </c>
    </row>
    <row r="4298" spans="1:11" s="40" customFormat="1" x14ac:dyDescent="0.25">
      <c r="A4298" s="34" t="s">
        <v>947</v>
      </c>
      <c r="B4298" s="34" t="s">
        <v>12766</v>
      </c>
      <c r="C4298" s="34" t="s">
        <v>12767</v>
      </c>
      <c r="D4298" s="34" t="s">
        <v>12768</v>
      </c>
      <c r="E4298" s="35">
        <v>153048</v>
      </c>
      <c r="F4298" s="36">
        <v>153048</v>
      </c>
      <c r="G4298" s="37">
        <f t="shared" si="202"/>
        <v>10713.36</v>
      </c>
      <c r="H4298" s="38">
        <f>G4298*(1-'[1]Rapport Lottstift'!$Q$6)</f>
        <v>7800.2993566159212</v>
      </c>
      <c r="I4298" s="39">
        <f t="shared" si="203"/>
        <v>7722.2963630497616</v>
      </c>
      <c r="J4298" s="40">
        <f t="shared" si="204"/>
        <v>7722</v>
      </c>
      <c r="K4298" s="40">
        <v>7722</v>
      </c>
    </row>
    <row r="4299" spans="1:11" s="40" customFormat="1" x14ac:dyDescent="0.25">
      <c r="A4299" s="34" t="s">
        <v>947</v>
      </c>
      <c r="B4299" s="34" t="s">
        <v>12769</v>
      </c>
      <c r="C4299" s="34" t="s">
        <v>12770</v>
      </c>
      <c r="D4299" s="34" t="s">
        <v>12771</v>
      </c>
      <c r="E4299" s="35">
        <v>153025</v>
      </c>
      <c r="F4299" s="36">
        <v>153025</v>
      </c>
      <c r="G4299" s="37">
        <f t="shared" si="202"/>
        <v>10711.750000000002</v>
      </c>
      <c r="H4299" s="38">
        <f>G4299*(1-'[1]Rapport Lottstift'!$Q$6)</f>
        <v>7799.1271303522517</v>
      </c>
      <c r="I4299" s="39">
        <f t="shared" si="203"/>
        <v>7721.1358590487289</v>
      </c>
      <c r="J4299" s="40">
        <f t="shared" si="204"/>
        <v>7721</v>
      </c>
      <c r="K4299" s="40">
        <v>7721</v>
      </c>
    </row>
    <row r="4300" spans="1:11" s="40" customFormat="1" x14ac:dyDescent="0.25">
      <c r="A4300" s="34" t="s">
        <v>947</v>
      </c>
      <c r="B4300" s="34" t="s">
        <v>12772</v>
      </c>
      <c r="C4300" s="34" t="s">
        <v>12773</v>
      </c>
      <c r="D4300" s="34" t="s">
        <v>12774</v>
      </c>
      <c r="E4300" s="35">
        <v>153003</v>
      </c>
      <c r="F4300" s="36">
        <v>153003</v>
      </c>
      <c r="G4300" s="37">
        <f t="shared" si="202"/>
        <v>10710.210000000001</v>
      </c>
      <c r="H4300" s="38">
        <f>G4300*(1-'[1]Rapport Lottstift'!$Q$6)</f>
        <v>7798.0058704478715</v>
      </c>
      <c r="I4300" s="39">
        <f t="shared" si="203"/>
        <v>7720.0258117433923</v>
      </c>
      <c r="J4300" s="40">
        <f t="shared" si="204"/>
        <v>7720</v>
      </c>
      <c r="K4300" s="40">
        <v>7720</v>
      </c>
    </row>
    <row r="4301" spans="1:11" s="40" customFormat="1" x14ac:dyDescent="0.25">
      <c r="A4301" s="34" t="s">
        <v>947</v>
      </c>
      <c r="B4301" s="34" t="s">
        <v>12775</v>
      </c>
      <c r="C4301" s="34" t="s">
        <v>12776</v>
      </c>
      <c r="D4301" s="34" t="s">
        <v>12777</v>
      </c>
      <c r="E4301" s="35">
        <v>152829</v>
      </c>
      <c r="F4301" s="36">
        <v>152829</v>
      </c>
      <c r="G4301" s="37">
        <f t="shared" si="202"/>
        <v>10698.03</v>
      </c>
      <c r="H4301" s="38">
        <f>G4301*(1-'[1]Rapport Lottstift'!$Q$6)</f>
        <v>7789.1377239314106</v>
      </c>
      <c r="I4301" s="39">
        <f t="shared" si="203"/>
        <v>7711.2463466920963</v>
      </c>
      <c r="J4301" s="40">
        <f t="shared" si="204"/>
        <v>7711</v>
      </c>
      <c r="K4301" s="40">
        <v>7711</v>
      </c>
    </row>
    <row r="4302" spans="1:11" s="40" customFormat="1" x14ac:dyDescent="0.25">
      <c r="A4302" s="34" t="s">
        <v>947</v>
      </c>
      <c r="B4302" s="34" t="s">
        <v>12778</v>
      </c>
      <c r="C4302" s="34" t="s">
        <v>12779</v>
      </c>
      <c r="D4302" s="34" t="s">
        <v>12780</v>
      </c>
      <c r="E4302" s="35">
        <v>152814</v>
      </c>
      <c r="F4302" s="36">
        <v>152814</v>
      </c>
      <c r="G4302" s="37">
        <f t="shared" si="202"/>
        <v>10696.980000000001</v>
      </c>
      <c r="H4302" s="38">
        <f>G4302*(1-'[1]Rapport Lottstift'!$Q$6)</f>
        <v>7788.373228542061</v>
      </c>
      <c r="I4302" s="39">
        <f t="shared" si="203"/>
        <v>7710.4894962566405</v>
      </c>
      <c r="J4302" s="40">
        <f t="shared" si="204"/>
        <v>7710</v>
      </c>
      <c r="K4302" s="40">
        <v>7710</v>
      </c>
    </row>
    <row r="4303" spans="1:11" s="40" customFormat="1" x14ac:dyDescent="0.25">
      <c r="A4303" s="34" t="s">
        <v>947</v>
      </c>
      <c r="B4303" s="34" t="s">
        <v>12781</v>
      </c>
      <c r="C4303" s="34" t="s">
        <v>12782</v>
      </c>
      <c r="D4303" s="34" t="s">
        <v>12783</v>
      </c>
      <c r="E4303" s="35">
        <v>152071</v>
      </c>
      <c r="F4303" s="36">
        <v>152071</v>
      </c>
      <c r="G4303" s="37">
        <f t="shared" si="202"/>
        <v>10644.970000000001</v>
      </c>
      <c r="H4303" s="38">
        <f>G4303*(1-'[1]Rapport Lottstift'!$Q$6)</f>
        <v>7750.505223589591</v>
      </c>
      <c r="I4303" s="39">
        <f t="shared" si="203"/>
        <v>7673.0001713536949</v>
      </c>
      <c r="J4303" s="40">
        <f t="shared" si="204"/>
        <v>7673</v>
      </c>
      <c r="K4303" s="40">
        <v>7673</v>
      </c>
    </row>
    <row r="4304" spans="1:11" s="40" customFormat="1" x14ac:dyDescent="0.25">
      <c r="A4304" s="34" t="s">
        <v>947</v>
      </c>
      <c r="B4304" s="34" t="s">
        <v>12784</v>
      </c>
      <c r="C4304" s="34" t="s">
        <v>12785</v>
      </c>
      <c r="D4304" s="34" t="s">
        <v>12786</v>
      </c>
      <c r="E4304" s="35">
        <v>152046</v>
      </c>
      <c r="F4304" s="36">
        <v>152046</v>
      </c>
      <c r="G4304" s="37">
        <f t="shared" si="202"/>
        <v>10643.220000000001</v>
      </c>
      <c r="H4304" s="38">
        <f>G4304*(1-'[1]Rapport Lottstift'!$Q$6)</f>
        <v>7749.2310646073411</v>
      </c>
      <c r="I4304" s="39">
        <f t="shared" si="203"/>
        <v>7671.7387539612673</v>
      </c>
      <c r="J4304" s="40">
        <f t="shared" si="204"/>
        <v>7671</v>
      </c>
      <c r="K4304" s="40">
        <v>7671</v>
      </c>
    </row>
    <row r="4305" spans="1:11" s="40" customFormat="1" x14ac:dyDescent="0.25">
      <c r="A4305" s="34" t="s">
        <v>947</v>
      </c>
      <c r="B4305" s="34" t="s">
        <v>12787</v>
      </c>
      <c r="C4305" s="34" t="s">
        <v>12788</v>
      </c>
      <c r="D4305" s="34" t="s">
        <v>12789</v>
      </c>
      <c r="E4305" s="35">
        <v>152031</v>
      </c>
      <c r="F4305" s="36">
        <v>152031</v>
      </c>
      <c r="G4305" s="37">
        <f t="shared" si="202"/>
        <v>10642.170000000002</v>
      </c>
      <c r="H4305" s="38">
        <f>G4305*(1-'[1]Rapport Lottstift'!$Q$6)</f>
        <v>7748.4665692179915</v>
      </c>
      <c r="I4305" s="39">
        <f t="shared" si="203"/>
        <v>7670.9819035258115</v>
      </c>
      <c r="J4305" s="40">
        <f t="shared" si="204"/>
        <v>7670</v>
      </c>
      <c r="K4305" s="40">
        <v>7670</v>
      </c>
    </row>
    <row r="4306" spans="1:11" s="40" customFormat="1" x14ac:dyDescent="0.25">
      <c r="A4306" s="34" t="s">
        <v>947</v>
      </c>
      <c r="B4306" s="34" t="s">
        <v>12790</v>
      </c>
      <c r="C4306" s="34" t="s">
        <v>12791</v>
      </c>
      <c r="D4306" s="34" t="s">
        <v>12792</v>
      </c>
      <c r="E4306" s="35">
        <v>151996</v>
      </c>
      <c r="F4306" s="36">
        <v>151996</v>
      </c>
      <c r="G4306" s="37">
        <f t="shared" si="202"/>
        <v>10639.720000000001</v>
      </c>
      <c r="H4306" s="38">
        <f>G4306*(1-'[1]Rapport Lottstift'!$Q$6)</f>
        <v>7746.6827466428413</v>
      </c>
      <c r="I4306" s="39">
        <f t="shared" si="203"/>
        <v>7669.2159191764131</v>
      </c>
      <c r="J4306" s="40">
        <f t="shared" si="204"/>
        <v>7669</v>
      </c>
      <c r="K4306" s="40">
        <v>7669</v>
      </c>
    </row>
    <row r="4307" spans="1:11" s="40" customFormat="1" x14ac:dyDescent="0.25">
      <c r="A4307" s="34" t="s">
        <v>947</v>
      </c>
      <c r="B4307" s="34" t="s">
        <v>12793</v>
      </c>
      <c r="C4307" s="34" t="s">
        <v>12794</v>
      </c>
      <c r="D4307" s="34" t="s">
        <v>12795</v>
      </c>
      <c r="E4307" s="35">
        <v>151973</v>
      </c>
      <c r="F4307" s="36">
        <v>151973</v>
      </c>
      <c r="G4307" s="37">
        <f t="shared" si="202"/>
        <v>10638.11</v>
      </c>
      <c r="H4307" s="38">
        <f>G4307*(1-'[1]Rapport Lottstift'!$Q$6)</f>
        <v>7745.5105203791709</v>
      </c>
      <c r="I4307" s="39">
        <f t="shared" si="203"/>
        <v>7668.0554151753795</v>
      </c>
      <c r="J4307" s="40">
        <f t="shared" si="204"/>
        <v>7668</v>
      </c>
      <c r="K4307" s="40">
        <v>7668</v>
      </c>
    </row>
    <row r="4308" spans="1:11" s="40" customFormat="1" x14ac:dyDescent="0.25">
      <c r="A4308" s="34" t="s">
        <v>947</v>
      </c>
      <c r="B4308" s="34" t="s">
        <v>12796</v>
      </c>
      <c r="C4308" s="34" t="s">
        <v>12797</v>
      </c>
      <c r="D4308" s="34" t="s">
        <v>12798</v>
      </c>
      <c r="E4308" s="35">
        <v>151959</v>
      </c>
      <c r="F4308" s="36">
        <v>151959</v>
      </c>
      <c r="G4308" s="37">
        <f t="shared" si="202"/>
        <v>10637.130000000001</v>
      </c>
      <c r="H4308" s="38">
        <f>G4308*(1-'[1]Rapport Lottstift'!$Q$6)</f>
        <v>7744.7969913491115</v>
      </c>
      <c r="I4308" s="39">
        <f t="shared" si="203"/>
        <v>7667.3490214356207</v>
      </c>
      <c r="J4308" s="40">
        <f t="shared" si="204"/>
        <v>7667</v>
      </c>
      <c r="K4308" s="40">
        <v>7667</v>
      </c>
    </row>
    <row r="4309" spans="1:11" s="40" customFormat="1" x14ac:dyDescent="0.25">
      <c r="A4309" s="34" t="s">
        <v>947</v>
      </c>
      <c r="B4309" s="34" t="s">
        <v>12799</v>
      </c>
      <c r="C4309" s="34" t="s">
        <v>12800</v>
      </c>
      <c r="D4309" s="34" t="s">
        <v>12801</v>
      </c>
      <c r="E4309" s="35">
        <v>151862</v>
      </c>
      <c r="F4309" s="36">
        <v>151862</v>
      </c>
      <c r="G4309" s="37">
        <f t="shared" si="202"/>
        <v>10630.34</v>
      </c>
      <c r="H4309" s="38">
        <f>G4309*(1-'[1]Rapport Lottstift'!$Q$6)</f>
        <v>7739.8532544979807</v>
      </c>
      <c r="I4309" s="39">
        <f t="shared" si="203"/>
        <v>7662.4547219530004</v>
      </c>
      <c r="J4309" s="40">
        <f t="shared" si="204"/>
        <v>7662</v>
      </c>
      <c r="K4309" s="40">
        <v>7662</v>
      </c>
    </row>
    <row r="4310" spans="1:11" s="40" customFormat="1" x14ac:dyDescent="0.25">
      <c r="A4310" s="34" t="s">
        <v>947</v>
      </c>
      <c r="B4310" s="34" t="s">
        <v>12802</v>
      </c>
      <c r="C4310" s="34" t="s">
        <v>12803</v>
      </c>
      <c r="D4310" s="34" t="s">
        <v>12804</v>
      </c>
      <c r="E4310" s="35">
        <v>151851</v>
      </c>
      <c r="F4310" s="36">
        <v>151851</v>
      </c>
      <c r="G4310" s="37">
        <f t="shared" si="202"/>
        <v>10629.570000000002</v>
      </c>
      <c r="H4310" s="38">
        <f>G4310*(1-'[1]Rapport Lottstift'!$Q$6)</f>
        <v>7739.2926245457911</v>
      </c>
      <c r="I4310" s="39">
        <f t="shared" si="203"/>
        <v>7661.8996983003335</v>
      </c>
      <c r="J4310" s="40">
        <f t="shared" si="204"/>
        <v>7661</v>
      </c>
      <c r="K4310" s="40">
        <v>7661</v>
      </c>
    </row>
    <row r="4311" spans="1:11" s="40" customFormat="1" x14ac:dyDescent="0.25">
      <c r="A4311" s="34" t="s">
        <v>947</v>
      </c>
      <c r="B4311" s="34" t="s">
        <v>12805</v>
      </c>
      <c r="C4311" s="34" t="s">
        <v>12806</v>
      </c>
      <c r="D4311" s="34" t="s">
        <v>12807</v>
      </c>
      <c r="E4311" s="35">
        <v>151089</v>
      </c>
      <c r="F4311" s="36">
        <v>151089</v>
      </c>
      <c r="G4311" s="37">
        <f t="shared" si="202"/>
        <v>10576.230000000001</v>
      </c>
      <c r="H4311" s="38">
        <f>G4311*(1-'[1]Rapport Lottstift'!$Q$6)</f>
        <v>7700.4562587668115</v>
      </c>
      <c r="I4311" s="39">
        <f t="shared" si="203"/>
        <v>7623.4516961791433</v>
      </c>
      <c r="J4311" s="40">
        <f t="shared" si="204"/>
        <v>7623</v>
      </c>
      <c r="K4311" s="40">
        <v>7623</v>
      </c>
    </row>
    <row r="4312" spans="1:11" s="40" customFormat="1" x14ac:dyDescent="0.25">
      <c r="A4312" s="34" t="s">
        <v>947</v>
      </c>
      <c r="B4312" s="34" t="s">
        <v>12808</v>
      </c>
      <c r="C4312" s="34" t="s">
        <v>12809</v>
      </c>
      <c r="D4312" s="34" t="s">
        <v>12810</v>
      </c>
      <c r="E4312" s="35">
        <v>151004</v>
      </c>
      <c r="F4312" s="36">
        <v>151004</v>
      </c>
      <c r="G4312" s="37">
        <f t="shared" si="202"/>
        <v>10570.28</v>
      </c>
      <c r="H4312" s="38">
        <f>G4312*(1-'[1]Rapport Lottstift'!$Q$6)</f>
        <v>7696.1241182271606</v>
      </c>
      <c r="I4312" s="39">
        <f t="shared" si="203"/>
        <v>7619.1628770448888</v>
      </c>
      <c r="J4312" s="40">
        <f t="shared" si="204"/>
        <v>7619</v>
      </c>
      <c r="K4312" s="40">
        <v>7619</v>
      </c>
    </row>
    <row r="4313" spans="1:11" s="40" customFormat="1" x14ac:dyDescent="0.25">
      <c r="A4313" s="34" t="s">
        <v>947</v>
      </c>
      <c r="B4313" s="34" t="s">
        <v>12811</v>
      </c>
      <c r="C4313" s="34" t="s">
        <v>12812</v>
      </c>
      <c r="D4313" s="34" t="s">
        <v>12813</v>
      </c>
      <c r="E4313" s="35">
        <v>150998</v>
      </c>
      <c r="F4313" s="36">
        <v>150998</v>
      </c>
      <c r="G4313" s="37">
        <f t="shared" si="202"/>
        <v>10569.86</v>
      </c>
      <c r="H4313" s="38">
        <f>G4313*(1-'[1]Rapport Lottstift'!$Q$6)</f>
        <v>7695.8183200714211</v>
      </c>
      <c r="I4313" s="39">
        <f t="shared" si="203"/>
        <v>7618.8601368707068</v>
      </c>
      <c r="J4313" s="40">
        <f t="shared" si="204"/>
        <v>7618</v>
      </c>
      <c r="K4313" s="40">
        <v>7618</v>
      </c>
    </row>
    <row r="4314" spans="1:11" s="40" customFormat="1" x14ac:dyDescent="0.25">
      <c r="A4314" s="34" t="s">
        <v>947</v>
      </c>
      <c r="B4314" s="34" t="s">
        <v>12814</v>
      </c>
      <c r="C4314" s="34" t="s">
        <v>12815</v>
      </c>
      <c r="D4314" s="34" t="s">
        <v>12816</v>
      </c>
      <c r="E4314" s="35">
        <v>150844</v>
      </c>
      <c r="F4314" s="36">
        <v>150844</v>
      </c>
      <c r="G4314" s="37">
        <f t="shared" si="202"/>
        <v>10559.080000000002</v>
      </c>
      <c r="H4314" s="38">
        <f>G4314*(1-'[1]Rapport Lottstift'!$Q$6)</f>
        <v>7687.9695007407618</v>
      </c>
      <c r="I4314" s="39">
        <f t="shared" si="203"/>
        <v>7611.0898057333543</v>
      </c>
      <c r="J4314" s="40">
        <f t="shared" si="204"/>
        <v>7611</v>
      </c>
      <c r="K4314" s="40">
        <v>7611</v>
      </c>
    </row>
    <row r="4315" spans="1:11" s="40" customFormat="1" x14ac:dyDescent="0.25">
      <c r="A4315" s="34" t="s">
        <v>947</v>
      </c>
      <c r="B4315" s="34" t="s">
        <v>12817</v>
      </c>
      <c r="C4315" s="34" t="s">
        <v>12818</v>
      </c>
      <c r="D4315" s="34" t="s">
        <v>12819</v>
      </c>
      <c r="E4315" s="35">
        <v>150676</v>
      </c>
      <c r="F4315" s="36">
        <v>150676</v>
      </c>
      <c r="G4315" s="37">
        <f t="shared" si="202"/>
        <v>10547.320000000002</v>
      </c>
      <c r="H4315" s="38">
        <f>G4315*(1-'[1]Rapport Lottstift'!$Q$6)</f>
        <v>7679.4071523800412</v>
      </c>
      <c r="I4315" s="39">
        <f t="shared" si="203"/>
        <v>7602.6130808562411</v>
      </c>
      <c r="J4315" s="40">
        <f t="shared" si="204"/>
        <v>7602</v>
      </c>
      <c r="K4315" s="40">
        <v>7602</v>
      </c>
    </row>
    <row r="4316" spans="1:11" s="40" customFormat="1" x14ac:dyDescent="0.25">
      <c r="A4316" s="34" t="s">
        <v>947</v>
      </c>
      <c r="B4316" s="34" t="s">
        <v>12820</v>
      </c>
      <c r="C4316" s="34" t="s">
        <v>12821</v>
      </c>
      <c r="D4316" s="34" t="s">
        <v>12822</v>
      </c>
      <c r="E4316" s="35">
        <v>150225</v>
      </c>
      <c r="F4316" s="36">
        <v>150225</v>
      </c>
      <c r="G4316" s="37">
        <f t="shared" si="202"/>
        <v>10515.750000000002</v>
      </c>
      <c r="H4316" s="38">
        <f>G4316*(1-'[1]Rapport Lottstift'!$Q$6)</f>
        <v>7656.4213243402519</v>
      </c>
      <c r="I4316" s="39">
        <f t="shared" si="203"/>
        <v>7579.8571110968496</v>
      </c>
      <c r="J4316" s="40">
        <f t="shared" si="204"/>
        <v>7579</v>
      </c>
      <c r="K4316" s="40">
        <v>7579</v>
      </c>
    </row>
    <row r="4317" spans="1:11" s="40" customFormat="1" x14ac:dyDescent="0.25">
      <c r="A4317" s="34" t="s">
        <v>947</v>
      </c>
      <c r="B4317" s="34" t="s">
        <v>12823</v>
      </c>
      <c r="C4317" s="34" t="s">
        <v>12824</v>
      </c>
      <c r="D4317" s="34" t="s">
        <v>12825</v>
      </c>
      <c r="E4317" s="35">
        <v>150192</v>
      </c>
      <c r="F4317" s="36">
        <v>150192</v>
      </c>
      <c r="G4317" s="37">
        <f t="shared" si="202"/>
        <v>10513.44</v>
      </c>
      <c r="H4317" s="38">
        <f>G4317*(1-'[1]Rapport Lottstift'!$Q$6)</f>
        <v>7654.7394344836812</v>
      </c>
      <c r="I4317" s="39">
        <f t="shared" si="203"/>
        <v>7578.1920401388443</v>
      </c>
      <c r="J4317" s="40">
        <f t="shared" si="204"/>
        <v>7578</v>
      </c>
      <c r="K4317" s="40">
        <v>7578</v>
      </c>
    </row>
    <row r="4318" spans="1:11" s="40" customFormat="1" x14ac:dyDescent="0.25">
      <c r="A4318" s="34" t="s">
        <v>947</v>
      </c>
      <c r="B4318" s="34" t="s">
        <v>12826</v>
      </c>
      <c r="C4318" s="34" t="s">
        <v>12827</v>
      </c>
      <c r="D4318" s="34" t="s">
        <v>12828</v>
      </c>
      <c r="E4318" s="35">
        <v>150000</v>
      </c>
      <c r="F4318" s="36">
        <v>150000</v>
      </c>
      <c r="G4318" s="37">
        <f t="shared" si="202"/>
        <v>10500.000000000002</v>
      </c>
      <c r="H4318" s="38">
        <f>G4318*(1-'[1]Rapport Lottstift'!$Q$6)</f>
        <v>7644.9538935000019</v>
      </c>
      <c r="I4318" s="39">
        <f t="shared" si="203"/>
        <v>7568.5043545650014</v>
      </c>
      <c r="J4318" s="40">
        <f t="shared" si="204"/>
        <v>7568</v>
      </c>
      <c r="K4318" s="40">
        <v>7568</v>
      </c>
    </row>
    <row r="4319" spans="1:11" s="40" customFormat="1" x14ac:dyDescent="0.25">
      <c r="A4319" s="34" t="s">
        <v>947</v>
      </c>
      <c r="B4319" s="34" t="s">
        <v>12829</v>
      </c>
      <c r="C4319" s="34" t="s">
        <v>12830</v>
      </c>
      <c r="D4319" s="34" t="s">
        <v>12831</v>
      </c>
      <c r="E4319" s="35">
        <v>150000</v>
      </c>
      <c r="F4319" s="36">
        <v>150000</v>
      </c>
      <c r="G4319" s="37">
        <f t="shared" si="202"/>
        <v>10500.000000000002</v>
      </c>
      <c r="H4319" s="38">
        <f>G4319*(1-'[1]Rapport Lottstift'!$Q$6)</f>
        <v>7644.9538935000019</v>
      </c>
      <c r="I4319" s="39">
        <f t="shared" si="203"/>
        <v>7568.5043545650014</v>
      </c>
      <c r="J4319" s="40">
        <f t="shared" si="204"/>
        <v>7568</v>
      </c>
      <c r="K4319" s="40">
        <v>7568</v>
      </c>
    </row>
    <row r="4320" spans="1:11" s="40" customFormat="1" x14ac:dyDescent="0.25">
      <c r="A4320" s="34" t="s">
        <v>947</v>
      </c>
      <c r="B4320" s="34" t="s">
        <v>12832</v>
      </c>
      <c r="C4320" s="34" t="s">
        <v>12833</v>
      </c>
      <c r="D4320" s="34" t="s">
        <v>12834</v>
      </c>
      <c r="E4320" s="35">
        <v>150000</v>
      </c>
      <c r="F4320" s="36">
        <v>150000</v>
      </c>
      <c r="G4320" s="37">
        <f t="shared" si="202"/>
        <v>10500.000000000002</v>
      </c>
      <c r="H4320" s="38">
        <f>G4320*(1-'[1]Rapport Lottstift'!$Q$6)</f>
        <v>7644.9538935000019</v>
      </c>
      <c r="I4320" s="39">
        <f t="shared" si="203"/>
        <v>7568.5043545650014</v>
      </c>
      <c r="J4320" s="40">
        <f t="shared" si="204"/>
        <v>7568</v>
      </c>
      <c r="K4320" s="40">
        <v>7568</v>
      </c>
    </row>
    <row r="4321" spans="1:11" s="40" customFormat="1" x14ac:dyDescent="0.25">
      <c r="A4321" s="34" t="s">
        <v>947</v>
      </c>
      <c r="B4321" s="34" t="s">
        <v>12835</v>
      </c>
      <c r="C4321" s="34" t="s">
        <v>12836</v>
      </c>
      <c r="D4321" s="34" t="s">
        <v>12837</v>
      </c>
      <c r="E4321" s="35">
        <v>149959</v>
      </c>
      <c r="F4321" s="36">
        <v>149959</v>
      </c>
      <c r="G4321" s="37">
        <f t="shared" si="202"/>
        <v>10497.130000000001</v>
      </c>
      <c r="H4321" s="38">
        <f>G4321*(1-'[1]Rapport Lottstift'!$Q$6)</f>
        <v>7642.8642727691113</v>
      </c>
      <c r="I4321" s="39">
        <f t="shared" si="203"/>
        <v>7566.4356300414202</v>
      </c>
      <c r="J4321" s="40">
        <f t="shared" si="204"/>
        <v>7566</v>
      </c>
      <c r="K4321" s="40">
        <v>7566</v>
      </c>
    </row>
    <row r="4322" spans="1:11" s="40" customFormat="1" x14ac:dyDescent="0.25">
      <c r="A4322" s="34" t="s">
        <v>947</v>
      </c>
      <c r="B4322" s="34" t="s">
        <v>12838</v>
      </c>
      <c r="C4322" s="34" t="s">
        <v>12839</v>
      </c>
      <c r="D4322" s="34" t="s">
        <v>12840</v>
      </c>
      <c r="E4322" s="35">
        <v>149912</v>
      </c>
      <c r="F4322" s="36">
        <v>149912</v>
      </c>
      <c r="G4322" s="37">
        <f t="shared" si="202"/>
        <v>10493.84</v>
      </c>
      <c r="H4322" s="38">
        <f>G4322*(1-'[1]Rapport Lottstift'!$Q$6)</f>
        <v>7640.4688538824803</v>
      </c>
      <c r="I4322" s="39">
        <f t="shared" si="203"/>
        <v>7564.0641653436551</v>
      </c>
      <c r="J4322" s="40">
        <f t="shared" si="204"/>
        <v>7564</v>
      </c>
      <c r="K4322" s="40">
        <v>7564</v>
      </c>
    </row>
    <row r="4323" spans="1:11" s="40" customFormat="1" x14ac:dyDescent="0.25">
      <c r="A4323" s="34" t="s">
        <v>947</v>
      </c>
      <c r="B4323" s="34" t="s">
        <v>12841</v>
      </c>
      <c r="C4323" s="34" t="s">
        <v>12842</v>
      </c>
      <c r="D4323" s="34" t="s">
        <v>12843</v>
      </c>
      <c r="E4323" s="35">
        <v>149776</v>
      </c>
      <c r="F4323" s="36">
        <v>149776</v>
      </c>
      <c r="G4323" s="37">
        <f t="shared" si="202"/>
        <v>10484.320000000002</v>
      </c>
      <c r="H4323" s="38">
        <f>G4323*(1-'[1]Rapport Lottstift'!$Q$6)</f>
        <v>7633.5374290190412</v>
      </c>
      <c r="I4323" s="39">
        <f t="shared" si="203"/>
        <v>7557.2020547288503</v>
      </c>
      <c r="J4323" s="40">
        <f t="shared" si="204"/>
        <v>7557</v>
      </c>
      <c r="K4323" s="40">
        <v>7557</v>
      </c>
    </row>
    <row r="4324" spans="1:11" s="40" customFormat="1" x14ac:dyDescent="0.25">
      <c r="A4324" s="34" t="s">
        <v>947</v>
      </c>
      <c r="B4324" s="34" t="s">
        <v>12844</v>
      </c>
      <c r="C4324" s="34" t="s">
        <v>12845</v>
      </c>
      <c r="D4324" s="34" t="s">
        <v>12846</v>
      </c>
      <c r="E4324" s="35">
        <v>149766</v>
      </c>
      <c r="F4324" s="36">
        <v>149766</v>
      </c>
      <c r="G4324" s="37">
        <f t="shared" si="202"/>
        <v>10483.620000000001</v>
      </c>
      <c r="H4324" s="38">
        <f>G4324*(1-'[1]Rapport Lottstift'!$Q$6)</f>
        <v>7633.0277654261408</v>
      </c>
      <c r="I4324" s="39">
        <f t="shared" si="203"/>
        <v>7556.6974877718794</v>
      </c>
      <c r="J4324" s="40">
        <f t="shared" si="204"/>
        <v>7556</v>
      </c>
      <c r="K4324" s="40">
        <v>7556</v>
      </c>
    </row>
    <row r="4325" spans="1:11" s="40" customFormat="1" x14ac:dyDescent="0.25">
      <c r="A4325" s="34" t="s">
        <v>947</v>
      </c>
      <c r="B4325" s="34" t="s">
        <v>12847</v>
      </c>
      <c r="C4325" s="34" t="s">
        <v>12848</v>
      </c>
      <c r="D4325" s="34" t="s">
        <v>12849</v>
      </c>
      <c r="E4325" s="35">
        <v>149329</v>
      </c>
      <c r="F4325" s="36">
        <v>149329</v>
      </c>
      <c r="G4325" s="37">
        <f t="shared" si="202"/>
        <v>10453.030000000001</v>
      </c>
      <c r="H4325" s="38">
        <f>G4325*(1-'[1]Rapport Lottstift'!$Q$6)</f>
        <v>7610.7554664164109</v>
      </c>
      <c r="I4325" s="39">
        <f t="shared" si="203"/>
        <v>7534.6479117522467</v>
      </c>
      <c r="J4325" s="40">
        <f t="shared" si="204"/>
        <v>7534</v>
      </c>
      <c r="K4325" s="40">
        <v>7534</v>
      </c>
    </row>
    <row r="4326" spans="1:11" s="40" customFormat="1" x14ac:dyDescent="0.25">
      <c r="A4326" s="34" t="s">
        <v>947</v>
      </c>
      <c r="B4326" s="34" t="s">
        <v>12850</v>
      </c>
      <c r="C4326" s="34" t="s">
        <v>12851</v>
      </c>
      <c r="D4326" s="34" t="s">
        <v>12852</v>
      </c>
      <c r="E4326" s="35">
        <v>149295</v>
      </c>
      <c r="F4326" s="36">
        <v>149295</v>
      </c>
      <c r="G4326" s="37">
        <f t="shared" si="202"/>
        <v>10450.650000000001</v>
      </c>
      <c r="H4326" s="38">
        <f>G4326*(1-'[1]Rapport Lottstift'!$Q$6)</f>
        <v>7609.0226102005518</v>
      </c>
      <c r="I4326" s="39">
        <f t="shared" si="203"/>
        <v>7532.9323840985462</v>
      </c>
      <c r="J4326" s="40">
        <f t="shared" si="204"/>
        <v>7532</v>
      </c>
      <c r="K4326" s="40">
        <v>7532</v>
      </c>
    </row>
    <row r="4327" spans="1:11" s="40" customFormat="1" x14ac:dyDescent="0.25">
      <c r="A4327" s="34" t="s">
        <v>947</v>
      </c>
      <c r="B4327" s="34" t="s">
        <v>12853</v>
      </c>
      <c r="C4327" s="34" t="s">
        <v>12854</v>
      </c>
      <c r="D4327" s="34" t="s">
        <v>12855</v>
      </c>
      <c r="E4327" s="35">
        <v>149133</v>
      </c>
      <c r="F4327" s="36">
        <v>149133</v>
      </c>
      <c r="G4327" s="37">
        <f t="shared" si="202"/>
        <v>10439.310000000001</v>
      </c>
      <c r="H4327" s="38">
        <f>G4327*(1-'[1]Rapport Lottstift'!$Q$6)</f>
        <v>7600.7660599955716</v>
      </c>
      <c r="I4327" s="39">
        <f t="shared" si="203"/>
        <v>7524.7583993956159</v>
      </c>
      <c r="J4327" s="40">
        <f t="shared" si="204"/>
        <v>7524</v>
      </c>
      <c r="K4327" s="40">
        <v>7524</v>
      </c>
    </row>
    <row r="4328" spans="1:11" s="40" customFormat="1" x14ac:dyDescent="0.25">
      <c r="A4328" s="34" t="s">
        <v>947</v>
      </c>
      <c r="B4328" s="34" t="s">
        <v>12856</v>
      </c>
      <c r="C4328" s="34" t="s">
        <v>12857</v>
      </c>
      <c r="D4328" s="34" t="s">
        <v>12858</v>
      </c>
      <c r="E4328" s="35">
        <v>149088</v>
      </c>
      <c r="F4328" s="36">
        <v>149088</v>
      </c>
      <c r="G4328" s="37">
        <f t="shared" si="202"/>
        <v>10436.160000000002</v>
      </c>
      <c r="H4328" s="38">
        <f>G4328*(1-'[1]Rapport Lottstift'!$Q$6)</f>
        <v>7598.472573827522</v>
      </c>
      <c r="I4328" s="39">
        <f t="shared" si="203"/>
        <v>7522.4878480892467</v>
      </c>
      <c r="J4328" s="40">
        <f t="shared" si="204"/>
        <v>7522</v>
      </c>
      <c r="K4328" s="40">
        <v>7522</v>
      </c>
    </row>
    <row r="4329" spans="1:11" s="40" customFormat="1" x14ac:dyDescent="0.25">
      <c r="A4329" s="34" t="s">
        <v>947</v>
      </c>
      <c r="B4329" s="34" t="s">
        <v>12859</v>
      </c>
      <c r="C4329" s="34" t="s">
        <v>12860</v>
      </c>
      <c r="D4329" s="34" t="s">
        <v>12861</v>
      </c>
      <c r="E4329" s="35">
        <v>148961</v>
      </c>
      <c r="F4329" s="36">
        <v>148961</v>
      </c>
      <c r="G4329" s="37">
        <f t="shared" si="202"/>
        <v>10427.27</v>
      </c>
      <c r="H4329" s="38">
        <f>G4329*(1-'[1]Rapport Lottstift'!$Q$6)</f>
        <v>7591.9998461976911</v>
      </c>
      <c r="I4329" s="39">
        <f t="shared" si="203"/>
        <v>7516.0798477357139</v>
      </c>
      <c r="J4329" s="40">
        <f t="shared" si="204"/>
        <v>7516</v>
      </c>
      <c r="K4329" s="40">
        <v>7516</v>
      </c>
    </row>
    <row r="4330" spans="1:11" s="40" customFormat="1" x14ac:dyDescent="0.25">
      <c r="A4330" s="34" t="s">
        <v>947</v>
      </c>
      <c r="B4330" s="34" t="s">
        <v>12862</v>
      </c>
      <c r="C4330" s="34" t="s">
        <v>12863</v>
      </c>
      <c r="D4330" s="34" t="s">
        <v>12864</v>
      </c>
      <c r="E4330" s="35">
        <v>148958</v>
      </c>
      <c r="F4330" s="36">
        <v>148958</v>
      </c>
      <c r="G4330" s="37">
        <f t="shared" si="202"/>
        <v>10427.060000000001</v>
      </c>
      <c r="H4330" s="38">
        <f>G4330*(1-'[1]Rapport Lottstift'!$Q$6)</f>
        <v>7591.8469471198214</v>
      </c>
      <c r="I4330" s="39">
        <f t="shared" si="203"/>
        <v>7515.9284776486229</v>
      </c>
      <c r="J4330" s="40">
        <f t="shared" si="204"/>
        <v>7515</v>
      </c>
      <c r="K4330" s="40">
        <v>7515</v>
      </c>
    </row>
    <row r="4331" spans="1:11" s="40" customFormat="1" x14ac:dyDescent="0.25">
      <c r="A4331" s="34" t="s">
        <v>947</v>
      </c>
      <c r="B4331" s="34" t="s">
        <v>12865</v>
      </c>
      <c r="C4331" s="34" t="s">
        <v>12866</v>
      </c>
      <c r="D4331" s="34" t="s">
        <v>12867</v>
      </c>
      <c r="E4331" s="35">
        <v>148886</v>
      </c>
      <c r="F4331" s="36">
        <v>148886</v>
      </c>
      <c r="G4331" s="37">
        <f t="shared" si="202"/>
        <v>10422.02</v>
      </c>
      <c r="H4331" s="38">
        <f>G4331*(1-'[1]Rapport Lottstift'!$Q$6)</f>
        <v>7588.1773692509405</v>
      </c>
      <c r="I4331" s="39">
        <f t="shared" si="203"/>
        <v>7512.2955955584312</v>
      </c>
      <c r="J4331" s="40">
        <f t="shared" si="204"/>
        <v>7512</v>
      </c>
      <c r="K4331" s="40">
        <v>7512</v>
      </c>
    </row>
    <row r="4332" spans="1:11" s="40" customFormat="1" x14ac:dyDescent="0.25">
      <c r="A4332" s="34" t="s">
        <v>947</v>
      </c>
      <c r="B4332" s="34" t="s">
        <v>12868</v>
      </c>
      <c r="C4332" s="34" t="s">
        <v>12869</v>
      </c>
      <c r="D4332" s="34" t="s">
        <v>12870</v>
      </c>
      <c r="E4332" s="35">
        <v>148859</v>
      </c>
      <c r="F4332" s="36">
        <v>148859</v>
      </c>
      <c r="G4332" s="37">
        <f t="shared" si="202"/>
        <v>10420.130000000001</v>
      </c>
      <c r="H4332" s="38">
        <f>G4332*(1-'[1]Rapport Lottstift'!$Q$6)</f>
        <v>7586.8012775501111</v>
      </c>
      <c r="I4332" s="39">
        <f t="shared" si="203"/>
        <v>7510.9332647746096</v>
      </c>
      <c r="J4332" s="40">
        <f t="shared" si="204"/>
        <v>7510</v>
      </c>
      <c r="K4332" s="40">
        <v>7510</v>
      </c>
    </row>
    <row r="4333" spans="1:11" s="40" customFormat="1" x14ac:dyDescent="0.25">
      <c r="A4333" s="34" t="s">
        <v>947</v>
      </c>
      <c r="B4333" s="34" t="s">
        <v>12871</v>
      </c>
      <c r="C4333" s="34" t="s">
        <v>12872</v>
      </c>
      <c r="D4333" s="34" t="s">
        <v>12873</v>
      </c>
      <c r="E4333" s="35">
        <v>148805</v>
      </c>
      <c r="F4333" s="36">
        <v>148805</v>
      </c>
      <c r="G4333" s="37">
        <f t="shared" si="202"/>
        <v>10416.35</v>
      </c>
      <c r="H4333" s="38">
        <f>G4333*(1-'[1]Rapport Lottstift'!$Q$6)</f>
        <v>7584.0490941484504</v>
      </c>
      <c r="I4333" s="39">
        <f t="shared" si="203"/>
        <v>7508.2086032069656</v>
      </c>
      <c r="J4333" s="40">
        <f t="shared" si="204"/>
        <v>7508</v>
      </c>
      <c r="K4333" s="40">
        <v>7508</v>
      </c>
    </row>
    <row r="4334" spans="1:11" s="40" customFormat="1" x14ac:dyDescent="0.25">
      <c r="A4334" s="34" t="s">
        <v>947</v>
      </c>
      <c r="B4334" s="34" t="s">
        <v>12874</v>
      </c>
      <c r="C4334" s="34" t="s">
        <v>12875</v>
      </c>
      <c r="D4334" s="34" t="s">
        <v>12876</v>
      </c>
      <c r="E4334" s="35">
        <v>148430</v>
      </c>
      <c r="F4334" s="36">
        <v>148430</v>
      </c>
      <c r="G4334" s="37">
        <f t="shared" si="202"/>
        <v>10390.1</v>
      </c>
      <c r="H4334" s="38">
        <f>G4334*(1-'[1]Rapport Lottstift'!$Q$6)</f>
        <v>7564.936709414701</v>
      </c>
      <c r="I4334" s="39">
        <f t="shared" si="203"/>
        <v>7489.2873423205538</v>
      </c>
      <c r="J4334" s="40">
        <f t="shared" si="204"/>
        <v>7489</v>
      </c>
      <c r="K4334" s="40">
        <v>7489</v>
      </c>
    </row>
    <row r="4335" spans="1:11" s="40" customFormat="1" x14ac:dyDescent="0.25">
      <c r="A4335" s="34" t="s">
        <v>947</v>
      </c>
      <c r="B4335" s="34" t="s">
        <v>12877</v>
      </c>
      <c r="C4335" s="34" t="s">
        <v>12878</v>
      </c>
      <c r="D4335" s="34" t="s">
        <v>12879</v>
      </c>
      <c r="E4335" s="35">
        <v>148320</v>
      </c>
      <c r="F4335" s="36">
        <v>148320</v>
      </c>
      <c r="G4335" s="37">
        <f t="shared" si="202"/>
        <v>10382.400000000001</v>
      </c>
      <c r="H4335" s="38">
        <f>G4335*(1-'[1]Rapport Lottstift'!$Q$6)</f>
        <v>7559.3304098928011</v>
      </c>
      <c r="I4335" s="39">
        <f t="shared" si="203"/>
        <v>7483.7371057938726</v>
      </c>
      <c r="J4335" s="40">
        <f t="shared" si="204"/>
        <v>7483</v>
      </c>
      <c r="K4335" s="40">
        <v>7483</v>
      </c>
    </row>
    <row r="4336" spans="1:11" s="40" customFormat="1" x14ac:dyDescent="0.25">
      <c r="A4336" s="34" t="s">
        <v>947</v>
      </c>
      <c r="B4336" s="34" t="s">
        <v>12880</v>
      </c>
      <c r="C4336" s="34" t="s">
        <v>12881</v>
      </c>
      <c r="D4336" s="34" t="s">
        <v>12882</v>
      </c>
      <c r="E4336" s="35">
        <v>148156</v>
      </c>
      <c r="F4336" s="36">
        <v>148156</v>
      </c>
      <c r="G4336" s="37">
        <f t="shared" si="202"/>
        <v>10370.920000000002</v>
      </c>
      <c r="H4336" s="38">
        <f>G4336*(1-'[1]Rapport Lottstift'!$Q$6)</f>
        <v>7550.9719269692414</v>
      </c>
      <c r="I4336" s="39">
        <f t="shared" si="203"/>
        <v>7475.4622076995493</v>
      </c>
      <c r="J4336" s="40">
        <f t="shared" si="204"/>
        <v>7475</v>
      </c>
      <c r="K4336" s="40">
        <v>7475</v>
      </c>
    </row>
    <row r="4337" spans="1:11" s="40" customFormat="1" x14ac:dyDescent="0.25">
      <c r="A4337" s="34" t="s">
        <v>947</v>
      </c>
      <c r="B4337" s="34" t="s">
        <v>12883</v>
      </c>
      <c r="C4337" s="34" t="s">
        <v>12884</v>
      </c>
      <c r="D4337" s="34" t="s">
        <v>12885</v>
      </c>
      <c r="E4337" s="35">
        <v>148099</v>
      </c>
      <c r="F4337" s="36">
        <v>148099</v>
      </c>
      <c r="G4337" s="37">
        <f t="shared" si="202"/>
        <v>10366.93</v>
      </c>
      <c r="H4337" s="38">
        <f>G4337*(1-'[1]Rapport Lottstift'!$Q$6)</f>
        <v>7548.066844489711</v>
      </c>
      <c r="I4337" s="39">
        <f t="shared" si="203"/>
        <v>7472.5861760448142</v>
      </c>
      <c r="J4337" s="40">
        <f t="shared" si="204"/>
        <v>7472</v>
      </c>
      <c r="K4337" s="40">
        <v>7472</v>
      </c>
    </row>
    <row r="4338" spans="1:11" s="40" customFormat="1" x14ac:dyDescent="0.25">
      <c r="A4338" s="34" t="s">
        <v>947</v>
      </c>
      <c r="B4338" s="34" t="s">
        <v>12886</v>
      </c>
      <c r="C4338" s="34" t="s">
        <v>12887</v>
      </c>
      <c r="D4338" s="34" t="s">
        <v>12888</v>
      </c>
      <c r="E4338" s="35">
        <v>148000</v>
      </c>
      <c r="F4338" s="36">
        <v>148000</v>
      </c>
      <c r="G4338" s="37">
        <f t="shared" si="202"/>
        <v>10360.000000000002</v>
      </c>
      <c r="H4338" s="38">
        <f>G4338*(1-'[1]Rapport Lottstift'!$Q$6)</f>
        <v>7543.0211749200016</v>
      </c>
      <c r="I4338" s="39">
        <f t="shared" si="203"/>
        <v>7467.5909631708018</v>
      </c>
      <c r="J4338" s="40">
        <f t="shared" si="204"/>
        <v>7467</v>
      </c>
      <c r="K4338" s="40">
        <v>7467</v>
      </c>
    </row>
    <row r="4339" spans="1:11" s="40" customFormat="1" x14ac:dyDescent="0.25">
      <c r="A4339" s="34" t="s">
        <v>947</v>
      </c>
      <c r="B4339" s="34" t="s">
        <v>12889</v>
      </c>
      <c r="C4339" s="34" t="s">
        <v>12890</v>
      </c>
      <c r="D4339" s="34" t="s">
        <v>12891</v>
      </c>
      <c r="E4339" s="35">
        <v>147921</v>
      </c>
      <c r="F4339" s="36">
        <v>147921</v>
      </c>
      <c r="G4339" s="37">
        <f t="shared" si="202"/>
        <v>10354.470000000001</v>
      </c>
      <c r="H4339" s="38">
        <f>G4339*(1-'[1]Rapport Lottstift'!$Q$6)</f>
        <v>7538.9948325360911</v>
      </c>
      <c r="I4339" s="39">
        <f t="shared" si="203"/>
        <v>7463.6048842107302</v>
      </c>
      <c r="J4339" s="40">
        <f t="shared" si="204"/>
        <v>7463</v>
      </c>
      <c r="K4339" s="40">
        <v>7463</v>
      </c>
    </row>
    <row r="4340" spans="1:11" s="40" customFormat="1" x14ac:dyDescent="0.25">
      <c r="A4340" s="34" t="s">
        <v>947</v>
      </c>
      <c r="B4340" s="34" t="s">
        <v>12892</v>
      </c>
      <c r="C4340" s="34" t="s">
        <v>12893</v>
      </c>
      <c r="D4340" s="34" t="s">
        <v>12894</v>
      </c>
      <c r="E4340" s="35">
        <v>147785</v>
      </c>
      <c r="F4340" s="36">
        <v>147785</v>
      </c>
      <c r="G4340" s="37">
        <f t="shared" si="202"/>
        <v>10344.950000000001</v>
      </c>
      <c r="H4340" s="38">
        <f>G4340*(1-'[1]Rapport Lottstift'!$Q$6)</f>
        <v>7532.063407672651</v>
      </c>
      <c r="I4340" s="39">
        <f t="shared" si="203"/>
        <v>7456.7427735959245</v>
      </c>
      <c r="J4340" s="40">
        <f t="shared" si="204"/>
        <v>7456</v>
      </c>
      <c r="K4340" s="40">
        <v>7456</v>
      </c>
    </row>
    <row r="4341" spans="1:11" s="40" customFormat="1" x14ac:dyDescent="0.25">
      <c r="A4341" s="34" t="s">
        <v>947</v>
      </c>
      <c r="B4341" s="34" t="s">
        <v>12895</v>
      </c>
      <c r="C4341" s="34" t="s">
        <v>12896</v>
      </c>
      <c r="D4341" s="34" t="s">
        <v>12897</v>
      </c>
      <c r="E4341" s="35">
        <v>147640</v>
      </c>
      <c r="F4341" s="36">
        <v>147640</v>
      </c>
      <c r="G4341" s="37">
        <f t="shared" si="202"/>
        <v>10334.800000000001</v>
      </c>
      <c r="H4341" s="38">
        <f>G4341*(1-'[1]Rapport Lottstift'!$Q$6)</f>
        <v>7524.6732855756009</v>
      </c>
      <c r="I4341" s="39">
        <f t="shared" si="203"/>
        <v>7449.4265527198449</v>
      </c>
      <c r="J4341" s="40">
        <f t="shared" si="204"/>
        <v>7449</v>
      </c>
      <c r="K4341" s="40">
        <v>7449</v>
      </c>
    </row>
    <row r="4342" spans="1:11" s="40" customFormat="1" x14ac:dyDescent="0.25">
      <c r="A4342" s="34" t="s">
        <v>947</v>
      </c>
      <c r="B4342" s="34" t="s">
        <v>12898</v>
      </c>
      <c r="C4342" s="34" t="s">
        <v>12899</v>
      </c>
      <c r="D4342" s="34" t="s">
        <v>12900</v>
      </c>
      <c r="E4342" s="35">
        <v>147453</v>
      </c>
      <c r="F4342" s="36">
        <v>147453</v>
      </c>
      <c r="G4342" s="37">
        <f t="shared" si="202"/>
        <v>10321.710000000001</v>
      </c>
      <c r="H4342" s="38">
        <f>G4342*(1-'[1]Rapport Lottstift'!$Q$6)</f>
        <v>7515.1425763883708</v>
      </c>
      <c r="I4342" s="39">
        <f t="shared" si="203"/>
        <v>7439.9911506244871</v>
      </c>
      <c r="J4342" s="40">
        <f t="shared" si="204"/>
        <v>7439</v>
      </c>
      <c r="K4342" s="40">
        <v>7439</v>
      </c>
    </row>
    <row r="4343" spans="1:11" s="40" customFormat="1" x14ac:dyDescent="0.25">
      <c r="A4343" s="34" t="s">
        <v>947</v>
      </c>
      <c r="B4343" s="34" t="s">
        <v>12901</v>
      </c>
      <c r="C4343" s="34" t="s">
        <v>12902</v>
      </c>
      <c r="D4343" s="34" t="s">
        <v>12903</v>
      </c>
      <c r="E4343" s="35">
        <v>147262</v>
      </c>
      <c r="F4343" s="36">
        <v>147262</v>
      </c>
      <c r="G4343" s="37">
        <f t="shared" si="202"/>
        <v>10308.34</v>
      </c>
      <c r="H4343" s="38">
        <f>G4343*(1-'[1]Rapport Lottstift'!$Q$6)</f>
        <v>7505.4080017639808</v>
      </c>
      <c r="I4343" s="39">
        <f t="shared" si="203"/>
        <v>7430.3539217463413</v>
      </c>
      <c r="J4343" s="40">
        <f t="shared" si="204"/>
        <v>7430</v>
      </c>
      <c r="K4343" s="40">
        <v>7430</v>
      </c>
    </row>
    <row r="4344" spans="1:11" s="40" customFormat="1" x14ac:dyDescent="0.25">
      <c r="A4344" s="34" t="s">
        <v>947</v>
      </c>
      <c r="B4344" s="34" t="s">
        <v>12904</v>
      </c>
      <c r="C4344" s="34" t="s">
        <v>12905</v>
      </c>
      <c r="D4344" s="34" t="s">
        <v>12906</v>
      </c>
      <c r="E4344" s="35">
        <v>147152</v>
      </c>
      <c r="F4344" s="36">
        <v>147152</v>
      </c>
      <c r="G4344" s="37">
        <f t="shared" si="202"/>
        <v>10300.640000000001</v>
      </c>
      <c r="H4344" s="38">
        <f>G4344*(1-'[1]Rapport Lottstift'!$Q$6)</f>
        <v>7499.8017022420818</v>
      </c>
      <c r="I4344" s="39">
        <f t="shared" si="203"/>
        <v>7424.803685219661</v>
      </c>
      <c r="J4344" s="40">
        <f t="shared" si="204"/>
        <v>7424</v>
      </c>
      <c r="K4344" s="40">
        <v>7424</v>
      </c>
    </row>
    <row r="4345" spans="1:11" s="40" customFormat="1" x14ac:dyDescent="0.25">
      <c r="A4345" s="34" t="s">
        <v>947</v>
      </c>
      <c r="B4345" s="34" t="s">
        <v>12907</v>
      </c>
      <c r="C4345" s="34" t="s">
        <v>12908</v>
      </c>
      <c r="D4345" s="34" t="s">
        <v>12909</v>
      </c>
      <c r="E4345" s="35">
        <v>146769</v>
      </c>
      <c r="F4345" s="36">
        <v>146769</v>
      </c>
      <c r="G4345" s="37">
        <f t="shared" si="202"/>
        <v>10273.830000000002</v>
      </c>
      <c r="H4345" s="38">
        <f>G4345*(1-'[1]Rapport Lottstift'!$Q$6)</f>
        <v>7480.2815866340115</v>
      </c>
      <c r="I4345" s="39">
        <f t="shared" si="203"/>
        <v>7405.4787707676714</v>
      </c>
      <c r="J4345" s="40">
        <f t="shared" si="204"/>
        <v>7405</v>
      </c>
      <c r="K4345" s="40">
        <v>7405</v>
      </c>
    </row>
    <row r="4346" spans="1:11" s="40" customFormat="1" x14ac:dyDescent="0.25">
      <c r="A4346" s="34" t="s">
        <v>947</v>
      </c>
      <c r="B4346" s="34" t="s">
        <v>12910</v>
      </c>
      <c r="C4346" s="34" t="s">
        <v>12911</v>
      </c>
      <c r="D4346" s="34" t="s">
        <v>12912</v>
      </c>
      <c r="E4346" s="35">
        <v>146699</v>
      </c>
      <c r="F4346" s="36">
        <v>146699</v>
      </c>
      <c r="G4346" s="37">
        <f t="shared" si="202"/>
        <v>10268.93</v>
      </c>
      <c r="H4346" s="38">
        <f>G4346*(1-'[1]Rapport Lottstift'!$Q$6)</f>
        <v>7476.7139414837102</v>
      </c>
      <c r="I4346" s="39">
        <f t="shared" si="203"/>
        <v>7401.9468020688728</v>
      </c>
      <c r="J4346" s="40">
        <f t="shared" si="204"/>
        <v>7401</v>
      </c>
      <c r="K4346" s="40">
        <v>7401</v>
      </c>
    </row>
    <row r="4347" spans="1:11" s="40" customFormat="1" x14ac:dyDescent="0.25">
      <c r="A4347" s="34" t="s">
        <v>947</v>
      </c>
      <c r="B4347" s="34" t="s">
        <v>12913</v>
      </c>
      <c r="C4347" s="34" t="s">
        <v>12914</v>
      </c>
      <c r="D4347" s="34" t="s">
        <v>12915</v>
      </c>
      <c r="E4347" s="35">
        <v>146627</v>
      </c>
      <c r="F4347" s="36">
        <v>146627</v>
      </c>
      <c r="G4347" s="37">
        <f t="shared" si="202"/>
        <v>10263.890000000001</v>
      </c>
      <c r="H4347" s="38">
        <f>G4347*(1-'[1]Rapport Lottstift'!$Q$6)</f>
        <v>7473.0443636148311</v>
      </c>
      <c r="I4347" s="39">
        <f t="shared" si="203"/>
        <v>7398.3139199786829</v>
      </c>
      <c r="J4347" s="40">
        <f t="shared" si="204"/>
        <v>7398</v>
      </c>
      <c r="K4347" s="40">
        <v>7398</v>
      </c>
    </row>
    <row r="4348" spans="1:11" s="40" customFormat="1" x14ac:dyDescent="0.25">
      <c r="A4348" s="34" t="s">
        <v>947</v>
      </c>
      <c r="B4348" s="34" t="s">
        <v>12916</v>
      </c>
      <c r="C4348" s="34" t="s">
        <v>12917</v>
      </c>
      <c r="D4348" s="34" t="s">
        <v>12918</v>
      </c>
      <c r="E4348" s="35">
        <v>146560</v>
      </c>
      <c r="F4348" s="36">
        <v>146560</v>
      </c>
      <c r="G4348" s="37">
        <f t="shared" si="202"/>
        <v>10259.200000000001</v>
      </c>
      <c r="H4348" s="38">
        <f>G4348*(1-'[1]Rapport Lottstift'!$Q$6)</f>
        <v>7469.6296175424013</v>
      </c>
      <c r="I4348" s="39">
        <f t="shared" si="203"/>
        <v>7394.933321366977</v>
      </c>
      <c r="J4348" s="40">
        <f t="shared" si="204"/>
        <v>7394</v>
      </c>
      <c r="K4348" s="40">
        <v>7394</v>
      </c>
    </row>
    <row r="4349" spans="1:11" s="40" customFormat="1" x14ac:dyDescent="0.25">
      <c r="A4349" s="34" t="s">
        <v>947</v>
      </c>
      <c r="B4349" s="34" t="s">
        <v>12919</v>
      </c>
      <c r="C4349" s="34" t="s">
        <v>12920</v>
      </c>
      <c r="D4349" s="34" t="s">
        <v>12921</v>
      </c>
      <c r="E4349" s="35">
        <v>146529</v>
      </c>
      <c r="F4349" s="36">
        <v>146529</v>
      </c>
      <c r="G4349" s="37">
        <f t="shared" si="202"/>
        <v>10257.030000000001</v>
      </c>
      <c r="H4349" s="38">
        <f>G4349*(1-'[1]Rapport Lottstift'!$Q$6)</f>
        <v>7468.049660404411</v>
      </c>
      <c r="I4349" s="39">
        <f t="shared" si="203"/>
        <v>7393.3691638003666</v>
      </c>
      <c r="J4349" s="40">
        <f t="shared" si="204"/>
        <v>7393</v>
      </c>
      <c r="K4349" s="40">
        <v>7393</v>
      </c>
    </row>
    <row r="4350" spans="1:11" s="40" customFormat="1" x14ac:dyDescent="0.25">
      <c r="A4350" s="34" t="s">
        <v>947</v>
      </c>
      <c r="B4350" s="34" t="s">
        <v>12922</v>
      </c>
      <c r="C4350" s="34" t="s">
        <v>12923</v>
      </c>
      <c r="D4350" s="34" t="s">
        <v>12924</v>
      </c>
      <c r="E4350" s="35">
        <v>146404</v>
      </c>
      <c r="F4350" s="36">
        <v>146404</v>
      </c>
      <c r="G4350" s="37">
        <f t="shared" si="202"/>
        <v>10248.280000000001</v>
      </c>
      <c r="H4350" s="38">
        <f>G4350*(1-'[1]Rapport Lottstift'!$Q$6)</f>
        <v>7461.6788654931606</v>
      </c>
      <c r="I4350" s="39">
        <f t="shared" si="203"/>
        <v>7387.0620768382287</v>
      </c>
      <c r="J4350" s="40">
        <f t="shared" si="204"/>
        <v>7387</v>
      </c>
      <c r="K4350" s="40">
        <v>7387</v>
      </c>
    </row>
    <row r="4351" spans="1:11" s="40" customFormat="1" x14ac:dyDescent="0.25">
      <c r="A4351" s="34" t="s">
        <v>947</v>
      </c>
      <c r="B4351" s="34" t="s">
        <v>12925</v>
      </c>
      <c r="C4351" s="34" t="s">
        <v>12926</v>
      </c>
      <c r="D4351" s="34" t="s">
        <v>12927</v>
      </c>
      <c r="E4351" s="35">
        <v>146373</v>
      </c>
      <c r="F4351" s="36">
        <v>146373</v>
      </c>
      <c r="G4351" s="37">
        <f t="shared" si="202"/>
        <v>10246.11</v>
      </c>
      <c r="H4351" s="38">
        <f>G4351*(1-'[1]Rapport Lottstift'!$Q$6)</f>
        <v>7460.0989083551713</v>
      </c>
      <c r="I4351" s="39">
        <f t="shared" si="203"/>
        <v>7385.4979192716191</v>
      </c>
      <c r="J4351" s="40">
        <f t="shared" si="204"/>
        <v>7385</v>
      </c>
      <c r="K4351" s="40">
        <v>7385</v>
      </c>
    </row>
    <row r="4352" spans="1:11" s="40" customFormat="1" x14ac:dyDescent="0.25">
      <c r="A4352" s="34" t="s">
        <v>947</v>
      </c>
      <c r="B4352" s="34" t="s">
        <v>12928</v>
      </c>
      <c r="C4352" s="34" t="s">
        <v>12929</v>
      </c>
      <c r="D4352" s="34" t="s">
        <v>12930</v>
      </c>
      <c r="E4352" s="35">
        <v>146294</v>
      </c>
      <c r="F4352" s="36">
        <v>146294</v>
      </c>
      <c r="G4352" s="37">
        <f t="shared" si="202"/>
        <v>10240.580000000002</v>
      </c>
      <c r="H4352" s="38">
        <f>G4352*(1-'[1]Rapport Lottstift'!$Q$6)</f>
        <v>7456.0725659712616</v>
      </c>
      <c r="I4352" s="39">
        <f t="shared" si="203"/>
        <v>7381.5118403115493</v>
      </c>
      <c r="J4352" s="40">
        <f t="shared" si="204"/>
        <v>7381</v>
      </c>
      <c r="K4352" s="40">
        <v>7381</v>
      </c>
    </row>
    <row r="4353" spans="1:11" s="40" customFormat="1" x14ac:dyDescent="0.25">
      <c r="A4353" s="34" t="s">
        <v>947</v>
      </c>
      <c r="B4353" s="34" t="s">
        <v>12931</v>
      </c>
      <c r="C4353" s="34" t="s">
        <v>12932</v>
      </c>
      <c r="D4353" s="34" t="s">
        <v>12933</v>
      </c>
      <c r="E4353" s="35">
        <v>146007</v>
      </c>
      <c r="F4353" s="36">
        <v>146007</v>
      </c>
      <c r="G4353" s="37">
        <f t="shared" si="202"/>
        <v>10220.490000000002</v>
      </c>
      <c r="H4353" s="38">
        <f>G4353*(1-'[1]Rapport Lottstift'!$Q$6)</f>
        <v>7441.4452208550319</v>
      </c>
      <c r="I4353" s="39">
        <f t="shared" si="203"/>
        <v>7367.0307686464812</v>
      </c>
      <c r="J4353" s="40">
        <f t="shared" si="204"/>
        <v>7367</v>
      </c>
      <c r="K4353" s="40">
        <v>7367</v>
      </c>
    </row>
    <row r="4354" spans="1:11" s="40" customFormat="1" x14ac:dyDescent="0.25">
      <c r="A4354" s="34" t="s">
        <v>947</v>
      </c>
      <c r="B4354" s="34" t="s">
        <v>12934</v>
      </c>
      <c r="C4354" s="34" t="s">
        <v>12935</v>
      </c>
      <c r="D4354" s="34" t="s">
        <v>12936</v>
      </c>
      <c r="E4354" s="35">
        <v>145598</v>
      </c>
      <c r="F4354" s="36">
        <v>145598</v>
      </c>
      <c r="G4354" s="37">
        <f t="shared" si="202"/>
        <v>10191.86</v>
      </c>
      <c r="H4354" s="38">
        <f>G4354*(1-'[1]Rapport Lottstift'!$Q$6)</f>
        <v>7420.5999799054207</v>
      </c>
      <c r="I4354" s="39">
        <f t="shared" si="203"/>
        <v>7346.3939801063661</v>
      </c>
      <c r="J4354" s="40">
        <f t="shared" si="204"/>
        <v>7346</v>
      </c>
      <c r="K4354" s="40">
        <v>7346</v>
      </c>
    </row>
    <row r="4355" spans="1:11" s="40" customFormat="1" x14ac:dyDescent="0.25">
      <c r="A4355" s="34" t="s">
        <v>947</v>
      </c>
      <c r="B4355" s="34" t="s">
        <v>12937</v>
      </c>
      <c r="C4355" s="34" t="s">
        <v>12938</v>
      </c>
      <c r="D4355" s="34" t="s">
        <v>12939</v>
      </c>
      <c r="E4355" s="35">
        <v>145563</v>
      </c>
      <c r="F4355" s="36">
        <v>145563</v>
      </c>
      <c r="G4355" s="37">
        <f t="shared" si="202"/>
        <v>10189.410000000002</v>
      </c>
      <c r="H4355" s="38">
        <f>G4355*(1-'[1]Rapport Lottstift'!$Q$6)</f>
        <v>7418.8161573302714</v>
      </c>
      <c r="I4355" s="39">
        <f t="shared" si="203"/>
        <v>7344.6279957569686</v>
      </c>
      <c r="J4355" s="40">
        <f t="shared" si="204"/>
        <v>7344</v>
      </c>
      <c r="K4355" s="40">
        <v>7344</v>
      </c>
    </row>
    <row r="4356" spans="1:11" s="40" customFormat="1" x14ac:dyDescent="0.25">
      <c r="A4356" s="34" t="s">
        <v>947</v>
      </c>
      <c r="B4356" s="34" t="s">
        <v>12940</v>
      </c>
      <c r="C4356" s="34" t="s">
        <v>12941</v>
      </c>
      <c r="D4356" s="34" t="s">
        <v>12942</v>
      </c>
      <c r="E4356" s="35">
        <v>145495</v>
      </c>
      <c r="F4356" s="36">
        <v>145495</v>
      </c>
      <c r="G4356" s="37">
        <f t="shared" si="202"/>
        <v>10184.650000000001</v>
      </c>
      <c r="H4356" s="38">
        <f>G4356*(1-'[1]Rapport Lottstift'!$Q$6)</f>
        <v>7415.3504448985514</v>
      </c>
      <c r="I4356" s="39">
        <f t="shared" si="203"/>
        <v>7341.1969404495658</v>
      </c>
      <c r="J4356" s="40">
        <f t="shared" si="204"/>
        <v>7341</v>
      </c>
      <c r="K4356" s="40">
        <v>7341</v>
      </c>
    </row>
    <row r="4357" spans="1:11" s="40" customFormat="1" x14ac:dyDescent="0.25">
      <c r="A4357" s="34" t="s">
        <v>947</v>
      </c>
      <c r="B4357" s="34" t="s">
        <v>12943</v>
      </c>
      <c r="C4357" s="34" t="s">
        <v>12944</v>
      </c>
      <c r="D4357" s="34" t="s">
        <v>12945</v>
      </c>
      <c r="E4357" s="35">
        <v>145398</v>
      </c>
      <c r="F4357" s="36">
        <v>145398</v>
      </c>
      <c r="G4357" s="37">
        <f t="shared" si="202"/>
        <v>10177.86</v>
      </c>
      <c r="H4357" s="38">
        <f>G4357*(1-'[1]Rapport Lottstift'!$Q$6)</f>
        <v>7410.4067080474206</v>
      </c>
      <c r="I4357" s="39">
        <f t="shared" si="203"/>
        <v>7336.3026409669465</v>
      </c>
      <c r="J4357" s="40">
        <f t="shared" si="204"/>
        <v>7336</v>
      </c>
      <c r="K4357" s="40">
        <v>7336</v>
      </c>
    </row>
    <row r="4358" spans="1:11" s="40" customFormat="1" x14ac:dyDescent="0.25">
      <c r="A4358" s="34" t="s">
        <v>947</v>
      </c>
      <c r="B4358" s="34" t="s">
        <v>12946</v>
      </c>
      <c r="C4358" s="34" t="s">
        <v>12947</v>
      </c>
      <c r="D4358" s="34" t="s">
        <v>12948</v>
      </c>
      <c r="E4358" s="35">
        <v>145300</v>
      </c>
      <c r="F4358" s="36">
        <v>145300</v>
      </c>
      <c r="G4358" s="37">
        <f t="shared" ref="G4358:G4421" si="205">F4358*0.07</f>
        <v>10171.000000000002</v>
      </c>
      <c r="H4358" s="38">
        <f>G4358*(1-'[1]Rapport Lottstift'!$Q$6)</f>
        <v>7405.4120048370014</v>
      </c>
      <c r="I4358" s="39">
        <f t="shared" ref="I4358:I4421" si="206">H4358*0.99</f>
        <v>7331.3578847886311</v>
      </c>
      <c r="J4358" s="40">
        <f t="shared" ref="J4358:J4421" si="207">INT(I4358)</f>
        <v>7331</v>
      </c>
      <c r="K4358" s="40">
        <v>7331</v>
      </c>
    </row>
    <row r="4359" spans="1:11" s="40" customFormat="1" x14ac:dyDescent="0.25">
      <c r="A4359" s="34" t="s">
        <v>947</v>
      </c>
      <c r="B4359" s="34" t="s">
        <v>12949</v>
      </c>
      <c r="C4359" s="34" t="s">
        <v>12950</v>
      </c>
      <c r="D4359" s="34" t="s">
        <v>12951</v>
      </c>
      <c r="E4359" s="35">
        <v>145244</v>
      </c>
      <c r="F4359" s="36">
        <v>145244</v>
      </c>
      <c r="G4359" s="37">
        <f t="shared" si="205"/>
        <v>10167.080000000002</v>
      </c>
      <c r="H4359" s="38">
        <f>G4359*(1-'[1]Rapport Lottstift'!$Q$6)</f>
        <v>7402.5578887167621</v>
      </c>
      <c r="I4359" s="39">
        <f t="shared" si="206"/>
        <v>7328.5323098295949</v>
      </c>
      <c r="J4359" s="40">
        <f t="shared" si="207"/>
        <v>7328</v>
      </c>
      <c r="K4359" s="40">
        <v>7328</v>
      </c>
    </row>
    <row r="4360" spans="1:11" s="40" customFormat="1" x14ac:dyDescent="0.25">
      <c r="A4360" s="34" t="s">
        <v>947</v>
      </c>
      <c r="B4360" s="34" t="s">
        <v>12952</v>
      </c>
      <c r="C4360" s="34" t="s">
        <v>12953</v>
      </c>
      <c r="D4360" s="34" t="s">
        <v>12954</v>
      </c>
      <c r="E4360" s="35">
        <v>145150</v>
      </c>
      <c r="F4360" s="36">
        <v>145150</v>
      </c>
      <c r="G4360" s="37">
        <f t="shared" si="205"/>
        <v>10160.500000000002</v>
      </c>
      <c r="H4360" s="38">
        <f>G4360*(1-'[1]Rapport Lottstift'!$Q$6)</f>
        <v>7397.767050943502</v>
      </c>
      <c r="I4360" s="39">
        <f t="shared" si="206"/>
        <v>7323.7893804340665</v>
      </c>
      <c r="J4360" s="40">
        <f t="shared" si="207"/>
        <v>7323</v>
      </c>
      <c r="K4360" s="40">
        <v>7323</v>
      </c>
    </row>
    <row r="4361" spans="1:11" s="40" customFormat="1" x14ac:dyDescent="0.25">
      <c r="A4361" s="34" t="s">
        <v>947</v>
      </c>
      <c r="B4361" s="34" t="s">
        <v>12955</v>
      </c>
      <c r="C4361" s="34" t="s">
        <v>12956</v>
      </c>
      <c r="D4361" s="34" t="s">
        <v>12957</v>
      </c>
      <c r="E4361" s="35">
        <v>145000</v>
      </c>
      <c r="F4361" s="36">
        <v>145000</v>
      </c>
      <c r="G4361" s="37">
        <f t="shared" si="205"/>
        <v>10150.000000000002</v>
      </c>
      <c r="H4361" s="38">
        <f>G4361*(1-'[1]Rapport Lottstift'!$Q$6)</f>
        <v>7390.1220970500017</v>
      </c>
      <c r="I4361" s="39">
        <f t="shared" si="206"/>
        <v>7316.220876079502</v>
      </c>
      <c r="J4361" s="40">
        <f t="shared" si="207"/>
        <v>7316</v>
      </c>
      <c r="K4361" s="40">
        <v>7316</v>
      </c>
    </row>
    <row r="4362" spans="1:11" s="40" customFormat="1" x14ac:dyDescent="0.25">
      <c r="A4362" s="34" t="s">
        <v>947</v>
      </c>
      <c r="B4362" s="34" t="s">
        <v>12958</v>
      </c>
      <c r="C4362" s="34" t="s">
        <v>12959</v>
      </c>
      <c r="D4362" s="34" t="s">
        <v>12960</v>
      </c>
      <c r="E4362" s="35">
        <v>144931</v>
      </c>
      <c r="F4362" s="36">
        <v>144931</v>
      </c>
      <c r="G4362" s="37">
        <f t="shared" si="205"/>
        <v>10145.17</v>
      </c>
      <c r="H4362" s="38">
        <f>G4362*(1-'[1]Rapport Lottstift'!$Q$6)</f>
        <v>7386.6054182589905</v>
      </c>
      <c r="I4362" s="39">
        <f t="shared" si="206"/>
        <v>7312.7393640764003</v>
      </c>
      <c r="J4362" s="40">
        <f t="shared" si="207"/>
        <v>7312</v>
      </c>
      <c r="K4362" s="40">
        <v>7312</v>
      </c>
    </row>
    <row r="4363" spans="1:11" s="40" customFormat="1" x14ac:dyDescent="0.25">
      <c r="A4363" s="34" t="s">
        <v>947</v>
      </c>
      <c r="B4363" s="34" t="s">
        <v>12961</v>
      </c>
      <c r="C4363" s="34" t="s">
        <v>12962</v>
      </c>
      <c r="D4363" s="34" t="s">
        <v>12963</v>
      </c>
      <c r="E4363" s="35">
        <v>144820</v>
      </c>
      <c r="F4363" s="36">
        <v>144820</v>
      </c>
      <c r="G4363" s="37">
        <f t="shared" si="205"/>
        <v>10137.400000000001</v>
      </c>
      <c r="H4363" s="38">
        <f>G4363*(1-'[1]Rapport Lottstift'!$Q$6)</f>
        <v>7380.9481523778013</v>
      </c>
      <c r="I4363" s="39">
        <f t="shared" si="206"/>
        <v>7307.1386708540231</v>
      </c>
      <c r="J4363" s="40">
        <f t="shared" si="207"/>
        <v>7307</v>
      </c>
      <c r="K4363" s="40">
        <v>7307</v>
      </c>
    </row>
    <row r="4364" spans="1:11" s="40" customFormat="1" x14ac:dyDescent="0.25">
      <c r="A4364" s="34" t="s">
        <v>947</v>
      </c>
      <c r="B4364" s="34" t="s">
        <v>12964</v>
      </c>
      <c r="C4364" s="34" t="s">
        <v>12965</v>
      </c>
      <c r="D4364" s="34" t="s">
        <v>12966</v>
      </c>
      <c r="E4364" s="35">
        <v>144802</v>
      </c>
      <c r="F4364" s="36">
        <v>144802</v>
      </c>
      <c r="G4364" s="37">
        <f t="shared" si="205"/>
        <v>10136.140000000001</v>
      </c>
      <c r="H4364" s="38">
        <f>G4364*(1-'[1]Rapport Lottstift'!$Q$6)</f>
        <v>7380.0307579105811</v>
      </c>
      <c r="I4364" s="39">
        <f t="shared" si="206"/>
        <v>7306.2304503314754</v>
      </c>
      <c r="J4364" s="40">
        <f t="shared" si="207"/>
        <v>7306</v>
      </c>
      <c r="K4364" s="40">
        <v>7306</v>
      </c>
    </row>
    <row r="4365" spans="1:11" s="40" customFormat="1" x14ac:dyDescent="0.25">
      <c r="A4365" s="34" t="s">
        <v>947</v>
      </c>
      <c r="B4365" s="34" t="s">
        <v>12967</v>
      </c>
      <c r="C4365" s="34" t="s">
        <v>12968</v>
      </c>
      <c r="D4365" s="34" t="s">
        <v>12969</v>
      </c>
      <c r="E4365" s="35">
        <v>144746</v>
      </c>
      <c r="F4365" s="36">
        <v>144746</v>
      </c>
      <c r="G4365" s="37">
        <f t="shared" si="205"/>
        <v>10132.220000000001</v>
      </c>
      <c r="H4365" s="38">
        <f>G4365*(1-'[1]Rapport Lottstift'!$Q$6)</f>
        <v>7377.1766417903409</v>
      </c>
      <c r="I4365" s="39">
        <f t="shared" si="206"/>
        <v>7303.4048753724373</v>
      </c>
      <c r="J4365" s="40">
        <f t="shared" si="207"/>
        <v>7303</v>
      </c>
      <c r="K4365" s="40">
        <v>7303</v>
      </c>
    </row>
    <row r="4366" spans="1:11" s="40" customFormat="1" x14ac:dyDescent="0.25">
      <c r="A4366" s="34" t="s">
        <v>947</v>
      </c>
      <c r="B4366" s="34" t="s">
        <v>12970</v>
      </c>
      <c r="C4366" s="34" t="s">
        <v>12971</v>
      </c>
      <c r="D4366" s="34" t="s">
        <v>12972</v>
      </c>
      <c r="E4366" s="35">
        <v>144274</v>
      </c>
      <c r="F4366" s="36">
        <v>144274</v>
      </c>
      <c r="G4366" s="37">
        <f t="shared" si="205"/>
        <v>10099.18</v>
      </c>
      <c r="H4366" s="38">
        <f>G4366*(1-'[1]Rapport Lottstift'!$Q$6)</f>
        <v>7353.1205202054607</v>
      </c>
      <c r="I4366" s="39">
        <f t="shared" si="206"/>
        <v>7279.5893150034062</v>
      </c>
      <c r="J4366" s="40">
        <f t="shared" si="207"/>
        <v>7279</v>
      </c>
      <c r="K4366" s="40">
        <v>7279</v>
      </c>
    </row>
    <row r="4367" spans="1:11" s="40" customFormat="1" x14ac:dyDescent="0.25">
      <c r="A4367" s="34" t="s">
        <v>947</v>
      </c>
      <c r="B4367" s="34" t="s">
        <v>12973</v>
      </c>
      <c r="C4367" s="34" t="s">
        <v>12974</v>
      </c>
      <c r="D4367" s="34" t="s">
        <v>12975</v>
      </c>
      <c r="E4367" s="35">
        <v>143915</v>
      </c>
      <c r="F4367" s="36">
        <v>143915</v>
      </c>
      <c r="G4367" s="37">
        <f t="shared" si="205"/>
        <v>10074.050000000001</v>
      </c>
      <c r="H4367" s="38">
        <f>G4367*(1-'[1]Rapport Lottstift'!$Q$6)</f>
        <v>7334.8235972203511</v>
      </c>
      <c r="I4367" s="39">
        <f t="shared" si="206"/>
        <v>7261.4753612481472</v>
      </c>
      <c r="J4367" s="40">
        <f t="shared" si="207"/>
        <v>7261</v>
      </c>
      <c r="K4367" s="40">
        <v>7261</v>
      </c>
    </row>
    <row r="4368" spans="1:11" s="40" customFormat="1" x14ac:dyDescent="0.25">
      <c r="A4368" s="34" t="s">
        <v>947</v>
      </c>
      <c r="B4368" s="34" t="s">
        <v>12976</v>
      </c>
      <c r="C4368" s="34" t="s">
        <v>12977</v>
      </c>
      <c r="D4368" s="34" t="s">
        <v>12978</v>
      </c>
      <c r="E4368" s="35">
        <v>143792</v>
      </c>
      <c r="F4368" s="36">
        <v>143792</v>
      </c>
      <c r="G4368" s="37">
        <f t="shared" si="205"/>
        <v>10065.44</v>
      </c>
      <c r="H4368" s="38">
        <f>G4368*(1-'[1]Rapport Lottstift'!$Q$6)</f>
        <v>7328.5547350276811</v>
      </c>
      <c r="I4368" s="39">
        <f t="shared" si="206"/>
        <v>7255.2691876774043</v>
      </c>
      <c r="J4368" s="40">
        <f t="shared" si="207"/>
        <v>7255</v>
      </c>
      <c r="K4368" s="40">
        <v>7255</v>
      </c>
    </row>
    <row r="4369" spans="1:11" s="40" customFormat="1" x14ac:dyDescent="0.25">
      <c r="A4369" s="34" t="s">
        <v>947</v>
      </c>
      <c r="B4369" s="34" t="s">
        <v>12979</v>
      </c>
      <c r="C4369" s="34" t="s">
        <v>12980</v>
      </c>
      <c r="D4369" s="34" t="s">
        <v>12981</v>
      </c>
      <c r="E4369" s="35">
        <v>143350</v>
      </c>
      <c r="F4369" s="36">
        <v>143350</v>
      </c>
      <c r="G4369" s="37">
        <f t="shared" si="205"/>
        <v>10034.500000000002</v>
      </c>
      <c r="H4369" s="38">
        <f>G4369*(1-'[1]Rapport Lottstift'!$Q$6)</f>
        <v>7306.0276042215019</v>
      </c>
      <c r="I4369" s="39">
        <f t="shared" si="206"/>
        <v>7232.9673281792866</v>
      </c>
      <c r="J4369" s="40">
        <f t="shared" si="207"/>
        <v>7232</v>
      </c>
      <c r="K4369" s="40">
        <v>7232</v>
      </c>
    </row>
    <row r="4370" spans="1:11" s="40" customFormat="1" x14ac:dyDescent="0.25">
      <c r="A4370" s="34" t="s">
        <v>947</v>
      </c>
      <c r="B4370" s="34" t="s">
        <v>12982</v>
      </c>
      <c r="C4370" s="34" t="s">
        <v>12983</v>
      </c>
      <c r="D4370" s="34" t="s">
        <v>12984</v>
      </c>
      <c r="E4370" s="35">
        <v>143227</v>
      </c>
      <c r="F4370" s="36">
        <v>143227</v>
      </c>
      <c r="G4370" s="37">
        <f t="shared" si="205"/>
        <v>10025.890000000001</v>
      </c>
      <c r="H4370" s="38">
        <f>G4370*(1-'[1]Rapport Lottstift'!$Q$6)</f>
        <v>7299.758742028831</v>
      </c>
      <c r="I4370" s="39">
        <f t="shared" si="206"/>
        <v>7226.7611546085427</v>
      </c>
      <c r="J4370" s="40">
        <f t="shared" si="207"/>
        <v>7226</v>
      </c>
      <c r="K4370" s="40">
        <v>7226</v>
      </c>
    </row>
    <row r="4371" spans="1:11" s="40" customFormat="1" x14ac:dyDescent="0.25">
      <c r="A4371" s="34" t="s">
        <v>947</v>
      </c>
      <c r="B4371" s="34" t="s">
        <v>12985</v>
      </c>
      <c r="C4371" s="34" t="s">
        <v>12986</v>
      </c>
      <c r="D4371" s="34" t="s">
        <v>12987</v>
      </c>
      <c r="E4371" s="35">
        <v>143211</v>
      </c>
      <c r="F4371" s="36">
        <v>143211</v>
      </c>
      <c r="G4371" s="37">
        <f t="shared" si="205"/>
        <v>10024.77</v>
      </c>
      <c r="H4371" s="38">
        <f>G4371*(1-'[1]Rapport Lottstift'!$Q$6)</f>
        <v>7298.9432802801912</v>
      </c>
      <c r="I4371" s="39">
        <f t="shared" si="206"/>
        <v>7225.953847477389</v>
      </c>
      <c r="J4371" s="40">
        <f t="shared" si="207"/>
        <v>7225</v>
      </c>
      <c r="K4371" s="40">
        <v>7225</v>
      </c>
    </row>
    <row r="4372" spans="1:11" s="40" customFormat="1" x14ac:dyDescent="0.25">
      <c r="A4372" s="34" t="s">
        <v>947</v>
      </c>
      <c r="B4372" s="34" t="s">
        <v>12988</v>
      </c>
      <c r="C4372" s="34" t="s">
        <v>12989</v>
      </c>
      <c r="D4372" s="34" t="s">
        <v>12990</v>
      </c>
      <c r="E4372" s="35">
        <v>143096</v>
      </c>
      <c r="F4372" s="36">
        <v>143096</v>
      </c>
      <c r="G4372" s="37">
        <f t="shared" si="205"/>
        <v>10016.720000000001</v>
      </c>
      <c r="H4372" s="38">
        <f>G4372*(1-'[1]Rapport Lottstift'!$Q$6)</f>
        <v>7293.0821489618411</v>
      </c>
      <c r="I4372" s="39">
        <f t="shared" si="206"/>
        <v>7220.1513274722229</v>
      </c>
      <c r="J4372" s="40">
        <f t="shared" si="207"/>
        <v>7220</v>
      </c>
      <c r="K4372" s="40">
        <v>7220</v>
      </c>
    </row>
    <row r="4373" spans="1:11" s="40" customFormat="1" x14ac:dyDescent="0.25">
      <c r="A4373" s="34" t="s">
        <v>947</v>
      </c>
      <c r="B4373" s="34" t="s">
        <v>12991</v>
      </c>
      <c r="C4373" s="34" t="s">
        <v>12992</v>
      </c>
      <c r="D4373" s="34" t="s">
        <v>12993</v>
      </c>
      <c r="E4373" s="35">
        <v>142977</v>
      </c>
      <c r="F4373" s="36">
        <v>142977</v>
      </c>
      <c r="G4373" s="37">
        <f t="shared" si="205"/>
        <v>10008.390000000001</v>
      </c>
      <c r="H4373" s="38">
        <f>G4373*(1-'[1]Rapport Lottstift'!$Q$6)</f>
        <v>7287.017152206331</v>
      </c>
      <c r="I4373" s="39">
        <f t="shared" si="206"/>
        <v>7214.1469806842679</v>
      </c>
      <c r="J4373" s="40">
        <f t="shared" si="207"/>
        <v>7214</v>
      </c>
      <c r="K4373" s="40">
        <v>7214</v>
      </c>
    </row>
    <row r="4374" spans="1:11" s="40" customFormat="1" x14ac:dyDescent="0.25">
      <c r="A4374" s="34" t="s">
        <v>947</v>
      </c>
      <c r="B4374" s="34" t="s">
        <v>12994</v>
      </c>
      <c r="C4374" s="34" t="s">
        <v>12995</v>
      </c>
      <c r="D4374" s="34" t="s">
        <v>12996</v>
      </c>
      <c r="E4374" s="35">
        <v>142851</v>
      </c>
      <c r="F4374" s="36">
        <v>142851</v>
      </c>
      <c r="G4374" s="37">
        <f t="shared" si="205"/>
        <v>9999.5700000000015</v>
      </c>
      <c r="H4374" s="38">
        <f>G4374*(1-'[1]Rapport Lottstift'!$Q$6)</f>
        <v>7280.5953909357913</v>
      </c>
      <c r="I4374" s="39">
        <f t="shared" si="206"/>
        <v>7207.789437026433</v>
      </c>
      <c r="J4374" s="40">
        <f t="shared" si="207"/>
        <v>7207</v>
      </c>
      <c r="K4374" s="40">
        <v>7207</v>
      </c>
    </row>
    <row r="4375" spans="1:11" s="40" customFormat="1" x14ac:dyDescent="0.25">
      <c r="A4375" s="34" t="s">
        <v>947</v>
      </c>
      <c r="B4375" s="34" t="s">
        <v>12997</v>
      </c>
      <c r="C4375" s="34" t="s">
        <v>12998</v>
      </c>
      <c r="D4375" s="34" t="s">
        <v>12999</v>
      </c>
      <c r="E4375" s="35">
        <v>142571</v>
      </c>
      <c r="F4375" s="36">
        <v>142571</v>
      </c>
      <c r="G4375" s="37">
        <f t="shared" si="205"/>
        <v>9979.9700000000012</v>
      </c>
      <c r="H4375" s="38">
        <f>G4375*(1-'[1]Rapport Lottstift'!$Q$6)</f>
        <v>7266.3248103345913</v>
      </c>
      <c r="I4375" s="39">
        <f t="shared" si="206"/>
        <v>7193.6615622312456</v>
      </c>
      <c r="J4375" s="40">
        <f t="shared" si="207"/>
        <v>7193</v>
      </c>
      <c r="K4375" s="40">
        <v>7193</v>
      </c>
    </row>
    <row r="4376" spans="1:11" s="40" customFormat="1" x14ac:dyDescent="0.25">
      <c r="A4376" s="34" t="s">
        <v>947</v>
      </c>
      <c r="B4376" s="34" t="s">
        <v>13000</v>
      </c>
      <c r="C4376" s="34" t="s">
        <v>13001</v>
      </c>
      <c r="D4376" s="34" t="s">
        <v>13002</v>
      </c>
      <c r="E4376" s="35">
        <v>142303</v>
      </c>
      <c r="F4376" s="36">
        <v>142303</v>
      </c>
      <c r="G4376" s="37">
        <f t="shared" si="205"/>
        <v>9961.2100000000009</v>
      </c>
      <c r="H4376" s="38">
        <f>G4376*(1-'[1]Rapport Lottstift'!$Q$6)</f>
        <v>7252.6658260448712</v>
      </c>
      <c r="I4376" s="39">
        <f t="shared" si="206"/>
        <v>7180.1391677844222</v>
      </c>
      <c r="J4376" s="40">
        <f t="shared" si="207"/>
        <v>7180</v>
      </c>
      <c r="K4376" s="40">
        <v>7180</v>
      </c>
    </row>
    <row r="4377" spans="1:11" s="40" customFormat="1" x14ac:dyDescent="0.25">
      <c r="A4377" s="34" t="s">
        <v>947</v>
      </c>
      <c r="B4377" s="34" t="s">
        <v>13003</v>
      </c>
      <c r="C4377" s="34" t="s">
        <v>13004</v>
      </c>
      <c r="D4377" s="34" t="s">
        <v>13005</v>
      </c>
      <c r="E4377" s="35">
        <v>142298</v>
      </c>
      <c r="F4377" s="36">
        <v>142298</v>
      </c>
      <c r="G4377" s="37">
        <f t="shared" si="205"/>
        <v>9960.86</v>
      </c>
      <c r="H4377" s="38">
        <f>G4377*(1-'[1]Rapport Lottstift'!$Q$6)</f>
        <v>7252.410994248421</v>
      </c>
      <c r="I4377" s="39">
        <f t="shared" si="206"/>
        <v>7179.8868843059372</v>
      </c>
      <c r="J4377" s="40">
        <f t="shared" si="207"/>
        <v>7179</v>
      </c>
      <c r="K4377" s="40">
        <v>7179</v>
      </c>
    </row>
    <row r="4378" spans="1:11" s="40" customFormat="1" x14ac:dyDescent="0.25">
      <c r="A4378" s="34" t="s">
        <v>947</v>
      </c>
      <c r="B4378" s="34" t="s">
        <v>13006</v>
      </c>
      <c r="C4378" s="34" t="s">
        <v>13007</v>
      </c>
      <c r="D4378" s="34" t="s">
        <v>13008</v>
      </c>
      <c r="E4378" s="35">
        <v>141945</v>
      </c>
      <c r="F4378" s="36">
        <v>141945</v>
      </c>
      <c r="G4378" s="37">
        <f t="shared" si="205"/>
        <v>9936.1500000000015</v>
      </c>
      <c r="H4378" s="38">
        <f>G4378*(1-'[1]Rapport Lottstift'!$Q$6)</f>
        <v>7234.4198694190518</v>
      </c>
      <c r="I4378" s="39">
        <f t="shared" si="206"/>
        <v>7162.0756707248611</v>
      </c>
      <c r="J4378" s="40">
        <f t="shared" si="207"/>
        <v>7162</v>
      </c>
      <c r="K4378" s="40">
        <v>7162</v>
      </c>
    </row>
    <row r="4379" spans="1:11" s="40" customFormat="1" x14ac:dyDescent="0.25">
      <c r="A4379" s="34" t="s">
        <v>947</v>
      </c>
      <c r="B4379" s="34" t="s">
        <v>13009</v>
      </c>
      <c r="C4379" s="34" t="s">
        <v>13010</v>
      </c>
      <c r="D4379" s="34" t="s">
        <v>13011</v>
      </c>
      <c r="E4379" s="35">
        <v>141882</v>
      </c>
      <c r="F4379" s="36">
        <v>141882</v>
      </c>
      <c r="G4379" s="37">
        <f t="shared" si="205"/>
        <v>9931.7400000000016</v>
      </c>
      <c r="H4379" s="38">
        <f>G4379*(1-'[1]Rapport Lottstift'!$Q$6)</f>
        <v>7231.2089887837819</v>
      </c>
      <c r="I4379" s="39">
        <f t="shared" si="206"/>
        <v>7158.8968988959441</v>
      </c>
      <c r="J4379" s="40">
        <f t="shared" si="207"/>
        <v>7158</v>
      </c>
      <c r="K4379" s="40">
        <v>7158</v>
      </c>
    </row>
    <row r="4380" spans="1:11" s="40" customFormat="1" x14ac:dyDescent="0.25">
      <c r="A4380" s="34" t="s">
        <v>947</v>
      </c>
      <c r="B4380" s="34" t="s">
        <v>13012</v>
      </c>
      <c r="C4380" s="34" t="s">
        <v>13013</v>
      </c>
      <c r="D4380" s="34" t="s">
        <v>13014</v>
      </c>
      <c r="E4380" s="35">
        <v>141816</v>
      </c>
      <c r="F4380" s="36">
        <v>141816</v>
      </c>
      <c r="G4380" s="37">
        <f t="shared" si="205"/>
        <v>9927.1200000000008</v>
      </c>
      <c r="H4380" s="38">
        <f>G4380*(1-'[1]Rapport Lottstift'!$Q$6)</f>
        <v>7227.8452090706414</v>
      </c>
      <c r="I4380" s="39">
        <f t="shared" si="206"/>
        <v>7155.5667569799352</v>
      </c>
      <c r="J4380" s="40">
        <f t="shared" si="207"/>
        <v>7155</v>
      </c>
      <c r="K4380" s="40">
        <v>7155</v>
      </c>
    </row>
    <row r="4381" spans="1:11" s="40" customFormat="1" x14ac:dyDescent="0.25">
      <c r="A4381" s="34" t="s">
        <v>947</v>
      </c>
      <c r="B4381" s="34" t="s">
        <v>13015</v>
      </c>
      <c r="C4381" s="34" t="s">
        <v>13016</v>
      </c>
      <c r="D4381" s="34" t="s">
        <v>13017</v>
      </c>
      <c r="E4381" s="35">
        <v>141786</v>
      </c>
      <c r="F4381" s="36">
        <v>141786</v>
      </c>
      <c r="G4381" s="37">
        <f t="shared" si="205"/>
        <v>9925.02</v>
      </c>
      <c r="H4381" s="38">
        <f>G4381*(1-'[1]Rapport Lottstift'!$Q$6)</f>
        <v>7226.3162182919405</v>
      </c>
      <c r="I4381" s="39">
        <f t="shared" si="206"/>
        <v>7154.0530561090209</v>
      </c>
      <c r="J4381" s="40">
        <f t="shared" si="207"/>
        <v>7154</v>
      </c>
      <c r="K4381" s="40">
        <v>7154</v>
      </c>
    </row>
    <row r="4382" spans="1:11" s="40" customFormat="1" x14ac:dyDescent="0.25">
      <c r="A4382" s="34" t="s">
        <v>947</v>
      </c>
      <c r="B4382" s="34" t="s">
        <v>13018</v>
      </c>
      <c r="C4382" s="34" t="s">
        <v>13019</v>
      </c>
      <c r="D4382" s="34" t="s">
        <v>13020</v>
      </c>
      <c r="E4382" s="35">
        <v>141761</v>
      </c>
      <c r="F4382" s="36">
        <v>141761</v>
      </c>
      <c r="G4382" s="37">
        <f t="shared" si="205"/>
        <v>9923.27</v>
      </c>
      <c r="H4382" s="38">
        <f>G4382*(1-'[1]Rapport Lottstift'!$Q$6)</f>
        <v>7225.0420593096906</v>
      </c>
      <c r="I4382" s="39">
        <f t="shared" si="206"/>
        <v>7152.7916387165933</v>
      </c>
      <c r="J4382" s="40">
        <f t="shared" si="207"/>
        <v>7152</v>
      </c>
      <c r="K4382" s="40">
        <v>7152</v>
      </c>
    </row>
    <row r="4383" spans="1:11" s="40" customFormat="1" x14ac:dyDescent="0.25">
      <c r="A4383" s="34" t="s">
        <v>947</v>
      </c>
      <c r="B4383" s="34" t="s">
        <v>13021</v>
      </c>
      <c r="C4383" s="34" t="s">
        <v>13022</v>
      </c>
      <c r="D4383" s="34" t="s">
        <v>13023</v>
      </c>
      <c r="E4383" s="35">
        <v>141497</v>
      </c>
      <c r="F4383" s="36">
        <v>141497</v>
      </c>
      <c r="G4383" s="37">
        <f t="shared" si="205"/>
        <v>9904.7900000000009</v>
      </c>
      <c r="H4383" s="38">
        <f>G4383*(1-'[1]Rapport Lottstift'!$Q$6)</f>
        <v>7211.5869404571313</v>
      </c>
      <c r="I4383" s="39">
        <f t="shared" si="206"/>
        <v>7139.4710710525596</v>
      </c>
      <c r="J4383" s="40">
        <f t="shared" si="207"/>
        <v>7139</v>
      </c>
      <c r="K4383" s="40">
        <v>7139</v>
      </c>
    </row>
    <row r="4384" spans="1:11" s="40" customFormat="1" x14ac:dyDescent="0.25">
      <c r="A4384" s="34" t="s">
        <v>947</v>
      </c>
      <c r="B4384" s="34" t="s">
        <v>13024</v>
      </c>
      <c r="C4384" s="34" t="s">
        <v>13025</v>
      </c>
      <c r="D4384" s="34" t="s">
        <v>13026</v>
      </c>
      <c r="E4384" s="35">
        <v>141088</v>
      </c>
      <c r="F4384" s="36">
        <v>141088</v>
      </c>
      <c r="G4384" s="37">
        <f t="shared" si="205"/>
        <v>9876.1600000000017</v>
      </c>
      <c r="H4384" s="38">
        <f>G4384*(1-'[1]Rapport Lottstift'!$Q$6)</f>
        <v>7190.7416995075218</v>
      </c>
      <c r="I4384" s="39">
        <f t="shared" si="206"/>
        <v>7118.8342825124464</v>
      </c>
      <c r="J4384" s="40">
        <f t="shared" si="207"/>
        <v>7118</v>
      </c>
      <c r="K4384" s="40">
        <v>7118</v>
      </c>
    </row>
    <row r="4385" spans="1:11" s="40" customFormat="1" x14ac:dyDescent="0.25">
      <c r="A4385" s="34" t="s">
        <v>947</v>
      </c>
      <c r="B4385" s="34" t="s">
        <v>13027</v>
      </c>
      <c r="C4385" s="34" t="s">
        <v>13028</v>
      </c>
      <c r="D4385" s="34" t="s">
        <v>13029</v>
      </c>
      <c r="E4385" s="35">
        <v>140737</v>
      </c>
      <c r="F4385" s="36">
        <v>140737</v>
      </c>
      <c r="G4385" s="37">
        <f t="shared" si="205"/>
        <v>9851.59</v>
      </c>
      <c r="H4385" s="38">
        <f>G4385*(1-'[1]Rapport Lottstift'!$Q$6)</f>
        <v>7172.8525073967303</v>
      </c>
      <c r="I4385" s="39">
        <f t="shared" si="206"/>
        <v>7101.1239823227634</v>
      </c>
      <c r="J4385" s="40">
        <f t="shared" si="207"/>
        <v>7101</v>
      </c>
      <c r="K4385" s="40">
        <v>7101</v>
      </c>
    </row>
    <row r="4386" spans="1:11" s="40" customFormat="1" x14ac:dyDescent="0.25">
      <c r="A4386" s="34" t="s">
        <v>947</v>
      </c>
      <c r="B4386" s="34" t="s">
        <v>13030</v>
      </c>
      <c r="C4386" s="34" t="s">
        <v>13031</v>
      </c>
      <c r="D4386" s="34" t="s">
        <v>13032</v>
      </c>
      <c r="E4386" s="35">
        <v>140660</v>
      </c>
      <c r="F4386" s="36">
        <v>140660</v>
      </c>
      <c r="G4386" s="37">
        <f t="shared" si="205"/>
        <v>9846.2000000000007</v>
      </c>
      <c r="H4386" s="38">
        <f>G4386*(1-'[1]Rapport Lottstift'!$Q$6)</f>
        <v>7168.9280977314011</v>
      </c>
      <c r="I4386" s="39">
        <f t="shared" si="206"/>
        <v>7097.2388167540867</v>
      </c>
      <c r="J4386" s="40">
        <f t="shared" si="207"/>
        <v>7097</v>
      </c>
      <c r="K4386" s="40">
        <v>7097</v>
      </c>
    </row>
    <row r="4387" spans="1:11" s="40" customFormat="1" x14ac:dyDescent="0.25">
      <c r="A4387" s="34" t="s">
        <v>947</v>
      </c>
      <c r="B4387" s="34" t="s">
        <v>13033</v>
      </c>
      <c r="C4387" s="34" t="s">
        <v>13034</v>
      </c>
      <c r="D4387" s="34" t="s">
        <v>13035</v>
      </c>
      <c r="E4387" s="35">
        <v>140593</v>
      </c>
      <c r="F4387" s="36">
        <v>140593</v>
      </c>
      <c r="G4387" s="37">
        <f t="shared" si="205"/>
        <v>9841.51</v>
      </c>
      <c r="H4387" s="38">
        <f>G4387*(1-'[1]Rapport Lottstift'!$Q$6)</f>
        <v>7165.5133516589704</v>
      </c>
      <c r="I4387" s="39">
        <f t="shared" si="206"/>
        <v>7093.8582181423808</v>
      </c>
      <c r="J4387" s="40">
        <f t="shared" si="207"/>
        <v>7093</v>
      </c>
      <c r="K4387" s="40">
        <v>7093</v>
      </c>
    </row>
    <row r="4388" spans="1:11" s="40" customFormat="1" x14ac:dyDescent="0.25">
      <c r="A4388" s="34" t="s">
        <v>947</v>
      </c>
      <c r="B4388" s="34" t="s">
        <v>13036</v>
      </c>
      <c r="C4388" s="34" t="s">
        <v>13037</v>
      </c>
      <c r="D4388" s="34" t="s">
        <v>13038</v>
      </c>
      <c r="E4388" s="35">
        <v>140479</v>
      </c>
      <c r="F4388" s="36">
        <v>140479</v>
      </c>
      <c r="G4388" s="37">
        <f t="shared" si="205"/>
        <v>9833.5300000000007</v>
      </c>
      <c r="H4388" s="38">
        <f>G4388*(1-'[1]Rapport Lottstift'!$Q$6)</f>
        <v>7159.7031866999105</v>
      </c>
      <c r="I4388" s="39">
        <f t="shared" si="206"/>
        <v>7088.1061548329117</v>
      </c>
      <c r="J4388" s="40">
        <f t="shared" si="207"/>
        <v>7088</v>
      </c>
      <c r="K4388" s="40">
        <v>7088</v>
      </c>
    </row>
    <row r="4389" spans="1:11" s="40" customFormat="1" x14ac:dyDescent="0.25">
      <c r="A4389" s="34" t="s">
        <v>947</v>
      </c>
      <c r="B4389" s="34" t="s">
        <v>13039</v>
      </c>
      <c r="C4389" s="34" t="s">
        <v>13040</v>
      </c>
      <c r="D4389" s="34" t="s">
        <v>13041</v>
      </c>
      <c r="E4389" s="35">
        <v>140466</v>
      </c>
      <c r="F4389" s="36">
        <v>140466</v>
      </c>
      <c r="G4389" s="37">
        <f t="shared" si="205"/>
        <v>9832.6200000000008</v>
      </c>
      <c r="H4389" s="38">
        <f>G4389*(1-'[1]Rapport Lottstift'!$Q$6)</f>
        <v>7159.0406240291413</v>
      </c>
      <c r="I4389" s="39">
        <f t="shared" si="206"/>
        <v>7087.4502177888498</v>
      </c>
      <c r="J4389" s="40">
        <f t="shared" si="207"/>
        <v>7087</v>
      </c>
      <c r="K4389" s="40">
        <v>7087</v>
      </c>
    </row>
    <row r="4390" spans="1:11" s="40" customFormat="1" x14ac:dyDescent="0.25">
      <c r="A4390" s="34" t="s">
        <v>947</v>
      </c>
      <c r="B4390" s="34" t="s">
        <v>13042</v>
      </c>
      <c r="C4390" s="34" t="s">
        <v>13043</v>
      </c>
      <c r="D4390" s="34" t="s">
        <v>13044</v>
      </c>
      <c r="E4390" s="35">
        <v>140432</v>
      </c>
      <c r="F4390" s="36">
        <v>140432</v>
      </c>
      <c r="G4390" s="37">
        <f t="shared" si="205"/>
        <v>9830.2400000000016</v>
      </c>
      <c r="H4390" s="38">
        <f>G4390*(1-'[1]Rapport Lottstift'!$Q$6)</f>
        <v>7157.3077678132813</v>
      </c>
      <c r="I4390" s="39">
        <f t="shared" si="206"/>
        <v>7085.7346901351484</v>
      </c>
      <c r="J4390" s="40">
        <f t="shared" si="207"/>
        <v>7085</v>
      </c>
      <c r="K4390" s="40">
        <v>7085</v>
      </c>
    </row>
    <row r="4391" spans="1:11" s="40" customFormat="1" x14ac:dyDescent="0.25">
      <c r="A4391" s="34" t="s">
        <v>947</v>
      </c>
      <c r="B4391" s="34" t="s">
        <v>13045</v>
      </c>
      <c r="C4391" s="34" t="s">
        <v>13046</v>
      </c>
      <c r="D4391" s="34" t="s">
        <v>13047</v>
      </c>
      <c r="E4391" s="35">
        <v>140324</v>
      </c>
      <c r="F4391" s="36">
        <v>140324</v>
      </c>
      <c r="G4391" s="37">
        <f t="shared" si="205"/>
        <v>9822.68</v>
      </c>
      <c r="H4391" s="38">
        <f>G4391*(1-'[1]Rapport Lottstift'!$Q$6)</f>
        <v>7151.8034010099609</v>
      </c>
      <c r="I4391" s="39">
        <f t="shared" si="206"/>
        <v>7080.2853669998613</v>
      </c>
      <c r="J4391" s="40">
        <f t="shared" si="207"/>
        <v>7080</v>
      </c>
      <c r="K4391" s="40">
        <v>7080</v>
      </c>
    </row>
    <row r="4392" spans="1:11" s="40" customFormat="1" x14ac:dyDescent="0.25">
      <c r="A4392" s="34" t="s">
        <v>947</v>
      </c>
      <c r="B4392" s="34" t="s">
        <v>13048</v>
      </c>
      <c r="C4392" s="34" t="s">
        <v>13049</v>
      </c>
      <c r="D4392" s="34" t="s">
        <v>13050</v>
      </c>
      <c r="E4392" s="35">
        <v>140213</v>
      </c>
      <c r="F4392" s="36">
        <v>140213</v>
      </c>
      <c r="G4392" s="37">
        <f t="shared" si="205"/>
        <v>9814.9100000000017</v>
      </c>
      <c r="H4392" s="38">
        <f>G4392*(1-'[1]Rapport Lottstift'!$Q$6)</f>
        <v>7146.1461351287717</v>
      </c>
      <c r="I4392" s="39">
        <f t="shared" si="206"/>
        <v>7074.684673777484</v>
      </c>
      <c r="J4392" s="40">
        <f t="shared" si="207"/>
        <v>7074</v>
      </c>
      <c r="K4392" s="40">
        <v>7074</v>
      </c>
    </row>
    <row r="4393" spans="1:11" s="40" customFormat="1" x14ac:dyDescent="0.25">
      <c r="A4393" s="34" t="s">
        <v>947</v>
      </c>
      <c r="B4393" s="34" t="s">
        <v>13051</v>
      </c>
      <c r="C4393" s="34" t="s">
        <v>13052</v>
      </c>
      <c r="D4393" s="34" t="s">
        <v>13053</v>
      </c>
      <c r="E4393" s="35">
        <v>139875</v>
      </c>
      <c r="F4393" s="36">
        <v>139875</v>
      </c>
      <c r="G4393" s="37">
        <f t="shared" si="205"/>
        <v>9791.2500000000018</v>
      </c>
      <c r="H4393" s="38">
        <f>G4393*(1-'[1]Rapport Lottstift'!$Q$6)</f>
        <v>7128.919505688752</v>
      </c>
      <c r="I4393" s="39">
        <f t="shared" si="206"/>
        <v>7057.6303106318646</v>
      </c>
      <c r="J4393" s="40">
        <f t="shared" si="207"/>
        <v>7057</v>
      </c>
      <c r="K4393" s="40">
        <v>7057</v>
      </c>
    </row>
    <row r="4394" spans="1:11" s="40" customFormat="1" x14ac:dyDescent="0.25">
      <c r="A4394" s="34" t="s">
        <v>947</v>
      </c>
      <c r="B4394" s="34" t="s">
        <v>13054</v>
      </c>
      <c r="C4394" s="34" t="s">
        <v>13055</v>
      </c>
      <c r="D4394" s="34" t="s">
        <v>13056</v>
      </c>
      <c r="E4394" s="35">
        <v>139778</v>
      </c>
      <c r="F4394" s="36">
        <v>139778</v>
      </c>
      <c r="G4394" s="37">
        <f t="shared" si="205"/>
        <v>9784.4600000000009</v>
      </c>
      <c r="H4394" s="38">
        <f>G4394*(1-'[1]Rapport Lottstift'!$Q$6)</f>
        <v>7123.9757688376212</v>
      </c>
      <c r="I4394" s="39">
        <f t="shared" si="206"/>
        <v>7052.7360111492453</v>
      </c>
      <c r="J4394" s="40">
        <f t="shared" si="207"/>
        <v>7052</v>
      </c>
      <c r="K4394" s="40">
        <v>7052</v>
      </c>
    </row>
    <row r="4395" spans="1:11" s="40" customFormat="1" x14ac:dyDescent="0.25">
      <c r="A4395" s="34" t="s">
        <v>947</v>
      </c>
      <c r="B4395" s="34" t="s">
        <v>13057</v>
      </c>
      <c r="C4395" s="34" t="s">
        <v>13058</v>
      </c>
      <c r="D4395" s="34" t="s">
        <v>13059</v>
      </c>
      <c r="E4395" s="35">
        <v>139666</v>
      </c>
      <c r="F4395" s="36">
        <v>139666</v>
      </c>
      <c r="G4395" s="37">
        <f t="shared" si="205"/>
        <v>9776.6200000000008</v>
      </c>
      <c r="H4395" s="38">
        <f>G4395*(1-'[1]Rapport Lottstift'!$Q$6)</f>
        <v>7118.2675365971409</v>
      </c>
      <c r="I4395" s="39">
        <f t="shared" si="206"/>
        <v>7047.0848612311693</v>
      </c>
      <c r="J4395" s="40">
        <f t="shared" si="207"/>
        <v>7047</v>
      </c>
      <c r="K4395" s="40">
        <v>7047</v>
      </c>
    </row>
    <row r="4396" spans="1:11" s="40" customFormat="1" x14ac:dyDescent="0.25">
      <c r="A4396" s="34" t="s">
        <v>947</v>
      </c>
      <c r="B4396" s="34" t="s">
        <v>13060</v>
      </c>
      <c r="C4396" s="34" t="s">
        <v>13061</v>
      </c>
      <c r="D4396" s="34" t="s">
        <v>13062</v>
      </c>
      <c r="E4396" s="35">
        <v>139640</v>
      </c>
      <c r="F4396" s="36">
        <v>139640</v>
      </c>
      <c r="G4396" s="37">
        <f t="shared" si="205"/>
        <v>9774.8000000000011</v>
      </c>
      <c r="H4396" s="38">
        <f>G4396*(1-'[1]Rapport Lottstift'!$Q$6)</f>
        <v>7116.9424112556007</v>
      </c>
      <c r="I4396" s="39">
        <f t="shared" si="206"/>
        <v>7045.7729871430447</v>
      </c>
      <c r="J4396" s="40">
        <f t="shared" si="207"/>
        <v>7045</v>
      </c>
      <c r="K4396" s="40">
        <v>7045</v>
      </c>
    </row>
    <row r="4397" spans="1:11" s="40" customFormat="1" x14ac:dyDescent="0.25">
      <c r="A4397" s="34" t="s">
        <v>947</v>
      </c>
      <c r="B4397" s="34" t="s">
        <v>13063</v>
      </c>
      <c r="C4397" s="34" t="s">
        <v>13064</v>
      </c>
      <c r="D4397" s="34" t="s">
        <v>13065</v>
      </c>
      <c r="E4397" s="35">
        <v>139591</v>
      </c>
      <c r="F4397" s="36">
        <v>139591</v>
      </c>
      <c r="G4397" s="37">
        <f t="shared" si="205"/>
        <v>9771.3700000000008</v>
      </c>
      <c r="H4397" s="38">
        <f>G4397*(1-'[1]Rapport Lottstift'!$Q$6)</f>
        <v>7114.4450596503912</v>
      </c>
      <c r="I4397" s="39">
        <f t="shared" si="206"/>
        <v>7043.3006090538875</v>
      </c>
      <c r="J4397" s="40">
        <f t="shared" si="207"/>
        <v>7043</v>
      </c>
      <c r="K4397" s="40">
        <v>7043</v>
      </c>
    </row>
    <row r="4398" spans="1:11" s="40" customFormat="1" x14ac:dyDescent="0.25">
      <c r="A4398" s="34" t="s">
        <v>947</v>
      </c>
      <c r="B4398" s="34" t="s">
        <v>13066</v>
      </c>
      <c r="C4398" s="34" t="s">
        <v>13067</v>
      </c>
      <c r="D4398" s="34" t="s">
        <v>13068</v>
      </c>
      <c r="E4398" s="35">
        <v>139553</v>
      </c>
      <c r="F4398" s="36">
        <v>139553</v>
      </c>
      <c r="G4398" s="37">
        <f t="shared" si="205"/>
        <v>9768.7100000000009</v>
      </c>
      <c r="H4398" s="38">
        <f>G4398*(1-'[1]Rapport Lottstift'!$Q$6)</f>
        <v>7112.5083379973712</v>
      </c>
      <c r="I4398" s="39">
        <f t="shared" si="206"/>
        <v>7041.3832546173971</v>
      </c>
      <c r="J4398" s="40">
        <f t="shared" si="207"/>
        <v>7041</v>
      </c>
      <c r="K4398" s="40">
        <v>7041</v>
      </c>
    </row>
    <row r="4399" spans="1:11" s="40" customFormat="1" x14ac:dyDescent="0.25">
      <c r="A4399" s="34" t="s">
        <v>947</v>
      </c>
      <c r="B4399" s="34" t="s">
        <v>13069</v>
      </c>
      <c r="C4399" s="34" t="s">
        <v>13070</v>
      </c>
      <c r="D4399" s="34" t="s">
        <v>13071</v>
      </c>
      <c r="E4399" s="35">
        <v>138850</v>
      </c>
      <c r="F4399" s="36">
        <v>138850</v>
      </c>
      <c r="G4399" s="37">
        <f t="shared" si="205"/>
        <v>9719.5000000000018</v>
      </c>
      <c r="H4399" s="38">
        <f>G4399*(1-'[1]Rapport Lottstift'!$Q$6)</f>
        <v>7076.6789874165015</v>
      </c>
      <c r="I4399" s="39">
        <f t="shared" si="206"/>
        <v>7005.9121975423368</v>
      </c>
      <c r="J4399" s="40">
        <f t="shared" si="207"/>
        <v>7005</v>
      </c>
      <c r="K4399" s="40">
        <v>7005</v>
      </c>
    </row>
    <row r="4400" spans="1:11" s="40" customFormat="1" x14ac:dyDescent="0.25">
      <c r="A4400" s="34" t="s">
        <v>947</v>
      </c>
      <c r="B4400" s="34" t="s">
        <v>13072</v>
      </c>
      <c r="C4400" s="34" t="s">
        <v>13073</v>
      </c>
      <c r="D4400" s="34" t="s">
        <v>13074</v>
      </c>
      <c r="E4400" s="35">
        <v>138823</v>
      </c>
      <c r="F4400" s="36">
        <v>138823</v>
      </c>
      <c r="G4400" s="37">
        <f t="shared" si="205"/>
        <v>9717.61</v>
      </c>
      <c r="H4400" s="38">
        <f>G4400*(1-'[1]Rapport Lottstift'!$Q$6)</f>
        <v>7075.3028957156712</v>
      </c>
      <c r="I4400" s="39">
        <f t="shared" si="206"/>
        <v>7004.5498667585143</v>
      </c>
      <c r="J4400" s="40">
        <f t="shared" si="207"/>
        <v>7004</v>
      </c>
      <c r="K4400" s="40">
        <v>7004</v>
      </c>
    </row>
    <row r="4401" spans="1:11" s="40" customFormat="1" x14ac:dyDescent="0.25">
      <c r="A4401" s="34" t="s">
        <v>947</v>
      </c>
      <c r="B4401" s="34" t="s">
        <v>13075</v>
      </c>
      <c r="C4401" s="34" t="s">
        <v>13076</v>
      </c>
      <c r="D4401" s="34" t="s">
        <v>13077</v>
      </c>
      <c r="E4401" s="35">
        <v>138759</v>
      </c>
      <c r="F4401" s="36">
        <v>138759</v>
      </c>
      <c r="G4401" s="37">
        <f t="shared" si="205"/>
        <v>9713.130000000001</v>
      </c>
      <c r="H4401" s="38">
        <f>G4401*(1-'[1]Rapport Lottstift'!$Q$6)</f>
        <v>7072.0410487211111</v>
      </c>
      <c r="I4401" s="39">
        <f t="shared" si="206"/>
        <v>7001.3206382339004</v>
      </c>
      <c r="J4401" s="40">
        <f t="shared" si="207"/>
        <v>7001</v>
      </c>
      <c r="K4401" s="40">
        <v>7001</v>
      </c>
    </row>
    <row r="4402" spans="1:11" s="40" customFormat="1" x14ac:dyDescent="0.25">
      <c r="A4402" s="34" t="s">
        <v>947</v>
      </c>
      <c r="B4402" s="34" t="s">
        <v>13078</v>
      </c>
      <c r="C4402" s="34" t="s">
        <v>13079</v>
      </c>
      <c r="D4402" s="34" t="s">
        <v>13080</v>
      </c>
      <c r="E4402" s="35">
        <v>138624</v>
      </c>
      <c r="F4402" s="36">
        <v>138624</v>
      </c>
      <c r="G4402" s="37">
        <f t="shared" si="205"/>
        <v>9703.68</v>
      </c>
      <c r="H4402" s="38">
        <f>G4402*(1-'[1]Rapport Lottstift'!$Q$6)</f>
        <v>7065.1605902169604</v>
      </c>
      <c r="I4402" s="39">
        <f t="shared" si="206"/>
        <v>6994.5089843147907</v>
      </c>
      <c r="J4402" s="40">
        <f t="shared" si="207"/>
        <v>6994</v>
      </c>
      <c r="K4402" s="40">
        <v>6994</v>
      </c>
    </row>
    <row r="4403" spans="1:11" s="40" customFormat="1" x14ac:dyDescent="0.25">
      <c r="A4403" s="34" t="s">
        <v>947</v>
      </c>
      <c r="B4403" s="34" t="s">
        <v>13081</v>
      </c>
      <c r="C4403" s="34" t="s">
        <v>13082</v>
      </c>
      <c r="D4403" s="34" t="s">
        <v>13083</v>
      </c>
      <c r="E4403" s="35">
        <v>138536</v>
      </c>
      <c r="F4403" s="36">
        <v>138536</v>
      </c>
      <c r="G4403" s="37">
        <f t="shared" si="205"/>
        <v>9697.52</v>
      </c>
      <c r="H4403" s="38">
        <f>G4403*(1-'[1]Rapport Lottstift'!$Q$6)</f>
        <v>7060.6755505994406</v>
      </c>
      <c r="I4403" s="39">
        <f t="shared" si="206"/>
        <v>6990.0687950934462</v>
      </c>
      <c r="J4403" s="40">
        <f t="shared" si="207"/>
        <v>6990</v>
      </c>
      <c r="K4403" s="40">
        <v>6990</v>
      </c>
    </row>
    <row r="4404" spans="1:11" s="40" customFormat="1" x14ac:dyDescent="0.25">
      <c r="A4404" s="34" t="s">
        <v>947</v>
      </c>
      <c r="B4404" s="34" t="s">
        <v>13084</v>
      </c>
      <c r="C4404" s="34" t="s">
        <v>13085</v>
      </c>
      <c r="D4404" s="34" t="s">
        <v>13086</v>
      </c>
      <c r="E4404" s="35">
        <v>138477</v>
      </c>
      <c r="F4404" s="36">
        <v>138477</v>
      </c>
      <c r="G4404" s="37">
        <f t="shared" si="205"/>
        <v>9693.3900000000012</v>
      </c>
      <c r="H4404" s="38">
        <f>G4404*(1-'[1]Rapport Lottstift'!$Q$6)</f>
        <v>7057.6685354013316</v>
      </c>
      <c r="I4404" s="39">
        <f t="shared" si="206"/>
        <v>6987.0918500473181</v>
      </c>
      <c r="J4404" s="40">
        <f t="shared" si="207"/>
        <v>6987</v>
      </c>
      <c r="K4404" s="40">
        <v>6987</v>
      </c>
    </row>
    <row r="4405" spans="1:11" s="40" customFormat="1" x14ac:dyDescent="0.25">
      <c r="A4405" s="34" t="s">
        <v>947</v>
      </c>
      <c r="B4405" s="34" t="s">
        <v>13087</v>
      </c>
      <c r="C4405" s="34" t="s">
        <v>13088</v>
      </c>
      <c r="D4405" s="34" t="s">
        <v>13089</v>
      </c>
      <c r="E4405" s="35">
        <v>138326</v>
      </c>
      <c r="F4405" s="36">
        <v>138326</v>
      </c>
      <c r="G4405" s="37">
        <f t="shared" si="205"/>
        <v>9682.8200000000015</v>
      </c>
      <c r="H4405" s="38">
        <f>G4405*(1-'[1]Rapport Lottstift'!$Q$6)</f>
        <v>7049.9726151485411</v>
      </c>
      <c r="I4405" s="39">
        <f t="shared" si="206"/>
        <v>6979.4728889970556</v>
      </c>
      <c r="J4405" s="40">
        <f t="shared" si="207"/>
        <v>6979</v>
      </c>
      <c r="K4405" s="40">
        <v>6979</v>
      </c>
    </row>
    <row r="4406" spans="1:11" s="40" customFormat="1" x14ac:dyDescent="0.25">
      <c r="A4406" s="34" t="s">
        <v>947</v>
      </c>
      <c r="B4406" s="34" t="s">
        <v>13090</v>
      </c>
      <c r="C4406" s="34"/>
      <c r="D4406" s="34" t="s">
        <v>13091</v>
      </c>
      <c r="E4406" s="35">
        <v>138232</v>
      </c>
      <c r="F4406" s="36">
        <v>138232</v>
      </c>
      <c r="G4406" s="37">
        <f t="shared" si="205"/>
        <v>9676.2400000000016</v>
      </c>
      <c r="H4406" s="38">
        <f>G4406*(1-'[1]Rapport Lottstift'!$Q$6)</f>
        <v>7045.1817773752819</v>
      </c>
      <c r="I4406" s="39">
        <f t="shared" si="206"/>
        <v>6974.7299596015291</v>
      </c>
      <c r="J4406" s="40">
        <f t="shared" si="207"/>
        <v>6974</v>
      </c>
      <c r="K4406" s="40">
        <v>6974</v>
      </c>
    </row>
    <row r="4407" spans="1:11" s="40" customFormat="1" x14ac:dyDescent="0.25">
      <c r="A4407" s="34" t="s">
        <v>947</v>
      </c>
      <c r="B4407" s="34" t="s">
        <v>13092</v>
      </c>
      <c r="C4407" s="34" t="s">
        <v>13093</v>
      </c>
      <c r="D4407" s="34" t="s">
        <v>13094</v>
      </c>
      <c r="E4407" s="35">
        <v>138150</v>
      </c>
      <c r="F4407" s="36">
        <v>138150</v>
      </c>
      <c r="G4407" s="37">
        <f t="shared" si="205"/>
        <v>9670.5000000000018</v>
      </c>
      <c r="H4407" s="38">
        <f>G4407*(1-'[1]Rapport Lottstift'!$Q$6)</f>
        <v>7041.0025359135016</v>
      </c>
      <c r="I4407" s="39">
        <f t="shared" si="206"/>
        <v>6970.5925105543665</v>
      </c>
      <c r="J4407" s="40">
        <f t="shared" si="207"/>
        <v>6970</v>
      </c>
      <c r="K4407" s="40">
        <v>6970</v>
      </c>
    </row>
    <row r="4408" spans="1:11" s="40" customFormat="1" x14ac:dyDescent="0.25">
      <c r="A4408" s="34" t="s">
        <v>947</v>
      </c>
      <c r="B4408" s="34" t="s">
        <v>13095</v>
      </c>
      <c r="C4408" s="34" t="s">
        <v>13096</v>
      </c>
      <c r="D4408" s="34" t="s">
        <v>13097</v>
      </c>
      <c r="E4408" s="35">
        <v>138035</v>
      </c>
      <c r="F4408" s="36">
        <v>138035</v>
      </c>
      <c r="G4408" s="37">
        <f t="shared" si="205"/>
        <v>9662.4500000000007</v>
      </c>
      <c r="H4408" s="38">
        <f>G4408*(1-'[1]Rapport Lottstift'!$Q$6)</f>
        <v>7035.1414045951506</v>
      </c>
      <c r="I4408" s="39">
        <f t="shared" si="206"/>
        <v>6964.7899905491986</v>
      </c>
      <c r="J4408" s="40">
        <f t="shared" si="207"/>
        <v>6964</v>
      </c>
      <c r="K4408" s="40">
        <v>6964</v>
      </c>
    </row>
    <row r="4409" spans="1:11" s="40" customFormat="1" x14ac:dyDescent="0.25">
      <c r="A4409" s="34" t="s">
        <v>947</v>
      </c>
      <c r="B4409" s="34" t="s">
        <v>13098</v>
      </c>
      <c r="C4409" s="34"/>
      <c r="D4409" s="34" t="s">
        <v>13099</v>
      </c>
      <c r="E4409" s="35">
        <v>138000</v>
      </c>
      <c r="F4409" s="36">
        <v>138000</v>
      </c>
      <c r="G4409" s="37">
        <f t="shared" si="205"/>
        <v>9660.0000000000018</v>
      </c>
      <c r="H4409" s="38">
        <f>G4409*(1-'[1]Rapport Lottstift'!$Q$6)</f>
        <v>7033.3575820200022</v>
      </c>
      <c r="I4409" s="39">
        <f t="shared" si="206"/>
        <v>6963.024006199802</v>
      </c>
      <c r="J4409" s="40">
        <f t="shared" si="207"/>
        <v>6963</v>
      </c>
      <c r="K4409" s="40">
        <v>6963</v>
      </c>
    </row>
    <row r="4410" spans="1:11" s="40" customFormat="1" x14ac:dyDescent="0.25">
      <c r="A4410" s="34" t="s">
        <v>947</v>
      </c>
      <c r="B4410" s="34" t="s">
        <v>13100</v>
      </c>
      <c r="C4410" s="34" t="s">
        <v>13101</v>
      </c>
      <c r="D4410" s="34" t="s">
        <v>13102</v>
      </c>
      <c r="E4410" s="35">
        <v>137964</v>
      </c>
      <c r="F4410" s="36">
        <v>137964</v>
      </c>
      <c r="G4410" s="37">
        <f t="shared" si="205"/>
        <v>9657.4800000000014</v>
      </c>
      <c r="H4410" s="38">
        <f>G4410*(1-'[1]Rapport Lottstift'!$Q$6)</f>
        <v>7031.5227930855617</v>
      </c>
      <c r="I4410" s="39">
        <f t="shared" si="206"/>
        <v>6961.2075651547057</v>
      </c>
      <c r="J4410" s="40">
        <f t="shared" si="207"/>
        <v>6961</v>
      </c>
      <c r="K4410" s="40">
        <v>6961</v>
      </c>
    </row>
    <row r="4411" spans="1:11" s="40" customFormat="1" x14ac:dyDescent="0.25">
      <c r="A4411" s="34" t="s">
        <v>947</v>
      </c>
      <c r="B4411" s="34" t="s">
        <v>13103</v>
      </c>
      <c r="C4411" s="34" t="s">
        <v>13104</v>
      </c>
      <c r="D4411" s="34" t="s">
        <v>13105</v>
      </c>
      <c r="E4411" s="35">
        <v>137887</v>
      </c>
      <c r="F4411" s="36">
        <v>137887</v>
      </c>
      <c r="G4411" s="37">
        <f t="shared" si="205"/>
        <v>9652.09</v>
      </c>
      <c r="H4411" s="38">
        <f>G4411*(1-'[1]Rapport Lottstift'!$Q$6)</f>
        <v>7027.5983834202307</v>
      </c>
      <c r="I4411" s="39">
        <f t="shared" si="206"/>
        <v>6957.322399586028</v>
      </c>
      <c r="J4411" s="40">
        <f t="shared" si="207"/>
        <v>6957</v>
      </c>
      <c r="K4411" s="40">
        <v>6957</v>
      </c>
    </row>
    <row r="4412" spans="1:11" s="40" customFormat="1" x14ac:dyDescent="0.25">
      <c r="A4412" s="34" t="s">
        <v>947</v>
      </c>
      <c r="B4412" s="34" t="s">
        <v>13106</v>
      </c>
      <c r="C4412" s="34" t="s">
        <v>13107</v>
      </c>
      <c r="D4412" s="34" t="s">
        <v>13108</v>
      </c>
      <c r="E4412" s="35">
        <v>137855</v>
      </c>
      <c r="F4412" s="36">
        <v>137855</v>
      </c>
      <c r="G4412" s="37">
        <f t="shared" si="205"/>
        <v>9649.85</v>
      </c>
      <c r="H4412" s="38">
        <f>G4412*(1-'[1]Rapport Lottstift'!$Q$6)</f>
        <v>7025.9674599229511</v>
      </c>
      <c r="I4412" s="39">
        <f t="shared" si="206"/>
        <v>6955.7077853237215</v>
      </c>
      <c r="J4412" s="40">
        <f t="shared" si="207"/>
        <v>6955</v>
      </c>
      <c r="K4412" s="40">
        <v>6955</v>
      </c>
    </row>
    <row r="4413" spans="1:11" s="40" customFormat="1" x14ac:dyDescent="0.25">
      <c r="A4413" s="34" t="s">
        <v>947</v>
      </c>
      <c r="B4413" s="34" t="s">
        <v>13109</v>
      </c>
      <c r="C4413" s="34" t="s">
        <v>13110</v>
      </c>
      <c r="D4413" s="34" t="s">
        <v>13111</v>
      </c>
      <c r="E4413" s="35">
        <v>137738</v>
      </c>
      <c r="F4413" s="36">
        <v>137738</v>
      </c>
      <c r="G4413" s="37">
        <f t="shared" si="205"/>
        <v>9641.6600000000017</v>
      </c>
      <c r="H4413" s="38">
        <f>G4413*(1-'[1]Rapport Lottstift'!$Q$6)</f>
        <v>7020.0043958860215</v>
      </c>
      <c r="I4413" s="39">
        <f t="shared" si="206"/>
        <v>6949.8043519271614</v>
      </c>
      <c r="J4413" s="40">
        <f t="shared" si="207"/>
        <v>6949</v>
      </c>
      <c r="K4413" s="40">
        <v>6949</v>
      </c>
    </row>
    <row r="4414" spans="1:11" s="40" customFormat="1" x14ac:dyDescent="0.25">
      <c r="A4414" s="34" t="s">
        <v>947</v>
      </c>
      <c r="B4414" s="34" t="s">
        <v>13112</v>
      </c>
      <c r="C4414" s="34" t="s">
        <v>13113</v>
      </c>
      <c r="D4414" s="34" t="s">
        <v>13114</v>
      </c>
      <c r="E4414" s="35">
        <v>137660</v>
      </c>
      <c r="F4414" s="36">
        <v>137660</v>
      </c>
      <c r="G4414" s="37">
        <f t="shared" si="205"/>
        <v>9636.2000000000007</v>
      </c>
      <c r="H4414" s="38">
        <f>G4414*(1-'[1]Rapport Lottstift'!$Q$6)</f>
        <v>7016.0290198614011</v>
      </c>
      <c r="I4414" s="39">
        <f t="shared" si="206"/>
        <v>6945.8687296627868</v>
      </c>
      <c r="J4414" s="40">
        <f t="shared" si="207"/>
        <v>6945</v>
      </c>
      <c r="K4414" s="40">
        <v>6945</v>
      </c>
    </row>
    <row r="4415" spans="1:11" s="40" customFormat="1" x14ac:dyDescent="0.25">
      <c r="A4415" s="34" t="s">
        <v>947</v>
      </c>
      <c r="B4415" s="34" t="s">
        <v>13115</v>
      </c>
      <c r="C4415" s="34" t="s">
        <v>13116</v>
      </c>
      <c r="D4415" s="34" t="s">
        <v>13117</v>
      </c>
      <c r="E4415" s="35">
        <v>137597</v>
      </c>
      <c r="F4415" s="36">
        <v>137597</v>
      </c>
      <c r="G4415" s="37">
        <f t="shared" si="205"/>
        <v>9631.7900000000009</v>
      </c>
      <c r="H4415" s="38">
        <f>G4415*(1-'[1]Rapport Lottstift'!$Q$6)</f>
        <v>7012.8181392261313</v>
      </c>
      <c r="I4415" s="39">
        <f t="shared" si="206"/>
        <v>6942.6899578338698</v>
      </c>
      <c r="J4415" s="40">
        <f t="shared" si="207"/>
        <v>6942</v>
      </c>
      <c r="K4415" s="40">
        <v>6942</v>
      </c>
    </row>
    <row r="4416" spans="1:11" s="40" customFormat="1" x14ac:dyDescent="0.25">
      <c r="A4416" s="34" t="s">
        <v>947</v>
      </c>
      <c r="B4416" s="34" t="s">
        <v>13118</v>
      </c>
      <c r="C4416" s="34" t="s">
        <v>13119</v>
      </c>
      <c r="D4416" s="34" t="s">
        <v>13120</v>
      </c>
      <c r="E4416" s="35">
        <v>137468</v>
      </c>
      <c r="F4416" s="36">
        <v>137468</v>
      </c>
      <c r="G4416" s="37">
        <f t="shared" si="205"/>
        <v>9622.76</v>
      </c>
      <c r="H4416" s="38">
        <f>G4416*(1-'[1]Rapport Lottstift'!$Q$6)</f>
        <v>7006.2434788777209</v>
      </c>
      <c r="I4416" s="39">
        <f t="shared" si="206"/>
        <v>6936.181044088944</v>
      </c>
      <c r="J4416" s="40">
        <f t="shared" si="207"/>
        <v>6936</v>
      </c>
      <c r="K4416" s="40">
        <v>6936</v>
      </c>
    </row>
    <row r="4417" spans="1:11" s="40" customFormat="1" x14ac:dyDescent="0.25">
      <c r="A4417" s="34" t="s">
        <v>947</v>
      </c>
      <c r="B4417" s="34" t="s">
        <v>13121</v>
      </c>
      <c r="C4417" s="34" t="s">
        <v>13122</v>
      </c>
      <c r="D4417" s="34" t="s">
        <v>13123</v>
      </c>
      <c r="E4417" s="35">
        <v>137258</v>
      </c>
      <c r="F4417" s="36">
        <v>137258</v>
      </c>
      <c r="G4417" s="37">
        <f t="shared" si="205"/>
        <v>9608.0600000000013</v>
      </c>
      <c r="H4417" s="38">
        <f>G4417*(1-'[1]Rapport Lottstift'!$Q$6)</f>
        <v>6995.5405434268214</v>
      </c>
      <c r="I4417" s="39">
        <f t="shared" si="206"/>
        <v>6925.5851379925534</v>
      </c>
      <c r="J4417" s="40">
        <f t="shared" si="207"/>
        <v>6925</v>
      </c>
      <c r="K4417" s="40">
        <v>6925</v>
      </c>
    </row>
    <row r="4418" spans="1:11" s="40" customFormat="1" x14ac:dyDescent="0.25">
      <c r="A4418" s="34" t="s">
        <v>947</v>
      </c>
      <c r="B4418" s="34" t="s">
        <v>13124</v>
      </c>
      <c r="C4418" s="34" t="s">
        <v>13125</v>
      </c>
      <c r="D4418" s="34" t="s">
        <v>13126</v>
      </c>
      <c r="E4418" s="35">
        <v>0</v>
      </c>
      <c r="F4418" s="36">
        <v>0</v>
      </c>
      <c r="G4418" s="37">
        <f t="shared" si="205"/>
        <v>0</v>
      </c>
      <c r="H4418" s="38">
        <f>G4418*(1-'[1]Rapport Lottstift'!$Q$6)</f>
        <v>0</v>
      </c>
      <c r="I4418" s="39">
        <f t="shared" si="206"/>
        <v>0</v>
      </c>
      <c r="J4418" s="40">
        <f t="shared" si="207"/>
        <v>0</v>
      </c>
      <c r="K4418" s="40">
        <v>0</v>
      </c>
    </row>
    <row r="4419" spans="1:11" s="40" customFormat="1" x14ac:dyDescent="0.25">
      <c r="A4419" s="34" t="s">
        <v>947</v>
      </c>
      <c r="B4419" s="34" t="s">
        <v>13127</v>
      </c>
      <c r="C4419" s="34" t="s">
        <v>13128</v>
      </c>
      <c r="D4419" s="34" t="s">
        <v>13129</v>
      </c>
      <c r="E4419" s="35">
        <v>137171</v>
      </c>
      <c r="F4419" s="36">
        <v>137171</v>
      </c>
      <c r="G4419" s="37">
        <f t="shared" si="205"/>
        <v>9601.9700000000012</v>
      </c>
      <c r="H4419" s="38">
        <f>G4419*(1-'[1]Rapport Lottstift'!$Q$6)</f>
        <v>6991.1064701685909</v>
      </c>
      <c r="I4419" s="39">
        <f t="shared" si="206"/>
        <v>6921.195405466905</v>
      </c>
      <c r="J4419" s="40">
        <f t="shared" si="207"/>
        <v>6921</v>
      </c>
      <c r="K4419" s="40">
        <v>6921</v>
      </c>
    </row>
    <row r="4420" spans="1:11" s="40" customFormat="1" x14ac:dyDescent="0.25">
      <c r="A4420" s="34" t="s">
        <v>947</v>
      </c>
      <c r="B4420" s="34" t="s">
        <v>13130</v>
      </c>
      <c r="C4420" s="34" t="s">
        <v>13131</v>
      </c>
      <c r="D4420" s="34" t="s">
        <v>13132</v>
      </c>
      <c r="E4420" s="35">
        <v>137138</v>
      </c>
      <c r="F4420" s="36">
        <v>137138</v>
      </c>
      <c r="G4420" s="37">
        <f t="shared" si="205"/>
        <v>9599.6600000000017</v>
      </c>
      <c r="H4420" s="38">
        <f>G4420*(1-'[1]Rapport Lottstift'!$Q$6)</f>
        <v>6989.424580312022</v>
      </c>
      <c r="I4420" s="39">
        <f t="shared" si="206"/>
        <v>6919.5303345089014</v>
      </c>
      <c r="J4420" s="40">
        <f t="shared" si="207"/>
        <v>6919</v>
      </c>
      <c r="K4420" s="40">
        <v>6919</v>
      </c>
    </row>
    <row r="4421" spans="1:11" s="40" customFormat="1" x14ac:dyDescent="0.25">
      <c r="A4421" s="34" t="s">
        <v>947</v>
      </c>
      <c r="B4421" s="34" t="s">
        <v>13133</v>
      </c>
      <c r="C4421" s="34" t="s">
        <v>13134</v>
      </c>
      <c r="D4421" s="34" t="s">
        <v>13135</v>
      </c>
      <c r="E4421" s="35">
        <v>137038</v>
      </c>
      <c r="F4421" s="36">
        <v>137038</v>
      </c>
      <c r="G4421" s="37">
        <f t="shared" si="205"/>
        <v>9592.6600000000017</v>
      </c>
      <c r="H4421" s="38">
        <f>G4421*(1-'[1]Rapport Lottstift'!$Q$6)</f>
        <v>6984.3279443830215</v>
      </c>
      <c r="I4421" s="39">
        <f t="shared" si="206"/>
        <v>6914.4846649391911</v>
      </c>
      <c r="J4421" s="40">
        <f t="shared" si="207"/>
        <v>6914</v>
      </c>
      <c r="K4421" s="40">
        <v>6914</v>
      </c>
    </row>
    <row r="4422" spans="1:11" s="40" customFormat="1" x14ac:dyDescent="0.25">
      <c r="A4422" s="34" t="s">
        <v>947</v>
      </c>
      <c r="B4422" s="34" t="s">
        <v>13136</v>
      </c>
      <c r="C4422" s="34" t="s">
        <v>13137</v>
      </c>
      <c r="D4422" s="34" t="s">
        <v>13138</v>
      </c>
      <c r="E4422" s="35">
        <v>137032</v>
      </c>
      <c r="F4422" s="36">
        <v>137032</v>
      </c>
      <c r="G4422" s="37">
        <f t="shared" ref="G4422:G4485" si="208">F4422*0.07</f>
        <v>9592.2400000000016</v>
      </c>
      <c r="H4422" s="38">
        <f>G4422*(1-'[1]Rapport Lottstift'!$Q$6)</f>
        <v>6984.0221462272812</v>
      </c>
      <c r="I4422" s="39">
        <f t="shared" ref="I4422:I4485" si="209">H4422*0.99</f>
        <v>6914.1819247650083</v>
      </c>
      <c r="J4422" s="40">
        <f t="shared" ref="J4422:J4485" si="210">INT(I4422)</f>
        <v>6914</v>
      </c>
      <c r="K4422" s="40">
        <v>6914</v>
      </c>
    </row>
    <row r="4423" spans="1:11" s="40" customFormat="1" x14ac:dyDescent="0.25">
      <c r="A4423" s="34" t="s">
        <v>947</v>
      </c>
      <c r="B4423" s="34" t="s">
        <v>13139</v>
      </c>
      <c r="C4423" s="34" t="s">
        <v>13140</v>
      </c>
      <c r="D4423" s="34" t="s">
        <v>13141</v>
      </c>
      <c r="E4423" s="35">
        <v>136758</v>
      </c>
      <c r="F4423" s="36">
        <v>136758</v>
      </c>
      <c r="G4423" s="37">
        <f t="shared" si="208"/>
        <v>9573.0600000000013</v>
      </c>
      <c r="H4423" s="38">
        <f>G4423*(1-'[1]Rapport Lottstift'!$Q$6)</f>
        <v>6970.0573637818216</v>
      </c>
      <c r="I4423" s="39">
        <f t="shared" si="209"/>
        <v>6900.3567901440028</v>
      </c>
      <c r="J4423" s="40">
        <f t="shared" si="210"/>
        <v>6900</v>
      </c>
      <c r="K4423" s="40">
        <v>6900</v>
      </c>
    </row>
    <row r="4424" spans="1:11" s="40" customFormat="1" x14ac:dyDescent="0.25">
      <c r="A4424" s="34" t="s">
        <v>947</v>
      </c>
      <c r="B4424" s="34" t="s">
        <v>13142</v>
      </c>
      <c r="C4424" s="34" t="s">
        <v>13143</v>
      </c>
      <c r="D4424" s="34" t="s">
        <v>13144</v>
      </c>
      <c r="E4424" s="35">
        <v>136739</v>
      </c>
      <c r="F4424" s="36">
        <v>136739</v>
      </c>
      <c r="G4424" s="37">
        <f t="shared" si="208"/>
        <v>9571.7300000000014</v>
      </c>
      <c r="H4424" s="38">
        <f>G4424*(1-'[1]Rapport Lottstift'!$Q$6)</f>
        <v>6969.0890029553111</v>
      </c>
      <c r="I4424" s="39">
        <f t="shared" si="209"/>
        <v>6899.3981129257581</v>
      </c>
      <c r="J4424" s="40">
        <f t="shared" si="210"/>
        <v>6899</v>
      </c>
      <c r="K4424" s="40">
        <v>6899</v>
      </c>
    </row>
    <row r="4425" spans="1:11" s="40" customFormat="1" x14ac:dyDescent="0.25">
      <c r="A4425" s="34" t="s">
        <v>947</v>
      </c>
      <c r="B4425" s="34" t="s">
        <v>13145</v>
      </c>
      <c r="C4425" s="34" t="s">
        <v>13146</v>
      </c>
      <c r="D4425" s="34" t="s">
        <v>13147</v>
      </c>
      <c r="E4425" s="35">
        <v>136582</v>
      </c>
      <c r="F4425" s="36">
        <v>136582</v>
      </c>
      <c r="G4425" s="37">
        <f t="shared" si="208"/>
        <v>9560.7400000000016</v>
      </c>
      <c r="H4425" s="38">
        <f>G4425*(1-'[1]Rapport Lottstift'!$Q$6)</f>
        <v>6961.0872845467811</v>
      </c>
      <c r="I4425" s="39">
        <f t="shared" si="209"/>
        <v>6891.4764117013128</v>
      </c>
      <c r="J4425" s="40">
        <f t="shared" si="210"/>
        <v>6891</v>
      </c>
      <c r="K4425" s="40">
        <v>6891</v>
      </c>
    </row>
    <row r="4426" spans="1:11" s="40" customFormat="1" x14ac:dyDescent="0.25">
      <c r="A4426" s="34" t="s">
        <v>947</v>
      </c>
      <c r="B4426" s="34" t="s">
        <v>13148</v>
      </c>
      <c r="C4426" s="34" t="s">
        <v>13149</v>
      </c>
      <c r="D4426" s="34" t="s">
        <v>13150</v>
      </c>
      <c r="E4426" s="35">
        <v>136459</v>
      </c>
      <c r="F4426" s="36">
        <v>136459</v>
      </c>
      <c r="G4426" s="37">
        <f t="shared" si="208"/>
        <v>9552.130000000001</v>
      </c>
      <c r="H4426" s="38">
        <f>G4426*(1-'[1]Rapport Lottstift'!$Q$6)</f>
        <v>6954.8184223541111</v>
      </c>
      <c r="I4426" s="39">
        <f t="shared" si="209"/>
        <v>6885.2702381305699</v>
      </c>
      <c r="J4426" s="40">
        <f t="shared" si="210"/>
        <v>6885</v>
      </c>
      <c r="K4426" s="40">
        <v>6885</v>
      </c>
    </row>
    <row r="4427" spans="1:11" s="40" customFormat="1" x14ac:dyDescent="0.25">
      <c r="A4427" s="34" t="s">
        <v>947</v>
      </c>
      <c r="B4427" s="34" t="s">
        <v>13151</v>
      </c>
      <c r="C4427" s="34" t="s">
        <v>13152</v>
      </c>
      <c r="D4427" s="34" t="s">
        <v>13153</v>
      </c>
      <c r="E4427" s="35">
        <v>136266</v>
      </c>
      <c r="F4427" s="36">
        <v>136266</v>
      </c>
      <c r="G4427" s="37">
        <f t="shared" si="208"/>
        <v>9538.6200000000008</v>
      </c>
      <c r="H4427" s="38">
        <f>G4427*(1-'[1]Rapport Lottstift'!$Q$6)</f>
        <v>6944.9819150111407</v>
      </c>
      <c r="I4427" s="39">
        <f t="shared" si="209"/>
        <v>6875.5320958610291</v>
      </c>
      <c r="J4427" s="40">
        <f t="shared" si="210"/>
        <v>6875</v>
      </c>
      <c r="K4427" s="40">
        <v>6875</v>
      </c>
    </row>
    <row r="4428" spans="1:11" s="40" customFormat="1" x14ac:dyDescent="0.25">
      <c r="A4428" s="34" t="s">
        <v>947</v>
      </c>
      <c r="B4428" s="34" t="s">
        <v>13154</v>
      </c>
      <c r="C4428" s="34" t="s">
        <v>13155</v>
      </c>
      <c r="D4428" s="34" t="s">
        <v>13156</v>
      </c>
      <c r="E4428" s="35">
        <v>136263</v>
      </c>
      <c r="F4428" s="36">
        <v>136263</v>
      </c>
      <c r="G4428" s="37">
        <f t="shared" si="208"/>
        <v>9538.4100000000017</v>
      </c>
      <c r="H4428" s="38">
        <f>G4428*(1-'[1]Rapport Lottstift'!$Q$6)</f>
        <v>6944.8290159332719</v>
      </c>
      <c r="I4428" s="39">
        <f t="shared" si="209"/>
        <v>6875.380725773939</v>
      </c>
      <c r="J4428" s="40">
        <f t="shared" si="210"/>
        <v>6875</v>
      </c>
      <c r="K4428" s="40">
        <v>6875</v>
      </c>
    </row>
    <row r="4429" spans="1:11" s="40" customFormat="1" x14ac:dyDescent="0.25">
      <c r="A4429" s="34" t="s">
        <v>947</v>
      </c>
      <c r="B4429" s="34" t="s">
        <v>13157</v>
      </c>
      <c r="C4429" s="34" t="s">
        <v>13158</v>
      </c>
      <c r="D4429" s="34" t="s">
        <v>13159</v>
      </c>
      <c r="E4429" s="35">
        <v>135948</v>
      </c>
      <c r="F4429" s="36">
        <v>135948</v>
      </c>
      <c r="G4429" s="37">
        <f t="shared" si="208"/>
        <v>9516.36</v>
      </c>
      <c r="H4429" s="38">
        <f>G4429*(1-'[1]Rapport Lottstift'!$Q$6)</f>
        <v>6928.7746127569208</v>
      </c>
      <c r="I4429" s="39">
        <f t="shared" si="209"/>
        <v>6859.4868666293514</v>
      </c>
      <c r="J4429" s="40">
        <f t="shared" si="210"/>
        <v>6859</v>
      </c>
      <c r="K4429" s="40">
        <v>6859</v>
      </c>
    </row>
    <row r="4430" spans="1:11" s="40" customFormat="1" x14ac:dyDescent="0.25">
      <c r="A4430" s="34" t="s">
        <v>947</v>
      </c>
      <c r="B4430" s="34" t="s">
        <v>13160</v>
      </c>
      <c r="C4430" s="34" t="s">
        <v>13161</v>
      </c>
      <c r="D4430" s="34" t="s">
        <v>13162</v>
      </c>
      <c r="E4430" s="35">
        <v>135787</v>
      </c>
      <c r="F4430" s="36">
        <v>135787</v>
      </c>
      <c r="G4430" s="37">
        <f t="shared" si="208"/>
        <v>9505.09</v>
      </c>
      <c r="H4430" s="38">
        <f>G4430*(1-'[1]Rapport Lottstift'!$Q$6)</f>
        <v>6920.5690289112308</v>
      </c>
      <c r="I4430" s="39">
        <f t="shared" si="209"/>
        <v>6851.3633386221181</v>
      </c>
      <c r="J4430" s="40">
        <f t="shared" si="210"/>
        <v>6851</v>
      </c>
      <c r="K4430" s="40">
        <v>6851</v>
      </c>
    </row>
    <row r="4431" spans="1:11" s="40" customFormat="1" x14ac:dyDescent="0.25">
      <c r="A4431" s="34" t="s">
        <v>947</v>
      </c>
      <c r="B4431" s="34" t="s">
        <v>13163</v>
      </c>
      <c r="C4431" s="34" t="s">
        <v>13164</v>
      </c>
      <c r="D4431" s="34" t="s">
        <v>13165</v>
      </c>
      <c r="E4431" s="35">
        <v>135602</v>
      </c>
      <c r="F4431" s="36">
        <v>135602</v>
      </c>
      <c r="G4431" s="37">
        <f t="shared" si="208"/>
        <v>9492.1400000000012</v>
      </c>
      <c r="H4431" s="38">
        <f>G4431*(1-'[1]Rapport Lottstift'!$Q$6)</f>
        <v>6911.1402524425812</v>
      </c>
      <c r="I4431" s="39">
        <f t="shared" si="209"/>
        <v>6842.0288499181552</v>
      </c>
      <c r="J4431" s="40">
        <f t="shared" si="210"/>
        <v>6842</v>
      </c>
      <c r="K4431" s="40">
        <v>6842</v>
      </c>
    </row>
    <row r="4432" spans="1:11" s="40" customFormat="1" x14ac:dyDescent="0.25">
      <c r="A4432" s="34" t="s">
        <v>947</v>
      </c>
      <c r="B4432" s="34" t="s">
        <v>13166</v>
      </c>
      <c r="C4432" s="34" t="s">
        <v>13167</v>
      </c>
      <c r="D4432" s="34" t="s">
        <v>13168</v>
      </c>
      <c r="E4432" s="35">
        <v>135594</v>
      </c>
      <c r="F4432" s="36">
        <v>135594</v>
      </c>
      <c r="G4432" s="37">
        <f t="shared" si="208"/>
        <v>9491.5800000000017</v>
      </c>
      <c r="H4432" s="38">
        <f>G4432*(1-'[1]Rapport Lottstift'!$Q$6)</f>
        <v>6910.7325215682613</v>
      </c>
      <c r="I4432" s="39">
        <f t="shared" si="209"/>
        <v>6841.6251963525783</v>
      </c>
      <c r="J4432" s="40">
        <f t="shared" si="210"/>
        <v>6841</v>
      </c>
      <c r="K4432" s="40">
        <v>6841</v>
      </c>
    </row>
    <row r="4433" spans="1:11" s="40" customFormat="1" x14ac:dyDescent="0.25">
      <c r="A4433" s="34" t="s">
        <v>947</v>
      </c>
      <c r="B4433" s="34" t="s">
        <v>13169</v>
      </c>
      <c r="C4433" s="34" t="s">
        <v>13170</v>
      </c>
      <c r="D4433" s="34" t="s">
        <v>13171</v>
      </c>
      <c r="E4433" s="35">
        <v>135591</v>
      </c>
      <c r="F4433" s="36">
        <v>135591</v>
      </c>
      <c r="G4433" s="37">
        <f t="shared" si="208"/>
        <v>9491.3700000000008</v>
      </c>
      <c r="H4433" s="38">
        <f>G4433*(1-'[1]Rapport Lottstift'!$Q$6)</f>
        <v>6910.5796224903906</v>
      </c>
      <c r="I4433" s="39">
        <f t="shared" si="209"/>
        <v>6841.4738262654864</v>
      </c>
      <c r="J4433" s="40">
        <f t="shared" si="210"/>
        <v>6841</v>
      </c>
      <c r="K4433" s="40">
        <v>6841</v>
      </c>
    </row>
    <row r="4434" spans="1:11" s="40" customFormat="1" x14ac:dyDescent="0.25">
      <c r="A4434" s="34" t="s">
        <v>947</v>
      </c>
      <c r="B4434" s="34" t="s">
        <v>13172</v>
      </c>
      <c r="C4434" s="34" t="s">
        <v>13173</v>
      </c>
      <c r="D4434" s="34" t="s">
        <v>13174</v>
      </c>
      <c r="E4434" s="35">
        <v>135500</v>
      </c>
      <c r="F4434" s="36">
        <v>135500</v>
      </c>
      <c r="G4434" s="37">
        <f t="shared" si="208"/>
        <v>9485</v>
      </c>
      <c r="H4434" s="38">
        <f>G4434*(1-'[1]Rapport Lottstift'!$Q$6)</f>
        <v>6905.9416837950002</v>
      </c>
      <c r="I4434" s="39">
        <f t="shared" si="209"/>
        <v>6836.88226695705</v>
      </c>
      <c r="J4434" s="40">
        <f t="shared" si="210"/>
        <v>6836</v>
      </c>
      <c r="K4434" s="40">
        <v>6836</v>
      </c>
    </row>
    <row r="4435" spans="1:11" s="40" customFormat="1" x14ac:dyDescent="0.25">
      <c r="A4435" s="34" t="s">
        <v>947</v>
      </c>
      <c r="B4435" s="34" t="s">
        <v>13175</v>
      </c>
      <c r="C4435" s="34" t="s">
        <v>13176</v>
      </c>
      <c r="D4435" s="34" t="s">
        <v>13177</v>
      </c>
      <c r="E4435" s="35">
        <v>135465</v>
      </c>
      <c r="F4435" s="36">
        <v>135465</v>
      </c>
      <c r="G4435" s="37">
        <f t="shared" si="208"/>
        <v>9482.5500000000011</v>
      </c>
      <c r="H4435" s="38">
        <f>G4435*(1-'[1]Rapport Lottstift'!$Q$6)</f>
        <v>6904.1578612198509</v>
      </c>
      <c r="I4435" s="39">
        <f t="shared" si="209"/>
        <v>6835.1162826076525</v>
      </c>
      <c r="J4435" s="40">
        <f t="shared" si="210"/>
        <v>6835</v>
      </c>
      <c r="K4435" s="40">
        <v>6835</v>
      </c>
    </row>
    <row r="4436" spans="1:11" s="40" customFormat="1" x14ac:dyDescent="0.25">
      <c r="A4436" s="34" t="s">
        <v>947</v>
      </c>
      <c r="B4436" s="34" t="s">
        <v>13178</v>
      </c>
      <c r="C4436" s="34" t="s">
        <v>13179</v>
      </c>
      <c r="D4436" s="34" t="s">
        <v>13180</v>
      </c>
      <c r="E4436" s="35">
        <v>135409</v>
      </c>
      <c r="F4436" s="36">
        <v>135409</v>
      </c>
      <c r="G4436" s="37">
        <f t="shared" si="208"/>
        <v>9478.630000000001</v>
      </c>
      <c r="H4436" s="38">
        <f>G4436*(1-'[1]Rapport Lottstift'!$Q$6)</f>
        <v>6901.3037450996108</v>
      </c>
      <c r="I4436" s="39">
        <f t="shared" si="209"/>
        <v>6832.2907076486144</v>
      </c>
      <c r="J4436" s="40">
        <f t="shared" si="210"/>
        <v>6832</v>
      </c>
      <c r="K4436" s="40">
        <v>6832</v>
      </c>
    </row>
    <row r="4437" spans="1:11" s="40" customFormat="1" x14ac:dyDescent="0.25">
      <c r="A4437" s="34" t="s">
        <v>947</v>
      </c>
      <c r="B4437" s="34" t="s">
        <v>13181</v>
      </c>
      <c r="C4437" s="34" t="s">
        <v>13182</v>
      </c>
      <c r="D4437" s="34" t="s">
        <v>13183</v>
      </c>
      <c r="E4437" s="35">
        <v>135068</v>
      </c>
      <c r="F4437" s="36">
        <v>135068</v>
      </c>
      <c r="G4437" s="37">
        <f t="shared" si="208"/>
        <v>9454.76</v>
      </c>
      <c r="H4437" s="38">
        <f>G4437*(1-'[1]Rapport Lottstift'!$Q$6)</f>
        <v>6883.9242165817204</v>
      </c>
      <c r="I4437" s="39">
        <f t="shared" si="209"/>
        <v>6815.0849744159032</v>
      </c>
      <c r="J4437" s="40">
        <f t="shared" si="210"/>
        <v>6815</v>
      </c>
      <c r="K4437" s="40">
        <v>6815</v>
      </c>
    </row>
    <row r="4438" spans="1:11" s="40" customFormat="1" x14ac:dyDescent="0.25">
      <c r="A4438" s="34" t="s">
        <v>947</v>
      </c>
      <c r="B4438" s="34" t="s">
        <v>13184</v>
      </c>
      <c r="C4438" s="34" t="s">
        <v>13185</v>
      </c>
      <c r="D4438" s="34" t="s">
        <v>13186</v>
      </c>
      <c r="E4438" s="35">
        <v>134767</v>
      </c>
      <c r="F4438" s="36">
        <v>134767</v>
      </c>
      <c r="G4438" s="37">
        <f t="shared" si="208"/>
        <v>9433.69</v>
      </c>
      <c r="H4438" s="38">
        <f>G4438*(1-'[1]Rapport Lottstift'!$Q$6)</f>
        <v>6868.5833424354305</v>
      </c>
      <c r="I4438" s="39">
        <f t="shared" si="209"/>
        <v>6799.8975090110762</v>
      </c>
      <c r="J4438" s="40">
        <f t="shared" si="210"/>
        <v>6799</v>
      </c>
      <c r="K4438" s="40">
        <v>6799</v>
      </c>
    </row>
    <row r="4439" spans="1:11" s="40" customFormat="1" x14ac:dyDescent="0.25">
      <c r="A4439" s="34" t="s">
        <v>947</v>
      </c>
      <c r="B4439" s="34" t="s">
        <v>13187</v>
      </c>
      <c r="C4439" s="34" t="s">
        <v>13188</v>
      </c>
      <c r="D4439" s="34" t="s">
        <v>13189</v>
      </c>
      <c r="E4439" s="35">
        <v>134698</v>
      </c>
      <c r="F4439" s="36">
        <v>134698</v>
      </c>
      <c r="G4439" s="37">
        <f t="shared" si="208"/>
        <v>9428.86</v>
      </c>
      <c r="H4439" s="38">
        <f>G4439*(1-'[1]Rapport Lottstift'!$Q$6)</f>
        <v>6865.0666636444212</v>
      </c>
      <c r="I4439" s="39">
        <f t="shared" si="209"/>
        <v>6796.4159970079772</v>
      </c>
      <c r="J4439" s="40">
        <f t="shared" si="210"/>
        <v>6796</v>
      </c>
      <c r="K4439" s="40">
        <v>6796</v>
      </c>
    </row>
    <row r="4440" spans="1:11" s="40" customFormat="1" x14ac:dyDescent="0.25">
      <c r="A4440" s="34" t="s">
        <v>947</v>
      </c>
      <c r="B4440" s="34" t="s">
        <v>13190</v>
      </c>
      <c r="C4440" s="34" t="s">
        <v>13191</v>
      </c>
      <c r="D4440" s="34" t="s">
        <v>13192</v>
      </c>
      <c r="E4440" s="35">
        <v>134165</v>
      </c>
      <c r="F4440" s="36">
        <v>134165</v>
      </c>
      <c r="G4440" s="37">
        <f t="shared" si="208"/>
        <v>9391.5500000000011</v>
      </c>
      <c r="H4440" s="38">
        <f>G4440*(1-'[1]Rapport Lottstift'!$Q$6)</f>
        <v>6837.9015941428515</v>
      </c>
      <c r="I4440" s="39">
        <f t="shared" si="209"/>
        <v>6769.5225782014231</v>
      </c>
      <c r="J4440" s="40">
        <f t="shared" si="210"/>
        <v>6769</v>
      </c>
      <c r="K4440" s="40">
        <v>6769</v>
      </c>
    </row>
    <row r="4441" spans="1:11" s="40" customFormat="1" x14ac:dyDescent="0.25">
      <c r="A4441" s="34" t="s">
        <v>947</v>
      </c>
      <c r="B4441" s="34" t="s">
        <v>13193</v>
      </c>
      <c r="C4441" s="34" t="s">
        <v>13194</v>
      </c>
      <c r="D4441" s="34" t="s">
        <v>13195</v>
      </c>
      <c r="E4441" s="35">
        <v>134080</v>
      </c>
      <c r="F4441" s="36">
        <v>134080</v>
      </c>
      <c r="G4441" s="37">
        <f t="shared" si="208"/>
        <v>9385.6</v>
      </c>
      <c r="H4441" s="38">
        <f>G4441*(1-'[1]Rapport Lottstift'!$Q$6)</f>
        <v>6833.5694536032006</v>
      </c>
      <c r="I4441" s="39">
        <f t="shared" si="209"/>
        <v>6765.2337590671686</v>
      </c>
      <c r="J4441" s="40">
        <f t="shared" si="210"/>
        <v>6765</v>
      </c>
      <c r="K4441" s="40">
        <v>6765</v>
      </c>
    </row>
    <row r="4442" spans="1:11" s="40" customFormat="1" x14ac:dyDescent="0.25">
      <c r="A4442" s="34" t="s">
        <v>947</v>
      </c>
      <c r="B4442" s="34" t="s">
        <v>13196</v>
      </c>
      <c r="C4442" s="34" t="s">
        <v>13197</v>
      </c>
      <c r="D4442" s="34" t="s">
        <v>13198</v>
      </c>
      <c r="E4442" s="35">
        <v>134000</v>
      </c>
      <c r="F4442" s="36">
        <v>134000</v>
      </c>
      <c r="G4442" s="37">
        <f t="shared" si="208"/>
        <v>9380</v>
      </c>
      <c r="H4442" s="38">
        <f>G4442*(1-'[1]Rapport Lottstift'!$Q$6)</f>
        <v>6829.4921448600007</v>
      </c>
      <c r="I4442" s="39">
        <f t="shared" si="209"/>
        <v>6761.197223411401</v>
      </c>
      <c r="J4442" s="40">
        <f t="shared" si="210"/>
        <v>6761</v>
      </c>
      <c r="K4442" s="40">
        <v>6761</v>
      </c>
    </row>
    <row r="4443" spans="1:11" s="40" customFormat="1" x14ac:dyDescent="0.25">
      <c r="A4443" s="34" t="s">
        <v>947</v>
      </c>
      <c r="B4443" s="34" t="s">
        <v>13199</v>
      </c>
      <c r="C4443" s="34" t="s">
        <v>13200</v>
      </c>
      <c r="D4443" s="34" t="s">
        <v>13201</v>
      </c>
      <c r="E4443" s="35">
        <v>133877</v>
      </c>
      <c r="F4443" s="36">
        <v>133877</v>
      </c>
      <c r="G4443" s="37">
        <f t="shared" si="208"/>
        <v>9371.3900000000012</v>
      </c>
      <c r="H4443" s="38">
        <f>G4443*(1-'[1]Rapport Lottstift'!$Q$6)</f>
        <v>6823.2232826673317</v>
      </c>
      <c r="I4443" s="39">
        <f t="shared" si="209"/>
        <v>6754.991049840658</v>
      </c>
      <c r="J4443" s="40">
        <f t="shared" si="210"/>
        <v>6754</v>
      </c>
      <c r="K4443" s="40">
        <v>6754</v>
      </c>
    </row>
    <row r="4444" spans="1:11" s="40" customFormat="1" x14ac:dyDescent="0.25">
      <c r="A4444" s="34" t="s">
        <v>947</v>
      </c>
      <c r="B4444" s="34" t="s">
        <v>13202</v>
      </c>
      <c r="C4444" s="34" t="s">
        <v>13203</v>
      </c>
      <c r="D4444" s="34" t="s">
        <v>13204</v>
      </c>
      <c r="E4444" s="35">
        <v>133824</v>
      </c>
      <c r="F4444" s="36">
        <v>133824</v>
      </c>
      <c r="G4444" s="37">
        <f t="shared" si="208"/>
        <v>9367.68</v>
      </c>
      <c r="H4444" s="38">
        <f>G4444*(1-'[1]Rapport Lottstift'!$Q$6)</f>
        <v>6820.5220656249603</v>
      </c>
      <c r="I4444" s="39">
        <f t="shared" si="209"/>
        <v>6752.3168449687109</v>
      </c>
      <c r="J4444" s="40">
        <f t="shared" si="210"/>
        <v>6752</v>
      </c>
      <c r="K4444" s="40">
        <v>6752</v>
      </c>
    </row>
    <row r="4445" spans="1:11" s="40" customFormat="1" x14ac:dyDescent="0.25">
      <c r="A4445" s="34" t="s">
        <v>947</v>
      </c>
      <c r="B4445" s="34" t="s">
        <v>13205</v>
      </c>
      <c r="C4445" s="34" t="s">
        <v>13206</v>
      </c>
      <c r="D4445" s="34" t="s">
        <v>13207</v>
      </c>
      <c r="E4445" s="35">
        <v>133782</v>
      </c>
      <c r="F4445" s="36">
        <v>133782</v>
      </c>
      <c r="G4445" s="37">
        <f t="shared" si="208"/>
        <v>9364.7400000000016</v>
      </c>
      <c r="H4445" s="38">
        <f>G4445*(1-'[1]Rapport Lottstift'!$Q$6)</f>
        <v>6818.3814785347813</v>
      </c>
      <c r="I4445" s="39">
        <f t="shared" si="209"/>
        <v>6750.1976637494336</v>
      </c>
      <c r="J4445" s="40">
        <f t="shared" si="210"/>
        <v>6750</v>
      </c>
      <c r="K4445" s="40">
        <v>6750</v>
      </c>
    </row>
    <row r="4446" spans="1:11" s="40" customFormat="1" x14ac:dyDescent="0.25">
      <c r="A4446" s="34" t="s">
        <v>947</v>
      </c>
      <c r="B4446" s="34" t="s">
        <v>13208</v>
      </c>
      <c r="C4446" s="34" t="s">
        <v>13209</v>
      </c>
      <c r="D4446" s="34" t="s">
        <v>13210</v>
      </c>
      <c r="E4446" s="35">
        <v>133641</v>
      </c>
      <c r="F4446" s="36">
        <v>133641</v>
      </c>
      <c r="G4446" s="37">
        <f t="shared" si="208"/>
        <v>9354.8700000000008</v>
      </c>
      <c r="H4446" s="38">
        <f>G4446*(1-'[1]Rapport Lottstift'!$Q$6)</f>
        <v>6811.1952218748911</v>
      </c>
      <c r="I4446" s="39">
        <f t="shared" si="209"/>
        <v>6743.083269656142</v>
      </c>
      <c r="J4446" s="40">
        <f t="shared" si="210"/>
        <v>6743</v>
      </c>
      <c r="K4446" s="40">
        <v>6743</v>
      </c>
    </row>
    <row r="4447" spans="1:11" s="40" customFormat="1" x14ac:dyDescent="0.25">
      <c r="A4447" s="34" t="s">
        <v>947</v>
      </c>
      <c r="B4447" s="34" t="s">
        <v>13211</v>
      </c>
      <c r="C4447" s="34" t="s">
        <v>13212</v>
      </c>
      <c r="D4447" s="34" t="s">
        <v>13213</v>
      </c>
      <c r="E4447" s="35">
        <v>133431</v>
      </c>
      <c r="F4447" s="36">
        <v>133431</v>
      </c>
      <c r="G4447" s="37">
        <f t="shared" si="208"/>
        <v>9340.17</v>
      </c>
      <c r="H4447" s="38">
        <f>G4447*(1-'[1]Rapport Lottstift'!$Q$6)</f>
        <v>6800.4922864239907</v>
      </c>
      <c r="I4447" s="39">
        <f t="shared" si="209"/>
        <v>6732.4873635597505</v>
      </c>
      <c r="J4447" s="40">
        <f t="shared" si="210"/>
        <v>6732</v>
      </c>
      <c r="K4447" s="40">
        <v>6732</v>
      </c>
    </row>
    <row r="4448" spans="1:11" s="40" customFormat="1" x14ac:dyDescent="0.25">
      <c r="A4448" s="34" t="s">
        <v>947</v>
      </c>
      <c r="B4448" s="34" t="s">
        <v>13214</v>
      </c>
      <c r="C4448" s="34" t="s">
        <v>13215</v>
      </c>
      <c r="D4448" s="34" t="s">
        <v>13216</v>
      </c>
      <c r="E4448" s="35">
        <v>133274</v>
      </c>
      <c r="F4448" s="36">
        <v>133274</v>
      </c>
      <c r="G4448" s="37">
        <f t="shared" si="208"/>
        <v>9329.18</v>
      </c>
      <c r="H4448" s="38">
        <f>G4448*(1-'[1]Rapport Lottstift'!$Q$6)</f>
        <v>6792.4905680154607</v>
      </c>
      <c r="I4448" s="39">
        <f t="shared" si="209"/>
        <v>6724.5656623353061</v>
      </c>
      <c r="J4448" s="40">
        <f t="shared" si="210"/>
        <v>6724</v>
      </c>
      <c r="K4448" s="40">
        <v>6724</v>
      </c>
    </row>
    <row r="4449" spans="1:11" s="40" customFormat="1" x14ac:dyDescent="0.25">
      <c r="A4449" s="34" t="s">
        <v>947</v>
      </c>
      <c r="B4449" s="34" t="s">
        <v>13217</v>
      </c>
      <c r="C4449" s="34" t="s">
        <v>13218</v>
      </c>
      <c r="D4449" s="34" t="s">
        <v>13219</v>
      </c>
      <c r="E4449" s="35">
        <v>133205</v>
      </c>
      <c r="F4449" s="36">
        <v>133205</v>
      </c>
      <c r="G4449" s="37">
        <f t="shared" si="208"/>
        <v>9324.35</v>
      </c>
      <c r="H4449" s="38">
        <f>G4449*(1-'[1]Rapport Lottstift'!$Q$6)</f>
        <v>6788.9738892244504</v>
      </c>
      <c r="I4449" s="39">
        <f t="shared" si="209"/>
        <v>6721.0841503322063</v>
      </c>
      <c r="J4449" s="40">
        <f t="shared" si="210"/>
        <v>6721</v>
      </c>
      <c r="K4449" s="40">
        <v>6721</v>
      </c>
    </row>
    <row r="4450" spans="1:11" s="40" customFormat="1" x14ac:dyDescent="0.25">
      <c r="A4450" s="34" t="s">
        <v>947</v>
      </c>
      <c r="B4450" s="34" t="s">
        <v>13220</v>
      </c>
      <c r="C4450" s="34" t="s">
        <v>13221</v>
      </c>
      <c r="D4450" s="34" t="s">
        <v>13222</v>
      </c>
      <c r="E4450" s="35">
        <v>133091</v>
      </c>
      <c r="F4450" s="36">
        <v>133091</v>
      </c>
      <c r="G4450" s="37">
        <f t="shared" si="208"/>
        <v>9316.3700000000008</v>
      </c>
      <c r="H4450" s="38">
        <f>G4450*(1-'[1]Rapport Lottstift'!$Q$6)</f>
        <v>6783.1637242653906</v>
      </c>
      <c r="I4450" s="39">
        <f t="shared" si="209"/>
        <v>6715.3320870227362</v>
      </c>
      <c r="J4450" s="40">
        <f t="shared" si="210"/>
        <v>6715</v>
      </c>
      <c r="K4450" s="40">
        <v>6715</v>
      </c>
    </row>
    <row r="4451" spans="1:11" s="40" customFormat="1" x14ac:dyDescent="0.25">
      <c r="A4451" s="34" t="s">
        <v>947</v>
      </c>
      <c r="B4451" s="34" t="s">
        <v>13223</v>
      </c>
      <c r="C4451" s="34" t="s">
        <v>13224</v>
      </c>
      <c r="D4451" s="34" t="s">
        <v>13225</v>
      </c>
      <c r="E4451" s="35">
        <v>132986</v>
      </c>
      <c r="F4451" s="36">
        <v>132986</v>
      </c>
      <c r="G4451" s="37">
        <f t="shared" si="208"/>
        <v>9309.02</v>
      </c>
      <c r="H4451" s="38">
        <f>G4451*(1-'[1]Rapport Lottstift'!$Q$6)</f>
        <v>6777.8122565399408</v>
      </c>
      <c r="I4451" s="39">
        <f t="shared" si="209"/>
        <v>6710.034133974541</v>
      </c>
      <c r="J4451" s="40">
        <f t="shared" si="210"/>
        <v>6710</v>
      </c>
      <c r="K4451" s="40">
        <v>6710</v>
      </c>
    </row>
    <row r="4452" spans="1:11" s="40" customFormat="1" x14ac:dyDescent="0.25">
      <c r="A4452" s="34" t="s">
        <v>947</v>
      </c>
      <c r="B4452" s="34" t="s">
        <v>13226</v>
      </c>
      <c r="C4452" s="34" t="s">
        <v>13227</v>
      </c>
      <c r="D4452" s="34" t="s">
        <v>13228</v>
      </c>
      <c r="E4452" s="35">
        <v>132820</v>
      </c>
      <c r="F4452" s="36">
        <v>132820</v>
      </c>
      <c r="G4452" s="37">
        <f t="shared" si="208"/>
        <v>9297.4000000000015</v>
      </c>
      <c r="H4452" s="38">
        <f>G4452*(1-'[1]Rapport Lottstift'!$Q$6)</f>
        <v>6769.3518408978016</v>
      </c>
      <c r="I4452" s="39">
        <f t="shared" si="209"/>
        <v>6701.6583224888236</v>
      </c>
      <c r="J4452" s="40">
        <f t="shared" si="210"/>
        <v>6701</v>
      </c>
      <c r="K4452" s="40">
        <v>6701</v>
      </c>
    </row>
    <row r="4453" spans="1:11" s="40" customFormat="1" x14ac:dyDescent="0.25">
      <c r="A4453" s="34" t="s">
        <v>947</v>
      </c>
      <c r="B4453" s="34" t="s">
        <v>13229</v>
      </c>
      <c r="C4453" s="34" t="s">
        <v>13230</v>
      </c>
      <c r="D4453" s="34" t="s">
        <v>13231</v>
      </c>
      <c r="E4453" s="35">
        <v>132532</v>
      </c>
      <c r="F4453" s="36">
        <v>132532</v>
      </c>
      <c r="G4453" s="37">
        <f t="shared" si="208"/>
        <v>9277.2400000000016</v>
      </c>
      <c r="H4453" s="38">
        <f>G4453*(1-'[1]Rapport Lottstift'!$Q$6)</f>
        <v>6754.6735294222817</v>
      </c>
      <c r="I4453" s="39">
        <f t="shared" si="209"/>
        <v>6687.1267941280585</v>
      </c>
      <c r="J4453" s="40">
        <f t="shared" si="210"/>
        <v>6687</v>
      </c>
      <c r="K4453" s="40">
        <v>6687</v>
      </c>
    </row>
    <row r="4454" spans="1:11" s="40" customFormat="1" x14ac:dyDescent="0.25">
      <c r="A4454" s="34" t="s">
        <v>947</v>
      </c>
      <c r="B4454" s="34" t="s">
        <v>13232</v>
      </c>
      <c r="C4454" s="34" t="s">
        <v>13233</v>
      </c>
      <c r="D4454" s="34" t="s">
        <v>13234</v>
      </c>
      <c r="E4454" s="35">
        <v>132224</v>
      </c>
      <c r="F4454" s="36">
        <v>132224</v>
      </c>
      <c r="G4454" s="37">
        <f t="shared" si="208"/>
        <v>9255.68</v>
      </c>
      <c r="H4454" s="38">
        <f>G4454*(1-'[1]Rapport Lottstift'!$Q$6)</f>
        <v>6738.9758907609603</v>
      </c>
      <c r="I4454" s="39">
        <f t="shared" si="209"/>
        <v>6671.5861318533507</v>
      </c>
      <c r="J4454" s="40">
        <f t="shared" si="210"/>
        <v>6671</v>
      </c>
      <c r="K4454" s="40">
        <v>6671</v>
      </c>
    </row>
    <row r="4455" spans="1:11" s="40" customFormat="1" x14ac:dyDescent="0.25">
      <c r="A4455" s="34" t="s">
        <v>947</v>
      </c>
      <c r="B4455" s="34" t="s">
        <v>13235</v>
      </c>
      <c r="C4455" s="34" t="s">
        <v>13236</v>
      </c>
      <c r="D4455" s="34" t="s">
        <v>13237</v>
      </c>
      <c r="E4455" s="35">
        <v>132086</v>
      </c>
      <c r="F4455" s="36">
        <v>132086</v>
      </c>
      <c r="G4455" s="37">
        <f t="shared" si="208"/>
        <v>9246.02</v>
      </c>
      <c r="H4455" s="38">
        <f>G4455*(1-'[1]Rapport Lottstift'!$Q$6)</f>
        <v>6731.9425331789407</v>
      </c>
      <c r="I4455" s="39">
        <f t="shared" si="209"/>
        <v>6664.623107847151</v>
      </c>
      <c r="J4455" s="40">
        <f t="shared" si="210"/>
        <v>6664</v>
      </c>
      <c r="K4455" s="40">
        <v>6664</v>
      </c>
    </row>
    <row r="4456" spans="1:11" s="40" customFormat="1" x14ac:dyDescent="0.25">
      <c r="A4456" s="34" t="s">
        <v>947</v>
      </c>
      <c r="B4456" s="34" t="s">
        <v>13238</v>
      </c>
      <c r="C4456" s="34" t="s">
        <v>13239</v>
      </c>
      <c r="D4456" s="34" t="s">
        <v>13240</v>
      </c>
      <c r="E4456" s="35">
        <v>131700</v>
      </c>
      <c r="F4456" s="36">
        <v>131700</v>
      </c>
      <c r="G4456" s="37">
        <f t="shared" si="208"/>
        <v>9219</v>
      </c>
      <c r="H4456" s="38">
        <f>G4456*(1-'[1]Rapport Lottstift'!$Q$6)</f>
        <v>6712.2695184930008</v>
      </c>
      <c r="I4456" s="39">
        <f t="shared" si="209"/>
        <v>6645.1468233080705</v>
      </c>
      <c r="J4456" s="40">
        <f t="shared" si="210"/>
        <v>6645</v>
      </c>
      <c r="K4456" s="40">
        <v>6645</v>
      </c>
    </row>
    <row r="4457" spans="1:11" s="40" customFormat="1" x14ac:dyDescent="0.25">
      <c r="A4457" s="34" t="s">
        <v>947</v>
      </c>
      <c r="B4457" s="34" t="s">
        <v>13241</v>
      </c>
      <c r="C4457" s="34" t="s">
        <v>13242</v>
      </c>
      <c r="D4457" s="34" t="s">
        <v>13243</v>
      </c>
      <c r="E4457" s="35">
        <v>131643</v>
      </c>
      <c r="F4457" s="36">
        <v>131643</v>
      </c>
      <c r="G4457" s="37">
        <f t="shared" si="208"/>
        <v>9215.01</v>
      </c>
      <c r="H4457" s="38">
        <f>G4457*(1-'[1]Rapport Lottstift'!$Q$6)</f>
        <v>6709.3644360134704</v>
      </c>
      <c r="I4457" s="39">
        <f t="shared" si="209"/>
        <v>6642.2707916533354</v>
      </c>
      <c r="J4457" s="40">
        <f t="shared" si="210"/>
        <v>6642</v>
      </c>
      <c r="K4457" s="40">
        <v>6642</v>
      </c>
    </row>
    <row r="4458" spans="1:11" s="40" customFormat="1" x14ac:dyDescent="0.25">
      <c r="A4458" s="34" t="s">
        <v>947</v>
      </c>
      <c r="B4458" s="34" t="s">
        <v>13244</v>
      </c>
      <c r="C4458" s="34" t="s">
        <v>13245</v>
      </c>
      <c r="D4458" s="34" t="s">
        <v>13246</v>
      </c>
      <c r="E4458" s="35">
        <v>131219</v>
      </c>
      <c r="F4458" s="36">
        <v>131219</v>
      </c>
      <c r="G4458" s="37">
        <f t="shared" si="208"/>
        <v>9185.3300000000017</v>
      </c>
      <c r="H4458" s="38">
        <f>G4458*(1-'[1]Rapport Lottstift'!$Q$6)</f>
        <v>6687.7546996745114</v>
      </c>
      <c r="I4458" s="39">
        <f t="shared" si="209"/>
        <v>6620.8771526777664</v>
      </c>
      <c r="J4458" s="40">
        <f t="shared" si="210"/>
        <v>6620</v>
      </c>
      <c r="K4458" s="40">
        <v>6620</v>
      </c>
    </row>
    <row r="4459" spans="1:11" s="40" customFormat="1" x14ac:dyDescent="0.25">
      <c r="A4459" s="34" t="s">
        <v>947</v>
      </c>
      <c r="B4459" s="34" t="s">
        <v>13247</v>
      </c>
      <c r="C4459" s="34" t="s">
        <v>13248</v>
      </c>
      <c r="D4459" s="34" t="s">
        <v>13249</v>
      </c>
      <c r="E4459" s="35">
        <v>130937</v>
      </c>
      <c r="F4459" s="36">
        <v>130937</v>
      </c>
      <c r="G4459" s="37">
        <f t="shared" si="208"/>
        <v>9165.59</v>
      </c>
      <c r="H4459" s="38">
        <f>G4459*(1-'[1]Rapport Lottstift'!$Q$6)</f>
        <v>6673.38218635473</v>
      </c>
      <c r="I4459" s="39">
        <f t="shared" si="209"/>
        <v>6606.6483644911823</v>
      </c>
      <c r="J4459" s="40">
        <f t="shared" si="210"/>
        <v>6606</v>
      </c>
      <c r="K4459" s="40">
        <v>6606</v>
      </c>
    </row>
    <row r="4460" spans="1:11" s="40" customFormat="1" x14ac:dyDescent="0.25">
      <c r="A4460" s="34" t="s">
        <v>947</v>
      </c>
      <c r="B4460" s="34" t="s">
        <v>13250</v>
      </c>
      <c r="C4460" s="34" t="s">
        <v>13251</v>
      </c>
      <c r="D4460" s="34" t="s">
        <v>13252</v>
      </c>
      <c r="E4460" s="35">
        <v>130748</v>
      </c>
      <c r="F4460" s="36">
        <v>130748</v>
      </c>
      <c r="G4460" s="37">
        <f t="shared" si="208"/>
        <v>9152.36</v>
      </c>
      <c r="H4460" s="38">
        <f>G4460*(1-'[1]Rapport Lottstift'!$Q$6)</f>
        <v>6663.7495444489205</v>
      </c>
      <c r="I4460" s="39">
        <f t="shared" si="209"/>
        <v>6597.1120490044314</v>
      </c>
      <c r="J4460" s="40">
        <f t="shared" si="210"/>
        <v>6597</v>
      </c>
      <c r="K4460" s="40">
        <v>6597</v>
      </c>
    </row>
    <row r="4461" spans="1:11" s="40" customFormat="1" x14ac:dyDescent="0.25">
      <c r="A4461" s="34" t="s">
        <v>947</v>
      </c>
      <c r="B4461" s="34" t="s">
        <v>13253</v>
      </c>
      <c r="C4461" s="34" t="s">
        <v>13254</v>
      </c>
      <c r="D4461" s="34" t="s">
        <v>13255</v>
      </c>
      <c r="E4461" s="35">
        <v>130722</v>
      </c>
      <c r="F4461" s="36">
        <v>130722</v>
      </c>
      <c r="G4461" s="37">
        <f t="shared" si="208"/>
        <v>9150.5400000000009</v>
      </c>
      <c r="H4461" s="38">
        <f>G4461*(1-'[1]Rapport Lottstift'!$Q$6)</f>
        <v>6662.4244191073813</v>
      </c>
      <c r="I4461" s="39">
        <f t="shared" si="209"/>
        <v>6595.8001749163077</v>
      </c>
      <c r="J4461" s="40">
        <f t="shared" si="210"/>
        <v>6595</v>
      </c>
      <c r="K4461" s="40">
        <v>6595</v>
      </c>
    </row>
    <row r="4462" spans="1:11" s="40" customFormat="1" x14ac:dyDescent="0.25">
      <c r="A4462" s="34" t="s">
        <v>947</v>
      </c>
      <c r="B4462" s="34" t="s">
        <v>13256</v>
      </c>
      <c r="C4462" s="34" t="s">
        <v>13257</v>
      </c>
      <c r="D4462" s="34" t="s">
        <v>13258</v>
      </c>
      <c r="E4462" s="35">
        <v>130715</v>
      </c>
      <c r="F4462" s="36">
        <v>130715</v>
      </c>
      <c r="G4462" s="37">
        <f t="shared" si="208"/>
        <v>9150.0500000000011</v>
      </c>
      <c r="H4462" s="38">
        <f>G4462*(1-'[1]Rapport Lottstift'!$Q$6)</f>
        <v>6662.0676545923516</v>
      </c>
      <c r="I4462" s="39">
        <f t="shared" si="209"/>
        <v>6595.4469780464278</v>
      </c>
      <c r="J4462" s="40">
        <f t="shared" si="210"/>
        <v>6595</v>
      </c>
      <c r="K4462" s="40">
        <v>6595</v>
      </c>
    </row>
    <row r="4463" spans="1:11" s="40" customFormat="1" x14ac:dyDescent="0.25">
      <c r="A4463" s="34" t="s">
        <v>947</v>
      </c>
      <c r="B4463" s="34" t="s">
        <v>13259</v>
      </c>
      <c r="C4463" s="34" t="s">
        <v>13260</v>
      </c>
      <c r="D4463" s="34" t="s">
        <v>13261</v>
      </c>
      <c r="E4463" s="35">
        <v>130699</v>
      </c>
      <c r="F4463" s="36">
        <v>130699</v>
      </c>
      <c r="G4463" s="37">
        <f t="shared" si="208"/>
        <v>9148.93</v>
      </c>
      <c r="H4463" s="38">
        <f>G4463*(1-'[1]Rapport Lottstift'!$Q$6)</f>
        <v>6661.2521928437109</v>
      </c>
      <c r="I4463" s="39">
        <f t="shared" si="209"/>
        <v>6594.6396709152741</v>
      </c>
      <c r="J4463" s="40">
        <f t="shared" si="210"/>
        <v>6594</v>
      </c>
      <c r="K4463" s="40">
        <v>6594</v>
      </c>
    </row>
    <row r="4464" spans="1:11" s="40" customFormat="1" x14ac:dyDescent="0.25">
      <c r="A4464" s="34" t="s">
        <v>947</v>
      </c>
      <c r="B4464" s="34" t="s">
        <v>13262</v>
      </c>
      <c r="C4464" s="34" t="s">
        <v>13263</v>
      </c>
      <c r="D4464" s="34" t="s">
        <v>13264</v>
      </c>
      <c r="E4464" s="35">
        <v>130669</v>
      </c>
      <c r="F4464" s="36">
        <v>130669</v>
      </c>
      <c r="G4464" s="37">
        <f t="shared" si="208"/>
        <v>9146.8300000000017</v>
      </c>
      <c r="H4464" s="38">
        <f>G4464*(1-'[1]Rapport Lottstift'!$Q$6)</f>
        <v>6659.7232020650117</v>
      </c>
      <c r="I4464" s="39">
        <f t="shared" si="209"/>
        <v>6593.1259700443616</v>
      </c>
      <c r="J4464" s="40">
        <f t="shared" si="210"/>
        <v>6593</v>
      </c>
      <c r="K4464" s="40">
        <v>6593</v>
      </c>
    </row>
    <row r="4465" spans="1:11" s="40" customFormat="1" x14ac:dyDescent="0.25">
      <c r="A4465" s="34" t="s">
        <v>947</v>
      </c>
      <c r="B4465" s="34" t="s">
        <v>13265</v>
      </c>
      <c r="C4465" s="34" t="s">
        <v>13266</v>
      </c>
      <c r="D4465" s="34" t="s">
        <v>13267</v>
      </c>
      <c r="E4465" s="35">
        <v>130549</v>
      </c>
      <c r="F4465" s="36">
        <v>130549</v>
      </c>
      <c r="G4465" s="37">
        <f t="shared" si="208"/>
        <v>9138.43</v>
      </c>
      <c r="H4465" s="38">
        <f>G4465*(1-'[1]Rapport Lottstift'!$Q$6)</f>
        <v>6653.6072389502106</v>
      </c>
      <c r="I4465" s="39">
        <f t="shared" si="209"/>
        <v>6587.0711665607087</v>
      </c>
      <c r="J4465" s="40">
        <f t="shared" si="210"/>
        <v>6587</v>
      </c>
      <c r="K4465" s="40">
        <v>6587</v>
      </c>
    </row>
    <row r="4466" spans="1:11" s="40" customFormat="1" x14ac:dyDescent="0.25">
      <c r="A4466" s="34" t="s">
        <v>947</v>
      </c>
      <c r="B4466" s="34" t="s">
        <v>13268</v>
      </c>
      <c r="C4466" s="34" t="s">
        <v>13269</v>
      </c>
      <c r="D4466" s="34" t="s">
        <v>13270</v>
      </c>
      <c r="E4466" s="35">
        <v>130181</v>
      </c>
      <c r="F4466" s="36">
        <v>130181</v>
      </c>
      <c r="G4466" s="37">
        <f t="shared" si="208"/>
        <v>9112.67</v>
      </c>
      <c r="H4466" s="38">
        <f>G4466*(1-'[1]Rapport Lottstift'!$Q$6)</f>
        <v>6634.8516187314908</v>
      </c>
      <c r="I4466" s="39">
        <f t="shared" si="209"/>
        <v>6568.5031025441758</v>
      </c>
      <c r="J4466" s="40">
        <f t="shared" si="210"/>
        <v>6568</v>
      </c>
      <c r="K4466" s="40">
        <v>6568</v>
      </c>
    </row>
    <row r="4467" spans="1:11" s="40" customFormat="1" x14ac:dyDescent="0.25">
      <c r="A4467" s="34" t="s">
        <v>947</v>
      </c>
      <c r="B4467" s="34" t="s">
        <v>13271</v>
      </c>
      <c r="C4467" s="34" t="s">
        <v>13272</v>
      </c>
      <c r="D4467" s="34" t="s">
        <v>13273</v>
      </c>
      <c r="E4467" s="35">
        <v>130148</v>
      </c>
      <c r="F4467" s="36">
        <v>130148</v>
      </c>
      <c r="G4467" s="37">
        <f t="shared" si="208"/>
        <v>9110.36</v>
      </c>
      <c r="H4467" s="38">
        <f>G4467*(1-'[1]Rapport Lottstift'!$Q$6)</f>
        <v>6633.169728874921</v>
      </c>
      <c r="I4467" s="39">
        <f t="shared" si="209"/>
        <v>6566.8380315861714</v>
      </c>
      <c r="J4467" s="40">
        <f t="shared" si="210"/>
        <v>6566</v>
      </c>
      <c r="K4467" s="40">
        <v>6566</v>
      </c>
    </row>
    <row r="4468" spans="1:11" s="40" customFormat="1" x14ac:dyDescent="0.25">
      <c r="A4468" s="34" t="s">
        <v>947</v>
      </c>
      <c r="B4468" s="34" t="s">
        <v>13274</v>
      </c>
      <c r="C4468" s="34" t="s">
        <v>13275</v>
      </c>
      <c r="D4468" s="34" t="s">
        <v>13276</v>
      </c>
      <c r="E4468" s="35">
        <v>130139</v>
      </c>
      <c r="F4468" s="36">
        <v>130139</v>
      </c>
      <c r="G4468" s="37">
        <f t="shared" si="208"/>
        <v>9109.7300000000014</v>
      </c>
      <c r="H4468" s="38">
        <f>G4468*(1-'[1]Rapport Lottstift'!$Q$6)</f>
        <v>6632.7110316413118</v>
      </c>
      <c r="I4468" s="39">
        <f t="shared" si="209"/>
        <v>6566.3839213248984</v>
      </c>
      <c r="J4468" s="40">
        <f t="shared" si="210"/>
        <v>6566</v>
      </c>
      <c r="K4468" s="40">
        <v>6566</v>
      </c>
    </row>
    <row r="4469" spans="1:11" s="40" customFormat="1" x14ac:dyDescent="0.25">
      <c r="A4469" s="34" t="s">
        <v>947</v>
      </c>
      <c r="B4469" s="34" t="s">
        <v>13277</v>
      </c>
      <c r="C4469" s="34" t="s">
        <v>13278</v>
      </c>
      <c r="D4469" s="34" t="s">
        <v>13279</v>
      </c>
      <c r="E4469" s="35">
        <v>130000</v>
      </c>
      <c r="F4469" s="36">
        <v>130000</v>
      </c>
      <c r="G4469" s="37">
        <f t="shared" si="208"/>
        <v>9100</v>
      </c>
      <c r="H4469" s="38">
        <f>G4469*(1-'[1]Rapport Lottstift'!$Q$6)</f>
        <v>6625.6267077000002</v>
      </c>
      <c r="I4469" s="39">
        <f t="shared" si="209"/>
        <v>6559.3704406229999</v>
      </c>
      <c r="J4469" s="40">
        <f t="shared" si="210"/>
        <v>6559</v>
      </c>
      <c r="K4469" s="40">
        <v>6559</v>
      </c>
    </row>
    <row r="4470" spans="1:11" s="40" customFormat="1" x14ac:dyDescent="0.25">
      <c r="A4470" s="34" t="s">
        <v>947</v>
      </c>
      <c r="B4470" s="34" t="s">
        <v>13280</v>
      </c>
      <c r="C4470" s="34" t="s">
        <v>13281</v>
      </c>
      <c r="D4470" s="34" t="s">
        <v>13282</v>
      </c>
      <c r="E4470" s="35">
        <v>129866</v>
      </c>
      <c r="F4470" s="36">
        <v>129866</v>
      </c>
      <c r="G4470" s="37">
        <f t="shared" si="208"/>
        <v>9090.6200000000008</v>
      </c>
      <c r="H4470" s="38">
        <f>G4470*(1-'[1]Rapport Lottstift'!$Q$6)</f>
        <v>6618.7972155551406</v>
      </c>
      <c r="I4470" s="39">
        <f t="shared" si="209"/>
        <v>6552.6092433995891</v>
      </c>
      <c r="J4470" s="40">
        <f t="shared" si="210"/>
        <v>6552</v>
      </c>
      <c r="K4470" s="40">
        <v>6552</v>
      </c>
    </row>
    <row r="4471" spans="1:11" s="40" customFormat="1" x14ac:dyDescent="0.25">
      <c r="A4471" s="34" t="s">
        <v>947</v>
      </c>
      <c r="B4471" s="34" t="s">
        <v>13283</v>
      </c>
      <c r="C4471" s="34" t="s">
        <v>13284</v>
      </c>
      <c r="D4471" s="34" t="s">
        <v>13285</v>
      </c>
      <c r="E4471" s="35">
        <v>129853</v>
      </c>
      <c r="F4471" s="36">
        <v>129853</v>
      </c>
      <c r="G4471" s="37">
        <f t="shared" si="208"/>
        <v>9089.7100000000009</v>
      </c>
      <c r="H4471" s="38">
        <f>G4471*(1-'[1]Rapport Lottstift'!$Q$6)</f>
        <v>6618.1346528843715</v>
      </c>
      <c r="I4471" s="39">
        <f t="shared" si="209"/>
        <v>6551.9533063555273</v>
      </c>
      <c r="J4471" s="40">
        <f t="shared" si="210"/>
        <v>6551</v>
      </c>
      <c r="K4471" s="40">
        <v>6551</v>
      </c>
    </row>
    <row r="4472" spans="1:11" s="40" customFormat="1" x14ac:dyDescent="0.25">
      <c r="A4472" s="34" t="s">
        <v>947</v>
      </c>
      <c r="B4472" s="34" t="s">
        <v>13286</v>
      </c>
      <c r="C4472" s="34" t="s">
        <v>13287</v>
      </c>
      <c r="D4472" s="34" t="s">
        <v>13288</v>
      </c>
      <c r="E4472" s="35">
        <v>129840</v>
      </c>
      <c r="F4472" s="36">
        <v>129840</v>
      </c>
      <c r="G4472" s="37">
        <f t="shared" si="208"/>
        <v>9088.8000000000011</v>
      </c>
      <c r="H4472" s="38">
        <f>G4472*(1-'[1]Rapport Lottstift'!$Q$6)</f>
        <v>6617.4720902136014</v>
      </c>
      <c r="I4472" s="39">
        <f t="shared" si="209"/>
        <v>6551.2973693114654</v>
      </c>
      <c r="J4472" s="40">
        <f t="shared" si="210"/>
        <v>6551</v>
      </c>
      <c r="K4472" s="40">
        <v>6551</v>
      </c>
    </row>
    <row r="4473" spans="1:11" s="40" customFormat="1" x14ac:dyDescent="0.25">
      <c r="A4473" s="34" t="s">
        <v>947</v>
      </c>
      <c r="B4473" s="34" t="s">
        <v>13289</v>
      </c>
      <c r="C4473" s="34" t="s">
        <v>13290</v>
      </c>
      <c r="D4473" s="34" t="s">
        <v>13291</v>
      </c>
      <c r="E4473" s="35">
        <v>129779</v>
      </c>
      <c r="F4473" s="36">
        <v>129779</v>
      </c>
      <c r="G4473" s="37">
        <f t="shared" si="208"/>
        <v>9084.5300000000007</v>
      </c>
      <c r="H4473" s="38">
        <f>G4473*(1-'[1]Rapport Lottstift'!$Q$6)</f>
        <v>6614.3631422969111</v>
      </c>
      <c r="I4473" s="39">
        <f t="shared" si="209"/>
        <v>6548.2195108739415</v>
      </c>
      <c r="J4473" s="40">
        <f t="shared" si="210"/>
        <v>6548</v>
      </c>
      <c r="K4473" s="40">
        <v>6548</v>
      </c>
    </row>
    <row r="4474" spans="1:11" s="40" customFormat="1" x14ac:dyDescent="0.25">
      <c r="A4474" s="34" t="s">
        <v>947</v>
      </c>
      <c r="B4474" s="34" t="s">
        <v>13292</v>
      </c>
      <c r="C4474" s="34" t="s">
        <v>13293</v>
      </c>
      <c r="D4474" s="34" t="s">
        <v>13294</v>
      </c>
      <c r="E4474" s="35">
        <v>129668</v>
      </c>
      <c r="F4474" s="36">
        <v>129668</v>
      </c>
      <c r="G4474" s="37">
        <f t="shared" si="208"/>
        <v>9076.76</v>
      </c>
      <c r="H4474" s="38">
        <f>G4474*(1-'[1]Rapport Lottstift'!$Q$6)</f>
        <v>6608.7058764157209</v>
      </c>
      <c r="I4474" s="39">
        <f t="shared" si="209"/>
        <v>6542.6188176515634</v>
      </c>
      <c r="J4474" s="40">
        <f t="shared" si="210"/>
        <v>6542</v>
      </c>
      <c r="K4474" s="40">
        <v>6542</v>
      </c>
    </row>
    <row r="4475" spans="1:11" s="40" customFormat="1" x14ac:dyDescent="0.25">
      <c r="A4475" s="34" t="s">
        <v>947</v>
      </c>
      <c r="B4475" s="34" t="s">
        <v>13295</v>
      </c>
      <c r="C4475" s="34" t="s">
        <v>13296</v>
      </c>
      <c r="D4475" s="34" t="s">
        <v>13297</v>
      </c>
      <c r="E4475" s="35">
        <v>129453</v>
      </c>
      <c r="F4475" s="36">
        <v>129453</v>
      </c>
      <c r="G4475" s="37">
        <f t="shared" si="208"/>
        <v>9061.7100000000009</v>
      </c>
      <c r="H4475" s="38">
        <f>G4475*(1-'[1]Rapport Lottstift'!$Q$6)</f>
        <v>6597.7481091683712</v>
      </c>
      <c r="I4475" s="39">
        <f t="shared" si="209"/>
        <v>6531.7706280766879</v>
      </c>
      <c r="J4475" s="40">
        <f t="shared" si="210"/>
        <v>6531</v>
      </c>
      <c r="K4475" s="40">
        <v>6531</v>
      </c>
    </row>
    <row r="4476" spans="1:11" s="40" customFormat="1" x14ac:dyDescent="0.25">
      <c r="A4476" s="34" t="s">
        <v>947</v>
      </c>
      <c r="B4476" s="34" t="s">
        <v>13298</v>
      </c>
      <c r="C4476" s="34" t="s">
        <v>13299</v>
      </c>
      <c r="D4476" s="34" t="s">
        <v>13300</v>
      </c>
      <c r="E4476" s="35">
        <v>129351</v>
      </c>
      <c r="F4476" s="36">
        <v>129351</v>
      </c>
      <c r="G4476" s="37">
        <f t="shared" si="208"/>
        <v>9054.5700000000015</v>
      </c>
      <c r="H4476" s="38">
        <f>G4476*(1-'[1]Rapport Lottstift'!$Q$6)</f>
        <v>6592.5495405207912</v>
      </c>
      <c r="I4476" s="39">
        <f t="shared" si="209"/>
        <v>6526.6240451155836</v>
      </c>
      <c r="J4476" s="40">
        <f t="shared" si="210"/>
        <v>6526</v>
      </c>
      <c r="K4476" s="40">
        <v>6526</v>
      </c>
    </row>
    <row r="4477" spans="1:11" s="40" customFormat="1" x14ac:dyDescent="0.25">
      <c r="A4477" s="34" t="s">
        <v>947</v>
      </c>
      <c r="B4477" s="34" t="s">
        <v>13301</v>
      </c>
      <c r="C4477" s="34" t="s">
        <v>13302</v>
      </c>
      <c r="D4477" s="34" t="s">
        <v>13303</v>
      </c>
      <c r="E4477" s="35">
        <v>129306</v>
      </c>
      <c r="F4477" s="36">
        <v>129306</v>
      </c>
      <c r="G4477" s="37">
        <f t="shared" si="208"/>
        <v>9051.42</v>
      </c>
      <c r="H4477" s="38">
        <f>G4477*(1-'[1]Rapport Lottstift'!$Q$6)</f>
        <v>6590.2560543527406</v>
      </c>
      <c r="I4477" s="39">
        <f t="shared" si="209"/>
        <v>6524.3534938092134</v>
      </c>
      <c r="J4477" s="40">
        <f t="shared" si="210"/>
        <v>6524</v>
      </c>
      <c r="K4477" s="40">
        <v>6524</v>
      </c>
    </row>
    <row r="4478" spans="1:11" s="40" customFormat="1" x14ac:dyDescent="0.25">
      <c r="A4478" s="34" t="s">
        <v>947</v>
      </c>
      <c r="B4478" s="34" t="s">
        <v>13304</v>
      </c>
      <c r="C4478" s="34" t="s">
        <v>13305</v>
      </c>
      <c r="D4478" s="34" t="s">
        <v>13306</v>
      </c>
      <c r="E4478" s="35">
        <v>129048</v>
      </c>
      <c r="F4478" s="36">
        <v>129048</v>
      </c>
      <c r="G4478" s="37">
        <f t="shared" si="208"/>
        <v>9033.36</v>
      </c>
      <c r="H4478" s="38">
        <f>G4478*(1-'[1]Rapport Lottstift'!$Q$6)</f>
        <v>6577.1067336559208</v>
      </c>
      <c r="I4478" s="39">
        <f t="shared" si="209"/>
        <v>6511.3356663193617</v>
      </c>
      <c r="J4478" s="40">
        <f t="shared" si="210"/>
        <v>6511</v>
      </c>
      <c r="K4478" s="40">
        <v>6511</v>
      </c>
    </row>
    <row r="4479" spans="1:11" s="40" customFormat="1" x14ac:dyDescent="0.25">
      <c r="A4479" s="34" t="s">
        <v>947</v>
      </c>
      <c r="B4479" s="34" t="s">
        <v>13307</v>
      </c>
      <c r="C4479" s="34" t="s">
        <v>13308</v>
      </c>
      <c r="D4479" s="34" t="s">
        <v>13309</v>
      </c>
      <c r="E4479" s="35">
        <v>129019</v>
      </c>
      <c r="F4479" s="36">
        <v>129019</v>
      </c>
      <c r="G4479" s="37">
        <f t="shared" si="208"/>
        <v>9031.3300000000017</v>
      </c>
      <c r="H4479" s="38">
        <f>G4479*(1-'[1]Rapport Lottstift'!$Q$6)</f>
        <v>6575.6287092365119</v>
      </c>
      <c r="I4479" s="39">
        <f t="shared" si="209"/>
        <v>6509.8724221441471</v>
      </c>
      <c r="J4479" s="40">
        <f t="shared" si="210"/>
        <v>6509</v>
      </c>
      <c r="K4479" s="40">
        <v>6509</v>
      </c>
    </row>
    <row r="4480" spans="1:11" s="40" customFormat="1" x14ac:dyDescent="0.25">
      <c r="A4480" s="34" t="s">
        <v>947</v>
      </c>
      <c r="B4480" s="34" t="s">
        <v>13310</v>
      </c>
      <c r="C4480" s="34" t="s">
        <v>13311</v>
      </c>
      <c r="D4480" s="34" t="s">
        <v>13312</v>
      </c>
      <c r="E4480" s="35">
        <v>128977</v>
      </c>
      <c r="F4480" s="36">
        <v>128977</v>
      </c>
      <c r="G4480" s="37">
        <f t="shared" si="208"/>
        <v>9028.3900000000012</v>
      </c>
      <c r="H4480" s="38">
        <f>G4480*(1-'[1]Rapport Lottstift'!$Q$6)</f>
        <v>6573.4881221463311</v>
      </c>
      <c r="I4480" s="39">
        <f t="shared" si="209"/>
        <v>6507.7532409248679</v>
      </c>
      <c r="J4480" s="40">
        <f t="shared" si="210"/>
        <v>6507</v>
      </c>
      <c r="K4480" s="40">
        <v>6507</v>
      </c>
    </row>
    <row r="4481" spans="1:11" s="40" customFormat="1" x14ac:dyDescent="0.25">
      <c r="A4481" s="34" t="s">
        <v>947</v>
      </c>
      <c r="B4481" s="34" t="s">
        <v>13313</v>
      </c>
      <c r="C4481" s="34" t="s">
        <v>13314</v>
      </c>
      <c r="D4481" s="34" t="s">
        <v>13315</v>
      </c>
      <c r="E4481" s="35">
        <v>128842</v>
      </c>
      <c r="F4481" s="36">
        <v>128842</v>
      </c>
      <c r="G4481" s="37">
        <f t="shared" si="208"/>
        <v>9018.94</v>
      </c>
      <c r="H4481" s="38">
        <f>G4481*(1-'[1]Rapport Lottstift'!$Q$6)</f>
        <v>6566.6076636421803</v>
      </c>
      <c r="I4481" s="39">
        <f t="shared" si="209"/>
        <v>6500.9415870057583</v>
      </c>
      <c r="J4481" s="40">
        <f t="shared" si="210"/>
        <v>6500</v>
      </c>
      <c r="K4481" s="40">
        <v>6500</v>
      </c>
    </row>
    <row r="4482" spans="1:11" s="40" customFormat="1" x14ac:dyDescent="0.25">
      <c r="A4482" s="34" t="s">
        <v>947</v>
      </c>
      <c r="B4482" s="34" t="s">
        <v>13316</v>
      </c>
      <c r="C4482" s="34" t="s">
        <v>13317</v>
      </c>
      <c r="D4482" s="34" t="s">
        <v>13318</v>
      </c>
      <c r="E4482" s="35">
        <v>128825</v>
      </c>
      <c r="F4482" s="36">
        <v>128825</v>
      </c>
      <c r="G4482" s="37">
        <f t="shared" si="208"/>
        <v>9017.75</v>
      </c>
      <c r="H4482" s="38">
        <f>G4482*(1-'[1]Rapport Lottstift'!$Q$6)</f>
        <v>6565.7412355342503</v>
      </c>
      <c r="I4482" s="39">
        <f t="shared" si="209"/>
        <v>6500.0838231789076</v>
      </c>
      <c r="J4482" s="40">
        <f t="shared" si="210"/>
        <v>6500</v>
      </c>
      <c r="K4482" s="40">
        <v>6500</v>
      </c>
    </row>
    <row r="4483" spans="1:11" s="40" customFormat="1" x14ac:dyDescent="0.25">
      <c r="A4483" s="34" t="s">
        <v>947</v>
      </c>
      <c r="B4483" s="34" t="s">
        <v>13319</v>
      </c>
      <c r="C4483" s="34" t="s">
        <v>13320</v>
      </c>
      <c r="D4483" s="34" t="s">
        <v>13321</v>
      </c>
      <c r="E4483" s="35">
        <v>128798</v>
      </c>
      <c r="F4483" s="36">
        <v>128798</v>
      </c>
      <c r="G4483" s="37">
        <f t="shared" si="208"/>
        <v>9015.86</v>
      </c>
      <c r="H4483" s="38">
        <f>G4483*(1-'[1]Rapport Lottstift'!$Q$6)</f>
        <v>6564.3651438334209</v>
      </c>
      <c r="I4483" s="39">
        <f t="shared" si="209"/>
        <v>6498.7214923950869</v>
      </c>
      <c r="J4483" s="40">
        <f t="shared" si="210"/>
        <v>6498</v>
      </c>
      <c r="K4483" s="40">
        <v>6498</v>
      </c>
    </row>
    <row r="4484" spans="1:11" s="40" customFormat="1" x14ac:dyDescent="0.25">
      <c r="A4484" s="34" t="s">
        <v>947</v>
      </c>
      <c r="B4484" s="34" t="s">
        <v>13322</v>
      </c>
      <c r="C4484" s="34" t="s">
        <v>13323</v>
      </c>
      <c r="D4484" s="34" t="s">
        <v>13324</v>
      </c>
      <c r="E4484" s="35">
        <v>128762</v>
      </c>
      <c r="F4484" s="36">
        <v>128762</v>
      </c>
      <c r="G4484" s="37">
        <f t="shared" si="208"/>
        <v>9013.34</v>
      </c>
      <c r="H4484" s="38">
        <f>G4484*(1-'[1]Rapport Lottstift'!$Q$6)</f>
        <v>6562.5303548989805</v>
      </c>
      <c r="I4484" s="39">
        <f t="shared" si="209"/>
        <v>6496.9050513499906</v>
      </c>
      <c r="J4484" s="40">
        <f t="shared" si="210"/>
        <v>6496</v>
      </c>
      <c r="K4484" s="40">
        <v>6496</v>
      </c>
    </row>
    <row r="4485" spans="1:11" s="40" customFormat="1" x14ac:dyDescent="0.25">
      <c r="A4485" s="34" t="s">
        <v>947</v>
      </c>
      <c r="B4485" s="34" t="s">
        <v>13325</v>
      </c>
      <c r="C4485" s="34" t="s">
        <v>13326</v>
      </c>
      <c r="D4485" s="34" t="s">
        <v>13327</v>
      </c>
      <c r="E4485" s="35">
        <v>128588</v>
      </c>
      <c r="F4485" s="36">
        <v>128588</v>
      </c>
      <c r="G4485" s="37">
        <f t="shared" si="208"/>
        <v>9001.1600000000017</v>
      </c>
      <c r="H4485" s="38">
        <f>G4485*(1-'[1]Rapport Lottstift'!$Q$6)</f>
        <v>6553.6622083825214</v>
      </c>
      <c r="I4485" s="39">
        <f t="shared" si="209"/>
        <v>6488.1255862986964</v>
      </c>
      <c r="J4485" s="40">
        <f t="shared" si="210"/>
        <v>6488</v>
      </c>
      <c r="K4485" s="40">
        <v>6488</v>
      </c>
    </row>
    <row r="4486" spans="1:11" s="40" customFormat="1" x14ac:dyDescent="0.25">
      <c r="A4486" s="34" t="s">
        <v>947</v>
      </c>
      <c r="B4486" s="34" t="s">
        <v>13328</v>
      </c>
      <c r="C4486" s="34" t="s">
        <v>13329</v>
      </c>
      <c r="D4486" s="34" t="s">
        <v>13330</v>
      </c>
      <c r="E4486" s="35">
        <v>128150</v>
      </c>
      <c r="F4486" s="36">
        <v>128150</v>
      </c>
      <c r="G4486" s="37">
        <f t="shared" ref="G4486:G4549" si="211">F4486*0.07</f>
        <v>8970.5</v>
      </c>
      <c r="H4486" s="38">
        <f>G4486*(1-'[1]Rapport Lottstift'!$Q$6)</f>
        <v>6531.3389430135003</v>
      </c>
      <c r="I4486" s="39">
        <f t="shared" ref="I4486:I4549" si="212">H4486*0.99</f>
        <v>6466.0255535833649</v>
      </c>
      <c r="J4486" s="40">
        <f t="shared" ref="J4486:J4549" si="213">INT(I4486)</f>
        <v>6466</v>
      </c>
      <c r="K4486" s="40">
        <v>6466</v>
      </c>
    </row>
    <row r="4487" spans="1:11" s="40" customFormat="1" x14ac:dyDescent="0.25">
      <c r="A4487" s="34" t="s">
        <v>947</v>
      </c>
      <c r="B4487" s="34" t="s">
        <v>13331</v>
      </c>
      <c r="C4487" s="34" t="s">
        <v>13332</v>
      </c>
      <c r="D4487" s="34" t="s">
        <v>13333</v>
      </c>
      <c r="E4487" s="35">
        <v>128097</v>
      </c>
      <c r="F4487" s="36">
        <v>128097</v>
      </c>
      <c r="G4487" s="37">
        <f t="shared" si="211"/>
        <v>8966.7900000000009</v>
      </c>
      <c r="H4487" s="38">
        <f>G4487*(1-'[1]Rapport Lottstift'!$Q$6)</f>
        <v>6528.6377259711307</v>
      </c>
      <c r="I4487" s="39">
        <f t="shared" si="212"/>
        <v>6463.3513487114196</v>
      </c>
      <c r="J4487" s="40">
        <f t="shared" si="213"/>
        <v>6463</v>
      </c>
      <c r="K4487" s="40">
        <v>6463</v>
      </c>
    </row>
    <row r="4488" spans="1:11" s="40" customFormat="1" x14ac:dyDescent="0.25">
      <c r="A4488" s="34" t="s">
        <v>947</v>
      </c>
      <c r="B4488" s="34" t="s">
        <v>13334</v>
      </c>
      <c r="C4488" s="34" t="s">
        <v>13335</v>
      </c>
      <c r="D4488" s="34" t="s">
        <v>13336</v>
      </c>
      <c r="E4488" s="35">
        <v>128091</v>
      </c>
      <c r="F4488" s="36">
        <v>128091</v>
      </c>
      <c r="G4488" s="37">
        <f t="shared" si="211"/>
        <v>8966.3700000000008</v>
      </c>
      <c r="H4488" s="38">
        <f>G4488*(1-'[1]Rapport Lottstift'!$Q$6)</f>
        <v>6528.3319278153913</v>
      </c>
      <c r="I4488" s="39">
        <f t="shared" si="212"/>
        <v>6463.0486085372377</v>
      </c>
      <c r="J4488" s="40">
        <f t="shared" si="213"/>
        <v>6463</v>
      </c>
      <c r="K4488" s="40">
        <v>6463</v>
      </c>
    </row>
    <row r="4489" spans="1:11" s="40" customFormat="1" x14ac:dyDescent="0.25">
      <c r="A4489" s="34" t="s">
        <v>947</v>
      </c>
      <c r="B4489" s="34" t="s">
        <v>13337</v>
      </c>
      <c r="C4489" s="34" t="s">
        <v>13338</v>
      </c>
      <c r="D4489" s="34" t="s">
        <v>13339</v>
      </c>
      <c r="E4489" s="35">
        <v>127830</v>
      </c>
      <c r="F4489" s="36">
        <v>127830</v>
      </c>
      <c r="G4489" s="37">
        <f t="shared" si="211"/>
        <v>8948.1</v>
      </c>
      <c r="H4489" s="38">
        <f>G4489*(1-'[1]Rapport Lottstift'!$Q$6)</f>
        <v>6515.0297080407008</v>
      </c>
      <c r="I4489" s="39">
        <f t="shared" si="212"/>
        <v>6449.8794109602941</v>
      </c>
      <c r="J4489" s="40">
        <f t="shared" si="213"/>
        <v>6449</v>
      </c>
      <c r="K4489" s="40">
        <v>6449</v>
      </c>
    </row>
    <row r="4490" spans="1:11" s="40" customFormat="1" x14ac:dyDescent="0.25">
      <c r="A4490" s="34" t="s">
        <v>947</v>
      </c>
      <c r="B4490" s="34" t="s">
        <v>13340</v>
      </c>
      <c r="C4490" s="34" t="s">
        <v>13341</v>
      </c>
      <c r="D4490" s="34" t="s">
        <v>13342</v>
      </c>
      <c r="E4490" s="35">
        <v>127708</v>
      </c>
      <c r="F4490" s="36">
        <v>127708</v>
      </c>
      <c r="G4490" s="37">
        <f t="shared" si="211"/>
        <v>8939.5600000000013</v>
      </c>
      <c r="H4490" s="38">
        <f>G4490*(1-'[1]Rapport Lottstift'!$Q$6)</f>
        <v>6508.8118122073211</v>
      </c>
      <c r="I4490" s="39">
        <f t="shared" si="212"/>
        <v>6443.7236940852481</v>
      </c>
      <c r="J4490" s="40">
        <f t="shared" si="213"/>
        <v>6443</v>
      </c>
      <c r="K4490" s="40">
        <v>6443</v>
      </c>
    </row>
    <row r="4491" spans="1:11" s="40" customFormat="1" x14ac:dyDescent="0.25">
      <c r="A4491" s="34" t="s">
        <v>947</v>
      </c>
      <c r="B4491" s="34" t="s">
        <v>13343</v>
      </c>
      <c r="C4491" s="34" t="s">
        <v>13344</v>
      </c>
      <c r="D4491" s="34" t="s">
        <v>13345</v>
      </c>
      <c r="E4491" s="35">
        <v>127596</v>
      </c>
      <c r="F4491" s="36">
        <v>127596</v>
      </c>
      <c r="G4491" s="37">
        <f t="shared" si="211"/>
        <v>8931.7200000000012</v>
      </c>
      <c r="H4491" s="38">
        <f>G4491*(1-'[1]Rapport Lottstift'!$Q$6)</f>
        <v>6503.1035799668416</v>
      </c>
      <c r="I4491" s="39">
        <f t="shared" si="212"/>
        <v>6438.072544167173</v>
      </c>
      <c r="J4491" s="40">
        <f t="shared" si="213"/>
        <v>6438</v>
      </c>
      <c r="K4491" s="40">
        <v>6438</v>
      </c>
    </row>
    <row r="4492" spans="1:11" s="40" customFormat="1" x14ac:dyDescent="0.25">
      <c r="A4492" s="34" t="s">
        <v>947</v>
      </c>
      <c r="B4492" s="34" t="s">
        <v>13346</v>
      </c>
      <c r="C4492" s="34" t="s">
        <v>13347</v>
      </c>
      <c r="D4492" s="34" t="s">
        <v>13348</v>
      </c>
      <c r="E4492" s="35">
        <v>127409</v>
      </c>
      <c r="F4492" s="36">
        <v>127409</v>
      </c>
      <c r="G4492" s="37">
        <f t="shared" si="211"/>
        <v>8918.630000000001</v>
      </c>
      <c r="H4492" s="38">
        <f>G4492*(1-'[1]Rapport Lottstift'!$Q$6)</f>
        <v>6493.5728707796115</v>
      </c>
      <c r="I4492" s="39">
        <f t="shared" si="212"/>
        <v>6428.6371420718151</v>
      </c>
      <c r="J4492" s="40">
        <f t="shared" si="213"/>
        <v>6428</v>
      </c>
      <c r="K4492" s="40">
        <v>6428</v>
      </c>
    </row>
    <row r="4493" spans="1:11" s="40" customFormat="1" x14ac:dyDescent="0.25">
      <c r="A4493" s="34" t="s">
        <v>947</v>
      </c>
      <c r="B4493" s="34" t="s">
        <v>13349</v>
      </c>
      <c r="C4493" s="34" t="s">
        <v>13350</v>
      </c>
      <c r="D4493" s="34" t="s">
        <v>13351</v>
      </c>
      <c r="E4493" s="35">
        <v>127357</v>
      </c>
      <c r="F4493" s="36">
        <v>127357</v>
      </c>
      <c r="G4493" s="37">
        <f t="shared" si="211"/>
        <v>8914.9900000000016</v>
      </c>
      <c r="H4493" s="38">
        <f>G4493*(1-'[1]Rapport Lottstift'!$Q$6)</f>
        <v>6490.9226200965313</v>
      </c>
      <c r="I4493" s="39">
        <f t="shared" si="212"/>
        <v>6426.013393895566</v>
      </c>
      <c r="J4493" s="40">
        <f t="shared" si="213"/>
        <v>6426</v>
      </c>
      <c r="K4493" s="40">
        <v>6426</v>
      </c>
    </row>
    <row r="4494" spans="1:11" s="40" customFormat="1" x14ac:dyDescent="0.25">
      <c r="A4494" s="34" t="s">
        <v>947</v>
      </c>
      <c r="B4494" s="34" t="s">
        <v>13352</v>
      </c>
      <c r="C4494" s="34" t="s">
        <v>13353</v>
      </c>
      <c r="D4494" s="34" t="s">
        <v>13354</v>
      </c>
      <c r="E4494" s="35">
        <v>127315</v>
      </c>
      <c r="F4494" s="36">
        <v>127315</v>
      </c>
      <c r="G4494" s="37">
        <f t="shared" si="211"/>
        <v>8912.0500000000011</v>
      </c>
      <c r="H4494" s="38">
        <f>G4494*(1-'[1]Rapport Lottstift'!$Q$6)</f>
        <v>6488.7820330063514</v>
      </c>
      <c r="I4494" s="39">
        <f t="shared" si="212"/>
        <v>6423.8942126762877</v>
      </c>
      <c r="J4494" s="40">
        <f t="shared" si="213"/>
        <v>6423</v>
      </c>
      <c r="K4494" s="40">
        <v>6423</v>
      </c>
    </row>
    <row r="4495" spans="1:11" s="40" customFormat="1" x14ac:dyDescent="0.25">
      <c r="A4495" s="34" t="s">
        <v>947</v>
      </c>
      <c r="B4495" s="34" t="s">
        <v>13355</v>
      </c>
      <c r="C4495" s="34" t="s">
        <v>13356</v>
      </c>
      <c r="D4495" s="34" t="s">
        <v>13357</v>
      </c>
      <c r="E4495" s="35">
        <v>127300</v>
      </c>
      <c r="F4495" s="36">
        <v>127300</v>
      </c>
      <c r="G4495" s="37">
        <f t="shared" si="211"/>
        <v>8911</v>
      </c>
      <c r="H4495" s="38">
        <f>G4495*(1-'[1]Rapport Lottstift'!$Q$6)</f>
        <v>6488.017537617</v>
      </c>
      <c r="I4495" s="39">
        <f t="shared" si="212"/>
        <v>6423.13736224083</v>
      </c>
      <c r="J4495" s="40">
        <f t="shared" si="213"/>
        <v>6423</v>
      </c>
      <c r="K4495" s="40">
        <v>6423</v>
      </c>
    </row>
    <row r="4496" spans="1:11" s="40" customFormat="1" x14ac:dyDescent="0.25">
      <c r="A4496" s="34" t="s">
        <v>947</v>
      </c>
      <c r="B4496" s="34" t="s">
        <v>13358</v>
      </c>
      <c r="C4496" s="34" t="s">
        <v>13359</v>
      </c>
      <c r="D4496" s="34" t="s">
        <v>13360</v>
      </c>
      <c r="E4496" s="35">
        <v>127282</v>
      </c>
      <c r="F4496" s="36">
        <v>127282</v>
      </c>
      <c r="G4496" s="37">
        <f t="shared" si="211"/>
        <v>8909.7400000000016</v>
      </c>
      <c r="H4496" s="38">
        <f>G4496*(1-'[1]Rapport Lottstift'!$Q$6)</f>
        <v>6487.1001431497816</v>
      </c>
      <c r="I4496" s="39">
        <f t="shared" si="212"/>
        <v>6422.2291417182842</v>
      </c>
      <c r="J4496" s="40">
        <f t="shared" si="213"/>
        <v>6422</v>
      </c>
      <c r="K4496" s="40">
        <v>6422</v>
      </c>
    </row>
    <row r="4497" spans="1:11" s="40" customFormat="1" x14ac:dyDescent="0.25">
      <c r="A4497" s="34" t="s">
        <v>947</v>
      </c>
      <c r="B4497" s="34" t="s">
        <v>13361</v>
      </c>
      <c r="C4497" s="34" t="s">
        <v>13362</v>
      </c>
      <c r="D4497" s="34" t="s">
        <v>13363</v>
      </c>
      <c r="E4497" s="35">
        <v>127270</v>
      </c>
      <c r="F4497" s="36">
        <v>127270</v>
      </c>
      <c r="G4497" s="37">
        <f t="shared" si="211"/>
        <v>8908.9000000000015</v>
      </c>
      <c r="H4497" s="38">
        <f>G4497*(1-'[1]Rapport Lottstift'!$Q$6)</f>
        <v>6486.4885468383018</v>
      </c>
      <c r="I4497" s="39">
        <f t="shared" si="212"/>
        <v>6421.6236613699184</v>
      </c>
      <c r="J4497" s="40">
        <f t="shared" si="213"/>
        <v>6421</v>
      </c>
      <c r="K4497" s="40">
        <v>6421</v>
      </c>
    </row>
    <row r="4498" spans="1:11" s="40" customFormat="1" x14ac:dyDescent="0.25">
      <c r="A4498" s="34" t="s">
        <v>947</v>
      </c>
      <c r="B4498" s="34" t="s">
        <v>13364</v>
      </c>
      <c r="C4498" s="34" t="s">
        <v>13365</v>
      </c>
      <c r="D4498" s="34" t="s">
        <v>13366</v>
      </c>
      <c r="E4498" s="35">
        <v>127267</v>
      </c>
      <c r="F4498" s="36">
        <v>127267</v>
      </c>
      <c r="G4498" s="37">
        <f t="shared" si="211"/>
        <v>8908.69</v>
      </c>
      <c r="H4498" s="38">
        <f>G4498*(1-'[1]Rapport Lottstift'!$Q$6)</f>
        <v>6486.3356477604311</v>
      </c>
      <c r="I4498" s="39">
        <f t="shared" si="212"/>
        <v>6421.4722912828265</v>
      </c>
      <c r="J4498" s="40">
        <f t="shared" si="213"/>
        <v>6421</v>
      </c>
      <c r="K4498" s="40">
        <v>6421</v>
      </c>
    </row>
    <row r="4499" spans="1:11" s="40" customFormat="1" x14ac:dyDescent="0.25">
      <c r="A4499" s="34" t="s">
        <v>947</v>
      </c>
      <c r="B4499" s="34" t="s">
        <v>13367</v>
      </c>
      <c r="C4499" s="34" t="s">
        <v>13368</v>
      </c>
      <c r="D4499" s="34" t="s">
        <v>13369</v>
      </c>
      <c r="E4499" s="35">
        <v>127157</v>
      </c>
      <c r="F4499" s="36">
        <v>127157</v>
      </c>
      <c r="G4499" s="37">
        <f t="shared" si="211"/>
        <v>8900.9900000000016</v>
      </c>
      <c r="H4499" s="38">
        <f>G4499*(1-'[1]Rapport Lottstift'!$Q$6)</f>
        <v>6480.7293482385312</v>
      </c>
      <c r="I4499" s="39">
        <f t="shared" si="212"/>
        <v>6415.9220547561463</v>
      </c>
      <c r="J4499" s="40">
        <f t="shared" si="213"/>
        <v>6415</v>
      </c>
      <c r="K4499" s="40">
        <v>6415</v>
      </c>
    </row>
    <row r="4500" spans="1:11" s="40" customFormat="1" x14ac:dyDescent="0.25">
      <c r="A4500" s="34" t="s">
        <v>947</v>
      </c>
      <c r="B4500" s="34" t="s">
        <v>13370</v>
      </c>
      <c r="C4500" s="34" t="s">
        <v>13371</v>
      </c>
      <c r="D4500" s="34" t="s">
        <v>13372</v>
      </c>
      <c r="E4500" s="35">
        <v>127058</v>
      </c>
      <c r="F4500" s="36">
        <v>127058</v>
      </c>
      <c r="G4500" s="37">
        <f t="shared" si="211"/>
        <v>8894.0600000000013</v>
      </c>
      <c r="H4500" s="38">
        <f>G4500*(1-'[1]Rapport Lottstift'!$Q$6)</f>
        <v>6475.6836786688209</v>
      </c>
      <c r="I4500" s="39">
        <f t="shared" si="212"/>
        <v>6410.926841882133</v>
      </c>
      <c r="J4500" s="40">
        <f t="shared" si="213"/>
        <v>6410</v>
      </c>
      <c r="K4500" s="40">
        <v>6410</v>
      </c>
    </row>
    <row r="4501" spans="1:11" s="40" customFormat="1" x14ac:dyDescent="0.25">
      <c r="A4501" s="34" t="s">
        <v>947</v>
      </c>
      <c r="B4501" s="34" t="s">
        <v>13373</v>
      </c>
      <c r="C4501" s="34" t="s">
        <v>13374</v>
      </c>
      <c r="D4501" s="34" t="s">
        <v>13375</v>
      </c>
      <c r="E4501" s="35">
        <v>127039</v>
      </c>
      <c r="F4501" s="36">
        <v>127039</v>
      </c>
      <c r="G4501" s="37">
        <f t="shared" si="211"/>
        <v>8892.7300000000014</v>
      </c>
      <c r="H4501" s="38">
        <f>G4501*(1-'[1]Rapport Lottstift'!$Q$6)</f>
        <v>6474.7153178423114</v>
      </c>
      <c r="I4501" s="39">
        <f t="shared" si="212"/>
        <v>6409.9681646638883</v>
      </c>
      <c r="J4501" s="40">
        <f t="shared" si="213"/>
        <v>6409</v>
      </c>
      <c r="K4501" s="40">
        <v>6409</v>
      </c>
    </row>
    <row r="4502" spans="1:11" s="40" customFormat="1" x14ac:dyDescent="0.25">
      <c r="A4502" s="34" t="s">
        <v>947</v>
      </c>
      <c r="B4502" s="34" t="s">
        <v>13376</v>
      </c>
      <c r="C4502" s="34" t="s">
        <v>13377</v>
      </c>
      <c r="D4502" s="34" t="s">
        <v>13378</v>
      </c>
      <c r="E4502" s="35">
        <v>126997</v>
      </c>
      <c r="F4502" s="36">
        <v>126997</v>
      </c>
      <c r="G4502" s="37">
        <f t="shared" si="211"/>
        <v>8889.7900000000009</v>
      </c>
      <c r="H4502" s="38">
        <f>G4502*(1-'[1]Rapport Lottstift'!$Q$6)</f>
        <v>6472.5747307521306</v>
      </c>
      <c r="I4502" s="39">
        <f t="shared" si="212"/>
        <v>6407.8489834446091</v>
      </c>
      <c r="J4502" s="40">
        <f t="shared" si="213"/>
        <v>6407</v>
      </c>
      <c r="K4502" s="40">
        <v>6407</v>
      </c>
    </row>
    <row r="4503" spans="1:11" s="40" customFormat="1" x14ac:dyDescent="0.25">
      <c r="A4503" s="34" t="s">
        <v>947</v>
      </c>
      <c r="B4503" s="34" t="s">
        <v>13379</v>
      </c>
      <c r="C4503" s="34" t="s">
        <v>13380</v>
      </c>
      <c r="D4503" s="34" t="s">
        <v>13381</v>
      </c>
      <c r="E4503" s="35">
        <v>126983</v>
      </c>
      <c r="F4503" s="36">
        <v>126983</v>
      </c>
      <c r="G4503" s="37">
        <f t="shared" si="211"/>
        <v>8888.8100000000013</v>
      </c>
      <c r="H4503" s="38">
        <f>G4503*(1-'[1]Rapport Lottstift'!$Q$6)</f>
        <v>6471.8612017220712</v>
      </c>
      <c r="I4503" s="39">
        <f t="shared" si="212"/>
        <v>6407.1425897048503</v>
      </c>
      <c r="J4503" s="40">
        <f t="shared" si="213"/>
        <v>6407</v>
      </c>
      <c r="K4503" s="40">
        <v>6407</v>
      </c>
    </row>
    <row r="4504" spans="1:11" s="40" customFormat="1" x14ac:dyDescent="0.25">
      <c r="A4504" s="34" t="s">
        <v>947</v>
      </c>
      <c r="B4504" s="34" t="s">
        <v>13382</v>
      </c>
      <c r="C4504" s="34" t="s">
        <v>13383</v>
      </c>
      <c r="D4504" s="34" t="s">
        <v>13384</v>
      </c>
      <c r="E4504" s="35">
        <v>126983</v>
      </c>
      <c r="F4504" s="36">
        <v>126983</v>
      </c>
      <c r="G4504" s="37">
        <f t="shared" si="211"/>
        <v>8888.8100000000013</v>
      </c>
      <c r="H4504" s="38">
        <f>G4504*(1-'[1]Rapport Lottstift'!$Q$6)</f>
        <v>6471.8612017220712</v>
      </c>
      <c r="I4504" s="39">
        <f t="shared" si="212"/>
        <v>6407.1425897048503</v>
      </c>
      <c r="J4504" s="40">
        <f t="shared" si="213"/>
        <v>6407</v>
      </c>
      <c r="K4504" s="40">
        <v>6407</v>
      </c>
    </row>
    <row r="4505" spans="1:11" s="40" customFormat="1" x14ac:dyDescent="0.25">
      <c r="A4505" s="34" t="s">
        <v>947</v>
      </c>
      <c r="B4505" s="34" t="s">
        <v>13385</v>
      </c>
      <c r="C4505" s="34" t="s">
        <v>13386</v>
      </c>
      <c r="D4505" s="34" t="s">
        <v>13387</v>
      </c>
      <c r="E4505" s="35">
        <v>126635</v>
      </c>
      <c r="F4505" s="36">
        <v>126635</v>
      </c>
      <c r="G4505" s="37">
        <f t="shared" si="211"/>
        <v>8864.4500000000007</v>
      </c>
      <c r="H4505" s="38">
        <f>G4505*(1-'[1]Rapport Lottstift'!$Q$6)</f>
        <v>6454.1249086891512</v>
      </c>
      <c r="I4505" s="39">
        <f t="shared" si="212"/>
        <v>6389.58365960226</v>
      </c>
      <c r="J4505" s="40">
        <f t="shared" si="213"/>
        <v>6389</v>
      </c>
      <c r="K4505" s="40">
        <v>6389</v>
      </c>
    </row>
    <row r="4506" spans="1:11" s="40" customFormat="1" x14ac:dyDescent="0.25">
      <c r="A4506" s="34" t="s">
        <v>947</v>
      </c>
      <c r="B4506" s="34" t="s">
        <v>13388</v>
      </c>
      <c r="C4506" s="34" t="s">
        <v>13389</v>
      </c>
      <c r="D4506" s="34" t="s">
        <v>13390</v>
      </c>
      <c r="E4506" s="35">
        <v>126450</v>
      </c>
      <c r="F4506" s="36">
        <v>126450</v>
      </c>
      <c r="G4506" s="37">
        <f t="shared" si="211"/>
        <v>8851.5</v>
      </c>
      <c r="H4506" s="38">
        <f>G4506*(1-'[1]Rapport Lottstift'!$Q$6)</f>
        <v>6444.6961322205007</v>
      </c>
      <c r="I4506" s="39">
        <f t="shared" si="212"/>
        <v>6380.2491708982952</v>
      </c>
      <c r="J4506" s="40">
        <f t="shared" si="213"/>
        <v>6380</v>
      </c>
      <c r="K4506" s="40">
        <v>6380</v>
      </c>
    </row>
    <row r="4507" spans="1:11" s="40" customFormat="1" x14ac:dyDescent="0.25">
      <c r="A4507" s="34" t="s">
        <v>947</v>
      </c>
      <c r="B4507" s="34" t="s">
        <v>13391</v>
      </c>
      <c r="C4507" s="34" t="s">
        <v>13392</v>
      </c>
      <c r="D4507" s="34" t="s">
        <v>13393</v>
      </c>
      <c r="E4507" s="35">
        <v>126409</v>
      </c>
      <c r="F4507" s="36">
        <v>126409</v>
      </c>
      <c r="G4507" s="37">
        <f t="shared" si="211"/>
        <v>8848.630000000001</v>
      </c>
      <c r="H4507" s="38">
        <f>G4507*(1-'[1]Rapport Lottstift'!$Q$6)</f>
        <v>6442.606511489611</v>
      </c>
      <c r="I4507" s="39">
        <f t="shared" si="212"/>
        <v>6378.1804463747148</v>
      </c>
      <c r="J4507" s="40">
        <f t="shared" si="213"/>
        <v>6378</v>
      </c>
      <c r="K4507" s="40">
        <v>6378</v>
      </c>
    </row>
    <row r="4508" spans="1:11" s="40" customFormat="1" x14ac:dyDescent="0.25">
      <c r="A4508" s="34" t="s">
        <v>947</v>
      </c>
      <c r="B4508" s="34" t="s">
        <v>13394</v>
      </c>
      <c r="C4508" s="34" t="s">
        <v>13395</v>
      </c>
      <c r="D4508" s="34" t="s">
        <v>13396</v>
      </c>
      <c r="E4508" s="35">
        <v>126322</v>
      </c>
      <c r="F4508" s="36">
        <v>126322</v>
      </c>
      <c r="G4508" s="37">
        <f t="shared" si="211"/>
        <v>8842.5400000000009</v>
      </c>
      <c r="H4508" s="38">
        <f>G4508*(1-'[1]Rapport Lottstift'!$Q$6)</f>
        <v>6438.1724382313814</v>
      </c>
      <c r="I4508" s="39">
        <f t="shared" si="212"/>
        <v>6373.7907138490673</v>
      </c>
      <c r="J4508" s="40">
        <f t="shared" si="213"/>
        <v>6373</v>
      </c>
      <c r="K4508" s="40">
        <v>6373</v>
      </c>
    </row>
    <row r="4509" spans="1:11" s="40" customFormat="1" x14ac:dyDescent="0.25">
      <c r="A4509" s="34" t="s">
        <v>947</v>
      </c>
      <c r="B4509" s="34" t="s">
        <v>13397</v>
      </c>
      <c r="C4509" s="34" t="s">
        <v>13398</v>
      </c>
      <c r="D4509" s="34" t="s">
        <v>13399</v>
      </c>
      <c r="E4509" s="35">
        <v>126222</v>
      </c>
      <c r="F4509" s="36">
        <v>126222</v>
      </c>
      <c r="G4509" s="37">
        <f t="shared" si="211"/>
        <v>8835.5400000000009</v>
      </c>
      <c r="H4509" s="38">
        <f>G4509*(1-'[1]Rapport Lottstift'!$Q$6)</f>
        <v>6433.0758023023809</v>
      </c>
      <c r="I4509" s="39">
        <f t="shared" si="212"/>
        <v>6368.745044279357</v>
      </c>
      <c r="J4509" s="40">
        <f t="shared" si="213"/>
        <v>6368</v>
      </c>
      <c r="K4509" s="40">
        <v>6368</v>
      </c>
    </row>
    <row r="4510" spans="1:11" s="40" customFormat="1" x14ac:dyDescent="0.25">
      <c r="A4510" s="34" t="s">
        <v>947</v>
      </c>
      <c r="B4510" s="34" t="s">
        <v>13400</v>
      </c>
      <c r="C4510" s="34" t="s">
        <v>13401</v>
      </c>
      <c r="D4510" s="34" t="s">
        <v>13402</v>
      </c>
      <c r="E4510" s="35">
        <v>126139</v>
      </c>
      <c r="F4510" s="36">
        <v>126139</v>
      </c>
      <c r="G4510" s="37">
        <f t="shared" si="211"/>
        <v>8829.7300000000014</v>
      </c>
      <c r="H4510" s="38">
        <f>G4510*(1-'[1]Rapport Lottstift'!$Q$6)</f>
        <v>6428.8455944813113</v>
      </c>
      <c r="I4510" s="39">
        <f t="shared" si="212"/>
        <v>6364.5571385364983</v>
      </c>
      <c r="J4510" s="40">
        <f t="shared" si="213"/>
        <v>6364</v>
      </c>
      <c r="K4510" s="40">
        <v>6364</v>
      </c>
    </row>
    <row r="4511" spans="1:11" s="40" customFormat="1" x14ac:dyDescent="0.25">
      <c r="A4511" s="34" t="s">
        <v>947</v>
      </c>
      <c r="B4511" s="34" t="s">
        <v>13403</v>
      </c>
      <c r="C4511" s="34"/>
      <c r="D4511" s="34" t="s">
        <v>13404</v>
      </c>
      <c r="E4511" s="35">
        <v>126109</v>
      </c>
      <c r="F4511" s="36">
        <v>126109</v>
      </c>
      <c r="G4511" s="37">
        <f t="shared" si="211"/>
        <v>8827.630000000001</v>
      </c>
      <c r="H4511" s="38">
        <f>G4511*(1-'[1]Rapport Lottstift'!$Q$6)</f>
        <v>6427.3166037026112</v>
      </c>
      <c r="I4511" s="39">
        <f t="shared" si="212"/>
        <v>6363.0434376655849</v>
      </c>
      <c r="J4511" s="40">
        <f t="shared" si="213"/>
        <v>6363</v>
      </c>
      <c r="K4511" s="40">
        <v>6363</v>
      </c>
    </row>
    <row r="4512" spans="1:11" s="40" customFormat="1" x14ac:dyDescent="0.25">
      <c r="A4512" s="34" t="s">
        <v>947</v>
      </c>
      <c r="B4512" s="34" t="s">
        <v>13405</v>
      </c>
      <c r="C4512" s="34" t="s">
        <v>13406</v>
      </c>
      <c r="D4512" s="34" t="s">
        <v>13407</v>
      </c>
      <c r="E4512" s="35">
        <v>125971</v>
      </c>
      <c r="F4512" s="36">
        <v>125971</v>
      </c>
      <c r="G4512" s="37">
        <f t="shared" si="211"/>
        <v>8817.9700000000012</v>
      </c>
      <c r="H4512" s="38">
        <f>G4512*(1-'[1]Rapport Lottstift'!$Q$6)</f>
        <v>6420.2832461205908</v>
      </c>
      <c r="I4512" s="39">
        <f t="shared" si="212"/>
        <v>6356.0804136593852</v>
      </c>
      <c r="J4512" s="40">
        <f t="shared" si="213"/>
        <v>6356</v>
      </c>
      <c r="K4512" s="40">
        <v>6356</v>
      </c>
    </row>
    <row r="4513" spans="1:11" s="40" customFormat="1" x14ac:dyDescent="0.25">
      <c r="A4513" s="34" t="s">
        <v>947</v>
      </c>
      <c r="B4513" s="34" t="s">
        <v>13408</v>
      </c>
      <c r="C4513" s="34" t="s">
        <v>13409</v>
      </c>
      <c r="D4513" s="34" t="s">
        <v>13410</v>
      </c>
      <c r="E4513" s="35">
        <v>125886</v>
      </c>
      <c r="F4513" s="36">
        <v>125886</v>
      </c>
      <c r="G4513" s="37">
        <f t="shared" si="211"/>
        <v>8812.02</v>
      </c>
      <c r="H4513" s="38">
        <f>G4513*(1-'[1]Rapport Lottstift'!$Q$6)</f>
        <v>6415.9511055809407</v>
      </c>
      <c r="I4513" s="39">
        <f t="shared" si="212"/>
        <v>6351.7915945251316</v>
      </c>
      <c r="J4513" s="40">
        <f t="shared" si="213"/>
        <v>6351</v>
      </c>
      <c r="K4513" s="40">
        <v>6351</v>
      </c>
    </row>
    <row r="4514" spans="1:11" s="40" customFormat="1" x14ac:dyDescent="0.25">
      <c r="A4514" s="34" t="s">
        <v>947</v>
      </c>
      <c r="B4514" s="34" t="s">
        <v>13411</v>
      </c>
      <c r="C4514" s="34" t="s">
        <v>13412</v>
      </c>
      <c r="D4514" s="34" t="s">
        <v>13413</v>
      </c>
      <c r="E4514" s="35">
        <v>125752</v>
      </c>
      <c r="F4514" s="36">
        <v>125752</v>
      </c>
      <c r="G4514" s="37">
        <f t="shared" si="211"/>
        <v>8802.6400000000012</v>
      </c>
      <c r="H4514" s="38">
        <f>G4514*(1-'[1]Rapport Lottstift'!$Q$6)</f>
        <v>6409.1216134360811</v>
      </c>
      <c r="I4514" s="39">
        <f t="shared" si="212"/>
        <v>6345.0303973017199</v>
      </c>
      <c r="J4514" s="40">
        <f t="shared" si="213"/>
        <v>6345</v>
      </c>
      <c r="K4514" s="40">
        <v>6345</v>
      </c>
    </row>
    <row r="4515" spans="1:11" s="40" customFormat="1" x14ac:dyDescent="0.25">
      <c r="A4515" s="34" t="s">
        <v>947</v>
      </c>
      <c r="B4515" s="34" t="s">
        <v>13414</v>
      </c>
      <c r="C4515" s="34" t="s">
        <v>13415</v>
      </c>
      <c r="D4515" s="34" t="s">
        <v>13416</v>
      </c>
      <c r="E4515" s="35">
        <v>125659</v>
      </c>
      <c r="F4515" s="36">
        <v>125659</v>
      </c>
      <c r="G4515" s="37">
        <f t="shared" si="211"/>
        <v>8796.130000000001</v>
      </c>
      <c r="H4515" s="38">
        <f>G4515*(1-'[1]Rapport Lottstift'!$Q$6)</f>
        <v>6404.3817420221112</v>
      </c>
      <c r="I4515" s="39">
        <f t="shared" si="212"/>
        <v>6340.3379246018903</v>
      </c>
      <c r="J4515" s="40">
        <f t="shared" si="213"/>
        <v>6340</v>
      </c>
      <c r="K4515" s="40">
        <v>6340</v>
      </c>
    </row>
    <row r="4516" spans="1:11" s="40" customFormat="1" x14ac:dyDescent="0.25">
      <c r="A4516" s="34" t="s">
        <v>947</v>
      </c>
      <c r="B4516" s="34" t="s">
        <v>13417</v>
      </c>
      <c r="C4516" s="34" t="s">
        <v>13418</v>
      </c>
      <c r="D4516" s="34" t="s">
        <v>13419</v>
      </c>
      <c r="E4516" s="35">
        <v>125646</v>
      </c>
      <c r="F4516" s="36">
        <v>125646</v>
      </c>
      <c r="G4516" s="37">
        <f t="shared" si="211"/>
        <v>8795.2200000000012</v>
      </c>
      <c r="H4516" s="38">
        <f>G4516*(1-'[1]Rapport Lottstift'!$Q$6)</f>
        <v>6403.7191793513412</v>
      </c>
      <c r="I4516" s="39">
        <f t="shared" si="212"/>
        <v>6339.6819875578276</v>
      </c>
      <c r="J4516" s="40">
        <f t="shared" si="213"/>
        <v>6339</v>
      </c>
      <c r="K4516" s="40">
        <v>6339</v>
      </c>
    </row>
    <row r="4517" spans="1:11" s="40" customFormat="1" x14ac:dyDescent="0.25">
      <c r="A4517" s="34" t="s">
        <v>947</v>
      </c>
      <c r="B4517" s="34" t="s">
        <v>13420</v>
      </c>
      <c r="C4517" s="34" t="s">
        <v>13421</v>
      </c>
      <c r="D4517" s="34" t="s">
        <v>13422</v>
      </c>
      <c r="E4517" s="35">
        <v>125324</v>
      </c>
      <c r="F4517" s="36">
        <v>125324</v>
      </c>
      <c r="G4517" s="37">
        <f t="shared" si="211"/>
        <v>8772.68</v>
      </c>
      <c r="H4517" s="38">
        <f>G4517*(1-'[1]Rapport Lottstift'!$Q$6)</f>
        <v>6387.3080116599604</v>
      </c>
      <c r="I4517" s="39">
        <f t="shared" si="212"/>
        <v>6323.434931543361</v>
      </c>
      <c r="J4517" s="40">
        <f t="shared" si="213"/>
        <v>6323</v>
      </c>
      <c r="K4517" s="40">
        <v>6323</v>
      </c>
    </row>
    <row r="4518" spans="1:11" s="40" customFormat="1" x14ac:dyDescent="0.25">
      <c r="A4518" s="34" t="s">
        <v>947</v>
      </c>
      <c r="B4518" s="34" t="s">
        <v>13423</v>
      </c>
      <c r="C4518" s="34" t="s">
        <v>13424</v>
      </c>
      <c r="D4518" s="34" t="s">
        <v>13425</v>
      </c>
      <c r="E4518" s="35">
        <v>125307</v>
      </c>
      <c r="F4518" s="36">
        <v>125307</v>
      </c>
      <c r="G4518" s="37">
        <f t="shared" si="211"/>
        <v>8771.4900000000016</v>
      </c>
      <c r="H4518" s="38">
        <f>G4518*(1-'[1]Rapport Lottstift'!$Q$6)</f>
        <v>6386.4415835520313</v>
      </c>
      <c r="I4518" s="39">
        <f t="shared" si="212"/>
        <v>6322.5771677165112</v>
      </c>
      <c r="J4518" s="40">
        <f t="shared" si="213"/>
        <v>6322</v>
      </c>
      <c r="K4518" s="40">
        <v>6322</v>
      </c>
    </row>
    <row r="4519" spans="1:11" s="40" customFormat="1" x14ac:dyDescent="0.25">
      <c r="A4519" s="34" t="s">
        <v>947</v>
      </c>
      <c r="B4519" s="34" t="s">
        <v>13426</v>
      </c>
      <c r="C4519" s="34" t="s">
        <v>13427</v>
      </c>
      <c r="D4519" s="34" t="s">
        <v>13428</v>
      </c>
      <c r="E4519" s="35">
        <v>125288</v>
      </c>
      <c r="F4519" s="36">
        <v>125288</v>
      </c>
      <c r="G4519" s="37">
        <f t="shared" si="211"/>
        <v>8770.1600000000017</v>
      </c>
      <c r="H4519" s="38">
        <f>G4519*(1-'[1]Rapport Lottstift'!$Q$6)</f>
        <v>6385.4732227255217</v>
      </c>
      <c r="I4519" s="39">
        <f t="shared" si="212"/>
        <v>6321.6184904982665</v>
      </c>
      <c r="J4519" s="40">
        <f t="shared" si="213"/>
        <v>6321</v>
      </c>
      <c r="K4519" s="40">
        <v>6321</v>
      </c>
    </row>
    <row r="4520" spans="1:11" s="40" customFormat="1" x14ac:dyDescent="0.25">
      <c r="A4520" s="34" t="s">
        <v>947</v>
      </c>
      <c r="B4520" s="34" t="s">
        <v>13429</v>
      </c>
      <c r="C4520" s="34" t="s">
        <v>13430</v>
      </c>
      <c r="D4520" s="34" t="s">
        <v>13431</v>
      </c>
      <c r="E4520" s="35">
        <v>125157</v>
      </c>
      <c r="F4520" s="36">
        <v>125157</v>
      </c>
      <c r="G4520" s="37">
        <f t="shared" si="211"/>
        <v>8760.9900000000016</v>
      </c>
      <c r="H4520" s="38">
        <f>G4520*(1-'[1]Rapport Lottstift'!$Q$6)</f>
        <v>6378.7966296585319</v>
      </c>
      <c r="I4520" s="39">
        <f t="shared" si="212"/>
        <v>6315.0086633619467</v>
      </c>
      <c r="J4520" s="40">
        <f t="shared" si="213"/>
        <v>6315</v>
      </c>
      <c r="K4520" s="40">
        <v>6315</v>
      </c>
    </row>
    <row r="4521" spans="1:11" s="40" customFormat="1" x14ac:dyDescent="0.25">
      <c r="A4521" s="34" t="s">
        <v>947</v>
      </c>
      <c r="B4521" s="34" t="s">
        <v>13432</v>
      </c>
      <c r="C4521" s="34" t="s">
        <v>13433</v>
      </c>
      <c r="D4521" s="34" t="s">
        <v>13434</v>
      </c>
      <c r="E4521" s="35">
        <v>125109</v>
      </c>
      <c r="F4521" s="36">
        <v>125109</v>
      </c>
      <c r="G4521" s="37">
        <f t="shared" si="211"/>
        <v>8757.630000000001</v>
      </c>
      <c r="H4521" s="38">
        <f>G4521*(1-'[1]Rapport Lottstift'!$Q$6)</f>
        <v>6376.3502444126107</v>
      </c>
      <c r="I4521" s="39">
        <f t="shared" si="212"/>
        <v>6312.5867419684846</v>
      </c>
      <c r="J4521" s="40">
        <f t="shared" si="213"/>
        <v>6312</v>
      </c>
      <c r="K4521" s="40">
        <v>6312</v>
      </c>
    </row>
    <row r="4522" spans="1:11" s="40" customFormat="1" x14ac:dyDescent="0.25">
      <c r="A4522" s="34" t="s">
        <v>947</v>
      </c>
      <c r="B4522" s="34" t="s">
        <v>13435</v>
      </c>
      <c r="C4522" s="34" t="s">
        <v>13436</v>
      </c>
      <c r="D4522" s="34" t="s">
        <v>13437</v>
      </c>
      <c r="E4522" s="35">
        <v>125020</v>
      </c>
      <c r="F4522" s="36">
        <v>125020</v>
      </c>
      <c r="G4522" s="37">
        <f t="shared" si="211"/>
        <v>8751.4000000000015</v>
      </c>
      <c r="H4522" s="38">
        <f>G4522*(1-'[1]Rapport Lottstift'!$Q$6)</f>
        <v>6371.8142384358016</v>
      </c>
      <c r="I4522" s="39">
        <f t="shared" si="212"/>
        <v>6308.096096051444</v>
      </c>
      <c r="J4522" s="40">
        <f t="shared" si="213"/>
        <v>6308</v>
      </c>
      <c r="K4522" s="40">
        <v>6308</v>
      </c>
    </row>
    <row r="4523" spans="1:11" s="40" customFormat="1" x14ac:dyDescent="0.25">
      <c r="A4523" s="34" t="s">
        <v>947</v>
      </c>
      <c r="B4523" s="34" t="s">
        <v>13438</v>
      </c>
      <c r="C4523" s="34" t="s">
        <v>13439</v>
      </c>
      <c r="D4523" s="34" t="s">
        <v>13440</v>
      </c>
      <c r="E4523" s="35">
        <v>125000</v>
      </c>
      <c r="F4523" s="36">
        <v>125000</v>
      </c>
      <c r="G4523" s="37">
        <f t="shared" si="211"/>
        <v>8750</v>
      </c>
      <c r="H4523" s="38">
        <f>G4523*(1-'[1]Rapport Lottstift'!$Q$6)</f>
        <v>6370.79491125</v>
      </c>
      <c r="I4523" s="39">
        <f t="shared" si="212"/>
        <v>6307.0869621374995</v>
      </c>
      <c r="J4523" s="40">
        <f t="shared" si="213"/>
        <v>6307</v>
      </c>
      <c r="K4523" s="40">
        <v>6307</v>
      </c>
    </row>
    <row r="4524" spans="1:11" s="40" customFormat="1" x14ac:dyDescent="0.25">
      <c r="A4524" s="34" t="s">
        <v>947</v>
      </c>
      <c r="B4524" s="34" t="s">
        <v>13441</v>
      </c>
      <c r="C4524" s="34" t="s">
        <v>13442</v>
      </c>
      <c r="D4524" s="34" t="s">
        <v>13443</v>
      </c>
      <c r="E4524" s="35">
        <v>125000</v>
      </c>
      <c r="F4524" s="36">
        <v>125000</v>
      </c>
      <c r="G4524" s="37">
        <f t="shared" si="211"/>
        <v>8750</v>
      </c>
      <c r="H4524" s="38">
        <f>G4524*(1-'[1]Rapport Lottstift'!$Q$6)</f>
        <v>6370.79491125</v>
      </c>
      <c r="I4524" s="39">
        <f t="shared" si="212"/>
        <v>6307.0869621374995</v>
      </c>
      <c r="J4524" s="40">
        <f t="shared" si="213"/>
        <v>6307</v>
      </c>
      <c r="K4524" s="40">
        <v>6307</v>
      </c>
    </row>
    <row r="4525" spans="1:11" s="40" customFormat="1" x14ac:dyDescent="0.25">
      <c r="A4525" s="34" t="s">
        <v>947</v>
      </c>
      <c r="B4525" s="34" t="s">
        <v>13444</v>
      </c>
      <c r="C4525" s="34" t="s">
        <v>13445</v>
      </c>
      <c r="D4525" s="34" t="s">
        <v>13446</v>
      </c>
      <c r="E4525" s="35">
        <v>125000</v>
      </c>
      <c r="F4525" s="36">
        <v>125000</v>
      </c>
      <c r="G4525" s="37">
        <f t="shared" si="211"/>
        <v>8750</v>
      </c>
      <c r="H4525" s="38">
        <f>G4525*(1-'[1]Rapport Lottstift'!$Q$6)</f>
        <v>6370.79491125</v>
      </c>
      <c r="I4525" s="39">
        <f t="shared" si="212"/>
        <v>6307.0869621374995</v>
      </c>
      <c r="J4525" s="40">
        <f t="shared" si="213"/>
        <v>6307</v>
      </c>
      <c r="K4525" s="40">
        <v>6307</v>
      </c>
    </row>
    <row r="4526" spans="1:11" s="40" customFormat="1" x14ac:dyDescent="0.25">
      <c r="A4526" s="34" t="s">
        <v>947</v>
      </c>
      <c r="B4526" s="34" t="s">
        <v>13447</v>
      </c>
      <c r="C4526" s="34" t="s">
        <v>13448</v>
      </c>
      <c r="D4526" s="34" t="s">
        <v>13449</v>
      </c>
      <c r="E4526" s="35">
        <v>125000</v>
      </c>
      <c r="F4526" s="36">
        <v>125000</v>
      </c>
      <c r="G4526" s="37">
        <f t="shared" si="211"/>
        <v>8750</v>
      </c>
      <c r="H4526" s="38">
        <f>G4526*(1-'[1]Rapport Lottstift'!$Q$6)</f>
        <v>6370.79491125</v>
      </c>
      <c r="I4526" s="39">
        <f t="shared" si="212"/>
        <v>6307.0869621374995</v>
      </c>
      <c r="J4526" s="40">
        <f t="shared" si="213"/>
        <v>6307</v>
      </c>
      <c r="K4526" s="40">
        <v>6307</v>
      </c>
    </row>
    <row r="4527" spans="1:11" s="40" customFormat="1" x14ac:dyDescent="0.25">
      <c r="A4527" s="34" t="s">
        <v>947</v>
      </c>
      <c r="B4527" s="34" t="s">
        <v>13450</v>
      </c>
      <c r="C4527" s="34" t="s">
        <v>13451</v>
      </c>
      <c r="D4527" s="34" t="s">
        <v>13452</v>
      </c>
      <c r="E4527" s="35">
        <v>124952</v>
      </c>
      <c r="F4527" s="36">
        <v>124952</v>
      </c>
      <c r="G4527" s="37">
        <f t="shared" si="211"/>
        <v>8746.6400000000012</v>
      </c>
      <c r="H4527" s="38">
        <f>G4527*(1-'[1]Rapport Lottstift'!$Q$6)</f>
        <v>6368.3485260040816</v>
      </c>
      <c r="I4527" s="39">
        <f t="shared" si="212"/>
        <v>6304.6650407440411</v>
      </c>
      <c r="J4527" s="40">
        <f t="shared" si="213"/>
        <v>6304</v>
      </c>
      <c r="K4527" s="40">
        <v>6304</v>
      </c>
    </row>
    <row r="4528" spans="1:11" s="40" customFormat="1" x14ac:dyDescent="0.25">
      <c r="A4528" s="34" t="s">
        <v>947</v>
      </c>
      <c r="B4528" s="34" t="s">
        <v>13453</v>
      </c>
      <c r="C4528" s="34" t="s">
        <v>13454</v>
      </c>
      <c r="D4528" s="34" t="s">
        <v>13455</v>
      </c>
      <c r="E4528" s="35">
        <v>124863</v>
      </c>
      <c r="F4528" s="36">
        <v>124863</v>
      </c>
      <c r="G4528" s="37">
        <f t="shared" si="211"/>
        <v>8740.4100000000017</v>
      </c>
      <c r="H4528" s="38">
        <f>G4528*(1-'[1]Rapport Lottstift'!$Q$6)</f>
        <v>6363.8125200272716</v>
      </c>
      <c r="I4528" s="39">
        <f t="shared" si="212"/>
        <v>6300.1743948269987</v>
      </c>
      <c r="J4528" s="40">
        <f t="shared" si="213"/>
        <v>6300</v>
      </c>
      <c r="K4528" s="40">
        <v>6300</v>
      </c>
    </row>
    <row r="4529" spans="1:11" s="40" customFormat="1" x14ac:dyDescent="0.25">
      <c r="A4529" s="34" t="s">
        <v>947</v>
      </c>
      <c r="B4529" s="34" t="s">
        <v>13456</v>
      </c>
      <c r="C4529" s="34" t="s">
        <v>13457</v>
      </c>
      <c r="D4529" s="34" t="s">
        <v>13458</v>
      </c>
      <c r="E4529" s="35">
        <v>124851</v>
      </c>
      <c r="F4529" s="36">
        <v>124851</v>
      </c>
      <c r="G4529" s="37">
        <f t="shared" si="211"/>
        <v>8739.5700000000015</v>
      </c>
      <c r="H4529" s="38">
        <f>G4529*(1-'[1]Rapport Lottstift'!$Q$6)</f>
        <v>6363.2009237157918</v>
      </c>
      <c r="I4529" s="39">
        <f t="shared" si="212"/>
        <v>6299.5689144786338</v>
      </c>
      <c r="J4529" s="40">
        <f t="shared" si="213"/>
        <v>6299</v>
      </c>
      <c r="K4529" s="40">
        <v>6299</v>
      </c>
    </row>
    <row r="4530" spans="1:11" s="40" customFormat="1" x14ac:dyDescent="0.25">
      <c r="A4530" s="34" t="s">
        <v>947</v>
      </c>
      <c r="B4530" s="34" t="s">
        <v>13459</v>
      </c>
      <c r="C4530" s="34" t="s">
        <v>13460</v>
      </c>
      <c r="D4530" s="34" t="s">
        <v>13461</v>
      </c>
      <c r="E4530" s="35">
        <v>124840</v>
      </c>
      <c r="F4530" s="36">
        <v>124840</v>
      </c>
      <c r="G4530" s="37">
        <f t="shared" si="211"/>
        <v>8738.8000000000011</v>
      </c>
      <c r="H4530" s="38">
        <f>G4530*(1-'[1]Rapport Lottstift'!$Q$6)</f>
        <v>6362.6402937636012</v>
      </c>
      <c r="I4530" s="39">
        <f t="shared" si="212"/>
        <v>6299.0138908259651</v>
      </c>
      <c r="J4530" s="40">
        <f t="shared" si="213"/>
        <v>6299</v>
      </c>
      <c r="K4530" s="40">
        <v>6299</v>
      </c>
    </row>
    <row r="4531" spans="1:11" s="40" customFormat="1" x14ac:dyDescent="0.25">
      <c r="A4531" s="34" t="s">
        <v>947</v>
      </c>
      <c r="B4531" s="34" t="s">
        <v>13462</v>
      </c>
      <c r="C4531" s="34" t="s">
        <v>13463</v>
      </c>
      <c r="D4531" s="34" t="s">
        <v>13464</v>
      </c>
      <c r="E4531" s="35">
        <v>124769</v>
      </c>
      <c r="F4531" s="36">
        <v>124769</v>
      </c>
      <c r="G4531" s="37">
        <f t="shared" si="211"/>
        <v>8733.83</v>
      </c>
      <c r="H4531" s="38">
        <f>G4531*(1-'[1]Rapport Lottstift'!$Q$6)</f>
        <v>6359.0216822540106</v>
      </c>
      <c r="I4531" s="39">
        <f t="shared" si="212"/>
        <v>6295.4314654314703</v>
      </c>
      <c r="J4531" s="40">
        <f t="shared" si="213"/>
        <v>6295</v>
      </c>
      <c r="K4531" s="40">
        <v>6295</v>
      </c>
    </row>
    <row r="4532" spans="1:11" s="40" customFormat="1" x14ac:dyDescent="0.25">
      <c r="A4532" s="34" t="s">
        <v>947</v>
      </c>
      <c r="B4532" s="34" t="s">
        <v>13465</v>
      </c>
      <c r="C4532" s="34" t="s">
        <v>13466</v>
      </c>
      <c r="D4532" s="34" t="s">
        <v>13467</v>
      </c>
      <c r="E4532" s="35">
        <v>124530</v>
      </c>
      <c r="F4532" s="36">
        <v>124530</v>
      </c>
      <c r="G4532" s="37">
        <f t="shared" si="211"/>
        <v>8717.1</v>
      </c>
      <c r="H4532" s="38">
        <f>G4532*(1-'[1]Rapport Lottstift'!$Q$6)</f>
        <v>6346.8407223837003</v>
      </c>
      <c r="I4532" s="39">
        <f t="shared" si="212"/>
        <v>6283.3723151598633</v>
      </c>
      <c r="J4532" s="40">
        <f t="shared" si="213"/>
        <v>6283</v>
      </c>
      <c r="K4532" s="40">
        <v>6283</v>
      </c>
    </row>
    <row r="4533" spans="1:11" s="40" customFormat="1" x14ac:dyDescent="0.25">
      <c r="A4533" s="34" t="s">
        <v>947</v>
      </c>
      <c r="B4533" s="34" t="s">
        <v>13468</v>
      </c>
      <c r="C4533" s="34" t="s">
        <v>13469</v>
      </c>
      <c r="D4533" s="34" t="s">
        <v>13470</v>
      </c>
      <c r="E4533" s="35">
        <v>124460</v>
      </c>
      <c r="F4533" s="36">
        <v>124460</v>
      </c>
      <c r="G4533" s="37">
        <f t="shared" si="211"/>
        <v>8712.2000000000007</v>
      </c>
      <c r="H4533" s="38">
        <f>G4533*(1-'[1]Rapport Lottstift'!$Q$6)</f>
        <v>6343.2730772334007</v>
      </c>
      <c r="I4533" s="39">
        <f t="shared" si="212"/>
        <v>6279.8403464610665</v>
      </c>
      <c r="J4533" s="40">
        <f t="shared" si="213"/>
        <v>6279</v>
      </c>
      <c r="K4533" s="40">
        <v>6279</v>
      </c>
    </row>
    <row r="4534" spans="1:11" s="40" customFormat="1" x14ac:dyDescent="0.25">
      <c r="A4534" s="34" t="s">
        <v>947</v>
      </c>
      <c r="B4534" s="34" t="s">
        <v>13471</v>
      </c>
      <c r="C4534" s="34" t="s">
        <v>13472</v>
      </c>
      <c r="D4534" s="34" t="s">
        <v>13473</v>
      </c>
      <c r="E4534" s="35">
        <v>124397</v>
      </c>
      <c r="F4534" s="36">
        <v>124397</v>
      </c>
      <c r="G4534" s="37">
        <f t="shared" si="211"/>
        <v>8707.7900000000009</v>
      </c>
      <c r="H4534" s="38">
        <f>G4534*(1-'[1]Rapport Lottstift'!$Q$6)</f>
        <v>6340.0621965981309</v>
      </c>
      <c r="I4534" s="39">
        <f t="shared" si="212"/>
        <v>6276.6615746321495</v>
      </c>
      <c r="J4534" s="40">
        <f t="shared" si="213"/>
        <v>6276</v>
      </c>
      <c r="K4534" s="40">
        <v>6276</v>
      </c>
    </row>
    <row r="4535" spans="1:11" s="40" customFormat="1" x14ac:dyDescent="0.25">
      <c r="A4535" s="34" t="s">
        <v>947</v>
      </c>
      <c r="B4535" s="34" t="s">
        <v>13474</v>
      </c>
      <c r="C4535" s="34" t="s">
        <v>13475</v>
      </c>
      <c r="D4535" s="34" t="s">
        <v>13476</v>
      </c>
      <c r="E4535" s="35">
        <v>124192</v>
      </c>
      <c r="F4535" s="36">
        <v>124192</v>
      </c>
      <c r="G4535" s="37">
        <f t="shared" si="211"/>
        <v>8693.44</v>
      </c>
      <c r="H4535" s="38">
        <f>G4535*(1-'[1]Rapport Lottstift'!$Q$6)</f>
        <v>6329.6140929436806</v>
      </c>
      <c r="I4535" s="39">
        <f t="shared" si="212"/>
        <v>6266.3179520142439</v>
      </c>
      <c r="J4535" s="40">
        <f t="shared" si="213"/>
        <v>6266</v>
      </c>
      <c r="K4535" s="40">
        <v>6266</v>
      </c>
    </row>
    <row r="4536" spans="1:11" s="40" customFormat="1" x14ac:dyDescent="0.25">
      <c r="A4536" s="34" t="s">
        <v>947</v>
      </c>
      <c r="B4536" s="34" t="s">
        <v>13477</v>
      </c>
      <c r="C4536" s="34" t="s">
        <v>13478</v>
      </c>
      <c r="D4536" s="34" t="s">
        <v>13479</v>
      </c>
      <c r="E4536" s="35">
        <v>124141</v>
      </c>
      <c r="F4536" s="36">
        <v>124141</v>
      </c>
      <c r="G4536" s="37">
        <f t="shared" si="211"/>
        <v>8689.8700000000008</v>
      </c>
      <c r="H4536" s="38">
        <f>G4536*(1-'[1]Rapport Lottstift'!$Q$6)</f>
        <v>6327.0148086198906</v>
      </c>
      <c r="I4536" s="39">
        <f t="shared" si="212"/>
        <v>6263.7446605336918</v>
      </c>
      <c r="J4536" s="40">
        <f t="shared" si="213"/>
        <v>6263</v>
      </c>
      <c r="K4536" s="40">
        <v>6263</v>
      </c>
    </row>
    <row r="4537" spans="1:11" s="40" customFormat="1" x14ac:dyDescent="0.25">
      <c r="A4537" s="34" t="s">
        <v>947</v>
      </c>
      <c r="B4537" s="34" t="s">
        <v>13480</v>
      </c>
      <c r="C4537" s="34" t="s">
        <v>13481</v>
      </c>
      <c r="D4537" s="34" t="s">
        <v>13482</v>
      </c>
      <c r="E4537" s="35">
        <v>124094</v>
      </c>
      <c r="F4537" s="36">
        <v>124094</v>
      </c>
      <c r="G4537" s="37">
        <f t="shared" si="211"/>
        <v>8686.58</v>
      </c>
      <c r="H4537" s="38">
        <f>G4537*(1-'[1]Rapport Lottstift'!$Q$6)</f>
        <v>6324.6193897332605</v>
      </c>
      <c r="I4537" s="39">
        <f t="shared" si="212"/>
        <v>6261.3731958359276</v>
      </c>
      <c r="J4537" s="40">
        <f t="shared" si="213"/>
        <v>6261</v>
      </c>
      <c r="K4537" s="40">
        <v>6261</v>
      </c>
    </row>
    <row r="4538" spans="1:11" s="40" customFormat="1" x14ac:dyDescent="0.25">
      <c r="A4538" s="34" t="s">
        <v>947</v>
      </c>
      <c r="B4538" s="34" t="s">
        <v>13483</v>
      </c>
      <c r="C4538" s="34" t="s">
        <v>13484</v>
      </c>
      <c r="D4538" s="34" t="s">
        <v>13485</v>
      </c>
      <c r="E4538" s="35">
        <v>124084</v>
      </c>
      <c r="F4538" s="36">
        <v>124084</v>
      </c>
      <c r="G4538" s="37">
        <f t="shared" si="211"/>
        <v>8685.880000000001</v>
      </c>
      <c r="H4538" s="38">
        <f>G4538*(1-'[1]Rapport Lottstift'!$Q$6)</f>
        <v>6324.1097261403611</v>
      </c>
      <c r="I4538" s="39">
        <f t="shared" si="212"/>
        <v>6260.8686288789577</v>
      </c>
      <c r="J4538" s="40">
        <f t="shared" si="213"/>
        <v>6260</v>
      </c>
      <c r="K4538" s="40">
        <v>6260</v>
      </c>
    </row>
    <row r="4539" spans="1:11" s="40" customFormat="1" x14ac:dyDescent="0.25">
      <c r="A4539" s="34" t="s">
        <v>947</v>
      </c>
      <c r="B4539" s="34" t="s">
        <v>13486</v>
      </c>
      <c r="C4539" s="34" t="s">
        <v>13487</v>
      </c>
      <c r="D4539" s="34" t="s">
        <v>13488</v>
      </c>
      <c r="E4539" s="35">
        <v>124009</v>
      </c>
      <c r="F4539" s="36">
        <v>124009</v>
      </c>
      <c r="G4539" s="37">
        <f t="shared" si="211"/>
        <v>8680.630000000001</v>
      </c>
      <c r="H4539" s="38">
        <f>G4539*(1-'[1]Rapport Lottstift'!$Q$6)</f>
        <v>6320.2872491936114</v>
      </c>
      <c r="I4539" s="39">
        <f t="shared" si="212"/>
        <v>6257.084376701675</v>
      </c>
      <c r="J4539" s="40">
        <f t="shared" si="213"/>
        <v>6257</v>
      </c>
      <c r="K4539" s="40">
        <v>6257</v>
      </c>
    </row>
    <row r="4540" spans="1:11" s="40" customFormat="1" x14ac:dyDescent="0.25">
      <c r="A4540" s="34" t="s">
        <v>947</v>
      </c>
      <c r="B4540" s="34" t="s">
        <v>13489</v>
      </c>
      <c r="C4540" s="34" t="s">
        <v>13490</v>
      </c>
      <c r="D4540" s="34" t="s">
        <v>13491</v>
      </c>
      <c r="E4540" s="35">
        <v>124003</v>
      </c>
      <c r="F4540" s="36">
        <v>124003</v>
      </c>
      <c r="G4540" s="37">
        <f t="shared" si="211"/>
        <v>8680.2100000000009</v>
      </c>
      <c r="H4540" s="38">
        <f>G4540*(1-'[1]Rapport Lottstift'!$Q$6)</f>
        <v>6319.981451037871</v>
      </c>
      <c r="I4540" s="39">
        <f t="shared" si="212"/>
        <v>6256.7816365274921</v>
      </c>
      <c r="J4540" s="40">
        <f t="shared" si="213"/>
        <v>6256</v>
      </c>
      <c r="K4540" s="40">
        <v>6256</v>
      </c>
    </row>
    <row r="4541" spans="1:11" s="40" customFormat="1" x14ac:dyDescent="0.25">
      <c r="A4541" s="34" t="s">
        <v>947</v>
      </c>
      <c r="B4541" s="34" t="s">
        <v>13492</v>
      </c>
      <c r="C4541" s="34" t="s">
        <v>13493</v>
      </c>
      <c r="D4541" s="34" t="s">
        <v>13494</v>
      </c>
      <c r="E4541" s="35">
        <v>124000</v>
      </c>
      <c r="F4541" s="36">
        <v>124000</v>
      </c>
      <c r="G4541" s="37">
        <f t="shared" si="211"/>
        <v>8680</v>
      </c>
      <c r="H4541" s="38">
        <f>G4541*(1-'[1]Rapport Lottstift'!$Q$6)</f>
        <v>6319.8285519600004</v>
      </c>
      <c r="I4541" s="39">
        <f t="shared" si="212"/>
        <v>6256.6302664404002</v>
      </c>
      <c r="J4541" s="40">
        <f t="shared" si="213"/>
        <v>6256</v>
      </c>
      <c r="K4541" s="40">
        <v>6256</v>
      </c>
    </row>
    <row r="4542" spans="1:11" s="40" customFormat="1" x14ac:dyDescent="0.25">
      <c r="A4542" s="34" t="s">
        <v>947</v>
      </c>
      <c r="B4542" s="34" t="s">
        <v>13495</v>
      </c>
      <c r="C4542" s="34" t="s">
        <v>13496</v>
      </c>
      <c r="D4542" s="34" t="s">
        <v>13497</v>
      </c>
      <c r="E4542" s="35">
        <v>123983</v>
      </c>
      <c r="F4542" s="36">
        <v>123983</v>
      </c>
      <c r="G4542" s="37">
        <f t="shared" si="211"/>
        <v>8678.8100000000013</v>
      </c>
      <c r="H4542" s="38">
        <f>G4542*(1-'[1]Rapport Lottstift'!$Q$6)</f>
        <v>6318.9621238520713</v>
      </c>
      <c r="I4542" s="39">
        <f t="shared" si="212"/>
        <v>6255.7725026135504</v>
      </c>
      <c r="J4542" s="40">
        <f t="shared" si="213"/>
        <v>6255</v>
      </c>
      <c r="K4542" s="40">
        <v>6255</v>
      </c>
    </row>
    <row r="4543" spans="1:11" s="40" customFormat="1" x14ac:dyDescent="0.25">
      <c r="A4543" s="34" t="s">
        <v>947</v>
      </c>
      <c r="B4543" s="34" t="s">
        <v>13498</v>
      </c>
      <c r="C4543" s="34" t="s">
        <v>13499</v>
      </c>
      <c r="D4543" s="34" t="s">
        <v>13500</v>
      </c>
      <c r="E4543" s="35">
        <v>123708</v>
      </c>
      <c r="F4543" s="36">
        <v>123708</v>
      </c>
      <c r="G4543" s="37">
        <f t="shared" si="211"/>
        <v>8659.5600000000013</v>
      </c>
      <c r="H4543" s="38">
        <f>G4543*(1-'[1]Rapport Lottstift'!$Q$6)</f>
        <v>6304.9463750473215</v>
      </c>
      <c r="I4543" s="39">
        <f t="shared" si="212"/>
        <v>6241.896911296848</v>
      </c>
      <c r="J4543" s="40">
        <f t="shared" si="213"/>
        <v>6241</v>
      </c>
      <c r="K4543" s="40">
        <v>6241</v>
      </c>
    </row>
    <row r="4544" spans="1:11" s="40" customFormat="1" x14ac:dyDescent="0.25">
      <c r="A4544" s="34" t="s">
        <v>947</v>
      </c>
      <c r="B4544" s="34" t="s">
        <v>13501</v>
      </c>
      <c r="C4544" s="34" t="s">
        <v>13502</v>
      </c>
      <c r="D4544" s="34" t="s">
        <v>13503</v>
      </c>
      <c r="E4544" s="35">
        <v>123566</v>
      </c>
      <c r="F4544" s="36">
        <v>123566</v>
      </c>
      <c r="G4544" s="37">
        <f t="shared" si="211"/>
        <v>8649.6200000000008</v>
      </c>
      <c r="H4544" s="38">
        <f>G4544*(1-'[1]Rapport Lottstift'!$Q$6)</f>
        <v>6297.709152028141</v>
      </c>
      <c r="I4544" s="39">
        <f t="shared" si="212"/>
        <v>6234.7320605078594</v>
      </c>
      <c r="J4544" s="40">
        <f t="shared" si="213"/>
        <v>6234</v>
      </c>
      <c r="K4544" s="40">
        <v>6234</v>
      </c>
    </row>
    <row r="4545" spans="1:11" s="40" customFormat="1" x14ac:dyDescent="0.25">
      <c r="A4545" s="34" t="s">
        <v>947</v>
      </c>
      <c r="B4545" s="34" t="s">
        <v>13504</v>
      </c>
      <c r="C4545" s="34" t="s">
        <v>13505</v>
      </c>
      <c r="D4545" s="34" t="s">
        <v>13506</v>
      </c>
      <c r="E4545" s="35">
        <v>123521</v>
      </c>
      <c r="F4545" s="36">
        <v>123521</v>
      </c>
      <c r="G4545" s="37">
        <f t="shared" si="211"/>
        <v>8646.4700000000012</v>
      </c>
      <c r="H4545" s="38">
        <f>G4545*(1-'[1]Rapport Lottstift'!$Q$6)</f>
        <v>6295.4156658600914</v>
      </c>
      <c r="I4545" s="39">
        <f t="shared" si="212"/>
        <v>6232.4615092014901</v>
      </c>
      <c r="J4545" s="40">
        <f t="shared" si="213"/>
        <v>6232</v>
      </c>
      <c r="K4545" s="40">
        <v>6232</v>
      </c>
    </row>
    <row r="4546" spans="1:11" s="40" customFormat="1" x14ac:dyDescent="0.25">
      <c r="A4546" s="34" t="s">
        <v>947</v>
      </c>
      <c r="B4546" s="34" t="s">
        <v>13507</v>
      </c>
      <c r="C4546" s="34" t="s">
        <v>13508</v>
      </c>
      <c r="D4546" s="34" t="s">
        <v>13509</v>
      </c>
      <c r="E4546" s="35">
        <v>123365</v>
      </c>
      <c r="F4546" s="36">
        <v>123365</v>
      </c>
      <c r="G4546" s="37">
        <f t="shared" si="211"/>
        <v>8635.5500000000011</v>
      </c>
      <c r="H4546" s="38">
        <f>G4546*(1-'[1]Rapport Lottstift'!$Q$6)</f>
        <v>6287.4649138108507</v>
      </c>
      <c r="I4546" s="39">
        <f t="shared" si="212"/>
        <v>6224.5902646727418</v>
      </c>
      <c r="J4546" s="40">
        <f t="shared" si="213"/>
        <v>6224</v>
      </c>
      <c r="K4546" s="40">
        <v>6224</v>
      </c>
    </row>
    <row r="4547" spans="1:11" s="40" customFormat="1" x14ac:dyDescent="0.25">
      <c r="A4547" s="34" t="s">
        <v>947</v>
      </c>
      <c r="B4547" s="34" t="s">
        <v>13510</v>
      </c>
      <c r="C4547" s="34" t="s">
        <v>13511</v>
      </c>
      <c r="D4547" s="34" t="s">
        <v>13512</v>
      </c>
      <c r="E4547" s="35">
        <v>123349</v>
      </c>
      <c r="F4547" s="36">
        <v>123349</v>
      </c>
      <c r="G4547" s="37">
        <f t="shared" si="211"/>
        <v>8634.43</v>
      </c>
      <c r="H4547" s="38">
        <f>G4547*(1-'[1]Rapport Lottstift'!$Q$6)</f>
        <v>6286.6494520622109</v>
      </c>
      <c r="I4547" s="39">
        <f t="shared" si="212"/>
        <v>6223.782957541589</v>
      </c>
      <c r="J4547" s="40">
        <f t="shared" si="213"/>
        <v>6223</v>
      </c>
      <c r="K4547" s="40">
        <v>6223</v>
      </c>
    </row>
    <row r="4548" spans="1:11" s="40" customFormat="1" x14ac:dyDescent="0.25">
      <c r="A4548" s="34" t="s">
        <v>947</v>
      </c>
      <c r="B4548" s="34" t="s">
        <v>13513</v>
      </c>
      <c r="C4548" s="34" t="s">
        <v>13514</v>
      </c>
      <c r="D4548" s="34" t="s">
        <v>13515</v>
      </c>
      <c r="E4548" s="35">
        <v>123242</v>
      </c>
      <c r="F4548" s="36">
        <v>123242</v>
      </c>
      <c r="G4548" s="37">
        <f t="shared" si="211"/>
        <v>8626.94</v>
      </c>
      <c r="H4548" s="38">
        <f>G4548*(1-'[1]Rapport Lottstift'!$Q$6)</f>
        <v>6281.1960516181807</v>
      </c>
      <c r="I4548" s="39">
        <f t="shared" si="212"/>
        <v>6218.3840911019988</v>
      </c>
      <c r="J4548" s="40">
        <f t="shared" si="213"/>
        <v>6218</v>
      </c>
      <c r="K4548" s="40">
        <v>6218</v>
      </c>
    </row>
    <row r="4549" spans="1:11" s="40" customFormat="1" x14ac:dyDescent="0.25">
      <c r="A4549" s="34" t="s">
        <v>947</v>
      </c>
      <c r="B4549" s="34" t="s">
        <v>13516</v>
      </c>
      <c r="C4549" s="34" t="s">
        <v>13517</v>
      </c>
      <c r="D4549" s="34" t="s">
        <v>13518</v>
      </c>
      <c r="E4549" s="35">
        <v>123221</v>
      </c>
      <c r="F4549" s="36">
        <v>123221</v>
      </c>
      <c r="G4549" s="37">
        <f t="shared" si="211"/>
        <v>8625.4700000000012</v>
      </c>
      <c r="H4549" s="38">
        <f>G4549*(1-'[1]Rapport Lottstift'!$Q$6)</f>
        <v>6280.1257580730908</v>
      </c>
      <c r="I4549" s="39">
        <f t="shared" si="212"/>
        <v>6217.3245004923601</v>
      </c>
      <c r="J4549" s="40">
        <f t="shared" si="213"/>
        <v>6217</v>
      </c>
      <c r="K4549" s="40">
        <v>6217</v>
      </c>
    </row>
    <row r="4550" spans="1:11" s="40" customFormat="1" x14ac:dyDescent="0.25">
      <c r="A4550" s="34" t="s">
        <v>947</v>
      </c>
      <c r="B4550" s="34" t="s">
        <v>13519</v>
      </c>
      <c r="C4550" s="34" t="s">
        <v>13520</v>
      </c>
      <c r="D4550" s="34" t="s">
        <v>13521</v>
      </c>
      <c r="E4550" s="35">
        <v>123184</v>
      </c>
      <c r="F4550" s="36">
        <v>123184</v>
      </c>
      <c r="G4550" s="37">
        <f t="shared" ref="G4550:G4613" si="214">F4550*0.07</f>
        <v>8622.880000000001</v>
      </c>
      <c r="H4550" s="38">
        <f>G4550*(1-'[1]Rapport Lottstift'!$Q$6)</f>
        <v>6278.240002779361</v>
      </c>
      <c r="I4550" s="39">
        <f t="shared" ref="I4550:I4613" si="215">H4550*0.99</f>
        <v>6215.4576027515677</v>
      </c>
      <c r="J4550" s="40">
        <f t="shared" ref="J4550:J4613" si="216">INT(I4550)</f>
        <v>6215</v>
      </c>
      <c r="K4550" s="40">
        <v>6215</v>
      </c>
    </row>
    <row r="4551" spans="1:11" s="40" customFormat="1" x14ac:dyDescent="0.25">
      <c r="A4551" s="34" t="s">
        <v>947</v>
      </c>
      <c r="B4551" s="34" t="s">
        <v>13522</v>
      </c>
      <c r="C4551" s="34" t="s">
        <v>13523</v>
      </c>
      <c r="D4551" s="34" t="s">
        <v>13524</v>
      </c>
      <c r="E4551" s="35">
        <v>122948</v>
      </c>
      <c r="F4551" s="36">
        <v>122948</v>
      </c>
      <c r="G4551" s="37">
        <f t="shared" si="214"/>
        <v>8606.36</v>
      </c>
      <c r="H4551" s="38">
        <f>G4551*(1-'[1]Rapport Lottstift'!$Q$6)</f>
        <v>6266.2119419869205</v>
      </c>
      <c r="I4551" s="39">
        <f t="shared" si="215"/>
        <v>6203.5498225670508</v>
      </c>
      <c r="J4551" s="40">
        <f t="shared" si="216"/>
        <v>6203</v>
      </c>
      <c r="K4551" s="40">
        <v>6203</v>
      </c>
    </row>
    <row r="4552" spans="1:11" s="40" customFormat="1" x14ac:dyDescent="0.25">
      <c r="A4552" s="34" t="s">
        <v>947</v>
      </c>
      <c r="B4552" s="34" t="s">
        <v>13525</v>
      </c>
      <c r="C4552" s="34" t="s">
        <v>13526</v>
      </c>
      <c r="D4552" s="34" t="s">
        <v>13527</v>
      </c>
      <c r="E4552" s="35">
        <v>122884</v>
      </c>
      <c r="F4552" s="36">
        <v>122884</v>
      </c>
      <c r="G4552" s="37">
        <f t="shared" si="214"/>
        <v>8601.880000000001</v>
      </c>
      <c r="H4552" s="38">
        <f>G4552*(1-'[1]Rapport Lottstift'!$Q$6)</f>
        <v>6262.9500949923613</v>
      </c>
      <c r="I4552" s="39">
        <f t="shared" si="215"/>
        <v>6200.3205940424377</v>
      </c>
      <c r="J4552" s="40">
        <f t="shared" si="216"/>
        <v>6200</v>
      </c>
      <c r="K4552" s="40">
        <v>6200</v>
      </c>
    </row>
    <row r="4553" spans="1:11" s="40" customFormat="1" x14ac:dyDescent="0.25">
      <c r="A4553" s="34" t="s">
        <v>947</v>
      </c>
      <c r="B4553" s="34" t="s">
        <v>13528</v>
      </c>
      <c r="C4553" s="34"/>
      <c r="D4553" s="34" t="s">
        <v>13529</v>
      </c>
      <c r="E4553" s="35">
        <v>122514</v>
      </c>
      <c r="F4553" s="36">
        <v>122514</v>
      </c>
      <c r="G4553" s="37">
        <f t="shared" si="214"/>
        <v>8575.9800000000014</v>
      </c>
      <c r="H4553" s="38">
        <f>G4553*(1-'[1]Rapport Lottstift'!$Q$6)</f>
        <v>6244.0925420550611</v>
      </c>
      <c r="I4553" s="39">
        <f t="shared" si="215"/>
        <v>6181.6516166345109</v>
      </c>
      <c r="J4553" s="40">
        <f t="shared" si="216"/>
        <v>6181</v>
      </c>
      <c r="K4553" s="40">
        <v>6181</v>
      </c>
    </row>
    <row r="4554" spans="1:11" s="40" customFormat="1" x14ac:dyDescent="0.25">
      <c r="A4554" s="34" t="s">
        <v>947</v>
      </c>
      <c r="B4554" s="34" t="s">
        <v>13530</v>
      </c>
      <c r="C4554" s="34" t="s">
        <v>13531</v>
      </c>
      <c r="D4554" s="34" t="s">
        <v>13532</v>
      </c>
      <c r="E4554" s="35">
        <v>122349</v>
      </c>
      <c r="F4554" s="36">
        <v>122349</v>
      </c>
      <c r="G4554" s="37">
        <f t="shared" si="214"/>
        <v>8564.43</v>
      </c>
      <c r="H4554" s="38">
        <f>G4554*(1-'[1]Rapport Lottstift'!$Q$6)</f>
        <v>6235.6830927722103</v>
      </c>
      <c r="I4554" s="39">
        <f t="shared" si="215"/>
        <v>6173.3262618444878</v>
      </c>
      <c r="J4554" s="40">
        <f t="shared" si="216"/>
        <v>6173</v>
      </c>
      <c r="K4554" s="40">
        <v>6173</v>
      </c>
    </row>
    <row r="4555" spans="1:11" s="40" customFormat="1" x14ac:dyDescent="0.25">
      <c r="A4555" s="34" t="s">
        <v>947</v>
      </c>
      <c r="B4555" s="34" t="s">
        <v>13533</v>
      </c>
      <c r="C4555" s="34" t="s">
        <v>13534</v>
      </c>
      <c r="D4555" s="34" t="s">
        <v>13535</v>
      </c>
      <c r="E4555" s="35">
        <v>122323</v>
      </c>
      <c r="F4555" s="36">
        <v>122323</v>
      </c>
      <c r="G4555" s="37">
        <f t="shared" si="214"/>
        <v>8562.61</v>
      </c>
      <c r="H4555" s="38">
        <f>G4555*(1-'[1]Rapport Lottstift'!$Q$6)</f>
        <v>6234.3579674306711</v>
      </c>
      <c r="I4555" s="39">
        <f t="shared" si="215"/>
        <v>6172.0143877563642</v>
      </c>
      <c r="J4555" s="40">
        <f t="shared" si="216"/>
        <v>6172</v>
      </c>
      <c r="K4555" s="40">
        <v>6172</v>
      </c>
    </row>
    <row r="4556" spans="1:11" s="40" customFormat="1" x14ac:dyDescent="0.25">
      <c r="A4556" s="34" t="s">
        <v>947</v>
      </c>
      <c r="B4556" s="34" t="s">
        <v>13536</v>
      </c>
      <c r="C4556" s="34" t="s">
        <v>13537</v>
      </c>
      <c r="D4556" s="34" t="s">
        <v>13538</v>
      </c>
      <c r="E4556" s="35">
        <v>122270</v>
      </c>
      <c r="F4556" s="36">
        <v>122270</v>
      </c>
      <c r="G4556" s="37">
        <f t="shared" si="214"/>
        <v>8558.9000000000015</v>
      </c>
      <c r="H4556" s="38">
        <f>G4556*(1-'[1]Rapport Lottstift'!$Q$6)</f>
        <v>6231.6567503883016</v>
      </c>
      <c r="I4556" s="39">
        <f t="shared" si="215"/>
        <v>6169.3401828844189</v>
      </c>
      <c r="J4556" s="40">
        <f t="shared" si="216"/>
        <v>6169</v>
      </c>
      <c r="K4556" s="40">
        <v>6169</v>
      </c>
    </row>
    <row r="4557" spans="1:11" s="40" customFormat="1" x14ac:dyDescent="0.25">
      <c r="A4557" s="34" t="s">
        <v>947</v>
      </c>
      <c r="B4557" s="34" t="s">
        <v>13539</v>
      </c>
      <c r="C4557" s="34" t="s">
        <v>13540</v>
      </c>
      <c r="D4557" s="34" t="s">
        <v>13541</v>
      </c>
      <c r="E4557" s="35">
        <v>122235</v>
      </c>
      <c r="F4557" s="36">
        <v>122235</v>
      </c>
      <c r="G4557" s="37">
        <f t="shared" si="214"/>
        <v>8556.4500000000007</v>
      </c>
      <c r="H4557" s="38">
        <f>G4557*(1-'[1]Rapport Lottstift'!$Q$6)</f>
        <v>6229.8729278131505</v>
      </c>
      <c r="I4557" s="39">
        <f t="shared" si="215"/>
        <v>6167.5741985350187</v>
      </c>
      <c r="J4557" s="40">
        <f t="shared" si="216"/>
        <v>6167</v>
      </c>
      <c r="K4557" s="40">
        <v>6167</v>
      </c>
    </row>
    <row r="4558" spans="1:11" s="40" customFormat="1" x14ac:dyDescent="0.25">
      <c r="A4558" s="34" t="s">
        <v>947</v>
      </c>
      <c r="B4558" s="34" t="s">
        <v>13542</v>
      </c>
      <c r="C4558" s="34" t="s">
        <v>13543</v>
      </c>
      <c r="D4558" s="34" t="s">
        <v>13544</v>
      </c>
      <c r="E4558" s="35">
        <v>122153</v>
      </c>
      <c r="F4558" s="36">
        <v>122153</v>
      </c>
      <c r="G4558" s="37">
        <f t="shared" si="214"/>
        <v>8550.7100000000009</v>
      </c>
      <c r="H4558" s="38">
        <f>G4558*(1-'[1]Rapport Lottstift'!$Q$6)</f>
        <v>6225.6936863513711</v>
      </c>
      <c r="I4558" s="39">
        <f t="shared" si="215"/>
        <v>6163.436749487857</v>
      </c>
      <c r="J4558" s="40">
        <f t="shared" si="216"/>
        <v>6163</v>
      </c>
      <c r="K4558" s="40">
        <v>6163</v>
      </c>
    </row>
    <row r="4559" spans="1:11" s="40" customFormat="1" x14ac:dyDescent="0.25">
      <c r="A4559" s="34" t="s">
        <v>947</v>
      </c>
      <c r="B4559" s="34" t="s">
        <v>13545</v>
      </c>
      <c r="C4559" s="34" t="s">
        <v>13546</v>
      </c>
      <c r="D4559" s="34" t="s">
        <v>13547</v>
      </c>
      <c r="E4559" s="35">
        <v>122139</v>
      </c>
      <c r="F4559" s="36">
        <v>122139</v>
      </c>
      <c r="G4559" s="37">
        <f t="shared" si="214"/>
        <v>8549.7300000000014</v>
      </c>
      <c r="H4559" s="38">
        <f>G4559*(1-'[1]Rapport Lottstift'!$Q$6)</f>
        <v>6224.9801573213117</v>
      </c>
      <c r="I4559" s="39">
        <f t="shared" si="215"/>
        <v>6162.7303557480982</v>
      </c>
      <c r="J4559" s="40">
        <f t="shared" si="216"/>
        <v>6162</v>
      </c>
      <c r="K4559" s="40">
        <v>6162</v>
      </c>
    </row>
    <row r="4560" spans="1:11" s="40" customFormat="1" x14ac:dyDescent="0.25">
      <c r="A4560" s="34" t="s">
        <v>947</v>
      </c>
      <c r="B4560" s="34" t="s">
        <v>13548</v>
      </c>
      <c r="C4560" s="34" t="s">
        <v>13549</v>
      </c>
      <c r="D4560" s="34" t="s">
        <v>13550</v>
      </c>
      <c r="E4560" s="35">
        <v>122137</v>
      </c>
      <c r="F4560" s="36">
        <v>122137</v>
      </c>
      <c r="G4560" s="37">
        <f t="shared" si="214"/>
        <v>8549.59</v>
      </c>
      <c r="H4560" s="38">
        <f>G4560*(1-'[1]Rapport Lottstift'!$Q$6)</f>
        <v>6224.8782246027304</v>
      </c>
      <c r="I4560" s="39">
        <f t="shared" si="215"/>
        <v>6162.6294423567033</v>
      </c>
      <c r="J4560" s="40">
        <f t="shared" si="216"/>
        <v>6162</v>
      </c>
      <c r="K4560" s="40">
        <v>6162</v>
      </c>
    </row>
    <row r="4561" spans="1:11" s="40" customFormat="1" x14ac:dyDescent="0.25">
      <c r="A4561" s="34" t="s">
        <v>947</v>
      </c>
      <c r="B4561" s="34" t="s">
        <v>13551</v>
      </c>
      <c r="C4561" s="34" t="s">
        <v>13552</v>
      </c>
      <c r="D4561" s="34" t="s">
        <v>13553</v>
      </c>
      <c r="E4561" s="35">
        <v>122110</v>
      </c>
      <c r="F4561" s="36">
        <v>122110</v>
      </c>
      <c r="G4561" s="37">
        <f t="shared" si="214"/>
        <v>8547.7000000000007</v>
      </c>
      <c r="H4561" s="38">
        <f>G4561*(1-'[1]Rapport Lottstift'!$Q$6)</f>
        <v>6223.5021329019009</v>
      </c>
      <c r="I4561" s="39">
        <f t="shared" si="215"/>
        <v>6161.2671115728817</v>
      </c>
      <c r="J4561" s="40">
        <f t="shared" si="216"/>
        <v>6161</v>
      </c>
      <c r="K4561" s="40">
        <v>6161</v>
      </c>
    </row>
    <row r="4562" spans="1:11" s="40" customFormat="1" x14ac:dyDescent="0.25">
      <c r="A4562" s="34" t="s">
        <v>947</v>
      </c>
      <c r="B4562" s="34" t="s">
        <v>13554</v>
      </c>
      <c r="C4562" s="34" t="s">
        <v>13555</v>
      </c>
      <c r="D4562" s="34" t="s">
        <v>13556</v>
      </c>
      <c r="E4562" s="35">
        <v>122000</v>
      </c>
      <c r="F4562" s="36">
        <v>122000</v>
      </c>
      <c r="G4562" s="37">
        <f t="shared" si="214"/>
        <v>8540</v>
      </c>
      <c r="H4562" s="38">
        <f>G4562*(1-'[1]Rapport Lottstift'!$Q$6)</f>
        <v>6217.8958333800001</v>
      </c>
      <c r="I4562" s="39">
        <f t="shared" si="215"/>
        <v>6155.7168750461997</v>
      </c>
      <c r="J4562" s="40">
        <f t="shared" si="216"/>
        <v>6155</v>
      </c>
      <c r="K4562" s="40">
        <v>6155</v>
      </c>
    </row>
    <row r="4563" spans="1:11" s="40" customFormat="1" x14ac:dyDescent="0.25">
      <c r="A4563" s="34" t="s">
        <v>947</v>
      </c>
      <c r="B4563" s="34" t="s">
        <v>13557</v>
      </c>
      <c r="C4563" s="34"/>
      <c r="D4563" s="34" t="s">
        <v>13558</v>
      </c>
      <c r="E4563" s="35">
        <v>121912</v>
      </c>
      <c r="F4563" s="36">
        <v>121912</v>
      </c>
      <c r="G4563" s="37">
        <f t="shared" si="214"/>
        <v>8533.84</v>
      </c>
      <c r="H4563" s="38">
        <f>G4563*(1-'[1]Rapport Lottstift'!$Q$6)</f>
        <v>6213.4107937624804</v>
      </c>
      <c r="I4563" s="39">
        <f t="shared" si="215"/>
        <v>6151.2766858248551</v>
      </c>
      <c r="J4563" s="40">
        <f t="shared" si="216"/>
        <v>6151</v>
      </c>
      <c r="K4563" s="40">
        <v>6151</v>
      </c>
    </row>
    <row r="4564" spans="1:11" s="40" customFormat="1" x14ac:dyDescent="0.25">
      <c r="A4564" s="34" t="s">
        <v>947</v>
      </c>
      <c r="B4564" s="34" t="s">
        <v>13559</v>
      </c>
      <c r="C4564" s="34" t="s">
        <v>13560</v>
      </c>
      <c r="D4564" s="34" t="s">
        <v>13561</v>
      </c>
      <c r="E4564" s="35">
        <v>121788</v>
      </c>
      <c r="F4564" s="36">
        <v>121788</v>
      </c>
      <c r="G4564" s="37">
        <f t="shared" si="214"/>
        <v>8525.1600000000017</v>
      </c>
      <c r="H4564" s="38">
        <f>G4564*(1-'[1]Rapport Lottstift'!$Q$6)</f>
        <v>6207.090965210522</v>
      </c>
      <c r="I4564" s="39">
        <f t="shared" si="215"/>
        <v>6145.020055558417</v>
      </c>
      <c r="J4564" s="40">
        <f t="shared" si="216"/>
        <v>6145</v>
      </c>
      <c r="K4564" s="40">
        <v>6145</v>
      </c>
    </row>
    <row r="4565" spans="1:11" s="40" customFormat="1" x14ac:dyDescent="0.25">
      <c r="A4565" s="34" t="s">
        <v>947</v>
      </c>
      <c r="B4565" s="34" t="s">
        <v>13562</v>
      </c>
      <c r="C4565" s="34" t="s">
        <v>13563</v>
      </c>
      <c r="D4565" s="34" t="s">
        <v>13564</v>
      </c>
      <c r="E4565" s="35">
        <v>121576</v>
      </c>
      <c r="F4565" s="36">
        <v>121576</v>
      </c>
      <c r="G4565" s="37">
        <f t="shared" si="214"/>
        <v>8510.3200000000015</v>
      </c>
      <c r="H4565" s="38">
        <f>G4565*(1-'[1]Rapport Lottstift'!$Q$6)</f>
        <v>6196.2860970410411</v>
      </c>
      <c r="I4565" s="39">
        <f t="shared" si="215"/>
        <v>6134.3232360706306</v>
      </c>
      <c r="J4565" s="40">
        <f t="shared" si="216"/>
        <v>6134</v>
      </c>
      <c r="K4565" s="40">
        <v>6134</v>
      </c>
    </row>
    <row r="4566" spans="1:11" s="40" customFormat="1" x14ac:dyDescent="0.25">
      <c r="A4566" s="34" t="s">
        <v>947</v>
      </c>
      <c r="B4566" s="34" t="s">
        <v>13565</v>
      </c>
      <c r="C4566" s="34" t="s">
        <v>13566</v>
      </c>
      <c r="D4566" s="34" t="s">
        <v>13567</v>
      </c>
      <c r="E4566" s="35">
        <v>121531</v>
      </c>
      <c r="F4566" s="36">
        <v>121531</v>
      </c>
      <c r="G4566" s="37">
        <f t="shared" si="214"/>
        <v>8507.17</v>
      </c>
      <c r="H4566" s="38">
        <f>G4566*(1-'[1]Rapport Lottstift'!$Q$6)</f>
        <v>6193.9926108729906</v>
      </c>
      <c r="I4566" s="39">
        <f t="shared" si="215"/>
        <v>6132.0526847642604</v>
      </c>
      <c r="J4566" s="40">
        <f t="shared" si="216"/>
        <v>6132</v>
      </c>
      <c r="K4566" s="40">
        <v>6132</v>
      </c>
    </row>
    <row r="4567" spans="1:11" s="40" customFormat="1" x14ac:dyDescent="0.25">
      <c r="A4567" s="34" t="s">
        <v>947</v>
      </c>
      <c r="B4567" s="34" t="s">
        <v>13568</v>
      </c>
      <c r="C4567" s="34" t="s">
        <v>13569</v>
      </c>
      <c r="D4567" s="34" t="s">
        <v>13570</v>
      </c>
      <c r="E4567" s="35">
        <v>121525</v>
      </c>
      <c r="F4567" s="36">
        <v>121525</v>
      </c>
      <c r="G4567" s="37">
        <f t="shared" si="214"/>
        <v>8506.75</v>
      </c>
      <c r="H4567" s="38">
        <f>G4567*(1-'[1]Rapport Lottstift'!$Q$6)</f>
        <v>6193.6868127172502</v>
      </c>
      <c r="I4567" s="39">
        <f t="shared" si="215"/>
        <v>6131.7499445900776</v>
      </c>
      <c r="J4567" s="40">
        <f t="shared" si="216"/>
        <v>6131</v>
      </c>
      <c r="K4567" s="40">
        <v>6131</v>
      </c>
    </row>
    <row r="4568" spans="1:11" s="40" customFormat="1" x14ac:dyDescent="0.25">
      <c r="A4568" s="34" t="s">
        <v>947</v>
      </c>
      <c r="B4568" s="34" t="s">
        <v>13571</v>
      </c>
      <c r="C4568" s="34" t="s">
        <v>13572</v>
      </c>
      <c r="D4568" s="34" t="s">
        <v>13573</v>
      </c>
      <c r="E4568" s="35">
        <v>121518</v>
      </c>
      <c r="F4568" s="36">
        <v>121518</v>
      </c>
      <c r="G4568" s="37">
        <f t="shared" si="214"/>
        <v>8506.26</v>
      </c>
      <c r="H4568" s="38">
        <f>G4568*(1-'[1]Rapport Lottstift'!$Q$6)</f>
        <v>6193.3300482022205</v>
      </c>
      <c r="I4568" s="39">
        <f t="shared" si="215"/>
        <v>6131.3967477201986</v>
      </c>
      <c r="J4568" s="40">
        <f t="shared" si="216"/>
        <v>6131</v>
      </c>
      <c r="K4568" s="40">
        <v>6131</v>
      </c>
    </row>
    <row r="4569" spans="1:11" s="40" customFormat="1" x14ac:dyDescent="0.25">
      <c r="A4569" s="34" t="s">
        <v>947</v>
      </c>
      <c r="B4569" s="34" t="s">
        <v>13574</v>
      </c>
      <c r="C4569" s="34" t="s">
        <v>13575</v>
      </c>
      <c r="D4569" s="34" t="s">
        <v>13576</v>
      </c>
      <c r="E4569" s="35">
        <v>121483</v>
      </c>
      <c r="F4569" s="36">
        <v>121483</v>
      </c>
      <c r="G4569" s="37">
        <f t="shared" si="214"/>
        <v>8503.8100000000013</v>
      </c>
      <c r="H4569" s="38">
        <f>G4569*(1-'[1]Rapport Lottstift'!$Q$6)</f>
        <v>6191.5462256270712</v>
      </c>
      <c r="I4569" s="39">
        <f t="shared" si="215"/>
        <v>6129.6307633708002</v>
      </c>
      <c r="J4569" s="40">
        <f t="shared" si="216"/>
        <v>6129</v>
      </c>
      <c r="K4569" s="40">
        <v>6129</v>
      </c>
    </row>
    <row r="4570" spans="1:11" s="40" customFormat="1" x14ac:dyDescent="0.25">
      <c r="A4570" s="34" t="s">
        <v>947</v>
      </c>
      <c r="B4570" s="34" t="s">
        <v>13577</v>
      </c>
      <c r="C4570" s="34" t="s">
        <v>13578</v>
      </c>
      <c r="D4570" s="34" t="s">
        <v>13579</v>
      </c>
      <c r="E4570" s="35">
        <v>121467</v>
      </c>
      <c r="F4570" s="36">
        <v>121467</v>
      </c>
      <c r="G4570" s="37">
        <f t="shared" si="214"/>
        <v>8502.69</v>
      </c>
      <c r="H4570" s="38">
        <f>G4570*(1-'[1]Rapport Lottstift'!$Q$6)</f>
        <v>6190.7307638784305</v>
      </c>
      <c r="I4570" s="39">
        <f t="shared" si="215"/>
        <v>6128.8234562396465</v>
      </c>
      <c r="J4570" s="40">
        <f t="shared" si="216"/>
        <v>6128</v>
      </c>
      <c r="K4570" s="40">
        <v>6128</v>
      </c>
    </row>
    <row r="4571" spans="1:11" s="40" customFormat="1" x14ac:dyDescent="0.25">
      <c r="A4571" s="34" t="s">
        <v>947</v>
      </c>
      <c r="B4571" s="34" t="s">
        <v>13580</v>
      </c>
      <c r="C4571" s="34" t="s">
        <v>13581</v>
      </c>
      <c r="D4571" s="34" t="s">
        <v>13582</v>
      </c>
      <c r="E4571" s="35">
        <v>121422</v>
      </c>
      <c r="F4571" s="36">
        <v>121422</v>
      </c>
      <c r="G4571" s="37">
        <f t="shared" si="214"/>
        <v>8499.5400000000009</v>
      </c>
      <c r="H4571" s="38">
        <f>G4571*(1-'[1]Rapport Lottstift'!$Q$6)</f>
        <v>6188.4372777103808</v>
      </c>
      <c r="I4571" s="39">
        <f t="shared" si="215"/>
        <v>6126.5529049332772</v>
      </c>
      <c r="J4571" s="40">
        <f t="shared" si="216"/>
        <v>6126</v>
      </c>
      <c r="K4571" s="40">
        <v>6126</v>
      </c>
    </row>
    <row r="4572" spans="1:11" s="40" customFormat="1" x14ac:dyDescent="0.25">
      <c r="A4572" s="34" t="s">
        <v>947</v>
      </c>
      <c r="B4572" s="34" t="s">
        <v>13583</v>
      </c>
      <c r="C4572" s="34" t="s">
        <v>13584</v>
      </c>
      <c r="D4572" s="34" t="s">
        <v>13585</v>
      </c>
      <c r="E4572" s="35">
        <v>121398</v>
      </c>
      <c r="F4572" s="36">
        <v>121398</v>
      </c>
      <c r="G4572" s="37">
        <f t="shared" si="214"/>
        <v>8497.86</v>
      </c>
      <c r="H4572" s="38">
        <f>G4572*(1-'[1]Rapport Lottstift'!$Q$6)</f>
        <v>6187.2140850874212</v>
      </c>
      <c r="I4572" s="39">
        <f t="shared" si="215"/>
        <v>6125.3419442365466</v>
      </c>
      <c r="J4572" s="40">
        <f t="shared" si="216"/>
        <v>6125</v>
      </c>
      <c r="K4572" s="40">
        <v>6125</v>
      </c>
    </row>
    <row r="4573" spans="1:11" s="40" customFormat="1" x14ac:dyDescent="0.25">
      <c r="A4573" s="34" t="s">
        <v>947</v>
      </c>
      <c r="B4573" s="34" t="s">
        <v>13586</v>
      </c>
      <c r="C4573" s="34" t="s">
        <v>13587</v>
      </c>
      <c r="D4573" s="34" t="s">
        <v>13588</v>
      </c>
      <c r="E4573" s="35">
        <v>120901</v>
      </c>
      <c r="F4573" s="36">
        <v>120901</v>
      </c>
      <c r="G4573" s="37">
        <f t="shared" si="214"/>
        <v>8463.0700000000015</v>
      </c>
      <c r="H4573" s="38">
        <f>G4573*(1-'[1]Rapport Lottstift'!$Q$6)</f>
        <v>6161.8838045202911</v>
      </c>
      <c r="I4573" s="39">
        <f t="shared" si="215"/>
        <v>6100.2649664750879</v>
      </c>
      <c r="J4573" s="40">
        <f t="shared" si="216"/>
        <v>6100</v>
      </c>
      <c r="K4573" s="40">
        <v>6100</v>
      </c>
    </row>
    <row r="4574" spans="1:11" s="40" customFormat="1" x14ac:dyDescent="0.25">
      <c r="A4574" s="34" t="s">
        <v>947</v>
      </c>
      <c r="B4574" s="34" t="s">
        <v>13589</v>
      </c>
      <c r="C4574" s="34" t="s">
        <v>13590</v>
      </c>
      <c r="D4574" s="34" t="s">
        <v>13591</v>
      </c>
      <c r="E4574" s="35">
        <v>120600</v>
      </c>
      <c r="F4574" s="36">
        <v>120600</v>
      </c>
      <c r="G4574" s="37">
        <f t="shared" si="214"/>
        <v>8442</v>
      </c>
      <c r="H4574" s="38">
        <f>G4574*(1-'[1]Rapport Lottstift'!$Q$6)</f>
        <v>6146.5429303740002</v>
      </c>
      <c r="I4574" s="39">
        <f t="shared" si="215"/>
        <v>6085.07750107026</v>
      </c>
      <c r="J4574" s="40">
        <f t="shared" si="216"/>
        <v>6085</v>
      </c>
      <c r="K4574" s="40">
        <v>6085</v>
      </c>
    </row>
    <row r="4575" spans="1:11" s="40" customFormat="1" x14ac:dyDescent="0.25">
      <c r="A4575" s="34" t="s">
        <v>947</v>
      </c>
      <c r="B4575" s="34" t="s">
        <v>13592</v>
      </c>
      <c r="C4575" s="34" t="s">
        <v>13593</v>
      </c>
      <c r="D4575" s="34" t="s">
        <v>13594</v>
      </c>
      <c r="E4575" s="35">
        <v>120522</v>
      </c>
      <c r="F4575" s="36">
        <v>120522</v>
      </c>
      <c r="G4575" s="37">
        <f t="shared" si="214"/>
        <v>8436.5400000000009</v>
      </c>
      <c r="H4575" s="38">
        <f>G4575*(1-'[1]Rapport Lottstift'!$Q$6)</f>
        <v>6142.5675543493808</v>
      </c>
      <c r="I4575" s="39">
        <f t="shared" si="215"/>
        <v>6081.1418788058872</v>
      </c>
      <c r="J4575" s="40">
        <f t="shared" si="216"/>
        <v>6081</v>
      </c>
      <c r="K4575" s="40">
        <v>6081</v>
      </c>
    </row>
    <row r="4576" spans="1:11" s="40" customFormat="1" x14ac:dyDescent="0.25">
      <c r="A4576" s="34" t="s">
        <v>947</v>
      </c>
      <c r="B4576" s="34" t="s">
        <v>13595</v>
      </c>
      <c r="C4576" s="34" t="s">
        <v>13596</v>
      </c>
      <c r="D4576" s="34" t="s">
        <v>13597</v>
      </c>
      <c r="E4576" s="35">
        <v>120426</v>
      </c>
      <c r="F4576" s="36">
        <v>120426</v>
      </c>
      <c r="G4576" s="37">
        <f t="shared" si="214"/>
        <v>8429.8200000000015</v>
      </c>
      <c r="H4576" s="38">
        <f>G4576*(1-'[1]Rapport Lottstift'!$Q$6)</f>
        <v>6137.6747838575411</v>
      </c>
      <c r="I4576" s="39">
        <f t="shared" si="215"/>
        <v>6076.2980360189658</v>
      </c>
      <c r="J4576" s="40">
        <f t="shared" si="216"/>
        <v>6076</v>
      </c>
      <c r="K4576" s="40">
        <v>6076</v>
      </c>
    </row>
    <row r="4577" spans="1:11" s="40" customFormat="1" x14ac:dyDescent="0.25">
      <c r="A4577" s="34" t="s">
        <v>947</v>
      </c>
      <c r="B4577" s="34" t="s">
        <v>13598</v>
      </c>
      <c r="C4577" s="34" t="s">
        <v>13599</v>
      </c>
      <c r="D4577" s="34" t="s">
        <v>13600</v>
      </c>
      <c r="E4577" s="35">
        <v>120388</v>
      </c>
      <c r="F4577" s="36">
        <v>120388</v>
      </c>
      <c r="G4577" s="37">
        <f t="shared" si="214"/>
        <v>8427.1600000000017</v>
      </c>
      <c r="H4577" s="38">
        <f>G4577*(1-'[1]Rapport Lottstift'!$Q$6)</f>
        <v>6135.7380622045212</v>
      </c>
      <c r="I4577" s="39">
        <f t="shared" si="215"/>
        <v>6074.3806815824755</v>
      </c>
      <c r="J4577" s="40">
        <f t="shared" si="216"/>
        <v>6074</v>
      </c>
      <c r="K4577" s="40">
        <v>6074</v>
      </c>
    </row>
    <row r="4578" spans="1:11" s="40" customFormat="1" x14ac:dyDescent="0.25">
      <c r="A4578" s="34" t="s">
        <v>947</v>
      </c>
      <c r="B4578" s="34" t="s">
        <v>13601</v>
      </c>
      <c r="C4578" s="34" t="s">
        <v>13602</v>
      </c>
      <c r="D4578" s="34" t="s">
        <v>13603</v>
      </c>
      <c r="E4578" s="35">
        <v>120348</v>
      </c>
      <c r="F4578" s="36">
        <v>120348</v>
      </c>
      <c r="G4578" s="37">
        <f t="shared" si="214"/>
        <v>8424.36</v>
      </c>
      <c r="H4578" s="38">
        <f>G4578*(1-'[1]Rapport Lottstift'!$Q$6)</f>
        <v>6133.6994078329208</v>
      </c>
      <c r="I4578" s="39">
        <f t="shared" si="215"/>
        <v>6072.3624137545912</v>
      </c>
      <c r="J4578" s="40">
        <f t="shared" si="216"/>
        <v>6072</v>
      </c>
      <c r="K4578" s="40">
        <v>6072</v>
      </c>
    </row>
    <row r="4579" spans="1:11" s="40" customFormat="1" x14ac:dyDescent="0.25">
      <c r="A4579" s="34" t="s">
        <v>947</v>
      </c>
      <c r="B4579" s="34" t="s">
        <v>13604</v>
      </c>
      <c r="C4579" s="34" t="s">
        <v>13605</v>
      </c>
      <c r="D4579" s="34" t="s">
        <v>13606</v>
      </c>
      <c r="E4579" s="35">
        <v>120316</v>
      </c>
      <c r="F4579" s="36">
        <v>120316</v>
      </c>
      <c r="G4579" s="37">
        <f t="shared" si="214"/>
        <v>8422.1200000000008</v>
      </c>
      <c r="H4579" s="38">
        <f>G4579*(1-'[1]Rapport Lottstift'!$Q$6)</f>
        <v>6132.0684843356412</v>
      </c>
      <c r="I4579" s="39">
        <f t="shared" si="215"/>
        <v>6070.7477994922847</v>
      </c>
      <c r="J4579" s="40">
        <f t="shared" si="216"/>
        <v>6070</v>
      </c>
      <c r="K4579" s="40">
        <v>6070</v>
      </c>
    </row>
    <row r="4580" spans="1:11" s="40" customFormat="1" x14ac:dyDescent="0.25">
      <c r="A4580" s="34" t="s">
        <v>947</v>
      </c>
      <c r="B4580" s="34" t="s">
        <v>13607</v>
      </c>
      <c r="C4580" s="34" t="s">
        <v>13608</v>
      </c>
      <c r="D4580" s="34" t="s">
        <v>13609</v>
      </c>
      <c r="E4580" s="35">
        <v>120292</v>
      </c>
      <c r="F4580" s="36">
        <v>120292</v>
      </c>
      <c r="G4580" s="37">
        <f t="shared" si="214"/>
        <v>8420.44</v>
      </c>
      <c r="H4580" s="38">
        <f>G4580*(1-'[1]Rapport Lottstift'!$Q$6)</f>
        <v>6130.8452917126806</v>
      </c>
      <c r="I4580" s="39">
        <f t="shared" si="215"/>
        <v>6069.5368387955541</v>
      </c>
      <c r="J4580" s="40">
        <f t="shared" si="216"/>
        <v>6069</v>
      </c>
      <c r="K4580" s="40">
        <v>6069</v>
      </c>
    </row>
    <row r="4581" spans="1:11" s="40" customFormat="1" x14ac:dyDescent="0.25">
      <c r="A4581" s="34" t="s">
        <v>947</v>
      </c>
      <c r="B4581" s="34" t="s">
        <v>13610</v>
      </c>
      <c r="C4581" s="34" t="s">
        <v>13611</v>
      </c>
      <c r="D4581" s="34" t="s">
        <v>13612</v>
      </c>
      <c r="E4581" s="35">
        <v>120261</v>
      </c>
      <c r="F4581" s="36">
        <v>120261</v>
      </c>
      <c r="G4581" s="37">
        <f t="shared" si="214"/>
        <v>8418.27</v>
      </c>
      <c r="H4581" s="38">
        <f>G4581*(1-'[1]Rapport Lottstift'!$Q$6)</f>
        <v>6129.2653345746903</v>
      </c>
      <c r="I4581" s="39">
        <f t="shared" si="215"/>
        <v>6067.9726812289437</v>
      </c>
      <c r="J4581" s="40">
        <f t="shared" si="216"/>
        <v>6067</v>
      </c>
      <c r="K4581" s="40">
        <v>6067</v>
      </c>
    </row>
    <row r="4582" spans="1:11" s="40" customFormat="1" x14ac:dyDescent="0.25">
      <c r="A4582" s="34" t="s">
        <v>947</v>
      </c>
      <c r="B4582" s="34" t="s">
        <v>13613</v>
      </c>
      <c r="C4582" s="34" t="s">
        <v>13614</v>
      </c>
      <c r="D4582" s="34" t="s">
        <v>13615</v>
      </c>
      <c r="E4582" s="35">
        <v>120181</v>
      </c>
      <c r="F4582" s="36">
        <v>120181</v>
      </c>
      <c r="G4582" s="37">
        <f t="shared" si="214"/>
        <v>8412.67</v>
      </c>
      <c r="H4582" s="38">
        <f>G4582*(1-'[1]Rapport Lottstift'!$Q$6)</f>
        <v>6125.1880258314904</v>
      </c>
      <c r="I4582" s="39">
        <f t="shared" si="215"/>
        <v>6063.9361455731751</v>
      </c>
      <c r="J4582" s="40">
        <f t="shared" si="216"/>
        <v>6063</v>
      </c>
      <c r="K4582" s="40">
        <v>6063</v>
      </c>
    </row>
    <row r="4583" spans="1:11" s="40" customFormat="1" x14ac:dyDescent="0.25">
      <c r="A4583" s="34" t="s">
        <v>947</v>
      </c>
      <c r="B4583" s="34" t="s">
        <v>13616</v>
      </c>
      <c r="C4583" s="34" t="s">
        <v>13617</v>
      </c>
      <c r="D4583" s="34" t="s">
        <v>13618</v>
      </c>
      <c r="E4583" s="35">
        <v>120080</v>
      </c>
      <c r="F4583" s="36">
        <v>120080</v>
      </c>
      <c r="G4583" s="37">
        <f t="shared" si="214"/>
        <v>8405.6</v>
      </c>
      <c r="H4583" s="38">
        <f>G4583*(1-'[1]Rapport Lottstift'!$Q$6)</f>
        <v>6120.0404235432006</v>
      </c>
      <c r="I4583" s="39">
        <f t="shared" si="215"/>
        <v>6058.8400193077687</v>
      </c>
      <c r="J4583" s="40">
        <f t="shared" si="216"/>
        <v>6058</v>
      </c>
      <c r="K4583" s="40">
        <v>6058</v>
      </c>
    </row>
    <row r="4584" spans="1:11" s="40" customFormat="1" x14ac:dyDescent="0.25">
      <c r="A4584" s="34" t="s">
        <v>947</v>
      </c>
      <c r="B4584" s="34" t="s">
        <v>13619</v>
      </c>
      <c r="C4584" s="34" t="s">
        <v>13620</v>
      </c>
      <c r="D4584" s="34" t="s">
        <v>13621</v>
      </c>
      <c r="E4584" s="35">
        <v>120071</v>
      </c>
      <c r="F4584" s="36">
        <v>120071</v>
      </c>
      <c r="G4584" s="37">
        <f t="shared" si="214"/>
        <v>8404.9700000000012</v>
      </c>
      <c r="H4584" s="38">
        <f>G4584*(1-'[1]Rapport Lottstift'!$Q$6)</f>
        <v>6119.5817263095914</v>
      </c>
      <c r="I4584" s="39">
        <f t="shared" si="215"/>
        <v>6058.3859090464957</v>
      </c>
      <c r="J4584" s="40">
        <f t="shared" si="216"/>
        <v>6058</v>
      </c>
      <c r="K4584" s="40">
        <v>6058</v>
      </c>
    </row>
    <row r="4585" spans="1:11" s="40" customFormat="1" x14ac:dyDescent="0.25">
      <c r="A4585" s="34" t="s">
        <v>947</v>
      </c>
      <c r="B4585" s="34" t="s">
        <v>13622</v>
      </c>
      <c r="C4585" s="34" t="s">
        <v>13623</v>
      </c>
      <c r="D4585" s="34" t="s">
        <v>13624</v>
      </c>
      <c r="E4585" s="35">
        <v>120056</v>
      </c>
      <c r="F4585" s="36">
        <v>120056</v>
      </c>
      <c r="G4585" s="37">
        <f t="shared" si="214"/>
        <v>8403.92</v>
      </c>
      <c r="H4585" s="38">
        <f>G4585*(1-'[1]Rapport Lottstift'!$Q$6)</f>
        <v>6118.81723092024</v>
      </c>
      <c r="I4585" s="39">
        <f t="shared" si="215"/>
        <v>6057.6290586110372</v>
      </c>
      <c r="J4585" s="40">
        <f t="shared" si="216"/>
        <v>6057</v>
      </c>
      <c r="K4585" s="40">
        <v>6057</v>
      </c>
    </row>
    <row r="4586" spans="1:11" s="40" customFormat="1" x14ac:dyDescent="0.25">
      <c r="A4586" s="34" t="s">
        <v>947</v>
      </c>
      <c r="B4586" s="34" t="s">
        <v>13625</v>
      </c>
      <c r="C4586" s="34" t="s">
        <v>13626</v>
      </c>
      <c r="D4586" s="34" t="s">
        <v>13627</v>
      </c>
      <c r="E4586" s="35">
        <v>120025</v>
      </c>
      <c r="F4586" s="36">
        <v>120025</v>
      </c>
      <c r="G4586" s="37">
        <f t="shared" si="214"/>
        <v>8401.75</v>
      </c>
      <c r="H4586" s="38">
        <f>G4586*(1-'[1]Rapport Lottstift'!$Q$6)</f>
        <v>6117.2372737822507</v>
      </c>
      <c r="I4586" s="39">
        <f t="shared" si="215"/>
        <v>6056.0649010444286</v>
      </c>
      <c r="J4586" s="40">
        <f t="shared" si="216"/>
        <v>6056</v>
      </c>
      <c r="K4586" s="40">
        <v>6056</v>
      </c>
    </row>
    <row r="4587" spans="1:11" s="40" customFormat="1" x14ac:dyDescent="0.25">
      <c r="A4587" s="34" t="s">
        <v>947</v>
      </c>
      <c r="B4587" s="34" t="s">
        <v>13628</v>
      </c>
      <c r="C4587" s="34" t="s">
        <v>13629</v>
      </c>
      <c r="D4587" s="34" t="s">
        <v>13630</v>
      </c>
      <c r="E4587" s="35">
        <v>120000</v>
      </c>
      <c r="F4587" s="36">
        <v>120000</v>
      </c>
      <c r="G4587" s="37">
        <f t="shared" si="214"/>
        <v>8400</v>
      </c>
      <c r="H4587" s="38">
        <f>G4587*(1-'[1]Rapport Lottstift'!$Q$6)</f>
        <v>6115.9631148000008</v>
      </c>
      <c r="I4587" s="39">
        <f t="shared" si="215"/>
        <v>6054.803483652001</v>
      </c>
      <c r="J4587" s="40">
        <f t="shared" si="216"/>
        <v>6054</v>
      </c>
      <c r="K4587" s="40">
        <v>6054</v>
      </c>
    </row>
    <row r="4588" spans="1:11" s="40" customFormat="1" x14ac:dyDescent="0.25">
      <c r="A4588" s="34" t="s">
        <v>947</v>
      </c>
      <c r="B4588" s="34" t="s">
        <v>13631</v>
      </c>
      <c r="C4588" s="34" t="s">
        <v>13632</v>
      </c>
      <c r="D4588" s="34" t="s">
        <v>13633</v>
      </c>
      <c r="E4588" s="35">
        <v>119898</v>
      </c>
      <c r="F4588" s="36">
        <v>119898</v>
      </c>
      <c r="G4588" s="37">
        <f t="shared" si="214"/>
        <v>8392.86</v>
      </c>
      <c r="H4588" s="38">
        <f>G4588*(1-'[1]Rapport Lottstift'!$Q$6)</f>
        <v>6110.7645461524207</v>
      </c>
      <c r="I4588" s="39">
        <f t="shared" si="215"/>
        <v>6049.6569006908967</v>
      </c>
      <c r="J4588" s="40">
        <f t="shared" si="216"/>
        <v>6049</v>
      </c>
      <c r="K4588" s="40">
        <v>6049</v>
      </c>
    </row>
    <row r="4589" spans="1:11" s="40" customFormat="1" x14ac:dyDescent="0.25">
      <c r="A4589" s="34" t="s">
        <v>947</v>
      </c>
      <c r="B4589" s="34" t="s">
        <v>13634</v>
      </c>
      <c r="C4589" s="34" t="s">
        <v>13635</v>
      </c>
      <c r="D4589" s="34" t="s">
        <v>13636</v>
      </c>
      <c r="E4589" s="35">
        <v>0</v>
      </c>
      <c r="F4589" s="36">
        <v>0</v>
      </c>
      <c r="G4589" s="37">
        <f t="shared" si="214"/>
        <v>0</v>
      </c>
      <c r="H4589" s="38">
        <f>G4589*(1-'[1]Rapport Lottstift'!$Q$6)</f>
        <v>0</v>
      </c>
      <c r="I4589" s="39">
        <f t="shared" si="215"/>
        <v>0</v>
      </c>
      <c r="J4589" s="40">
        <f t="shared" si="216"/>
        <v>0</v>
      </c>
      <c r="K4589" s="40">
        <v>0</v>
      </c>
    </row>
    <row r="4590" spans="1:11" s="40" customFormat="1" x14ac:dyDescent="0.25">
      <c r="A4590" s="34" t="s">
        <v>947</v>
      </c>
      <c r="B4590" s="34" t="s">
        <v>13637</v>
      </c>
      <c r="C4590" s="34" t="s">
        <v>13638</v>
      </c>
      <c r="D4590" s="34" t="s">
        <v>13639</v>
      </c>
      <c r="E4590" s="35">
        <v>119800</v>
      </c>
      <c r="F4590" s="36">
        <v>119800</v>
      </c>
      <c r="G4590" s="37">
        <f t="shared" si="214"/>
        <v>8386</v>
      </c>
      <c r="H4590" s="38">
        <f>G4590*(1-'[1]Rapport Lottstift'!$Q$6)</f>
        <v>6105.7698429420007</v>
      </c>
      <c r="I4590" s="39">
        <f t="shared" si="215"/>
        <v>6044.7121445125804</v>
      </c>
      <c r="J4590" s="40">
        <f t="shared" si="216"/>
        <v>6044</v>
      </c>
      <c r="K4590" s="40">
        <v>6044</v>
      </c>
    </row>
    <row r="4591" spans="1:11" s="40" customFormat="1" x14ac:dyDescent="0.25">
      <c r="A4591" s="34" t="s">
        <v>947</v>
      </c>
      <c r="B4591" s="34" t="s">
        <v>13640</v>
      </c>
      <c r="C4591" s="34" t="s">
        <v>13641</v>
      </c>
      <c r="D4591" s="34" t="s">
        <v>13642</v>
      </c>
      <c r="E4591" s="35">
        <v>119745</v>
      </c>
      <c r="F4591" s="36">
        <v>119745</v>
      </c>
      <c r="G4591" s="37">
        <f t="shared" si="214"/>
        <v>8382.1500000000015</v>
      </c>
      <c r="H4591" s="38">
        <f>G4591*(1-'[1]Rapport Lottstift'!$Q$6)</f>
        <v>6102.9666931810516</v>
      </c>
      <c r="I4591" s="39">
        <f t="shared" si="215"/>
        <v>6041.9370262492412</v>
      </c>
      <c r="J4591" s="40">
        <f t="shared" si="216"/>
        <v>6041</v>
      </c>
      <c r="K4591" s="40">
        <v>6041</v>
      </c>
    </row>
    <row r="4592" spans="1:11" s="40" customFormat="1" x14ac:dyDescent="0.25">
      <c r="A4592" s="34" t="s">
        <v>947</v>
      </c>
      <c r="B4592" s="34" t="s">
        <v>13643</v>
      </c>
      <c r="C4592" s="34" t="s">
        <v>13644</v>
      </c>
      <c r="D4592" s="34" t="s">
        <v>13645</v>
      </c>
      <c r="E4592" s="35">
        <v>119632</v>
      </c>
      <c r="F4592" s="36">
        <v>119632</v>
      </c>
      <c r="G4592" s="37">
        <f t="shared" si="214"/>
        <v>8374.2400000000016</v>
      </c>
      <c r="H4592" s="38">
        <f>G4592*(1-'[1]Rapport Lottstift'!$Q$6)</f>
        <v>6097.2074945812819</v>
      </c>
      <c r="I4592" s="39">
        <f t="shared" si="215"/>
        <v>6036.235419635469</v>
      </c>
      <c r="J4592" s="40">
        <f t="shared" si="216"/>
        <v>6036</v>
      </c>
      <c r="K4592" s="40">
        <v>6036</v>
      </c>
    </row>
    <row r="4593" spans="1:11" s="40" customFormat="1" x14ac:dyDescent="0.25">
      <c r="A4593" s="34" t="s">
        <v>947</v>
      </c>
      <c r="B4593" s="34" t="s">
        <v>13646</v>
      </c>
      <c r="C4593" s="34" t="s">
        <v>13647</v>
      </c>
      <c r="D4593" s="34" t="s">
        <v>13648</v>
      </c>
      <c r="E4593" s="35">
        <v>119616</v>
      </c>
      <c r="F4593" s="36">
        <v>119616</v>
      </c>
      <c r="G4593" s="37">
        <f t="shared" si="214"/>
        <v>8373.1200000000008</v>
      </c>
      <c r="H4593" s="38">
        <f>G4593*(1-'[1]Rapport Lottstift'!$Q$6)</f>
        <v>6096.3920328326412</v>
      </c>
      <c r="I4593" s="39">
        <f t="shared" si="215"/>
        <v>6035.4281125043144</v>
      </c>
      <c r="J4593" s="40">
        <f t="shared" si="216"/>
        <v>6035</v>
      </c>
      <c r="K4593" s="40">
        <v>6035</v>
      </c>
    </row>
    <row r="4594" spans="1:11" s="40" customFormat="1" x14ac:dyDescent="0.25">
      <c r="A4594" s="34" t="s">
        <v>947</v>
      </c>
      <c r="B4594" s="34" t="s">
        <v>13649</v>
      </c>
      <c r="C4594" s="34" t="s">
        <v>13650</v>
      </c>
      <c r="D4594" s="34" t="s">
        <v>13651</v>
      </c>
      <c r="E4594" s="35">
        <v>119237</v>
      </c>
      <c r="F4594" s="36">
        <v>119237</v>
      </c>
      <c r="G4594" s="37">
        <f t="shared" si="214"/>
        <v>8346.59</v>
      </c>
      <c r="H4594" s="38">
        <f>G4594*(1-'[1]Rapport Lottstift'!$Q$6)</f>
        <v>6077.07578266173</v>
      </c>
      <c r="I4594" s="39">
        <f t="shared" si="215"/>
        <v>6016.3050248351128</v>
      </c>
      <c r="J4594" s="40">
        <f t="shared" si="216"/>
        <v>6016</v>
      </c>
      <c r="K4594" s="40">
        <v>6016</v>
      </c>
    </row>
    <row r="4595" spans="1:11" s="40" customFormat="1" x14ac:dyDescent="0.25">
      <c r="A4595" s="34" t="s">
        <v>947</v>
      </c>
      <c r="B4595" s="34" t="s">
        <v>13652</v>
      </c>
      <c r="C4595" s="34" t="s">
        <v>13653</v>
      </c>
      <c r="D4595" s="34" t="s">
        <v>13654</v>
      </c>
      <c r="E4595" s="35">
        <v>119145</v>
      </c>
      <c r="F4595" s="36">
        <v>119145</v>
      </c>
      <c r="G4595" s="37">
        <f t="shared" si="214"/>
        <v>8340.1500000000015</v>
      </c>
      <c r="H4595" s="38">
        <f>G4595*(1-'[1]Rapport Lottstift'!$Q$6)</f>
        <v>6072.3868776070512</v>
      </c>
      <c r="I4595" s="39">
        <f t="shared" si="215"/>
        <v>6011.6630088309803</v>
      </c>
      <c r="J4595" s="40">
        <f t="shared" si="216"/>
        <v>6011</v>
      </c>
      <c r="K4595" s="40">
        <v>6011</v>
      </c>
    </row>
    <row r="4596" spans="1:11" s="40" customFormat="1" x14ac:dyDescent="0.25">
      <c r="A4596" s="34" t="s">
        <v>947</v>
      </c>
      <c r="B4596" s="34" t="s">
        <v>13655</v>
      </c>
      <c r="C4596" s="34" t="s">
        <v>13656</v>
      </c>
      <c r="D4596" s="34" t="s">
        <v>13657</v>
      </c>
      <c r="E4596" s="35">
        <v>119071</v>
      </c>
      <c r="F4596" s="36">
        <v>119071</v>
      </c>
      <c r="G4596" s="37">
        <f t="shared" si="214"/>
        <v>8334.9700000000012</v>
      </c>
      <c r="H4596" s="38">
        <f>G4596*(1-'[1]Rapport Lottstift'!$Q$6)</f>
        <v>6068.6153670195908</v>
      </c>
      <c r="I4596" s="39">
        <f t="shared" si="215"/>
        <v>6007.9292133493946</v>
      </c>
      <c r="J4596" s="40">
        <f t="shared" si="216"/>
        <v>6007</v>
      </c>
      <c r="K4596" s="40">
        <v>6007</v>
      </c>
    </row>
    <row r="4597" spans="1:11" s="40" customFormat="1" x14ac:dyDescent="0.25">
      <c r="A4597" s="34" t="s">
        <v>947</v>
      </c>
      <c r="B4597" s="34" t="s">
        <v>13658</v>
      </c>
      <c r="C4597" s="34" t="s">
        <v>13659</v>
      </c>
      <c r="D4597" s="34" t="s">
        <v>13660</v>
      </c>
      <c r="E4597" s="35">
        <v>118872</v>
      </c>
      <c r="F4597" s="36">
        <v>118872</v>
      </c>
      <c r="G4597" s="37">
        <f t="shared" si="214"/>
        <v>8321.0400000000009</v>
      </c>
      <c r="H4597" s="38">
        <f>G4597*(1-'[1]Rapport Lottstift'!$Q$6)</f>
        <v>6058.4730615208809</v>
      </c>
      <c r="I4597" s="39">
        <f t="shared" si="215"/>
        <v>5997.8883309056719</v>
      </c>
      <c r="J4597" s="40">
        <f t="shared" si="216"/>
        <v>5997</v>
      </c>
      <c r="K4597" s="40">
        <v>5997</v>
      </c>
    </row>
    <row r="4598" spans="1:11" s="40" customFormat="1" x14ac:dyDescent="0.25">
      <c r="A4598" s="34" t="s">
        <v>947</v>
      </c>
      <c r="B4598" s="34" t="s">
        <v>13661</v>
      </c>
      <c r="C4598" s="34" t="s">
        <v>13662</v>
      </c>
      <c r="D4598" s="34" t="s">
        <v>13663</v>
      </c>
      <c r="E4598" s="35">
        <v>118835</v>
      </c>
      <c r="F4598" s="36">
        <v>118835</v>
      </c>
      <c r="G4598" s="37">
        <f t="shared" si="214"/>
        <v>8318.4500000000007</v>
      </c>
      <c r="H4598" s="38">
        <f>G4598*(1-'[1]Rapport Lottstift'!$Q$6)</f>
        <v>6056.5873062271512</v>
      </c>
      <c r="I4598" s="39">
        <f t="shared" si="215"/>
        <v>5996.0214331648795</v>
      </c>
      <c r="J4598" s="40">
        <f t="shared" si="216"/>
        <v>5996</v>
      </c>
      <c r="K4598" s="40">
        <v>5996</v>
      </c>
    </row>
    <row r="4599" spans="1:11" s="40" customFormat="1" x14ac:dyDescent="0.25">
      <c r="A4599" s="34" t="s">
        <v>947</v>
      </c>
      <c r="B4599" s="34" t="s">
        <v>13664</v>
      </c>
      <c r="C4599" s="34" t="s">
        <v>13665</v>
      </c>
      <c r="D4599" s="34" t="s">
        <v>13666</v>
      </c>
      <c r="E4599" s="35">
        <v>118832</v>
      </c>
      <c r="F4599" s="36">
        <v>118832</v>
      </c>
      <c r="G4599" s="37">
        <f t="shared" si="214"/>
        <v>8318.2400000000016</v>
      </c>
      <c r="H4599" s="38">
        <f>G4599*(1-'[1]Rapport Lottstift'!$Q$6)</f>
        <v>6056.4344071492815</v>
      </c>
      <c r="I4599" s="39">
        <f t="shared" si="215"/>
        <v>5995.8700630777885</v>
      </c>
      <c r="J4599" s="40">
        <f t="shared" si="216"/>
        <v>5995</v>
      </c>
      <c r="K4599" s="40">
        <v>5995</v>
      </c>
    </row>
    <row r="4600" spans="1:11" s="40" customFormat="1" x14ac:dyDescent="0.25">
      <c r="A4600" s="34" t="s">
        <v>947</v>
      </c>
      <c r="B4600" s="34" t="s">
        <v>13667</v>
      </c>
      <c r="C4600" s="34" t="s">
        <v>13668</v>
      </c>
      <c r="D4600" s="34" t="s">
        <v>13669</v>
      </c>
      <c r="E4600" s="35">
        <v>118788</v>
      </c>
      <c r="F4600" s="36">
        <v>118788</v>
      </c>
      <c r="G4600" s="37">
        <f t="shared" si="214"/>
        <v>8315.1600000000017</v>
      </c>
      <c r="H4600" s="38">
        <f>G4600*(1-'[1]Rapport Lottstift'!$Q$6)</f>
        <v>6054.1918873405211</v>
      </c>
      <c r="I4600" s="39">
        <f t="shared" si="215"/>
        <v>5993.6499684671162</v>
      </c>
      <c r="J4600" s="40">
        <f t="shared" si="216"/>
        <v>5993</v>
      </c>
      <c r="K4600" s="40">
        <v>5993</v>
      </c>
    </row>
    <row r="4601" spans="1:11" s="40" customFormat="1" x14ac:dyDescent="0.25">
      <c r="A4601" s="34" t="s">
        <v>947</v>
      </c>
      <c r="B4601" s="34" t="s">
        <v>13670</v>
      </c>
      <c r="C4601" s="34" t="s">
        <v>13671</v>
      </c>
      <c r="D4601" s="34" t="s">
        <v>13672</v>
      </c>
      <c r="E4601" s="35">
        <v>118560</v>
      </c>
      <c r="F4601" s="36">
        <v>118560</v>
      </c>
      <c r="G4601" s="37">
        <f t="shared" si="214"/>
        <v>8299.2000000000007</v>
      </c>
      <c r="H4601" s="38">
        <f>G4601*(1-'[1]Rapport Lottstift'!$Q$6)</f>
        <v>6042.5715574224005</v>
      </c>
      <c r="I4601" s="39">
        <f t="shared" si="215"/>
        <v>5982.1458418481761</v>
      </c>
      <c r="J4601" s="40">
        <f t="shared" si="216"/>
        <v>5982</v>
      </c>
      <c r="K4601" s="40">
        <v>5982</v>
      </c>
    </row>
    <row r="4602" spans="1:11" s="40" customFormat="1" x14ac:dyDescent="0.25">
      <c r="A4602" s="34" t="s">
        <v>947</v>
      </c>
      <c r="B4602" s="34" t="s">
        <v>13673</v>
      </c>
      <c r="C4602" s="34" t="s">
        <v>13674</v>
      </c>
      <c r="D4602" s="34" t="s">
        <v>13675</v>
      </c>
      <c r="E4602" s="35">
        <v>118500</v>
      </c>
      <c r="F4602" s="36">
        <v>118500</v>
      </c>
      <c r="G4602" s="37">
        <f t="shared" si="214"/>
        <v>8295</v>
      </c>
      <c r="H4602" s="38">
        <f>G4602*(1-'[1]Rapport Lottstift'!$Q$6)</f>
        <v>6039.5135758650003</v>
      </c>
      <c r="I4602" s="39">
        <f t="shared" si="215"/>
        <v>5979.1184401063501</v>
      </c>
      <c r="J4602" s="40">
        <f t="shared" si="216"/>
        <v>5979</v>
      </c>
      <c r="K4602" s="40">
        <v>5979</v>
      </c>
    </row>
    <row r="4603" spans="1:11" s="40" customFormat="1" x14ac:dyDescent="0.25">
      <c r="A4603" s="34" t="s">
        <v>947</v>
      </c>
      <c r="B4603" s="34" t="s">
        <v>13676</v>
      </c>
      <c r="C4603" s="34" t="s">
        <v>13677</v>
      </c>
      <c r="D4603" s="34" t="s">
        <v>13678</v>
      </c>
      <c r="E4603" s="35">
        <v>118150</v>
      </c>
      <c r="F4603" s="36">
        <v>118150</v>
      </c>
      <c r="G4603" s="37">
        <f t="shared" si="214"/>
        <v>8270.5</v>
      </c>
      <c r="H4603" s="38">
        <f>G4603*(1-'[1]Rapport Lottstift'!$Q$6)</f>
        <v>6021.6753501134999</v>
      </c>
      <c r="I4603" s="39">
        <f t="shared" si="215"/>
        <v>5961.458596612365</v>
      </c>
      <c r="J4603" s="40">
        <f t="shared" si="216"/>
        <v>5961</v>
      </c>
      <c r="K4603" s="40">
        <v>5961</v>
      </c>
    </row>
    <row r="4604" spans="1:11" s="40" customFormat="1" x14ac:dyDescent="0.25">
      <c r="A4604" s="34" t="s">
        <v>947</v>
      </c>
      <c r="B4604" s="34" t="s">
        <v>13679</v>
      </c>
      <c r="C4604" s="34" t="s">
        <v>13680</v>
      </c>
      <c r="D4604" s="34" t="s">
        <v>13681</v>
      </c>
      <c r="E4604" s="35">
        <v>118048</v>
      </c>
      <c r="F4604" s="36">
        <v>118048</v>
      </c>
      <c r="G4604" s="37">
        <f t="shared" si="214"/>
        <v>8263.36</v>
      </c>
      <c r="H4604" s="38">
        <f>G4604*(1-'[1]Rapport Lottstift'!$Q$6)</f>
        <v>6016.4767814659208</v>
      </c>
      <c r="I4604" s="39">
        <f t="shared" si="215"/>
        <v>5956.3120136512616</v>
      </c>
      <c r="J4604" s="40">
        <f t="shared" si="216"/>
        <v>5956</v>
      </c>
      <c r="K4604" s="40">
        <v>5956</v>
      </c>
    </row>
    <row r="4605" spans="1:11" s="40" customFormat="1" x14ac:dyDescent="0.25">
      <c r="A4605" s="34" t="s">
        <v>947</v>
      </c>
      <c r="B4605" s="34" t="s">
        <v>13682</v>
      </c>
      <c r="C4605" s="34" t="s">
        <v>13683</v>
      </c>
      <c r="D4605" s="34" t="s">
        <v>13684</v>
      </c>
      <c r="E4605" s="35">
        <v>117724</v>
      </c>
      <c r="F4605" s="36">
        <v>117724</v>
      </c>
      <c r="G4605" s="37">
        <f t="shared" si="214"/>
        <v>8240.68</v>
      </c>
      <c r="H4605" s="38">
        <f>G4605*(1-'[1]Rapport Lottstift'!$Q$6)</f>
        <v>5999.9636810559605</v>
      </c>
      <c r="I4605" s="39">
        <f t="shared" si="215"/>
        <v>5939.9640442454011</v>
      </c>
      <c r="J4605" s="40">
        <f t="shared" si="216"/>
        <v>5939</v>
      </c>
      <c r="K4605" s="40">
        <v>5939</v>
      </c>
    </row>
    <row r="4606" spans="1:11" s="40" customFormat="1" x14ac:dyDescent="0.25">
      <c r="A4606" s="34" t="s">
        <v>947</v>
      </c>
      <c r="B4606" s="34" t="s">
        <v>13685</v>
      </c>
      <c r="C4606" s="34" t="s">
        <v>13686</v>
      </c>
      <c r="D4606" s="34" t="s">
        <v>13687</v>
      </c>
      <c r="E4606" s="35">
        <v>1236978</v>
      </c>
      <c r="F4606" s="36">
        <v>1236978</v>
      </c>
      <c r="G4606" s="37">
        <f t="shared" si="214"/>
        <v>86588.46</v>
      </c>
      <c r="H4606" s="38">
        <f>G4606*(1-'[1]Rapport Lottstift'!$Q$6)</f>
        <v>63044.265181825627</v>
      </c>
      <c r="I4606" s="39">
        <f t="shared" si="215"/>
        <v>62413.822530007368</v>
      </c>
      <c r="J4606" s="40">
        <f t="shared" si="216"/>
        <v>62413</v>
      </c>
      <c r="K4606" s="40">
        <v>62413</v>
      </c>
    </row>
    <row r="4607" spans="1:11" s="40" customFormat="1" x14ac:dyDescent="0.25">
      <c r="A4607" s="34" t="s">
        <v>947</v>
      </c>
      <c r="B4607" s="34" t="s">
        <v>13688</v>
      </c>
      <c r="C4607" s="34" t="s">
        <v>13689</v>
      </c>
      <c r="D4607" s="34" t="s">
        <v>13690</v>
      </c>
      <c r="E4607" s="35">
        <v>117000</v>
      </c>
      <c r="F4607" s="36">
        <v>117000</v>
      </c>
      <c r="G4607" s="37">
        <f t="shared" si="214"/>
        <v>8190.0000000000009</v>
      </c>
      <c r="H4607" s="38">
        <f>G4607*(1-'[1]Rapport Lottstift'!$Q$6)</f>
        <v>5963.0640369300008</v>
      </c>
      <c r="I4607" s="39">
        <f t="shared" si="215"/>
        <v>5903.4333965607011</v>
      </c>
      <c r="J4607" s="40">
        <f t="shared" si="216"/>
        <v>5903</v>
      </c>
      <c r="K4607" s="40">
        <v>5903</v>
      </c>
    </row>
    <row r="4608" spans="1:11" s="40" customFormat="1" x14ac:dyDescent="0.25">
      <c r="A4608" s="34" t="s">
        <v>947</v>
      </c>
      <c r="B4608" s="34" t="s">
        <v>13691</v>
      </c>
      <c r="C4608" s="34" t="s">
        <v>13692</v>
      </c>
      <c r="D4608" s="34" t="s">
        <v>13693</v>
      </c>
      <c r="E4608" s="35">
        <v>116973</v>
      </c>
      <c r="F4608" s="36">
        <v>116973</v>
      </c>
      <c r="G4608" s="37">
        <f t="shared" si="214"/>
        <v>8188.1100000000006</v>
      </c>
      <c r="H4608" s="38">
        <f>G4608*(1-'[1]Rapport Lottstift'!$Q$6)</f>
        <v>5961.6879452291705</v>
      </c>
      <c r="I4608" s="39">
        <f t="shared" si="215"/>
        <v>5902.0710657768786</v>
      </c>
      <c r="J4608" s="40">
        <f t="shared" si="216"/>
        <v>5902</v>
      </c>
      <c r="K4608" s="40">
        <v>5902</v>
      </c>
    </row>
    <row r="4609" spans="1:11" s="40" customFormat="1" x14ac:dyDescent="0.25">
      <c r="A4609" s="34" t="s">
        <v>947</v>
      </c>
      <c r="B4609" s="34" t="s">
        <v>13694</v>
      </c>
      <c r="C4609" s="34" t="s">
        <v>13695</v>
      </c>
      <c r="D4609" s="34" t="s">
        <v>13696</v>
      </c>
      <c r="E4609" s="35">
        <v>116889</v>
      </c>
      <c r="F4609" s="36">
        <v>116889</v>
      </c>
      <c r="G4609" s="37">
        <f t="shared" si="214"/>
        <v>8182.2300000000005</v>
      </c>
      <c r="H4609" s="38">
        <f>G4609*(1-'[1]Rapport Lottstift'!$Q$6)</f>
        <v>5957.4067710488107</v>
      </c>
      <c r="I4609" s="39">
        <f t="shared" si="215"/>
        <v>5897.832703338323</v>
      </c>
      <c r="J4609" s="40">
        <f t="shared" si="216"/>
        <v>5897</v>
      </c>
      <c r="K4609" s="40">
        <v>5897</v>
      </c>
    </row>
    <row r="4610" spans="1:11" s="40" customFormat="1" x14ac:dyDescent="0.25">
      <c r="A4610" s="34" t="s">
        <v>947</v>
      </c>
      <c r="B4610" s="34" t="s">
        <v>13697</v>
      </c>
      <c r="C4610" s="34" t="s">
        <v>13698</v>
      </c>
      <c r="D4610" s="34" t="s">
        <v>13699</v>
      </c>
      <c r="E4610" s="35">
        <v>116766</v>
      </c>
      <c r="F4610" s="36">
        <v>116766</v>
      </c>
      <c r="G4610" s="37">
        <f t="shared" si="214"/>
        <v>8173.6200000000008</v>
      </c>
      <c r="H4610" s="38">
        <f>G4610*(1-'[1]Rapport Lottstift'!$Q$6)</f>
        <v>5951.1379088561407</v>
      </c>
      <c r="I4610" s="39">
        <f t="shared" si="215"/>
        <v>5891.6265297675791</v>
      </c>
      <c r="J4610" s="40">
        <f t="shared" si="216"/>
        <v>5891</v>
      </c>
      <c r="K4610" s="40">
        <v>5891</v>
      </c>
    </row>
    <row r="4611" spans="1:11" s="40" customFormat="1" x14ac:dyDescent="0.25">
      <c r="A4611" s="34" t="s">
        <v>947</v>
      </c>
      <c r="B4611" s="34" t="s">
        <v>13700</v>
      </c>
      <c r="C4611" s="34" t="s">
        <v>13701</v>
      </c>
      <c r="D4611" s="34" t="s">
        <v>13702</v>
      </c>
      <c r="E4611" s="35">
        <v>116692</v>
      </c>
      <c r="F4611" s="36">
        <v>116692</v>
      </c>
      <c r="G4611" s="37">
        <f t="shared" si="214"/>
        <v>8168.4400000000005</v>
      </c>
      <c r="H4611" s="38">
        <f>G4611*(1-'[1]Rapport Lottstift'!$Q$6)</f>
        <v>5947.3663982686803</v>
      </c>
      <c r="I4611" s="39">
        <f t="shared" si="215"/>
        <v>5887.8927342859934</v>
      </c>
      <c r="J4611" s="40">
        <f t="shared" si="216"/>
        <v>5887</v>
      </c>
      <c r="K4611" s="40">
        <v>5887</v>
      </c>
    </row>
    <row r="4612" spans="1:11" s="40" customFormat="1" x14ac:dyDescent="0.25">
      <c r="A4612" s="34" t="s">
        <v>947</v>
      </c>
      <c r="B4612" s="34" t="s">
        <v>13703</v>
      </c>
      <c r="C4612" s="34" t="s">
        <v>13704</v>
      </c>
      <c r="D4612" s="34" t="s">
        <v>13705</v>
      </c>
      <c r="E4612" s="35">
        <v>116641</v>
      </c>
      <c r="F4612" s="36">
        <v>116641</v>
      </c>
      <c r="G4612" s="37">
        <f t="shared" si="214"/>
        <v>8164.8700000000008</v>
      </c>
      <c r="H4612" s="38">
        <f>G4612*(1-'[1]Rapport Lottstift'!$Q$6)</f>
        <v>5944.7671139448912</v>
      </c>
      <c r="I4612" s="39">
        <f t="shared" si="215"/>
        <v>5885.3194428054421</v>
      </c>
      <c r="J4612" s="40">
        <f t="shared" si="216"/>
        <v>5885</v>
      </c>
      <c r="K4612" s="40">
        <v>5885</v>
      </c>
    </row>
    <row r="4613" spans="1:11" s="40" customFormat="1" x14ac:dyDescent="0.25">
      <c r="A4613" s="34" t="s">
        <v>947</v>
      </c>
      <c r="B4613" s="34" t="s">
        <v>13706</v>
      </c>
      <c r="C4613" s="34" t="s">
        <v>13707</v>
      </c>
      <c r="D4613" s="34" t="s">
        <v>13708</v>
      </c>
      <c r="E4613" s="35">
        <v>116625</v>
      </c>
      <c r="F4613" s="36">
        <v>116625</v>
      </c>
      <c r="G4613" s="37">
        <f t="shared" si="214"/>
        <v>8163.7500000000009</v>
      </c>
      <c r="H4613" s="38">
        <f>G4613*(1-'[1]Rapport Lottstift'!$Q$6)</f>
        <v>5943.9516521962514</v>
      </c>
      <c r="I4613" s="39">
        <f t="shared" si="215"/>
        <v>5884.5121356742884</v>
      </c>
      <c r="J4613" s="40">
        <f t="shared" si="216"/>
        <v>5884</v>
      </c>
      <c r="K4613" s="40">
        <v>5884</v>
      </c>
    </row>
    <row r="4614" spans="1:11" s="40" customFormat="1" x14ac:dyDescent="0.25">
      <c r="A4614" s="34" t="s">
        <v>947</v>
      </c>
      <c r="B4614" s="34" t="s">
        <v>13709</v>
      </c>
      <c r="C4614" s="34" t="s">
        <v>13710</v>
      </c>
      <c r="D4614" s="34" t="s">
        <v>13711</v>
      </c>
      <c r="E4614" s="35">
        <v>116610</v>
      </c>
      <c r="F4614" s="36">
        <v>116610</v>
      </c>
      <c r="G4614" s="37">
        <f t="shared" ref="G4614:G4677" si="217">F4614*0.07</f>
        <v>8162.7000000000007</v>
      </c>
      <c r="H4614" s="38">
        <f>G4614*(1-'[1]Rapport Lottstift'!$Q$6)</f>
        <v>5943.1871568069009</v>
      </c>
      <c r="I4614" s="39">
        <f t="shared" ref="I4614:I4677" si="218">H4614*0.99</f>
        <v>5883.7552852388317</v>
      </c>
      <c r="J4614" s="40">
        <f t="shared" ref="J4614:J4677" si="219">INT(I4614)</f>
        <v>5883</v>
      </c>
      <c r="K4614" s="40">
        <v>5883</v>
      </c>
    </row>
    <row r="4615" spans="1:11" s="40" customFormat="1" x14ac:dyDescent="0.25">
      <c r="A4615" s="34" t="s">
        <v>947</v>
      </c>
      <c r="B4615" s="34" t="s">
        <v>13712</v>
      </c>
      <c r="C4615" s="34" t="s">
        <v>13713</v>
      </c>
      <c r="D4615" s="34" t="s">
        <v>13714</v>
      </c>
      <c r="E4615" s="35">
        <v>116504</v>
      </c>
      <c r="F4615" s="36">
        <v>116504</v>
      </c>
      <c r="G4615" s="37">
        <f t="shared" si="217"/>
        <v>8155.2800000000007</v>
      </c>
      <c r="H4615" s="38">
        <f>G4615*(1-'[1]Rapport Lottstift'!$Q$6)</f>
        <v>5937.784722722161</v>
      </c>
      <c r="I4615" s="39">
        <f t="shared" si="218"/>
        <v>5878.4068754949394</v>
      </c>
      <c r="J4615" s="40">
        <f t="shared" si="219"/>
        <v>5878</v>
      </c>
      <c r="K4615" s="40">
        <v>5878</v>
      </c>
    </row>
    <row r="4616" spans="1:11" s="40" customFormat="1" x14ac:dyDescent="0.25">
      <c r="A4616" s="34" t="s">
        <v>947</v>
      </c>
      <c r="B4616" s="34" t="s">
        <v>13715</v>
      </c>
      <c r="C4616" s="34" t="s">
        <v>13716</v>
      </c>
      <c r="D4616" s="34" t="s">
        <v>13717</v>
      </c>
      <c r="E4616" s="35">
        <v>116312</v>
      </c>
      <c r="F4616" s="36">
        <v>116312</v>
      </c>
      <c r="G4616" s="37">
        <f t="shared" si="217"/>
        <v>8141.8400000000011</v>
      </c>
      <c r="H4616" s="38">
        <f>G4616*(1-'[1]Rapport Lottstift'!$Q$6)</f>
        <v>5927.9991817384807</v>
      </c>
      <c r="I4616" s="39">
        <f t="shared" si="218"/>
        <v>5868.7191899210957</v>
      </c>
      <c r="J4616" s="40">
        <f t="shared" si="219"/>
        <v>5868</v>
      </c>
      <c r="K4616" s="40">
        <v>5868</v>
      </c>
    </row>
    <row r="4617" spans="1:11" s="40" customFormat="1" x14ac:dyDescent="0.25">
      <c r="A4617" s="34" t="s">
        <v>947</v>
      </c>
      <c r="B4617" s="34" t="s">
        <v>13718</v>
      </c>
      <c r="C4617" s="34" t="s">
        <v>13719</v>
      </c>
      <c r="D4617" s="34" t="s">
        <v>13720</v>
      </c>
      <c r="E4617" s="35">
        <v>116137</v>
      </c>
      <c r="F4617" s="36">
        <v>116137</v>
      </c>
      <c r="G4617" s="37">
        <f t="shared" si="217"/>
        <v>8129.5900000000011</v>
      </c>
      <c r="H4617" s="38">
        <f>G4617*(1-'[1]Rapport Lottstift'!$Q$6)</f>
        <v>5919.0800688627314</v>
      </c>
      <c r="I4617" s="39">
        <f t="shared" si="218"/>
        <v>5859.8892681741045</v>
      </c>
      <c r="J4617" s="40">
        <f t="shared" si="219"/>
        <v>5859</v>
      </c>
      <c r="K4617" s="40">
        <v>5859</v>
      </c>
    </row>
    <row r="4618" spans="1:11" s="40" customFormat="1" x14ac:dyDescent="0.25">
      <c r="A4618" s="34" t="s">
        <v>947</v>
      </c>
      <c r="B4618" s="34" t="s">
        <v>13721</v>
      </c>
      <c r="C4618" s="34" t="s">
        <v>13722</v>
      </c>
      <c r="D4618" s="34" t="s">
        <v>13723</v>
      </c>
      <c r="E4618" s="35">
        <v>116056</v>
      </c>
      <c r="F4618" s="36">
        <v>116056</v>
      </c>
      <c r="G4618" s="37">
        <f t="shared" si="217"/>
        <v>8123.920000000001</v>
      </c>
      <c r="H4618" s="38">
        <f>G4618*(1-'[1]Rapport Lottstift'!$Q$6)</f>
        <v>5914.9517937602413</v>
      </c>
      <c r="I4618" s="39">
        <f t="shared" si="218"/>
        <v>5855.8022758226389</v>
      </c>
      <c r="J4618" s="40">
        <f t="shared" si="219"/>
        <v>5855</v>
      </c>
      <c r="K4618" s="40">
        <v>5855</v>
      </c>
    </row>
    <row r="4619" spans="1:11" s="40" customFormat="1" x14ac:dyDescent="0.25">
      <c r="A4619" s="34" t="s">
        <v>947</v>
      </c>
      <c r="B4619" s="34" t="s">
        <v>13724</v>
      </c>
      <c r="C4619" s="34" t="s">
        <v>13725</v>
      </c>
      <c r="D4619" s="34" t="s">
        <v>13726</v>
      </c>
      <c r="E4619" s="35">
        <v>116014</v>
      </c>
      <c r="F4619" s="36">
        <v>116014</v>
      </c>
      <c r="G4619" s="37">
        <f t="shared" si="217"/>
        <v>8120.9800000000005</v>
      </c>
      <c r="H4619" s="38">
        <f>G4619*(1-'[1]Rapport Lottstift'!$Q$6)</f>
        <v>5912.8112066700605</v>
      </c>
      <c r="I4619" s="39">
        <f t="shared" si="218"/>
        <v>5853.6830946033597</v>
      </c>
      <c r="J4619" s="40">
        <f t="shared" si="219"/>
        <v>5853</v>
      </c>
      <c r="K4619" s="40">
        <v>5853</v>
      </c>
    </row>
    <row r="4620" spans="1:11" s="40" customFormat="1" x14ac:dyDescent="0.25">
      <c r="A4620" s="34" t="s">
        <v>947</v>
      </c>
      <c r="B4620" s="34" t="s">
        <v>13727</v>
      </c>
      <c r="C4620" s="34" t="s">
        <v>13728</v>
      </c>
      <c r="D4620" s="34" t="s">
        <v>13729</v>
      </c>
      <c r="E4620" s="35">
        <v>115561</v>
      </c>
      <c r="F4620" s="36">
        <v>115561</v>
      </c>
      <c r="G4620" s="37">
        <f t="shared" si="217"/>
        <v>8089.27</v>
      </c>
      <c r="H4620" s="38">
        <f>G4620*(1-'[1]Rapport Lottstift'!$Q$6)</f>
        <v>5889.7234459116908</v>
      </c>
      <c r="I4620" s="39">
        <f t="shared" si="218"/>
        <v>5830.8262114525742</v>
      </c>
      <c r="J4620" s="40">
        <f t="shared" si="219"/>
        <v>5830</v>
      </c>
      <c r="K4620" s="40">
        <v>5830</v>
      </c>
    </row>
    <row r="4621" spans="1:11" s="40" customFormat="1" x14ac:dyDescent="0.25">
      <c r="A4621" s="34" t="s">
        <v>947</v>
      </c>
      <c r="B4621" s="34" t="s">
        <v>13730</v>
      </c>
      <c r="C4621" s="34" t="s">
        <v>13731</v>
      </c>
      <c r="D4621" s="34" t="s">
        <v>13732</v>
      </c>
      <c r="E4621" s="35">
        <v>115503</v>
      </c>
      <c r="F4621" s="36">
        <v>115503</v>
      </c>
      <c r="G4621" s="37">
        <f t="shared" si="217"/>
        <v>8085.2100000000009</v>
      </c>
      <c r="H4621" s="38">
        <f>G4621*(1-'[1]Rapport Lottstift'!$Q$6)</f>
        <v>5886.7673970728711</v>
      </c>
      <c r="I4621" s="39">
        <f t="shared" si="218"/>
        <v>5827.8997231021422</v>
      </c>
      <c r="J4621" s="40">
        <f t="shared" si="219"/>
        <v>5827</v>
      </c>
      <c r="K4621" s="40">
        <v>5827</v>
      </c>
    </row>
    <row r="4622" spans="1:11" s="40" customFormat="1" x14ac:dyDescent="0.25">
      <c r="A4622" s="34" t="s">
        <v>947</v>
      </c>
      <c r="B4622" s="34" t="s">
        <v>13733</v>
      </c>
      <c r="C4622" s="34" t="s">
        <v>13734</v>
      </c>
      <c r="D4622" s="34" t="s">
        <v>13735</v>
      </c>
      <c r="E4622" s="35">
        <v>115307</v>
      </c>
      <c r="F4622" s="36">
        <v>115307</v>
      </c>
      <c r="G4622" s="37">
        <f t="shared" si="217"/>
        <v>8071.4900000000007</v>
      </c>
      <c r="H4622" s="38">
        <f>G4622*(1-'[1]Rapport Lottstift'!$Q$6)</f>
        <v>5876.7779906520309</v>
      </c>
      <c r="I4622" s="39">
        <f t="shared" si="218"/>
        <v>5818.0102107455104</v>
      </c>
      <c r="J4622" s="40">
        <f t="shared" si="219"/>
        <v>5818</v>
      </c>
      <c r="K4622" s="40">
        <v>5818</v>
      </c>
    </row>
    <row r="4623" spans="1:11" s="40" customFormat="1" x14ac:dyDescent="0.25">
      <c r="A4623" s="34" t="s">
        <v>947</v>
      </c>
      <c r="B4623" s="34" t="s">
        <v>13736</v>
      </c>
      <c r="C4623" s="34" t="s">
        <v>13737</v>
      </c>
      <c r="D4623" s="34" t="s">
        <v>13738</v>
      </c>
      <c r="E4623" s="35">
        <v>115216</v>
      </c>
      <c r="F4623" s="36">
        <v>115216</v>
      </c>
      <c r="G4623" s="37">
        <f t="shared" si="217"/>
        <v>8065.1200000000008</v>
      </c>
      <c r="H4623" s="38">
        <f>G4623*(1-'[1]Rapport Lottstift'!$Q$6)</f>
        <v>5872.1400519566405</v>
      </c>
      <c r="I4623" s="39">
        <f t="shared" si="218"/>
        <v>5813.418651437074</v>
      </c>
      <c r="J4623" s="40">
        <f t="shared" si="219"/>
        <v>5813</v>
      </c>
      <c r="K4623" s="40">
        <v>5813</v>
      </c>
    </row>
    <row r="4624" spans="1:11" s="40" customFormat="1" x14ac:dyDescent="0.25">
      <c r="A4624" s="34" t="s">
        <v>947</v>
      </c>
      <c r="B4624" s="34" t="s">
        <v>13739</v>
      </c>
      <c r="C4624" s="34" t="s">
        <v>13740</v>
      </c>
      <c r="D4624" s="34" t="s">
        <v>13741</v>
      </c>
      <c r="E4624" s="35">
        <v>115161</v>
      </c>
      <c r="F4624" s="36">
        <v>115161</v>
      </c>
      <c r="G4624" s="37">
        <f t="shared" si="217"/>
        <v>8061.27</v>
      </c>
      <c r="H4624" s="38">
        <f>G4624*(1-'[1]Rapport Lottstift'!$Q$6)</f>
        <v>5869.3369021956905</v>
      </c>
      <c r="I4624" s="39">
        <f t="shared" si="218"/>
        <v>5810.6435331737339</v>
      </c>
      <c r="J4624" s="40">
        <f t="shared" si="219"/>
        <v>5810</v>
      </c>
      <c r="K4624" s="40">
        <v>5810</v>
      </c>
    </row>
    <row r="4625" spans="1:11" s="40" customFormat="1" x14ac:dyDescent="0.25">
      <c r="A4625" s="34" t="s">
        <v>947</v>
      </c>
      <c r="B4625" s="34" t="s">
        <v>13742</v>
      </c>
      <c r="C4625" s="34" t="s">
        <v>13743</v>
      </c>
      <c r="D4625" s="34" t="s">
        <v>13744</v>
      </c>
      <c r="E4625" s="35">
        <v>115011</v>
      </c>
      <c r="F4625" s="36">
        <v>115011</v>
      </c>
      <c r="G4625" s="37">
        <f t="shared" si="217"/>
        <v>8050.77</v>
      </c>
      <c r="H4625" s="38">
        <f>G4625*(1-'[1]Rapport Lottstift'!$Q$6)</f>
        <v>5861.6919483021902</v>
      </c>
      <c r="I4625" s="39">
        <f t="shared" si="218"/>
        <v>5803.0750288191684</v>
      </c>
      <c r="J4625" s="40">
        <f t="shared" si="219"/>
        <v>5803</v>
      </c>
      <c r="K4625" s="40">
        <v>5803</v>
      </c>
    </row>
    <row r="4626" spans="1:11" s="40" customFormat="1" x14ac:dyDescent="0.25">
      <c r="A4626" s="34" t="s">
        <v>947</v>
      </c>
      <c r="B4626" s="34" t="s">
        <v>13745</v>
      </c>
      <c r="C4626" s="34" t="s">
        <v>13746</v>
      </c>
      <c r="D4626" s="34" t="s">
        <v>13747</v>
      </c>
      <c r="E4626" s="35">
        <v>114678</v>
      </c>
      <c r="F4626" s="36">
        <v>114678</v>
      </c>
      <c r="G4626" s="37">
        <f t="shared" si="217"/>
        <v>8027.4600000000009</v>
      </c>
      <c r="H4626" s="38">
        <f>G4626*(1-'[1]Rapport Lottstift'!$Q$6)</f>
        <v>5844.7201506586207</v>
      </c>
      <c r="I4626" s="39">
        <f t="shared" si="218"/>
        <v>5786.272949152034</v>
      </c>
      <c r="J4626" s="40">
        <f t="shared" si="219"/>
        <v>5786</v>
      </c>
      <c r="K4626" s="40">
        <v>5786</v>
      </c>
    </row>
    <row r="4627" spans="1:11" s="40" customFormat="1" x14ac:dyDescent="0.25">
      <c r="A4627" s="34" t="s">
        <v>947</v>
      </c>
      <c r="B4627" s="34" t="s">
        <v>13748</v>
      </c>
      <c r="C4627" s="34" t="s">
        <v>13749</v>
      </c>
      <c r="D4627" s="34" t="s">
        <v>13750</v>
      </c>
      <c r="E4627" s="35">
        <v>114546</v>
      </c>
      <c r="F4627" s="36">
        <v>114546</v>
      </c>
      <c r="G4627" s="37">
        <f t="shared" si="217"/>
        <v>8018.2200000000012</v>
      </c>
      <c r="H4627" s="38">
        <f>G4627*(1-'[1]Rapport Lottstift'!$Q$6)</f>
        <v>5837.9925912323415</v>
      </c>
      <c r="I4627" s="39">
        <f t="shared" si="218"/>
        <v>5779.6126653200181</v>
      </c>
      <c r="J4627" s="40">
        <f t="shared" si="219"/>
        <v>5779</v>
      </c>
      <c r="K4627" s="40">
        <v>5779</v>
      </c>
    </row>
    <row r="4628" spans="1:11" s="40" customFormat="1" x14ac:dyDescent="0.25">
      <c r="A4628" s="34" t="s">
        <v>947</v>
      </c>
      <c r="B4628" s="34" t="s">
        <v>13751</v>
      </c>
      <c r="C4628" s="34" t="s">
        <v>13752</v>
      </c>
      <c r="D4628" s="34" t="s">
        <v>13753</v>
      </c>
      <c r="E4628" s="35">
        <v>114472</v>
      </c>
      <c r="F4628" s="36">
        <v>114472</v>
      </c>
      <c r="G4628" s="37">
        <f t="shared" si="217"/>
        <v>8013.0400000000009</v>
      </c>
      <c r="H4628" s="38">
        <f>G4628*(1-'[1]Rapport Lottstift'!$Q$6)</f>
        <v>5834.2210806448811</v>
      </c>
      <c r="I4628" s="39">
        <f t="shared" si="218"/>
        <v>5775.8788698384324</v>
      </c>
      <c r="J4628" s="40">
        <f t="shared" si="219"/>
        <v>5775</v>
      </c>
      <c r="K4628" s="40">
        <v>5775</v>
      </c>
    </row>
    <row r="4629" spans="1:11" s="40" customFormat="1" x14ac:dyDescent="0.25">
      <c r="A4629" s="34" t="s">
        <v>947</v>
      </c>
      <c r="B4629" s="34" t="s">
        <v>13754</v>
      </c>
      <c r="C4629" s="34" t="s">
        <v>13755</v>
      </c>
      <c r="D4629" s="34" t="s">
        <v>13756</v>
      </c>
      <c r="E4629" s="35">
        <v>114273</v>
      </c>
      <c r="F4629" s="36">
        <v>114273</v>
      </c>
      <c r="G4629" s="37">
        <f t="shared" si="217"/>
        <v>7999.1100000000006</v>
      </c>
      <c r="H4629" s="38">
        <f>G4629*(1-'[1]Rapport Lottstift'!$Q$6)</f>
        <v>5824.0787751461703</v>
      </c>
      <c r="I4629" s="39">
        <f t="shared" si="218"/>
        <v>5765.8379873947088</v>
      </c>
      <c r="J4629" s="40">
        <f t="shared" si="219"/>
        <v>5765</v>
      </c>
      <c r="K4629" s="40">
        <v>5765</v>
      </c>
    </row>
    <row r="4630" spans="1:11" s="40" customFormat="1" x14ac:dyDescent="0.25">
      <c r="A4630" s="34" t="s">
        <v>947</v>
      </c>
      <c r="B4630" s="34" t="s">
        <v>13757</v>
      </c>
      <c r="C4630" s="34" t="s">
        <v>13758</v>
      </c>
      <c r="D4630" s="34" t="s">
        <v>13759</v>
      </c>
      <c r="E4630" s="35">
        <v>114070</v>
      </c>
      <c r="F4630" s="36">
        <v>114070</v>
      </c>
      <c r="G4630" s="37">
        <f t="shared" si="217"/>
        <v>7984.9000000000005</v>
      </c>
      <c r="H4630" s="38">
        <f>G4630*(1-'[1]Rapport Lottstift'!$Q$6)</f>
        <v>5813.7326042103005</v>
      </c>
      <c r="I4630" s="39">
        <f t="shared" si="218"/>
        <v>5755.5952781681972</v>
      </c>
      <c r="J4630" s="40">
        <f t="shared" si="219"/>
        <v>5755</v>
      </c>
      <c r="K4630" s="40">
        <v>5755</v>
      </c>
    </row>
    <row r="4631" spans="1:11" s="40" customFormat="1" x14ac:dyDescent="0.25">
      <c r="A4631" s="34" t="s">
        <v>947</v>
      </c>
      <c r="B4631" s="34" t="s">
        <v>13760</v>
      </c>
      <c r="C4631" s="34" t="s">
        <v>13761</v>
      </c>
      <c r="D4631" s="34" t="s">
        <v>13762</v>
      </c>
      <c r="E4631" s="35">
        <v>113972</v>
      </c>
      <c r="F4631" s="36">
        <v>113972</v>
      </c>
      <c r="G4631" s="37">
        <f t="shared" si="217"/>
        <v>7978.0400000000009</v>
      </c>
      <c r="H4631" s="38">
        <f>G4631*(1-'[1]Rapport Lottstift'!$Q$6)</f>
        <v>5808.7379009998813</v>
      </c>
      <c r="I4631" s="39">
        <f t="shared" si="218"/>
        <v>5750.6505219898827</v>
      </c>
      <c r="J4631" s="40">
        <f t="shared" si="219"/>
        <v>5750</v>
      </c>
      <c r="K4631" s="40">
        <v>5750</v>
      </c>
    </row>
    <row r="4632" spans="1:11" s="40" customFormat="1" x14ac:dyDescent="0.25">
      <c r="A4632" s="34" t="s">
        <v>947</v>
      </c>
      <c r="B4632" s="34" t="s">
        <v>13763</v>
      </c>
      <c r="C4632" s="34" t="s">
        <v>13764</v>
      </c>
      <c r="D4632" s="34" t="s">
        <v>13765</v>
      </c>
      <c r="E4632" s="35">
        <v>113970</v>
      </c>
      <c r="F4632" s="36">
        <v>113970</v>
      </c>
      <c r="G4632" s="37">
        <f t="shared" si="217"/>
        <v>7977.9000000000005</v>
      </c>
      <c r="H4632" s="38">
        <f>G4632*(1-'[1]Rapport Lottstift'!$Q$6)</f>
        <v>5808.6359682813008</v>
      </c>
      <c r="I4632" s="39">
        <f t="shared" si="218"/>
        <v>5750.5496085984878</v>
      </c>
      <c r="J4632" s="40">
        <f t="shared" si="219"/>
        <v>5750</v>
      </c>
      <c r="K4632" s="40">
        <v>5750</v>
      </c>
    </row>
    <row r="4633" spans="1:11" s="40" customFormat="1" x14ac:dyDescent="0.25">
      <c r="A4633" s="34" t="s">
        <v>947</v>
      </c>
      <c r="B4633" s="34" t="s">
        <v>13766</v>
      </c>
      <c r="C4633" s="34" t="s">
        <v>13767</v>
      </c>
      <c r="D4633" s="34" t="s">
        <v>13768</v>
      </c>
      <c r="E4633" s="35">
        <v>113935</v>
      </c>
      <c r="F4633" s="36">
        <v>113935</v>
      </c>
      <c r="G4633" s="37">
        <f t="shared" si="217"/>
        <v>7975.4500000000007</v>
      </c>
      <c r="H4633" s="38">
        <f>G4633*(1-'[1]Rapport Lottstift'!$Q$6)</f>
        <v>5806.8521457061506</v>
      </c>
      <c r="I4633" s="39">
        <f t="shared" si="218"/>
        <v>5748.7836242490894</v>
      </c>
      <c r="J4633" s="40">
        <f t="shared" si="219"/>
        <v>5748</v>
      </c>
      <c r="K4633" s="40">
        <v>5748</v>
      </c>
    </row>
    <row r="4634" spans="1:11" s="40" customFormat="1" x14ac:dyDescent="0.25">
      <c r="A4634" s="34" t="s">
        <v>947</v>
      </c>
      <c r="B4634" s="34" t="s">
        <v>13769</v>
      </c>
      <c r="C4634" s="34" t="s">
        <v>13770</v>
      </c>
      <c r="D4634" s="34" t="s">
        <v>13771</v>
      </c>
      <c r="E4634" s="35">
        <v>113888</v>
      </c>
      <c r="F4634" s="36">
        <v>113888</v>
      </c>
      <c r="G4634" s="37">
        <f t="shared" si="217"/>
        <v>7972.1600000000008</v>
      </c>
      <c r="H4634" s="38">
        <f>G4634*(1-'[1]Rapport Lottstift'!$Q$6)</f>
        <v>5804.4567268195206</v>
      </c>
      <c r="I4634" s="39">
        <f t="shared" si="218"/>
        <v>5746.4121595513252</v>
      </c>
      <c r="J4634" s="40">
        <f t="shared" si="219"/>
        <v>5746</v>
      </c>
      <c r="K4634" s="40">
        <v>5746</v>
      </c>
    </row>
    <row r="4635" spans="1:11" s="40" customFormat="1" x14ac:dyDescent="0.25">
      <c r="A4635" s="34" t="s">
        <v>947</v>
      </c>
      <c r="B4635" s="34" t="s">
        <v>13772</v>
      </c>
      <c r="C4635" s="34" t="s">
        <v>13773</v>
      </c>
      <c r="D4635" s="34" t="s">
        <v>13774</v>
      </c>
      <c r="E4635" s="35">
        <v>113850</v>
      </c>
      <c r="F4635" s="36">
        <v>113850</v>
      </c>
      <c r="G4635" s="37">
        <f t="shared" si="217"/>
        <v>7969.5000000000009</v>
      </c>
      <c r="H4635" s="38">
        <f>G4635*(1-'[1]Rapport Lottstift'!$Q$6)</f>
        <v>5802.5200051665006</v>
      </c>
      <c r="I4635" s="39">
        <f t="shared" si="218"/>
        <v>5744.4948051148358</v>
      </c>
      <c r="J4635" s="40">
        <f t="shared" si="219"/>
        <v>5744</v>
      </c>
      <c r="K4635" s="40">
        <v>5744</v>
      </c>
    </row>
    <row r="4636" spans="1:11" s="40" customFormat="1" x14ac:dyDescent="0.25">
      <c r="A4636" s="34" t="s">
        <v>947</v>
      </c>
      <c r="B4636" s="34" t="s">
        <v>13775</v>
      </c>
      <c r="C4636" s="34" t="s">
        <v>13776</v>
      </c>
      <c r="D4636" s="34" t="s">
        <v>13777</v>
      </c>
      <c r="E4636" s="35">
        <v>113577</v>
      </c>
      <c r="F4636" s="36">
        <v>113577</v>
      </c>
      <c r="G4636" s="37">
        <f t="shared" si="217"/>
        <v>7950.39</v>
      </c>
      <c r="H4636" s="38">
        <f>G4636*(1-'[1]Rapport Lottstift'!$Q$6)</f>
        <v>5788.6061890803303</v>
      </c>
      <c r="I4636" s="39">
        <f t="shared" si="218"/>
        <v>5730.7201271895274</v>
      </c>
      <c r="J4636" s="40">
        <f t="shared" si="219"/>
        <v>5730</v>
      </c>
      <c r="K4636" s="40">
        <v>5730</v>
      </c>
    </row>
    <row r="4637" spans="1:11" s="40" customFormat="1" x14ac:dyDescent="0.25">
      <c r="A4637" s="34" t="s">
        <v>947</v>
      </c>
      <c r="B4637" s="34" t="s">
        <v>13778</v>
      </c>
      <c r="C4637" s="34" t="s">
        <v>13779</v>
      </c>
      <c r="D4637" s="34" t="s">
        <v>13780</v>
      </c>
      <c r="E4637" s="35">
        <v>113513</v>
      </c>
      <c r="F4637" s="36">
        <v>113513</v>
      </c>
      <c r="G4637" s="37">
        <f t="shared" si="217"/>
        <v>7945.9100000000008</v>
      </c>
      <c r="H4637" s="38">
        <f>G4637*(1-'[1]Rapport Lottstift'!$Q$6)</f>
        <v>5785.3443420857711</v>
      </c>
      <c r="I4637" s="39">
        <f t="shared" si="218"/>
        <v>5727.4908986649134</v>
      </c>
      <c r="J4637" s="40">
        <f t="shared" si="219"/>
        <v>5727</v>
      </c>
      <c r="K4637" s="40">
        <v>5727</v>
      </c>
    </row>
    <row r="4638" spans="1:11" s="40" customFormat="1" x14ac:dyDescent="0.25">
      <c r="A4638" s="34" t="s">
        <v>947</v>
      </c>
      <c r="B4638" s="34" t="s">
        <v>13781</v>
      </c>
      <c r="C4638" s="34" t="s">
        <v>13782</v>
      </c>
      <c r="D4638" s="34" t="s">
        <v>13783</v>
      </c>
      <c r="E4638" s="35">
        <v>248940</v>
      </c>
      <c r="F4638" s="36">
        <v>248940</v>
      </c>
      <c r="G4638" s="37">
        <f t="shared" si="217"/>
        <v>17425.800000000003</v>
      </c>
      <c r="H4638" s="38">
        <f>G4638*(1-'[1]Rapport Lottstift'!$Q$6)</f>
        <v>12687.565481652602</v>
      </c>
      <c r="I4638" s="39">
        <f t="shared" si="218"/>
        <v>12560.689826836076</v>
      </c>
      <c r="J4638" s="40">
        <f t="shared" si="219"/>
        <v>12560</v>
      </c>
      <c r="K4638" s="40">
        <v>12560</v>
      </c>
    </row>
    <row r="4639" spans="1:11" s="40" customFormat="1" x14ac:dyDescent="0.25">
      <c r="A4639" s="34" t="s">
        <v>947</v>
      </c>
      <c r="B4639" s="34" t="s">
        <v>13784</v>
      </c>
      <c r="C4639" s="34" t="s">
        <v>13785</v>
      </c>
      <c r="D4639" s="34" t="s">
        <v>13786</v>
      </c>
      <c r="E4639" s="35">
        <v>113408</v>
      </c>
      <c r="F4639" s="36">
        <v>113408</v>
      </c>
      <c r="G4639" s="37">
        <f t="shared" si="217"/>
        <v>7938.56</v>
      </c>
      <c r="H4639" s="38">
        <f>G4639*(1-'[1]Rapport Lottstift'!$Q$6)</f>
        <v>5779.9928743603205</v>
      </c>
      <c r="I4639" s="39">
        <f t="shared" si="218"/>
        <v>5722.1929456167172</v>
      </c>
      <c r="J4639" s="40">
        <f t="shared" si="219"/>
        <v>5722</v>
      </c>
      <c r="K4639" s="40">
        <v>5722</v>
      </c>
    </row>
    <row r="4640" spans="1:11" s="40" customFormat="1" x14ac:dyDescent="0.25">
      <c r="A4640" s="34" t="s">
        <v>947</v>
      </c>
      <c r="B4640" s="34" t="s">
        <v>13787</v>
      </c>
      <c r="C4640" s="34" t="s">
        <v>13788</v>
      </c>
      <c r="D4640" s="34" t="s">
        <v>13789</v>
      </c>
      <c r="E4640" s="35">
        <v>113303</v>
      </c>
      <c r="F4640" s="36">
        <v>113303</v>
      </c>
      <c r="G4640" s="37">
        <f t="shared" si="217"/>
        <v>7931.2100000000009</v>
      </c>
      <c r="H4640" s="38">
        <f>G4640*(1-'[1]Rapport Lottstift'!$Q$6)</f>
        <v>5774.6414066348707</v>
      </c>
      <c r="I4640" s="39">
        <f t="shared" si="218"/>
        <v>5716.894992568522</v>
      </c>
      <c r="J4640" s="40">
        <f t="shared" si="219"/>
        <v>5716</v>
      </c>
      <c r="K4640" s="40">
        <v>5716</v>
      </c>
    </row>
    <row r="4641" spans="1:11" s="40" customFormat="1" x14ac:dyDescent="0.25">
      <c r="A4641" s="34" t="s">
        <v>947</v>
      </c>
      <c r="B4641" s="34" t="s">
        <v>13790</v>
      </c>
      <c r="C4641" s="34" t="s">
        <v>13791</v>
      </c>
      <c r="D4641" s="34" t="s">
        <v>13792</v>
      </c>
      <c r="E4641" s="35">
        <v>113255</v>
      </c>
      <c r="F4641" s="36">
        <v>113255</v>
      </c>
      <c r="G4641" s="37">
        <f t="shared" si="217"/>
        <v>7927.85</v>
      </c>
      <c r="H4641" s="38">
        <f>G4641*(1-'[1]Rapport Lottstift'!$Q$6)</f>
        <v>5772.1950213889504</v>
      </c>
      <c r="I4641" s="39">
        <f t="shared" si="218"/>
        <v>5714.4730711750608</v>
      </c>
      <c r="J4641" s="40">
        <f t="shared" si="219"/>
        <v>5714</v>
      </c>
      <c r="K4641" s="40">
        <v>5714</v>
      </c>
    </row>
    <row r="4642" spans="1:11" s="40" customFormat="1" x14ac:dyDescent="0.25">
      <c r="A4642" s="34" t="s">
        <v>947</v>
      </c>
      <c r="B4642" s="34" t="s">
        <v>13793</v>
      </c>
      <c r="C4642" s="34" t="s">
        <v>13794</v>
      </c>
      <c r="D4642" s="34" t="s">
        <v>13795</v>
      </c>
      <c r="E4642" s="35">
        <v>112998</v>
      </c>
      <c r="F4642" s="36">
        <v>112998</v>
      </c>
      <c r="G4642" s="37">
        <f t="shared" si="217"/>
        <v>7909.8600000000006</v>
      </c>
      <c r="H4642" s="38">
        <f>G4642*(1-'[1]Rapport Lottstift'!$Q$6)</f>
        <v>5759.0966670514208</v>
      </c>
      <c r="I4642" s="39">
        <f t="shared" si="218"/>
        <v>5701.505700380907</v>
      </c>
      <c r="J4642" s="40">
        <f t="shared" si="219"/>
        <v>5701</v>
      </c>
      <c r="K4642" s="40">
        <v>5701</v>
      </c>
    </row>
    <row r="4643" spans="1:11" s="40" customFormat="1" x14ac:dyDescent="0.25">
      <c r="A4643" s="34" t="s">
        <v>947</v>
      </c>
      <c r="B4643" s="34" t="s">
        <v>13796</v>
      </c>
      <c r="C4643" s="34" t="s">
        <v>13797</v>
      </c>
      <c r="D4643" s="34" t="s">
        <v>13798</v>
      </c>
      <c r="E4643" s="35">
        <v>112985</v>
      </c>
      <c r="F4643" s="36">
        <v>112985</v>
      </c>
      <c r="G4643" s="37">
        <f t="shared" si="217"/>
        <v>7908.9500000000007</v>
      </c>
      <c r="H4643" s="38">
        <f>G4643*(1-'[1]Rapport Lottstift'!$Q$6)</f>
        <v>5758.4341043806508</v>
      </c>
      <c r="I4643" s="39">
        <f t="shared" si="218"/>
        <v>5700.8497633368443</v>
      </c>
      <c r="J4643" s="40">
        <f t="shared" si="219"/>
        <v>5700</v>
      </c>
      <c r="K4643" s="40">
        <v>5700</v>
      </c>
    </row>
    <row r="4644" spans="1:11" s="40" customFormat="1" x14ac:dyDescent="0.25">
      <c r="A4644" s="34" t="s">
        <v>947</v>
      </c>
      <c r="B4644" s="34" t="s">
        <v>13799</v>
      </c>
      <c r="C4644" s="34" t="s">
        <v>13800</v>
      </c>
      <c r="D4644" s="34" t="s">
        <v>13801</v>
      </c>
      <c r="E4644" s="35">
        <v>112950</v>
      </c>
      <c r="F4644" s="36">
        <v>112950</v>
      </c>
      <c r="G4644" s="37">
        <f t="shared" si="217"/>
        <v>7906.5000000000009</v>
      </c>
      <c r="H4644" s="38">
        <f>G4644*(1-'[1]Rapport Lottstift'!$Q$6)</f>
        <v>5756.6502818055014</v>
      </c>
      <c r="I4644" s="39">
        <f t="shared" si="218"/>
        <v>5699.0837789874467</v>
      </c>
      <c r="J4644" s="40">
        <f t="shared" si="219"/>
        <v>5699</v>
      </c>
      <c r="K4644" s="40">
        <v>5699</v>
      </c>
    </row>
    <row r="4645" spans="1:11" s="40" customFormat="1" x14ac:dyDescent="0.25">
      <c r="A4645" s="34" t="s">
        <v>947</v>
      </c>
      <c r="B4645" s="34" t="s">
        <v>13802</v>
      </c>
      <c r="C4645" s="34" t="s">
        <v>13803</v>
      </c>
      <c r="D4645" s="34" t="s">
        <v>13804</v>
      </c>
      <c r="E4645" s="35">
        <v>112714</v>
      </c>
      <c r="F4645" s="36">
        <v>112714</v>
      </c>
      <c r="G4645" s="37">
        <f t="shared" si="217"/>
        <v>7889.9800000000005</v>
      </c>
      <c r="H4645" s="38">
        <f>G4645*(1-'[1]Rapport Lottstift'!$Q$6)</f>
        <v>5744.6222210130609</v>
      </c>
      <c r="I4645" s="39">
        <f t="shared" si="218"/>
        <v>5687.1759988029298</v>
      </c>
      <c r="J4645" s="40">
        <f t="shared" si="219"/>
        <v>5687</v>
      </c>
      <c r="K4645" s="40">
        <v>5687</v>
      </c>
    </row>
    <row r="4646" spans="1:11" s="40" customFormat="1" x14ac:dyDescent="0.25">
      <c r="A4646" s="34" t="s">
        <v>947</v>
      </c>
      <c r="B4646" s="34" t="s">
        <v>13805</v>
      </c>
      <c r="C4646" s="34" t="s">
        <v>13806</v>
      </c>
      <c r="D4646" s="34" t="s">
        <v>13807</v>
      </c>
      <c r="E4646" s="35">
        <v>112643</v>
      </c>
      <c r="F4646" s="36">
        <v>112643</v>
      </c>
      <c r="G4646" s="37">
        <f t="shared" si="217"/>
        <v>7885.0100000000011</v>
      </c>
      <c r="H4646" s="38">
        <f>G4646*(1-'[1]Rapport Lottstift'!$Q$6)</f>
        <v>5741.0036095034711</v>
      </c>
      <c r="I4646" s="39">
        <f t="shared" si="218"/>
        <v>5683.593573408436</v>
      </c>
      <c r="J4646" s="40">
        <f t="shared" si="219"/>
        <v>5683</v>
      </c>
      <c r="K4646" s="40">
        <v>5683</v>
      </c>
    </row>
    <row r="4647" spans="1:11" s="40" customFormat="1" x14ac:dyDescent="0.25">
      <c r="A4647" s="34" t="s">
        <v>947</v>
      </c>
      <c r="B4647" s="34" t="s">
        <v>13808</v>
      </c>
      <c r="C4647" s="34" t="s">
        <v>13809</v>
      </c>
      <c r="D4647" s="34" t="s">
        <v>13810</v>
      </c>
      <c r="E4647" s="35">
        <v>112530</v>
      </c>
      <c r="F4647" s="36">
        <v>112530</v>
      </c>
      <c r="G4647" s="37">
        <f t="shared" si="217"/>
        <v>7877.1</v>
      </c>
      <c r="H4647" s="38">
        <f>G4647*(1-'[1]Rapport Lottstift'!$Q$6)</f>
        <v>5735.2444109037006</v>
      </c>
      <c r="I4647" s="39">
        <f t="shared" si="218"/>
        <v>5677.8919667946639</v>
      </c>
      <c r="J4647" s="40">
        <f t="shared" si="219"/>
        <v>5677</v>
      </c>
      <c r="K4647" s="40">
        <v>5677</v>
      </c>
    </row>
    <row r="4648" spans="1:11" s="40" customFormat="1" x14ac:dyDescent="0.25">
      <c r="A4648" s="34" t="s">
        <v>947</v>
      </c>
      <c r="B4648" s="34" t="s">
        <v>13811</v>
      </c>
      <c r="C4648" s="34" t="s">
        <v>13812</v>
      </c>
      <c r="D4648" s="34" t="s">
        <v>13813</v>
      </c>
      <c r="E4648" s="35">
        <v>112333</v>
      </c>
      <c r="F4648" s="36">
        <v>112333</v>
      </c>
      <c r="G4648" s="37">
        <f t="shared" si="217"/>
        <v>7863.31</v>
      </c>
      <c r="H4648" s="38">
        <f>G4648*(1-'[1]Rapport Lottstift'!$Q$6)</f>
        <v>5725.2040381235702</v>
      </c>
      <c r="I4648" s="39">
        <f t="shared" si="218"/>
        <v>5667.9519977423342</v>
      </c>
      <c r="J4648" s="40">
        <f t="shared" si="219"/>
        <v>5667</v>
      </c>
      <c r="K4648" s="40">
        <v>5667</v>
      </c>
    </row>
    <row r="4649" spans="1:11" s="40" customFormat="1" x14ac:dyDescent="0.25">
      <c r="A4649" s="34" t="s">
        <v>947</v>
      </c>
      <c r="B4649" s="34" t="s">
        <v>13814</v>
      </c>
      <c r="C4649" s="34" t="s">
        <v>13815</v>
      </c>
      <c r="D4649" s="34" t="s">
        <v>13816</v>
      </c>
      <c r="E4649" s="35">
        <v>112331</v>
      </c>
      <c r="F4649" s="36">
        <v>112331</v>
      </c>
      <c r="G4649" s="37">
        <f t="shared" si="217"/>
        <v>7863.170000000001</v>
      </c>
      <c r="H4649" s="38">
        <f>G4649*(1-'[1]Rapport Lottstift'!$Q$6)</f>
        <v>5725.1021054049907</v>
      </c>
      <c r="I4649" s="39">
        <f t="shared" si="218"/>
        <v>5667.8510843509403</v>
      </c>
      <c r="J4649" s="40">
        <f t="shared" si="219"/>
        <v>5667</v>
      </c>
      <c r="K4649" s="40">
        <v>5667</v>
      </c>
    </row>
    <row r="4650" spans="1:11" s="40" customFormat="1" x14ac:dyDescent="0.25">
      <c r="A4650" s="34" t="s">
        <v>947</v>
      </c>
      <c r="B4650" s="34" t="s">
        <v>13817</v>
      </c>
      <c r="C4650" s="34" t="s">
        <v>13818</v>
      </c>
      <c r="D4650" s="34" t="s">
        <v>13819</v>
      </c>
      <c r="E4650" s="35">
        <v>112273</v>
      </c>
      <c r="F4650" s="36">
        <v>112273</v>
      </c>
      <c r="G4650" s="37">
        <f t="shared" si="217"/>
        <v>7859.1100000000006</v>
      </c>
      <c r="H4650" s="38">
        <f>G4650*(1-'[1]Rapport Lottstift'!$Q$6)</f>
        <v>5722.146056566171</v>
      </c>
      <c r="I4650" s="39">
        <f t="shared" si="218"/>
        <v>5664.9245960005092</v>
      </c>
      <c r="J4650" s="40">
        <f t="shared" si="219"/>
        <v>5664</v>
      </c>
      <c r="K4650" s="40">
        <v>5664</v>
      </c>
    </row>
    <row r="4651" spans="1:11" s="40" customFormat="1" x14ac:dyDescent="0.25">
      <c r="A4651" s="34" t="s">
        <v>947</v>
      </c>
      <c r="B4651" s="34" t="s">
        <v>13820</v>
      </c>
      <c r="C4651" s="34" t="s">
        <v>13821</v>
      </c>
      <c r="D4651" s="34" t="s">
        <v>13822</v>
      </c>
      <c r="E4651" s="35">
        <v>112271</v>
      </c>
      <c r="F4651" s="36">
        <v>112271</v>
      </c>
      <c r="G4651" s="37">
        <f t="shared" si="217"/>
        <v>7858.9700000000012</v>
      </c>
      <c r="H4651" s="38">
        <f>G4651*(1-'[1]Rapport Lottstift'!$Q$6)</f>
        <v>5722.0441238475914</v>
      </c>
      <c r="I4651" s="39">
        <f t="shared" si="218"/>
        <v>5664.8236826091152</v>
      </c>
      <c r="J4651" s="40">
        <f t="shared" si="219"/>
        <v>5664</v>
      </c>
      <c r="K4651" s="40">
        <v>5664</v>
      </c>
    </row>
    <row r="4652" spans="1:11" s="40" customFormat="1" x14ac:dyDescent="0.25">
      <c r="A4652" s="34" t="s">
        <v>947</v>
      </c>
      <c r="B4652" s="34" t="s">
        <v>13823</v>
      </c>
      <c r="C4652" s="34" t="s">
        <v>13824</v>
      </c>
      <c r="D4652" s="34" t="s">
        <v>13825</v>
      </c>
      <c r="E4652" s="35">
        <v>112183</v>
      </c>
      <c r="F4652" s="36">
        <v>112183</v>
      </c>
      <c r="G4652" s="37">
        <f t="shared" si="217"/>
        <v>7852.81</v>
      </c>
      <c r="H4652" s="38">
        <f>G4652*(1-'[1]Rapport Lottstift'!$Q$6)</f>
        <v>5717.5590842300708</v>
      </c>
      <c r="I4652" s="39">
        <f t="shared" si="218"/>
        <v>5660.3834933877697</v>
      </c>
      <c r="J4652" s="40">
        <f t="shared" si="219"/>
        <v>5660</v>
      </c>
      <c r="K4652" s="40">
        <v>5660</v>
      </c>
    </row>
    <row r="4653" spans="1:11" s="40" customFormat="1" x14ac:dyDescent="0.25">
      <c r="A4653" s="34" t="s">
        <v>947</v>
      </c>
      <c r="B4653" s="34" t="s">
        <v>13826</v>
      </c>
      <c r="C4653" s="34" t="s">
        <v>13827</v>
      </c>
      <c r="D4653" s="34" t="s">
        <v>13828</v>
      </c>
      <c r="E4653" s="35">
        <v>112098</v>
      </c>
      <c r="F4653" s="36">
        <v>112098</v>
      </c>
      <c r="G4653" s="37">
        <f t="shared" si="217"/>
        <v>7846.8600000000006</v>
      </c>
      <c r="H4653" s="38">
        <f>G4653*(1-'[1]Rapport Lottstift'!$Q$6)</f>
        <v>5713.2269436904207</v>
      </c>
      <c r="I4653" s="39">
        <f t="shared" si="218"/>
        <v>5656.0946742535161</v>
      </c>
      <c r="J4653" s="40">
        <f t="shared" si="219"/>
        <v>5656</v>
      </c>
      <c r="K4653" s="40">
        <v>5656</v>
      </c>
    </row>
    <row r="4654" spans="1:11" s="40" customFormat="1" x14ac:dyDescent="0.25">
      <c r="A4654" s="34" t="s">
        <v>947</v>
      </c>
      <c r="B4654" s="34" t="s">
        <v>13829</v>
      </c>
      <c r="C4654" s="34" t="s">
        <v>13830</v>
      </c>
      <c r="D4654" s="34" t="s">
        <v>13831</v>
      </c>
      <c r="E4654" s="35">
        <v>112013</v>
      </c>
      <c r="F4654" s="36">
        <v>112013</v>
      </c>
      <c r="G4654" s="37">
        <f t="shared" si="217"/>
        <v>7840.9100000000008</v>
      </c>
      <c r="H4654" s="38">
        <f>G4654*(1-'[1]Rapport Lottstift'!$Q$6)</f>
        <v>5708.8948031507707</v>
      </c>
      <c r="I4654" s="39">
        <f t="shared" si="218"/>
        <v>5651.8058551192626</v>
      </c>
      <c r="J4654" s="40">
        <f t="shared" si="219"/>
        <v>5651</v>
      </c>
      <c r="K4654" s="40">
        <v>5651</v>
      </c>
    </row>
    <row r="4655" spans="1:11" s="40" customFormat="1" x14ac:dyDescent="0.25">
      <c r="A4655" s="34" t="s">
        <v>947</v>
      </c>
      <c r="B4655" s="34" t="s">
        <v>13832</v>
      </c>
      <c r="C4655" s="34" t="s">
        <v>13833</v>
      </c>
      <c r="D4655" s="34" t="s">
        <v>13834</v>
      </c>
      <c r="E4655" s="35">
        <v>112000</v>
      </c>
      <c r="F4655" s="36">
        <v>112000</v>
      </c>
      <c r="G4655" s="37">
        <f t="shared" si="217"/>
        <v>7840.0000000000009</v>
      </c>
      <c r="H4655" s="38">
        <f>G4655*(1-'[1]Rapport Lottstift'!$Q$6)</f>
        <v>5708.2322404800007</v>
      </c>
      <c r="I4655" s="39">
        <f t="shared" si="218"/>
        <v>5651.1499180752007</v>
      </c>
      <c r="J4655" s="40">
        <f t="shared" si="219"/>
        <v>5651</v>
      </c>
      <c r="K4655" s="40">
        <v>5651</v>
      </c>
    </row>
    <row r="4656" spans="1:11" s="40" customFormat="1" x14ac:dyDescent="0.25">
      <c r="A4656" s="34" t="s">
        <v>947</v>
      </c>
      <c r="B4656" s="34" t="s">
        <v>13835</v>
      </c>
      <c r="C4656" s="34" t="s">
        <v>13836</v>
      </c>
      <c r="D4656" s="34" t="s">
        <v>13837</v>
      </c>
      <c r="E4656" s="35">
        <v>111893</v>
      </c>
      <c r="F4656" s="36">
        <v>111893</v>
      </c>
      <c r="G4656" s="37">
        <f t="shared" si="217"/>
        <v>7832.5100000000011</v>
      </c>
      <c r="H4656" s="38">
        <f>G4656*(1-'[1]Rapport Lottstift'!$Q$6)</f>
        <v>5702.7788400359714</v>
      </c>
      <c r="I4656" s="39">
        <f t="shared" si="218"/>
        <v>5645.7510516356115</v>
      </c>
      <c r="J4656" s="40">
        <f t="shared" si="219"/>
        <v>5645</v>
      </c>
      <c r="K4656" s="40">
        <v>5645</v>
      </c>
    </row>
    <row r="4657" spans="1:11" s="40" customFormat="1" x14ac:dyDescent="0.25">
      <c r="A4657" s="34" t="s">
        <v>947</v>
      </c>
      <c r="B4657" s="34" t="s">
        <v>13838</v>
      </c>
      <c r="C4657" s="34" t="s">
        <v>13839</v>
      </c>
      <c r="D4657" s="34" t="s">
        <v>13840</v>
      </c>
      <c r="E4657" s="35">
        <v>111846</v>
      </c>
      <c r="F4657" s="36">
        <v>111846</v>
      </c>
      <c r="G4657" s="37">
        <f t="shared" si="217"/>
        <v>7829.2200000000012</v>
      </c>
      <c r="H4657" s="38">
        <f>G4657*(1-'[1]Rapport Lottstift'!$Q$6)</f>
        <v>5700.3834211493413</v>
      </c>
      <c r="I4657" s="39">
        <f t="shared" si="218"/>
        <v>5643.3795869378482</v>
      </c>
      <c r="J4657" s="40">
        <f t="shared" si="219"/>
        <v>5643</v>
      </c>
      <c r="K4657" s="40">
        <v>5643</v>
      </c>
    </row>
    <row r="4658" spans="1:11" s="40" customFormat="1" x14ac:dyDescent="0.25">
      <c r="A4658" s="34" t="s">
        <v>947</v>
      </c>
      <c r="B4658" s="34" t="s">
        <v>13841</v>
      </c>
      <c r="C4658" s="34" t="s">
        <v>13842</v>
      </c>
      <c r="D4658" s="34" t="s">
        <v>13843</v>
      </c>
      <c r="E4658" s="35">
        <v>111581</v>
      </c>
      <c r="F4658" s="36">
        <v>111581</v>
      </c>
      <c r="G4658" s="37">
        <f t="shared" si="217"/>
        <v>7810.670000000001</v>
      </c>
      <c r="H4658" s="38">
        <f>G4658*(1-'[1]Rapport Lottstift'!$Q$6)</f>
        <v>5686.8773359374909</v>
      </c>
      <c r="I4658" s="39">
        <f t="shared" si="218"/>
        <v>5630.0085625781157</v>
      </c>
      <c r="J4658" s="40">
        <f t="shared" si="219"/>
        <v>5630</v>
      </c>
      <c r="K4658" s="40">
        <v>5630</v>
      </c>
    </row>
    <row r="4659" spans="1:11" s="40" customFormat="1" x14ac:dyDescent="0.25">
      <c r="A4659" s="34" t="s">
        <v>947</v>
      </c>
      <c r="B4659" s="34" t="s">
        <v>13844</v>
      </c>
      <c r="C4659" s="34" t="s">
        <v>13845</v>
      </c>
      <c r="D4659" s="34" t="s">
        <v>13846</v>
      </c>
      <c r="E4659" s="35">
        <v>111315</v>
      </c>
      <c r="F4659" s="36">
        <v>111315</v>
      </c>
      <c r="G4659" s="37">
        <f t="shared" si="217"/>
        <v>7792.0500000000011</v>
      </c>
      <c r="H4659" s="38">
        <f>G4659*(1-'[1]Rapport Lottstift'!$Q$6)</f>
        <v>5673.3202843663512</v>
      </c>
      <c r="I4659" s="39">
        <f t="shared" si="218"/>
        <v>5616.5870815226872</v>
      </c>
      <c r="J4659" s="40">
        <f t="shared" si="219"/>
        <v>5616</v>
      </c>
      <c r="K4659" s="40">
        <v>5616</v>
      </c>
    </row>
    <row r="4660" spans="1:11" s="40" customFormat="1" x14ac:dyDescent="0.25">
      <c r="A4660" s="34" t="s">
        <v>947</v>
      </c>
      <c r="B4660" s="34" t="s">
        <v>13847</v>
      </c>
      <c r="C4660" s="34" t="s">
        <v>13848</v>
      </c>
      <c r="D4660" s="34" t="s">
        <v>13849</v>
      </c>
      <c r="E4660" s="35">
        <v>111209</v>
      </c>
      <c r="F4660" s="36">
        <v>111209</v>
      </c>
      <c r="G4660" s="37">
        <f t="shared" si="217"/>
        <v>7784.630000000001</v>
      </c>
      <c r="H4660" s="38">
        <f>G4660*(1-'[1]Rapport Lottstift'!$Q$6)</f>
        <v>5667.9178502816112</v>
      </c>
      <c r="I4660" s="39">
        <f t="shared" si="218"/>
        <v>5611.2386717787949</v>
      </c>
      <c r="J4660" s="40">
        <f t="shared" si="219"/>
        <v>5611</v>
      </c>
      <c r="K4660" s="40">
        <v>5611</v>
      </c>
    </row>
    <row r="4661" spans="1:11" s="40" customFormat="1" x14ac:dyDescent="0.25">
      <c r="A4661" s="34" t="s">
        <v>947</v>
      </c>
      <c r="B4661" s="34" t="s">
        <v>13850</v>
      </c>
      <c r="C4661" s="34" t="s">
        <v>13851</v>
      </c>
      <c r="D4661" s="34" t="s">
        <v>13852</v>
      </c>
      <c r="E4661" s="35">
        <v>111193</v>
      </c>
      <c r="F4661" s="36">
        <v>111193</v>
      </c>
      <c r="G4661" s="37">
        <f t="shared" si="217"/>
        <v>7783.5100000000011</v>
      </c>
      <c r="H4661" s="38">
        <f>G4661*(1-'[1]Rapport Lottstift'!$Q$6)</f>
        <v>5667.1023885329714</v>
      </c>
      <c r="I4661" s="39">
        <f t="shared" si="218"/>
        <v>5610.4313646476412</v>
      </c>
      <c r="J4661" s="40">
        <f t="shared" si="219"/>
        <v>5610</v>
      </c>
      <c r="K4661" s="40">
        <v>5610</v>
      </c>
    </row>
    <row r="4662" spans="1:11" s="40" customFormat="1" x14ac:dyDescent="0.25">
      <c r="A4662" s="34" t="s">
        <v>947</v>
      </c>
      <c r="B4662" s="34" t="s">
        <v>13853</v>
      </c>
      <c r="C4662" s="34" t="s">
        <v>13854</v>
      </c>
      <c r="D4662" s="34" t="s">
        <v>13855</v>
      </c>
      <c r="E4662" s="35">
        <v>111092</v>
      </c>
      <c r="F4662" s="36">
        <v>111092</v>
      </c>
      <c r="G4662" s="37">
        <f t="shared" si="217"/>
        <v>7776.4400000000005</v>
      </c>
      <c r="H4662" s="38">
        <f>G4662*(1-'[1]Rapport Lottstift'!$Q$6)</f>
        <v>5661.9547862446807</v>
      </c>
      <c r="I4662" s="39">
        <f t="shared" si="218"/>
        <v>5605.3352383822339</v>
      </c>
      <c r="J4662" s="40">
        <f t="shared" si="219"/>
        <v>5605</v>
      </c>
      <c r="K4662" s="40">
        <v>5605</v>
      </c>
    </row>
    <row r="4663" spans="1:11" s="40" customFormat="1" x14ac:dyDescent="0.25">
      <c r="A4663" s="34" t="s">
        <v>947</v>
      </c>
      <c r="B4663" s="34" t="s">
        <v>13856</v>
      </c>
      <c r="C4663" s="34" t="s">
        <v>13857</v>
      </c>
      <c r="D4663" s="34" t="s">
        <v>13858</v>
      </c>
      <c r="E4663" s="35">
        <v>111052</v>
      </c>
      <c r="F4663" s="36">
        <v>111052</v>
      </c>
      <c r="G4663" s="37">
        <f t="shared" si="217"/>
        <v>7773.64</v>
      </c>
      <c r="H4663" s="38">
        <f>G4663*(1-'[1]Rapport Lottstift'!$Q$6)</f>
        <v>5659.9161318730803</v>
      </c>
      <c r="I4663" s="39">
        <f t="shared" si="218"/>
        <v>5603.3169705543496</v>
      </c>
      <c r="J4663" s="40">
        <f t="shared" si="219"/>
        <v>5603</v>
      </c>
      <c r="K4663" s="40">
        <v>5603</v>
      </c>
    </row>
    <row r="4664" spans="1:11" s="40" customFormat="1" x14ac:dyDescent="0.25">
      <c r="A4664" s="34" t="s">
        <v>947</v>
      </c>
      <c r="B4664" s="34" t="s">
        <v>13859</v>
      </c>
      <c r="C4664" s="34" t="s">
        <v>13860</v>
      </c>
      <c r="D4664" s="34" t="s">
        <v>13861</v>
      </c>
      <c r="E4664" s="35">
        <v>111037</v>
      </c>
      <c r="F4664" s="36">
        <v>111037</v>
      </c>
      <c r="G4664" s="37">
        <f t="shared" si="217"/>
        <v>7772.5900000000011</v>
      </c>
      <c r="H4664" s="38">
        <f>G4664*(1-'[1]Rapport Lottstift'!$Q$6)</f>
        <v>5659.1516364837307</v>
      </c>
      <c r="I4664" s="39">
        <f t="shared" si="218"/>
        <v>5602.5601201188938</v>
      </c>
      <c r="J4664" s="40">
        <f t="shared" si="219"/>
        <v>5602</v>
      </c>
      <c r="K4664" s="40">
        <v>5602</v>
      </c>
    </row>
    <row r="4665" spans="1:11" s="40" customFormat="1" x14ac:dyDescent="0.25">
      <c r="A4665" s="34" t="s">
        <v>947</v>
      </c>
      <c r="B4665" s="34" t="s">
        <v>13862</v>
      </c>
      <c r="C4665" s="34" t="s">
        <v>13863</v>
      </c>
      <c r="D4665" s="34" t="s">
        <v>13864</v>
      </c>
      <c r="E4665" s="35">
        <v>111000</v>
      </c>
      <c r="F4665" s="36">
        <v>111000</v>
      </c>
      <c r="G4665" s="37">
        <f t="shared" si="217"/>
        <v>7770.0000000000009</v>
      </c>
      <c r="H4665" s="38">
        <f>G4665*(1-'[1]Rapport Lottstift'!$Q$6)</f>
        <v>5657.265881190001</v>
      </c>
      <c r="I4665" s="39">
        <f t="shared" si="218"/>
        <v>5600.6932223781005</v>
      </c>
      <c r="J4665" s="40">
        <f t="shared" si="219"/>
        <v>5600</v>
      </c>
      <c r="K4665" s="40">
        <v>5600</v>
      </c>
    </row>
    <row r="4666" spans="1:11" s="40" customFormat="1" x14ac:dyDescent="0.25">
      <c r="A4666" s="34" t="s">
        <v>947</v>
      </c>
      <c r="B4666" s="34" t="s">
        <v>13865</v>
      </c>
      <c r="C4666" s="34" t="s">
        <v>13866</v>
      </c>
      <c r="D4666" s="34" t="s">
        <v>13867</v>
      </c>
      <c r="E4666" s="35">
        <v>110920</v>
      </c>
      <c r="F4666" s="36">
        <v>110920</v>
      </c>
      <c r="G4666" s="37">
        <f t="shared" si="217"/>
        <v>7764.4000000000005</v>
      </c>
      <c r="H4666" s="38">
        <f>G4666*(1-'[1]Rapport Lottstift'!$Q$6)</f>
        <v>5653.1885724468011</v>
      </c>
      <c r="I4666" s="39">
        <f t="shared" si="218"/>
        <v>5596.6566867223328</v>
      </c>
      <c r="J4666" s="40">
        <f t="shared" si="219"/>
        <v>5596</v>
      </c>
      <c r="K4666" s="40">
        <v>5596</v>
      </c>
    </row>
    <row r="4667" spans="1:11" s="40" customFormat="1" x14ac:dyDescent="0.25">
      <c r="A4667" s="34" t="s">
        <v>947</v>
      </c>
      <c r="B4667" s="34" t="s">
        <v>13868</v>
      </c>
      <c r="C4667" s="34" t="s">
        <v>13869</v>
      </c>
      <c r="D4667" s="34" t="s">
        <v>13870</v>
      </c>
      <c r="E4667" s="35">
        <v>110721</v>
      </c>
      <c r="F4667" s="36">
        <v>110721</v>
      </c>
      <c r="G4667" s="37">
        <f t="shared" si="217"/>
        <v>7750.4700000000012</v>
      </c>
      <c r="H4667" s="38">
        <f>G4667*(1-'[1]Rapport Lottstift'!$Q$6)</f>
        <v>5643.0462669480912</v>
      </c>
      <c r="I4667" s="39">
        <f t="shared" si="218"/>
        <v>5586.6158042786101</v>
      </c>
      <c r="J4667" s="40">
        <f t="shared" si="219"/>
        <v>5586</v>
      </c>
      <c r="K4667" s="40">
        <v>5586</v>
      </c>
    </row>
    <row r="4668" spans="1:11" s="40" customFormat="1" x14ac:dyDescent="0.25">
      <c r="A4668" s="34" t="s">
        <v>947</v>
      </c>
      <c r="B4668" s="34" t="s">
        <v>13871</v>
      </c>
      <c r="C4668" s="34" t="s">
        <v>13872</v>
      </c>
      <c r="D4668" s="34" t="s">
        <v>13873</v>
      </c>
      <c r="E4668" s="35">
        <v>110633</v>
      </c>
      <c r="F4668" s="36">
        <v>110633</v>
      </c>
      <c r="G4668" s="37">
        <f t="shared" si="217"/>
        <v>7744.31</v>
      </c>
      <c r="H4668" s="38">
        <f>G4668*(1-'[1]Rapport Lottstift'!$Q$6)</f>
        <v>5638.5612273305705</v>
      </c>
      <c r="I4668" s="39">
        <f t="shared" si="218"/>
        <v>5582.1756150572646</v>
      </c>
      <c r="J4668" s="40">
        <f t="shared" si="219"/>
        <v>5582</v>
      </c>
      <c r="K4668" s="40">
        <v>5582</v>
      </c>
    </row>
    <row r="4669" spans="1:11" s="40" customFormat="1" x14ac:dyDescent="0.25">
      <c r="A4669" s="34" t="s">
        <v>947</v>
      </c>
      <c r="B4669" s="34" t="s">
        <v>13874</v>
      </c>
      <c r="C4669" s="34" t="s">
        <v>13875</v>
      </c>
      <c r="D4669" s="34" t="s">
        <v>13876</v>
      </c>
      <c r="E4669" s="35">
        <v>110608</v>
      </c>
      <c r="F4669" s="36">
        <v>110608</v>
      </c>
      <c r="G4669" s="37">
        <f t="shared" si="217"/>
        <v>7742.56</v>
      </c>
      <c r="H4669" s="38">
        <f>G4669*(1-'[1]Rapport Lottstift'!$Q$6)</f>
        <v>5637.2870683483206</v>
      </c>
      <c r="I4669" s="39">
        <f t="shared" si="218"/>
        <v>5580.914197664837</v>
      </c>
      <c r="J4669" s="40">
        <f t="shared" si="219"/>
        <v>5580</v>
      </c>
      <c r="K4669" s="40">
        <v>5580</v>
      </c>
    </row>
    <row r="4670" spans="1:11" s="40" customFormat="1" x14ac:dyDescent="0.25">
      <c r="A4670" s="34" t="s">
        <v>947</v>
      </c>
      <c r="B4670" s="34" t="s">
        <v>13877</v>
      </c>
      <c r="C4670" s="34" t="s">
        <v>13878</v>
      </c>
      <c r="D4670" s="34" t="s">
        <v>13879</v>
      </c>
      <c r="E4670" s="35">
        <v>110597</v>
      </c>
      <c r="F4670" s="36">
        <v>110597</v>
      </c>
      <c r="G4670" s="37">
        <f t="shared" si="217"/>
        <v>7741.7900000000009</v>
      </c>
      <c r="H4670" s="38">
        <f>G4670*(1-'[1]Rapport Lottstift'!$Q$6)</f>
        <v>5636.726438396131</v>
      </c>
      <c r="I4670" s="39">
        <f t="shared" si="218"/>
        <v>5580.3591740121692</v>
      </c>
      <c r="J4670" s="40">
        <f t="shared" si="219"/>
        <v>5580</v>
      </c>
      <c r="K4670" s="40">
        <v>5580</v>
      </c>
    </row>
    <row r="4671" spans="1:11" s="40" customFormat="1" x14ac:dyDescent="0.25">
      <c r="A4671" s="34" t="s">
        <v>947</v>
      </c>
      <c r="B4671" s="34" t="s">
        <v>13880</v>
      </c>
      <c r="C4671" s="34" t="s">
        <v>13881</v>
      </c>
      <c r="D4671" s="34" t="s">
        <v>13882</v>
      </c>
      <c r="E4671" s="35">
        <v>110493</v>
      </c>
      <c r="F4671" s="36">
        <v>110493</v>
      </c>
      <c r="G4671" s="37">
        <f t="shared" si="217"/>
        <v>7734.5100000000011</v>
      </c>
      <c r="H4671" s="38">
        <f>G4671*(1-'[1]Rapport Lottstift'!$Q$6)</f>
        <v>5631.4259370299715</v>
      </c>
      <c r="I4671" s="39">
        <f t="shared" si="218"/>
        <v>5575.1116776596718</v>
      </c>
      <c r="J4671" s="40">
        <f t="shared" si="219"/>
        <v>5575</v>
      </c>
      <c r="K4671" s="40">
        <v>5575</v>
      </c>
    </row>
    <row r="4672" spans="1:11" s="40" customFormat="1" x14ac:dyDescent="0.25">
      <c r="A4672" s="34" t="s">
        <v>947</v>
      </c>
      <c r="B4672" s="34" t="s">
        <v>13883</v>
      </c>
      <c r="C4672" s="34" t="s">
        <v>13884</v>
      </c>
      <c r="D4672" s="34" t="s">
        <v>13885</v>
      </c>
      <c r="E4672" s="35">
        <v>110437</v>
      </c>
      <c r="F4672" s="36">
        <v>110437</v>
      </c>
      <c r="G4672" s="37">
        <f t="shared" si="217"/>
        <v>7730.5900000000011</v>
      </c>
      <c r="H4672" s="38">
        <f>G4672*(1-'[1]Rapport Lottstift'!$Q$6)</f>
        <v>5628.5718209097313</v>
      </c>
      <c r="I4672" s="39">
        <f t="shared" si="218"/>
        <v>5572.2861027006338</v>
      </c>
      <c r="J4672" s="40">
        <f t="shared" si="219"/>
        <v>5572</v>
      </c>
      <c r="K4672" s="40">
        <v>5572</v>
      </c>
    </row>
    <row r="4673" spans="1:11" s="40" customFormat="1" x14ac:dyDescent="0.25">
      <c r="A4673" s="34" t="s">
        <v>947</v>
      </c>
      <c r="B4673" s="34" t="s">
        <v>13886</v>
      </c>
      <c r="C4673" s="34" t="s">
        <v>13887</v>
      </c>
      <c r="D4673" s="34" t="s">
        <v>2131</v>
      </c>
      <c r="E4673" s="35">
        <v>110000</v>
      </c>
      <c r="F4673" s="36">
        <v>110000</v>
      </c>
      <c r="G4673" s="37">
        <f t="shared" si="217"/>
        <v>7700.0000000000009</v>
      </c>
      <c r="H4673" s="38">
        <f>G4673*(1-'[1]Rapport Lottstift'!$Q$6)</f>
        <v>5606.2995219000013</v>
      </c>
      <c r="I4673" s="39">
        <f t="shared" si="218"/>
        <v>5550.2365266810011</v>
      </c>
      <c r="J4673" s="40">
        <f t="shared" si="219"/>
        <v>5550</v>
      </c>
      <c r="K4673" s="40">
        <v>5550</v>
      </c>
    </row>
    <row r="4674" spans="1:11" s="40" customFormat="1" x14ac:dyDescent="0.25">
      <c r="A4674" s="34" t="s">
        <v>947</v>
      </c>
      <c r="B4674" s="34" t="s">
        <v>13888</v>
      </c>
      <c r="C4674" s="34" t="s">
        <v>13889</v>
      </c>
      <c r="D4674" s="34" t="s">
        <v>13890</v>
      </c>
      <c r="E4674" s="35">
        <v>109939</v>
      </c>
      <c r="F4674" s="36">
        <v>109939</v>
      </c>
      <c r="G4674" s="37">
        <f t="shared" si="217"/>
        <v>7695.7300000000005</v>
      </c>
      <c r="H4674" s="38">
        <f>G4674*(1-'[1]Rapport Lottstift'!$Q$6)</f>
        <v>5603.190573983311</v>
      </c>
      <c r="I4674" s="39">
        <f t="shared" si="218"/>
        <v>5547.1586682434781</v>
      </c>
      <c r="J4674" s="40">
        <f t="shared" si="219"/>
        <v>5547</v>
      </c>
      <c r="K4674" s="40">
        <v>5547</v>
      </c>
    </row>
    <row r="4675" spans="1:11" s="40" customFormat="1" x14ac:dyDescent="0.25">
      <c r="A4675" s="34" t="s">
        <v>947</v>
      </c>
      <c r="B4675" s="34" t="s">
        <v>13891</v>
      </c>
      <c r="C4675" s="34" t="s">
        <v>13892</v>
      </c>
      <c r="D4675" s="34" t="s">
        <v>13893</v>
      </c>
      <c r="E4675" s="35">
        <v>109859</v>
      </c>
      <c r="F4675" s="36">
        <v>109859</v>
      </c>
      <c r="G4675" s="37">
        <f t="shared" si="217"/>
        <v>7690.130000000001</v>
      </c>
      <c r="H4675" s="38">
        <f>G4675*(1-'[1]Rapport Lottstift'!$Q$6)</f>
        <v>5599.1132652401111</v>
      </c>
      <c r="I4675" s="39">
        <f t="shared" si="218"/>
        <v>5543.1221325877095</v>
      </c>
      <c r="J4675" s="40">
        <f t="shared" si="219"/>
        <v>5543</v>
      </c>
      <c r="K4675" s="40">
        <v>5543</v>
      </c>
    </row>
    <row r="4676" spans="1:11" s="40" customFormat="1" x14ac:dyDescent="0.25">
      <c r="A4676" s="34" t="s">
        <v>947</v>
      </c>
      <c r="B4676" s="34" t="s">
        <v>13894</v>
      </c>
      <c r="C4676" s="34" t="s">
        <v>13895</v>
      </c>
      <c r="D4676" s="34" t="s">
        <v>13896</v>
      </c>
      <c r="E4676" s="35">
        <v>109808</v>
      </c>
      <c r="F4676" s="36">
        <v>109808</v>
      </c>
      <c r="G4676" s="37">
        <f t="shared" si="217"/>
        <v>7686.56</v>
      </c>
      <c r="H4676" s="38">
        <f>G4676*(1-'[1]Rapport Lottstift'!$Q$6)</f>
        <v>5596.5139809163202</v>
      </c>
      <c r="I4676" s="39">
        <f t="shared" si="218"/>
        <v>5540.5488411071565</v>
      </c>
      <c r="J4676" s="40">
        <f t="shared" si="219"/>
        <v>5540</v>
      </c>
      <c r="K4676" s="40">
        <v>5540</v>
      </c>
    </row>
    <row r="4677" spans="1:11" s="40" customFormat="1" x14ac:dyDescent="0.25">
      <c r="A4677" s="34" t="s">
        <v>947</v>
      </c>
      <c r="B4677" s="34" t="s">
        <v>13897</v>
      </c>
      <c r="C4677" s="34" t="s">
        <v>13898</v>
      </c>
      <c r="D4677" s="34" t="s">
        <v>13899</v>
      </c>
      <c r="E4677" s="35">
        <v>109723</v>
      </c>
      <c r="F4677" s="36">
        <v>109723</v>
      </c>
      <c r="G4677" s="37">
        <f t="shared" si="217"/>
        <v>7680.6100000000006</v>
      </c>
      <c r="H4677" s="38">
        <f>G4677*(1-'[1]Rapport Lottstift'!$Q$6)</f>
        <v>5592.1818403766711</v>
      </c>
      <c r="I4677" s="39">
        <f t="shared" si="218"/>
        <v>5536.2600219729047</v>
      </c>
      <c r="J4677" s="40">
        <f t="shared" si="219"/>
        <v>5536</v>
      </c>
      <c r="K4677" s="40">
        <v>5536</v>
      </c>
    </row>
    <row r="4678" spans="1:11" s="40" customFormat="1" x14ac:dyDescent="0.25">
      <c r="A4678" s="34" t="s">
        <v>947</v>
      </c>
      <c r="B4678" s="34" t="s">
        <v>13900</v>
      </c>
      <c r="C4678" s="34" t="s">
        <v>13901</v>
      </c>
      <c r="D4678" s="34" t="s">
        <v>13902</v>
      </c>
      <c r="E4678" s="35">
        <v>109703</v>
      </c>
      <c r="F4678" s="36">
        <v>109703</v>
      </c>
      <c r="G4678" s="37">
        <f t="shared" ref="G4678:G4741" si="220">F4678*0.07</f>
        <v>7679.2100000000009</v>
      </c>
      <c r="H4678" s="38">
        <f>G4678*(1-'[1]Rapport Lottstift'!$Q$6)</f>
        <v>5591.1625131908713</v>
      </c>
      <c r="I4678" s="39">
        <f t="shared" ref="I4678:I4741" si="221">H4678*0.99</f>
        <v>5535.2508880589621</v>
      </c>
      <c r="J4678" s="40">
        <f t="shared" ref="J4678:J4741" si="222">INT(I4678)</f>
        <v>5535</v>
      </c>
      <c r="K4678" s="40">
        <v>5535</v>
      </c>
    </row>
    <row r="4679" spans="1:11" s="40" customFormat="1" x14ac:dyDescent="0.25">
      <c r="A4679" s="34" t="s">
        <v>947</v>
      </c>
      <c r="B4679" s="34" t="s">
        <v>13903</v>
      </c>
      <c r="C4679" s="34" t="s">
        <v>13904</v>
      </c>
      <c r="D4679" s="34" t="s">
        <v>13905</v>
      </c>
      <c r="E4679" s="35">
        <v>109679</v>
      </c>
      <c r="F4679" s="36">
        <v>109679</v>
      </c>
      <c r="G4679" s="37">
        <f t="shared" si="220"/>
        <v>7677.5300000000007</v>
      </c>
      <c r="H4679" s="38">
        <f>G4679*(1-'[1]Rapport Lottstift'!$Q$6)</f>
        <v>5589.9393205679107</v>
      </c>
      <c r="I4679" s="39">
        <f t="shared" si="221"/>
        <v>5534.0399273622315</v>
      </c>
      <c r="J4679" s="40">
        <f t="shared" si="222"/>
        <v>5534</v>
      </c>
      <c r="K4679" s="40">
        <v>5534</v>
      </c>
    </row>
    <row r="4680" spans="1:11" s="40" customFormat="1" x14ac:dyDescent="0.25">
      <c r="A4680" s="34" t="s">
        <v>947</v>
      </c>
      <c r="B4680" s="34" t="s">
        <v>13906</v>
      </c>
      <c r="C4680" s="34" t="s">
        <v>13907</v>
      </c>
      <c r="D4680" s="34" t="s">
        <v>13908</v>
      </c>
      <c r="E4680" s="35">
        <v>109458</v>
      </c>
      <c r="F4680" s="36">
        <v>109458</v>
      </c>
      <c r="G4680" s="37">
        <f t="shared" si="220"/>
        <v>7662.06</v>
      </c>
      <c r="H4680" s="38">
        <f>G4680*(1-'[1]Rapport Lottstift'!$Q$6)</f>
        <v>5578.6757551648207</v>
      </c>
      <c r="I4680" s="39">
        <f t="shared" si="221"/>
        <v>5522.8889976131723</v>
      </c>
      <c r="J4680" s="40">
        <f t="shared" si="222"/>
        <v>5522</v>
      </c>
      <c r="K4680" s="40">
        <v>5522</v>
      </c>
    </row>
    <row r="4681" spans="1:11" s="40" customFormat="1" x14ac:dyDescent="0.25">
      <c r="A4681" s="34" t="s">
        <v>947</v>
      </c>
      <c r="B4681" s="34" t="s">
        <v>13909</v>
      </c>
      <c r="C4681" s="34" t="s">
        <v>13910</v>
      </c>
      <c r="D4681" s="34" t="s">
        <v>13911</v>
      </c>
      <c r="E4681" s="35">
        <v>109376</v>
      </c>
      <c r="F4681" s="36">
        <v>109376</v>
      </c>
      <c r="G4681" s="37">
        <f t="shared" si="220"/>
        <v>7656.3200000000006</v>
      </c>
      <c r="H4681" s="38">
        <f>G4681*(1-'[1]Rapport Lottstift'!$Q$6)</f>
        <v>5574.4965137030404</v>
      </c>
      <c r="I4681" s="39">
        <f t="shared" si="221"/>
        <v>5518.7515485660097</v>
      </c>
      <c r="J4681" s="40">
        <f t="shared" si="222"/>
        <v>5518</v>
      </c>
      <c r="K4681" s="40">
        <v>5518</v>
      </c>
    </row>
    <row r="4682" spans="1:11" s="40" customFormat="1" x14ac:dyDescent="0.25">
      <c r="A4682" s="34" t="s">
        <v>947</v>
      </c>
      <c r="B4682" s="34" t="s">
        <v>13912</v>
      </c>
      <c r="C4682" s="34" t="s">
        <v>13913</v>
      </c>
      <c r="D4682" s="34" t="s">
        <v>13914</v>
      </c>
      <c r="E4682" s="35">
        <v>109374</v>
      </c>
      <c r="F4682" s="36">
        <v>109374</v>
      </c>
      <c r="G4682" s="37">
        <f t="shared" si="220"/>
        <v>7656.18</v>
      </c>
      <c r="H4682" s="38">
        <f>G4682*(1-'[1]Rapport Lottstift'!$Q$6)</f>
        <v>5574.3945809844608</v>
      </c>
      <c r="I4682" s="39">
        <f t="shared" si="221"/>
        <v>5518.6506351746166</v>
      </c>
      <c r="J4682" s="40">
        <f t="shared" si="222"/>
        <v>5518</v>
      </c>
      <c r="K4682" s="40">
        <v>5518</v>
      </c>
    </row>
    <row r="4683" spans="1:11" s="40" customFormat="1" x14ac:dyDescent="0.25">
      <c r="A4683" s="34" t="s">
        <v>947</v>
      </c>
      <c r="B4683" s="34" t="s">
        <v>13915</v>
      </c>
      <c r="C4683" s="34" t="s">
        <v>13916</v>
      </c>
      <c r="D4683" s="34" t="s">
        <v>13917</v>
      </c>
      <c r="E4683" s="35">
        <v>109280</v>
      </c>
      <c r="F4683" s="36">
        <v>109280</v>
      </c>
      <c r="G4683" s="37">
        <f t="shared" si="220"/>
        <v>7649.6</v>
      </c>
      <c r="H4683" s="38">
        <f>G4683*(1-'[1]Rapport Lottstift'!$Q$6)</f>
        <v>5569.6037432112007</v>
      </c>
      <c r="I4683" s="39">
        <f t="shared" si="221"/>
        <v>5513.9077057790882</v>
      </c>
      <c r="J4683" s="40">
        <f t="shared" si="222"/>
        <v>5513</v>
      </c>
      <c r="K4683" s="40">
        <v>5513</v>
      </c>
    </row>
    <row r="4684" spans="1:11" s="40" customFormat="1" x14ac:dyDescent="0.25">
      <c r="A4684" s="34" t="s">
        <v>947</v>
      </c>
      <c r="B4684" s="34" t="s">
        <v>13918</v>
      </c>
      <c r="C4684" s="34" t="s">
        <v>13919</v>
      </c>
      <c r="D4684" s="34" t="s">
        <v>13920</v>
      </c>
      <c r="E4684" s="35">
        <v>109000</v>
      </c>
      <c r="F4684" s="36">
        <v>109000</v>
      </c>
      <c r="G4684" s="37">
        <f t="shared" si="220"/>
        <v>7630.0000000000009</v>
      </c>
      <c r="H4684" s="38">
        <f>G4684*(1-'[1]Rapport Lottstift'!$Q$6)</f>
        <v>5555.3331626100007</v>
      </c>
      <c r="I4684" s="39">
        <f t="shared" si="221"/>
        <v>5499.7798309839009</v>
      </c>
      <c r="J4684" s="40">
        <f t="shared" si="222"/>
        <v>5499</v>
      </c>
      <c r="K4684" s="40">
        <v>5499</v>
      </c>
    </row>
    <row r="4685" spans="1:11" s="40" customFormat="1" x14ac:dyDescent="0.25">
      <c r="A4685" s="34" t="s">
        <v>947</v>
      </c>
      <c r="B4685" s="34" t="s">
        <v>13921</v>
      </c>
      <c r="C4685" s="34" t="s">
        <v>13922</v>
      </c>
      <c r="D4685" s="34" t="s">
        <v>13923</v>
      </c>
      <c r="E4685" s="35">
        <v>108956</v>
      </c>
      <c r="F4685" s="36">
        <v>108956</v>
      </c>
      <c r="G4685" s="37">
        <f t="shared" si="220"/>
        <v>7626.920000000001</v>
      </c>
      <c r="H4685" s="38">
        <f>G4685*(1-'[1]Rapport Lottstift'!$Q$6)</f>
        <v>5553.0906428012413</v>
      </c>
      <c r="I4685" s="39">
        <f t="shared" si="221"/>
        <v>5497.5597363732286</v>
      </c>
      <c r="J4685" s="40">
        <f t="shared" si="222"/>
        <v>5497</v>
      </c>
      <c r="K4685" s="40">
        <v>5497</v>
      </c>
    </row>
    <row r="4686" spans="1:11" s="40" customFormat="1" x14ac:dyDescent="0.25">
      <c r="A4686" s="34" t="s">
        <v>947</v>
      </c>
      <c r="B4686" s="34" t="s">
        <v>13924</v>
      </c>
      <c r="C4686" s="34" t="s">
        <v>13925</v>
      </c>
      <c r="D4686" s="34" t="s">
        <v>13926</v>
      </c>
      <c r="E4686" s="35">
        <v>108934</v>
      </c>
      <c r="F4686" s="36">
        <v>108934</v>
      </c>
      <c r="G4686" s="37">
        <f t="shared" si="220"/>
        <v>7625.380000000001</v>
      </c>
      <c r="H4686" s="38">
        <f>G4686*(1-'[1]Rapport Lottstift'!$Q$6)</f>
        <v>5551.9693828968611</v>
      </c>
      <c r="I4686" s="39">
        <f t="shared" si="221"/>
        <v>5496.4496890678929</v>
      </c>
      <c r="J4686" s="40">
        <f t="shared" si="222"/>
        <v>5496</v>
      </c>
      <c r="K4686" s="40">
        <v>5496</v>
      </c>
    </row>
    <row r="4687" spans="1:11" s="40" customFormat="1" x14ac:dyDescent="0.25">
      <c r="A4687" s="34" t="s">
        <v>947</v>
      </c>
      <c r="B4687" s="34" t="s">
        <v>13927</v>
      </c>
      <c r="C4687" s="34" t="s">
        <v>13928</v>
      </c>
      <c r="D4687" s="34" t="s">
        <v>13929</v>
      </c>
      <c r="E4687" s="35">
        <v>108794</v>
      </c>
      <c r="F4687" s="36">
        <v>108794</v>
      </c>
      <c r="G4687" s="37">
        <f t="shared" si="220"/>
        <v>7615.5800000000008</v>
      </c>
      <c r="H4687" s="38">
        <f>G4687*(1-'[1]Rapport Lottstift'!$Q$6)</f>
        <v>5544.8340925962611</v>
      </c>
      <c r="I4687" s="39">
        <f t="shared" si="221"/>
        <v>5489.3857516702983</v>
      </c>
      <c r="J4687" s="40">
        <f t="shared" si="222"/>
        <v>5489</v>
      </c>
      <c r="K4687" s="40">
        <v>5489</v>
      </c>
    </row>
    <row r="4688" spans="1:11" s="40" customFormat="1" x14ac:dyDescent="0.25">
      <c r="A4688" s="34" t="s">
        <v>947</v>
      </c>
      <c r="B4688" s="34" t="s">
        <v>13930</v>
      </c>
      <c r="C4688" s="34" t="s">
        <v>13931</v>
      </c>
      <c r="D4688" s="34" t="s">
        <v>13932</v>
      </c>
      <c r="E4688" s="35">
        <v>108600</v>
      </c>
      <c r="F4688" s="36">
        <v>108600</v>
      </c>
      <c r="G4688" s="37">
        <f t="shared" si="220"/>
        <v>7602.0000000000009</v>
      </c>
      <c r="H4688" s="38">
        <f>G4688*(1-'[1]Rapport Lottstift'!$Q$6)</f>
        <v>5534.9466188940014</v>
      </c>
      <c r="I4688" s="39">
        <f t="shared" si="221"/>
        <v>5479.5971527050615</v>
      </c>
      <c r="J4688" s="40">
        <f t="shared" si="222"/>
        <v>5479</v>
      </c>
      <c r="K4688" s="40">
        <v>5479</v>
      </c>
    </row>
    <row r="4689" spans="1:11" s="40" customFormat="1" x14ac:dyDescent="0.25">
      <c r="A4689" s="34" t="s">
        <v>947</v>
      </c>
      <c r="B4689" s="34" t="s">
        <v>13933</v>
      </c>
      <c r="C4689" s="34" t="s">
        <v>13934</v>
      </c>
      <c r="D4689" s="34" t="s">
        <v>13935</v>
      </c>
      <c r="E4689" s="35">
        <v>108587</v>
      </c>
      <c r="F4689" s="36">
        <v>108587</v>
      </c>
      <c r="G4689" s="37">
        <f t="shared" si="220"/>
        <v>7601.0900000000011</v>
      </c>
      <c r="H4689" s="38">
        <f>G4689*(1-'[1]Rapport Lottstift'!$Q$6)</f>
        <v>5534.2840562232313</v>
      </c>
      <c r="I4689" s="39">
        <f t="shared" si="221"/>
        <v>5478.9412156609988</v>
      </c>
      <c r="J4689" s="40">
        <f t="shared" si="222"/>
        <v>5478</v>
      </c>
      <c r="K4689" s="40">
        <v>5478</v>
      </c>
    </row>
    <row r="4690" spans="1:11" s="40" customFormat="1" x14ac:dyDescent="0.25">
      <c r="A4690" s="34" t="s">
        <v>947</v>
      </c>
      <c r="B4690" s="34" t="s">
        <v>13936</v>
      </c>
      <c r="C4690" s="34" t="s">
        <v>13937</v>
      </c>
      <c r="D4690" s="34" t="s">
        <v>13938</v>
      </c>
      <c r="E4690" s="35">
        <v>108478</v>
      </c>
      <c r="F4690" s="36">
        <v>108478</v>
      </c>
      <c r="G4690" s="37">
        <f t="shared" si="220"/>
        <v>7593.4600000000009</v>
      </c>
      <c r="H4690" s="38">
        <f>G4690*(1-'[1]Rapport Lottstift'!$Q$6)</f>
        <v>5528.7287230606207</v>
      </c>
      <c r="I4690" s="39">
        <f t="shared" si="221"/>
        <v>5473.4414358300146</v>
      </c>
      <c r="J4690" s="40">
        <f t="shared" si="222"/>
        <v>5473</v>
      </c>
      <c r="K4690" s="40">
        <v>5473</v>
      </c>
    </row>
    <row r="4691" spans="1:11" s="40" customFormat="1" x14ac:dyDescent="0.25">
      <c r="A4691" s="34" t="s">
        <v>947</v>
      </c>
      <c r="B4691" s="34" t="s">
        <v>13939</v>
      </c>
      <c r="C4691" s="34" t="s">
        <v>13940</v>
      </c>
      <c r="D4691" s="34" t="s">
        <v>13941</v>
      </c>
      <c r="E4691" s="35">
        <v>108152</v>
      </c>
      <c r="F4691" s="36">
        <v>108152</v>
      </c>
      <c r="G4691" s="37">
        <f t="shared" si="220"/>
        <v>7570.64</v>
      </c>
      <c r="H4691" s="38">
        <f>G4691*(1-'[1]Rapport Lottstift'!$Q$6)</f>
        <v>5512.1136899320809</v>
      </c>
      <c r="I4691" s="39">
        <f t="shared" si="221"/>
        <v>5456.99255303276</v>
      </c>
      <c r="J4691" s="40">
        <f t="shared" si="222"/>
        <v>5456</v>
      </c>
      <c r="K4691" s="40">
        <v>5456</v>
      </c>
    </row>
    <row r="4692" spans="1:11" s="40" customFormat="1" x14ac:dyDescent="0.25">
      <c r="A4692" s="34" t="s">
        <v>947</v>
      </c>
      <c r="B4692" s="34" t="s">
        <v>13942</v>
      </c>
      <c r="C4692" s="34" t="s">
        <v>13943</v>
      </c>
      <c r="D4692" s="34" t="s">
        <v>13944</v>
      </c>
      <c r="E4692" s="35">
        <v>108628</v>
      </c>
      <c r="F4692" s="36">
        <v>108628</v>
      </c>
      <c r="G4692" s="37">
        <f t="shared" si="220"/>
        <v>7603.9600000000009</v>
      </c>
      <c r="H4692" s="38">
        <f>G4692*(1-'[1]Rapport Lottstift'!$Q$6)</f>
        <v>5536.373676954121</v>
      </c>
      <c r="I4692" s="39">
        <f t="shared" si="221"/>
        <v>5481.00994018458</v>
      </c>
      <c r="J4692" s="40">
        <f t="shared" si="222"/>
        <v>5481</v>
      </c>
      <c r="K4692" s="40">
        <v>5481</v>
      </c>
    </row>
    <row r="4693" spans="1:11" s="40" customFormat="1" x14ac:dyDescent="0.25">
      <c r="A4693" s="34" t="s">
        <v>947</v>
      </c>
      <c r="B4693" s="34" t="s">
        <v>13945</v>
      </c>
      <c r="C4693" s="34" t="s">
        <v>13946</v>
      </c>
      <c r="D4693" s="34" t="s">
        <v>13947</v>
      </c>
      <c r="E4693" s="35">
        <v>107936</v>
      </c>
      <c r="F4693" s="36">
        <v>107936</v>
      </c>
      <c r="G4693" s="37">
        <f t="shared" si="220"/>
        <v>7555.52</v>
      </c>
      <c r="H4693" s="38">
        <f>G4693*(1-'[1]Rapport Lottstift'!$Q$6)</f>
        <v>5501.104956325441</v>
      </c>
      <c r="I4693" s="39">
        <f t="shared" si="221"/>
        <v>5446.0939067621866</v>
      </c>
      <c r="J4693" s="40">
        <f t="shared" si="222"/>
        <v>5446</v>
      </c>
      <c r="K4693" s="40">
        <v>5446</v>
      </c>
    </row>
    <row r="4694" spans="1:11" s="40" customFormat="1" x14ac:dyDescent="0.25">
      <c r="A4694" s="34" t="s">
        <v>947</v>
      </c>
      <c r="B4694" s="34" t="s">
        <v>13948</v>
      </c>
      <c r="C4694" s="34" t="s">
        <v>13949</v>
      </c>
      <c r="D4694" s="34" t="s">
        <v>13950</v>
      </c>
      <c r="E4694" s="35">
        <v>107633</v>
      </c>
      <c r="F4694" s="36">
        <v>107633</v>
      </c>
      <c r="G4694" s="37">
        <f t="shared" si="220"/>
        <v>7534.31</v>
      </c>
      <c r="H4694" s="38">
        <f>G4694*(1-'[1]Rapport Lottstift'!$Q$6)</f>
        <v>5485.6621494605706</v>
      </c>
      <c r="I4694" s="39">
        <f t="shared" si="221"/>
        <v>5430.8055279659648</v>
      </c>
      <c r="J4694" s="40">
        <f t="shared" si="222"/>
        <v>5430</v>
      </c>
      <c r="K4694" s="40">
        <v>5430</v>
      </c>
    </row>
    <row r="4695" spans="1:11" s="40" customFormat="1" x14ac:dyDescent="0.25">
      <c r="A4695" s="34" t="s">
        <v>947</v>
      </c>
      <c r="B4695" s="34" t="s">
        <v>13951</v>
      </c>
      <c r="C4695" s="34"/>
      <c r="D4695" s="34" t="s">
        <v>13952</v>
      </c>
      <c r="E4695" s="35">
        <v>107320</v>
      </c>
      <c r="F4695" s="36">
        <v>107320</v>
      </c>
      <c r="G4695" s="37">
        <f t="shared" si="220"/>
        <v>7512.4000000000005</v>
      </c>
      <c r="H4695" s="38">
        <f>G4695*(1-'[1]Rapport Lottstift'!$Q$6)</f>
        <v>5469.7096790028008</v>
      </c>
      <c r="I4695" s="39">
        <f t="shared" si="221"/>
        <v>5415.0125822127729</v>
      </c>
      <c r="J4695" s="40">
        <f t="shared" si="222"/>
        <v>5415</v>
      </c>
      <c r="K4695" s="40">
        <v>5415</v>
      </c>
    </row>
    <row r="4696" spans="1:11" s="40" customFormat="1" x14ac:dyDescent="0.25">
      <c r="A4696" s="34" t="s">
        <v>947</v>
      </c>
      <c r="B4696" s="34" t="s">
        <v>13953</v>
      </c>
      <c r="C4696" s="34" t="s">
        <v>13954</v>
      </c>
      <c r="D4696" s="34" t="s">
        <v>13955</v>
      </c>
      <c r="E4696" s="35">
        <v>106995</v>
      </c>
      <c r="F4696" s="36">
        <v>106995</v>
      </c>
      <c r="G4696" s="37">
        <f t="shared" si="220"/>
        <v>7489.6500000000005</v>
      </c>
      <c r="H4696" s="38">
        <f>G4696*(1-'[1]Rapport Lottstift'!$Q$6)</f>
        <v>5453.1456122335503</v>
      </c>
      <c r="I4696" s="39">
        <f t="shared" si="221"/>
        <v>5398.6141561112145</v>
      </c>
      <c r="J4696" s="40">
        <f t="shared" si="222"/>
        <v>5398</v>
      </c>
      <c r="K4696" s="40">
        <v>5398</v>
      </c>
    </row>
    <row r="4697" spans="1:11" s="40" customFormat="1" x14ac:dyDescent="0.25">
      <c r="A4697" s="34" t="s">
        <v>947</v>
      </c>
      <c r="B4697" s="34" t="s">
        <v>13956</v>
      </c>
      <c r="C4697" s="34"/>
      <c r="D4697" s="34" t="s">
        <v>13957</v>
      </c>
      <c r="E4697" s="35">
        <v>106981</v>
      </c>
      <c r="F4697" s="36">
        <v>106981</v>
      </c>
      <c r="G4697" s="37">
        <f t="shared" si="220"/>
        <v>7488.670000000001</v>
      </c>
      <c r="H4697" s="38">
        <f>G4697*(1-'[1]Rapport Lottstift'!$Q$6)</f>
        <v>5452.4320832034909</v>
      </c>
      <c r="I4697" s="39">
        <f t="shared" si="221"/>
        <v>5397.9077623714556</v>
      </c>
      <c r="J4697" s="40">
        <f t="shared" si="222"/>
        <v>5397</v>
      </c>
      <c r="K4697" s="40">
        <v>5397</v>
      </c>
    </row>
    <row r="4698" spans="1:11" s="40" customFormat="1" x14ac:dyDescent="0.25">
      <c r="A4698" s="34" t="s">
        <v>947</v>
      </c>
      <c r="B4698" s="34" t="s">
        <v>13958</v>
      </c>
      <c r="C4698" s="34" t="s">
        <v>13959</v>
      </c>
      <c r="D4698" s="34" t="s">
        <v>13960</v>
      </c>
      <c r="E4698" s="35">
        <v>106931</v>
      </c>
      <c r="F4698" s="36">
        <v>106931</v>
      </c>
      <c r="G4698" s="37">
        <f t="shared" si="220"/>
        <v>7485.170000000001</v>
      </c>
      <c r="H4698" s="38">
        <f>G4698*(1-'[1]Rapport Lottstift'!$Q$6)</f>
        <v>5449.8837652389911</v>
      </c>
      <c r="I4698" s="39">
        <f t="shared" si="221"/>
        <v>5395.3849275866014</v>
      </c>
      <c r="J4698" s="40">
        <f t="shared" si="222"/>
        <v>5395</v>
      </c>
      <c r="K4698" s="40">
        <v>5395</v>
      </c>
    </row>
    <row r="4699" spans="1:11" s="40" customFormat="1" x14ac:dyDescent="0.25">
      <c r="A4699" s="34" t="s">
        <v>947</v>
      </c>
      <c r="B4699" s="34" t="s">
        <v>13961</v>
      </c>
      <c r="C4699" s="34" t="s">
        <v>13962</v>
      </c>
      <c r="D4699" s="34" t="s">
        <v>13963</v>
      </c>
      <c r="E4699" s="35">
        <v>106926</v>
      </c>
      <c r="F4699" s="36">
        <v>106926</v>
      </c>
      <c r="G4699" s="37">
        <f t="shared" si="220"/>
        <v>7484.8200000000006</v>
      </c>
      <c r="H4699" s="38">
        <f>G4699*(1-'[1]Rapport Lottstift'!$Q$6)</f>
        <v>5449.628933442541</v>
      </c>
      <c r="I4699" s="39">
        <f t="shared" si="221"/>
        <v>5395.1326441081155</v>
      </c>
      <c r="J4699" s="40">
        <f t="shared" si="222"/>
        <v>5395</v>
      </c>
      <c r="K4699" s="40">
        <v>5395</v>
      </c>
    </row>
    <row r="4700" spans="1:11" s="40" customFormat="1" x14ac:dyDescent="0.25">
      <c r="A4700" s="34" t="s">
        <v>947</v>
      </c>
      <c r="B4700" s="34" t="s">
        <v>13964</v>
      </c>
      <c r="C4700" s="34" t="s">
        <v>13965</v>
      </c>
      <c r="D4700" s="34" t="s">
        <v>13966</v>
      </c>
      <c r="E4700" s="35">
        <v>106905</v>
      </c>
      <c r="F4700" s="36">
        <v>106905</v>
      </c>
      <c r="G4700" s="37">
        <f t="shared" si="220"/>
        <v>7483.35</v>
      </c>
      <c r="H4700" s="38">
        <f>G4700*(1-'[1]Rapport Lottstift'!$Q$6)</f>
        <v>5448.5586398974501</v>
      </c>
      <c r="I4700" s="39">
        <f t="shared" si="221"/>
        <v>5394.0730534984759</v>
      </c>
      <c r="J4700" s="40">
        <f t="shared" si="222"/>
        <v>5394</v>
      </c>
      <c r="K4700" s="40">
        <v>5394</v>
      </c>
    </row>
    <row r="4701" spans="1:11" s="40" customFormat="1" x14ac:dyDescent="0.25">
      <c r="A4701" s="34" t="s">
        <v>947</v>
      </c>
      <c r="B4701" s="34" t="s">
        <v>13967</v>
      </c>
      <c r="C4701" s="34" t="s">
        <v>13968</v>
      </c>
      <c r="D4701" s="34" t="s">
        <v>13969</v>
      </c>
      <c r="E4701" s="35">
        <v>106896</v>
      </c>
      <c r="F4701" s="36">
        <v>106896</v>
      </c>
      <c r="G4701" s="37">
        <f t="shared" si="220"/>
        <v>7482.7200000000012</v>
      </c>
      <c r="H4701" s="38">
        <f>G4701*(1-'[1]Rapport Lottstift'!$Q$6)</f>
        <v>5448.0999426638409</v>
      </c>
      <c r="I4701" s="39">
        <f t="shared" si="221"/>
        <v>5393.6189432372021</v>
      </c>
      <c r="J4701" s="40">
        <f t="shared" si="222"/>
        <v>5393</v>
      </c>
      <c r="K4701" s="40">
        <v>5393</v>
      </c>
    </row>
    <row r="4702" spans="1:11" s="40" customFormat="1" x14ac:dyDescent="0.25">
      <c r="A4702" s="34" t="s">
        <v>947</v>
      </c>
      <c r="B4702" s="34" t="s">
        <v>13970</v>
      </c>
      <c r="C4702" s="34" t="s">
        <v>13971</v>
      </c>
      <c r="D4702" s="34" t="s">
        <v>13972</v>
      </c>
      <c r="E4702" s="35">
        <v>106886</v>
      </c>
      <c r="F4702" s="36">
        <v>106886</v>
      </c>
      <c r="G4702" s="37">
        <f t="shared" si="220"/>
        <v>7482.02</v>
      </c>
      <c r="H4702" s="38">
        <f>G4702*(1-'[1]Rapport Lottstift'!$Q$6)</f>
        <v>5447.5902790709406</v>
      </c>
      <c r="I4702" s="39">
        <f t="shared" si="221"/>
        <v>5393.1143762802312</v>
      </c>
      <c r="J4702" s="40">
        <f t="shared" si="222"/>
        <v>5393</v>
      </c>
      <c r="K4702" s="40">
        <v>5393</v>
      </c>
    </row>
    <row r="4703" spans="1:11" s="40" customFormat="1" x14ac:dyDescent="0.25">
      <c r="A4703" s="34" t="s">
        <v>947</v>
      </c>
      <c r="B4703" s="34" t="s">
        <v>13973</v>
      </c>
      <c r="C4703" s="34" t="s">
        <v>13974</v>
      </c>
      <c r="D4703" s="34" t="s">
        <v>13975</v>
      </c>
      <c r="E4703" s="35">
        <v>106740</v>
      </c>
      <c r="F4703" s="36">
        <v>106740</v>
      </c>
      <c r="G4703" s="37">
        <f t="shared" si="220"/>
        <v>7471.8000000000011</v>
      </c>
      <c r="H4703" s="38">
        <f>G4703*(1-'[1]Rapport Lottstift'!$Q$6)</f>
        <v>5440.1491906146011</v>
      </c>
      <c r="I4703" s="39">
        <f t="shared" si="221"/>
        <v>5385.7476987084547</v>
      </c>
      <c r="J4703" s="40">
        <f t="shared" si="222"/>
        <v>5385</v>
      </c>
      <c r="K4703" s="40">
        <v>5385</v>
      </c>
    </row>
    <row r="4704" spans="1:11" s="40" customFormat="1" x14ac:dyDescent="0.25">
      <c r="A4704" s="34" t="s">
        <v>947</v>
      </c>
      <c r="B4704" s="34" t="s">
        <v>13976</v>
      </c>
      <c r="C4704" s="34" t="s">
        <v>13977</v>
      </c>
      <c r="D4704" s="34" t="s">
        <v>13978</v>
      </c>
      <c r="E4704" s="35">
        <v>106702</v>
      </c>
      <c r="F4704" s="36">
        <v>106702</v>
      </c>
      <c r="G4704" s="37">
        <f t="shared" si="220"/>
        <v>7469.14</v>
      </c>
      <c r="H4704" s="38">
        <f>G4704*(1-'[1]Rapport Lottstift'!$Q$6)</f>
        <v>5438.2124689615803</v>
      </c>
      <c r="I4704" s="39">
        <f t="shared" si="221"/>
        <v>5383.8303442719643</v>
      </c>
      <c r="J4704" s="40">
        <f t="shared" si="222"/>
        <v>5383</v>
      </c>
      <c r="K4704" s="40">
        <v>5383</v>
      </c>
    </row>
    <row r="4705" spans="1:11" s="40" customFormat="1" x14ac:dyDescent="0.25">
      <c r="A4705" s="34" t="s">
        <v>947</v>
      </c>
      <c r="B4705" s="34" t="s">
        <v>13979</v>
      </c>
      <c r="C4705" s="34" t="s">
        <v>13980</v>
      </c>
      <c r="D4705" s="34" t="s">
        <v>13981</v>
      </c>
      <c r="E4705" s="35">
        <v>106574</v>
      </c>
      <c r="F4705" s="36">
        <v>106574</v>
      </c>
      <c r="G4705" s="37">
        <f t="shared" si="220"/>
        <v>7460.18</v>
      </c>
      <c r="H4705" s="38">
        <f>G4705*(1-'[1]Rapport Lottstift'!$Q$6)</f>
        <v>5431.6887749724601</v>
      </c>
      <c r="I4705" s="39">
        <f t="shared" si="221"/>
        <v>5377.3718872227355</v>
      </c>
      <c r="J4705" s="40">
        <f t="shared" si="222"/>
        <v>5377</v>
      </c>
      <c r="K4705" s="40">
        <v>5377</v>
      </c>
    </row>
    <row r="4706" spans="1:11" s="40" customFormat="1" x14ac:dyDescent="0.25">
      <c r="A4706" s="34" t="s">
        <v>947</v>
      </c>
      <c r="B4706" s="34" t="s">
        <v>13982</v>
      </c>
      <c r="C4706" s="34" t="s">
        <v>13983</v>
      </c>
      <c r="D4706" s="34" t="s">
        <v>13984</v>
      </c>
      <c r="E4706" s="35">
        <v>106566</v>
      </c>
      <c r="F4706" s="36">
        <v>106566</v>
      </c>
      <c r="G4706" s="37">
        <f t="shared" si="220"/>
        <v>7459.6200000000008</v>
      </c>
      <c r="H4706" s="38">
        <f>G4706*(1-'[1]Rapport Lottstift'!$Q$6)</f>
        <v>5431.2810440981411</v>
      </c>
      <c r="I4706" s="39">
        <f t="shared" si="221"/>
        <v>5376.9682336571595</v>
      </c>
      <c r="J4706" s="40">
        <f t="shared" si="222"/>
        <v>5376</v>
      </c>
      <c r="K4706" s="40">
        <v>5376</v>
      </c>
    </row>
    <row r="4707" spans="1:11" s="40" customFormat="1" x14ac:dyDescent="0.25">
      <c r="A4707" s="34" t="s">
        <v>947</v>
      </c>
      <c r="B4707" s="34" t="s">
        <v>13985</v>
      </c>
      <c r="C4707" s="34" t="s">
        <v>13986</v>
      </c>
      <c r="D4707" s="34" t="s">
        <v>13987</v>
      </c>
      <c r="E4707" s="35">
        <v>106421</v>
      </c>
      <c r="F4707" s="36">
        <v>106421</v>
      </c>
      <c r="G4707" s="37">
        <f t="shared" si="220"/>
        <v>7449.47</v>
      </c>
      <c r="H4707" s="38">
        <f>G4707*(1-'[1]Rapport Lottstift'!$Q$6)</f>
        <v>5423.8909220010901</v>
      </c>
      <c r="I4707" s="39">
        <f t="shared" si="221"/>
        <v>5369.6520127810791</v>
      </c>
      <c r="J4707" s="40">
        <f t="shared" si="222"/>
        <v>5369</v>
      </c>
      <c r="K4707" s="40">
        <v>5369</v>
      </c>
    </row>
    <row r="4708" spans="1:11" s="40" customFormat="1" x14ac:dyDescent="0.25">
      <c r="A4708" s="34" t="s">
        <v>947</v>
      </c>
      <c r="B4708" s="34" t="s">
        <v>13988</v>
      </c>
      <c r="C4708" s="34" t="s">
        <v>13989</v>
      </c>
      <c r="D4708" s="34" t="s">
        <v>13990</v>
      </c>
      <c r="E4708" s="35">
        <v>106405</v>
      </c>
      <c r="F4708" s="36">
        <v>106405</v>
      </c>
      <c r="G4708" s="37">
        <f t="shared" si="220"/>
        <v>7448.35</v>
      </c>
      <c r="H4708" s="38">
        <f>G4708*(1-'[1]Rapport Lottstift'!$Q$6)</f>
        <v>5423.0754602524503</v>
      </c>
      <c r="I4708" s="39">
        <f t="shared" si="221"/>
        <v>5368.8447056499253</v>
      </c>
      <c r="J4708" s="40">
        <f t="shared" si="222"/>
        <v>5368</v>
      </c>
      <c r="K4708" s="40">
        <v>5368</v>
      </c>
    </row>
    <row r="4709" spans="1:11" s="40" customFormat="1" x14ac:dyDescent="0.25">
      <c r="A4709" s="34" t="s">
        <v>947</v>
      </c>
      <c r="B4709" s="34" t="s">
        <v>13991</v>
      </c>
      <c r="C4709" s="34" t="s">
        <v>13992</v>
      </c>
      <c r="D4709" s="34" t="s">
        <v>13993</v>
      </c>
      <c r="E4709" s="35">
        <v>106122</v>
      </c>
      <c r="F4709" s="36">
        <v>106122</v>
      </c>
      <c r="G4709" s="37">
        <f t="shared" si="220"/>
        <v>7428.5400000000009</v>
      </c>
      <c r="H4709" s="38">
        <f>G4709*(1-'[1]Rapport Lottstift'!$Q$6)</f>
        <v>5408.6519805733806</v>
      </c>
      <c r="I4709" s="39">
        <f t="shared" si="221"/>
        <v>5354.565460767647</v>
      </c>
      <c r="J4709" s="40">
        <f t="shared" si="222"/>
        <v>5354</v>
      </c>
      <c r="K4709" s="40">
        <v>5354</v>
      </c>
    </row>
    <row r="4710" spans="1:11" s="40" customFormat="1" x14ac:dyDescent="0.25">
      <c r="A4710" s="34" t="s">
        <v>947</v>
      </c>
      <c r="B4710" s="34" t="s">
        <v>13994</v>
      </c>
      <c r="C4710" s="34" t="s">
        <v>13995</v>
      </c>
      <c r="D4710" s="34" t="s">
        <v>13996</v>
      </c>
      <c r="E4710" s="35">
        <v>106027</v>
      </c>
      <c r="F4710" s="36">
        <v>106027</v>
      </c>
      <c r="G4710" s="37">
        <f t="shared" si="220"/>
        <v>7421.89</v>
      </c>
      <c r="H4710" s="38">
        <f>G4710*(1-'[1]Rapport Lottstift'!$Q$6)</f>
        <v>5403.8101764408302</v>
      </c>
      <c r="I4710" s="39">
        <f t="shared" si="221"/>
        <v>5349.7720746764217</v>
      </c>
      <c r="J4710" s="40">
        <f t="shared" si="222"/>
        <v>5349</v>
      </c>
      <c r="K4710" s="40">
        <v>5349</v>
      </c>
    </row>
    <row r="4711" spans="1:11" s="40" customFormat="1" x14ac:dyDescent="0.25">
      <c r="A4711" s="34" t="s">
        <v>947</v>
      </c>
      <c r="B4711" s="34" t="s">
        <v>13997</v>
      </c>
      <c r="C4711" s="34" t="s">
        <v>13998</v>
      </c>
      <c r="D4711" s="34" t="s">
        <v>13999</v>
      </c>
      <c r="E4711" s="35">
        <v>87000</v>
      </c>
      <c r="F4711" s="36">
        <v>87000</v>
      </c>
      <c r="G4711" s="37">
        <f t="shared" si="220"/>
        <v>6090.0000000000009</v>
      </c>
      <c r="H4711" s="38">
        <f>G4711*(1-'[1]Rapport Lottstift'!$Q$6)</f>
        <v>4434.0732582300006</v>
      </c>
      <c r="I4711" s="39">
        <f t="shared" si="221"/>
        <v>4389.7325256477006</v>
      </c>
      <c r="J4711" s="40">
        <f t="shared" si="222"/>
        <v>4389</v>
      </c>
      <c r="K4711" s="40">
        <v>4389</v>
      </c>
    </row>
    <row r="4712" spans="1:11" s="40" customFormat="1" x14ac:dyDescent="0.25">
      <c r="A4712" s="34" t="s">
        <v>947</v>
      </c>
      <c r="B4712" s="34" t="s">
        <v>14000</v>
      </c>
      <c r="C4712" s="34" t="s">
        <v>14001</v>
      </c>
      <c r="D4712" s="34" t="s">
        <v>14002</v>
      </c>
      <c r="E4712" s="35">
        <v>105970</v>
      </c>
      <c r="F4712" s="36">
        <v>105970</v>
      </c>
      <c r="G4712" s="37">
        <f t="shared" si="220"/>
        <v>7417.9000000000005</v>
      </c>
      <c r="H4712" s="38">
        <f>G4712*(1-'[1]Rapport Lottstift'!$Q$6)</f>
        <v>5400.9050939613007</v>
      </c>
      <c r="I4712" s="39">
        <f t="shared" si="221"/>
        <v>5346.8960430216875</v>
      </c>
      <c r="J4712" s="40">
        <f t="shared" si="222"/>
        <v>5346</v>
      </c>
      <c r="K4712" s="40">
        <v>5346</v>
      </c>
    </row>
    <row r="4713" spans="1:11" s="40" customFormat="1" x14ac:dyDescent="0.25">
      <c r="A4713" s="34" t="s">
        <v>947</v>
      </c>
      <c r="B4713" s="34" t="s">
        <v>14003</v>
      </c>
      <c r="C4713" s="34" t="s">
        <v>14004</v>
      </c>
      <c r="D4713" s="34" t="s">
        <v>14005</v>
      </c>
      <c r="E4713" s="35">
        <v>105718</v>
      </c>
      <c r="F4713" s="36">
        <v>105718</v>
      </c>
      <c r="G4713" s="37">
        <f t="shared" si="220"/>
        <v>7400.2600000000011</v>
      </c>
      <c r="H4713" s="38">
        <f>G4713*(1-'[1]Rapport Lottstift'!$Q$6)</f>
        <v>5388.0615714202213</v>
      </c>
      <c r="I4713" s="39">
        <f t="shared" si="221"/>
        <v>5334.1809557060187</v>
      </c>
      <c r="J4713" s="40">
        <f t="shared" si="222"/>
        <v>5334</v>
      </c>
      <c r="K4713" s="40">
        <v>5334</v>
      </c>
    </row>
    <row r="4714" spans="1:11" s="40" customFormat="1" x14ac:dyDescent="0.25">
      <c r="A4714" s="34" t="s">
        <v>947</v>
      </c>
      <c r="B4714" s="34" t="s">
        <v>14006</v>
      </c>
      <c r="C4714" s="34" t="s">
        <v>14007</v>
      </c>
      <c r="D4714" s="34" t="s">
        <v>14008</v>
      </c>
      <c r="E4714" s="35">
        <v>105485</v>
      </c>
      <c r="F4714" s="36">
        <v>105485</v>
      </c>
      <c r="G4714" s="37">
        <f t="shared" si="220"/>
        <v>7383.9500000000007</v>
      </c>
      <c r="H4714" s="38">
        <f>G4714*(1-'[1]Rapport Lottstift'!$Q$6)</f>
        <v>5376.1864097056505</v>
      </c>
      <c r="I4714" s="39">
        <f t="shared" si="221"/>
        <v>5322.4245456085937</v>
      </c>
      <c r="J4714" s="40">
        <f t="shared" si="222"/>
        <v>5322</v>
      </c>
      <c r="K4714" s="40">
        <v>5322</v>
      </c>
    </row>
    <row r="4715" spans="1:11" s="40" customFormat="1" x14ac:dyDescent="0.25">
      <c r="A4715" s="34" t="s">
        <v>947</v>
      </c>
      <c r="B4715" s="34" t="s">
        <v>14009</v>
      </c>
      <c r="C4715" s="34" t="s">
        <v>14010</v>
      </c>
      <c r="D4715" s="34" t="s">
        <v>14011</v>
      </c>
      <c r="E4715" s="35">
        <v>105399</v>
      </c>
      <c r="F4715" s="36">
        <v>105399</v>
      </c>
      <c r="G4715" s="37">
        <f t="shared" si="220"/>
        <v>7377.93</v>
      </c>
      <c r="H4715" s="38">
        <f>G4715*(1-'[1]Rapport Lottstift'!$Q$6)</f>
        <v>5371.8033028067102</v>
      </c>
      <c r="I4715" s="39">
        <f t="shared" si="221"/>
        <v>5318.0852697786431</v>
      </c>
      <c r="J4715" s="40">
        <f t="shared" si="222"/>
        <v>5318</v>
      </c>
      <c r="K4715" s="40">
        <v>5318</v>
      </c>
    </row>
    <row r="4716" spans="1:11" s="40" customFormat="1" x14ac:dyDescent="0.25">
      <c r="A4716" s="34" t="s">
        <v>947</v>
      </c>
      <c r="B4716" s="34" t="s">
        <v>14012</v>
      </c>
      <c r="C4716" s="34" t="s">
        <v>14013</v>
      </c>
      <c r="D4716" s="34" t="s">
        <v>14014</v>
      </c>
      <c r="E4716" s="35">
        <v>105337</v>
      </c>
      <c r="F4716" s="36">
        <v>105337</v>
      </c>
      <c r="G4716" s="37">
        <f t="shared" si="220"/>
        <v>7373.5900000000011</v>
      </c>
      <c r="H4716" s="38">
        <f>G4716*(1-'[1]Rapport Lottstift'!$Q$6)</f>
        <v>5368.6433885307315</v>
      </c>
      <c r="I4716" s="39">
        <f t="shared" si="221"/>
        <v>5314.956954645424</v>
      </c>
      <c r="J4716" s="40">
        <f t="shared" si="222"/>
        <v>5314</v>
      </c>
      <c r="K4716" s="40">
        <v>5314</v>
      </c>
    </row>
    <row r="4717" spans="1:11" s="40" customFormat="1" x14ac:dyDescent="0.25">
      <c r="A4717" s="34" t="s">
        <v>947</v>
      </c>
      <c r="B4717" s="34" t="s">
        <v>14015</v>
      </c>
      <c r="C4717" s="34" t="s">
        <v>14016</v>
      </c>
      <c r="D4717" s="34" t="s">
        <v>14017</v>
      </c>
      <c r="E4717" s="35">
        <v>105145</v>
      </c>
      <c r="F4717" s="36">
        <v>105145</v>
      </c>
      <c r="G4717" s="37">
        <f t="shared" si="220"/>
        <v>7360.1500000000005</v>
      </c>
      <c r="H4717" s="38">
        <f>G4717*(1-'[1]Rapport Lottstift'!$Q$6)</f>
        <v>5358.8578475470504</v>
      </c>
      <c r="I4717" s="39">
        <f t="shared" si="221"/>
        <v>5305.2692690715794</v>
      </c>
      <c r="J4717" s="40">
        <f t="shared" si="222"/>
        <v>5305</v>
      </c>
      <c r="K4717" s="40">
        <v>5305</v>
      </c>
    </row>
    <row r="4718" spans="1:11" s="40" customFormat="1" x14ac:dyDescent="0.25">
      <c r="A4718" s="34" t="s">
        <v>947</v>
      </c>
      <c r="B4718" s="34" t="s">
        <v>14018</v>
      </c>
      <c r="C4718" s="34" t="s">
        <v>14019</v>
      </c>
      <c r="D4718" s="34" t="s">
        <v>14020</v>
      </c>
      <c r="E4718" s="35">
        <v>105133</v>
      </c>
      <c r="F4718" s="36">
        <v>105133</v>
      </c>
      <c r="G4718" s="37">
        <f t="shared" si="220"/>
        <v>7359.31</v>
      </c>
      <c r="H4718" s="38">
        <f>G4718*(1-'[1]Rapport Lottstift'!$Q$6)</f>
        <v>5358.2462512355705</v>
      </c>
      <c r="I4718" s="39">
        <f t="shared" si="221"/>
        <v>5304.6637887232146</v>
      </c>
      <c r="J4718" s="40">
        <f t="shared" si="222"/>
        <v>5304</v>
      </c>
      <c r="K4718" s="40">
        <v>5304</v>
      </c>
    </row>
    <row r="4719" spans="1:11" s="40" customFormat="1" x14ac:dyDescent="0.25">
      <c r="A4719" s="34" t="s">
        <v>947</v>
      </c>
      <c r="B4719" s="34" t="s">
        <v>14021</v>
      </c>
      <c r="C4719" s="34" t="s">
        <v>14022</v>
      </c>
      <c r="D4719" s="34" t="s">
        <v>14023</v>
      </c>
      <c r="E4719" s="35">
        <v>105030</v>
      </c>
      <c r="F4719" s="36">
        <v>105030</v>
      </c>
      <c r="G4719" s="37">
        <f t="shared" si="220"/>
        <v>7352.1</v>
      </c>
      <c r="H4719" s="38">
        <f>G4719*(1-'[1]Rapport Lottstift'!$Q$6)</f>
        <v>5352.9967162287003</v>
      </c>
      <c r="I4719" s="39">
        <f t="shared" si="221"/>
        <v>5299.4667490664133</v>
      </c>
      <c r="J4719" s="40">
        <f t="shared" si="222"/>
        <v>5299</v>
      </c>
      <c r="K4719" s="40">
        <v>5299</v>
      </c>
    </row>
    <row r="4720" spans="1:11" s="40" customFormat="1" x14ac:dyDescent="0.25">
      <c r="A4720" s="34" t="s">
        <v>947</v>
      </c>
      <c r="B4720" s="34" t="s">
        <v>14024</v>
      </c>
      <c r="C4720" s="34" t="s">
        <v>14025</v>
      </c>
      <c r="D4720" s="34" t="s">
        <v>14026</v>
      </c>
      <c r="E4720" s="35">
        <v>104763</v>
      </c>
      <c r="F4720" s="36">
        <v>104763</v>
      </c>
      <c r="G4720" s="37">
        <f t="shared" si="220"/>
        <v>7333.4100000000008</v>
      </c>
      <c r="H4720" s="38">
        <f>G4720*(1-'[1]Rapport Lottstift'!$Q$6)</f>
        <v>5339.3886982982713</v>
      </c>
      <c r="I4720" s="39">
        <f t="shared" si="221"/>
        <v>5285.9948113152886</v>
      </c>
      <c r="J4720" s="40">
        <f t="shared" si="222"/>
        <v>5285</v>
      </c>
      <c r="K4720" s="40">
        <v>5285</v>
      </c>
    </row>
    <row r="4721" spans="1:11" s="40" customFormat="1" x14ac:dyDescent="0.25">
      <c r="A4721" s="34" t="s">
        <v>947</v>
      </c>
      <c r="B4721" s="34" t="s">
        <v>14027</v>
      </c>
      <c r="C4721" s="34" t="s">
        <v>14028</v>
      </c>
      <c r="D4721" s="34" t="s">
        <v>14029</v>
      </c>
      <c r="E4721" s="35">
        <v>104659</v>
      </c>
      <c r="F4721" s="36">
        <v>104659</v>
      </c>
      <c r="G4721" s="37">
        <f t="shared" si="220"/>
        <v>7326.130000000001</v>
      </c>
      <c r="H4721" s="38">
        <f>G4721*(1-'[1]Rapport Lottstift'!$Q$6)</f>
        <v>5334.0881969321108</v>
      </c>
      <c r="I4721" s="39">
        <f t="shared" si="221"/>
        <v>5280.7473149627895</v>
      </c>
      <c r="J4721" s="40">
        <f t="shared" si="222"/>
        <v>5280</v>
      </c>
      <c r="K4721" s="40">
        <v>5280</v>
      </c>
    </row>
    <row r="4722" spans="1:11" s="40" customFormat="1" x14ac:dyDescent="0.25">
      <c r="A4722" s="34" t="s">
        <v>947</v>
      </c>
      <c r="B4722" s="34" t="s">
        <v>14030</v>
      </c>
      <c r="C4722" s="34" t="s">
        <v>14031</v>
      </c>
      <c r="D4722" s="34" t="s">
        <v>14032</v>
      </c>
      <c r="E4722" s="35">
        <v>104649</v>
      </c>
      <c r="F4722" s="36">
        <v>104649</v>
      </c>
      <c r="G4722" s="37">
        <f t="shared" si="220"/>
        <v>7325.43</v>
      </c>
      <c r="H4722" s="38">
        <f>G4722*(1-'[1]Rapport Lottstift'!$Q$6)</f>
        <v>5333.5785333392105</v>
      </c>
      <c r="I4722" s="39">
        <f t="shared" si="221"/>
        <v>5280.2427480058186</v>
      </c>
      <c r="J4722" s="40">
        <f t="shared" si="222"/>
        <v>5280</v>
      </c>
      <c r="K4722" s="40">
        <v>5280</v>
      </c>
    </row>
    <row r="4723" spans="1:11" s="40" customFormat="1" x14ac:dyDescent="0.25">
      <c r="A4723" s="34" t="s">
        <v>947</v>
      </c>
      <c r="B4723" s="34" t="s">
        <v>14033</v>
      </c>
      <c r="C4723" s="34" t="s">
        <v>14034</v>
      </c>
      <c r="D4723" s="34" t="s">
        <v>14035</v>
      </c>
      <c r="E4723" s="35">
        <v>104385</v>
      </c>
      <c r="F4723" s="36">
        <v>104385</v>
      </c>
      <c r="G4723" s="37">
        <f t="shared" si="220"/>
        <v>7306.9500000000007</v>
      </c>
      <c r="H4723" s="38">
        <f>G4723*(1-'[1]Rapport Lottstift'!$Q$6)</f>
        <v>5320.1234144866512</v>
      </c>
      <c r="I4723" s="39">
        <f t="shared" si="221"/>
        <v>5266.922180341785</v>
      </c>
      <c r="J4723" s="40">
        <f t="shared" si="222"/>
        <v>5266</v>
      </c>
      <c r="K4723" s="40">
        <v>5266</v>
      </c>
    </row>
    <row r="4724" spans="1:11" s="40" customFormat="1" x14ac:dyDescent="0.25">
      <c r="A4724" s="34" t="s">
        <v>947</v>
      </c>
      <c r="B4724" s="34" t="s">
        <v>14036</v>
      </c>
      <c r="C4724" s="34" t="s">
        <v>14037</v>
      </c>
      <c r="D4724" s="34" t="s">
        <v>14038</v>
      </c>
      <c r="E4724" s="35">
        <v>104324</v>
      </c>
      <c r="F4724" s="36">
        <v>104324</v>
      </c>
      <c r="G4724" s="37">
        <f t="shared" si="220"/>
        <v>7302.68</v>
      </c>
      <c r="H4724" s="38">
        <f>G4724*(1-'[1]Rapport Lottstift'!$Q$6)</f>
        <v>5317.0144665699609</v>
      </c>
      <c r="I4724" s="39">
        <f t="shared" si="221"/>
        <v>5263.8443219042611</v>
      </c>
      <c r="J4724" s="40">
        <f t="shared" si="222"/>
        <v>5263</v>
      </c>
      <c r="K4724" s="40">
        <v>5263</v>
      </c>
    </row>
    <row r="4725" spans="1:11" s="40" customFormat="1" x14ac:dyDescent="0.25">
      <c r="A4725" s="34" t="s">
        <v>947</v>
      </c>
      <c r="B4725" s="34" t="s">
        <v>14039</v>
      </c>
      <c r="C4725" s="34" t="s">
        <v>14040</v>
      </c>
      <c r="D4725" s="34" t="s">
        <v>14041</v>
      </c>
      <c r="E4725" s="35">
        <v>104313</v>
      </c>
      <c r="F4725" s="36">
        <v>104313</v>
      </c>
      <c r="G4725" s="37">
        <f t="shared" si="220"/>
        <v>7301.9100000000008</v>
      </c>
      <c r="H4725" s="38">
        <f>G4725*(1-'[1]Rapport Lottstift'!$Q$6)</f>
        <v>5316.4538366177712</v>
      </c>
      <c r="I4725" s="39">
        <f t="shared" si="221"/>
        <v>5263.2892982515932</v>
      </c>
      <c r="J4725" s="40">
        <f t="shared" si="222"/>
        <v>5263</v>
      </c>
      <c r="K4725" s="40">
        <v>5263</v>
      </c>
    </row>
    <row r="4726" spans="1:11" s="40" customFormat="1" x14ac:dyDescent="0.25">
      <c r="A4726" s="34" t="s">
        <v>947</v>
      </c>
      <c r="B4726" s="34" t="s">
        <v>14042</v>
      </c>
      <c r="C4726" s="34" t="s">
        <v>14043</v>
      </c>
      <c r="D4726" s="34" t="s">
        <v>14044</v>
      </c>
      <c r="E4726" s="35">
        <v>104311</v>
      </c>
      <c r="F4726" s="36">
        <v>104311</v>
      </c>
      <c r="G4726" s="37">
        <f t="shared" si="220"/>
        <v>7301.77</v>
      </c>
      <c r="H4726" s="38">
        <f>G4726*(1-'[1]Rapport Lottstift'!$Q$6)</f>
        <v>5316.3519038991908</v>
      </c>
      <c r="I4726" s="39">
        <f t="shared" si="221"/>
        <v>5263.1883848601992</v>
      </c>
      <c r="J4726" s="40">
        <f t="shared" si="222"/>
        <v>5263</v>
      </c>
      <c r="K4726" s="40">
        <v>5263</v>
      </c>
    </row>
    <row r="4727" spans="1:11" s="40" customFormat="1" x14ac:dyDescent="0.25">
      <c r="A4727" s="34" t="s">
        <v>947</v>
      </c>
      <c r="B4727" s="34" t="s">
        <v>14045</v>
      </c>
      <c r="C4727" s="34" t="s">
        <v>14046</v>
      </c>
      <c r="D4727" s="34" t="s">
        <v>14047</v>
      </c>
      <c r="E4727" s="35">
        <v>104310</v>
      </c>
      <c r="F4727" s="36">
        <v>104310</v>
      </c>
      <c r="G4727" s="37">
        <f t="shared" si="220"/>
        <v>7301.7000000000007</v>
      </c>
      <c r="H4727" s="38">
        <f>G4727*(1-'[1]Rapport Lottstift'!$Q$6)</f>
        <v>5316.3009375399006</v>
      </c>
      <c r="I4727" s="39">
        <f t="shared" si="221"/>
        <v>5263.1379281645013</v>
      </c>
      <c r="J4727" s="40">
        <f t="shared" si="222"/>
        <v>5263</v>
      </c>
      <c r="K4727" s="40">
        <v>5263</v>
      </c>
    </row>
    <row r="4728" spans="1:11" s="40" customFormat="1" x14ac:dyDescent="0.25">
      <c r="A4728" s="34" t="s">
        <v>947</v>
      </c>
      <c r="B4728" s="34" t="s">
        <v>14048</v>
      </c>
      <c r="C4728" s="34" t="s">
        <v>14049</v>
      </c>
      <c r="D4728" s="34" t="s">
        <v>14050</v>
      </c>
      <c r="E4728" s="35">
        <v>104297</v>
      </c>
      <c r="F4728" s="36">
        <v>104297</v>
      </c>
      <c r="G4728" s="37">
        <f t="shared" si="220"/>
        <v>7300.7900000000009</v>
      </c>
      <c r="H4728" s="38">
        <f>G4728*(1-'[1]Rapport Lottstift'!$Q$6)</f>
        <v>5315.6383748691305</v>
      </c>
      <c r="I4728" s="39">
        <f t="shared" si="221"/>
        <v>5262.4819911204395</v>
      </c>
      <c r="J4728" s="40">
        <f t="shared" si="222"/>
        <v>5262</v>
      </c>
      <c r="K4728" s="40">
        <v>5262</v>
      </c>
    </row>
    <row r="4729" spans="1:11" s="40" customFormat="1" x14ac:dyDescent="0.25">
      <c r="A4729" s="34" t="s">
        <v>947</v>
      </c>
      <c r="B4729" s="34" t="s">
        <v>14051</v>
      </c>
      <c r="C4729" s="34" t="s">
        <v>14052</v>
      </c>
      <c r="D4729" s="34" t="s">
        <v>14053</v>
      </c>
      <c r="E4729" s="35">
        <v>104147</v>
      </c>
      <c r="F4729" s="36">
        <v>104147</v>
      </c>
      <c r="G4729" s="37">
        <f t="shared" si="220"/>
        <v>7290.2900000000009</v>
      </c>
      <c r="H4729" s="38">
        <f>G4729*(1-'[1]Rapport Lottstift'!$Q$6)</f>
        <v>5307.9934209756311</v>
      </c>
      <c r="I4729" s="39">
        <f t="shared" si="221"/>
        <v>5254.9134867658749</v>
      </c>
      <c r="J4729" s="40">
        <f t="shared" si="222"/>
        <v>5254</v>
      </c>
      <c r="K4729" s="40">
        <v>5254</v>
      </c>
    </row>
    <row r="4730" spans="1:11" s="40" customFormat="1" x14ac:dyDescent="0.25">
      <c r="A4730" s="34" t="s">
        <v>947</v>
      </c>
      <c r="B4730" s="34" t="s">
        <v>14054</v>
      </c>
      <c r="C4730" s="34" t="s">
        <v>14055</v>
      </c>
      <c r="D4730" s="34" t="s">
        <v>14056</v>
      </c>
      <c r="E4730" s="35">
        <v>104103</v>
      </c>
      <c r="F4730" s="36">
        <v>104103</v>
      </c>
      <c r="G4730" s="37">
        <f t="shared" si="220"/>
        <v>7287.2100000000009</v>
      </c>
      <c r="H4730" s="38">
        <f>G4730*(1-'[1]Rapport Lottstift'!$Q$6)</f>
        <v>5305.7509011668708</v>
      </c>
      <c r="I4730" s="39">
        <f t="shared" si="221"/>
        <v>5252.6933921552018</v>
      </c>
      <c r="J4730" s="40">
        <f t="shared" si="222"/>
        <v>5252</v>
      </c>
      <c r="K4730" s="40">
        <v>5252</v>
      </c>
    </row>
    <row r="4731" spans="1:11" s="40" customFormat="1" x14ac:dyDescent="0.25">
      <c r="A4731" s="34" t="s">
        <v>947</v>
      </c>
      <c r="B4731" s="34" t="s">
        <v>14057</v>
      </c>
      <c r="C4731" s="34" t="s">
        <v>14058</v>
      </c>
      <c r="D4731" s="34" t="s">
        <v>14059</v>
      </c>
      <c r="E4731" s="35">
        <v>104010</v>
      </c>
      <c r="F4731" s="36">
        <v>104010</v>
      </c>
      <c r="G4731" s="37">
        <f t="shared" si="220"/>
        <v>7280.7000000000007</v>
      </c>
      <c r="H4731" s="38">
        <f>G4731*(1-'[1]Rapport Lottstift'!$Q$6)</f>
        <v>5301.0110297529009</v>
      </c>
      <c r="I4731" s="39">
        <f t="shared" si="221"/>
        <v>5248.0009194553722</v>
      </c>
      <c r="J4731" s="40">
        <f t="shared" si="222"/>
        <v>5248</v>
      </c>
      <c r="K4731" s="40">
        <v>5248</v>
      </c>
    </row>
    <row r="4732" spans="1:11" s="40" customFormat="1" x14ac:dyDescent="0.25">
      <c r="A4732" s="34" t="s">
        <v>947</v>
      </c>
      <c r="B4732" s="34" t="s">
        <v>14060</v>
      </c>
      <c r="C4732" s="34" t="s">
        <v>14061</v>
      </c>
      <c r="D4732" s="34" t="s">
        <v>14062</v>
      </c>
      <c r="E4732" s="35">
        <v>103929</v>
      </c>
      <c r="F4732" s="36">
        <v>103929</v>
      </c>
      <c r="G4732" s="37">
        <f t="shared" si="220"/>
        <v>7275.0300000000007</v>
      </c>
      <c r="H4732" s="38">
        <f>G4732*(1-'[1]Rapport Lottstift'!$Q$6)</f>
        <v>5296.8827546504108</v>
      </c>
      <c r="I4732" s="39">
        <f t="shared" si="221"/>
        <v>5243.9139271039066</v>
      </c>
      <c r="J4732" s="40">
        <f t="shared" si="222"/>
        <v>5243</v>
      </c>
      <c r="K4732" s="40">
        <v>5243</v>
      </c>
    </row>
    <row r="4733" spans="1:11" s="40" customFormat="1" x14ac:dyDescent="0.25">
      <c r="A4733" s="34" t="s">
        <v>947</v>
      </c>
      <c r="B4733" s="34" t="s">
        <v>14063</v>
      </c>
      <c r="C4733" s="34" t="s">
        <v>14064</v>
      </c>
      <c r="D4733" s="34" t="s">
        <v>14065</v>
      </c>
      <c r="E4733" s="35">
        <v>103888</v>
      </c>
      <c r="F4733" s="36">
        <v>103888</v>
      </c>
      <c r="G4733" s="37">
        <f t="shared" si="220"/>
        <v>7272.1600000000008</v>
      </c>
      <c r="H4733" s="38">
        <f>G4733*(1-'[1]Rapport Lottstift'!$Q$6)</f>
        <v>5294.7931339195211</v>
      </c>
      <c r="I4733" s="39">
        <f t="shared" si="221"/>
        <v>5241.8452025803263</v>
      </c>
      <c r="J4733" s="40">
        <f t="shared" si="222"/>
        <v>5241</v>
      </c>
      <c r="K4733" s="40">
        <v>5241</v>
      </c>
    </row>
    <row r="4734" spans="1:11" s="40" customFormat="1" x14ac:dyDescent="0.25">
      <c r="A4734" s="34" t="s">
        <v>947</v>
      </c>
      <c r="B4734" s="34" t="s">
        <v>14066</v>
      </c>
      <c r="C4734" s="34" t="s">
        <v>14067</v>
      </c>
      <c r="D4734" s="34" t="s">
        <v>14068</v>
      </c>
      <c r="E4734" s="35">
        <v>103803</v>
      </c>
      <c r="F4734" s="36">
        <v>103803</v>
      </c>
      <c r="G4734" s="37">
        <f t="shared" si="220"/>
        <v>7266.2100000000009</v>
      </c>
      <c r="H4734" s="38">
        <f>G4734*(1-'[1]Rapport Lottstift'!$Q$6)</f>
        <v>5290.4609933798711</v>
      </c>
      <c r="I4734" s="39">
        <f t="shared" si="221"/>
        <v>5237.5563834460727</v>
      </c>
      <c r="J4734" s="40">
        <f t="shared" si="222"/>
        <v>5237</v>
      </c>
      <c r="K4734" s="40">
        <v>5237</v>
      </c>
    </row>
    <row r="4735" spans="1:11" s="40" customFormat="1" x14ac:dyDescent="0.25">
      <c r="A4735" s="34" t="s">
        <v>947</v>
      </c>
      <c r="B4735" s="34" t="s">
        <v>14069</v>
      </c>
      <c r="C4735" s="34" t="s">
        <v>14070</v>
      </c>
      <c r="D4735" s="34" t="s">
        <v>14071</v>
      </c>
      <c r="E4735" s="35">
        <v>103800</v>
      </c>
      <c r="F4735" s="36">
        <v>103800</v>
      </c>
      <c r="G4735" s="37">
        <f t="shared" si="220"/>
        <v>7266.0000000000009</v>
      </c>
      <c r="H4735" s="38">
        <f>G4735*(1-'[1]Rapport Lottstift'!$Q$6)</f>
        <v>5290.3080943020013</v>
      </c>
      <c r="I4735" s="39">
        <f t="shared" si="221"/>
        <v>5237.4050133589817</v>
      </c>
      <c r="J4735" s="40">
        <f t="shared" si="222"/>
        <v>5237</v>
      </c>
      <c r="K4735" s="40">
        <v>5237</v>
      </c>
    </row>
    <row r="4736" spans="1:11" s="40" customFormat="1" x14ac:dyDescent="0.25">
      <c r="A4736" s="34" t="s">
        <v>947</v>
      </c>
      <c r="B4736" s="34" t="s">
        <v>14072</v>
      </c>
      <c r="C4736" s="34" t="s">
        <v>14073</v>
      </c>
      <c r="D4736" s="34" t="s">
        <v>14074</v>
      </c>
      <c r="E4736" s="35">
        <v>103762</v>
      </c>
      <c r="F4736" s="36">
        <v>103762</v>
      </c>
      <c r="G4736" s="37">
        <f t="shared" si="220"/>
        <v>7263.3400000000011</v>
      </c>
      <c r="H4736" s="38">
        <f>G4736*(1-'[1]Rapport Lottstift'!$Q$6)</f>
        <v>5288.3713726489814</v>
      </c>
      <c r="I4736" s="39">
        <f t="shared" si="221"/>
        <v>5235.4876589224914</v>
      </c>
      <c r="J4736" s="40">
        <f t="shared" si="222"/>
        <v>5235</v>
      </c>
      <c r="K4736" s="40">
        <v>5235</v>
      </c>
    </row>
    <row r="4737" spans="1:11" s="40" customFormat="1" x14ac:dyDescent="0.25">
      <c r="A4737" s="34" t="s">
        <v>947</v>
      </c>
      <c r="B4737" s="34" t="s">
        <v>14075</v>
      </c>
      <c r="C4737" s="34" t="s">
        <v>14076</v>
      </c>
      <c r="D4737" s="34" t="s">
        <v>14077</v>
      </c>
      <c r="E4737" s="35">
        <v>103679</v>
      </c>
      <c r="F4737" s="36">
        <v>103679</v>
      </c>
      <c r="G4737" s="37">
        <f t="shared" si="220"/>
        <v>7257.5300000000007</v>
      </c>
      <c r="H4737" s="38">
        <f>G4737*(1-'[1]Rapport Lottstift'!$Q$6)</f>
        <v>5284.1411648279109</v>
      </c>
      <c r="I4737" s="39">
        <f t="shared" si="221"/>
        <v>5231.2997531796318</v>
      </c>
      <c r="J4737" s="40">
        <f t="shared" si="222"/>
        <v>5231</v>
      </c>
      <c r="K4737" s="40">
        <v>5231</v>
      </c>
    </row>
    <row r="4738" spans="1:11" s="40" customFormat="1" x14ac:dyDescent="0.25">
      <c r="A4738" s="34" t="s">
        <v>947</v>
      </c>
      <c r="B4738" s="34" t="s">
        <v>14078</v>
      </c>
      <c r="C4738" s="34" t="s">
        <v>14079</v>
      </c>
      <c r="D4738" s="34" t="s">
        <v>14080</v>
      </c>
      <c r="E4738" s="35">
        <v>103551</v>
      </c>
      <c r="F4738" s="36">
        <v>103551</v>
      </c>
      <c r="G4738" s="37">
        <f t="shared" si="220"/>
        <v>7248.5700000000006</v>
      </c>
      <c r="H4738" s="38">
        <f>G4738*(1-'[1]Rapport Lottstift'!$Q$6)</f>
        <v>5277.6174708387907</v>
      </c>
      <c r="I4738" s="39">
        <f t="shared" si="221"/>
        <v>5224.841296130403</v>
      </c>
      <c r="J4738" s="40">
        <f t="shared" si="222"/>
        <v>5224</v>
      </c>
      <c r="K4738" s="40">
        <v>5224</v>
      </c>
    </row>
    <row r="4739" spans="1:11" s="40" customFormat="1" x14ac:dyDescent="0.25">
      <c r="A4739" s="34" t="s">
        <v>947</v>
      </c>
      <c r="B4739" s="34" t="s">
        <v>14081</v>
      </c>
      <c r="C4739" s="34" t="s">
        <v>14082</v>
      </c>
      <c r="D4739" s="34" t="s">
        <v>14083</v>
      </c>
      <c r="E4739" s="35">
        <v>103538</v>
      </c>
      <c r="F4739" s="36">
        <v>103538</v>
      </c>
      <c r="G4739" s="37">
        <f t="shared" si="220"/>
        <v>7247.6600000000008</v>
      </c>
      <c r="H4739" s="38">
        <f>G4739*(1-'[1]Rapport Lottstift'!$Q$6)</f>
        <v>5276.9549081680207</v>
      </c>
      <c r="I4739" s="39">
        <f t="shared" si="221"/>
        <v>5224.1853590863402</v>
      </c>
      <c r="J4739" s="40">
        <f t="shared" si="222"/>
        <v>5224</v>
      </c>
      <c r="K4739" s="40">
        <v>5224</v>
      </c>
    </row>
    <row r="4740" spans="1:11" s="40" customFormat="1" x14ac:dyDescent="0.25">
      <c r="A4740" s="34" t="s">
        <v>947</v>
      </c>
      <c r="B4740" s="34" t="s">
        <v>14084</v>
      </c>
      <c r="C4740" s="34" t="s">
        <v>14085</v>
      </c>
      <c r="D4740" s="34" t="s">
        <v>14086</v>
      </c>
      <c r="E4740" s="35">
        <v>103535</v>
      </c>
      <c r="F4740" s="36">
        <v>103535</v>
      </c>
      <c r="G4740" s="37">
        <f t="shared" si="220"/>
        <v>7247.4500000000007</v>
      </c>
      <c r="H4740" s="38">
        <f>G4740*(1-'[1]Rapport Lottstift'!$Q$6)</f>
        <v>5276.8020090901509</v>
      </c>
      <c r="I4740" s="39">
        <f t="shared" si="221"/>
        <v>5224.0339889992492</v>
      </c>
      <c r="J4740" s="40">
        <f t="shared" si="222"/>
        <v>5224</v>
      </c>
      <c r="K4740" s="40">
        <v>5224</v>
      </c>
    </row>
    <row r="4741" spans="1:11" s="40" customFormat="1" x14ac:dyDescent="0.25">
      <c r="A4741" s="34" t="s">
        <v>947</v>
      </c>
      <c r="B4741" s="34" t="s">
        <v>14087</v>
      </c>
      <c r="C4741" s="34" t="s">
        <v>14088</v>
      </c>
      <c r="D4741" s="34" t="s">
        <v>14089</v>
      </c>
      <c r="E4741" s="35">
        <v>103515</v>
      </c>
      <c r="F4741" s="36">
        <v>103515</v>
      </c>
      <c r="G4741" s="37">
        <f t="shared" si="220"/>
        <v>7246.0500000000011</v>
      </c>
      <c r="H4741" s="38">
        <f>G4741*(1-'[1]Rapport Lottstift'!$Q$6)</f>
        <v>5275.7826819043512</v>
      </c>
      <c r="I4741" s="39">
        <f t="shared" si="221"/>
        <v>5223.0248550853075</v>
      </c>
      <c r="J4741" s="40">
        <f t="shared" si="222"/>
        <v>5223</v>
      </c>
      <c r="K4741" s="40">
        <v>5223</v>
      </c>
    </row>
    <row r="4742" spans="1:11" s="40" customFormat="1" x14ac:dyDescent="0.25">
      <c r="A4742" s="34" t="s">
        <v>947</v>
      </c>
      <c r="B4742" s="34" t="s">
        <v>14090</v>
      </c>
      <c r="C4742" s="34" t="s">
        <v>14091</v>
      </c>
      <c r="D4742" s="34" t="s">
        <v>14092</v>
      </c>
      <c r="E4742" s="35">
        <v>103394</v>
      </c>
      <c r="F4742" s="36">
        <v>103394</v>
      </c>
      <c r="G4742" s="37">
        <f t="shared" ref="G4742:G4805" si="223">F4742*0.07</f>
        <v>7237.5800000000008</v>
      </c>
      <c r="H4742" s="38">
        <f>G4742*(1-'[1]Rapport Lottstift'!$Q$6)</f>
        <v>5269.6157524302607</v>
      </c>
      <c r="I4742" s="39">
        <f t="shared" ref="I4742:I4805" si="224">H4742*0.99</f>
        <v>5216.9195949059576</v>
      </c>
      <c r="J4742" s="40">
        <f t="shared" ref="J4742:J4805" si="225">INT(I4742)</f>
        <v>5216</v>
      </c>
      <c r="K4742" s="40">
        <v>5216</v>
      </c>
    </row>
    <row r="4743" spans="1:11" s="40" customFormat="1" x14ac:dyDescent="0.25">
      <c r="A4743" s="34" t="s">
        <v>947</v>
      </c>
      <c r="B4743" s="34" t="s">
        <v>14093</v>
      </c>
      <c r="C4743" s="34" t="s">
        <v>14094</v>
      </c>
      <c r="D4743" s="34" t="s">
        <v>14095</v>
      </c>
      <c r="E4743" s="35">
        <v>103208</v>
      </c>
      <c r="F4743" s="36">
        <v>103208</v>
      </c>
      <c r="G4743" s="37">
        <f t="shared" si="223"/>
        <v>7224.56</v>
      </c>
      <c r="H4743" s="38">
        <f>G4743*(1-'[1]Rapport Lottstift'!$Q$6)</f>
        <v>5260.1360096023209</v>
      </c>
      <c r="I4743" s="39">
        <f t="shared" si="224"/>
        <v>5207.5346495062977</v>
      </c>
      <c r="J4743" s="40">
        <f t="shared" si="225"/>
        <v>5207</v>
      </c>
      <c r="K4743" s="40">
        <v>5207</v>
      </c>
    </row>
    <row r="4744" spans="1:11" s="40" customFormat="1" x14ac:dyDescent="0.25">
      <c r="A4744" s="34" t="s">
        <v>947</v>
      </c>
      <c r="B4744" s="34" t="s">
        <v>14096</v>
      </c>
      <c r="C4744" s="34" t="s">
        <v>14097</v>
      </c>
      <c r="D4744" s="34" t="s">
        <v>14098</v>
      </c>
      <c r="E4744" s="35">
        <v>103188</v>
      </c>
      <c r="F4744" s="36">
        <v>103188</v>
      </c>
      <c r="G4744" s="37">
        <f t="shared" si="223"/>
        <v>7223.1600000000008</v>
      </c>
      <c r="H4744" s="38">
        <f>G4744*(1-'[1]Rapport Lottstift'!$Q$6)</f>
        <v>5259.1166824165211</v>
      </c>
      <c r="I4744" s="39">
        <f t="shared" si="224"/>
        <v>5206.525515592356</v>
      </c>
      <c r="J4744" s="40">
        <f t="shared" si="225"/>
        <v>5206</v>
      </c>
      <c r="K4744" s="40">
        <v>5206</v>
      </c>
    </row>
    <row r="4745" spans="1:11" s="40" customFormat="1" x14ac:dyDescent="0.25">
      <c r="A4745" s="34" t="s">
        <v>947</v>
      </c>
      <c r="B4745" s="34" t="s">
        <v>14099</v>
      </c>
      <c r="C4745" s="34" t="s">
        <v>14100</v>
      </c>
      <c r="D4745" s="34" t="s">
        <v>14101</v>
      </c>
      <c r="E4745" s="35">
        <v>103068</v>
      </c>
      <c r="F4745" s="36">
        <v>103068</v>
      </c>
      <c r="G4745" s="37">
        <f t="shared" si="223"/>
        <v>7214.7600000000011</v>
      </c>
      <c r="H4745" s="38">
        <f>G4745*(1-'[1]Rapport Lottstift'!$Q$6)</f>
        <v>5253.0007193017209</v>
      </c>
      <c r="I4745" s="39">
        <f t="shared" si="224"/>
        <v>5200.470712108704</v>
      </c>
      <c r="J4745" s="40">
        <f t="shared" si="225"/>
        <v>5200</v>
      </c>
      <c r="K4745" s="40">
        <v>5200</v>
      </c>
    </row>
    <row r="4746" spans="1:11" s="40" customFormat="1" x14ac:dyDescent="0.25">
      <c r="A4746" s="34" t="s">
        <v>947</v>
      </c>
      <c r="B4746" s="34" t="s">
        <v>14102</v>
      </c>
      <c r="C4746" s="34" t="s">
        <v>14103</v>
      </c>
      <c r="D4746" s="34" t="s">
        <v>14104</v>
      </c>
      <c r="E4746" s="35">
        <v>103040</v>
      </c>
      <c r="F4746" s="36">
        <v>103040</v>
      </c>
      <c r="G4746" s="37">
        <f t="shared" si="223"/>
        <v>7212.8000000000011</v>
      </c>
      <c r="H4746" s="38">
        <f>G4746*(1-'[1]Rapport Lottstift'!$Q$6)</f>
        <v>5251.5736612416013</v>
      </c>
      <c r="I4746" s="39">
        <f t="shared" si="224"/>
        <v>5199.0579246291854</v>
      </c>
      <c r="J4746" s="40">
        <f t="shared" si="225"/>
        <v>5199</v>
      </c>
      <c r="K4746" s="40">
        <v>5199</v>
      </c>
    </row>
    <row r="4747" spans="1:11" s="40" customFormat="1" x14ac:dyDescent="0.25">
      <c r="A4747" s="34" t="s">
        <v>947</v>
      </c>
      <c r="B4747" s="34" t="s">
        <v>14105</v>
      </c>
      <c r="C4747" s="34" t="s">
        <v>14106</v>
      </c>
      <c r="D4747" s="34" t="s">
        <v>14107</v>
      </c>
      <c r="E4747" s="35">
        <v>103001</v>
      </c>
      <c r="F4747" s="36">
        <v>103001</v>
      </c>
      <c r="G4747" s="37">
        <f t="shared" si="223"/>
        <v>7210.0700000000006</v>
      </c>
      <c r="H4747" s="38">
        <f>G4747*(1-'[1]Rapport Lottstift'!$Q$6)</f>
        <v>5249.5859732292911</v>
      </c>
      <c r="I4747" s="39">
        <f t="shared" si="224"/>
        <v>5197.0901134969981</v>
      </c>
      <c r="J4747" s="40">
        <f t="shared" si="225"/>
        <v>5197</v>
      </c>
      <c r="K4747" s="40">
        <v>5197</v>
      </c>
    </row>
    <row r="4748" spans="1:11" s="40" customFormat="1" x14ac:dyDescent="0.25">
      <c r="A4748" s="34" t="s">
        <v>947</v>
      </c>
      <c r="B4748" s="34" t="s">
        <v>14108</v>
      </c>
      <c r="C4748" s="34" t="s">
        <v>14109</v>
      </c>
      <c r="D4748" s="34" t="s">
        <v>14110</v>
      </c>
      <c r="E4748" s="35">
        <v>102914</v>
      </c>
      <c r="F4748" s="36">
        <v>102914</v>
      </c>
      <c r="G4748" s="37">
        <f t="shared" si="223"/>
        <v>7203.9800000000005</v>
      </c>
      <c r="H4748" s="38">
        <f>G4748*(1-'[1]Rapport Lottstift'!$Q$6)</f>
        <v>5245.1518999710606</v>
      </c>
      <c r="I4748" s="39">
        <f t="shared" si="224"/>
        <v>5192.7003809713497</v>
      </c>
      <c r="J4748" s="40">
        <f t="shared" si="225"/>
        <v>5192</v>
      </c>
      <c r="K4748" s="40">
        <v>5192</v>
      </c>
    </row>
    <row r="4749" spans="1:11" s="40" customFormat="1" x14ac:dyDescent="0.25">
      <c r="A4749" s="34" t="s">
        <v>947</v>
      </c>
      <c r="B4749" s="34" t="s">
        <v>14111</v>
      </c>
      <c r="C4749" s="34" t="s">
        <v>14112</v>
      </c>
      <c r="D4749" s="34" t="s">
        <v>14113</v>
      </c>
      <c r="E4749" s="35">
        <v>102689</v>
      </c>
      <c r="F4749" s="36">
        <v>102689</v>
      </c>
      <c r="G4749" s="37">
        <f t="shared" si="223"/>
        <v>7188.2300000000005</v>
      </c>
      <c r="H4749" s="38">
        <f>G4749*(1-'[1]Rapport Lottstift'!$Q$6)</f>
        <v>5233.6844691308106</v>
      </c>
      <c r="I4749" s="39">
        <f t="shared" si="224"/>
        <v>5181.3476244395024</v>
      </c>
      <c r="J4749" s="40">
        <f t="shared" si="225"/>
        <v>5181</v>
      </c>
      <c r="K4749" s="40">
        <v>5181</v>
      </c>
    </row>
    <row r="4750" spans="1:11" s="40" customFormat="1" x14ac:dyDescent="0.25">
      <c r="A4750" s="34" t="s">
        <v>947</v>
      </c>
      <c r="B4750" s="34" t="s">
        <v>14114</v>
      </c>
      <c r="C4750" s="34" t="s">
        <v>14115</v>
      </c>
      <c r="D4750" s="34" t="s">
        <v>14116</v>
      </c>
      <c r="E4750" s="35">
        <v>102500</v>
      </c>
      <c r="F4750" s="36">
        <v>102500</v>
      </c>
      <c r="G4750" s="37">
        <f t="shared" si="223"/>
        <v>7175.0000000000009</v>
      </c>
      <c r="H4750" s="38">
        <f>G4750*(1-'[1]Rapport Lottstift'!$Q$6)</f>
        <v>5224.051827225001</v>
      </c>
      <c r="I4750" s="39">
        <f t="shared" si="224"/>
        <v>5171.8113089527506</v>
      </c>
      <c r="J4750" s="40">
        <f t="shared" si="225"/>
        <v>5171</v>
      </c>
      <c r="K4750" s="40">
        <v>5171</v>
      </c>
    </row>
    <row r="4751" spans="1:11" s="40" customFormat="1" x14ac:dyDescent="0.25">
      <c r="A4751" s="34" t="s">
        <v>947</v>
      </c>
      <c r="B4751" s="34" t="s">
        <v>14117</v>
      </c>
      <c r="C4751" s="34" t="s">
        <v>14118</v>
      </c>
      <c r="D4751" s="34" t="s">
        <v>14119</v>
      </c>
      <c r="E4751" s="35">
        <v>102362</v>
      </c>
      <c r="F4751" s="36">
        <v>102362</v>
      </c>
      <c r="G4751" s="37">
        <f t="shared" si="223"/>
        <v>7165.3400000000011</v>
      </c>
      <c r="H4751" s="38">
        <f>G4751*(1-'[1]Rapport Lottstift'!$Q$6)</f>
        <v>5217.0184696429815</v>
      </c>
      <c r="I4751" s="39">
        <f t="shared" si="224"/>
        <v>5164.8482849465518</v>
      </c>
      <c r="J4751" s="40">
        <f t="shared" si="225"/>
        <v>5164</v>
      </c>
      <c r="K4751" s="40">
        <v>5164</v>
      </c>
    </row>
    <row r="4752" spans="1:11" s="40" customFormat="1" x14ac:dyDescent="0.25">
      <c r="A4752" s="34" t="s">
        <v>947</v>
      </c>
      <c r="B4752" s="34" t="s">
        <v>14120</v>
      </c>
      <c r="C4752" s="34" t="s">
        <v>14121</v>
      </c>
      <c r="D4752" s="34" t="s">
        <v>14122</v>
      </c>
      <c r="E4752" s="35">
        <v>102131</v>
      </c>
      <c r="F4752" s="36">
        <v>102131</v>
      </c>
      <c r="G4752" s="37">
        <f t="shared" si="223"/>
        <v>7149.170000000001</v>
      </c>
      <c r="H4752" s="38">
        <f>G4752*(1-'[1]Rapport Lottstift'!$Q$6)</f>
        <v>5205.2452406469911</v>
      </c>
      <c r="I4752" s="39">
        <f t="shared" si="224"/>
        <v>5153.1927882405207</v>
      </c>
      <c r="J4752" s="40">
        <f t="shared" si="225"/>
        <v>5153</v>
      </c>
      <c r="K4752" s="40">
        <v>5153</v>
      </c>
    </row>
    <row r="4753" spans="1:11" s="40" customFormat="1" x14ac:dyDescent="0.25">
      <c r="A4753" s="34" t="s">
        <v>947</v>
      </c>
      <c r="B4753" s="34" t="s">
        <v>14123</v>
      </c>
      <c r="C4753" s="34" t="s">
        <v>14124</v>
      </c>
      <c r="D4753" s="34" t="s">
        <v>14125</v>
      </c>
      <c r="E4753" s="35">
        <v>102143</v>
      </c>
      <c r="F4753" s="36">
        <v>102143</v>
      </c>
      <c r="G4753" s="37">
        <f t="shared" si="223"/>
        <v>7150.0100000000011</v>
      </c>
      <c r="H4753" s="38">
        <f>G4753*(1-'[1]Rapport Lottstift'!$Q$6)</f>
        <v>5205.8568369584709</v>
      </c>
      <c r="I4753" s="39">
        <f t="shared" si="224"/>
        <v>5153.7982685888865</v>
      </c>
      <c r="J4753" s="40">
        <f t="shared" si="225"/>
        <v>5153</v>
      </c>
      <c r="K4753" s="40">
        <v>5153</v>
      </c>
    </row>
    <row r="4754" spans="1:11" s="40" customFormat="1" x14ac:dyDescent="0.25">
      <c r="A4754" s="34" t="s">
        <v>947</v>
      </c>
      <c r="B4754" s="34" t="s">
        <v>14126</v>
      </c>
      <c r="C4754" s="34" t="s">
        <v>14127</v>
      </c>
      <c r="D4754" s="34" t="s">
        <v>14128</v>
      </c>
      <c r="E4754" s="35">
        <v>102057</v>
      </c>
      <c r="F4754" s="36">
        <v>102057</v>
      </c>
      <c r="G4754" s="37">
        <f t="shared" si="223"/>
        <v>7143.9900000000007</v>
      </c>
      <c r="H4754" s="38">
        <f>G4754*(1-'[1]Rapport Lottstift'!$Q$6)</f>
        <v>5201.4737300595307</v>
      </c>
      <c r="I4754" s="39">
        <f t="shared" si="224"/>
        <v>5149.458992758935</v>
      </c>
      <c r="J4754" s="40">
        <f t="shared" si="225"/>
        <v>5149</v>
      </c>
      <c r="K4754" s="40">
        <v>5149</v>
      </c>
    </row>
    <row r="4755" spans="1:11" s="40" customFormat="1" x14ac:dyDescent="0.25">
      <c r="A4755" s="34" t="s">
        <v>947</v>
      </c>
      <c r="B4755" s="34" t="s">
        <v>14129</v>
      </c>
      <c r="C4755" s="34" t="s">
        <v>14130</v>
      </c>
      <c r="D4755" s="34" t="s">
        <v>14131</v>
      </c>
      <c r="E4755" s="35">
        <v>102000</v>
      </c>
      <c r="F4755" s="36">
        <v>102000</v>
      </c>
      <c r="G4755" s="37">
        <f t="shared" si="223"/>
        <v>7140.0000000000009</v>
      </c>
      <c r="H4755" s="38">
        <f>G4755*(1-'[1]Rapport Lottstift'!$Q$6)</f>
        <v>5198.5686475800012</v>
      </c>
      <c r="I4755" s="39">
        <f t="shared" si="224"/>
        <v>5146.5829611042009</v>
      </c>
      <c r="J4755" s="40">
        <f t="shared" si="225"/>
        <v>5146</v>
      </c>
      <c r="K4755" s="40">
        <v>5146</v>
      </c>
    </row>
    <row r="4756" spans="1:11" s="40" customFormat="1" x14ac:dyDescent="0.25">
      <c r="A4756" s="34" t="s">
        <v>947</v>
      </c>
      <c r="B4756" s="34" t="s">
        <v>14132</v>
      </c>
      <c r="C4756" s="34" t="s">
        <v>14133</v>
      </c>
      <c r="D4756" s="34" t="s">
        <v>14134</v>
      </c>
      <c r="E4756" s="35">
        <v>101968</v>
      </c>
      <c r="F4756" s="36">
        <v>101968</v>
      </c>
      <c r="G4756" s="37">
        <f t="shared" si="223"/>
        <v>7137.7600000000011</v>
      </c>
      <c r="H4756" s="38">
        <f>G4756*(1-'[1]Rapport Lottstift'!$Q$6)</f>
        <v>5196.9377240827207</v>
      </c>
      <c r="I4756" s="39">
        <f t="shared" si="224"/>
        <v>5144.9683468418934</v>
      </c>
      <c r="J4756" s="40">
        <f t="shared" si="225"/>
        <v>5144</v>
      </c>
      <c r="K4756" s="40">
        <v>5144</v>
      </c>
    </row>
    <row r="4757" spans="1:11" s="40" customFormat="1" x14ac:dyDescent="0.25">
      <c r="A4757" s="34" t="s">
        <v>947</v>
      </c>
      <c r="B4757" s="34" t="s">
        <v>14135</v>
      </c>
      <c r="C4757" s="34" t="s">
        <v>14136</v>
      </c>
      <c r="D4757" s="34" t="s">
        <v>14137</v>
      </c>
      <c r="E4757" s="35">
        <v>101911</v>
      </c>
      <c r="F4757" s="36">
        <v>101911</v>
      </c>
      <c r="G4757" s="37">
        <f t="shared" si="223"/>
        <v>7133.77</v>
      </c>
      <c r="H4757" s="38">
        <f>G4757*(1-'[1]Rapport Lottstift'!$Q$6)</f>
        <v>5194.0326416031903</v>
      </c>
      <c r="I4757" s="39">
        <f t="shared" si="224"/>
        <v>5142.0923151871584</v>
      </c>
      <c r="J4757" s="40">
        <f t="shared" si="225"/>
        <v>5142</v>
      </c>
      <c r="K4757" s="40">
        <v>5142</v>
      </c>
    </row>
    <row r="4758" spans="1:11" s="40" customFormat="1" x14ac:dyDescent="0.25">
      <c r="A4758" s="34" t="s">
        <v>947</v>
      </c>
      <c r="B4758" s="34" t="s">
        <v>14138</v>
      </c>
      <c r="C4758" s="34" t="s">
        <v>14139</v>
      </c>
      <c r="D4758" s="34" t="s">
        <v>14140</v>
      </c>
      <c r="E4758" s="35">
        <v>101904</v>
      </c>
      <c r="F4758" s="36">
        <v>101904</v>
      </c>
      <c r="G4758" s="37">
        <f t="shared" si="223"/>
        <v>7133.2800000000007</v>
      </c>
      <c r="H4758" s="38">
        <f>G4758*(1-'[1]Rapport Lottstift'!$Q$6)</f>
        <v>5193.6758770881606</v>
      </c>
      <c r="I4758" s="39">
        <f t="shared" si="224"/>
        <v>5141.7391183172786</v>
      </c>
      <c r="J4758" s="40">
        <f t="shared" si="225"/>
        <v>5141</v>
      </c>
      <c r="K4758" s="40">
        <v>5141</v>
      </c>
    </row>
    <row r="4759" spans="1:11" s="40" customFormat="1" x14ac:dyDescent="0.25">
      <c r="A4759" s="34" t="s">
        <v>947</v>
      </c>
      <c r="B4759" s="34" t="s">
        <v>14141</v>
      </c>
      <c r="C4759" s="34" t="s">
        <v>14142</v>
      </c>
      <c r="D4759" s="34" t="s">
        <v>14143</v>
      </c>
      <c r="E4759" s="35">
        <v>101854</v>
      </c>
      <c r="F4759" s="36">
        <v>101854</v>
      </c>
      <c r="G4759" s="37">
        <f t="shared" si="223"/>
        <v>7129.7800000000007</v>
      </c>
      <c r="H4759" s="38">
        <f>G4759*(1-'[1]Rapport Lottstift'!$Q$6)</f>
        <v>5191.1275591236608</v>
      </c>
      <c r="I4759" s="39">
        <f t="shared" si="224"/>
        <v>5139.2162835324243</v>
      </c>
      <c r="J4759" s="40">
        <f t="shared" si="225"/>
        <v>5139</v>
      </c>
      <c r="K4759" s="40">
        <v>5139</v>
      </c>
    </row>
    <row r="4760" spans="1:11" s="40" customFormat="1" x14ac:dyDescent="0.25">
      <c r="A4760" s="34" t="s">
        <v>947</v>
      </c>
      <c r="B4760" s="34" t="s">
        <v>14144</v>
      </c>
      <c r="C4760" s="34" t="s">
        <v>14145</v>
      </c>
      <c r="D4760" s="34" t="s">
        <v>14146</v>
      </c>
      <c r="E4760" s="35">
        <v>101841</v>
      </c>
      <c r="F4760" s="36">
        <v>101841</v>
      </c>
      <c r="G4760" s="37">
        <f t="shared" si="223"/>
        <v>7128.8700000000008</v>
      </c>
      <c r="H4760" s="38">
        <f>G4760*(1-'[1]Rapport Lottstift'!$Q$6)</f>
        <v>5190.4649964528908</v>
      </c>
      <c r="I4760" s="39">
        <f t="shared" si="224"/>
        <v>5138.5603464883616</v>
      </c>
      <c r="J4760" s="40">
        <f t="shared" si="225"/>
        <v>5138</v>
      </c>
      <c r="K4760" s="40">
        <v>5138</v>
      </c>
    </row>
    <row r="4761" spans="1:11" s="40" customFormat="1" x14ac:dyDescent="0.25">
      <c r="A4761" s="34" t="s">
        <v>947</v>
      </c>
      <c r="B4761" s="34" t="s">
        <v>14147</v>
      </c>
      <c r="C4761" s="34" t="s">
        <v>14148</v>
      </c>
      <c r="D4761" s="34" t="s">
        <v>14149</v>
      </c>
      <c r="E4761" s="35">
        <v>100969</v>
      </c>
      <c r="F4761" s="36">
        <v>100969</v>
      </c>
      <c r="G4761" s="37">
        <f t="shared" si="223"/>
        <v>7067.8300000000008</v>
      </c>
      <c r="H4761" s="38">
        <f>G4761*(1-'[1]Rapport Lottstift'!$Q$6)</f>
        <v>5146.0223311520112</v>
      </c>
      <c r="I4761" s="39">
        <f t="shared" si="224"/>
        <v>5094.5621078404911</v>
      </c>
      <c r="J4761" s="40">
        <f t="shared" si="225"/>
        <v>5094</v>
      </c>
      <c r="K4761" s="40">
        <v>5094</v>
      </c>
    </row>
    <row r="4762" spans="1:11" s="40" customFormat="1" x14ac:dyDescent="0.25">
      <c r="A4762" s="34" t="s">
        <v>947</v>
      </c>
      <c r="B4762" s="34" t="s">
        <v>14150</v>
      </c>
      <c r="C4762" s="34" t="s">
        <v>14151</v>
      </c>
      <c r="D4762" s="34" t="s">
        <v>14152</v>
      </c>
      <c r="E4762" s="35">
        <v>100954</v>
      </c>
      <c r="F4762" s="36">
        <v>100954</v>
      </c>
      <c r="G4762" s="37">
        <f t="shared" si="223"/>
        <v>7066.7800000000007</v>
      </c>
      <c r="H4762" s="38">
        <f>G4762*(1-'[1]Rapport Lottstift'!$Q$6)</f>
        <v>5145.2578357626608</v>
      </c>
      <c r="I4762" s="39">
        <f t="shared" si="224"/>
        <v>5093.8052574050344</v>
      </c>
      <c r="J4762" s="40">
        <f t="shared" si="225"/>
        <v>5093</v>
      </c>
      <c r="K4762" s="40">
        <v>5093</v>
      </c>
    </row>
    <row r="4763" spans="1:11" s="40" customFormat="1" x14ac:dyDescent="0.25">
      <c r="A4763" s="34" t="s">
        <v>947</v>
      </c>
      <c r="B4763" s="34" t="s">
        <v>14153</v>
      </c>
      <c r="C4763" s="34" t="s">
        <v>14154</v>
      </c>
      <c r="D4763" s="34" t="s">
        <v>14155</v>
      </c>
      <c r="E4763" s="35">
        <v>100892</v>
      </c>
      <c r="F4763" s="36">
        <v>100892</v>
      </c>
      <c r="G4763" s="37">
        <f t="shared" si="223"/>
        <v>7062.4400000000005</v>
      </c>
      <c r="H4763" s="38">
        <f>G4763*(1-'[1]Rapport Lottstift'!$Q$6)</f>
        <v>5142.0979214866802</v>
      </c>
      <c r="I4763" s="39">
        <f t="shared" si="224"/>
        <v>5090.6769422718135</v>
      </c>
      <c r="J4763" s="40">
        <f t="shared" si="225"/>
        <v>5090</v>
      </c>
      <c r="K4763" s="40">
        <v>5090</v>
      </c>
    </row>
    <row r="4764" spans="1:11" s="40" customFormat="1" x14ac:dyDescent="0.25">
      <c r="A4764" s="34" t="s">
        <v>947</v>
      </c>
      <c r="B4764" s="34" t="s">
        <v>14156</v>
      </c>
      <c r="C4764" s="34" t="s">
        <v>14157</v>
      </c>
      <c r="D4764" s="34" t="s">
        <v>14158</v>
      </c>
      <c r="E4764" s="35">
        <v>100592</v>
      </c>
      <c r="F4764" s="36">
        <v>100592</v>
      </c>
      <c r="G4764" s="37">
        <f t="shared" si="223"/>
        <v>7041.4400000000005</v>
      </c>
      <c r="H4764" s="38">
        <f>G4764*(1-'[1]Rapport Lottstift'!$Q$6)</f>
        <v>5126.8080136996805</v>
      </c>
      <c r="I4764" s="39">
        <f t="shared" si="224"/>
        <v>5075.5399335626835</v>
      </c>
      <c r="J4764" s="40">
        <f t="shared" si="225"/>
        <v>5075</v>
      </c>
      <c r="K4764" s="40">
        <v>5075</v>
      </c>
    </row>
    <row r="4765" spans="1:11" s="40" customFormat="1" x14ac:dyDescent="0.25">
      <c r="A4765" s="34" t="s">
        <v>947</v>
      </c>
      <c r="B4765" s="34" t="s">
        <v>14159</v>
      </c>
      <c r="C4765" s="34" t="s">
        <v>14160</v>
      </c>
      <c r="D4765" s="34" t="s">
        <v>14161</v>
      </c>
      <c r="E4765" s="35">
        <v>100553</v>
      </c>
      <c r="F4765" s="36">
        <v>100553</v>
      </c>
      <c r="G4765" s="37">
        <f t="shared" si="223"/>
        <v>7038.7100000000009</v>
      </c>
      <c r="H4765" s="38">
        <f>G4765*(1-'[1]Rapport Lottstift'!$Q$6)</f>
        <v>5124.8203256873712</v>
      </c>
      <c r="I4765" s="39">
        <f t="shared" si="224"/>
        <v>5073.5721224304971</v>
      </c>
      <c r="J4765" s="40">
        <f t="shared" si="225"/>
        <v>5073</v>
      </c>
      <c r="K4765" s="40">
        <v>5073</v>
      </c>
    </row>
    <row r="4766" spans="1:11" s="40" customFormat="1" x14ac:dyDescent="0.25">
      <c r="A4766" s="34" t="s">
        <v>947</v>
      </c>
      <c r="B4766" s="34" t="s">
        <v>14162</v>
      </c>
      <c r="C4766" s="34" t="s">
        <v>14163</v>
      </c>
      <c r="D4766" s="34" t="s">
        <v>14164</v>
      </c>
      <c r="E4766" s="35">
        <v>100425</v>
      </c>
      <c r="F4766" s="36">
        <v>100425</v>
      </c>
      <c r="G4766" s="37">
        <f t="shared" si="223"/>
        <v>7029.7500000000009</v>
      </c>
      <c r="H4766" s="38">
        <f>G4766*(1-'[1]Rapport Lottstift'!$Q$6)</f>
        <v>5118.2966316982511</v>
      </c>
      <c r="I4766" s="39">
        <f t="shared" si="224"/>
        <v>5067.1136653812682</v>
      </c>
      <c r="J4766" s="40">
        <f t="shared" si="225"/>
        <v>5067</v>
      </c>
      <c r="K4766" s="40">
        <v>5067</v>
      </c>
    </row>
    <row r="4767" spans="1:11" s="40" customFormat="1" x14ac:dyDescent="0.25">
      <c r="A4767" s="34" t="s">
        <v>947</v>
      </c>
      <c r="B4767" s="34" t="s">
        <v>14165</v>
      </c>
      <c r="C4767" s="34" t="s">
        <v>14166</v>
      </c>
      <c r="D4767" s="34" t="s">
        <v>14167</v>
      </c>
      <c r="E4767" s="35">
        <v>100355</v>
      </c>
      <c r="F4767" s="36">
        <v>100355</v>
      </c>
      <c r="G4767" s="37">
        <f t="shared" si="223"/>
        <v>7024.85</v>
      </c>
      <c r="H4767" s="38">
        <f>G4767*(1-'[1]Rapport Lottstift'!$Q$6)</f>
        <v>5114.7289865479506</v>
      </c>
      <c r="I4767" s="39">
        <f t="shared" si="224"/>
        <v>5063.5816966824714</v>
      </c>
      <c r="J4767" s="40">
        <f t="shared" si="225"/>
        <v>5063</v>
      </c>
      <c r="K4767" s="40">
        <v>5063</v>
      </c>
    </row>
    <row r="4768" spans="1:11" s="40" customFormat="1" x14ac:dyDescent="0.25">
      <c r="A4768" s="34" t="s">
        <v>947</v>
      </c>
      <c r="B4768" s="34" t="s">
        <v>14168</v>
      </c>
      <c r="C4768" s="34" t="s">
        <v>14169</v>
      </c>
      <c r="D4768" s="34" t="s">
        <v>14170</v>
      </c>
      <c r="E4768" s="35">
        <v>100184</v>
      </c>
      <c r="F4768" s="36">
        <v>100184</v>
      </c>
      <c r="G4768" s="37">
        <f t="shared" si="223"/>
        <v>7012.880000000001</v>
      </c>
      <c r="H4768" s="38">
        <f>G4768*(1-'[1]Rapport Lottstift'!$Q$6)</f>
        <v>5106.0137391093613</v>
      </c>
      <c r="I4768" s="39">
        <f t="shared" si="224"/>
        <v>5054.9536017182672</v>
      </c>
      <c r="J4768" s="40">
        <f t="shared" si="225"/>
        <v>5054</v>
      </c>
      <c r="K4768" s="40">
        <v>5054</v>
      </c>
    </row>
    <row r="4769" spans="1:11" s="40" customFormat="1" x14ac:dyDescent="0.25">
      <c r="A4769" s="34" t="s">
        <v>947</v>
      </c>
      <c r="B4769" s="34" t="s">
        <v>14171</v>
      </c>
      <c r="C4769" s="34" t="s">
        <v>14172</v>
      </c>
      <c r="D4769" s="34" t="s">
        <v>14173</v>
      </c>
      <c r="E4769" s="35">
        <v>100126</v>
      </c>
      <c r="F4769" s="36">
        <v>100126</v>
      </c>
      <c r="G4769" s="37">
        <f t="shared" si="223"/>
        <v>7008.8200000000006</v>
      </c>
      <c r="H4769" s="38">
        <f>G4769*(1-'[1]Rapport Lottstift'!$Q$6)</f>
        <v>5103.0576902705407</v>
      </c>
      <c r="I4769" s="39">
        <f t="shared" si="224"/>
        <v>5052.0271133678352</v>
      </c>
      <c r="J4769" s="40">
        <f t="shared" si="225"/>
        <v>5052</v>
      </c>
      <c r="K4769" s="40">
        <v>5052</v>
      </c>
    </row>
    <row r="4770" spans="1:11" s="40" customFormat="1" x14ac:dyDescent="0.25">
      <c r="A4770" s="34" t="s">
        <v>947</v>
      </c>
      <c r="B4770" s="34" t="s">
        <v>14174</v>
      </c>
      <c r="C4770" s="34" t="s">
        <v>14175</v>
      </c>
      <c r="D4770" s="34" t="s">
        <v>14176</v>
      </c>
      <c r="E4770" s="35">
        <v>100110</v>
      </c>
      <c r="F4770" s="36">
        <v>100110</v>
      </c>
      <c r="G4770" s="37">
        <f t="shared" si="223"/>
        <v>7007.7000000000007</v>
      </c>
      <c r="H4770" s="38">
        <f>G4770*(1-'[1]Rapport Lottstift'!$Q$6)</f>
        <v>5102.2422285219009</v>
      </c>
      <c r="I4770" s="39">
        <f t="shared" si="224"/>
        <v>5051.2198062366815</v>
      </c>
      <c r="J4770" s="40">
        <f t="shared" si="225"/>
        <v>5051</v>
      </c>
      <c r="K4770" s="40">
        <v>5051</v>
      </c>
    </row>
    <row r="4771" spans="1:11" s="40" customFormat="1" x14ac:dyDescent="0.25">
      <c r="A4771" s="34" t="s">
        <v>947</v>
      </c>
      <c r="B4771" s="34" t="s">
        <v>14177</v>
      </c>
      <c r="C4771" s="34" t="s">
        <v>14178</v>
      </c>
      <c r="D4771" s="34" t="s">
        <v>14179</v>
      </c>
      <c r="E4771" s="35">
        <v>100051</v>
      </c>
      <c r="F4771" s="36">
        <v>100051</v>
      </c>
      <c r="G4771" s="37">
        <f t="shared" si="223"/>
        <v>7003.5700000000006</v>
      </c>
      <c r="H4771" s="38">
        <f>G4771*(1-'[1]Rapport Lottstift'!$Q$6)</f>
        <v>5099.235213323791</v>
      </c>
      <c r="I4771" s="39">
        <f t="shared" si="224"/>
        <v>5048.2428611905534</v>
      </c>
      <c r="J4771" s="40">
        <f t="shared" si="225"/>
        <v>5048</v>
      </c>
      <c r="K4771" s="40">
        <v>5048</v>
      </c>
    </row>
    <row r="4772" spans="1:11" s="40" customFormat="1" x14ac:dyDescent="0.25">
      <c r="A4772" s="34" t="s">
        <v>947</v>
      </c>
      <c r="B4772" s="34" t="s">
        <v>14180</v>
      </c>
      <c r="C4772" s="34" t="s">
        <v>14181</v>
      </c>
      <c r="D4772" s="34" t="s">
        <v>14182</v>
      </c>
      <c r="E4772" s="35">
        <v>100000</v>
      </c>
      <c r="F4772" s="36">
        <v>100000</v>
      </c>
      <c r="G4772" s="37">
        <f t="shared" si="223"/>
        <v>7000.0000000000009</v>
      </c>
      <c r="H4772" s="38">
        <f>G4772*(1-'[1]Rapport Lottstift'!$Q$6)</f>
        <v>5096.6359290000009</v>
      </c>
      <c r="I4772" s="39">
        <f t="shared" si="224"/>
        <v>5045.6695697100013</v>
      </c>
      <c r="J4772" s="40">
        <f t="shared" si="225"/>
        <v>5045</v>
      </c>
      <c r="K4772" s="40">
        <v>5045</v>
      </c>
    </row>
    <row r="4773" spans="1:11" s="40" customFormat="1" x14ac:dyDescent="0.25">
      <c r="A4773" s="34" t="s">
        <v>947</v>
      </c>
      <c r="B4773" s="34" t="s">
        <v>14183</v>
      </c>
      <c r="C4773" s="34" t="s">
        <v>14184</v>
      </c>
      <c r="D4773" s="34" t="s">
        <v>14185</v>
      </c>
      <c r="E4773" s="35">
        <v>116348</v>
      </c>
      <c r="F4773" s="35">
        <v>116348</v>
      </c>
      <c r="G4773" s="37">
        <f t="shared" si="223"/>
        <v>8144.3600000000006</v>
      </c>
      <c r="H4773" s="38">
        <f>G4773*(1-'[1]Rapport Lottstift'!$Q$6)</f>
        <v>5929.8339706729212</v>
      </c>
      <c r="I4773" s="39">
        <f t="shared" si="224"/>
        <v>5870.535630966192</v>
      </c>
      <c r="J4773" s="40">
        <f t="shared" si="225"/>
        <v>5870</v>
      </c>
      <c r="K4773" s="40">
        <v>5870</v>
      </c>
    </row>
    <row r="4774" spans="1:11" s="40" customFormat="1" x14ac:dyDescent="0.25">
      <c r="A4774" s="34" t="s">
        <v>947</v>
      </c>
      <c r="B4774" s="34" t="s">
        <v>14186</v>
      </c>
      <c r="C4774" s="34" t="s">
        <v>14187</v>
      </c>
      <c r="D4774" s="34" t="s">
        <v>14188</v>
      </c>
      <c r="E4774" s="35">
        <v>99884</v>
      </c>
      <c r="F4774" s="36">
        <v>99884</v>
      </c>
      <c r="G4774" s="37">
        <f t="shared" si="223"/>
        <v>6991.880000000001</v>
      </c>
      <c r="H4774" s="38">
        <f>G4774*(1-'[1]Rapport Lottstift'!$Q$6)</f>
        <v>5090.7238313223606</v>
      </c>
      <c r="I4774" s="39">
        <f t="shared" si="224"/>
        <v>5039.8165930091373</v>
      </c>
      <c r="J4774" s="40">
        <f t="shared" si="225"/>
        <v>5039</v>
      </c>
      <c r="K4774" s="40">
        <v>5039</v>
      </c>
    </row>
    <row r="4775" spans="1:11" s="40" customFormat="1" x14ac:dyDescent="0.25">
      <c r="A4775" s="34" t="s">
        <v>947</v>
      </c>
      <c r="B4775" s="34" t="s">
        <v>14189</v>
      </c>
      <c r="C4775" s="34" t="s">
        <v>14190</v>
      </c>
      <c r="D4775" s="34" t="s">
        <v>14191</v>
      </c>
      <c r="E4775" s="35">
        <v>99783</v>
      </c>
      <c r="F4775" s="36">
        <v>99783</v>
      </c>
      <c r="G4775" s="37">
        <f t="shared" si="223"/>
        <v>6984.81</v>
      </c>
      <c r="H4775" s="38">
        <f>G4775*(1-'[1]Rapport Lottstift'!$Q$6)</f>
        <v>5085.5762290340708</v>
      </c>
      <c r="I4775" s="39">
        <f t="shared" si="224"/>
        <v>5034.72046674373</v>
      </c>
      <c r="J4775" s="40">
        <f t="shared" si="225"/>
        <v>5034</v>
      </c>
      <c r="K4775" s="40">
        <v>5034</v>
      </c>
    </row>
    <row r="4776" spans="1:11" s="40" customFormat="1" x14ac:dyDescent="0.25">
      <c r="A4776" s="34" t="s">
        <v>947</v>
      </c>
      <c r="B4776" s="34" t="s">
        <v>14192</v>
      </c>
      <c r="C4776" s="34" t="s">
        <v>14193</v>
      </c>
      <c r="D4776" s="34" t="s">
        <v>14194</v>
      </c>
      <c r="E4776" s="35">
        <v>99701</v>
      </c>
      <c r="F4776" s="36">
        <v>99701</v>
      </c>
      <c r="G4776" s="37">
        <f t="shared" si="223"/>
        <v>6979.0700000000006</v>
      </c>
      <c r="H4776" s="38">
        <f>G4776*(1-'[1]Rapport Lottstift'!$Q$6)</f>
        <v>5081.3969875722905</v>
      </c>
      <c r="I4776" s="39">
        <f t="shared" si="224"/>
        <v>5030.5830176965674</v>
      </c>
      <c r="J4776" s="40">
        <f t="shared" si="225"/>
        <v>5030</v>
      </c>
      <c r="K4776" s="40">
        <v>5030</v>
      </c>
    </row>
    <row r="4777" spans="1:11" s="40" customFormat="1" x14ac:dyDescent="0.25">
      <c r="A4777" s="34" t="s">
        <v>947</v>
      </c>
      <c r="B4777" s="34" t="s">
        <v>14195</v>
      </c>
      <c r="C4777" s="34" t="s">
        <v>14196</v>
      </c>
      <c r="D4777" s="34" t="s">
        <v>14197</v>
      </c>
      <c r="E4777" s="35">
        <v>99611</v>
      </c>
      <c r="F4777" s="36">
        <v>99611</v>
      </c>
      <c r="G4777" s="37">
        <f t="shared" si="223"/>
        <v>6972.77</v>
      </c>
      <c r="H4777" s="38">
        <f>G4777*(1-'[1]Rapport Lottstift'!$Q$6)</f>
        <v>5076.8100152361903</v>
      </c>
      <c r="I4777" s="39">
        <f t="shared" si="224"/>
        <v>5026.0419150838288</v>
      </c>
      <c r="J4777" s="40">
        <f t="shared" si="225"/>
        <v>5026</v>
      </c>
      <c r="K4777" s="40">
        <v>5026</v>
      </c>
    </row>
    <row r="4778" spans="1:11" s="40" customFormat="1" x14ac:dyDescent="0.25">
      <c r="A4778" s="34" t="s">
        <v>947</v>
      </c>
      <c r="B4778" s="34" t="s">
        <v>14198</v>
      </c>
      <c r="C4778" s="34" t="s">
        <v>14199</v>
      </c>
      <c r="D4778" s="34" t="s">
        <v>14200</v>
      </c>
      <c r="E4778" s="35">
        <v>99252</v>
      </c>
      <c r="F4778" s="36">
        <v>99252</v>
      </c>
      <c r="G4778" s="37">
        <f t="shared" si="223"/>
        <v>6947.64</v>
      </c>
      <c r="H4778" s="38">
        <f>G4778*(1-'[1]Rapport Lottstift'!$Q$6)</f>
        <v>5058.5130922510807</v>
      </c>
      <c r="I4778" s="39">
        <f t="shared" si="224"/>
        <v>5007.9279613285698</v>
      </c>
      <c r="J4778" s="40">
        <f t="shared" si="225"/>
        <v>5007</v>
      </c>
      <c r="K4778" s="40">
        <v>5007</v>
      </c>
    </row>
    <row r="4779" spans="1:11" s="40" customFormat="1" x14ac:dyDescent="0.25">
      <c r="A4779" s="34" t="s">
        <v>947</v>
      </c>
      <c r="B4779" s="34" t="s">
        <v>14201</v>
      </c>
      <c r="C4779" s="34" t="s">
        <v>14202</v>
      </c>
      <c r="D4779" s="34" t="s">
        <v>14203</v>
      </c>
      <c r="E4779" s="35">
        <v>99130</v>
      </c>
      <c r="F4779" s="36">
        <v>99130</v>
      </c>
      <c r="G4779" s="37">
        <f t="shared" si="223"/>
        <v>6939.1</v>
      </c>
      <c r="H4779" s="38">
        <f>G4779*(1-'[1]Rapport Lottstift'!$Q$6)</f>
        <v>5052.2951964177009</v>
      </c>
      <c r="I4779" s="39">
        <f t="shared" si="224"/>
        <v>5001.7722444535239</v>
      </c>
      <c r="J4779" s="40">
        <f t="shared" si="225"/>
        <v>5001</v>
      </c>
      <c r="K4779" s="40">
        <v>5001</v>
      </c>
    </row>
    <row r="4780" spans="1:11" s="40" customFormat="1" x14ac:dyDescent="0.25">
      <c r="A4780" s="34" t="s">
        <v>947</v>
      </c>
      <c r="B4780" s="34" t="s">
        <v>14204</v>
      </c>
      <c r="C4780" s="34" t="s">
        <v>14205</v>
      </c>
      <c r="D4780" s="34" t="s">
        <v>14206</v>
      </c>
      <c r="E4780" s="35">
        <v>99095</v>
      </c>
      <c r="F4780" s="36">
        <v>99095</v>
      </c>
      <c r="G4780" s="37">
        <f t="shared" si="223"/>
        <v>6936.6500000000005</v>
      </c>
      <c r="H4780" s="38">
        <f>G4780*(1-'[1]Rapport Lottstift'!$Q$6)</f>
        <v>5050.5113738425507</v>
      </c>
      <c r="I4780" s="39">
        <f t="shared" si="224"/>
        <v>5000.0062601041254</v>
      </c>
      <c r="J4780" s="40">
        <f t="shared" si="225"/>
        <v>5000</v>
      </c>
      <c r="K4780" s="40">
        <v>5000</v>
      </c>
    </row>
    <row r="4781" spans="1:11" s="40" customFormat="1" x14ac:dyDescent="0.25">
      <c r="A4781" s="34" t="s">
        <v>947</v>
      </c>
      <c r="B4781" s="34" t="s">
        <v>14207</v>
      </c>
      <c r="C4781" s="34" t="s">
        <v>14208</v>
      </c>
      <c r="D4781" s="34" t="s">
        <v>14209</v>
      </c>
      <c r="E4781" s="35">
        <v>99000</v>
      </c>
      <c r="F4781" s="36">
        <v>99000</v>
      </c>
      <c r="G4781" s="37">
        <f t="shared" si="223"/>
        <v>6930.0000000000009</v>
      </c>
      <c r="H4781" s="38">
        <f>G4781*(1-'[1]Rapport Lottstift'!$Q$6)</f>
        <v>5045.6695697100013</v>
      </c>
      <c r="I4781" s="39">
        <f t="shared" si="224"/>
        <v>4995.212874012901</v>
      </c>
      <c r="J4781" s="40">
        <f t="shared" si="225"/>
        <v>4995</v>
      </c>
      <c r="K4781" s="40">
        <v>4995</v>
      </c>
    </row>
    <row r="4782" spans="1:11" s="40" customFormat="1" x14ac:dyDescent="0.25">
      <c r="A4782" s="34" t="s">
        <v>947</v>
      </c>
      <c r="B4782" s="34" t="s">
        <v>14210</v>
      </c>
      <c r="C4782" s="34" t="s">
        <v>14211</v>
      </c>
      <c r="D4782" s="34" t="s">
        <v>14212</v>
      </c>
      <c r="E4782" s="35">
        <v>98981</v>
      </c>
      <c r="F4782" s="36">
        <v>98981</v>
      </c>
      <c r="G4782" s="37">
        <f t="shared" si="223"/>
        <v>6928.670000000001</v>
      </c>
      <c r="H4782" s="38">
        <f>G4782*(1-'[1]Rapport Lottstift'!$Q$6)</f>
        <v>5044.7012088834908</v>
      </c>
      <c r="I4782" s="39">
        <f t="shared" si="224"/>
        <v>4994.2541967946563</v>
      </c>
      <c r="J4782" s="40">
        <f t="shared" si="225"/>
        <v>4994</v>
      </c>
      <c r="K4782" s="40">
        <v>4994</v>
      </c>
    </row>
    <row r="4783" spans="1:11" s="40" customFormat="1" x14ac:dyDescent="0.25">
      <c r="A4783" s="34" t="s">
        <v>947</v>
      </c>
      <c r="B4783" s="34" t="s">
        <v>14213</v>
      </c>
      <c r="C4783" s="34" t="s">
        <v>14214</v>
      </c>
      <c r="D4783" s="34" t="s">
        <v>14215</v>
      </c>
      <c r="E4783" s="35">
        <v>98703</v>
      </c>
      <c r="F4783" s="36">
        <v>98703</v>
      </c>
      <c r="G4783" s="37">
        <f t="shared" si="223"/>
        <v>6909.2100000000009</v>
      </c>
      <c r="H4783" s="38">
        <f>G4783*(1-'[1]Rapport Lottstift'!$Q$6)</f>
        <v>5030.5325610008713</v>
      </c>
      <c r="I4783" s="39">
        <f t="shared" si="224"/>
        <v>4980.2272353908629</v>
      </c>
      <c r="J4783" s="40">
        <f t="shared" si="225"/>
        <v>4980</v>
      </c>
      <c r="K4783" s="40">
        <v>4980</v>
      </c>
    </row>
    <row r="4784" spans="1:11" s="40" customFormat="1" x14ac:dyDescent="0.25">
      <c r="A4784" s="34" t="s">
        <v>947</v>
      </c>
      <c r="B4784" s="34" t="s">
        <v>14216</v>
      </c>
      <c r="C4784" s="34" t="s">
        <v>14217</v>
      </c>
      <c r="D4784" s="34" t="s">
        <v>14218</v>
      </c>
      <c r="E4784" s="35">
        <v>98656</v>
      </c>
      <c r="F4784" s="36">
        <v>98656</v>
      </c>
      <c r="G4784" s="37">
        <f t="shared" si="223"/>
        <v>6905.920000000001</v>
      </c>
      <c r="H4784" s="38">
        <f>G4784*(1-'[1]Rapport Lottstift'!$Q$6)</f>
        <v>5028.1371421142412</v>
      </c>
      <c r="I4784" s="39">
        <f t="shared" si="224"/>
        <v>4977.8557706930987</v>
      </c>
      <c r="J4784" s="40">
        <f t="shared" si="225"/>
        <v>4977</v>
      </c>
      <c r="K4784" s="40">
        <v>4977</v>
      </c>
    </row>
    <row r="4785" spans="1:11" s="40" customFormat="1" x14ac:dyDescent="0.25">
      <c r="A4785" s="34" t="s">
        <v>947</v>
      </c>
      <c r="B4785" s="34" t="s">
        <v>14219</v>
      </c>
      <c r="C4785" s="34" t="s">
        <v>14220</v>
      </c>
      <c r="D4785" s="34" t="s">
        <v>14221</v>
      </c>
      <c r="E4785" s="35">
        <v>98620</v>
      </c>
      <c r="F4785" s="36">
        <v>98620</v>
      </c>
      <c r="G4785" s="37">
        <f t="shared" si="223"/>
        <v>6903.4000000000005</v>
      </c>
      <c r="H4785" s="38">
        <f>G4785*(1-'[1]Rapport Lottstift'!$Q$6)</f>
        <v>5026.3023531798008</v>
      </c>
      <c r="I4785" s="39">
        <f t="shared" si="224"/>
        <v>4976.0393296480024</v>
      </c>
      <c r="J4785" s="40">
        <f t="shared" si="225"/>
        <v>4976</v>
      </c>
      <c r="K4785" s="40">
        <v>4976</v>
      </c>
    </row>
    <row r="4786" spans="1:11" s="40" customFormat="1" x14ac:dyDescent="0.25">
      <c r="A4786" s="34" t="s">
        <v>947</v>
      </c>
      <c r="B4786" s="34" t="s">
        <v>14222</v>
      </c>
      <c r="C4786" s="34" t="s">
        <v>14223</v>
      </c>
      <c r="D4786" s="34" t="s">
        <v>14224</v>
      </c>
      <c r="E4786" s="35">
        <v>98581</v>
      </c>
      <c r="F4786" s="36">
        <v>98581</v>
      </c>
      <c r="G4786" s="37">
        <f t="shared" si="223"/>
        <v>6900.670000000001</v>
      </c>
      <c r="H4786" s="38">
        <f>G4786*(1-'[1]Rapport Lottstift'!$Q$6)</f>
        <v>5024.3146651674906</v>
      </c>
      <c r="I4786" s="39">
        <f t="shared" si="224"/>
        <v>4974.071518515816</v>
      </c>
      <c r="J4786" s="40">
        <f t="shared" si="225"/>
        <v>4974</v>
      </c>
      <c r="K4786" s="40">
        <v>4974</v>
      </c>
    </row>
    <row r="4787" spans="1:11" s="40" customFormat="1" x14ac:dyDescent="0.25">
      <c r="A4787" s="34" t="s">
        <v>947</v>
      </c>
      <c r="B4787" s="34" t="s">
        <v>14225</v>
      </c>
      <c r="C4787" s="34" t="s">
        <v>14226</v>
      </c>
      <c r="D4787" s="34" t="s">
        <v>14227</v>
      </c>
      <c r="E4787" s="35">
        <v>98536</v>
      </c>
      <c r="F4787" s="36">
        <v>98536</v>
      </c>
      <c r="G4787" s="37">
        <f t="shared" si="223"/>
        <v>6897.52</v>
      </c>
      <c r="H4787" s="38">
        <f>G4787*(1-'[1]Rapport Lottstift'!$Q$6)</f>
        <v>5022.021178999441</v>
      </c>
      <c r="I4787" s="39">
        <f t="shared" si="224"/>
        <v>4971.8009672094468</v>
      </c>
      <c r="J4787" s="40">
        <f t="shared" si="225"/>
        <v>4971</v>
      </c>
      <c r="K4787" s="40">
        <v>4971</v>
      </c>
    </row>
    <row r="4788" spans="1:11" s="40" customFormat="1" x14ac:dyDescent="0.25">
      <c r="A4788" s="34" t="s">
        <v>947</v>
      </c>
      <c r="B4788" s="34" t="s">
        <v>14228</v>
      </c>
      <c r="C4788" s="34" t="s">
        <v>14229</v>
      </c>
      <c r="D4788" s="34" t="s">
        <v>14230</v>
      </c>
      <c r="E4788" s="35">
        <v>56593</v>
      </c>
      <c r="F4788" s="36">
        <v>56593</v>
      </c>
      <c r="G4788" s="37">
        <f t="shared" si="223"/>
        <v>3961.51</v>
      </c>
      <c r="H4788" s="38">
        <f>G4788*(1-'[1]Rapport Lottstift'!$Q$6)</f>
        <v>2884.3391712989705</v>
      </c>
      <c r="I4788" s="39">
        <f t="shared" si="224"/>
        <v>2855.4957795859809</v>
      </c>
      <c r="J4788" s="40">
        <f t="shared" si="225"/>
        <v>2855</v>
      </c>
      <c r="K4788" s="40">
        <v>2855</v>
      </c>
    </row>
    <row r="4789" spans="1:11" s="40" customFormat="1" x14ac:dyDescent="0.25">
      <c r="A4789" s="34" t="s">
        <v>947</v>
      </c>
      <c r="B4789" s="34" t="s">
        <v>14231</v>
      </c>
      <c r="C4789" s="34" t="s">
        <v>14232</v>
      </c>
      <c r="D4789" s="34" t="s">
        <v>14233</v>
      </c>
      <c r="E4789" s="35">
        <v>98331</v>
      </c>
      <c r="F4789" s="36">
        <v>98331</v>
      </c>
      <c r="G4789" s="37">
        <f t="shared" si="223"/>
        <v>6883.170000000001</v>
      </c>
      <c r="H4789" s="38">
        <f>G4789*(1-'[1]Rapport Lottstift'!$Q$6)</f>
        <v>5011.5730753449907</v>
      </c>
      <c r="I4789" s="39">
        <f t="shared" si="224"/>
        <v>4961.4573445915412</v>
      </c>
      <c r="J4789" s="40">
        <f t="shared" si="225"/>
        <v>4961</v>
      </c>
      <c r="K4789" s="40">
        <v>4961</v>
      </c>
    </row>
    <row r="4790" spans="1:11" s="40" customFormat="1" x14ac:dyDescent="0.25">
      <c r="A4790" s="34" t="s">
        <v>947</v>
      </c>
      <c r="B4790" s="34" t="s">
        <v>14234</v>
      </c>
      <c r="C4790" s="34" t="s">
        <v>14235</v>
      </c>
      <c r="D4790" s="34" t="s">
        <v>14236</v>
      </c>
      <c r="E4790" s="35">
        <v>98273</v>
      </c>
      <c r="F4790" s="36">
        <v>98273</v>
      </c>
      <c r="G4790" s="37">
        <f t="shared" si="223"/>
        <v>6879.1100000000006</v>
      </c>
      <c r="H4790" s="38">
        <f>G4790*(1-'[1]Rapport Lottstift'!$Q$6)</f>
        <v>5008.617026506171</v>
      </c>
      <c r="I4790" s="39">
        <f t="shared" si="224"/>
        <v>4958.5308562411092</v>
      </c>
      <c r="J4790" s="40">
        <f t="shared" si="225"/>
        <v>4958</v>
      </c>
      <c r="K4790" s="40">
        <v>4958</v>
      </c>
    </row>
    <row r="4791" spans="1:11" s="40" customFormat="1" x14ac:dyDescent="0.25">
      <c r="A4791" s="34" t="s">
        <v>947</v>
      </c>
      <c r="B4791" s="34" t="s">
        <v>14237</v>
      </c>
      <c r="C4791" s="34" t="s">
        <v>14238</v>
      </c>
      <c r="D4791" s="34" t="s">
        <v>14239</v>
      </c>
      <c r="E4791" s="35">
        <v>98228</v>
      </c>
      <c r="F4791" s="36">
        <v>98228</v>
      </c>
      <c r="G4791" s="37">
        <f t="shared" si="223"/>
        <v>6875.9600000000009</v>
      </c>
      <c r="H4791" s="38">
        <f>G4791*(1-'[1]Rapport Lottstift'!$Q$6)</f>
        <v>5006.3235403381213</v>
      </c>
      <c r="I4791" s="39">
        <f t="shared" si="224"/>
        <v>4956.2603049347399</v>
      </c>
      <c r="J4791" s="40">
        <f t="shared" si="225"/>
        <v>4956</v>
      </c>
      <c r="K4791" s="40">
        <v>4956</v>
      </c>
    </row>
    <row r="4792" spans="1:11" s="40" customFormat="1" x14ac:dyDescent="0.25">
      <c r="A4792" s="34" t="s">
        <v>947</v>
      </c>
      <c r="B4792" s="34" t="s">
        <v>14240</v>
      </c>
      <c r="C4792" s="34" t="s">
        <v>14241</v>
      </c>
      <c r="D4792" s="34" t="s">
        <v>14242</v>
      </c>
      <c r="E4792" s="35">
        <v>97978</v>
      </c>
      <c r="F4792" s="36">
        <v>97978</v>
      </c>
      <c r="G4792" s="37">
        <f t="shared" si="223"/>
        <v>6858.4600000000009</v>
      </c>
      <c r="H4792" s="38">
        <f>G4792*(1-'[1]Rapport Lottstift'!$Q$6)</f>
        <v>4993.5819505156205</v>
      </c>
      <c r="I4792" s="39">
        <f t="shared" si="224"/>
        <v>4943.6461310104642</v>
      </c>
      <c r="J4792" s="40">
        <f t="shared" si="225"/>
        <v>4943</v>
      </c>
      <c r="K4792" s="40">
        <v>4943</v>
      </c>
    </row>
    <row r="4793" spans="1:11" s="40" customFormat="1" x14ac:dyDescent="0.25">
      <c r="A4793" s="34" t="s">
        <v>947</v>
      </c>
      <c r="B4793" s="34" t="s">
        <v>14243</v>
      </c>
      <c r="C4793" s="34" t="s">
        <v>14244</v>
      </c>
      <c r="D4793" s="34" t="s">
        <v>14245</v>
      </c>
      <c r="E4793" s="35">
        <v>97861</v>
      </c>
      <c r="F4793" s="36">
        <v>97861</v>
      </c>
      <c r="G4793" s="37">
        <f t="shared" si="223"/>
        <v>6850.27</v>
      </c>
      <c r="H4793" s="38">
        <f>G4793*(1-'[1]Rapport Lottstift'!$Q$6)</f>
        <v>4987.6188864786909</v>
      </c>
      <c r="I4793" s="39">
        <f t="shared" si="224"/>
        <v>4937.7426976139041</v>
      </c>
      <c r="J4793" s="40">
        <f t="shared" si="225"/>
        <v>4937</v>
      </c>
      <c r="K4793" s="40">
        <v>4937</v>
      </c>
    </row>
    <row r="4794" spans="1:11" s="40" customFormat="1" x14ac:dyDescent="0.25">
      <c r="A4794" s="34" t="s">
        <v>947</v>
      </c>
      <c r="B4794" s="34" t="s">
        <v>14246</v>
      </c>
      <c r="C4794" s="34" t="s">
        <v>14247</v>
      </c>
      <c r="D4794" s="34" t="s">
        <v>14248</v>
      </c>
      <c r="E4794" s="35">
        <v>97858</v>
      </c>
      <c r="F4794" s="36">
        <v>97858</v>
      </c>
      <c r="G4794" s="37">
        <f t="shared" si="223"/>
        <v>6850.06</v>
      </c>
      <c r="H4794" s="38">
        <f>G4794*(1-'[1]Rapport Lottstift'!$Q$6)</f>
        <v>4987.4659874008203</v>
      </c>
      <c r="I4794" s="39">
        <f t="shared" si="224"/>
        <v>4937.5913275268122</v>
      </c>
      <c r="J4794" s="40">
        <f t="shared" si="225"/>
        <v>4937</v>
      </c>
      <c r="K4794" s="40">
        <v>4937</v>
      </c>
    </row>
    <row r="4795" spans="1:11" s="40" customFormat="1" x14ac:dyDescent="0.25">
      <c r="A4795" s="34" t="s">
        <v>947</v>
      </c>
      <c r="B4795" s="34" t="s">
        <v>14249</v>
      </c>
      <c r="C4795" s="34" t="s">
        <v>14250</v>
      </c>
      <c r="D4795" s="34" t="s">
        <v>14251</v>
      </c>
      <c r="E4795" s="35">
        <v>97767</v>
      </c>
      <c r="F4795" s="36">
        <v>97767</v>
      </c>
      <c r="G4795" s="37">
        <f t="shared" si="223"/>
        <v>6843.6900000000005</v>
      </c>
      <c r="H4795" s="38">
        <f>G4795*(1-'[1]Rapport Lottstift'!$Q$6)</f>
        <v>4982.8280487054308</v>
      </c>
      <c r="I4795" s="39">
        <f t="shared" si="224"/>
        <v>4932.9997682183766</v>
      </c>
      <c r="J4795" s="40">
        <f t="shared" si="225"/>
        <v>4932</v>
      </c>
      <c r="K4795" s="40">
        <v>4932</v>
      </c>
    </row>
    <row r="4796" spans="1:11" s="40" customFormat="1" x14ac:dyDescent="0.25">
      <c r="A4796" s="34" t="s">
        <v>947</v>
      </c>
      <c r="B4796" s="34" t="s">
        <v>14252</v>
      </c>
      <c r="C4796" s="34" t="s">
        <v>14253</v>
      </c>
      <c r="D4796" s="34" t="s">
        <v>14254</v>
      </c>
      <c r="E4796" s="35">
        <v>97590</v>
      </c>
      <c r="F4796" s="36">
        <v>97590</v>
      </c>
      <c r="G4796" s="37">
        <f t="shared" si="223"/>
        <v>6831.3000000000011</v>
      </c>
      <c r="H4796" s="38">
        <f>G4796*(1-'[1]Rapport Lottstift'!$Q$6)</f>
        <v>4973.807003111101</v>
      </c>
      <c r="I4796" s="39">
        <f t="shared" si="224"/>
        <v>4924.0689330799896</v>
      </c>
      <c r="J4796" s="40">
        <f t="shared" si="225"/>
        <v>4924</v>
      </c>
      <c r="K4796" s="40">
        <v>4924</v>
      </c>
    </row>
    <row r="4797" spans="1:11" s="40" customFormat="1" x14ac:dyDescent="0.25">
      <c r="A4797" s="34" t="s">
        <v>947</v>
      </c>
      <c r="B4797" s="34" t="s">
        <v>14255</v>
      </c>
      <c r="C4797" s="34" t="s">
        <v>14256</v>
      </c>
      <c r="D4797" s="34" t="s">
        <v>14257</v>
      </c>
      <c r="E4797" s="35">
        <v>97533</v>
      </c>
      <c r="F4797" s="36">
        <v>97533</v>
      </c>
      <c r="G4797" s="37">
        <f t="shared" si="223"/>
        <v>6827.31</v>
      </c>
      <c r="H4797" s="38">
        <f>G4797*(1-'[1]Rapport Lottstift'!$Q$6)</f>
        <v>4970.9019206315706</v>
      </c>
      <c r="I4797" s="39">
        <f t="shared" si="224"/>
        <v>4921.1929014252546</v>
      </c>
      <c r="J4797" s="40">
        <f t="shared" si="225"/>
        <v>4921</v>
      </c>
      <c r="K4797" s="40">
        <v>4921</v>
      </c>
    </row>
    <row r="4798" spans="1:11" s="40" customFormat="1" x14ac:dyDescent="0.25">
      <c r="A4798" s="34" t="s">
        <v>947</v>
      </c>
      <c r="B4798" s="34" t="s">
        <v>14258</v>
      </c>
      <c r="C4798" s="34" t="s">
        <v>14259</v>
      </c>
      <c r="D4798" s="34" t="s">
        <v>14260</v>
      </c>
      <c r="E4798" s="35">
        <v>97518</v>
      </c>
      <c r="F4798" s="36">
        <v>97518</v>
      </c>
      <c r="G4798" s="37">
        <f t="shared" si="223"/>
        <v>6826.26</v>
      </c>
      <c r="H4798" s="38">
        <f>G4798*(1-'[1]Rapport Lottstift'!$Q$6)</f>
        <v>4970.1374252422202</v>
      </c>
      <c r="I4798" s="39">
        <f t="shared" si="224"/>
        <v>4920.4360509897979</v>
      </c>
      <c r="J4798" s="40">
        <f t="shared" si="225"/>
        <v>4920</v>
      </c>
      <c r="K4798" s="40">
        <v>4920</v>
      </c>
    </row>
    <row r="4799" spans="1:11" s="40" customFormat="1" x14ac:dyDescent="0.25">
      <c r="A4799" s="34" t="s">
        <v>947</v>
      </c>
      <c r="B4799" s="34" t="s">
        <v>14261</v>
      </c>
      <c r="C4799" s="34" t="s">
        <v>14262</v>
      </c>
      <c r="D4799" s="34" t="s">
        <v>14263</v>
      </c>
      <c r="E4799" s="35">
        <v>97479</v>
      </c>
      <c r="F4799" s="36">
        <v>97479</v>
      </c>
      <c r="G4799" s="37">
        <f t="shared" si="223"/>
        <v>6823.5300000000007</v>
      </c>
      <c r="H4799" s="38">
        <f>G4799*(1-'[1]Rapport Lottstift'!$Q$6)</f>
        <v>4968.1497372299109</v>
      </c>
      <c r="I4799" s="39">
        <f t="shared" si="224"/>
        <v>4918.4682398576115</v>
      </c>
      <c r="J4799" s="40">
        <f t="shared" si="225"/>
        <v>4918</v>
      </c>
      <c r="K4799" s="40">
        <v>4918</v>
      </c>
    </row>
    <row r="4800" spans="1:11" s="40" customFormat="1" x14ac:dyDescent="0.25">
      <c r="A4800" s="34" t="s">
        <v>947</v>
      </c>
      <c r="B4800" s="34" t="s">
        <v>14264</v>
      </c>
      <c r="C4800" s="34" t="s">
        <v>14265</v>
      </c>
      <c r="D4800" s="34" t="s">
        <v>14266</v>
      </c>
      <c r="E4800" s="35">
        <v>97427</v>
      </c>
      <c r="F4800" s="36">
        <v>97427</v>
      </c>
      <c r="G4800" s="37">
        <f t="shared" si="223"/>
        <v>6819.89</v>
      </c>
      <c r="H4800" s="38">
        <f>G4800*(1-'[1]Rapport Lottstift'!$Q$6)</f>
        <v>4965.4994865468307</v>
      </c>
      <c r="I4800" s="39">
        <f t="shared" si="224"/>
        <v>4915.8444916813623</v>
      </c>
      <c r="J4800" s="40">
        <f t="shared" si="225"/>
        <v>4915</v>
      </c>
      <c r="K4800" s="40">
        <v>4915</v>
      </c>
    </row>
    <row r="4801" spans="1:11" s="40" customFormat="1" x14ac:dyDescent="0.25">
      <c r="A4801" s="34" t="s">
        <v>947</v>
      </c>
      <c r="B4801" s="34" t="s">
        <v>14267</v>
      </c>
      <c r="C4801" s="34" t="s">
        <v>14268</v>
      </c>
      <c r="D4801" s="34" t="s">
        <v>14269</v>
      </c>
      <c r="E4801" s="35">
        <v>97314</v>
      </c>
      <c r="F4801" s="36">
        <v>97314</v>
      </c>
      <c r="G4801" s="37">
        <f t="shared" si="223"/>
        <v>6811.9800000000005</v>
      </c>
      <c r="H4801" s="38">
        <f>G4801*(1-'[1]Rapport Lottstift'!$Q$6)</f>
        <v>4959.740287947061</v>
      </c>
      <c r="I4801" s="39">
        <f t="shared" si="224"/>
        <v>4910.1428850675902</v>
      </c>
      <c r="J4801" s="40">
        <f t="shared" si="225"/>
        <v>4910</v>
      </c>
      <c r="K4801" s="40">
        <v>4910</v>
      </c>
    </row>
    <row r="4802" spans="1:11" s="40" customFormat="1" x14ac:dyDescent="0.25">
      <c r="A4802" s="34" t="s">
        <v>947</v>
      </c>
      <c r="B4802" s="34" t="s">
        <v>14270</v>
      </c>
      <c r="C4802" s="34" t="s">
        <v>14271</v>
      </c>
      <c r="D4802" s="34" t="s">
        <v>14272</v>
      </c>
      <c r="E4802" s="35">
        <v>97111</v>
      </c>
      <c r="F4802" s="36">
        <v>97111</v>
      </c>
      <c r="G4802" s="37">
        <f t="shared" si="223"/>
        <v>6797.77</v>
      </c>
      <c r="H4802" s="38">
        <f>G4802*(1-'[1]Rapport Lottstift'!$Q$6)</f>
        <v>4949.3941170111902</v>
      </c>
      <c r="I4802" s="39">
        <f t="shared" si="224"/>
        <v>4899.9001758410786</v>
      </c>
      <c r="J4802" s="40">
        <f t="shared" si="225"/>
        <v>4899</v>
      </c>
      <c r="K4802" s="40">
        <v>4899</v>
      </c>
    </row>
    <row r="4803" spans="1:11" s="40" customFormat="1" x14ac:dyDescent="0.25">
      <c r="A4803" s="34" t="s">
        <v>947</v>
      </c>
      <c r="B4803" s="34" t="s">
        <v>14273</v>
      </c>
      <c r="C4803" s="34" t="s">
        <v>14274</v>
      </c>
      <c r="D4803" s="34" t="s">
        <v>14275</v>
      </c>
      <c r="E4803" s="35">
        <v>96977</v>
      </c>
      <c r="F4803" s="36">
        <v>96977</v>
      </c>
      <c r="G4803" s="37">
        <f t="shared" si="223"/>
        <v>6788.39</v>
      </c>
      <c r="H4803" s="38">
        <f>G4803*(1-'[1]Rapport Lottstift'!$Q$6)</f>
        <v>4942.5646248663306</v>
      </c>
      <c r="I4803" s="39">
        <f t="shared" si="224"/>
        <v>4893.1389786176669</v>
      </c>
      <c r="J4803" s="40">
        <f t="shared" si="225"/>
        <v>4893</v>
      </c>
      <c r="K4803" s="40">
        <v>4893</v>
      </c>
    </row>
    <row r="4804" spans="1:11" s="40" customFormat="1" x14ac:dyDescent="0.25">
      <c r="A4804" s="34" t="s">
        <v>947</v>
      </c>
      <c r="B4804" s="34" t="s">
        <v>14276</v>
      </c>
      <c r="C4804" s="34" t="s">
        <v>14277</v>
      </c>
      <c r="D4804" s="34" t="s">
        <v>14278</v>
      </c>
      <c r="E4804" s="35">
        <v>96939</v>
      </c>
      <c r="F4804" s="36">
        <v>96939</v>
      </c>
      <c r="G4804" s="37">
        <f t="shared" si="223"/>
        <v>6785.7300000000005</v>
      </c>
      <c r="H4804" s="38">
        <f>G4804*(1-'[1]Rapport Lottstift'!$Q$6)</f>
        <v>4940.6279032133107</v>
      </c>
      <c r="I4804" s="39">
        <f t="shared" si="224"/>
        <v>4891.2216241811775</v>
      </c>
      <c r="J4804" s="40">
        <f t="shared" si="225"/>
        <v>4891</v>
      </c>
      <c r="K4804" s="40">
        <v>4891</v>
      </c>
    </row>
    <row r="4805" spans="1:11" s="40" customFormat="1" x14ac:dyDescent="0.25">
      <c r="A4805" s="34" t="s">
        <v>947</v>
      </c>
      <c r="B4805" s="34" t="s">
        <v>14279</v>
      </c>
      <c r="C4805" s="34" t="s">
        <v>14280</v>
      </c>
      <c r="D4805" s="34" t="s">
        <v>14281</v>
      </c>
      <c r="E4805" s="35">
        <v>96902</v>
      </c>
      <c r="F4805" s="36">
        <v>96902</v>
      </c>
      <c r="G4805" s="37">
        <f t="shared" si="223"/>
        <v>6783.14</v>
      </c>
      <c r="H4805" s="38">
        <f>G4805*(1-'[1]Rapport Lottstift'!$Q$6)</f>
        <v>4938.7421479195809</v>
      </c>
      <c r="I4805" s="39">
        <f t="shared" si="224"/>
        <v>4889.3547264403851</v>
      </c>
      <c r="J4805" s="40">
        <f t="shared" si="225"/>
        <v>4889</v>
      </c>
      <c r="K4805" s="40">
        <v>4889</v>
      </c>
    </row>
    <row r="4806" spans="1:11" s="40" customFormat="1" x14ac:dyDescent="0.25">
      <c r="A4806" s="34" t="s">
        <v>947</v>
      </c>
      <c r="B4806" s="34" t="s">
        <v>14282</v>
      </c>
      <c r="C4806" s="34" t="s">
        <v>14283</v>
      </c>
      <c r="D4806" s="34" t="s">
        <v>14284</v>
      </c>
      <c r="E4806" s="35">
        <v>96740</v>
      </c>
      <c r="F4806" s="36">
        <v>96740</v>
      </c>
      <c r="G4806" s="37">
        <f t="shared" ref="G4806:G4869" si="226">F4806*0.07</f>
        <v>6771.8000000000011</v>
      </c>
      <c r="H4806" s="38">
        <f>G4806*(1-'[1]Rapport Lottstift'!$Q$6)</f>
        <v>4930.4855977146008</v>
      </c>
      <c r="I4806" s="39">
        <f t="shared" ref="I4806:I4869" si="227">H4806*0.99</f>
        <v>4881.1807417374548</v>
      </c>
      <c r="J4806" s="40">
        <f t="shared" ref="J4806:J4869" si="228">INT(I4806)</f>
        <v>4881</v>
      </c>
      <c r="K4806" s="40">
        <v>4881</v>
      </c>
    </row>
    <row r="4807" spans="1:11" s="40" customFormat="1" x14ac:dyDescent="0.25">
      <c r="A4807" s="34" t="s">
        <v>947</v>
      </c>
      <c r="B4807" s="34" t="s">
        <v>14285</v>
      </c>
      <c r="C4807" s="34" t="s">
        <v>14286</v>
      </c>
      <c r="D4807" s="34" t="s">
        <v>14287</v>
      </c>
      <c r="E4807" s="35">
        <v>96711</v>
      </c>
      <c r="F4807" s="36">
        <v>96711</v>
      </c>
      <c r="G4807" s="37">
        <f t="shared" si="226"/>
        <v>6769.77</v>
      </c>
      <c r="H4807" s="38">
        <f>G4807*(1-'[1]Rapport Lottstift'!$Q$6)</f>
        <v>4929.0075732951909</v>
      </c>
      <c r="I4807" s="39">
        <f t="shared" si="227"/>
        <v>4879.7174975622393</v>
      </c>
      <c r="J4807" s="40">
        <f t="shared" si="228"/>
        <v>4879</v>
      </c>
      <c r="K4807" s="40">
        <v>4879</v>
      </c>
    </row>
    <row r="4808" spans="1:11" s="40" customFormat="1" x14ac:dyDescent="0.25">
      <c r="A4808" s="34" t="s">
        <v>947</v>
      </c>
      <c r="B4808" s="34" t="s">
        <v>14288</v>
      </c>
      <c r="C4808" s="34" t="s">
        <v>14289</v>
      </c>
      <c r="D4808" s="34" t="s">
        <v>14290</v>
      </c>
      <c r="E4808" s="35">
        <v>96584</v>
      </c>
      <c r="F4808" s="36">
        <v>96584</v>
      </c>
      <c r="G4808" s="37">
        <f t="shared" si="226"/>
        <v>6760.880000000001</v>
      </c>
      <c r="H4808" s="38">
        <f>G4808*(1-'[1]Rapport Lottstift'!$Q$6)</f>
        <v>4922.534845665361</v>
      </c>
      <c r="I4808" s="39">
        <f t="shared" si="227"/>
        <v>4873.3094972087074</v>
      </c>
      <c r="J4808" s="40">
        <f t="shared" si="228"/>
        <v>4873</v>
      </c>
      <c r="K4808" s="40">
        <v>4873</v>
      </c>
    </row>
    <row r="4809" spans="1:11" s="40" customFormat="1" x14ac:dyDescent="0.25">
      <c r="A4809" s="34" t="s">
        <v>947</v>
      </c>
      <c r="B4809" s="34" t="s">
        <v>14291</v>
      </c>
      <c r="C4809" s="34" t="s">
        <v>14292</v>
      </c>
      <c r="D4809" s="34" t="s">
        <v>14293</v>
      </c>
      <c r="E4809" s="35">
        <v>96535</v>
      </c>
      <c r="F4809" s="36">
        <v>96535</v>
      </c>
      <c r="G4809" s="37">
        <f t="shared" si="226"/>
        <v>6757.4500000000007</v>
      </c>
      <c r="H4809" s="38">
        <f>G4809*(1-'[1]Rapport Lottstift'!$Q$6)</f>
        <v>4920.0374940601505</v>
      </c>
      <c r="I4809" s="39">
        <f t="shared" si="227"/>
        <v>4870.8371191195492</v>
      </c>
      <c r="J4809" s="40">
        <f t="shared" si="228"/>
        <v>4870</v>
      </c>
      <c r="K4809" s="40">
        <v>4870</v>
      </c>
    </row>
    <row r="4810" spans="1:11" s="40" customFormat="1" x14ac:dyDescent="0.25">
      <c r="A4810" s="34" t="s">
        <v>947</v>
      </c>
      <c r="B4810" s="34" t="s">
        <v>14294</v>
      </c>
      <c r="C4810" s="34" t="s">
        <v>14295</v>
      </c>
      <c r="D4810" s="34" t="s">
        <v>14296</v>
      </c>
      <c r="E4810" s="35">
        <v>96511</v>
      </c>
      <c r="F4810" s="36">
        <v>96511</v>
      </c>
      <c r="G4810" s="37">
        <f t="shared" si="226"/>
        <v>6755.77</v>
      </c>
      <c r="H4810" s="38">
        <f>G4810*(1-'[1]Rapport Lottstift'!$Q$6)</f>
        <v>4918.8143014371908</v>
      </c>
      <c r="I4810" s="39">
        <f t="shared" si="227"/>
        <v>4869.6261584228187</v>
      </c>
      <c r="J4810" s="40">
        <f t="shared" si="228"/>
        <v>4869</v>
      </c>
      <c r="K4810" s="40">
        <v>4869</v>
      </c>
    </row>
    <row r="4811" spans="1:11" s="40" customFormat="1" x14ac:dyDescent="0.25">
      <c r="A4811" s="34" t="s">
        <v>947</v>
      </c>
      <c r="B4811" s="34" t="s">
        <v>14297</v>
      </c>
      <c r="C4811" s="34" t="s">
        <v>14298</v>
      </c>
      <c r="D4811" s="34" t="s">
        <v>14299</v>
      </c>
      <c r="E4811" s="35">
        <v>96418</v>
      </c>
      <c r="F4811" s="36">
        <v>96418</v>
      </c>
      <c r="G4811" s="37">
        <f t="shared" si="226"/>
        <v>6749.26</v>
      </c>
      <c r="H4811" s="38">
        <f>G4811*(1-'[1]Rapport Lottstift'!$Q$6)</f>
        <v>4914.0744300232209</v>
      </c>
      <c r="I4811" s="39">
        <f t="shared" si="227"/>
        <v>4864.9336857229882</v>
      </c>
      <c r="J4811" s="40">
        <f t="shared" si="228"/>
        <v>4864</v>
      </c>
      <c r="K4811" s="40">
        <v>4864</v>
      </c>
    </row>
    <row r="4812" spans="1:11" s="40" customFormat="1" x14ac:dyDescent="0.25">
      <c r="A4812" s="34" t="s">
        <v>947</v>
      </c>
      <c r="B4812" s="34" t="s">
        <v>14300</v>
      </c>
      <c r="C4812" s="34" t="s">
        <v>14301</v>
      </c>
      <c r="D4812" s="34" t="s">
        <v>14302</v>
      </c>
      <c r="E4812" s="35">
        <v>96321</v>
      </c>
      <c r="F4812" s="36">
        <v>96321</v>
      </c>
      <c r="G4812" s="37">
        <f t="shared" si="226"/>
        <v>6742.47</v>
      </c>
      <c r="H4812" s="38">
        <f>G4812*(1-'[1]Rapport Lottstift'!$Q$6)</f>
        <v>4909.1306931720901</v>
      </c>
      <c r="I4812" s="39">
        <f t="shared" si="227"/>
        <v>4860.0393862403689</v>
      </c>
      <c r="J4812" s="40">
        <f t="shared" si="228"/>
        <v>4860</v>
      </c>
      <c r="K4812" s="40">
        <v>4860</v>
      </c>
    </row>
    <row r="4813" spans="1:11" s="40" customFormat="1" x14ac:dyDescent="0.25">
      <c r="A4813" s="34" t="s">
        <v>947</v>
      </c>
      <c r="B4813" s="34" t="s">
        <v>14303</v>
      </c>
      <c r="C4813" s="34" t="s">
        <v>14304</v>
      </c>
      <c r="D4813" s="34" t="s">
        <v>14305</v>
      </c>
      <c r="E4813" s="35">
        <v>96200</v>
      </c>
      <c r="F4813" s="36">
        <v>96200</v>
      </c>
      <c r="G4813" s="37">
        <f t="shared" si="226"/>
        <v>6734.0000000000009</v>
      </c>
      <c r="H4813" s="38">
        <f>G4813*(1-'[1]Rapport Lottstift'!$Q$6)</f>
        <v>4902.9637636980005</v>
      </c>
      <c r="I4813" s="39">
        <f t="shared" si="227"/>
        <v>4853.9341260610208</v>
      </c>
      <c r="J4813" s="40">
        <f t="shared" si="228"/>
        <v>4853</v>
      </c>
      <c r="K4813" s="40">
        <v>4853</v>
      </c>
    </row>
    <row r="4814" spans="1:11" s="40" customFormat="1" x14ac:dyDescent="0.25">
      <c r="A4814" s="34" t="s">
        <v>947</v>
      </c>
      <c r="B4814" s="34" t="s">
        <v>14306</v>
      </c>
      <c r="C4814" s="34" t="s">
        <v>14307</v>
      </c>
      <c r="D4814" s="34" t="s">
        <v>14308</v>
      </c>
      <c r="E4814" s="35">
        <v>96100</v>
      </c>
      <c r="F4814" s="36">
        <v>96100</v>
      </c>
      <c r="G4814" s="37">
        <f t="shared" si="226"/>
        <v>6727.0000000000009</v>
      </c>
      <c r="H4814" s="38">
        <f>G4814*(1-'[1]Rapport Lottstift'!$Q$6)</f>
        <v>4897.8671277690009</v>
      </c>
      <c r="I4814" s="39">
        <f t="shared" si="227"/>
        <v>4848.8884564913105</v>
      </c>
      <c r="J4814" s="40">
        <f t="shared" si="228"/>
        <v>4848</v>
      </c>
      <c r="K4814" s="40">
        <v>4848</v>
      </c>
    </row>
    <row r="4815" spans="1:11" s="40" customFormat="1" x14ac:dyDescent="0.25">
      <c r="A4815" s="34" t="s">
        <v>947</v>
      </c>
      <c r="B4815" s="34" t="s">
        <v>14309</v>
      </c>
      <c r="C4815" s="34" t="s">
        <v>14310</v>
      </c>
      <c r="D4815" s="34" t="s">
        <v>14311</v>
      </c>
      <c r="E4815" s="35">
        <v>96085</v>
      </c>
      <c r="F4815" s="36">
        <v>96085</v>
      </c>
      <c r="G4815" s="37">
        <f t="shared" si="226"/>
        <v>6725.9500000000007</v>
      </c>
      <c r="H4815" s="38">
        <f>G4815*(1-'[1]Rapport Lottstift'!$Q$6)</f>
        <v>4897.1026323796505</v>
      </c>
      <c r="I4815" s="39">
        <f t="shared" si="227"/>
        <v>4848.1316060558538</v>
      </c>
      <c r="J4815" s="40">
        <f t="shared" si="228"/>
        <v>4848</v>
      </c>
      <c r="K4815" s="40">
        <v>4848</v>
      </c>
    </row>
    <row r="4816" spans="1:11" s="40" customFormat="1" x14ac:dyDescent="0.25">
      <c r="A4816" s="34" t="s">
        <v>947</v>
      </c>
      <c r="B4816" s="34" t="s">
        <v>14312</v>
      </c>
      <c r="C4816" s="34" t="s">
        <v>14313</v>
      </c>
      <c r="D4816" s="34" t="s">
        <v>14314</v>
      </c>
      <c r="E4816" s="35">
        <v>96004</v>
      </c>
      <c r="F4816" s="36">
        <v>96004</v>
      </c>
      <c r="G4816" s="37">
        <f t="shared" si="226"/>
        <v>6720.2800000000007</v>
      </c>
      <c r="H4816" s="38">
        <f>G4816*(1-'[1]Rapport Lottstift'!$Q$6)</f>
        <v>4892.9743572771604</v>
      </c>
      <c r="I4816" s="39">
        <f t="shared" si="227"/>
        <v>4844.0446137043891</v>
      </c>
      <c r="J4816" s="40">
        <f t="shared" si="228"/>
        <v>4844</v>
      </c>
      <c r="K4816" s="40">
        <v>4844</v>
      </c>
    </row>
    <row r="4817" spans="1:11" s="40" customFormat="1" x14ac:dyDescent="0.25">
      <c r="A4817" s="34" t="s">
        <v>947</v>
      </c>
      <c r="B4817" s="34" t="s">
        <v>14315</v>
      </c>
      <c r="C4817" s="34" t="s">
        <v>14316</v>
      </c>
      <c r="D4817" s="34" t="s">
        <v>14317</v>
      </c>
      <c r="E4817" s="35">
        <v>95950</v>
      </c>
      <c r="F4817" s="36">
        <v>95950</v>
      </c>
      <c r="G4817" s="37">
        <f t="shared" si="226"/>
        <v>6716.5000000000009</v>
      </c>
      <c r="H4817" s="38">
        <f>G4817*(1-'[1]Rapport Lottstift'!$Q$6)</f>
        <v>4890.2221738755006</v>
      </c>
      <c r="I4817" s="39">
        <f t="shared" si="227"/>
        <v>4841.319952136746</v>
      </c>
      <c r="J4817" s="40">
        <f t="shared" si="228"/>
        <v>4841</v>
      </c>
      <c r="K4817" s="40">
        <v>4841</v>
      </c>
    </row>
    <row r="4818" spans="1:11" s="40" customFormat="1" x14ac:dyDescent="0.25">
      <c r="A4818" s="34" t="s">
        <v>947</v>
      </c>
      <c r="B4818" s="34" t="s">
        <v>14318</v>
      </c>
      <c r="C4818" s="34" t="s">
        <v>14319</v>
      </c>
      <c r="D4818" s="34" t="s">
        <v>14320</v>
      </c>
      <c r="E4818" s="35">
        <v>95854</v>
      </c>
      <c r="F4818" s="36">
        <v>95854</v>
      </c>
      <c r="G4818" s="37">
        <f t="shared" si="226"/>
        <v>6709.7800000000007</v>
      </c>
      <c r="H4818" s="38">
        <f>G4818*(1-'[1]Rapport Lottstift'!$Q$6)</f>
        <v>4885.329403383661</v>
      </c>
      <c r="I4818" s="39">
        <f t="shared" si="227"/>
        <v>4836.4761093498246</v>
      </c>
      <c r="J4818" s="40">
        <f t="shared" si="228"/>
        <v>4836</v>
      </c>
      <c r="K4818" s="40">
        <v>4836</v>
      </c>
    </row>
    <row r="4819" spans="1:11" s="40" customFormat="1" x14ac:dyDescent="0.25">
      <c r="A4819" s="34" t="s">
        <v>947</v>
      </c>
      <c r="B4819" s="34" t="s">
        <v>14321</v>
      </c>
      <c r="C4819" s="34" t="s">
        <v>14322</v>
      </c>
      <c r="D4819" s="34" t="s">
        <v>14323</v>
      </c>
      <c r="E4819" s="35">
        <v>95705</v>
      </c>
      <c r="F4819" s="36">
        <v>95705</v>
      </c>
      <c r="G4819" s="37">
        <f t="shared" si="226"/>
        <v>6699.35</v>
      </c>
      <c r="H4819" s="38">
        <f>G4819*(1-'[1]Rapport Lottstift'!$Q$6)</f>
        <v>4877.7354158494509</v>
      </c>
      <c r="I4819" s="39">
        <f t="shared" si="227"/>
        <v>4828.9580616909561</v>
      </c>
      <c r="J4819" s="40">
        <f t="shared" si="228"/>
        <v>4828</v>
      </c>
      <c r="K4819" s="40">
        <v>4828</v>
      </c>
    </row>
    <row r="4820" spans="1:11" s="40" customFormat="1" x14ac:dyDescent="0.25">
      <c r="A4820" s="34" t="s">
        <v>947</v>
      </c>
      <c r="B4820" s="34" t="s">
        <v>14324</v>
      </c>
      <c r="C4820" s="34" t="s">
        <v>14325</v>
      </c>
      <c r="D4820" s="34" t="s">
        <v>14326</v>
      </c>
      <c r="E4820" s="35">
        <v>95595</v>
      </c>
      <c r="F4820" s="36">
        <v>95595</v>
      </c>
      <c r="G4820" s="37">
        <f t="shared" si="226"/>
        <v>6691.6500000000005</v>
      </c>
      <c r="H4820" s="38">
        <f>G4820*(1-'[1]Rapport Lottstift'!$Q$6)</f>
        <v>4872.1291163275509</v>
      </c>
      <c r="I4820" s="39">
        <f t="shared" si="227"/>
        <v>4823.407825164275</v>
      </c>
      <c r="J4820" s="40">
        <f t="shared" si="228"/>
        <v>4823</v>
      </c>
      <c r="K4820" s="40">
        <v>4823</v>
      </c>
    </row>
    <row r="4821" spans="1:11" s="40" customFormat="1" x14ac:dyDescent="0.25">
      <c r="A4821" s="34" t="s">
        <v>947</v>
      </c>
      <c r="B4821" s="34" t="s">
        <v>14327</v>
      </c>
      <c r="C4821" s="34" t="s">
        <v>14328</v>
      </c>
      <c r="D4821" s="34" t="s">
        <v>14329</v>
      </c>
      <c r="E4821" s="35">
        <v>95493</v>
      </c>
      <c r="F4821" s="36">
        <v>95493</v>
      </c>
      <c r="G4821" s="37">
        <f t="shared" si="226"/>
        <v>6684.51</v>
      </c>
      <c r="H4821" s="38">
        <f>G4821*(1-'[1]Rapport Lottstift'!$Q$6)</f>
        <v>4866.93054767997</v>
      </c>
      <c r="I4821" s="39">
        <f t="shared" si="227"/>
        <v>4818.2612422031707</v>
      </c>
      <c r="J4821" s="40">
        <f t="shared" si="228"/>
        <v>4818</v>
      </c>
      <c r="K4821" s="40">
        <v>4818</v>
      </c>
    </row>
    <row r="4822" spans="1:11" s="40" customFormat="1" x14ac:dyDescent="0.25">
      <c r="A4822" s="34" t="s">
        <v>947</v>
      </c>
      <c r="B4822" s="34" t="s">
        <v>14330</v>
      </c>
      <c r="C4822" s="34" t="s">
        <v>14331</v>
      </c>
      <c r="D4822" s="34" t="s">
        <v>14332</v>
      </c>
      <c r="E4822" s="35">
        <v>95403</v>
      </c>
      <c r="F4822" s="36">
        <v>95403</v>
      </c>
      <c r="G4822" s="37">
        <f t="shared" si="226"/>
        <v>6678.2100000000009</v>
      </c>
      <c r="H4822" s="38">
        <f>G4822*(1-'[1]Rapport Lottstift'!$Q$6)</f>
        <v>4862.3435753438707</v>
      </c>
      <c r="I4822" s="39">
        <f t="shared" si="227"/>
        <v>4813.7201395904322</v>
      </c>
      <c r="J4822" s="40">
        <f t="shared" si="228"/>
        <v>4813</v>
      </c>
      <c r="K4822" s="40">
        <v>4813</v>
      </c>
    </row>
    <row r="4823" spans="1:11" s="40" customFormat="1" x14ac:dyDescent="0.25">
      <c r="A4823" s="34" t="s">
        <v>947</v>
      </c>
      <c r="B4823" s="34" t="s">
        <v>14333</v>
      </c>
      <c r="C4823" s="34" t="s">
        <v>14334</v>
      </c>
      <c r="D4823" s="34" t="s">
        <v>14335</v>
      </c>
      <c r="E4823" s="35">
        <v>94994</v>
      </c>
      <c r="F4823" s="36">
        <v>94994</v>
      </c>
      <c r="G4823" s="37">
        <f t="shared" si="226"/>
        <v>6649.5800000000008</v>
      </c>
      <c r="H4823" s="38">
        <f>G4823*(1-'[1]Rapport Lottstift'!$Q$6)</f>
        <v>4841.4983343942613</v>
      </c>
      <c r="I4823" s="39">
        <f t="shared" si="227"/>
        <v>4793.0833510503189</v>
      </c>
      <c r="J4823" s="40">
        <f t="shared" si="228"/>
        <v>4793</v>
      </c>
      <c r="K4823" s="40">
        <v>4793</v>
      </c>
    </row>
    <row r="4824" spans="1:11" s="40" customFormat="1" x14ac:dyDescent="0.25">
      <c r="A4824" s="34" t="s">
        <v>947</v>
      </c>
      <c r="B4824" s="34" t="s">
        <v>14336</v>
      </c>
      <c r="C4824" s="34" t="s">
        <v>14337</v>
      </c>
      <c r="D4824" s="34" t="s">
        <v>14338</v>
      </c>
      <c r="E4824" s="35">
        <v>94752</v>
      </c>
      <c r="F4824" s="36">
        <v>94752</v>
      </c>
      <c r="G4824" s="37">
        <f t="shared" si="226"/>
        <v>6632.64</v>
      </c>
      <c r="H4824" s="38">
        <f>G4824*(1-'[1]Rapport Lottstift'!$Q$6)</f>
        <v>4829.1644754460804</v>
      </c>
      <c r="I4824" s="39">
        <f t="shared" si="227"/>
        <v>4780.8728306916191</v>
      </c>
      <c r="J4824" s="40">
        <f t="shared" si="228"/>
        <v>4780</v>
      </c>
      <c r="K4824" s="40">
        <v>4780</v>
      </c>
    </row>
    <row r="4825" spans="1:11" s="40" customFormat="1" x14ac:dyDescent="0.25">
      <c r="A4825" s="34" t="s">
        <v>947</v>
      </c>
      <c r="B4825" s="34" t="s">
        <v>14339</v>
      </c>
      <c r="C4825" s="34" t="s">
        <v>14340</v>
      </c>
      <c r="D4825" s="34" t="s">
        <v>14341</v>
      </c>
      <c r="E4825" s="35">
        <v>94585</v>
      </c>
      <c r="F4825" s="36">
        <v>94585</v>
      </c>
      <c r="G4825" s="37">
        <f t="shared" si="226"/>
        <v>6620.9500000000007</v>
      </c>
      <c r="H4825" s="38">
        <f>G4825*(1-'[1]Rapport Lottstift'!$Q$6)</f>
        <v>4820.6530934446509</v>
      </c>
      <c r="I4825" s="39">
        <f t="shared" si="227"/>
        <v>4772.4465625102048</v>
      </c>
      <c r="J4825" s="40">
        <f t="shared" si="228"/>
        <v>4772</v>
      </c>
      <c r="K4825" s="40">
        <v>4772</v>
      </c>
    </row>
    <row r="4826" spans="1:11" s="40" customFormat="1" x14ac:dyDescent="0.25">
      <c r="A4826" s="34" t="s">
        <v>947</v>
      </c>
      <c r="B4826" s="34" t="s">
        <v>14342</v>
      </c>
      <c r="C4826" s="34" t="s">
        <v>14343</v>
      </c>
      <c r="D4826" s="34" t="s">
        <v>14344</v>
      </c>
      <c r="E4826" s="35">
        <v>94440</v>
      </c>
      <c r="F4826" s="36">
        <v>94440</v>
      </c>
      <c r="G4826" s="37">
        <f t="shared" si="226"/>
        <v>6610.8</v>
      </c>
      <c r="H4826" s="38">
        <f>G4826*(1-'[1]Rapport Lottstift'!$Q$6)</f>
        <v>4813.2629713476008</v>
      </c>
      <c r="I4826" s="39">
        <f t="shared" si="227"/>
        <v>4765.1303416341243</v>
      </c>
      <c r="J4826" s="40">
        <f t="shared" si="228"/>
        <v>4765</v>
      </c>
      <c r="K4826" s="40">
        <v>4765</v>
      </c>
    </row>
    <row r="4827" spans="1:11" s="40" customFormat="1" x14ac:dyDescent="0.25">
      <c r="A4827" s="34" t="s">
        <v>947</v>
      </c>
      <c r="B4827" s="34" t="s">
        <v>14345</v>
      </c>
      <c r="C4827" s="34" t="s">
        <v>14346</v>
      </c>
      <c r="D4827" s="34" t="s">
        <v>14347</v>
      </c>
      <c r="E4827" s="35">
        <v>94425</v>
      </c>
      <c r="F4827" s="36">
        <v>94425</v>
      </c>
      <c r="G4827" s="37">
        <f t="shared" si="226"/>
        <v>6609.7500000000009</v>
      </c>
      <c r="H4827" s="38">
        <f>G4827*(1-'[1]Rapport Lottstift'!$Q$6)</f>
        <v>4812.4984759582512</v>
      </c>
      <c r="I4827" s="39">
        <f t="shared" si="227"/>
        <v>4764.3734911986685</v>
      </c>
      <c r="J4827" s="40">
        <f t="shared" si="228"/>
        <v>4764</v>
      </c>
      <c r="K4827" s="40">
        <v>4764</v>
      </c>
    </row>
    <row r="4828" spans="1:11" s="40" customFormat="1" x14ac:dyDescent="0.25">
      <c r="A4828" s="34" t="s">
        <v>947</v>
      </c>
      <c r="B4828" s="34" t="s">
        <v>14348</v>
      </c>
      <c r="C4828" s="34" t="s">
        <v>14349</v>
      </c>
      <c r="D4828" s="34" t="s">
        <v>14350</v>
      </c>
      <c r="E4828" s="35">
        <v>94325</v>
      </c>
      <c r="F4828" s="36">
        <v>94325</v>
      </c>
      <c r="G4828" s="37">
        <f t="shared" si="226"/>
        <v>6602.7500000000009</v>
      </c>
      <c r="H4828" s="38">
        <f>G4828*(1-'[1]Rapport Lottstift'!$Q$6)</f>
        <v>4807.4018400292507</v>
      </c>
      <c r="I4828" s="39">
        <f t="shared" si="227"/>
        <v>4759.3278216289582</v>
      </c>
      <c r="J4828" s="40">
        <f t="shared" si="228"/>
        <v>4759</v>
      </c>
      <c r="K4828" s="40">
        <v>4759</v>
      </c>
    </row>
    <row r="4829" spans="1:11" s="40" customFormat="1" x14ac:dyDescent="0.25">
      <c r="A4829" s="34" t="s">
        <v>947</v>
      </c>
      <c r="B4829" s="34" t="s">
        <v>14351</v>
      </c>
      <c r="C4829" s="34" t="s">
        <v>14352</v>
      </c>
      <c r="D4829" s="34" t="s">
        <v>14353</v>
      </c>
      <c r="E4829" s="35">
        <v>94298</v>
      </c>
      <c r="F4829" s="36">
        <v>94298</v>
      </c>
      <c r="G4829" s="37">
        <f t="shared" si="226"/>
        <v>6600.8600000000006</v>
      </c>
      <c r="H4829" s="38">
        <f>G4829*(1-'[1]Rapport Lottstift'!$Q$6)</f>
        <v>4806.0257483284204</v>
      </c>
      <c r="I4829" s="39">
        <f t="shared" si="227"/>
        <v>4757.9654908451357</v>
      </c>
      <c r="J4829" s="40">
        <f t="shared" si="228"/>
        <v>4757</v>
      </c>
      <c r="K4829" s="40">
        <v>4757</v>
      </c>
    </row>
    <row r="4830" spans="1:11" s="40" customFormat="1" x14ac:dyDescent="0.25">
      <c r="A4830" s="34" t="s">
        <v>947</v>
      </c>
      <c r="B4830" s="34" t="s">
        <v>14354</v>
      </c>
      <c r="C4830" s="34" t="s">
        <v>14355</v>
      </c>
      <c r="D4830" s="34" t="s">
        <v>14356</v>
      </c>
      <c r="E4830" s="35">
        <v>94267</v>
      </c>
      <c r="F4830" s="36">
        <v>94267</v>
      </c>
      <c r="G4830" s="37">
        <f t="shared" si="226"/>
        <v>6598.6900000000005</v>
      </c>
      <c r="H4830" s="38">
        <f>G4830*(1-'[1]Rapport Lottstift'!$Q$6)</f>
        <v>4804.445791190431</v>
      </c>
      <c r="I4830" s="39">
        <f t="shared" si="227"/>
        <v>4756.4013332785271</v>
      </c>
      <c r="J4830" s="40">
        <f t="shared" si="228"/>
        <v>4756</v>
      </c>
      <c r="K4830" s="40">
        <v>4756</v>
      </c>
    </row>
    <row r="4831" spans="1:11" s="40" customFormat="1" x14ac:dyDescent="0.25">
      <c r="A4831" s="34" t="s">
        <v>947</v>
      </c>
      <c r="B4831" s="34" t="s">
        <v>14357</v>
      </c>
      <c r="C4831" s="34" t="s">
        <v>14358</v>
      </c>
      <c r="D4831" s="34" t="s">
        <v>14359</v>
      </c>
      <c r="E4831" s="35">
        <v>94250</v>
      </c>
      <c r="F4831" s="36">
        <v>94250</v>
      </c>
      <c r="G4831" s="37">
        <f t="shared" si="226"/>
        <v>6597.5000000000009</v>
      </c>
      <c r="H4831" s="38">
        <f>G4831*(1-'[1]Rapport Lottstift'!$Q$6)</f>
        <v>4803.579363082501</v>
      </c>
      <c r="I4831" s="39">
        <f t="shared" si="227"/>
        <v>4755.5435694516764</v>
      </c>
      <c r="J4831" s="40">
        <f t="shared" si="228"/>
        <v>4755</v>
      </c>
      <c r="K4831" s="40">
        <v>4755</v>
      </c>
    </row>
    <row r="4832" spans="1:11" s="40" customFormat="1" x14ac:dyDescent="0.25">
      <c r="A4832" s="34" t="s">
        <v>947</v>
      </c>
      <c r="B4832" s="34" t="s">
        <v>14360</v>
      </c>
      <c r="C4832" s="34" t="s">
        <v>14361</v>
      </c>
      <c r="D4832" s="34" t="s">
        <v>14362</v>
      </c>
      <c r="E4832" s="35">
        <v>94165</v>
      </c>
      <c r="F4832" s="36">
        <v>94165</v>
      </c>
      <c r="G4832" s="37">
        <f t="shared" si="226"/>
        <v>6591.55</v>
      </c>
      <c r="H4832" s="38">
        <f>G4832*(1-'[1]Rapport Lottstift'!$Q$6)</f>
        <v>4799.2472225428501</v>
      </c>
      <c r="I4832" s="39">
        <f t="shared" si="227"/>
        <v>4751.2547503174219</v>
      </c>
      <c r="J4832" s="40">
        <f t="shared" si="228"/>
        <v>4751</v>
      </c>
      <c r="K4832" s="40">
        <v>4751</v>
      </c>
    </row>
    <row r="4833" spans="1:11" s="40" customFormat="1" x14ac:dyDescent="0.25">
      <c r="A4833" s="34" t="s">
        <v>947</v>
      </c>
      <c r="B4833" s="34" t="s">
        <v>14363</v>
      </c>
      <c r="C4833" s="34" t="s">
        <v>14364</v>
      </c>
      <c r="D4833" s="34" t="s">
        <v>14365</v>
      </c>
      <c r="E4833" s="35">
        <v>94159</v>
      </c>
      <c r="F4833" s="36">
        <v>94159</v>
      </c>
      <c r="G4833" s="37">
        <f t="shared" si="226"/>
        <v>6591.130000000001</v>
      </c>
      <c r="H4833" s="38">
        <f>G4833*(1-'[1]Rapport Lottstift'!$Q$6)</f>
        <v>4798.9414243871106</v>
      </c>
      <c r="I4833" s="39">
        <f t="shared" si="227"/>
        <v>4750.952010143239</v>
      </c>
      <c r="J4833" s="40">
        <f t="shared" si="228"/>
        <v>4750</v>
      </c>
      <c r="K4833" s="40">
        <v>4750</v>
      </c>
    </row>
    <row r="4834" spans="1:11" s="40" customFormat="1" x14ac:dyDescent="0.25">
      <c r="A4834" s="34" t="s">
        <v>947</v>
      </c>
      <c r="B4834" s="34" t="s">
        <v>14366</v>
      </c>
      <c r="C4834" s="34" t="s">
        <v>14367</v>
      </c>
      <c r="D4834" s="34" t="s">
        <v>14368</v>
      </c>
      <c r="E4834" s="35">
        <v>94159</v>
      </c>
      <c r="F4834" s="36">
        <v>94159</v>
      </c>
      <c r="G4834" s="37">
        <f t="shared" si="226"/>
        <v>6591.130000000001</v>
      </c>
      <c r="H4834" s="38">
        <f>G4834*(1-'[1]Rapport Lottstift'!$Q$6)</f>
        <v>4798.9414243871106</v>
      </c>
      <c r="I4834" s="39">
        <f t="shared" si="227"/>
        <v>4750.952010143239</v>
      </c>
      <c r="J4834" s="40">
        <f t="shared" si="228"/>
        <v>4750</v>
      </c>
      <c r="K4834" s="40">
        <v>4750</v>
      </c>
    </row>
    <row r="4835" spans="1:11" s="40" customFormat="1" x14ac:dyDescent="0.25">
      <c r="A4835" s="34" t="s">
        <v>947</v>
      </c>
      <c r="B4835" s="34" t="s">
        <v>14369</v>
      </c>
      <c r="C4835" s="34" t="s">
        <v>14370</v>
      </c>
      <c r="D4835" s="34" t="s">
        <v>14371</v>
      </c>
      <c r="E4835" s="35">
        <v>93993</v>
      </c>
      <c r="F4835" s="36">
        <v>93993</v>
      </c>
      <c r="G4835" s="37">
        <f t="shared" si="226"/>
        <v>6579.51</v>
      </c>
      <c r="H4835" s="38">
        <f>G4835*(1-'[1]Rapport Lottstift'!$Q$6)</f>
        <v>4790.4810087449705</v>
      </c>
      <c r="I4835" s="39">
        <f t="shared" si="227"/>
        <v>4742.5761986575208</v>
      </c>
      <c r="J4835" s="40">
        <f t="shared" si="228"/>
        <v>4742</v>
      </c>
      <c r="K4835" s="40">
        <v>4742</v>
      </c>
    </row>
    <row r="4836" spans="1:11" s="40" customFormat="1" x14ac:dyDescent="0.25">
      <c r="A4836" s="34" t="s">
        <v>947</v>
      </c>
      <c r="B4836" s="34" t="s">
        <v>14372</v>
      </c>
      <c r="C4836" s="34" t="s">
        <v>14373</v>
      </c>
      <c r="D4836" s="34" t="s">
        <v>14374</v>
      </c>
      <c r="E4836" s="35">
        <v>93790</v>
      </c>
      <c r="F4836" s="36">
        <v>93790</v>
      </c>
      <c r="G4836" s="37">
        <f t="shared" si="226"/>
        <v>6565.3</v>
      </c>
      <c r="H4836" s="38">
        <f>G4836*(1-'[1]Rapport Lottstift'!$Q$6)</f>
        <v>4780.1348378091006</v>
      </c>
      <c r="I4836" s="39">
        <f t="shared" si="227"/>
        <v>4732.3334894310092</v>
      </c>
      <c r="J4836" s="40">
        <f t="shared" si="228"/>
        <v>4732</v>
      </c>
      <c r="K4836" s="40">
        <v>4732</v>
      </c>
    </row>
    <row r="4837" spans="1:11" s="40" customFormat="1" x14ac:dyDescent="0.25">
      <c r="A4837" s="34" t="s">
        <v>947</v>
      </c>
      <c r="B4837" s="34" t="s">
        <v>14375</v>
      </c>
      <c r="C4837" s="34" t="s">
        <v>14376</v>
      </c>
      <c r="D4837" s="34" t="s">
        <v>14377</v>
      </c>
      <c r="E4837" s="35">
        <v>93743</v>
      </c>
      <c r="F4837" s="36">
        <v>93743</v>
      </c>
      <c r="G4837" s="37">
        <f t="shared" si="226"/>
        <v>6562.01</v>
      </c>
      <c r="H4837" s="38">
        <f>G4837*(1-'[1]Rapport Lottstift'!$Q$6)</f>
        <v>4777.7394189224706</v>
      </c>
      <c r="I4837" s="39">
        <f t="shared" si="227"/>
        <v>4729.9620247332459</v>
      </c>
      <c r="J4837" s="40">
        <f t="shared" si="228"/>
        <v>4729</v>
      </c>
      <c r="K4837" s="40">
        <v>4729</v>
      </c>
    </row>
    <row r="4838" spans="1:11" s="40" customFormat="1" x14ac:dyDescent="0.25">
      <c r="A4838" s="34" t="s">
        <v>947</v>
      </c>
      <c r="B4838" s="34" t="s">
        <v>14378</v>
      </c>
      <c r="C4838" s="34" t="s">
        <v>14379</v>
      </c>
      <c r="D4838" s="34" t="s">
        <v>14380</v>
      </c>
      <c r="E4838" s="35">
        <v>93676</v>
      </c>
      <c r="F4838" s="36">
        <v>93676</v>
      </c>
      <c r="G4838" s="37">
        <f t="shared" si="226"/>
        <v>6557.3200000000006</v>
      </c>
      <c r="H4838" s="38">
        <f>G4838*(1-'[1]Rapport Lottstift'!$Q$6)</f>
        <v>4774.3246728500408</v>
      </c>
      <c r="I4838" s="39">
        <f t="shared" si="227"/>
        <v>4726.5814261215401</v>
      </c>
      <c r="J4838" s="40">
        <f t="shared" si="228"/>
        <v>4726</v>
      </c>
      <c r="K4838" s="40">
        <v>4726</v>
      </c>
    </row>
    <row r="4839" spans="1:11" s="40" customFormat="1" x14ac:dyDescent="0.25">
      <c r="A4839" s="34" t="s">
        <v>947</v>
      </c>
      <c r="B4839" s="34" t="s">
        <v>14381</v>
      </c>
      <c r="C4839" s="34" t="s">
        <v>14382</v>
      </c>
      <c r="D4839" s="34" t="s">
        <v>14383</v>
      </c>
      <c r="E4839" s="35">
        <v>93512</v>
      </c>
      <c r="F4839" s="36">
        <v>93512</v>
      </c>
      <c r="G4839" s="37">
        <f t="shared" si="226"/>
        <v>6545.8400000000011</v>
      </c>
      <c r="H4839" s="38">
        <f>G4839*(1-'[1]Rapport Lottstift'!$Q$6)</f>
        <v>4765.9661899264811</v>
      </c>
      <c r="I4839" s="39">
        <f t="shared" si="227"/>
        <v>4718.3065280272158</v>
      </c>
      <c r="J4839" s="40">
        <f t="shared" si="228"/>
        <v>4718</v>
      </c>
      <c r="K4839" s="40">
        <v>4718</v>
      </c>
    </row>
    <row r="4840" spans="1:11" s="40" customFormat="1" x14ac:dyDescent="0.25">
      <c r="A4840" s="34" t="s">
        <v>947</v>
      </c>
      <c r="B4840" s="34" t="s">
        <v>14384</v>
      </c>
      <c r="C4840" s="34" t="s">
        <v>14385</v>
      </c>
      <c r="D4840" s="34" t="s">
        <v>14386</v>
      </c>
      <c r="E4840" s="35">
        <v>93322</v>
      </c>
      <c r="F4840" s="36">
        <v>93322</v>
      </c>
      <c r="G4840" s="37">
        <f t="shared" si="226"/>
        <v>6532.5400000000009</v>
      </c>
      <c r="H4840" s="38">
        <f>G4840*(1-'[1]Rapport Lottstift'!$Q$6)</f>
        <v>4756.2825816613813</v>
      </c>
      <c r="I4840" s="39">
        <f t="shared" si="227"/>
        <v>4708.7197558447679</v>
      </c>
      <c r="J4840" s="40">
        <f t="shared" si="228"/>
        <v>4708</v>
      </c>
      <c r="K4840" s="40">
        <v>4708</v>
      </c>
    </row>
    <row r="4841" spans="1:11" s="40" customFormat="1" x14ac:dyDescent="0.25">
      <c r="A4841" s="34" t="s">
        <v>947</v>
      </c>
      <c r="B4841" s="34" t="s">
        <v>14387</v>
      </c>
      <c r="C4841" s="34" t="s">
        <v>14388</v>
      </c>
      <c r="D4841" s="34" t="s">
        <v>14389</v>
      </c>
      <c r="E4841" s="35">
        <v>93285</v>
      </c>
      <c r="F4841" s="36">
        <v>93285</v>
      </c>
      <c r="G4841" s="37">
        <f t="shared" si="226"/>
        <v>6529.9500000000007</v>
      </c>
      <c r="H4841" s="38">
        <f>G4841*(1-'[1]Rapport Lottstift'!$Q$6)</f>
        <v>4754.3968263676506</v>
      </c>
      <c r="I4841" s="39">
        <f t="shared" si="227"/>
        <v>4706.8528581039745</v>
      </c>
      <c r="J4841" s="40">
        <f t="shared" si="228"/>
        <v>4706</v>
      </c>
      <c r="K4841" s="40">
        <v>4706</v>
      </c>
    </row>
    <row r="4842" spans="1:11" s="40" customFormat="1" x14ac:dyDescent="0.25">
      <c r="A4842" s="34" t="s">
        <v>947</v>
      </c>
      <c r="B4842" s="34" t="s">
        <v>14390</v>
      </c>
      <c r="C4842" s="34" t="s">
        <v>14391</v>
      </c>
      <c r="D4842" s="34" t="s">
        <v>14392</v>
      </c>
      <c r="E4842" s="35">
        <v>93272</v>
      </c>
      <c r="F4842" s="36">
        <v>93272</v>
      </c>
      <c r="G4842" s="37">
        <f t="shared" si="226"/>
        <v>6529.0400000000009</v>
      </c>
      <c r="H4842" s="38">
        <f>G4842*(1-'[1]Rapport Lottstift'!$Q$6)</f>
        <v>4753.7342636968806</v>
      </c>
      <c r="I4842" s="39">
        <f t="shared" si="227"/>
        <v>4706.1969210599118</v>
      </c>
      <c r="J4842" s="40">
        <f t="shared" si="228"/>
        <v>4706</v>
      </c>
      <c r="K4842" s="40">
        <v>4706</v>
      </c>
    </row>
    <row r="4843" spans="1:11" s="40" customFormat="1" x14ac:dyDescent="0.25">
      <c r="A4843" s="34" t="s">
        <v>947</v>
      </c>
      <c r="B4843" s="34" t="s">
        <v>14393</v>
      </c>
      <c r="C4843" s="34" t="s">
        <v>14394</v>
      </c>
      <c r="D4843" s="34" t="s">
        <v>14395</v>
      </c>
      <c r="E4843" s="35">
        <v>93229</v>
      </c>
      <c r="F4843" s="36">
        <v>93229</v>
      </c>
      <c r="G4843" s="37">
        <f t="shared" si="226"/>
        <v>6526.0300000000007</v>
      </c>
      <c r="H4843" s="38">
        <f>G4843*(1-'[1]Rapport Lottstift'!$Q$6)</f>
        <v>4751.5427102474105</v>
      </c>
      <c r="I4843" s="39">
        <f t="shared" si="227"/>
        <v>4704.0272831449365</v>
      </c>
      <c r="J4843" s="40">
        <f t="shared" si="228"/>
        <v>4704</v>
      </c>
      <c r="K4843" s="40">
        <v>4704</v>
      </c>
    </row>
    <row r="4844" spans="1:11" s="40" customFormat="1" x14ac:dyDescent="0.25">
      <c r="A4844" s="34" t="s">
        <v>947</v>
      </c>
      <c r="B4844" s="34" t="s">
        <v>14396</v>
      </c>
      <c r="C4844" s="34" t="s">
        <v>14397</v>
      </c>
      <c r="D4844" s="34" t="s">
        <v>14398</v>
      </c>
      <c r="E4844" s="35">
        <v>93207</v>
      </c>
      <c r="F4844" s="36">
        <v>93207</v>
      </c>
      <c r="G4844" s="37">
        <f t="shared" si="226"/>
        <v>6524.4900000000007</v>
      </c>
      <c r="H4844" s="38">
        <f>G4844*(1-'[1]Rapport Lottstift'!$Q$6)</f>
        <v>4750.4214503430312</v>
      </c>
      <c r="I4844" s="39">
        <f t="shared" si="227"/>
        <v>4702.9172358396008</v>
      </c>
      <c r="J4844" s="40">
        <f t="shared" si="228"/>
        <v>4702</v>
      </c>
      <c r="K4844" s="40">
        <v>4702</v>
      </c>
    </row>
    <row r="4845" spans="1:11" s="40" customFormat="1" x14ac:dyDescent="0.25">
      <c r="A4845" s="34" t="s">
        <v>947</v>
      </c>
      <c r="B4845" s="34" t="s">
        <v>14399</v>
      </c>
      <c r="C4845" s="34" t="s">
        <v>14400</v>
      </c>
      <c r="D4845" s="34" t="s">
        <v>14401</v>
      </c>
      <c r="E4845" s="35">
        <v>93152</v>
      </c>
      <c r="F4845" s="36">
        <v>93152</v>
      </c>
      <c r="G4845" s="37">
        <f t="shared" si="226"/>
        <v>6520.64</v>
      </c>
      <c r="H4845" s="38">
        <f>G4845*(1-'[1]Rapport Lottstift'!$Q$6)</f>
        <v>4747.6183005820803</v>
      </c>
      <c r="I4845" s="39">
        <f t="shared" si="227"/>
        <v>4700.1421175762598</v>
      </c>
      <c r="J4845" s="40">
        <f t="shared" si="228"/>
        <v>4700</v>
      </c>
      <c r="K4845" s="40">
        <v>4700</v>
      </c>
    </row>
    <row r="4846" spans="1:11" s="40" customFormat="1" x14ac:dyDescent="0.25">
      <c r="A4846" s="34" t="s">
        <v>947</v>
      </c>
      <c r="B4846" s="34" t="s">
        <v>14402</v>
      </c>
      <c r="C4846" s="34" t="s">
        <v>14403</v>
      </c>
      <c r="D4846" s="34" t="s">
        <v>14404</v>
      </c>
      <c r="E4846" s="35">
        <v>93146</v>
      </c>
      <c r="F4846" s="36">
        <v>93146</v>
      </c>
      <c r="G4846" s="37">
        <f t="shared" si="226"/>
        <v>6520.22</v>
      </c>
      <c r="H4846" s="38">
        <f>G4846*(1-'[1]Rapport Lottstift'!$Q$6)</f>
        <v>4747.3125024263409</v>
      </c>
      <c r="I4846" s="39">
        <f t="shared" si="227"/>
        <v>4699.8393774020778</v>
      </c>
      <c r="J4846" s="40">
        <f t="shared" si="228"/>
        <v>4699</v>
      </c>
      <c r="K4846" s="40">
        <v>4699</v>
      </c>
    </row>
    <row r="4847" spans="1:11" s="40" customFormat="1" x14ac:dyDescent="0.25">
      <c r="A4847" s="34" t="s">
        <v>947</v>
      </c>
      <c r="B4847" s="34" t="s">
        <v>14405</v>
      </c>
      <c r="C4847" s="34" t="s">
        <v>14406</v>
      </c>
      <c r="D4847" s="34" t="s">
        <v>14407</v>
      </c>
      <c r="E4847" s="35">
        <v>93114</v>
      </c>
      <c r="F4847" s="36">
        <v>93114</v>
      </c>
      <c r="G4847" s="37">
        <f t="shared" si="226"/>
        <v>6517.9800000000005</v>
      </c>
      <c r="H4847" s="38">
        <f>G4847*(1-'[1]Rapport Lottstift'!$Q$6)</f>
        <v>4745.6815789290604</v>
      </c>
      <c r="I4847" s="39">
        <f t="shared" si="227"/>
        <v>4698.2247631397695</v>
      </c>
      <c r="J4847" s="40">
        <f t="shared" si="228"/>
        <v>4698</v>
      </c>
      <c r="K4847" s="40">
        <v>4698</v>
      </c>
    </row>
    <row r="4848" spans="1:11" s="40" customFormat="1" x14ac:dyDescent="0.25">
      <c r="A4848" s="34" t="s">
        <v>947</v>
      </c>
      <c r="B4848" s="34" t="s">
        <v>14408</v>
      </c>
      <c r="C4848" s="34" t="s">
        <v>14409</v>
      </c>
      <c r="D4848" s="34" t="s">
        <v>14410</v>
      </c>
      <c r="E4848" s="35">
        <v>93010</v>
      </c>
      <c r="F4848" s="36">
        <v>93010</v>
      </c>
      <c r="G4848" s="37">
        <f t="shared" si="226"/>
        <v>6510.7000000000007</v>
      </c>
      <c r="H4848" s="38">
        <f>G4848*(1-'[1]Rapport Lottstift'!$Q$6)</f>
        <v>4740.3810775629008</v>
      </c>
      <c r="I4848" s="39">
        <f t="shared" si="227"/>
        <v>4692.9772667872721</v>
      </c>
      <c r="J4848" s="40">
        <f t="shared" si="228"/>
        <v>4692</v>
      </c>
      <c r="K4848" s="40">
        <v>4692</v>
      </c>
    </row>
    <row r="4849" spans="1:11" s="40" customFormat="1" x14ac:dyDescent="0.25">
      <c r="A4849" s="34" t="s">
        <v>947</v>
      </c>
      <c r="B4849" s="34" t="s">
        <v>14411</v>
      </c>
      <c r="C4849" s="34"/>
      <c r="D4849" s="34" t="s">
        <v>14412</v>
      </c>
      <c r="E4849" s="35">
        <v>93000</v>
      </c>
      <c r="F4849" s="36">
        <v>93000</v>
      </c>
      <c r="G4849" s="37">
        <f t="shared" si="226"/>
        <v>6510.0000000000009</v>
      </c>
      <c r="H4849" s="38">
        <f>G4849*(1-'[1]Rapport Lottstift'!$Q$6)</f>
        <v>4739.8714139700005</v>
      </c>
      <c r="I4849" s="39">
        <f t="shared" si="227"/>
        <v>4692.4726998303004</v>
      </c>
      <c r="J4849" s="40">
        <f t="shared" si="228"/>
        <v>4692</v>
      </c>
      <c r="K4849" s="40">
        <v>4692</v>
      </c>
    </row>
    <row r="4850" spans="1:11" s="40" customFormat="1" x14ac:dyDescent="0.25">
      <c r="A4850" s="34" t="s">
        <v>947</v>
      </c>
      <c r="B4850" s="34" t="s">
        <v>14413</v>
      </c>
      <c r="C4850" s="34" t="s">
        <v>14414</v>
      </c>
      <c r="D4850" s="34" t="s">
        <v>14415</v>
      </c>
      <c r="E4850" s="35">
        <v>92872</v>
      </c>
      <c r="F4850" s="36">
        <v>92872</v>
      </c>
      <c r="G4850" s="37">
        <f t="shared" si="226"/>
        <v>6501.0400000000009</v>
      </c>
      <c r="H4850" s="38">
        <f>G4850*(1-'[1]Rapport Lottstift'!$Q$6)</f>
        <v>4733.3477199808813</v>
      </c>
      <c r="I4850" s="39">
        <f t="shared" si="227"/>
        <v>4686.0142427810724</v>
      </c>
      <c r="J4850" s="40">
        <f t="shared" si="228"/>
        <v>4686</v>
      </c>
      <c r="K4850" s="40">
        <v>4686</v>
      </c>
    </row>
    <row r="4851" spans="1:11" s="40" customFormat="1" x14ac:dyDescent="0.25">
      <c r="A4851" s="34" t="s">
        <v>947</v>
      </c>
      <c r="B4851" s="34" t="s">
        <v>14416</v>
      </c>
      <c r="C4851" s="34" t="s">
        <v>14417</v>
      </c>
      <c r="D4851" s="34" t="s">
        <v>14418</v>
      </c>
      <c r="E4851" s="35">
        <v>92762</v>
      </c>
      <c r="F4851" s="36">
        <v>92762</v>
      </c>
      <c r="G4851" s="37">
        <f t="shared" si="226"/>
        <v>6493.3400000000011</v>
      </c>
      <c r="H4851" s="38">
        <f>G4851*(1-'[1]Rapport Lottstift'!$Q$6)</f>
        <v>4727.7414204589813</v>
      </c>
      <c r="I4851" s="39">
        <f t="shared" si="227"/>
        <v>4680.4640062543913</v>
      </c>
      <c r="J4851" s="40">
        <f t="shared" si="228"/>
        <v>4680</v>
      </c>
      <c r="K4851" s="40">
        <v>4680</v>
      </c>
    </row>
    <row r="4852" spans="1:11" s="40" customFormat="1" x14ac:dyDescent="0.25">
      <c r="A4852" s="34" t="s">
        <v>947</v>
      </c>
      <c r="B4852" s="34" t="s">
        <v>14419</v>
      </c>
      <c r="C4852" s="34" t="s">
        <v>14420</v>
      </c>
      <c r="D4852" s="34" t="s">
        <v>14421</v>
      </c>
      <c r="E4852" s="35">
        <v>92686</v>
      </c>
      <c r="F4852" s="36">
        <v>92686</v>
      </c>
      <c r="G4852" s="37">
        <f t="shared" si="226"/>
        <v>6488.02</v>
      </c>
      <c r="H4852" s="38">
        <f>G4852*(1-'[1]Rapport Lottstift'!$Q$6)</f>
        <v>4723.8679771529405</v>
      </c>
      <c r="I4852" s="39">
        <f t="shared" si="227"/>
        <v>4676.6292973814107</v>
      </c>
      <c r="J4852" s="40">
        <f t="shared" si="228"/>
        <v>4676</v>
      </c>
      <c r="K4852" s="40">
        <v>4676</v>
      </c>
    </row>
    <row r="4853" spans="1:11" s="40" customFormat="1" x14ac:dyDescent="0.25">
      <c r="A4853" s="34" t="s">
        <v>947</v>
      </c>
      <c r="B4853" s="34" t="s">
        <v>14422</v>
      </c>
      <c r="C4853" s="34" t="s">
        <v>14423</v>
      </c>
      <c r="D4853" s="34" t="s">
        <v>14424</v>
      </c>
      <c r="E4853" s="35">
        <v>92453</v>
      </c>
      <c r="F4853" s="36">
        <v>92453</v>
      </c>
      <c r="G4853" s="37">
        <f t="shared" si="226"/>
        <v>6471.7100000000009</v>
      </c>
      <c r="H4853" s="38">
        <f>G4853*(1-'[1]Rapport Lottstift'!$Q$6)</f>
        <v>4711.9928154383706</v>
      </c>
      <c r="I4853" s="39">
        <f t="shared" si="227"/>
        <v>4664.8728872839865</v>
      </c>
      <c r="J4853" s="40">
        <f t="shared" si="228"/>
        <v>4664</v>
      </c>
      <c r="K4853" s="40">
        <v>4664</v>
      </c>
    </row>
    <row r="4854" spans="1:11" s="40" customFormat="1" x14ac:dyDescent="0.25">
      <c r="A4854" s="34" t="s">
        <v>947</v>
      </c>
      <c r="B4854" s="34" t="s">
        <v>14425</v>
      </c>
      <c r="C4854" s="34" t="s">
        <v>14426</v>
      </c>
      <c r="D4854" s="34" t="s">
        <v>14427</v>
      </c>
      <c r="E4854" s="35">
        <v>92324</v>
      </c>
      <c r="F4854" s="36">
        <v>92324</v>
      </c>
      <c r="G4854" s="37">
        <f t="shared" si="226"/>
        <v>6462.68</v>
      </c>
      <c r="H4854" s="38">
        <f>G4854*(1-'[1]Rapport Lottstift'!$Q$6)</f>
        <v>4705.4181550899602</v>
      </c>
      <c r="I4854" s="39">
        <f t="shared" si="227"/>
        <v>4658.3639735390607</v>
      </c>
      <c r="J4854" s="40">
        <f t="shared" si="228"/>
        <v>4658</v>
      </c>
      <c r="K4854" s="40">
        <v>4658</v>
      </c>
    </row>
    <row r="4855" spans="1:11" s="40" customFormat="1" x14ac:dyDescent="0.25">
      <c r="A4855" s="34" t="s">
        <v>947</v>
      </c>
      <c r="B4855" s="34" t="s">
        <v>14428</v>
      </c>
      <c r="C4855" s="34" t="s">
        <v>14429</v>
      </c>
      <c r="D4855" s="34" t="s">
        <v>14430</v>
      </c>
      <c r="E4855" s="35">
        <v>92213</v>
      </c>
      <c r="F4855" s="36">
        <v>92213</v>
      </c>
      <c r="G4855" s="37">
        <f t="shared" si="226"/>
        <v>6454.9100000000008</v>
      </c>
      <c r="H4855" s="38">
        <f>G4855*(1-'[1]Rapport Lottstift'!$Q$6)</f>
        <v>4699.760889208771</v>
      </c>
      <c r="I4855" s="39">
        <f t="shared" si="227"/>
        <v>4652.7632803166834</v>
      </c>
      <c r="J4855" s="40">
        <f t="shared" si="228"/>
        <v>4652</v>
      </c>
      <c r="K4855" s="40">
        <v>4652</v>
      </c>
    </row>
    <row r="4856" spans="1:11" s="40" customFormat="1" x14ac:dyDescent="0.25">
      <c r="A4856" s="34" t="s">
        <v>947</v>
      </c>
      <c r="B4856" s="34" t="s">
        <v>14431</v>
      </c>
      <c r="C4856" s="34" t="s">
        <v>14432</v>
      </c>
      <c r="D4856" s="34" t="s">
        <v>14433</v>
      </c>
      <c r="E4856" s="35">
        <v>92198</v>
      </c>
      <c r="F4856" s="36">
        <v>92198</v>
      </c>
      <c r="G4856" s="37">
        <f t="shared" si="226"/>
        <v>6453.8600000000006</v>
      </c>
      <c r="H4856" s="38">
        <f>G4856*(1-'[1]Rapport Lottstift'!$Q$6)</f>
        <v>4698.9963938194205</v>
      </c>
      <c r="I4856" s="39">
        <f t="shared" si="227"/>
        <v>4652.0064298812267</v>
      </c>
      <c r="J4856" s="40">
        <f t="shared" si="228"/>
        <v>4652</v>
      </c>
      <c r="K4856" s="40">
        <v>4652</v>
      </c>
    </row>
    <row r="4857" spans="1:11" s="40" customFormat="1" x14ac:dyDescent="0.25">
      <c r="A4857" s="34" t="s">
        <v>947</v>
      </c>
      <c r="B4857" s="34" t="s">
        <v>14434</v>
      </c>
      <c r="C4857" s="34" t="s">
        <v>14435</v>
      </c>
      <c r="D4857" s="34" t="s">
        <v>14436</v>
      </c>
      <c r="E4857" s="35">
        <v>92131</v>
      </c>
      <c r="F4857" s="36">
        <v>92131</v>
      </c>
      <c r="G4857" s="37">
        <f t="shared" si="226"/>
        <v>6449.170000000001</v>
      </c>
      <c r="H4857" s="38">
        <f>G4857*(1-'[1]Rapport Lottstift'!$Q$6)</f>
        <v>4695.5816477469907</v>
      </c>
      <c r="I4857" s="39">
        <f t="shared" si="227"/>
        <v>4648.6258312695209</v>
      </c>
      <c r="J4857" s="40">
        <f t="shared" si="228"/>
        <v>4648</v>
      </c>
      <c r="K4857" s="40">
        <v>4648</v>
      </c>
    </row>
    <row r="4858" spans="1:11" s="40" customFormat="1" x14ac:dyDescent="0.25">
      <c r="A4858" s="34" t="s">
        <v>947</v>
      </c>
      <c r="B4858" s="34" t="s">
        <v>14437</v>
      </c>
      <c r="C4858" s="34" t="s">
        <v>14438</v>
      </c>
      <c r="D4858" s="34" t="s">
        <v>14439</v>
      </c>
      <c r="E4858" s="35">
        <v>92107</v>
      </c>
      <c r="F4858" s="36">
        <v>92107</v>
      </c>
      <c r="G4858" s="37">
        <f t="shared" si="226"/>
        <v>6447.4900000000007</v>
      </c>
      <c r="H4858" s="38">
        <f>G4858*(1-'[1]Rapport Lottstift'!$Q$6)</f>
        <v>4694.358455124031</v>
      </c>
      <c r="I4858" s="39">
        <f t="shared" si="227"/>
        <v>4647.4148705727903</v>
      </c>
      <c r="J4858" s="40">
        <f t="shared" si="228"/>
        <v>4647</v>
      </c>
      <c r="K4858" s="40">
        <v>4647</v>
      </c>
    </row>
    <row r="4859" spans="1:11" s="40" customFormat="1" x14ac:dyDescent="0.25">
      <c r="A4859" s="34" t="s">
        <v>947</v>
      </c>
      <c r="B4859" s="34" t="s">
        <v>14440</v>
      </c>
      <c r="C4859" s="34" t="s">
        <v>14441</v>
      </c>
      <c r="D4859" s="34" t="s">
        <v>14442</v>
      </c>
      <c r="E4859" s="35">
        <v>92067</v>
      </c>
      <c r="F4859" s="36">
        <v>92067</v>
      </c>
      <c r="G4859" s="37">
        <f t="shared" si="226"/>
        <v>6444.6900000000005</v>
      </c>
      <c r="H4859" s="38">
        <f>G4859*(1-'[1]Rapport Lottstift'!$Q$6)</f>
        <v>4692.3198007524306</v>
      </c>
      <c r="I4859" s="39">
        <f t="shared" si="227"/>
        <v>4645.396602744906</v>
      </c>
      <c r="J4859" s="40">
        <f t="shared" si="228"/>
        <v>4645</v>
      </c>
      <c r="K4859" s="40">
        <v>4645</v>
      </c>
    </row>
    <row r="4860" spans="1:11" s="40" customFormat="1" x14ac:dyDescent="0.25">
      <c r="A4860" s="34" t="s">
        <v>947</v>
      </c>
      <c r="B4860" s="34" t="s">
        <v>14443</v>
      </c>
      <c r="C4860" s="34" t="s">
        <v>14444</v>
      </c>
      <c r="D4860" s="34" t="s">
        <v>14445</v>
      </c>
      <c r="E4860" s="35">
        <v>92000</v>
      </c>
      <c r="F4860" s="36">
        <v>92000</v>
      </c>
      <c r="G4860" s="37">
        <f t="shared" si="226"/>
        <v>6440.0000000000009</v>
      </c>
      <c r="H4860" s="38">
        <f>G4860*(1-'[1]Rapport Lottstift'!$Q$6)</f>
        <v>4688.9050546800008</v>
      </c>
      <c r="I4860" s="39">
        <f t="shared" si="227"/>
        <v>4642.016004133201</v>
      </c>
      <c r="J4860" s="40">
        <f t="shared" si="228"/>
        <v>4642</v>
      </c>
      <c r="K4860" s="40">
        <v>4642</v>
      </c>
    </row>
    <row r="4861" spans="1:11" s="40" customFormat="1" x14ac:dyDescent="0.25">
      <c r="A4861" s="34" t="s">
        <v>947</v>
      </c>
      <c r="B4861" s="34" t="s">
        <v>14446</v>
      </c>
      <c r="C4861" s="34"/>
      <c r="D4861" s="34" t="s">
        <v>14447</v>
      </c>
      <c r="E4861" s="35">
        <v>92000</v>
      </c>
      <c r="F4861" s="36">
        <v>92000</v>
      </c>
      <c r="G4861" s="37">
        <f t="shared" si="226"/>
        <v>6440.0000000000009</v>
      </c>
      <c r="H4861" s="38">
        <f>G4861*(1-'[1]Rapport Lottstift'!$Q$6)</f>
        <v>4688.9050546800008</v>
      </c>
      <c r="I4861" s="39">
        <f t="shared" si="227"/>
        <v>4642.016004133201</v>
      </c>
      <c r="J4861" s="40">
        <f t="shared" si="228"/>
        <v>4642</v>
      </c>
      <c r="K4861" s="40">
        <v>4642</v>
      </c>
    </row>
    <row r="4862" spans="1:11" s="40" customFormat="1" x14ac:dyDescent="0.25">
      <c r="A4862" s="34" t="s">
        <v>947</v>
      </c>
      <c r="B4862" s="34" t="s">
        <v>14448</v>
      </c>
      <c r="C4862" s="34" t="s">
        <v>14449</v>
      </c>
      <c r="D4862" s="34" t="s">
        <v>14450</v>
      </c>
      <c r="E4862" s="35">
        <v>91992</v>
      </c>
      <c r="F4862" s="36">
        <v>91992</v>
      </c>
      <c r="G4862" s="37">
        <f t="shared" si="226"/>
        <v>6439.4400000000005</v>
      </c>
      <c r="H4862" s="38">
        <f>G4862*(1-'[1]Rapport Lottstift'!$Q$6)</f>
        <v>4688.4973238056809</v>
      </c>
      <c r="I4862" s="39">
        <f t="shared" si="227"/>
        <v>4641.6123505676242</v>
      </c>
      <c r="J4862" s="40">
        <f t="shared" si="228"/>
        <v>4641</v>
      </c>
      <c r="K4862" s="40">
        <v>4641</v>
      </c>
    </row>
    <row r="4863" spans="1:11" s="40" customFormat="1" x14ac:dyDescent="0.25">
      <c r="A4863" s="34" t="s">
        <v>947</v>
      </c>
      <c r="B4863" s="34" t="s">
        <v>14451</v>
      </c>
      <c r="C4863" s="34" t="s">
        <v>14452</v>
      </c>
      <c r="D4863" s="34" t="s">
        <v>14453</v>
      </c>
      <c r="E4863" s="35">
        <v>91742</v>
      </c>
      <c r="F4863" s="36">
        <v>91742</v>
      </c>
      <c r="G4863" s="37">
        <f t="shared" si="226"/>
        <v>6421.9400000000005</v>
      </c>
      <c r="H4863" s="38">
        <f>G4863*(1-'[1]Rapport Lottstift'!$Q$6)</f>
        <v>4675.755733983181</v>
      </c>
      <c r="I4863" s="39">
        <f t="shared" si="227"/>
        <v>4628.9981766433493</v>
      </c>
      <c r="J4863" s="40">
        <f t="shared" si="228"/>
        <v>4628</v>
      </c>
      <c r="K4863" s="40">
        <v>4628</v>
      </c>
    </row>
    <row r="4864" spans="1:11" s="40" customFormat="1" x14ac:dyDescent="0.25">
      <c r="A4864" s="34" t="s">
        <v>947</v>
      </c>
      <c r="B4864" s="34" t="s">
        <v>14454</v>
      </c>
      <c r="C4864" s="34" t="s">
        <v>14455</v>
      </c>
      <c r="D4864" s="34" t="s">
        <v>14456</v>
      </c>
      <c r="E4864" s="35">
        <v>91583</v>
      </c>
      <c r="F4864" s="36">
        <v>91583</v>
      </c>
      <c r="G4864" s="37">
        <f t="shared" si="226"/>
        <v>6410.81</v>
      </c>
      <c r="H4864" s="38">
        <f>G4864*(1-'[1]Rapport Lottstift'!$Q$6)</f>
        <v>4667.6520828560706</v>
      </c>
      <c r="I4864" s="39">
        <f t="shared" si="227"/>
        <v>4620.97556202751</v>
      </c>
      <c r="J4864" s="40">
        <f t="shared" si="228"/>
        <v>4620</v>
      </c>
      <c r="K4864" s="40">
        <v>4620</v>
      </c>
    </row>
    <row r="4865" spans="1:11" s="40" customFormat="1" x14ac:dyDescent="0.25">
      <c r="A4865" s="34" t="s">
        <v>947</v>
      </c>
      <c r="B4865" s="34" t="s">
        <v>14457</v>
      </c>
      <c r="C4865" s="34" t="s">
        <v>14458</v>
      </c>
      <c r="D4865" s="34" t="s">
        <v>14459</v>
      </c>
      <c r="E4865" s="35">
        <v>91357</v>
      </c>
      <c r="F4865" s="36">
        <v>91357</v>
      </c>
      <c r="G4865" s="37">
        <f t="shared" si="226"/>
        <v>6394.9900000000007</v>
      </c>
      <c r="H4865" s="38">
        <f>G4865*(1-'[1]Rapport Lottstift'!$Q$6)</f>
        <v>4656.1336856565304</v>
      </c>
      <c r="I4865" s="39">
        <f t="shared" si="227"/>
        <v>4609.5723487999649</v>
      </c>
      <c r="J4865" s="40">
        <f t="shared" si="228"/>
        <v>4609</v>
      </c>
      <c r="K4865" s="40">
        <v>4609</v>
      </c>
    </row>
    <row r="4866" spans="1:11" s="40" customFormat="1" x14ac:dyDescent="0.25">
      <c r="A4866" s="34" t="s">
        <v>947</v>
      </c>
      <c r="B4866" s="34" t="s">
        <v>14460</v>
      </c>
      <c r="C4866" s="34" t="s">
        <v>14461</v>
      </c>
      <c r="D4866" s="34" t="s">
        <v>14462</v>
      </c>
      <c r="E4866" s="35">
        <v>91303</v>
      </c>
      <c r="F4866" s="36">
        <v>91303</v>
      </c>
      <c r="G4866" s="37">
        <f t="shared" si="226"/>
        <v>6391.2100000000009</v>
      </c>
      <c r="H4866" s="38">
        <f>G4866*(1-'[1]Rapport Lottstift'!$Q$6)</f>
        <v>4653.3815022548706</v>
      </c>
      <c r="I4866" s="39">
        <f t="shared" si="227"/>
        <v>4606.8476872323217</v>
      </c>
      <c r="J4866" s="40">
        <f t="shared" si="228"/>
        <v>4606</v>
      </c>
      <c r="K4866" s="40">
        <v>4606</v>
      </c>
    </row>
    <row r="4867" spans="1:11" s="40" customFormat="1" x14ac:dyDescent="0.25">
      <c r="A4867" s="34" t="s">
        <v>947</v>
      </c>
      <c r="B4867" s="34" t="s">
        <v>14463</v>
      </c>
      <c r="C4867" s="34" t="s">
        <v>14464</v>
      </c>
      <c r="D4867" s="34" t="s">
        <v>14465</v>
      </c>
      <c r="E4867" s="35">
        <v>91222</v>
      </c>
      <c r="F4867" s="36">
        <v>91222</v>
      </c>
      <c r="G4867" s="37">
        <f t="shared" si="226"/>
        <v>6385.5400000000009</v>
      </c>
      <c r="H4867" s="38">
        <f>G4867*(1-'[1]Rapport Lottstift'!$Q$6)</f>
        <v>4649.2532271523805</v>
      </c>
      <c r="I4867" s="39">
        <f t="shared" si="227"/>
        <v>4602.760694880857</v>
      </c>
      <c r="J4867" s="40">
        <f t="shared" si="228"/>
        <v>4602</v>
      </c>
      <c r="K4867" s="40">
        <v>4602</v>
      </c>
    </row>
    <row r="4868" spans="1:11" s="40" customFormat="1" x14ac:dyDescent="0.25">
      <c r="A4868" s="34" t="s">
        <v>947</v>
      </c>
      <c r="B4868" s="34" t="s">
        <v>14466</v>
      </c>
      <c r="C4868" s="34" t="s">
        <v>14467</v>
      </c>
      <c r="D4868" s="34" t="s">
        <v>14468</v>
      </c>
      <c r="E4868" s="35">
        <v>91149</v>
      </c>
      <c r="F4868" s="36">
        <v>91149</v>
      </c>
      <c r="G4868" s="37">
        <f t="shared" si="226"/>
        <v>6380.43</v>
      </c>
      <c r="H4868" s="38">
        <f>G4868*(1-'[1]Rapport Lottstift'!$Q$6)</f>
        <v>4645.5326829242103</v>
      </c>
      <c r="I4868" s="39">
        <f t="shared" si="227"/>
        <v>4599.0773560949683</v>
      </c>
      <c r="J4868" s="40">
        <f t="shared" si="228"/>
        <v>4599</v>
      </c>
      <c r="K4868" s="40">
        <v>4599</v>
      </c>
    </row>
    <row r="4869" spans="1:11" s="40" customFormat="1" x14ac:dyDescent="0.25">
      <c r="A4869" s="34" t="s">
        <v>947</v>
      </c>
      <c r="B4869" s="34" t="s">
        <v>14469</v>
      </c>
      <c r="C4869" s="34" t="s">
        <v>14470</v>
      </c>
      <c r="D4869" s="34" t="s">
        <v>14471</v>
      </c>
      <c r="E4869" s="35">
        <v>91089</v>
      </c>
      <c r="F4869" s="36">
        <v>91089</v>
      </c>
      <c r="G4869" s="37">
        <f t="shared" si="226"/>
        <v>6376.2300000000005</v>
      </c>
      <c r="H4869" s="38">
        <f>G4869*(1-'[1]Rapport Lottstift'!$Q$6)</f>
        <v>4642.4747013668102</v>
      </c>
      <c r="I4869" s="39">
        <f t="shared" si="227"/>
        <v>4596.0499543531423</v>
      </c>
      <c r="J4869" s="40">
        <f t="shared" si="228"/>
        <v>4596</v>
      </c>
      <c r="K4869" s="40">
        <v>4596</v>
      </c>
    </row>
    <row r="4870" spans="1:11" s="40" customFormat="1" x14ac:dyDescent="0.25">
      <c r="A4870" s="34" t="s">
        <v>947</v>
      </c>
      <c r="B4870" s="34" t="s">
        <v>14472</v>
      </c>
      <c r="C4870" s="34" t="s">
        <v>14473</v>
      </c>
      <c r="D4870" s="34" t="s">
        <v>14474</v>
      </c>
      <c r="E4870" s="35">
        <v>90866</v>
      </c>
      <c r="F4870" s="36">
        <v>90866</v>
      </c>
      <c r="G4870" s="37">
        <f t="shared" ref="G4870:G4933" si="229">F4870*0.07</f>
        <v>6360.6200000000008</v>
      </c>
      <c r="H4870" s="38">
        <f>G4870*(1-'[1]Rapport Lottstift'!$Q$6)</f>
        <v>4631.1092032451406</v>
      </c>
      <c r="I4870" s="39">
        <f t="shared" ref="I4870:I4933" si="230">H4870*0.99</f>
        <v>4584.798111212689</v>
      </c>
      <c r="J4870" s="40">
        <f t="shared" ref="J4870:J4933" si="231">INT(I4870)</f>
        <v>4584</v>
      </c>
      <c r="K4870" s="40">
        <v>4584</v>
      </c>
    </row>
    <row r="4871" spans="1:11" s="40" customFormat="1" x14ac:dyDescent="0.25">
      <c r="A4871" s="34" t="s">
        <v>947</v>
      </c>
      <c r="B4871" s="34" t="s">
        <v>14475</v>
      </c>
      <c r="C4871" s="34" t="s">
        <v>14476</v>
      </c>
      <c r="D4871" s="34" t="s">
        <v>14477</v>
      </c>
      <c r="E4871" s="35">
        <v>90831</v>
      </c>
      <c r="F4871" s="36">
        <v>90831</v>
      </c>
      <c r="G4871" s="37">
        <f t="shared" si="229"/>
        <v>6358.170000000001</v>
      </c>
      <c r="H4871" s="38">
        <f>G4871*(1-'[1]Rapport Lottstift'!$Q$6)</f>
        <v>4629.3253806699913</v>
      </c>
      <c r="I4871" s="39">
        <f t="shared" si="230"/>
        <v>4583.0321268632915</v>
      </c>
      <c r="J4871" s="40">
        <f t="shared" si="231"/>
        <v>4583</v>
      </c>
      <c r="K4871" s="40">
        <v>4583</v>
      </c>
    </row>
    <row r="4872" spans="1:11" s="40" customFormat="1" x14ac:dyDescent="0.25">
      <c r="A4872" s="34" t="s">
        <v>947</v>
      </c>
      <c r="B4872" s="34" t="s">
        <v>14478</v>
      </c>
      <c r="C4872" s="34"/>
      <c r="D4872" s="34" t="s">
        <v>14479</v>
      </c>
      <c r="E4872" s="35">
        <v>90637</v>
      </c>
      <c r="F4872" s="36">
        <v>90637</v>
      </c>
      <c r="G4872" s="37">
        <f t="shared" si="229"/>
        <v>6344.5900000000011</v>
      </c>
      <c r="H4872" s="38">
        <f>G4872*(1-'[1]Rapport Lottstift'!$Q$6)</f>
        <v>4619.4379069677307</v>
      </c>
      <c r="I4872" s="39">
        <f t="shared" si="230"/>
        <v>4573.2435278980529</v>
      </c>
      <c r="J4872" s="40">
        <f t="shared" si="231"/>
        <v>4573</v>
      </c>
      <c r="K4872" s="40">
        <v>4573</v>
      </c>
    </row>
    <row r="4873" spans="1:11" s="40" customFormat="1" x14ac:dyDescent="0.25">
      <c r="A4873" s="34" t="s">
        <v>947</v>
      </c>
      <c r="B4873" s="34" t="s">
        <v>14480</v>
      </c>
      <c r="C4873" s="34" t="s">
        <v>14481</v>
      </c>
      <c r="D4873" s="34" t="s">
        <v>14482</v>
      </c>
      <c r="E4873" s="35">
        <v>90573</v>
      </c>
      <c r="F4873" s="36">
        <v>90573</v>
      </c>
      <c r="G4873" s="37">
        <f t="shared" si="229"/>
        <v>6340.1100000000006</v>
      </c>
      <c r="H4873" s="38">
        <f>G4873*(1-'[1]Rapport Lottstift'!$Q$6)</f>
        <v>4616.1760599731706</v>
      </c>
      <c r="I4873" s="39">
        <f t="shared" si="230"/>
        <v>4570.0142993734389</v>
      </c>
      <c r="J4873" s="40">
        <f t="shared" si="231"/>
        <v>4570</v>
      </c>
      <c r="K4873" s="40">
        <v>4570</v>
      </c>
    </row>
    <row r="4874" spans="1:11" s="40" customFormat="1" x14ac:dyDescent="0.25">
      <c r="A4874" s="34" t="s">
        <v>947</v>
      </c>
      <c r="B4874" s="34" t="s">
        <v>14483</v>
      </c>
      <c r="C4874" s="34" t="s">
        <v>14484</v>
      </c>
      <c r="D4874" s="34" t="s">
        <v>14485</v>
      </c>
      <c r="E4874" s="35">
        <v>90529</v>
      </c>
      <c r="F4874" s="36">
        <v>90529</v>
      </c>
      <c r="G4874" s="37">
        <f t="shared" si="229"/>
        <v>6337.0300000000007</v>
      </c>
      <c r="H4874" s="38">
        <f>G4874*(1-'[1]Rapport Lottstift'!$Q$6)</f>
        <v>4613.9335401644112</v>
      </c>
      <c r="I4874" s="39">
        <f t="shared" si="230"/>
        <v>4567.7942047627666</v>
      </c>
      <c r="J4874" s="40">
        <f t="shared" si="231"/>
        <v>4567</v>
      </c>
      <c r="K4874" s="40">
        <v>4567</v>
      </c>
    </row>
    <row r="4875" spans="1:11" s="40" customFormat="1" x14ac:dyDescent="0.25">
      <c r="A4875" s="34" t="s">
        <v>947</v>
      </c>
      <c r="B4875" s="34" t="s">
        <v>14486</v>
      </c>
      <c r="C4875" s="34" t="s">
        <v>14487</v>
      </c>
      <c r="D4875" s="34" t="s">
        <v>14488</v>
      </c>
      <c r="E4875" s="35">
        <v>90500</v>
      </c>
      <c r="F4875" s="36">
        <v>90500</v>
      </c>
      <c r="G4875" s="37">
        <f t="shared" si="229"/>
        <v>6335.0000000000009</v>
      </c>
      <c r="H4875" s="38">
        <f>G4875*(1-'[1]Rapport Lottstift'!$Q$6)</f>
        <v>4612.4555157450013</v>
      </c>
      <c r="I4875" s="39">
        <f t="shared" si="230"/>
        <v>4566.3309605875511</v>
      </c>
      <c r="J4875" s="40">
        <f t="shared" si="231"/>
        <v>4566</v>
      </c>
      <c r="K4875" s="40">
        <v>4566</v>
      </c>
    </row>
    <row r="4876" spans="1:11" s="40" customFormat="1" x14ac:dyDescent="0.25">
      <c r="A4876" s="34" t="s">
        <v>947</v>
      </c>
      <c r="B4876" s="34" t="s">
        <v>14489</v>
      </c>
      <c r="C4876" s="34" t="s">
        <v>14490</v>
      </c>
      <c r="D4876" s="34" t="s">
        <v>14491</v>
      </c>
      <c r="E4876" s="35">
        <v>90449</v>
      </c>
      <c r="F4876" s="36">
        <v>90449</v>
      </c>
      <c r="G4876" s="37">
        <f t="shared" si="229"/>
        <v>6331.43</v>
      </c>
      <c r="H4876" s="38">
        <f>G4876*(1-'[1]Rapport Lottstift'!$Q$6)</f>
        <v>4609.8562314212104</v>
      </c>
      <c r="I4876" s="39">
        <f t="shared" si="230"/>
        <v>4563.757669106998</v>
      </c>
      <c r="J4876" s="40">
        <f t="shared" si="231"/>
        <v>4563</v>
      </c>
      <c r="K4876" s="40">
        <v>4563</v>
      </c>
    </row>
    <row r="4877" spans="1:11" s="40" customFormat="1" x14ac:dyDescent="0.25">
      <c r="A4877" s="34" t="s">
        <v>947</v>
      </c>
      <c r="B4877" s="34" t="s">
        <v>14492</v>
      </c>
      <c r="C4877" s="34" t="s">
        <v>14493</v>
      </c>
      <c r="D4877" s="34" t="s">
        <v>14494</v>
      </c>
      <c r="E4877" s="35">
        <v>90351</v>
      </c>
      <c r="F4877" s="36">
        <v>90351</v>
      </c>
      <c r="G4877" s="37">
        <f t="shared" si="229"/>
        <v>6324.5700000000006</v>
      </c>
      <c r="H4877" s="38">
        <f>G4877*(1-'[1]Rapport Lottstift'!$Q$6)</f>
        <v>4604.8615282107903</v>
      </c>
      <c r="I4877" s="39">
        <f t="shared" si="230"/>
        <v>4558.8129129286826</v>
      </c>
      <c r="J4877" s="40">
        <f t="shared" si="231"/>
        <v>4558</v>
      </c>
      <c r="K4877" s="40">
        <v>4558</v>
      </c>
    </row>
    <row r="4878" spans="1:11" s="40" customFormat="1" x14ac:dyDescent="0.25">
      <c r="A4878" s="34" t="s">
        <v>947</v>
      </c>
      <c r="B4878" s="34" t="s">
        <v>14495</v>
      </c>
      <c r="C4878" s="34" t="s">
        <v>14496</v>
      </c>
      <c r="D4878" s="34" t="s">
        <v>14497</v>
      </c>
      <c r="E4878" s="35">
        <v>244541</v>
      </c>
      <c r="F4878" s="35">
        <v>244541</v>
      </c>
      <c r="G4878" s="37">
        <f t="shared" si="229"/>
        <v>17117.870000000003</v>
      </c>
      <c r="H4878" s="38">
        <f>G4878*(1-'[1]Rapport Lottstift'!$Q$6)</f>
        <v>12463.364467135892</v>
      </c>
      <c r="I4878" s="39">
        <f t="shared" si="230"/>
        <v>12338.730822464533</v>
      </c>
      <c r="J4878" s="40">
        <f t="shared" si="231"/>
        <v>12338</v>
      </c>
      <c r="K4878" s="40">
        <v>12338</v>
      </c>
    </row>
    <row r="4879" spans="1:11" s="40" customFormat="1" x14ac:dyDescent="0.25">
      <c r="A4879" s="34" t="s">
        <v>947</v>
      </c>
      <c r="B4879" s="34" t="s">
        <v>14498</v>
      </c>
      <c r="C4879" s="34" t="s">
        <v>14499</v>
      </c>
      <c r="D4879" s="34" t="s">
        <v>14500</v>
      </c>
      <c r="E4879" s="35">
        <v>90222</v>
      </c>
      <c r="F4879" s="36">
        <v>90222</v>
      </c>
      <c r="G4879" s="37">
        <f t="shared" si="229"/>
        <v>6315.5400000000009</v>
      </c>
      <c r="H4879" s="38">
        <f>G4879*(1-'[1]Rapport Lottstift'!$Q$6)</f>
        <v>4598.2868678623809</v>
      </c>
      <c r="I4879" s="39">
        <f t="shared" si="230"/>
        <v>4552.3039991837568</v>
      </c>
      <c r="J4879" s="40">
        <f t="shared" si="231"/>
        <v>4552</v>
      </c>
      <c r="K4879" s="40">
        <v>4552</v>
      </c>
    </row>
    <row r="4880" spans="1:11" s="40" customFormat="1" x14ac:dyDescent="0.25">
      <c r="A4880" s="34" t="s">
        <v>947</v>
      </c>
      <c r="B4880" s="34" t="s">
        <v>14501</v>
      </c>
      <c r="C4880" s="34" t="s">
        <v>14502</v>
      </c>
      <c r="D4880" s="34" t="s">
        <v>14503</v>
      </c>
      <c r="E4880" s="35">
        <v>90000</v>
      </c>
      <c r="F4880" s="36">
        <v>90000</v>
      </c>
      <c r="G4880" s="37">
        <f t="shared" si="229"/>
        <v>6300.0000000000009</v>
      </c>
      <c r="H4880" s="38">
        <f>G4880*(1-'[1]Rapport Lottstift'!$Q$6)</f>
        <v>4586.9723361000006</v>
      </c>
      <c r="I4880" s="39">
        <f t="shared" si="230"/>
        <v>4541.1026127390005</v>
      </c>
      <c r="J4880" s="40">
        <f t="shared" si="231"/>
        <v>4541</v>
      </c>
      <c r="K4880" s="40">
        <v>4541</v>
      </c>
    </row>
    <row r="4881" spans="1:11" s="40" customFormat="1" x14ac:dyDescent="0.25">
      <c r="A4881" s="34" t="s">
        <v>947</v>
      </c>
      <c r="B4881" s="34" t="s">
        <v>14504</v>
      </c>
      <c r="C4881" s="34" t="s">
        <v>14505</v>
      </c>
      <c r="D4881" s="34" t="s">
        <v>14506</v>
      </c>
      <c r="E4881" s="35">
        <v>89817</v>
      </c>
      <c r="F4881" s="36">
        <v>89817</v>
      </c>
      <c r="G4881" s="37">
        <f t="shared" si="229"/>
        <v>6287.1900000000005</v>
      </c>
      <c r="H4881" s="38">
        <f>G4881*(1-'[1]Rapport Lottstift'!$Q$6)</f>
        <v>4577.6454923499305</v>
      </c>
      <c r="I4881" s="39">
        <f t="shared" si="230"/>
        <v>4531.8690374264315</v>
      </c>
      <c r="J4881" s="40">
        <f t="shared" si="231"/>
        <v>4531</v>
      </c>
      <c r="K4881" s="40">
        <v>4531</v>
      </c>
    </row>
    <row r="4882" spans="1:11" s="40" customFormat="1" x14ac:dyDescent="0.25">
      <c r="A4882" s="34" t="s">
        <v>947</v>
      </c>
      <c r="B4882" s="34" t="s">
        <v>14507</v>
      </c>
      <c r="C4882" s="34" t="s">
        <v>14508</v>
      </c>
      <c r="D4882" s="34" t="s">
        <v>14509</v>
      </c>
      <c r="E4882" s="35">
        <v>89639</v>
      </c>
      <c r="F4882" s="36">
        <v>89639</v>
      </c>
      <c r="G4882" s="37">
        <f t="shared" si="229"/>
        <v>6274.7300000000005</v>
      </c>
      <c r="H4882" s="38">
        <f>G4882*(1-'[1]Rapport Lottstift'!$Q$6)</f>
        <v>4568.5734803963105</v>
      </c>
      <c r="I4882" s="39">
        <f t="shared" si="230"/>
        <v>4522.8877455923475</v>
      </c>
      <c r="J4882" s="40">
        <f t="shared" si="231"/>
        <v>4522</v>
      </c>
      <c r="K4882" s="40">
        <v>4522</v>
      </c>
    </row>
    <row r="4883" spans="1:11" s="40" customFormat="1" x14ac:dyDescent="0.25">
      <c r="A4883" s="34" t="s">
        <v>947</v>
      </c>
      <c r="B4883" s="34" t="s">
        <v>14510</v>
      </c>
      <c r="C4883" s="34" t="s">
        <v>14511</v>
      </c>
      <c r="D4883" s="34" t="s">
        <v>14512</v>
      </c>
      <c r="E4883" s="35">
        <v>89443</v>
      </c>
      <c r="F4883" s="36">
        <v>89443</v>
      </c>
      <c r="G4883" s="37">
        <f t="shared" si="229"/>
        <v>6261.01</v>
      </c>
      <c r="H4883" s="38">
        <f>G4883*(1-'[1]Rapport Lottstift'!$Q$6)</f>
        <v>4558.5840739754703</v>
      </c>
      <c r="I4883" s="39">
        <f t="shared" si="230"/>
        <v>4512.9982332357158</v>
      </c>
      <c r="J4883" s="40">
        <f t="shared" si="231"/>
        <v>4512</v>
      </c>
      <c r="K4883" s="40">
        <v>4512</v>
      </c>
    </row>
    <row r="4884" spans="1:11" s="40" customFormat="1" x14ac:dyDescent="0.25">
      <c r="A4884" s="34" t="s">
        <v>947</v>
      </c>
      <c r="B4884" s="34" t="s">
        <v>14513</v>
      </c>
      <c r="C4884" s="34" t="s">
        <v>14514</v>
      </c>
      <c r="D4884" s="34" t="s">
        <v>14515</v>
      </c>
      <c r="E4884" s="35">
        <v>89094</v>
      </c>
      <c r="F4884" s="36">
        <v>89094</v>
      </c>
      <c r="G4884" s="37">
        <f t="shared" si="229"/>
        <v>6236.5800000000008</v>
      </c>
      <c r="H4884" s="38">
        <f>G4884*(1-'[1]Rapport Lottstift'!$Q$6)</f>
        <v>4540.796814583261</v>
      </c>
      <c r="I4884" s="39">
        <f t="shared" si="230"/>
        <v>4495.3888464374286</v>
      </c>
      <c r="J4884" s="40">
        <f t="shared" si="231"/>
        <v>4495</v>
      </c>
      <c r="K4884" s="40">
        <v>4495</v>
      </c>
    </row>
    <row r="4885" spans="1:11" s="40" customFormat="1" x14ac:dyDescent="0.25">
      <c r="A4885" s="34" t="s">
        <v>947</v>
      </c>
      <c r="B4885" s="34" t="s">
        <v>14516</v>
      </c>
      <c r="C4885" s="34" t="s">
        <v>14517</v>
      </c>
      <c r="D4885" s="34" t="s">
        <v>14518</v>
      </c>
      <c r="E4885" s="35">
        <v>89063</v>
      </c>
      <c r="F4885" s="36">
        <v>89063</v>
      </c>
      <c r="G4885" s="37">
        <f t="shared" si="229"/>
        <v>6234.4100000000008</v>
      </c>
      <c r="H4885" s="38">
        <f>G4885*(1-'[1]Rapport Lottstift'!$Q$6)</f>
        <v>4539.2168574452708</v>
      </c>
      <c r="I4885" s="39">
        <f t="shared" si="230"/>
        <v>4493.8246888708181</v>
      </c>
      <c r="J4885" s="40">
        <f t="shared" si="231"/>
        <v>4493</v>
      </c>
      <c r="K4885" s="40">
        <v>4493</v>
      </c>
    </row>
    <row r="4886" spans="1:11" s="40" customFormat="1" x14ac:dyDescent="0.25">
      <c r="A4886" s="34" t="s">
        <v>947</v>
      </c>
      <c r="B4886" s="34" t="s">
        <v>14519</v>
      </c>
      <c r="C4886" s="34" t="s">
        <v>14520</v>
      </c>
      <c r="D4886" s="34" t="s">
        <v>14521</v>
      </c>
      <c r="E4886" s="35">
        <v>88994</v>
      </c>
      <c r="F4886" s="36">
        <v>88994</v>
      </c>
      <c r="G4886" s="37">
        <f t="shared" si="229"/>
        <v>6229.5800000000008</v>
      </c>
      <c r="H4886" s="38">
        <f>G4886*(1-'[1]Rapport Lottstift'!$Q$6)</f>
        <v>4535.7001786542605</v>
      </c>
      <c r="I4886" s="39">
        <f t="shared" si="230"/>
        <v>4490.3431768677183</v>
      </c>
      <c r="J4886" s="40">
        <f t="shared" si="231"/>
        <v>4490</v>
      </c>
      <c r="K4886" s="40">
        <v>4490</v>
      </c>
    </row>
    <row r="4887" spans="1:11" s="40" customFormat="1" x14ac:dyDescent="0.25">
      <c r="A4887" s="34" t="s">
        <v>947</v>
      </c>
      <c r="B4887" s="34" t="s">
        <v>14522</v>
      </c>
      <c r="C4887" s="34" t="s">
        <v>14523</v>
      </c>
      <c r="D4887" s="34" t="s">
        <v>14524</v>
      </c>
      <c r="E4887" s="35">
        <v>88925</v>
      </c>
      <c r="F4887" s="36">
        <v>88925</v>
      </c>
      <c r="G4887" s="37">
        <f t="shared" si="229"/>
        <v>6224.7500000000009</v>
      </c>
      <c r="H4887" s="38">
        <f>G4887*(1-'[1]Rapport Lottstift'!$Q$6)</f>
        <v>4532.1834998632512</v>
      </c>
      <c r="I4887" s="39">
        <f t="shared" si="230"/>
        <v>4486.8616648646184</v>
      </c>
      <c r="J4887" s="40">
        <f t="shared" si="231"/>
        <v>4486</v>
      </c>
      <c r="K4887" s="40">
        <v>4486</v>
      </c>
    </row>
    <row r="4888" spans="1:11" s="40" customFormat="1" x14ac:dyDescent="0.25">
      <c r="A4888" s="34" t="s">
        <v>947</v>
      </c>
      <c r="B4888" s="34" t="s">
        <v>14525</v>
      </c>
      <c r="C4888" s="34"/>
      <c r="D4888" s="34" t="s">
        <v>14526</v>
      </c>
      <c r="E4888" s="35">
        <v>88608</v>
      </c>
      <c r="F4888" s="36">
        <v>88608</v>
      </c>
      <c r="G4888" s="37">
        <f t="shared" si="229"/>
        <v>6202.56</v>
      </c>
      <c r="H4888" s="38">
        <f>G4888*(1-'[1]Rapport Lottstift'!$Q$6)</f>
        <v>4516.0271639683206</v>
      </c>
      <c r="I4888" s="39">
        <f t="shared" si="230"/>
        <v>4470.8668923286377</v>
      </c>
      <c r="J4888" s="40">
        <f t="shared" si="231"/>
        <v>4470</v>
      </c>
      <c r="K4888" s="40">
        <v>4470</v>
      </c>
    </row>
    <row r="4889" spans="1:11" s="40" customFormat="1" x14ac:dyDescent="0.25">
      <c r="A4889" s="34" t="s">
        <v>947</v>
      </c>
      <c r="B4889" s="34" t="s">
        <v>14527</v>
      </c>
      <c r="C4889" s="34" t="s">
        <v>14528</v>
      </c>
      <c r="D4889" s="34" t="s">
        <v>14529</v>
      </c>
      <c r="E4889" s="35">
        <v>88587</v>
      </c>
      <c r="F4889" s="36">
        <v>88587</v>
      </c>
      <c r="G4889" s="37">
        <f t="shared" si="229"/>
        <v>6201.09</v>
      </c>
      <c r="H4889" s="38">
        <f>G4889*(1-'[1]Rapport Lottstift'!$Q$6)</f>
        <v>4514.9568704232306</v>
      </c>
      <c r="I4889" s="39">
        <f t="shared" si="230"/>
        <v>4469.8073017189981</v>
      </c>
      <c r="J4889" s="40">
        <f t="shared" si="231"/>
        <v>4469</v>
      </c>
      <c r="K4889" s="40">
        <v>4469</v>
      </c>
    </row>
    <row r="4890" spans="1:11" s="40" customFormat="1" x14ac:dyDescent="0.25">
      <c r="A4890" s="34" t="s">
        <v>947</v>
      </c>
      <c r="B4890" s="34" t="s">
        <v>14530</v>
      </c>
      <c r="C4890" s="34" t="s">
        <v>14531</v>
      </c>
      <c r="D4890" s="34" t="s">
        <v>14532</v>
      </c>
      <c r="E4890" s="35">
        <v>88568</v>
      </c>
      <c r="F4890" s="36">
        <v>88568</v>
      </c>
      <c r="G4890" s="37">
        <f t="shared" si="229"/>
        <v>6199.76</v>
      </c>
      <c r="H4890" s="38">
        <f>G4890*(1-'[1]Rapport Lottstift'!$Q$6)</f>
        <v>4513.9885095967202</v>
      </c>
      <c r="I4890" s="39">
        <f t="shared" si="230"/>
        <v>4468.8486245007525</v>
      </c>
      <c r="J4890" s="40">
        <f t="shared" si="231"/>
        <v>4468</v>
      </c>
      <c r="K4890" s="40">
        <v>4468</v>
      </c>
    </row>
    <row r="4891" spans="1:11" s="40" customFormat="1" x14ac:dyDescent="0.25">
      <c r="A4891" s="34" t="s">
        <v>947</v>
      </c>
      <c r="B4891" s="34" t="s">
        <v>14533</v>
      </c>
      <c r="C4891" s="34" t="s">
        <v>14534</v>
      </c>
      <c r="D4891" s="34" t="s">
        <v>14535</v>
      </c>
      <c r="E4891" s="35">
        <v>88540</v>
      </c>
      <c r="F4891" s="36">
        <v>88540</v>
      </c>
      <c r="G4891" s="37">
        <f t="shared" si="229"/>
        <v>6197.8</v>
      </c>
      <c r="H4891" s="38">
        <f>G4891*(1-'[1]Rapport Lottstift'!$Q$6)</f>
        <v>4512.5614515366005</v>
      </c>
      <c r="I4891" s="39">
        <f t="shared" si="230"/>
        <v>4467.4358370212349</v>
      </c>
      <c r="J4891" s="40">
        <f t="shared" si="231"/>
        <v>4467</v>
      </c>
      <c r="K4891" s="40">
        <v>4467</v>
      </c>
    </row>
    <row r="4892" spans="1:11" s="40" customFormat="1" x14ac:dyDescent="0.25">
      <c r="A4892" s="34" t="s">
        <v>947</v>
      </c>
      <c r="B4892" s="34" t="s">
        <v>14536</v>
      </c>
      <c r="C4892" s="34" t="s">
        <v>14537</v>
      </c>
      <c r="D4892" s="34" t="s">
        <v>14538</v>
      </c>
      <c r="E4892" s="35">
        <v>88155</v>
      </c>
      <c r="F4892" s="36">
        <v>88155</v>
      </c>
      <c r="G4892" s="37">
        <f t="shared" si="229"/>
        <v>6170.85</v>
      </c>
      <c r="H4892" s="38">
        <f>G4892*(1-'[1]Rapport Lottstift'!$Q$6)</f>
        <v>4492.9394032099508</v>
      </c>
      <c r="I4892" s="39">
        <f t="shared" si="230"/>
        <v>4448.0100091778513</v>
      </c>
      <c r="J4892" s="40">
        <f t="shared" si="231"/>
        <v>4448</v>
      </c>
      <c r="K4892" s="40">
        <v>4448</v>
      </c>
    </row>
    <row r="4893" spans="1:11" s="40" customFormat="1" x14ac:dyDescent="0.25">
      <c r="A4893" s="34" t="s">
        <v>947</v>
      </c>
      <c r="B4893" s="34" t="s">
        <v>14539</v>
      </c>
      <c r="C4893" s="34" t="s">
        <v>14540</v>
      </c>
      <c r="D4893" s="34" t="s">
        <v>14541</v>
      </c>
      <c r="E4893" s="35">
        <v>88099</v>
      </c>
      <c r="F4893" s="36">
        <v>88099</v>
      </c>
      <c r="G4893" s="37">
        <f t="shared" si="229"/>
        <v>6166.93</v>
      </c>
      <c r="H4893" s="38">
        <f>G4893*(1-'[1]Rapport Lottstift'!$Q$6)</f>
        <v>4490.0852870897106</v>
      </c>
      <c r="I4893" s="39">
        <f t="shared" si="230"/>
        <v>4445.1844342188133</v>
      </c>
      <c r="J4893" s="40">
        <f t="shared" si="231"/>
        <v>4445</v>
      </c>
      <c r="K4893" s="40">
        <v>4445</v>
      </c>
    </row>
    <row r="4894" spans="1:11" s="40" customFormat="1" x14ac:dyDescent="0.25">
      <c r="A4894" s="34" t="s">
        <v>947</v>
      </c>
      <c r="B4894" s="34" t="s">
        <v>14542</v>
      </c>
      <c r="C4894" s="34" t="s">
        <v>14543</v>
      </c>
      <c r="D4894" s="34" t="s">
        <v>14544</v>
      </c>
      <c r="E4894" s="35">
        <v>88093</v>
      </c>
      <c r="F4894" s="36">
        <v>88093</v>
      </c>
      <c r="G4894" s="37">
        <f t="shared" si="229"/>
        <v>6166.51</v>
      </c>
      <c r="H4894" s="38">
        <f>G4894*(1-'[1]Rapport Lottstift'!$Q$6)</f>
        <v>4489.7794889339702</v>
      </c>
      <c r="I4894" s="39">
        <f t="shared" si="230"/>
        <v>4444.8816940446304</v>
      </c>
      <c r="J4894" s="40">
        <f t="shared" si="231"/>
        <v>4444</v>
      </c>
      <c r="K4894" s="40">
        <v>4444</v>
      </c>
    </row>
    <row r="4895" spans="1:11" s="40" customFormat="1" x14ac:dyDescent="0.25">
      <c r="A4895" s="34" t="s">
        <v>947</v>
      </c>
      <c r="B4895" s="34" t="s">
        <v>14545</v>
      </c>
      <c r="C4895" s="34" t="s">
        <v>14546</v>
      </c>
      <c r="D4895" s="34" t="s">
        <v>14547</v>
      </c>
      <c r="E4895" s="35">
        <v>88025</v>
      </c>
      <c r="F4895" s="36">
        <v>88025</v>
      </c>
      <c r="G4895" s="37">
        <f t="shared" si="229"/>
        <v>6161.7500000000009</v>
      </c>
      <c r="H4895" s="38">
        <f>G4895*(1-'[1]Rapport Lottstift'!$Q$6)</f>
        <v>4486.3137765022511</v>
      </c>
      <c r="I4895" s="39">
        <f t="shared" si="230"/>
        <v>4441.4506387372285</v>
      </c>
      <c r="J4895" s="40">
        <f t="shared" si="231"/>
        <v>4441</v>
      </c>
      <c r="K4895" s="40">
        <v>4441</v>
      </c>
    </row>
    <row r="4896" spans="1:11" s="40" customFormat="1" x14ac:dyDescent="0.25">
      <c r="A4896" s="34" t="s">
        <v>947</v>
      </c>
      <c r="B4896" s="34" t="s">
        <v>14548</v>
      </c>
      <c r="C4896" s="34" t="s">
        <v>14549</v>
      </c>
      <c r="D4896" s="34" t="s">
        <v>14550</v>
      </c>
      <c r="E4896" s="35">
        <v>87985</v>
      </c>
      <c r="F4896" s="36">
        <v>87985</v>
      </c>
      <c r="G4896" s="37">
        <f t="shared" si="229"/>
        <v>6158.9500000000007</v>
      </c>
      <c r="H4896" s="38">
        <f>G4896*(1-'[1]Rapport Lottstift'!$Q$6)</f>
        <v>4484.2751221306507</v>
      </c>
      <c r="I4896" s="39">
        <f t="shared" si="230"/>
        <v>4439.4323709093442</v>
      </c>
      <c r="J4896" s="40">
        <f t="shared" si="231"/>
        <v>4439</v>
      </c>
      <c r="K4896" s="40">
        <v>4439</v>
      </c>
    </row>
    <row r="4897" spans="1:11" s="40" customFormat="1" x14ac:dyDescent="0.25">
      <c r="A4897" s="34" t="s">
        <v>947</v>
      </c>
      <c r="B4897" s="34" t="s">
        <v>14551</v>
      </c>
      <c r="C4897" s="34" t="s">
        <v>14552</v>
      </c>
      <c r="D4897" s="34" t="s">
        <v>14553</v>
      </c>
      <c r="E4897" s="35">
        <v>87834</v>
      </c>
      <c r="F4897" s="36">
        <v>87834</v>
      </c>
      <c r="G4897" s="37">
        <f t="shared" si="229"/>
        <v>6148.380000000001</v>
      </c>
      <c r="H4897" s="38">
        <f>G4897*(1-'[1]Rapport Lottstift'!$Q$6)</f>
        <v>4476.5792018778611</v>
      </c>
      <c r="I4897" s="39">
        <f t="shared" si="230"/>
        <v>4431.8134098590826</v>
      </c>
      <c r="J4897" s="40">
        <f t="shared" si="231"/>
        <v>4431</v>
      </c>
      <c r="K4897" s="40">
        <v>4431</v>
      </c>
    </row>
    <row r="4898" spans="1:11" s="40" customFormat="1" x14ac:dyDescent="0.25">
      <c r="A4898" s="34" t="s">
        <v>947</v>
      </c>
      <c r="B4898" s="34" t="s">
        <v>14554</v>
      </c>
      <c r="C4898" s="34" t="s">
        <v>14555</v>
      </c>
      <c r="D4898" s="34" t="s">
        <v>14556</v>
      </c>
      <c r="E4898" s="35">
        <v>87775</v>
      </c>
      <c r="F4898" s="36">
        <v>87775</v>
      </c>
      <c r="G4898" s="37">
        <f t="shared" si="229"/>
        <v>6144.2500000000009</v>
      </c>
      <c r="H4898" s="38">
        <f>G4898*(1-'[1]Rapport Lottstift'!$Q$6)</f>
        <v>4473.5721866797512</v>
      </c>
      <c r="I4898" s="39">
        <f t="shared" si="230"/>
        <v>4428.8364648129536</v>
      </c>
      <c r="J4898" s="40">
        <f t="shared" si="231"/>
        <v>4428</v>
      </c>
      <c r="K4898" s="40">
        <v>4428</v>
      </c>
    </row>
    <row r="4899" spans="1:11" s="40" customFormat="1" x14ac:dyDescent="0.25">
      <c r="A4899" s="34" t="s">
        <v>947</v>
      </c>
      <c r="B4899" s="34" t="s">
        <v>14557</v>
      </c>
      <c r="C4899" s="34" t="s">
        <v>14558</v>
      </c>
      <c r="D4899" s="34" t="s">
        <v>14559</v>
      </c>
      <c r="E4899" s="35">
        <v>87762</v>
      </c>
      <c r="F4899" s="36">
        <v>87762</v>
      </c>
      <c r="G4899" s="37">
        <f t="shared" si="229"/>
        <v>6143.34</v>
      </c>
      <c r="H4899" s="38">
        <f>G4899*(1-'[1]Rapport Lottstift'!$Q$6)</f>
        <v>4472.9096240089802</v>
      </c>
      <c r="I4899" s="39">
        <f t="shared" si="230"/>
        <v>4428.18052776889</v>
      </c>
      <c r="J4899" s="40">
        <f t="shared" si="231"/>
        <v>4428</v>
      </c>
      <c r="K4899" s="40">
        <v>4428</v>
      </c>
    </row>
    <row r="4900" spans="1:11" s="40" customFormat="1" x14ac:dyDescent="0.25">
      <c r="A4900" s="34" t="s">
        <v>947</v>
      </c>
      <c r="B4900" s="34" t="s">
        <v>14560</v>
      </c>
      <c r="C4900" s="34" t="s">
        <v>14561</v>
      </c>
      <c r="D4900" s="34" t="s">
        <v>14562</v>
      </c>
      <c r="E4900" s="35">
        <v>87761</v>
      </c>
      <c r="F4900" s="36">
        <v>87761</v>
      </c>
      <c r="G4900" s="37">
        <f t="shared" si="229"/>
        <v>6143.27</v>
      </c>
      <c r="H4900" s="38">
        <f>G4900*(1-'[1]Rapport Lottstift'!$Q$6)</f>
        <v>4472.8586576496909</v>
      </c>
      <c r="I4900" s="39">
        <f t="shared" si="230"/>
        <v>4428.1300710731939</v>
      </c>
      <c r="J4900" s="40">
        <f t="shared" si="231"/>
        <v>4428</v>
      </c>
      <c r="K4900" s="40">
        <v>4428</v>
      </c>
    </row>
    <row r="4901" spans="1:11" s="40" customFormat="1" x14ac:dyDescent="0.25">
      <c r="A4901" s="34" t="s">
        <v>947</v>
      </c>
      <c r="B4901" s="34" t="s">
        <v>14563</v>
      </c>
      <c r="C4901" s="34" t="s">
        <v>14564</v>
      </c>
      <c r="D4901" s="34" t="s">
        <v>14565</v>
      </c>
      <c r="E4901" s="35">
        <v>87684</v>
      </c>
      <c r="F4901" s="36">
        <v>87684</v>
      </c>
      <c r="G4901" s="37">
        <f t="shared" si="229"/>
        <v>6137.880000000001</v>
      </c>
      <c r="H4901" s="38">
        <f>G4901*(1-'[1]Rapport Lottstift'!$Q$6)</f>
        <v>4468.9342479843608</v>
      </c>
      <c r="I4901" s="39">
        <f t="shared" si="230"/>
        <v>4424.2449055045172</v>
      </c>
      <c r="J4901" s="40">
        <f t="shared" si="231"/>
        <v>4424</v>
      </c>
      <c r="K4901" s="40">
        <v>4424</v>
      </c>
    </row>
    <row r="4902" spans="1:11" s="40" customFormat="1" x14ac:dyDescent="0.25">
      <c r="A4902" s="34" t="s">
        <v>947</v>
      </c>
      <c r="B4902" s="34" t="s">
        <v>14566</v>
      </c>
      <c r="C4902" s="34" t="s">
        <v>14567</v>
      </c>
      <c r="D4902" s="34" t="s">
        <v>14568</v>
      </c>
      <c r="E4902" s="35">
        <v>87589</v>
      </c>
      <c r="F4902" s="36">
        <v>87589</v>
      </c>
      <c r="G4902" s="37">
        <f t="shared" si="229"/>
        <v>6131.2300000000005</v>
      </c>
      <c r="H4902" s="38">
        <f>G4902*(1-'[1]Rapport Lottstift'!$Q$6)</f>
        <v>4464.0924438518105</v>
      </c>
      <c r="I4902" s="39">
        <f t="shared" si="230"/>
        <v>4419.4515194132919</v>
      </c>
      <c r="J4902" s="40">
        <f t="shared" si="231"/>
        <v>4419</v>
      </c>
      <c r="K4902" s="40">
        <v>4419</v>
      </c>
    </row>
    <row r="4903" spans="1:11" s="40" customFormat="1" x14ac:dyDescent="0.25">
      <c r="A4903" s="34" t="s">
        <v>947</v>
      </c>
      <c r="B4903" s="34" t="s">
        <v>14569</v>
      </c>
      <c r="C4903" s="34" t="s">
        <v>14570</v>
      </c>
      <c r="D4903" s="34" t="s">
        <v>14571</v>
      </c>
      <c r="E4903" s="35">
        <v>87528</v>
      </c>
      <c r="F4903" s="36">
        <v>87528</v>
      </c>
      <c r="G4903" s="37">
        <f t="shared" si="229"/>
        <v>6126.9600000000009</v>
      </c>
      <c r="H4903" s="38">
        <f>G4903*(1-'[1]Rapport Lottstift'!$Q$6)</f>
        <v>4460.983495935121</v>
      </c>
      <c r="I4903" s="39">
        <f t="shared" si="230"/>
        <v>4416.3736609757698</v>
      </c>
      <c r="J4903" s="40">
        <f t="shared" si="231"/>
        <v>4416</v>
      </c>
      <c r="K4903" s="40">
        <v>4416</v>
      </c>
    </row>
    <row r="4904" spans="1:11" s="40" customFormat="1" x14ac:dyDescent="0.25">
      <c r="A4904" s="34" t="s">
        <v>947</v>
      </c>
      <c r="B4904" s="34" t="s">
        <v>14572</v>
      </c>
      <c r="C4904" s="34" t="s">
        <v>14573</v>
      </c>
      <c r="D4904" s="34" t="s">
        <v>14574</v>
      </c>
      <c r="E4904" s="35">
        <v>87500</v>
      </c>
      <c r="F4904" s="36">
        <v>87500</v>
      </c>
      <c r="G4904" s="37">
        <f t="shared" si="229"/>
        <v>6125.0000000000009</v>
      </c>
      <c r="H4904" s="38">
        <f>G4904*(1-'[1]Rapport Lottstift'!$Q$6)</f>
        <v>4459.5564378750005</v>
      </c>
      <c r="I4904" s="39">
        <f t="shared" si="230"/>
        <v>4414.9608734962503</v>
      </c>
      <c r="J4904" s="40">
        <f t="shared" si="231"/>
        <v>4414</v>
      </c>
      <c r="K4904" s="40">
        <v>4414</v>
      </c>
    </row>
    <row r="4905" spans="1:11" s="40" customFormat="1" x14ac:dyDescent="0.25">
      <c r="A4905" s="34" t="s">
        <v>947</v>
      </c>
      <c r="B4905" s="34" t="s">
        <v>14575</v>
      </c>
      <c r="C4905" s="34" t="s">
        <v>14576</v>
      </c>
      <c r="D4905" s="34" t="s">
        <v>14577</v>
      </c>
      <c r="E4905" s="35">
        <v>87497</v>
      </c>
      <c r="F4905" s="36">
        <v>87497</v>
      </c>
      <c r="G4905" s="37">
        <f t="shared" si="229"/>
        <v>6124.7900000000009</v>
      </c>
      <c r="H4905" s="38">
        <f>G4905*(1-'[1]Rapport Lottstift'!$Q$6)</f>
        <v>4459.4035387971308</v>
      </c>
      <c r="I4905" s="39">
        <f t="shared" si="230"/>
        <v>4414.8095034091593</v>
      </c>
      <c r="J4905" s="40">
        <f t="shared" si="231"/>
        <v>4414</v>
      </c>
      <c r="K4905" s="40">
        <v>4414</v>
      </c>
    </row>
    <row r="4906" spans="1:11" s="40" customFormat="1" x14ac:dyDescent="0.25">
      <c r="A4906" s="34" t="s">
        <v>947</v>
      </c>
      <c r="B4906" s="34" t="s">
        <v>14578</v>
      </c>
      <c r="C4906" s="34" t="s">
        <v>14579</v>
      </c>
      <c r="D4906" s="34" t="s">
        <v>14580</v>
      </c>
      <c r="E4906" s="35">
        <v>87463</v>
      </c>
      <c r="F4906" s="36">
        <v>87463</v>
      </c>
      <c r="G4906" s="37">
        <f t="shared" si="229"/>
        <v>6122.4100000000008</v>
      </c>
      <c r="H4906" s="38">
        <f>G4906*(1-'[1]Rapport Lottstift'!$Q$6)</f>
        <v>4457.6706825812707</v>
      </c>
      <c r="I4906" s="39">
        <f t="shared" si="230"/>
        <v>4413.0939757554579</v>
      </c>
      <c r="J4906" s="40">
        <f t="shared" si="231"/>
        <v>4413</v>
      </c>
      <c r="K4906" s="40">
        <v>4413</v>
      </c>
    </row>
    <row r="4907" spans="1:11" s="40" customFormat="1" x14ac:dyDescent="0.25">
      <c r="A4907" s="34" t="s">
        <v>947</v>
      </c>
      <c r="B4907" s="34" t="s">
        <v>14581</v>
      </c>
      <c r="C4907" s="34" t="s">
        <v>14582</v>
      </c>
      <c r="D4907" s="34" t="s">
        <v>14583</v>
      </c>
      <c r="E4907" s="35">
        <v>87419</v>
      </c>
      <c r="F4907" s="36">
        <v>87419</v>
      </c>
      <c r="G4907" s="37">
        <f t="shared" si="229"/>
        <v>6119.3300000000008</v>
      </c>
      <c r="H4907" s="38">
        <f>G4907*(1-'[1]Rapport Lottstift'!$Q$6)</f>
        <v>4455.4281627725113</v>
      </c>
      <c r="I4907" s="39">
        <f t="shared" si="230"/>
        <v>4410.8738811447865</v>
      </c>
      <c r="J4907" s="40">
        <f t="shared" si="231"/>
        <v>4410</v>
      </c>
      <c r="K4907" s="40">
        <v>4410</v>
      </c>
    </row>
    <row r="4908" spans="1:11" s="40" customFormat="1" x14ac:dyDescent="0.25">
      <c r="A4908" s="34" t="s">
        <v>947</v>
      </c>
      <c r="B4908" s="34" t="s">
        <v>14584</v>
      </c>
      <c r="C4908" s="34" t="s">
        <v>14585</v>
      </c>
      <c r="D4908" s="34" t="s">
        <v>14586</v>
      </c>
      <c r="E4908" s="35">
        <v>87410</v>
      </c>
      <c r="F4908" s="36">
        <v>87410</v>
      </c>
      <c r="G4908" s="37">
        <f t="shared" si="229"/>
        <v>6118.7000000000007</v>
      </c>
      <c r="H4908" s="38">
        <f>G4908*(1-'[1]Rapport Lottstift'!$Q$6)</f>
        <v>4454.9694655389012</v>
      </c>
      <c r="I4908" s="39">
        <f t="shared" si="230"/>
        <v>4410.4197708835118</v>
      </c>
      <c r="J4908" s="40">
        <f t="shared" si="231"/>
        <v>4410</v>
      </c>
      <c r="K4908" s="40">
        <v>4410</v>
      </c>
    </row>
    <row r="4909" spans="1:11" s="40" customFormat="1" x14ac:dyDescent="0.25">
      <c r="A4909" s="34" t="s">
        <v>947</v>
      </c>
      <c r="B4909" s="34" t="s">
        <v>14587</v>
      </c>
      <c r="C4909" s="34" t="s">
        <v>14588</v>
      </c>
      <c r="D4909" s="34" t="s">
        <v>14589</v>
      </c>
      <c r="E4909" s="35">
        <v>87382</v>
      </c>
      <c r="F4909" s="36">
        <v>87382</v>
      </c>
      <c r="G4909" s="37">
        <f t="shared" si="229"/>
        <v>6116.7400000000007</v>
      </c>
      <c r="H4909" s="38">
        <f>G4909*(1-'[1]Rapport Lottstift'!$Q$6)</f>
        <v>4453.5424074787807</v>
      </c>
      <c r="I4909" s="39">
        <f t="shared" si="230"/>
        <v>4409.0069834039932</v>
      </c>
      <c r="J4909" s="40">
        <f t="shared" si="231"/>
        <v>4409</v>
      </c>
      <c r="K4909" s="40">
        <v>4409</v>
      </c>
    </row>
    <row r="4910" spans="1:11" s="40" customFormat="1" x14ac:dyDescent="0.25">
      <c r="A4910" s="34" t="s">
        <v>947</v>
      </c>
      <c r="B4910" s="34" t="s">
        <v>14590</v>
      </c>
      <c r="C4910" s="34" t="s">
        <v>14591</v>
      </c>
      <c r="D4910" s="34" t="s">
        <v>14592</v>
      </c>
      <c r="E4910" s="35">
        <v>87044</v>
      </c>
      <c r="F4910" s="36">
        <v>87044</v>
      </c>
      <c r="G4910" s="37">
        <f t="shared" si="229"/>
        <v>6093.0800000000008</v>
      </c>
      <c r="H4910" s="38">
        <f>G4910*(1-'[1]Rapport Lottstift'!$Q$6)</f>
        <v>4436.315778038761</v>
      </c>
      <c r="I4910" s="39">
        <f t="shared" si="230"/>
        <v>4391.9526202583729</v>
      </c>
      <c r="J4910" s="40">
        <f t="shared" si="231"/>
        <v>4391</v>
      </c>
      <c r="K4910" s="40">
        <v>4391</v>
      </c>
    </row>
    <row r="4911" spans="1:11" s="40" customFormat="1" x14ac:dyDescent="0.25">
      <c r="A4911" s="34" t="s">
        <v>947</v>
      </c>
      <c r="B4911" s="34" t="s">
        <v>14593</v>
      </c>
      <c r="C4911" s="34" t="s">
        <v>14594</v>
      </c>
      <c r="D4911" s="34" t="s">
        <v>14595</v>
      </c>
      <c r="E4911" s="35">
        <v>86784</v>
      </c>
      <c r="F4911" s="36">
        <v>86784</v>
      </c>
      <c r="G4911" s="37">
        <f t="shared" si="229"/>
        <v>6074.880000000001</v>
      </c>
      <c r="H4911" s="38">
        <f>G4911*(1-'[1]Rapport Lottstift'!$Q$6)</f>
        <v>4423.0645246233607</v>
      </c>
      <c r="I4911" s="39">
        <f t="shared" si="230"/>
        <v>4378.8338793771272</v>
      </c>
      <c r="J4911" s="40">
        <f t="shared" si="231"/>
        <v>4378</v>
      </c>
      <c r="K4911" s="40">
        <v>4378</v>
      </c>
    </row>
    <row r="4912" spans="1:11" s="40" customFormat="1" x14ac:dyDescent="0.25">
      <c r="A4912" s="34" t="s">
        <v>947</v>
      </c>
      <c r="B4912" s="34" t="s">
        <v>14596</v>
      </c>
      <c r="C4912" s="34" t="s">
        <v>14597</v>
      </c>
      <c r="D4912" s="34" t="s">
        <v>14598</v>
      </c>
      <c r="E4912" s="35">
        <v>86697</v>
      </c>
      <c r="F4912" s="36">
        <v>86697</v>
      </c>
      <c r="G4912" s="37">
        <f t="shared" si="229"/>
        <v>6068.7900000000009</v>
      </c>
      <c r="H4912" s="38">
        <f>G4912*(1-'[1]Rapport Lottstift'!$Q$6)</f>
        <v>4418.6304513651312</v>
      </c>
      <c r="I4912" s="39">
        <f t="shared" si="230"/>
        <v>4374.4441468514797</v>
      </c>
      <c r="J4912" s="40">
        <f t="shared" si="231"/>
        <v>4374</v>
      </c>
      <c r="K4912" s="40">
        <v>4374</v>
      </c>
    </row>
    <row r="4913" spans="1:11" s="40" customFormat="1" x14ac:dyDescent="0.25">
      <c r="A4913" s="34" t="s">
        <v>947</v>
      </c>
      <c r="B4913" s="34" t="s">
        <v>14599</v>
      </c>
      <c r="C4913" s="34" t="s">
        <v>14600</v>
      </c>
      <c r="D4913" s="34" t="s">
        <v>14601</v>
      </c>
      <c r="E4913" s="35">
        <v>86697</v>
      </c>
      <c r="F4913" s="36">
        <v>86697</v>
      </c>
      <c r="G4913" s="37">
        <f t="shared" si="229"/>
        <v>6068.7900000000009</v>
      </c>
      <c r="H4913" s="38">
        <f>G4913*(1-'[1]Rapport Lottstift'!$Q$6)</f>
        <v>4418.6304513651312</v>
      </c>
      <c r="I4913" s="39">
        <f t="shared" si="230"/>
        <v>4374.4441468514797</v>
      </c>
      <c r="J4913" s="40">
        <f t="shared" si="231"/>
        <v>4374</v>
      </c>
      <c r="K4913" s="40">
        <v>4374</v>
      </c>
    </row>
    <row r="4914" spans="1:11" s="40" customFormat="1" x14ac:dyDescent="0.25">
      <c r="A4914" s="34" t="s">
        <v>947</v>
      </c>
      <c r="B4914" s="34" t="s">
        <v>14602</v>
      </c>
      <c r="C4914" s="34" t="s">
        <v>14603</v>
      </c>
      <c r="D4914" s="34" t="s">
        <v>14604</v>
      </c>
      <c r="E4914" s="35">
        <v>86495</v>
      </c>
      <c r="F4914" s="36">
        <v>86495</v>
      </c>
      <c r="G4914" s="37">
        <f t="shared" si="229"/>
        <v>6054.6500000000005</v>
      </c>
      <c r="H4914" s="38">
        <f>G4914*(1-'[1]Rapport Lottstift'!$Q$6)</f>
        <v>4408.3352467885506</v>
      </c>
      <c r="I4914" s="39">
        <f t="shared" si="230"/>
        <v>4364.2518943206651</v>
      </c>
      <c r="J4914" s="40">
        <f t="shared" si="231"/>
        <v>4364</v>
      </c>
      <c r="K4914" s="40">
        <v>4364</v>
      </c>
    </row>
    <row r="4915" spans="1:11" s="40" customFormat="1" x14ac:dyDescent="0.25">
      <c r="A4915" s="34" t="s">
        <v>947</v>
      </c>
      <c r="B4915" s="34" t="s">
        <v>14605</v>
      </c>
      <c r="C4915" s="34" t="s">
        <v>14606</v>
      </c>
      <c r="D4915" s="34" t="s">
        <v>14607</v>
      </c>
      <c r="E4915" s="35">
        <v>86421</v>
      </c>
      <c r="F4915" s="36">
        <v>86421</v>
      </c>
      <c r="G4915" s="37">
        <f t="shared" si="229"/>
        <v>6049.47</v>
      </c>
      <c r="H4915" s="38">
        <f>G4915*(1-'[1]Rapport Lottstift'!$Q$6)</f>
        <v>4404.5637362010903</v>
      </c>
      <c r="I4915" s="39">
        <f t="shared" si="230"/>
        <v>4360.5180988390794</v>
      </c>
      <c r="J4915" s="40">
        <f t="shared" si="231"/>
        <v>4360</v>
      </c>
      <c r="K4915" s="40">
        <v>4360</v>
      </c>
    </row>
    <row r="4916" spans="1:11" s="40" customFormat="1" x14ac:dyDescent="0.25">
      <c r="A4916" s="34" t="s">
        <v>947</v>
      </c>
      <c r="B4916" s="34" t="s">
        <v>14608</v>
      </c>
      <c r="C4916" s="34" t="s">
        <v>14609</v>
      </c>
      <c r="D4916" s="34" t="s">
        <v>14610</v>
      </c>
      <c r="E4916" s="35">
        <v>86335</v>
      </c>
      <c r="F4916" s="36">
        <v>86335</v>
      </c>
      <c r="G4916" s="37">
        <f t="shared" si="229"/>
        <v>6043.4500000000007</v>
      </c>
      <c r="H4916" s="38">
        <f>G4916*(1-'[1]Rapport Lottstift'!$Q$6)</f>
        <v>4400.1806293021509</v>
      </c>
      <c r="I4916" s="39">
        <f t="shared" si="230"/>
        <v>4356.1788230091297</v>
      </c>
      <c r="J4916" s="40">
        <f t="shared" si="231"/>
        <v>4356</v>
      </c>
      <c r="K4916" s="40">
        <v>4356</v>
      </c>
    </row>
    <row r="4917" spans="1:11" s="40" customFormat="1" x14ac:dyDescent="0.25">
      <c r="A4917" s="34" t="s">
        <v>947</v>
      </c>
      <c r="B4917" s="34" t="s">
        <v>14611</v>
      </c>
      <c r="C4917" s="34" t="s">
        <v>14612</v>
      </c>
      <c r="D4917" s="34" t="s">
        <v>14613</v>
      </c>
      <c r="E4917" s="35">
        <v>86255</v>
      </c>
      <c r="F4917" s="36">
        <v>86255</v>
      </c>
      <c r="G4917" s="37">
        <f t="shared" si="229"/>
        <v>6037.85</v>
      </c>
      <c r="H4917" s="38">
        <f>G4917*(1-'[1]Rapport Lottstift'!$Q$6)</f>
        <v>4396.1033205589501</v>
      </c>
      <c r="I4917" s="39">
        <f t="shared" si="230"/>
        <v>4352.1422873533602</v>
      </c>
      <c r="J4917" s="40">
        <f t="shared" si="231"/>
        <v>4352</v>
      </c>
      <c r="K4917" s="40">
        <v>4352</v>
      </c>
    </row>
    <row r="4918" spans="1:11" s="40" customFormat="1" x14ac:dyDescent="0.25">
      <c r="A4918" s="34" t="s">
        <v>947</v>
      </c>
      <c r="B4918" s="34" t="s">
        <v>14614</v>
      </c>
      <c r="C4918" s="34" t="s">
        <v>14615</v>
      </c>
      <c r="D4918" s="34" t="s">
        <v>14616</v>
      </c>
      <c r="E4918" s="35">
        <v>86017</v>
      </c>
      <c r="F4918" s="36">
        <v>86017</v>
      </c>
      <c r="G4918" s="37">
        <f t="shared" si="229"/>
        <v>6021.1900000000005</v>
      </c>
      <c r="H4918" s="38">
        <f>G4918*(1-'[1]Rapport Lottstift'!$Q$6)</f>
        <v>4383.973327047931</v>
      </c>
      <c r="I4918" s="39">
        <f t="shared" si="230"/>
        <v>4340.133593777452</v>
      </c>
      <c r="J4918" s="40">
        <f t="shared" si="231"/>
        <v>4340</v>
      </c>
      <c r="K4918" s="40">
        <v>4340</v>
      </c>
    </row>
    <row r="4919" spans="1:11" s="40" customFormat="1" x14ac:dyDescent="0.25">
      <c r="A4919" s="34" t="s">
        <v>947</v>
      </c>
      <c r="B4919" s="34" t="s">
        <v>14617</v>
      </c>
      <c r="C4919" s="34" t="s">
        <v>14618</v>
      </c>
      <c r="D4919" s="34" t="s">
        <v>14619</v>
      </c>
      <c r="E4919" s="35">
        <v>85928</v>
      </c>
      <c r="F4919" s="36">
        <v>85928</v>
      </c>
      <c r="G4919" s="37">
        <f t="shared" si="229"/>
        <v>6014.9600000000009</v>
      </c>
      <c r="H4919" s="38">
        <f>G4919*(1-'[1]Rapport Lottstift'!$Q$6)</f>
        <v>4379.437321071121</v>
      </c>
      <c r="I4919" s="39">
        <f t="shared" si="230"/>
        <v>4335.6429478604095</v>
      </c>
      <c r="J4919" s="40">
        <f t="shared" si="231"/>
        <v>4335</v>
      </c>
      <c r="K4919" s="40">
        <v>4335</v>
      </c>
    </row>
    <row r="4920" spans="1:11" s="40" customFormat="1" x14ac:dyDescent="0.25">
      <c r="A4920" s="34" t="s">
        <v>947</v>
      </c>
      <c r="B4920" s="34" t="s">
        <v>14620</v>
      </c>
      <c r="C4920" s="34" t="s">
        <v>14621</v>
      </c>
      <c r="D4920" s="34" t="s">
        <v>14622</v>
      </c>
      <c r="E4920" s="35">
        <v>85919</v>
      </c>
      <c r="F4920" s="36">
        <v>85919</v>
      </c>
      <c r="G4920" s="37">
        <f t="shared" si="229"/>
        <v>6014.3300000000008</v>
      </c>
      <c r="H4920" s="38">
        <f>G4920*(1-'[1]Rapport Lottstift'!$Q$6)</f>
        <v>4378.9786238375109</v>
      </c>
      <c r="I4920" s="39">
        <f t="shared" si="230"/>
        <v>4335.1888375991357</v>
      </c>
      <c r="J4920" s="40">
        <f t="shared" si="231"/>
        <v>4335</v>
      </c>
      <c r="K4920" s="40">
        <v>4335</v>
      </c>
    </row>
    <row r="4921" spans="1:11" s="40" customFormat="1" x14ac:dyDescent="0.25">
      <c r="A4921" s="34" t="s">
        <v>947</v>
      </c>
      <c r="B4921" s="34" t="s">
        <v>14623</v>
      </c>
      <c r="C4921" s="34" t="s">
        <v>14624</v>
      </c>
      <c r="D4921" s="34" t="s">
        <v>14625</v>
      </c>
      <c r="E4921" s="35">
        <v>85795</v>
      </c>
      <c r="F4921" s="36">
        <v>85795</v>
      </c>
      <c r="G4921" s="37">
        <f t="shared" si="229"/>
        <v>6005.6500000000005</v>
      </c>
      <c r="H4921" s="38">
        <f>G4921*(1-'[1]Rapport Lottstift'!$Q$6)</f>
        <v>4372.6587952855507</v>
      </c>
      <c r="I4921" s="39">
        <f t="shared" si="230"/>
        <v>4328.9322073326948</v>
      </c>
      <c r="J4921" s="40">
        <f t="shared" si="231"/>
        <v>4328</v>
      </c>
      <c r="K4921" s="40">
        <v>4328</v>
      </c>
    </row>
    <row r="4922" spans="1:11" s="40" customFormat="1" x14ac:dyDescent="0.25">
      <c r="A4922" s="34" t="s">
        <v>947</v>
      </c>
      <c r="B4922" s="34" t="s">
        <v>14626</v>
      </c>
      <c r="C4922" s="34" t="s">
        <v>14627</v>
      </c>
      <c r="D4922" s="34" t="s">
        <v>14628</v>
      </c>
      <c r="E4922" s="35">
        <v>85790</v>
      </c>
      <c r="F4922" s="36">
        <v>85790</v>
      </c>
      <c r="G4922" s="37">
        <f t="shared" si="229"/>
        <v>6005.3</v>
      </c>
      <c r="H4922" s="38">
        <f>G4922*(1-'[1]Rapport Lottstift'!$Q$6)</f>
        <v>4372.4039634891005</v>
      </c>
      <c r="I4922" s="39">
        <f t="shared" si="230"/>
        <v>4328.6799238542098</v>
      </c>
      <c r="J4922" s="40">
        <f t="shared" si="231"/>
        <v>4328</v>
      </c>
      <c r="K4922" s="40">
        <v>4328</v>
      </c>
    </row>
    <row r="4923" spans="1:11" s="40" customFormat="1" x14ac:dyDescent="0.25">
      <c r="A4923" s="34" t="s">
        <v>947</v>
      </c>
      <c r="B4923" s="34" t="s">
        <v>14629</v>
      </c>
      <c r="C4923" s="34" t="s">
        <v>14630</v>
      </c>
      <c r="D4923" s="34" t="s">
        <v>14631</v>
      </c>
      <c r="E4923" s="35">
        <v>85359</v>
      </c>
      <c r="F4923" s="36">
        <v>85359</v>
      </c>
      <c r="G4923" s="37">
        <f t="shared" si="229"/>
        <v>5975.130000000001</v>
      </c>
      <c r="H4923" s="38">
        <f>G4923*(1-'[1]Rapport Lottstift'!$Q$6)</f>
        <v>4350.4374626351109</v>
      </c>
      <c r="I4923" s="39">
        <f t="shared" si="230"/>
        <v>4306.93308800876</v>
      </c>
      <c r="J4923" s="40">
        <f t="shared" si="231"/>
        <v>4306</v>
      </c>
      <c r="K4923" s="40">
        <v>4306</v>
      </c>
    </row>
    <row r="4924" spans="1:11" s="40" customFormat="1" x14ac:dyDescent="0.25">
      <c r="A4924" s="34" t="s">
        <v>947</v>
      </c>
      <c r="B4924" s="34" t="s">
        <v>14632</v>
      </c>
      <c r="C4924" s="34" t="s">
        <v>14633</v>
      </c>
      <c r="D4924" s="34" t="s">
        <v>14634</v>
      </c>
      <c r="E4924" s="35">
        <v>85303</v>
      </c>
      <c r="F4924" s="36">
        <v>85303</v>
      </c>
      <c r="G4924" s="37">
        <f t="shared" si="229"/>
        <v>5971.2100000000009</v>
      </c>
      <c r="H4924" s="38">
        <f>G4924*(1-'[1]Rapport Lottstift'!$Q$6)</f>
        <v>4347.5833465148708</v>
      </c>
      <c r="I4924" s="39">
        <f t="shared" si="230"/>
        <v>4304.107513049722</v>
      </c>
      <c r="J4924" s="40">
        <f t="shared" si="231"/>
        <v>4304</v>
      </c>
      <c r="K4924" s="40">
        <v>4304</v>
      </c>
    </row>
    <row r="4925" spans="1:11" s="40" customFormat="1" x14ac:dyDescent="0.25">
      <c r="A4925" s="34" t="s">
        <v>947</v>
      </c>
      <c r="B4925" s="34" t="s">
        <v>14635</v>
      </c>
      <c r="C4925" s="34" t="s">
        <v>14636</v>
      </c>
      <c r="D4925" s="34" t="s">
        <v>14637</v>
      </c>
      <c r="E4925" s="35">
        <v>85289</v>
      </c>
      <c r="F4925" s="36">
        <v>85289</v>
      </c>
      <c r="G4925" s="37">
        <f t="shared" si="229"/>
        <v>5970.2300000000005</v>
      </c>
      <c r="H4925" s="38">
        <f>G4925*(1-'[1]Rapport Lottstift'!$Q$6)</f>
        <v>4346.8698174848105</v>
      </c>
      <c r="I4925" s="39">
        <f t="shared" si="230"/>
        <v>4303.4011193099623</v>
      </c>
      <c r="J4925" s="40">
        <f t="shared" si="231"/>
        <v>4303</v>
      </c>
      <c r="K4925" s="40">
        <v>4303</v>
      </c>
    </row>
    <row r="4926" spans="1:11" s="40" customFormat="1" x14ac:dyDescent="0.25">
      <c r="A4926" s="34" t="s">
        <v>947</v>
      </c>
      <c r="B4926" s="34" t="s">
        <v>14638</v>
      </c>
      <c r="C4926" s="34"/>
      <c r="D4926" s="34" t="s">
        <v>14639</v>
      </c>
      <c r="E4926" s="35">
        <v>85248</v>
      </c>
      <c r="F4926" s="36">
        <v>85248</v>
      </c>
      <c r="G4926" s="37">
        <f t="shared" si="229"/>
        <v>5967.3600000000006</v>
      </c>
      <c r="H4926" s="38">
        <f>G4926*(1-'[1]Rapport Lottstift'!$Q$6)</f>
        <v>4344.7801967539208</v>
      </c>
      <c r="I4926" s="39">
        <f t="shared" si="230"/>
        <v>4301.3323947863819</v>
      </c>
      <c r="J4926" s="40">
        <f t="shared" si="231"/>
        <v>4301</v>
      </c>
      <c r="K4926" s="40">
        <v>4301</v>
      </c>
    </row>
    <row r="4927" spans="1:11" s="40" customFormat="1" x14ac:dyDescent="0.25">
      <c r="A4927" s="34" t="s">
        <v>947</v>
      </c>
      <c r="B4927" s="34" t="s">
        <v>14640</v>
      </c>
      <c r="C4927" s="34" t="s">
        <v>14641</v>
      </c>
      <c r="D4927" s="34" t="s">
        <v>14642</v>
      </c>
      <c r="E4927" s="35">
        <v>85230</v>
      </c>
      <c r="F4927" s="36">
        <v>85230</v>
      </c>
      <c r="G4927" s="37">
        <f t="shared" si="229"/>
        <v>5966.1</v>
      </c>
      <c r="H4927" s="38">
        <f>G4927*(1-'[1]Rapport Lottstift'!$Q$6)</f>
        <v>4343.8628022867006</v>
      </c>
      <c r="I4927" s="39">
        <f t="shared" si="230"/>
        <v>4300.4241742638333</v>
      </c>
      <c r="J4927" s="40">
        <f t="shared" si="231"/>
        <v>4300</v>
      </c>
      <c r="K4927" s="40">
        <v>4300</v>
      </c>
    </row>
    <row r="4928" spans="1:11" s="40" customFormat="1" x14ac:dyDescent="0.25">
      <c r="A4928" s="34" t="s">
        <v>947</v>
      </c>
      <c r="B4928" s="34" t="s">
        <v>14643</v>
      </c>
      <c r="C4928" s="34" t="s">
        <v>14644</v>
      </c>
      <c r="D4928" s="34" t="s">
        <v>14645</v>
      </c>
      <c r="E4928" s="35">
        <v>85163</v>
      </c>
      <c r="F4928" s="36">
        <v>85163</v>
      </c>
      <c r="G4928" s="37">
        <f t="shared" si="229"/>
        <v>5961.4100000000008</v>
      </c>
      <c r="H4928" s="38">
        <f>G4928*(1-'[1]Rapport Lottstift'!$Q$6)</f>
        <v>4340.4480562142708</v>
      </c>
      <c r="I4928" s="39">
        <f t="shared" si="230"/>
        <v>4297.0435756521283</v>
      </c>
      <c r="J4928" s="40">
        <f t="shared" si="231"/>
        <v>4297</v>
      </c>
      <c r="K4928" s="40">
        <v>4297</v>
      </c>
    </row>
    <row r="4929" spans="1:11" s="40" customFormat="1" x14ac:dyDescent="0.25">
      <c r="A4929" s="34" t="s">
        <v>947</v>
      </c>
      <c r="B4929" s="34" t="s">
        <v>14646</v>
      </c>
      <c r="C4929" s="34" t="s">
        <v>14647</v>
      </c>
      <c r="D4929" s="34" t="s">
        <v>14648</v>
      </c>
      <c r="E4929" s="35">
        <v>84860</v>
      </c>
      <c r="F4929" s="36">
        <v>84860</v>
      </c>
      <c r="G4929" s="37">
        <f t="shared" si="229"/>
        <v>5940.2000000000007</v>
      </c>
      <c r="H4929" s="38">
        <f>G4929*(1-'[1]Rapport Lottstift'!$Q$6)</f>
        <v>4325.0052493494004</v>
      </c>
      <c r="I4929" s="39">
        <f t="shared" si="230"/>
        <v>4281.7551968559064</v>
      </c>
      <c r="J4929" s="40">
        <f t="shared" si="231"/>
        <v>4281</v>
      </c>
      <c r="K4929" s="40">
        <v>4281</v>
      </c>
    </row>
    <row r="4930" spans="1:11" s="40" customFormat="1" x14ac:dyDescent="0.25">
      <c r="A4930" s="34" t="s">
        <v>947</v>
      </c>
      <c r="B4930" s="34" t="s">
        <v>14649</v>
      </c>
      <c r="C4930" s="34" t="s">
        <v>14650</v>
      </c>
      <c r="D4930" s="34" t="s">
        <v>14651</v>
      </c>
      <c r="E4930" s="35">
        <v>84836</v>
      </c>
      <c r="F4930" s="36">
        <v>84836</v>
      </c>
      <c r="G4930" s="37">
        <f t="shared" si="229"/>
        <v>5938.52</v>
      </c>
      <c r="H4930" s="38">
        <f>G4930*(1-'[1]Rapport Lottstift'!$Q$6)</f>
        <v>4323.7820567264407</v>
      </c>
      <c r="I4930" s="39">
        <f t="shared" si="230"/>
        <v>4280.5442361591759</v>
      </c>
      <c r="J4930" s="40">
        <f t="shared" si="231"/>
        <v>4280</v>
      </c>
      <c r="K4930" s="40">
        <v>4280</v>
      </c>
    </row>
    <row r="4931" spans="1:11" s="40" customFormat="1" x14ac:dyDescent="0.25">
      <c r="A4931" s="34" t="s">
        <v>947</v>
      </c>
      <c r="B4931" s="34" t="s">
        <v>14652</v>
      </c>
      <c r="C4931" s="34" t="s">
        <v>14653</v>
      </c>
      <c r="D4931" s="34" t="s">
        <v>14654</v>
      </c>
      <c r="E4931" s="35">
        <v>84819</v>
      </c>
      <c r="F4931" s="36">
        <v>84819</v>
      </c>
      <c r="G4931" s="37">
        <f t="shared" si="229"/>
        <v>5937.3300000000008</v>
      </c>
      <c r="H4931" s="38">
        <f>G4931*(1-'[1]Rapport Lottstift'!$Q$6)</f>
        <v>4322.9156286185107</v>
      </c>
      <c r="I4931" s="39">
        <f t="shared" si="230"/>
        <v>4279.6864723323251</v>
      </c>
      <c r="J4931" s="40">
        <f t="shared" si="231"/>
        <v>4279</v>
      </c>
      <c r="K4931" s="40">
        <v>4279</v>
      </c>
    </row>
    <row r="4932" spans="1:11" s="40" customFormat="1" x14ac:dyDescent="0.25">
      <c r="A4932" s="34" t="s">
        <v>947</v>
      </c>
      <c r="B4932" s="34" t="s">
        <v>14655</v>
      </c>
      <c r="C4932" s="34" t="s">
        <v>14656</v>
      </c>
      <c r="D4932" s="34" t="s">
        <v>14657</v>
      </c>
      <c r="E4932" s="35">
        <v>84778</v>
      </c>
      <c r="F4932" s="36">
        <v>84778</v>
      </c>
      <c r="G4932" s="37">
        <f t="shared" si="229"/>
        <v>5934.4600000000009</v>
      </c>
      <c r="H4932" s="38">
        <f>G4932*(1-'[1]Rapport Lottstift'!$Q$6)</f>
        <v>4320.826007887621</v>
      </c>
      <c r="I4932" s="39">
        <f t="shared" si="230"/>
        <v>4277.6177478087448</v>
      </c>
      <c r="J4932" s="40">
        <f t="shared" si="231"/>
        <v>4277</v>
      </c>
      <c r="K4932" s="40">
        <v>4277</v>
      </c>
    </row>
    <row r="4933" spans="1:11" s="40" customFormat="1" x14ac:dyDescent="0.25">
      <c r="A4933" s="34" t="s">
        <v>947</v>
      </c>
      <c r="B4933" s="34" t="s">
        <v>14658</v>
      </c>
      <c r="C4933" s="34" t="s">
        <v>14659</v>
      </c>
      <c r="D4933" s="34" t="s">
        <v>14660</v>
      </c>
      <c r="E4933" s="35">
        <v>84661</v>
      </c>
      <c r="F4933" s="36">
        <v>84661</v>
      </c>
      <c r="G4933" s="37">
        <f t="shared" si="229"/>
        <v>5926.27</v>
      </c>
      <c r="H4933" s="38">
        <f>G4933*(1-'[1]Rapport Lottstift'!$Q$6)</f>
        <v>4314.8629438506905</v>
      </c>
      <c r="I4933" s="39">
        <f t="shared" si="230"/>
        <v>4271.7143144121837</v>
      </c>
      <c r="J4933" s="40">
        <f t="shared" si="231"/>
        <v>4271</v>
      </c>
      <c r="K4933" s="40">
        <v>4271</v>
      </c>
    </row>
    <row r="4934" spans="1:11" s="40" customFormat="1" x14ac:dyDescent="0.25">
      <c r="A4934" s="34" t="s">
        <v>947</v>
      </c>
      <c r="B4934" s="34" t="s">
        <v>14661</v>
      </c>
      <c r="C4934" s="34"/>
      <c r="D4934" s="34" t="s">
        <v>14662</v>
      </c>
      <c r="E4934" s="35">
        <v>84634</v>
      </c>
      <c r="F4934" s="36">
        <v>84634</v>
      </c>
      <c r="G4934" s="37">
        <f t="shared" ref="G4934:G4997" si="232">F4934*0.07</f>
        <v>5924.380000000001</v>
      </c>
      <c r="H4934" s="38">
        <f>G4934*(1-'[1]Rapport Lottstift'!$Q$6)</f>
        <v>4313.4868521498611</v>
      </c>
      <c r="I4934" s="39">
        <f t="shared" ref="I4934:I4997" si="233">H4934*0.99</f>
        <v>4270.3519836283622</v>
      </c>
      <c r="J4934" s="40">
        <f t="shared" ref="J4934:J4997" si="234">INT(I4934)</f>
        <v>4270</v>
      </c>
      <c r="K4934" s="40">
        <v>4270</v>
      </c>
    </row>
    <row r="4935" spans="1:11" s="40" customFormat="1" x14ac:dyDescent="0.25">
      <c r="A4935" s="34" t="s">
        <v>947</v>
      </c>
      <c r="B4935" s="34" t="s">
        <v>14663</v>
      </c>
      <c r="C4935" s="34" t="s">
        <v>14664</v>
      </c>
      <c r="D4935" s="34" t="s">
        <v>14665</v>
      </c>
      <c r="E4935" s="35">
        <v>84464</v>
      </c>
      <c r="F4935" s="36">
        <v>84464</v>
      </c>
      <c r="G4935" s="37">
        <f t="shared" si="232"/>
        <v>5912.4800000000005</v>
      </c>
      <c r="H4935" s="38">
        <f>G4935*(1-'[1]Rapport Lottstift'!$Q$6)</f>
        <v>4304.822571070561</v>
      </c>
      <c r="I4935" s="39">
        <f t="shared" si="233"/>
        <v>4261.774345359855</v>
      </c>
      <c r="J4935" s="40">
        <f t="shared" si="234"/>
        <v>4261</v>
      </c>
      <c r="K4935" s="40">
        <v>4261</v>
      </c>
    </row>
    <row r="4936" spans="1:11" s="40" customFormat="1" x14ac:dyDescent="0.25">
      <c r="A4936" s="34" t="s">
        <v>947</v>
      </c>
      <c r="B4936" s="34" t="s">
        <v>14666</v>
      </c>
      <c r="C4936" s="34" t="s">
        <v>14667</v>
      </c>
      <c r="D4936" s="34" t="s">
        <v>14668</v>
      </c>
      <c r="E4936" s="35">
        <v>84369</v>
      </c>
      <c r="F4936" s="36">
        <v>84369</v>
      </c>
      <c r="G4936" s="37">
        <f t="shared" si="232"/>
        <v>5905.8300000000008</v>
      </c>
      <c r="H4936" s="38">
        <f>G4936*(1-'[1]Rapport Lottstift'!$Q$6)</f>
        <v>4299.9807669380107</v>
      </c>
      <c r="I4936" s="39">
        <f t="shared" si="233"/>
        <v>4256.9809592686306</v>
      </c>
      <c r="J4936" s="40">
        <f t="shared" si="234"/>
        <v>4256</v>
      </c>
      <c r="K4936" s="40">
        <v>4256</v>
      </c>
    </row>
    <row r="4937" spans="1:11" s="40" customFormat="1" x14ac:dyDescent="0.25">
      <c r="A4937" s="34" t="s">
        <v>947</v>
      </c>
      <c r="B4937" s="34" t="s">
        <v>14669</v>
      </c>
      <c r="C4937" s="34" t="s">
        <v>14670</v>
      </c>
      <c r="D4937" s="34" t="s">
        <v>14671</v>
      </c>
      <c r="E4937" s="35">
        <v>84343</v>
      </c>
      <c r="F4937" s="36">
        <v>84343</v>
      </c>
      <c r="G4937" s="37">
        <f t="shared" si="232"/>
        <v>5904.01</v>
      </c>
      <c r="H4937" s="38">
        <f>G4937*(1-'[1]Rapport Lottstift'!$Q$6)</f>
        <v>4298.6556415964706</v>
      </c>
      <c r="I4937" s="39">
        <f t="shared" si="233"/>
        <v>4255.669085180506</v>
      </c>
      <c r="J4937" s="40">
        <f t="shared" si="234"/>
        <v>4255</v>
      </c>
      <c r="K4937" s="40">
        <v>4255</v>
      </c>
    </row>
    <row r="4938" spans="1:11" s="40" customFormat="1" x14ac:dyDescent="0.25">
      <c r="A4938" s="34" t="s">
        <v>947</v>
      </c>
      <c r="B4938" s="34" t="s">
        <v>14672</v>
      </c>
      <c r="C4938" s="34" t="s">
        <v>14673</v>
      </c>
      <c r="D4938" s="34" t="s">
        <v>14674</v>
      </c>
      <c r="E4938" s="35">
        <v>84059</v>
      </c>
      <c r="F4938" s="36">
        <v>84059</v>
      </c>
      <c r="G4938" s="37">
        <f t="shared" si="232"/>
        <v>5884.13</v>
      </c>
      <c r="H4938" s="38">
        <f>G4938*(1-'[1]Rapport Lottstift'!$Q$6)</f>
        <v>4284.1811955581106</v>
      </c>
      <c r="I4938" s="39">
        <f t="shared" si="233"/>
        <v>4241.3393836025298</v>
      </c>
      <c r="J4938" s="40">
        <f t="shared" si="234"/>
        <v>4241</v>
      </c>
      <c r="K4938" s="40">
        <v>4241</v>
      </c>
    </row>
    <row r="4939" spans="1:11" s="40" customFormat="1" x14ac:dyDescent="0.25">
      <c r="A4939" s="34" t="s">
        <v>947</v>
      </c>
      <c r="B4939" s="34" t="s">
        <v>14675</v>
      </c>
      <c r="C4939" s="34" t="s">
        <v>14676</v>
      </c>
      <c r="D4939" s="34" t="s">
        <v>14677</v>
      </c>
      <c r="E4939" s="35">
        <v>84050</v>
      </c>
      <c r="F4939" s="36">
        <v>84050</v>
      </c>
      <c r="G4939" s="37">
        <f t="shared" si="232"/>
        <v>5883.5000000000009</v>
      </c>
      <c r="H4939" s="38">
        <f>G4939*(1-'[1]Rapport Lottstift'!$Q$6)</f>
        <v>4283.7224983245005</v>
      </c>
      <c r="I4939" s="39">
        <f t="shared" si="233"/>
        <v>4240.8852733412559</v>
      </c>
      <c r="J4939" s="40">
        <f t="shared" si="234"/>
        <v>4240</v>
      </c>
      <c r="K4939" s="40">
        <v>4240</v>
      </c>
    </row>
    <row r="4940" spans="1:11" s="40" customFormat="1" x14ac:dyDescent="0.25">
      <c r="A4940" s="34" t="s">
        <v>947</v>
      </c>
      <c r="B4940" s="34" t="s">
        <v>14678</v>
      </c>
      <c r="C4940" s="34" t="s">
        <v>14679</v>
      </c>
      <c r="D4940" s="34" t="s">
        <v>14680</v>
      </c>
      <c r="E4940" s="35">
        <v>84030</v>
      </c>
      <c r="F4940" s="36">
        <v>84030</v>
      </c>
      <c r="G4940" s="37">
        <f t="shared" si="232"/>
        <v>5882.1</v>
      </c>
      <c r="H4940" s="38">
        <f>G4940*(1-'[1]Rapport Lottstift'!$Q$6)</f>
        <v>4282.7031711387008</v>
      </c>
      <c r="I4940" s="39">
        <f t="shared" si="233"/>
        <v>4239.8761394273133</v>
      </c>
      <c r="J4940" s="40">
        <f t="shared" si="234"/>
        <v>4239</v>
      </c>
      <c r="K4940" s="40">
        <v>4239</v>
      </c>
    </row>
    <row r="4941" spans="1:11" s="40" customFormat="1" x14ac:dyDescent="0.25">
      <c r="A4941" s="34" t="s">
        <v>947</v>
      </c>
      <c r="B4941" s="34" t="s">
        <v>14681</v>
      </c>
      <c r="C4941" s="34" t="s">
        <v>14682</v>
      </c>
      <c r="D4941" s="34" t="s">
        <v>14683</v>
      </c>
      <c r="E4941" s="35">
        <v>83421</v>
      </c>
      <c r="F4941" s="36">
        <v>83421</v>
      </c>
      <c r="G4941" s="37">
        <f t="shared" si="232"/>
        <v>5839.47</v>
      </c>
      <c r="H4941" s="38">
        <f>G4941*(1-'[1]Rapport Lottstift'!$Q$6)</f>
        <v>4251.6646583310903</v>
      </c>
      <c r="I4941" s="39">
        <f t="shared" si="233"/>
        <v>4209.1480117477795</v>
      </c>
      <c r="J4941" s="40">
        <f t="shared" si="234"/>
        <v>4209</v>
      </c>
      <c r="K4941" s="40">
        <v>4209</v>
      </c>
    </row>
    <row r="4942" spans="1:11" s="40" customFormat="1" x14ac:dyDescent="0.25">
      <c r="A4942" s="34" t="s">
        <v>947</v>
      </c>
      <c r="B4942" s="34" t="s">
        <v>14684</v>
      </c>
      <c r="C4942" s="34" t="s">
        <v>14685</v>
      </c>
      <c r="D4942" s="34" t="s">
        <v>14686</v>
      </c>
      <c r="E4942" s="35">
        <v>83388</v>
      </c>
      <c r="F4942" s="36">
        <v>83388</v>
      </c>
      <c r="G4942" s="37">
        <f t="shared" si="232"/>
        <v>5837.1600000000008</v>
      </c>
      <c r="H4942" s="38">
        <f>G4942*(1-'[1]Rapport Lottstift'!$Q$6)</f>
        <v>4249.9827684745205</v>
      </c>
      <c r="I4942" s="39">
        <f t="shared" si="233"/>
        <v>4207.4829407897751</v>
      </c>
      <c r="J4942" s="40">
        <f t="shared" si="234"/>
        <v>4207</v>
      </c>
      <c r="K4942" s="40">
        <v>4207</v>
      </c>
    </row>
    <row r="4943" spans="1:11" s="40" customFormat="1" x14ac:dyDescent="0.25">
      <c r="A4943" s="34" t="s">
        <v>947</v>
      </c>
      <c r="B4943" s="34" t="s">
        <v>14687</v>
      </c>
      <c r="C4943" s="34" t="s">
        <v>14688</v>
      </c>
      <c r="D4943" s="34" t="s">
        <v>14689</v>
      </c>
      <c r="E4943" s="35">
        <v>83253</v>
      </c>
      <c r="F4943" s="36">
        <v>83253</v>
      </c>
      <c r="G4943" s="37">
        <f t="shared" si="232"/>
        <v>5827.7100000000009</v>
      </c>
      <c r="H4943" s="38">
        <f>G4943*(1-'[1]Rapport Lottstift'!$Q$6)</f>
        <v>4243.1023099703707</v>
      </c>
      <c r="I4943" s="39">
        <f t="shared" si="233"/>
        <v>4200.6712868706672</v>
      </c>
      <c r="J4943" s="40">
        <f t="shared" si="234"/>
        <v>4200</v>
      </c>
      <c r="K4943" s="40">
        <v>4200</v>
      </c>
    </row>
    <row r="4944" spans="1:11" s="40" customFormat="1" x14ac:dyDescent="0.25">
      <c r="A4944" s="34" t="s">
        <v>947</v>
      </c>
      <c r="B4944" s="34" t="s">
        <v>14690</v>
      </c>
      <c r="C4944" s="34" t="s">
        <v>14691</v>
      </c>
      <c r="D4944" s="34" t="s">
        <v>14692</v>
      </c>
      <c r="E4944" s="35">
        <v>83204</v>
      </c>
      <c r="F4944" s="36">
        <v>83204</v>
      </c>
      <c r="G4944" s="37">
        <f t="shared" si="232"/>
        <v>5824.2800000000007</v>
      </c>
      <c r="H4944" s="38">
        <f>G4944*(1-'[1]Rapport Lottstift'!$Q$6)</f>
        <v>4240.6049583651611</v>
      </c>
      <c r="I4944" s="39">
        <f t="shared" si="233"/>
        <v>4198.1989087815091</v>
      </c>
      <c r="J4944" s="40">
        <f t="shared" si="234"/>
        <v>4198</v>
      </c>
      <c r="K4944" s="40">
        <v>4198</v>
      </c>
    </row>
    <row r="4945" spans="1:11" s="40" customFormat="1" x14ac:dyDescent="0.25">
      <c r="A4945" s="34" t="s">
        <v>947</v>
      </c>
      <c r="B4945" s="34" t="s">
        <v>14693</v>
      </c>
      <c r="C4945" s="34" t="s">
        <v>14694</v>
      </c>
      <c r="D4945" s="34" t="s">
        <v>14695</v>
      </c>
      <c r="E4945" s="35">
        <v>83204</v>
      </c>
      <c r="F4945" s="36">
        <v>83204</v>
      </c>
      <c r="G4945" s="37">
        <f t="shared" si="232"/>
        <v>5824.2800000000007</v>
      </c>
      <c r="H4945" s="38">
        <f>G4945*(1-'[1]Rapport Lottstift'!$Q$6)</f>
        <v>4240.6049583651611</v>
      </c>
      <c r="I4945" s="39">
        <f t="shared" si="233"/>
        <v>4198.1989087815091</v>
      </c>
      <c r="J4945" s="40">
        <f t="shared" si="234"/>
        <v>4198</v>
      </c>
      <c r="K4945" s="40">
        <v>4198</v>
      </c>
    </row>
    <row r="4946" spans="1:11" s="40" customFormat="1" x14ac:dyDescent="0.25">
      <c r="A4946" s="34" t="s">
        <v>947</v>
      </c>
      <c r="B4946" s="34" t="s">
        <v>14696</v>
      </c>
      <c r="C4946" s="34" t="s">
        <v>14697</v>
      </c>
      <c r="D4946" s="34" t="s">
        <v>14698</v>
      </c>
      <c r="E4946" s="35">
        <v>83114</v>
      </c>
      <c r="F4946" s="36">
        <v>83114</v>
      </c>
      <c r="G4946" s="37">
        <f t="shared" si="232"/>
        <v>5817.9800000000005</v>
      </c>
      <c r="H4946" s="38">
        <f>G4946*(1-'[1]Rapport Lottstift'!$Q$6)</f>
        <v>4236.0179860290609</v>
      </c>
      <c r="I4946" s="39">
        <f t="shared" si="233"/>
        <v>4193.6578061687705</v>
      </c>
      <c r="J4946" s="40">
        <f t="shared" si="234"/>
        <v>4193</v>
      </c>
      <c r="K4946" s="40">
        <v>4193</v>
      </c>
    </row>
    <row r="4947" spans="1:11" s="40" customFormat="1" x14ac:dyDescent="0.25">
      <c r="A4947" s="34" t="s">
        <v>947</v>
      </c>
      <c r="B4947" s="34" t="s">
        <v>14699</v>
      </c>
      <c r="C4947" s="34" t="s">
        <v>14700</v>
      </c>
      <c r="D4947" s="34" t="s">
        <v>14701</v>
      </c>
      <c r="E4947" s="35">
        <v>83003</v>
      </c>
      <c r="F4947" s="36">
        <v>83003</v>
      </c>
      <c r="G4947" s="37">
        <f t="shared" si="232"/>
        <v>5810.2100000000009</v>
      </c>
      <c r="H4947" s="38">
        <f>G4947*(1-'[1]Rapport Lottstift'!$Q$6)</f>
        <v>4230.3607201478708</v>
      </c>
      <c r="I4947" s="39">
        <f t="shared" si="233"/>
        <v>4188.0571129463924</v>
      </c>
      <c r="J4947" s="40">
        <f t="shared" si="234"/>
        <v>4188</v>
      </c>
      <c r="K4947" s="40">
        <v>4188</v>
      </c>
    </row>
    <row r="4948" spans="1:11" s="40" customFormat="1" x14ac:dyDescent="0.25">
      <c r="A4948" s="34" t="s">
        <v>947</v>
      </c>
      <c r="B4948" s="34" t="s">
        <v>14702</v>
      </c>
      <c r="C4948" s="34" t="s">
        <v>14703</v>
      </c>
      <c r="D4948" s="34" t="s">
        <v>14704</v>
      </c>
      <c r="E4948" s="35">
        <v>83000</v>
      </c>
      <c r="F4948" s="36">
        <v>83000</v>
      </c>
      <c r="G4948" s="37">
        <f t="shared" si="232"/>
        <v>5810.0000000000009</v>
      </c>
      <c r="H4948" s="38">
        <f>G4948*(1-'[1]Rapport Lottstift'!$Q$6)</f>
        <v>4230.207821070001</v>
      </c>
      <c r="I4948" s="39">
        <f t="shared" si="233"/>
        <v>4187.9057428593014</v>
      </c>
      <c r="J4948" s="40">
        <f t="shared" si="234"/>
        <v>4187</v>
      </c>
      <c r="K4948" s="40">
        <v>4187</v>
      </c>
    </row>
    <row r="4949" spans="1:11" s="40" customFormat="1" x14ac:dyDescent="0.25">
      <c r="A4949" s="34" t="s">
        <v>947</v>
      </c>
      <c r="B4949" s="34" t="s">
        <v>14705</v>
      </c>
      <c r="C4949" s="34" t="s">
        <v>14706</v>
      </c>
      <c r="D4949" s="34" t="s">
        <v>14707</v>
      </c>
      <c r="E4949" s="35">
        <v>83000</v>
      </c>
      <c r="F4949" s="36">
        <v>83000</v>
      </c>
      <c r="G4949" s="37">
        <f t="shared" si="232"/>
        <v>5810.0000000000009</v>
      </c>
      <c r="H4949" s="38">
        <f>G4949*(1-'[1]Rapport Lottstift'!$Q$6)</f>
        <v>4230.207821070001</v>
      </c>
      <c r="I4949" s="39">
        <f t="shared" si="233"/>
        <v>4187.9057428593014</v>
      </c>
      <c r="J4949" s="40">
        <f t="shared" si="234"/>
        <v>4187</v>
      </c>
      <c r="K4949" s="40">
        <v>4187</v>
      </c>
    </row>
    <row r="4950" spans="1:11" s="40" customFormat="1" x14ac:dyDescent="0.25">
      <c r="A4950" s="34" t="s">
        <v>947</v>
      </c>
      <c r="B4950" s="34" t="s">
        <v>14708</v>
      </c>
      <c r="C4950" s="34" t="s">
        <v>14709</v>
      </c>
      <c r="D4950" s="34" t="s">
        <v>14710</v>
      </c>
      <c r="E4950" s="35">
        <v>82921</v>
      </c>
      <c r="F4950" s="36">
        <v>82921</v>
      </c>
      <c r="G4950" s="37">
        <f t="shared" si="232"/>
        <v>5804.47</v>
      </c>
      <c r="H4950" s="38">
        <f>G4950*(1-'[1]Rapport Lottstift'!$Q$6)</f>
        <v>4226.1814786860905</v>
      </c>
      <c r="I4950" s="39">
        <f t="shared" si="233"/>
        <v>4183.9196638992298</v>
      </c>
      <c r="J4950" s="40">
        <f t="shared" si="234"/>
        <v>4183</v>
      </c>
      <c r="K4950" s="40">
        <v>4183</v>
      </c>
    </row>
    <row r="4951" spans="1:11" s="40" customFormat="1" x14ac:dyDescent="0.25">
      <c r="A4951" s="34" t="s">
        <v>947</v>
      </c>
      <c r="B4951" s="34" t="s">
        <v>14711</v>
      </c>
      <c r="C4951" s="34" t="s">
        <v>14712</v>
      </c>
      <c r="D4951" s="34" t="s">
        <v>14713</v>
      </c>
      <c r="E4951" s="35">
        <v>82782</v>
      </c>
      <c r="F4951" s="36">
        <v>82782</v>
      </c>
      <c r="G4951" s="37">
        <f t="shared" si="232"/>
        <v>5794.7400000000007</v>
      </c>
      <c r="H4951" s="38">
        <f>G4951*(1-'[1]Rapport Lottstift'!$Q$6)</f>
        <v>4219.0971547447807</v>
      </c>
      <c r="I4951" s="39">
        <f t="shared" si="233"/>
        <v>4176.9061831973331</v>
      </c>
      <c r="J4951" s="40">
        <f t="shared" si="234"/>
        <v>4176</v>
      </c>
      <c r="K4951" s="40">
        <v>4176</v>
      </c>
    </row>
    <row r="4952" spans="1:11" s="40" customFormat="1" x14ac:dyDescent="0.25">
      <c r="A4952" s="34" t="s">
        <v>947</v>
      </c>
      <c r="B4952" s="34" t="s">
        <v>14714</v>
      </c>
      <c r="C4952" s="34" t="s">
        <v>14715</v>
      </c>
      <c r="D4952" s="34" t="s">
        <v>14716</v>
      </c>
      <c r="E4952" s="35">
        <v>82461</v>
      </c>
      <c r="F4952" s="36">
        <v>82461</v>
      </c>
      <c r="G4952" s="37">
        <f t="shared" si="232"/>
        <v>5772.27</v>
      </c>
      <c r="H4952" s="38">
        <f>G4952*(1-'[1]Rapport Lottstift'!$Q$6)</f>
        <v>4202.7369534126901</v>
      </c>
      <c r="I4952" s="39">
        <f t="shared" si="233"/>
        <v>4160.7095838785635</v>
      </c>
      <c r="J4952" s="40">
        <f t="shared" si="234"/>
        <v>4160</v>
      </c>
      <c r="K4952" s="40">
        <v>4160</v>
      </c>
    </row>
    <row r="4953" spans="1:11" s="40" customFormat="1" x14ac:dyDescent="0.25">
      <c r="A4953" s="34" t="s">
        <v>947</v>
      </c>
      <c r="B4953" s="34" t="s">
        <v>14717</v>
      </c>
      <c r="C4953" s="34" t="s">
        <v>14718</v>
      </c>
      <c r="D4953" s="34" t="s">
        <v>14719</v>
      </c>
      <c r="E4953" s="35">
        <v>82441</v>
      </c>
      <c r="F4953" s="36">
        <v>82441</v>
      </c>
      <c r="G4953" s="37">
        <f t="shared" si="232"/>
        <v>5770.8700000000008</v>
      </c>
      <c r="H4953" s="38">
        <f>G4953*(1-'[1]Rapport Lottstift'!$Q$6)</f>
        <v>4201.7176262268904</v>
      </c>
      <c r="I4953" s="39">
        <f t="shared" si="233"/>
        <v>4159.7004499646218</v>
      </c>
      <c r="J4953" s="40">
        <f t="shared" si="234"/>
        <v>4159</v>
      </c>
      <c r="K4953" s="40">
        <v>4159</v>
      </c>
    </row>
    <row r="4954" spans="1:11" s="40" customFormat="1" x14ac:dyDescent="0.25">
      <c r="A4954" s="34" t="s">
        <v>947</v>
      </c>
      <c r="B4954" s="34" t="s">
        <v>14720</v>
      </c>
      <c r="C4954" s="34" t="s">
        <v>14721</v>
      </c>
      <c r="D4954" s="34" t="s">
        <v>14722</v>
      </c>
      <c r="E4954" s="35">
        <v>82317</v>
      </c>
      <c r="F4954" s="36">
        <v>82317</v>
      </c>
      <c r="G4954" s="37">
        <f t="shared" si="232"/>
        <v>5762.1900000000005</v>
      </c>
      <c r="H4954" s="38">
        <f>G4954*(1-'[1]Rapport Lottstift'!$Q$6)</f>
        <v>4195.3977976749302</v>
      </c>
      <c r="I4954" s="39">
        <f t="shared" si="233"/>
        <v>4153.443819698181</v>
      </c>
      <c r="J4954" s="40">
        <f t="shared" si="234"/>
        <v>4153</v>
      </c>
      <c r="K4954" s="40">
        <v>4153</v>
      </c>
    </row>
    <row r="4955" spans="1:11" s="40" customFormat="1" x14ac:dyDescent="0.25">
      <c r="A4955" s="34" t="s">
        <v>947</v>
      </c>
      <c r="B4955" s="34" t="s">
        <v>14723</v>
      </c>
      <c r="C4955" s="34" t="s">
        <v>14724</v>
      </c>
      <c r="D4955" s="34" t="s">
        <v>14725</v>
      </c>
      <c r="E4955" s="35">
        <v>82304</v>
      </c>
      <c r="F4955" s="36">
        <v>82304</v>
      </c>
      <c r="G4955" s="37">
        <f t="shared" si="232"/>
        <v>5761.2800000000007</v>
      </c>
      <c r="H4955" s="38">
        <f>G4955*(1-'[1]Rapport Lottstift'!$Q$6)</f>
        <v>4194.735235004161</v>
      </c>
      <c r="I4955" s="39">
        <f t="shared" si="233"/>
        <v>4152.7878826541191</v>
      </c>
      <c r="J4955" s="40">
        <f t="shared" si="234"/>
        <v>4152</v>
      </c>
      <c r="K4955" s="40">
        <v>4152</v>
      </c>
    </row>
    <row r="4956" spans="1:11" s="40" customFormat="1" x14ac:dyDescent="0.25">
      <c r="A4956" s="34" t="s">
        <v>947</v>
      </c>
      <c r="B4956" s="34" t="s">
        <v>14726</v>
      </c>
      <c r="C4956" s="34" t="s">
        <v>14727</v>
      </c>
      <c r="D4956" s="34" t="s">
        <v>14728</v>
      </c>
      <c r="E4956" s="35">
        <v>81990</v>
      </c>
      <c r="F4956" s="36">
        <v>81990</v>
      </c>
      <c r="G4956" s="37">
        <f t="shared" si="232"/>
        <v>5739.3</v>
      </c>
      <c r="H4956" s="38">
        <f>G4956*(1-'[1]Rapport Lottstift'!$Q$6)</f>
        <v>4178.7317981871001</v>
      </c>
      <c r="I4956" s="39">
        <f t="shared" si="233"/>
        <v>4136.9444802052294</v>
      </c>
      <c r="J4956" s="40">
        <f t="shared" si="234"/>
        <v>4136</v>
      </c>
      <c r="K4956" s="40">
        <v>4136</v>
      </c>
    </row>
    <row r="4957" spans="1:11" s="40" customFormat="1" x14ac:dyDescent="0.25">
      <c r="A4957" s="34" t="s">
        <v>947</v>
      </c>
      <c r="B4957" s="34" t="s">
        <v>14729</v>
      </c>
      <c r="C4957" s="34" t="s">
        <v>14730</v>
      </c>
      <c r="D4957" s="34" t="s">
        <v>14731</v>
      </c>
      <c r="E4957" s="35">
        <v>81954</v>
      </c>
      <c r="F4957" s="36">
        <v>81954</v>
      </c>
      <c r="G4957" s="37">
        <f t="shared" si="232"/>
        <v>5736.7800000000007</v>
      </c>
      <c r="H4957" s="38">
        <f>G4957*(1-'[1]Rapport Lottstift'!$Q$6)</f>
        <v>4176.8970092526606</v>
      </c>
      <c r="I4957" s="39">
        <f t="shared" si="233"/>
        <v>4135.128039160134</v>
      </c>
      <c r="J4957" s="40">
        <f t="shared" si="234"/>
        <v>4135</v>
      </c>
      <c r="K4957" s="40">
        <v>4135</v>
      </c>
    </row>
    <row r="4958" spans="1:11" s="40" customFormat="1" x14ac:dyDescent="0.25">
      <c r="A4958" s="34" t="s">
        <v>947</v>
      </c>
      <c r="B4958" s="34" t="s">
        <v>14732</v>
      </c>
      <c r="C4958" s="34" t="s">
        <v>14733</v>
      </c>
      <c r="D4958" s="34" t="s">
        <v>14734</v>
      </c>
      <c r="E4958" s="35">
        <v>81783</v>
      </c>
      <c r="F4958" s="36">
        <v>81783</v>
      </c>
      <c r="G4958" s="37">
        <f t="shared" si="232"/>
        <v>5724.81</v>
      </c>
      <c r="H4958" s="38">
        <f>G4958*(1-'[1]Rapport Lottstift'!$Q$6)</f>
        <v>4168.1817618140703</v>
      </c>
      <c r="I4958" s="39">
        <f t="shared" si="233"/>
        <v>4126.4999441959299</v>
      </c>
      <c r="J4958" s="40">
        <f t="shared" si="234"/>
        <v>4126</v>
      </c>
      <c r="K4958" s="40">
        <v>4126</v>
      </c>
    </row>
    <row r="4959" spans="1:11" s="40" customFormat="1" x14ac:dyDescent="0.25">
      <c r="A4959" s="34" t="s">
        <v>947</v>
      </c>
      <c r="B4959" s="34" t="s">
        <v>14735</v>
      </c>
      <c r="C4959" s="34" t="s">
        <v>14736</v>
      </c>
      <c r="D4959" s="34" t="s">
        <v>14737</v>
      </c>
      <c r="E4959" s="35">
        <v>81762</v>
      </c>
      <c r="F4959" s="36">
        <v>81762</v>
      </c>
      <c r="G4959" s="37">
        <f t="shared" si="232"/>
        <v>5723.34</v>
      </c>
      <c r="H4959" s="38">
        <f>G4959*(1-'[1]Rapport Lottstift'!$Q$6)</f>
        <v>4167.1114682689804</v>
      </c>
      <c r="I4959" s="39">
        <f t="shared" si="233"/>
        <v>4125.4403535862903</v>
      </c>
      <c r="J4959" s="40">
        <f t="shared" si="234"/>
        <v>4125</v>
      </c>
      <c r="K4959" s="40">
        <v>4125</v>
      </c>
    </row>
    <row r="4960" spans="1:11" s="40" customFormat="1" x14ac:dyDescent="0.25">
      <c r="A4960" s="34" t="s">
        <v>947</v>
      </c>
      <c r="B4960" s="34" t="s">
        <v>14738</v>
      </c>
      <c r="C4960" s="34" t="s">
        <v>14739</v>
      </c>
      <c r="D4960" s="34" t="s">
        <v>14740</v>
      </c>
      <c r="E4960" s="35">
        <v>81745</v>
      </c>
      <c r="F4960" s="36">
        <v>81745</v>
      </c>
      <c r="G4960" s="37">
        <f t="shared" si="232"/>
        <v>5722.1500000000005</v>
      </c>
      <c r="H4960" s="38">
        <f>G4960*(1-'[1]Rapport Lottstift'!$Q$6)</f>
        <v>4166.2450401610504</v>
      </c>
      <c r="I4960" s="39">
        <f t="shared" si="233"/>
        <v>4124.5825897594395</v>
      </c>
      <c r="J4960" s="40">
        <f t="shared" si="234"/>
        <v>4124</v>
      </c>
      <c r="K4960" s="40">
        <v>4124</v>
      </c>
    </row>
    <row r="4961" spans="1:11" s="40" customFormat="1" x14ac:dyDescent="0.25">
      <c r="A4961" s="34" t="s">
        <v>947</v>
      </c>
      <c r="B4961" s="34" t="s">
        <v>14741</v>
      </c>
      <c r="C4961" s="34" t="s">
        <v>14742</v>
      </c>
      <c r="D4961" s="34" t="s">
        <v>14743</v>
      </c>
      <c r="E4961" s="35">
        <v>81243</v>
      </c>
      <c r="F4961" s="36">
        <v>81243</v>
      </c>
      <c r="G4961" s="37">
        <f t="shared" si="232"/>
        <v>5687.01</v>
      </c>
      <c r="H4961" s="38">
        <f>G4961*(1-'[1]Rapport Lottstift'!$Q$6)</f>
        <v>4140.6599277974701</v>
      </c>
      <c r="I4961" s="39">
        <f t="shared" si="233"/>
        <v>4099.253328519495</v>
      </c>
      <c r="J4961" s="40">
        <f t="shared" si="234"/>
        <v>4099</v>
      </c>
      <c r="K4961" s="40">
        <v>4099</v>
      </c>
    </row>
    <row r="4962" spans="1:11" s="40" customFormat="1" x14ac:dyDescent="0.25">
      <c r="A4962" s="34" t="s">
        <v>947</v>
      </c>
      <c r="B4962" s="34" t="s">
        <v>14744</v>
      </c>
      <c r="C4962" s="34" t="s">
        <v>14745</v>
      </c>
      <c r="D4962" s="34" t="s">
        <v>14746</v>
      </c>
      <c r="E4962" s="35">
        <v>81242</v>
      </c>
      <c r="F4962" s="36">
        <v>81242</v>
      </c>
      <c r="G4962" s="37">
        <f t="shared" si="232"/>
        <v>5686.9400000000005</v>
      </c>
      <c r="H4962" s="38">
        <f>G4962*(1-'[1]Rapport Lottstift'!$Q$6)</f>
        <v>4140.6089614381808</v>
      </c>
      <c r="I4962" s="39">
        <f t="shared" si="233"/>
        <v>4099.2028718237989</v>
      </c>
      <c r="J4962" s="40">
        <f t="shared" si="234"/>
        <v>4099</v>
      </c>
      <c r="K4962" s="40">
        <v>4099</v>
      </c>
    </row>
    <row r="4963" spans="1:11" s="40" customFormat="1" x14ac:dyDescent="0.25">
      <c r="A4963" s="34" t="s">
        <v>947</v>
      </c>
      <c r="B4963" s="34" t="s">
        <v>14747</v>
      </c>
      <c r="C4963" s="34" t="s">
        <v>14748</v>
      </c>
      <c r="D4963" s="34" t="s">
        <v>14749</v>
      </c>
      <c r="E4963" s="35">
        <v>81180</v>
      </c>
      <c r="F4963" s="36">
        <v>81180</v>
      </c>
      <c r="G4963" s="37">
        <f t="shared" si="232"/>
        <v>5682.6</v>
      </c>
      <c r="H4963" s="38">
        <f>G4963*(1-'[1]Rapport Lottstift'!$Q$6)</f>
        <v>4137.4490471622003</v>
      </c>
      <c r="I4963" s="39">
        <f t="shared" si="233"/>
        <v>4096.074556690578</v>
      </c>
      <c r="J4963" s="40">
        <f t="shared" si="234"/>
        <v>4096</v>
      </c>
      <c r="K4963" s="40">
        <v>4096</v>
      </c>
    </row>
    <row r="4964" spans="1:11" s="40" customFormat="1" x14ac:dyDescent="0.25">
      <c r="A4964" s="34" t="s">
        <v>947</v>
      </c>
      <c r="B4964" s="34" t="s">
        <v>14750</v>
      </c>
      <c r="C4964" s="34" t="s">
        <v>14751</v>
      </c>
      <c r="D4964" s="34" t="s">
        <v>14752</v>
      </c>
      <c r="E4964" s="35">
        <v>80986</v>
      </c>
      <c r="F4964" s="36">
        <v>80986</v>
      </c>
      <c r="G4964" s="37">
        <f t="shared" si="232"/>
        <v>5669.02</v>
      </c>
      <c r="H4964" s="38">
        <f>G4964*(1-'[1]Rapport Lottstift'!$Q$6)</f>
        <v>4127.5615734599405</v>
      </c>
      <c r="I4964" s="39">
        <f t="shared" si="233"/>
        <v>4086.2859577253412</v>
      </c>
      <c r="J4964" s="40">
        <f t="shared" si="234"/>
        <v>4086</v>
      </c>
      <c r="K4964" s="40">
        <v>4086</v>
      </c>
    </row>
    <row r="4965" spans="1:11" s="40" customFormat="1" x14ac:dyDescent="0.25">
      <c r="A4965" s="34" t="s">
        <v>947</v>
      </c>
      <c r="B4965" s="34" t="s">
        <v>14753</v>
      </c>
      <c r="C4965" s="34" t="s">
        <v>14754</v>
      </c>
      <c r="D4965" s="34" t="s">
        <v>14755</v>
      </c>
      <c r="E4965" s="35">
        <v>80977</v>
      </c>
      <c r="F4965" s="36">
        <v>80977</v>
      </c>
      <c r="G4965" s="37">
        <f t="shared" si="232"/>
        <v>5668.39</v>
      </c>
      <c r="H4965" s="38">
        <f>G4965*(1-'[1]Rapport Lottstift'!$Q$6)</f>
        <v>4127.1028762263304</v>
      </c>
      <c r="I4965" s="39">
        <f t="shared" si="233"/>
        <v>4085.8318474640669</v>
      </c>
      <c r="J4965" s="40">
        <f t="shared" si="234"/>
        <v>4085</v>
      </c>
      <c r="K4965" s="40">
        <v>4085</v>
      </c>
    </row>
    <row r="4966" spans="1:11" s="40" customFormat="1" x14ac:dyDescent="0.25">
      <c r="A4966" s="34" t="s">
        <v>947</v>
      </c>
      <c r="B4966" s="34" t="s">
        <v>14756</v>
      </c>
      <c r="C4966" s="34" t="s">
        <v>14757</v>
      </c>
      <c r="D4966" s="34" t="s">
        <v>14758</v>
      </c>
      <c r="E4966" s="35">
        <v>80882</v>
      </c>
      <c r="F4966" s="36">
        <v>80882</v>
      </c>
      <c r="G4966" s="37">
        <f t="shared" si="232"/>
        <v>5661.7400000000007</v>
      </c>
      <c r="H4966" s="38">
        <f>G4966*(1-'[1]Rapport Lottstift'!$Q$6)</f>
        <v>4122.261072093781</v>
      </c>
      <c r="I4966" s="39">
        <f t="shared" si="233"/>
        <v>4081.0384613728429</v>
      </c>
      <c r="J4966" s="40">
        <f t="shared" si="234"/>
        <v>4081</v>
      </c>
      <c r="K4966" s="40">
        <v>4081</v>
      </c>
    </row>
    <row r="4967" spans="1:11" s="40" customFormat="1" x14ac:dyDescent="0.25">
      <c r="A4967" s="34" t="s">
        <v>947</v>
      </c>
      <c r="B4967" s="34" t="s">
        <v>14759</v>
      </c>
      <c r="C4967" s="34" t="s">
        <v>14760</v>
      </c>
      <c r="D4967" s="34" t="s">
        <v>14761</v>
      </c>
      <c r="E4967" s="35">
        <v>80842</v>
      </c>
      <c r="F4967" s="36">
        <v>80842</v>
      </c>
      <c r="G4967" s="37">
        <f t="shared" si="232"/>
        <v>5658.9400000000005</v>
      </c>
      <c r="H4967" s="38">
        <f>G4967*(1-'[1]Rapport Lottstift'!$Q$6)</f>
        <v>4120.2224177221806</v>
      </c>
      <c r="I4967" s="39">
        <f t="shared" si="233"/>
        <v>4079.0201935449586</v>
      </c>
      <c r="J4967" s="40">
        <f t="shared" si="234"/>
        <v>4079</v>
      </c>
      <c r="K4967" s="40">
        <v>4079</v>
      </c>
    </row>
    <row r="4968" spans="1:11" s="40" customFormat="1" x14ac:dyDescent="0.25">
      <c r="A4968" s="34" t="s">
        <v>947</v>
      </c>
      <c r="B4968" s="34" t="s">
        <v>14762</v>
      </c>
      <c r="C4968" s="34" t="s">
        <v>14763</v>
      </c>
      <c r="D4968" s="34" t="s">
        <v>14764</v>
      </c>
      <c r="E4968" s="35">
        <v>80808</v>
      </c>
      <c r="F4968" s="36">
        <v>80808</v>
      </c>
      <c r="G4968" s="37">
        <f t="shared" si="232"/>
        <v>5656.56</v>
      </c>
      <c r="H4968" s="38">
        <f>G4968*(1-'[1]Rapport Lottstift'!$Q$6)</f>
        <v>4118.4895615063206</v>
      </c>
      <c r="I4968" s="39">
        <f t="shared" si="233"/>
        <v>4077.3046658912572</v>
      </c>
      <c r="J4968" s="40">
        <f t="shared" si="234"/>
        <v>4077</v>
      </c>
      <c r="K4968" s="40">
        <v>4077</v>
      </c>
    </row>
    <row r="4969" spans="1:11" s="40" customFormat="1" x14ac:dyDescent="0.25">
      <c r="A4969" s="34" t="s">
        <v>947</v>
      </c>
      <c r="B4969" s="34" t="s">
        <v>14765</v>
      </c>
      <c r="C4969" s="34" t="s">
        <v>14766</v>
      </c>
      <c r="D4969" s="34" t="s">
        <v>14767</v>
      </c>
      <c r="E4969" s="35">
        <v>80801</v>
      </c>
      <c r="F4969" s="36">
        <v>80801</v>
      </c>
      <c r="G4969" s="37">
        <f t="shared" si="232"/>
        <v>5656.0700000000006</v>
      </c>
      <c r="H4969" s="38">
        <f>G4969*(1-'[1]Rapport Lottstift'!$Q$6)</f>
        <v>4118.1327969912909</v>
      </c>
      <c r="I4969" s="39">
        <f t="shared" si="233"/>
        <v>4076.9514690213778</v>
      </c>
      <c r="J4969" s="40">
        <f t="shared" si="234"/>
        <v>4076</v>
      </c>
      <c r="K4969" s="40">
        <v>4076</v>
      </c>
    </row>
    <row r="4970" spans="1:11" s="40" customFormat="1" x14ac:dyDescent="0.25">
      <c r="A4970" s="34" t="s">
        <v>947</v>
      </c>
      <c r="B4970" s="34" t="s">
        <v>14768</v>
      </c>
      <c r="C4970" s="34" t="s">
        <v>14769</v>
      </c>
      <c r="D4970" s="34" t="s">
        <v>14770</v>
      </c>
      <c r="E4970" s="35">
        <v>80762</v>
      </c>
      <c r="F4970" s="36">
        <v>80762</v>
      </c>
      <c r="G4970" s="37">
        <f t="shared" si="232"/>
        <v>5653.34</v>
      </c>
      <c r="H4970" s="38">
        <f>G4970*(1-'[1]Rapport Lottstift'!$Q$6)</f>
        <v>4116.1451089789807</v>
      </c>
      <c r="I4970" s="39">
        <f t="shared" si="233"/>
        <v>4074.9836578891909</v>
      </c>
      <c r="J4970" s="40">
        <f t="shared" si="234"/>
        <v>4074</v>
      </c>
      <c r="K4970" s="40">
        <v>4074</v>
      </c>
    </row>
    <row r="4971" spans="1:11" s="40" customFormat="1" x14ac:dyDescent="0.25">
      <c r="A4971" s="34" t="s">
        <v>947</v>
      </c>
      <c r="B4971" s="34" t="s">
        <v>14771</v>
      </c>
      <c r="C4971" s="34" t="s">
        <v>14772</v>
      </c>
      <c r="D4971" s="34" t="s">
        <v>14773</v>
      </c>
      <c r="E4971" s="35">
        <v>80733</v>
      </c>
      <c r="F4971" s="36">
        <v>80733</v>
      </c>
      <c r="G4971" s="37">
        <f t="shared" si="232"/>
        <v>5651.31</v>
      </c>
      <c r="H4971" s="38">
        <f>G4971*(1-'[1]Rapport Lottstift'!$Q$6)</f>
        <v>4114.6670845595709</v>
      </c>
      <c r="I4971" s="39">
        <f t="shared" si="233"/>
        <v>4073.5204137139749</v>
      </c>
      <c r="J4971" s="40">
        <f t="shared" si="234"/>
        <v>4073</v>
      </c>
      <c r="K4971" s="40">
        <v>4073</v>
      </c>
    </row>
    <row r="4972" spans="1:11" s="40" customFormat="1" x14ac:dyDescent="0.25">
      <c r="A4972" s="34" t="s">
        <v>947</v>
      </c>
      <c r="B4972" s="34" t="s">
        <v>14774</v>
      </c>
      <c r="C4972" s="34" t="s">
        <v>14775</v>
      </c>
      <c r="D4972" s="34" t="s">
        <v>14776</v>
      </c>
      <c r="E4972" s="35">
        <v>80685</v>
      </c>
      <c r="F4972" s="36">
        <v>80685</v>
      </c>
      <c r="G4972" s="37">
        <f t="shared" si="232"/>
        <v>5647.9500000000007</v>
      </c>
      <c r="H4972" s="38">
        <f>G4972*(1-'[1]Rapport Lottstift'!$Q$6)</f>
        <v>4112.2206993136506</v>
      </c>
      <c r="I4972" s="39">
        <f t="shared" si="233"/>
        <v>4071.0984923205142</v>
      </c>
      <c r="J4972" s="40">
        <f t="shared" si="234"/>
        <v>4071</v>
      </c>
      <c r="K4972" s="40">
        <v>4071</v>
      </c>
    </row>
    <row r="4973" spans="1:11" s="40" customFormat="1" x14ac:dyDescent="0.25">
      <c r="A4973" s="34" t="s">
        <v>947</v>
      </c>
      <c r="B4973" s="34" t="s">
        <v>14777</v>
      </c>
      <c r="C4973" s="34" t="s">
        <v>14778</v>
      </c>
      <c r="D4973" s="34" t="s">
        <v>14779</v>
      </c>
      <c r="E4973" s="35">
        <v>80650</v>
      </c>
      <c r="F4973" s="36">
        <v>80650</v>
      </c>
      <c r="G4973" s="37">
        <f t="shared" si="232"/>
        <v>5645.5000000000009</v>
      </c>
      <c r="H4973" s="38">
        <f>G4973*(1-'[1]Rapport Lottstift'!$Q$6)</f>
        <v>4110.4368767385013</v>
      </c>
      <c r="I4973" s="39">
        <f t="shared" si="233"/>
        <v>4069.3325079711162</v>
      </c>
      <c r="J4973" s="40">
        <f t="shared" si="234"/>
        <v>4069</v>
      </c>
      <c r="K4973" s="40">
        <v>4069</v>
      </c>
    </row>
    <row r="4974" spans="1:11" s="40" customFormat="1" x14ac:dyDescent="0.25">
      <c r="A4974" s="34" t="s">
        <v>947</v>
      </c>
      <c r="B4974" s="34" t="s">
        <v>14780</v>
      </c>
      <c r="C4974" s="34" t="s">
        <v>14781</v>
      </c>
      <c r="D4974" s="34" t="s">
        <v>14782</v>
      </c>
      <c r="E4974" s="35">
        <v>80644</v>
      </c>
      <c r="F4974" s="36">
        <v>80644</v>
      </c>
      <c r="G4974" s="37">
        <f t="shared" si="232"/>
        <v>5645.0800000000008</v>
      </c>
      <c r="H4974" s="38">
        <f>G4974*(1-'[1]Rapport Lottstift'!$Q$6)</f>
        <v>4110.1310785827609</v>
      </c>
      <c r="I4974" s="39">
        <f t="shared" si="233"/>
        <v>4069.0297677969334</v>
      </c>
      <c r="J4974" s="40">
        <f t="shared" si="234"/>
        <v>4069</v>
      </c>
      <c r="K4974" s="40">
        <v>4069</v>
      </c>
    </row>
    <row r="4975" spans="1:11" s="40" customFormat="1" x14ac:dyDescent="0.25">
      <c r="A4975" s="34" t="s">
        <v>947</v>
      </c>
      <c r="B4975" s="34" t="s">
        <v>14783</v>
      </c>
      <c r="C4975" s="34" t="s">
        <v>14784</v>
      </c>
      <c r="D4975" s="34" t="s">
        <v>14785</v>
      </c>
      <c r="E4975" s="35">
        <v>80560</v>
      </c>
      <c r="F4975" s="36">
        <v>80560</v>
      </c>
      <c r="G4975" s="37">
        <f t="shared" si="232"/>
        <v>5639.2000000000007</v>
      </c>
      <c r="H4975" s="38">
        <f>G4975*(1-'[1]Rapport Lottstift'!$Q$6)</f>
        <v>4105.8499044024011</v>
      </c>
      <c r="I4975" s="39">
        <f t="shared" si="233"/>
        <v>4064.7914053583772</v>
      </c>
      <c r="J4975" s="40">
        <f t="shared" si="234"/>
        <v>4064</v>
      </c>
      <c r="K4975" s="40">
        <v>4064</v>
      </c>
    </row>
    <row r="4976" spans="1:11" s="40" customFormat="1" x14ac:dyDescent="0.25">
      <c r="A4976" s="34" t="s">
        <v>947</v>
      </c>
      <c r="B4976" s="34" t="s">
        <v>14786</v>
      </c>
      <c r="C4976" s="34" t="s">
        <v>14787</v>
      </c>
      <c r="D4976" s="34" t="s">
        <v>14788</v>
      </c>
      <c r="E4976" s="35">
        <v>80540</v>
      </c>
      <c r="F4976" s="36">
        <v>80540</v>
      </c>
      <c r="G4976" s="37">
        <f t="shared" si="232"/>
        <v>5637.8</v>
      </c>
      <c r="H4976" s="38">
        <f>G4976*(1-'[1]Rapport Lottstift'!$Q$6)</f>
        <v>4104.8305772166004</v>
      </c>
      <c r="I4976" s="39">
        <f t="shared" si="233"/>
        <v>4063.7822714444342</v>
      </c>
      <c r="J4976" s="40">
        <f t="shared" si="234"/>
        <v>4063</v>
      </c>
      <c r="K4976" s="40">
        <v>4063</v>
      </c>
    </row>
    <row r="4977" spans="1:11" s="40" customFormat="1" x14ac:dyDescent="0.25">
      <c r="A4977" s="34" t="s">
        <v>947</v>
      </c>
      <c r="B4977" s="34" t="s">
        <v>14789</v>
      </c>
      <c r="C4977" s="34" t="s">
        <v>14790</v>
      </c>
      <c r="D4977" s="34" t="s">
        <v>14791</v>
      </c>
      <c r="E4977" s="35">
        <v>80494</v>
      </c>
      <c r="F4977" s="36">
        <v>80494</v>
      </c>
      <c r="G4977" s="37">
        <f t="shared" si="232"/>
        <v>5634.5800000000008</v>
      </c>
      <c r="H4977" s="38">
        <f>G4977*(1-'[1]Rapport Lottstift'!$Q$6)</f>
        <v>4102.4861246892606</v>
      </c>
      <c r="I4977" s="39">
        <f t="shared" si="233"/>
        <v>4061.4612634423679</v>
      </c>
      <c r="J4977" s="40">
        <f t="shared" si="234"/>
        <v>4061</v>
      </c>
      <c r="K4977" s="40">
        <v>4061</v>
      </c>
    </row>
    <row r="4978" spans="1:11" s="40" customFormat="1" x14ac:dyDescent="0.25">
      <c r="A4978" s="34" t="s">
        <v>947</v>
      </c>
      <c r="B4978" s="34" t="s">
        <v>14792</v>
      </c>
      <c r="C4978" s="34" t="s">
        <v>14793</v>
      </c>
      <c r="D4978" s="34" t="s">
        <v>14794</v>
      </c>
      <c r="E4978" s="35">
        <v>80455</v>
      </c>
      <c r="F4978" s="36">
        <v>80455</v>
      </c>
      <c r="G4978" s="37">
        <f t="shared" si="232"/>
        <v>5631.85</v>
      </c>
      <c r="H4978" s="38">
        <f>G4978*(1-'[1]Rapport Lottstift'!$Q$6)</f>
        <v>4100.4984366769504</v>
      </c>
      <c r="I4978" s="39">
        <f t="shared" si="233"/>
        <v>4059.4934523101811</v>
      </c>
      <c r="J4978" s="40">
        <f t="shared" si="234"/>
        <v>4059</v>
      </c>
      <c r="K4978" s="40">
        <v>4059</v>
      </c>
    </row>
    <row r="4979" spans="1:11" s="40" customFormat="1" x14ac:dyDescent="0.25">
      <c r="A4979" s="34" t="s">
        <v>947</v>
      </c>
      <c r="B4979" s="34" t="s">
        <v>14795</v>
      </c>
      <c r="C4979" s="34" t="s">
        <v>14796</v>
      </c>
      <c r="D4979" s="34" t="s">
        <v>14797</v>
      </c>
      <c r="E4979" s="35">
        <v>80312</v>
      </c>
      <c r="F4979" s="36">
        <v>80312</v>
      </c>
      <c r="G4979" s="37">
        <f t="shared" si="232"/>
        <v>5621.84</v>
      </c>
      <c r="H4979" s="38">
        <f>G4979*(1-'[1]Rapport Lottstift'!$Q$6)</f>
        <v>4093.2102472984802</v>
      </c>
      <c r="I4979" s="39">
        <f t="shared" si="233"/>
        <v>4052.2781448254955</v>
      </c>
      <c r="J4979" s="40">
        <f t="shared" si="234"/>
        <v>4052</v>
      </c>
      <c r="K4979" s="40">
        <v>4052</v>
      </c>
    </row>
    <row r="4980" spans="1:11" s="40" customFormat="1" x14ac:dyDescent="0.25">
      <c r="A4980" s="34" t="s">
        <v>947</v>
      </c>
      <c r="B4980" s="34" t="s">
        <v>14798</v>
      </c>
      <c r="C4980" s="34" t="s">
        <v>14799</v>
      </c>
      <c r="D4980" s="34" t="s">
        <v>14800</v>
      </c>
      <c r="E4980" s="35">
        <v>80307</v>
      </c>
      <c r="F4980" s="36">
        <v>80307</v>
      </c>
      <c r="G4980" s="37">
        <f t="shared" si="232"/>
        <v>5621.4900000000007</v>
      </c>
      <c r="H4980" s="38">
        <f>G4980*(1-'[1]Rapport Lottstift'!$Q$6)</f>
        <v>4092.9554155020305</v>
      </c>
      <c r="I4980" s="39">
        <f t="shared" si="233"/>
        <v>4052.02586134701</v>
      </c>
      <c r="J4980" s="40">
        <f t="shared" si="234"/>
        <v>4052</v>
      </c>
      <c r="K4980" s="40">
        <v>4052</v>
      </c>
    </row>
    <row r="4981" spans="1:11" s="40" customFormat="1" x14ac:dyDescent="0.25">
      <c r="A4981" s="34" t="s">
        <v>947</v>
      </c>
      <c r="B4981" s="34" t="s">
        <v>14801</v>
      </c>
      <c r="C4981" s="34" t="s">
        <v>14802</v>
      </c>
      <c r="D4981" s="34" t="s">
        <v>14803</v>
      </c>
      <c r="E4981" s="35">
        <v>80288</v>
      </c>
      <c r="F4981" s="36">
        <v>80288</v>
      </c>
      <c r="G4981" s="37">
        <f t="shared" si="232"/>
        <v>5620.1600000000008</v>
      </c>
      <c r="H4981" s="38">
        <f>G4981*(1-'[1]Rapport Lottstift'!$Q$6)</f>
        <v>4091.987054675521</v>
      </c>
      <c r="I4981" s="39">
        <f t="shared" si="233"/>
        <v>4051.0671841287658</v>
      </c>
      <c r="J4981" s="40">
        <f t="shared" si="234"/>
        <v>4051</v>
      </c>
      <c r="K4981" s="40">
        <v>4051</v>
      </c>
    </row>
    <row r="4982" spans="1:11" s="40" customFormat="1" x14ac:dyDescent="0.25">
      <c r="A4982" s="34" t="s">
        <v>947</v>
      </c>
      <c r="B4982" s="34" t="s">
        <v>14804</v>
      </c>
      <c r="C4982" s="34" t="s">
        <v>14805</v>
      </c>
      <c r="D4982" s="34" t="s">
        <v>14806</v>
      </c>
      <c r="E4982" s="35">
        <v>80286</v>
      </c>
      <c r="F4982" s="36">
        <v>80286</v>
      </c>
      <c r="G4982" s="37">
        <f t="shared" si="232"/>
        <v>5620.02</v>
      </c>
      <c r="H4982" s="38">
        <f>G4982*(1-'[1]Rapport Lottstift'!$Q$6)</f>
        <v>4091.8851219569406</v>
      </c>
      <c r="I4982" s="39">
        <f t="shared" si="233"/>
        <v>4050.9662707373709</v>
      </c>
      <c r="J4982" s="40">
        <f t="shared" si="234"/>
        <v>4050</v>
      </c>
      <c r="K4982" s="40">
        <v>4050</v>
      </c>
    </row>
    <row r="4983" spans="1:11" s="40" customFormat="1" x14ac:dyDescent="0.25">
      <c r="A4983" s="34" t="s">
        <v>947</v>
      </c>
      <c r="B4983" s="34" t="s">
        <v>14807</v>
      </c>
      <c r="C4983" s="34" t="s">
        <v>14808</v>
      </c>
      <c r="D4983" s="34" t="s">
        <v>14809</v>
      </c>
      <c r="E4983" s="35">
        <v>80136</v>
      </c>
      <c r="F4983" s="36">
        <v>80136</v>
      </c>
      <c r="G4983" s="37">
        <f t="shared" si="232"/>
        <v>5609.52</v>
      </c>
      <c r="H4983" s="38">
        <f>G4983*(1-'[1]Rapport Lottstift'!$Q$6)</f>
        <v>4084.2401680634407</v>
      </c>
      <c r="I4983" s="39">
        <f t="shared" si="233"/>
        <v>4043.3977663828064</v>
      </c>
      <c r="J4983" s="40">
        <f t="shared" si="234"/>
        <v>4043</v>
      </c>
      <c r="K4983" s="40">
        <v>4043</v>
      </c>
    </row>
    <row r="4984" spans="1:11" s="40" customFormat="1" x14ac:dyDescent="0.25">
      <c r="A4984" s="34" t="s">
        <v>947</v>
      </c>
      <c r="B4984" s="34" t="s">
        <v>14810</v>
      </c>
      <c r="C4984" s="34" t="s">
        <v>14811</v>
      </c>
      <c r="D4984" s="34" t="s">
        <v>14812</v>
      </c>
      <c r="E4984" s="35">
        <v>80100</v>
      </c>
      <c r="F4984" s="36">
        <v>80100</v>
      </c>
      <c r="G4984" s="37">
        <f t="shared" si="232"/>
        <v>5607.0000000000009</v>
      </c>
      <c r="H4984" s="38">
        <f>G4984*(1-'[1]Rapport Lottstift'!$Q$6)</f>
        <v>4082.4053791290007</v>
      </c>
      <c r="I4984" s="39">
        <f t="shared" si="233"/>
        <v>4041.5813253377105</v>
      </c>
      <c r="J4984" s="40">
        <f t="shared" si="234"/>
        <v>4041</v>
      </c>
      <c r="K4984" s="40">
        <v>4041</v>
      </c>
    </row>
    <row r="4985" spans="1:11" s="40" customFormat="1" x14ac:dyDescent="0.25">
      <c r="A4985" s="34" t="s">
        <v>947</v>
      </c>
      <c r="B4985" s="34" t="s">
        <v>14813</v>
      </c>
      <c r="C4985" s="34"/>
      <c r="D4985" s="34" t="s">
        <v>14814</v>
      </c>
      <c r="E4985" s="35">
        <v>80036</v>
      </c>
      <c r="F4985" s="36">
        <v>80036</v>
      </c>
      <c r="G4985" s="37">
        <f t="shared" si="232"/>
        <v>5602.52</v>
      </c>
      <c r="H4985" s="38">
        <f>G4985*(1-'[1]Rapport Lottstift'!$Q$6)</f>
        <v>4079.1435321344406</v>
      </c>
      <c r="I4985" s="39">
        <f t="shared" si="233"/>
        <v>4038.3520968130961</v>
      </c>
      <c r="J4985" s="40">
        <f t="shared" si="234"/>
        <v>4038</v>
      </c>
      <c r="K4985" s="40">
        <v>4038</v>
      </c>
    </row>
    <row r="4986" spans="1:11" s="40" customFormat="1" x14ac:dyDescent="0.25">
      <c r="A4986" s="34" t="s">
        <v>947</v>
      </c>
      <c r="B4986" s="34" t="s">
        <v>14815</v>
      </c>
      <c r="C4986" s="34" t="s">
        <v>14816</v>
      </c>
      <c r="D4986" s="34" t="s">
        <v>14817</v>
      </c>
      <c r="E4986" s="35">
        <v>80002</v>
      </c>
      <c r="F4986" s="36">
        <v>80002</v>
      </c>
      <c r="G4986" s="37">
        <f t="shared" si="232"/>
        <v>5600.14</v>
      </c>
      <c r="H4986" s="38">
        <f>G4986*(1-'[1]Rapport Lottstift'!$Q$6)</f>
        <v>4077.4106759185806</v>
      </c>
      <c r="I4986" s="39">
        <f t="shared" si="233"/>
        <v>4036.6365691593946</v>
      </c>
      <c r="J4986" s="40">
        <f t="shared" si="234"/>
        <v>4036</v>
      </c>
      <c r="K4986" s="40">
        <v>4036</v>
      </c>
    </row>
    <row r="4987" spans="1:11" s="40" customFormat="1" x14ac:dyDescent="0.25">
      <c r="A4987" s="34" t="s">
        <v>947</v>
      </c>
      <c r="B4987" s="34" t="s">
        <v>14818</v>
      </c>
      <c r="C4987" s="34" t="s">
        <v>14819</v>
      </c>
      <c r="D4987" s="34" t="s">
        <v>14820</v>
      </c>
      <c r="E4987" s="35">
        <v>79739</v>
      </c>
      <c r="F4987" s="36">
        <v>79739</v>
      </c>
      <c r="G4987" s="37">
        <f t="shared" si="232"/>
        <v>5581.7300000000005</v>
      </c>
      <c r="H4987" s="38">
        <f>G4987*(1-'[1]Rapport Lottstift'!$Q$6)</f>
        <v>4064.0065234253107</v>
      </c>
      <c r="I4987" s="39">
        <f t="shared" si="233"/>
        <v>4023.3664581910575</v>
      </c>
      <c r="J4987" s="40">
        <f t="shared" si="234"/>
        <v>4023</v>
      </c>
      <c r="K4987" s="40">
        <v>4023</v>
      </c>
    </row>
    <row r="4988" spans="1:11" s="40" customFormat="1" x14ac:dyDescent="0.25">
      <c r="A4988" s="34" t="s">
        <v>947</v>
      </c>
      <c r="B4988" s="34" t="s">
        <v>14821</v>
      </c>
      <c r="C4988" s="34" t="s">
        <v>14822</v>
      </c>
      <c r="D4988" s="34" t="s">
        <v>14823</v>
      </c>
      <c r="E4988" s="35">
        <v>79555</v>
      </c>
      <c r="F4988" s="36">
        <v>79555</v>
      </c>
      <c r="G4988" s="37">
        <f t="shared" si="232"/>
        <v>5568.85</v>
      </c>
      <c r="H4988" s="38">
        <f>G4988*(1-'[1]Rapport Lottstift'!$Q$6)</f>
        <v>4054.6287133159503</v>
      </c>
      <c r="I4988" s="39">
        <f t="shared" si="233"/>
        <v>4014.0824261827906</v>
      </c>
      <c r="J4988" s="40">
        <f t="shared" si="234"/>
        <v>4014</v>
      </c>
      <c r="K4988" s="40">
        <v>4014</v>
      </c>
    </row>
    <row r="4989" spans="1:11" s="40" customFormat="1" x14ac:dyDescent="0.25">
      <c r="A4989" s="34" t="s">
        <v>947</v>
      </c>
      <c r="B4989" s="34" t="s">
        <v>14824</v>
      </c>
      <c r="C4989" s="34" t="s">
        <v>14825</v>
      </c>
      <c r="D4989" s="34" t="s">
        <v>14826</v>
      </c>
      <c r="E4989" s="35">
        <v>79470</v>
      </c>
      <c r="F4989" s="36">
        <v>79470</v>
      </c>
      <c r="G4989" s="37">
        <f t="shared" si="232"/>
        <v>5562.9000000000005</v>
      </c>
      <c r="H4989" s="38">
        <f>G4989*(1-'[1]Rapport Lottstift'!$Q$6)</f>
        <v>4050.2965727763008</v>
      </c>
      <c r="I4989" s="39">
        <f t="shared" si="233"/>
        <v>4009.7936070485375</v>
      </c>
      <c r="J4989" s="40">
        <f t="shared" si="234"/>
        <v>4009</v>
      </c>
      <c r="K4989" s="40">
        <v>4009</v>
      </c>
    </row>
    <row r="4990" spans="1:11" s="40" customFormat="1" x14ac:dyDescent="0.25">
      <c r="A4990" s="34" t="s">
        <v>947</v>
      </c>
      <c r="B4990" s="34" t="s">
        <v>14827</v>
      </c>
      <c r="C4990" s="34" t="s">
        <v>14828</v>
      </c>
      <c r="D4990" s="34" t="s">
        <v>14829</v>
      </c>
      <c r="E4990" s="35">
        <v>79468</v>
      </c>
      <c r="F4990" s="36">
        <v>79468</v>
      </c>
      <c r="G4990" s="37">
        <f t="shared" si="232"/>
        <v>5562.76</v>
      </c>
      <c r="H4990" s="38">
        <f>G4990*(1-'[1]Rapport Lottstift'!$Q$6)</f>
        <v>4050.1946400577203</v>
      </c>
      <c r="I4990" s="39">
        <f t="shared" si="233"/>
        <v>4009.6926936571431</v>
      </c>
      <c r="J4990" s="40">
        <f t="shared" si="234"/>
        <v>4009</v>
      </c>
      <c r="K4990" s="40">
        <v>4009</v>
      </c>
    </row>
    <row r="4991" spans="1:11" s="40" customFormat="1" x14ac:dyDescent="0.25">
      <c r="A4991" s="34" t="s">
        <v>947</v>
      </c>
      <c r="B4991" s="34" t="s">
        <v>14830</v>
      </c>
      <c r="C4991" s="34" t="s">
        <v>14831</v>
      </c>
      <c r="D4991" s="34" t="s">
        <v>14832</v>
      </c>
      <c r="E4991" s="35">
        <v>0</v>
      </c>
      <c r="F4991" s="36">
        <v>0</v>
      </c>
      <c r="G4991" s="37">
        <f t="shared" si="232"/>
        <v>0</v>
      </c>
      <c r="H4991" s="38">
        <f>G4991*(1-'[1]Rapport Lottstift'!$Q$6)</f>
        <v>0</v>
      </c>
      <c r="I4991" s="39">
        <f t="shared" si="233"/>
        <v>0</v>
      </c>
      <c r="J4991" s="40">
        <f t="shared" si="234"/>
        <v>0</v>
      </c>
      <c r="K4991" s="40">
        <v>0</v>
      </c>
    </row>
    <row r="4992" spans="1:11" s="40" customFormat="1" x14ac:dyDescent="0.25">
      <c r="A4992" s="34" t="s">
        <v>947</v>
      </c>
      <c r="B4992" s="34" t="s">
        <v>14833</v>
      </c>
      <c r="C4992" s="34" t="s">
        <v>14834</v>
      </c>
      <c r="D4992" s="34" t="s">
        <v>14835</v>
      </c>
      <c r="E4992" s="35">
        <v>79423</v>
      </c>
      <c r="F4992" s="36">
        <v>79423</v>
      </c>
      <c r="G4992" s="37">
        <f t="shared" si="232"/>
        <v>5559.6100000000006</v>
      </c>
      <c r="H4992" s="38">
        <f>G4992*(1-'[1]Rapport Lottstift'!$Q$6)</f>
        <v>4047.9011538896707</v>
      </c>
      <c r="I4992" s="39">
        <f t="shared" si="233"/>
        <v>4007.4221423507738</v>
      </c>
      <c r="J4992" s="40">
        <f t="shared" si="234"/>
        <v>4007</v>
      </c>
      <c r="K4992" s="40">
        <v>4007</v>
      </c>
    </row>
    <row r="4993" spans="1:11" s="40" customFormat="1" x14ac:dyDescent="0.25">
      <c r="A4993" s="34" t="s">
        <v>947</v>
      </c>
      <c r="B4993" s="34" t="s">
        <v>14836</v>
      </c>
      <c r="C4993" s="34" t="s">
        <v>14837</v>
      </c>
      <c r="D4993" s="34" t="s">
        <v>14838</v>
      </c>
      <c r="E4993" s="35">
        <v>79365</v>
      </c>
      <c r="F4993" s="36">
        <v>79365</v>
      </c>
      <c r="G4993" s="37">
        <f t="shared" si="232"/>
        <v>5555.55</v>
      </c>
      <c r="H4993" s="38">
        <f>G4993*(1-'[1]Rapport Lottstift'!$Q$6)</f>
        <v>4044.9451050508505</v>
      </c>
      <c r="I4993" s="39">
        <f t="shared" si="233"/>
        <v>4004.4956540003418</v>
      </c>
      <c r="J4993" s="40">
        <f t="shared" si="234"/>
        <v>4004</v>
      </c>
      <c r="K4993" s="40">
        <v>4004</v>
      </c>
    </row>
    <row r="4994" spans="1:11" s="40" customFormat="1" x14ac:dyDescent="0.25">
      <c r="A4994" s="34" t="s">
        <v>947</v>
      </c>
      <c r="B4994" s="34" t="s">
        <v>14839</v>
      </c>
      <c r="C4994" s="34" t="s">
        <v>14840</v>
      </c>
      <c r="D4994" s="34" t="s">
        <v>14841</v>
      </c>
      <c r="E4994" s="35">
        <v>79365</v>
      </c>
      <c r="F4994" s="36">
        <v>79365</v>
      </c>
      <c r="G4994" s="37">
        <f t="shared" si="232"/>
        <v>5555.55</v>
      </c>
      <c r="H4994" s="38">
        <f>G4994*(1-'[1]Rapport Lottstift'!$Q$6)</f>
        <v>4044.9451050508505</v>
      </c>
      <c r="I4994" s="39">
        <f t="shared" si="233"/>
        <v>4004.4956540003418</v>
      </c>
      <c r="J4994" s="40">
        <f t="shared" si="234"/>
        <v>4004</v>
      </c>
      <c r="K4994" s="40">
        <v>4004</v>
      </c>
    </row>
    <row r="4995" spans="1:11" s="40" customFormat="1" x14ac:dyDescent="0.25">
      <c r="A4995" s="34" t="s">
        <v>947</v>
      </c>
      <c r="B4995" s="34" t="s">
        <v>14842</v>
      </c>
      <c r="C4995" s="34" t="s">
        <v>14843</v>
      </c>
      <c r="D4995" s="34" t="s">
        <v>14844</v>
      </c>
      <c r="E4995" s="35">
        <v>79340</v>
      </c>
      <c r="F4995" s="36">
        <v>79340</v>
      </c>
      <c r="G4995" s="37">
        <f t="shared" si="232"/>
        <v>5553.8</v>
      </c>
      <c r="H4995" s="38">
        <f>G4995*(1-'[1]Rapport Lottstift'!$Q$6)</f>
        <v>4043.6709460686002</v>
      </c>
      <c r="I4995" s="39">
        <f t="shared" si="233"/>
        <v>4003.2342366079142</v>
      </c>
      <c r="J4995" s="40">
        <f t="shared" si="234"/>
        <v>4003</v>
      </c>
      <c r="K4995" s="40">
        <v>4003</v>
      </c>
    </row>
    <row r="4996" spans="1:11" s="40" customFormat="1" x14ac:dyDescent="0.25">
      <c r="A4996" s="34" t="s">
        <v>947</v>
      </c>
      <c r="B4996" s="34" t="s">
        <v>14845</v>
      </c>
      <c r="C4996" s="34" t="s">
        <v>14846</v>
      </c>
      <c r="D4996" s="34" t="s">
        <v>14847</v>
      </c>
      <c r="E4996" s="35">
        <v>79244</v>
      </c>
      <c r="F4996" s="36">
        <v>79244</v>
      </c>
      <c r="G4996" s="37">
        <f t="shared" si="232"/>
        <v>5547.0800000000008</v>
      </c>
      <c r="H4996" s="38">
        <f>G4996*(1-'[1]Rapport Lottstift'!$Q$6)</f>
        <v>4038.778175576761</v>
      </c>
      <c r="I4996" s="39">
        <f t="shared" si="233"/>
        <v>3998.3903938209933</v>
      </c>
      <c r="J4996" s="40">
        <f t="shared" si="234"/>
        <v>3998</v>
      </c>
      <c r="K4996" s="40">
        <v>3998</v>
      </c>
    </row>
    <row r="4997" spans="1:11" s="40" customFormat="1" x14ac:dyDescent="0.25">
      <c r="A4997" s="34" t="s">
        <v>947</v>
      </c>
      <c r="B4997" s="34" t="s">
        <v>14848</v>
      </c>
      <c r="C4997" s="34" t="s">
        <v>14849</v>
      </c>
      <c r="D4997" s="34" t="s">
        <v>14850</v>
      </c>
      <c r="E4997" s="35">
        <v>78986</v>
      </c>
      <c r="F4997" s="36">
        <v>78986</v>
      </c>
      <c r="G4997" s="37">
        <f t="shared" si="232"/>
        <v>5529.02</v>
      </c>
      <c r="H4997" s="38">
        <f>G4997*(1-'[1]Rapport Lottstift'!$Q$6)</f>
        <v>4025.6288548799407</v>
      </c>
      <c r="I4997" s="39">
        <f t="shared" si="233"/>
        <v>3985.3725663311411</v>
      </c>
      <c r="J4997" s="40">
        <f t="shared" si="234"/>
        <v>3985</v>
      </c>
      <c r="K4997" s="40">
        <v>3985</v>
      </c>
    </row>
    <row r="4998" spans="1:11" s="40" customFormat="1" x14ac:dyDescent="0.25">
      <c r="A4998" s="34" t="s">
        <v>947</v>
      </c>
      <c r="B4998" s="34" t="s">
        <v>14851</v>
      </c>
      <c r="C4998" s="34" t="s">
        <v>14852</v>
      </c>
      <c r="D4998" s="34" t="s">
        <v>14853</v>
      </c>
      <c r="E4998" s="35">
        <v>78939</v>
      </c>
      <c r="F4998" s="36">
        <v>78939</v>
      </c>
      <c r="G4998" s="37">
        <f t="shared" ref="G4998:G5061" si="235">F4998*0.07</f>
        <v>5525.7300000000005</v>
      </c>
      <c r="H4998" s="38">
        <f>G4998*(1-'[1]Rapport Lottstift'!$Q$6)</f>
        <v>4023.2334359933106</v>
      </c>
      <c r="I4998" s="39">
        <f t="shared" ref="I4998:I5061" si="236">H4998*0.99</f>
        <v>3983.0011016333774</v>
      </c>
      <c r="J4998" s="40">
        <f t="shared" ref="J4998:J5061" si="237">INT(I4998)</f>
        <v>3983</v>
      </c>
      <c r="K4998" s="40">
        <v>3983</v>
      </c>
    </row>
    <row r="4999" spans="1:11" s="40" customFormat="1" x14ac:dyDescent="0.25">
      <c r="A4999" s="34" t="s">
        <v>947</v>
      </c>
      <c r="B4999" s="34" t="s">
        <v>14854</v>
      </c>
      <c r="C4999" s="34" t="s">
        <v>14855</v>
      </c>
      <c r="D4999" s="34" t="s">
        <v>14856</v>
      </c>
      <c r="E4999" s="35">
        <v>78756</v>
      </c>
      <c r="F4999" s="36">
        <v>78756</v>
      </c>
      <c r="G4999" s="37">
        <f t="shared" si="235"/>
        <v>5512.92</v>
      </c>
      <c r="H4999" s="38">
        <f>G4999*(1-'[1]Rapport Lottstift'!$Q$6)</f>
        <v>4013.9065922432401</v>
      </c>
      <c r="I4999" s="39">
        <f t="shared" si="236"/>
        <v>3973.7675263208075</v>
      </c>
      <c r="J4999" s="40">
        <f t="shared" si="237"/>
        <v>3973</v>
      </c>
      <c r="K4999" s="40">
        <v>3973</v>
      </c>
    </row>
    <row r="5000" spans="1:11" s="40" customFormat="1" x14ac:dyDescent="0.25">
      <c r="A5000" s="34" t="s">
        <v>947</v>
      </c>
      <c r="B5000" s="34" t="s">
        <v>14857</v>
      </c>
      <c r="C5000" s="34" t="s">
        <v>14858</v>
      </c>
      <c r="D5000" s="34" t="s">
        <v>14859</v>
      </c>
      <c r="E5000" s="35">
        <v>78621</v>
      </c>
      <c r="F5000" s="36">
        <v>78621</v>
      </c>
      <c r="G5000" s="37">
        <f t="shared" si="235"/>
        <v>5503.47</v>
      </c>
      <c r="H5000" s="38">
        <f>G5000*(1-'[1]Rapport Lottstift'!$Q$6)</f>
        <v>4007.0261337390903</v>
      </c>
      <c r="I5000" s="39">
        <f t="shared" si="236"/>
        <v>3966.9558724016993</v>
      </c>
      <c r="J5000" s="40">
        <f t="shared" si="237"/>
        <v>3966</v>
      </c>
      <c r="K5000" s="40">
        <v>3966</v>
      </c>
    </row>
    <row r="5001" spans="1:11" s="40" customFormat="1" x14ac:dyDescent="0.25">
      <c r="A5001" s="34" t="s">
        <v>947</v>
      </c>
      <c r="B5001" s="34" t="s">
        <v>14860</v>
      </c>
      <c r="C5001" s="34" t="s">
        <v>14861</v>
      </c>
      <c r="D5001" s="34" t="s">
        <v>14862</v>
      </c>
      <c r="E5001" s="35">
        <v>115591</v>
      </c>
      <c r="F5001" s="35">
        <v>115591</v>
      </c>
      <c r="G5001" s="37">
        <f t="shared" si="235"/>
        <v>8091.3700000000008</v>
      </c>
      <c r="H5001" s="38">
        <f>G5001*(1-'[1]Rapport Lottstift'!$Q$6)</f>
        <v>5891.2524366903908</v>
      </c>
      <c r="I5001" s="39">
        <f t="shared" si="236"/>
        <v>5832.3399123234867</v>
      </c>
      <c r="J5001" s="40">
        <f t="shared" si="237"/>
        <v>5832</v>
      </c>
      <c r="K5001" s="40">
        <v>5832</v>
      </c>
    </row>
    <row r="5002" spans="1:11" s="40" customFormat="1" x14ac:dyDescent="0.25">
      <c r="A5002" s="34" t="s">
        <v>947</v>
      </c>
      <c r="B5002" s="34" t="s">
        <v>14863</v>
      </c>
      <c r="C5002" s="34" t="s">
        <v>14864</v>
      </c>
      <c r="D5002" s="34" t="s">
        <v>14865</v>
      </c>
      <c r="E5002" s="35">
        <v>78236</v>
      </c>
      <c r="F5002" s="36">
        <v>78236</v>
      </c>
      <c r="G5002" s="37">
        <f t="shared" si="235"/>
        <v>5476.52</v>
      </c>
      <c r="H5002" s="38">
        <f>G5002*(1-'[1]Rapport Lottstift'!$Q$6)</f>
        <v>3987.4040854124405</v>
      </c>
      <c r="I5002" s="39">
        <f t="shared" si="236"/>
        <v>3947.5300445583161</v>
      </c>
      <c r="J5002" s="40">
        <f t="shared" si="237"/>
        <v>3947</v>
      </c>
      <c r="K5002" s="40">
        <v>3947</v>
      </c>
    </row>
    <row r="5003" spans="1:11" s="40" customFormat="1" x14ac:dyDescent="0.25">
      <c r="A5003" s="34" t="s">
        <v>947</v>
      </c>
      <c r="B5003" s="34" t="s">
        <v>14866</v>
      </c>
      <c r="C5003" s="34" t="s">
        <v>14867</v>
      </c>
      <c r="D5003" s="34" t="s">
        <v>14868</v>
      </c>
      <c r="E5003" s="35">
        <v>78188</v>
      </c>
      <c r="F5003" s="36">
        <v>78188</v>
      </c>
      <c r="G5003" s="37">
        <f t="shared" si="235"/>
        <v>5473.1600000000008</v>
      </c>
      <c r="H5003" s="38">
        <f>G5003*(1-'[1]Rapport Lottstift'!$Q$6)</f>
        <v>3984.9577001665207</v>
      </c>
      <c r="I5003" s="39">
        <f t="shared" si="236"/>
        <v>3945.1081231648554</v>
      </c>
      <c r="J5003" s="40">
        <f t="shared" si="237"/>
        <v>3945</v>
      </c>
      <c r="K5003" s="40">
        <v>3945</v>
      </c>
    </row>
    <row r="5004" spans="1:11" s="40" customFormat="1" x14ac:dyDescent="0.25">
      <c r="A5004" s="34" t="s">
        <v>947</v>
      </c>
      <c r="B5004" s="34" t="s">
        <v>14869</v>
      </c>
      <c r="C5004" s="34"/>
      <c r="D5004" s="34" t="s">
        <v>14870</v>
      </c>
      <c r="E5004" s="35">
        <v>78145</v>
      </c>
      <c r="F5004" s="36">
        <v>78145</v>
      </c>
      <c r="G5004" s="37">
        <f t="shared" si="235"/>
        <v>5470.1500000000005</v>
      </c>
      <c r="H5004" s="38">
        <f>G5004*(1-'[1]Rapport Lottstift'!$Q$6)</f>
        <v>3982.7661467170506</v>
      </c>
      <c r="I5004" s="39">
        <f t="shared" si="236"/>
        <v>3942.9384852498802</v>
      </c>
      <c r="J5004" s="40">
        <f t="shared" si="237"/>
        <v>3942</v>
      </c>
      <c r="K5004" s="40">
        <v>3942</v>
      </c>
    </row>
    <row r="5005" spans="1:11" s="40" customFormat="1" x14ac:dyDescent="0.25">
      <c r="A5005" s="34" t="s">
        <v>947</v>
      </c>
      <c r="B5005" s="34" t="s">
        <v>14871</v>
      </c>
      <c r="C5005" s="34" t="s">
        <v>14872</v>
      </c>
      <c r="D5005" s="34" t="s">
        <v>14873</v>
      </c>
      <c r="E5005" s="35">
        <v>78030</v>
      </c>
      <c r="F5005" s="36">
        <v>78030</v>
      </c>
      <c r="G5005" s="37">
        <f t="shared" si="235"/>
        <v>5462.1</v>
      </c>
      <c r="H5005" s="38">
        <f>G5005*(1-'[1]Rapport Lottstift'!$Q$6)</f>
        <v>3976.9050153987005</v>
      </c>
      <c r="I5005" s="39">
        <f t="shared" si="236"/>
        <v>3937.1359652447136</v>
      </c>
      <c r="J5005" s="40">
        <f t="shared" si="237"/>
        <v>3937</v>
      </c>
      <c r="K5005" s="40">
        <v>3937</v>
      </c>
    </row>
    <row r="5006" spans="1:11" s="40" customFormat="1" x14ac:dyDescent="0.25">
      <c r="A5006" s="34" t="s">
        <v>947</v>
      </c>
      <c r="B5006" s="34" t="s">
        <v>14874</v>
      </c>
      <c r="C5006" s="34" t="s">
        <v>14875</v>
      </c>
      <c r="D5006" s="34" t="s">
        <v>14876</v>
      </c>
      <c r="E5006" s="35">
        <v>77948</v>
      </c>
      <c r="F5006" s="36">
        <v>77948</v>
      </c>
      <c r="G5006" s="37">
        <f t="shared" si="235"/>
        <v>5456.3600000000006</v>
      </c>
      <c r="H5006" s="38">
        <f>G5006*(1-'[1]Rapport Lottstift'!$Q$6)</f>
        <v>3972.7257739369206</v>
      </c>
      <c r="I5006" s="39">
        <f t="shared" si="236"/>
        <v>3932.9985161975515</v>
      </c>
      <c r="J5006" s="40">
        <f t="shared" si="237"/>
        <v>3932</v>
      </c>
      <c r="K5006" s="40">
        <v>3932</v>
      </c>
    </row>
    <row r="5007" spans="1:11" s="40" customFormat="1" x14ac:dyDescent="0.25">
      <c r="A5007" s="34" t="s">
        <v>947</v>
      </c>
      <c r="B5007" s="34" t="s">
        <v>14877</v>
      </c>
      <c r="C5007" s="34" t="s">
        <v>14878</v>
      </c>
      <c r="D5007" s="34" t="s">
        <v>14879</v>
      </c>
      <c r="E5007" s="35">
        <v>77929</v>
      </c>
      <c r="F5007" s="36">
        <v>77929</v>
      </c>
      <c r="G5007" s="37">
        <f t="shared" si="235"/>
        <v>5455.0300000000007</v>
      </c>
      <c r="H5007" s="38">
        <f>G5007*(1-'[1]Rapport Lottstift'!$Q$6)</f>
        <v>3971.7574131104107</v>
      </c>
      <c r="I5007" s="39">
        <f t="shared" si="236"/>
        <v>3932.0398389793063</v>
      </c>
      <c r="J5007" s="40">
        <f t="shared" si="237"/>
        <v>3932</v>
      </c>
      <c r="K5007" s="40">
        <v>3932</v>
      </c>
    </row>
    <row r="5008" spans="1:11" s="40" customFormat="1" x14ac:dyDescent="0.25">
      <c r="A5008" s="34" t="s">
        <v>947</v>
      </c>
      <c r="B5008" s="34" t="s">
        <v>14880</v>
      </c>
      <c r="C5008" s="34" t="s">
        <v>14881</v>
      </c>
      <c r="D5008" s="34" t="s">
        <v>14882</v>
      </c>
      <c r="E5008" s="35">
        <v>77883</v>
      </c>
      <c r="F5008" s="36">
        <v>77883</v>
      </c>
      <c r="G5008" s="37">
        <f t="shared" si="235"/>
        <v>5451.81</v>
      </c>
      <c r="H5008" s="38">
        <f>G5008*(1-'[1]Rapport Lottstift'!$Q$6)</f>
        <v>3969.4129605830703</v>
      </c>
      <c r="I5008" s="39">
        <f t="shared" si="236"/>
        <v>3929.7188309772396</v>
      </c>
      <c r="J5008" s="40">
        <f t="shared" si="237"/>
        <v>3929</v>
      </c>
      <c r="K5008" s="40">
        <v>3929</v>
      </c>
    </row>
    <row r="5009" spans="1:11" s="40" customFormat="1" x14ac:dyDescent="0.25">
      <c r="A5009" s="34" t="s">
        <v>947</v>
      </c>
      <c r="B5009" s="34" t="s">
        <v>14883</v>
      </c>
      <c r="C5009" s="34" t="s">
        <v>14884</v>
      </c>
      <c r="D5009" s="34" t="s">
        <v>14885</v>
      </c>
      <c r="E5009" s="35">
        <v>77832</v>
      </c>
      <c r="F5009" s="36">
        <v>77832</v>
      </c>
      <c r="G5009" s="37">
        <f t="shared" si="235"/>
        <v>5448.2400000000007</v>
      </c>
      <c r="H5009" s="38">
        <f>G5009*(1-'[1]Rapport Lottstift'!$Q$6)</f>
        <v>3966.8136762592808</v>
      </c>
      <c r="I5009" s="39">
        <f t="shared" si="236"/>
        <v>3927.1455394966879</v>
      </c>
      <c r="J5009" s="40">
        <f t="shared" si="237"/>
        <v>3927</v>
      </c>
      <c r="K5009" s="40">
        <v>3927</v>
      </c>
    </row>
    <row r="5010" spans="1:11" s="40" customFormat="1" x14ac:dyDescent="0.25">
      <c r="A5010" s="34" t="s">
        <v>947</v>
      </c>
      <c r="B5010" s="34" t="s">
        <v>14886</v>
      </c>
      <c r="C5010" s="34" t="s">
        <v>14887</v>
      </c>
      <c r="D5010" s="34" t="s">
        <v>14888</v>
      </c>
      <c r="E5010" s="35">
        <v>77787</v>
      </c>
      <c r="F5010" s="36">
        <v>77787</v>
      </c>
      <c r="G5010" s="37">
        <f t="shared" si="235"/>
        <v>5445.09</v>
      </c>
      <c r="H5010" s="38">
        <f>G5010*(1-'[1]Rapport Lottstift'!$Q$6)</f>
        <v>3964.5201900912302</v>
      </c>
      <c r="I5010" s="39">
        <f t="shared" si="236"/>
        <v>3924.8749881903177</v>
      </c>
      <c r="J5010" s="40">
        <f t="shared" si="237"/>
        <v>3924</v>
      </c>
      <c r="K5010" s="40">
        <v>3924</v>
      </c>
    </row>
    <row r="5011" spans="1:11" s="40" customFormat="1" x14ac:dyDescent="0.25">
      <c r="A5011" s="34" t="s">
        <v>947</v>
      </c>
      <c r="B5011" s="34" t="s">
        <v>14889</v>
      </c>
      <c r="C5011" s="34" t="s">
        <v>14890</v>
      </c>
      <c r="D5011" s="34" t="s">
        <v>14891</v>
      </c>
      <c r="E5011" s="35">
        <v>77588</v>
      </c>
      <c r="F5011" s="36">
        <v>77588</v>
      </c>
      <c r="G5011" s="37">
        <f t="shared" si="235"/>
        <v>5431.1600000000008</v>
      </c>
      <c r="H5011" s="38">
        <f>G5011*(1-'[1]Rapport Lottstift'!$Q$6)</f>
        <v>3954.3778845925208</v>
      </c>
      <c r="I5011" s="39">
        <f t="shared" si="236"/>
        <v>3914.8341057465955</v>
      </c>
      <c r="J5011" s="40">
        <f t="shared" si="237"/>
        <v>3914</v>
      </c>
      <c r="K5011" s="40">
        <v>3914</v>
      </c>
    </row>
    <row r="5012" spans="1:11" s="40" customFormat="1" x14ac:dyDescent="0.25">
      <c r="A5012" s="34" t="s">
        <v>947</v>
      </c>
      <c r="B5012" s="34" t="s">
        <v>14892</v>
      </c>
      <c r="C5012" s="34" t="s">
        <v>14893</v>
      </c>
      <c r="D5012" s="34" t="s">
        <v>14894</v>
      </c>
      <c r="E5012" s="35">
        <v>77574</v>
      </c>
      <c r="F5012" s="36">
        <v>77574</v>
      </c>
      <c r="G5012" s="37">
        <f t="shared" si="235"/>
        <v>5430.18</v>
      </c>
      <c r="H5012" s="38">
        <f>G5012*(1-'[1]Rapport Lottstift'!$Q$6)</f>
        <v>3953.6643555624605</v>
      </c>
      <c r="I5012" s="39">
        <f t="shared" si="236"/>
        <v>3914.1277120068357</v>
      </c>
      <c r="J5012" s="40">
        <f t="shared" si="237"/>
        <v>3914</v>
      </c>
      <c r="K5012" s="40">
        <v>3914</v>
      </c>
    </row>
    <row r="5013" spans="1:11" s="40" customFormat="1" x14ac:dyDescent="0.25">
      <c r="A5013" s="34" t="s">
        <v>947</v>
      </c>
      <c r="B5013" s="34" t="s">
        <v>14895</v>
      </c>
      <c r="C5013" s="34" t="s">
        <v>14896</v>
      </c>
      <c r="D5013" s="34" t="s">
        <v>14897</v>
      </c>
      <c r="E5013" s="35">
        <v>77495</v>
      </c>
      <c r="F5013" s="36">
        <v>77495</v>
      </c>
      <c r="G5013" s="37">
        <f t="shared" si="235"/>
        <v>5424.6500000000005</v>
      </c>
      <c r="H5013" s="38">
        <f>G5013*(1-'[1]Rapport Lottstift'!$Q$6)</f>
        <v>3949.6380131785504</v>
      </c>
      <c r="I5013" s="39">
        <f t="shared" si="236"/>
        <v>3910.141633046765</v>
      </c>
      <c r="J5013" s="40">
        <f t="shared" si="237"/>
        <v>3910</v>
      </c>
      <c r="K5013" s="40">
        <v>3910</v>
      </c>
    </row>
    <row r="5014" spans="1:11" s="40" customFormat="1" x14ac:dyDescent="0.25">
      <c r="A5014" s="34" t="s">
        <v>947</v>
      </c>
      <c r="B5014" s="34" t="s">
        <v>14898</v>
      </c>
      <c r="C5014" s="34" t="s">
        <v>14899</v>
      </c>
      <c r="D5014" s="34" t="s">
        <v>14900</v>
      </c>
      <c r="E5014" s="35">
        <v>77385</v>
      </c>
      <c r="F5014" s="36">
        <v>77385</v>
      </c>
      <c r="G5014" s="37">
        <f t="shared" si="235"/>
        <v>5416.9500000000007</v>
      </c>
      <c r="H5014" s="38">
        <f>G5014*(1-'[1]Rapport Lottstift'!$Q$6)</f>
        <v>3944.0317136566509</v>
      </c>
      <c r="I5014" s="39">
        <f t="shared" si="236"/>
        <v>3904.5913965200843</v>
      </c>
      <c r="J5014" s="40">
        <f t="shared" si="237"/>
        <v>3904</v>
      </c>
      <c r="K5014" s="40">
        <v>3904</v>
      </c>
    </row>
    <row r="5015" spans="1:11" s="40" customFormat="1" x14ac:dyDescent="0.25">
      <c r="A5015" s="34" t="s">
        <v>947</v>
      </c>
      <c r="B5015" s="34" t="s">
        <v>14901</v>
      </c>
      <c r="C5015" s="34" t="s">
        <v>14902</v>
      </c>
      <c r="D5015" s="34" t="s">
        <v>14903</v>
      </c>
      <c r="E5015" s="35">
        <v>77316</v>
      </c>
      <c r="F5015" s="36">
        <v>77316</v>
      </c>
      <c r="G5015" s="37">
        <f t="shared" si="235"/>
        <v>5412.1200000000008</v>
      </c>
      <c r="H5015" s="38">
        <f>G5015*(1-'[1]Rapport Lottstift'!$Q$6)</f>
        <v>3940.5150348656407</v>
      </c>
      <c r="I5015" s="39">
        <f t="shared" si="236"/>
        <v>3901.109884516984</v>
      </c>
      <c r="J5015" s="40">
        <f t="shared" si="237"/>
        <v>3901</v>
      </c>
      <c r="K5015" s="40">
        <v>3901</v>
      </c>
    </row>
    <row r="5016" spans="1:11" s="40" customFormat="1" x14ac:dyDescent="0.25">
      <c r="A5016" s="34" t="s">
        <v>947</v>
      </c>
      <c r="B5016" s="34" t="s">
        <v>14904</v>
      </c>
      <c r="C5016" s="34" t="s">
        <v>14905</v>
      </c>
      <c r="D5016" s="34" t="s">
        <v>14906</v>
      </c>
      <c r="E5016" s="35">
        <v>77263</v>
      </c>
      <c r="F5016" s="36">
        <v>77263</v>
      </c>
      <c r="G5016" s="37">
        <f t="shared" si="235"/>
        <v>5408.4100000000008</v>
      </c>
      <c r="H5016" s="38">
        <f>G5016*(1-'[1]Rapport Lottstift'!$Q$6)</f>
        <v>3937.8138178232707</v>
      </c>
      <c r="I5016" s="39">
        <f t="shared" si="236"/>
        <v>3898.4356796450379</v>
      </c>
      <c r="J5016" s="40">
        <f t="shared" si="237"/>
        <v>3898</v>
      </c>
      <c r="K5016" s="40">
        <v>3898</v>
      </c>
    </row>
    <row r="5017" spans="1:11" s="40" customFormat="1" x14ac:dyDescent="0.25">
      <c r="A5017" s="34" t="s">
        <v>947</v>
      </c>
      <c r="B5017" s="34" t="s">
        <v>14907</v>
      </c>
      <c r="C5017" s="34" t="s">
        <v>14908</v>
      </c>
      <c r="D5017" s="34" t="s">
        <v>14909</v>
      </c>
      <c r="E5017" s="35">
        <v>77262</v>
      </c>
      <c r="F5017" s="36">
        <v>77262</v>
      </c>
      <c r="G5017" s="37">
        <f t="shared" si="235"/>
        <v>5408.34</v>
      </c>
      <c r="H5017" s="38">
        <f>G5017*(1-'[1]Rapport Lottstift'!$Q$6)</f>
        <v>3937.7628514639805</v>
      </c>
      <c r="I5017" s="39">
        <f t="shared" si="236"/>
        <v>3898.3852229493405</v>
      </c>
      <c r="J5017" s="40">
        <f t="shared" si="237"/>
        <v>3898</v>
      </c>
      <c r="K5017" s="40">
        <v>3898</v>
      </c>
    </row>
    <row r="5018" spans="1:11" s="40" customFormat="1" x14ac:dyDescent="0.25">
      <c r="A5018" s="34" t="s">
        <v>947</v>
      </c>
      <c r="B5018" s="34" t="s">
        <v>14910</v>
      </c>
      <c r="C5018" s="34" t="s">
        <v>14911</v>
      </c>
      <c r="D5018" s="34" t="s">
        <v>14912</v>
      </c>
      <c r="E5018" s="35">
        <v>77222</v>
      </c>
      <c r="F5018" s="36">
        <v>77222</v>
      </c>
      <c r="G5018" s="37">
        <f t="shared" si="235"/>
        <v>5405.5400000000009</v>
      </c>
      <c r="H5018" s="38">
        <f>G5018*(1-'[1]Rapport Lottstift'!$Q$6)</f>
        <v>3935.724197092381</v>
      </c>
      <c r="I5018" s="39">
        <f t="shared" si="236"/>
        <v>3896.3669551214571</v>
      </c>
      <c r="J5018" s="40">
        <f t="shared" si="237"/>
        <v>3896</v>
      </c>
      <c r="K5018" s="40">
        <v>3896</v>
      </c>
    </row>
    <row r="5019" spans="1:11" s="40" customFormat="1" x14ac:dyDescent="0.25">
      <c r="A5019" s="34" t="s">
        <v>947</v>
      </c>
      <c r="B5019" s="34" t="s">
        <v>14913</v>
      </c>
      <c r="C5019" s="34" t="s">
        <v>14914</v>
      </c>
      <c r="D5019" s="34" t="s">
        <v>14915</v>
      </c>
      <c r="E5019" s="35">
        <v>77172</v>
      </c>
      <c r="F5019" s="36">
        <v>77172</v>
      </c>
      <c r="G5019" s="37">
        <f t="shared" si="235"/>
        <v>5402.0400000000009</v>
      </c>
      <c r="H5019" s="38">
        <f>G5019*(1-'[1]Rapport Lottstift'!$Q$6)</f>
        <v>3933.1758791278808</v>
      </c>
      <c r="I5019" s="39">
        <f t="shared" si="236"/>
        <v>3893.8441203366019</v>
      </c>
      <c r="J5019" s="40">
        <f t="shared" si="237"/>
        <v>3893</v>
      </c>
      <c r="K5019" s="40">
        <v>3893</v>
      </c>
    </row>
    <row r="5020" spans="1:11" s="40" customFormat="1" x14ac:dyDescent="0.25">
      <c r="A5020" s="34" t="s">
        <v>947</v>
      </c>
      <c r="B5020" s="34" t="s">
        <v>14916</v>
      </c>
      <c r="C5020" s="34" t="s">
        <v>14917</v>
      </c>
      <c r="D5020" s="34" t="s">
        <v>14918</v>
      </c>
      <c r="E5020" s="35">
        <v>77133</v>
      </c>
      <c r="F5020" s="36">
        <v>77133</v>
      </c>
      <c r="G5020" s="37">
        <f t="shared" si="235"/>
        <v>5399.31</v>
      </c>
      <c r="H5020" s="38">
        <f>G5020*(1-'[1]Rapport Lottstift'!$Q$6)</f>
        <v>3931.1881911155706</v>
      </c>
      <c r="I5020" s="39">
        <f t="shared" si="236"/>
        <v>3891.8763092044151</v>
      </c>
      <c r="J5020" s="40">
        <f t="shared" si="237"/>
        <v>3891</v>
      </c>
      <c r="K5020" s="40">
        <v>3891</v>
      </c>
    </row>
    <row r="5021" spans="1:11" s="40" customFormat="1" x14ac:dyDescent="0.25">
      <c r="A5021" s="34" t="s">
        <v>947</v>
      </c>
      <c r="B5021" s="34" t="s">
        <v>14919</v>
      </c>
      <c r="C5021" s="34" t="s">
        <v>14920</v>
      </c>
      <c r="D5021" s="34" t="s">
        <v>14921</v>
      </c>
      <c r="E5021" s="35">
        <v>77133</v>
      </c>
      <c r="F5021" s="36">
        <v>77133</v>
      </c>
      <c r="G5021" s="37">
        <f t="shared" si="235"/>
        <v>5399.31</v>
      </c>
      <c r="H5021" s="38">
        <f>G5021*(1-'[1]Rapport Lottstift'!$Q$6)</f>
        <v>3931.1881911155706</v>
      </c>
      <c r="I5021" s="39">
        <f t="shared" si="236"/>
        <v>3891.8763092044151</v>
      </c>
      <c r="J5021" s="40">
        <f t="shared" si="237"/>
        <v>3891</v>
      </c>
      <c r="K5021" s="40">
        <v>3891</v>
      </c>
    </row>
    <row r="5022" spans="1:11" s="40" customFormat="1" x14ac:dyDescent="0.25">
      <c r="A5022" s="34" t="s">
        <v>947</v>
      </c>
      <c r="B5022" s="34" t="s">
        <v>14922</v>
      </c>
      <c r="C5022" s="34" t="s">
        <v>14923</v>
      </c>
      <c r="D5022" s="34" t="s">
        <v>14924</v>
      </c>
      <c r="E5022" s="35">
        <v>77113</v>
      </c>
      <c r="F5022" s="36">
        <v>77113</v>
      </c>
      <c r="G5022" s="37">
        <f t="shared" si="235"/>
        <v>5397.9100000000008</v>
      </c>
      <c r="H5022" s="38">
        <f>G5022*(1-'[1]Rapport Lottstift'!$Q$6)</f>
        <v>3930.1688639297709</v>
      </c>
      <c r="I5022" s="39">
        <f t="shared" si="236"/>
        <v>3890.8671752904729</v>
      </c>
      <c r="J5022" s="40">
        <f t="shared" si="237"/>
        <v>3890</v>
      </c>
      <c r="K5022" s="40">
        <v>3890</v>
      </c>
    </row>
    <row r="5023" spans="1:11" s="40" customFormat="1" x14ac:dyDescent="0.25">
      <c r="A5023" s="34" t="s">
        <v>947</v>
      </c>
      <c r="B5023" s="34" t="s">
        <v>14925</v>
      </c>
      <c r="C5023" s="34" t="s">
        <v>14926</v>
      </c>
      <c r="D5023" s="34" t="s">
        <v>14927</v>
      </c>
      <c r="E5023" s="35">
        <v>77101</v>
      </c>
      <c r="F5023" s="36">
        <v>77101</v>
      </c>
      <c r="G5023" s="37">
        <f t="shared" si="235"/>
        <v>5397.0700000000006</v>
      </c>
      <c r="H5023" s="38">
        <f>G5023*(1-'[1]Rapport Lottstift'!$Q$6)</f>
        <v>3929.5572676182906</v>
      </c>
      <c r="I5023" s="39">
        <f t="shared" si="236"/>
        <v>3890.2616949421076</v>
      </c>
      <c r="J5023" s="40">
        <f t="shared" si="237"/>
        <v>3890</v>
      </c>
      <c r="K5023" s="40">
        <v>3890</v>
      </c>
    </row>
    <row r="5024" spans="1:11" s="40" customFormat="1" x14ac:dyDescent="0.25">
      <c r="A5024" s="34" t="s">
        <v>947</v>
      </c>
      <c r="B5024" s="34" t="s">
        <v>14928</v>
      </c>
      <c r="C5024" s="34" t="s">
        <v>14929</v>
      </c>
      <c r="D5024" s="34" t="s">
        <v>14930</v>
      </c>
      <c r="E5024" s="35">
        <v>77033</v>
      </c>
      <c r="F5024" s="36">
        <v>77033</v>
      </c>
      <c r="G5024" s="37">
        <f t="shared" si="235"/>
        <v>5392.31</v>
      </c>
      <c r="H5024" s="38">
        <f>G5024*(1-'[1]Rapport Lottstift'!$Q$6)</f>
        <v>3926.0915551865705</v>
      </c>
      <c r="I5024" s="39">
        <f t="shared" si="236"/>
        <v>3886.8306396347048</v>
      </c>
      <c r="J5024" s="40">
        <f t="shared" si="237"/>
        <v>3886</v>
      </c>
      <c r="K5024" s="40">
        <v>3886</v>
      </c>
    </row>
    <row r="5025" spans="1:11" s="40" customFormat="1" x14ac:dyDescent="0.25">
      <c r="A5025" s="34" t="s">
        <v>947</v>
      </c>
      <c r="B5025" s="34" t="s">
        <v>14931</v>
      </c>
      <c r="C5025" s="34" t="s">
        <v>14932</v>
      </c>
      <c r="D5025" s="34" t="s">
        <v>14933</v>
      </c>
      <c r="E5025" s="35">
        <v>76918</v>
      </c>
      <c r="F5025" s="36">
        <v>76918</v>
      </c>
      <c r="G5025" s="37">
        <f t="shared" si="235"/>
        <v>5384.26</v>
      </c>
      <c r="H5025" s="38">
        <f>G5025*(1-'[1]Rapport Lottstift'!$Q$6)</f>
        <v>3920.2304238682204</v>
      </c>
      <c r="I5025" s="39">
        <f t="shared" si="236"/>
        <v>3881.0281196295382</v>
      </c>
      <c r="J5025" s="40">
        <f t="shared" si="237"/>
        <v>3881</v>
      </c>
      <c r="K5025" s="40">
        <v>3881</v>
      </c>
    </row>
    <row r="5026" spans="1:11" s="40" customFormat="1" x14ac:dyDescent="0.25">
      <c r="A5026" s="34" t="s">
        <v>947</v>
      </c>
      <c r="B5026" s="34" t="s">
        <v>14934</v>
      </c>
      <c r="C5026" s="34" t="s">
        <v>14935</v>
      </c>
      <c r="D5026" s="34" t="s">
        <v>14936</v>
      </c>
      <c r="E5026" s="35">
        <v>76901</v>
      </c>
      <c r="F5026" s="36">
        <v>76901</v>
      </c>
      <c r="G5026" s="37">
        <f t="shared" si="235"/>
        <v>5383.0700000000006</v>
      </c>
      <c r="H5026" s="38">
        <f>G5026*(1-'[1]Rapport Lottstift'!$Q$6)</f>
        <v>3919.3639957602909</v>
      </c>
      <c r="I5026" s="39">
        <f t="shared" si="236"/>
        <v>3880.1703558026879</v>
      </c>
      <c r="J5026" s="40">
        <f t="shared" si="237"/>
        <v>3880</v>
      </c>
      <c r="K5026" s="40">
        <v>3880</v>
      </c>
    </row>
    <row r="5027" spans="1:11" s="40" customFormat="1" x14ac:dyDescent="0.25">
      <c r="A5027" s="34" t="s">
        <v>947</v>
      </c>
      <c r="B5027" s="34" t="s">
        <v>14937</v>
      </c>
      <c r="C5027" s="34" t="s">
        <v>14938</v>
      </c>
      <c r="D5027" s="34" t="s">
        <v>14939</v>
      </c>
      <c r="E5027" s="35">
        <v>76860</v>
      </c>
      <c r="F5027" s="36">
        <v>76860</v>
      </c>
      <c r="G5027" s="37">
        <f t="shared" si="235"/>
        <v>5380.2000000000007</v>
      </c>
      <c r="H5027" s="38">
        <f>G5027*(1-'[1]Rapport Lottstift'!$Q$6)</f>
        <v>3917.2743750294007</v>
      </c>
      <c r="I5027" s="39">
        <f t="shared" si="236"/>
        <v>3878.1016312791066</v>
      </c>
      <c r="J5027" s="40">
        <f t="shared" si="237"/>
        <v>3878</v>
      </c>
      <c r="K5027" s="40">
        <v>3878</v>
      </c>
    </row>
    <row r="5028" spans="1:11" s="40" customFormat="1" x14ac:dyDescent="0.25">
      <c r="A5028" s="34" t="s">
        <v>947</v>
      </c>
      <c r="B5028" s="34" t="s">
        <v>14940</v>
      </c>
      <c r="C5028" s="34" t="s">
        <v>14941</v>
      </c>
      <c r="D5028" s="34" t="s">
        <v>14942</v>
      </c>
      <c r="E5028" s="35">
        <v>76813</v>
      </c>
      <c r="F5028" s="36">
        <v>76813</v>
      </c>
      <c r="G5028" s="37">
        <f t="shared" si="235"/>
        <v>5376.9100000000008</v>
      </c>
      <c r="H5028" s="38">
        <f>G5028*(1-'[1]Rapport Lottstift'!$Q$6)</f>
        <v>3914.8789561427707</v>
      </c>
      <c r="I5028" s="39">
        <f t="shared" si="236"/>
        <v>3875.7301665813429</v>
      </c>
      <c r="J5028" s="40">
        <f t="shared" si="237"/>
        <v>3875</v>
      </c>
      <c r="K5028" s="40">
        <v>3875</v>
      </c>
    </row>
    <row r="5029" spans="1:11" s="40" customFormat="1" x14ac:dyDescent="0.25">
      <c r="A5029" s="34" t="s">
        <v>947</v>
      </c>
      <c r="B5029" s="34" t="s">
        <v>14943</v>
      </c>
      <c r="C5029" s="34" t="s">
        <v>14944</v>
      </c>
      <c r="D5029" s="34" t="s">
        <v>14945</v>
      </c>
      <c r="E5029" s="35">
        <v>76763</v>
      </c>
      <c r="F5029" s="36">
        <v>76763</v>
      </c>
      <c r="G5029" s="37">
        <f t="shared" si="235"/>
        <v>5373.4100000000008</v>
      </c>
      <c r="H5029" s="38">
        <f>G5029*(1-'[1]Rapport Lottstift'!$Q$6)</f>
        <v>3912.3306381782709</v>
      </c>
      <c r="I5029" s="39">
        <f t="shared" si="236"/>
        <v>3873.2073317964882</v>
      </c>
      <c r="J5029" s="40">
        <f t="shared" si="237"/>
        <v>3873</v>
      </c>
      <c r="K5029" s="40">
        <v>3873</v>
      </c>
    </row>
    <row r="5030" spans="1:11" s="40" customFormat="1" x14ac:dyDescent="0.25">
      <c r="A5030" s="34" t="s">
        <v>947</v>
      </c>
      <c r="B5030" s="34" t="s">
        <v>14946</v>
      </c>
      <c r="C5030" s="34" t="s">
        <v>14947</v>
      </c>
      <c r="D5030" s="34" t="s">
        <v>14948</v>
      </c>
      <c r="E5030" s="35">
        <v>76753</v>
      </c>
      <c r="F5030" s="36">
        <v>76753</v>
      </c>
      <c r="G5030" s="37">
        <f t="shared" si="235"/>
        <v>5372.7100000000009</v>
      </c>
      <c r="H5030" s="38">
        <f>G5030*(1-'[1]Rapport Lottstift'!$Q$6)</f>
        <v>3911.820974585371</v>
      </c>
      <c r="I5030" s="39">
        <f t="shared" si="236"/>
        <v>3872.7027648395174</v>
      </c>
      <c r="J5030" s="40">
        <f t="shared" si="237"/>
        <v>3872</v>
      </c>
      <c r="K5030" s="40">
        <v>3872</v>
      </c>
    </row>
    <row r="5031" spans="1:11" s="40" customFormat="1" x14ac:dyDescent="0.25">
      <c r="A5031" s="34" t="s">
        <v>947</v>
      </c>
      <c r="B5031" s="34" t="s">
        <v>14949</v>
      </c>
      <c r="C5031" s="34" t="s">
        <v>14950</v>
      </c>
      <c r="D5031" s="34" t="s">
        <v>14951</v>
      </c>
      <c r="E5031" s="35">
        <v>76651</v>
      </c>
      <c r="F5031" s="36">
        <v>76651</v>
      </c>
      <c r="G5031" s="37">
        <f t="shared" si="235"/>
        <v>5365.5700000000006</v>
      </c>
      <c r="H5031" s="38">
        <f>G5031*(1-'[1]Rapport Lottstift'!$Q$6)</f>
        <v>3906.6224059377905</v>
      </c>
      <c r="I5031" s="39">
        <f t="shared" si="236"/>
        <v>3867.5561818784126</v>
      </c>
      <c r="J5031" s="40">
        <f t="shared" si="237"/>
        <v>3867</v>
      </c>
      <c r="K5031" s="40">
        <v>3867</v>
      </c>
    </row>
    <row r="5032" spans="1:11" s="40" customFormat="1" x14ac:dyDescent="0.25">
      <c r="A5032" s="34" t="s">
        <v>947</v>
      </c>
      <c r="B5032" s="34" t="s">
        <v>14952</v>
      </c>
      <c r="C5032" s="34" t="s">
        <v>14953</v>
      </c>
      <c r="D5032" s="34" t="s">
        <v>14954</v>
      </c>
      <c r="E5032" s="35">
        <v>76500</v>
      </c>
      <c r="F5032" s="36">
        <v>76500</v>
      </c>
      <c r="G5032" s="37">
        <f t="shared" si="235"/>
        <v>5355.0000000000009</v>
      </c>
      <c r="H5032" s="38">
        <f>G5032*(1-'[1]Rapport Lottstift'!$Q$6)</f>
        <v>3898.9264856850009</v>
      </c>
      <c r="I5032" s="39">
        <f t="shared" si="236"/>
        <v>3859.9372208281507</v>
      </c>
      <c r="J5032" s="40">
        <f t="shared" si="237"/>
        <v>3859</v>
      </c>
      <c r="K5032" s="40">
        <v>3859</v>
      </c>
    </row>
    <row r="5033" spans="1:11" s="40" customFormat="1" x14ac:dyDescent="0.25">
      <c r="A5033" s="34" t="s">
        <v>947</v>
      </c>
      <c r="B5033" s="34" t="s">
        <v>14955</v>
      </c>
      <c r="C5033" s="34" t="s">
        <v>14956</v>
      </c>
      <c r="D5033" s="34" t="s">
        <v>14957</v>
      </c>
      <c r="E5033" s="35">
        <v>76335</v>
      </c>
      <c r="F5033" s="36">
        <v>76335</v>
      </c>
      <c r="G5033" s="37">
        <f t="shared" si="235"/>
        <v>5343.4500000000007</v>
      </c>
      <c r="H5033" s="38">
        <f>G5033*(1-'[1]Rapport Lottstift'!$Q$6)</f>
        <v>3890.5170364021506</v>
      </c>
      <c r="I5033" s="39">
        <f t="shared" si="236"/>
        <v>3851.6118660381289</v>
      </c>
      <c r="J5033" s="40">
        <f t="shared" si="237"/>
        <v>3851</v>
      </c>
      <c r="K5033" s="40">
        <v>3851</v>
      </c>
    </row>
    <row r="5034" spans="1:11" s="40" customFormat="1" x14ac:dyDescent="0.25">
      <c r="A5034" s="34" t="s">
        <v>947</v>
      </c>
      <c r="B5034" s="34" t="s">
        <v>14958</v>
      </c>
      <c r="C5034" s="34" t="s">
        <v>14959</v>
      </c>
      <c r="D5034" s="34" t="s">
        <v>14960</v>
      </c>
      <c r="E5034" s="35">
        <v>76183</v>
      </c>
      <c r="F5034" s="36">
        <v>76183</v>
      </c>
      <c r="G5034" s="37">
        <f t="shared" si="235"/>
        <v>5332.81</v>
      </c>
      <c r="H5034" s="38">
        <f>G5034*(1-'[1]Rapport Lottstift'!$Q$6)</f>
        <v>3882.7701497900707</v>
      </c>
      <c r="I5034" s="39">
        <f t="shared" si="236"/>
        <v>3843.94244829217</v>
      </c>
      <c r="J5034" s="40">
        <f t="shared" si="237"/>
        <v>3843</v>
      </c>
      <c r="K5034" s="40">
        <v>3843</v>
      </c>
    </row>
    <row r="5035" spans="1:11" s="40" customFormat="1" x14ac:dyDescent="0.25">
      <c r="A5035" s="34" t="s">
        <v>947</v>
      </c>
      <c r="B5035" s="34" t="s">
        <v>14961</v>
      </c>
      <c r="C5035" s="34" t="s">
        <v>14962</v>
      </c>
      <c r="D5035" s="34" t="s">
        <v>14963</v>
      </c>
      <c r="E5035" s="35">
        <v>76100</v>
      </c>
      <c r="F5035" s="36">
        <v>76100</v>
      </c>
      <c r="G5035" s="37">
        <f t="shared" si="235"/>
        <v>5327.0000000000009</v>
      </c>
      <c r="H5035" s="38">
        <f>G5035*(1-'[1]Rapport Lottstift'!$Q$6)</f>
        <v>3878.5399419690007</v>
      </c>
      <c r="I5035" s="39">
        <f t="shared" si="236"/>
        <v>3839.7545425493108</v>
      </c>
      <c r="J5035" s="40">
        <f t="shared" si="237"/>
        <v>3839</v>
      </c>
      <c r="K5035" s="40">
        <v>3839</v>
      </c>
    </row>
    <row r="5036" spans="1:11" s="40" customFormat="1" x14ac:dyDescent="0.25">
      <c r="A5036" s="34" t="s">
        <v>947</v>
      </c>
      <c r="B5036" s="34" t="s">
        <v>14964</v>
      </c>
      <c r="C5036" s="34" t="s">
        <v>14965</v>
      </c>
      <c r="D5036" s="34" t="s">
        <v>14966</v>
      </c>
      <c r="E5036" s="35">
        <v>76053</v>
      </c>
      <c r="F5036" s="36">
        <v>76053</v>
      </c>
      <c r="G5036" s="37">
        <f t="shared" si="235"/>
        <v>5323.7100000000009</v>
      </c>
      <c r="H5036" s="38">
        <f>G5036*(1-'[1]Rapport Lottstift'!$Q$6)</f>
        <v>3876.1445230823711</v>
      </c>
      <c r="I5036" s="39">
        <f t="shared" si="236"/>
        <v>3837.3830778515471</v>
      </c>
      <c r="J5036" s="40">
        <f t="shared" si="237"/>
        <v>3837</v>
      </c>
      <c r="K5036" s="40">
        <v>3837</v>
      </c>
    </row>
    <row r="5037" spans="1:11" s="40" customFormat="1" x14ac:dyDescent="0.25">
      <c r="A5037" s="34" t="s">
        <v>947</v>
      </c>
      <c r="B5037" s="34" t="s">
        <v>14967</v>
      </c>
      <c r="C5037" s="34" t="s">
        <v>14968</v>
      </c>
      <c r="D5037" s="34" t="s">
        <v>14969</v>
      </c>
      <c r="E5037" s="35">
        <v>76003</v>
      </c>
      <c r="F5037" s="36">
        <v>76003</v>
      </c>
      <c r="G5037" s="37">
        <f t="shared" si="235"/>
        <v>5320.2100000000009</v>
      </c>
      <c r="H5037" s="38">
        <f>G5037*(1-'[1]Rapport Lottstift'!$Q$6)</f>
        <v>3873.5962051178708</v>
      </c>
      <c r="I5037" s="39">
        <f t="shared" si="236"/>
        <v>3834.860243066692</v>
      </c>
      <c r="J5037" s="40">
        <f t="shared" si="237"/>
        <v>3834</v>
      </c>
      <c r="K5037" s="40">
        <v>3834</v>
      </c>
    </row>
    <row r="5038" spans="1:11" s="40" customFormat="1" x14ac:dyDescent="0.25">
      <c r="A5038" s="34" t="s">
        <v>947</v>
      </c>
      <c r="B5038" s="34" t="s">
        <v>14970</v>
      </c>
      <c r="C5038" s="34" t="s">
        <v>14971</v>
      </c>
      <c r="D5038" s="34" t="s">
        <v>14972</v>
      </c>
      <c r="E5038" s="35">
        <v>75955</v>
      </c>
      <c r="F5038" s="36">
        <v>75955</v>
      </c>
      <c r="G5038" s="37">
        <f t="shared" si="235"/>
        <v>5316.85</v>
      </c>
      <c r="H5038" s="38">
        <f>G5038*(1-'[1]Rapport Lottstift'!$Q$6)</f>
        <v>3871.1498198719505</v>
      </c>
      <c r="I5038" s="39">
        <f t="shared" si="236"/>
        <v>3832.4383216732308</v>
      </c>
      <c r="J5038" s="40">
        <f t="shared" si="237"/>
        <v>3832</v>
      </c>
      <c r="K5038" s="40">
        <v>3832</v>
      </c>
    </row>
    <row r="5039" spans="1:11" s="40" customFormat="1" x14ac:dyDescent="0.25">
      <c r="A5039" s="34" t="s">
        <v>947</v>
      </c>
      <c r="B5039" s="34" t="s">
        <v>14973</v>
      </c>
      <c r="C5039" s="34"/>
      <c r="D5039" s="34" t="s">
        <v>14974</v>
      </c>
      <c r="E5039" s="35">
        <v>75858</v>
      </c>
      <c r="F5039" s="36">
        <v>75858</v>
      </c>
      <c r="G5039" s="37">
        <f t="shared" si="235"/>
        <v>5310.06</v>
      </c>
      <c r="H5039" s="38">
        <f>G5039*(1-'[1]Rapport Lottstift'!$Q$6)</f>
        <v>3866.2060830208206</v>
      </c>
      <c r="I5039" s="39">
        <f t="shared" si="236"/>
        <v>3827.5440221906124</v>
      </c>
      <c r="J5039" s="40">
        <f t="shared" si="237"/>
        <v>3827</v>
      </c>
      <c r="K5039" s="40">
        <v>3827</v>
      </c>
    </row>
    <row r="5040" spans="1:11" s="40" customFormat="1" x14ac:dyDescent="0.25">
      <c r="A5040" s="34" t="s">
        <v>947</v>
      </c>
      <c r="B5040" s="34" t="s">
        <v>14975</v>
      </c>
      <c r="C5040" s="34" t="s">
        <v>14976</v>
      </c>
      <c r="D5040" s="34" t="s">
        <v>14977</v>
      </c>
      <c r="E5040" s="35">
        <v>75619</v>
      </c>
      <c r="F5040" s="36">
        <v>75619</v>
      </c>
      <c r="G5040" s="37">
        <f t="shared" si="235"/>
        <v>5293.3300000000008</v>
      </c>
      <c r="H5040" s="38">
        <f>G5040*(1-'[1]Rapport Lottstift'!$Q$6)</f>
        <v>3854.0251231505108</v>
      </c>
      <c r="I5040" s="39">
        <f t="shared" si="236"/>
        <v>3815.4848719190059</v>
      </c>
      <c r="J5040" s="40">
        <f t="shared" si="237"/>
        <v>3815</v>
      </c>
      <c r="K5040" s="40">
        <v>3815</v>
      </c>
    </row>
    <row r="5041" spans="1:11" s="40" customFormat="1" x14ac:dyDescent="0.25">
      <c r="A5041" s="34" t="s">
        <v>947</v>
      </c>
      <c r="B5041" s="34" t="s">
        <v>14978</v>
      </c>
      <c r="C5041" s="34" t="s">
        <v>14979</v>
      </c>
      <c r="D5041" s="34" t="s">
        <v>14980</v>
      </c>
      <c r="E5041" s="35">
        <v>75508</v>
      </c>
      <c r="F5041" s="36">
        <v>75508</v>
      </c>
      <c r="G5041" s="37">
        <f t="shared" si="235"/>
        <v>5285.56</v>
      </c>
      <c r="H5041" s="38">
        <f>G5041*(1-'[1]Rapport Lottstift'!$Q$6)</f>
        <v>3848.3678572693207</v>
      </c>
      <c r="I5041" s="39">
        <f t="shared" si="236"/>
        <v>3809.8841786966273</v>
      </c>
      <c r="J5041" s="40">
        <f t="shared" si="237"/>
        <v>3809</v>
      </c>
      <c r="K5041" s="40">
        <v>3809</v>
      </c>
    </row>
    <row r="5042" spans="1:11" s="40" customFormat="1" x14ac:dyDescent="0.25">
      <c r="A5042" s="34" t="s">
        <v>947</v>
      </c>
      <c r="B5042" s="34" t="s">
        <v>14981</v>
      </c>
      <c r="C5042" s="34" t="s">
        <v>14982</v>
      </c>
      <c r="D5042" s="34" t="s">
        <v>14983</v>
      </c>
      <c r="E5042" s="35">
        <v>75486</v>
      </c>
      <c r="F5042" s="36">
        <v>75486</v>
      </c>
      <c r="G5042" s="37">
        <f t="shared" si="235"/>
        <v>5284.02</v>
      </c>
      <c r="H5042" s="38">
        <f>G5042*(1-'[1]Rapport Lottstift'!$Q$6)</f>
        <v>3847.2465973649405</v>
      </c>
      <c r="I5042" s="39">
        <f t="shared" si="236"/>
        <v>3808.7741313912911</v>
      </c>
      <c r="J5042" s="40">
        <f t="shared" si="237"/>
        <v>3808</v>
      </c>
      <c r="K5042" s="40">
        <v>3808</v>
      </c>
    </row>
    <row r="5043" spans="1:11" s="40" customFormat="1" x14ac:dyDescent="0.25">
      <c r="A5043" s="34" t="s">
        <v>947</v>
      </c>
      <c r="B5043" s="34" t="s">
        <v>14984</v>
      </c>
      <c r="C5043" s="34" t="s">
        <v>14985</v>
      </c>
      <c r="D5043" s="34" t="s">
        <v>14986</v>
      </c>
      <c r="E5043" s="35">
        <v>75398</v>
      </c>
      <c r="F5043" s="36">
        <v>75398</v>
      </c>
      <c r="G5043" s="37">
        <f t="shared" si="235"/>
        <v>5277.8600000000006</v>
      </c>
      <c r="H5043" s="38">
        <f>G5043*(1-'[1]Rapport Lottstift'!$Q$6)</f>
        <v>3842.7615577474207</v>
      </c>
      <c r="I5043" s="39">
        <f t="shared" si="236"/>
        <v>3804.3339421699466</v>
      </c>
      <c r="J5043" s="40">
        <f t="shared" si="237"/>
        <v>3804</v>
      </c>
      <c r="K5043" s="40">
        <v>3804</v>
      </c>
    </row>
    <row r="5044" spans="1:11" s="40" customFormat="1" x14ac:dyDescent="0.25">
      <c r="A5044" s="34" t="s">
        <v>947</v>
      </c>
      <c r="B5044" s="34" t="s">
        <v>14987</v>
      </c>
      <c r="C5044" s="34" t="s">
        <v>14988</v>
      </c>
      <c r="D5044" s="34" t="s">
        <v>14989</v>
      </c>
      <c r="E5044" s="35">
        <v>75234</v>
      </c>
      <c r="F5044" s="36">
        <v>75234</v>
      </c>
      <c r="G5044" s="37">
        <f t="shared" si="235"/>
        <v>5266.38</v>
      </c>
      <c r="H5044" s="38">
        <f>G5044*(1-'[1]Rapport Lottstift'!$Q$6)</f>
        <v>3834.4030748238602</v>
      </c>
      <c r="I5044" s="39">
        <f t="shared" si="236"/>
        <v>3796.0590440756214</v>
      </c>
      <c r="J5044" s="40">
        <f t="shared" si="237"/>
        <v>3796</v>
      </c>
      <c r="K5044" s="40">
        <v>3796</v>
      </c>
    </row>
    <row r="5045" spans="1:11" s="40" customFormat="1" x14ac:dyDescent="0.25">
      <c r="A5045" s="34" t="s">
        <v>947</v>
      </c>
      <c r="B5045" s="34" t="s">
        <v>14990</v>
      </c>
      <c r="C5045" s="34" t="s">
        <v>14991</v>
      </c>
      <c r="D5045" s="34" t="s">
        <v>14992</v>
      </c>
      <c r="E5045" s="35">
        <v>75116</v>
      </c>
      <c r="F5045" s="36">
        <v>75116</v>
      </c>
      <c r="G5045" s="37">
        <f t="shared" si="235"/>
        <v>5258.1200000000008</v>
      </c>
      <c r="H5045" s="38">
        <f>G5045*(1-'[1]Rapport Lottstift'!$Q$6)</f>
        <v>3828.3890444276408</v>
      </c>
      <c r="I5045" s="39">
        <f t="shared" si="236"/>
        <v>3790.1051539833643</v>
      </c>
      <c r="J5045" s="40">
        <f t="shared" si="237"/>
        <v>3790</v>
      </c>
      <c r="K5045" s="40">
        <v>3790</v>
      </c>
    </row>
    <row r="5046" spans="1:11" s="40" customFormat="1" x14ac:dyDescent="0.25">
      <c r="A5046" s="34" t="s">
        <v>947</v>
      </c>
      <c r="B5046" s="34" t="s">
        <v>14993</v>
      </c>
      <c r="C5046" s="34" t="s">
        <v>14994</v>
      </c>
      <c r="D5046" s="34" t="s">
        <v>14995</v>
      </c>
      <c r="E5046" s="35">
        <v>75109</v>
      </c>
      <c r="F5046" s="36">
        <v>75109</v>
      </c>
      <c r="G5046" s="37">
        <f t="shared" si="235"/>
        <v>5257.63</v>
      </c>
      <c r="H5046" s="38">
        <f>G5046*(1-'[1]Rapport Lottstift'!$Q$6)</f>
        <v>3828.0322799126102</v>
      </c>
      <c r="I5046" s="39">
        <f t="shared" si="236"/>
        <v>3789.751957113484</v>
      </c>
      <c r="J5046" s="40">
        <f t="shared" si="237"/>
        <v>3789</v>
      </c>
      <c r="K5046" s="40">
        <v>3789</v>
      </c>
    </row>
    <row r="5047" spans="1:11" s="40" customFormat="1" x14ac:dyDescent="0.25">
      <c r="A5047" s="34" t="s">
        <v>947</v>
      </c>
      <c r="B5047" s="34" t="s">
        <v>14996</v>
      </c>
      <c r="C5047" s="34" t="s">
        <v>14997</v>
      </c>
      <c r="D5047" s="34" t="s">
        <v>14998</v>
      </c>
      <c r="E5047" s="35">
        <v>75060</v>
      </c>
      <c r="F5047" s="36">
        <v>75060</v>
      </c>
      <c r="G5047" s="37">
        <f t="shared" si="235"/>
        <v>5254.2000000000007</v>
      </c>
      <c r="H5047" s="38">
        <f>G5047*(1-'[1]Rapport Lottstift'!$Q$6)</f>
        <v>3825.5349283074006</v>
      </c>
      <c r="I5047" s="39">
        <f t="shared" si="236"/>
        <v>3787.2795790243267</v>
      </c>
      <c r="J5047" s="40">
        <f t="shared" si="237"/>
        <v>3787</v>
      </c>
      <c r="K5047" s="40">
        <v>3787</v>
      </c>
    </row>
    <row r="5048" spans="1:11" s="40" customFormat="1" x14ac:dyDescent="0.25">
      <c r="A5048" s="34" t="s">
        <v>947</v>
      </c>
      <c r="B5048" s="34" t="s">
        <v>14999</v>
      </c>
      <c r="C5048" s="34" t="s">
        <v>15000</v>
      </c>
      <c r="D5048" s="34" t="s">
        <v>15001</v>
      </c>
      <c r="E5048" s="35">
        <v>75018</v>
      </c>
      <c r="F5048" s="36">
        <v>75018</v>
      </c>
      <c r="G5048" s="37">
        <f t="shared" si="235"/>
        <v>5251.26</v>
      </c>
      <c r="H5048" s="38">
        <f>G5048*(1-'[1]Rapport Lottstift'!$Q$6)</f>
        <v>3823.3943412172202</v>
      </c>
      <c r="I5048" s="39">
        <f t="shared" si="236"/>
        <v>3785.160397805048</v>
      </c>
      <c r="J5048" s="40">
        <f t="shared" si="237"/>
        <v>3785</v>
      </c>
      <c r="K5048" s="40">
        <v>3785</v>
      </c>
    </row>
    <row r="5049" spans="1:11" s="40" customFormat="1" x14ac:dyDescent="0.25">
      <c r="A5049" s="34" t="s">
        <v>947</v>
      </c>
      <c r="B5049" s="34" t="s">
        <v>15002</v>
      </c>
      <c r="C5049" s="34" t="s">
        <v>15003</v>
      </c>
      <c r="D5049" s="34" t="s">
        <v>15004</v>
      </c>
      <c r="E5049" s="35">
        <v>74864</v>
      </c>
      <c r="F5049" s="36">
        <v>74864</v>
      </c>
      <c r="G5049" s="37">
        <f t="shared" si="235"/>
        <v>5240.4800000000005</v>
      </c>
      <c r="H5049" s="38">
        <f>G5049*(1-'[1]Rapport Lottstift'!$Q$6)</f>
        <v>3815.5455218865604</v>
      </c>
      <c r="I5049" s="39">
        <f t="shared" si="236"/>
        <v>3777.390066667695</v>
      </c>
      <c r="J5049" s="40">
        <f t="shared" si="237"/>
        <v>3777</v>
      </c>
      <c r="K5049" s="40">
        <v>3777</v>
      </c>
    </row>
    <row r="5050" spans="1:11" s="40" customFormat="1" x14ac:dyDescent="0.25">
      <c r="A5050" s="34" t="s">
        <v>947</v>
      </c>
      <c r="B5050" s="34" t="s">
        <v>15005</v>
      </c>
      <c r="C5050" s="34" t="s">
        <v>15006</v>
      </c>
      <c r="D5050" s="34" t="s">
        <v>15007</v>
      </c>
      <c r="E5050" s="35">
        <v>74780</v>
      </c>
      <c r="F5050" s="36">
        <v>74780</v>
      </c>
      <c r="G5050" s="37">
        <f t="shared" si="235"/>
        <v>5234.6000000000004</v>
      </c>
      <c r="H5050" s="38">
        <f>G5050*(1-'[1]Rapport Lottstift'!$Q$6)</f>
        <v>3811.2643477062006</v>
      </c>
      <c r="I5050" s="39">
        <f t="shared" si="236"/>
        <v>3773.1517042291384</v>
      </c>
      <c r="J5050" s="40">
        <f t="shared" si="237"/>
        <v>3773</v>
      </c>
      <c r="K5050" s="40">
        <v>3773</v>
      </c>
    </row>
    <row r="5051" spans="1:11" s="40" customFormat="1" x14ac:dyDescent="0.25">
      <c r="A5051" s="34" t="s">
        <v>947</v>
      </c>
      <c r="B5051" s="34" t="s">
        <v>15008</v>
      </c>
      <c r="C5051" s="34" t="s">
        <v>15009</v>
      </c>
      <c r="D5051" s="34" t="s">
        <v>15010</v>
      </c>
      <c r="E5051" s="35">
        <v>74761</v>
      </c>
      <c r="F5051" s="36">
        <v>74761</v>
      </c>
      <c r="G5051" s="37">
        <f t="shared" si="235"/>
        <v>5233.2700000000004</v>
      </c>
      <c r="H5051" s="38">
        <f>G5051*(1-'[1]Rapport Lottstift'!$Q$6)</f>
        <v>3810.2959868796906</v>
      </c>
      <c r="I5051" s="39">
        <f t="shared" si="236"/>
        <v>3772.1930270108937</v>
      </c>
      <c r="J5051" s="40">
        <f t="shared" si="237"/>
        <v>3772</v>
      </c>
      <c r="K5051" s="40">
        <v>3772</v>
      </c>
    </row>
    <row r="5052" spans="1:11" s="40" customFormat="1" x14ac:dyDescent="0.25">
      <c r="A5052" s="34" t="s">
        <v>947</v>
      </c>
      <c r="B5052" s="34" t="s">
        <v>15011</v>
      </c>
      <c r="C5052" s="34" t="s">
        <v>15012</v>
      </c>
      <c r="D5052" s="34" t="s">
        <v>15013</v>
      </c>
      <c r="E5052" s="35">
        <v>74660</v>
      </c>
      <c r="F5052" s="36">
        <v>74660</v>
      </c>
      <c r="G5052" s="37">
        <f t="shared" si="235"/>
        <v>5226.2000000000007</v>
      </c>
      <c r="H5052" s="38">
        <f>G5052*(1-'[1]Rapport Lottstift'!$Q$6)</f>
        <v>3805.1483845914008</v>
      </c>
      <c r="I5052" s="39">
        <f t="shared" si="236"/>
        <v>3767.0969007454869</v>
      </c>
      <c r="J5052" s="40">
        <f t="shared" si="237"/>
        <v>3767</v>
      </c>
      <c r="K5052" s="40">
        <v>3767</v>
      </c>
    </row>
    <row r="5053" spans="1:11" s="40" customFormat="1" x14ac:dyDescent="0.25">
      <c r="A5053" s="34" t="s">
        <v>947</v>
      </c>
      <c r="B5053" s="34" t="s">
        <v>15014</v>
      </c>
      <c r="C5053" s="34" t="s">
        <v>15015</v>
      </c>
      <c r="D5053" s="34" t="s">
        <v>15016</v>
      </c>
      <c r="E5053" s="35">
        <v>74600</v>
      </c>
      <c r="F5053" s="36">
        <v>74600</v>
      </c>
      <c r="G5053" s="37">
        <f t="shared" si="235"/>
        <v>5222.0000000000009</v>
      </c>
      <c r="H5053" s="38">
        <f>G5053*(1-'[1]Rapport Lottstift'!$Q$6)</f>
        <v>3802.0904030340007</v>
      </c>
      <c r="I5053" s="39">
        <f t="shared" si="236"/>
        <v>3764.0694990036604</v>
      </c>
      <c r="J5053" s="40">
        <f t="shared" si="237"/>
        <v>3764</v>
      </c>
      <c r="K5053" s="40">
        <v>3764</v>
      </c>
    </row>
    <row r="5054" spans="1:11" s="40" customFormat="1" x14ac:dyDescent="0.25">
      <c r="A5054" s="34" t="s">
        <v>947</v>
      </c>
      <c r="B5054" s="34" t="s">
        <v>15017</v>
      </c>
      <c r="C5054" s="34" t="s">
        <v>15018</v>
      </c>
      <c r="D5054" s="34" t="s">
        <v>15019</v>
      </c>
      <c r="E5054" s="35">
        <v>74437</v>
      </c>
      <c r="F5054" s="36">
        <v>74437</v>
      </c>
      <c r="G5054" s="37">
        <f t="shared" si="235"/>
        <v>5210.59</v>
      </c>
      <c r="H5054" s="38">
        <f>G5054*(1-'[1]Rapport Lottstift'!$Q$6)</f>
        <v>3793.7828864697303</v>
      </c>
      <c r="I5054" s="39">
        <f t="shared" si="236"/>
        <v>3755.8450576050332</v>
      </c>
      <c r="J5054" s="40">
        <f t="shared" si="237"/>
        <v>3755</v>
      </c>
      <c r="K5054" s="40">
        <v>3755</v>
      </c>
    </row>
    <row r="5055" spans="1:11" s="40" customFormat="1" x14ac:dyDescent="0.25">
      <c r="A5055" s="34" t="s">
        <v>947</v>
      </c>
      <c r="B5055" s="34" t="s">
        <v>15020</v>
      </c>
      <c r="C5055" s="34" t="s">
        <v>15021</v>
      </c>
      <c r="D5055" s="34" t="s">
        <v>15022</v>
      </c>
      <c r="E5055" s="35">
        <v>74334</v>
      </c>
      <c r="F5055" s="36">
        <v>74334</v>
      </c>
      <c r="G5055" s="37">
        <f t="shared" si="235"/>
        <v>5203.38</v>
      </c>
      <c r="H5055" s="38">
        <f>G5055*(1-'[1]Rapport Lottstift'!$Q$6)</f>
        <v>3788.5333514628601</v>
      </c>
      <c r="I5055" s="39">
        <f t="shared" si="236"/>
        <v>3750.6480179482314</v>
      </c>
      <c r="J5055" s="40">
        <f t="shared" si="237"/>
        <v>3750</v>
      </c>
      <c r="K5055" s="40">
        <v>3750</v>
      </c>
    </row>
    <row r="5056" spans="1:11" s="40" customFormat="1" x14ac:dyDescent="0.25">
      <c r="A5056" s="34" t="s">
        <v>947</v>
      </c>
      <c r="B5056" s="34" t="s">
        <v>15023</v>
      </c>
      <c r="C5056" s="34" t="s">
        <v>15024</v>
      </c>
      <c r="D5056" s="34" t="s">
        <v>15025</v>
      </c>
      <c r="E5056" s="35">
        <v>74141</v>
      </c>
      <c r="F5056" s="36">
        <v>74141</v>
      </c>
      <c r="G5056" s="37">
        <f t="shared" si="235"/>
        <v>5189.8700000000008</v>
      </c>
      <c r="H5056" s="38">
        <f>G5056*(1-'[1]Rapport Lottstift'!$Q$6)</f>
        <v>3778.696844119891</v>
      </c>
      <c r="I5056" s="39">
        <f t="shared" si="236"/>
        <v>3740.9098756786921</v>
      </c>
      <c r="J5056" s="40">
        <f t="shared" si="237"/>
        <v>3740</v>
      </c>
      <c r="K5056" s="40">
        <v>3740</v>
      </c>
    </row>
    <row r="5057" spans="1:11" s="40" customFormat="1" x14ac:dyDescent="0.25">
      <c r="A5057" s="34" t="s">
        <v>947</v>
      </c>
      <c r="B5057" s="34" t="s">
        <v>15026</v>
      </c>
      <c r="C5057" s="34" t="s">
        <v>15027</v>
      </c>
      <c r="D5057" s="34" t="s">
        <v>15028</v>
      </c>
      <c r="E5057" s="35">
        <v>73963</v>
      </c>
      <c r="F5057" s="36">
        <v>73963</v>
      </c>
      <c r="G5057" s="37">
        <f t="shared" si="235"/>
        <v>5177.4100000000008</v>
      </c>
      <c r="H5057" s="38">
        <f>G5057*(1-'[1]Rapport Lottstift'!$Q$6)</f>
        <v>3769.6248321662706</v>
      </c>
      <c r="I5057" s="39">
        <f t="shared" si="236"/>
        <v>3731.9285838446081</v>
      </c>
      <c r="J5057" s="40">
        <f t="shared" si="237"/>
        <v>3731</v>
      </c>
      <c r="K5057" s="40">
        <v>3731</v>
      </c>
    </row>
    <row r="5058" spans="1:11" s="40" customFormat="1" x14ac:dyDescent="0.25">
      <c r="A5058" s="34" t="s">
        <v>947</v>
      </c>
      <c r="B5058" s="34" t="s">
        <v>15029</v>
      </c>
      <c r="C5058" s="34" t="s">
        <v>15030</v>
      </c>
      <c r="D5058" s="34" t="s">
        <v>15031</v>
      </c>
      <c r="E5058" s="35">
        <v>73949</v>
      </c>
      <c r="F5058" s="36">
        <v>73949</v>
      </c>
      <c r="G5058" s="37">
        <f t="shared" si="235"/>
        <v>5176.43</v>
      </c>
      <c r="H5058" s="38">
        <f>G5058*(1-'[1]Rapport Lottstift'!$Q$6)</f>
        <v>3768.9113031362103</v>
      </c>
      <c r="I5058" s="39">
        <f t="shared" si="236"/>
        <v>3731.2221901048483</v>
      </c>
      <c r="J5058" s="40">
        <f t="shared" si="237"/>
        <v>3731</v>
      </c>
      <c r="K5058" s="40">
        <v>3731</v>
      </c>
    </row>
    <row r="5059" spans="1:11" s="40" customFormat="1" x14ac:dyDescent="0.25">
      <c r="A5059" s="34" t="s">
        <v>947</v>
      </c>
      <c r="B5059" s="34" t="s">
        <v>15032</v>
      </c>
      <c r="C5059" s="34" t="s">
        <v>15033</v>
      </c>
      <c r="D5059" s="34" t="s">
        <v>15034</v>
      </c>
      <c r="E5059" s="35">
        <v>73832</v>
      </c>
      <c r="F5059" s="36">
        <v>73832</v>
      </c>
      <c r="G5059" s="37">
        <f t="shared" si="235"/>
        <v>5168.2400000000007</v>
      </c>
      <c r="H5059" s="38">
        <f>G5059*(1-'[1]Rapport Lottstift'!$Q$6)</f>
        <v>3762.9482390992807</v>
      </c>
      <c r="I5059" s="39">
        <f t="shared" si="236"/>
        <v>3725.3187567082878</v>
      </c>
      <c r="J5059" s="40">
        <f t="shared" si="237"/>
        <v>3725</v>
      </c>
      <c r="K5059" s="40">
        <v>3725</v>
      </c>
    </row>
    <row r="5060" spans="1:11" s="40" customFormat="1" x14ac:dyDescent="0.25">
      <c r="A5060" s="34" t="s">
        <v>947</v>
      </c>
      <c r="B5060" s="34" t="s">
        <v>15035</v>
      </c>
      <c r="C5060" s="34" t="s">
        <v>15036</v>
      </c>
      <c r="D5060" s="34" t="s">
        <v>15037</v>
      </c>
      <c r="E5060" s="35">
        <v>73828</v>
      </c>
      <c r="F5060" s="36">
        <v>73828</v>
      </c>
      <c r="G5060" s="37">
        <f t="shared" si="235"/>
        <v>5167.9600000000009</v>
      </c>
      <c r="H5060" s="38">
        <f>G5060*(1-'[1]Rapport Lottstift'!$Q$6)</f>
        <v>3762.7443736621208</v>
      </c>
      <c r="I5060" s="39">
        <f t="shared" si="236"/>
        <v>3725.1169299254993</v>
      </c>
      <c r="J5060" s="40">
        <f t="shared" si="237"/>
        <v>3725</v>
      </c>
      <c r="K5060" s="40">
        <v>3725</v>
      </c>
    </row>
    <row r="5061" spans="1:11" s="40" customFormat="1" x14ac:dyDescent="0.25">
      <c r="A5061" s="34" t="s">
        <v>947</v>
      </c>
      <c r="B5061" s="34" t="s">
        <v>15038</v>
      </c>
      <c r="C5061" s="34" t="s">
        <v>15039</v>
      </c>
      <c r="D5061" s="34" t="s">
        <v>15040</v>
      </c>
      <c r="E5061" s="35">
        <v>73733</v>
      </c>
      <c r="F5061" s="36">
        <v>73733</v>
      </c>
      <c r="G5061" s="37">
        <f t="shared" si="235"/>
        <v>5161.3100000000004</v>
      </c>
      <c r="H5061" s="38">
        <f>G5061*(1-'[1]Rapport Lottstift'!$Q$6)</f>
        <v>3757.9025695295704</v>
      </c>
      <c r="I5061" s="39">
        <f t="shared" si="236"/>
        <v>3720.3235438342749</v>
      </c>
      <c r="J5061" s="40">
        <f t="shared" si="237"/>
        <v>3720</v>
      </c>
      <c r="K5061" s="40">
        <v>3720</v>
      </c>
    </row>
    <row r="5062" spans="1:11" s="40" customFormat="1" x14ac:dyDescent="0.25">
      <c r="A5062" s="34" t="s">
        <v>947</v>
      </c>
      <c r="B5062" s="34" t="s">
        <v>15041</v>
      </c>
      <c r="C5062" s="34" t="s">
        <v>15042</v>
      </c>
      <c r="D5062" s="34" t="s">
        <v>15043</v>
      </c>
      <c r="E5062" s="35">
        <v>73719</v>
      </c>
      <c r="F5062" s="36">
        <v>73719</v>
      </c>
      <c r="G5062" s="37">
        <f t="shared" ref="G5062:G5125" si="238">F5062*0.07</f>
        <v>5160.3300000000008</v>
      </c>
      <c r="H5062" s="38">
        <f>G5062*(1-'[1]Rapport Lottstift'!$Q$6)</f>
        <v>3757.1890404995106</v>
      </c>
      <c r="I5062" s="39">
        <f t="shared" ref="I5062:I5125" si="239">H5062*0.99</f>
        <v>3719.6171500945156</v>
      </c>
      <c r="J5062" s="40">
        <f t="shared" ref="J5062:J5125" si="240">INT(I5062)</f>
        <v>3719</v>
      </c>
      <c r="K5062" s="40">
        <v>3719</v>
      </c>
    </row>
    <row r="5063" spans="1:11" s="40" customFormat="1" x14ac:dyDescent="0.25">
      <c r="A5063" s="34" t="s">
        <v>947</v>
      </c>
      <c r="B5063" s="34" t="s">
        <v>15044</v>
      </c>
      <c r="C5063" s="34" t="s">
        <v>15045</v>
      </c>
      <c r="D5063" s="34" t="s">
        <v>15046</v>
      </c>
      <c r="E5063" s="35">
        <v>73665</v>
      </c>
      <c r="F5063" s="36">
        <v>73665</v>
      </c>
      <c r="G5063" s="37">
        <f t="shared" si="238"/>
        <v>5156.55</v>
      </c>
      <c r="H5063" s="38">
        <f>G5063*(1-'[1]Rapport Lottstift'!$Q$6)</f>
        <v>3754.4368570978504</v>
      </c>
      <c r="I5063" s="39">
        <f t="shared" si="239"/>
        <v>3716.8924885268721</v>
      </c>
      <c r="J5063" s="40">
        <f t="shared" si="240"/>
        <v>3716</v>
      </c>
      <c r="K5063" s="40">
        <v>3716</v>
      </c>
    </row>
    <row r="5064" spans="1:11" s="40" customFormat="1" x14ac:dyDescent="0.25">
      <c r="A5064" s="34" t="s">
        <v>947</v>
      </c>
      <c r="B5064" s="34" t="s">
        <v>15047</v>
      </c>
      <c r="C5064" s="34" t="s">
        <v>15048</v>
      </c>
      <c r="D5064" s="34" t="s">
        <v>15049</v>
      </c>
      <c r="E5064" s="35">
        <v>73631</v>
      </c>
      <c r="F5064" s="36">
        <v>73631</v>
      </c>
      <c r="G5064" s="37">
        <f t="shared" si="238"/>
        <v>5154.17</v>
      </c>
      <c r="H5064" s="38">
        <f>G5064*(1-'[1]Rapport Lottstift'!$Q$6)</f>
        <v>3752.7040008819904</v>
      </c>
      <c r="I5064" s="39">
        <f t="shared" si="239"/>
        <v>3715.1769608731706</v>
      </c>
      <c r="J5064" s="40">
        <f t="shared" si="240"/>
        <v>3715</v>
      </c>
      <c r="K5064" s="40">
        <v>3715</v>
      </c>
    </row>
    <row r="5065" spans="1:11" s="40" customFormat="1" x14ac:dyDescent="0.25">
      <c r="A5065" s="34" t="s">
        <v>947</v>
      </c>
      <c r="B5065" s="34" t="s">
        <v>15050</v>
      </c>
      <c r="C5065" s="34" t="s">
        <v>15051</v>
      </c>
      <c r="D5065" s="34" t="s">
        <v>15052</v>
      </c>
      <c r="E5065" s="35">
        <v>73595</v>
      </c>
      <c r="F5065" s="36">
        <v>73595</v>
      </c>
      <c r="G5065" s="37">
        <f t="shared" si="238"/>
        <v>5151.6500000000005</v>
      </c>
      <c r="H5065" s="38">
        <f>G5065*(1-'[1]Rapport Lottstift'!$Q$6)</f>
        <v>3750.8692119475504</v>
      </c>
      <c r="I5065" s="39">
        <f t="shared" si="239"/>
        <v>3713.3605198280748</v>
      </c>
      <c r="J5065" s="40">
        <f t="shared" si="240"/>
        <v>3713</v>
      </c>
      <c r="K5065" s="40">
        <v>3713</v>
      </c>
    </row>
    <row r="5066" spans="1:11" s="40" customFormat="1" x14ac:dyDescent="0.25">
      <c r="A5066" s="34" t="s">
        <v>947</v>
      </c>
      <c r="B5066" s="34" t="s">
        <v>15053</v>
      </c>
      <c r="C5066" s="34" t="s">
        <v>15054</v>
      </c>
      <c r="D5066" s="34" t="s">
        <v>15055</v>
      </c>
      <c r="E5066" s="35">
        <v>73428</v>
      </c>
      <c r="F5066" s="36">
        <v>73428</v>
      </c>
      <c r="G5066" s="37">
        <f t="shared" si="238"/>
        <v>5139.96</v>
      </c>
      <c r="H5066" s="38">
        <f>G5066*(1-'[1]Rapport Lottstift'!$Q$6)</f>
        <v>3742.3578299461201</v>
      </c>
      <c r="I5066" s="39">
        <f t="shared" si="239"/>
        <v>3704.934251646659</v>
      </c>
      <c r="J5066" s="40">
        <f t="shared" si="240"/>
        <v>3704</v>
      </c>
      <c r="K5066" s="40">
        <v>3704</v>
      </c>
    </row>
    <row r="5067" spans="1:11" s="40" customFormat="1" x14ac:dyDescent="0.25">
      <c r="A5067" s="34" t="s">
        <v>947</v>
      </c>
      <c r="B5067" s="34" t="s">
        <v>15056</v>
      </c>
      <c r="C5067" s="34" t="s">
        <v>15057</v>
      </c>
      <c r="D5067" s="34" t="s">
        <v>15058</v>
      </c>
      <c r="E5067" s="35">
        <v>73405</v>
      </c>
      <c r="F5067" s="36">
        <v>73405</v>
      </c>
      <c r="G5067" s="37">
        <f t="shared" si="238"/>
        <v>5138.3500000000004</v>
      </c>
      <c r="H5067" s="38">
        <f>G5067*(1-'[1]Rapport Lottstift'!$Q$6)</f>
        <v>3741.1856036824506</v>
      </c>
      <c r="I5067" s="39">
        <f t="shared" si="239"/>
        <v>3703.7737476456259</v>
      </c>
      <c r="J5067" s="40">
        <f t="shared" si="240"/>
        <v>3703</v>
      </c>
      <c r="K5067" s="40">
        <v>3703</v>
      </c>
    </row>
    <row r="5068" spans="1:11" s="40" customFormat="1" x14ac:dyDescent="0.25">
      <c r="A5068" s="34" t="s">
        <v>947</v>
      </c>
      <c r="B5068" s="34" t="s">
        <v>15059</v>
      </c>
      <c r="C5068" s="34" t="s">
        <v>15060</v>
      </c>
      <c r="D5068" s="34" t="s">
        <v>15061</v>
      </c>
      <c r="E5068" s="35">
        <v>73392</v>
      </c>
      <c r="F5068" s="36">
        <v>73392</v>
      </c>
      <c r="G5068" s="37">
        <f t="shared" si="238"/>
        <v>5137.4400000000005</v>
      </c>
      <c r="H5068" s="38">
        <f>G5068*(1-'[1]Rapport Lottstift'!$Q$6)</f>
        <v>3740.5230410116806</v>
      </c>
      <c r="I5068" s="39">
        <f t="shared" si="239"/>
        <v>3703.1178106015636</v>
      </c>
      <c r="J5068" s="40">
        <f t="shared" si="240"/>
        <v>3703</v>
      </c>
      <c r="K5068" s="40">
        <v>3703</v>
      </c>
    </row>
    <row r="5069" spans="1:11" s="40" customFormat="1" x14ac:dyDescent="0.25">
      <c r="A5069" s="34" t="s">
        <v>947</v>
      </c>
      <c r="B5069" s="34" t="s">
        <v>15062</v>
      </c>
      <c r="C5069" s="34" t="s">
        <v>15063</v>
      </c>
      <c r="D5069" s="34" t="s">
        <v>15064</v>
      </c>
      <c r="E5069" s="35">
        <v>73343</v>
      </c>
      <c r="F5069" s="36">
        <v>73343</v>
      </c>
      <c r="G5069" s="37">
        <f t="shared" si="238"/>
        <v>5134.01</v>
      </c>
      <c r="H5069" s="38">
        <f>G5069*(1-'[1]Rapport Lottstift'!$Q$6)</f>
        <v>3738.0256894064705</v>
      </c>
      <c r="I5069" s="39">
        <f t="shared" si="239"/>
        <v>3700.6454325124059</v>
      </c>
      <c r="J5069" s="40">
        <f t="shared" si="240"/>
        <v>3700</v>
      </c>
      <c r="K5069" s="40">
        <v>3700</v>
      </c>
    </row>
    <row r="5070" spans="1:11" s="40" customFormat="1" x14ac:dyDescent="0.25">
      <c r="A5070" s="34" t="s">
        <v>947</v>
      </c>
      <c r="B5070" s="34" t="s">
        <v>15065</v>
      </c>
      <c r="C5070" s="34" t="s">
        <v>15066</v>
      </c>
      <c r="D5070" s="34" t="s">
        <v>15067</v>
      </c>
      <c r="E5070" s="35">
        <v>73321</v>
      </c>
      <c r="F5070" s="36">
        <v>73321</v>
      </c>
      <c r="G5070" s="37">
        <f t="shared" si="238"/>
        <v>5132.47</v>
      </c>
      <c r="H5070" s="38">
        <f>G5070*(1-'[1]Rapport Lottstift'!$Q$6)</f>
        <v>3736.9044295020904</v>
      </c>
      <c r="I5070" s="39">
        <f t="shared" si="239"/>
        <v>3699.5353852070693</v>
      </c>
      <c r="J5070" s="40">
        <f t="shared" si="240"/>
        <v>3699</v>
      </c>
      <c r="K5070" s="40">
        <v>3699</v>
      </c>
    </row>
    <row r="5071" spans="1:11" s="40" customFormat="1" x14ac:dyDescent="0.25">
      <c r="A5071" s="34" t="s">
        <v>947</v>
      </c>
      <c r="B5071" s="34" t="s">
        <v>15068</v>
      </c>
      <c r="C5071" s="34" t="s">
        <v>15069</v>
      </c>
      <c r="D5071" s="34" t="s">
        <v>15070</v>
      </c>
      <c r="E5071" s="35">
        <v>73304</v>
      </c>
      <c r="F5071" s="36">
        <v>73304</v>
      </c>
      <c r="G5071" s="37">
        <f t="shared" si="238"/>
        <v>5131.2800000000007</v>
      </c>
      <c r="H5071" s="38">
        <f>G5071*(1-'[1]Rapport Lottstift'!$Q$6)</f>
        <v>3736.0380013941608</v>
      </c>
      <c r="I5071" s="39">
        <f t="shared" si="239"/>
        <v>3698.6776213802191</v>
      </c>
      <c r="J5071" s="40">
        <f t="shared" si="240"/>
        <v>3698</v>
      </c>
      <c r="K5071" s="40">
        <v>3698</v>
      </c>
    </row>
    <row r="5072" spans="1:11" s="40" customFormat="1" x14ac:dyDescent="0.25">
      <c r="A5072" s="34" t="s">
        <v>947</v>
      </c>
      <c r="B5072" s="34" t="s">
        <v>15071</v>
      </c>
      <c r="C5072" s="34" t="s">
        <v>15072</v>
      </c>
      <c r="D5072" s="34" t="s">
        <v>15073</v>
      </c>
      <c r="E5072" s="35">
        <v>73106</v>
      </c>
      <c r="F5072" s="36">
        <v>73106</v>
      </c>
      <c r="G5072" s="37">
        <f t="shared" si="238"/>
        <v>5117.42</v>
      </c>
      <c r="H5072" s="38">
        <f>G5072*(1-'[1]Rapport Lottstift'!$Q$6)</f>
        <v>3725.9466622547402</v>
      </c>
      <c r="I5072" s="39">
        <f t="shared" si="239"/>
        <v>3688.6871956321929</v>
      </c>
      <c r="J5072" s="40">
        <f t="shared" si="240"/>
        <v>3688</v>
      </c>
      <c r="K5072" s="40">
        <v>3688</v>
      </c>
    </row>
    <row r="5073" spans="1:11" s="40" customFormat="1" x14ac:dyDescent="0.25">
      <c r="A5073" s="34" t="s">
        <v>947</v>
      </c>
      <c r="B5073" s="34" t="s">
        <v>15074</v>
      </c>
      <c r="C5073" s="34" t="s">
        <v>15075</v>
      </c>
      <c r="D5073" s="34" t="s">
        <v>15076</v>
      </c>
      <c r="E5073" s="35">
        <v>73069</v>
      </c>
      <c r="F5073" s="36">
        <v>73069</v>
      </c>
      <c r="G5073" s="37">
        <f t="shared" si="238"/>
        <v>5114.8300000000008</v>
      </c>
      <c r="H5073" s="38">
        <f>G5073*(1-'[1]Rapport Lottstift'!$Q$6)</f>
        <v>3724.0609069610109</v>
      </c>
      <c r="I5073" s="39">
        <f t="shared" si="239"/>
        <v>3686.820297891401</v>
      </c>
      <c r="J5073" s="40">
        <f t="shared" si="240"/>
        <v>3686</v>
      </c>
      <c r="K5073" s="40">
        <v>3686</v>
      </c>
    </row>
    <row r="5074" spans="1:11" s="40" customFormat="1" x14ac:dyDescent="0.25">
      <c r="A5074" s="34" t="s">
        <v>947</v>
      </c>
      <c r="B5074" s="34" t="s">
        <v>15077</v>
      </c>
      <c r="C5074" s="34" t="s">
        <v>15078</v>
      </c>
      <c r="D5074" s="34" t="s">
        <v>15079</v>
      </c>
      <c r="E5074" s="35">
        <v>73030</v>
      </c>
      <c r="F5074" s="36">
        <v>73030</v>
      </c>
      <c r="G5074" s="37">
        <f t="shared" si="238"/>
        <v>5112.1000000000004</v>
      </c>
      <c r="H5074" s="38">
        <f>G5074*(1-'[1]Rapport Lottstift'!$Q$6)</f>
        <v>3722.0732189487003</v>
      </c>
      <c r="I5074" s="39">
        <f t="shared" si="239"/>
        <v>3684.8524867592132</v>
      </c>
      <c r="J5074" s="40">
        <f t="shared" si="240"/>
        <v>3684</v>
      </c>
      <c r="K5074" s="40">
        <v>3684</v>
      </c>
    </row>
    <row r="5075" spans="1:11" s="40" customFormat="1" x14ac:dyDescent="0.25">
      <c r="A5075" s="34" t="s">
        <v>947</v>
      </c>
      <c r="B5075" s="34" t="s">
        <v>15080</v>
      </c>
      <c r="C5075" s="34" t="s">
        <v>15081</v>
      </c>
      <c r="D5075" s="34" t="s">
        <v>15082</v>
      </c>
      <c r="E5075" s="35">
        <v>73016</v>
      </c>
      <c r="F5075" s="36">
        <v>73016</v>
      </c>
      <c r="G5075" s="37">
        <f t="shared" si="238"/>
        <v>5111.1200000000008</v>
      </c>
      <c r="H5075" s="38">
        <f>G5075*(1-'[1]Rapport Lottstift'!$Q$6)</f>
        <v>3721.3596899186409</v>
      </c>
      <c r="I5075" s="39">
        <f t="shared" si="239"/>
        <v>3684.1460930194544</v>
      </c>
      <c r="J5075" s="40">
        <f t="shared" si="240"/>
        <v>3684</v>
      </c>
      <c r="K5075" s="40">
        <v>3684</v>
      </c>
    </row>
    <row r="5076" spans="1:11" s="40" customFormat="1" x14ac:dyDescent="0.25">
      <c r="A5076" s="34" t="s">
        <v>947</v>
      </c>
      <c r="B5076" s="34" t="s">
        <v>15083</v>
      </c>
      <c r="C5076" s="34" t="s">
        <v>15084</v>
      </c>
      <c r="D5076" s="34" t="s">
        <v>15085</v>
      </c>
      <c r="E5076" s="35">
        <v>72855</v>
      </c>
      <c r="F5076" s="36">
        <v>72855</v>
      </c>
      <c r="G5076" s="37">
        <f t="shared" si="238"/>
        <v>5099.8500000000004</v>
      </c>
      <c r="H5076" s="38">
        <f>G5076*(1-'[1]Rapport Lottstift'!$Q$6)</f>
        <v>3713.1541060729505</v>
      </c>
      <c r="I5076" s="39">
        <f t="shared" si="239"/>
        <v>3676.0225650122211</v>
      </c>
      <c r="J5076" s="40">
        <f t="shared" si="240"/>
        <v>3676</v>
      </c>
      <c r="K5076" s="40">
        <v>3676</v>
      </c>
    </row>
    <row r="5077" spans="1:11" s="40" customFormat="1" x14ac:dyDescent="0.25">
      <c r="A5077" s="34" t="s">
        <v>947</v>
      </c>
      <c r="B5077" s="34" t="s">
        <v>15086</v>
      </c>
      <c r="C5077" s="34" t="s">
        <v>15087</v>
      </c>
      <c r="D5077" s="34" t="s">
        <v>15088</v>
      </c>
      <c r="E5077" s="35">
        <v>72712</v>
      </c>
      <c r="F5077" s="36">
        <v>72712</v>
      </c>
      <c r="G5077" s="37">
        <f t="shared" si="238"/>
        <v>5089.84</v>
      </c>
      <c r="H5077" s="38">
        <f>G5077*(1-'[1]Rapport Lottstift'!$Q$6)</f>
        <v>3705.8659166944803</v>
      </c>
      <c r="I5077" s="39">
        <f t="shared" si="239"/>
        <v>3668.8072575275355</v>
      </c>
      <c r="J5077" s="40">
        <f t="shared" si="240"/>
        <v>3668</v>
      </c>
      <c r="K5077" s="40">
        <v>3668</v>
      </c>
    </row>
    <row r="5078" spans="1:11" s="40" customFormat="1" x14ac:dyDescent="0.25">
      <c r="A5078" s="34" t="s">
        <v>947</v>
      </c>
      <c r="B5078" s="34" t="s">
        <v>15089</v>
      </c>
      <c r="C5078" s="34" t="s">
        <v>15090</v>
      </c>
      <c r="D5078" s="34" t="s">
        <v>15091</v>
      </c>
      <c r="E5078" s="35">
        <v>72688</v>
      </c>
      <c r="F5078" s="36">
        <v>72688</v>
      </c>
      <c r="G5078" s="37">
        <f t="shared" si="238"/>
        <v>5088.1600000000008</v>
      </c>
      <c r="H5078" s="38">
        <f>G5078*(1-'[1]Rapport Lottstift'!$Q$6)</f>
        <v>3704.6427240715207</v>
      </c>
      <c r="I5078" s="39">
        <f t="shared" si="239"/>
        <v>3667.5962968308054</v>
      </c>
      <c r="J5078" s="40">
        <f t="shared" si="240"/>
        <v>3667</v>
      </c>
      <c r="K5078" s="40">
        <v>3667</v>
      </c>
    </row>
    <row r="5079" spans="1:11" s="40" customFormat="1" x14ac:dyDescent="0.25">
      <c r="A5079" s="34" t="s">
        <v>947</v>
      </c>
      <c r="B5079" s="34" t="s">
        <v>15092</v>
      </c>
      <c r="C5079" s="34"/>
      <c r="D5079" s="34" t="s">
        <v>15093</v>
      </c>
      <c r="E5079" s="35">
        <v>72453</v>
      </c>
      <c r="F5079" s="36">
        <v>72453</v>
      </c>
      <c r="G5079" s="37">
        <f t="shared" si="238"/>
        <v>5071.71</v>
      </c>
      <c r="H5079" s="38">
        <f>G5079*(1-'[1]Rapport Lottstift'!$Q$6)</f>
        <v>3692.6656296383703</v>
      </c>
      <c r="I5079" s="39">
        <f t="shared" si="239"/>
        <v>3655.7389733419864</v>
      </c>
      <c r="J5079" s="40">
        <f t="shared" si="240"/>
        <v>3655</v>
      </c>
      <c r="K5079" s="40">
        <v>3655</v>
      </c>
    </row>
    <row r="5080" spans="1:11" s="40" customFormat="1" x14ac:dyDescent="0.25">
      <c r="A5080" s="34" t="s">
        <v>947</v>
      </c>
      <c r="B5080" s="34" t="s">
        <v>15094</v>
      </c>
      <c r="C5080" s="34" t="s">
        <v>15095</v>
      </c>
      <c r="D5080" s="34" t="s">
        <v>15096</v>
      </c>
      <c r="E5080" s="35">
        <v>72300</v>
      </c>
      <c r="F5080" s="36">
        <v>72300</v>
      </c>
      <c r="G5080" s="37">
        <f t="shared" si="238"/>
        <v>5061.0000000000009</v>
      </c>
      <c r="H5080" s="38">
        <f>G5080*(1-'[1]Rapport Lottstift'!$Q$6)</f>
        <v>3684.8677766670007</v>
      </c>
      <c r="I5080" s="39">
        <f t="shared" si="239"/>
        <v>3648.0190989003308</v>
      </c>
      <c r="J5080" s="40">
        <f t="shared" si="240"/>
        <v>3648</v>
      </c>
      <c r="K5080" s="40">
        <v>3648</v>
      </c>
    </row>
    <row r="5081" spans="1:11" s="40" customFormat="1" x14ac:dyDescent="0.25">
      <c r="A5081" s="34" t="s">
        <v>947</v>
      </c>
      <c r="B5081" s="34" t="s">
        <v>15097</v>
      </c>
      <c r="C5081" s="34" t="s">
        <v>15098</v>
      </c>
      <c r="D5081" s="34" t="s">
        <v>15099</v>
      </c>
      <c r="E5081" s="35">
        <v>72195</v>
      </c>
      <c r="F5081" s="36">
        <v>72195</v>
      </c>
      <c r="G5081" s="37">
        <f t="shared" si="238"/>
        <v>5053.6500000000005</v>
      </c>
      <c r="H5081" s="38">
        <f>G5081*(1-'[1]Rapport Lottstift'!$Q$6)</f>
        <v>3679.5163089415505</v>
      </c>
      <c r="I5081" s="39">
        <f t="shared" si="239"/>
        <v>3642.7211458521351</v>
      </c>
      <c r="J5081" s="40">
        <f t="shared" si="240"/>
        <v>3642</v>
      </c>
      <c r="K5081" s="40">
        <v>3642</v>
      </c>
    </row>
    <row r="5082" spans="1:11" s="40" customFormat="1" x14ac:dyDescent="0.25">
      <c r="A5082" s="34" t="s">
        <v>947</v>
      </c>
      <c r="B5082" s="34" t="s">
        <v>15100</v>
      </c>
      <c r="C5082" s="34" t="s">
        <v>15101</v>
      </c>
      <c r="D5082" s="34" t="s">
        <v>15102</v>
      </c>
      <c r="E5082" s="35">
        <v>71853</v>
      </c>
      <c r="F5082" s="36">
        <v>71853</v>
      </c>
      <c r="G5082" s="37">
        <f t="shared" si="238"/>
        <v>5029.71</v>
      </c>
      <c r="H5082" s="38">
        <f>G5082*(1-'[1]Rapport Lottstift'!$Q$6)</f>
        <v>3662.0858140643704</v>
      </c>
      <c r="I5082" s="39">
        <f t="shared" si="239"/>
        <v>3625.4649559237268</v>
      </c>
      <c r="J5082" s="40">
        <f t="shared" si="240"/>
        <v>3625</v>
      </c>
      <c r="K5082" s="40">
        <v>3625</v>
      </c>
    </row>
    <row r="5083" spans="1:11" s="40" customFormat="1" x14ac:dyDescent="0.25">
      <c r="A5083" s="34" t="s">
        <v>947</v>
      </c>
      <c r="B5083" s="34" t="s">
        <v>15103</v>
      </c>
      <c r="C5083" s="34" t="s">
        <v>15104</v>
      </c>
      <c r="D5083" s="34" t="s">
        <v>15105</v>
      </c>
      <c r="E5083" s="35">
        <v>71701</v>
      </c>
      <c r="F5083" s="36">
        <v>71701</v>
      </c>
      <c r="G5083" s="37">
        <f t="shared" si="238"/>
        <v>5019.0700000000006</v>
      </c>
      <c r="H5083" s="38">
        <f>G5083*(1-'[1]Rapport Lottstift'!$Q$6)</f>
        <v>3654.3389274522906</v>
      </c>
      <c r="I5083" s="39">
        <f t="shared" si="239"/>
        <v>3617.7955381777679</v>
      </c>
      <c r="J5083" s="40">
        <f t="shared" si="240"/>
        <v>3617</v>
      </c>
      <c r="K5083" s="40">
        <v>3617</v>
      </c>
    </row>
    <row r="5084" spans="1:11" s="40" customFormat="1" x14ac:dyDescent="0.25">
      <c r="A5084" s="34" t="s">
        <v>947</v>
      </c>
      <c r="B5084" s="34" t="s">
        <v>15106</v>
      </c>
      <c r="C5084" s="34" t="s">
        <v>15107</v>
      </c>
      <c r="D5084" s="34" t="s">
        <v>15108</v>
      </c>
      <c r="E5084" s="35">
        <v>71638</v>
      </c>
      <c r="F5084" s="36">
        <v>71638</v>
      </c>
      <c r="G5084" s="37">
        <f t="shared" si="238"/>
        <v>5014.6600000000008</v>
      </c>
      <c r="H5084" s="38">
        <f>G5084*(1-'[1]Rapport Lottstift'!$Q$6)</f>
        <v>3651.1280468170207</v>
      </c>
      <c r="I5084" s="39">
        <f t="shared" si="239"/>
        <v>3614.6167663488504</v>
      </c>
      <c r="J5084" s="40">
        <f t="shared" si="240"/>
        <v>3614</v>
      </c>
      <c r="K5084" s="40">
        <v>3614</v>
      </c>
    </row>
    <row r="5085" spans="1:11" s="40" customFormat="1" x14ac:dyDescent="0.25">
      <c r="A5085" s="34" t="s">
        <v>947</v>
      </c>
      <c r="B5085" s="34" t="s">
        <v>15109</v>
      </c>
      <c r="C5085" s="34" t="s">
        <v>15110</v>
      </c>
      <c r="D5085" s="34" t="s">
        <v>15111</v>
      </c>
      <c r="E5085" s="35">
        <v>71525</v>
      </c>
      <c r="F5085" s="36">
        <v>71525</v>
      </c>
      <c r="G5085" s="37">
        <f t="shared" si="238"/>
        <v>5006.7500000000009</v>
      </c>
      <c r="H5085" s="38">
        <f>G5085*(1-'[1]Rapport Lottstift'!$Q$6)</f>
        <v>3645.3688482172511</v>
      </c>
      <c r="I5085" s="39">
        <f t="shared" si="239"/>
        <v>3608.9151597350783</v>
      </c>
      <c r="J5085" s="40">
        <f t="shared" si="240"/>
        <v>3608</v>
      </c>
      <c r="K5085" s="40">
        <v>3608</v>
      </c>
    </row>
    <row r="5086" spans="1:11" s="40" customFormat="1" x14ac:dyDescent="0.25">
      <c r="A5086" s="34" t="s">
        <v>947</v>
      </c>
      <c r="B5086" s="34" t="s">
        <v>15112</v>
      </c>
      <c r="C5086" s="34" t="s">
        <v>15113</v>
      </c>
      <c r="D5086" s="34" t="s">
        <v>15114</v>
      </c>
      <c r="E5086" s="35">
        <v>71413</v>
      </c>
      <c r="F5086" s="36">
        <v>71413</v>
      </c>
      <c r="G5086" s="37">
        <f t="shared" si="238"/>
        <v>4998.9100000000008</v>
      </c>
      <c r="H5086" s="38">
        <f>G5086*(1-'[1]Rapport Lottstift'!$Q$6)</f>
        <v>3639.6606159767707</v>
      </c>
      <c r="I5086" s="39">
        <f t="shared" si="239"/>
        <v>3603.2640098170032</v>
      </c>
      <c r="J5086" s="40">
        <f t="shared" si="240"/>
        <v>3603</v>
      </c>
      <c r="K5086" s="40">
        <v>3603</v>
      </c>
    </row>
    <row r="5087" spans="1:11" s="40" customFormat="1" x14ac:dyDescent="0.25">
      <c r="A5087" s="34" t="s">
        <v>947</v>
      </c>
      <c r="B5087" s="34" t="s">
        <v>15115</v>
      </c>
      <c r="C5087" s="34" t="s">
        <v>15116</v>
      </c>
      <c r="D5087" s="34" t="s">
        <v>15117</v>
      </c>
      <c r="E5087" s="35">
        <v>71386</v>
      </c>
      <c r="F5087" s="36">
        <v>71386</v>
      </c>
      <c r="G5087" s="37">
        <f t="shared" si="238"/>
        <v>4997.0200000000004</v>
      </c>
      <c r="H5087" s="38">
        <f>G5087*(1-'[1]Rapport Lottstift'!$Q$6)</f>
        <v>3638.2845242759404</v>
      </c>
      <c r="I5087" s="39">
        <f t="shared" si="239"/>
        <v>3601.9016790331812</v>
      </c>
      <c r="J5087" s="40">
        <f t="shared" si="240"/>
        <v>3601</v>
      </c>
      <c r="K5087" s="40">
        <v>3601</v>
      </c>
    </row>
    <row r="5088" spans="1:11" s="40" customFormat="1" x14ac:dyDescent="0.25">
      <c r="A5088" s="34" t="s">
        <v>947</v>
      </c>
      <c r="B5088" s="34" t="s">
        <v>15118</v>
      </c>
      <c r="C5088" s="34" t="s">
        <v>15119</v>
      </c>
      <c r="D5088" s="34" t="s">
        <v>15120</v>
      </c>
      <c r="E5088" s="35">
        <v>71364</v>
      </c>
      <c r="F5088" s="36">
        <v>71364</v>
      </c>
      <c r="G5088" s="37">
        <f t="shared" si="238"/>
        <v>4995.4800000000005</v>
      </c>
      <c r="H5088" s="38">
        <f>G5088*(1-'[1]Rapport Lottstift'!$Q$6)</f>
        <v>3637.1632643715607</v>
      </c>
      <c r="I5088" s="39">
        <f t="shared" si="239"/>
        <v>3600.791631727845</v>
      </c>
      <c r="J5088" s="40">
        <f t="shared" si="240"/>
        <v>3600</v>
      </c>
      <c r="K5088" s="40">
        <v>3600</v>
      </c>
    </row>
    <row r="5089" spans="1:11" s="40" customFormat="1" x14ac:dyDescent="0.25">
      <c r="A5089" s="34" t="s">
        <v>947</v>
      </c>
      <c r="B5089" s="34" t="s">
        <v>15121</v>
      </c>
      <c r="C5089" s="34" t="s">
        <v>15122</v>
      </c>
      <c r="D5089" s="34" t="s">
        <v>15123</v>
      </c>
      <c r="E5089" s="35">
        <v>71341</v>
      </c>
      <c r="F5089" s="36">
        <v>71341</v>
      </c>
      <c r="G5089" s="37">
        <f t="shared" si="238"/>
        <v>4993.8700000000008</v>
      </c>
      <c r="H5089" s="38">
        <f>G5089*(1-'[1]Rapport Lottstift'!$Q$6)</f>
        <v>3635.9910381078907</v>
      </c>
      <c r="I5089" s="39">
        <f t="shared" si="239"/>
        <v>3599.6311277268119</v>
      </c>
      <c r="J5089" s="40">
        <f t="shared" si="240"/>
        <v>3599</v>
      </c>
      <c r="K5089" s="40">
        <v>3599</v>
      </c>
    </row>
    <row r="5090" spans="1:11" s="40" customFormat="1" x14ac:dyDescent="0.25">
      <c r="A5090" s="34" t="s">
        <v>947</v>
      </c>
      <c r="B5090" s="34" t="s">
        <v>15124</v>
      </c>
      <c r="C5090" s="34" t="s">
        <v>15125</v>
      </c>
      <c r="D5090" s="34" t="s">
        <v>15126</v>
      </c>
      <c r="E5090" s="35">
        <v>71263</v>
      </c>
      <c r="F5090" s="36">
        <v>71263</v>
      </c>
      <c r="G5090" s="37">
        <f t="shared" si="238"/>
        <v>4988.4100000000008</v>
      </c>
      <c r="H5090" s="38">
        <f>G5090*(1-'[1]Rapport Lottstift'!$Q$6)</f>
        <v>3632.0156620832709</v>
      </c>
      <c r="I5090" s="39">
        <f t="shared" si="239"/>
        <v>3595.6955054624382</v>
      </c>
      <c r="J5090" s="40">
        <f t="shared" si="240"/>
        <v>3595</v>
      </c>
      <c r="K5090" s="40">
        <v>3595</v>
      </c>
    </row>
    <row r="5091" spans="1:11" s="40" customFormat="1" x14ac:dyDescent="0.25">
      <c r="A5091" s="34" t="s">
        <v>947</v>
      </c>
      <c r="B5091" s="34" t="s">
        <v>15127</v>
      </c>
      <c r="C5091" s="34" t="s">
        <v>15128</v>
      </c>
      <c r="D5091" s="34" t="s">
        <v>15129</v>
      </c>
      <c r="E5091" s="35">
        <v>71000</v>
      </c>
      <c r="F5091" s="36">
        <v>71000</v>
      </c>
      <c r="G5091" s="37">
        <f t="shared" si="238"/>
        <v>4970.0000000000009</v>
      </c>
      <c r="H5091" s="38">
        <f>G5091*(1-'[1]Rapport Lottstift'!$Q$6)</f>
        <v>3618.6115095900009</v>
      </c>
      <c r="I5091" s="39">
        <f t="shared" si="239"/>
        <v>3582.4253944941011</v>
      </c>
      <c r="J5091" s="40">
        <f t="shared" si="240"/>
        <v>3582</v>
      </c>
      <c r="K5091" s="40">
        <v>3582</v>
      </c>
    </row>
    <row r="5092" spans="1:11" s="40" customFormat="1" x14ac:dyDescent="0.25">
      <c r="A5092" s="34" t="s">
        <v>947</v>
      </c>
      <c r="B5092" s="34" t="s">
        <v>15130</v>
      </c>
      <c r="C5092" s="34" t="s">
        <v>15131</v>
      </c>
      <c r="D5092" s="34" t="s">
        <v>15132</v>
      </c>
      <c r="E5092" s="35">
        <v>70659</v>
      </c>
      <c r="F5092" s="36">
        <v>70659</v>
      </c>
      <c r="G5092" s="37">
        <f t="shared" si="238"/>
        <v>4946.13</v>
      </c>
      <c r="H5092" s="38">
        <f>G5092*(1-'[1]Rapport Lottstift'!$Q$6)</f>
        <v>3601.2319810721101</v>
      </c>
      <c r="I5092" s="39">
        <f t="shared" si="239"/>
        <v>3565.2196612613889</v>
      </c>
      <c r="J5092" s="40">
        <f t="shared" si="240"/>
        <v>3565</v>
      </c>
      <c r="K5092" s="40">
        <v>3565</v>
      </c>
    </row>
    <row r="5093" spans="1:11" s="40" customFormat="1" x14ac:dyDescent="0.25">
      <c r="A5093" s="34" t="s">
        <v>947</v>
      </c>
      <c r="B5093" s="34" t="s">
        <v>15133</v>
      </c>
      <c r="C5093" s="34"/>
      <c r="D5093" s="34" t="s">
        <v>15134</v>
      </c>
      <c r="E5093" s="35">
        <v>70522</v>
      </c>
      <c r="F5093" s="36">
        <v>70522</v>
      </c>
      <c r="G5093" s="37">
        <f t="shared" si="238"/>
        <v>4936.5400000000009</v>
      </c>
      <c r="H5093" s="38">
        <f>G5093*(1-'[1]Rapport Lottstift'!$Q$6)</f>
        <v>3594.2495898493808</v>
      </c>
      <c r="I5093" s="39">
        <f t="shared" si="239"/>
        <v>3558.3070939508871</v>
      </c>
      <c r="J5093" s="40">
        <f t="shared" si="240"/>
        <v>3558</v>
      </c>
      <c r="K5093" s="40">
        <v>3558</v>
      </c>
    </row>
    <row r="5094" spans="1:11" s="40" customFormat="1" x14ac:dyDescent="0.25">
      <c r="A5094" s="34" t="s">
        <v>947</v>
      </c>
      <c r="B5094" s="34" t="s">
        <v>15135</v>
      </c>
      <c r="C5094" s="34" t="s">
        <v>15136</v>
      </c>
      <c r="D5094" s="34" t="s">
        <v>15137</v>
      </c>
      <c r="E5094" s="35">
        <v>70516</v>
      </c>
      <c r="F5094" s="36">
        <v>70516</v>
      </c>
      <c r="G5094" s="37">
        <f t="shared" si="238"/>
        <v>4936.1200000000008</v>
      </c>
      <c r="H5094" s="38">
        <f>G5094*(1-'[1]Rapport Lottstift'!$Q$6)</f>
        <v>3593.9437916936408</v>
      </c>
      <c r="I5094" s="39">
        <f t="shared" si="239"/>
        <v>3558.0043537767042</v>
      </c>
      <c r="J5094" s="40">
        <f t="shared" si="240"/>
        <v>3558</v>
      </c>
      <c r="K5094" s="40">
        <v>3558</v>
      </c>
    </row>
    <row r="5095" spans="1:11" s="40" customFormat="1" x14ac:dyDescent="0.25">
      <c r="A5095" s="34" t="s">
        <v>947</v>
      </c>
      <c r="B5095" s="34" t="s">
        <v>15138</v>
      </c>
      <c r="C5095" s="34" t="s">
        <v>15139</v>
      </c>
      <c r="D5095" s="34" t="s">
        <v>15140</v>
      </c>
      <c r="E5095" s="35">
        <v>70505</v>
      </c>
      <c r="F5095" s="36">
        <v>70505</v>
      </c>
      <c r="G5095" s="37">
        <f t="shared" si="238"/>
        <v>4935.3500000000004</v>
      </c>
      <c r="H5095" s="38">
        <f>G5095*(1-'[1]Rapport Lottstift'!$Q$6)</f>
        <v>3593.3831617414503</v>
      </c>
      <c r="I5095" s="39">
        <f t="shared" si="239"/>
        <v>3557.4493301240359</v>
      </c>
      <c r="J5095" s="40">
        <f t="shared" si="240"/>
        <v>3557</v>
      </c>
      <c r="K5095" s="40">
        <v>3557</v>
      </c>
    </row>
    <row r="5096" spans="1:11" s="40" customFormat="1" x14ac:dyDescent="0.25">
      <c r="A5096" s="34" t="s">
        <v>947</v>
      </c>
      <c r="B5096" s="34" t="s">
        <v>15141</v>
      </c>
      <c r="C5096" s="34" t="s">
        <v>15142</v>
      </c>
      <c r="D5096" s="34" t="s">
        <v>15143</v>
      </c>
      <c r="E5096" s="35">
        <v>70364</v>
      </c>
      <c r="F5096" s="36">
        <v>70364</v>
      </c>
      <c r="G5096" s="37">
        <f t="shared" si="238"/>
        <v>4925.4800000000005</v>
      </c>
      <c r="H5096" s="38">
        <f>G5096*(1-'[1]Rapport Lottstift'!$Q$6)</f>
        <v>3586.1969050815605</v>
      </c>
      <c r="I5096" s="39">
        <f t="shared" si="239"/>
        <v>3550.3349360307448</v>
      </c>
      <c r="J5096" s="40">
        <f t="shared" si="240"/>
        <v>3550</v>
      </c>
      <c r="K5096" s="40">
        <v>3550</v>
      </c>
    </row>
    <row r="5097" spans="1:11" s="40" customFormat="1" x14ac:dyDescent="0.25">
      <c r="A5097" s="34" t="s">
        <v>947</v>
      </c>
      <c r="B5097" s="34" t="s">
        <v>15144</v>
      </c>
      <c r="C5097" s="34" t="s">
        <v>15145</v>
      </c>
      <c r="D5097" s="34" t="s">
        <v>15146</v>
      </c>
      <c r="E5097" s="35">
        <v>70358</v>
      </c>
      <c r="F5097" s="36">
        <v>70358</v>
      </c>
      <c r="G5097" s="37">
        <f t="shared" si="238"/>
        <v>4925.0600000000004</v>
      </c>
      <c r="H5097" s="38">
        <f>G5097*(1-'[1]Rapport Lottstift'!$Q$6)</f>
        <v>3585.8911069258206</v>
      </c>
      <c r="I5097" s="39">
        <f t="shared" si="239"/>
        <v>3550.0321958565623</v>
      </c>
      <c r="J5097" s="40">
        <f t="shared" si="240"/>
        <v>3550</v>
      </c>
      <c r="K5097" s="40">
        <v>3550</v>
      </c>
    </row>
    <row r="5098" spans="1:11" s="40" customFormat="1" x14ac:dyDescent="0.25">
      <c r="A5098" s="34" t="s">
        <v>947</v>
      </c>
      <c r="B5098" s="34" t="s">
        <v>15147</v>
      </c>
      <c r="C5098" s="34" t="s">
        <v>15148</v>
      </c>
      <c r="D5098" s="34" t="s">
        <v>15149</v>
      </c>
      <c r="E5098" s="35">
        <v>70102</v>
      </c>
      <c r="F5098" s="36">
        <v>70102</v>
      </c>
      <c r="G5098" s="37">
        <f t="shared" si="238"/>
        <v>4907.1400000000003</v>
      </c>
      <c r="H5098" s="38">
        <f>G5098*(1-'[1]Rapport Lottstift'!$Q$6)</f>
        <v>3572.8437189475803</v>
      </c>
      <c r="I5098" s="39">
        <f t="shared" si="239"/>
        <v>3537.1152817581046</v>
      </c>
      <c r="J5098" s="40">
        <f t="shared" si="240"/>
        <v>3537</v>
      </c>
      <c r="K5098" s="40">
        <v>3537</v>
      </c>
    </row>
    <row r="5099" spans="1:11" s="40" customFormat="1" x14ac:dyDescent="0.25">
      <c r="A5099" s="34" t="s">
        <v>947</v>
      </c>
      <c r="B5099" s="34" t="s">
        <v>15150</v>
      </c>
      <c r="C5099" s="34" t="s">
        <v>15151</v>
      </c>
      <c r="D5099" s="34" t="s">
        <v>15152</v>
      </c>
      <c r="E5099" s="35">
        <v>70075</v>
      </c>
      <c r="F5099" s="36">
        <v>70075</v>
      </c>
      <c r="G5099" s="37">
        <f t="shared" si="238"/>
        <v>4905.2500000000009</v>
      </c>
      <c r="H5099" s="38">
        <f>G5099*(1-'[1]Rapport Lottstift'!$Q$6)</f>
        <v>3571.4676272467509</v>
      </c>
      <c r="I5099" s="39">
        <f t="shared" si="239"/>
        <v>3535.7529509742835</v>
      </c>
      <c r="J5099" s="40">
        <f t="shared" si="240"/>
        <v>3535</v>
      </c>
      <c r="K5099" s="40">
        <v>3535</v>
      </c>
    </row>
    <row r="5100" spans="1:11" s="40" customFormat="1" x14ac:dyDescent="0.25">
      <c r="A5100" s="34" t="s">
        <v>947</v>
      </c>
      <c r="B5100" s="34" t="s">
        <v>15153</v>
      </c>
      <c r="C5100" s="34" t="s">
        <v>15154</v>
      </c>
      <c r="D5100" s="34" t="s">
        <v>15155</v>
      </c>
      <c r="E5100" s="35">
        <v>70003</v>
      </c>
      <c r="F5100" s="36">
        <v>70003</v>
      </c>
      <c r="G5100" s="37">
        <f t="shared" si="238"/>
        <v>4900.21</v>
      </c>
      <c r="H5100" s="38">
        <f>G5100*(1-'[1]Rapport Lottstift'!$Q$6)</f>
        <v>3567.79804937787</v>
      </c>
      <c r="I5100" s="39">
        <f t="shared" si="239"/>
        <v>3532.1200688840913</v>
      </c>
      <c r="J5100" s="40">
        <f t="shared" si="240"/>
        <v>3532</v>
      </c>
      <c r="K5100" s="40">
        <v>3532</v>
      </c>
    </row>
    <row r="5101" spans="1:11" s="40" customFormat="1" x14ac:dyDescent="0.25">
      <c r="A5101" s="34" t="s">
        <v>947</v>
      </c>
      <c r="B5101" s="34" t="s">
        <v>15156</v>
      </c>
      <c r="C5101" s="34" t="s">
        <v>15157</v>
      </c>
      <c r="D5101" s="34" t="s">
        <v>15158</v>
      </c>
      <c r="E5101" s="35">
        <v>140738</v>
      </c>
      <c r="F5101" s="35">
        <v>140738</v>
      </c>
      <c r="G5101" s="37">
        <f t="shared" si="238"/>
        <v>9851.6600000000017</v>
      </c>
      <c r="H5101" s="38">
        <f>G5101*(1-'[1]Rapport Lottstift'!$Q$6)</f>
        <v>7172.9034737560214</v>
      </c>
      <c r="I5101" s="39">
        <f t="shared" si="239"/>
        <v>7101.1744390184613</v>
      </c>
      <c r="J5101" s="40">
        <f t="shared" si="240"/>
        <v>7101</v>
      </c>
      <c r="K5101" s="40">
        <v>7101</v>
      </c>
    </row>
    <row r="5102" spans="1:11" s="40" customFormat="1" x14ac:dyDescent="0.25">
      <c r="A5102" s="34" t="s">
        <v>947</v>
      </c>
      <c r="B5102" s="34" t="s">
        <v>15159</v>
      </c>
      <c r="C5102" s="34" t="s">
        <v>15160</v>
      </c>
      <c r="D5102" s="34" t="s">
        <v>15161</v>
      </c>
      <c r="E5102" s="35">
        <v>69928</v>
      </c>
      <c r="F5102" s="36">
        <v>69928</v>
      </c>
      <c r="G5102" s="37">
        <f t="shared" si="238"/>
        <v>4894.96</v>
      </c>
      <c r="H5102" s="38">
        <f>G5102*(1-'[1]Rapport Lottstift'!$Q$6)</f>
        <v>3563.9755724311203</v>
      </c>
      <c r="I5102" s="39">
        <f t="shared" si="239"/>
        <v>3528.3358167068091</v>
      </c>
      <c r="J5102" s="40">
        <f t="shared" si="240"/>
        <v>3528</v>
      </c>
      <c r="K5102" s="40">
        <v>3528</v>
      </c>
    </row>
    <row r="5103" spans="1:11" s="40" customFormat="1" x14ac:dyDescent="0.25">
      <c r="A5103" s="34" t="s">
        <v>947</v>
      </c>
      <c r="B5103" s="34" t="s">
        <v>15162</v>
      </c>
      <c r="C5103" s="34" t="s">
        <v>15163</v>
      </c>
      <c r="D5103" s="34" t="s">
        <v>15164</v>
      </c>
      <c r="E5103" s="35">
        <v>69838</v>
      </c>
      <c r="F5103" s="36">
        <v>69838</v>
      </c>
      <c r="G5103" s="37">
        <f t="shared" si="238"/>
        <v>4888.6600000000008</v>
      </c>
      <c r="H5103" s="38">
        <f>G5103*(1-'[1]Rapport Lottstift'!$Q$6)</f>
        <v>3559.3886000950206</v>
      </c>
      <c r="I5103" s="39">
        <f t="shared" si="239"/>
        <v>3523.7947140940705</v>
      </c>
      <c r="J5103" s="40">
        <f t="shared" si="240"/>
        <v>3523</v>
      </c>
      <c r="K5103" s="40">
        <v>3523</v>
      </c>
    </row>
    <row r="5104" spans="1:11" s="40" customFormat="1" x14ac:dyDescent="0.25">
      <c r="A5104" s="34" t="s">
        <v>947</v>
      </c>
      <c r="B5104" s="34" t="s">
        <v>15165</v>
      </c>
      <c r="C5104" s="34" t="s">
        <v>15166</v>
      </c>
      <c r="D5104" s="34" t="s">
        <v>15167</v>
      </c>
      <c r="E5104" s="35">
        <v>69817</v>
      </c>
      <c r="F5104" s="36">
        <v>69817</v>
      </c>
      <c r="G5104" s="37">
        <f t="shared" si="238"/>
        <v>4887.1900000000005</v>
      </c>
      <c r="H5104" s="38">
        <f>G5104*(1-'[1]Rapport Lottstift'!$Q$6)</f>
        <v>3558.3183065499306</v>
      </c>
      <c r="I5104" s="39">
        <f t="shared" si="239"/>
        <v>3522.7351234844314</v>
      </c>
      <c r="J5104" s="40">
        <f t="shared" si="240"/>
        <v>3522</v>
      </c>
      <c r="K5104" s="40">
        <v>3522</v>
      </c>
    </row>
    <row r="5105" spans="1:11" s="40" customFormat="1" x14ac:dyDescent="0.25">
      <c r="A5105" s="34" t="s">
        <v>947</v>
      </c>
      <c r="B5105" s="34" t="s">
        <v>15168</v>
      </c>
      <c r="C5105" s="34" t="s">
        <v>15169</v>
      </c>
      <c r="D5105" s="34" t="s">
        <v>15170</v>
      </c>
      <c r="E5105" s="35">
        <v>69805</v>
      </c>
      <c r="F5105" s="36">
        <v>69805</v>
      </c>
      <c r="G5105" s="37">
        <f t="shared" si="238"/>
        <v>4886.3500000000004</v>
      </c>
      <c r="H5105" s="38">
        <f>G5105*(1-'[1]Rapport Lottstift'!$Q$6)</f>
        <v>3557.7067102384503</v>
      </c>
      <c r="I5105" s="39">
        <f t="shared" si="239"/>
        <v>3522.1296431360656</v>
      </c>
      <c r="J5105" s="40">
        <f t="shared" si="240"/>
        <v>3522</v>
      </c>
      <c r="K5105" s="40">
        <v>3522</v>
      </c>
    </row>
    <row r="5106" spans="1:11" s="40" customFormat="1" x14ac:dyDescent="0.25">
      <c r="A5106" s="34" t="s">
        <v>947</v>
      </c>
      <c r="B5106" s="34" t="s">
        <v>15171</v>
      </c>
      <c r="C5106" s="34" t="s">
        <v>15172</v>
      </c>
      <c r="D5106" s="34" t="s">
        <v>15173</v>
      </c>
      <c r="E5106" s="35">
        <v>69800</v>
      </c>
      <c r="F5106" s="36">
        <v>69800</v>
      </c>
      <c r="G5106" s="37">
        <f t="shared" si="238"/>
        <v>4886.0000000000009</v>
      </c>
      <c r="H5106" s="38">
        <f>G5106*(1-'[1]Rapport Lottstift'!$Q$6)</f>
        <v>3557.4518784420011</v>
      </c>
      <c r="I5106" s="39">
        <f t="shared" si="239"/>
        <v>3521.8773596575811</v>
      </c>
      <c r="J5106" s="40">
        <f t="shared" si="240"/>
        <v>3521</v>
      </c>
      <c r="K5106" s="40">
        <v>3521</v>
      </c>
    </row>
    <row r="5107" spans="1:11" s="40" customFormat="1" x14ac:dyDescent="0.25">
      <c r="A5107" s="34" t="s">
        <v>947</v>
      </c>
      <c r="B5107" s="34" t="s">
        <v>15174</v>
      </c>
      <c r="C5107" s="34" t="s">
        <v>15175</v>
      </c>
      <c r="D5107" s="34" t="s">
        <v>15176</v>
      </c>
      <c r="E5107" s="35">
        <v>69577</v>
      </c>
      <c r="F5107" s="36">
        <v>69577</v>
      </c>
      <c r="G5107" s="37">
        <f t="shared" si="238"/>
        <v>4870.3900000000003</v>
      </c>
      <c r="H5107" s="38">
        <f>G5107*(1-'[1]Rapport Lottstift'!$Q$6)</f>
        <v>3546.0863803203306</v>
      </c>
      <c r="I5107" s="39">
        <f t="shared" si="239"/>
        <v>3510.6255165171274</v>
      </c>
      <c r="J5107" s="40">
        <f t="shared" si="240"/>
        <v>3510</v>
      </c>
      <c r="K5107" s="40">
        <v>3510</v>
      </c>
    </row>
    <row r="5108" spans="1:11" s="40" customFormat="1" x14ac:dyDescent="0.25">
      <c r="A5108" s="34" t="s">
        <v>947</v>
      </c>
      <c r="B5108" s="34" t="s">
        <v>15177</v>
      </c>
      <c r="C5108" s="34" t="s">
        <v>15178</v>
      </c>
      <c r="D5108" s="34" t="s">
        <v>15179</v>
      </c>
      <c r="E5108" s="35">
        <v>69572</v>
      </c>
      <c r="F5108" s="36">
        <v>69572</v>
      </c>
      <c r="G5108" s="37">
        <f t="shared" si="238"/>
        <v>4870.0400000000009</v>
      </c>
      <c r="H5108" s="38">
        <f>G5108*(1-'[1]Rapport Lottstift'!$Q$6)</f>
        <v>3545.8315485238809</v>
      </c>
      <c r="I5108" s="39">
        <f t="shared" si="239"/>
        <v>3510.373233038642</v>
      </c>
      <c r="J5108" s="40">
        <f t="shared" si="240"/>
        <v>3510</v>
      </c>
      <c r="K5108" s="40">
        <v>3510</v>
      </c>
    </row>
    <row r="5109" spans="1:11" s="40" customFormat="1" x14ac:dyDescent="0.25">
      <c r="A5109" s="34" t="s">
        <v>947</v>
      </c>
      <c r="B5109" s="34" t="s">
        <v>15180</v>
      </c>
      <c r="C5109" s="34" t="s">
        <v>15181</v>
      </c>
      <c r="D5109" s="34" t="s">
        <v>15182</v>
      </c>
      <c r="E5109" s="35">
        <v>69307</v>
      </c>
      <c r="F5109" s="36">
        <v>69307</v>
      </c>
      <c r="G5109" s="37">
        <f t="shared" si="238"/>
        <v>4851.4900000000007</v>
      </c>
      <c r="H5109" s="38">
        <f>G5109*(1-'[1]Rapport Lottstift'!$Q$6)</f>
        <v>3532.3254633120305</v>
      </c>
      <c r="I5109" s="39">
        <f t="shared" si="239"/>
        <v>3497.0022086789099</v>
      </c>
      <c r="J5109" s="40">
        <f t="shared" si="240"/>
        <v>3497</v>
      </c>
      <c r="K5109" s="40">
        <v>3497</v>
      </c>
    </row>
    <row r="5110" spans="1:11" s="40" customFormat="1" x14ac:dyDescent="0.25">
      <c r="A5110" s="34" t="s">
        <v>947</v>
      </c>
      <c r="B5110" s="34" t="s">
        <v>15183</v>
      </c>
      <c r="C5110" s="34" t="s">
        <v>15184</v>
      </c>
      <c r="D5110" s="34" t="s">
        <v>15185</v>
      </c>
      <c r="E5110" s="35">
        <v>69191</v>
      </c>
      <c r="F5110" s="36">
        <v>69191</v>
      </c>
      <c r="G5110" s="37">
        <f t="shared" si="238"/>
        <v>4843.3700000000008</v>
      </c>
      <c r="H5110" s="38">
        <f>G5110*(1-'[1]Rapport Lottstift'!$Q$6)</f>
        <v>3526.4133656343906</v>
      </c>
      <c r="I5110" s="39">
        <f t="shared" si="239"/>
        <v>3491.1492319780468</v>
      </c>
      <c r="J5110" s="40">
        <f t="shared" si="240"/>
        <v>3491</v>
      </c>
      <c r="K5110" s="40">
        <v>3491</v>
      </c>
    </row>
    <row r="5111" spans="1:11" s="40" customFormat="1" x14ac:dyDescent="0.25">
      <c r="A5111" s="34" t="s">
        <v>947</v>
      </c>
      <c r="B5111" s="34" t="s">
        <v>15186</v>
      </c>
      <c r="C5111" s="34" t="s">
        <v>15187</v>
      </c>
      <c r="D5111" s="34" t="s">
        <v>15188</v>
      </c>
      <c r="E5111" s="35">
        <v>69186</v>
      </c>
      <c r="F5111" s="36">
        <v>69186</v>
      </c>
      <c r="G5111" s="37">
        <f t="shared" si="238"/>
        <v>4843.0200000000004</v>
      </c>
      <c r="H5111" s="38">
        <f>G5111*(1-'[1]Rapport Lottstift'!$Q$6)</f>
        <v>3526.1585338379405</v>
      </c>
      <c r="I5111" s="39">
        <f t="shared" si="239"/>
        <v>3490.8969484995609</v>
      </c>
      <c r="J5111" s="40">
        <f t="shared" si="240"/>
        <v>3490</v>
      </c>
      <c r="K5111" s="40">
        <v>3490</v>
      </c>
    </row>
    <row r="5112" spans="1:11" s="40" customFormat="1" x14ac:dyDescent="0.25">
      <c r="A5112" s="34" t="s">
        <v>947</v>
      </c>
      <c r="B5112" s="34" t="s">
        <v>15189</v>
      </c>
      <c r="C5112" s="34" t="s">
        <v>15190</v>
      </c>
      <c r="D5112" s="34" t="s">
        <v>15191</v>
      </c>
      <c r="E5112" s="35">
        <v>69149</v>
      </c>
      <c r="F5112" s="36">
        <v>69149</v>
      </c>
      <c r="G5112" s="37">
        <f t="shared" si="238"/>
        <v>4840.43</v>
      </c>
      <c r="H5112" s="38">
        <f>G5112*(1-'[1]Rapport Lottstift'!$Q$6)</f>
        <v>3524.2727785442103</v>
      </c>
      <c r="I5112" s="39">
        <f t="shared" si="239"/>
        <v>3489.0300507587681</v>
      </c>
      <c r="J5112" s="40">
        <f t="shared" si="240"/>
        <v>3489</v>
      </c>
      <c r="K5112" s="40">
        <v>3489</v>
      </c>
    </row>
    <row r="5113" spans="1:11" s="40" customFormat="1" x14ac:dyDescent="0.25">
      <c r="A5113" s="34" t="s">
        <v>947</v>
      </c>
      <c r="B5113" s="34" t="s">
        <v>15192</v>
      </c>
      <c r="C5113" s="34" t="s">
        <v>15193</v>
      </c>
      <c r="D5113" s="34" t="s">
        <v>15194</v>
      </c>
      <c r="E5113" s="35">
        <v>68966</v>
      </c>
      <c r="F5113" s="36">
        <v>68966</v>
      </c>
      <c r="G5113" s="37">
        <f t="shared" si="238"/>
        <v>4827.6200000000008</v>
      </c>
      <c r="H5113" s="38">
        <f>G5113*(1-'[1]Rapport Lottstift'!$Q$6)</f>
        <v>3514.9459347941406</v>
      </c>
      <c r="I5113" s="39">
        <f t="shared" si="239"/>
        <v>3479.7964754461991</v>
      </c>
      <c r="J5113" s="40">
        <f t="shared" si="240"/>
        <v>3479</v>
      </c>
      <c r="K5113" s="40">
        <v>3479</v>
      </c>
    </row>
    <row r="5114" spans="1:11" s="40" customFormat="1" x14ac:dyDescent="0.25">
      <c r="A5114" s="34" t="s">
        <v>947</v>
      </c>
      <c r="B5114" s="34" t="s">
        <v>15195</v>
      </c>
      <c r="C5114" s="34" t="s">
        <v>15196</v>
      </c>
      <c r="D5114" s="34" t="s">
        <v>15197</v>
      </c>
      <c r="E5114" s="35">
        <v>68809</v>
      </c>
      <c r="F5114" s="36">
        <v>68809</v>
      </c>
      <c r="G5114" s="37">
        <f t="shared" si="238"/>
        <v>4816.63</v>
      </c>
      <c r="H5114" s="38">
        <f>G5114*(1-'[1]Rapport Lottstift'!$Q$6)</f>
        <v>3506.9442163856102</v>
      </c>
      <c r="I5114" s="39">
        <f t="shared" si="239"/>
        <v>3471.8747742217543</v>
      </c>
      <c r="J5114" s="40">
        <f t="shared" si="240"/>
        <v>3471</v>
      </c>
      <c r="K5114" s="40">
        <v>3471</v>
      </c>
    </row>
    <row r="5115" spans="1:11" s="40" customFormat="1" x14ac:dyDescent="0.25">
      <c r="A5115" s="34" t="s">
        <v>947</v>
      </c>
      <c r="B5115" s="34" t="s">
        <v>15198</v>
      </c>
      <c r="C5115" s="34" t="s">
        <v>15199</v>
      </c>
      <c r="D5115" s="34" t="s">
        <v>15200</v>
      </c>
      <c r="E5115" s="35">
        <v>68765</v>
      </c>
      <c r="F5115" s="36">
        <v>68765</v>
      </c>
      <c r="G5115" s="37">
        <f t="shared" si="238"/>
        <v>4813.55</v>
      </c>
      <c r="H5115" s="38">
        <f>G5115*(1-'[1]Rapport Lottstift'!$Q$6)</f>
        <v>3504.7016965768503</v>
      </c>
      <c r="I5115" s="39">
        <f t="shared" si="239"/>
        <v>3469.654679611082</v>
      </c>
      <c r="J5115" s="40">
        <f t="shared" si="240"/>
        <v>3469</v>
      </c>
      <c r="K5115" s="40">
        <v>3469</v>
      </c>
    </row>
    <row r="5116" spans="1:11" s="40" customFormat="1" x14ac:dyDescent="0.25">
      <c r="A5116" s="34" t="s">
        <v>947</v>
      </c>
      <c r="B5116" s="34" t="s">
        <v>15201</v>
      </c>
      <c r="C5116" s="34" t="s">
        <v>15202</v>
      </c>
      <c r="D5116" s="34" t="s">
        <v>15203</v>
      </c>
      <c r="E5116" s="35">
        <v>68589</v>
      </c>
      <c r="F5116" s="36">
        <v>68589</v>
      </c>
      <c r="G5116" s="37">
        <f t="shared" si="238"/>
        <v>4801.2300000000005</v>
      </c>
      <c r="H5116" s="38">
        <f>G5116*(1-'[1]Rapport Lottstift'!$Q$6)</f>
        <v>3495.7316173418108</v>
      </c>
      <c r="I5116" s="39">
        <f t="shared" si="239"/>
        <v>3460.7743011683924</v>
      </c>
      <c r="J5116" s="40">
        <f t="shared" si="240"/>
        <v>3460</v>
      </c>
      <c r="K5116" s="40">
        <v>3460</v>
      </c>
    </row>
    <row r="5117" spans="1:11" s="40" customFormat="1" x14ac:dyDescent="0.25">
      <c r="A5117" s="34" t="s">
        <v>947</v>
      </c>
      <c r="B5117" s="34" t="s">
        <v>15204</v>
      </c>
      <c r="C5117" s="34" t="s">
        <v>15205</v>
      </c>
      <c r="D5117" s="34" t="s">
        <v>15206</v>
      </c>
      <c r="E5117" s="35">
        <v>68586</v>
      </c>
      <c r="F5117" s="36">
        <v>68586</v>
      </c>
      <c r="G5117" s="37">
        <f t="shared" si="238"/>
        <v>4801.0200000000004</v>
      </c>
      <c r="H5117" s="38">
        <f>G5117*(1-'[1]Rapport Lottstift'!$Q$6)</f>
        <v>3495.5787182639406</v>
      </c>
      <c r="I5117" s="39">
        <f t="shared" si="239"/>
        <v>3460.622931081301</v>
      </c>
      <c r="J5117" s="40">
        <f t="shared" si="240"/>
        <v>3460</v>
      </c>
      <c r="K5117" s="40">
        <v>3460</v>
      </c>
    </row>
    <row r="5118" spans="1:11" s="40" customFormat="1" x14ac:dyDescent="0.25">
      <c r="A5118" s="34" t="s">
        <v>947</v>
      </c>
      <c r="B5118" s="34" t="s">
        <v>15207</v>
      </c>
      <c r="C5118" s="34" t="s">
        <v>15208</v>
      </c>
      <c r="D5118" s="34" t="s">
        <v>15209</v>
      </c>
      <c r="E5118" s="35">
        <v>68548</v>
      </c>
      <c r="F5118" s="36">
        <v>68548</v>
      </c>
      <c r="G5118" s="37">
        <f t="shared" si="238"/>
        <v>4798.3600000000006</v>
      </c>
      <c r="H5118" s="38">
        <f>G5118*(1-'[1]Rapport Lottstift'!$Q$6)</f>
        <v>3493.6419966109206</v>
      </c>
      <c r="I5118" s="39">
        <f t="shared" si="239"/>
        <v>3458.7055766448116</v>
      </c>
      <c r="J5118" s="40">
        <f t="shared" si="240"/>
        <v>3458</v>
      </c>
      <c r="K5118" s="40">
        <v>3458</v>
      </c>
    </row>
    <row r="5119" spans="1:11" s="40" customFormat="1" x14ac:dyDescent="0.25">
      <c r="A5119" s="34" t="s">
        <v>947</v>
      </c>
      <c r="B5119" s="34" t="s">
        <v>15210</v>
      </c>
      <c r="C5119" s="34" t="s">
        <v>15211</v>
      </c>
      <c r="D5119" s="34" t="s">
        <v>15212</v>
      </c>
      <c r="E5119" s="35">
        <v>68515</v>
      </c>
      <c r="F5119" s="36">
        <v>68515</v>
      </c>
      <c r="G5119" s="37">
        <f t="shared" si="238"/>
        <v>4796.05</v>
      </c>
      <c r="H5119" s="38">
        <f>G5119*(1-'[1]Rapport Lottstift'!$Q$6)</f>
        <v>3491.9601067543504</v>
      </c>
      <c r="I5119" s="39">
        <f t="shared" si="239"/>
        <v>3457.0405056868067</v>
      </c>
      <c r="J5119" s="40">
        <f t="shared" si="240"/>
        <v>3457</v>
      </c>
      <c r="K5119" s="40">
        <v>3457</v>
      </c>
    </row>
    <row r="5120" spans="1:11" s="40" customFormat="1" x14ac:dyDescent="0.25">
      <c r="A5120" s="34" t="s">
        <v>947</v>
      </c>
      <c r="B5120" s="34" t="s">
        <v>15213</v>
      </c>
      <c r="C5120" s="34" t="s">
        <v>15214</v>
      </c>
      <c r="D5120" s="34" t="s">
        <v>15215</v>
      </c>
      <c r="E5120" s="35">
        <v>68480</v>
      </c>
      <c r="F5120" s="36">
        <v>68480</v>
      </c>
      <c r="G5120" s="37">
        <f t="shared" si="238"/>
        <v>4793.6000000000004</v>
      </c>
      <c r="H5120" s="38">
        <f>G5120*(1-'[1]Rapport Lottstift'!$Q$6)</f>
        <v>3490.1762841792006</v>
      </c>
      <c r="I5120" s="39">
        <f t="shared" si="239"/>
        <v>3455.2745213374087</v>
      </c>
      <c r="J5120" s="40">
        <f t="shared" si="240"/>
        <v>3455</v>
      </c>
      <c r="K5120" s="40">
        <v>3455</v>
      </c>
    </row>
    <row r="5121" spans="1:11" s="40" customFormat="1" x14ac:dyDescent="0.25">
      <c r="A5121" s="34" t="s">
        <v>947</v>
      </c>
      <c r="B5121" s="34" t="s">
        <v>15216</v>
      </c>
      <c r="C5121" s="34" t="s">
        <v>15217</v>
      </c>
      <c r="D5121" s="34" t="s">
        <v>15218</v>
      </c>
      <c r="E5121" s="35">
        <v>68099</v>
      </c>
      <c r="F5121" s="36">
        <v>68099</v>
      </c>
      <c r="G5121" s="37">
        <f t="shared" si="238"/>
        <v>4766.93</v>
      </c>
      <c r="H5121" s="38">
        <f>G5121*(1-'[1]Rapport Lottstift'!$Q$6)</f>
        <v>3470.7581012897103</v>
      </c>
      <c r="I5121" s="39">
        <f t="shared" si="239"/>
        <v>3436.0505202768131</v>
      </c>
      <c r="J5121" s="40">
        <f t="shared" si="240"/>
        <v>3436</v>
      </c>
      <c r="K5121" s="40">
        <v>3436</v>
      </c>
    </row>
    <row r="5122" spans="1:11" s="40" customFormat="1" x14ac:dyDescent="0.25">
      <c r="A5122" s="34" t="s">
        <v>947</v>
      </c>
      <c r="B5122" s="34" t="s">
        <v>15219</v>
      </c>
      <c r="C5122" s="34" t="s">
        <v>15220</v>
      </c>
      <c r="D5122" s="34" t="s">
        <v>15221</v>
      </c>
      <c r="E5122" s="35">
        <v>68067</v>
      </c>
      <c r="F5122" s="36">
        <v>68067</v>
      </c>
      <c r="G5122" s="37">
        <f t="shared" si="238"/>
        <v>4764.6900000000005</v>
      </c>
      <c r="H5122" s="38">
        <f>G5122*(1-'[1]Rapport Lottstift'!$Q$6)</f>
        <v>3469.1271777924308</v>
      </c>
      <c r="I5122" s="39">
        <f t="shared" si="239"/>
        <v>3434.4359060145066</v>
      </c>
      <c r="J5122" s="40">
        <f t="shared" si="240"/>
        <v>3434</v>
      </c>
      <c r="K5122" s="40">
        <v>3434</v>
      </c>
    </row>
    <row r="5123" spans="1:11" s="40" customFormat="1" x14ac:dyDescent="0.25">
      <c r="A5123" s="34" t="s">
        <v>947</v>
      </c>
      <c r="B5123" s="34" t="s">
        <v>15222</v>
      </c>
      <c r="C5123" s="34" t="s">
        <v>15223</v>
      </c>
      <c r="D5123" s="34" t="s">
        <v>15224</v>
      </c>
      <c r="E5123" s="35">
        <v>68056</v>
      </c>
      <c r="F5123" s="36">
        <v>68056</v>
      </c>
      <c r="G5123" s="37">
        <f t="shared" si="238"/>
        <v>4763.92</v>
      </c>
      <c r="H5123" s="38">
        <f>G5123*(1-'[1]Rapport Lottstift'!$Q$6)</f>
        <v>3468.5665478402402</v>
      </c>
      <c r="I5123" s="39">
        <f t="shared" si="239"/>
        <v>3433.8808823618378</v>
      </c>
      <c r="J5123" s="40">
        <f t="shared" si="240"/>
        <v>3433</v>
      </c>
      <c r="K5123" s="40">
        <v>3433</v>
      </c>
    </row>
    <row r="5124" spans="1:11" s="40" customFormat="1" x14ac:dyDescent="0.25">
      <c r="A5124" s="34" t="s">
        <v>947</v>
      </c>
      <c r="B5124" s="34" t="s">
        <v>15225</v>
      </c>
      <c r="C5124" s="34" t="s">
        <v>15226</v>
      </c>
      <c r="D5124" s="34" t="s">
        <v>15227</v>
      </c>
      <c r="E5124" s="35">
        <v>67993</v>
      </c>
      <c r="F5124" s="36">
        <v>67993</v>
      </c>
      <c r="G5124" s="37">
        <f t="shared" si="238"/>
        <v>4759.51</v>
      </c>
      <c r="H5124" s="38">
        <f>G5124*(1-'[1]Rapport Lottstift'!$Q$6)</f>
        <v>3465.3556672049704</v>
      </c>
      <c r="I5124" s="39">
        <f t="shared" si="239"/>
        <v>3430.7021105329204</v>
      </c>
      <c r="J5124" s="40">
        <f t="shared" si="240"/>
        <v>3430</v>
      </c>
      <c r="K5124" s="40">
        <v>3430</v>
      </c>
    </row>
    <row r="5125" spans="1:11" s="40" customFormat="1" x14ac:dyDescent="0.25">
      <c r="A5125" s="34" t="s">
        <v>947</v>
      </c>
      <c r="B5125" s="34" t="s">
        <v>15228</v>
      </c>
      <c r="C5125" s="34" t="s">
        <v>15229</v>
      </c>
      <c r="D5125" s="34" t="s">
        <v>15230</v>
      </c>
      <c r="E5125" s="35">
        <v>67966</v>
      </c>
      <c r="F5125" s="36">
        <v>67966</v>
      </c>
      <c r="G5125" s="37">
        <f t="shared" si="238"/>
        <v>4757.6200000000008</v>
      </c>
      <c r="H5125" s="38">
        <f>G5125*(1-'[1]Rapport Lottstift'!$Q$6)</f>
        <v>3463.9795755041409</v>
      </c>
      <c r="I5125" s="39">
        <f t="shared" si="239"/>
        <v>3429.3397797490993</v>
      </c>
      <c r="J5125" s="40">
        <f t="shared" si="240"/>
        <v>3429</v>
      </c>
      <c r="K5125" s="40">
        <v>3429</v>
      </c>
    </row>
    <row r="5126" spans="1:11" s="40" customFormat="1" x14ac:dyDescent="0.25">
      <c r="A5126" s="34" t="s">
        <v>947</v>
      </c>
      <c r="B5126" s="34" t="s">
        <v>15231</v>
      </c>
      <c r="C5126" s="34" t="s">
        <v>15232</v>
      </c>
      <c r="D5126" s="34" t="s">
        <v>15233</v>
      </c>
      <c r="E5126" s="35">
        <v>67608</v>
      </c>
      <c r="F5126" s="36">
        <v>67608</v>
      </c>
      <c r="G5126" s="37">
        <f t="shared" ref="G5126:G5189" si="241">F5126*0.07</f>
        <v>4732.5600000000004</v>
      </c>
      <c r="H5126" s="38">
        <f>G5126*(1-'[1]Rapport Lottstift'!$Q$6)</f>
        <v>3445.7336188783206</v>
      </c>
      <c r="I5126" s="39">
        <f t="shared" ref="I5126:I5189" si="242">H5126*0.99</f>
        <v>3411.2762826895373</v>
      </c>
      <c r="J5126" s="40">
        <f t="shared" ref="J5126:J5189" si="243">INT(I5126)</f>
        <v>3411</v>
      </c>
      <c r="K5126" s="40">
        <v>3411</v>
      </c>
    </row>
    <row r="5127" spans="1:11" s="40" customFormat="1" x14ac:dyDescent="0.25">
      <c r="A5127" s="34" t="s">
        <v>947</v>
      </c>
      <c r="B5127" s="34" t="s">
        <v>15234</v>
      </c>
      <c r="C5127" s="34" t="s">
        <v>15235</v>
      </c>
      <c r="D5127" s="34" t="s">
        <v>15236</v>
      </c>
      <c r="E5127" s="35">
        <v>67520</v>
      </c>
      <c r="F5127" s="36">
        <v>67520</v>
      </c>
      <c r="G5127" s="37">
        <f t="shared" si="241"/>
        <v>4726.4000000000005</v>
      </c>
      <c r="H5127" s="38">
        <f>G5127*(1-'[1]Rapport Lottstift'!$Q$6)</f>
        <v>3441.2485792608004</v>
      </c>
      <c r="I5127" s="39">
        <f t="shared" si="242"/>
        <v>3406.8360934681923</v>
      </c>
      <c r="J5127" s="40">
        <f t="shared" si="243"/>
        <v>3406</v>
      </c>
      <c r="K5127" s="40">
        <v>3406</v>
      </c>
    </row>
    <row r="5128" spans="1:11" s="40" customFormat="1" x14ac:dyDescent="0.25">
      <c r="A5128" s="34" t="s">
        <v>947</v>
      </c>
      <c r="B5128" s="34" t="s">
        <v>15237</v>
      </c>
      <c r="C5128" s="34" t="s">
        <v>15238</v>
      </c>
      <c r="D5128" s="34" t="s">
        <v>15239</v>
      </c>
      <c r="E5128" s="35">
        <v>67465</v>
      </c>
      <c r="F5128" s="36">
        <v>67465</v>
      </c>
      <c r="G5128" s="37">
        <f t="shared" si="241"/>
        <v>4722.55</v>
      </c>
      <c r="H5128" s="38">
        <f>G5128*(1-'[1]Rapport Lottstift'!$Q$6)</f>
        <v>3438.4454294998504</v>
      </c>
      <c r="I5128" s="39">
        <f t="shared" si="242"/>
        <v>3404.0609752048517</v>
      </c>
      <c r="J5128" s="40">
        <f t="shared" si="243"/>
        <v>3404</v>
      </c>
      <c r="K5128" s="40">
        <v>3404</v>
      </c>
    </row>
    <row r="5129" spans="1:11" s="40" customFormat="1" x14ac:dyDescent="0.25">
      <c r="A5129" s="34" t="s">
        <v>947</v>
      </c>
      <c r="B5129" s="34" t="s">
        <v>15240</v>
      </c>
      <c r="C5129" s="34" t="s">
        <v>15241</v>
      </c>
      <c r="D5129" s="34" t="s">
        <v>15242</v>
      </c>
      <c r="E5129" s="35">
        <v>67234</v>
      </c>
      <c r="F5129" s="36">
        <v>67234</v>
      </c>
      <c r="G5129" s="37">
        <f t="shared" si="241"/>
        <v>4706.38</v>
      </c>
      <c r="H5129" s="38">
        <f>G5129*(1-'[1]Rapport Lottstift'!$Q$6)</f>
        <v>3426.6722005038605</v>
      </c>
      <c r="I5129" s="39">
        <f t="shared" si="242"/>
        <v>3392.405478498822</v>
      </c>
      <c r="J5129" s="40">
        <f t="shared" si="243"/>
        <v>3392</v>
      </c>
      <c r="K5129" s="40">
        <v>3392</v>
      </c>
    </row>
    <row r="5130" spans="1:11" s="40" customFormat="1" x14ac:dyDescent="0.25">
      <c r="A5130" s="34" t="s">
        <v>947</v>
      </c>
      <c r="B5130" s="34" t="s">
        <v>15243</v>
      </c>
      <c r="C5130" s="34" t="s">
        <v>15244</v>
      </c>
      <c r="D5130" s="34" t="s">
        <v>15245</v>
      </c>
      <c r="E5130" s="35">
        <v>67190</v>
      </c>
      <c r="F5130" s="36">
        <v>67190</v>
      </c>
      <c r="G5130" s="37">
        <f t="shared" si="241"/>
        <v>4703.3</v>
      </c>
      <c r="H5130" s="38">
        <f>G5130*(1-'[1]Rapport Lottstift'!$Q$6)</f>
        <v>3424.4296806951002</v>
      </c>
      <c r="I5130" s="39">
        <f t="shared" si="242"/>
        <v>3390.1853838881493</v>
      </c>
      <c r="J5130" s="40">
        <f t="shared" si="243"/>
        <v>3390</v>
      </c>
      <c r="K5130" s="40">
        <v>3390</v>
      </c>
    </row>
    <row r="5131" spans="1:11" s="40" customFormat="1" x14ac:dyDescent="0.25">
      <c r="A5131" s="34" t="s">
        <v>947</v>
      </c>
      <c r="B5131" s="34" t="s">
        <v>15246</v>
      </c>
      <c r="C5131" s="34" t="s">
        <v>15247</v>
      </c>
      <c r="D5131" s="34" t="s">
        <v>15248</v>
      </c>
      <c r="E5131" s="35">
        <v>67129</v>
      </c>
      <c r="F5131" s="36">
        <v>67129</v>
      </c>
      <c r="G5131" s="37">
        <f t="shared" si="241"/>
        <v>4699.0300000000007</v>
      </c>
      <c r="H5131" s="38">
        <f>G5131*(1-'[1]Rapport Lottstift'!$Q$6)</f>
        <v>3421.3207327784107</v>
      </c>
      <c r="I5131" s="39">
        <f t="shared" si="242"/>
        <v>3387.1075254506268</v>
      </c>
      <c r="J5131" s="40">
        <f t="shared" si="243"/>
        <v>3387</v>
      </c>
      <c r="K5131" s="40">
        <v>3387</v>
      </c>
    </row>
    <row r="5132" spans="1:11" s="40" customFormat="1" x14ac:dyDescent="0.25">
      <c r="A5132" s="34" t="s">
        <v>947</v>
      </c>
      <c r="B5132" s="34" t="s">
        <v>15249</v>
      </c>
      <c r="C5132" s="34"/>
      <c r="D5132" s="34" t="s">
        <v>15250</v>
      </c>
      <c r="E5132" s="35">
        <v>67000</v>
      </c>
      <c r="F5132" s="36">
        <v>67000</v>
      </c>
      <c r="G5132" s="37">
        <f t="shared" si="241"/>
        <v>4690</v>
      </c>
      <c r="H5132" s="38">
        <f>G5132*(1-'[1]Rapport Lottstift'!$Q$6)</f>
        <v>3414.7460724300004</v>
      </c>
      <c r="I5132" s="39">
        <f t="shared" si="242"/>
        <v>3380.5986117057005</v>
      </c>
      <c r="J5132" s="40">
        <f t="shared" si="243"/>
        <v>3380</v>
      </c>
      <c r="K5132" s="40">
        <v>3380</v>
      </c>
    </row>
    <row r="5133" spans="1:11" s="40" customFormat="1" x14ac:dyDescent="0.25">
      <c r="A5133" s="34" t="s">
        <v>947</v>
      </c>
      <c r="B5133" s="34" t="s">
        <v>15251</v>
      </c>
      <c r="C5133" s="34" t="s">
        <v>15252</v>
      </c>
      <c r="D5133" s="34" t="s">
        <v>15253</v>
      </c>
      <c r="E5133" s="35">
        <v>66946</v>
      </c>
      <c r="F5133" s="36">
        <v>66946</v>
      </c>
      <c r="G5133" s="37">
        <f t="shared" si="241"/>
        <v>4686.22</v>
      </c>
      <c r="H5133" s="38">
        <f>G5133*(1-'[1]Rapport Lottstift'!$Q$6)</f>
        <v>3411.9938890283402</v>
      </c>
      <c r="I5133" s="39">
        <f t="shared" si="242"/>
        <v>3377.8739501380569</v>
      </c>
      <c r="J5133" s="40">
        <f t="shared" si="243"/>
        <v>3377</v>
      </c>
      <c r="K5133" s="40">
        <v>3377</v>
      </c>
    </row>
    <row r="5134" spans="1:11" s="40" customFormat="1" x14ac:dyDescent="0.25">
      <c r="A5134" s="34" t="s">
        <v>947</v>
      </c>
      <c r="B5134" s="34" t="s">
        <v>15254</v>
      </c>
      <c r="C5134" s="34" t="s">
        <v>15255</v>
      </c>
      <c r="D5134" s="34" t="s">
        <v>15256</v>
      </c>
      <c r="E5134" s="35">
        <v>66849</v>
      </c>
      <c r="F5134" s="36">
        <v>66849</v>
      </c>
      <c r="G5134" s="37">
        <f t="shared" si="241"/>
        <v>4679.43</v>
      </c>
      <c r="H5134" s="38">
        <f>G5134*(1-'[1]Rapport Lottstift'!$Q$6)</f>
        <v>3407.0501521772103</v>
      </c>
      <c r="I5134" s="39">
        <f t="shared" si="242"/>
        <v>3372.979650655438</v>
      </c>
      <c r="J5134" s="40">
        <f t="shared" si="243"/>
        <v>3372</v>
      </c>
      <c r="K5134" s="40">
        <v>3372</v>
      </c>
    </row>
    <row r="5135" spans="1:11" s="40" customFormat="1" x14ac:dyDescent="0.25">
      <c r="A5135" s="34" t="s">
        <v>947</v>
      </c>
      <c r="B5135" s="34" t="s">
        <v>15257</v>
      </c>
      <c r="C5135" s="34" t="s">
        <v>15258</v>
      </c>
      <c r="D5135" s="34" t="s">
        <v>15259</v>
      </c>
      <c r="E5135" s="35">
        <v>66800</v>
      </c>
      <c r="F5135" s="36">
        <v>66800</v>
      </c>
      <c r="G5135" s="37">
        <f t="shared" si="241"/>
        <v>4676</v>
      </c>
      <c r="H5135" s="38">
        <f>G5135*(1-'[1]Rapport Lottstift'!$Q$6)</f>
        <v>3404.5528005720003</v>
      </c>
      <c r="I5135" s="39">
        <f t="shared" si="242"/>
        <v>3370.5072725662803</v>
      </c>
      <c r="J5135" s="40">
        <f t="shared" si="243"/>
        <v>3370</v>
      </c>
      <c r="K5135" s="40">
        <v>3370</v>
      </c>
    </row>
    <row r="5136" spans="1:11" s="40" customFormat="1" x14ac:dyDescent="0.25">
      <c r="A5136" s="34" t="s">
        <v>947</v>
      </c>
      <c r="B5136" s="34" t="s">
        <v>15260</v>
      </c>
      <c r="C5136" s="34" t="s">
        <v>15261</v>
      </c>
      <c r="D5136" s="34" t="s">
        <v>15262</v>
      </c>
      <c r="E5136" s="35">
        <v>66691</v>
      </c>
      <c r="F5136" s="36">
        <v>66691</v>
      </c>
      <c r="G5136" s="37">
        <f t="shared" si="241"/>
        <v>4668.3700000000008</v>
      </c>
      <c r="H5136" s="38">
        <f>G5136*(1-'[1]Rapport Lottstift'!$Q$6)</f>
        <v>3398.997467409391</v>
      </c>
      <c r="I5136" s="39">
        <f t="shared" si="242"/>
        <v>3365.0074927352971</v>
      </c>
      <c r="J5136" s="40">
        <f t="shared" si="243"/>
        <v>3365</v>
      </c>
      <c r="K5136" s="40">
        <v>3365</v>
      </c>
    </row>
    <row r="5137" spans="1:11" s="40" customFormat="1" x14ac:dyDescent="0.25">
      <c r="A5137" s="34" t="s">
        <v>947</v>
      </c>
      <c r="B5137" s="34" t="s">
        <v>15263</v>
      </c>
      <c r="C5137" s="34" t="s">
        <v>15264</v>
      </c>
      <c r="D5137" s="34" t="s">
        <v>15265</v>
      </c>
      <c r="E5137" s="35">
        <v>66650</v>
      </c>
      <c r="F5137" s="36">
        <v>66650</v>
      </c>
      <c r="G5137" s="37">
        <f t="shared" si="241"/>
        <v>4665.5</v>
      </c>
      <c r="H5137" s="38">
        <f>G5137*(1-'[1]Rapport Lottstift'!$Q$6)</f>
        <v>3396.9078466785004</v>
      </c>
      <c r="I5137" s="39">
        <f t="shared" si="242"/>
        <v>3362.9387682117153</v>
      </c>
      <c r="J5137" s="40">
        <f t="shared" si="243"/>
        <v>3362</v>
      </c>
      <c r="K5137" s="40">
        <v>3362</v>
      </c>
    </row>
    <row r="5138" spans="1:11" s="40" customFormat="1" x14ac:dyDescent="0.25">
      <c r="A5138" s="34" t="s">
        <v>947</v>
      </c>
      <c r="B5138" s="34" t="s">
        <v>15266</v>
      </c>
      <c r="C5138" s="34" t="s">
        <v>15267</v>
      </c>
      <c r="D5138" s="34" t="s">
        <v>15268</v>
      </c>
      <c r="E5138" s="35">
        <v>66538</v>
      </c>
      <c r="F5138" s="36">
        <v>66538</v>
      </c>
      <c r="G5138" s="37">
        <f t="shared" si="241"/>
        <v>4657.6600000000008</v>
      </c>
      <c r="H5138" s="38">
        <f>G5138*(1-'[1]Rapport Lottstift'!$Q$6)</f>
        <v>3391.1996144380209</v>
      </c>
      <c r="I5138" s="39">
        <f t="shared" si="242"/>
        <v>3357.2876182936407</v>
      </c>
      <c r="J5138" s="40">
        <f t="shared" si="243"/>
        <v>3357</v>
      </c>
      <c r="K5138" s="40">
        <v>3357</v>
      </c>
    </row>
    <row r="5139" spans="1:11" s="40" customFormat="1" x14ac:dyDescent="0.25">
      <c r="A5139" s="34" t="s">
        <v>947</v>
      </c>
      <c r="B5139" s="34" t="s">
        <v>15269</v>
      </c>
      <c r="C5139" s="34" t="s">
        <v>15270</v>
      </c>
      <c r="D5139" s="34" t="s">
        <v>15271</v>
      </c>
      <c r="E5139" s="35">
        <v>66520</v>
      </c>
      <c r="F5139" s="36">
        <v>66520</v>
      </c>
      <c r="G5139" s="37">
        <f t="shared" si="241"/>
        <v>4656.4000000000005</v>
      </c>
      <c r="H5139" s="38">
        <f>G5139*(1-'[1]Rapport Lottstift'!$Q$6)</f>
        <v>3390.2822199708007</v>
      </c>
      <c r="I5139" s="39">
        <f t="shared" si="242"/>
        <v>3356.3793977710925</v>
      </c>
      <c r="J5139" s="40">
        <f t="shared" si="243"/>
        <v>3356</v>
      </c>
      <c r="K5139" s="40">
        <v>3356</v>
      </c>
    </row>
    <row r="5140" spans="1:11" s="40" customFormat="1" x14ac:dyDescent="0.25">
      <c r="A5140" s="34" t="s">
        <v>947</v>
      </c>
      <c r="B5140" s="34" t="s">
        <v>15272</v>
      </c>
      <c r="C5140" s="34" t="s">
        <v>15273</v>
      </c>
      <c r="D5140" s="34" t="s">
        <v>15274</v>
      </c>
      <c r="E5140" s="35">
        <v>66495</v>
      </c>
      <c r="F5140" s="36">
        <v>66495</v>
      </c>
      <c r="G5140" s="37">
        <f t="shared" si="241"/>
        <v>4654.6500000000005</v>
      </c>
      <c r="H5140" s="38">
        <f>G5140*(1-'[1]Rapport Lottstift'!$Q$6)</f>
        <v>3389.0080609885504</v>
      </c>
      <c r="I5140" s="39">
        <f t="shared" si="242"/>
        <v>3355.1179803786649</v>
      </c>
      <c r="J5140" s="40">
        <f t="shared" si="243"/>
        <v>3355</v>
      </c>
      <c r="K5140" s="40">
        <v>3355</v>
      </c>
    </row>
    <row r="5141" spans="1:11" s="40" customFormat="1" x14ac:dyDescent="0.25">
      <c r="A5141" s="34" t="s">
        <v>947</v>
      </c>
      <c r="B5141" s="34" t="s">
        <v>15275</v>
      </c>
      <c r="C5141" s="34" t="s">
        <v>15276</v>
      </c>
      <c r="D5141" s="34" t="s">
        <v>15277</v>
      </c>
      <c r="E5141" s="35">
        <v>66410</v>
      </c>
      <c r="F5141" s="36">
        <v>66410</v>
      </c>
      <c r="G5141" s="37">
        <f t="shared" si="241"/>
        <v>4648.7000000000007</v>
      </c>
      <c r="H5141" s="38">
        <f>G5141*(1-'[1]Rapport Lottstift'!$Q$6)</f>
        <v>3384.6759204489008</v>
      </c>
      <c r="I5141" s="39">
        <f t="shared" si="242"/>
        <v>3350.8291612444118</v>
      </c>
      <c r="J5141" s="40">
        <f t="shared" si="243"/>
        <v>3350</v>
      </c>
      <c r="K5141" s="40">
        <v>3350</v>
      </c>
    </row>
    <row r="5142" spans="1:11" s="40" customFormat="1" x14ac:dyDescent="0.25">
      <c r="A5142" s="34" t="s">
        <v>947</v>
      </c>
      <c r="B5142" s="34" t="s">
        <v>15278</v>
      </c>
      <c r="C5142" s="34" t="s">
        <v>15279</v>
      </c>
      <c r="D5142" s="34" t="s">
        <v>15280</v>
      </c>
      <c r="E5142" s="35">
        <v>66395</v>
      </c>
      <c r="F5142" s="36">
        <v>66395</v>
      </c>
      <c r="G5142" s="37">
        <f t="shared" si="241"/>
        <v>4647.6500000000005</v>
      </c>
      <c r="H5142" s="38">
        <f>G5142*(1-'[1]Rapport Lottstift'!$Q$6)</f>
        <v>3383.9114250595508</v>
      </c>
      <c r="I5142" s="39">
        <f t="shared" si="242"/>
        <v>3350.0723108089551</v>
      </c>
      <c r="J5142" s="40">
        <f t="shared" si="243"/>
        <v>3350</v>
      </c>
      <c r="K5142" s="40">
        <v>3350</v>
      </c>
    </row>
    <row r="5143" spans="1:11" s="40" customFormat="1" x14ac:dyDescent="0.25">
      <c r="A5143" s="34" t="s">
        <v>947</v>
      </c>
      <c r="B5143" s="34" t="s">
        <v>15281</v>
      </c>
      <c r="C5143" s="34" t="s">
        <v>15282</v>
      </c>
      <c r="D5143" s="34" t="s">
        <v>15283</v>
      </c>
      <c r="E5143" s="35">
        <v>66183</v>
      </c>
      <c r="F5143" s="36">
        <v>66183</v>
      </c>
      <c r="G5143" s="37">
        <f t="shared" si="241"/>
        <v>4632.8100000000004</v>
      </c>
      <c r="H5143" s="38">
        <f>G5143*(1-'[1]Rapport Lottstift'!$Q$6)</f>
        <v>3373.1065568900704</v>
      </c>
      <c r="I5143" s="39">
        <f t="shared" si="242"/>
        <v>3339.3754913211696</v>
      </c>
      <c r="J5143" s="40">
        <f t="shared" si="243"/>
        <v>3339</v>
      </c>
      <c r="K5143" s="40">
        <v>3339</v>
      </c>
    </row>
    <row r="5144" spans="1:11" s="40" customFormat="1" x14ac:dyDescent="0.25">
      <c r="A5144" s="34" t="s">
        <v>947</v>
      </c>
      <c r="B5144" s="34" t="s">
        <v>15284</v>
      </c>
      <c r="C5144" s="34" t="s">
        <v>15285</v>
      </c>
      <c r="D5144" s="34" t="s">
        <v>15286</v>
      </c>
      <c r="E5144" s="35">
        <v>65936</v>
      </c>
      <c r="F5144" s="36">
        <v>65936</v>
      </c>
      <c r="G5144" s="37">
        <f t="shared" si="241"/>
        <v>4615.5200000000004</v>
      </c>
      <c r="H5144" s="38">
        <f>G5144*(1-'[1]Rapport Lottstift'!$Q$6)</f>
        <v>3360.5178661454406</v>
      </c>
      <c r="I5144" s="39">
        <f t="shared" si="242"/>
        <v>3326.9126874839862</v>
      </c>
      <c r="J5144" s="40">
        <f t="shared" si="243"/>
        <v>3326</v>
      </c>
      <c r="K5144" s="40">
        <v>3326</v>
      </c>
    </row>
    <row r="5145" spans="1:11" s="40" customFormat="1" x14ac:dyDescent="0.25">
      <c r="A5145" s="34" t="s">
        <v>947</v>
      </c>
      <c r="B5145" s="34" t="s">
        <v>15287</v>
      </c>
      <c r="C5145" s="34" t="s">
        <v>15288</v>
      </c>
      <c r="D5145" s="34" t="s">
        <v>15289</v>
      </c>
      <c r="E5145" s="35">
        <v>65910</v>
      </c>
      <c r="F5145" s="36">
        <v>65910</v>
      </c>
      <c r="G5145" s="37">
        <f t="shared" si="241"/>
        <v>4613.7000000000007</v>
      </c>
      <c r="H5145" s="38">
        <f>G5145*(1-'[1]Rapport Lottstift'!$Q$6)</f>
        <v>3359.1927408039005</v>
      </c>
      <c r="I5145" s="39">
        <f t="shared" si="242"/>
        <v>3325.6008133958617</v>
      </c>
      <c r="J5145" s="40">
        <f t="shared" si="243"/>
        <v>3325</v>
      </c>
      <c r="K5145" s="40">
        <v>3325</v>
      </c>
    </row>
    <row r="5146" spans="1:11" s="40" customFormat="1" x14ac:dyDescent="0.25">
      <c r="A5146" s="34" t="s">
        <v>947</v>
      </c>
      <c r="B5146" s="34" t="s">
        <v>15290</v>
      </c>
      <c r="C5146" s="34" t="s">
        <v>15291</v>
      </c>
      <c r="D5146" s="34" t="s">
        <v>15292</v>
      </c>
      <c r="E5146" s="35">
        <v>65880</v>
      </c>
      <c r="F5146" s="36">
        <v>65880</v>
      </c>
      <c r="G5146" s="37">
        <f t="shared" si="241"/>
        <v>4611.6000000000004</v>
      </c>
      <c r="H5146" s="38">
        <f>G5146*(1-'[1]Rapport Lottstift'!$Q$6)</f>
        <v>3357.6637500252004</v>
      </c>
      <c r="I5146" s="39">
        <f t="shared" si="242"/>
        <v>3324.0871125249482</v>
      </c>
      <c r="J5146" s="40">
        <f t="shared" si="243"/>
        <v>3324</v>
      </c>
      <c r="K5146" s="40">
        <v>3324</v>
      </c>
    </row>
    <row r="5147" spans="1:11" s="40" customFormat="1" x14ac:dyDescent="0.25">
      <c r="A5147" s="34" t="s">
        <v>947</v>
      </c>
      <c r="B5147" s="34" t="s">
        <v>15293</v>
      </c>
      <c r="C5147" s="34" t="s">
        <v>15294</v>
      </c>
      <c r="D5147" s="34" t="s">
        <v>15295</v>
      </c>
      <c r="E5147" s="35">
        <v>65790</v>
      </c>
      <c r="F5147" s="36">
        <v>65790</v>
      </c>
      <c r="G5147" s="37">
        <f t="shared" si="241"/>
        <v>4605.3</v>
      </c>
      <c r="H5147" s="38">
        <f>G5147*(1-'[1]Rapport Lottstift'!$Q$6)</f>
        <v>3353.0767776891003</v>
      </c>
      <c r="I5147" s="39">
        <f t="shared" si="242"/>
        <v>3319.5460099122092</v>
      </c>
      <c r="J5147" s="40">
        <f t="shared" si="243"/>
        <v>3319</v>
      </c>
      <c r="K5147" s="40">
        <v>3319</v>
      </c>
    </row>
    <row r="5148" spans="1:11" s="40" customFormat="1" x14ac:dyDescent="0.25">
      <c r="A5148" s="34" t="s">
        <v>947</v>
      </c>
      <c r="B5148" s="34" t="s">
        <v>15296</v>
      </c>
      <c r="C5148" s="34" t="s">
        <v>15297</v>
      </c>
      <c r="D5148" s="34" t="s">
        <v>15298</v>
      </c>
      <c r="E5148" s="35">
        <v>65643</v>
      </c>
      <c r="F5148" s="36">
        <v>65643</v>
      </c>
      <c r="G5148" s="37">
        <f t="shared" si="241"/>
        <v>4595.01</v>
      </c>
      <c r="H5148" s="38">
        <f>G5148*(1-'[1]Rapport Lottstift'!$Q$6)</f>
        <v>3345.5847228734701</v>
      </c>
      <c r="I5148" s="39">
        <f t="shared" si="242"/>
        <v>3312.1288756447352</v>
      </c>
      <c r="J5148" s="40">
        <f t="shared" si="243"/>
        <v>3312</v>
      </c>
      <c r="K5148" s="40">
        <v>3312</v>
      </c>
    </row>
    <row r="5149" spans="1:11" s="40" customFormat="1" x14ac:dyDescent="0.25">
      <c r="A5149" s="34" t="s">
        <v>947</v>
      </c>
      <c r="B5149" s="34" t="s">
        <v>15299</v>
      </c>
      <c r="C5149" s="34" t="s">
        <v>15300</v>
      </c>
      <c r="D5149" s="34" t="s">
        <v>15301</v>
      </c>
      <c r="E5149" s="35">
        <v>65474</v>
      </c>
      <c r="F5149" s="36">
        <v>65474</v>
      </c>
      <c r="G5149" s="37">
        <f t="shared" si="241"/>
        <v>4583.18</v>
      </c>
      <c r="H5149" s="38">
        <f>G5149*(1-'[1]Rapport Lottstift'!$Q$6)</f>
        <v>3336.9714081534603</v>
      </c>
      <c r="I5149" s="39">
        <f t="shared" si="242"/>
        <v>3303.6016940719255</v>
      </c>
      <c r="J5149" s="40">
        <f t="shared" si="243"/>
        <v>3303</v>
      </c>
      <c r="K5149" s="40">
        <v>3303</v>
      </c>
    </row>
    <row r="5150" spans="1:11" s="40" customFormat="1" x14ac:dyDescent="0.25">
      <c r="A5150" s="34" t="s">
        <v>947</v>
      </c>
      <c r="B5150" s="34" t="s">
        <v>15302</v>
      </c>
      <c r="C5150" s="34" t="s">
        <v>15303</v>
      </c>
      <c r="D5150" s="34" t="s">
        <v>15304</v>
      </c>
      <c r="E5150" s="35">
        <v>65430</v>
      </c>
      <c r="F5150" s="36">
        <v>65430</v>
      </c>
      <c r="G5150" s="37">
        <f t="shared" si="241"/>
        <v>4580.1000000000004</v>
      </c>
      <c r="H5150" s="38">
        <f>G5150*(1-'[1]Rapport Lottstift'!$Q$6)</f>
        <v>3334.7288883447004</v>
      </c>
      <c r="I5150" s="39">
        <f t="shared" si="242"/>
        <v>3301.3815994612532</v>
      </c>
      <c r="J5150" s="40">
        <f t="shared" si="243"/>
        <v>3301</v>
      </c>
      <c r="K5150" s="40">
        <v>3301</v>
      </c>
    </row>
    <row r="5151" spans="1:11" s="40" customFormat="1" x14ac:dyDescent="0.25">
      <c r="A5151" s="34" t="s">
        <v>947</v>
      </c>
      <c r="B5151" s="34" t="s">
        <v>15305</v>
      </c>
      <c r="C5151" s="34" t="s">
        <v>15306</v>
      </c>
      <c r="D5151" s="34" t="s">
        <v>15307</v>
      </c>
      <c r="E5151" s="35">
        <v>65234</v>
      </c>
      <c r="F5151" s="36">
        <v>65234</v>
      </c>
      <c r="G5151" s="37">
        <f t="shared" si="241"/>
        <v>4566.38</v>
      </c>
      <c r="H5151" s="38">
        <f>G5151*(1-'[1]Rapport Lottstift'!$Q$6)</f>
        <v>3324.7394819238602</v>
      </c>
      <c r="I5151" s="39">
        <f t="shared" si="242"/>
        <v>3291.4920871046215</v>
      </c>
      <c r="J5151" s="40">
        <f t="shared" si="243"/>
        <v>3291</v>
      </c>
      <c r="K5151" s="40">
        <v>3291</v>
      </c>
    </row>
    <row r="5152" spans="1:11" s="40" customFormat="1" x14ac:dyDescent="0.25">
      <c r="A5152" s="34" t="s">
        <v>947</v>
      </c>
      <c r="B5152" s="34" t="s">
        <v>15308</v>
      </c>
      <c r="C5152" s="34" t="s">
        <v>15309</v>
      </c>
      <c r="D5152" s="34" t="s">
        <v>15310</v>
      </c>
      <c r="E5152" s="35">
        <v>65049</v>
      </c>
      <c r="F5152" s="36">
        <v>65049</v>
      </c>
      <c r="G5152" s="37">
        <f t="shared" si="241"/>
        <v>4553.43</v>
      </c>
      <c r="H5152" s="38">
        <f>G5152*(1-'[1]Rapport Lottstift'!$Q$6)</f>
        <v>3315.3107054552106</v>
      </c>
      <c r="I5152" s="39">
        <f t="shared" si="242"/>
        <v>3282.1575984006586</v>
      </c>
      <c r="J5152" s="40">
        <f t="shared" si="243"/>
        <v>3282</v>
      </c>
      <c r="K5152" s="40">
        <v>3282</v>
      </c>
    </row>
    <row r="5153" spans="1:11" s="40" customFormat="1" x14ac:dyDescent="0.25">
      <c r="A5153" s="34" t="s">
        <v>947</v>
      </c>
      <c r="B5153" s="34" t="s">
        <v>15311</v>
      </c>
      <c r="C5153" s="34" t="s">
        <v>15312</v>
      </c>
      <c r="D5153" s="34" t="s">
        <v>15313</v>
      </c>
      <c r="E5153" s="35">
        <v>65000</v>
      </c>
      <c r="F5153" s="36">
        <v>65000</v>
      </c>
      <c r="G5153" s="37">
        <f t="shared" si="241"/>
        <v>4550</v>
      </c>
      <c r="H5153" s="38">
        <f>G5153*(1-'[1]Rapport Lottstift'!$Q$6)</f>
        <v>3312.8133538500001</v>
      </c>
      <c r="I5153" s="39">
        <f t="shared" si="242"/>
        <v>3279.6852203115</v>
      </c>
      <c r="J5153" s="40">
        <f t="shared" si="243"/>
        <v>3279</v>
      </c>
      <c r="K5153" s="40">
        <v>3279</v>
      </c>
    </row>
    <row r="5154" spans="1:11" s="40" customFormat="1" x14ac:dyDescent="0.25">
      <c r="A5154" s="34" t="s">
        <v>947</v>
      </c>
      <c r="B5154" s="34" t="s">
        <v>15314</v>
      </c>
      <c r="C5154" s="34" t="s">
        <v>15315</v>
      </c>
      <c r="D5154" s="34" t="s">
        <v>15316</v>
      </c>
      <c r="E5154" s="35">
        <v>64940</v>
      </c>
      <c r="F5154" s="36">
        <v>64940</v>
      </c>
      <c r="G5154" s="37">
        <f t="shared" si="241"/>
        <v>4545.8</v>
      </c>
      <c r="H5154" s="38">
        <f>G5154*(1-'[1]Rapport Lottstift'!$Q$6)</f>
        <v>3309.7553722926004</v>
      </c>
      <c r="I5154" s="39">
        <f t="shared" si="242"/>
        <v>3276.6578185696744</v>
      </c>
      <c r="J5154" s="40">
        <f t="shared" si="243"/>
        <v>3276</v>
      </c>
      <c r="K5154" s="40">
        <v>3276</v>
      </c>
    </row>
    <row r="5155" spans="1:11" s="40" customFormat="1" x14ac:dyDescent="0.25">
      <c r="A5155" s="34" t="s">
        <v>947</v>
      </c>
      <c r="B5155" s="34" t="s">
        <v>15317</v>
      </c>
      <c r="C5155" s="34" t="s">
        <v>15318</v>
      </c>
      <c r="D5155" s="34" t="s">
        <v>15319</v>
      </c>
      <c r="E5155" s="35">
        <v>64897</v>
      </c>
      <c r="F5155" s="36">
        <v>64897</v>
      </c>
      <c r="G5155" s="37">
        <f t="shared" si="241"/>
        <v>4542.7900000000009</v>
      </c>
      <c r="H5155" s="38">
        <f>G5155*(1-'[1]Rapport Lottstift'!$Q$6)</f>
        <v>3307.5638188431308</v>
      </c>
      <c r="I5155" s="39">
        <f t="shared" si="242"/>
        <v>3274.4881806546996</v>
      </c>
      <c r="J5155" s="40">
        <f t="shared" si="243"/>
        <v>3274</v>
      </c>
      <c r="K5155" s="40">
        <v>3274</v>
      </c>
    </row>
    <row r="5156" spans="1:11" s="40" customFormat="1" x14ac:dyDescent="0.25">
      <c r="A5156" s="34" t="s">
        <v>947</v>
      </c>
      <c r="B5156" s="34" t="s">
        <v>15320</v>
      </c>
      <c r="C5156" s="34" t="s">
        <v>15321</v>
      </c>
      <c r="D5156" s="34" t="s">
        <v>15322</v>
      </c>
      <c r="E5156" s="35">
        <v>64880</v>
      </c>
      <c r="F5156" s="36">
        <v>64880</v>
      </c>
      <c r="G5156" s="37">
        <f t="shared" si="241"/>
        <v>4541.6000000000004</v>
      </c>
      <c r="H5156" s="38">
        <f>G5156*(1-'[1]Rapport Lottstift'!$Q$6)</f>
        <v>3306.6973907352003</v>
      </c>
      <c r="I5156" s="39">
        <f t="shared" si="242"/>
        <v>3273.6304168278484</v>
      </c>
      <c r="J5156" s="40">
        <f t="shared" si="243"/>
        <v>3273</v>
      </c>
      <c r="K5156" s="40">
        <v>3273</v>
      </c>
    </row>
    <row r="5157" spans="1:11" s="40" customFormat="1" x14ac:dyDescent="0.25">
      <c r="A5157" s="34" t="s">
        <v>947</v>
      </c>
      <c r="B5157" s="34" t="s">
        <v>15323</v>
      </c>
      <c r="C5157" s="34" t="s">
        <v>15324</v>
      </c>
      <c r="D5157" s="34" t="s">
        <v>15325</v>
      </c>
      <c r="E5157" s="35">
        <v>64875</v>
      </c>
      <c r="F5157" s="36">
        <v>64875</v>
      </c>
      <c r="G5157" s="37">
        <f t="shared" si="241"/>
        <v>4541.25</v>
      </c>
      <c r="H5157" s="38">
        <f>G5157*(1-'[1]Rapport Lottstift'!$Q$6)</f>
        <v>3306.4425589387502</v>
      </c>
      <c r="I5157" s="39">
        <f t="shared" si="242"/>
        <v>3273.3781333493625</v>
      </c>
      <c r="J5157" s="40">
        <f t="shared" si="243"/>
        <v>3273</v>
      </c>
      <c r="K5157" s="40">
        <v>3273</v>
      </c>
    </row>
    <row r="5158" spans="1:11" s="40" customFormat="1" x14ac:dyDescent="0.25">
      <c r="A5158" s="34" t="s">
        <v>947</v>
      </c>
      <c r="B5158" s="34" t="s">
        <v>15326</v>
      </c>
      <c r="C5158" s="34" t="s">
        <v>15327</v>
      </c>
      <c r="D5158" s="34" t="s">
        <v>15328</v>
      </c>
      <c r="E5158" s="35">
        <v>64802</v>
      </c>
      <c r="F5158" s="36">
        <v>64802</v>
      </c>
      <c r="G5158" s="37">
        <f t="shared" si="241"/>
        <v>4536.1400000000003</v>
      </c>
      <c r="H5158" s="38">
        <f>G5158*(1-'[1]Rapport Lottstift'!$Q$6)</f>
        <v>3302.7220147105804</v>
      </c>
      <c r="I5158" s="39">
        <f t="shared" si="242"/>
        <v>3269.6947945634747</v>
      </c>
      <c r="J5158" s="40">
        <f t="shared" si="243"/>
        <v>3269</v>
      </c>
      <c r="K5158" s="40">
        <v>3269</v>
      </c>
    </row>
    <row r="5159" spans="1:11" s="40" customFormat="1" x14ac:dyDescent="0.25">
      <c r="A5159" s="34" t="s">
        <v>947</v>
      </c>
      <c r="B5159" s="34" t="s">
        <v>15329</v>
      </c>
      <c r="C5159" s="34" t="s">
        <v>15330</v>
      </c>
      <c r="D5159" s="34" t="s">
        <v>15331</v>
      </c>
      <c r="E5159" s="35">
        <v>64730</v>
      </c>
      <c r="F5159" s="36">
        <v>64730</v>
      </c>
      <c r="G5159" s="37">
        <f t="shared" si="241"/>
        <v>4531.1000000000004</v>
      </c>
      <c r="H5159" s="38">
        <f>G5159*(1-'[1]Rapport Lottstift'!$Q$6)</f>
        <v>3299.0524368417005</v>
      </c>
      <c r="I5159" s="39">
        <f t="shared" si="242"/>
        <v>3266.0619124732834</v>
      </c>
      <c r="J5159" s="40">
        <f t="shared" si="243"/>
        <v>3266</v>
      </c>
      <c r="K5159" s="40">
        <v>3266</v>
      </c>
    </row>
    <row r="5160" spans="1:11" s="40" customFormat="1" x14ac:dyDescent="0.25">
      <c r="A5160" s="34" t="s">
        <v>947</v>
      </c>
      <c r="B5160" s="34" t="s">
        <v>15332</v>
      </c>
      <c r="C5160" s="34" t="s">
        <v>15333</v>
      </c>
      <c r="D5160" s="34" t="s">
        <v>15334</v>
      </c>
      <c r="E5160" s="35">
        <v>64615</v>
      </c>
      <c r="F5160" s="36">
        <v>64615</v>
      </c>
      <c r="G5160" s="37">
        <f t="shared" si="241"/>
        <v>4523.05</v>
      </c>
      <c r="H5160" s="38">
        <f>G5160*(1-'[1]Rapport Lottstift'!$Q$6)</f>
        <v>3293.1913055233504</v>
      </c>
      <c r="I5160" s="39">
        <f t="shared" si="242"/>
        <v>3260.2593924681169</v>
      </c>
      <c r="J5160" s="40">
        <f t="shared" si="243"/>
        <v>3260</v>
      </c>
      <c r="K5160" s="40">
        <v>3260</v>
      </c>
    </row>
    <row r="5161" spans="1:11" s="40" customFormat="1" x14ac:dyDescent="0.25">
      <c r="A5161" s="34" t="s">
        <v>947</v>
      </c>
      <c r="B5161" s="34" t="s">
        <v>15335</v>
      </c>
      <c r="C5161" s="34" t="s">
        <v>15336</v>
      </c>
      <c r="D5161" s="34" t="s">
        <v>15337</v>
      </c>
      <c r="E5161" s="35">
        <v>64581</v>
      </c>
      <c r="F5161" s="36">
        <v>64581</v>
      </c>
      <c r="G5161" s="37">
        <f t="shared" si="241"/>
        <v>4520.67</v>
      </c>
      <c r="H5161" s="38">
        <f>G5161*(1-'[1]Rapport Lottstift'!$Q$6)</f>
        <v>3291.4584493074904</v>
      </c>
      <c r="I5161" s="39">
        <f t="shared" si="242"/>
        <v>3258.5438648144154</v>
      </c>
      <c r="J5161" s="40">
        <f t="shared" si="243"/>
        <v>3258</v>
      </c>
      <c r="K5161" s="40">
        <v>3258</v>
      </c>
    </row>
    <row r="5162" spans="1:11" s="40" customFormat="1" x14ac:dyDescent="0.25">
      <c r="A5162" s="34" t="s">
        <v>947</v>
      </c>
      <c r="B5162" s="34" t="s">
        <v>15338</v>
      </c>
      <c r="C5162" s="34" t="s">
        <v>15339</v>
      </c>
      <c r="D5162" s="34" t="s">
        <v>15340</v>
      </c>
      <c r="E5162" s="35">
        <v>64531</v>
      </c>
      <c r="F5162" s="36">
        <v>64531</v>
      </c>
      <c r="G5162" s="37">
        <f t="shared" si="241"/>
        <v>4517.17</v>
      </c>
      <c r="H5162" s="38">
        <f>G5162*(1-'[1]Rapport Lottstift'!$Q$6)</f>
        <v>3288.9101313429901</v>
      </c>
      <c r="I5162" s="39">
        <f t="shared" si="242"/>
        <v>3256.0210300295603</v>
      </c>
      <c r="J5162" s="40">
        <f t="shared" si="243"/>
        <v>3256</v>
      </c>
      <c r="K5162" s="40">
        <v>3256</v>
      </c>
    </row>
    <row r="5163" spans="1:11" s="40" customFormat="1" x14ac:dyDescent="0.25">
      <c r="A5163" s="34" t="s">
        <v>947</v>
      </c>
      <c r="B5163" s="34" t="s">
        <v>15341</v>
      </c>
      <c r="C5163" s="34" t="s">
        <v>15342</v>
      </c>
      <c r="D5163" s="34" t="s">
        <v>15343</v>
      </c>
      <c r="E5163" s="35">
        <v>64452</v>
      </c>
      <c r="F5163" s="36">
        <v>64452</v>
      </c>
      <c r="G5163" s="37">
        <f t="shared" si="241"/>
        <v>4511.6400000000003</v>
      </c>
      <c r="H5163" s="38">
        <f>G5163*(1-'[1]Rapport Lottstift'!$Q$6)</f>
        <v>3284.8837889590804</v>
      </c>
      <c r="I5163" s="39">
        <f t="shared" si="242"/>
        <v>3252.0349510694896</v>
      </c>
      <c r="J5163" s="40">
        <f t="shared" si="243"/>
        <v>3252</v>
      </c>
      <c r="K5163" s="40">
        <v>3252</v>
      </c>
    </row>
    <row r="5164" spans="1:11" s="40" customFormat="1" x14ac:dyDescent="0.25">
      <c r="A5164" s="34" t="s">
        <v>947</v>
      </c>
      <c r="B5164" s="34" t="s">
        <v>15344</v>
      </c>
      <c r="C5164" s="34" t="s">
        <v>15345</v>
      </c>
      <c r="D5164" s="34" t="s">
        <v>15346</v>
      </c>
      <c r="E5164" s="35">
        <v>64369</v>
      </c>
      <c r="F5164" s="36">
        <v>64369</v>
      </c>
      <c r="G5164" s="37">
        <f t="shared" si="241"/>
        <v>4505.8300000000008</v>
      </c>
      <c r="H5164" s="38">
        <f>G5164*(1-'[1]Rapport Lottstift'!$Q$6)</f>
        <v>3280.6535811380108</v>
      </c>
      <c r="I5164" s="39">
        <f t="shared" si="242"/>
        <v>3247.8470453266309</v>
      </c>
      <c r="J5164" s="40">
        <f t="shared" si="243"/>
        <v>3247</v>
      </c>
      <c r="K5164" s="40">
        <v>3247</v>
      </c>
    </row>
    <row r="5165" spans="1:11" s="40" customFormat="1" x14ac:dyDescent="0.25">
      <c r="A5165" s="34" t="s">
        <v>947</v>
      </c>
      <c r="B5165" s="34" t="s">
        <v>15347</v>
      </c>
      <c r="C5165" s="34" t="s">
        <v>15348</v>
      </c>
      <c r="D5165" s="34" t="s">
        <v>15349</v>
      </c>
      <c r="E5165" s="35">
        <v>64191</v>
      </c>
      <c r="F5165" s="36">
        <v>64191</v>
      </c>
      <c r="G5165" s="37">
        <f t="shared" si="241"/>
        <v>4493.3700000000008</v>
      </c>
      <c r="H5165" s="38">
        <f>G5165*(1-'[1]Rapport Lottstift'!$Q$6)</f>
        <v>3271.5815691843909</v>
      </c>
      <c r="I5165" s="39">
        <f t="shared" si="242"/>
        <v>3238.8657534925469</v>
      </c>
      <c r="J5165" s="40">
        <f t="shared" si="243"/>
        <v>3238</v>
      </c>
      <c r="K5165" s="40">
        <v>3238</v>
      </c>
    </row>
    <row r="5166" spans="1:11" s="40" customFormat="1" x14ac:dyDescent="0.25">
      <c r="A5166" s="34" t="s">
        <v>947</v>
      </c>
      <c r="B5166" s="34" t="s">
        <v>15350</v>
      </c>
      <c r="C5166" s="34" t="s">
        <v>15351</v>
      </c>
      <c r="D5166" s="34" t="s">
        <v>15352</v>
      </c>
      <c r="E5166" s="35">
        <v>64079</v>
      </c>
      <c r="F5166" s="36">
        <v>64079</v>
      </c>
      <c r="G5166" s="37">
        <f t="shared" si="241"/>
        <v>4485.5300000000007</v>
      </c>
      <c r="H5166" s="38">
        <f>G5166*(1-'[1]Rapport Lottstift'!$Q$6)</f>
        <v>3265.8733369439105</v>
      </c>
      <c r="I5166" s="39">
        <f t="shared" si="242"/>
        <v>3233.2146035744713</v>
      </c>
      <c r="J5166" s="40">
        <f t="shared" si="243"/>
        <v>3233</v>
      </c>
      <c r="K5166" s="40">
        <v>3233</v>
      </c>
    </row>
    <row r="5167" spans="1:11" s="40" customFormat="1" x14ac:dyDescent="0.25">
      <c r="A5167" s="34" t="s">
        <v>947</v>
      </c>
      <c r="B5167" s="34" t="s">
        <v>15353</v>
      </c>
      <c r="C5167" s="34" t="s">
        <v>15354</v>
      </c>
      <c r="D5167" s="34" t="s">
        <v>15355</v>
      </c>
      <c r="E5167" s="35">
        <v>64063</v>
      </c>
      <c r="F5167" s="36">
        <v>64063</v>
      </c>
      <c r="G5167" s="37">
        <f t="shared" si="241"/>
        <v>4484.4100000000008</v>
      </c>
      <c r="H5167" s="38">
        <f>G5167*(1-'[1]Rapport Lottstift'!$Q$6)</f>
        <v>3265.0578751952708</v>
      </c>
      <c r="I5167" s="39">
        <f t="shared" si="242"/>
        <v>3232.407296443318</v>
      </c>
      <c r="J5167" s="40">
        <f t="shared" si="243"/>
        <v>3232</v>
      </c>
      <c r="K5167" s="40">
        <v>3232</v>
      </c>
    </row>
    <row r="5168" spans="1:11" s="40" customFormat="1" x14ac:dyDescent="0.25">
      <c r="A5168" s="34" t="s">
        <v>947</v>
      </c>
      <c r="B5168" s="34" t="s">
        <v>15356</v>
      </c>
      <c r="C5168" s="34" t="s">
        <v>15357</v>
      </c>
      <c r="D5168" s="34" t="s">
        <v>15358</v>
      </c>
      <c r="E5168" s="35">
        <v>63938</v>
      </c>
      <c r="F5168" s="36">
        <v>63938</v>
      </c>
      <c r="G5168" s="37">
        <f t="shared" si="241"/>
        <v>4475.6600000000008</v>
      </c>
      <c r="H5168" s="38">
        <f>G5168*(1-'[1]Rapport Lottstift'!$Q$6)</f>
        <v>3258.6870802840208</v>
      </c>
      <c r="I5168" s="39">
        <f t="shared" si="242"/>
        <v>3226.1002094811806</v>
      </c>
      <c r="J5168" s="40">
        <f t="shared" si="243"/>
        <v>3226</v>
      </c>
      <c r="K5168" s="40">
        <v>3226</v>
      </c>
    </row>
    <row r="5169" spans="1:11" s="40" customFormat="1" x14ac:dyDescent="0.25">
      <c r="A5169" s="34" t="s">
        <v>947</v>
      </c>
      <c r="B5169" s="34" t="s">
        <v>15359</v>
      </c>
      <c r="C5169" s="34" t="s">
        <v>15360</v>
      </c>
      <c r="D5169" s="34" t="s">
        <v>15361</v>
      </c>
      <c r="E5169" s="35">
        <v>63870</v>
      </c>
      <c r="F5169" s="36">
        <v>63870</v>
      </c>
      <c r="G5169" s="37">
        <f t="shared" si="241"/>
        <v>4470.9000000000005</v>
      </c>
      <c r="H5169" s="38">
        <f>G5169*(1-'[1]Rapport Lottstift'!$Q$6)</f>
        <v>3255.2213678523008</v>
      </c>
      <c r="I5169" s="39">
        <f t="shared" si="242"/>
        <v>3222.6691541737778</v>
      </c>
      <c r="J5169" s="40">
        <f t="shared" si="243"/>
        <v>3222</v>
      </c>
      <c r="K5169" s="40">
        <v>3222</v>
      </c>
    </row>
    <row r="5170" spans="1:11" s="40" customFormat="1" x14ac:dyDescent="0.25">
      <c r="A5170" s="34" t="s">
        <v>947</v>
      </c>
      <c r="B5170" s="34" t="s">
        <v>15362</v>
      </c>
      <c r="C5170" s="34" t="s">
        <v>15363</v>
      </c>
      <c r="D5170" s="34" t="s">
        <v>15364</v>
      </c>
      <c r="E5170" s="35">
        <v>63856</v>
      </c>
      <c r="F5170" s="36">
        <v>63856</v>
      </c>
      <c r="G5170" s="37">
        <f t="shared" si="241"/>
        <v>4469.92</v>
      </c>
      <c r="H5170" s="38">
        <f>G5170*(1-'[1]Rapport Lottstift'!$Q$6)</f>
        <v>3254.50783882224</v>
      </c>
      <c r="I5170" s="39">
        <f t="shared" si="242"/>
        <v>3221.9627604340176</v>
      </c>
      <c r="J5170" s="40">
        <f t="shared" si="243"/>
        <v>3221</v>
      </c>
      <c r="K5170" s="40">
        <v>3221</v>
      </c>
    </row>
    <row r="5171" spans="1:11" s="40" customFormat="1" x14ac:dyDescent="0.25">
      <c r="A5171" s="34" t="s">
        <v>947</v>
      </c>
      <c r="B5171" s="34" t="s">
        <v>15365</v>
      </c>
      <c r="C5171" s="34" t="s">
        <v>15366</v>
      </c>
      <c r="D5171" s="34" t="s">
        <v>15367</v>
      </c>
      <c r="E5171" s="35">
        <v>63740</v>
      </c>
      <c r="F5171" s="36">
        <v>63740</v>
      </c>
      <c r="G5171" s="37">
        <f t="shared" si="241"/>
        <v>4461.8</v>
      </c>
      <c r="H5171" s="38">
        <f>G5171*(1-'[1]Rapport Lottstift'!$Q$6)</f>
        <v>3248.5957411446002</v>
      </c>
      <c r="I5171" s="39">
        <f t="shared" si="242"/>
        <v>3216.109783733154</v>
      </c>
      <c r="J5171" s="40">
        <f t="shared" si="243"/>
        <v>3216</v>
      </c>
      <c r="K5171" s="40">
        <v>3216</v>
      </c>
    </row>
    <row r="5172" spans="1:11" s="40" customFormat="1" x14ac:dyDescent="0.25">
      <c r="A5172" s="34" t="s">
        <v>947</v>
      </c>
      <c r="B5172" s="34" t="s">
        <v>15368</v>
      </c>
      <c r="C5172" s="34" t="s">
        <v>15369</v>
      </c>
      <c r="D5172" s="34" t="s">
        <v>15370</v>
      </c>
      <c r="E5172" s="35">
        <v>63351</v>
      </c>
      <c r="F5172" s="36">
        <v>63351</v>
      </c>
      <c r="G5172" s="37">
        <f t="shared" si="241"/>
        <v>4434.5700000000006</v>
      </c>
      <c r="H5172" s="38">
        <f>G5172*(1-'[1]Rapport Lottstift'!$Q$6)</f>
        <v>3228.7698273807905</v>
      </c>
      <c r="I5172" s="39">
        <f t="shared" si="242"/>
        <v>3196.4821291069825</v>
      </c>
      <c r="J5172" s="40">
        <f t="shared" si="243"/>
        <v>3196</v>
      </c>
      <c r="K5172" s="40">
        <v>3196</v>
      </c>
    </row>
    <row r="5173" spans="1:11" s="40" customFormat="1" x14ac:dyDescent="0.25">
      <c r="A5173" s="34" t="s">
        <v>947</v>
      </c>
      <c r="B5173" s="34" t="s">
        <v>15371</v>
      </c>
      <c r="C5173" s="34" t="s">
        <v>15372</v>
      </c>
      <c r="D5173" s="34" t="s">
        <v>15373</v>
      </c>
      <c r="E5173" s="35">
        <v>63204</v>
      </c>
      <c r="F5173" s="36">
        <v>63204</v>
      </c>
      <c r="G5173" s="37">
        <f t="shared" si="241"/>
        <v>4424.2800000000007</v>
      </c>
      <c r="H5173" s="38">
        <f>G5173*(1-'[1]Rapport Lottstift'!$Q$6)</f>
        <v>3221.2777725651608</v>
      </c>
      <c r="I5173" s="39">
        <f t="shared" si="242"/>
        <v>3189.0649948395094</v>
      </c>
      <c r="J5173" s="40">
        <f t="shared" si="243"/>
        <v>3189</v>
      </c>
      <c r="K5173" s="40">
        <v>3189</v>
      </c>
    </row>
    <row r="5174" spans="1:11" s="40" customFormat="1" x14ac:dyDescent="0.25">
      <c r="A5174" s="34" t="s">
        <v>947</v>
      </c>
      <c r="B5174" s="34" t="s">
        <v>15374</v>
      </c>
      <c r="C5174" s="34" t="s">
        <v>15375</v>
      </c>
      <c r="D5174" s="34" t="s">
        <v>15376</v>
      </c>
      <c r="E5174" s="35">
        <v>63091</v>
      </c>
      <c r="F5174" s="36">
        <v>63091</v>
      </c>
      <c r="G5174" s="37">
        <f t="shared" si="241"/>
        <v>4416.3700000000008</v>
      </c>
      <c r="H5174" s="38">
        <f>G5174*(1-'[1]Rapport Lottstift'!$Q$6)</f>
        <v>3215.5185739653907</v>
      </c>
      <c r="I5174" s="39">
        <f t="shared" si="242"/>
        <v>3183.3633882257368</v>
      </c>
      <c r="J5174" s="40">
        <f t="shared" si="243"/>
        <v>3183</v>
      </c>
      <c r="K5174" s="40">
        <v>3183</v>
      </c>
    </row>
    <row r="5175" spans="1:11" s="40" customFormat="1" x14ac:dyDescent="0.25">
      <c r="A5175" s="34" t="s">
        <v>947</v>
      </c>
      <c r="B5175" s="34" t="s">
        <v>15377</v>
      </c>
      <c r="C5175" s="34" t="s">
        <v>15378</v>
      </c>
      <c r="D5175" s="34" t="s">
        <v>15379</v>
      </c>
      <c r="E5175" s="35">
        <v>63013</v>
      </c>
      <c r="F5175" s="36">
        <v>63013</v>
      </c>
      <c r="G5175" s="37">
        <f t="shared" si="241"/>
        <v>4410.9100000000008</v>
      </c>
      <c r="H5175" s="38">
        <f>G5175*(1-'[1]Rapport Lottstift'!$Q$6)</f>
        <v>3211.5431979407708</v>
      </c>
      <c r="I5175" s="39">
        <f t="shared" si="242"/>
        <v>3179.4277659613631</v>
      </c>
      <c r="J5175" s="40">
        <f t="shared" si="243"/>
        <v>3179</v>
      </c>
      <c r="K5175" s="40">
        <v>3179</v>
      </c>
    </row>
    <row r="5176" spans="1:11" s="40" customFormat="1" x14ac:dyDescent="0.25">
      <c r="A5176" s="34" t="s">
        <v>947</v>
      </c>
      <c r="B5176" s="34" t="s">
        <v>15380</v>
      </c>
      <c r="C5176" s="34" t="s">
        <v>15381</v>
      </c>
      <c r="D5176" s="34" t="s">
        <v>15382</v>
      </c>
      <c r="E5176" s="35">
        <v>62947</v>
      </c>
      <c r="F5176" s="36">
        <v>62947</v>
      </c>
      <c r="G5176" s="37">
        <f t="shared" si="241"/>
        <v>4406.2900000000009</v>
      </c>
      <c r="H5176" s="38">
        <f>G5176*(1-'[1]Rapport Lottstift'!$Q$6)</f>
        <v>3208.1794182276308</v>
      </c>
      <c r="I5176" s="39">
        <f t="shared" si="242"/>
        <v>3176.0976240453542</v>
      </c>
      <c r="J5176" s="40">
        <f t="shared" si="243"/>
        <v>3176</v>
      </c>
      <c r="K5176" s="40">
        <v>3176</v>
      </c>
    </row>
    <row r="5177" spans="1:11" s="40" customFormat="1" x14ac:dyDescent="0.25">
      <c r="A5177" s="34" t="s">
        <v>947</v>
      </c>
      <c r="B5177" s="34" t="s">
        <v>15383</v>
      </c>
      <c r="C5177" s="34" t="s">
        <v>15384</v>
      </c>
      <c r="D5177" s="34" t="s">
        <v>15385</v>
      </c>
      <c r="E5177" s="35">
        <v>62913</v>
      </c>
      <c r="F5177" s="36">
        <v>62913</v>
      </c>
      <c r="G5177" s="37">
        <f t="shared" si="241"/>
        <v>4403.9100000000008</v>
      </c>
      <c r="H5177" s="38">
        <f>G5177*(1-'[1]Rapport Lottstift'!$Q$6)</f>
        <v>3206.4465620117708</v>
      </c>
      <c r="I5177" s="39">
        <f t="shared" si="242"/>
        <v>3174.3820963916532</v>
      </c>
      <c r="J5177" s="40">
        <f t="shared" si="243"/>
        <v>3174</v>
      </c>
      <c r="K5177" s="40">
        <v>3174</v>
      </c>
    </row>
    <row r="5178" spans="1:11" s="40" customFormat="1" x14ac:dyDescent="0.25">
      <c r="A5178" s="34" t="s">
        <v>947</v>
      </c>
      <c r="B5178" s="34" t="s">
        <v>15386</v>
      </c>
      <c r="C5178" s="34" t="s">
        <v>15387</v>
      </c>
      <c r="D5178" s="34" t="s">
        <v>15388</v>
      </c>
      <c r="E5178" s="35">
        <v>62905</v>
      </c>
      <c r="F5178" s="36">
        <v>62905</v>
      </c>
      <c r="G5178" s="37">
        <f t="shared" si="241"/>
        <v>4403.3500000000004</v>
      </c>
      <c r="H5178" s="38">
        <f>G5178*(1-'[1]Rapport Lottstift'!$Q$6)</f>
        <v>3206.0388311374504</v>
      </c>
      <c r="I5178" s="39">
        <f t="shared" si="242"/>
        <v>3173.9784428260759</v>
      </c>
      <c r="J5178" s="40">
        <f t="shared" si="243"/>
        <v>3173</v>
      </c>
      <c r="K5178" s="40">
        <v>3173</v>
      </c>
    </row>
    <row r="5179" spans="1:11" s="40" customFormat="1" x14ac:dyDescent="0.25">
      <c r="A5179" s="34" t="s">
        <v>947</v>
      </c>
      <c r="B5179" s="34" t="s">
        <v>15389</v>
      </c>
      <c r="C5179" s="34" t="s">
        <v>15390</v>
      </c>
      <c r="D5179" s="34" t="s">
        <v>15391</v>
      </c>
      <c r="E5179" s="35">
        <v>62856</v>
      </c>
      <c r="F5179" s="36">
        <v>62856</v>
      </c>
      <c r="G5179" s="37">
        <f t="shared" si="241"/>
        <v>4399.92</v>
      </c>
      <c r="H5179" s="38">
        <f>G5179*(1-'[1]Rapport Lottstift'!$Q$6)</f>
        <v>3203.5414795322404</v>
      </c>
      <c r="I5179" s="39">
        <f t="shared" si="242"/>
        <v>3171.5060647369178</v>
      </c>
      <c r="J5179" s="40">
        <f t="shared" si="243"/>
        <v>3171</v>
      </c>
      <c r="K5179" s="40">
        <v>3171</v>
      </c>
    </row>
    <row r="5180" spans="1:11" s="40" customFormat="1" x14ac:dyDescent="0.25">
      <c r="A5180" s="34" t="s">
        <v>947</v>
      </c>
      <c r="B5180" s="34" t="s">
        <v>15392</v>
      </c>
      <c r="C5180" s="34" t="s">
        <v>15393</v>
      </c>
      <c r="D5180" s="34" t="s">
        <v>15394</v>
      </c>
      <c r="E5180" s="35">
        <v>62813</v>
      </c>
      <c r="F5180" s="36">
        <v>62813</v>
      </c>
      <c r="G5180" s="37">
        <f t="shared" si="241"/>
        <v>4396.9100000000008</v>
      </c>
      <c r="H5180" s="38">
        <f>G5180*(1-'[1]Rapport Lottstift'!$Q$6)</f>
        <v>3201.3499260827707</v>
      </c>
      <c r="I5180" s="39">
        <f t="shared" si="242"/>
        <v>3169.336426821943</v>
      </c>
      <c r="J5180" s="40">
        <f t="shared" si="243"/>
        <v>3169</v>
      </c>
      <c r="K5180" s="40">
        <v>3169</v>
      </c>
    </row>
    <row r="5181" spans="1:11" s="40" customFormat="1" x14ac:dyDescent="0.25">
      <c r="A5181" s="34" t="s">
        <v>947</v>
      </c>
      <c r="B5181" s="34" t="s">
        <v>15395</v>
      </c>
      <c r="C5181" s="34" t="s">
        <v>15396</v>
      </c>
      <c r="D5181" s="34" t="s">
        <v>15397</v>
      </c>
      <c r="E5181" s="35">
        <v>62578</v>
      </c>
      <c r="F5181" s="36">
        <v>62578</v>
      </c>
      <c r="G5181" s="37">
        <f t="shared" si="241"/>
        <v>4380.46</v>
      </c>
      <c r="H5181" s="38">
        <f>G5181*(1-'[1]Rapport Lottstift'!$Q$6)</f>
        <v>3189.3728316496204</v>
      </c>
      <c r="I5181" s="39">
        <f t="shared" si="242"/>
        <v>3157.4791033331239</v>
      </c>
      <c r="J5181" s="40">
        <f t="shared" si="243"/>
        <v>3157</v>
      </c>
      <c r="K5181" s="40">
        <v>3157</v>
      </c>
    </row>
    <row r="5182" spans="1:11" s="40" customFormat="1" x14ac:dyDescent="0.25">
      <c r="A5182" s="34" t="s">
        <v>947</v>
      </c>
      <c r="B5182" s="34" t="s">
        <v>15398</v>
      </c>
      <c r="C5182" s="34" t="s">
        <v>15399</v>
      </c>
      <c r="D5182" s="34" t="s">
        <v>15400</v>
      </c>
      <c r="E5182" s="35">
        <v>62425</v>
      </c>
      <c r="F5182" s="36">
        <v>62425</v>
      </c>
      <c r="G5182" s="37">
        <f t="shared" si="241"/>
        <v>4369.75</v>
      </c>
      <c r="H5182" s="38">
        <f>G5182*(1-'[1]Rapport Lottstift'!$Q$6)</f>
        <v>3181.5749786782503</v>
      </c>
      <c r="I5182" s="39">
        <f t="shared" si="242"/>
        <v>3149.759228891468</v>
      </c>
      <c r="J5182" s="40">
        <f t="shared" si="243"/>
        <v>3149</v>
      </c>
      <c r="K5182" s="40">
        <v>3149</v>
      </c>
    </row>
    <row r="5183" spans="1:11" s="40" customFormat="1" x14ac:dyDescent="0.25">
      <c r="A5183" s="34" t="s">
        <v>947</v>
      </c>
      <c r="B5183" s="34" t="s">
        <v>15401</v>
      </c>
      <c r="C5183" s="34" t="s">
        <v>15402</v>
      </c>
      <c r="D5183" s="34" t="s">
        <v>15403</v>
      </c>
      <c r="E5183" s="35">
        <v>62270</v>
      </c>
      <c r="F5183" s="36">
        <v>62270</v>
      </c>
      <c r="G5183" s="37">
        <f t="shared" si="241"/>
        <v>4358.9000000000005</v>
      </c>
      <c r="H5183" s="38">
        <f>G5183*(1-'[1]Rapport Lottstift'!$Q$6)</f>
        <v>3173.6751929883008</v>
      </c>
      <c r="I5183" s="39">
        <f t="shared" si="242"/>
        <v>3141.9384410584175</v>
      </c>
      <c r="J5183" s="40">
        <f t="shared" si="243"/>
        <v>3141</v>
      </c>
      <c r="K5183" s="40">
        <v>3141</v>
      </c>
    </row>
    <row r="5184" spans="1:11" s="40" customFormat="1" x14ac:dyDescent="0.25">
      <c r="A5184" s="34" t="s">
        <v>947</v>
      </c>
      <c r="B5184" s="34" t="s">
        <v>15404</v>
      </c>
      <c r="C5184" s="34" t="s">
        <v>15405</v>
      </c>
      <c r="D5184" s="34" t="s">
        <v>15406</v>
      </c>
      <c r="E5184" s="35">
        <v>62202</v>
      </c>
      <c r="F5184" s="36">
        <v>62202</v>
      </c>
      <c r="G5184" s="37">
        <f t="shared" si="241"/>
        <v>4354.1400000000003</v>
      </c>
      <c r="H5184" s="38">
        <f>G5184*(1-'[1]Rapport Lottstift'!$Q$6)</f>
        <v>3170.2094805565803</v>
      </c>
      <c r="I5184" s="39">
        <f t="shared" si="242"/>
        <v>3138.5073857510142</v>
      </c>
      <c r="J5184" s="40">
        <f t="shared" si="243"/>
        <v>3138</v>
      </c>
      <c r="K5184" s="40">
        <v>3138</v>
      </c>
    </row>
    <row r="5185" spans="1:11" s="40" customFormat="1" x14ac:dyDescent="0.25">
      <c r="A5185" s="34" t="s">
        <v>947</v>
      </c>
      <c r="B5185" s="34" t="s">
        <v>15407</v>
      </c>
      <c r="C5185" s="34" t="s">
        <v>15408</v>
      </c>
      <c r="D5185" s="34" t="s">
        <v>15409</v>
      </c>
      <c r="E5185" s="35">
        <v>62196</v>
      </c>
      <c r="F5185" s="36">
        <v>62196</v>
      </c>
      <c r="G5185" s="37">
        <f t="shared" si="241"/>
        <v>4353.72</v>
      </c>
      <c r="H5185" s="38">
        <f>G5185*(1-'[1]Rapport Lottstift'!$Q$6)</f>
        <v>3169.9036824008404</v>
      </c>
      <c r="I5185" s="39">
        <f t="shared" si="242"/>
        <v>3138.2046455768318</v>
      </c>
      <c r="J5185" s="40">
        <f t="shared" si="243"/>
        <v>3138</v>
      </c>
      <c r="K5185" s="40">
        <v>3138</v>
      </c>
    </row>
    <row r="5186" spans="1:11" s="40" customFormat="1" x14ac:dyDescent="0.25">
      <c r="A5186" s="34" t="s">
        <v>947</v>
      </c>
      <c r="B5186" s="34" t="s">
        <v>15410</v>
      </c>
      <c r="C5186" s="34" t="s">
        <v>15411</v>
      </c>
      <c r="D5186" s="34" t="s">
        <v>15412</v>
      </c>
      <c r="E5186" s="35">
        <v>62090</v>
      </c>
      <c r="F5186" s="36">
        <v>62090</v>
      </c>
      <c r="G5186" s="37">
        <f t="shared" si="241"/>
        <v>4346.3</v>
      </c>
      <c r="H5186" s="38">
        <f>G5186*(1-'[1]Rapport Lottstift'!$Q$6)</f>
        <v>3164.5012483161004</v>
      </c>
      <c r="I5186" s="39">
        <f t="shared" si="242"/>
        <v>3132.8562358329395</v>
      </c>
      <c r="J5186" s="40">
        <f t="shared" si="243"/>
        <v>3132</v>
      </c>
      <c r="K5186" s="40">
        <v>3132</v>
      </c>
    </row>
    <row r="5187" spans="1:11" s="40" customFormat="1" x14ac:dyDescent="0.25">
      <c r="A5187" s="34" t="s">
        <v>947</v>
      </c>
      <c r="B5187" s="34" t="s">
        <v>15413</v>
      </c>
      <c r="C5187" s="34" t="s">
        <v>15414</v>
      </c>
      <c r="D5187" s="34" t="s">
        <v>15415</v>
      </c>
      <c r="E5187" s="35">
        <v>62086</v>
      </c>
      <c r="F5187" s="36">
        <v>62086</v>
      </c>
      <c r="G5187" s="37">
        <f t="shared" si="241"/>
        <v>4346.0200000000004</v>
      </c>
      <c r="H5187" s="38">
        <f>G5187*(1-'[1]Rapport Lottstift'!$Q$6)</f>
        <v>3164.2973828789404</v>
      </c>
      <c r="I5187" s="39">
        <f t="shared" si="242"/>
        <v>3132.6544090501511</v>
      </c>
      <c r="J5187" s="40">
        <f t="shared" si="243"/>
        <v>3132</v>
      </c>
      <c r="K5187" s="40">
        <v>3132</v>
      </c>
    </row>
    <row r="5188" spans="1:11" s="40" customFormat="1" x14ac:dyDescent="0.25">
      <c r="A5188" s="34" t="s">
        <v>947</v>
      </c>
      <c r="B5188" s="34" t="s">
        <v>15416</v>
      </c>
      <c r="C5188" s="34" t="s">
        <v>15417</v>
      </c>
      <c r="D5188" s="34" t="s">
        <v>15418</v>
      </c>
      <c r="E5188" s="35">
        <v>61964</v>
      </c>
      <c r="F5188" s="36">
        <v>61964</v>
      </c>
      <c r="G5188" s="37">
        <f t="shared" si="241"/>
        <v>4337.4800000000005</v>
      </c>
      <c r="H5188" s="38">
        <f>G5188*(1-'[1]Rapport Lottstift'!$Q$6)</f>
        <v>3158.0794870455607</v>
      </c>
      <c r="I5188" s="39">
        <f t="shared" si="242"/>
        <v>3126.4986921751051</v>
      </c>
      <c r="J5188" s="40">
        <f t="shared" si="243"/>
        <v>3126</v>
      </c>
      <c r="K5188" s="40">
        <v>3126</v>
      </c>
    </row>
    <row r="5189" spans="1:11" s="40" customFormat="1" x14ac:dyDescent="0.25">
      <c r="A5189" s="34" t="s">
        <v>947</v>
      </c>
      <c r="B5189" s="34" t="s">
        <v>15419</v>
      </c>
      <c r="C5189" s="34" t="s">
        <v>15420</v>
      </c>
      <c r="D5189" s="34" t="s">
        <v>15421</v>
      </c>
      <c r="E5189" s="35">
        <v>61726</v>
      </c>
      <c r="F5189" s="36">
        <v>61726</v>
      </c>
      <c r="G5189" s="37">
        <f t="shared" si="241"/>
        <v>4320.8200000000006</v>
      </c>
      <c r="H5189" s="38">
        <f>G5189*(1-'[1]Rapport Lottstift'!$Q$6)</f>
        <v>3145.9494935345406</v>
      </c>
      <c r="I5189" s="39">
        <f t="shared" si="242"/>
        <v>3114.4899985991951</v>
      </c>
      <c r="J5189" s="40">
        <f t="shared" si="243"/>
        <v>3114</v>
      </c>
      <c r="K5189" s="40">
        <v>3114</v>
      </c>
    </row>
    <row r="5190" spans="1:11" s="40" customFormat="1" x14ac:dyDescent="0.25">
      <c r="A5190" s="34" t="s">
        <v>947</v>
      </c>
      <c r="B5190" s="34" t="s">
        <v>15422</v>
      </c>
      <c r="C5190" s="34" t="s">
        <v>15423</v>
      </c>
      <c r="D5190" s="34" t="s">
        <v>15424</v>
      </c>
      <c r="E5190" s="35">
        <v>61643</v>
      </c>
      <c r="F5190" s="36">
        <v>61643</v>
      </c>
      <c r="G5190" s="37">
        <f t="shared" ref="G5190:G5253" si="244">F5190*0.07</f>
        <v>4315.01</v>
      </c>
      <c r="H5190" s="38">
        <f>G5190*(1-'[1]Rapport Lottstift'!$Q$6)</f>
        <v>3141.7192857134705</v>
      </c>
      <c r="I5190" s="39">
        <f t="shared" ref="I5190:I5253" si="245">H5190*0.99</f>
        <v>3110.302092856336</v>
      </c>
      <c r="J5190" s="40">
        <f t="shared" ref="J5190:J5253" si="246">INT(I5190)</f>
        <v>3110</v>
      </c>
      <c r="K5190" s="40">
        <v>3110</v>
      </c>
    </row>
    <row r="5191" spans="1:11" s="40" customFormat="1" x14ac:dyDescent="0.25">
      <c r="A5191" s="34" t="s">
        <v>947</v>
      </c>
      <c r="B5191" s="34" t="s">
        <v>15425</v>
      </c>
      <c r="C5191" s="34" t="s">
        <v>15426</v>
      </c>
      <c r="D5191" s="34" t="s">
        <v>15427</v>
      </c>
      <c r="E5191" s="35">
        <v>61636</v>
      </c>
      <c r="F5191" s="36">
        <v>61636</v>
      </c>
      <c r="G5191" s="37">
        <f t="shared" si="244"/>
        <v>4314.5200000000004</v>
      </c>
      <c r="H5191" s="38">
        <f>G5191*(1-'[1]Rapport Lottstift'!$Q$6)</f>
        <v>3141.3625211984404</v>
      </c>
      <c r="I5191" s="39">
        <f t="shared" si="245"/>
        <v>3109.9488959864561</v>
      </c>
      <c r="J5191" s="40">
        <f t="shared" si="246"/>
        <v>3109</v>
      </c>
      <c r="K5191" s="40">
        <v>3109</v>
      </c>
    </row>
    <row r="5192" spans="1:11" s="40" customFormat="1" x14ac:dyDescent="0.25">
      <c r="A5192" s="34" t="s">
        <v>947</v>
      </c>
      <c r="B5192" s="34" t="s">
        <v>15428</v>
      </c>
      <c r="C5192" s="34" t="s">
        <v>15429</v>
      </c>
      <c r="D5192" s="34" t="s">
        <v>15430</v>
      </c>
      <c r="E5192" s="35">
        <v>61633</v>
      </c>
      <c r="F5192" s="36">
        <v>61633</v>
      </c>
      <c r="G5192" s="37">
        <f t="shared" si="244"/>
        <v>4314.3100000000004</v>
      </c>
      <c r="H5192" s="38">
        <f>G5192*(1-'[1]Rapport Lottstift'!$Q$6)</f>
        <v>3141.2096221205707</v>
      </c>
      <c r="I5192" s="39">
        <f t="shared" si="245"/>
        <v>3109.7975258993647</v>
      </c>
      <c r="J5192" s="40">
        <f t="shared" si="246"/>
        <v>3109</v>
      </c>
      <c r="K5192" s="40">
        <v>3109</v>
      </c>
    </row>
    <row r="5193" spans="1:11" s="40" customFormat="1" x14ac:dyDescent="0.25">
      <c r="A5193" s="34" t="s">
        <v>947</v>
      </c>
      <c r="B5193" s="34" t="s">
        <v>15431</v>
      </c>
      <c r="C5193" s="34" t="s">
        <v>15432</v>
      </c>
      <c r="D5193" s="34" t="s">
        <v>15433</v>
      </c>
      <c r="E5193" s="35">
        <v>61505</v>
      </c>
      <c r="F5193" s="36">
        <v>61505</v>
      </c>
      <c r="G5193" s="37">
        <f t="shared" si="244"/>
        <v>4305.3500000000004</v>
      </c>
      <c r="H5193" s="38">
        <f>G5193*(1-'[1]Rapport Lottstift'!$Q$6)</f>
        <v>3134.6859281314505</v>
      </c>
      <c r="I5193" s="39">
        <f t="shared" si="245"/>
        <v>3103.3390688501358</v>
      </c>
      <c r="J5193" s="40">
        <f t="shared" si="246"/>
        <v>3103</v>
      </c>
      <c r="K5193" s="40">
        <v>3103</v>
      </c>
    </row>
    <row r="5194" spans="1:11" s="40" customFormat="1" x14ac:dyDescent="0.25">
      <c r="A5194" s="34" t="s">
        <v>947</v>
      </c>
      <c r="B5194" s="34" t="s">
        <v>15434</v>
      </c>
      <c r="C5194" s="34" t="s">
        <v>15435</v>
      </c>
      <c r="D5194" s="34" t="s">
        <v>15436</v>
      </c>
      <c r="E5194" s="35">
        <v>61420</v>
      </c>
      <c r="F5194" s="36">
        <v>61420</v>
      </c>
      <c r="G5194" s="37">
        <f t="shared" si="244"/>
        <v>4299.4000000000005</v>
      </c>
      <c r="H5194" s="38">
        <f>G5194*(1-'[1]Rapport Lottstift'!$Q$6)</f>
        <v>3130.3537875918005</v>
      </c>
      <c r="I5194" s="39">
        <f t="shared" si="245"/>
        <v>3099.0502497158823</v>
      </c>
      <c r="J5194" s="40">
        <f t="shared" si="246"/>
        <v>3099</v>
      </c>
      <c r="K5194" s="40">
        <v>3099</v>
      </c>
    </row>
    <row r="5195" spans="1:11" s="40" customFormat="1" x14ac:dyDescent="0.25">
      <c r="A5195" s="34" t="s">
        <v>947</v>
      </c>
      <c r="B5195" s="34" t="s">
        <v>15437</v>
      </c>
      <c r="C5195" s="34" t="s">
        <v>15438</v>
      </c>
      <c r="D5195" s="34" t="s">
        <v>15439</v>
      </c>
      <c r="E5195" s="35">
        <v>61419</v>
      </c>
      <c r="F5195" s="36">
        <v>61419</v>
      </c>
      <c r="G5195" s="37">
        <f t="shared" si="244"/>
        <v>4299.3300000000008</v>
      </c>
      <c r="H5195" s="38">
        <f>G5195*(1-'[1]Rapport Lottstift'!$Q$6)</f>
        <v>3130.3028212325107</v>
      </c>
      <c r="I5195" s="39">
        <f t="shared" si="245"/>
        <v>3098.9997930201857</v>
      </c>
      <c r="J5195" s="40">
        <f t="shared" si="246"/>
        <v>3098</v>
      </c>
      <c r="K5195" s="40">
        <v>3098</v>
      </c>
    </row>
    <row r="5196" spans="1:11" s="40" customFormat="1" x14ac:dyDescent="0.25">
      <c r="A5196" s="34" t="s">
        <v>947</v>
      </c>
      <c r="B5196" s="34" t="s">
        <v>15440</v>
      </c>
      <c r="C5196" s="34" t="s">
        <v>15441</v>
      </c>
      <c r="D5196" s="34" t="s">
        <v>15442</v>
      </c>
      <c r="E5196" s="35">
        <v>61300</v>
      </c>
      <c r="F5196" s="36">
        <v>61300</v>
      </c>
      <c r="G5196" s="37">
        <f t="shared" si="244"/>
        <v>4291</v>
      </c>
      <c r="H5196" s="38">
        <f>G5196*(1-'[1]Rapport Lottstift'!$Q$6)</f>
        <v>3124.2378244770002</v>
      </c>
      <c r="I5196" s="39">
        <f t="shared" si="245"/>
        <v>3092.9954462322303</v>
      </c>
      <c r="J5196" s="40">
        <f t="shared" si="246"/>
        <v>3092</v>
      </c>
      <c r="K5196" s="40">
        <v>3092</v>
      </c>
    </row>
    <row r="5197" spans="1:11" s="40" customFormat="1" x14ac:dyDescent="0.25">
      <c r="A5197" s="34" t="s">
        <v>947</v>
      </c>
      <c r="B5197" s="34" t="s">
        <v>15443</v>
      </c>
      <c r="C5197" s="34" t="s">
        <v>15444</v>
      </c>
      <c r="D5197" s="34" t="s">
        <v>15445</v>
      </c>
      <c r="E5197" s="35">
        <v>61213</v>
      </c>
      <c r="F5197" s="36">
        <v>61213</v>
      </c>
      <c r="G5197" s="37">
        <f t="shared" si="244"/>
        <v>4284.9100000000008</v>
      </c>
      <c r="H5197" s="38">
        <f>G5197*(1-'[1]Rapport Lottstift'!$Q$6)</f>
        <v>3119.8037512187707</v>
      </c>
      <c r="I5197" s="39">
        <f t="shared" si="245"/>
        <v>3088.6057137065832</v>
      </c>
      <c r="J5197" s="40">
        <f t="shared" si="246"/>
        <v>3088</v>
      </c>
      <c r="K5197" s="40">
        <v>3088</v>
      </c>
    </row>
    <row r="5198" spans="1:11" s="40" customFormat="1" x14ac:dyDescent="0.25">
      <c r="A5198" s="34" t="s">
        <v>947</v>
      </c>
      <c r="B5198" s="34" t="s">
        <v>15446</v>
      </c>
      <c r="C5198" s="34" t="s">
        <v>15447</v>
      </c>
      <c r="D5198" s="34" t="s">
        <v>15448</v>
      </c>
      <c r="E5198" s="35">
        <v>61032</v>
      </c>
      <c r="F5198" s="36">
        <v>61032</v>
      </c>
      <c r="G5198" s="37">
        <f t="shared" si="244"/>
        <v>4272.2400000000007</v>
      </c>
      <c r="H5198" s="38">
        <f>G5198*(1-'[1]Rapport Lottstift'!$Q$6)</f>
        <v>3110.5788401872805</v>
      </c>
      <c r="I5198" s="39">
        <f t="shared" si="245"/>
        <v>3079.4730517854077</v>
      </c>
      <c r="J5198" s="40">
        <f t="shared" si="246"/>
        <v>3079</v>
      </c>
      <c r="K5198" s="40">
        <v>3079</v>
      </c>
    </row>
    <row r="5199" spans="1:11" s="40" customFormat="1" x14ac:dyDescent="0.25">
      <c r="A5199" s="34" t="s">
        <v>947</v>
      </c>
      <c r="B5199" s="34" t="s">
        <v>15449</v>
      </c>
      <c r="C5199" s="34" t="s">
        <v>15450</v>
      </c>
      <c r="D5199" s="34" t="s">
        <v>15451</v>
      </c>
      <c r="E5199" s="35">
        <v>60948</v>
      </c>
      <c r="F5199" s="36">
        <v>60948</v>
      </c>
      <c r="G5199" s="37">
        <f t="shared" si="244"/>
        <v>4266.3600000000006</v>
      </c>
      <c r="H5199" s="38">
        <f>G5199*(1-'[1]Rapport Lottstift'!$Q$6)</f>
        <v>3106.2976660069207</v>
      </c>
      <c r="I5199" s="39">
        <f t="shared" si="245"/>
        <v>3075.2346893468516</v>
      </c>
      <c r="J5199" s="40">
        <f t="shared" si="246"/>
        <v>3075</v>
      </c>
      <c r="K5199" s="40">
        <v>3075</v>
      </c>
    </row>
    <row r="5200" spans="1:11" s="40" customFormat="1" x14ac:dyDescent="0.25">
      <c r="A5200" s="34" t="s">
        <v>947</v>
      </c>
      <c r="B5200" s="34" t="s">
        <v>15452</v>
      </c>
      <c r="C5200" s="34" t="s">
        <v>15453</v>
      </c>
      <c r="D5200" s="34" t="s">
        <v>15454</v>
      </c>
      <c r="E5200" s="35">
        <v>60870</v>
      </c>
      <c r="F5200" s="36">
        <v>60870</v>
      </c>
      <c r="G5200" s="37">
        <f t="shared" si="244"/>
        <v>4260.9000000000005</v>
      </c>
      <c r="H5200" s="38">
        <f>G5200*(1-'[1]Rapport Lottstift'!$Q$6)</f>
        <v>3102.3222899823004</v>
      </c>
      <c r="I5200" s="39">
        <f t="shared" si="245"/>
        <v>3071.2990670824774</v>
      </c>
      <c r="J5200" s="40">
        <f t="shared" si="246"/>
        <v>3071</v>
      </c>
      <c r="K5200" s="40">
        <v>3071</v>
      </c>
    </row>
    <row r="5201" spans="1:11" s="40" customFormat="1" x14ac:dyDescent="0.25">
      <c r="A5201" s="34" t="s">
        <v>947</v>
      </c>
      <c r="B5201" s="34" t="s">
        <v>15455</v>
      </c>
      <c r="C5201" s="34" t="s">
        <v>15456</v>
      </c>
      <c r="D5201" s="34" t="s">
        <v>15457</v>
      </c>
      <c r="E5201" s="35">
        <v>60779</v>
      </c>
      <c r="F5201" s="36">
        <v>60779</v>
      </c>
      <c r="G5201" s="37">
        <f t="shared" si="244"/>
        <v>4254.5300000000007</v>
      </c>
      <c r="H5201" s="38">
        <f>G5201*(1-'[1]Rapport Lottstift'!$Q$6)</f>
        <v>3097.6843512869104</v>
      </c>
      <c r="I5201" s="39">
        <f t="shared" si="245"/>
        <v>3066.7075077740415</v>
      </c>
      <c r="J5201" s="40">
        <f t="shared" si="246"/>
        <v>3066</v>
      </c>
      <c r="K5201" s="40">
        <v>3066</v>
      </c>
    </row>
    <row r="5202" spans="1:11" s="40" customFormat="1" x14ac:dyDescent="0.25">
      <c r="A5202" s="34" t="s">
        <v>947</v>
      </c>
      <c r="B5202" s="34" t="s">
        <v>15458</v>
      </c>
      <c r="C5202" s="34" t="s">
        <v>15459</v>
      </c>
      <c r="D5202" s="34" t="s">
        <v>15460</v>
      </c>
      <c r="E5202" s="35">
        <v>60583</v>
      </c>
      <c r="F5202" s="36">
        <v>60583</v>
      </c>
      <c r="G5202" s="37">
        <f t="shared" si="244"/>
        <v>4240.8100000000004</v>
      </c>
      <c r="H5202" s="38">
        <f>G5202*(1-'[1]Rapport Lottstift'!$Q$6)</f>
        <v>3087.6949448660703</v>
      </c>
      <c r="I5202" s="39">
        <f t="shared" si="245"/>
        <v>3056.8179954174097</v>
      </c>
      <c r="J5202" s="40">
        <f t="shared" si="246"/>
        <v>3056</v>
      </c>
      <c r="K5202" s="40">
        <v>3056</v>
      </c>
    </row>
    <row r="5203" spans="1:11" s="40" customFormat="1" x14ac:dyDescent="0.25">
      <c r="A5203" s="34" t="s">
        <v>947</v>
      </c>
      <c r="B5203" s="34" t="s">
        <v>15461</v>
      </c>
      <c r="C5203" s="34" t="s">
        <v>15462</v>
      </c>
      <c r="D5203" s="34" t="s">
        <v>15463</v>
      </c>
      <c r="E5203" s="35">
        <v>60579</v>
      </c>
      <c r="F5203" s="36">
        <v>60579</v>
      </c>
      <c r="G5203" s="37">
        <f t="shared" si="244"/>
        <v>4240.5300000000007</v>
      </c>
      <c r="H5203" s="38">
        <f>G5203*(1-'[1]Rapport Lottstift'!$Q$6)</f>
        <v>3087.4910794289108</v>
      </c>
      <c r="I5203" s="39">
        <f t="shared" si="245"/>
        <v>3056.6161686346218</v>
      </c>
      <c r="J5203" s="40">
        <f t="shared" si="246"/>
        <v>3056</v>
      </c>
      <c r="K5203" s="40">
        <v>3056</v>
      </c>
    </row>
    <row r="5204" spans="1:11" s="40" customFormat="1" x14ac:dyDescent="0.25">
      <c r="A5204" s="34" t="s">
        <v>947</v>
      </c>
      <c r="B5204" s="34" t="s">
        <v>15464</v>
      </c>
      <c r="C5204" s="34" t="s">
        <v>15465</v>
      </c>
      <c r="D5204" s="34" t="s">
        <v>15466</v>
      </c>
      <c r="E5204" s="35">
        <v>60535</v>
      </c>
      <c r="F5204" s="36">
        <v>60535</v>
      </c>
      <c r="G5204" s="37">
        <f t="shared" si="244"/>
        <v>4237.4500000000007</v>
      </c>
      <c r="H5204" s="38">
        <f>G5204*(1-'[1]Rapport Lottstift'!$Q$6)</f>
        <v>3085.2485596201509</v>
      </c>
      <c r="I5204" s="39">
        <f t="shared" si="245"/>
        <v>3054.3960740239495</v>
      </c>
      <c r="J5204" s="40">
        <f t="shared" si="246"/>
        <v>3054</v>
      </c>
      <c r="K5204" s="40">
        <v>3054</v>
      </c>
    </row>
    <row r="5205" spans="1:11" s="40" customFormat="1" x14ac:dyDescent="0.25">
      <c r="A5205" s="34" t="s">
        <v>947</v>
      </c>
      <c r="B5205" s="34" t="s">
        <v>15467</v>
      </c>
      <c r="C5205" s="34" t="s">
        <v>15468</v>
      </c>
      <c r="D5205" s="34" t="s">
        <v>15469</v>
      </c>
      <c r="E5205" s="35">
        <v>60452</v>
      </c>
      <c r="F5205" s="36">
        <v>60452</v>
      </c>
      <c r="G5205" s="37">
        <f t="shared" si="244"/>
        <v>4231.6400000000003</v>
      </c>
      <c r="H5205" s="38">
        <f>G5205*(1-'[1]Rapport Lottstift'!$Q$6)</f>
        <v>3081.0183517990804</v>
      </c>
      <c r="I5205" s="39">
        <f t="shared" si="245"/>
        <v>3050.2081682810895</v>
      </c>
      <c r="J5205" s="40">
        <f t="shared" si="246"/>
        <v>3050</v>
      </c>
      <c r="K5205" s="40">
        <v>3050</v>
      </c>
    </row>
    <row r="5206" spans="1:11" s="40" customFormat="1" x14ac:dyDescent="0.25">
      <c r="A5206" s="34" t="s">
        <v>947</v>
      </c>
      <c r="B5206" s="34" t="s">
        <v>15470</v>
      </c>
      <c r="C5206" s="34" t="s">
        <v>15471</v>
      </c>
      <c r="D5206" s="34" t="s">
        <v>15472</v>
      </c>
      <c r="E5206" s="35">
        <v>60178</v>
      </c>
      <c r="F5206" s="36">
        <v>60178</v>
      </c>
      <c r="G5206" s="37">
        <f t="shared" si="244"/>
        <v>4212.46</v>
      </c>
      <c r="H5206" s="38">
        <f>G5206*(1-'[1]Rapport Lottstift'!$Q$6)</f>
        <v>3067.0535693536203</v>
      </c>
      <c r="I5206" s="39">
        <f t="shared" si="245"/>
        <v>3036.383033660084</v>
      </c>
      <c r="J5206" s="40">
        <f t="shared" si="246"/>
        <v>3036</v>
      </c>
      <c r="K5206" s="40">
        <v>3036</v>
      </c>
    </row>
    <row r="5207" spans="1:11" s="40" customFormat="1" x14ac:dyDescent="0.25">
      <c r="A5207" s="34" t="s">
        <v>947</v>
      </c>
      <c r="B5207" s="34" t="s">
        <v>15473</v>
      </c>
      <c r="C5207" s="34" t="s">
        <v>15474</v>
      </c>
      <c r="D5207" s="34" t="s">
        <v>15475</v>
      </c>
      <c r="E5207" s="35">
        <v>60051</v>
      </c>
      <c r="F5207" s="36">
        <v>60051</v>
      </c>
      <c r="G5207" s="37">
        <f t="shared" si="244"/>
        <v>4203.5700000000006</v>
      </c>
      <c r="H5207" s="38">
        <f>G5207*(1-'[1]Rapport Lottstift'!$Q$6)</f>
        <v>3060.5808417237904</v>
      </c>
      <c r="I5207" s="39">
        <f t="shared" si="245"/>
        <v>3029.9750333065526</v>
      </c>
      <c r="J5207" s="40">
        <f t="shared" si="246"/>
        <v>3029</v>
      </c>
      <c r="K5207" s="40">
        <v>3029</v>
      </c>
    </row>
    <row r="5208" spans="1:11" s="40" customFormat="1" x14ac:dyDescent="0.25">
      <c r="A5208" s="34" t="s">
        <v>947</v>
      </c>
      <c r="B5208" s="34" t="s">
        <v>15476</v>
      </c>
      <c r="C5208" s="34"/>
      <c r="D5208" s="34" t="s">
        <v>15477</v>
      </c>
      <c r="E5208" s="35">
        <v>59980</v>
      </c>
      <c r="F5208" s="36">
        <v>59980</v>
      </c>
      <c r="G5208" s="37">
        <f t="shared" si="244"/>
        <v>4198.6000000000004</v>
      </c>
      <c r="H5208" s="38">
        <f>G5208*(1-'[1]Rapport Lottstift'!$Q$6)</f>
        <v>3056.9622302142006</v>
      </c>
      <c r="I5208" s="39">
        <f t="shared" si="245"/>
        <v>3026.3926079120588</v>
      </c>
      <c r="J5208" s="40">
        <f t="shared" si="246"/>
        <v>3026</v>
      </c>
      <c r="K5208" s="40">
        <v>3026</v>
      </c>
    </row>
    <row r="5209" spans="1:11" s="40" customFormat="1" x14ac:dyDescent="0.25">
      <c r="A5209" s="34" t="s">
        <v>947</v>
      </c>
      <c r="B5209" s="34" t="s">
        <v>15478</v>
      </c>
      <c r="C5209" s="34" t="s">
        <v>15479</v>
      </c>
      <c r="D5209" s="34" t="s">
        <v>15480</v>
      </c>
      <c r="E5209" s="35">
        <v>59980</v>
      </c>
      <c r="F5209" s="36">
        <v>59980</v>
      </c>
      <c r="G5209" s="37">
        <f t="shared" si="244"/>
        <v>4198.6000000000004</v>
      </c>
      <c r="H5209" s="38">
        <f>G5209*(1-'[1]Rapport Lottstift'!$Q$6)</f>
        <v>3056.9622302142006</v>
      </c>
      <c r="I5209" s="39">
        <f t="shared" si="245"/>
        <v>3026.3926079120588</v>
      </c>
      <c r="J5209" s="40">
        <f t="shared" si="246"/>
        <v>3026</v>
      </c>
      <c r="K5209" s="40">
        <v>3026</v>
      </c>
    </row>
    <row r="5210" spans="1:11" s="40" customFormat="1" x14ac:dyDescent="0.25">
      <c r="A5210" s="34" t="s">
        <v>947</v>
      </c>
      <c r="B5210" s="34" t="s">
        <v>15481</v>
      </c>
      <c r="C5210" s="34" t="s">
        <v>15482</v>
      </c>
      <c r="D5210" s="34" t="s">
        <v>15483</v>
      </c>
      <c r="E5210" s="35">
        <v>59878</v>
      </c>
      <c r="F5210" s="36">
        <v>59878</v>
      </c>
      <c r="G5210" s="37">
        <f t="shared" si="244"/>
        <v>4191.46</v>
      </c>
      <c r="H5210" s="38">
        <f>G5210*(1-'[1]Rapport Lottstift'!$Q$6)</f>
        <v>3051.7636615666202</v>
      </c>
      <c r="I5210" s="39">
        <f t="shared" si="245"/>
        <v>3021.2460249509541</v>
      </c>
      <c r="J5210" s="40">
        <f t="shared" si="246"/>
        <v>3021</v>
      </c>
      <c r="K5210" s="40">
        <v>3021</v>
      </c>
    </row>
    <row r="5211" spans="1:11" s="40" customFormat="1" x14ac:dyDescent="0.25">
      <c r="A5211" s="34" t="s">
        <v>947</v>
      </c>
      <c r="B5211" s="34" t="s">
        <v>15484</v>
      </c>
      <c r="C5211" s="34" t="s">
        <v>15485</v>
      </c>
      <c r="D5211" s="34" t="s">
        <v>15486</v>
      </c>
      <c r="E5211" s="35">
        <v>59840</v>
      </c>
      <c r="F5211" s="36">
        <v>59840</v>
      </c>
      <c r="G5211" s="37">
        <f t="shared" si="244"/>
        <v>4188.8</v>
      </c>
      <c r="H5211" s="38">
        <f>G5211*(1-'[1]Rapport Lottstift'!$Q$6)</f>
        <v>3049.8269399136002</v>
      </c>
      <c r="I5211" s="39">
        <f t="shared" si="245"/>
        <v>3019.3286705144642</v>
      </c>
      <c r="J5211" s="40">
        <f t="shared" si="246"/>
        <v>3019</v>
      </c>
      <c r="K5211" s="40">
        <v>3019</v>
      </c>
    </row>
    <row r="5212" spans="1:11" s="40" customFormat="1" x14ac:dyDescent="0.25">
      <c r="A5212" s="34" t="s">
        <v>947</v>
      </c>
      <c r="B5212" s="34" t="s">
        <v>15487</v>
      </c>
      <c r="C5212" s="34" t="s">
        <v>15488</v>
      </c>
      <c r="D5212" s="34" t="s">
        <v>15489</v>
      </c>
      <c r="E5212" s="35">
        <v>59833</v>
      </c>
      <c r="F5212" s="36">
        <v>59833</v>
      </c>
      <c r="G5212" s="37">
        <f t="shared" si="244"/>
        <v>4188.3100000000004</v>
      </c>
      <c r="H5212" s="38">
        <f>G5212*(1-'[1]Rapport Lottstift'!$Q$6)</f>
        <v>3049.4701753985705</v>
      </c>
      <c r="I5212" s="39">
        <f t="shared" si="245"/>
        <v>3018.9754736445848</v>
      </c>
      <c r="J5212" s="40">
        <f t="shared" si="246"/>
        <v>3018</v>
      </c>
      <c r="K5212" s="40">
        <v>3018</v>
      </c>
    </row>
    <row r="5213" spans="1:11" s="40" customFormat="1" x14ac:dyDescent="0.25">
      <c r="A5213" s="34" t="s">
        <v>947</v>
      </c>
      <c r="B5213" s="34" t="s">
        <v>15490</v>
      </c>
      <c r="C5213" s="34" t="s">
        <v>15491</v>
      </c>
      <c r="D5213" s="34" t="s">
        <v>15492</v>
      </c>
      <c r="E5213" s="35">
        <v>59827</v>
      </c>
      <c r="F5213" s="36">
        <v>59827</v>
      </c>
      <c r="G5213" s="37">
        <f t="shared" si="244"/>
        <v>4187.8900000000003</v>
      </c>
      <c r="H5213" s="38">
        <f>G5213*(1-'[1]Rapport Lottstift'!$Q$6)</f>
        <v>3049.1643772428306</v>
      </c>
      <c r="I5213" s="39">
        <f t="shared" si="245"/>
        <v>3018.6727334704024</v>
      </c>
      <c r="J5213" s="40">
        <f t="shared" si="246"/>
        <v>3018</v>
      </c>
      <c r="K5213" s="40">
        <v>3018</v>
      </c>
    </row>
    <row r="5214" spans="1:11" s="40" customFormat="1" x14ac:dyDescent="0.25">
      <c r="A5214" s="34" t="s">
        <v>947</v>
      </c>
      <c r="B5214" s="34" t="s">
        <v>15493</v>
      </c>
      <c r="C5214" s="34" t="s">
        <v>15494</v>
      </c>
      <c r="D5214" s="34" t="s">
        <v>15495</v>
      </c>
      <c r="E5214" s="35">
        <v>59771</v>
      </c>
      <c r="F5214" s="36">
        <v>59771</v>
      </c>
      <c r="G5214" s="37">
        <f t="shared" si="244"/>
        <v>4183.97</v>
      </c>
      <c r="H5214" s="38">
        <f>G5214*(1-'[1]Rapport Lottstift'!$Q$6)</f>
        <v>3046.3102611225904</v>
      </c>
      <c r="I5214" s="39">
        <f t="shared" si="245"/>
        <v>3015.8471585113643</v>
      </c>
      <c r="J5214" s="40">
        <f t="shared" si="246"/>
        <v>3015</v>
      </c>
      <c r="K5214" s="40">
        <v>3015</v>
      </c>
    </row>
    <row r="5215" spans="1:11" s="40" customFormat="1" x14ac:dyDescent="0.25">
      <c r="A5215" s="34" t="s">
        <v>947</v>
      </c>
      <c r="B5215" s="34" t="s">
        <v>15496</v>
      </c>
      <c r="C5215" s="34" t="s">
        <v>15497</v>
      </c>
      <c r="D5215" s="34" t="s">
        <v>15498</v>
      </c>
      <c r="E5215" s="35">
        <v>59684</v>
      </c>
      <c r="F5215" s="36">
        <v>59684</v>
      </c>
      <c r="G5215" s="37">
        <f t="shared" si="244"/>
        <v>4177.88</v>
      </c>
      <c r="H5215" s="38">
        <f>G5215*(1-'[1]Rapport Lottstift'!$Q$6)</f>
        <v>3041.8761878643604</v>
      </c>
      <c r="I5215" s="39">
        <f t="shared" si="245"/>
        <v>3011.4574259857168</v>
      </c>
      <c r="J5215" s="40">
        <f t="shared" si="246"/>
        <v>3011</v>
      </c>
      <c r="K5215" s="40">
        <v>3011</v>
      </c>
    </row>
    <row r="5216" spans="1:11" s="40" customFormat="1" x14ac:dyDescent="0.25">
      <c r="A5216" s="34" t="s">
        <v>947</v>
      </c>
      <c r="B5216" s="34" t="s">
        <v>15499</v>
      </c>
      <c r="C5216" s="34"/>
      <c r="D5216" s="34" t="s">
        <v>15500</v>
      </c>
      <c r="E5216" s="35">
        <v>59646</v>
      </c>
      <c r="F5216" s="36">
        <v>59646</v>
      </c>
      <c r="G5216" s="37">
        <f t="shared" si="244"/>
        <v>4175.22</v>
      </c>
      <c r="H5216" s="38">
        <f>G5216*(1-'[1]Rapport Lottstift'!$Q$6)</f>
        <v>3039.9394662113405</v>
      </c>
      <c r="I5216" s="39">
        <f t="shared" si="245"/>
        <v>3009.5400715492269</v>
      </c>
      <c r="J5216" s="40">
        <f t="shared" si="246"/>
        <v>3009</v>
      </c>
      <c r="K5216" s="40">
        <v>3009</v>
      </c>
    </row>
    <row r="5217" spans="1:11" s="40" customFormat="1" x14ac:dyDescent="0.25">
      <c r="A5217" s="34" t="s">
        <v>947</v>
      </c>
      <c r="B5217" s="34" t="s">
        <v>15501</v>
      </c>
      <c r="C5217" s="34" t="s">
        <v>15502</v>
      </c>
      <c r="D5217" s="34" t="s">
        <v>15503</v>
      </c>
      <c r="E5217" s="35">
        <v>59641</v>
      </c>
      <c r="F5217" s="36">
        <v>59641</v>
      </c>
      <c r="G5217" s="37">
        <f t="shared" si="244"/>
        <v>4174.8700000000008</v>
      </c>
      <c r="H5217" s="38">
        <f>G5217*(1-'[1]Rapport Lottstift'!$Q$6)</f>
        <v>3039.6846344148908</v>
      </c>
      <c r="I5217" s="39">
        <f t="shared" si="245"/>
        <v>3009.287788070742</v>
      </c>
      <c r="J5217" s="40">
        <f t="shared" si="246"/>
        <v>3009</v>
      </c>
      <c r="K5217" s="40">
        <v>3009</v>
      </c>
    </row>
    <row r="5218" spans="1:11" s="40" customFormat="1" x14ac:dyDescent="0.25">
      <c r="A5218" s="34" t="s">
        <v>947</v>
      </c>
      <c r="B5218" s="34" t="s">
        <v>15504</v>
      </c>
      <c r="C5218" s="34" t="s">
        <v>15505</v>
      </c>
      <c r="D5218" s="34" t="s">
        <v>15506</v>
      </c>
      <c r="E5218" s="35">
        <v>59618</v>
      </c>
      <c r="F5218" s="36">
        <v>59618</v>
      </c>
      <c r="G5218" s="37">
        <f t="shared" si="244"/>
        <v>4173.26</v>
      </c>
      <c r="H5218" s="38">
        <f>G5218*(1-'[1]Rapport Lottstift'!$Q$6)</f>
        <v>3038.5124081512204</v>
      </c>
      <c r="I5218" s="39">
        <f t="shared" si="245"/>
        <v>3008.1272840697084</v>
      </c>
      <c r="J5218" s="40">
        <f t="shared" si="246"/>
        <v>3008</v>
      </c>
      <c r="K5218" s="40">
        <v>3008</v>
      </c>
    </row>
    <row r="5219" spans="1:11" s="40" customFormat="1" x14ac:dyDescent="0.25">
      <c r="A5219" s="34" t="s">
        <v>947</v>
      </c>
      <c r="B5219" s="34" t="s">
        <v>15507</v>
      </c>
      <c r="C5219" s="34" t="s">
        <v>15508</v>
      </c>
      <c r="D5219" s="34" t="s">
        <v>15509</v>
      </c>
      <c r="E5219" s="35">
        <v>59436</v>
      </c>
      <c r="F5219" s="36">
        <v>59436</v>
      </c>
      <c r="G5219" s="37">
        <f t="shared" si="244"/>
        <v>4160.5200000000004</v>
      </c>
      <c r="H5219" s="38">
        <f>G5219*(1-'[1]Rapport Lottstift'!$Q$6)</f>
        <v>3029.2365307604405</v>
      </c>
      <c r="I5219" s="39">
        <f t="shared" si="245"/>
        <v>2998.9441654528359</v>
      </c>
      <c r="J5219" s="40">
        <f t="shared" si="246"/>
        <v>2998</v>
      </c>
      <c r="K5219" s="40">
        <v>2998</v>
      </c>
    </row>
    <row r="5220" spans="1:11" s="40" customFormat="1" x14ac:dyDescent="0.25">
      <c r="A5220" s="34" t="s">
        <v>947</v>
      </c>
      <c r="B5220" s="34" t="s">
        <v>15510</v>
      </c>
      <c r="C5220" s="34" t="s">
        <v>15511</v>
      </c>
      <c r="D5220" s="34" t="s">
        <v>15512</v>
      </c>
      <c r="E5220" s="35">
        <v>59365</v>
      </c>
      <c r="F5220" s="36">
        <v>59365</v>
      </c>
      <c r="G5220" s="37">
        <f t="shared" si="244"/>
        <v>4155.55</v>
      </c>
      <c r="H5220" s="38">
        <f>G5220*(1-'[1]Rapport Lottstift'!$Q$6)</f>
        <v>3025.6179192508503</v>
      </c>
      <c r="I5220" s="39">
        <f t="shared" si="245"/>
        <v>2995.3617400583416</v>
      </c>
      <c r="J5220" s="40">
        <f t="shared" si="246"/>
        <v>2995</v>
      </c>
      <c r="K5220" s="40">
        <v>2995</v>
      </c>
    </row>
    <row r="5221" spans="1:11" s="40" customFormat="1" x14ac:dyDescent="0.25">
      <c r="A5221" s="34" t="s">
        <v>947</v>
      </c>
      <c r="B5221" s="34" t="s">
        <v>15513</v>
      </c>
      <c r="C5221" s="34" t="s">
        <v>15514</v>
      </c>
      <c r="D5221" s="34" t="s">
        <v>15515</v>
      </c>
      <c r="E5221" s="35">
        <v>59347</v>
      </c>
      <c r="F5221" s="36">
        <v>59347</v>
      </c>
      <c r="G5221" s="37">
        <f t="shared" si="244"/>
        <v>4154.29</v>
      </c>
      <c r="H5221" s="38">
        <f>G5221*(1-'[1]Rapport Lottstift'!$Q$6)</f>
        <v>3024.70052478363</v>
      </c>
      <c r="I5221" s="39">
        <f t="shared" si="245"/>
        <v>2994.4535195357939</v>
      </c>
      <c r="J5221" s="40">
        <f t="shared" si="246"/>
        <v>2994</v>
      </c>
      <c r="K5221" s="40">
        <v>2994</v>
      </c>
    </row>
    <row r="5222" spans="1:11" s="40" customFormat="1" x14ac:dyDescent="0.25">
      <c r="A5222" s="34" t="s">
        <v>947</v>
      </c>
      <c r="B5222" s="34" t="s">
        <v>15516</v>
      </c>
      <c r="C5222" s="34" t="s">
        <v>15517</v>
      </c>
      <c r="D5222" s="34" t="s">
        <v>15518</v>
      </c>
      <c r="E5222" s="35">
        <v>59159</v>
      </c>
      <c r="F5222" s="36">
        <v>59159</v>
      </c>
      <c r="G5222" s="37">
        <f t="shared" si="244"/>
        <v>4141.13</v>
      </c>
      <c r="H5222" s="38">
        <f>G5222*(1-'[1]Rapport Lottstift'!$Q$6)</f>
        <v>3015.1188492371102</v>
      </c>
      <c r="I5222" s="39">
        <f t="shared" si="245"/>
        <v>2984.9676607447391</v>
      </c>
      <c r="J5222" s="40">
        <f t="shared" si="246"/>
        <v>2984</v>
      </c>
      <c r="K5222" s="40">
        <v>2984</v>
      </c>
    </row>
    <row r="5223" spans="1:11" s="40" customFormat="1" x14ac:dyDescent="0.25">
      <c r="A5223" s="34" t="s">
        <v>947</v>
      </c>
      <c r="B5223" s="34" t="s">
        <v>15519</v>
      </c>
      <c r="C5223" s="34" t="s">
        <v>15520</v>
      </c>
      <c r="D5223" s="34" t="s">
        <v>15521</v>
      </c>
      <c r="E5223" s="35">
        <v>59066</v>
      </c>
      <c r="F5223" s="36">
        <v>59066</v>
      </c>
      <c r="G5223" s="37">
        <f t="shared" si="244"/>
        <v>4134.6200000000008</v>
      </c>
      <c r="H5223" s="38">
        <f>G5223*(1-'[1]Rapport Lottstift'!$Q$6)</f>
        <v>3010.3789778231408</v>
      </c>
      <c r="I5223" s="39">
        <f t="shared" si="245"/>
        <v>2980.2751880449091</v>
      </c>
      <c r="J5223" s="40">
        <f t="shared" si="246"/>
        <v>2980</v>
      </c>
      <c r="K5223" s="40">
        <v>2980</v>
      </c>
    </row>
    <row r="5224" spans="1:11" s="40" customFormat="1" x14ac:dyDescent="0.25">
      <c r="A5224" s="34" t="s">
        <v>947</v>
      </c>
      <c r="B5224" s="34" t="s">
        <v>15522</v>
      </c>
      <c r="C5224" s="34" t="s">
        <v>15523</v>
      </c>
      <c r="D5224" s="34" t="s">
        <v>15524</v>
      </c>
      <c r="E5224" s="35">
        <v>58970</v>
      </c>
      <c r="F5224" s="36">
        <v>58970</v>
      </c>
      <c r="G5224" s="37">
        <f t="shared" si="244"/>
        <v>4127.9000000000005</v>
      </c>
      <c r="H5224" s="38">
        <f>G5224*(1-'[1]Rapport Lottstift'!$Q$6)</f>
        <v>3005.4862073313006</v>
      </c>
      <c r="I5224" s="39">
        <f t="shared" si="245"/>
        <v>2975.4313452579877</v>
      </c>
      <c r="J5224" s="40">
        <f t="shared" si="246"/>
        <v>2975</v>
      </c>
      <c r="K5224" s="40">
        <v>2975</v>
      </c>
    </row>
    <row r="5225" spans="1:11" s="40" customFormat="1" x14ac:dyDescent="0.25">
      <c r="A5225" s="34" t="s">
        <v>947</v>
      </c>
      <c r="B5225" s="34" t="s">
        <v>15525</v>
      </c>
      <c r="C5225" s="34" t="s">
        <v>15526</v>
      </c>
      <c r="D5225" s="34" t="s">
        <v>15527</v>
      </c>
      <c r="E5225" s="35">
        <v>58892</v>
      </c>
      <c r="F5225" s="36">
        <v>58892</v>
      </c>
      <c r="G5225" s="37">
        <f t="shared" si="244"/>
        <v>4122.4400000000005</v>
      </c>
      <c r="H5225" s="38">
        <f>G5225*(1-'[1]Rapport Lottstift'!$Q$6)</f>
        <v>3001.5108313066808</v>
      </c>
      <c r="I5225" s="39">
        <f t="shared" si="245"/>
        <v>2971.495722993614</v>
      </c>
      <c r="J5225" s="40">
        <f t="shared" si="246"/>
        <v>2971</v>
      </c>
      <c r="K5225" s="40">
        <v>2971</v>
      </c>
    </row>
    <row r="5226" spans="1:11" s="40" customFormat="1" x14ac:dyDescent="0.25">
      <c r="A5226" s="34" t="s">
        <v>947</v>
      </c>
      <c r="B5226" s="34" t="s">
        <v>15528</v>
      </c>
      <c r="C5226" s="34" t="s">
        <v>15529</v>
      </c>
      <c r="D5226" s="34" t="s">
        <v>15530</v>
      </c>
      <c r="E5226" s="35">
        <v>58826</v>
      </c>
      <c r="F5226" s="36">
        <v>58826</v>
      </c>
      <c r="G5226" s="37">
        <f t="shared" si="244"/>
        <v>4117.8200000000006</v>
      </c>
      <c r="H5226" s="38">
        <f>G5226*(1-'[1]Rapport Lottstift'!$Q$6)</f>
        <v>2998.1470515935407</v>
      </c>
      <c r="I5226" s="39">
        <f t="shared" si="245"/>
        <v>2968.1655810776051</v>
      </c>
      <c r="J5226" s="40">
        <f t="shared" si="246"/>
        <v>2968</v>
      </c>
      <c r="K5226" s="40">
        <v>2968</v>
      </c>
    </row>
    <row r="5227" spans="1:11" s="40" customFormat="1" x14ac:dyDescent="0.25">
      <c r="A5227" s="34" t="s">
        <v>947</v>
      </c>
      <c r="B5227" s="34" t="s">
        <v>15531</v>
      </c>
      <c r="C5227" s="34" t="s">
        <v>15532</v>
      </c>
      <c r="D5227" s="34" t="s">
        <v>15533</v>
      </c>
      <c r="E5227" s="35">
        <v>58797</v>
      </c>
      <c r="F5227" s="36">
        <v>58797</v>
      </c>
      <c r="G5227" s="37">
        <f t="shared" si="244"/>
        <v>4115.79</v>
      </c>
      <c r="H5227" s="38">
        <f>G5227*(1-'[1]Rapport Lottstift'!$Q$6)</f>
        <v>2996.66902717413</v>
      </c>
      <c r="I5227" s="39">
        <f t="shared" si="245"/>
        <v>2966.7023369023887</v>
      </c>
      <c r="J5227" s="40">
        <f t="shared" si="246"/>
        <v>2966</v>
      </c>
      <c r="K5227" s="40">
        <v>2966</v>
      </c>
    </row>
    <row r="5228" spans="1:11" s="40" customFormat="1" x14ac:dyDescent="0.25">
      <c r="A5228" s="34" t="s">
        <v>947</v>
      </c>
      <c r="B5228" s="34" t="s">
        <v>15534</v>
      </c>
      <c r="C5228" s="34" t="s">
        <v>15535</v>
      </c>
      <c r="D5228" s="34" t="s">
        <v>15536</v>
      </c>
      <c r="E5228" s="35">
        <v>58796</v>
      </c>
      <c r="F5228" s="36">
        <v>58796</v>
      </c>
      <c r="G5228" s="37">
        <f t="shared" si="244"/>
        <v>4115.72</v>
      </c>
      <c r="H5228" s="38">
        <f>G5228*(1-'[1]Rapport Lottstift'!$Q$6)</f>
        <v>2996.6180608148402</v>
      </c>
      <c r="I5228" s="39">
        <f t="shared" si="245"/>
        <v>2966.6518802066917</v>
      </c>
      <c r="J5228" s="40">
        <f t="shared" si="246"/>
        <v>2966</v>
      </c>
      <c r="K5228" s="40">
        <v>2966</v>
      </c>
    </row>
    <row r="5229" spans="1:11" s="40" customFormat="1" x14ac:dyDescent="0.25">
      <c r="A5229" s="34" t="s">
        <v>947</v>
      </c>
      <c r="B5229" s="34" t="s">
        <v>15537</v>
      </c>
      <c r="C5229" s="34" t="s">
        <v>15538</v>
      </c>
      <c r="D5229" s="34" t="s">
        <v>15539</v>
      </c>
      <c r="E5229" s="35">
        <v>58561</v>
      </c>
      <c r="F5229" s="36">
        <v>58561</v>
      </c>
      <c r="G5229" s="37">
        <f t="shared" si="244"/>
        <v>4099.2700000000004</v>
      </c>
      <c r="H5229" s="38">
        <f>G5229*(1-'[1]Rapport Lottstift'!$Q$6)</f>
        <v>2984.6409663816903</v>
      </c>
      <c r="I5229" s="39">
        <f t="shared" si="245"/>
        <v>2954.7945567178735</v>
      </c>
      <c r="J5229" s="40">
        <f t="shared" si="246"/>
        <v>2954</v>
      </c>
      <c r="K5229" s="40">
        <v>2954</v>
      </c>
    </row>
    <row r="5230" spans="1:11" s="40" customFormat="1" x14ac:dyDescent="0.25">
      <c r="A5230" s="34" t="s">
        <v>947</v>
      </c>
      <c r="B5230" s="34" t="s">
        <v>15540</v>
      </c>
      <c r="C5230" s="34" t="s">
        <v>15541</v>
      </c>
      <c r="D5230" s="34" t="s">
        <v>15542</v>
      </c>
      <c r="E5230" s="35">
        <v>58393</v>
      </c>
      <c r="F5230" s="36">
        <v>58393</v>
      </c>
      <c r="G5230" s="37">
        <f t="shared" si="244"/>
        <v>4087.51</v>
      </c>
      <c r="H5230" s="38">
        <f>G5230*(1-'[1]Rapport Lottstift'!$Q$6)</f>
        <v>2976.0786180209702</v>
      </c>
      <c r="I5230" s="39">
        <f t="shared" si="245"/>
        <v>2946.3178318407604</v>
      </c>
      <c r="J5230" s="40">
        <f t="shared" si="246"/>
        <v>2946</v>
      </c>
      <c r="K5230" s="40">
        <v>2946</v>
      </c>
    </row>
    <row r="5231" spans="1:11" s="40" customFormat="1" x14ac:dyDescent="0.25">
      <c r="A5231" s="34" t="s">
        <v>947</v>
      </c>
      <c r="B5231" s="34" t="s">
        <v>15543</v>
      </c>
      <c r="C5231" s="34" t="s">
        <v>15544</v>
      </c>
      <c r="D5231" s="34" t="s">
        <v>15545</v>
      </c>
      <c r="E5231" s="35">
        <v>58346</v>
      </c>
      <c r="F5231" s="36">
        <v>58346</v>
      </c>
      <c r="G5231" s="37">
        <f t="shared" si="244"/>
        <v>4084.2200000000003</v>
      </c>
      <c r="H5231" s="38">
        <f>G5231*(1-'[1]Rapport Lottstift'!$Q$6)</f>
        <v>2973.6831991343402</v>
      </c>
      <c r="I5231" s="39">
        <f t="shared" si="245"/>
        <v>2943.9463671429967</v>
      </c>
      <c r="J5231" s="40">
        <f t="shared" si="246"/>
        <v>2943</v>
      </c>
      <c r="K5231" s="40">
        <v>2943</v>
      </c>
    </row>
    <row r="5232" spans="1:11" s="40" customFormat="1" x14ac:dyDescent="0.25">
      <c r="A5232" s="34" t="s">
        <v>947</v>
      </c>
      <c r="B5232" s="34" t="s">
        <v>15546</v>
      </c>
      <c r="C5232" s="34" t="s">
        <v>15547</v>
      </c>
      <c r="D5232" s="34" t="s">
        <v>15548</v>
      </c>
      <c r="E5232" s="35">
        <v>58305</v>
      </c>
      <c r="F5232" s="36">
        <v>58305</v>
      </c>
      <c r="G5232" s="37">
        <f t="shared" si="244"/>
        <v>4081.3500000000004</v>
      </c>
      <c r="H5232" s="38">
        <f>G5232*(1-'[1]Rapport Lottstift'!$Q$6)</f>
        <v>2971.5935784034505</v>
      </c>
      <c r="I5232" s="39">
        <f t="shared" si="245"/>
        <v>2941.8776426194158</v>
      </c>
      <c r="J5232" s="40">
        <f t="shared" si="246"/>
        <v>2941</v>
      </c>
      <c r="K5232" s="40">
        <v>2941</v>
      </c>
    </row>
    <row r="5233" spans="1:11" s="40" customFormat="1" x14ac:dyDescent="0.25">
      <c r="A5233" s="34" t="s">
        <v>947</v>
      </c>
      <c r="B5233" s="34" t="s">
        <v>15549</v>
      </c>
      <c r="C5233" s="34" t="s">
        <v>15550</v>
      </c>
      <c r="D5233" s="34" t="s">
        <v>15551</v>
      </c>
      <c r="E5233" s="35">
        <v>58284</v>
      </c>
      <c r="F5233" s="36">
        <v>58284</v>
      </c>
      <c r="G5233" s="37">
        <f t="shared" si="244"/>
        <v>4079.8800000000006</v>
      </c>
      <c r="H5233" s="38">
        <f>G5233*(1-'[1]Rapport Lottstift'!$Q$6)</f>
        <v>2970.5232848583605</v>
      </c>
      <c r="I5233" s="39">
        <f t="shared" si="245"/>
        <v>2940.8180520097767</v>
      </c>
      <c r="J5233" s="40">
        <f t="shared" si="246"/>
        <v>2940</v>
      </c>
      <c r="K5233" s="40">
        <v>2940</v>
      </c>
    </row>
    <row r="5234" spans="1:11" s="40" customFormat="1" x14ac:dyDescent="0.25">
      <c r="A5234" s="34" t="s">
        <v>947</v>
      </c>
      <c r="B5234" s="34" t="s">
        <v>15552</v>
      </c>
      <c r="C5234" s="34" t="s">
        <v>15553</v>
      </c>
      <c r="D5234" s="34" t="s">
        <v>15554</v>
      </c>
      <c r="E5234" s="35">
        <v>58266</v>
      </c>
      <c r="F5234" s="36">
        <v>58266</v>
      </c>
      <c r="G5234" s="37">
        <f t="shared" si="244"/>
        <v>4078.6200000000003</v>
      </c>
      <c r="H5234" s="38">
        <f>G5234*(1-'[1]Rapport Lottstift'!$Q$6)</f>
        <v>2969.6058903911403</v>
      </c>
      <c r="I5234" s="39">
        <f t="shared" si="245"/>
        <v>2939.909831487229</v>
      </c>
      <c r="J5234" s="40">
        <f t="shared" si="246"/>
        <v>2939</v>
      </c>
      <c r="K5234" s="40">
        <v>2939</v>
      </c>
    </row>
    <row r="5235" spans="1:11" s="40" customFormat="1" x14ac:dyDescent="0.25">
      <c r="A5235" s="34" t="s">
        <v>947</v>
      </c>
      <c r="B5235" s="34" t="s">
        <v>15555</v>
      </c>
      <c r="C5235" s="34" t="s">
        <v>15556</v>
      </c>
      <c r="D5235" s="34" t="s">
        <v>15557</v>
      </c>
      <c r="E5235" s="35">
        <v>58250</v>
      </c>
      <c r="F5235" s="36">
        <v>58250</v>
      </c>
      <c r="G5235" s="37">
        <f t="shared" si="244"/>
        <v>4077.5000000000005</v>
      </c>
      <c r="H5235" s="38">
        <f>G5235*(1-'[1]Rapport Lottstift'!$Q$6)</f>
        <v>2968.7904286425005</v>
      </c>
      <c r="I5235" s="39">
        <f t="shared" si="245"/>
        <v>2939.1025243560753</v>
      </c>
      <c r="J5235" s="40">
        <f t="shared" si="246"/>
        <v>2939</v>
      </c>
      <c r="K5235" s="40">
        <v>2939</v>
      </c>
    </row>
    <row r="5236" spans="1:11" s="40" customFormat="1" x14ac:dyDescent="0.25">
      <c r="A5236" s="34" t="s">
        <v>947</v>
      </c>
      <c r="B5236" s="34" t="s">
        <v>15558</v>
      </c>
      <c r="C5236" s="34" t="s">
        <v>15559</v>
      </c>
      <c r="D5236" s="34" t="s">
        <v>15560</v>
      </c>
      <c r="E5236" s="35">
        <v>58232</v>
      </c>
      <c r="F5236" s="36">
        <v>58232</v>
      </c>
      <c r="G5236" s="37">
        <f t="shared" si="244"/>
        <v>4076.2400000000002</v>
      </c>
      <c r="H5236" s="38">
        <f>G5236*(1-'[1]Rapport Lottstift'!$Q$6)</f>
        <v>2967.8730341752803</v>
      </c>
      <c r="I5236" s="39">
        <f t="shared" si="245"/>
        <v>2938.1943038335276</v>
      </c>
      <c r="J5236" s="40">
        <f t="shared" si="246"/>
        <v>2938</v>
      </c>
      <c r="K5236" s="40">
        <v>2938</v>
      </c>
    </row>
    <row r="5237" spans="1:11" s="40" customFormat="1" x14ac:dyDescent="0.25">
      <c r="A5237" s="34" t="s">
        <v>947</v>
      </c>
      <c r="B5237" s="34" t="s">
        <v>15561</v>
      </c>
      <c r="C5237" s="34" t="s">
        <v>15562</v>
      </c>
      <c r="D5237" s="34" t="s">
        <v>15563</v>
      </c>
      <c r="E5237" s="35">
        <v>57921</v>
      </c>
      <c r="F5237" s="36">
        <v>57921</v>
      </c>
      <c r="G5237" s="37">
        <f t="shared" si="244"/>
        <v>4054.4700000000003</v>
      </c>
      <c r="H5237" s="38">
        <f>G5237*(1-'[1]Rapport Lottstift'!$Q$6)</f>
        <v>2952.0224964360905</v>
      </c>
      <c r="I5237" s="39">
        <f t="shared" si="245"/>
        <v>2922.5022714717297</v>
      </c>
      <c r="J5237" s="40">
        <f t="shared" si="246"/>
        <v>2922</v>
      </c>
      <c r="K5237" s="40">
        <v>2922</v>
      </c>
    </row>
    <row r="5238" spans="1:11" s="40" customFormat="1" x14ac:dyDescent="0.25">
      <c r="A5238" s="34" t="s">
        <v>947</v>
      </c>
      <c r="B5238" s="34" t="s">
        <v>15564</v>
      </c>
      <c r="C5238" s="34" t="s">
        <v>15565</v>
      </c>
      <c r="D5238" s="34" t="s">
        <v>15566</v>
      </c>
      <c r="E5238" s="35">
        <v>57730</v>
      </c>
      <c r="F5238" s="36">
        <v>57730</v>
      </c>
      <c r="G5238" s="37">
        <f t="shared" si="244"/>
        <v>4041.1000000000004</v>
      </c>
      <c r="H5238" s="38">
        <f>G5238*(1-'[1]Rapport Lottstift'!$Q$6)</f>
        <v>2942.2879218117005</v>
      </c>
      <c r="I5238" s="39">
        <f t="shared" si="245"/>
        <v>2912.8650425935834</v>
      </c>
      <c r="J5238" s="40">
        <f t="shared" si="246"/>
        <v>2912</v>
      </c>
      <c r="K5238" s="40">
        <v>2912</v>
      </c>
    </row>
    <row r="5239" spans="1:11" s="40" customFormat="1" x14ac:dyDescent="0.25">
      <c r="A5239" s="34" t="s">
        <v>947</v>
      </c>
      <c r="B5239" s="34" t="s">
        <v>15567</v>
      </c>
      <c r="C5239" s="34" t="s">
        <v>15568</v>
      </c>
      <c r="D5239" s="34" t="s">
        <v>15569</v>
      </c>
      <c r="E5239" s="35">
        <v>57684</v>
      </c>
      <c r="F5239" s="36">
        <v>57684</v>
      </c>
      <c r="G5239" s="37">
        <f t="shared" si="244"/>
        <v>4037.8800000000006</v>
      </c>
      <c r="H5239" s="38">
        <f>G5239*(1-'[1]Rapport Lottstift'!$Q$6)</f>
        <v>2939.9434692843606</v>
      </c>
      <c r="I5239" s="39">
        <f t="shared" si="245"/>
        <v>2910.5440345915172</v>
      </c>
      <c r="J5239" s="40">
        <f t="shared" si="246"/>
        <v>2910</v>
      </c>
      <c r="K5239" s="40">
        <v>2910</v>
      </c>
    </row>
    <row r="5240" spans="1:11" s="40" customFormat="1" x14ac:dyDescent="0.25">
      <c r="A5240" s="34" t="s">
        <v>947</v>
      </c>
      <c r="B5240" s="34" t="s">
        <v>15570</v>
      </c>
      <c r="C5240" s="34" t="s">
        <v>15571</v>
      </c>
      <c r="D5240" s="34" t="s">
        <v>15572</v>
      </c>
      <c r="E5240" s="35">
        <v>57643</v>
      </c>
      <c r="F5240" s="36">
        <v>57643</v>
      </c>
      <c r="G5240" s="37">
        <f t="shared" si="244"/>
        <v>4035.01</v>
      </c>
      <c r="H5240" s="38">
        <f>G5240*(1-'[1]Rapport Lottstift'!$Q$6)</f>
        <v>2937.8538485534705</v>
      </c>
      <c r="I5240" s="39">
        <f t="shared" si="245"/>
        <v>2908.4753100679359</v>
      </c>
      <c r="J5240" s="40">
        <f t="shared" si="246"/>
        <v>2908</v>
      </c>
      <c r="K5240" s="40">
        <v>2908</v>
      </c>
    </row>
    <row r="5241" spans="1:11" s="40" customFormat="1" x14ac:dyDescent="0.25">
      <c r="A5241" s="34" t="s">
        <v>947</v>
      </c>
      <c r="B5241" s="34" t="s">
        <v>15573</v>
      </c>
      <c r="C5241" s="34" t="s">
        <v>15574</v>
      </c>
      <c r="D5241" s="34" t="s">
        <v>15575</v>
      </c>
      <c r="E5241" s="35">
        <v>57632</v>
      </c>
      <c r="F5241" s="36">
        <v>57632</v>
      </c>
      <c r="G5241" s="37">
        <f t="shared" si="244"/>
        <v>4034.2400000000002</v>
      </c>
      <c r="H5241" s="38">
        <f>G5241*(1-'[1]Rapport Lottstift'!$Q$6)</f>
        <v>2937.2932186012804</v>
      </c>
      <c r="I5241" s="39">
        <f t="shared" si="245"/>
        <v>2907.9202864152676</v>
      </c>
      <c r="J5241" s="40">
        <f t="shared" si="246"/>
        <v>2907</v>
      </c>
      <c r="K5241" s="40">
        <v>2907</v>
      </c>
    </row>
    <row r="5242" spans="1:11" s="40" customFormat="1" x14ac:dyDescent="0.25">
      <c r="A5242" s="34" t="s">
        <v>947</v>
      </c>
      <c r="B5242" s="34" t="s">
        <v>15576</v>
      </c>
      <c r="C5242" s="34" t="s">
        <v>15577</v>
      </c>
      <c r="D5242" s="34" t="s">
        <v>15578</v>
      </c>
      <c r="E5242" s="35">
        <v>57512</v>
      </c>
      <c r="F5242" s="36">
        <v>57512</v>
      </c>
      <c r="G5242" s="37">
        <f t="shared" si="244"/>
        <v>4025.8400000000006</v>
      </c>
      <c r="H5242" s="38">
        <f>G5242*(1-'[1]Rapport Lottstift'!$Q$6)</f>
        <v>2931.1772554864806</v>
      </c>
      <c r="I5242" s="39">
        <f t="shared" si="245"/>
        <v>2901.8654829316156</v>
      </c>
      <c r="J5242" s="40">
        <f t="shared" si="246"/>
        <v>2901</v>
      </c>
      <c r="K5242" s="40">
        <v>2901</v>
      </c>
    </row>
    <row r="5243" spans="1:11" s="40" customFormat="1" x14ac:dyDescent="0.25">
      <c r="A5243" s="34" t="s">
        <v>947</v>
      </c>
      <c r="B5243" s="34" t="s">
        <v>15579</v>
      </c>
      <c r="C5243" s="34" t="s">
        <v>15580</v>
      </c>
      <c r="D5243" s="34" t="s">
        <v>15581</v>
      </c>
      <c r="E5243" s="35">
        <v>57003</v>
      </c>
      <c r="F5243" s="36">
        <v>57003</v>
      </c>
      <c r="G5243" s="37">
        <f t="shared" si="244"/>
        <v>3990.2100000000005</v>
      </c>
      <c r="H5243" s="38">
        <f>G5243*(1-'[1]Rapport Lottstift'!$Q$6)</f>
        <v>2905.2353786078706</v>
      </c>
      <c r="I5243" s="39">
        <f t="shared" si="245"/>
        <v>2876.1830248217921</v>
      </c>
      <c r="J5243" s="40">
        <f t="shared" si="246"/>
        <v>2876</v>
      </c>
      <c r="K5243" s="40">
        <v>2876</v>
      </c>
    </row>
    <row r="5244" spans="1:11" s="40" customFormat="1" x14ac:dyDescent="0.25">
      <c r="A5244" s="34" t="s">
        <v>947</v>
      </c>
      <c r="B5244" s="34" t="s">
        <v>15582</v>
      </c>
      <c r="C5244" s="34" t="s">
        <v>15583</v>
      </c>
      <c r="D5244" s="34" t="s">
        <v>15584</v>
      </c>
      <c r="E5244" s="35">
        <v>56999</v>
      </c>
      <c r="F5244" s="36">
        <v>56999</v>
      </c>
      <c r="G5244" s="37">
        <f t="shared" si="244"/>
        <v>3989.9300000000003</v>
      </c>
      <c r="H5244" s="38">
        <f>G5244*(1-'[1]Rapport Lottstift'!$Q$6)</f>
        <v>2905.0315131707102</v>
      </c>
      <c r="I5244" s="39">
        <f t="shared" si="245"/>
        <v>2875.9811980390032</v>
      </c>
      <c r="J5244" s="40">
        <f t="shared" si="246"/>
        <v>2875</v>
      </c>
      <c r="K5244" s="40">
        <v>2875</v>
      </c>
    </row>
    <row r="5245" spans="1:11" s="40" customFormat="1" x14ac:dyDescent="0.25">
      <c r="A5245" s="34" t="s">
        <v>947</v>
      </c>
      <c r="B5245" s="34" t="s">
        <v>15585</v>
      </c>
      <c r="C5245" s="34" t="s">
        <v>15586</v>
      </c>
      <c r="D5245" s="34" t="s">
        <v>15587</v>
      </c>
      <c r="E5245" s="35">
        <v>56967</v>
      </c>
      <c r="F5245" s="36">
        <v>56967</v>
      </c>
      <c r="G5245" s="37">
        <f t="shared" si="244"/>
        <v>3987.6900000000005</v>
      </c>
      <c r="H5245" s="38">
        <f>G5245*(1-'[1]Rapport Lottstift'!$Q$6)</f>
        <v>2903.4005896734307</v>
      </c>
      <c r="I5245" s="39">
        <f t="shared" si="245"/>
        <v>2874.3665837766962</v>
      </c>
      <c r="J5245" s="40">
        <f t="shared" si="246"/>
        <v>2874</v>
      </c>
      <c r="K5245" s="40">
        <v>2874</v>
      </c>
    </row>
    <row r="5246" spans="1:11" s="40" customFormat="1" x14ac:dyDescent="0.25">
      <c r="A5246" s="34" t="s">
        <v>947</v>
      </c>
      <c r="B5246" s="34" t="s">
        <v>15588</v>
      </c>
      <c r="C5246" s="34" t="s">
        <v>15589</v>
      </c>
      <c r="D5246" s="34" t="s">
        <v>15590</v>
      </c>
      <c r="E5246" s="35">
        <v>56952</v>
      </c>
      <c r="F5246" s="36">
        <v>56952</v>
      </c>
      <c r="G5246" s="37">
        <f t="shared" si="244"/>
        <v>3986.6400000000003</v>
      </c>
      <c r="H5246" s="38">
        <f>G5246*(1-'[1]Rapport Lottstift'!$Q$6)</f>
        <v>2902.6360942840806</v>
      </c>
      <c r="I5246" s="39">
        <f t="shared" si="245"/>
        <v>2873.6097333412399</v>
      </c>
      <c r="J5246" s="40">
        <f t="shared" si="246"/>
        <v>2873</v>
      </c>
      <c r="K5246" s="40">
        <v>2873</v>
      </c>
    </row>
    <row r="5247" spans="1:11" s="40" customFormat="1" x14ac:dyDescent="0.25">
      <c r="A5247" s="34" t="s">
        <v>947</v>
      </c>
      <c r="B5247" s="34" t="s">
        <v>15591</v>
      </c>
      <c r="C5247" s="34" t="s">
        <v>15592</v>
      </c>
      <c r="D5247" s="34" t="s">
        <v>15593</v>
      </c>
      <c r="E5247" s="35">
        <v>56926</v>
      </c>
      <c r="F5247" s="36">
        <v>56926</v>
      </c>
      <c r="G5247" s="37">
        <f t="shared" si="244"/>
        <v>3984.82</v>
      </c>
      <c r="H5247" s="38">
        <f>G5247*(1-'[1]Rapport Lottstift'!$Q$6)</f>
        <v>2901.3109689425401</v>
      </c>
      <c r="I5247" s="39">
        <f t="shared" si="245"/>
        <v>2872.2978592531144</v>
      </c>
      <c r="J5247" s="40">
        <f t="shared" si="246"/>
        <v>2872</v>
      </c>
      <c r="K5247" s="40">
        <v>2872</v>
      </c>
    </row>
    <row r="5248" spans="1:11" s="40" customFormat="1" x14ac:dyDescent="0.25">
      <c r="A5248" s="34" t="s">
        <v>947</v>
      </c>
      <c r="B5248" s="34" t="s">
        <v>15594</v>
      </c>
      <c r="C5248" s="34" t="s">
        <v>15595</v>
      </c>
      <c r="D5248" s="34" t="s">
        <v>15596</v>
      </c>
      <c r="E5248" s="35">
        <v>56664</v>
      </c>
      <c r="F5248" s="36">
        <v>56664</v>
      </c>
      <c r="G5248" s="37">
        <f t="shared" si="244"/>
        <v>3966.4800000000005</v>
      </c>
      <c r="H5248" s="38">
        <f>G5248*(1-'[1]Rapport Lottstift'!$Q$6)</f>
        <v>2887.9577828085603</v>
      </c>
      <c r="I5248" s="39">
        <f t="shared" si="245"/>
        <v>2859.0782049804748</v>
      </c>
      <c r="J5248" s="40">
        <f t="shared" si="246"/>
        <v>2859</v>
      </c>
      <c r="K5248" s="40">
        <v>2859</v>
      </c>
    </row>
    <row r="5249" spans="1:11" s="40" customFormat="1" x14ac:dyDescent="0.25">
      <c r="A5249" s="34" t="s">
        <v>947</v>
      </c>
      <c r="B5249" s="34" t="s">
        <v>15597</v>
      </c>
      <c r="C5249" s="34" t="s">
        <v>15598</v>
      </c>
      <c r="D5249" s="34" t="s">
        <v>15599</v>
      </c>
      <c r="E5249" s="35">
        <v>56630</v>
      </c>
      <c r="F5249" s="36">
        <v>56630</v>
      </c>
      <c r="G5249" s="37">
        <f t="shared" si="244"/>
        <v>3964.1000000000004</v>
      </c>
      <c r="H5249" s="38">
        <f>G5249*(1-'[1]Rapport Lottstift'!$Q$6)</f>
        <v>2886.2249265927003</v>
      </c>
      <c r="I5249" s="39">
        <f t="shared" si="245"/>
        <v>2857.3626773267733</v>
      </c>
      <c r="J5249" s="40">
        <f t="shared" si="246"/>
        <v>2857</v>
      </c>
      <c r="K5249" s="40">
        <v>2857</v>
      </c>
    </row>
    <row r="5250" spans="1:11" s="40" customFormat="1" x14ac:dyDescent="0.25">
      <c r="A5250" s="34" t="s">
        <v>947</v>
      </c>
      <c r="B5250" s="34" t="s">
        <v>15600</v>
      </c>
      <c r="C5250" s="34" t="s">
        <v>15601</v>
      </c>
      <c r="D5250" s="34" t="s">
        <v>15602</v>
      </c>
      <c r="E5250" s="35">
        <v>56605</v>
      </c>
      <c r="F5250" s="36">
        <v>56605</v>
      </c>
      <c r="G5250" s="37">
        <f t="shared" si="244"/>
        <v>3962.3500000000004</v>
      </c>
      <c r="H5250" s="38">
        <f>G5250*(1-'[1]Rapport Lottstift'!$Q$6)</f>
        <v>2884.9507676104504</v>
      </c>
      <c r="I5250" s="39">
        <f t="shared" si="245"/>
        <v>2856.1012599343458</v>
      </c>
      <c r="J5250" s="40">
        <f t="shared" si="246"/>
        <v>2856</v>
      </c>
      <c r="K5250" s="40">
        <v>2856</v>
      </c>
    </row>
    <row r="5251" spans="1:11" s="40" customFormat="1" x14ac:dyDescent="0.25">
      <c r="A5251" s="34" t="s">
        <v>947</v>
      </c>
      <c r="B5251" s="34" t="s">
        <v>15603</v>
      </c>
      <c r="C5251" s="34"/>
      <c r="D5251" s="34" t="s">
        <v>15604</v>
      </c>
      <c r="E5251" s="35">
        <v>56577</v>
      </c>
      <c r="F5251" s="36">
        <v>56577</v>
      </c>
      <c r="G5251" s="37">
        <f t="shared" si="244"/>
        <v>3960.3900000000003</v>
      </c>
      <c r="H5251" s="38">
        <f>G5251*(1-'[1]Rapport Lottstift'!$Q$6)</f>
        <v>2883.5237095503303</v>
      </c>
      <c r="I5251" s="39">
        <f t="shared" si="245"/>
        <v>2854.6884724548268</v>
      </c>
      <c r="J5251" s="40">
        <f t="shared" si="246"/>
        <v>2854</v>
      </c>
      <c r="K5251" s="40">
        <v>2854</v>
      </c>
    </row>
    <row r="5252" spans="1:11" x14ac:dyDescent="0.25">
      <c r="A5252" s="26" t="s">
        <v>947</v>
      </c>
      <c r="B5252" s="26" t="s">
        <v>15605</v>
      </c>
      <c r="D5252" s="26" t="s">
        <v>15606</v>
      </c>
      <c r="E5252" s="26">
        <v>56563</v>
      </c>
      <c r="F5252" s="28">
        <v>56563</v>
      </c>
      <c r="G5252" s="37">
        <f t="shared" si="244"/>
        <v>3959.4100000000003</v>
      </c>
      <c r="H5252" s="38">
        <f>G5252*(1-'[1]Rapport Lottstift'!$Q$6)</f>
        <v>2882.8101805202705</v>
      </c>
      <c r="I5252" s="39">
        <f t="shared" si="245"/>
        <v>2853.9820787150679</v>
      </c>
      <c r="J5252" s="40">
        <f t="shared" si="246"/>
        <v>2853</v>
      </c>
      <c r="K5252" s="26">
        <v>2853</v>
      </c>
    </row>
    <row r="5253" spans="1:11" s="40" customFormat="1" x14ac:dyDescent="0.25">
      <c r="A5253" s="34" t="s">
        <v>947</v>
      </c>
      <c r="B5253" s="34" t="s">
        <v>15607</v>
      </c>
      <c r="C5253" s="34" t="s">
        <v>15608</v>
      </c>
      <c r="D5253" s="34" t="s">
        <v>15609</v>
      </c>
      <c r="E5253" s="35">
        <v>56467</v>
      </c>
      <c r="F5253" s="36">
        <v>56467</v>
      </c>
      <c r="G5253" s="37">
        <f t="shared" si="244"/>
        <v>3952.6900000000005</v>
      </c>
      <c r="H5253" s="38">
        <f>G5253*(1-'[1]Rapport Lottstift'!$Q$6)</f>
        <v>2877.9174100284304</v>
      </c>
      <c r="I5253" s="39">
        <f t="shared" si="245"/>
        <v>2849.1382359281461</v>
      </c>
      <c r="J5253" s="40">
        <f t="shared" si="246"/>
        <v>2849</v>
      </c>
      <c r="K5253" s="40">
        <v>2849</v>
      </c>
    </row>
    <row r="5254" spans="1:11" s="40" customFormat="1" x14ac:dyDescent="0.25">
      <c r="A5254" s="34" t="s">
        <v>947</v>
      </c>
      <c r="B5254" s="34" t="s">
        <v>15610</v>
      </c>
      <c r="C5254" s="34" t="s">
        <v>15611</v>
      </c>
      <c r="D5254" s="34" t="s">
        <v>15612</v>
      </c>
      <c r="E5254" s="35">
        <v>56304</v>
      </c>
      <c r="F5254" s="36">
        <v>56304</v>
      </c>
      <c r="G5254" s="37">
        <f t="shared" ref="G5254:G5317" si="247">F5254*0.07</f>
        <v>3941.28</v>
      </c>
      <c r="H5254" s="38">
        <f>G5254*(1-'[1]Rapport Lottstift'!$Q$6)</f>
        <v>2869.6098934641605</v>
      </c>
      <c r="I5254" s="39">
        <f t="shared" ref="I5254:I5317" si="248">H5254*0.99</f>
        <v>2840.9137945295188</v>
      </c>
      <c r="J5254" s="40">
        <f t="shared" ref="J5254:J5317" si="249">INT(I5254)</f>
        <v>2840</v>
      </c>
      <c r="K5254" s="40">
        <v>2840</v>
      </c>
    </row>
    <row r="5255" spans="1:11" s="40" customFormat="1" x14ac:dyDescent="0.25">
      <c r="A5255" s="34" t="s">
        <v>947</v>
      </c>
      <c r="B5255" s="34" t="s">
        <v>15613</v>
      </c>
      <c r="C5255" s="34" t="s">
        <v>15614</v>
      </c>
      <c r="D5255" s="34" t="s">
        <v>15615</v>
      </c>
      <c r="E5255" s="35">
        <v>56086</v>
      </c>
      <c r="F5255" s="36">
        <v>56086</v>
      </c>
      <c r="G5255" s="37">
        <f t="shared" si="247"/>
        <v>3926.0200000000004</v>
      </c>
      <c r="H5255" s="38">
        <f>G5255*(1-'[1]Rapport Lottstift'!$Q$6)</f>
        <v>2858.4992271389406</v>
      </c>
      <c r="I5255" s="39">
        <f t="shared" si="248"/>
        <v>2829.9142348675509</v>
      </c>
      <c r="J5255" s="40">
        <f t="shared" si="249"/>
        <v>2829</v>
      </c>
      <c r="K5255" s="40">
        <v>2829</v>
      </c>
    </row>
    <row r="5256" spans="1:11" s="40" customFormat="1" x14ac:dyDescent="0.25">
      <c r="A5256" s="34" t="s">
        <v>947</v>
      </c>
      <c r="B5256" s="34" t="s">
        <v>15616</v>
      </c>
      <c r="C5256" s="34" t="s">
        <v>15617</v>
      </c>
      <c r="D5256" s="34" t="s">
        <v>15618</v>
      </c>
      <c r="E5256" s="35">
        <v>55955</v>
      </c>
      <c r="F5256" s="36">
        <v>55955</v>
      </c>
      <c r="G5256" s="37">
        <f t="shared" si="247"/>
        <v>3916.8500000000004</v>
      </c>
      <c r="H5256" s="38">
        <f>G5256*(1-'[1]Rapport Lottstift'!$Q$6)</f>
        <v>2851.8226340719502</v>
      </c>
      <c r="I5256" s="39">
        <f t="shared" si="248"/>
        <v>2823.3044077312306</v>
      </c>
      <c r="J5256" s="40">
        <f t="shared" si="249"/>
        <v>2823</v>
      </c>
      <c r="K5256" s="40">
        <v>2823</v>
      </c>
    </row>
    <row r="5257" spans="1:11" s="40" customFormat="1" x14ac:dyDescent="0.25">
      <c r="A5257" s="34" t="s">
        <v>947</v>
      </c>
      <c r="B5257" s="34" t="s">
        <v>15619</v>
      </c>
      <c r="C5257" s="34" t="s">
        <v>15620</v>
      </c>
      <c r="D5257" s="34" t="s">
        <v>15621</v>
      </c>
      <c r="E5257" s="35">
        <v>55798</v>
      </c>
      <c r="F5257" s="36">
        <v>55798</v>
      </c>
      <c r="G5257" s="37">
        <f t="shared" si="247"/>
        <v>3905.8600000000006</v>
      </c>
      <c r="H5257" s="38">
        <f>G5257*(1-'[1]Rapport Lottstift'!$Q$6)</f>
        <v>2843.8209156634207</v>
      </c>
      <c r="I5257" s="39">
        <f t="shared" si="248"/>
        <v>2815.3827065067862</v>
      </c>
      <c r="J5257" s="40">
        <f t="shared" si="249"/>
        <v>2815</v>
      </c>
      <c r="K5257" s="40">
        <v>2815</v>
      </c>
    </row>
    <row r="5258" spans="1:11" s="40" customFormat="1" x14ac:dyDescent="0.25">
      <c r="A5258" s="34" t="s">
        <v>947</v>
      </c>
      <c r="B5258" s="34" t="s">
        <v>15622</v>
      </c>
      <c r="C5258" s="34" t="s">
        <v>15623</v>
      </c>
      <c r="D5258" s="34" t="s">
        <v>15624</v>
      </c>
      <c r="E5258" s="35">
        <v>55725</v>
      </c>
      <c r="F5258" s="36">
        <v>55725</v>
      </c>
      <c r="G5258" s="37">
        <f t="shared" si="247"/>
        <v>3900.7500000000005</v>
      </c>
      <c r="H5258" s="38">
        <f>G5258*(1-'[1]Rapport Lottstift'!$Q$6)</f>
        <v>2840.1003714352505</v>
      </c>
      <c r="I5258" s="39">
        <f t="shared" si="248"/>
        <v>2811.699367720898</v>
      </c>
      <c r="J5258" s="40">
        <f t="shared" si="249"/>
        <v>2811</v>
      </c>
      <c r="K5258" s="40">
        <v>2811</v>
      </c>
    </row>
    <row r="5259" spans="1:11" s="40" customFormat="1" x14ac:dyDescent="0.25">
      <c r="A5259" s="34" t="s">
        <v>947</v>
      </c>
      <c r="B5259" s="34" t="s">
        <v>15625</v>
      </c>
      <c r="C5259" s="34" t="s">
        <v>15626</v>
      </c>
      <c r="D5259" s="34" t="s">
        <v>15627</v>
      </c>
      <c r="E5259" s="35">
        <v>55695</v>
      </c>
      <c r="F5259" s="36">
        <v>55695</v>
      </c>
      <c r="G5259" s="37">
        <f t="shared" si="247"/>
        <v>3898.6500000000005</v>
      </c>
      <c r="H5259" s="38">
        <f>G5259*(1-'[1]Rapport Lottstift'!$Q$6)</f>
        <v>2838.5713806565504</v>
      </c>
      <c r="I5259" s="39">
        <f t="shared" si="248"/>
        <v>2810.185666849985</v>
      </c>
      <c r="J5259" s="40">
        <f t="shared" si="249"/>
        <v>2810</v>
      </c>
      <c r="K5259" s="40">
        <v>2810</v>
      </c>
    </row>
    <row r="5260" spans="1:11" s="40" customFormat="1" x14ac:dyDescent="0.25">
      <c r="A5260" s="34" t="s">
        <v>947</v>
      </c>
      <c r="B5260" s="34" t="s">
        <v>15628</v>
      </c>
      <c r="C5260" s="34" t="s">
        <v>15629</v>
      </c>
      <c r="D5260" s="34" t="s">
        <v>15630</v>
      </c>
      <c r="E5260" s="35">
        <v>55514</v>
      </c>
      <c r="F5260" s="36">
        <v>55514</v>
      </c>
      <c r="G5260" s="37">
        <f t="shared" si="247"/>
        <v>3885.9800000000005</v>
      </c>
      <c r="H5260" s="38">
        <f>G5260*(1-'[1]Rapport Lottstift'!$Q$6)</f>
        <v>2829.3464696250603</v>
      </c>
      <c r="I5260" s="39">
        <f t="shared" si="248"/>
        <v>2801.0530049288095</v>
      </c>
      <c r="J5260" s="40">
        <f t="shared" si="249"/>
        <v>2801</v>
      </c>
      <c r="K5260" s="40">
        <v>2801</v>
      </c>
    </row>
    <row r="5261" spans="1:11" s="40" customFormat="1" x14ac:dyDescent="0.25">
      <c r="A5261" s="34" t="s">
        <v>947</v>
      </c>
      <c r="B5261" s="34" t="s">
        <v>15631</v>
      </c>
      <c r="C5261" s="34"/>
      <c r="D5261" s="34" t="s">
        <v>15632</v>
      </c>
      <c r="E5261" s="35">
        <v>55450</v>
      </c>
      <c r="F5261" s="36">
        <v>55450</v>
      </c>
      <c r="G5261" s="37">
        <f t="shared" si="247"/>
        <v>3881.5000000000005</v>
      </c>
      <c r="H5261" s="38">
        <f>G5261*(1-'[1]Rapport Lottstift'!$Q$6)</f>
        <v>2826.0846226305007</v>
      </c>
      <c r="I5261" s="39">
        <f t="shared" si="248"/>
        <v>2797.8237764041955</v>
      </c>
      <c r="J5261" s="40">
        <f t="shared" si="249"/>
        <v>2797</v>
      </c>
      <c r="K5261" s="40">
        <v>2797</v>
      </c>
    </row>
    <row r="5262" spans="1:11" s="40" customFormat="1" x14ac:dyDescent="0.25">
      <c r="A5262" s="34" t="s">
        <v>947</v>
      </c>
      <c r="B5262" s="34" t="s">
        <v>15633</v>
      </c>
      <c r="C5262" s="34" t="s">
        <v>15634</v>
      </c>
      <c r="D5262" s="34" t="s">
        <v>15635</v>
      </c>
      <c r="E5262" s="35">
        <v>55265</v>
      </c>
      <c r="F5262" s="36">
        <v>55265</v>
      </c>
      <c r="G5262" s="37">
        <f t="shared" si="247"/>
        <v>3868.55</v>
      </c>
      <c r="H5262" s="38">
        <f>G5262*(1-'[1]Rapport Lottstift'!$Q$6)</f>
        <v>2816.6558461618501</v>
      </c>
      <c r="I5262" s="39">
        <f t="shared" si="248"/>
        <v>2788.4892877002317</v>
      </c>
      <c r="J5262" s="40">
        <f t="shared" si="249"/>
        <v>2788</v>
      </c>
      <c r="K5262" s="40">
        <v>2788</v>
      </c>
    </row>
    <row r="5263" spans="1:11" s="40" customFormat="1" x14ac:dyDescent="0.25">
      <c r="A5263" s="34" t="s">
        <v>947</v>
      </c>
      <c r="B5263" s="34" t="s">
        <v>15636</v>
      </c>
      <c r="C5263" s="34" t="s">
        <v>15637</v>
      </c>
      <c r="D5263" s="34" t="s">
        <v>15638</v>
      </c>
      <c r="E5263" s="35">
        <v>55247</v>
      </c>
      <c r="F5263" s="36">
        <v>55247</v>
      </c>
      <c r="G5263" s="37">
        <f t="shared" si="247"/>
        <v>3867.2900000000004</v>
      </c>
      <c r="H5263" s="38">
        <f>G5263*(1-'[1]Rapport Lottstift'!$Q$6)</f>
        <v>2815.7384516946304</v>
      </c>
      <c r="I5263" s="39">
        <f t="shared" si="248"/>
        <v>2787.581067177684</v>
      </c>
      <c r="J5263" s="40">
        <f t="shared" si="249"/>
        <v>2787</v>
      </c>
      <c r="K5263" s="40">
        <v>2787</v>
      </c>
    </row>
    <row r="5264" spans="1:11" s="40" customFormat="1" x14ac:dyDescent="0.25">
      <c r="A5264" s="34" t="s">
        <v>947</v>
      </c>
      <c r="B5264" s="34" t="s">
        <v>15639</v>
      </c>
      <c r="C5264" s="34" t="s">
        <v>15640</v>
      </c>
      <c r="D5264" s="34" t="s">
        <v>15641</v>
      </c>
      <c r="E5264" s="35">
        <v>55221</v>
      </c>
      <c r="F5264" s="36">
        <v>55221</v>
      </c>
      <c r="G5264" s="37">
        <f t="shared" si="247"/>
        <v>3865.4700000000003</v>
      </c>
      <c r="H5264" s="38">
        <f>G5264*(1-'[1]Rapport Lottstift'!$Q$6)</f>
        <v>2814.4133263530903</v>
      </c>
      <c r="I5264" s="39">
        <f t="shared" si="248"/>
        <v>2786.2691930895594</v>
      </c>
      <c r="J5264" s="40">
        <f t="shared" si="249"/>
        <v>2786</v>
      </c>
      <c r="K5264" s="40">
        <v>2786</v>
      </c>
    </row>
    <row r="5265" spans="1:11" s="40" customFormat="1" x14ac:dyDescent="0.25">
      <c r="A5265" s="34" t="s">
        <v>947</v>
      </c>
      <c r="B5265" s="34" t="s">
        <v>15642</v>
      </c>
      <c r="C5265" s="34" t="s">
        <v>15643</v>
      </c>
      <c r="D5265" s="34" t="s">
        <v>15644</v>
      </c>
      <c r="E5265" s="35">
        <v>54981</v>
      </c>
      <c r="F5265" s="36">
        <v>54981</v>
      </c>
      <c r="G5265" s="37">
        <f t="shared" si="247"/>
        <v>3848.6700000000005</v>
      </c>
      <c r="H5265" s="38">
        <f>G5265*(1-'[1]Rapport Lottstift'!$Q$6)</f>
        <v>2802.1814001234907</v>
      </c>
      <c r="I5265" s="39">
        <f t="shared" si="248"/>
        <v>2774.1595861222559</v>
      </c>
      <c r="J5265" s="40">
        <f t="shared" si="249"/>
        <v>2774</v>
      </c>
      <c r="K5265" s="40">
        <v>2774</v>
      </c>
    </row>
    <row r="5266" spans="1:11" s="40" customFormat="1" x14ac:dyDescent="0.25">
      <c r="A5266" s="34" t="s">
        <v>947</v>
      </c>
      <c r="B5266" s="34" t="s">
        <v>15645</v>
      </c>
      <c r="C5266" s="34" t="s">
        <v>15646</v>
      </c>
      <c r="D5266" s="34" t="s">
        <v>15647</v>
      </c>
      <c r="E5266" s="35">
        <v>54860</v>
      </c>
      <c r="F5266" s="36">
        <v>54860</v>
      </c>
      <c r="G5266" s="37">
        <f t="shared" si="247"/>
        <v>3840.2000000000003</v>
      </c>
      <c r="H5266" s="38">
        <f>G5266*(1-'[1]Rapport Lottstift'!$Q$6)</f>
        <v>2796.0144706494002</v>
      </c>
      <c r="I5266" s="39">
        <f t="shared" si="248"/>
        <v>2768.054325942906</v>
      </c>
      <c r="J5266" s="40">
        <f t="shared" si="249"/>
        <v>2768</v>
      </c>
      <c r="K5266" s="40">
        <v>2768</v>
      </c>
    </row>
    <row r="5267" spans="1:11" s="40" customFormat="1" x14ac:dyDescent="0.25">
      <c r="A5267" s="34" t="s">
        <v>947</v>
      </c>
      <c r="B5267" s="34" t="s">
        <v>15648</v>
      </c>
      <c r="C5267" s="34" t="s">
        <v>15649</v>
      </c>
      <c r="D5267" s="34" t="s">
        <v>15650</v>
      </c>
      <c r="E5267" s="35">
        <v>54726</v>
      </c>
      <c r="F5267" s="36">
        <v>54726</v>
      </c>
      <c r="G5267" s="37">
        <f t="shared" si="247"/>
        <v>3830.82</v>
      </c>
      <c r="H5267" s="38">
        <f>G5267*(1-'[1]Rapport Lottstift'!$Q$6)</f>
        <v>2789.1849785045401</v>
      </c>
      <c r="I5267" s="39">
        <f t="shared" si="248"/>
        <v>2761.2931287194947</v>
      </c>
      <c r="J5267" s="40">
        <f t="shared" si="249"/>
        <v>2761</v>
      </c>
      <c r="K5267" s="40">
        <v>2761</v>
      </c>
    </row>
    <row r="5268" spans="1:11" s="40" customFormat="1" x14ac:dyDescent="0.25">
      <c r="A5268" s="34" t="s">
        <v>947</v>
      </c>
      <c r="B5268" s="34" t="s">
        <v>15651</v>
      </c>
      <c r="C5268" s="34" t="s">
        <v>15652</v>
      </c>
      <c r="D5268" s="34" t="s">
        <v>15653</v>
      </c>
      <c r="E5268" s="35">
        <v>54689</v>
      </c>
      <c r="F5268" s="36">
        <v>54689</v>
      </c>
      <c r="G5268" s="37">
        <f t="shared" si="247"/>
        <v>3828.2300000000005</v>
      </c>
      <c r="H5268" s="38">
        <f>G5268*(1-'[1]Rapport Lottstift'!$Q$6)</f>
        <v>2787.2992232108104</v>
      </c>
      <c r="I5268" s="39">
        <f t="shared" si="248"/>
        <v>2759.4262309787023</v>
      </c>
      <c r="J5268" s="40">
        <f t="shared" si="249"/>
        <v>2759</v>
      </c>
      <c r="K5268" s="40">
        <v>2759</v>
      </c>
    </row>
    <row r="5269" spans="1:11" s="40" customFormat="1" x14ac:dyDescent="0.25">
      <c r="A5269" s="34" t="s">
        <v>947</v>
      </c>
      <c r="B5269" s="34" t="s">
        <v>15654</v>
      </c>
      <c r="C5269" s="34" t="s">
        <v>15655</v>
      </c>
      <c r="D5269" s="34" t="s">
        <v>15656</v>
      </c>
      <c r="E5269" s="35">
        <v>54598</v>
      </c>
      <c r="F5269" s="36">
        <v>54598</v>
      </c>
      <c r="G5269" s="37">
        <f t="shared" si="247"/>
        <v>3821.8600000000006</v>
      </c>
      <c r="H5269" s="38">
        <f>G5269*(1-'[1]Rapport Lottstift'!$Q$6)</f>
        <v>2782.6612845154204</v>
      </c>
      <c r="I5269" s="39">
        <f t="shared" si="248"/>
        <v>2754.8346716702663</v>
      </c>
      <c r="J5269" s="40">
        <f t="shared" si="249"/>
        <v>2754</v>
      </c>
      <c r="K5269" s="40">
        <v>2754</v>
      </c>
    </row>
    <row r="5270" spans="1:11" s="40" customFormat="1" x14ac:dyDescent="0.25">
      <c r="A5270" s="34" t="s">
        <v>947</v>
      </c>
      <c r="B5270" s="34" t="s">
        <v>15657</v>
      </c>
      <c r="C5270" s="34" t="s">
        <v>15658</v>
      </c>
      <c r="D5270" s="34" t="s">
        <v>15659</v>
      </c>
      <c r="E5270" s="35">
        <v>54529</v>
      </c>
      <c r="F5270" s="36">
        <v>54529</v>
      </c>
      <c r="G5270" s="37">
        <f t="shared" si="247"/>
        <v>3817.03</v>
      </c>
      <c r="H5270" s="38">
        <f>G5270*(1-'[1]Rapport Lottstift'!$Q$6)</f>
        <v>2779.1446057244102</v>
      </c>
      <c r="I5270" s="39">
        <f t="shared" si="248"/>
        <v>2751.353159667166</v>
      </c>
      <c r="J5270" s="40">
        <f t="shared" si="249"/>
        <v>2751</v>
      </c>
      <c r="K5270" s="40">
        <v>2751</v>
      </c>
    </row>
    <row r="5271" spans="1:11" s="40" customFormat="1" x14ac:dyDescent="0.25">
      <c r="A5271" s="34" t="s">
        <v>947</v>
      </c>
      <c r="B5271" s="34" t="s">
        <v>15660</v>
      </c>
      <c r="C5271" s="34" t="s">
        <v>15661</v>
      </c>
      <c r="D5271" s="34" t="s">
        <v>15662</v>
      </c>
      <c r="E5271" s="35">
        <v>54507</v>
      </c>
      <c r="F5271" s="36">
        <v>54507</v>
      </c>
      <c r="G5271" s="37">
        <f t="shared" si="247"/>
        <v>3815.4900000000002</v>
      </c>
      <c r="H5271" s="38">
        <f>G5271*(1-'[1]Rapport Lottstift'!$Q$6)</f>
        <v>2778.0233458200305</v>
      </c>
      <c r="I5271" s="39">
        <f t="shared" si="248"/>
        <v>2750.2431123618303</v>
      </c>
      <c r="J5271" s="40">
        <f t="shared" si="249"/>
        <v>2750</v>
      </c>
      <c r="K5271" s="40">
        <v>2750</v>
      </c>
    </row>
    <row r="5272" spans="1:11" s="40" customFormat="1" x14ac:dyDescent="0.25">
      <c r="A5272" s="34" t="s">
        <v>947</v>
      </c>
      <c r="B5272" s="34" t="s">
        <v>15663</v>
      </c>
      <c r="C5272" s="34" t="s">
        <v>15664</v>
      </c>
      <c r="D5272" s="34" t="s">
        <v>15665</v>
      </c>
      <c r="E5272" s="35">
        <v>54337</v>
      </c>
      <c r="F5272" s="36">
        <v>54337</v>
      </c>
      <c r="G5272" s="37">
        <f t="shared" si="247"/>
        <v>3803.59</v>
      </c>
      <c r="H5272" s="38">
        <f>G5272*(1-'[1]Rapport Lottstift'!$Q$6)</f>
        <v>2769.3590647407304</v>
      </c>
      <c r="I5272" s="39">
        <f t="shared" si="248"/>
        <v>2741.6654740933232</v>
      </c>
      <c r="J5272" s="40">
        <f t="shared" si="249"/>
        <v>2741</v>
      </c>
      <c r="K5272" s="40">
        <v>2741</v>
      </c>
    </row>
    <row r="5273" spans="1:11" s="40" customFormat="1" x14ac:dyDescent="0.25">
      <c r="A5273" s="34" t="s">
        <v>947</v>
      </c>
      <c r="B5273" s="34" t="s">
        <v>15666</v>
      </c>
      <c r="C5273" s="34" t="s">
        <v>15667</v>
      </c>
      <c r="D5273" s="34" t="s">
        <v>15668</v>
      </c>
      <c r="E5273" s="35">
        <v>54050</v>
      </c>
      <c r="F5273" s="36">
        <v>54050</v>
      </c>
      <c r="G5273" s="37">
        <f t="shared" si="247"/>
        <v>3783.5000000000005</v>
      </c>
      <c r="H5273" s="38">
        <f>G5273*(1-'[1]Rapport Lottstift'!$Q$6)</f>
        <v>2754.7317196245003</v>
      </c>
      <c r="I5273" s="39">
        <f t="shared" si="248"/>
        <v>2727.1844024282555</v>
      </c>
      <c r="J5273" s="40">
        <f t="shared" si="249"/>
        <v>2727</v>
      </c>
      <c r="K5273" s="40">
        <v>2727</v>
      </c>
    </row>
    <row r="5274" spans="1:11" s="40" customFormat="1" x14ac:dyDescent="0.25">
      <c r="A5274" s="34" t="s">
        <v>947</v>
      </c>
      <c r="B5274" s="34" t="s">
        <v>15669</v>
      </c>
      <c r="C5274" s="34" t="s">
        <v>15670</v>
      </c>
      <c r="D5274" s="34" t="s">
        <v>15671</v>
      </c>
      <c r="E5274" s="35">
        <v>54048</v>
      </c>
      <c r="F5274" s="36">
        <v>54048</v>
      </c>
      <c r="G5274" s="37">
        <f t="shared" si="247"/>
        <v>3783.3600000000006</v>
      </c>
      <c r="H5274" s="38">
        <f>G5274*(1-'[1]Rapport Lottstift'!$Q$6)</f>
        <v>2754.6297869059204</v>
      </c>
      <c r="I5274" s="39">
        <f t="shared" si="248"/>
        <v>2727.083489036861</v>
      </c>
      <c r="J5274" s="40">
        <f t="shared" si="249"/>
        <v>2727</v>
      </c>
      <c r="K5274" s="40">
        <v>2727</v>
      </c>
    </row>
    <row r="5275" spans="1:11" s="40" customFormat="1" x14ac:dyDescent="0.25">
      <c r="A5275" s="34" t="s">
        <v>947</v>
      </c>
      <c r="B5275" s="34" t="s">
        <v>15672</v>
      </c>
      <c r="C5275" s="34" t="s">
        <v>15673</v>
      </c>
      <c r="D5275" s="34" t="s">
        <v>15674</v>
      </c>
      <c r="E5275" s="35">
        <v>53849</v>
      </c>
      <c r="F5275" s="36">
        <v>53849</v>
      </c>
      <c r="G5275" s="37">
        <f t="shared" si="247"/>
        <v>3769.4300000000003</v>
      </c>
      <c r="H5275" s="38">
        <f>G5275*(1-'[1]Rapport Lottstift'!$Q$6)</f>
        <v>2744.4874814072105</v>
      </c>
      <c r="I5275" s="39">
        <f t="shared" si="248"/>
        <v>2717.0426065931383</v>
      </c>
      <c r="J5275" s="40">
        <f t="shared" si="249"/>
        <v>2717</v>
      </c>
      <c r="K5275" s="40">
        <v>2717</v>
      </c>
    </row>
    <row r="5276" spans="1:11" s="40" customFormat="1" x14ac:dyDescent="0.25">
      <c r="A5276" s="34" t="s">
        <v>947</v>
      </c>
      <c r="B5276" s="34" t="s">
        <v>15675</v>
      </c>
      <c r="C5276" s="34" t="s">
        <v>15676</v>
      </c>
      <c r="D5276" s="34" t="s">
        <v>15677</v>
      </c>
      <c r="E5276" s="35">
        <v>53775</v>
      </c>
      <c r="F5276" s="36">
        <v>53775</v>
      </c>
      <c r="G5276" s="37">
        <f t="shared" si="247"/>
        <v>3764.2500000000005</v>
      </c>
      <c r="H5276" s="38">
        <f>G5276*(1-'[1]Rapport Lottstift'!$Q$6)</f>
        <v>2740.7159708197505</v>
      </c>
      <c r="I5276" s="39">
        <f t="shared" si="248"/>
        <v>2713.308811111553</v>
      </c>
      <c r="J5276" s="40">
        <f t="shared" si="249"/>
        <v>2713</v>
      </c>
      <c r="K5276" s="40">
        <v>2713</v>
      </c>
    </row>
    <row r="5277" spans="1:11" s="40" customFormat="1" x14ac:dyDescent="0.25">
      <c r="A5277" s="34" t="s">
        <v>947</v>
      </c>
      <c r="B5277" s="34" t="s">
        <v>15678</v>
      </c>
      <c r="C5277" s="34" t="s">
        <v>15679</v>
      </c>
      <c r="D5277" s="34" t="s">
        <v>15680</v>
      </c>
      <c r="E5277" s="35">
        <v>53770</v>
      </c>
      <c r="F5277" s="36">
        <v>53770</v>
      </c>
      <c r="G5277" s="37">
        <f t="shared" si="247"/>
        <v>3763.9000000000005</v>
      </c>
      <c r="H5277" s="38">
        <f>G5277*(1-'[1]Rapport Lottstift'!$Q$6)</f>
        <v>2740.4611390233003</v>
      </c>
      <c r="I5277" s="39">
        <f t="shared" si="248"/>
        <v>2713.0565276330672</v>
      </c>
      <c r="J5277" s="40">
        <f t="shared" si="249"/>
        <v>2713</v>
      </c>
      <c r="K5277" s="40">
        <v>2713</v>
      </c>
    </row>
    <row r="5278" spans="1:11" s="40" customFormat="1" x14ac:dyDescent="0.25">
      <c r="A5278" s="34" t="s">
        <v>947</v>
      </c>
      <c r="B5278" s="34" t="s">
        <v>15681</v>
      </c>
      <c r="C5278" s="34" t="s">
        <v>15682</v>
      </c>
      <c r="D5278" s="34" t="s">
        <v>15683</v>
      </c>
      <c r="E5278" s="35">
        <v>53708</v>
      </c>
      <c r="F5278" s="36">
        <v>53708</v>
      </c>
      <c r="G5278" s="37">
        <f t="shared" si="247"/>
        <v>3759.5600000000004</v>
      </c>
      <c r="H5278" s="38">
        <f>G5278*(1-'[1]Rapport Lottstift'!$Q$6)</f>
        <v>2737.3012247473202</v>
      </c>
      <c r="I5278" s="39">
        <f t="shared" si="248"/>
        <v>2709.9282124998472</v>
      </c>
      <c r="J5278" s="40">
        <f t="shared" si="249"/>
        <v>2709</v>
      </c>
      <c r="K5278" s="40">
        <v>2709</v>
      </c>
    </row>
    <row r="5279" spans="1:11" s="40" customFormat="1" x14ac:dyDescent="0.25">
      <c r="A5279" s="34" t="s">
        <v>947</v>
      </c>
      <c r="B5279" s="34" t="s">
        <v>15684</v>
      </c>
      <c r="C5279" s="34" t="s">
        <v>15685</v>
      </c>
      <c r="D5279" s="34" t="s">
        <v>15686</v>
      </c>
      <c r="E5279" s="35">
        <v>53581</v>
      </c>
      <c r="F5279" s="36">
        <v>53581</v>
      </c>
      <c r="G5279" s="37">
        <f t="shared" si="247"/>
        <v>3750.6700000000005</v>
      </c>
      <c r="H5279" s="38">
        <f>G5279*(1-'[1]Rapport Lottstift'!$Q$6)</f>
        <v>2730.8284971174903</v>
      </c>
      <c r="I5279" s="39">
        <f t="shared" si="248"/>
        <v>2703.5202121463153</v>
      </c>
      <c r="J5279" s="40">
        <f t="shared" si="249"/>
        <v>2703</v>
      </c>
      <c r="K5279" s="40">
        <v>2703</v>
      </c>
    </row>
    <row r="5280" spans="1:11" s="40" customFormat="1" x14ac:dyDescent="0.25">
      <c r="A5280" s="34" t="s">
        <v>947</v>
      </c>
      <c r="B5280" s="34" t="s">
        <v>15687</v>
      </c>
      <c r="C5280" s="34" t="s">
        <v>15688</v>
      </c>
      <c r="D5280" s="34" t="s">
        <v>15689</v>
      </c>
      <c r="E5280" s="35">
        <v>53516</v>
      </c>
      <c r="F5280" s="36">
        <v>53516</v>
      </c>
      <c r="G5280" s="37">
        <f t="shared" si="247"/>
        <v>3746.1200000000003</v>
      </c>
      <c r="H5280" s="38">
        <f>G5280*(1-'[1]Rapport Lottstift'!$Q$6)</f>
        <v>2727.5156837636405</v>
      </c>
      <c r="I5280" s="39">
        <f t="shared" si="248"/>
        <v>2700.2405269260039</v>
      </c>
      <c r="J5280" s="40">
        <f t="shared" si="249"/>
        <v>2700</v>
      </c>
      <c r="K5280" s="40">
        <v>2700</v>
      </c>
    </row>
    <row r="5281" spans="1:11" s="40" customFormat="1" x14ac:dyDescent="0.25">
      <c r="A5281" s="34" t="s">
        <v>947</v>
      </c>
      <c r="B5281" s="34" t="s">
        <v>15690</v>
      </c>
      <c r="C5281" s="34" t="s">
        <v>15691</v>
      </c>
      <c r="D5281" s="34" t="s">
        <v>15692</v>
      </c>
      <c r="E5281" s="35">
        <v>53311</v>
      </c>
      <c r="F5281" s="36">
        <v>53311</v>
      </c>
      <c r="G5281" s="37">
        <f t="shared" si="247"/>
        <v>3731.7700000000004</v>
      </c>
      <c r="H5281" s="38">
        <f>G5281*(1-'[1]Rapport Lottstift'!$Q$6)</f>
        <v>2717.0675801091907</v>
      </c>
      <c r="I5281" s="39">
        <f t="shared" si="248"/>
        <v>2689.8969043080988</v>
      </c>
      <c r="J5281" s="40">
        <f t="shared" si="249"/>
        <v>2689</v>
      </c>
      <c r="K5281" s="40">
        <v>2689</v>
      </c>
    </row>
    <row r="5282" spans="1:11" s="40" customFormat="1" x14ac:dyDescent="0.25">
      <c r="A5282" s="34" t="s">
        <v>947</v>
      </c>
      <c r="B5282" s="34" t="s">
        <v>15693</v>
      </c>
      <c r="C5282" s="34" t="s">
        <v>15694</v>
      </c>
      <c r="D5282" s="34" t="s">
        <v>15695</v>
      </c>
      <c r="E5282" s="35">
        <v>53226</v>
      </c>
      <c r="F5282" s="36">
        <v>53226</v>
      </c>
      <c r="G5282" s="37">
        <f t="shared" si="247"/>
        <v>3725.82</v>
      </c>
      <c r="H5282" s="38">
        <f>G5282*(1-'[1]Rapport Lottstift'!$Q$6)</f>
        <v>2712.7354395695402</v>
      </c>
      <c r="I5282" s="39">
        <f t="shared" si="248"/>
        <v>2685.6080851738448</v>
      </c>
      <c r="J5282" s="40">
        <f t="shared" si="249"/>
        <v>2685</v>
      </c>
      <c r="K5282" s="40">
        <v>2685</v>
      </c>
    </row>
    <row r="5283" spans="1:11" s="40" customFormat="1" x14ac:dyDescent="0.25">
      <c r="A5283" s="34" t="s">
        <v>947</v>
      </c>
      <c r="B5283" s="34" t="s">
        <v>15696</v>
      </c>
      <c r="C5283" s="34" t="s">
        <v>15697</v>
      </c>
      <c r="D5283" s="34" t="s">
        <v>15698</v>
      </c>
      <c r="E5283" s="35">
        <v>53186</v>
      </c>
      <c r="F5283" s="36">
        <v>53186</v>
      </c>
      <c r="G5283" s="37">
        <f t="shared" si="247"/>
        <v>3723.0200000000004</v>
      </c>
      <c r="H5283" s="38">
        <f>G5283*(1-'[1]Rapport Lottstift'!$Q$6)</f>
        <v>2710.6967851979402</v>
      </c>
      <c r="I5283" s="39">
        <f t="shared" si="248"/>
        <v>2683.5898173459609</v>
      </c>
      <c r="J5283" s="40">
        <f t="shared" si="249"/>
        <v>2683</v>
      </c>
      <c r="K5283" s="40">
        <v>2683</v>
      </c>
    </row>
    <row r="5284" spans="1:11" s="40" customFormat="1" x14ac:dyDescent="0.25">
      <c r="A5284" s="34" t="s">
        <v>947</v>
      </c>
      <c r="B5284" s="34" t="s">
        <v>15699</v>
      </c>
      <c r="C5284" s="34" t="s">
        <v>15700</v>
      </c>
      <c r="D5284" s="34" t="s">
        <v>15701</v>
      </c>
      <c r="E5284" s="35">
        <v>53184</v>
      </c>
      <c r="F5284" s="36">
        <v>53184</v>
      </c>
      <c r="G5284" s="37">
        <f t="shared" si="247"/>
        <v>3722.8800000000006</v>
      </c>
      <c r="H5284" s="38">
        <f>G5284*(1-'[1]Rapport Lottstift'!$Q$6)</f>
        <v>2710.5948524793607</v>
      </c>
      <c r="I5284" s="39">
        <f t="shared" si="248"/>
        <v>2683.4889039545669</v>
      </c>
      <c r="J5284" s="40">
        <f t="shared" si="249"/>
        <v>2683</v>
      </c>
      <c r="K5284" s="40">
        <v>2683</v>
      </c>
    </row>
    <row r="5285" spans="1:11" s="40" customFormat="1" x14ac:dyDescent="0.25">
      <c r="A5285" s="34" t="s">
        <v>947</v>
      </c>
      <c r="B5285" s="34" t="s">
        <v>15702</v>
      </c>
      <c r="C5285" s="34" t="s">
        <v>15703</v>
      </c>
      <c r="D5285" s="34" t="s">
        <v>15704</v>
      </c>
      <c r="E5285" s="35">
        <v>52888</v>
      </c>
      <c r="F5285" s="36">
        <v>52888</v>
      </c>
      <c r="G5285" s="37">
        <f t="shared" si="247"/>
        <v>3702.1600000000003</v>
      </c>
      <c r="H5285" s="38">
        <f>G5285*(1-'[1]Rapport Lottstift'!$Q$6)</f>
        <v>2695.5088101295205</v>
      </c>
      <c r="I5285" s="39">
        <f t="shared" si="248"/>
        <v>2668.5537220282254</v>
      </c>
      <c r="J5285" s="40">
        <f t="shared" si="249"/>
        <v>2668</v>
      </c>
      <c r="K5285" s="40">
        <v>2668</v>
      </c>
    </row>
    <row r="5286" spans="1:11" s="40" customFormat="1" x14ac:dyDescent="0.25">
      <c r="A5286" s="34" t="s">
        <v>947</v>
      </c>
      <c r="B5286" s="34" t="s">
        <v>15705</v>
      </c>
      <c r="C5286" s="34" t="s">
        <v>15706</v>
      </c>
      <c r="D5286" s="34" t="s">
        <v>15707</v>
      </c>
      <c r="E5286" s="35">
        <v>52725</v>
      </c>
      <c r="F5286" s="36">
        <v>52725</v>
      </c>
      <c r="G5286" s="37">
        <f t="shared" si="247"/>
        <v>3690.7500000000005</v>
      </c>
      <c r="H5286" s="38">
        <f>G5286*(1-'[1]Rapport Lottstift'!$Q$6)</f>
        <v>2687.2012935652506</v>
      </c>
      <c r="I5286" s="39">
        <f t="shared" si="248"/>
        <v>2660.3292806295981</v>
      </c>
      <c r="J5286" s="40">
        <f t="shared" si="249"/>
        <v>2660</v>
      </c>
      <c r="K5286" s="40">
        <v>2660</v>
      </c>
    </row>
    <row r="5287" spans="1:11" s="40" customFormat="1" x14ac:dyDescent="0.25">
      <c r="A5287" s="34" t="s">
        <v>947</v>
      </c>
      <c r="B5287" s="34" t="s">
        <v>15708</v>
      </c>
      <c r="C5287" s="34" t="s">
        <v>15709</v>
      </c>
      <c r="D5287" s="34" t="s">
        <v>15710</v>
      </c>
      <c r="E5287" s="35">
        <v>52567</v>
      </c>
      <c r="F5287" s="36">
        <v>52567</v>
      </c>
      <c r="G5287" s="37">
        <f t="shared" si="247"/>
        <v>3679.6900000000005</v>
      </c>
      <c r="H5287" s="38">
        <f>G5287*(1-'[1]Rapport Lottstift'!$Q$6)</f>
        <v>2679.1486087974304</v>
      </c>
      <c r="I5287" s="39">
        <f t="shared" si="248"/>
        <v>2652.3571227094562</v>
      </c>
      <c r="J5287" s="40">
        <f t="shared" si="249"/>
        <v>2652</v>
      </c>
      <c r="K5287" s="40">
        <v>2652</v>
      </c>
    </row>
    <row r="5288" spans="1:11" s="40" customFormat="1" x14ac:dyDescent="0.25">
      <c r="A5288" s="34" t="s">
        <v>947</v>
      </c>
      <c r="B5288" s="34" t="s">
        <v>15711</v>
      </c>
      <c r="C5288" s="34" t="s">
        <v>15712</v>
      </c>
      <c r="D5288" s="34" t="s">
        <v>15713</v>
      </c>
      <c r="E5288" s="35">
        <v>52522</v>
      </c>
      <c r="F5288" s="36">
        <v>52522</v>
      </c>
      <c r="G5288" s="37">
        <f t="shared" si="247"/>
        <v>3676.5400000000004</v>
      </c>
      <c r="H5288" s="38">
        <f>G5288*(1-'[1]Rapport Lottstift'!$Q$6)</f>
        <v>2676.8551226293803</v>
      </c>
      <c r="I5288" s="39">
        <f t="shared" si="248"/>
        <v>2650.0865714030865</v>
      </c>
      <c r="J5288" s="40">
        <f t="shared" si="249"/>
        <v>2650</v>
      </c>
      <c r="K5288" s="40">
        <v>2650</v>
      </c>
    </row>
    <row r="5289" spans="1:11" s="40" customFormat="1" x14ac:dyDescent="0.25">
      <c r="A5289" s="34" t="s">
        <v>947</v>
      </c>
      <c r="B5289" s="34" t="s">
        <v>15714</v>
      </c>
      <c r="C5289" s="34" t="s">
        <v>15715</v>
      </c>
      <c r="D5289" s="34" t="s">
        <v>15716</v>
      </c>
      <c r="E5289" s="35">
        <v>52398</v>
      </c>
      <c r="F5289" s="36">
        <v>52398</v>
      </c>
      <c r="G5289" s="37">
        <f t="shared" si="247"/>
        <v>3667.86</v>
      </c>
      <c r="H5289" s="38">
        <f>G5289*(1-'[1]Rapport Lottstift'!$Q$6)</f>
        <v>2670.5352940774201</v>
      </c>
      <c r="I5289" s="39">
        <f t="shared" si="248"/>
        <v>2643.8299411366456</v>
      </c>
      <c r="J5289" s="40">
        <f t="shared" si="249"/>
        <v>2643</v>
      </c>
      <c r="K5289" s="40">
        <v>2643</v>
      </c>
    </row>
    <row r="5290" spans="1:11" s="40" customFormat="1" x14ac:dyDescent="0.25">
      <c r="A5290" s="34" t="s">
        <v>947</v>
      </c>
      <c r="B5290" s="34" t="s">
        <v>15717</v>
      </c>
      <c r="C5290" s="34" t="s">
        <v>15718</v>
      </c>
      <c r="D5290" s="34" t="s">
        <v>15719</v>
      </c>
      <c r="E5290" s="35">
        <v>52148</v>
      </c>
      <c r="F5290" s="36">
        <v>52148</v>
      </c>
      <c r="G5290" s="37">
        <f t="shared" si="247"/>
        <v>3650.36</v>
      </c>
      <c r="H5290" s="38">
        <f>G5290*(1-'[1]Rapport Lottstift'!$Q$6)</f>
        <v>2657.7937042549202</v>
      </c>
      <c r="I5290" s="39">
        <f t="shared" si="248"/>
        <v>2631.2157672123708</v>
      </c>
      <c r="J5290" s="40">
        <f t="shared" si="249"/>
        <v>2631</v>
      </c>
      <c r="K5290" s="40">
        <v>2631</v>
      </c>
    </row>
    <row r="5291" spans="1:11" s="40" customFormat="1" x14ac:dyDescent="0.25">
      <c r="A5291" s="34" t="s">
        <v>947</v>
      </c>
      <c r="B5291" s="34" t="s">
        <v>15720</v>
      </c>
      <c r="C5291" s="34" t="s">
        <v>15721</v>
      </c>
      <c r="D5291" s="34" t="s">
        <v>15722</v>
      </c>
      <c r="E5291" s="35">
        <v>52127</v>
      </c>
      <c r="F5291" s="36">
        <v>52127</v>
      </c>
      <c r="G5291" s="37">
        <f t="shared" si="247"/>
        <v>3648.8900000000003</v>
      </c>
      <c r="H5291" s="38">
        <f>G5291*(1-'[1]Rapport Lottstift'!$Q$6)</f>
        <v>2656.7234107098302</v>
      </c>
      <c r="I5291" s="39">
        <f t="shared" si="248"/>
        <v>2630.1561766027321</v>
      </c>
      <c r="J5291" s="40">
        <f t="shared" si="249"/>
        <v>2630</v>
      </c>
      <c r="K5291" s="40">
        <v>2630</v>
      </c>
    </row>
    <row r="5292" spans="1:11" s="40" customFormat="1" x14ac:dyDescent="0.25">
      <c r="A5292" s="34" t="s">
        <v>947</v>
      </c>
      <c r="B5292" s="34" t="s">
        <v>15723</v>
      </c>
      <c r="C5292" s="34" t="s">
        <v>15724</v>
      </c>
      <c r="D5292" s="34" t="s">
        <v>15725</v>
      </c>
      <c r="E5292" s="35">
        <v>52067</v>
      </c>
      <c r="F5292" s="36">
        <v>52067</v>
      </c>
      <c r="G5292" s="37">
        <f t="shared" si="247"/>
        <v>3644.6900000000005</v>
      </c>
      <c r="H5292" s="38">
        <f>G5292*(1-'[1]Rapport Lottstift'!$Q$6)</f>
        <v>2653.6654291524305</v>
      </c>
      <c r="I5292" s="39">
        <f t="shared" si="248"/>
        <v>2627.1287748609061</v>
      </c>
      <c r="J5292" s="40">
        <f t="shared" si="249"/>
        <v>2627</v>
      </c>
      <c r="K5292" s="40">
        <v>2627</v>
      </c>
    </row>
    <row r="5293" spans="1:11" s="40" customFormat="1" x14ac:dyDescent="0.25">
      <c r="A5293" s="34" t="s">
        <v>947</v>
      </c>
      <c r="B5293" s="34" t="s">
        <v>15726</v>
      </c>
      <c r="C5293" s="34" t="s">
        <v>15727</v>
      </c>
      <c r="D5293" s="34" t="s">
        <v>15728</v>
      </c>
      <c r="E5293" s="35">
        <v>51836</v>
      </c>
      <c r="F5293" s="36">
        <v>51836</v>
      </c>
      <c r="G5293" s="37">
        <f t="shared" si="247"/>
        <v>3628.5200000000004</v>
      </c>
      <c r="H5293" s="38">
        <f>G5293*(1-'[1]Rapport Lottstift'!$Q$6)</f>
        <v>2641.8922001564406</v>
      </c>
      <c r="I5293" s="39">
        <f t="shared" si="248"/>
        <v>2615.473278154876</v>
      </c>
      <c r="J5293" s="40">
        <f t="shared" si="249"/>
        <v>2615</v>
      </c>
      <c r="K5293" s="40">
        <v>2615</v>
      </c>
    </row>
    <row r="5294" spans="1:11" s="40" customFormat="1" x14ac:dyDescent="0.25">
      <c r="A5294" s="34" t="s">
        <v>947</v>
      </c>
      <c r="B5294" s="34" t="s">
        <v>15729</v>
      </c>
      <c r="C5294" s="34" t="s">
        <v>15730</v>
      </c>
      <c r="D5294" s="34" t="s">
        <v>15731</v>
      </c>
      <c r="E5294" s="35">
        <v>51788</v>
      </c>
      <c r="F5294" s="36">
        <v>51788</v>
      </c>
      <c r="G5294" s="37">
        <f t="shared" si="247"/>
        <v>3625.1600000000003</v>
      </c>
      <c r="H5294" s="38">
        <f>G5294*(1-'[1]Rapport Lottstift'!$Q$6)</f>
        <v>2639.4458149105203</v>
      </c>
      <c r="I5294" s="39">
        <f t="shared" si="248"/>
        <v>2613.0513567614153</v>
      </c>
      <c r="J5294" s="40">
        <f t="shared" si="249"/>
        <v>2613</v>
      </c>
      <c r="K5294" s="40">
        <v>2613</v>
      </c>
    </row>
    <row r="5295" spans="1:11" s="40" customFormat="1" x14ac:dyDescent="0.25">
      <c r="A5295" s="34" t="s">
        <v>947</v>
      </c>
      <c r="B5295" s="34" t="s">
        <v>15732</v>
      </c>
      <c r="C5295" s="34" t="s">
        <v>15733</v>
      </c>
      <c r="D5295" s="34" t="s">
        <v>15734</v>
      </c>
      <c r="E5295" s="35">
        <v>51770</v>
      </c>
      <c r="F5295" s="36">
        <v>51770</v>
      </c>
      <c r="G5295" s="37">
        <f t="shared" si="247"/>
        <v>3623.9000000000005</v>
      </c>
      <c r="H5295" s="38">
        <f>G5295*(1-'[1]Rapport Lottstift'!$Q$6)</f>
        <v>2638.5284204433005</v>
      </c>
      <c r="I5295" s="39">
        <f t="shared" si="248"/>
        <v>2612.1431362388676</v>
      </c>
      <c r="J5295" s="40">
        <f t="shared" si="249"/>
        <v>2612</v>
      </c>
      <c r="K5295" s="40">
        <v>2612</v>
      </c>
    </row>
    <row r="5296" spans="1:11" s="40" customFormat="1" x14ac:dyDescent="0.25">
      <c r="A5296" s="34" t="s">
        <v>947</v>
      </c>
      <c r="B5296" s="34" t="s">
        <v>15735</v>
      </c>
      <c r="C5296" s="34" t="s">
        <v>15736</v>
      </c>
      <c r="D5296" s="34" t="s">
        <v>15737</v>
      </c>
      <c r="E5296" s="35">
        <v>51614</v>
      </c>
      <c r="F5296" s="36">
        <v>51614</v>
      </c>
      <c r="G5296" s="37">
        <f t="shared" si="247"/>
        <v>3612.9800000000005</v>
      </c>
      <c r="H5296" s="38">
        <f>G5296*(1-'[1]Rapport Lottstift'!$Q$6)</f>
        <v>2630.5776683940603</v>
      </c>
      <c r="I5296" s="39">
        <f t="shared" si="248"/>
        <v>2604.2718917101197</v>
      </c>
      <c r="J5296" s="40">
        <f t="shared" si="249"/>
        <v>2604</v>
      </c>
      <c r="K5296" s="40">
        <v>2604</v>
      </c>
    </row>
    <row r="5297" spans="1:11" s="40" customFormat="1" x14ac:dyDescent="0.25">
      <c r="A5297" s="34" t="s">
        <v>947</v>
      </c>
      <c r="B5297" s="34" t="s">
        <v>15738</v>
      </c>
      <c r="C5297" s="34" t="s">
        <v>15739</v>
      </c>
      <c r="D5297" s="34" t="s">
        <v>15740</v>
      </c>
      <c r="E5297" s="35">
        <v>51611</v>
      </c>
      <c r="F5297" s="36">
        <v>51611</v>
      </c>
      <c r="G5297" s="37">
        <f t="shared" si="247"/>
        <v>3612.7700000000004</v>
      </c>
      <c r="H5297" s="38">
        <f>G5297*(1-'[1]Rapport Lottstift'!$Q$6)</f>
        <v>2630.4247693161906</v>
      </c>
      <c r="I5297" s="39">
        <f t="shared" si="248"/>
        <v>2604.1205216230287</v>
      </c>
      <c r="J5297" s="40">
        <f t="shared" si="249"/>
        <v>2604</v>
      </c>
      <c r="K5297" s="40">
        <v>2604</v>
      </c>
    </row>
    <row r="5298" spans="1:11" s="40" customFormat="1" x14ac:dyDescent="0.25">
      <c r="A5298" s="34" t="s">
        <v>947</v>
      </c>
      <c r="B5298" s="34" t="s">
        <v>15741</v>
      </c>
      <c r="C5298" s="34" t="s">
        <v>15742</v>
      </c>
      <c r="D5298" s="34" t="s">
        <v>15743</v>
      </c>
      <c r="E5298" s="35">
        <v>51562</v>
      </c>
      <c r="F5298" s="36">
        <v>51562</v>
      </c>
      <c r="G5298" s="37">
        <f t="shared" si="247"/>
        <v>3609.34</v>
      </c>
      <c r="H5298" s="38">
        <f>G5298*(1-'[1]Rapport Lottstift'!$Q$6)</f>
        <v>2627.9274177109801</v>
      </c>
      <c r="I5298" s="39">
        <f t="shared" si="248"/>
        <v>2601.6481435338701</v>
      </c>
      <c r="J5298" s="40">
        <f t="shared" si="249"/>
        <v>2601</v>
      </c>
      <c r="K5298" s="40">
        <v>2601</v>
      </c>
    </row>
    <row r="5299" spans="1:11" s="40" customFormat="1" x14ac:dyDescent="0.25">
      <c r="A5299" s="34" t="s">
        <v>947</v>
      </c>
      <c r="B5299" s="34" t="s">
        <v>15744</v>
      </c>
      <c r="C5299" s="34" t="s">
        <v>15745</v>
      </c>
      <c r="D5299" s="34" t="s">
        <v>15746</v>
      </c>
      <c r="E5299" s="35">
        <v>51541</v>
      </c>
      <c r="F5299" s="36">
        <v>51541</v>
      </c>
      <c r="G5299" s="37">
        <f t="shared" si="247"/>
        <v>3607.8700000000003</v>
      </c>
      <c r="H5299" s="38">
        <f>G5299*(1-'[1]Rapport Lottstift'!$Q$6)</f>
        <v>2626.8571241658906</v>
      </c>
      <c r="I5299" s="39">
        <f t="shared" si="248"/>
        <v>2600.5885529242319</v>
      </c>
      <c r="J5299" s="40">
        <f t="shared" si="249"/>
        <v>2600</v>
      </c>
      <c r="K5299" s="40">
        <v>2600</v>
      </c>
    </row>
    <row r="5300" spans="1:11" s="40" customFormat="1" x14ac:dyDescent="0.25">
      <c r="A5300" s="34" t="s">
        <v>947</v>
      </c>
      <c r="B5300" s="34" t="s">
        <v>15747</v>
      </c>
      <c r="C5300" s="34" t="s">
        <v>15748</v>
      </c>
      <c r="D5300" s="34" t="s">
        <v>15749</v>
      </c>
      <c r="E5300" s="35">
        <v>51364</v>
      </c>
      <c r="F5300" s="36">
        <v>51364</v>
      </c>
      <c r="G5300" s="37">
        <f t="shared" si="247"/>
        <v>3595.4800000000005</v>
      </c>
      <c r="H5300" s="38">
        <f>G5300*(1-'[1]Rapport Lottstift'!$Q$6)</f>
        <v>2617.8360785715604</v>
      </c>
      <c r="I5300" s="39">
        <f t="shared" si="248"/>
        <v>2591.6577177858449</v>
      </c>
      <c r="J5300" s="40">
        <f t="shared" si="249"/>
        <v>2591</v>
      </c>
      <c r="K5300" s="40">
        <v>2591</v>
      </c>
    </row>
    <row r="5301" spans="1:11" s="40" customFormat="1" x14ac:dyDescent="0.25">
      <c r="A5301" s="34" t="s">
        <v>947</v>
      </c>
      <c r="B5301" s="34" t="s">
        <v>15750</v>
      </c>
      <c r="C5301" s="34" t="s">
        <v>15751</v>
      </c>
      <c r="D5301" s="34" t="s">
        <v>15752</v>
      </c>
      <c r="E5301" s="35">
        <v>51237</v>
      </c>
      <c r="F5301" s="36">
        <v>51237</v>
      </c>
      <c r="G5301" s="37">
        <f t="shared" si="247"/>
        <v>3586.59</v>
      </c>
      <c r="H5301" s="38">
        <f>G5301*(1-'[1]Rapport Lottstift'!$Q$6)</f>
        <v>2611.3633509417305</v>
      </c>
      <c r="I5301" s="39">
        <f t="shared" si="248"/>
        <v>2585.249717432313</v>
      </c>
      <c r="J5301" s="40">
        <f t="shared" si="249"/>
        <v>2585</v>
      </c>
      <c r="K5301" s="40">
        <v>2585</v>
      </c>
    </row>
    <row r="5302" spans="1:11" s="40" customFormat="1" x14ac:dyDescent="0.25">
      <c r="A5302" s="34" t="s">
        <v>947</v>
      </c>
      <c r="B5302" s="34" t="s">
        <v>15753</v>
      </c>
      <c r="C5302" s="34" t="s">
        <v>15754</v>
      </c>
      <c r="D5302" s="34" t="s">
        <v>15755</v>
      </c>
      <c r="E5302" s="35">
        <v>51180</v>
      </c>
      <c r="F5302" s="36">
        <v>51180</v>
      </c>
      <c r="G5302" s="37">
        <f t="shared" si="247"/>
        <v>3582.6000000000004</v>
      </c>
      <c r="H5302" s="38">
        <f>G5302*(1-'[1]Rapport Lottstift'!$Q$6)</f>
        <v>2608.4582684622005</v>
      </c>
      <c r="I5302" s="39">
        <f t="shared" si="248"/>
        <v>2582.3736857775784</v>
      </c>
      <c r="J5302" s="40">
        <f t="shared" si="249"/>
        <v>2582</v>
      </c>
      <c r="K5302" s="40">
        <v>2582</v>
      </c>
    </row>
    <row r="5303" spans="1:11" s="40" customFormat="1" x14ac:dyDescent="0.25">
      <c r="A5303" s="34" t="s">
        <v>947</v>
      </c>
      <c r="B5303" s="34" t="s">
        <v>15756</v>
      </c>
      <c r="C5303" s="34" t="s">
        <v>15757</v>
      </c>
      <c r="D5303" s="34" t="s">
        <v>15758</v>
      </c>
      <c r="E5303" s="35">
        <v>51169</v>
      </c>
      <c r="F5303" s="36">
        <v>51169</v>
      </c>
      <c r="G5303" s="37">
        <f t="shared" si="247"/>
        <v>3581.8300000000004</v>
      </c>
      <c r="H5303" s="38">
        <f>G5303*(1-'[1]Rapport Lottstift'!$Q$6)</f>
        <v>2607.8976385100104</v>
      </c>
      <c r="I5303" s="39">
        <f t="shared" si="248"/>
        <v>2581.8186621249101</v>
      </c>
      <c r="J5303" s="40">
        <f t="shared" si="249"/>
        <v>2581</v>
      </c>
      <c r="K5303" s="40">
        <v>2581</v>
      </c>
    </row>
    <row r="5304" spans="1:11" s="40" customFormat="1" x14ac:dyDescent="0.25">
      <c r="A5304" s="34" t="s">
        <v>947</v>
      </c>
      <c r="B5304" s="34" t="s">
        <v>15759</v>
      </c>
      <c r="C5304" s="34" t="s">
        <v>15760</v>
      </c>
      <c r="D5304" s="34" t="s">
        <v>15761</v>
      </c>
      <c r="E5304" s="35">
        <v>51095</v>
      </c>
      <c r="F5304" s="36">
        <v>51095</v>
      </c>
      <c r="G5304" s="37">
        <f t="shared" si="247"/>
        <v>3576.6500000000005</v>
      </c>
      <c r="H5304" s="38">
        <f>G5304*(1-'[1]Rapport Lottstift'!$Q$6)</f>
        <v>2604.1261279225505</v>
      </c>
      <c r="I5304" s="39">
        <f t="shared" si="248"/>
        <v>2578.0848666433249</v>
      </c>
      <c r="J5304" s="40">
        <f t="shared" si="249"/>
        <v>2578</v>
      </c>
      <c r="K5304" s="40">
        <v>2578</v>
      </c>
    </row>
    <row r="5305" spans="1:11" s="40" customFormat="1" x14ac:dyDescent="0.25">
      <c r="A5305" s="34" t="s">
        <v>947</v>
      </c>
      <c r="B5305" s="34" t="s">
        <v>15762</v>
      </c>
      <c r="C5305" s="34" t="s">
        <v>15763</v>
      </c>
      <c r="D5305" s="34" t="s">
        <v>15764</v>
      </c>
      <c r="E5305" s="35">
        <v>50995</v>
      </c>
      <c r="F5305" s="36">
        <v>50995</v>
      </c>
      <c r="G5305" s="37">
        <f t="shared" si="247"/>
        <v>3569.6500000000005</v>
      </c>
      <c r="H5305" s="38">
        <f>G5305*(1-'[1]Rapport Lottstift'!$Q$6)</f>
        <v>2599.0294919935504</v>
      </c>
      <c r="I5305" s="39">
        <f t="shared" si="248"/>
        <v>2573.039197073615</v>
      </c>
      <c r="J5305" s="40">
        <f t="shared" si="249"/>
        <v>2573</v>
      </c>
      <c r="K5305" s="40">
        <v>2573</v>
      </c>
    </row>
    <row r="5306" spans="1:11" s="40" customFormat="1" x14ac:dyDescent="0.25">
      <c r="A5306" s="34" t="s">
        <v>947</v>
      </c>
      <c r="B5306" s="34" t="s">
        <v>15765</v>
      </c>
      <c r="C5306" s="34" t="s">
        <v>15766</v>
      </c>
      <c r="D5306" s="34" t="s">
        <v>15767</v>
      </c>
      <c r="E5306" s="35">
        <v>50966</v>
      </c>
      <c r="F5306" s="36">
        <v>50966</v>
      </c>
      <c r="G5306" s="37">
        <f t="shared" si="247"/>
        <v>3567.6200000000003</v>
      </c>
      <c r="H5306" s="38">
        <f>G5306*(1-'[1]Rapport Lottstift'!$Q$6)</f>
        <v>2597.5514675741406</v>
      </c>
      <c r="I5306" s="39">
        <f t="shared" si="248"/>
        <v>2571.575952898399</v>
      </c>
      <c r="J5306" s="40">
        <f t="shared" si="249"/>
        <v>2571</v>
      </c>
      <c r="K5306" s="40">
        <v>2571</v>
      </c>
    </row>
    <row r="5307" spans="1:11" s="40" customFormat="1" x14ac:dyDescent="0.25">
      <c r="A5307" s="34" t="s">
        <v>947</v>
      </c>
      <c r="B5307" s="34" t="s">
        <v>15768</v>
      </c>
      <c r="C5307" s="34" t="s">
        <v>15769</v>
      </c>
      <c r="D5307" s="34" t="s">
        <v>15770</v>
      </c>
      <c r="E5307" s="35">
        <v>50872</v>
      </c>
      <c r="F5307" s="36">
        <v>50872</v>
      </c>
      <c r="G5307" s="37">
        <f t="shared" si="247"/>
        <v>3561.0400000000004</v>
      </c>
      <c r="H5307" s="38">
        <f>G5307*(1-'[1]Rapport Lottstift'!$Q$6)</f>
        <v>2592.7606298008805</v>
      </c>
      <c r="I5307" s="39">
        <f t="shared" si="248"/>
        <v>2566.8330235028716</v>
      </c>
      <c r="J5307" s="40">
        <f t="shared" si="249"/>
        <v>2566</v>
      </c>
      <c r="K5307" s="40">
        <v>2566</v>
      </c>
    </row>
    <row r="5308" spans="1:11" s="40" customFormat="1" x14ac:dyDescent="0.25">
      <c r="A5308" s="34" t="s">
        <v>947</v>
      </c>
      <c r="B5308" s="34" t="s">
        <v>15771</v>
      </c>
      <c r="C5308" s="34" t="s">
        <v>15772</v>
      </c>
      <c r="D5308" s="34" t="s">
        <v>15773</v>
      </c>
      <c r="E5308" s="35">
        <v>50714</v>
      </c>
      <c r="F5308" s="36">
        <v>50714</v>
      </c>
      <c r="G5308" s="37">
        <f t="shared" si="247"/>
        <v>3549.9800000000005</v>
      </c>
      <c r="H5308" s="38">
        <f>G5308*(1-'[1]Rapport Lottstift'!$Q$6)</f>
        <v>2584.7079450330607</v>
      </c>
      <c r="I5308" s="39">
        <f t="shared" si="248"/>
        <v>2558.8608655827302</v>
      </c>
      <c r="J5308" s="40">
        <f t="shared" si="249"/>
        <v>2558</v>
      </c>
      <c r="K5308" s="40">
        <v>2558</v>
      </c>
    </row>
    <row r="5309" spans="1:11" s="40" customFormat="1" x14ac:dyDescent="0.25">
      <c r="A5309" s="34" t="s">
        <v>947</v>
      </c>
      <c r="B5309" s="34" t="s">
        <v>15774</v>
      </c>
      <c r="C5309" s="34"/>
      <c r="D5309" s="34" t="s">
        <v>15775</v>
      </c>
      <c r="E5309" s="35">
        <v>50551</v>
      </c>
      <c r="F5309" s="36">
        <v>50551</v>
      </c>
      <c r="G5309" s="37">
        <f t="shared" si="247"/>
        <v>3538.57</v>
      </c>
      <c r="H5309" s="38">
        <f>G5309*(1-'[1]Rapport Lottstift'!$Q$6)</f>
        <v>2576.4004284687903</v>
      </c>
      <c r="I5309" s="39">
        <f t="shared" si="248"/>
        <v>2550.6364241841025</v>
      </c>
      <c r="J5309" s="40">
        <f t="shared" si="249"/>
        <v>2550</v>
      </c>
      <c r="K5309" s="40">
        <v>2550</v>
      </c>
    </row>
    <row r="5310" spans="1:11" s="40" customFormat="1" x14ac:dyDescent="0.25">
      <c r="A5310" s="34" t="s">
        <v>947</v>
      </c>
      <c r="B5310" s="34" t="s">
        <v>15776</v>
      </c>
      <c r="C5310" s="34" t="s">
        <v>15777</v>
      </c>
      <c r="D5310" s="34" t="s">
        <v>15778</v>
      </c>
      <c r="E5310" s="35">
        <v>50265</v>
      </c>
      <c r="F5310" s="36">
        <v>50265</v>
      </c>
      <c r="G5310" s="37">
        <f t="shared" si="247"/>
        <v>3518.55</v>
      </c>
      <c r="H5310" s="38">
        <f>G5310*(1-'[1]Rapport Lottstift'!$Q$6)</f>
        <v>2561.8240497118504</v>
      </c>
      <c r="I5310" s="39">
        <f t="shared" si="248"/>
        <v>2536.2058092147317</v>
      </c>
      <c r="J5310" s="40">
        <f t="shared" si="249"/>
        <v>2536</v>
      </c>
      <c r="K5310" s="40">
        <v>2536</v>
      </c>
    </row>
    <row r="5311" spans="1:11" s="40" customFormat="1" x14ac:dyDescent="0.25">
      <c r="A5311" s="34" t="s">
        <v>947</v>
      </c>
      <c r="B5311" s="34" t="s">
        <v>15779</v>
      </c>
      <c r="C5311" s="34" t="s">
        <v>15780</v>
      </c>
      <c r="D5311" s="34" t="s">
        <v>15781</v>
      </c>
      <c r="E5311" s="35">
        <v>50209</v>
      </c>
      <c r="F5311" s="36">
        <v>50209</v>
      </c>
      <c r="G5311" s="37">
        <f t="shared" si="247"/>
        <v>3514.63</v>
      </c>
      <c r="H5311" s="38">
        <f>G5311*(1-'[1]Rapport Lottstift'!$Q$6)</f>
        <v>2558.9699335916102</v>
      </c>
      <c r="I5311" s="39">
        <f t="shared" si="248"/>
        <v>2533.3802342556942</v>
      </c>
      <c r="J5311" s="40">
        <f t="shared" si="249"/>
        <v>2533</v>
      </c>
      <c r="K5311" s="40">
        <v>2533</v>
      </c>
    </row>
    <row r="5312" spans="1:11" s="40" customFormat="1" x14ac:dyDescent="0.25">
      <c r="A5312" s="34" t="s">
        <v>947</v>
      </c>
      <c r="B5312" s="34" t="s">
        <v>15782</v>
      </c>
      <c r="C5312" s="34" t="s">
        <v>15783</v>
      </c>
      <c r="D5312" s="34" t="s">
        <v>15784</v>
      </c>
      <c r="E5312" s="35">
        <v>50201</v>
      </c>
      <c r="F5312" s="36">
        <v>50201</v>
      </c>
      <c r="G5312" s="37">
        <f t="shared" si="247"/>
        <v>3514.07</v>
      </c>
      <c r="H5312" s="38">
        <f>G5312*(1-'[1]Rapport Lottstift'!$Q$6)</f>
        <v>2558.5622027172903</v>
      </c>
      <c r="I5312" s="39">
        <f t="shared" si="248"/>
        <v>2532.9765806901173</v>
      </c>
      <c r="J5312" s="40">
        <f t="shared" si="249"/>
        <v>2532</v>
      </c>
      <c r="K5312" s="40">
        <v>2532</v>
      </c>
    </row>
    <row r="5313" spans="1:11" s="40" customFormat="1" x14ac:dyDescent="0.25">
      <c r="A5313" s="34" t="s">
        <v>947</v>
      </c>
      <c r="B5313" s="34" t="s">
        <v>15785</v>
      </c>
      <c r="C5313" s="34" t="s">
        <v>15786</v>
      </c>
      <c r="D5313" s="34" t="s">
        <v>15787</v>
      </c>
      <c r="E5313" s="35">
        <v>50185</v>
      </c>
      <c r="F5313" s="36">
        <v>50185</v>
      </c>
      <c r="G5313" s="37">
        <f t="shared" si="247"/>
        <v>3512.9500000000003</v>
      </c>
      <c r="H5313" s="38">
        <f>G5313*(1-'[1]Rapport Lottstift'!$Q$6)</f>
        <v>2557.7467409686506</v>
      </c>
      <c r="I5313" s="39">
        <f t="shared" si="248"/>
        <v>2532.1692735589641</v>
      </c>
      <c r="J5313" s="40">
        <f t="shared" si="249"/>
        <v>2532</v>
      </c>
      <c r="K5313" s="40">
        <v>2532</v>
      </c>
    </row>
    <row r="5314" spans="1:11" s="40" customFormat="1" x14ac:dyDescent="0.25">
      <c r="A5314" s="34" t="s">
        <v>947</v>
      </c>
      <c r="B5314" s="34" t="s">
        <v>15788</v>
      </c>
      <c r="C5314" s="34" t="s">
        <v>15789</v>
      </c>
      <c r="D5314" s="34" t="s">
        <v>15790</v>
      </c>
      <c r="E5314" s="35">
        <v>50176</v>
      </c>
      <c r="F5314" s="36">
        <v>50176</v>
      </c>
      <c r="G5314" s="37">
        <f t="shared" si="247"/>
        <v>3512.32</v>
      </c>
      <c r="H5314" s="38">
        <f>G5314*(1-'[1]Rapport Lottstift'!$Q$6)</f>
        <v>2557.2880437350404</v>
      </c>
      <c r="I5314" s="39">
        <f t="shared" si="248"/>
        <v>2531.7151632976902</v>
      </c>
      <c r="J5314" s="40">
        <f t="shared" si="249"/>
        <v>2531</v>
      </c>
      <c r="K5314" s="40">
        <v>2531</v>
      </c>
    </row>
    <row r="5315" spans="1:11" s="40" customFormat="1" x14ac:dyDescent="0.25">
      <c r="A5315" s="34" t="s">
        <v>947</v>
      </c>
      <c r="B5315" s="34" t="s">
        <v>15791</v>
      </c>
      <c r="C5315" s="34" t="s">
        <v>15792</v>
      </c>
      <c r="D5315" s="34" t="s">
        <v>15793</v>
      </c>
      <c r="E5315" s="35">
        <v>50000</v>
      </c>
      <c r="F5315" s="36">
        <v>50000</v>
      </c>
      <c r="G5315" s="37">
        <f t="shared" si="247"/>
        <v>3500.0000000000005</v>
      </c>
      <c r="H5315" s="38">
        <f>G5315*(1-'[1]Rapport Lottstift'!$Q$6)</f>
        <v>2548.3179645000005</v>
      </c>
      <c r="I5315" s="39">
        <f t="shared" si="248"/>
        <v>2522.8347848550006</v>
      </c>
      <c r="J5315" s="40">
        <f t="shared" si="249"/>
        <v>2522</v>
      </c>
      <c r="K5315" s="40">
        <v>2522</v>
      </c>
    </row>
    <row r="5316" spans="1:11" s="40" customFormat="1" x14ac:dyDescent="0.25">
      <c r="A5316" s="34" t="s">
        <v>947</v>
      </c>
      <c r="B5316" s="34" t="s">
        <v>15794</v>
      </c>
      <c r="C5316" s="34" t="s">
        <v>15795</v>
      </c>
      <c r="D5316" s="34" t="s">
        <v>15796</v>
      </c>
      <c r="E5316" s="35">
        <v>50000</v>
      </c>
      <c r="F5316" s="36">
        <v>50000</v>
      </c>
      <c r="G5316" s="37">
        <f t="shared" si="247"/>
        <v>3500.0000000000005</v>
      </c>
      <c r="H5316" s="38">
        <f>G5316*(1-'[1]Rapport Lottstift'!$Q$6)</f>
        <v>2548.3179645000005</v>
      </c>
      <c r="I5316" s="39">
        <f t="shared" si="248"/>
        <v>2522.8347848550006</v>
      </c>
      <c r="J5316" s="40">
        <f t="shared" si="249"/>
        <v>2522</v>
      </c>
      <c r="K5316" s="40">
        <v>2522</v>
      </c>
    </row>
    <row r="5317" spans="1:11" s="40" customFormat="1" x14ac:dyDescent="0.25">
      <c r="A5317" s="34" t="s">
        <v>947</v>
      </c>
      <c r="B5317" s="34" t="s">
        <v>15797</v>
      </c>
      <c r="C5317" s="34" t="s">
        <v>15798</v>
      </c>
      <c r="D5317" s="34" t="s">
        <v>15799</v>
      </c>
      <c r="E5317" s="35">
        <v>49840</v>
      </c>
      <c r="F5317" s="36">
        <v>49840</v>
      </c>
      <c r="G5317" s="37">
        <f t="shared" si="247"/>
        <v>3488.8</v>
      </c>
      <c r="H5317" s="38">
        <f>G5317*(1-'[1]Rapport Lottstift'!$Q$6)</f>
        <v>2540.1633470136003</v>
      </c>
      <c r="I5317" s="39">
        <f t="shared" si="248"/>
        <v>2514.7617135434643</v>
      </c>
      <c r="J5317" s="40">
        <f t="shared" si="249"/>
        <v>2514</v>
      </c>
      <c r="K5317" s="40">
        <v>2514</v>
      </c>
    </row>
    <row r="5318" spans="1:11" s="40" customFormat="1" x14ac:dyDescent="0.25">
      <c r="A5318" s="34" t="s">
        <v>947</v>
      </c>
      <c r="B5318" s="34" t="s">
        <v>15800</v>
      </c>
      <c r="C5318" s="34" t="s">
        <v>15801</v>
      </c>
      <c r="D5318" s="34" t="s">
        <v>15802</v>
      </c>
      <c r="E5318" s="35">
        <v>49800</v>
      </c>
      <c r="F5318" s="36">
        <v>49800</v>
      </c>
      <c r="G5318" s="37">
        <f t="shared" ref="G5318:G5381" si="250">F5318*0.07</f>
        <v>3486.0000000000005</v>
      </c>
      <c r="H5318" s="38">
        <f>G5318*(1-'[1]Rapport Lottstift'!$Q$6)</f>
        <v>2538.1246926420004</v>
      </c>
      <c r="I5318" s="39">
        <f t="shared" ref="I5318:I5381" si="251">H5318*0.99</f>
        <v>2512.7434457155805</v>
      </c>
      <c r="J5318" s="40">
        <f t="shared" ref="J5318:J5381" si="252">INT(I5318)</f>
        <v>2512</v>
      </c>
      <c r="K5318" s="40">
        <v>2512</v>
      </c>
    </row>
    <row r="5319" spans="1:11" s="40" customFormat="1" x14ac:dyDescent="0.25">
      <c r="A5319" s="34" t="s">
        <v>947</v>
      </c>
      <c r="B5319" s="34" t="s">
        <v>15803</v>
      </c>
      <c r="C5319" s="34" t="s">
        <v>15804</v>
      </c>
      <c r="D5319" s="34" t="s">
        <v>15805</v>
      </c>
      <c r="E5319" s="35">
        <v>49732</v>
      </c>
      <c r="F5319" s="36">
        <v>49732</v>
      </c>
      <c r="G5319" s="37">
        <f t="shared" si="250"/>
        <v>3481.2400000000002</v>
      </c>
      <c r="H5319" s="38">
        <f>G5319*(1-'[1]Rapport Lottstift'!$Q$6)</f>
        <v>2534.6589802102803</v>
      </c>
      <c r="I5319" s="39">
        <f t="shared" si="251"/>
        <v>2509.3123904081776</v>
      </c>
      <c r="J5319" s="40">
        <f t="shared" si="252"/>
        <v>2509</v>
      </c>
      <c r="K5319" s="40">
        <v>2509</v>
      </c>
    </row>
    <row r="5320" spans="1:11" s="40" customFormat="1" x14ac:dyDescent="0.25">
      <c r="A5320" s="34" t="s">
        <v>947</v>
      </c>
      <c r="B5320" s="34" t="s">
        <v>15806</v>
      </c>
      <c r="C5320" s="34" t="s">
        <v>15807</v>
      </c>
      <c r="D5320" s="34" t="s">
        <v>15808</v>
      </c>
      <c r="E5320" s="35">
        <v>49634</v>
      </c>
      <c r="F5320" s="36">
        <v>49634</v>
      </c>
      <c r="G5320" s="37">
        <f t="shared" si="250"/>
        <v>3474.38</v>
      </c>
      <c r="H5320" s="38">
        <f>G5320*(1-'[1]Rapport Lottstift'!$Q$6)</f>
        <v>2529.6642769998602</v>
      </c>
      <c r="I5320" s="39">
        <f t="shared" si="251"/>
        <v>2504.3676342298618</v>
      </c>
      <c r="J5320" s="40">
        <f t="shared" si="252"/>
        <v>2504</v>
      </c>
      <c r="K5320" s="40">
        <v>2504</v>
      </c>
    </row>
    <row r="5321" spans="1:11" s="40" customFormat="1" x14ac:dyDescent="0.25">
      <c r="A5321" s="34" t="s">
        <v>947</v>
      </c>
      <c r="B5321" s="34" t="s">
        <v>15809</v>
      </c>
      <c r="C5321" s="34" t="s">
        <v>15810</v>
      </c>
      <c r="D5321" s="34" t="s">
        <v>15811</v>
      </c>
      <c r="E5321" s="35">
        <v>49389</v>
      </c>
      <c r="F5321" s="36">
        <v>49389</v>
      </c>
      <c r="G5321" s="37">
        <f t="shared" si="250"/>
        <v>3457.2300000000005</v>
      </c>
      <c r="H5321" s="38">
        <f>G5321*(1-'[1]Rapport Lottstift'!$Q$6)</f>
        <v>2517.1775189738105</v>
      </c>
      <c r="I5321" s="39">
        <f t="shared" si="251"/>
        <v>2492.0057437840724</v>
      </c>
      <c r="J5321" s="40">
        <f t="shared" si="252"/>
        <v>2492</v>
      </c>
      <c r="K5321" s="40">
        <v>2492</v>
      </c>
    </row>
    <row r="5322" spans="1:11" s="40" customFormat="1" x14ac:dyDescent="0.25">
      <c r="A5322" s="34" t="s">
        <v>947</v>
      </c>
      <c r="B5322" s="34" t="s">
        <v>15812</v>
      </c>
      <c r="C5322" s="34" t="s">
        <v>15813</v>
      </c>
      <c r="D5322" s="34" t="s">
        <v>15814</v>
      </c>
      <c r="E5322" s="35">
        <v>49308</v>
      </c>
      <c r="F5322" s="36">
        <v>49308</v>
      </c>
      <c r="G5322" s="37">
        <f t="shared" si="250"/>
        <v>3451.5600000000004</v>
      </c>
      <c r="H5322" s="38">
        <f>G5322*(1-'[1]Rapport Lottstift'!$Q$6)</f>
        <v>2513.0492438713204</v>
      </c>
      <c r="I5322" s="39">
        <f t="shared" si="251"/>
        <v>2487.9187514326072</v>
      </c>
      <c r="J5322" s="40">
        <f t="shared" si="252"/>
        <v>2487</v>
      </c>
      <c r="K5322" s="40">
        <v>2487</v>
      </c>
    </row>
    <row r="5323" spans="1:11" s="40" customFormat="1" x14ac:dyDescent="0.25">
      <c r="A5323" s="34" t="s">
        <v>947</v>
      </c>
      <c r="B5323" s="34" t="s">
        <v>15815</v>
      </c>
      <c r="C5323" s="34" t="s">
        <v>15816</v>
      </c>
      <c r="D5323" s="34" t="s">
        <v>15817</v>
      </c>
      <c r="E5323" s="35">
        <v>49182</v>
      </c>
      <c r="F5323" s="36">
        <v>49182</v>
      </c>
      <c r="G5323" s="37">
        <f t="shared" si="250"/>
        <v>3442.7400000000002</v>
      </c>
      <c r="H5323" s="38">
        <f>G5323*(1-'[1]Rapport Lottstift'!$Q$6)</f>
        <v>2506.6274826007802</v>
      </c>
      <c r="I5323" s="39">
        <f t="shared" si="251"/>
        <v>2481.5612077747724</v>
      </c>
      <c r="J5323" s="40">
        <f t="shared" si="252"/>
        <v>2481</v>
      </c>
      <c r="K5323" s="40">
        <v>2481</v>
      </c>
    </row>
    <row r="5324" spans="1:11" s="40" customFormat="1" x14ac:dyDescent="0.25">
      <c r="A5324" s="34" t="s">
        <v>947</v>
      </c>
      <c r="B5324" s="34" t="s">
        <v>15818</v>
      </c>
      <c r="C5324" s="34" t="s">
        <v>15819</v>
      </c>
      <c r="D5324" s="34" t="s">
        <v>15820</v>
      </c>
      <c r="E5324" s="35">
        <v>49095</v>
      </c>
      <c r="F5324" s="36">
        <v>49095</v>
      </c>
      <c r="G5324" s="37">
        <f t="shared" si="250"/>
        <v>3436.6500000000005</v>
      </c>
      <c r="H5324" s="38">
        <f>G5324*(1-'[1]Rapport Lottstift'!$Q$6)</f>
        <v>2502.1934093425507</v>
      </c>
      <c r="I5324" s="39">
        <f t="shared" si="251"/>
        <v>2477.1714752491253</v>
      </c>
      <c r="J5324" s="40">
        <f t="shared" si="252"/>
        <v>2477</v>
      </c>
      <c r="K5324" s="40">
        <v>2477</v>
      </c>
    </row>
    <row r="5325" spans="1:11" s="40" customFormat="1" x14ac:dyDescent="0.25">
      <c r="A5325" s="34" t="s">
        <v>947</v>
      </c>
      <c r="B5325" s="34" t="s">
        <v>15821</v>
      </c>
      <c r="C5325" s="34" t="s">
        <v>15822</v>
      </c>
      <c r="D5325" s="34" t="s">
        <v>15823</v>
      </c>
      <c r="E5325" s="35">
        <v>48808</v>
      </c>
      <c r="F5325" s="36">
        <v>48808</v>
      </c>
      <c r="G5325" s="37">
        <f t="shared" si="250"/>
        <v>3416.5600000000004</v>
      </c>
      <c r="H5325" s="38">
        <f>G5325*(1-'[1]Rapport Lottstift'!$Q$6)</f>
        <v>2487.5660642263206</v>
      </c>
      <c r="I5325" s="39">
        <f t="shared" si="251"/>
        <v>2462.6904035840575</v>
      </c>
      <c r="J5325" s="40">
        <f t="shared" si="252"/>
        <v>2462</v>
      </c>
      <c r="K5325" s="40">
        <v>2462</v>
      </c>
    </row>
    <row r="5326" spans="1:11" s="40" customFormat="1" x14ac:dyDescent="0.25">
      <c r="A5326" s="34" t="s">
        <v>947</v>
      </c>
      <c r="B5326" s="34" t="s">
        <v>15824</v>
      </c>
      <c r="C5326" s="34" t="s">
        <v>15825</v>
      </c>
      <c r="D5326" s="34" t="s">
        <v>15826</v>
      </c>
      <c r="E5326" s="35">
        <v>48740</v>
      </c>
      <c r="F5326" s="36">
        <v>48740</v>
      </c>
      <c r="G5326" s="37">
        <f t="shared" si="250"/>
        <v>3411.8</v>
      </c>
      <c r="H5326" s="38">
        <f>G5326*(1-'[1]Rapport Lottstift'!$Q$6)</f>
        <v>2484.1003517946001</v>
      </c>
      <c r="I5326" s="39">
        <f t="shared" si="251"/>
        <v>2459.2593482766542</v>
      </c>
      <c r="J5326" s="40">
        <f t="shared" si="252"/>
        <v>2459</v>
      </c>
      <c r="K5326" s="40">
        <v>2459</v>
      </c>
    </row>
    <row r="5327" spans="1:11" s="40" customFormat="1" x14ac:dyDescent="0.25">
      <c r="A5327" s="34" t="s">
        <v>947</v>
      </c>
      <c r="B5327" s="34" t="s">
        <v>15827</v>
      </c>
      <c r="C5327" s="34" t="s">
        <v>15828</v>
      </c>
      <c r="D5327" s="34" t="s">
        <v>15829</v>
      </c>
      <c r="E5327" s="35">
        <v>48735</v>
      </c>
      <c r="F5327" s="36">
        <v>48735</v>
      </c>
      <c r="G5327" s="37">
        <f t="shared" si="250"/>
        <v>3411.4500000000003</v>
      </c>
      <c r="H5327" s="38">
        <f>G5327*(1-'[1]Rapport Lottstift'!$Q$6)</f>
        <v>2483.8455199981504</v>
      </c>
      <c r="I5327" s="39">
        <f t="shared" si="251"/>
        <v>2459.0070647981688</v>
      </c>
      <c r="J5327" s="40">
        <f t="shared" si="252"/>
        <v>2459</v>
      </c>
      <c r="K5327" s="40">
        <v>2459</v>
      </c>
    </row>
    <row r="5328" spans="1:11" s="40" customFormat="1" x14ac:dyDescent="0.25">
      <c r="A5328" s="34" t="s">
        <v>947</v>
      </c>
      <c r="B5328" s="34" t="s">
        <v>15830</v>
      </c>
      <c r="C5328" s="34" t="s">
        <v>15831</v>
      </c>
      <c r="D5328" s="34" t="s">
        <v>15832</v>
      </c>
      <c r="E5328" s="35">
        <v>48560</v>
      </c>
      <c r="F5328" s="36">
        <v>48560</v>
      </c>
      <c r="G5328" s="37">
        <f t="shared" si="250"/>
        <v>3399.2000000000003</v>
      </c>
      <c r="H5328" s="38">
        <f>G5328*(1-'[1]Rapport Lottstift'!$Q$6)</f>
        <v>2474.9264071224002</v>
      </c>
      <c r="I5328" s="39">
        <f t="shared" si="251"/>
        <v>2450.1771430511762</v>
      </c>
      <c r="J5328" s="40">
        <f t="shared" si="252"/>
        <v>2450</v>
      </c>
      <c r="K5328" s="40">
        <v>2450</v>
      </c>
    </row>
    <row r="5329" spans="1:11" s="40" customFormat="1" x14ac:dyDescent="0.25">
      <c r="A5329" s="34" t="s">
        <v>947</v>
      </c>
      <c r="B5329" s="34" t="s">
        <v>15833</v>
      </c>
      <c r="C5329" s="34" t="s">
        <v>15834</v>
      </c>
      <c r="D5329" s="34" t="s">
        <v>15835</v>
      </c>
      <c r="E5329" s="35">
        <v>48304</v>
      </c>
      <c r="F5329" s="36">
        <v>48304</v>
      </c>
      <c r="G5329" s="37">
        <f t="shared" si="250"/>
        <v>3381.28</v>
      </c>
      <c r="H5329" s="38">
        <f>G5329*(1-'[1]Rapport Lottstift'!$Q$6)</f>
        <v>2461.8790191441603</v>
      </c>
      <c r="I5329" s="39">
        <f t="shared" si="251"/>
        <v>2437.2602289527185</v>
      </c>
      <c r="J5329" s="40">
        <f t="shared" si="252"/>
        <v>2437</v>
      </c>
      <c r="K5329" s="40">
        <v>2437</v>
      </c>
    </row>
    <row r="5330" spans="1:11" s="40" customFormat="1" x14ac:dyDescent="0.25">
      <c r="A5330" s="34" t="s">
        <v>947</v>
      </c>
      <c r="B5330" s="34" t="s">
        <v>15836</v>
      </c>
      <c r="C5330" s="34" t="s">
        <v>15837</v>
      </c>
      <c r="D5330" s="34" t="s">
        <v>15838</v>
      </c>
      <c r="E5330" s="35">
        <v>48167</v>
      </c>
      <c r="F5330" s="36">
        <v>48167</v>
      </c>
      <c r="G5330" s="37">
        <f t="shared" si="250"/>
        <v>3371.6900000000005</v>
      </c>
      <c r="H5330" s="38">
        <f>G5330*(1-'[1]Rapport Lottstift'!$Q$6)</f>
        <v>2454.8966279214305</v>
      </c>
      <c r="I5330" s="39">
        <f t="shared" si="251"/>
        <v>2430.3476616422163</v>
      </c>
      <c r="J5330" s="40">
        <f t="shared" si="252"/>
        <v>2430</v>
      </c>
      <c r="K5330" s="40">
        <v>2430</v>
      </c>
    </row>
    <row r="5331" spans="1:11" s="40" customFormat="1" x14ac:dyDescent="0.25">
      <c r="A5331" s="34" t="s">
        <v>947</v>
      </c>
      <c r="B5331" s="34" t="s">
        <v>15839</v>
      </c>
      <c r="C5331" s="34" t="s">
        <v>15840</v>
      </c>
      <c r="D5331" s="34" t="s">
        <v>15841</v>
      </c>
      <c r="E5331" s="35">
        <v>47936</v>
      </c>
      <c r="F5331" s="36">
        <v>47936</v>
      </c>
      <c r="G5331" s="37">
        <f t="shared" si="250"/>
        <v>3355.5200000000004</v>
      </c>
      <c r="H5331" s="38">
        <f>G5331*(1-'[1]Rapport Lottstift'!$Q$6)</f>
        <v>2443.1233989254406</v>
      </c>
      <c r="I5331" s="39">
        <f t="shared" si="251"/>
        <v>2418.6921649361861</v>
      </c>
      <c r="J5331" s="40">
        <f t="shared" si="252"/>
        <v>2418</v>
      </c>
      <c r="K5331" s="40">
        <v>2418</v>
      </c>
    </row>
    <row r="5332" spans="1:11" s="40" customFormat="1" x14ac:dyDescent="0.25">
      <c r="A5332" s="34" t="s">
        <v>947</v>
      </c>
      <c r="B5332" s="34" t="s">
        <v>15842</v>
      </c>
      <c r="C5332" s="34" t="s">
        <v>15843</v>
      </c>
      <c r="D5332" s="34" t="s">
        <v>15844</v>
      </c>
      <c r="E5332" s="35">
        <v>47880</v>
      </c>
      <c r="F5332" s="36">
        <v>47880</v>
      </c>
      <c r="G5332" s="37">
        <f t="shared" si="250"/>
        <v>3351.6000000000004</v>
      </c>
      <c r="H5332" s="38">
        <f>G5332*(1-'[1]Rapport Lottstift'!$Q$6)</f>
        <v>2440.2692828052004</v>
      </c>
      <c r="I5332" s="39">
        <f t="shared" si="251"/>
        <v>2415.8665899771486</v>
      </c>
      <c r="J5332" s="40">
        <f t="shared" si="252"/>
        <v>2415</v>
      </c>
      <c r="K5332" s="40">
        <v>2415</v>
      </c>
    </row>
    <row r="5333" spans="1:11" s="40" customFormat="1" x14ac:dyDescent="0.25">
      <c r="A5333" s="34" t="s">
        <v>947</v>
      </c>
      <c r="B5333" s="34" t="s">
        <v>15845</v>
      </c>
      <c r="C5333" s="34" t="s">
        <v>15846</v>
      </c>
      <c r="D5333" s="34" t="s">
        <v>15847</v>
      </c>
      <c r="E5333" s="35">
        <v>47823</v>
      </c>
      <c r="F5333" s="36">
        <v>47823</v>
      </c>
      <c r="G5333" s="37">
        <f t="shared" si="250"/>
        <v>3347.61</v>
      </c>
      <c r="H5333" s="38">
        <f>G5333*(1-'[1]Rapport Lottstift'!$Q$6)</f>
        <v>2437.36420032567</v>
      </c>
      <c r="I5333" s="39">
        <f t="shared" si="251"/>
        <v>2412.9905583224131</v>
      </c>
      <c r="J5333" s="40">
        <f t="shared" si="252"/>
        <v>2412</v>
      </c>
      <c r="K5333" s="40">
        <v>2412</v>
      </c>
    </row>
    <row r="5334" spans="1:11" s="40" customFormat="1" x14ac:dyDescent="0.25">
      <c r="A5334" s="34" t="s">
        <v>947</v>
      </c>
      <c r="B5334" s="34" t="s">
        <v>15848</v>
      </c>
      <c r="C5334" s="34" t="s">
        <v>15849</v>
      </c>
      <c r="D5334" s="34" t="s">
        <v>15850</v>
      </c>
      <c r="E5334" s="35">
        <v>47777</v>
      </c>
      <c r="F5334" s="36">
        <v>47777</v>
      </c>
      <c r="G5334" s="37">
        <f t="shared" si="250"/>
        <v>3344.3900000000003</v>
      </c>
      <c r="H5334" s="38">
        <f>G5334*(1-'[1]Rapport Lottstift'!$Q$6)</f>
        <v>2435.0197477983302</v>
      </c>
      <c r="I5334" s="39">
        <f t="shared" si="251"/>
        <v>2410.6695503203468</v>
      </c>
      <c r="J5334" s="40">
        <f t="shared" si="252"/>
        <v>2410</v>
      </c>
      <c r="K5334" s="40">
        <v>2410</v>
      </c>
    </row>
    <row r="5335" spans="1:11" s="40" customFormat="1" x14ac:dyDescent="0.25">
      <c r="A5335" s="34" t="s">
        <v>947</v>
      </c>
      <c r="B5335" s="34" t="s">
        <v>15851</v>
      </c>
      <c r="C5335" s="34"/>
      <c r="D5335" s="34" t="s">
        <v>15852</v>
      </c>
      <c r="E5335" s="35">
        <v>47250</v>
      </c>
      <c r="F5335" s="36">
        <v>47250</v>
      </c>
      <c r="G5335" s="37">
        <f t="shared" si="250"/>
        <v>3307.5000000000005</v>
      </c>
      <c r="H5335" s="38">
        <f>G5335*(1-'[1]Rapport Lottstift'!$Q$6)</f>
        <v>2408.1604764525005</v>
      </c>
      <c r="I5335" s="39">
        <f t="shared" si="251"/>
        <v>2384.0788716879756</v>
      </c>
      <c r="J5335" s="40">
        <f t="shared" si="252"/>
        <v>2384</v>
      </c>
      <c r="K5335" s="40">
        <v>2384</v>
      </c>
    </row>
    <row r="5336" spans="1:11" s="40" customFormat="1" x14ac:dyDescent="0.25">
      <c r="A5336" s="34" t="s">
        <v>947</v>
      </c>
      <c r="B5336" s="34" t="s">
        <v>15853</v>
      </c>
      <c r="C5336" s="34" t="s">
        <v>15854</v>
      </c>
      <c r="D5336" s="34" t="s">
        <v>15855</v>
      </c>
      <c r="E5336" s="35">
        <v>47212</v>
      </c>
      <c r="F5336" s="36">
        <v>47212</v>
      </c>
      <c r="G5336" s="37">
        <f t="shared" si="250"/>
        <v>3304.84</v>
      </c>
      <c r="H5336" s="38">
        <f>G5336*(1-'[1]Rapport Lottstift'!$Q$6)</f>
        <v>2406.22375479948</v>
      </c>
      <c r="I5336" s="39">
        <f t="shared" si="251"/>
        <v>2382.1615172514853</v>
      </c>
      <c r="J5336" s="40">
        <f t="shared" si="252"/>
        <v>2382</v>
      </c>
      <c r="K5336" s="40">
        <v>2382</v>
      </c>
    </row>
    <row r="5337" spans="1:11" s="40" customFormat="1" x14ac:dyDescent="0.25">
      <c r="A5337" s="34" t="s">
        <v>947</v>
      </c>
      <c r="B5337" s="34" t="s">
        <v>15856</v>
      </c>
      <c r="C5337" s="34" t="s">
        <v>15857</v>
      </c>
      <c r="D5337" s="34" t="s">
        <v>15858</v>
      </c>
      <c r="E5337" s="35">
        <v>47183</v>
      </c>
      <c r="F5337" s="36">
        <v>47183</v>
      </c>
      <c r="G5337" s="37">
        <f t="shared" si="250"/>
        <v>3302.8100000000004</v>
      </c>
      <c r="H5337" s="38">
        <f>G5337*(1-'[1]Rapport Lottstift'!$Q$6)</f>
        <v>2404.7457303800702</v>
      </c>
      <c r="I5337" s="39">
        <f t="shared" si="251"/>
        <v>2380.6982730762693</v>
      </c>
      <c r="J5337" s="40">
        <f t="shared" si="252"/>
        <v>2380</v>
      </c>
      <c r="K5337" s="40">
        <v>2380</v>
      </c>
    </row>
    <row r="5338" spans="1:11" s="40" customFormat="1" x14ac:dyDescent="0.25">
      <c r="A5338" s="34" t="s">
        <v>947</v>
      </c>
      <c r="B5338" s="34" t="s">
        <v>15859</v>
      </c>
      <c r="C5338" s="34" t="s">
        <v>15860</v>
      </c>
      <c r="D5338" s="34" t="s">
        <v>15861</v>
      </c>
      <c r="E5338" s="35">
        <v>47071</v>
      </c>
      <c r="F5338" s="36">
        <v>47071</v>
      </c>
      <c r="G5338" s="37">
        <f t="shared" si="250"/>
        <v>3294.9700000000003</v>
      </c>
      <c r="H5338" s="38">
        <f>G5338*(1-'[1]Rapport Lottstift'!$Q$6)</f>
        <v>2399.0374981395903</v>
      </c>
      <c r="I5338" s="39">
        <f t="shared" si="251"/>
        <v>2375.0471231581942</v>
      </c>
      <c r="J5338" s="40">
        <f t="shared" si="252"/>
        <v>2375</v>
      </c>
      <c r="K5338" s="40">
        <v>2375</v>
      </c>
    </row>
    <row r="5339" spans="1:11" s="40" customFormat="1" x14ac:dyDescent="0.25">
      <c r="A5339" s="34" t="s">
        <v>947</v>
      </c>
      <c r="B5339" s="34" t="s">
        <v>15862</v>
      </c>
      <c r="C5339" s="34" t="s">
        <v>15863</v>
      </c>
      <c r="D5339" s="34" t="s">
        <v>15864</v>
      </c>
      <c r="E5339" s="35">
        <v>47000</v>
      </c>
      <c r="F5339" s="36">
        <v>47000</v>
      </c>
      <c r="G5339" s="37">
        <f t="shared" si="250"/>
        <v>3290.0000000000005</v>
      </c>
      <c r="H5339" s="38">
        <f>G5339*(1-'[1]Rapport Lottstift'!$Q$6)</f>
        <v>2395.4188866300005</v>
      </c>
      <c r="I5339" s="39">
        <f t="shared" si="251"/>
        <v>2371.4646977637003</v>
      </c>
      <c r="J5339" s="40">
        <f t="shared" si="252"/>
        <v>2371</v>
      </c>
      <c r="K5339" s="40">
        <v>2371</v>
      </c>
    </row>
    <row r="5340" spans="1:11" s="40" customFormat="1" x14ac:dyDescent="0.25">
      <c r="A5340" s="34" t="s">
        <v>947</v>
      </c>
      <c r="B5340" s="34" t="s">
        <v>15865</v>
      </c>
      <c r="C5340" s="34" t="s">
        <v>15866</v>
      </c>
      <c r="D5340" s="34" t="s">
        <v>15867</v>
      </c>
      <c r="E5340" s="35">
        <v>46941</v>
      </c>
      <c r="F5340" s="36">
        <v>46941</v>
      </c>
      <c r="G5340" s="37">
        <f t="shared" si="250"/>
        <v>3285.8700000000003</v>
      </c>
      <c r="H5340" s="38">
        <f>G5340*(1-'[1]Rapport Lottstift'!$Q$6)</f>
        <v>2392.4118714318902</v>
      </c>
      <c r="I5340" s="39">
        <f t="shared" si="251"/>
        <v>2368.4877527175713</v>
      </c>
      <c r="J5340" s="40">
        <f t="shared" si="252"/>
        <v>2368</v>
      </c>
      <c r="K5340" s="40">
        <v>2368</v>
      </c>
    </row>
    <row r="5341" spans="1:11" s="40" customFormat="1" x14ac:dyDescent="0.25">
      <c r="A5341" s="34" t="s">
        <v>947</v>
      </c>
      <c r="B5341" s="34" t="s">
        <v>15868</v>
      </c>
      <c r="C5341" s="34" t="s">
        <v>15869</v>
      </c>
      <c r="D5341" s="34" t="s">
        <v>15870</v>
      </c>
      <c r="E5341" s="35">
        <v>46922</v>
      </c>
      <c r="F5341" s="36">
        <v>46922</v>
      </c>
      <c r="G5341" s="37">
        <f t="shared" si="250"/>
        <v>3284.5400000000004</v>
      </c>
      <c r="H5341" s="38">
        <f>G5341*(1-'[1]Rapport Lottstift'!$Q$6)</f>
        <v>2391.4435106053807</v>
      </c>
      <c r="I5341" s="39">
        <f t="shared" si="251"/>
        <v>2367.5290754993266</v>
      </c>
      <c r="J5341" s="40">
        <f t="shared" si="252"/>
        <v>2367</v>
      </c>
      <c r="K5341" s="40">
        <v>2367</v>
      </c>
    </row>
    <row r="5342" spans="1:11" s="40" customFormat="1" x14ac:dyDescent="0.25">
      <c r="A5342" s="34" t="s">
        <v>947</v>
      </c>
      <c r="B5342" s="34" t="s">
        <v>15871</v>
      </c>
      <c r="C5342" s="34" t="s">
        <v>15872</v>
      </c>
      <c r="D5342" s="34" t="s">
        <v>15873</v>
      </c>
      <c r="E5342" s="35">
        <v>46898</v>
      </c>
      <c r="F5342" s="36">
        <v>46898</v>
      </c>
      <c r="G5342" s="37">
        <f t="shared" si="250"/>
        <v>3282.86</v>
      </c>
      <c r="H5342" s="38">
        <f>G5342*(1-'[1]Rapport Lottstift'!$Q$6)</f>
        <v>2390.2203179824201</v>
      </c>
      <c r="I5342" s="39">
        <f t="shared" si="251"/>
        <v>2366.318114802596</v>
      </c>
      <c r="J5342" s="40">
        <f t="shared" si="252"/>
        <v>2366</v>
      </c>
      <c r="K5342" s="40">
        <v>2366</v>
      </c>
    </row>
    <row r="5343" spans="1:11" s="40" customFormat="1" x14ac:dyDescent="0.25">
      <c r="A5343" s="34" t="s">
        <v>947</v>
      </c>
      <c r="B5343" s="34" t="s">
        <v>15874</v>
      </c>
      <c r="C5343" s="34" t="s">
        <v>15875</v>
      </c>
      <c r="D5343" s="34" t="s">
        <v>15876</v>
      </c>
      <c r="E5343" s="35">
        <v>46810</v>
      </c>
      <c r="F5343" s="36">
        <v>46810</v>
      </c>
      <c r="G5343" s="37">
        <f t="shared" si="250"/>
        <v>3276.7000000000003</v>
      </c>
      <c r="H5343" s="38">
        <f>G5343*(1-'[1]Rapport Lottstift'!$Q$6)</f>
        <v>2385.7352783649003</v>
      </c>
      <c r="I5343" s="39">
        <f t="shared" si="251"/>
        <v>2361.8779255812515</v>
      </c>
      <c r="J5343" s="40">
        <f t="shared" si="252"/>
        <v>2361</v>
      </c>
      <c r="K5343" s="40">
        <v>2361</v>
      </c>
    </row>
    <row r="5344" spans="1:11" s="40" customFormat="1" x14ac:dyDescent="0.25">
      <c r="A5344" s="34" t="s">
        <v>947</v>
      </c>
      <c r="B5344" s="34" t="s">
        <v>15877</v>
      </c>
      <c r="C5344" s="34" t="s">
        <v>15878</v>
      </c>
      <c r="D5344" s="34" t="s">
        <v>15879</v>
      </c>
      <c r="E5344" s="35">
        <v>46596</v>
      </c>
      <c r="F5344" s="36">
        <v>46596</v>
      </c>
      <c r="G5344" s="37">
        <f t="shared" si="250"/>
        <v>3261.7200000000003</v>
      </c>
      <c r="H5344" s="38">
        <f>G5344*(1-'[1]Rapport Lottstift'!$Q$6)</f>
        <v>2374.8284774768404</v>
      </c>
      <c r="I5344" s="39">
        <f t="shared" si="251"/>
        <v>2351.0801927020721</v>
      </c>
      <c r="J5344" s="40">
        <f t="shared" si="252"/>
        <v>2351</v>
      </c>
      <c r="K5344" s="40">
        <v>2351</v>
      </c>
    </row>
    <row r="5345" spans="1:11" s="40" customFormat="1" x14ac:dyDescent="0.25">
      <c r="A5345" s="34" t="s">
        <v>947</v>
      </c>
      <c r="B5345" s="34" t="s">
        <v>15880</v>
      </c>
      <c r="C5345" s="34" t="s">
        <v>15881</v>
      </c>
      <c r="D5345" s="34" t="s">
        <v>15882</v>
      </c>
      <c r="E5345" s="35">
        <v>46462</v>
      </c>
      <c r="F5345" s="36">
        <v>46462</v>
      </c>
      <c r="G5345" s="37">
        <f t="shared" si="250"/>
        <v>3252.34</v>
      </c>
      <c r="H5345" s="38">
        <f>G5345*(1-'[1]Rapport Lottstift'!$Q$6)</f>
        <v>2367.9989853319803</v>
      </c>
      <c r="I5345" s="39">
        <f t="shared" si="251"/>
        <v>2344.3189954786603</v>
      </c>
      <c r="J5345" s="40">
        <f t="shared" si="252"/>
        <v>2344</v>
      </c>
      <c r="K5345" s="40">
        <v>2344</v>
      </c>
    </row>
    <row r="5346" spans="1:11" s="40" customFormat="1" x14ac:dyDescent="0.25">
      <c r="A5346" s="34" t="s">
        <v>947</v>
      </c>
      <c r="B5346" s="34" t="s">
        <v>15883</v>
      </c>
      <c r="C5346" s="34"/>
      <c r="D5346" s="34" t="s">
        <v>15884</v>
      </c>
      <c r="E5346" s="35">
        <v>46397</v>
      </c>
      <c r="F5346" s="36">
        <v>46397</v>
      </c>
      <c r="G5346" s="37">
        <f t="shared" si="250"/>
        <v>3247.7900000000004</v>
      </c>
      <c r="H5346" s="38">
        <f>G5346*(1-'[1]Rapport Lottstift'!$Q$6)</f>
        <v>2364.6861719781305</v>
      </c>
      <c r="I5346" s="39">
        <f t="shared" si="251"/>
        <v>2341.0393102583494</v>
      </c>
      <c r="J5346" s="40">
        <f t="shared" si="252"/>
        <v>2341</v>
      </c>
      <c r="K5346" s="40">
        <v>2341</v>
      </c>
    </row>
    <row r="5347" spans="1:11" s="40" customFormat="1" x14ac:dyDescent="0.25">
      <c r="A5347" s="34" t="s">
        <v>947</v>
      </c>
      <c r="B5347" s="34" t="s">
        <v>15885</v>
      </c>
      <c r="C5347" s="34" t="s">
        <v>15886</v>
      </c>
      <c r="D5347" s="34" t="s">
        <v>15887</v>
      </c>
      <c r="E5347" s="35">
        <v>46327</v>
      </c>
      <c r="F5347" s="36">
        <v>46327</v>
      </c>
      <c r="G5347" s="37">
        <f t="shared" si="250"/>
        <v>3242.8900000000003</v>
      </c>
      <c r="H5347" s="38">
        <f>G5347*(1-'[1]Rapport Lottstift'!$Q$6)</f>
        <v>2361.1185268278305</v>
      </c>
      <c r="I5347" s="39">
        <f t="shared" si="251"/>
        <v>2337.5073415595521</v>
      </c>
      <c r="J5347" s="40">
        <f t="shared" si="252"/>
        <v>2337</v>
      </c>
      <c r="K5347" s="40">
        <v>2337</v>
      </c>
    </row>
    <row r="5348" spans="1:11" s="40" customFormat="1" x14ac:dyDescent="0.25">
      <c r="A5348" s="34" t="s">
        <v>947</v>
      </c>
      <c r="B5348" s="34" t="s">
        <v>15888</v>
      </c>
      <c r="C5348" s="34" t="s">
        <v>15889</v>
      </c>
      <c r="D5348" s="34" t="s">
        <v>15890</v>
      </c>
      <c r="E5348" s="35">
        <v>46264</v>
      </c>
      <c r="F5348" s="36">
        <v>46264</v>
      </c>
      <c r="G5348" s="37">
        <f t="shared" si="250"/>
        <v>3238.4800000000005</v>
      </c>
      <c r="H5348" s="38">
        <f>G5348*(1-'[1]Rapport Lottstift'!$Q$6)</f>
        <v>2357.9076461925606</v>
      </c>
      <c r="I5348" s="39">
        <f t="shared" si="251"/>
        <v>2334.3285697306351</v>
      </c>
      <c r="J5348" s="40">
        <f t="shared" si="252"/>
        <v>2334</v>
      </c>
      <c r="K5348" s="40">
        <v>2334</v>
      </c>
    </row>
    <row r="5349" spans="1:11" s="40" customFormat="1" x14ac:dyDescent="0.25">
      <c r="A5349" s="34" t="s">
        <v>947</v>
      </c>
      <c r="B5349" s="34" t="s">
        <v>15891</v>
      </c>
      <c r="C5349" s="34" t="s">
        <v>15892</v>
      </c>
      <c r="D5349" s="34" t="s">
        <v>15893</v>
      </c>
      <c r="E5349" s="35">
        <v>45954</v>
      </c>
      <c r="F5349" s="36">
        <v>45954</v>
      </c>
      <c r="G5349" s="37">
        <f t="shared" si="250"/>
        <v>3216.78</v>
      </c>
      <c r="H5349" s="38">
        <f>G5349*(1-'[1]Rapport Lottstift'!$Q$6)</f>
        <v>2342.1080748126601</v>
      </c>
      <c r="I5349" s="39">
        <f t="shared" si="251"/>
        <v>2318.6869940645333</v>
      </c>
      <c r="J5349" s="40">
        <f t="shared" si="252"/>
        <v>2318</v>
      </c>
      <c r="K5349" s="40">
        <v>2318</v>
      </c>
    </row>
    <row r="5350" spans="1:11" s="40" customFormat="1" x14ac:dyDescent="0.25">
      <c r="A5350" s="34" t="s">
        <v>947</v>
      </c>
      <c r="B5350" s="34" t="s">
        <v>15894</v>
      </c>
      <c r="C5350" s="34" t="s">
        <v>15895</v>
      </c>
      <c r="D5350" s="34" t="s">
        <v>15896</v>
      </c>
      <c r="E5350" s="35">
        <v>45952</v>
      </c>
      <c r="F5350" s="36">
        <v>45952</v>
      </c>
      <c r="G5350" s="37">
        <f t="shared" si="250"/>
        <v>3216.6400000000003</v>
      </c>
      <c r="H5350" s="38">
        <f>G5350*(1-'[1]Rapport Lottstift'!$Q$6)</f>
        <v>2342.0061420940806</v>
      </c>
      <c r="I5350" s="39">
        <f t="shared" si="251"/>
        <v>2318.5860806731398</v>
      </c>
      <c r="J5350" s="40">
        <f t="shared" si="252"/>
        <v>2318</v>
      </c>
      <c r="K5350" s="40">
        <v>2318</v>
      </c>
    </row>
    <row r="5351" spans="1:11" s="40" customFormat="1" x14ac:dyDescent="0.25">
      <c r="A5351" s="34" t="s">
        <v>947</v>
      </c>
      <c r="B5351" s="34" t="s">
        <v>15897</v>
      </c>
      <c r="C5351" s="34" t="s">
        <v>15898</v>
      </c>
      <c r="D5351" s="34" t="s">
        <v>15899</v>
      </c>
      <c r="E5351" s="35">
        <v>45883</v>
      </c>
      <c r="F5351" s="36">
        <v>45883</v>
      </c>
      <c r="G5351" s="37">
        <f t="shared" si="250"/>
        <v>3211.8100000000004</v>
      </c>
      <c r="H5351" s="38">
        <f>G5351*(1-'[1]Rapport Lottstift'!$Q$6)</f>
        <v>2338.4894633030704</v>
      </c>
      <c r="I5351" s="39">
        <f t="shared" si="251"/>
        <v>2315.1045686700395</v>
      </c>
      <c r="J5351" s="40">
        <f t="shared" si="252"/>
        <v>2315</v>
      </c>
      <c r="K5351" s="40">
        <v>2315</v>
      </c>
    </row>
    <row r="5352" spans="1:11" s="40" customFormat="1" x14ac:dyDescent="0.25">
      <c r="A5352" s="34" t="s">
        <v>947</v>
      </c>
      <c r="B5352" s="34" t="s">
        <v>15900</v>
      </c>
      <c r="C5352" s="34" t="s">
        <v>15901</v>
      </c>
      <c r="D5352" s="34" t="s">
        <v>15902</v>
      </c>
      <c r="E5352" s="35">
        <v>45583</v>
      </c>
      <c r="F5352" s="36">
        <v>45583</v>
      </c>
      <c r="G5352" s="37">
        <f t="shared" si="250"/>
        <v>3190.8100000000004</v>
      </c>
      <c r="H5352" s="38">
        <f>G5352*(1-'[1]Rapport Lottstift'!$Q$6)</f>
        <v>2323.1995555160706</v>
      </c>
      <c r="I5352" s="39">
        <f t="shared" si="251"/>
        <v>2299.96755996091</v>
      </c>
      <c r="J5352" s="40">
        <f t="shared" si="252"/>
        <v>2299</v>
      </c>
      <c r="K5352" s="40">
        <v>2299</v>
      </c>
    </row>
    <row r="5353" spans="1:11" s="40" customFormat="1" x14ac:dyDescent="0.25">
      <c r="A5353" s="34" t="s">
        <v>947</v>
      </c>
      <c r="B5353" s="34" t="s">
        <v>15903</v>
      </c>
      <c r="C5353" s="34" t="s">
        <v>15904</v>
      </c>
      <c r="D5353" s="34" t="s">
        <v>15905</v>
      </c>
      <c r="E5353" s="35">
        <v>45535</v>
      </c>
      <c r="F5353" s="36">
        <v>45535</v>
      </c>
      <c r="G5353" s="37">
        <f t="shared" si="250"/>
        <v>3187.4500000000003</v>
      </c>
      <c r="H5353" s="38">
        <f>G5353*(1-'[1]Rapport Lottstift'!$Q$6)</f>
        <v>2320.7531702701503</v>
      </c>
      <c r="I5353" s="39">
        <f t="shared" si="251"/>
        <v>2297.5456385674488</v>
      </c>
      <c r="J5353" s="40">
        <f t="shared" si="252"/>
        <v>2297</v>
      </c>
      <c r="K5353" s="40">
        <v>2297</v>
      </c>
    </row>
    <row r="5354" spans="1:11" s="40" customFormat="1" x14ac:dyDescent="0.25">
      <c r="A5354" s="34" t="s">
        <v>947</v>
      </c>
      <c r="B5354" s="34" t="s">
        <v>15906</v>
      </c>
      <c r="C5354" s="34" t="s">
        <v>15907</v>
      </c>
      <c r="D5354" s="34" t="s">
        <v>15908</v>
      </c>
      <c r="E5354" s="35">
        <v>45510</v>
      </c>
      <c r="F5354" s="36">
        <v>45510</v>
      </c>
      <c r="G5354" s="37">
        <f t="shared" si="250"/>
        <v>3185.7000000000003</v>
      </c>
      <c r="H5354" s="38">
        <f>G5354*(1-'[1]Rapport Lottstift'!$Q$6)</f>
        <v>2319.4790112879004</v>
      </c>
      <c r="I5354" s="39">
        <f t="shared" si="251"/>
        <v>2296.2842211750212</v>
      </c>
      <c r="J5354" s="40">
        <f t="shared" si="252"/>
        <v>2296</v>
      </c>
      <c r="K5354" s="40">
        <v>2296</v>
      </c>
    </row>
    <row r="5355" spans="1:11" s="40" customFormat="1" x14ac:dyDescent="0.25">
      <c r="A5355" s="34" t="s">
        <v>947</v>
      </c>
      <c r="B5355" s="34" t="s">
        <v>15909</v>
      </c>
      <c r="C5355" s="34" t="s">
        <v>15910</v>
      </c>
      <c r="D5355" s="34" t="s">
        <v>15911</v>
      </c>
      <c r="E5355" s="35">
        <v>45347</v>
      </c>
      <c r="F5355" s="36">
        <v>45347</v>
      </c>
      <c r="G5355" s="37">
        <f t="shared" si="250"/>
        <v>3174.2900000000004</v>
      </c>
      <c r="H5355" s="38">
        <f>G5355*(1-'[1]Rapport Lottstift'!$Q$6)</f>
        <v>2311.1714947236305</v>
      </c>
      <c r="I5355" s="39">
        <f t="shared" si="251"/>
        <v>2288.0597797763944</v>
      </c>
      <c r="J5355" s="40">
        <f t="shared" si="252"/>
        <v>2288</v>
      </c>
      <c r="K5355" s="40">
        <v>2288</v>
      </c>
    </row>
    <row r="5356" spans="1:11" s="40" customFormat="1" x14ac:dyDescent="0.25">
      <c r="A5356" s="34" t="s">
        <v>947</v>
      </c>
      <c r="B5356" s="34" t="s">
        <v>15912</v>
      </c>
      <c r="C5356" s="34" t="s">
        <v>15913</v>
      </c>
      <c r="D5356" s="34" t="s">
        <v>15914</v>
      </c>
      <c r="E5356" s="35">
        <v>45316</v>
      </c>
      <c r="F5356" s="36">
        <v>45316</v>
      </c>
      <c r="G5356" s="37">
        <f t="shared" si="250"/>
        <v>3172.1200000000003</v>
      </c>
      <c r="H5356" s="38">
        <f>G5356*(1-'[1]Rapport Lottstift'!$Q$6)</f>
        <v>2309.5915375856403</v>
      </c>
      <c r="I5356" s="39">
        <f t="shared" si="251"/>
        <v>2286.495622209784</v>
      </c>
      <c r="J5356" s="40">
        <f t="shared" si="252"/>
        <v>2286</v>
      </c>
      <c r="K5356" s="40">
        <v>2286</v>
      </c>
    </row>
    <row r="5357" spans="1:11" s="40" customFormat="1" x14ac:dyDescent="0.25">
      <c r="A5357" s="34" t="s">
        <v>947</v>
      </c>
      <c r="B5357" s="34" t="s">
        <v>15915</v>
      </c>
      <c r="C5357" s="34" t="s">
        <v>15916</v>
      </c>
      <c r="D5357" s="34" t="s">
        <v>15917</v>
      </c>
      <c r="E5357" s="35">
        <v>45246</v>
      </c>
      <c r="F5357" s="36">
        <v>45246</v>
      </c>
      <c r="G5357" s="37">
        <f t="shared" si="250"/>
        <v>3167.2200000000003</v>
      </c>
      <c r="H5357" s="38">
        <f>G5357*(1-'[1]Rapport Lottstift'!$Q$6)</f>
        <v>2306.0238924353403</v>
      </c>
      <c r="I5357" s="39">
        <f t="shared" si="251"/>
        <v>2282.9636535109867</v>
      </c>
      <c r="J5357" s="40">
        <f t="shared" si="252"/>
        <v>2282</v>
      </c>
      <c r="K5357" s="40">
        <v>2282</v>
      </c>
    </row>
    <row r="5358" spans="1:11" s="40" customFormat="1" x14ac:dyDescent="0.25">
      <c r="A5358" s="34" t="s">
        <v>947</v>
      </c>
      <c r="B5358" s="34" t="s">
        <v>15918</v>
      </c>
      <c r="C5358" s="34" t="s">
        <v>15919</v>
      </c>
      <c r="D5358" s="34" t="s">
        <v>15920</v>
      </c>
      <c r="E5358" s="35">
        <v>45227</v>
      </c>
      <c r="F5358" s="36">
        <v>45227</v>
      </c>
      <c r="G5358" s="37">
        <f t="shared" si="250"/>
        <v>3165.8900000000003</v>
      </c>
      <c r="H5358" s="38">
        <f>G5358*(1-'[1]Rapport Lottstift'!$Q$6)</f>
        <v>2305.0555316088303</v>
      </c>
      <c r="I5358" s="39">
        <f t="shared" si="251"/>
        <v>2282.004976292742</v>
      </c>
      <c r="J5358" s="40">
        <f t="shared" si="252"/>
        <v>2282</v>
      </c>
      <c r="K5358" s="40">
        <v>2282</v>
      </c>
    </row>
    <row r="5359" spans="1:11" s="40" customFormat="1" x14ac:dyDescent="0.25">
      <c r="A5359" s="34" t="s">
        <v>947</v>
      </c>
      <c r="B5359" s="34" t="s">
        <v>15921</v>
      </c>
      <c r="C5359" s="34" t="s">
        <v>15922</v>
      </c>
      <c r="D5359" s="34" t="s">
        <v>15923</v>
      </c>
      <c r="E5359" s="35">
        <v>45191</v>
      </c>
      <c r="F5359" s="36">
        <v>45191</v>
      </c>
      <c r="G5359" s="37">
        <f t="shared" si="250"/>
        <v>3163.3700000000003</v>
      </c>
      <c r="H5359" s="38">
        <f>G5359*(1-'[1]Rapport Lottstift'!$Q$6)</f>
        <v>2303.2207426743903</v>
      </c>
      <c r="I5359" s="39">
        <f t="shared" si="251"/>
        <v>2280.1885352476465</v>
      </c>
      <c r="J5359" s="40">
        <f t="shared" si="252"/>
        <v>2280</v>
      </c>
      <c r="K5359" s="40">
        <v>2280</v>
      </c>
    </row>
    <row r="5360" spans="1:11" s="40" customFormat="1" x14ac:dyDescent="0.25">
      <c r="A5360" s="34" t="s">
        <v>947</v>
      </c>
      <c r="B5360" s="34" t="s">
        <v>15924</v>
      </c>
      <c r="C5360" s="34" t="s">
        <v>15925</v>
      </c>
      <c r="D5360" s="34" t="s">
        <v>15926</v>
      </c>
      <c r="E5360" s="35">
        <v>45069</v>
      </c>
      <c r="F5360" s="36">
        <v>45069</v>
      </c>
      <c r="G5360" s="37">
        <f t="shared" si="250"/>
        <v>3154.8300000000004</v>
      </c>
      <c r="H5360" s="38">
        <f>G5360*(1-'[1]Rapport Lottstift'!$Q$6)</f>
        <v>2297.0028468410105</v>
      </c>
      <c r="I5360" s="39">
        <f t="shared" si="251"/>
        <v>2274.0328183726006</v>
      </c>
      <c r="J5360" s="40">
        <f t="shared" si="252"/>
        <v>2274</v>
      </c>
      <c r="K5360" s="40">
        <v>2274</v>
      </c>
    </row>
    <row r="5361" spans="1:11" s="40" customFormat="1" x14ac:dyDescent="0.25">
      <c r="A5361" s="34" t="s">
        <v>947</v>
      </c>
      <c r="B5361" s="34" t="s">
        <v>15927</v>
      </c>
      <c r="C5361" s="34" t="s">
        <v>15928</v>
      </c>
      <c r="D5361" s="34" t="s">
        <v>15929</v>
      </c>
      <c r="E5361" s="35">
        <v>45000</v>
      </c>
      <c r="F5361" s="36">
        <v>45000</v>
      </c>
      <c r="G5361" s="37">
        <f t="shared" si="250"/>
        <v>3150.0000000000005</v>
      </c>
      <c r="H5361" s="38">
        <f>G5361*(1-'[1]Rapport Lottstift'!$Q$6)</f>
        <v>2293.4861680500003</v>
      </c>
      <c r="I5361" s="39">
        <f t="shared" si="251"/>
        <v>2270.5513063695003</v>
      </c>
      <c r="J5361" s="40">
        <f t="shared" si="252"/>
        <v>2270</v>
      </c>
      <c r="K5361" s="40">
        <v>2270</v>
      </c>
    </row>
    <row r="5362" spans="1:11" s="40" customFormat="1" x14ac:dyDescent="0.25">
      <c r="A5362" s="34" t="s">
        <v>947</v>
      </c>
      <c r="B5362" s="34" t="s">
        <v>15930</v>
      </c>
      <c r="C5362" s="34" t="s">
        <v>15931</v>
      </c>
      <c r="D5362" s="34" t="s">
        <v>15932</v>
      </c>
      <c r="E5362" s="35">
        <v>45000</v>
      </c>
      <c r="F5362" s="36">
        <v>45000</v>
      </c>
      <c r="G5362" s="37">
        <f t="shared" si="250"/>
        <v>3150.0000000000005</v>
      </c>
      <c r="H5362" s="38">
        <f>G5362*(1-'[1]Rapport Lottstift'!$Q$6)</f>
        <v>2293.4861680500003</v>
      </c>
      <c r="I5362" s="39">
        <f t="shared" si="251"/>
        <v>2270.5513063695003</v>
      </c>
      <c r="J5362" s="40">
        <f t="shared" si="252"/>
        <v>2270</v>
      </c>
      <c r="K5362" s="40">
        <v>2270</v>
      </c>
    </row>
    <row r="5363" spans="1:11" s="40" customFormat="1" x14ac:dyDescent="0.25">
      <c r="A5363" s="34" t="s">
        <v>947</v>
      </c>
      <c r="B5363" s="34" t="s">
        <v>15933</v>
      </c>
      <c r="C5363" s="34" t="s">
        <v>15934</v>
      </c>
      <c r="D5363" s="34" t="s">
        <v>15935</v>
      </c>
      <c r="E5363" s="35">
        <v>44979</v>
      </c>
      <c r="F5363" s="36">
        <v>44979</v>
      </c>
      <c r="G5363" s="37">
        <f t="shared" si="250"/>
        <v>3148.53</v>
      </c>
      <c r="H5363" s="38">
        <f>G5363*(1-'[1]Rapport Lottstift'!$Q$6)</f>
        <v>2292.4158745049103</v>
      </c>
      <c r="I5363" s="39">
        <f t="shared" si="251"/>
        <v>2269.4917157598611</v>
      </c>
      <c r="J5363" s="40">
        <f t="shared" si="252"/>
        <v>2269</v>
      </c>
      <c r="K5363" s="40">
        <v>2269</v>
      </c>
    </row>
    <row r="5364" spans="1:11" s="40" customFormat="1" x14ac:dyDescent="0.25">
      <c r="A5364" s="34" t="s">
        <v>947</v>
      </c>
      <c r="B5364" s="34" t="s">
        <v>15936</v>
      </c>
      <c r="C5364" s="34" t="s">
        <v>15937</v>
      </c>
      <c r="D5364" s="34" t="s">
        <v>15938</v>
      </c>
      <c r="E5364" s="35">
        <v>44945</v>
      </c>
      <c r="F5364" s="36">
        <v>44945</v>
      </c>
      <c r="G5364" s="37">
        <f t="shared" si="250"/>
        <v>3146.15</v>
      </c>
      <c r="H5364" s="38">
        <f>G5364*(1-'[1]Rapport Lottstift'!$Q$6)</f>
        <v>2290.6830182890503</v>
      </c>
      <c r="I5364" s="39">
        <f t="shared" si="251"/>
        <v>2267.7761881061597</v>
      </c>
      <c r="J5364" s="40">
        <f t="shared" si="252"/>
        <v>2267</v>
      </c>
      <c r="K5364" s="40">
        <v>2267</v>
      </c>
    </row>
    <row r="5365" spans="1:11" s="40" customFormat="1" x14ac:dyDescent="0.25">
      <c r="A5365" s="34" t="s">
        <v>947</v>
      </c>
      <c r="B5365" s="34" t="s">
        <v>15939</v>
      </c>
      <c r="C5365" s="34" t="s">
        <v>15940</v>
      </c>
      <c r="D5365" s="34" t="s">
        <v>15941</v>
      </c>
      <c r="E5365" s="35">
        <v>44736</v>
      </c>
      <c r="F5365" s="36">
        <v>44736</v>
      </c>
      <c r="G5365" s="37">
        <f t="shared" si="250"/>
        <v>3131.5200000000004</v>
      </c>
      <c r="H5365" s="38">
        <f>G5365*(1-'[1]Rapport Lottstift'!$Q$6)</f>
        <v>2280.0310491974406</v>
      </c>
      <c r="I5365" s="39">
        <f t="shared" si="251"/>
        <v>2257.2307387054661</v>
      </c>
      <c r="J5365" s="40">
        <f t="shared" si="252"/>
        <v>2257</v>
      </c>
      <c r="K5365" s="40">
        <v>2257</v>
      </c>
    </row>
    <row r="5366" spans="1:11" s="40" customFormat="1" x14ac:dyDescent="0.25">
      <c r="A5366" s="34" t="s">
        <v>947</v>
      </c>
      <c r="B5366" s="34" t="s">
        <v>15942</v>
      </c>
      <c r="C5366" s="34" t="s">
        <v>15943</v>
      </c>
      <c r="D5366" s="34" t="s">
        <v>15944</v>
      </c>
      <c r="E5366" s="35">
        <v>44632</v>
      </c>
      <c r="F5366" s="36">
        <v>44632</v>
      </c>
      <c r="G5366" s="37">
        <f t="shared" si="250"/>
        <v>3124.2400000000002</v>
      </c>
      <c r="H5366" s="38">
        <f>G5366*(1-'[1]Rapport Lottstift'!$Q$6)</f>
        <v>2274.7305478312801</v>
      </c>
      <c r="I5366" s="39">
        <f t="shared" si="251"/>
        <v>2251.9832423529674</v>
      </c>
      <c r="J5366" s="40">
        <f t="shared" si="252"/>
        <v>2251</v>
      </c>
      <c r="K5366" s="40">
        <v>2251</v>
      </c>
    </row>
    <row r="5367" spans="1:11" s="40" customFormat="1" x14ac:dyDescent="0.25">
      <c r="A5367" s="34" t="s">
        <v>947</v>
      </c>
      <c r="B5367" s="34" t="s">
        <v>15945</v>
      </c>
      <c r="C5367" s="34" t="s">
        <v>15946</v>
      </c>
      <c r="D5367" s="34" t="s">
        <v>15947</v>
      </c>
      <c r="E5367" s="35">
        <v>44600</v>
      </c>
      <c r="F5367" s="36">
        <v>44600</v>
      </c>
      <c r="G5367" s="37">
        <f t="shared" si="250"/>
        <v>3122.0000000000005</v>
      </c>
      <c r="H5367" s="38">
        <f>G5367*(1-'[1]Rapport Lottstift'!$Q$6)</f>
        <v>2273.0996243340005</v>
      </c>
      <c r="I5367" s="39">
        <f t="shared" si="251"/>
        <v>2250.3686280906604</v>
      </c>
      <c r="J5367" s="40">
        <f t="shared" si="252"/>
        <v>2250</v>
      </c>
      <c r="K5367" s="40">
        <v>2250</v>
      </c>
    </row>
    <row r="5368" spans="1:11" s="40" customFormat="1" x14ac:dyDescent="0.25">
      <c r="A5368" s="34" t="s">
        <v>947</v>
      </c>
      <c r="B5368" s="34" t="s">
        <v>15948</v>
      </c>
      <c r="C5368" s="34" t="s">
        <v>15949</v>
      </c>
      <c r="D5368" s="34" t="s">
        <v>15950</v>
      </c>
      <c r="E5368" s="35">
        <v>44459</v>
      </c>
      <c r="F5368" s="36">
        <v>44459</v>
      </c>
      <c r="G5368" s="37">
        <f t="shared" si="250"/>
        <v>3112.13</v>
      </c>
      <c r="H5368" s="38">
        <f>G5368*(1-'[1]Rapport Lottstift'!$Q$6)</f>
        <v>2265.9133676741103</v>
      </c>
      <c r="I5368" s="39">
        <f t="shared" si="251"/>
        <v>2243.2542339973693</v>
      </c>
      <c r="J5368" s="40">
        <f t="shared" si="252"/>
        <v>2243</v>
      </c>
      <c r="K5368" s="40">
        <v>2243</v>
      </c>
    </row>
    <row r="5369" spans="1:11" s="40" customFormat="1" x14ac:dyDescent="0.25">
      <c r="A5369" s="34" t="s">
        <v>947</v>
      </c>
      <c r="B5369" s="34" t="s">
        <v>15951</v>
      </c>
      <c r="C5369" s="34" t="s">
        <v>15952</v>
      </c>
      <c r="D5369" s="34" t="s">
        <v>15953</v>
      </c>
      <c r="E5369" s="35">
        <v>44438</v>
      </c>
      <c r="F5369" s="36">
        <v>44438</v>
      </c>
      <c r="G5369" s="37">
        <f t="shared" si="250"/>
        <v>3110.6600000000003</v>
      </c>
      <c r="H5369" s="38">
        <f>G5369*(1-'[1]Rapport Lottstift'!$Q$6)</f>
        <v>2264.8430741290204</v>
      </c>
      <c r="I5369" s="39">
        <f t="shared" si="251"/>
        <v>2242.1946433877301</v>
      </c>
      <c r="J5369" s="40">
        <f t="shared" si="252"/>
        <v>2242</v>
      </c>
      <c r="K5369" s="40">
        <v>2242</v>
      </c>
    </row>
    <row r="5370" spans="1:11" s="40" customFormat="1" x14ac:dyDescent="0.25">
      <c r="A5370" s="34" t="s">
        <v>947</v>
      </c>
      <c r="B5370" s="34" t="s">
        <v>15954</v>
      </c>
      <c r="C5370" s="34" t="s">
        <v>15955</v>
      </c>
      <c r="D5370" s="34" t="s">
        <v>15956</v>
      </c>
      <c r="E5370" s="35">
        <v>44108</v>
      </c>
      <c r="F5370" s="36">
        <v>44108</v>
      </c>
      <c r="G5370" s="37">
        <f t="shared" si="250"/>
        <v>3087.5600000000004</v>
      </c>
      <c r="H5370" s="38">
        <f>G5370*(1-'[1]Rapport Lottstift'!$Q$6)</f>
        <v>2248.0241755633206</v>
      </c>
      <c r="I5370" s="39">
        <f t="shared" si="251"/>
        <v>2225.5439338076872</v>
      </c>
      <c r="J5370" s="40">
        <f t="shared" si="252"/>
        <v>2225</v>
      </c>
      <c r="K5370" s="40">
        <v>2225</v>
      </c>
    </row>
    <row r="5371" spans="1:11" s="40" customFormat="1" x14ac:dyDescent="0.25">
      <c r="A5371" s="34" t="s">
        <v>947</v>
      </c>
      <c r="B5371" s="34" t="s">
        <v>15957</v>
      </c>
      <c r="C5371" s="34" t="s">
        <v>15958</v>
      </c>
      <c r="D5371" s="34" t="s">
        <v>15959</v>
      </c>
      <c r="E5371" s="35">
        <v>44017</v>
      </c>
      <c r="F5371" s="36">
        <v>44017</v>
      </c>
      <c r="G5371" s="37">
        <f t="shared" si="250"/>
        <v>3081.1900000000005</v>
      </c>
      <c r="H5371" s="38">
        <f>G5371*(1-'[1]Rapport Lottstift'!$Q$6)</f>
        <v>2243.3862368679306</v>
      </c>
      <c r="I5371" s="39">
        <f t="shared" si="251"/>
        <v>2220.9523744992512</v>
      </c>
      <c r="J5371" s="40">
        <f t="shared" si="252"/>
        <v>2220</v>
      </c>
      <c r="K5371" s="40">
        <v>2220</v>
      </c>
    </row>
    <row r="5372" spans="1:11" s="40" customFormat="1" x14ac:dyDescent="0.25">
      <c r="A5372" s="34" t="s">
        <v>947</v>
      </c>
      <c r="B5372" s="34" t="s">
        <v>15960</v>
      </c>
      <c r="C5372" s="34" t="s">
        <v>15961</v>
      </c>
      <c r="D5372" s="34" t="s">
        <v>15962</v>
      </c>
      <c r="E5372" s="35">
        <v>44000</v>
      </c>
      <c r="F5372" s="36">
        <v>44000</v>
      </c>
      <c r="G5372" s="37">
        <f t="shared" si="250"/>
        <v>3080.0000000000005</v>
      </c>
      <c r="H5372" s="38">
        <f>G5372*(1-'[1]Rapport Lottstift'!$Q$6)</f>
        <v>2242.5198087600006</v>
      </c>
      <c r="I5372" s="39">
        <f t="shared" si="251"/>
        <v>2220.0946106724004</v>
      </c>
      <c r="J5372" s="40">
        <f t="shared" si="252"/>
        <v>2220</v>
      </c>
      <c r="K5372" s="40">
        <v>2220</v>
      </c>
    </row>
    <row r="5373" spans="1:11" s="40" customFormat="1" x14ac:dyDescent="0.25">
      <c r="A5373" s="34" t="s">
        <v>947</v>
      </c>
      <c r="B5373" s="34" t="s">
        <v>15963</v>
      </c>
      <c r="C5373" s="34" t="s">
        <v>15964</v>
      </c>
      <c r="D5373" s="34" t="s">
        <v>15965</v>
      </c>
      <c r="E5373" s="35">
        <v>43958</v>
      </c>
      <c r="F5373" s="36">
        <v>43958</v>
      </c>
      <c r="G5373" s="37">
        <f t="shared" si="250"/>
        <v>3077.0600000000004</v>
      </c>
      <c r="H5373" s="38">
        <f>G5373*(1-'[1]Rapport Lottstift'!$Q$6)</f>
        <v>2240.3792216698203</v>
      </c>
      <c r="I5373" s="39">
        <f t="shared" si="251"/>
        <v>2217.9754294531222</v>
      </c>
      <c r="J5373" s="40">
        <f t="shared" si="252"/>
        <v>2217</v>
      </c>
      <c r="K5373" s="40">
        <v>2217</v>
      </c>
    </row>
    <row r="5374" spans="1:11" s="40" customFormat="1" x14ac:dyDescent="0.25">
      <c r="A5374" s="34" t="s">
        <v>947</v>
      </c>
      <c r="B5374" s="34" t="s">
        <v>15966</v>
      </c>
      <c r="C5374" s="34" t="s">
        <v>15967</v>
      </c>
      <c r="D5374" s="34" t="s">
        <v>15968</v>
      </c>
      <c r="E5374" s="35">
        <v>43887</v>
      </c>
      <c r="F5374" s="36">
        <v>43887</v>
      </c>
      <c r="G5374" s="37">
        <f t="shared" si="250"/>
        <v>3072.09</v>
      </c>
      <c r="H5374" s="38">
        <f>G5374*(1-'[1]Rapport Lottstift'!$Q$6)</f>
        <v>2236.76061016023</v>
      </c>
      <c r="I5374" s="39">
        <f t="shared" si="251"/>
        <v>2214.3930040586279</v>
      </c>
      <c r="J5374" s="40">
        <f t="shared" si="252"/>
        <v>2214</v>
      </c>
      <c r="K5374" s="40">
        <v>2214</v>
      </c>
    </row>
    <row r="5375" spans="1:11" s="40" customFormat="1" x14ac:dyDescent="0.25">
      <c r="A5375" s="34" t="s">
        <v>947</v>
      </c>
      <c r="B5375" s="34" t="s">
        <v>15969</v>
      </c>
      <c r="C5375" s="34" t="s">
        <v>15970</v>
      </c>
      <c r="D5375" s="34" t="s">
        <v>15971</v>
      </c>
      <c r="E5375" s="35">
        <v>43834</v>
      </c>
      <c r="F5375" s="36">
        <v>43834</v>
      </c>
      <c r="G5375" s="37">
        <f t="shared" si="250"/>
        <v>3068.38</v>
      </c>
      <c r="H5375" s="38">
        <f>G5375*(1-'[1]Rapport Lottstift'!$Q$6)</f>
        <v>2234.0593931178601</v>
      </c>
      <c r="I5375" s="39">
        <f t="shared" si="251"/>
        <v>2211.7187991866813</v>
      </c>
      <c r="J5375" s="40">
        <f t="shared" si="252"/>
        <v>2211</v>
      </c>
      <c r="K5375" s="40">
        <v>2211</v>
      </c>
    </row>
    <row r="5376" spans="1:11" s="40" customFormat="1" x14ac:dyDescent="0.25">
      <c r="A5376" s="34" t="s">
        <v>947</v>
      </c>
      <c r="B5376" s="34" t="s">
        <v>15972</v>
      </c>
      <c r="C5376" s="34" t="s">
        <v>15973</v>
      </c>
      <c r="D5376" s="34" t="s">
        <v>15974</v>
      </c>
      <c r="E5376" s="35">
        <v>43717</v>
      </c>
      <c r="F5376" s="36">
        <v>43717</v>
      </c>
      <c r="G5376" s="37">
        <f t="shared" si="250"/>
        <v>3060.1900000000005</v>
      </c>
      <c r="H5376" s="38">
        <f>G5376*(1-'[1]Rapport Lottstift'!$Q$6)</f>
        <v>2228.0963290809304</v>
      </c>
      <c r="I5376" s="39">
        <f t="shared" si="251"/>
        <v>2205.8153657901212</v>
      </c>
      <c r="J5376" s="40">
        <f t="shared" si="252"/>
        <v>2205</v>
      </c>
      <c r="K5376" s="40">
        <v>2205</v>
      </c>
    </row>
    <row r="5377" spans="1:11" s="40" customFormat="1" x14ac:dyDescent="0.25">
      <c r="A5377" s="34" t="s">
        <v>947</v>
      </c>
      <c r="B5377" s="34" t="s">
        <v>15975</v>
      </c>
      <c r="C5377" s="34" t="s">
        <v>15976</v>
      </c>
      <c r="D5377" s="34" t="s">
        <v>15977</v>
      </c>
      <c r="E5377" s="35">
        <v>43650</v>
      </c>
      <c r="F5377" s="36">
        <v>43650</v>
      </c>
      <c r="G5377" s="37">
        <f t="shared" si="250"/>
        <v>3055.5000000000005</v>
      </c>
      <c r="H5377" s="38">
        <f>G5377*(1-'[1]Rapport Lottstift'!$Q$6)</f>
        <v>2224.6815830085006</v>
      </c>
      <c r="I5377" s="39">
        <f t="shared" si="251"/>
        <v>2202.4347671784158</v>
      </c>
      <c r="J5377" s="40">
        <f t="shared" si="252"/>
        <v>2202</v>
      </c>
      <c r="K5377" s="40">
        <v>2202</v>
      </c>
    </row>
    <row r="5378" spans="1:11" s="40" customFormat="1" x14ac:dyDescent="0.25">
      <c r="A5378" s="34" t="s">
        <v>947</v>
      </c>
      <c r="B5378" s="34" t="s">
        <v>15978</v>
      </c>
      <c r="C5378" s="34" t="s">
        <v>15979</v>
      </c>
      <c r="D5378" s="34" t="s">
        <v>15980</v>
      </c>
      <c r="E5378" s="35">
        <v>43540</v>
      </c>
      <c r="F5378" s="36">
        <v>43540</v>
      </c>
      <c r="G5378" s="37">
        <f t="shared" si="250"/>
        <v>3047.8</v>
      </c>
      <c r="H5378" s="38">
        <f>G5378*(1-'[1]Rapport Lottstift'!$Q$6)</f>
        <v>2219.0752834866003</v>
      </c>
      <c r="I5378" s="39">
        <f t="shared" si="251"/>
        <v>2196.8845306517342</v>
      </c>
      <c r="J5378" s="40">
        <f t="shared" si="252"/>
        <v>2196</v>
      </c>
      <c r="K5378" s="40">
        <v>2196</v>
      </c>
    </row>
    <row r="5379" spans="1:11" s="40" customFormat="1" x14ac:dyDescent="0.25">
      <c r="A5379" s="34" t="s">
        <v>947</v>
      </c>
      <c r="B5379" s="34" t="s">
        <v>15981</v>
      </c>
      <c r="C5379" s="34" t="s">
        <v>15982</v>
      </c>
      <c r="D5379" s="34" t="s">
        <v>15983</v>
      </c>
      <c r="E5379" s="35">
        <v>43388</v>
      </c>
      <c r="F5379" s="36">
        <v>43388</v>
      </c>
      <c r="G5379" s="37">
        <f t="shared" si="250"/>
        <v>3037.1600000000003</v>
      </c>
      <c r="H5379" s="38">
        <f>G5379*(1-'[1]Rapport Lottstift'!$Q$6)</f>
        <v>2211.3283968745204</v>
      </c>
      <c r="I5379" s="39">
        <f t="shared" si="251"/>
        <v>2189.2151129057752</v>
      </c>
      <c r="J5379" s="40">
        <f t="shared" si="252"/>
        <v>2189</v>
      </c>
      <c r="K5379" s="40">
        <v>2189</v>
      </c>
    </row>
    <row r="5380" spans="1:11" s="40" customFormat="1" x14ac:dyDescent="0.25">
      <c r="A5380" s="34" t="s">
        <v>947</v>
      </c>
      <c r="B5380" s="34" t="s">
        <v>15984</v>
      </c>
      <c r="C5380" s="34" t="s">
        <v>15985</v>
      </c>
      <c r="D5380" s="34" t="s">
        <v>15986</v>
      </c>
      <c r="E5380" s="35">
        <v>43366</v>
      </c>
      <c r="F5380" s="36">
        <v>43366</v>
      </c>
      <c r="G5380" s="37">
        <f t="shared" si="250"/>
        <v>3035.6200000000003</v>
      </c>
      <c r="H5380" s="38">
        <f>G5380*(1-'[1]Rapport Lottstift'!$Q$6)</f>
        <v>2210.2071369701403</v>
      </c>
      <c r="I5380" s="39">
        <f t="shared" si="251"/>
        <v>2188.105065600439</v>
      </c>
      <c r="J5380" s="40">
        <f t="shared" si="252"/>
        <v>2188</v>
      </c>
      <c r="K5380" s="40">
        <v>2188</v>
      </c>
    </row>
    <row r="5381" spans="1:11" s="40" customFormat="1" x14ac:dyDescent="0.25">
      <c r="A5381" s="34" t="s">
        <v>947</v>
      </c>
      <c r="B5381" s="34" t="s">
        <v>15987</v>
      </c>
      <c r="C5381" s="34" t="s">
        <v>15988</v>
      </c>
      <c r="D5381" s="34" t="s">
        <v>15989</v>
      </c>
      <c r="E5381" s="35">
        <v>42731</v>
      </c>
      <c r="F5381" s="36">
        <v>42731</v>
      </c>
      <c r="G5381" s="37">
        <f t="shared" si="250"/>
        <v>2991.17</v>
      </c>
      <c r="H5381" s="38">
        <f>G5381*(1-'[1]Rapport Lottstift'!$Q$6)</f>
        <v>2177.8434988209901</v>
      </c>
      <c r="I5381" s="39">
        <f t="shared" si="251"/>
        <v>2156.0650638327802</v>
      </c>
      <c r="J5381" s="40">
        <f t="shared" si="252"/>
        <v>2156</v>
      </c>
      <c r="K5381" s="40">
        <v>2156</v>
      </c>
    </row>
    <row r="5382" spans="1:11" s="40" customFormat="1" x14ac:dyDescent="0.25">
      <c r="A5382" s="34" t="s">
        <v>947</v>
      </c>
      <c r="B5382" s="34" t="s">
        <v>15990</v>
      </c>
      <c r="C5382" s="34" t="s">
        <v>15991</v>
      </c>
      <c r="D5382" s="34" t="s">
        <v>15992</v>
      </c>
      <c r="E5382" s="35">
        <v>42717</v>
      </c>
      <c r="F5382" s="36">
        <v>42717</v>
      </c>
      <c r="G5382" s="37">
        <f t="shared" ref="G5382:G5445" si="253">F5382*0.07</f>
        <v>2990.1900000000005</v>
      </c>
      <c r="H5382" s="38">
        <f>G5382*(1-'[1]Rapport Lottstift'!$Q$6)</f>
        <v>2177.1299697909303</v>
      </c>
      <c r="I5382" s="39">
        <f t="shared" ref="I5382:I5445" si="254">H5382*0.99</f>
        <v>2155.3586700930209</v>
      </c>
      <c r="J5382" s="40">
        <f t="shared" ref="J5382:J5445" si="255">INT(I5382)</f>
        <v>2155</v>
      </c>
      <c r="K5382" s="40">
        <v>2155</v>
      </c>
    </row>
    <row r="5383" spans="1:11" s="40" customFormat="1" x14ac:dyDescent="0.25">
      <c r="A5383" s="34" t="s">
        <v>947</v>
      </c>
      <c r="B5383" s="34" t="s">
        <v>15993</v>
      </c>
      <c r="C5383" s="34" t="s">
        <v>15994</v>
      </c>
      <c r="D5383" s="34" t="s">
        <v>15995</v>
      </c>
      <c r="E5383" s="35">
        <v>42715</v>
      </c>
      <c r="F5383" s="36">
        <v>42715</v>
      </c>
      <c r="G5383" s="37">
        <f t="shared" si="253"/>
        <v>2990.05</v>
      </c>
      <c r="H5383" s="38">
        <f>G5383*(1-'[1]Rapport Lottstift'!$Q$6)</f>
        <v>2177.0280370723503</v>
      </c>
      <c r="I5383" s="39">
        <f t="shared" si="254"/>
        <v>2155.2577567016269</v>
      </c>
      <c r="J5383" s="40">
        <f t="shared" si="255"/>
        <v>2155</v>
      </c>
      <c r="K5383" s="40">
        <v>2155</v>
      </c>
    </row>
    <row r="5384" spans="1:11" s="40" customFormat="1" x14ac:dyDescent="0.25">
      <c r="A5384" s="34" t="s">
        <v>947</v>
      </c>
      <c r="B5384" s="34" t="s">
        <v>15996</v>
      </c>
      <c r="C5384" s="34" t="s">
        <v>15997</v>
      </c>
      <c r="D5384" s="34" t="s">
        <v>15998</v>
      </c>
      <c r="E5384" s="35">
        <v>42503</v>
      </c>
      <c r="F5384" s="36">
        <v>42503</v>
      </c>
      <c r="G5384" s="37">
        <f t="shared" si="253"/>
        <v>2975.2100000000005</v>
      </c>
      <c r="H5384" s="38">
        <f>G5384*(1-'[1]Rapport Lottstift'!$Q$6)</f>
        <v>2166.2231689028704</v>
      </c>
      <c r="I5384" s="39">
        <f t="shared" si="254"/>
        <v>2144.5609372138415</v>
      </c>
      <c r="J5384" s="40">
        <f t="shared" si="255"/>
        <v>2144</v>
      </c>
      <c r="K5384" s="40">
        <v>2144</v>
      </c>
    </row>
    <row r="5385" spans="1:11" s="40" customFormat="1" x14ac:dyDescent="0.25">
      <c r="A5385" s="34" t="s">
        <v>947</v>
      </c>
      <c r="B5385" s="34" t="s">
        <v>15999</v>
      </c>
      <c r="C5385" s="34" t="s">
        <v>16000</v>
      </c>
      <c r="D5385" s="34" t="s">
        <v>16001</v>
      </c>
      <c r="E5385" s="35">
        <v>42412</v>
      </c>
      <c r="F5385" s="36">
        <v>42412</v>
      </c>
      <c r="G5385" s="37">
        <f t="shared" si="253"/>
        <v>2968.84</v>
      </c>
      <c r="H5385" s="38">
        <f>G5385*(1-'[1]Rapport Lottstift'!$Q$6)</f>
        <v>2161.5852302074804</v>
      </c>
      <c r="I5385" s="39">
        <f t="shared" si="254"/>
        <v>2139.9693779054055</v>
      </c>
      <c r="J5385" s="40">
        <f t="shared" si="255"/>
        <v>2139</v>
      </c>
      <c r="K5385" s="40">
        <v>2139</v>
      </c>
    </row>
    <row r="5386" spans="1:11" s="40" customFormat="1" x14ac:dyDescent="0.25">
      <c r="A5386" s="34" t="s">
        <v>947</v>
      </c>
      <c r="B5386" s="34" t="s">
        <v>16002</v>
      </c>
      <c r="C5386" s="34" t="s">
        <v>16003</v>
      </c>
      <c r="D5386" s="34" t="s">
        <v>16004</v>
      </c>
      <c r="E5386" s="35">
        <v>42369</v>
      </c>
      <c r="F5386" s="36">
        <v>42369</v>
      </c>
      <c r="G5386" s="37">
        <f t="shared" si="253"/>
        <v>2965.8300000000004</v>
      </c>
      <c r="H5386" s="38">
        <f>G5386*(1-'[1]Rapport Lottstift'!$Q$6)</f>
        <v>2159.3936767580103</v>
      </c>
      <c r="I5386" s="39">
        <f t="shared" si="254"/>
        <v>2137.7997399904302</v>
      </c>
      <c r="J5386" s="40">
        <f t="shared" si="255"/>
        <v>2137</v>
      </c>
      <c r="K5386" s="40">
        <v>2137</v>
      </c>
    </row>
    <row r="5387" spans="1:11" s="40" customFormat="1" x14ac:dyDescent="0.25">
      <c r="A5387" s="34" t="s">
        <v>947</v>
      </c>
      <c r="B5387" s="34" t="s">
        <v>16005</v>
      </c>
      <c r="C5387" s="34" t="s">
        <v>16006</v>
      </c>
      <c r="D5387" s="34" t="s">
        <v>16007</v>
      </c>
      <c r="E5387" s="35">
        <v>42239</v>
      </c>
      <c r="F5387" s="36">
        <v>42239</v>
      </c>
      <c r="G5387" s="37">
        <f t="shared" si="253"/>
        <v>2956.7300000000005</v>
      </c>
      <c r="H5387" s="38">
        <f>G5387*(1-'[1]Rapport Lottstift'!$Q$6)</f>
        <v>2152.7680500503106</v>
      </c>
      <c r="I5387" s="39">
        <f t="shared" si="254"/>
        <v>2131.2403695498074</v>
      </c>
      <c r="J5387" s="40">
        <f t="shared" si="255"/>
        <v>2131</v>
      </c>
      <c r="K5387" s="40">
        <v>2131</v>
      </c>
    </row>
    <row r="5388" spans="1:11" s="40" customFormat="1" x14ac:dyDescent="0.25">
      <c r="A5388" s="34" t="s">
        <v>947</v>
      </c>
      <c r="B5388" s="34" t="s">
        <v>16008</v>
      </c>
      <c r="C5388" s="34" t="s">
        <v>16009</v>
      </c>
      <c r="D5388" s="34" t="s">
        <v>16010</v>
      </c>
      <c r="E5388" s="35">
        <v>42188</v>
      </c>
      <c r="F5388" s="36">
        <v>42188</v>
      </c>
      <c r="G5388" s="37">
        <f t="shared" si="253"/>
        <v>2953.1600000000003</v>
      </c>
      <c r="H5388" s="38">
        <f>G5388*(1-'[1]Rapport Lottstift'!$Q$6)</f>
        <v>2150.1687657265202</v>
      </c>
      <c r="I5388" s="39">
        <f t="shared" si="254"/>
        <v>2128.6670780692548</v>
      </c>
      <c r="J5388" s="40">
        <f t="shared" si="255"/>
        <v>2128</v>
      </c>
      <c r="K5388" s="40">
        <v>2128</v>
      </c>
    </row>
    <row r="5389" spans="1:11" s="40" customFormat="1" x14ac:dyDescent="0.25">
      <c r="A5389" s="34" t="s">
        <v>947</v>
      </c>
      <c r="B5389" s="34" t="s">
        <v>16011</v>
      </c>
      <c r="C5389" s="34" t="s">
        <v>16012</v>
      </c>
      <c r="D5389" s="34" t="s">
        <v>16013</v>
      </c>
      <c r="E5389" s="35">
        <v>42098</v>
      </c>
      <c r="F5389" s="36">
        <v>42098</v>
      </c>
      <c r="G5389" s="37">
        <f t="shared" si="253"/>
        <v>2946.86</v>
      </c>
      <c r="H5389" s="38">
        <f>G5389*(1-'[1]Rapport Lottstift'!$Q$6)</f>
        <v>2145.58179339042</v>
      </c>
      <c r="I5389" s="39">
        <f t="shared" si="254"/>
        <v>2124.1259754565158</v>
      </c>
      <c r="J5389" s="40">
        <f t="shared" si="255"/>
        <v>2124</v>
      </c>
      <c r="K5389" s="40">
        <v>2124</v>
      </c>
    </row>
    <row r="5390" spans="1:11" s="40" customFormat="1" x14ac:dyDescent="0.25">
      <c r="A5390" s="34" t="s">
        <v>947</v>
      </c>
      <c r="B5390" s="34" t="s">
        <v>16014</v>
      </c>
      <c r="C5390" s="34" t="s">
        <v>16015</v>
      </c>
      <c r="D5390" s="34" t="s">
        <v>16016</v>
      </c>
      <c r="E5390" s="35">
        <v>42089</v>
      </c>
      <c r="F5390" s="36">
        <v>42089</v>
      </c>
      <c r="G5390" s="37">
        <f t="shared" si="253"/>
        <v>2946.2300000000005</v>
      </c>
      <c r="H5390" s="38">
        <f>G5390*(1-'[1]Rapport Lottstift'!$Q$6)</f>
        <v>2145.1230961568103</v>
      </c>
      <c r="I5390" s="39">
        <f t="shared" si="254"/>
        <v>2123.6718651952424</v>
      </c>
      <c r="J5390" s="40">
        <f t="shared" si="255"/>
        <v>2123</v>
      </c>
      <c r="K5390" s="40">
        <v>2123</v>
      </c>
    </row>
    <row r="5391" spans="1:11" s="40" customFormat="1" x14ac:dyDescent="0.25">
      <c r="A5391" s="34" t="s">
        <v>947</v>
      </c>
      <c r="B5391" s="34" t="s">
        <v>16017</v>
      </c>
      <c r="C5391" s="34" t="s">
        <v>16018</v>
      </c>
      <c r="D5391" s="34" t="s">
        <v>16019</v>
      </c>
      <c r="E5391" s="35">
        <v>42000</v>
      </c>
      <c r="F5391" s="36">
        <v>42000</v>
      </c>
      <c r="G5391" s="37">
        <f t="shared" si="253"/>
        <v>2940.0000000000005</v>
      </c>
      <c r="H5391" s="38">
        <f>G5391*(1-'[1]Rapport Lottstift'!$Q$6)</f>
        <v>2140.5870901800004</v>
      </c>
      <c r="I5391" s="39">
        <f t="shared" si="254"/>
        <v>2119.1812192782004</v>
      </c>
      <c r="J5391" s="40">
        <f t="shared" si="255"/>
        <v>2119</v>
      </c>
      <c r="K5391" s="40">
        <v>2119</v>
      </c>
    </row>
    <row r="5392" spans="1:11" s="40" customFormat="1" x14ac:dyDescent="0.25">
      <c r="A5392" s="34" t="s">
        <v>947</v>
      </c>
      <c r="B5392" s="34" t="s">
        <v>16020</v>
      </c>
      <c r="C5392" s="34" t="s">
        <v>16021</v>
      </c>
      <c r="D5392" s="34" t="s">
        <v>16022</v>
      </c>
      <c r="E5392" s="35">
        <v>41983</v>
      </c>
      <c r="F5392" s="36">
        <v>41983</v>
      </c>
      <c r="G5392" s="37">
        <f t="shared" si="253"/>
        <v>2938.8100000000004</v>
      </c>
      <c r="H5392" s="38">
        <f>G5392*(1-'[1]Rapport Lottstift'!$Q$6)</f>
        <v>2139.7206620720704</v>
      </c>
      <c r="I5392" s="39">
        <f t="shared" si="254"/>
        <v>2118.3234554513497</v>
      </c>
      <c r="J5392" s="40">
        <f t="shared" si="255"/>
        <v>2118</v>
      </c>
      <c r="K5392" s="40">
        <v>2118</v>
      </c>
    </row>
    <row r="5393" spans="1:11" s="40" customFormat="1" x14ac:dyDescent="0.25">
      <c r="A5393" s="34" t="s">
        <v>947</v>
      </c>
      <c r="B5393" s="34" t="s">
        <v>16023</v>
      </c>
      <c r="C5393" s="34" t="s">
        <v>16024</v>
      </c>
      <c r="D5393" s="34" t="s">
        <v>16025</v>
      </c>
      <c r="E5393" s="35">
        <v>41888</v>
      </c>
      <c r="F5393" s="36">
        <v>41888</v>
      </c>
      <c r="G5393" s="37">
        <f t="shared" si="253"/>
        <v>2932.1600000000003</v>
      </c>
      <c r="H5393" s="38">
        <f>G5393*(1-'[1]Rapport Lottstift'!$Q$6)</f>
        <v>2134.8788579395205</v>
      </c>
      <c r="I5393" s="39">
        <f t="shared" si="254"/>
        <v>2113.5300693601253</v>
      </c>
      <c r="J5393" s="40">
        <f t="shared" si="255"/>
        <v>2113</v>
      </c>
      <c r="K5393" s="40">
        <v>2113</v>
      </c>
    </row>
    <row r="5394" spans="1:11" s="40" customFormat="1" x14ac:dyDescent="0.25">
      <c r="A5394" s="34" t="s">
        <v>947</v>
      </c>
      <c r="B5394" s="34" t="s">
        <v>16026</v>
      </c>
      <c r="C5394" s="34" t="s">
        <v>16027</v>
      </c>
      <c r="D5394" s="34" t="s">
        <v>16028</v>
      </c>
      <c r="E5394" s="35">
        <v>41848</v>
      </c>
      <c r="F5394" s="36">
        <v>41848</v>
      </c>
      <c r="G5394" s="37">
        <f t="shared" si="253"/>
        <v>2929.36</v>
      </c>
      <c r="H5394" s="38">
        <f>G5394*(1-'[1]Rapport Lottstift'!$Q$6)</f>
        <v>2132.8402035679201</v>
      </c>
      <c r="I5394" s="39">
        <f t="shared" si="254"/>
        <v>2111.511801532241</v>
      </c>
      <c r="J5394" s="40">
        <f t="shared" si="255"/>
        <v>2111</v>
      </c>
      <c r="K5394" s="40">
        <v>2111</v>
      </c>
    </row>
    <row r="5395" spans="1:11" s="40" customFormat="1" x14ac:dyDescent="0.25">
      <c r="A5395" s="34" t="s">
        <v>947</v>
      </c>
      <c r="B5395" s="34" t="s">
        <v>16029</v>
      </c>
      <c r="C5395" s="34" t="s">
        <v>16030</v>
      </c>
      <c r="D5395" s="34" t="s">
        <v>16031</v>
      </c>
      <c r="E5395" s="35">
        <v>41796</v>
      </c>
      <c r="F5395" s="36">
        <v>41796</v>
      </c>
      <c r="G5395" s="37">
        <f t="shared" si="253"/>
        <v>2925.7200000000003</v>
      </c>
      <c r="H5395" s="38">
        <f>G5395*(1-'[1]Rapport Lottstift'!$Q$6)</f>
        <v>2130.1899528848403</v>
      </c>
      <c r="I5395" s="39">
        <f t="shared" si="254"/>
        <v>2108.8880533559918</v>
      </c>
      <c r="J5395" s="40">
        <f t="shared" si="255"/>
        <v>2108</v>
      </c>
      <c r="K5395" s="40">
        <v>2108</v>
      </c>
    </row>
    <row r="5396" spans="1:11" s="40" customFormat="1" x14ac:dyDescent="0.25">
      <c r="A5396" s="34" t="s">
        <v>947</v>
      </c>
      <c r="B5396" s="34" t="s">
        <v>16032</v>
      </c>
      <c r="C5396" s="34" t="s">
        <v>16033</v>
      </c>
      <c r="D5396" s="34" t="s">
        <v>16034</v>
      </c>
      <c r="E5396" s="35">
        <v>41711</v>
      </c>
      <c r="F5396" s="36">
        <v>41711</v>
      </c>
      <c r="G5396" s="37">
        <f t="shared" si="253"/>
        <v>2919.7700000000004</v>
      </c>
      <c r="H5396" s="38">
        <f>G5396*(1-'[1]Rapport Lottstift'!$Q$6)</f>
        <v>2125.8578123451903</v>
      </c>
      <c r="I5396" s="39">
        <f t="shared" si="254"/>
        <v>2104.5992342217382</v>
      </c>
      <c r="J5396" s="40">
        <f t="shared" si="255"/>
        <v>2104</v>
      </c>
      <c r="K5396" s="40">
        <v>2104</v>
      </c>
    </row>
    <row r="5397" spans="1:11" s="40" customFormat="1" x14ac:dyDescent="0.25">
      <c r="A5397" s="34" t="s">
        <v>947</v>
      </c>
      <c r="B5397" s="34" t="s">
        <v>16035</v>
      </c>
      <c r="C5397" s="34" t="s">
        <v>16036</v>
      </c>
      <c r="D5397" s="34" t="s">
        <v>16037</v>
      </c>
      <c r="E5397" s="35">
        <v>41690</v>
      </c>
      <c r="F5397" s="36">
        <v>41690</v>
      </c>
      <c r="G5397" s="37">
        <f t="shared" si="253"/>
        <v>2918.3</v>
      </c>
      <c r="H5397" s="38">
        <f>G5397*(1-'[1]Rapport Lottstift'!$Q$6)</f>
        <v>2124.7875188001003</v>
      </c>
      <c r="I5397" s="39">
        <f t="shared" si="254"/>
        <v>2103.5396436120991</v>
      </c>
      <c r="J5397" s="40">
        <f t="shared" si="255"/>
        <v>2103</v>
      </c>
      <c r="K5397" s="40">
        <v>2103</v>
      </c>
    </row>
    <row r="5398" spans="1:11" s="40" customFormat="1" x14ac:dyDescent="0.25">
      <c r="A5398" s="34" t="s">
        <v>947</v>
      </c>
      <c r="B5398" s="34" t="s">
        <v>16038</v>
      </c>
      <c r="C5398" s="34" t="s">
        <v>16039</v>
      </c>
      <c r="D5398" s="34" t="s">
        <v>16040</v>
      </c>
      <c r="E5398" s="35">
        <v>41677</v>
      </c>
      <c r="F5398" s="36">
        <v>41677</v>
      </c>
      <c r="G5398" s="37">
        <f t="shared" si="253"/>
        <v>2917.3900000000003</v>
      </c>
      <c r="H5398" s="38">
        <f>G5398*(1-'[1]Rapport Lottstift'!$Q$6)</f>
        <v>2124.1249561293303</v>
      </c>
      <c r="I5398" s="39">
        <f t="shared" si="254"/>
        <v>2102.8837065680368</v>
      </c>
      <c r="J5398" s="40">
        <f t="shared" si="255"/>
        <v>2102</v>
      </c>
      <c r="K5398" s="40">
        <v>2102</v>
      </c>
    </row>
    <row r="5399" spans="1:11" s="40" customFormat="1" x14ac:dyDescent="0.25">
      <c r="A5399" s="34" t="s">
        <v>947</v>
      </c>
      <c r="B5399" s="34" t="s">
        <v>16041</v>
      </c>
      <c r="C5399" s="34" t="s">
        <v>16042</v>
      </c>
      <c r="D5399" s="34" t="s">
        <v>16043</v>
      </c>
      <c r="E5399" s="35">
        <v>41617</v>
      </c>
      <c r="F5399" s="36">
        <v>41617</v>
      </c>
      <c r="G5399" s="37">
        <f t="shared" si="253"/>
        <v>2913.19</v>
      </c>
      <c r="H5399" s="38">
        <f>G5399*(1-'[1]Rapport Lottstift'!$Q$6)</f>
        <v>2121.0669745719301</v>
      </c>
      <c r="I5399" s="39">
        <f t="shared" si="254"/>
        <v>2099.8563048262108</v>
      </c>
      <c r="J5399" s="40">
        <f t="shared" si="255"/>
        <v>2099</v>
      </c>
      <c r="K5399" s="40">
        <v>2099</v>
      </c>
    </row>
    <row r="5400" spans="1:11" s="40" customFormat="1" x14ac:dyDescent="0.25">
      <c r="A5400" s="34" t="s">
        <v>947</v>
      </c>
      <c r="B5400" s="34" t="s">
        <v>16044</v>
      </c>
      <c r="C5400" s="34" t="s">
        <v>16045</v>
      </c>
      <c r="D5400" s="34" t="s">
        <v>16046</v>
      </c>
      <c r="E5400" s="35">
        <v>41605</v>
      </c>
      <c r="F5400" s="36">
        <v>41605</v>
      </c>
      <c r="G5400" s="37">
        <f t="shared" si="253"/>
        <v>2912.3500000000004</v>
      </c>
      <c r="H5400" s="38">
        <f>G5400*(1-'[1]Rapport Lottstift'!$Q$6)</f>
        <v>2120.4553782604503</v>
      </c>
      <c r="I5400" s="39">
        <f t="shared" si="254"/>
        <v>2099.250824477846</v>
      </c>
      <c r="J5400" s="40">
        <f t="shared" si="255"/>
        <v>2099</v>
      </c>
      <c r="K5400" s="40">
        <v>2099</v>
      </c>
    </row>
    <row r="5401" spans="1:11" s="40" customFormat="1" x14ac:dyDescent="0.25">
      <c r="A5401" s="34" t="s">
        <v>947</v>
      </c>
      <c r="B5401" s="34" t="s">
        <v>16047</v>
      </c>
      <c r="C5401" s="34" t="s">
        <v>16048</v>
      </c>
      <c r="D5401" s="34" t="s">
        <v>16049</v>
      </c>
      <c r="E5401" s="35">
        <v>41592</v>
      </c>
      <c r="F5401" s="36">
        <v>41592</v>
      </c>
      <c r="G5401" s="37">
        <f t="shared" si="253"/>
        <v>2911.44</v>
      </c>
      <c r="H5401" s="38">
        <f>G5401*(1-'[1]Rapport Lottstift'!$Q$6)</f>
        <v>2119.7928155896802</v>
      </c>
      <c r="I5401" s="39">
        <f t="shared" si="254"/>
        <v>2098.5948874337832</v>
      </c>
      <c r="J5401" s="40">
        <f t="shared" si="255"/>
        <v>2098</v>
      </c>
      <c r="K5401" s="40">
        <v>2098</v>
      </c>
    </row>
    <row r="5402" spans="1:11" s="40" customFormat="1" x14ac:dyDescent="0.25">
      <c r="A5402" s="34" t="s">
        <v>947</v>
      </c>
      <c r="B5402" s="34" t="s">
        <v>16050</v>
      </c>
      <c r="C5402" s="34" t="s">
        <v>16051</v>
      </c>
      <c r="D5402" s="34" t="s">
        <v>16052</v>
      </c>
      <c r="E5402" s="35">
        <v>41555</v>
      </c>
      <c r="F5402" s="36">
        <v>41555</v>
      </c>
      <c r="G5402" s="37">
        <f t="shared" si="253"/>
        <v>2908.8500000000004</v>
      </c>
      <c r="H5402" s="38">
        <f>G5402*(1-'[1]Rapport Lottstift'!$Q$6)</f>
        <v>2117.9070602959505</v>
      </c>
      <c r="I5402" s="39">
        <f t="shared" si="254"/>
        <v>2096.7279896929908</v>
      </c>
      <c r="J5402" s="40">
        <f t="shared" si="255"/>
        <v>2096</v>
      </c>
      <c r="K5402" s="40">
        <v>2096</v>
      </c>
    </row>
    <row r="5403" spans="1:11" s="40" customFormat="1" x14ac:dyDescent="0.25">
      <c r="A5403" s="34" t="s">
        <v>947</v>
      </c>
      <c r="B5403" s="34" t="s">
        <v>16053</v>
      </c>
      <c r="C5403" s="34" t="s">
        <v>16054</v>
      </c>
      <c r="D5403" s="34" t="s">
        <v>16055</v>
      </c>
      <c r="E5403" s="35">
        <v>41467</v>
      </c>
      <c r="F5403" s="36">
        <v>41467</v>
      </c>
      <c r="G5403" s="37">
        <f t="shared" si="253"/>
        <v>2902.69</v>
      </c>
      <c r="H5403" s="38">
        <f>G5403*(1-'[1]Rapport Lottstift'!$Q$6)</f>
        <v>2113.4220206784303</v>
      </c>
      <c r="I5403" s="39">
        <f t="shared" si="254"/>
        <v>2092.2878004716458</v>
      </c>
      <c r="J5403" s="40">
        <f t="shared" si="255"/>
        <v>2092</v>
      </c>
      <c r="K5403" s="40">
        <v>2092</v>
      </c>
    </row>
    <row r="5404" spans="1:11" s="40" customFormat="1" x14ac:dyDescent="0.25">
      <c r="A5404" s="34" t="s">
        <v>947</v>
      </c>
      <c r="B5404" s="34" t="s">
        <v>16056</v>
      </c>
      <c r="C5404" s="34"/>
      <c r="D5404" s="34" t="s">
        <v>16057</v>
      </c>
      <c r="E5404" s="35">
        <v>41390</v>
      </c>
      <c r="F5404" s="36">
        <v>41390</v>
      </c>
      <c r="G5404" s="37">
        <f t="shared" si="253"/>
        <v>2897.3</v>
      </c>
      <c r="H5404" s="38">
        <f>G5404*(1-'[1]Rapport Lottstift'!$Q$6)</f>
        <v>2109.4976110131001</v>
      </c>
      <c r="I5404" s="39">
        <f t="shared" si="254"/>
        <v>2088.4026349029691</v>
      </c>
      <c r="J5404" s="40">
        <f t="shared" si="255"/>
        <v>2088</v>
      </c>
      <c r="K5404" s="40">
        <v>2088</v>
      </c>
    </row>
    <row r="5405" spans="1:11" s="40" customFormat="1" x14ac:dyDescent="0.25">
      <c r="A5405" s="34" t="s">
        <v>947</v>
      </c>
      <c r="B5405" s="34" t="s">
        <v>16058</v>
      </c>
      <c r="C5405" s="34" t="s">
        <v>16059</v>
      </c>
      <c r="D5405" s="34" t="s">
        <v>16060</v>
      </c>
      <c r="E5405" s="35">
        <v>41367</v>
      </c>
      <c r="F5405" s="36">
        <v>41367</v>
      </c>
      <c r="G5405" s="37">
        <f t="shared" si="253"/>
        <v>2895.69</v>
      </c>
      <c r="H5405" s="38">
        <f>G5405*(1-'[1]Rapport Lottstift'!$Q$6)</f>
        <v>2108.3253847494302</v>
      </c>
      <c r="I5405" s="39">
        <f t="shared" si="254"/>
        <v>2087.242130901936</v>
      </c>
      <c r="J5405" s="40">
        <f t="shared" si="255"/>
        <v>2087</v>
      </c>
      <c r="K5405" s="40">
        <v>2087</v>
      </c>
    </row>
    <row r="5406" spans="1:11" s="40" customFormat="1" x14ac:dyDescent="0.25">
      <c r="A5406" s="34" t="s">
        <v>947</v>
      </c>
      <c r="B5406" s="34" t="s">
        <v>16061</v>
      </c>
      <c r="C5406" s="34" t="s">
        <v>16062</v>
      </c>
      <c r="D5406" s="34" t="s">
        <v>16063</v>
      </c>
      <c r="E5406" s="35">
        <v>41286</v>
      </c>
      <c r="F5406" s="36">
        <v>41286</v>
      </c>
      <c r="G5406" s="37">
        <f t="shared" si="253"/>
        <v>2890.0200000000004</v>
      </c>
      <c r="H5406" s="38">
        <f>G5406*(1-'[1]Rapport Lottstift'!$Q$6)</f>
        <v>2104.1971096469406</v>
      </c>
      <c r="I5406" s="39">
        <f t="shared" si="254"/>
        <v>2083.1551385504713</v>
      </c>
      <c r="J5406" s="40">
        <f t="shared" si="255"/>
        <v>2083</v>
      </c>
      <c r="K5406" s="40">
        <v>2083</v>
      </c>
    </row>
    <row r="5407" spans="1:11" s="40" customFormat="1" x14ac:dyDescent="0.25">
      <c r="A5407" s="34" t="s">
        <v>947</v>
      </c>
      <c r="B5407" s="34" t="s">
        <v>16064</v>
      </c>
      <c r="C5407" s="34" t="s">
        <v>16065</v>
      </c>
      <c r="D5407" s="34" t="s">
        <v>16066</v>
      </c>
      <c r="E5407" s="35">
        <v>41192</v>
      </c>
      <c r="F5407" s="36">
        <v>41192</v>
      </c>
      <c r="G5407" s="37">
        <f t="shared" si="253"/>
        <v>2883.44</v>
      </c>
      <c r="H5407" s="38">
        <f>G5407*(1-'[1]Rapport Lottstift'!$Q$6)</f>
        <v>2099.40627187368</v>
      </c>
      <c r="I5407" s="39">
        <f t="shared" si="254"/>
        <v>2078.412209154943</v>
      </c>
      <c r="J5407" s="40">
        <f t="shared" si="255"/>
        <v>2078</v>
      </c>
      <c r="K5407" s="40">
        <v>2078</v>
      </c>
    </row>
    <row r="5408" spans="1:11" s="40" customFormat="1" x14ac:dyDescent="0.25">
      <c r="A5408" s="34" t="s">
        <v>947</v>
      </c>
      <c r="B5408" s="34" t="s">
        <v>16067</v>
      </c>
      <c r="C5408" s="34" t="s">
        <v>16068</v>
      </c>
      <c r="D5408" s="34" t="s">
        <v>16069</v>
      </c>
      <c r="E5408" s="35">
        <v>41171</v>
      </c>
      <c r="F5408" s="36">
        <v>41171</v>
      </c>
      <c r="G5408" s="37">
        <f t="shared" si="253"/>
        <v>2881.9700000000003</v>
      </c>
      <c r="H5408" s="38">
        <f>G5408*(1-'[1]Rapport Lottstift'!$Q$6)</f>
        <v>2098.3359783285905</v>
      </c>
      <c r="I5408" s="39">
        <f t="shared" si="254"/>
        <v>2077.3526185453047</v>
      </c>
      <c r="J5408" s="40">
        <f t="shared" si="255"/>
        <v>2077</v>
      </c>
      <c r="K5408" s="40">
        <v>2077</v>
      </c>
    </row>
    <row r="5409" spans="1:11" s="40" customFormat="1" x14ac:dyDescent="0.25">
      <c r="A5409" s="34" t="s">
        <v>947</v>
      </c>
      <c r="B5409" s="34" t="s">
        <v>16070</v>
      </c>
      <c r="C5409" s="34" t="s">
        <v>16071</v>
      </c>
      <c r="D5409" s="34" t="s">
        <v>16072</v>
      </c>
      <c r="E5409" s="35">
        <v>41137</v>
      </c>
      <c r="F5409" s="36">
        <v>41137</v>
      </c>
      <c r="G5409" s="37">
        <f t="shared" si="253"/>
        <v>2879.59</v>
      </c>
      <c r="H5409" s="38">
        <f>G5409*(1-'[1]Rapport Lottstift'!$Q$6)</f>
        <v>2096.60312211273</v>
      </c>
      <c r="I5409" s="39">
        <f t="shared" si="254"/>
        <v>2075.6370908916028</v>
      </c>
      <c r="J5409" s="40">
        <f t="shared" si="255"/>
        <v>2075</v>
      </c>
      <c r="K5409" s="40">
        <v>2075</v>
      </c>
    </row>
    <row r="5410" spans="1:11" s="40" customFormat="1" x14ac:dyDescent="0.25">
      <c r="A5410" s="34" t="s">
        <v>947</v>
      </c>
      <c r="B5410" s="34" t="s">
        <v>16073</v>
      </c>
      <c r="C5410" s="34" t="s">
        <v>16074</v>
      </c>
      <c r="D5410" s="34" t="s">
        <v>16075</v>
      </c>
      <c r="E5410" s="35">
        <v>41026</v>
      </c>
      <c r="F5410" s="36">
        <v>41026</v>
      </c>
      <c r="G5410" s="37">
        <f t="shared" si="253"/>
        <v>2871.82</v>
      </c>
      <c r="H5410" s="38">
        <f>G5410*(1-'[1]Rapport Lottstift'!$Q$6)</f>
        <v>2090.9458562315403</v>
      </c>
      <c r="I5410" s="39">
        <f t="shared" si="254"/>
        <v>2070.0363976692247</v>
      </c>
      <c r="J5410" s="40">
        <f t="shared" si="255"/>
        <v>2070</v>
      </c>
      <c r="K5410" s="40">
        <v>2070</v>
      </c>
    </row>
    <row r="5411" spans="1:11" s="40" customFormat="1" x14ac:dyDescent="0.25">
      <c r="A5411" s="34" t="s">
        <v>947</v>
      </c>
      <c r="B5411" s="34" t="s">
        <v>16076</v>
      </c>
      <c r="C5411" s="34" t="s">
        <v>16077</v>
      </c>
      <c r="D5411" s="34" t="s">
        <v>16078</v>
      </c>
      <c r="E5411" s="35">
        <v>41022</v>
      </c>
      <c r="F5411" s="36">
        <v>41022</v>
      </c>
      <c r="G5411" s="37">
        <f t="shared" si="253"/>
        <v>2871.5400000000004</v>
      </c>
      <c r="H5411" s="38">
        <f>G5411*(1-'[1]Rapport Lottstift'!$Q$6)</f>
        <v>2090.7419907943804</v>
      </c>
      <c r="I5411" s="39">
        <f t="shared" si="254"/>
        <v>2069.8345708864367</v>
      </c>
      <c r="J5411" s="40">
        <f t="shared" si="255"/>
        <v>2069</v>
      </c>
      <c r="K5411" s="40">
        <v>2069</v>
      </c>
    </row>
    <row r="5412" spans="1:11" s="40" customFormat="1" x14ac:dyDescent="0.25">
      <c r="A5412" s="34" t="s">
        <v>947</v>
      </c>
      <c r="B5412" s="34" t="s">
        <v>16079</v>
      </c>
      <c r="C5412" s="34" t="s">
        <v>16080</v>
      </c>
      <c r="D5412" s="34" t="s">
        <v>16081</v>
      </c>
      <c r="E5412" s="35">
        <v>41018</v>
      </c>
      <c r="F5412" s="36">
        <v>41018</v>
      </c>
      <c r="G5412" s="37">
        <f t="shared" si="253"/>
        <v>2871.26</v>
      </c>
      <c r="H5412" s="38">
        <f>G5412*(1-'[1]Rapport Lottstift'!$Q$6)</f>
        <v>2090.5381253572205</v>
      </c>
      <c r="I5412" s="39">
        <f t="shared" si="254"/>
        <v>2069.6327441036483</v>
      </c>
      <c r="J5412" s="40">
        <f t="shared" si="255"/>
        <v>2069</v>
      </c>
      <c r="K5412" s="40">
        <v>2069</v>
      </c>
    </row>
    <row r="5413" spans="1:11" s="40" customFormat="1" x14ac:dyDescent="0.25">
      <c r="A5413" s="34" t="s">
        <v>947</v>
      </c>
      <c r="B5413" s="34" t="s">
        <v>16082</v>
      </c>
      <c r="C5413" s="34" t="s">
        <v>16083</v>
      </c>
      <c r="D5413" s="34" t="s">
        <v>16084</v>
      </c>
      <c r="E5413" s="35">
        <v>40996</v>
      </c>
      <c r="F5413" s="36">
        <v>40996</v>
      </c>
      <c r="G5413" s="37">
        <f t="shared" si="253"/>
        <v>2869.7200000000003</v>
      </c>
      <c r="H5413" s="38">
        <f>G5413*(1-'[1]Rapport Lottstift'!$Q$6)</f>
        <v>2089.4168654528403</v>
      </c>
      <c r="I5413" s="39">
        <f t="shared" si="254"/>
        <v>2068.5226967983117</v>
      </c>
      <c r="J5413" s="40">
        <f t="shared" si="255"/>
        <v>2068</v>
      </c>
      <c r="K5413" s="40">
        <v>2068</v>
      </c>
    </row>
    <row r="5414" spans="1:11" s="40" customFormat="1" x14ac:dyDescent="0.25">
      <c r="A5414" s="34" t="s">
        <v>947</v>
      </c>
      <c r="B5414" s="34" t="s">
        <v>16085</v>
      </c>
      <c r="C5414" s="34" t="s">
        <v>16086</v>
      </c>
      <c r="D5414" s="34" t="s">
        <v>16087</v>
      </c>
      <c r="E5414" s="35">
        <v>40879</v>
      </c>
      <c r="F5414" s="36">
        <v>40879</v>
      </c>
      <c r="G5414" s="37">
        <f t="shared" si="253"/>
        <v>2861.53</v>
      </c>
      <c r="H5414" s="38">
        <f>G5414*(1-'[1]Rapport Lottstift'!$Q$6)</f>
        <v>2083.4538014159102</v>
      </c>
      <c r="I5414" s="39">
        <f t="shared" si="254"/>
        <v>2062.6192634017511</v>
      </c>
      <c r="J5414" s="40">
        <f t="shared" si="255"/>
        <v>2062</v>
      </c>
      <c r="K5414" s="40">
        <v>2062</v>
      </c>
    </row>
    <row r="5415" spans="1:11" s="40" customFormat="1" x14ac:dyDescent="0.25">
      <c r="A5415" s="34" t="s">
        <v>947</v>
      </c>
      <c r="B5415" s="34" t="s">
        <v>16088</v>
      </c>
      <c r="C5415" s="34"/>
      <c r="D5415" s="34" t="s">
        <v>16089</v>
      </c>
      <c r="E5415" s="35">
        <v>40705</v>
      </c>
      <c r="F5415" s="36">
        <v>40705</v>
      </c>
      <c r="G5415" s="37">
        <f t="shared" si="253"/>
        <v>2849.3500000000004</v>
      </c>
      <c r="H5415" s="38">
        <f>G5415*(1-'[1]Rapport Lottstift'!$Q$6)</f>
        <v>2074.5856548994502</v>
      </c>
      <c r="I5415" s="39">
        <f t="shared" si="254"/>
        <v>2053.8397983504556</v>
      </c>
      <c r="J5415" s="40">
        <f t="shared" si="255"/>
        <v>2053</v>
      </c>
      <c r="K5415" s="40">
        <v>2053</v>
      </c>
    </row>
    <row r="5416" spans="1:11" s="40" customFormat="1" x14ac:dyDescent="0.25">
      <c r="A5416" s="34" t="s">
        <v>947</v>
      </c>
      <c r="B5416" s="34" t="s">
        <v>16090</v>
      </c>
      <c r="C5416" s="34" t="s">
        <v>16091</v>
      </c>
      <c r="D5416" s="34" t="s">
        <v>16092</v>
      </c>
      <c r="E5416" s="35">
        <v>40666</v>
      </c>
      <c r="F5416" s="36">
        <v>40666</v>
      </c>
      <c r="G5416" s="37">
        <f t="shared" si="253"/>
        <v>2846.6200000000003</v>
      </c>
      <c r="H5416" s="38">
        <f>G5416*(1-'[1]Rapport Lottstift'!$Q$6)</f>
        <v>2072.5979668871405</v>
      </c>
      <c r="I5416" s="39">
        <f t="shared" si="254"/>
        <v>2051.8719872182692</v>
      </c>
      <c r="J5416" s="40">
        <f t="shared" si="255"/>
        <v>2051</v>
      </c>
      <c r="K5416" s="40">
        <v>2051</v>
      </c>
    </row>
    <row r="5417" spans="1:11" s="40" customFormat="1" x14ac:dyDescent="0.25">
      <c r="A5417" s="34" t="s">
        <v>947</v>
      </c>
      <c r="B5417" s="34" t="s">
        <v>16093</v>
      </c>
      <c r="C5417" s="34" t="s">
        <v>16094</v>
      </c>
      <c r="D5417" s="34" t="s">
        <v>16095</v>
      </c>
      <c r="E5417" s="35">
        <v>40584</v>
      </c>
      <c r="F5417" s="36">
        <v>40584</v>
      </c>
      <c r="G5417" s="37">
        <f t="shared" si="253"/>
        <v>2840.88</v>
      </c>
      <c r="H5417" s="38">
        <f>G5417*(1-'[1]Rapport Lottstift'!$Q$6)</f>
        <v>2068.4187254253602</v>
      </c>
      <c r="I5417" s="39">
        <f t="shared" si="254"/>
        <v>2047.7345381711066</v>
      </c>
      <c r="J5417" s="40">
        <f t="shared" si="255"/>
        <v>2047</v>
      </c>
      <c r="K5417" s="40">
        <v>2047</v>
      </c>
    </row>
    <row r="5418" spans="1:11" s="40" customFormat="1" x14ac:dyDescent="0.25">
      <c r="A5418" s="34" t="s">
        <v>947</v>
      </c>
      <c r="B5418" s="34" t="s">
        <v>16096</v>
      </c>
      <c r="C5418" s="34" t="s">
        <v>16097</v>
      </c>
      <c r="D5418" s="34" t="s">
        <v>16098</v>
      </c>
      <c r="E5418" s="35">
        <v>40565</v>
      </c>
      <c r="F5418" s="36">
        <v>40565</v>
      </c>
      <c r="G5418" s="37">
        <f t="shared" si="253"/>
        <v>2839.55</v>
      </c>
      <c r="H5418" s="38">
        <f>G5418*(1-'[1]Rapport Lottstift'!$Q$6)</f>
        <v>2067.4503645988502</v>
      </c>
      <c r="I5418" s="39">
        <f t="shared" si="254"/>
        <v>2046.7758609528616</v>
      </c>
      <c r="J5418" s="40">
        <f t="shared" si="255"/>
        <v>2046</v>
      </c>
      <c r="K5418" s="40">
        <v>2046</v>
      </c>
    </row>
    <row r="5419" spans="1:11" s="40" customFormat="1" x14ac:dyDescent="0.25">
      <c r="A5419" s="34" t="s">
        <v>947</v>
      </c>
      <c r="B5419" s="34" t="s">
        <v>16099</v>
      </c>
      <c r="C5419" s="34" t="s">
        <v>16100</v>
      </c>
      <c r="D5419" s="34" t="s">
        <v>16101</v>
      </c>
      <c r="E5419" s="35">
        <v>40548</v>
      </c>
      <c r="F5419" s="36">
        <v>40548</v>
      </c>
      <c r="G5419" s="37">
        <f t="shared" si="253"/>
        <v>2838.36</v>
      </c>
      <c r="H5419" s="38">
        <f>G5419*(1-'[1]Rapport Lottstift'!$Q$6)</f>
        <v>2066.5839364909202</v>
      </c>
      <c r="I5419" s="39">
        <f t="shared" si="254"/>
        <v>2045.9180971260109</v>
      </c>
      <c r="J5419" s="40">
        <f t="shared" si="255"/>
        <v>2045</v>
      </c>
      <c r="K5419" s="40">
        <v>2045</v>
      </c>
    </row>
    <row r="5420" spans="1:11" s="40" customFormat="1" x14ac:dyDescent="0.25">
      <c r="A5420" s="34" t="s">
        <v>947</v>
      </c>
      <c r="B5420" s="34" t="s">
        <v>16102</v>
      </c>
      <c r="C5420" s="34" t="s">
        <v>16103</v>
      </c>
      <c r="D5420" s="34" t="s">
        <v>16104</v>
      </c>
      <c r="E5420" s="35">
        <v>40520</v>
      </c>
      <c r="F5420" s="36">
        <v>40520</v>
      </c>
      <c r="G5420" s="37">
        <f t="shared" si="253"/>
        <v>2836.4</v>
      </c>
      <c r="H5420" s="38">
        <f>G5420*(1-'[1]Rapport Lottstift'!$Q$6)</f>
        <v>2065.1568784308001</v>
      </c>
      <c r="I5420" s="39">
        <f t="shared" si="254"/>
        <v>2044.5053096464922</v>
      </c>
      <c r="J5420" s="40">
        <f t="shared" si="255"/>
        <v>2044</v>
      </c>
      <c r="K5420" s="40">
        <v>2044</v>
      </c>
    </row>
    <row r="5421" spans="1:11" s="40" customFormat="1" x14ac:dyDescent="0.25">
      <c r="A5421" s="34" t="s">
        <v>947</v>
      </c>
      <c r="B5421" s="34" t="s">
        <v>16105</v>
      </c>
      <c r="C5421" s="34" t="s">
        <v>16106</v>
      </c>
      <c r="D5421" s="34" t="s">
        <v>16107</v>
      </c>
      <c r="E5421" s="35">
        <v>40480</v>
      </c>
      <c r="F5421" s="36">
        <v>40480</v>
      </c>
      <c r="G5421" s="37">
        <f t="shared" si="253"/>
        <v>2833.6000000000004</v>
      </c>
      <c r="H5421" s="38">
        <f>G5421*(1-'[1]Rapport Lottstift'!$Q$6)</f>
        <v>2063.1182240592002</v>
      </c>
      <c r="I5421" s="39">
        <f t="shared" si="254"/>
        <v>2042.4870418186081</v>
      </c>
      <c r="J5421" s="40">
        <f t="shared" si="255"/>
        <v>2042</v>
      </c>
      <c r="K5421" s="40">
        <v>2042</v>
      </c>
    </row>
    <row r="5422" spans="1:11" s="40" customFormat="1" x14ac:dyDescent="0.25">
      <c r="A5422" s="34" t="s">
        <v>947</v>
      </c>
      <c r="B5422" s="34" t="s">
        <v>16108</v>
      </c>
      <c r="C5422" s="34" t="s">
        <v>16109</v>
      </c>
      <c r="D5422" s="34" t="s">
        <v>16110</v>
      </c>
      <c r="E5422" s="35">
        <v>40443</v>
      </c>
      <c r="F5422" s="36">
        <v>40443</v>
      </c>
      <c r="G5422" s="37">
        <f t="shared" si="253"/>
        <v>2831.01</v>
      </c>
      <c r="H5422" s="38">
        <f>G5422*(1-'[1]Rapport Lottstift'!$Q$6)</f>
        <v>2061.2324687654705</v>
      </c>
      <c r="I5422" s="39">
        <f t="shared" si="254"/>
        <v>2040.6201440778157</v>
      </c>
      <c r="J5422" s="40">
        <f t="shared" si="255"/>
        <v>2040</v>
      </c>
      <c r="K5422" s="40">
        <v>2040</v>
      </c>
    </row>
    <row r="5423" spans="1:11" s="40" customFormat="1" x14ac:dyDescent="0.25">
      <c r="A5423" s="34" t="s">
        <v>947</v>
      </c>
      <c r="B5423" s="34" t="s">
        <v>16111</v>
      </c>
      <c r="C5423" s="34" t="s">
        <v>16112</v>
      </c>
      <c r="D5423" s="34" t="s">
        <v>16113</v>
      </c>
      <c r="E5423" s="35">
        <v>40424</v>
      </c>
      <c r="F5423" s="36">
        <v>40424</v>
      </c>
      <c r="G5423" s="37">
        <f t="shared" si="253"/>
        <v>2829.6800000000003</v>
      </c>
      <c r="H5423" s="38">
        <f>G5423*(1-'[1]Rapport Lottstift'!$Q$6)</f>
        <v>2060.2641079389605</v>
      </c>
      <c r="I5423" s="39">
        <f t="shared" si="254"/>
        <v>2039.661466859571</v>
      </c>
      <c r="J5423" s="40">
        <f t="shared" si="255"/>
        <v>2039</v>
      </c>
      <c r="K5423" s="40">
        <v>2039</v>
      </c>
    </row>
    <row r="5424" spans="1:11" s="40" customFormat="1" x14ac:dyDescent="0.25">
      <c r="A5424" s="34" t="s">
        <v>947</v>
      </c>
      <c r="B5424" s="34" t="s">
        <v>16114</v>
      </c>
      <c r="C5424" s="34" t="s">
        <v>16115</v>
      </c>
      <c r="D5424" s="34" t="s">
        <v>16116</v>
      </c>
      <c r="E5424" s="35">
        <v>40423</v>
      </c>
      <c r="F5424" s="36">
        <v>40423</v>
      </c>
      <c r="G5424" s="37">
        <f t="shared" si="253"/>
        <v>2829.61</v>
      </c>
      <c r="H5424" s="38">
        <f>G5424*(1-'[1]Rapport Lottstift'!$Q$6)</f>
        <v>2060.2131415796703</v>
      </c>
      <c r="I5424" s="39">
        <f t="shared" si="254"/>
        <v>2039.6110101638735</v>
      </c>
      <c r="J5424" s="40">
        <f t="shared" si="255"/>
        <v>2039</v>
      </c>
      <c r="K5424" s="40">
        <v>2039</v>
      </c>
    </row>
    <row r="5425" spans="1:11" s="40" customFormat="1" x14ac:dyDescent="0.25">
      <c r="A5425" s="34" t="s">
        <v>947</v>
      </c>
      <c r="B5425" s="34" t="s">
        <v>16117</v>
      </c>
      <c r="C5425" s="34" t="s">
        <v>16118</v>
      </c>
      <c r="D5425" s="34" t="s">
        <v>16119</v>
      </c>
      <c r="E5425" s="35">
        <v>40312</v>
      </c>
      <c r="F5425" s="36">
        <v>40312</v>
      </c>
      <c r="G5425" s="37">
        <f t="shared" si="253"/>
        <v>2821.84</v>
      </c>
      <c r="H5425" s="38">
        <f>G5425*(1-'[1]Rapport Lottstift'!$Q$6)</f>
        <v>2054.5558756984801</v>
      </c>
      <c r="I5425" s="39">
        <f t="shared" si="254"/>
        <v>2034.0103169414954</v>
      </c>
      <c r="J5425" s="40">
        <f t="shared" si="255"/>
        <v>2034</v>
      </c>
      <c r="K5425" s="40">
        <v>2034</v>
      </c>
    </row>
    <row r="5426" spans="1:11" s="40" customFormat="1" x14ac:dyDescent="0.25">
      <c r="A5426" s="34" t="s">
        <v>947</v>
      </c>
      <c r="B5426" s="34" t="s">
        <v>16120</v>
      </c>
      <c r="C5426" s="34" t="s">
        <v>16121</v>
      </c>
      <c r="D5426" s="34" t="s">
        <v>16122</v>
      </c>
      <c r="E5426" s="35">
        <v>40273</v>
      </c>
      <c r="F5426" s="36">
        <v>40273</v>
      </c>
      <c r="G5426" s="37">
        <f t="shared" si="253"/>
        <v>2819.11</v>
      </c>
      <c r="H5426" s="38">
        <f>G5426*(1-'[1]Rapport Lottstift'!$Q$6)</f>
        <v>2052.5681876861704</v>
      </c>
      <c r="I5426" s="39">
        <f t="shared" si="254"/>
        <v>2032.0425058093088</v>
      </c>
      <c r="J5426" s="40">
        <f t="shared" si="255"/>
        <v>2032</v>
      </c>
      <c r="K5426" s="40">
        <v>2032</v>
      </c>
    </row>
    <row r="5427" spans="1:11" s="40" customFormat="1" x14ac:dyDescent="0.25">
      <c r="A5427" s="34" t="s">
        <v>947</v>
      </c>
      <c r="B5427" s="34" t="s">
        <v>16123</v>
      </c>
      <c r="C5427" s="34" t="s">
        <v>16124</v>
      </c>
      <c r="D5427" s="34" t="s">
        <v>16125</v>
      </c>
      <c r="E5427" s="35">
        <v>40221</v>
      </c>
      <c r="F5427" s="36">
        <v>40221</v>
      </c>
      <c r="G5427" s="37">
        <f t="shared" si="253"/>
        <v>2815.4700000000003</v>
      </c>
      <c r="H5427" s="38">
        <f>G5427*(1-'[1]Rapport Lottstift'!$Q$6)</f>
        <v>2049.9179370030902</v>
      </c>
      <c r="I5427" s="39">
        <f t="shared" si="254"/>
        <v>2029.4187576330592</v>
      </c>
      <c r="J5427" s="40">
        <f t="shared" si="255"/>
        <v>2029</v>
      </c>
      <c r="K5427" s="40">
        <v>2029</v>
      </c>
    </row>
    <row r="5428" spans="1:11" s="40" customFormat="1" x14ac:dyDescent="0.25">
      <c r="A5428" s="34" t="s">
        <v>947</v>
      </c>
      <c r="B5428" s="34" t="s">
        <v>16126</v>
      </c>
      <c r="C5428" s="34" t="s">
        <v>16127</v>
      </c>
      <c r="D5428" s="34" t="s">
        <v>16128</v>
      </c>
      <c r="E5428" s="35">
        <v>40219</v>
      </c>
      <c r="F5428" s="36">
        <v>40219</v>
      </c>
      <c r="G5428" s="37">
        <f t="shared" si="253"/>
        <v>2815.3300000000004</v>
      </c>
      <c r="H5428" s="38">
        <f>G5428*(1-'[1]Rapport Lottstift'!$Q$6)</f>
        <v>2049.8160042845102</v>
      </c>
      <c r="I5428" s="39">
        <f t="shared" si="254"/>
        <v>2029.3178442416652</v>
      </c>
      <c r="J5428" s="40">
        <f t="shared" si="255"/>
        <v>2029</v>
      </c>
      <c r="K5428" s="40">
        <v>2029</v>
      </c>
    </row>
    <row r="5429" spans="1:11" s="40" customFormat="1" x14ac:dyDescent="0.25">
      <c r="A5429" s="34" t="s">
        <v>947</v>
      </c>
      <c r="B5429" s="34" t="s">
        <v>16129</v>
      </c>
      <c r="C5429" s="34" t="s">
        <v>16130</v>
      </c>
      <c r="D5429" s="34" t="s">
        <v>16131</v>
      </c>
      <c r="E5429" s="35">
        <v>40130</v>
      </c>
      <c r="F5429" s="36">
        <v>40130</v>
      </c>
      <c r="G5429" s="37">
        <f t="shared" si="253"/>
        <v>2809.1000000000004</v>
      </c>
      <c r="H5429" s="38">
        <f>G5429*(1-'[1]Rapport Lottstift'!$Q$6)</f>
        <v>2045.2799983077005</v>
      </c>
      <c r="I5429" s="39">
        <f t="shared" si="254"/>
        <v>2024.8271983246234</v>
      </c>
      <c r="J5429" s="40">
        <f t="shared" si="255"/>
        <v>2024</v>
      </c>
      <c r="K5429" s="40">
        <v>2024</v>
      </c>
    </row>
    <row r="5430" spans="1:11" s="40" customFormat="1" x14ac:dyDescent="0.25">
      <c r="A5430" s="34" t="s">
        <v>947</v>
      </c>
      <c r="B5430" s="34" t="s">
        <v>16132</v>
      </c>
      <c r="C5430" s="34" t="s">
        <v>16133</v>
      </c>
      <c r="D5430" s="34" t="s">
        <v>16134</v>
      </c>
      <c r="E5430" s="35">
        <v>40093</v>
      </c>
      <c r="F5430" s="36">
        <v>40093</v>
      </c>
      <c r="G5430" s="37">
        <f t="shared" si="253"/>
        <v>2806.51</v>
      </c>
      <c r="H5430" s="38">
        <f>G5430*(1-'[1]Rapport Lottstift'!$Q$6)</f>
        <v>2043.3942430139703</v>
      </c>
      <c r="I5430" s="39">
        <f t="shared" si="254"/>
        <v>2022.9603005838305</v>
      </c>
      <c r="J5430" s="40">
        <f t="shared" si="255"/>
        <v>2022</v>
      </c>
      <c r="K5430" s="40">
        <v>2022</v>
      </c>
    </row>
    <row r="5431" spans="1:11" s="40" customFormat="1" x14ac:dyDescent="0.25">
      <c r="A5431" s="34" t="s">
        <v>947</v>
      </c>
      <c r="B5431" s="34" t="s">
        <v>16135</v>
      </c>
      <c r="C5431" s="34" t="s">
        <v>16136</v>
      </c>
      <c r="D5431" s="34" t="s">
        <v>16137</v>
      </c>
      <c r="E5431" s="35">
        <v>40000</v>
      </c>
      <c r="F5431" s="36">
        <v>40000</v>
      </c>
      <c r="G5431" s="37">
        <f t="shared" si="253"/>
        <v>2800.0000000000005</v>
      </c>
      <c r="H5431" s="38">
        <f>G5431*(1-'[1]Rapport Lottstift'!$Q$6)</f>
        <v>2038.6543716000006</v>
      </c>
      <c r="I5431" s="39">
        <f t="shared" si="254"/>
        <v>2018.2678278840006</v>
      </c>
      <c r="J5431" s="40">
        <f t="shared" si="255"/>
        <v>2018</v>
      </c>
      <c r="K5431" s="40">
        <v>2018</v>
      </c>
    </row>
    <row r="5432" spans="1:11" s="40" customFormat="1" x14ac:dyDescent="0.25">
      <c r="A5432" s="34" t="s">
        <v>947</v>
      </c>
      <c r="B5432" s="34" t="s">
        <v>16138</v>
      </c>
      <c r="C5432" s="34" t="s">
        <v>16139</v>
      </c>
      <c r="D5432" s="34" t="s">
        <v>16140</v>
      </c>
      <c r="E5432" s="35">
        <v>40881</v>
      </c>
      <c r="F5432" s="36">
        <v>40881</v>
      </c>
      <c r="G5432" s="37">
        <f t="shared" si="253"/>
        <v>2861.67</v>
      </c>
      <c r="H5432" s="38">
        <f>G5432*(1-'[1]Rapport Lottstift'!$Q$6)</f>
        <v>2083.5557341344902</v>
      </c>
      <c r="I5432" s="39">
        <f t="shared" si="254"/>
        <v>2062.7201767931451</v>
      </c>
      <c r="J5432" s="40">
        <f t="shared" si="255"/>
        <v>2062</v>
      </c>
      <c r="K5432" s="40">
        <v>2062</v>
      </c>
    </row>
    <row r="5433" spans="1:11" s="40" customFormat="1" x14ac:dyDescent="0.25">
      <c r="A5433" s="34" t="s">
        <v>947</v>
      </c>
      <c r="B5433" s="34" t="s">
        <v>16141</v>
      </c>
      <c r="C5433" s="34"/>
      <c r="D5433" s="34" t="s">
        <v>16142</v>
      </c>
      <c r="E5433" s="35">
        <v>40000</v>
      </c>
      <c r="F5433" s="36">
        <v>40000</v>
      </c>
      <c r="G5433" s="37">
        <f t="shared" si="253"/>
        <v>2800.0000000000005</v>
      </c>
      <c r="H5433" s="38">
        <f>G5433*(1-'[1]Rapport Lottstift'!$Q$6)</f>
        <v>2038.6543716000006</v>
      </c>
      <c r="I5433" s="39">
        <f t="shared" si="254"/>
        <v>2018.2678278840006</v>
      </c>
      <c r="J5433" s="40">
        <f t="shared" si="255"/>
        <v>2018</v>
      </c>
      <c r="K5433" s="40">
        <v>2018</v>
      </c>
    </row>
    <row r="5434" spans="1:11" s="40" customFormat="1" x14ac:dyDescent="0.25">
      <c r="A5434" s="34" t="s">
        <v>947</v>
      </c>
      <c r="B5434" s="34" t="s">
        <v>16143</v>
      </c>
      <c r="C5434" s="34" t="s">
        <v>16144</v>
      </c>
      <c r="D5434" s="34" t="s">
        <v>16145</v>
      </c>
      <c r="E5434" s="35">
        <v>39908</v>
      </c>
      <c r="F5434" s="36">
        <v>39908</v>
      </c>
      <c r="G5434" s="37">
        <f t="shared" si="253"/>
        <v>2793.5600000000004</v>
      </c>
      <c r="H5434" s="38">
        <f>G5434*(1-'[1]Rapport Lottstift'!$Q$6)</f>
        <v>2033.9654665453204</v>
      </c>
      <c r="I5434" s="39">
        <f t="shared" si="254"/>
        <v>2013.6258118798671</v>
      </c>
      <c r="J5434" s="40">
        <f t="shared" si="255"/>
        <v>2013</v>
      </c>
      <c r="K5434" s="40">
        <v>2013</v>
      </c>
    </row>
    <row r="5435" spans="1:11" s="40" customFormat="1" x14ac:dyDescent="0.25">
      <c r="A5435" s="34" t="s">
        <v>947</v>
      </c>
      <c r="B5435" s="34" t="s">
        <v>16146</v>
      </c>
      <c r="C5435" s="34" t="s">
        <v>16147</v>
      </c>
      <c r="D5435" s="34" t="s">
        <v>16148</v>
      </c>
      <c r="E5435" s="35">
        <v>39890</v>
      </c>
      <c r="F5435" s="36">
        <v>39890</v>
      </c>
      <c r="G5435" s="37">
        <f t="shared" si="253"/>
        <v>2792.3</v>
      </c>
      <c r="H5435" s="38">
        <f>G5435*(1-'[1]Rapport Lottstift'!$Q$6)</f>
        <v>2033.0480720781002</v>
      </c>
      <c r="I5435" s="39">
        <f t="shared" si="254"/>
        <v>2012.7175913573192</v>
      </c>
      <c r="J5435" s="40">
        <f t="shared" si="255"/>
        <v>2012</v>
      </c>
      <c r="K5435" s="40">
        <v>2012</v>
      </c>
    </row>
    <row r="5436" spans="1:11" s="40" customFormat="1" x14ac:dyDescent="0.25">
      <c r="A5436" s="34" t="s">
        <v>947</v>
      </c>
      <c r="B5436" s="34" t="s">
        <v>16149</v>
      </c>
      <c r="C5436" s="34" t="s">
        <v>16150</v>
      </c>
      <c r="D5436" s="34" t="s">
        <v>16151</v>
      </c>
      <c r="E5436" s="35">
        <v>39875</v>
      </c>
      <c r="F5436" s="36">
        <v>39875</v>
      </c>
      <c r="G5436" s="37">
        <f t="shared" si="253"/>
        <v>2791.2500000000005</v>
      </c>
      <c r="H5436" s="38">
        <f>G5436*(1-'[1]Rapport Lottstift'!$Q$6)</f>
        <v>2032.2835766887504</v>
      </c>
      <c r="I5436" s="39">
        <f t="shared" si="254"/>
        <v>2011.9607409218629</v>
      </c>
      <c r="J5436" s="40">
        <f t="shared" si="255"/>
        <v>2011</v>
      </c>
      <c r="K5436" s="40">
        <v>2011</v>
      </c>
    </row>
    <row r="5437" spans="1:11" s="40" customFormat="1" x14ac:dyDescent="0.25">
      <c r="A5437" s="34" t="s">
        <v>947</v>
      </c>
      <c r="B5437" s="34" t="s">
        <v>16152</v>
      </c>
      <c r="C5437" s="34" t="s">
        <v>16153</v>
      </c>
      <c r="D5437" s="34" t="s">
        <v>16154</v>
      </c>
      <c r="E5437" s="35">
        <v>39775</v>
      </c>
      <c r="F5437" s="36">
        <v>39775</v>
      </c>
      <c r="G5437" s="37">
        <f t="shared" si="253"/>
        <v>2784.2500000000005</v>
      </c>
      <c r="H5437" s="38">
        <f>G5437*(1-'[1]Rapport Lottstift'!$Q$6)</f>
        <v>2027.1869407597505</v>
      </c>
      <c r="I5437" s="39">
        <f t="shared" si="254"/>
        <v>2006.9150713521531</v>
      </c>
      <c r="J5437" s="40">
        <f t="shared" si="255"/>
        <v>2006</v>
      </c>
      <c r="K5437" s="40">
        <v>2006</v>
      </c>
    </row>
    <row r="5438" spans="1:11" s="40" customFormat="1" x14ac:dyDescent="0.25">
      <c r="A5438" s="34" t="s">
        <v>947</v>
      </c>
      <c r="B5438" s="34" t="s">
        <v>16155</v>
      </c>
      <c r="C5438" s="34" t="s">
        <v>16156</v>
      </c>
      <c r="D5438" s="34" t="s">
        <v>16157</v>
      </c>
      <c r="E5438" s="35">
        <v>39742</v>
      </c>
      <c r="F5438" s="36">
        <v>39742</v>
      </c>
      <c r="G5438" s="37">
        <f t="shared" si="253"/>
        <v>2781.94</v>
      </c>
      <c r="H5438" s="38">
        <f>G5438*(1-'[1]Rapport Lottstift'!$Q$6)</f>
        <v>2025.5050509031801</v>
      </c>
      <c r="I5438" s="39">
        <f t="shared" si="254"/>
        <v>2005.2500003941482</v>
      </c>
      <c r="J5438" s="40">
        <f t="shared" si="255"/>
        <v>2005</v>
      </c>
      <c r="K5438" s="40">
        <v>2005</v>
      </c>
    </row>
    <row r="5439" spans="1:11" s="40" customFormat="1" x14ac:dyDescent="0.25">
      <c r="A5439" s="34" t="s">
        <v>947</v>
      </c>
      <c r="B5439" s="34" t="s">
        <v>16158</v>
      </c>
      <c r="C5439" s="34" t="s">
        <v>16159</v>
      </c>
      <c r="D5439" s="34" t="s">
        <v>16160</v>
      </c>
      <c r="E5439" s="35">
        <v>39712</v>
      </c>
      <c r="F5439" s="36">
        <v>39712</v>
      </c>
      <c r="G5439" s="37">
        <f t="shared" si="253"/>
        <v>2779.84</v>
      </c>
      <c r="H5439" s="38">
        <f>G5439*(1-'[1]Rapport Lottstift'!$Q$6)</f>
        <v>2023.9760601244802</v>
      </c>
      <c r="I5439" s="39">
        <f t="shared" si="254"/>
        <v>2003.7362995232354</v>
      </c>
      <c r="J5439" s="40">
        <f t="shared" si="255"/>
        <v>2003</v>
      </c>
      <c r="K5439" s="40">
        <v>2003</v>
      </c>
    </row>
    <row r="5440" spans="1:11" s="40" customFormat="1" x14ac:dyDescent="0.25">
      <c r="A5440" s="34" t="s">
        <v>947</v>
      </c>
      <c r="B5440" s="34" t="s">
        <v>16161</v>
      </c>
      <c r="C5440" s="34" t="s">
        <v>16162</v>
      </c>
      <c r="D5440" s="34" t="s">
        <v>16163</v>
      </c>
      <c r="E5440" s="35">
        <v>39705</v>
      </c>
      <c r="F5440" s="36">
        <v>39705</v>
      </c>
      <c r="G5440" s="37">
        <f t="shared" si="253"/>
        <v>2779.3500000000004</v>
      </c>
      <c r="H5440" s="38">
        <f>G5440*(1-'[1]Rapport Lottstift'!$Q$6)</f>
        <v>2023.6192956094503</v>
      </c>
      <c r="I5440" s="39">
        <f t="shared" si="254"/>
        <v>2003.3831026533558</v>
      </c>
      <c r="J5440" s="40">
        <f t="shared" si="255"/>
        <v>2003</v>
      </c>
      <c r="K5440" s="40">
        <v>2003</v>
      </c>
    </row>
    <row r="5441" spans="1:11" s="40" customFormat="1" x14ac:dyDescent="0.25">
      <c r="A5441" s="34" t="s">
        <v>947</v>
      </c>
      <c r="B5441" s="34" t="s">
        <v>16164</v>
      </c>
      <c r="C5441" s="34" t="s">
        <v>16165</v>
      </c>
      <c r="D5441" s="34" t="s">
        <v>16166</v>
      </c>
      <c r="E5441" s="35">
        <v>39588</v>
      </c>
      <c r="F5441" s="36">
        <v>39588</v>
      </c>
      <c r="G5441" s="37">
        <f t="shared" si="253"/>
        <v>2771.1600000000003</v>
      </c>
      <c r="H5441" s="38">
        <f>G5441*(1-'[1]Rapport Lottstift'!$Q$6)</f>
        <v>2017.6562315725203</v>
      </c>
      <c r="I5441" s="39">
        <f t="shared" si="254"/>
        <v>1997.479669256795</v>
      </c>
      <c r="J5441" s="40">
        <f t="shared" si="255"/>
        <v>1997</v>
      </c>
      <c r="K5441" s="40">
        <v>1997</v>
      </c>
    </row>
    <row r="5442" spans="1:11" s="40" customFormat="1" x14ac:dyDescent="0.25">
      <c r="A5442" s="34" t="s">
        <v>947</v>
      </c>
      <c r="B5442" s="34" t="s">
        <v>16167</v>
      </c>
      <c r="C5442" s="34" t="s">
        <v>16168</v>
      </c>
      <c r="D5442" s="34" t="s">
        <v>16169</v>
      </c>
      <c r="E5442" s="35">
        <v>39559</v>
      </c>
      <c r="F5442" s="36">
        <v>39559</v>
      </c>
      <c r="G5442" s="37">
        <f t="shared" si="253"/>
        <v>2769.13</v>
      </c>
      <c r="H5442" s="38">
        <f>G5442*(1-'[1]Rapport Lottstift'!$Q$6)</f>
        <v>2016.1782071531102</v>
      </c>
      <c r="I5442" s="39">
        <f t="shared" si="254"/>
        <v>1996.016425081579</v>
      </c>
      <c r="J5442" s="40">
        <f t="shared" si="255"/>
        <v>1996</v>
      </c>
      <c r="K5442" s="40">
        <v>1996</v>
      </c>
    </row>
    <row r="5443" spans="1:11" s="40" customFormat="1" x14ac:dyDescent="0.25">
      <c r="A5443" s="34" t="s">
        <v>947</v>
      </c>
      <c r="B5443" s="34" t="s">
        <v>16170</v>
      </c>
      <c r="C5443" s="34" t="s">
        <v>16171</v>
      </c>
      <c r="D5443" s="34" t="s">
        <v>16172</v>
      </c>
      <c r="E5443" s="35">
        <v>39530</v>
      </c>
      <c r="F5443" s="36">
        <v>39530</v>
      </c>
      <c r="G5443" s="37">
        <f t="shared" si="253"/>
        <v>2767.1000000000004</v>
      </c>
      <c r="H5443" s="38">
        <f>G5443*(1-'[1]Rapport Lottstift'!$Q$6)</f>
        <v>2014.7001827337003</v>
      </c>
      <c r="I5443" s="39">
        <f t="shared" si="254"/>
        <v>1994.5531809063634</v>
      </c>
      <c r="J5443" s="40">
        <f t="shared" si="255"/>
        <v>1994</v>
      </c>
      <c r="K5443" s="40">
        <v>1994</v>
      </c>
    </row>
    <row r="5444" spans="1:11" s="40" customFormat="1" x14ac:dyDescent="0.25">
      <c r="A5444" s="34" t="s">
        <v>947</v>
      </c>
      <c r="B5444" s="34" t="s">
        <v>16173</v>
      </c>
      <c r="C5444" s="34" t="s">
        <v>16174</v>
      </c>
      <c r="D5444" s="34" t="s">
        <v>16175</v>
      </c>
      <c r="E5444" s="35">
        <v>39411</v>
      </c>
      <c r="F5444" s="36">
        <v>39411</v>
      </c>
      <c r="G5444" s="37">
        <f t="shared" si="253"/>
        <v>2758.7700000000004</v>
      </c>
      <c r="H5444" s="38">
        <f>G5444*(1-'[1]Rapport Lottstift'!$Q$6)</f>
        <v>2008.6351859781905</v>
      </c>
      <c r="I5444" s="39">
        <f t="shared" si="254"/>
        <v>1988.5488341184086</v>
      </c>
      <c r="J5444" s="40">
        <f t="shared" si="255"/>
        <v>1988</v>
      </c>
      <c r="K5444" s="40">
        <v>1988</v>
      </c>
    </row>
    <row r="5445" spans="1:11" s="40" customFormat="1" x14ac:dyDescent="0.25">
      <c r="A5445" s="34" t="s">
        <v>947</v>
      </c>
      <c r="B5445" s="34" t="s">
        <v>16176</v>
      </c>
      <c r="C5445" s="34" t="s">
        <v>16177</v>
      </c>
      <c r="D5445" s="34" t="s">
        <v>16178</v>
      </c>
      <c r="E5445" s="35">
        <v>39391</v>
      </c>
      <c r="F5445" s="36">
        <v>39391</v>
      </c>
      <c r="G5445" s="37">
        <f t="shared" si="253"/>
        <v>2757.3700000000003</v>
      </c>
      <c r="H5445" s="38">
        <f>G5445*(1-'[1]Rapport Lottstift'!$Q$6)</f>
        <v>2007.6158587923903</v>
      </c>
      <c r="I5445" s="39">
        <f t="shared" si="254"/>
        <v>1987.5397002044665</v>
      </c>
      <c r="J5445" s="40">
        <f t="shared" si="255"/>
        <v>1987</v>
      </c>
      <c r="K5445" s="40">
        <v>1987</v>
      </c>
    </row>
    <row r="5446" spans="1:11" s="40" customFormat="1" x14ac:dyDescent="0.25">
      <c r="A5446" s="34" t="s">
        <v>947</v>
      </c>
      <c r="B5446" s="34" t="s">
        <v>16179</v>
      </c>
      <c r="C5446" s="34" t="s">
        <v>16180</v>
      </c>
      <c r="D5446" s="34" t="s">
        <v>16181</v>
      </c>
      <c r="E5446" s="35">
        <v>39330</v>
      </c>
      <c r="F5446" s="36">
        <v>39330</v>
      </c>
      <c r="G5446" s="37">
        <f t="shared" ref="G5446:G5509" si="256">F5446*0.07</f>
        <v>2753.1000000000004</v>
      </c>
      <c r="H5446" s="38">
        <f>G5446*(1-'[1]Rapport Lottstift'!$Q$6)</f>
        <v>2004.5069108757004</v>
      </c>
      <c r="I5446" s="39">
        <f t="shared" ref="I5446:I5509" si="257">H5446*0.99</f>
        <v>1984.4618417669435</v>
      </c>
      <c r="J5446" s="40">
        <f t="shared" ref="J5446:J5509" si="258">INT(I5446)</f>
        <v>1984</v>
      </c>
      <c r="K5446" s="40">
        <v>1984</v>
      </c>
    </row>
    <row r="5447" spans="1:11" s="40" customFormat="1" x14ac:dyDescent="0.25">
      <c r="A5447" s="34" t="s">
        <v>947</v>
      </c>
      <c r="B5447" s="34" t="s">
        <v>16182</v>
      </c>
      <c r="C5447" s="34" t="s">
        <v>16183</v>
      </c>
      <c r="D5447" s="34" t="s">
        <v>16184</v>
      </c>
      <c r="E5447" s="35">
        <v>39020</v>
      </c>
      <c r="F5447" s="36">
        <v>39020</v>
      </c>
      <c r="G5447" s="37">
        <f t="shared" si="256"/>
        <v>2731.4</v>
      </c>
      <c r="H5447" s="38">
        <f>G5447*(1-'[1]Rapport Lottstift'!$Q$6)</f>
        <v>1988.7073394958002</v>
      </c>
      <c r="I5447" s="39">
        <f t="shared" si="257"/>
        <v>1968.8202661008422</v>
      </c>
      <c r="J5447" s="40">
        <f t="shared" si="258"/>
        <v>1968</v>
      </c>
      <c r="K5447" s="40">
        <v>1968</v>
      </c>
    </row>
    <row r="5448" spans="1:11" s="40" customFormat="1" x14ac:dyDescent="0.25">
      <c r="A5448" s="34" t="s">
        <v>947</v>
      </c>
      <c r="B5448" s="34" t="s">
        <v>16185</v>
      </c>
      <c r="C5448" s="34" t="s">
        <v>16186</v>
      </c>
      <c r="D5448" s="34" t="s">
        <v>16187</v>
      </c>
      <c r="E5448" s="35">
        <v>38975</v>
      </c>
      <c r="F5448" s="36">
        <v>38975</v>
      </c>
      <c r="G5448" s="37">
        <f t="shared" si="256"/>
        <v>2728.2500000000005</v>
      </c>
      <c r="H5448" s="38">
        <f>G5448*(1-'[1]Rapport Lottstift'!$Q$6)</f>
        <v>1986.4138533277505</v>
      </c>
      <c r="I5448" s="39">
        <f t="shared" si="257"/>
        <v>1966.5497147944729</v>
      </c>
      <c r="J5448" s="40">
        <f t="shared" si="258"/>
        <v>1966</v>
      </c>
      <c r="K5448" s="40">
        <v>1966</v>
      </c>
    </row>
    <row r="5449" spans="1:11" s="40" customFormat="1" x14ac:dyDescent="0.25">
      <c r="A5449" s="34" t="s">
        <v>947</v>
      </c>
      <c r="B5449" s="34" t="s">
        <v>16188</v>
      </c>
      <c r="C5449" s="34" t="s">
        <v>16189</v>
      </c>
      <c r="D5449" s="34" t="s">
        <v>16190</v>
      </c>
      <c r="E5449" s="35">
        <v>38900</v>
      </c>
      <c r="F5449" s="36">
        <v>38900</v>
      </c>
      <c r="G5449" s="37">
        <f t="shared" si="256"/>
        <v>2723.0000000000005</v>
      </c>
      <c r="H5449" s="38">
        <f>G5449*(1-'[1]Rapport Lottstift'!$Q$6)</f>
        <v>1982.5913763810004</v>
      </c>
      <c r="I5449" s="39">
        <f t="shared" si="257"/>
        <v>1962.7654626171905</v>
      </c>
      <c r="J5449" s="40">
        <f t="shared" si="258"/>
        <v>1962</v>
      </c>
      <c r="K5449" s="40">
        <v>1962</v>
      </c>
    </row>
    <row r="5450" spans="1:11" s="40" customFormat="1" x14ac:dyDescent="0.25">
      <c r="A5450" s="34" t="s">
        <v>947</v>
      </c>
      <c r="B5450" s="34" t="s">
        <v>16191</v>
      </c>
      <c r="C5450" s="34" t="s">
        <v>16192</v>
      </c>
      <c r="D5450" s="34" t="s">
        <v>16193</v>
      </c>
      <c r="E5450" s="35">
        <v>38848</v>
      </c>
      <c r="F5450" s="36">
        <v>38848</v>
      </c>
      <c r="G5450" s="37">
        <f t="shared" si="256"/>
        <v>2719.36</v>
      </c>
      <c r="H5450" s="38">
        <f>G5450*(1-'[1]Rapport Lottstift'!$Q$6)</f>
        <v>1979.9411256979201</v>
      </c>
      <c r="I5450" s="39">
        <f t="shared" si="257"/>
        <v>1960.1417144409409</v>
      </c>
      <c r="J5450" s="40">
        <f t="shared" si="258"/>
        <v>1960</v>
      </c>
      <c r="K5450" s="40">
        <v>1960</v>
      </c>
    </row>
    <row r="5451" spans="1:11" s="40" customFormat="1" x14ac:dyDescent="0.25">
      <c r="A5451" s="34" t="s">
        <v>947</v>
      </c>
      <c r="B5451" s="34" t="s">
        <v>16194</v>
      </c>
      <c r="C5451" s="34" t="s">
        <v>16195</v>
      </c>
      <c r="D5451" s="34" t="s">
        <v>16196</v>
      </c>
      <c r="E5451" s="35">
        <v>38580</v>
      </c>
      <c r="F5451" s="36">
        <v>38580</v>
      </c>
      <c r="G5451" s="37">
        <f t="shared" si="256"/>
        <v>2700.6000000000004</v>
      </c>
      <c r="H5451" s="38">
        <f>G5451*(1-'[1]Rapport Lottstift'!$Q$6)</f>
        <v>1966.2821414082005</v>
      </c>
      <c r="I5451" s="39">
        <f t="shared" si="257"/>
        <v>1946.6193199941185</v>
      </c>
      <c r="J5451" s="40">
        <f t="shared" si="258"/>
        <v>1946</v>
      </c>
      <c r="K5451" s="40">
        <v>1946</v>
      </c>
    </row>
    <row r="5452" spans="1:11" s="40" customFormat="1" x14ac:dyDescent="0.25">
      <c r="A5452" s="34" t="s">
        <v>947</v>
      </c>
      <c r="B5452" s="34" t="s">
        <v>16197</v>
      </c>
      <c r="C5452" s="34" t="s">
        <v>16198</v>
      </c>
      <c r="D5452" s="34" t="s">
        <v>16199</v>
      </c>
      <c r="E5452" s="35">
        <v>38492</v>
      </c>
      <c r="F5452" s="36">
        <v>38492</v>
      </c>
      <c r="G5452" s="37">
        <f t="shared" si="256"/>
        <v>2694.44</v>
      </c>
      <c r="H5452" s="38">
        <f>G5452*(1-'[1]Rapport Lottstift'!$Q$6)</f>
        <v>1961.7971017906802</v>
      </c>
      <c r="I5452" s="39">
        <f t="shared" si="257"/>
        <v>1942.1791307727735</v>
      </c>
      <c r="J5452" s="40">
        <f t="shared" si="258"/>
        <v>1942</v>
      </c>
      <c r="K5452" s="40">
        <v>1942</v>
      </c>
    </row>
    <row r="5453" spans="1:11" s="40" customFormat="1" x14ac:dyDescent="0.25">
      <c r="A5453" s="34" t="s">
        <v>947</v>
      </c>
      <c r="B5453" s="34" t="s">
        <v>16200</v>
      </c>
      <c r="C5453" s="34" t="s">
        <v>16201</v>
      </c>
      <c r="D5453" s="34" t="s">
        <v>16202</v>
      </c>
      <c r="E5453" s="35">
        <v>38334</v>
      </c>
      <c r="F5453" s="36">
        <v>38334</v>
      </c>
      <c r="G5453" s="37">
        <f t="shared" si="256"/>
        <v>2683.38</v>
      </c>
      <c r="H5453" s="38">
        <f>G5453*(1-'[1]Rapport Lottstift'!$Q$6)</f>
        <v>1953.7444170228603</v>
      </c>
      <c r="I5453" s="39">
        <f t="shared" si="257"/>
        <v>1934.2069728526317</v>
      </c>
      <c r="J5453" s="40">
        <f t="shared" si="258"/>
        <v>1934</v>
      </c>
      <c r="K5453" s="40">
        <v>1934</v>
      </c>
    </row>
    <row r="5454" spans="1:11" s="40" customFormat="1" x14ac:dyDescent="0.25">
      <c r="A5454" s="34" t="s">
        <v>947</v>
      </c>
      <c r="B5454" s="34" t="s">
        <v>16203</v>
      </c>
      <c r="C5454" s="34" t="s">
        <v>16204</v>
      </c>
      <c r="D5454" s="34" t="s">
        <v>16205</v>
      </c>
      <c r="E5454" s="35">
        <v>38102</v>
      </c>
      <c r="F5454" s="36">
        <v>38102</v>
      </c>
      <c r="G5454" s="37">
        <f t="shared" si="256"/>
        <v>2667.1400000000003</v>
      </c>
      <c r="H5454" s="38">
        <f>G5454*(1-'[1]Rapport Lottstift'!$Q$6)</f>
        <v>1941.9202216675803</v>
      </c>
      <c r="I5454" s="39">
        <f t="shared" si="257"/>
        <v>1922.5010194509046</v>
      </c>
      <c r="J5454" s="40">
        <f t="shared" si="258"/>
        <v>1922</v>
      </c>
      <c r="K5454" s="40">
        <v>1922</v>
      </c>
    </row>
    <row r="5455" spans="1:11" s="40" customFormat="1" x14ac:dyDescent="0.25">
      <c r="A5455" s="34" t="s">
        <v>947</v>
      </c>
      <c r="B5455" s="34" t="s">
        <v>16206</v>
      </c>
      <c r="C5455" s="34" t="s">
        <v>16207</v>
      </c>
      <c r="D5455" s="34" t="s">
        <v>16208</v>
      </c>
      <c r="E5455" s="35">
        <v>38080</v>
      </c>
      <c r="F5455" s="36">
        <v>38080</v>
      </c>
      <c r="G5455" s="37">
        <f t="shared" si="256"/>
        <v>2665.6000000000004</v>
      </c>
      <c r="H5455" s="38">
        <f>G5455*(1-'[1]Rapport Lottstift'!$Q$6)</f>
        <v>1940.7989617632004</v>
      </c>
      <c r="I5455" s="39">
        <f t="shared" si="257"/>
        <v>1921.3909721455684</v>
      </c>
      <c r="J5455" s="40">
        <f t="shared" si="258"/>
        <v>1921</v>
      </c>
      <c r="K5455" s="40">
        <v>1921</v>
      </c>
    </row>
    <row r="5456" spans="1:11" s="40" customFormat="1" x14ac:dyDescent="0.25">
      <c r="A5456" s="34" t="s">
        <v>947</v>
      </c>
      <c r="B5456" s="34" t="s">
        <v>16209</v>
      </c>
      <c r="C5456" s="34" t="s">
        <v>16210</v>
      </c>
      <c r="D5456" s="34" t="s">
        <v>16211</v>
      </c>
      <c r="E5456" s="35">
        <v>38000</v>
      </c>
      <c r="F5456" s="36">
        <v>38000</v>
      </c>
      <c r="G5456" s="37">
        <f t="shared" si="256"/>
        <v>2660.0000000000005</v>
      </c>
      <c r="H5456" s="38">
        <f>G5456*(1-'[1]Rapport Lottstift'!$Q$6)</f>
        <v>1936.7216530200005</v>
      </c>
      <c r="I5456" s="39">
        <f t="shared" si="257"/>
        <v>1917.3544364898005</v>
      </c>
      <c r="J5456" s="40">
        <f t="shared" si="258"/>
        <v>1917</v>
      </c>
      <c r="K5456" s="40">
        <v>1917</v>
      </c>
    </row>
    <row r="5457" spans="1:11" s="40" customFormat="1" x14ac:dyDescent="0.25">
      <c r="A5457" s="34" t="s">
        <v>947</v>
      </c>
      <c r="B5457" s="34" t="s">
        <v>16212</v>
      </c>
      <c r="C5457" s="34" t="s">
        <v>16213</v>
      </c>
      <c r="D5457" s="34" t="s">
        <v>16214</v>
      </c>
      <c r="E5457" s="35">
        <v>37909</v>
      </c>
      <c r="F5457" s="36">
        <v>37909</v>
      </c>
      <c r="G5457" s="37">
        <f t="shared" si="256"/>
        <v>2653.63</v>
      </c>
      <c r="H5457" s="38">
        <f>G5457*(1-'[1]Rapport Lottstift'!$Q$6)</f>
        <v>1932.0837143246101</v>
      </c>
      <c r="I5457" s="39">
        <f t="shared" si="257"/>
        <v>1912.762877181364</v>
      </c>
      <c r="J5457" s="40">
        <f t="shared" si="258"/>
        <v>1912</v>
      </c>
      <c r="K5457" s="40">
        <v>1912</v>
      </c>
    </row>
    <row r="5458" spans="1:11" s="40" customFormat="1" x14ac:dyDescent="0.25">
      <c r="A5458" s="34" t="s">
        <v>947</v>
      </c>
      <c r="B5458" s="34" t="s">
        <v>16215</v>
      </c>
      <c r="C5458" s="34" t="s">
        <v>16216</v>
      </c>
      <c r="D5458" s="34" t="s">
        <v>16217</v>
      </c>
      <c r="E5458" s="35">
        <v>37864</v>
      </c>
      <c r="F5458" s="36">
        <v>37864</v>
      </c>
      <c r="G5458" s="37">
        <f t="shared" si="256"/>
        <v>2650.4800000000005</v>
      </c>
      <c r="H5458" s="38">
        <f>G5458*(1-'[1]Rapport Lottstift'!$Q$6)</f>
        <v>1929.7902281565605</v>
      </c>
      <c r="I5458" s="39">
        <f t="shared" si="257"/>
        <v>1910.4923258749948</v>
      </c>
      <c r="J5458" s="40">
        <f t="shared" si="258"/>
        <v>1910</v>
      </c>
      <c r="K5458" s="40">
        <v>1910</v>
      </c>
    </row>
    <row r="5459" spans="1:11" s="40" customFormat="1" x14ac:dyDescent="0.25">
      <c r="A5459" s="34" t="s">
        <v>947</v>
      </c>
      <c r="B5459" s="34" t="s">
        <v>16218</v>
      </c>
      <c r="C5459" s="34" t="s">
        <v>16219</v>
      </c>
      <c r="D5459" s="34" t="s">
        <v>16220</v>
      </c>
      <c r="E5459" s="35">
        <v>37796</v>
      </c>
      <c r="F5459" s="36">
        <v>37796</v>
      </c>
      <c r="G5459" s="37">
        <f t="shared" si="256"/>
        <v>2645.7200000000003</v>
      </c>
      <c r="H5459" s="38">
        <f>G5459*(1-'[1]Rapport Lottstift'!$Q$6)</f>
        <v>1926.3245157248402</v>
      </c>
      <c r="I5459" s="39">
        <f t="shared" si="257"/>
        <v>1907.0612705675919</v>
      </c>
      <c r="J5459" s="40">
        <f t="shared" si="258"/>
        <v>1907</v>
      </c>
      <c r="K5459" s="40">
        <v>1907</v>
      </c>
    </row>
    <row r="5460" spans="1:11" s="40" customFormat="1" x14ac:dyDescent="0.25">
      <c r="A5460" s="34" t="s">
        <v>947</v>
      </c>
      <c r="B5460" s="34" t="s">
        <v>16221</v>
      </c>
      <c r="C5460" s="34" t="s">
        <v>16222</v>
      </c>
      <c r="D5460" s="34" t="s">
        <v>16223</v>
      </c>
      <c r="E5460" s="35">
        <v>37772</v>
      </c>
      <c r="F5460" s="36">
        <v>37772</v>
      </c>
      <c r="G5460" s="37">
        <f t="shared" si="256"/>
        <v>2644.0400000000004</v>
      </c>
      <c r="H5460" s="38">
        <f>G5460*(1-'[1]Rapport Lottstift'!$Q$6)</f>
        <v>1925.1013231018803</v>
      </c>
      <c r="I5460" s="39">
        <f t="shared" si="257"/>
        <v>1905.8503098708616</v>
      </c>
      <c r="J5460" s="40">
        <f t="shared" si="258"/>
        <v>1905</v>
      </c>
      <c r="K5460" s="40">
        <v>1905</v>
      </c>
    </row>
    <row r="5461" spans="1:11" s="40" customFormat="1" x14ac:dyDescent="0.25">
      <c r="A5461" s="34" t="s">
        <v>947</v>
      </c>
      <c r="B5461" s="34" t="s">
        <v>16224</v>
      </c>
      <c r="C5461" s="34" t="s">
        <v>16225</v>
      </c>
      <c r="D5461" s="34" t="s">
        <v>16226</v>
      </c>
      <c r="E5461" s="35">
        <v>37743</v>
      </c>
      <c r="F5461" s="36">
        <v>37743</v>
      </c>
      <c r="G5461" s="37">
        <f t="shared" si="256"/>
        <v>2642.01</v>
      </c>
      <c r="H5461" s="38">
        <f>G5461*(1-'[1]Rapport Lottstift'!$Q$6)</f>
        <v>1923.6232986824702</v>
      </c>
      <c r="I5461" s="39">
        <f t="shared" si="257"/>
        <v>1904.3870656956456</v>
      </c>
      <c r="J5461" s="40">
        <f t="shared" si="258"/>
        <v>1904</v>
      </c>
      <c r="K5461" s="40">
        <v>1904</v>
      </c>
    </row>
    <row r="5462" spans="1:11" s="40" customFormat="1" x14ac:dyDescent="0.25">
      <c r="A5462" s="34" t="s">
        <v>947</v>
      </c>
      <c r="B5462" s="34" t="s">
        <v>16227</v>
      </c>
      <c r="C5462" s="34" t="s">
        <v>16228</v>
      </c>
      <c r="D5462" s="34" t="s">
        <v>16229</v>
      </c>
      <c r="E5462" s="35">
        <v>37642</v>
      </c>
      <c r="F5462" s="36">
        <v>37642</v>
      </c>
      <c r="G5462" s="37">
        <f t="shared" si="256"/>
        <v>2634.94</v>
      </c>
      <c r="H5462" s="38">
        <f>G5462*(1-'[1]Rapport Lottstift'!$Q$6)</f>
        <v>1918.4756963941802</v>
      </c>
      <c r="I5462" s="39">
        <f t="shared" si="257"/>
        <v>1899.2909394302385</v>
      </c>
      <c r="J5462" s="40">
        <f t="shared" si="258"/>
        <v>1899</v>
      </c>
      <c r="K5462" s="40">
        <v>1899</v>
      </c>
    </row>
    <row r="5463" spans="1:11" s="40" customFormat="1" x14ac:dyDescent="0.25">
      <c r="A5463" s="34" t="s">
        <v>947</v>
      </c>
      <c r="B5463" s="34" t="s">
        <v>16230</v>
      </c>
      <c r="C5463" s="34"/>
      <c r="D5463" s="34" t="s">
        <v>16231</v>
      </c>
      <c r="E5463" s="35">
        <v>37585</v>
      </c>
      <c r="F5463" s="36">
        <v>37585</v>
      </c>
      <c r="G5463" s="37">
        <f t="shared" si="256"/>
        <v>2630.9500000000003</v>
      </c>
      <c r="H5463" s="38">
        <f>G5463*(1-'[1]Rapport Lottstift'!$Q$6)</f>
        <v>1915.5706139146503</v>
      </c>
      <c r="I5463" s="39">
        <f t="shared" si="257"/>
        <v>1896.4149077755037</v>
      </c>
      <c r="J5463" s="40">
        <f t="shared" si="258"/>
        <v>1896</v>
      </c>
      <c r="K5463" s="40">
        <v>1896</v>
      </c>
    </row>
    <row r="5464" spans="1:11" s="40" customFormat="1" x14ac:dyDescent="0.25">
      <c r="A5464" s="34" t="s">
        <v>947</v>
      </c>
      <c r="B5464" s="34" t="s">
        <v>16232</v>
      </c>
      <c r="C5464" s="34" t="s">
        <v>16233</v>
      </c>
      <c r="D5464" s="34" t="s">
        <v>16234</v>
      </c>
      <c r="E5464" s="35">
        <v>37549</v>
      </c>
      <c r="F5464" s="36">
        <v>37549</v>
      </c>
      <c r="G5464" s="37">
        <f t="shared" si="256"/>
        <v>2628.4300000000003</v>
      </c>
      <c r="H5464" s="38">
        <f>G5464*(1-'[1]Rapport Lottstift'!$Q$6)</f>
        <v>1913.7358249802103</v>
      </c>
      <c r="I5464" s="39">
        <f t="shared" si="257"/>
        <v>1894.5984667304081</v>
      </c>
      <c r="J5464" s="40">
        <f t="shared" si="258"/>
        <v>1894</v>
      </c>
      <c r="K5464" s="40">
        <v>1894</v>
      </c>
    </row>
    <row r="5465" spans="1:11" s="40" customFormat="1" x14ac:dyDescent="0.25">
      <c r="A5465" s="34" t="s">
        <v>947</v>
      </c>
      <c r="B5465" s="34" t="s">
        <v>16235</v>
      </c>
      <c r="C5465" s="34" t="s">
        <v>16236</v>
      </c>
      <c r="D5465" s="34" t="s">
        <v>16237</v>
      </c>
      <c r="E5465" s="35">
        <v>37456</v>
      </c>
      <c r="F5465" s="36">
        <v>37456</v>
      </c>
      <c r="G5465" s="37">
        <f t="shared" si="256"/>
        <v>2621.92</v>
      </c>
      <c r="H5465" s="38">
        <f>G5465*(1-'[1]Rapport Lottstift'!$Q$6)</f>
        <v>1908.9959535662401</v>
      </c>
      <c r="I5465" s="39">
        <f t="shared" si="257"/>
        <v>1889.9059940305776</v>
      </c>
      <c r="J5465" s="40">
        <f t="shared" si="258"/>
        <v>1889</v>
      </c>
      <c r="K5465" s="40">
        <v>1889</v>
      </c>
    </row>
    <row r="5466" spans="1:11" s="40" customFormat="1" x14ac:dyDescent="0.25">
      <c r="A5466" s="34" t="s">
        <v>947</v>
      </c>
      <c r="B5466" s="34" t="s">
        <v>16238</v>
      </c>
      <c r="C5466" s="34" t="s">
        <v>16239</v>
      </c>
      <c r="D5466" s="34" t="s">
        <v>16240</v>
      </c>
      <c r="E5466" s="35">
        <v>37413</v>
      </c>
      <c r="F5466" s="36">
        <v>37413</v>
      </c>
      <c r="G5466" s="37">
        <f t="shared" si="256"/>
        <v>2618.9100000000003</v>
      </c>
      <c r="H5466" s="38">
        <f>G5466*(1-'[1]Rapport Lottstift'!$Q$6)</f>
        <v>1906.8044001167702</v>
      </c>
      <c r="I5466" s="39">
        <f t="shared" si="257"/>
        <v>1887.7363561156026</v>
      </c>
      <c r="J5466" s="40">
        <f t="shared" si="258"/>
        <v>1887</v>
      </c>
      <c r="K5466" s="40">
        <v>1887</v>
      </c>
    </row>
    <row r="5467" spans="1:11" s="40" customFormat="1" x14ac:dyDescent="0.25">
      <c r="A5467" s="34" t="s">
        <v>947</v>
      </c>
      <c r="B5467" s="34" t="s">
        <v>16241</v>
      </c>
      <c r="C5467" s="34" t="s">
        <v>16242</v>
      </c>
      <c r="D5467" s="34" t="s">
        <v>16243</v>
      </c>
      <c r="E5467" s="35">
        <v>37169</v>
      </c>
      <c r="F5467" s="36">
        <v>37169</v>
      </c>
      <c r="G5467" s="37">
        <f t="shared" si="256"/>
        <v>2601.8300000000004</v>
      </c>
      <c r="H5467" s="38">
        <f>G5467*(1-'[1]Rapport Lottstift'!$Q$6)</f>
        <v>1894.3686084500105</v>
      </c>
      <c r="I5467" s="39">
        <f t="shared" si="257"/>
        <v>1875.4249223655104</v>
      </c>
      <c r="J5467" s="40">
        <f t="shared" si="258"/>
        <v>1875</v>
      </c>
      <c r="K5467" s="40">
        <v>1875</v>
      </c>
    </row>
    <row r="5468" spans="1:11" s="40" customFormat="1" x14ac:dyDescent="0.25">
      <c r="A5468" s="34" t="s">
        <v>947</v>
      </c>
      <c r="B5468" s="34" t="s">
        <v>16244</v>
      </c>
      <c r="C5468" s="34"/>
      <c r="D5468" s="34" t="s">
        <v>16245</v>
      </c>
      <c r="E5468" s="35">
        <v>37126</v>
      </c>
      <c r="F5468" s="36">
        <v>37126</v>
      </c>
      <c r="G5468" s="37">
        <f t="shared" si="256"/>
        <v>2598.8200000000002</v>
      </c>
      <c r="H5468" s="38">
        <f>G5468*(1-'[1]Rapport Lottstift'!$Q$6)</f>
        <v>1892.1770550005401</v>
      </c>
      <c r="I5468" s="39">
        <f t="shared" si="257"/>
        <v>1873.2552844505346</v>
      </c>
      <c r="J5468" s="40">
        <f t="shared" si="258"/>
        <v>1873</v>
      </c>
      <c r="K5468" s="40">
        <v>1873</v>
      </c>
    </row>
    <row r="5469" spans="1:11" s="40" customFormat="1" x14ac:dyDescent="0.25">
      <c r="A5469" s="34" t="s">
        <v>947</v>
      </c>
      <c r="B5469" s="34" t="s">
        <v>16246</v>
      </c>
      <c r="C5469" s="34" t="s">
        <v>16247</v>
      </c>
      <c r="D5469" s="34" t="s">
        <v>16248</v>
      </c>
      <c r="E5469" s="35">
        <v>37002</v>
      </c>
      <c r="F5469" s="36">
        <v>37002</v>
      </c>
      <c r="G5469" s="37">
        <f t="shared" si="256"/>
        <v>2590.1400000000003</v>
      </c>
      <c r="H5469" s="38">
        <f>G5469*(1-'[1]Rapport Lottstift'!$Q$6)</f>
        <v>1885.8572264485804</v>
      </c>
      <c r="I5469" s="39">
        <f t="shared" si="257"/>
        <v>1866.9986541840944</v>
      </c>
      <c r="J5469" s="40">
        <f t="shared" si="258"/>
        <v>1866</v>
      </c>
      <c r="K5469" s="40">
        <v>1866</v>
      </c>
    </row>
    <row r="5470" spans="1:11" s="40" customFormat="1" x14ac:dyDescent="0.25">
      <c r="A5470" s="34" t="s">
        <v>947</v>
      </c>
      <c r="B5470" s="34" t="s">
        <v>16249</v>
      </c>
      <c r="C5470" s="34" t="s">
        <v>16250</v>
      </c>
      <c r="D5470" s="34" t="s">
        <v>16251</v>
      </c>
      <c r="E5470" s="35">
        <v>36981</v>
      </c>
      <c r="F5470" s="36">
        <v>36981</v>
      </c>
      <c r="G5470" s="37">
        <f t="shared" si="256"/>
        <v>2588.67</v>
      </c>
      <c r="H5470" s="38">
        <f>G5470*(1-'[1]Rapport Lottstift'!$Q$6)</f>
        <v>1884.7869329034902</v>
      </c>
      <c r="I5470" s="39">
        <f t="shared" si="257"/>
        <v>1865.9390635744553</v>
      </c>
      <c r="J5470" s="40">
        <f t="shared" si="258"/>
        <v>1865</v>
      </c>
      <c r="K5470" s="40">
        <v>1865</v>
      </c>
    </row>
    <row r="5471" spans="1:11" s="40" customFormat="1" x14ac:dyDescent="0.25">
      <c r="A5471" s="34" t="s">
        <v>947</v>
      </c>
      <c r="B5471" s="34" t="s">
        <v>16252</v>
      </c>
      <c r="C5471" s="34" t="s">
        <v>16253</v>
      </c>
      <c r="D5471" s="34" t="s">
        <v>16254</v>
      </c>
      <c r="E5471" s="35">
        <v>36921</v>
      </c>
      <c r="F5471" s="36">
        <v>36921</v>
      </c>
      <c r="G5471" s="37">
        <f t="shared" si="256"/>
        <v>2584.4700000000003</v>
      </c>
      <c r="H5471" s="38">
        <f>G5471*(1-'[1]Rapport Lottstift'!$Q$6)</f>
        <v>1881.7289513460903</v>
      </c>
      <c r="I5471" s="39">
        <f t="shared" si="257"/>
        <v>1862.9116618326293</v>
      </c>
      <c r="J5471" s="40">
        <f t="shared" si="258"/>
        <v>1862</v>
      </c>
      <c r="K5471" s="40">
        <v>1862</v>
      </c>
    </row>
    <row r="5472" spans="1:11" s="40" customFormat="1" x14ac:dyDescent="0.25">
      <c r="A5472" s="34" t="s">
        <v>947</v>
      </c>
      <c r="B5472" s="34" t="s">
        <v>16255</v>
      </c>
      <c r="C5472" s="34" t="s">
        <v>16256</v>
      </c>
      <c r="D5472" s="34" t="s">
        <v>16257</v>
      </c>
      <c r="E5472" s="35">
        <v>36850</v>
      </c>
      <c r="F5472" s="36">
        <v>36850</v>
      </c>
      <c r="G5472" s="37">
        <f t="shared" si="256"/>
        <v>2579.5000000000005</v>
      </c>
      <c r="H5472" s="38">
        <f>G5472*(1-'[1]Rapport Lottstift'!$Q$6)</f>
        <v>1878.1103398365005</v>
      </c>
      <c r="I5472" s="39">
        <f t="shared" si="257"/>
        <v>1859.3292364381355</v>
      </c>
      <c r="J5472" s="40">
        <f t="shared" si="258"/>
        <v>1859</v>
      </c>
      <c r="K5472" s="40">
        <v>1859</v>
      </c>
    </row>
    <row r="5473" spans="1:11" s="40" customFormat="1" x14ac:dyDescent="0.25">
      <c r="A5473" s="34" t="s">
        <v>947</v>
      </c>
      <c r="B5473" s="34" t="s">
        <v>16258</v>
      </c>
      <c r="C5473" s="34" t="s">
        <v>16259</v>
      </c>
      <c r="D5473" s="34" t="s">
        <v>16260</v>
      </c>
      <c r="E5473" s="35">
        <v>36714</v>
      </c>
      <c r="F5473" s="36">
        <v>36714</v>
      </c>
      <c r="G5473" s="37">
        <f t="shared" si="256"/>
        <v>2569.98</v>
      </c>
      <c r="H5473" s="38">
        <f>G5473*(1-'[1]Rapport Lottstift'!$Q$6)</f>
        <v>1871.17891497306</v>
      </c>
      <c r="I5473" s="39">
        <f t="shared" si="257"/>
        <v>1852.4671258233295</v>
      </c>
      <c r="J5473" s="40">
        <f t="shared" si="258"/>
        <v>1852</v>
      </c>
      <c r="K5473" s="40">
        <v>1852</v>
      </c>
    </row>
    <row r="5474" spans="1:11" s="40" customFormat="1" x14ac:dyDescent="0.25">
      <c r="A5474" s="34" t="s">
        <v>947</v>
      </c>
      <c r="B5474" s="34" t="s">
        <v>16261</v>
      </c>
      <c r="C5474" s="34" t="s">
        <v>16262</v>
      </c>
      <c r="D5474" s="34" t="s">
        <v>16263</v>
      </c>
      <c r="E5474" s="35">
        <v>36683</v>
      </c>
      <c r="F5474" s="36">
        <v>36683</v>
      </c>
      <c r="G5474" s="37">
        <f t="shared" si="256"/>
        <v>2567.8100000000004</v>
      </c>
      <c r="H5474" s="38">
        <f>G5474*(1-'[1]Rapport Lottstift'!$Q$6)</f>
        <v>1869.5989578350705</v>
      </c>
      <c r="I5474" s="39">
        <f t="shared" si="257"/>
        <v>1850.9029682567198</v>
      </c>
      <c r="J5474" s="40">
        <f t="shared" si="258"/>
        <v>1850</v>
      </c>
      <c r="K5474" s="40">
        <v>1850</v>
      </c>
    </row>
    <row r="5475" spans="1:11" s="40" customFormat="1" x14ac:dyDescent="0.25">
      <c r="A5475" s="34" t="s">
        <v>947</v>
      </c>
      <c r="B5475" s="34" t="s">
        <v>16264</v>
      </c>
      <c r="C5475" s="34" t="s">
        <v>16265</v>
      </c>
      <c r="D5475" s="34" t="s">
        <v>16266</v>
      </c>
      <c r="E5475" s="35">
        <v>36630</v>
      </c>
      <c r="F5475" s="36">
        <v>36630</v>
      </c>
      <c r="G5475" s="37">
        <f t="shared" si="256"/>
        <v>2564.1000000000004</v>
      </c>
      <c r="H5475" s="38">
        <f>G5475*(1-'[1]Rapport Lottstift'!$Q$6)</f>
        <v>1866.8977407927005</v>
      </c>
      <c r="I5475" s="39">
        <f t="shared" si="257"/>
        <v>1848.2287633847734</v>
      </c>
      <c r="J5475" s="40">
        <f t="shared" si="258"/>
        <v>1848</v>
      </c>
      <c r="K5475" s="40">
        <v>1848</v>
      </c>
    </row>
    <row r="5476" spans="1:11" s="40" customFormat="1" x14ac:dyDescent="0.25">
      <c r="A5476" s="34" t="s">
        <v>947</v>
      </c>
      <c r="B5476" s="34" t="s">
        <v>16267</v>
      </c>
      <c r="C5476" s="34" t="s">
        <v>16268</v>
      </c>
      <c r="D5476" s="34" t="s">
        <v>16269</v>
      </c>
      <c r="E5476" s="35">
        <v>36495</v>
      </c>
      <c r="F5476" s="36">
        <v>36495</v>
      </c>
      <c r="G5476" s="37">
        <f t="shared" si="256"/>
        <v>2554.65</v>
      </c>
      <c r="H5476" s="38">
        <f>G5476*(1-'[1]Rapport Lottstift'!$Q$6)</f>
        <v>1860.0172822885502</v>
      </c>
      <c r="I5476" s="39">
        <f t="shared" si="257"/>
        <v>1841.4171094656647</v>
      </c>
      <c r="J5476" s="40">
        <f t="shared" si="258"/>
        <v>1841</v>
      </c>
      <c r="K5476" s="40">
        <v>1841</v>
      </c>
    </row>
    <row r="5477" spans="1:11" s="40" customFormat="1" x14ac:dyDescent="0.25">
      <c r="A5477" s="34" t="s">
        <v>947</v>
      </c>
      <c r="B5477" s="34" t="s">
        <v>16270</v>
      </c>
      <c r="C5477" s="34" t="s">
        <v>16271</v>
      </c>
      <c r="D5477" s="34" t="s">
        <v>16272</v>
      </c>
      <c r="E5477" s="35">
        <v>36466</v>
      </c>
      <c r="F5477" s="36">
        <v>36466</v>
      </c>
      <c r="G5477" s="37">
        <f t="shared" si="256"/>
        <v>2552.6200000000003</v>
      </c>
      <c r="H5477" s="38">
        <f>G5477*(1-'[1]Rapport Lottstift'!$Q$6)</f>
        <v>1858.5392578691403</v>
      </c>
      <c r="I5477" s="39">
        <f t="shared" si="257"/>
        <v>1839.9538652904489</v>
      </c>
      <c r="J5477" s="40">
        <f t="shared" si="258"/>
        <v>1839</v>
      </c>
      <c r="K5477" s="40">
        <v>1839</v>
      </c>
    </row>
    <row r="5478" spans="1:11" s="40" customFormat="1" x14ac:dyDescent="0.25">
      <c r="A5478" s="34" t="s">
        <v>947</v>
      </c>
      <c r="B5478" s="34" t="s">
        <v>16273</v>
      </c>
      <c r="C5478" s="34" t="s">
        <v>16274</v>
      </c>
      <c r="D5478" s="34" t="s">
        <v>16275</v>
      </c>
      <c r="E5478" s="35">
        <v>36380</v>
      </c>
      <c r="F5478" s="36">
        <v>36380</v>
      </c>
      <c r="G5478" s="37">
        <f t="shared" si="256"/>
        <v>2546.6000000000004</v>
      </c>
      <c r="H5478" s="38">
        <f>G5478*(1-'[1]Rapport Lottstift'!$Q$6)</f>
        <v>1854.1561509702003</v>
      </c>
      <c r="I5478" s="39">
        <f t="shared" si="257"/>
        <v>1835.6145894604983</v>
      </c>
      <c r="J5478" s="40">
        <f t="shared" si="258"/>
        <v>1835</v>
      </c>
      <c r="K5478" s="40">
        <v>1835</v>
      </c>
    </row>
    <row r="5479" spans="1:11" s="40" customFormat="1" x14ac:dyDescent="0.25">
      <c r="A5479" s="34" t="s">
        <v>947</v>
      </c>
      <c r="B5479" s="34" t="s">
        <v>16276</v>
      </c>
      <c r="C5479" s="34" t="s">
        <v>16277</v>
      </c>
      <c r="D5479" s="34" t="s">
        <v>16278</v>
      </c>
      <c r="E5479" s="35">
        <v>36354</v>
      </c>
      <c r="F5479" s="36">
        <v>36354</v>
      </c>
      <c r="G5479" s="37">
        <f t="shared" si="256"/>
        <v>2544.7800000000002</v>
      </c>
      <c r="H5479" s="38">
        <f>G5479*(1-'[1]Rapport Lottstift'!$Q$6)</f>
        <v>1852.8310256286602</v>
      </c>
      <c r="I5479" s="39">
        <f t="shared" si="257"/>
        <v>1834.3027153723735</v>
      </c>
      <c r="J5479" s="40">
        <f t="shared" si="258"/>
        <v>1834</v>
      </c>
      <c r="K5479" s="40">
        <v>1834</v>
      </c>
    </row>
    <row r="5480" spans="1:11" s="40" customFormat="1" x14ac:dyDescent="0.25">
      <c r="A5480" s="34" t="s">
        <v>947</v>
      </c>
      <c r="B5480" s="34" t="s">
        <v>16279</v>
      </c>
      <c r="C5480" s="34" t="s">
        <v>16280</v>
      </c>
      <c r="D5480" s="34" t="s">
        <v>16281</v>
      </c>
      <c r="E5480" s="35">
        <v>36306</v>
      </c>
      <c r="F5480" s="36">
        <v>36306</v>
      </c>
      <c r="G5480" s="37">
        <f t="shared" si="256"/>
        <v>2541.42</v>
      </c>
      <c r="H5480" s="38">
        <f>G5480*(1-'[1]Rapport Lottstift'!$Q$6)</f>
        <v>1850.3846403827401</v>
      </c>
      <c r="I5480" s="39">
        <f t="shared" si="257"/>
        <v>1831.8807939789128</v>
      </c>
      <c r="J5480" s="40">
        <f t="shared" si="258"/>
        <v>1831</v>
      </c>
      <c r="K5480" s="40">
        <v>1831</v>
      </c>
    </row>
    <row r="5481" spans="1:11" s="40" customFormat="1" x14ac:dyDescent="0.25">
      <c r="A5481" s="34" t="s">
        <v>947</v>
      </c>
      <c r="B5481" s="34" t="s">
        <v>16282</v>
      </c>
      <c r="C5481" s="34" t="s">
        <v>16283</v>
      </c>
      <c r="D5481" s="34" t="s">
        <v>16284</v>
      </c>
      <c r="E5481" s="35">
        <v>36262</v>
      </c>
      <c r="F5481" s="36">
        <v>36262</v>
      </c>
      <c r="G5481" s="37">
        <f t="shared" si="256"/>
        <v>2538.34</v>
      </c>
      <c r="H5481" s="38">
        <f>G5481*(1-'[1]Rapport Lottstift'!$Q$6)</f>
        <v>1848.1421205739803</v>
      </c>
      <c r="I5481" s="39">
        <f t="shared" si="257"/>
        <v>1829.6606993682406</v>
      </c>
      <c r="J5481" s="40">
        <f t="shared" si="258"/>
        <v>1829</v>
      </c>
      <c r="K5481" s="40">
        <v>1829</v>
      </c>
    </row>
    <row r="5482" spans="1:11" s="40" customFormat="1" x14ac:dyDescent="0.25">
      <c r="A5482" s="34" t="s">
        <v>947</v>
      </c>
      <c r="B5482" s="34" t="s">
        <v>16285</v>
      </c>
      <c r="C5482" s="34" t="s">
        <v>16286</v>
      </c>
      <c r="D5482" s="34" t="s">
        <v>16287</v>
      </c>
      <c r="E5482" s="35">
        <v>36218</v>
      </c>
      <c r="F5482" s="36">
        <v>36218</v>
      </c>
      <c r="G5482" s="37">
        <f t="shared" si="256"/>
        <v>2535.2600000000002</v>
      </c>
      <c r="H5482" s="38">
        <f>G5482*(1-'[1]Rapport Lottstift'!$Q$6)</f>
        <v>1845.8996007652202</v>
      </c>
      <c r="I5482" s="39">
        <f t="shared" si="257"/>
        <v>1827.4406047575678</v>
      </c>
      <c r="J5482" s="40">
        <f t="shared" si="258"/>
        <v>1827</v>
      </c>
      <c r="K5482" s="40">
        <v>1827</v>
      </c>
    </row>
    <row r="5483" spans="1:11" s="40" customFormat="1" x14ac:dyDescent="0.25">
      <c r="A5483" s="34" t="s">
        <v>947</v>
      </c>
      <c r="B5483" s="34" t="s">
        <v>16288</v>
      </c>
      <c r="C5483" s="34" t="s">
        <v>16289</v>
      </c>
      <c r="D5483" s="34" t="s">
        <v>16290</v>
      </c>
      <c r="E5483" s="35">
        <v>35920</v>
      </c>
      <c r="F5483" s="36">
        <v>35920</v>
      </c>
      <c r="G5483" s="37">
        <f t="shared" si="256"/>
        <v>2514.4</v>
      </c>
      <c r="H5483" s="38">
        <f>G5483*(1-'[1]Rapport Lottstift'!$Q$6)</f>
        <v>1830.7116256968002</v>
      </c>
      <c r="I5483" s="39">
        <f t="shared" si="257"/>
        <v>1812.4045094398321</v>
      </c>
      <c r="J5483" s="40">
        <f t="shared" si="258"/>
        <v>1812</v>
      </c>
      <c r="K5483" s="40">
        <v>1812</v>
      </c>
    </row>
    <row r="5484" spans="1:11" s="40" customFormat="1" x14ac:dyDescent="0.25">
      <c r="A5484" s="34" t="s">
        <v>947</v>
      </c>
      <c r="B5484" s="34" t="s">
        <v>16291</v>
      </c>
      <c r="C5484" s="34" t="s">
        <v>16292</v>
      </c>
      <c r="D5484" s="34" t="s">
        <v>16293</v>
      </c>
      <c r="E5484" s="35">
        <v>35623</v>
      </c>
      <c r="F5484" s="36">
        <v>35623</v>
      </c>
      <c r="G5484" s="37">
        <f t="shared" si="256"/>
        <v>2493.61</v>
      </c>
      <c r="H5484" s="38">
        <f>G5484*(1-'[1]Rapport Lottstift'!$Q$6)</f>
        <v>1815.5746169876702</v>
      </c>
      <c r="I5484" s="39">
        <f t="shared" si="257"/>
        <v>1797.4188708177935</v>
      </c>
      <c r="J5484" s="40">
        <f t="shared" si="258"/>
        <v>1797</v>
      </c>
      <c r="K5484" s="40">
        <v>1797</v>
      </c>
    </row>
    <row r="5485" spans="1:11" s="40" customFormat="1" x14ac:dyDescent="0.25">
      <c r="A5485" s="34" t="s">
        <v>947</v>
      </c>
      <c r="B5485" s="34" t="s">
        <v>16294</v>
      </c>
      <c r="C5485" s="34" t="s">
        <v>16295</v>
      </c>
      <c r="D5485" s="34" t="s">
        <v>16296</v>
      </c>
      <c r="E5485" s="35">
        <v>35622</v>
      </c>
      <c r="F5485" s="36">
        <v>35622</v>
      </c>
      <c r="G5485" s="37">
        <f t="shared" si="256"/>
        <v>2493.5400000000004</v>
      </c>
      <c r="H5485" s="38">
        <f>G5485*(1-'[1]Rapport Lottstift'!$Q$6)</f>
        <v>1815.5236506283804</v>
      </c>
      <c r="I5485" s="39">
        <f t="shared" si="257"/>
        <v>1797.3684141220965</v>
      </c>
      <c r="J5485" s="40">
        <f t="shared" si="258"/>
        <v>1797</v>
      </c>
      <c r="K5485" s="40">
        <v>1797</v>
      </c>
    </row>
    <row r="5486" spans="1:11" s="40" customFormat="1" x14ac:dyDescent="0.25">
      <c r="A5486" s="34" t="s">
        <v>947</v>
      </c>
      <c r="B5486" s="34" t="s">
        <v>16297</v>
      </c>
      <c r="C5486" s="34"/>
      <c r="D5486" s="34" t="s">
        <v>16298</v>
      </c>
      <c r="E5486" s="35">
        <v>35596</v>
      </c>
      <c r="F5486" s="36">
        <v>35596</v>
      </c>
      <c r="G5486" s="37">
        <f t="shared" si="256"/>
        <v>2491.7200000000003</v>
      </c>
      <c r="H5486" s="38">
        <f>G5486*(1-'[1]Rapport Lottstift'!$Q$6)</f>
        <v>1814.1985252868403</v>
      </c>
      <c r="I5486" s="39">
        <f t="shared" si="257"/>
        <v>1796.0565400339719</v>
      </c>
      <c r="J5486" s="40">
        <f t="shared" si="258"/>
        <v>1796</v>
      </c>
      <c r="K5486" s="40">
        <v>1796</v>
      </c>
    </row>
    <row r="5487" spans="1:11" s="40" customFormat="1" x14ac:dyDescent="0.25">
      <c r="A5487" s="34" t="s">
        <v>947</v>
      </c>
      <c r="B5487" s="34" t="s">
        <v>16299</v>
      </c>
      <c r="C5487" s="34" t="s">
        <v>16300</v>
      </c>
      <c r="D5487" s="34" t="s">
        <v>16301</v>
      </c>
      <c r="E5487" s="35">
        <v>35555</v>
      </c>
      <c r="F5487" s="36">
        <v>35555</v>
      </c>
      <c r="G5487" s="37">
        <f t="shared" si="256"/>
        <v>2488.8500000000004</v>
      </c>
      <c r="H5487" s="38">
        <f>G5487*(1-'[1]Rapport Lottstift'!$Q$6)</f>
        <v>1812.1089045559504</v>
      </c>
      <c r="I5487" s="39">
        <f t="shared" si="257"/>
        <v>1793.9878155103909</v>
      </c>
      <c r="J5487" s="40">
        <f t="shared" si="258"/>
        <v>1793</v>
      </c>
      <c r="K5487" s="40">
        <v>1793</v>
      </c>
    </row>
    <row r="5488" spans="1:11" s="40" customFormat="1" x14ac:dyDescent="0.25">
      <c r="A5488" s="34" t="s">
        <v>947</v>
      </c>
      <c r="B5488" s="34" t="s">
        <v>16302</v>
      </c>
      <c r="C5488" s="34" t="s">
        <v>16303</v>
      </c>
      <c r="D5488" s="34" t="s">
        <v>16304</v>
      </c>
      <c r="E5488" s="35">
        <v>35523</v>
      </c>
      <c r="F5488" s="36">
        <v>35523</v>
      </c>
      <c r="G5488" s="37">
        <f t="shared" si="256"/>
        <v>2486.61</v>
      </c>
      <c r="H5488" s="38">
        <f>G5488*(1-'[1]Rapport Lottstift'!$Q$6)</f>
        <v>1810.4779810586701</v>
      </c>
      <c r="I5488" s="39">
        <f t="shared" si="257"/>
        <v>1792.3732012480834</v>
      </c>
      <c r="J5488" s="40">
        <f t="shared" si="258"/>
        <v>1792</v>
      </c>
      <c r="K5488" s="40">
        <v>1792</v>
      </c>
    </row>
    <row r="5489" spans="1:11" s="40" customFormat="1" x14ac:dyDescent="0.25">
      <c r="A5489" s="34" t="s">
        <v>947</v>
      </c>
      <c r="B5489" s="34" t="s">
        <v>16305</v>
      </c>
      <c r="C5489" s="34" t="s">
        <v>16306</v>
      </c>
      <c r="D5489" s="34" t="s">
        <v>16307</v>
      </c>
      <c r="E5489" s="35">
        <v>35310</v>
      </c>
      <c r="F5489" s="36">
        <v>35310</v>
      </c>
      <c r="G5489" s="37">
        <f t="shared" si="256"/>
        <v>2471.7000000000003</v>
      </c>
      <c r="H5489" s="38">
        <f>G5489*(1-'[1]Rapport Lottstift'!$Q$6)</f>
        <v>1799.6221465299002</v>
      </c>
      <c r="I5489" s="39">
        <f t="shared" si="257"/>
        <v>1781.6259250646012</v>
      </c>
      <c r="J5489" s="40">
        <f t="shared" si="258"/>
        <v>1781</v>
      </c>
      <c r="K5489" s="40">
        <v>1781</v>
      </c>
    </row>
    <row r="5490" spans="1:11" s="40" customFormat="1" x14ac:dyDescent="0.25">
      <c r="A5490" s="34" t="s">
        <v>947</v>
      </c>
      <c r="B5490" s="34" t="s">
        <v>16308</v>
      </c>
      <c r="C5490" s="34" t="s">
        <v>16309</v>
      </c>
      <c r="D5490" s="34" t="s">
        <v>16310</v>
      </c>
      <c r="E5490" s="35">
        <v>35200</v>
      </c>
      <c r="F5490" s="36">
        <v>35200</v>
      </c>
      <c r="G5490" s="37">
        <f t="shared" si="256"/>
        <v>2464.0000000000005</v>
      </c>
      <c r="H5490" s="38">
        <f>G5490*(1-'[1]Rapport Lottstift'!$Q$6)</f>
        <v>1794.0158470080005</v>
      </c>
      <c r="I5490" s="39">
        <f t="shared" si="257"/>
        <v>1776.0756885379205</v>
      </c>
      <c r="J5490" s="40">
        <f t="shared" si="258"/>
        <v>1776</v>
      </c>
      <c r="K5490" s="40">
        <v>1776</v>
      </c>
    </row>
    <row r="5491" spans="1:11" s="40" customFormat="1" x14ac:dyDescent="0.25">
      <c r="A5491" s="34" t="s">
        <v>947</v>
      </c>
      <c r="B5491" s="34" t="s">
        <v>16311</v>
      </c>
      <c r="C5491" s="34" t="s">
        <v>16312</v>
      </c>
      <c r="D5491" s="34" t="s">
        <v>16313</v>
      </c>
      <c r="E5491" s="35">
        <v>35161</v>
      </c>
      <c r="F5491" s="36">
        <v>35161</v>
      </c>
      <c r="G5491" s="37">
        <f t="shared" si="256"/>
        <v>2461.2700000000004</v>
      </c>
      <c r="H5491" s="38">
        <f>G5491*(1-'[1]Rapport Lottstift'!$Q$6)</f>
        <v>1792.0281589956903</v>
      </c>
      <c r="I5491" s="39">
        <f t="shared" si="257"/>
        <v>1774.1078774057335</v>
      </c>
      <c r="J5491" s="40">
        <f t="shared" si="258"/>
        <v>1774</v>
      </c>
      <c r="K5491" s="40">
        <v>1774</v>
      </c>
    </row>
    <row r="5492" spans="1:11" s="40" customFormat="1" x14ac:dyDescent="0.25">
      <c r="A5492" s="34" t="s">
        <v>947</v>
      </c>
      <c r="B5492" s="34" t="s">
        <v>16314</v>
      </c>
      <c r="C5492" s="34" t="s">
        <v>16315</v>
      </c>
      <c r="D5492" s="34" t="s">
        <v>16316</v>
      </c>
      <c r="E5492" s="35">
        <v>35144</v>
      </c>
      <c r="F5492" s="36">
        <v>35144</v>
      </c>
      <c r="G5492" s="37">
        <f t="shared" si="256"/>
        <v>2460.0800000000004</v>
      </c>
      <c r="H5492" s="38">
        <f>G5492*(1-'[1]Rapport Lottstift'!$Q$6)</f>
        <v>1791.1617308877603</v>
      </c>
      <c r="I5492" s="39">
        <f t="shared" si="257"/>
        <v>1773.2501135788827</v>
      </c>
      <c r="J5492" s="40">
        <f t="shared" si="258"/>
        <v>1773</v>
      </c>
      <c r="K5492" s="40">
        <v>1773</v>
      </c>
    </row>
    <row r="5493" spans="1:11" s="40" customFormat="1" x14ac:dyDescent="0.25">
      <c r="A5493" s="34" t="s">
        <v>947</v>
      </c>
      <c r="B5493" s="34" t="s">
        <v>16317</v>
      </c>
      <c r="C5493" s="34" t="s">
        <v>16318</v>
      </c>
      <c r="D5493" s="34" t="s">
        <v>16319</v>
      </c>
      <c r="E5493" s="35">
        <v>35000</v>
      </c>
      <c r="F5493" s="36">
        <v>35000</v>
      </c>
      <c r="G5493" s="37">
        <f t="shared" si="256"/>
        <v>2450.0000000000005</v>
      </c>
      <c r="H5493" s="38">
        <f>G5493*(1-'[1]Rapport Lottstift'!$Q$6)</f>
        <v>1783.8225751500004</v>
      </c>
      <c r="I5493" s="39">
        <f t="shared" si="257"/>
        <v>1765.9843493985004</v>
      </c>
      <c r="J5493" s="40">
        <f t="shared" si="258"/>
        <v>1765</v>
      </c>
      <c r="K5493" s="40">
        <v>1765</v>
      </c>
    </row>
    <row r="5494" spans="1:11" s="40" customFormat="1" x14ac:dyDescent="0.25">
      <c r="A5494" s="34" t="s">
        <v>947</v>
      </c>
      <c r="B5494" s="34" t="s">
        <v>16320</v>
      </c>
      <c r="C5494" s="34" t="s">
        <v>16321</v>
      </c>
      <c r="D5494" s="34" t="s">
        <v>16322</v>
      </c>
      <c r="E5494" s="35">
        <v>35000</v>
      </c>
      <c r="F5494" s="36">
        <v>35000</v>
      </c>
      <c r="G5494" s="37">
        <f t="shared" si="256"/>
        <v>2450.0000000000005</v>
      </c>
      <c r="H5494" s="38">
        <f>G5494*(1-'[1]Rapport Lottstift'!$Q$6)</f>
        <v>1783.8225751500004</v>
      </c>
      <c r="I5494" s="39">
        <f t="shared" si="257"/>
        <v>1765.9843493985004</v>
      </c>
      <c r="J5494" s="40">
        <f t="shared" si="258"/>
        <v>1765</v>
      </c>
      <c r="K5494" s="40">
        <v>1765</v>
      </c>
    </row>
    <row r="5495" spans="1:11" s="40" customFormat="1" x14ac:dyDescent="0.25">
      <c r="A5495" s="34" t="s">
        <v>947</v>
      </c>
      <c r="B5495" s="34" t="s">
        <v>16323</v>
      </c>
      <c r="C5495" s="34" t="s">
        <v>16324</v>
      </c>
      <c r="D5495" s="34" t="s">
        <v>16325</v>
      </c>
      <c r="E5495" s="35">
        <v>35000</v>
      </c>
      <c r="F5495" s="36">
        <v>35000</v>
      </c>
      <c r="G5495" s="37">
        <f t="shared" si="256"/>
        <v>2450.0000000000005</v>
      </c>
      <c r="H5495" s="38">
        <f>G5495*(1-'[1]Rapport Lottstift'!$Q$6)</f>
        <v>1783.8225751500004</v>
      </c>
      <c r="I5495" s="39">
        <f t="shared" si="257"/>
        <v>1765.9843493985004</v>
      </c>
      <c r="J5495" s="40">
        <f t="shared" si="258"/>
        <v>1765</v>
      </c>
      <c r="K5495" s="40">
        <v>1765</v>
      </c>
    </row>
    <row r="5496" spans="1:11" s="40" customFormat="1" x14ac:dyDescent="0.25">
      <c r="A5496" s="34" t="s">
        <v>947</v>
      </c>
      <c r="B5496" s="34" t="s">
        <v>16326</v>
      </c>
      <c r="C5496" s="34" t="s">
        <v>16327</v>
      </c>
      <c r="D5496" s="34" t="s">
        <v>16328</v>
      </c>
      <c r="E5496" s="35">
        <v>35000</v>
      </c>
      <c r="F5496" s="36">
        <v>35000</v>
      </c>
      <c r="G5496" s="37">
        <f t="shared" si="256"/>
        <v>2450.0000000000005</v>
      </c>
      <c r="H5496" s="38">
        <f>G5496*(1-'[1]Rapport Lottstift'!$Q$6)</f>
        <v>1783.8225751500004</v>
      </c>
      <c r="I5496" s="39">
        <f t="shared" si="257"/>
        <v>1765.9843493985004</v>
      </c>
      <c r="J5496" s="40">
        <f t="shared" si="258"/>
        <v>1765</v>
      </c>
      <c r="K5496" s="40">
        <v>1765</v>
      </c>
    </row>
    <row r="5497" spans="1:11" s="40" customFormat="1" x14ac:dyDescent="0.25">
      <c r="A5497" s="34" t="s">
        <v>947</v>
      </c>
      <c r="B5497" s="34" t="s">
        <v>16329</v>
      </c>
      <c r="C5497" s="34" t="s">
        <v>16330</v>
      </c>
      <c r="D5497" s="34" t="s">
        <v>16331</v>
      </c>
      <c r="E5497" s="35">
        <v>35000</v>
      </c>
      <c r="F5497" s="36">
        <v>35000</v>
      </c>
      <c r="G5497" s="37">
        <f t="shared" si="256"/>
        <v>2450.0000000000005</v>
      </c>
      <c r="H5497" s="38">
        <f>G5497*(1-'[1]Rapport Lottstift'!$Q$6)</f>
        <v>1783.8225751500004</v>
      </c>
      <c r="I5497" s="39">
        <f t="shared" si="257"/>
        <v>1765.9843493985004</v>
      </c>
      <c r="J5497" s="40">
        <f t="shared" si="258"/>
        <v>1765</v>
      </c>
      <c r="K5497" s="40">
        <v>1765</v>
      </c>
    </row>
    <row r="5498" spans="1:11" s="40" customFormat="1" x14ac:dyDescent="0.25">
      <c r="A5498" s="34" t="s">
        <v>947</v>
      </c>
      <c r="B5498" s="34" t="s">
        <v>16332</v>
      </c>
      <c r="C5498" s="34" t="s">
        <v>16333</v>
      </c>
      <c r="D5498" s="34" t="s">
        <v>16334</v>
      </c>
      <c r="E5498" s="35">
        <v>34843</v>
      </c>
      <c r="F5498" s="36">
        <v>34843</v>
      </c>
      <c r="G5498" s="37">
        <f t="shared" si="256"/>
        <v>2439.0100000000002</v>
      </c>
      <c r="H5498" s="38">
        <f>G5498*(1-'[1]Rapport Lottstift'!$Q$6)</f>
        <v>1775.8208567414702</v>
      </c>
      <c r="I5498" s="39">
        <f t="shared" si="257"/>
        <v>1758.0626481740555</v>
      </c>
      <c r="J5498" s="40">
        <f t="shared" si="258"/>
        <v>1758</v>
      </c>
      <c r="K5498" s="40">
        <v>1758</v>
      </c>
    </row>
    <row r="5499" spans="1:11" s="40" customFormat="1" x14ac:dyDescent="0.25">
      <c r="A5499" s="34" t="s">
        <v>947</v>
      </c>
      <c r="B5499" s="34" t="s">
        <v>16335</v>
      </c>
      <c r="C5499" s="34"/>
      <c r="D5499" s="34" t="s">
        <v>16336</v>
      </c>
      <c r="E5499" s="35">
        <v>34820</v>
      </c>
      <c r="F5499" s="36">
        <v>34820</v>
      </c>
      <c r="G5499" s="37">
        <f t="shared" si="256"/>
        <v>2437.4</v>
      </c>
      <c r="H5499" s="38">
        <f>G5499*(1-'[1]Rapport Lottstift'!$Q$6)</f>
        <v>1774.6486304778002</v>
      </c>
      <c r="I5499" s="39">
        <f t="shared" si="257"/>
        <v>1756.9021441730222</v>
      </c>
      <c r="J5499" s="40">
        <f t="shared" si="258"/>
        <v>1756</v>
      </c>
      <c r="K5499" s="40">
        <v>1756</v>
      </c>
    </row>
    <row r="5500" spans="1:11" s="40" customFormat="1" x14ac:dyDescent="0.25">
      <c r="A5500" s="34" t="s">
        <v>947</v>
      </c>
      <c r="B5500" s="34" t="s">
        <v>16337</v>
      </c>
      <c r="C5500" s="34" t="s">
        <v>16338</v>
      </c>
      <c r="D5500" s="34" t="s">
        <v>16339</v>
      </c>
      <c r="E5500" s="35">
        <v>34782</v>
      </c>
      <c r="F5500" s="36">
        <v>34782</v>
      </c>
      <c r="G5500" s="37">
        <f t="shared" si="256"/>
        <v>2434.7400000000002</v>
      </c>
      <c r="H5500" s="38">
        <f>G5500*(1-'[1]Rapport Lottstift'!$Q$6)</f>
        <v>1772.7119088247803</v>
      </c>
      <c r="I5500" s="39">
        <f t="shared" si="257"/>
        <v>1754.9847897365325</v>
      </c>
      <c r="J5500" s="40">
        <f t="shared" si="258"/>
        <v>1754</v>
      </c>
      <c r="K5500" s="40">
        <v>1754</v>
      </c>
    </row>
    <row r="5501" spans="1:11" s="40" customFormat="1" x14ac:dyDescent="0.25">
      <c r="A5501" s="34" t="s">
        <v>947</v>
      </c>
      <c r="B5501" s="34" t="s">
        <v>16340</v>
      </c>
      <c r="C5501" s="34" t="s">
        <v>16341</v>
      </c>
      <c r="D5501" s="34" t="s">
        <v>16342</v>
      </c>
      <c r="E5501" s="35">
        <v>34644</v>
      </c>
      <c r="F5501" s="36">
        <v>34644</v>
      </c>
      <c r="G5501" s="37">
        <f t="shared" si="256"/>
        <v>2425.0800000000004</v>
      </c>
      <c r="H5501" s="38">
        <f>G5501*(1-'[1]Rapport Lottstift'!$Q$6)</f>
        <v>1765.6785512427605</v>
      </c>
      <c r="I5501" s="39">
        <f t="shared" si="257"/>
        <v>1748.0217657303328</v>
      </c>
      <c r="J5501" s="40">
        <f t="shared" si="258"/>
        <v>1748</v>
      </c>
      <c r="K5501" s="40">
        <v>1748</v>
      </c>
    </row>
    <row r="5502" spans="1:11" s="40" customFormat="1" x14ac:dyDescent="0.25">
      <c r="A5502" s="34" t="s">
        <v>947</v>
      </c>
      <c r="B5502" s="34" t="s">
        <v>16343</v>
      </c>
      <c r="C5502" s="34" t="s">
        <v>16344</v>
      </c>
      <c r="D5502" s="34" t="s">
        <v>16345</v>
      </c>
      <c r="E5502" s="35">
        <v>34581</v>
      </c>
      <c r="F5502" s="36">
        <v>34581</v>
      </c>
      <c r="G5502" s="37">
        <f t="shared" si="256"/>
        <v>2420.67</v>
      </c>
      <c r="H5502" s="38">
        <f>G5502*(1-'[1]Rapport Lottstift'!$Q$6)</f>
        <v>1762.4676706074902</v>
      </c>
      <c r="I5502" s="39">
        <f t="shared" si="257"/>
        <v>1744.8429939014152</v>
      </c>
      <c r="J5502" s="40">
        <f t="shared" si="258"/>
        <v>1744</v>
      </c>
      <c r="K5502" s="40">
        <v>1744</v>
      </c>
    </row>
    <row r="5503" spans="1:11" s="40" customFormat="1" x14ac:dyDescent="0.25">
      <c r="A5503" s="34" t="s">
        <v>947</v>
      </c>
      <c r="B5503" s="34" t="s">
        <v>16346</v>
      </c>
      <c r="C5503" s="34" t="s">
        <v>16347</v>
      </c>
      <c r="D5503" s="34" t="s">
        <v>16348</v>
      </c>
      <c r="E5503" s="35">
        <v>34535</v>
      </c>
      <c r="F5503" s="36">
        <v>34535</v>
      </c>
      <c r="G5503" s="37">
        <f t="shared" si="256"/>
        <v>2417.4500000000003</v>
      </c>
      <c r="H5503" s="38">
        <f>G5503*(1-'[1]Rapport Lottstift'!$Q$6)</f>
        <v>1760.1232180801503</v>
      </c>
      <c r="I5503" s="39">
        <f t="shared" si="257"/>
        <v>1742.5219858993487</v>
      </c>
      <c r="J5503" s="40">
        <f t="shared" si="258"/>
        <v>1742</v>
      </c>
      <c r="K5503" s="40">
        <v>1742</v>
      </c>
    </row>
    <row r="5504" spans="1:11" s="40" customFormat="1" x14ac:dyDescent="0.25">
      <c r="A5504" s="34" t="s">
        <v>947</v>
      </c>
      <c r="B5504" s="34" t="s">
        <v>16349</v>
      </c>
      <c r="C5504" s="34" t="s">
        <v>16350</v>
      </c>
      <c r="D5504" s="34" t="s">
        <v>16351</v>
      </c>
      <c r="E5504" s="35">
        <v>34445</v>
      </c>
      <c r="F5504" s="36">
        <v>34445</v>
      </c>
      <c r="G5504" s="37">
        <f t="shared" si="256"/>
        <v>2411.15</v>
      </c>
      <c r="H5504" s="38">
        <f>G5504*(1-'[1]Rapport Lottstift'!$Q$6)</f>
        <v>1755.5362457440501</v>
      </c>
      <c r="I5504" s="39">
        <f t="shared" si="257"/>
        <v>1737.9808832866097</v>
      </c>
      <c r="J5504" s="40">
        <f t="shared" si="258"/>
        <v>1737</v>
      </c>
      <c r="K5504" s="40">
        <v>1737</v>
      </c>
    </row>
    <row r="5505" spans="1:11" s="40" customFormat="1" x14ac:dyDescent="0.25">
      <c r="A5505" s="34" t="s">
        <v>947</v>
      </c>
      <c r="B5505" s="34" t="s">
        <v>16352</v>
      </c>
      <c r="C5505" s="34"/>
      <c r="D5505" s="34" t="s">
        <v>16353</v>
      </c>
      <c r="E5505" s="35">
        <v>34393</v>
      </c>
      <c r="F5505" s="36">
        <v>34393</v>
      </c>
      <c r="G5505" s="37">
        <f t="shared" si="256"/>
        <v>2407.5100000000002</v>
      </c>
      <c r="H5505" s="38">
        <f>G5505*(1-'[1]Rapport Lottstift'!$Q$6)</f>
        <v>1752.8859950609703</v>
      </c>
      <c r="I5505" s="39">
        <f t="shared" si="257"/>
        <v>1735.3571351103606</v>
      </c>
      <c r="J5505" s="40">
        <f t="shared" si="258"/>
        <v>1735</v>
      </c>
      <c r="K5505" s="40">
        <v>1735</v>
      </c>
    </row>
    <row r="5506" spans="1:11" s="40" customFormat="1" x14ac:dyDescent="0.25">
      <c r="A5506" s="34" t="s">
        <v>947</v>
      </c>
      <c r="B5506" s="34" t="s">
        <v>16354</v>
      </c>
      <c r="C5506" s="34" t="s">
        <v>16355</v>
      </c>
      <c r="D5506" s="34" t="s">
        <v>16356</v>
      </c>
      <c r="E5506" s="35">
        <v>34311</v>
      </c>
      <c r="F5506" s="36">
        <v>34311</v>
      </c>
      <c r="G5506" s="37">
        <f t="shared" si="256"/>
        <v>2401.7700000000004</v>
      </c>
      <c r="H5506" s="38">
        <f>G5506*(1-'[1]Rapport Lottstift'!$Q$6)</f>
        <v>1748.7067535991905</v>
      </c>
      <c r="I5506" s="39">
        <f t="shared" si="257"/>
        <v>1731.2196860631987</v>
      </c>
      <c r="J5506" s="40">
        <f t="shared" si="258"/>
        <v>1731</v>
      </c>
      <c r="K5506" s="40">
        <v>1731</v>
      </c>
    </row>
    <row r="5507" spans="1:11" s="40" customFormat="1" x14ac:dyDescent="0.25">
      <c r="A5507" s="34" t="s">
        <v>947</v>
      </c>
      <c r="B5507" s="34" t="s">
        <v>16357</v>
      </c>
      <c r="C5507" s="34" t="s">
        <v>16358</v>
      </c>
      <c r="D5507" s="34" t="s">
        <v>16359</v>
      </c>
      <c r="E5507" s="35">
        <v>34243</v>
      </c>
      <c r="F5507" s="36">
        <v>34243</v>
      </c>
      <c r="G5507" s="37">
        <f t="shared" si="256"/>
        <v>2397.0100000000002</v>
      </c>
      <c r="H5507" s="38">
        <f>G5507*(1-'[1]Rapport Lottstift'!$Q$6)</f>
        <v>1745.2410411674703</v>
      </c>
      <c r="I5507" s="39">
        <f t="shared" si="257"/>
        <v>1727.7886307557956</v>
      </c>
      <c r="J5507" s="40">
        <f t="shared" si="258"/>
        <v>1727</v>
      </c>
      <c r="K5507" s="40">
        <v>1727</v>
      </c>
    </row>
    <row r="5508" spans="1:11" s="40" customFormat="1" x14ac:dyDescent="0.25">
      <c r="A5508" s="34" t="s">
        <v>947</v>
      </c>
      <c r="B5508" s="34" t="s">
        <v>16360</v>
      </c>
      <c r="C5508" s="34"/>
      <c r="D5508" s="34" t="s">
        <v>16361</v>
      </c>
      <c r="E5508" s="35">
        <v>34200</v>
      </c>
      <c r="F5508" s="36">
        <v>34200</v>
      </c>
      <c r="G5508" s="37">
        <f t="shared" si="256"/>
        <v>2394.0000000000005</v>
      </c>
      <c r="H5508" s="38">
        <f>G5508*(1-'[1]Rapport Lottstift'!$Q$6)</f>
        <v>1743.0494877180004</v>
      </c>
      <c r="I5508" s="39">
        <f t="shared" si="257"/>
        <v>1725.6189928408203</v>
      </c>
      <c r="J5508" s="40">
        <f t="shared" si="258"/>
        <v>1725</v>
      </c>
      <c r="K5508" s="40">
        <v>1725</v>
      </c>
    </row>
    <row r="5509" spans="1:11" s="40" customFormat="1" x14ac:dyDescent="0.25">
      <c r="A5509" s="34" t="s">
        <v>947</v>
      </c>
      <c r="B5509" s="34" t="s">
        <v>16362</v>
      </c>
      <c r="C5509" s="34" t="s">
        <v>16363</v>
      </c>
      <c r="D5509" s="34" t="s">
        <v>16364</v>
      </c>
      <c r="E5509" s="35">
        <v>34145</v>
      </c>
      <c r="F5509" s="36">
        <v>34145</v>
      </c>
      <c r="G5509" s="37">
        <f t="shared" si="256"/>
        <v>2390.15</v>
      </c>
      <c r="H5509" s="38">
        <f>G5509*(1-'[1]Rapport Lottstift'!$Q$6)</f>
        <v>1740.2463379570502</v>
      </c>
      <c r="I5509" s="39">
        <f t="shared" si="257"/>
        <v>1722.8438745774797</v>
      </c>
      <c r="J5509" s="40">
        <f t="shared" si="258"/>
        <v>1722</v>
      </c>
      <c r="K5509" s="40">
        <v>1722</v>
      </c>
    </row>
    <row r="5510" spans="1:11" s="40" customFormat="1" x14ac:dyDescent="0.25">
      <c r="A5510" s="34" t="s">
        <v>947</v>
      </c>
      <c r="B5510" s="34" t="s">
        <v>16365</v>
      </c>
      <c r="C5510" s="34" t="s">
        <v>16366</v>
      </c>
      <c r="D5510" s="34" t="s">
        <v>16367</v>
      </c>
      <c r="E5510" s="35">
        <v>34141</v>
      </c>
      <c r="F5510" s="36">
        <v>34141</v>
      </c>
      <c r="G5510" s="37">
        <f t="shared" ref="G5510:G5573" si="259">F5510*0.07</f>
        <v>2389.8700000000003</v>
      </c>
      <c r="H5510" s="38">
        <f>G5510*(1-'[1]Rapport Lottstift'!$Q$6)</f>
        <v>1740.0424725198905</v>
      </c>
      <c r="I5510" s="39">
        <f t="shared" ref="I5510:I5573" si="260">H5510*0.99</f>
        <v>1722.6420477946915</v>
      </c>
      <c r="J5510" s="40">
        <f t="shared" ref="J5510:J5573" si="261">INT(I5510)</f>
        <v>1722</v>
      </c>
      <c r="K5510" s="40">
        <v>1722</v>
      </c>
    </row>
    <row r="5511" spans="1:11" s="40" customFormat="1" x14ac:dyDescent="0.25">
      <c r="A5511" s="34" t="s">
        <v>947</v>
      </c>
      <c r="B5511" s="34" t="s">
        <v>16368</v>
      </c>
      <c r="C5511" s="34" t="s">
        <v>16369</v>
      </c>
      <c r="D5511" s="34" t="s">
        <v>16370</v>
      </c>
      <c r="E5511" s="35">
        <v>34125</v>
      </c>
      <c r="F5511" s="36">
        <v>34125</v>
      </c>
      <c r="G5511" s="37">
        <f t="shared" si="259"/>
        <v>2388.75</v>
      </c>
      <c r="H5511" s="38">
        <f>G5511*(1-'[1]Rapport Lottstift'!$Q$6)</f>
        <v>1739.2270107712502</v>
      </c>
      <c r="I5511" s="39">
        <f t="shared" si="260"/>
        <v>1721.8347406635378</v>
      </c>
      <c r="J5511" s="40">
        <f t="shared" si="261"/>
        <v>1721</v>
      </c>
      <c r="K5511" s="40">
        <v>1721</v>
      </c>
    </row>
    <row r="5512" spans="1:11" s="40" customFormat="1" x14ac:dyDescent="0.25">
      <c r="A5512" s="34" t="s">
        <v>947</v>
      </c>
      <c r="B5512" s="34" t="s">
        <v>16371</v>
      </c>
      <c r="C5512" s="34" t="s">
        <v>16372</v>
      </c>
      <c r="D5512" s="34" t="s">
        <v>16373</v>
      </c>
      <c r="E5512" s="35">
        <v>34102</v>
      </c>
      <c r="F5512" s="36">
        <v>34102</v>
      </c>
      <c r="G5512" s="37">
        <f t="shared" si="259"/>
        <v>2387.1400000000003</v>
      </c>
      <c r="H5512" s="38">
        <f>G5512*(1-'[1]Rapport Lottstift'!$Q$6)</f>
        <v>1738.0547845075803</v>
      </c>
      <c r="I5512" s="39">
        <f t="shared" si="260"/>
        <v>1720.6742366625044</v>
      </c>
      <c r="J5512" s="40">
        <f t="shared" si="261"/>
        <v>1720</v>
      </c>
      <c r="K5512" s="40">
        <v>1720</v>
      </c>
    </row>
    <row r="5513" spans="1:11" s="40" customFormat="1" x14ac:dyDescent="0.25">
      <c r="A5513" s="34" t="s">
        <v>947</v>
      </c>
      <c r="B5513" s="34" t="s">
        <v>16374</v>
      </c>
      <c r="C5513" s="34" t="s">
        <v>16375</v>
      </c>
      <c r="D5513" s="34" t="s">
        <v>16376</v>
      </c>
      <c r="E5513" s="35">
        <v>34018</v>
      </c>
      <c r="F5513" s="36">
        <v>34018</v>
      </c>
      <c r="G5513" s="37">
        <f t="shared" si="259"/>
        <v>2381.2600000000002</v>
      </c>
      <c r="H5513" s="38">
        <f>G5513*(1-'[1]Rapport Lottstift'!$Q$6)</f>
        <v>1733.7736103272202</v>
      </c>
      <c r="I5513" s="39">
        <f t="shared" si="260"/>
        <v>1716.4358742239481</v>
      </c>
      <c r="J5513" s="40">
        <f t="shared" si="261"/>
        <v>1716</v>
      </c>
      <c r="K5513" s="40">
        <v>1716</v>
      </c>
    </row>
    <row r="5514" spans="1:11" s="40" customFormat="1" x14ac:dyDescent="0.25">
      <c r="A5514" s="34" t="s">
        <v>947</v>
      </c>
      <c r="B5514" s="34" t="s">
        <v>16377</v>
      </c>
      <c r="C5514" s="34" t="s">
        <v>16378</v>
      </c>
      <c r="D5514" s="34" t="s">
        <v>16379</v>
      </c>
      <c r="E5514" s="35">
        <v>34000</v>
      </c>
      <c r="F5514" s="36">
        <v>34000</v>
      </c>
      <c r="G5514" s="37">
        <f t="shared" si="259"/>
        <v>2380</v>
      </c>
      <c r="H5514" s="38">
        <f>G5514*(1-'[1]Rapport Lottstift'!$Q$6)</f>
        <v>1732.85621586</v>
      </c>
      <c r="I5514" s="39">
        <f t="shared" si="260"/>
        <v>1715.5276537013999</v>
      </c>
      <c r="J5514" s="40">
        <f t="shared" si="261"/>
        <v>1715</v>
      </c>
      <c r="K5514" s="40">
        <v>1715</v>
      </c>
    </row>
    <row r="5515" spans="1:11" s="40" customFormat="1" x14ac:dyDescent="0.25">
      <c r="A5515" s="34" t="s">
        <v>947</v>
      </c>
      <c r="B5515" s="34" t="s">
        <v>16380</v>
      </c>
      <c r="C5515" s="34" t="s">
        <v>16381</v>
      </c>
      <c r="D5515" s="34" t="s">
        <v>16382</v>
      </c>
      <c r="E5515" s="35">
        <v>33900</v>
      </c>
      <c r="F5515" s="36">
        <v>33900</v>
      </c>
      <c r="G5515" s="37">
        <f t="shared" si="259"/>
        <v>2373</v>
      </c>
      <c r="H5515" s="38">
        <f>G5515*(1-'[1]Rapport Lottstift'!$Q$6)</f>
        <v>1727.7595799310002</v>
      </c>
      <c r="I5515" s="39">
        <f t="shared" si="260"/>
        <v>1710.4819841316901</v>
      </c>
      <c r="J5515" s="40">
        <f t="shared" si="261"/>
        <v>1710</v>
      </c>
      <c r="K5515" s="40">
        <v>1710</v>
      </c>
    </row>
    <row r="5516" spans="1:11" s="40" customFormat="1" x14ac:dyDescent="0.25">
      <c r="A5516" s="34" t="s">
        <v>947</v>
      </c>
      <c r="B5516" s="34" t="s">
        <v>16383</v>
      </c>
      <c r="C5516" s="34" t="s">
        <v>16384</v>
      </c>
      <c r="D5516" s="34" t="s">
        <v>16385</v>
      </c>
      <c r="E5516" s="35">
        <v>33711</v>
      </c>
      <c r="F5516" s="36">
        <v>33711</v>
      </c>
      <c r="G5516" s="37">
        <f t="shared" si="259"/>
        <v>2359.7700000000004</v>
      </c>
      <c r="H5516" s="38">
        <f>G5516*(1-'[1]Rapport Lottstift'!$Q$6)</f>
        <v>1718.1269380251904</v>
      </c>
      <c r="I5516" s="39">
        <f t="shared" si="260"/>
        <v>1700.9456686449385</v>
      </c>
      <c r="J5516" s="40">
        <f t="shared" si="261"/>
        <v>1700</v>
      </c>
      <c r="K5516" s="40">
        <v>1700</v>
      </c>
    </row>
    <row r="5517" spans="1:11" s="40" customFormat="1" x14ac:dyDescent="0.25">
      <c r="A5517" s="34" t="s">
        <v>947</v>
      </c>
      <c r="B5517" s="34" t="s">
        <v>16386</v>
      </c>
      <c r="C5517" s="34" t="s">
        <v>16387</v>
      </c>
      <c r="D5517" s="34" t="s">
        <v>16388</v>
      </c>
      <c r="E5517" s="35">
        <v>33580</v>
      </c>
      <c r="F5517" s="36">
        <v>33580</v>
      </c>
      <c r="G5517" s="37">
        <f t="shared" si="259"/>
        <v>2350.6000000000004</v>
      </c>
      <c r="H5517" s="38">
        <f>G5517*(1-'[1]Rapport Lottstift'!$Q$6)</f>
        <v>1711.4503449582003</v>
      </c>
      <c r="I5517" s="39">
        <f t="shared" si="260"/>
        <v>1694.3358415086182</v>
      </c>
      <c r="J5517" s="40">
        <f t="shared" si="261"/>
        <v>1694</v>
      </c>
      <c r="K5517" s="40">
        <v>1694</v>
      </c>
    </row>
    <row r="5518" spans="1:11" s="40" customFormat="1" x14ac:dyDescent="0.25">
      <c r="A5518" s="34" t="s">
        <v>947</v>
      </c>
      <c r="B5518" s="34" t="s">
        <v>16389</v>
      </c>
      <c r="C5518" s="34" t="s">
        <v>16390</v>
      </c>
      <c r="D5518" s="34" t="s">
        <v>16391</v>
      </c>
      <c r="E5518" s="35">
        <v>33480</v>
      </c>
      <c r="F5518" s="36">
        <v>33480</v>
      </c>
      <c r="G5518" s="37">
        <f t="shared" si="259"/>
        <v>2343.6000000000004</v>
      </c>
      <c r="H5518" s="38">
        <f>G5518*(1-'[1]Rapport Lottstift'!$Q$6)</f>
        <v>1706.3537090292004</v>
      </c>
      <c r="I5518" s="39">
        <f t="shared" si="260"/>
        <v>1689.2901719389083</v>
      </c>
      <c r="J5518" s="40">
        <f t="shared" si="261"/>
        <v>1689</v>
      </c>
      <c r="K5518" s="40">
        <v>1689</v>
      </c>
    </row>
    <row r="5519" spans="1:11" s="40" customFormat="1" x14ac:dyDescent="0.25">
      <c r="A5519" s="34" t="s">
        <v>947</v>
      </c>
      <c r="B5519" s="34" t="s">
        <v>16392</v>
      </c>
      <c r="C5519" s="34" t="s">
        <v>16393</v>
      </c>
      <c r="D5519" s="34" t="s">
        <v>16394</v>
      </c>
      <c r="E5519" s="35">
        <v>33290</v>
      </c>
      <c r="F5519" s="36">
        <v>33290</v>
      </c>
      <c r="G5519" s="37">
        <f t="shared" si="259"/>
        <v>2330.3000000000002</v>
      </c>
      <c r="H5519" s="38">
        <f>G5519*(1-'[1]Rapport Lottstift'!$Q$6)</f>
        <v>1696.6701007641002</v>
      </c>
      <c r="I5519" s="39">
        <f t="shared" si="260"/>
        <v>1679.7033997564592</v>
      </c>
      <c r="J5519" s="40">
        <f t="shared" si="261"/>
        <v>1679</v>
      </c>
      <c r="K5519" s="40">
        <v>1679</v>
      </c>
    </row>
    <row r="5520" spans="1:11" s="40" customFormat="1" x14ac:dyDescent="0.25">
      <c r="A5520" s="34" t="s">
        <v>947</v>
      </c>
      <c r="B5520" s="34" t="s">
        <v>16395</v>
      </c>
      <c r="C5520" s="34" t="s">
        <v>16396</v>
      </c>
      <c r="D5520" s="34" t="s">
        <v>16397</v>
      </c>
      <c r="E5520" s="35">
        <v>33268</v>
      </c>
      <c r="F5520" s="36">
        <v>33268</v>
      </c>
      <c r="G5520" s="37">
        <f t="shared" si="259"/>
        <v>2328.7600000000002</v>
      </c>
      <c r="H5520" s="38">
        <f>G5520*(1-'[1]Rapport Lottstift'!$Q$6)</f>
        <v>1695.5488408597203</v>
      </c>
      <c r="I5520" s="39">
        <f t="shared" si="260"/>
        <v>1678.5933524511231</v>
      </c>
      <c r="J5520" s="40">
        <f t="shared" si="261"/>
        <v>1678</v>
      </c>
      <c r="K5520" s="40">
        <v>1678</v>
      </c>
    </row>
    <row r="5521" spans="1:11" s="40" customFormat="1" x14ac:dyDescent="0.25">
      <c r="A5521" s="34" t="s">
        <v>947</v>
      </c>
      <c r="B5521" s="34" t="s">
        <v>16398</v>
      </c>
      <c r="C5521" s="34" t="s">
        <v>16399</v>
      </c>
      <c r="D5521" s="34" t="s">
        <v>16400</v>
      </c>
      <c r="E5521" s="35">
        <v>33215</v>
      </c>
      <c r="F5521" s="36">
        <v>33215</v>
      </c>
      <c r="G5521" s="37">
        <f t="shared" si="259"/>
        <v>2325.0500000000002</v>
      </c>
      <c r="H5521" s="38">
        <f>G5521*(1-'[1]Rapport Lottstift'!$Q$6)</f>
        <v>1692.8476238173503</v>
      </c>
      <c r="I5521" s="39">
        <f t="shared" si="260"/>
        <v>1675.9191475791768</v>
      </c>
      <c r="J5521" s="40">
        <f t="shared" si="261"/>
        <v>1675</v>
      </c>
      <c r="K5521" s="40">
        <v>1675</v>
      </c>
    </row>
    <row r="5522" spans="1:11" s="40" customFormat="1" x14ac:dyDescent="0.25">
      <c r="A5522" s="34" t="s">
        <v>947</v>
      </c>
      <c r="B5522" s="34" t="s">
        <v>16401</v>
      </c>
      <c r="C5522" s="34" t="s">
        <v>16402</v>
      </c>
      <c r="D5522" s="34" t="s">
        <v>16403</v>
      </c>
      <c r="E5522" s="35">
        <v>33154</v>
      </c>
      <c r="F5522" s="36">
        <v>33154</v>
      </c>
      <c r="G5522" s="37">
        <f t="shared" si="259"/>
        <v>2320.7800000000002</v>
      </c>
      <c r="H5522" s="38">
        <f>G5522*(1-'[1]Rapport Lottstift'!$Q$6)</f>
        <v>1689.7386759006602</v>
      </c>
      <c r="I5522" s="39">
        <f t="shared" si="260"/>
        <v>1672.8412891416535</v>
      </c>
      <c r="J5522" s="40">
        <f t="shared" si="261"/>
        <v>1672</v>
      </c>
      <c r="K5522" s="40">
        <v>1672</v>
      </c>
    </row>
    <row r="5523" spans="1:11" s="40" customFormat="1" x14ac:dyDescent="0.25">
      <c r="A5523" s="34" t="s">
        <v>947</v>
      </c>
      <c r="B5523" s="34" t="s">
        <v>16404</v>
      </c>
      <c r="C5523" s="34" t="s">
        <v>16405</v>
      </c>
      <c r="D5523" s="34" t="s">
        <v>16406</v>
      </c>
      <c r="E5523" s="35">
        <v>33120</v>
      </c>
      <c r="F5523" s="36">
        <v>33120</v>
      </c>
      <c r="G5523" s="37">
        <f t="shared" si="259"/>
        <v>2318.4</v>
      </c>
      <c r="H5523" s="38">
        <f>G5523*(1-'[1]Rapport Lottstift'!$Q$6)</f>
        <v>1688.0058196848001</v>
      </c>
      <c r="I5523" s="39">
        <f t="shared" si="260"/>
        <v>1671.1257614879521</v>
      </c>
      <c r="J5523" s="40">
        <f t="shared" si="261"/>
        <v>1671</v>
      </c>
      <c r="K5523" s="40">
        <v>1671</v>
      </c>
    </row>
    <row r="5524" spans="1:11" s="40" customFormat="1" x14ac:dyDescent="0.25">
      <c r="A5524" s="34" t="s">
        <v>947</v>
      </c>
      <c r="B5524" s="34" t="s">
        <v>16407</v>
      </c>
      <c r="C5524" s="34" t="s">
        <v>16408</v>
      </c>
      <c r="D5524" s="34" t="s">
        <v>16409</v>
      </c>
      <c r="E5524" s="35">
        <v>33110</v>
      </c>
      <c r="F5524" s="36">
        <v>33110</v>
      </c>
      <c r="G5524" s="37">
        <f t="shared" si="259"/>
        <v>2317.7000000000003</v>
      </c>
      <c r="H5524" s="38">
        <f>G5524*(1-'[1]Rapport Lottstift'!$Q$6)</f>
        <v>1687.4961560919003</v>
      </c>
      <c r="I5524" s="39">
        <f t="shared" si="260"/>
        <v>1670.6211945309813</v>
      </c>
      <c r="J5524" s="40">
        <f t="shared" si="261"/>
        <v>1670</v>
      </c>
      <c r="K5524" s="40">
        <v>1670</v>
      </c>
    </row>
    <row r="5525" spans="1:11" s="40" customFormat="1" x14ac:dyDescent="0.25">
      <c r="A5525" s="34" t="s">
        <v>947</v>
      </c>
      <c r="B5525" s="34" t="s">
        <v>16410</v>
      </c>
      <c r="C5525" s="34" t="s">
        <v>16411</v>
      </c>
      <c r="D5525" s="34" t="s">
        <v>16412</v>
      </c>
      <c r="E5525" s="35">
        <v>33057</v>
      </c>
      <c r="F5525" s="36">
        <v>33057</v>
      </c>
      <c r="G5525" s="37">
        <f t="shared" si="259"/>
        <v>2313.9900000000002</v>
      </c>
      <c r="H5525" s="38">
        <f>G5525*(1-'[1]Rapport Lottstift'!$Q$6)</f>
        <v>1684.7949390495303</v>
      </c>
      <c r="I5525" s="39">
        <f t="shared" si="260"/>
        <v>1667.9469896590349</v>
      </c>
      <c r="J5525" s="40">
        <f t="shared" si="261"/>
        <v>1667</v>
      </c>
      <c r="K5525" s="40">
        <v>1667</v>
      </c>
    </row>
    <row r="5526" spans="1:11" s="40" customFormat="1" x14ac:dyDescent="0.25">
      <c r="A5526" s="34" t="s">
        <v>947</v>
      </c>
      <c r="B5526" s="34" t="s">
        <v>16413</v>
      </c>
      <c r="C5526" s="34" t="s">
        <v>16414</v>
      </c>
      <c r="D5526" s="34" t="s">
        <v>16415</v>
      </c>
      <c r="E5526" s="35">
        <v>32784</v>
      </c>
      <c r="F5526" s="36">
        <v>32784</v>
      </c>
      <c r="G5526" s="37">
        <f t="shared" si="259"/>
        <v>2294.88</v>
      </c>
      <c r="H5526" s="38">
        <f>G5526*(1-'[1]Rapport Lottstift'!$Q$6)</f>
        <v>1670.8811229633602</v>
      </c>
      <c r="I5526" s="39">
        <f t="shared" si="260"/>
        <v>1654.1723117337267</v>
      </c>
      <c r="J5526" s="40">
        <f t="shared" si="261"/>
        <v>1654</v>
      </c>
      <c r="K5526" s="40">
        <v>1654</v>
      </c>
    </row>
    <row r="5527" spans="1:11" s="40" customFormat="1" x14ac:dyDescent="0.25">
      <c r="A5527" s="34" t="s">
        <v>947</v>
      </c>
      <c r="B5527" s="34" t="s">
        <v>16416</v>
      </c>
      <c r="C5527" s="34" t="s">
        <v>16417</v>
      </c>
      <c r="D5527" s="34" t="s">
        <v>16418</v>
      </c>
      <c r="E5527" s="35">
        <v>32735</v>
      </c>
      <c r="F5527" s="36">
        <v>32735</v>
      </c>
      <c r="G5527" s="37">
        <f t="shared" si="259"/>
        <v>2291.4500000000003</v>
      </c>
      <c r="H5527" s="38">
        <f>G5527*(1-'[1]Rapport Lottstift'!$Q$6)</f>
        <v>1668.3837713581504</v>
      </c>
      <c r="I5527" s="39">
        <f t="shared" si="260"/>
        <v>1651.6999336445688</v>
      </c>
      <c r="J5527" s="40">
        <f t="shared" si="261"/>
        <v>1651</v>
      </c>
      <c r="K5527" s="40">
        <v>1651</v>
      </c>
    </row>
    <row r="5528" spans="1:11" s="40" customFormat="1" x14ac:dyDescent="0.25">
      <c r="A5528" s="34" t="s">
        <v>947</v>
      </c>
      <c r="B5528" s="34" t="s">
        <v>16419</v>
      </c>
      <c r="C5528" s="34" t="s">
        <v>16420</v>
      </c>
      <c r="D5528" s="34" t="s">
        <v>16421</v>
      </c>
      <c r="E5528" s="35">
        <v>32665</v>
      </c>
      <c r="F5528" s="36">
        <v>32665</v>
      </c>
      <c r="G5528" s="37">
        <f t="shared" si="259"/>
        <v>2286.5500000000002</v>
      </c>
      <c r="H5528" s="38">
        <f>G5528*(1-'[1]Rapport Lottstift'!$Q$6)</f>
        <v>1664.8161262078502</v>
      </c>
      <c r="I5528" s="39">
        <f t="shared" si="260"/>
        <v>1648.1679649457717</v>
      </c>
      <c r="J5528" s="40">
        <f t="shared" si="261"/>
        <v>1648</v>
      </c>
      <c r="K5528" s="40">
        <v>1648</v>
      </c>
    </row>
    <row r="5529" spans="1:11" s="40" customFormat="1" x14ac:dyDescent="0.25">
      <c r="A5529" s="34" t="s">
        <v>947</v>
      </c>
      <c r="B5529" s="34" t="s">
        <v>16422</v>
      </c>
      <c r="C5529" s="34" t="s">
        <v>16423</v>
      </c>
      <c r="D5529" s="34" t="s">
        <v>16424</v>
      </c>
      <c r="E5529" s="35">
        <v>32563</v>
      </c>
      <c r="F5529" s="36">
        <v>32563</v>
      </c>
      <c r="G5529" s="37">
        <f t="shared" si="259"/>
        <v>2279.4100000000003</v>
      </c>
      <c r="H5529" s="38">
        <f>G5529*(1-'[1]Rapport Lottstift'!$Q$6)</f>
        <v>1659.6175575602704</v>
      </c>
      <c r="I5529" s="39">
        <f t="shared" si="260"/>
        <v>1643.0213819846676</v>
      </c>
      <c r="J5529" s="40">
        <f t="shared" si="261"/>
        <v>1643</v>
      </c>
      <c r="K5529" s="40">
        <v>1643</v>
      </c>
    </row>
    <row r="5530" spans="1:11" s="40" customFormat="1" x14ac:dyDescent="0.25">
      <c r="A5530" s="34" t="s">
        <v>947</v>
      </c>
      <c r="B5530" s="34" t="s">
        <v>16425</v>
      </c>
      <c r="C5530" s="34" t="s">
        <v>16426</v>
      </c>
      <c r="D5530" s="34" t="s">
        <v>16427</v>
      </c>
      <c r="E5530" s="35">
        <v>32519</v>
      </c>
      <c r="F5530" s="36">
        <v>32519</v>
      </c>
      <c r="G5530" s="37">
        <f t="shared" si="259"/>
        <v>2276.3300000000004</v>
      </c>
      <c r="H5530" s="38">
        <f>G5530*(1-'[1]Rapport Lottstift'!$Q$6)</f>
        <v>1657.3750377515103</v>
      </c>
      <c r="I5530" s="39">
        <f t="shared" si="260"/>
        <v>1640.8012873739951</v>
      </c>
      <c r="J5530" s="40">
        <f t="shared" si="261"/>
        <v>1640</v>
      </c>
      <c r="K5530" s="40">
        <v>1640</v>
      </c>
    </row>
    <row r="5531" spans="1:11" s="40" customFormat="1" x14ac:dyDescent="0.25">
      <c r="A5531" s="34" t="s">
        <v>947</v>
      </c>
      <c r="B5531" s="34" t="s">
        <v>16428</v>
      </c>
      <c r="C5531" s="34" t="s">
        <v>16429</v>
      </c>
      <c r="D5531" s="34" t="s">
        <v>16430</v>
      </c>
      <c r="E5531" s="35">
        <v>32487</v>
      </c>
      <c r="F5531" s="36">
        <v>32487</v>
      </c>
      <c r="G5531" s="37">
        <f t="shared" si="259"/>
        <v>2274.09</v>
      </c>
      <c r="H5531" s="38">
        <f>G5531*(1-'[1]Rapport Lottstift'!$Q$6)</f>
        <v>1655.7441142542302</v>
      </c>
      <c r="I5531" s="39">
        <f t="shared" si="260"/>
        <v>1639.1866731116879</v>
      </c>
      <c r="J5531" s="40">
        <f t="shared" si="261"/>
        <v>1639</v>
      </c>
      <c r="K5531" s="40">
        <v>1639</v>
      </c>
    </row>
    <row r="5532" spans="1:11" s="40" customFormat="1" x14ac:dyDescent="0.25">
      <c r="A5532" s="34" t="s">
        <v>947</v>
      </c>
      <c r="B5532" s="34" t="s">
        <v>16431</v>
      </c>
      <c r="C5532" s="34" t="s">
        <v>16432</v>
      </c>
      <c r="D5532" s="34" t="s">
        <v>16433</v>
      </c>
      <c r="E5532" s="35">
        <v>32397</v>
      </c>
      <c r="F5532" s="36">
        <v>32397</v>
      </c>
      <c r="G5532" s="37">
        <f t="shared" si="259"/>
        <v>2267.7900000000004</v>
      </c>
      <c r="H5532" s="38">
        <f>G5532*(1-'[1]Rapport Lottstift'!$Q$6)</f>
        <v>1651.1571419181305</v>
      </c>
      <c r="I5532" s="39">
        <f t="shared" si="260"/>
        <v>1634.6455704989492</v>
      </c>
      <c r="J5532" s="40">
        <f t="shared" si="261"/>
        <v>1634</v>
      </c>
      <c r="K5532" s="40">
        <v>1634</v>
      </c>
    </row>
    <row r="5533" spans="1:11" s="40" customFormat="1" x14ac:dyDescent="0.25">
      <c r="A5533" s="34" t="s">
        <v>947</v>
      </c>
      <c r="B5533" s="34" t="s">
        <v>16434</v>
      </c>
      <c r="C5533" s="34" t="s">
        <v>16435</v>
      </c>
      <c r="D5533" s="34" t="s">
        <v>16436</v>
      </c>
      <c r="E5533" s="35">
        <v>32226</v>
      </c>
      <c r="F5533" s="36">
        <v>32226</v>
      </c>
      <c r="G5533" s="37">
        <f t="shared" si="259"/>
        <v>2255.8200000000002</v>
      </c>
      <c r="H5533" s="38">
        <f>G5533*(1-'[1]Rapport Lottstift'!$Q$6)</f>
        <v>1642.4418944795402</v>
      </c>
      <c r="I5533" s="39">
        <f t="shared" si="260"/>
        <v>1626.0174755347448</v>
      </c>
      <c r="J5533" s="40">
        <f t="shared" si="261"/>
        <v>1626</v>
      </c>
      <c r="K5533" s="40">
        <v>1626</v>
      </c>
    </row>
    <row r="5534" spans="1:11" s="40" customFormat="1" x14ac:dyDescent="0.25">
      <c r="A5534" s="34" t="s">
        <v>947</v>
      </c>
      <c r="B5534" s="34" t="s">
        <v>16437</v>
      </c>
      <c r="C5534" s="34" t="s">
        <v>16438</v>
      </c>
      <c r="D5534" s="34" t="s">
        <v>16439</v>
      </c>
      <c r="E5534" s="35">
        <v>32067</v>
      </c>
      <c r="F5534" s="36">
        <v>32067</v>
      </c>
      <c r="G5534" s="37">
        <f t="shared" si="259"/>
        <v>2244.69</v>
      </c>
      <c r="H5534" s="38">
        <f>G5534*(1-'[1]Rapport Lottstift'!$Q$6)</f>
        <v>1634.33824335243</v>
      </c>
      <c r="I5534" s="39">
        <f t="shared" si="260"/>
        <v>1617.9948609189057</v>
      </c>
      <c r="J5534" s="40">
        <f t="shared" si="261"/>
        <v>1617</v>
      </c>
      <c r="K5534" s="40">
        <v>1617</v>
      </c>
    </row>
    <row r="5535" spans="1:11" s="40" customFormat="1" x14ac:dyDescent="0.25">
      <c r="A5535" s="34" t="s">
        <v>947</v>
      </c>
      <c r="B5535" s="34" t="s">
        <v>16440</v>
      </c>
      <c r="C5535" s="34" t="s">
        <v>16441</v>
      </c>
      <c r="D5535" s="34" t="s">
        <v>16442</v>
      </c>
      <c r="E5535" s="35">
        <v>32055</v>
      </c>
      <c r="F5535" s="36">
        <v>32055</v>
      </c>
      <c r="G5535" s="37">
        <f t="shared" si="259"/>
        <v>2243.8500000000004</v>
      </c>
      <c r="H5535" s="38">
        <f>G5535*(1-'[1]Rapport Lottstift'!$Q$6)</f>
        <v>1633.7266470409504</v>
      </c>
      <c r="I5535" s="39">
        <f t="shared" si="260"/>
        <v>1617.3893805705409</v>
      </c>
      <c r="J5535" s="40">
        <f t="shared" si="261"/>
        <v>1617</v>
      </c>
      <c r="K5535" s="40">
        <v>1617</v>
      </c>
    </row>
    <row r="5536" spans="1:11" s="40" customFormat="1" x14ac:dyDescent="0.25">
      <c r="A5536" s="34" t="s">
        <v>947</v>
      </c>
      <c r="B5536" s="34" t="s">
        <v>16443</v>
      </c>
      <c r="C5536" s="34" t="s">
        <v>16444</v>
      </c>
      <c r="D5536" s="34" t="s">
        <v>16445</v>
      </c>
      <c r="E5536" s="35">
        <v>31958</v>
      </c>
      <c r="F5536" s="36">
        <v>31958</v>
      </c>
      <c r="G5536" s="37">
        <f t="shared" si="259"/>
        <v>2237.0600000000004</v>
      </c>
      <c r="H5536" s="38">
        <f>G5536*(1-'[1]Rapport Lottstift'!$Q$6)</f>
        <v>1628.7829101898203</v>
      </c>
      <c r="I5536" s="39">
        <f t="shared" si="260"/>
        <v>1612.495081087922</v>
      </c>
      <c r="J5536" s="40">
        <f t="shared" si="261"/>
        <v>1612</v>
      </c>
      <c r="K5536" s="40">
        <v>1612</v>
      </c>
    </row>
    <row r="5537" spans="1:11" s="40" customFormat="1" x14ac:dyDescent="0.25">
      <c r="A5537" s="34" t="s">
        <v>947</v>
      </c>
      <c r="B5537" s="34" t="s">
        <v>16446</v>
      </c>
      <c r="C5537" s="34" t="s">
        <v>16447</v>
      </c>
      <c r="D5537" s="34" t="s">
        <v>16448</v>
      </c>
      <c r="E5537" s="35">
        <v>31855</v>
      </c>
      <c r="F5537" s="36">
        <v>31855</v>
      </c>
      <c r="G5537" s="37">
        <f t="shared" si="259"/>
        <v>2229.8500000000004</v>
      </c>
      <c r="H5537" s="38">
        <f>G5537*(1-'[1]Rapport Lottstift'!$Q$6)</f>
        <v>1623.5333751829503</v>
      </c>
      <c r="I5537" s="39">
        <f t="shared" si="260"/>
        <v>1607.2980414311207</v>
      </c>
      <c r="J5537" s="40">
        <f t="shared" si="261"/>
        <v>1607</v>
      </c>
      <c r="K5537" s="40">
        <v>1607</v>
      </c>
    </row>
    <row r="5538" spans="1:11" s="40" customFormat="1" x14ac:dyDescent="0.25">
      <c r="A5538" s="34" t="s">
        <v>947</v>
      </c>
      <c r="B5538" s="34" t="s">
        <v>16449</v>
      </c>
      <c r="C5538" s="34" t="s">
        <v>16450</v>
      </c>
      <c r="D5538" s="34" t="s">
        <v>16451</v>
      </c>
      <c r="E5538" s="35">
        <v>31850</v>
      </c>
      <c r="F5538" s="36">
        <v>31850</v>
      </c>
      <c r="G5538" s="37">
        <f t="shared" si="259"/>
        <v>2229.5</v>
      </c>
      <c r="H5538" s="38">
        <f>G5538*(1-'[1]Rapport Lottstift'!$Q$6)</f>
        <v>1623.2785433865001</v>
      </c>
      <c r="I5538" s="39">
        <f t="shared" si="260"/>
        <v>1607.0457579526351</v>
      </c>
      <c r="J5538" s="40">
        <f t="shared" si="261"/>
        <v>1607</v>
      </c>
      <c r="K5538" s="40">
        <v>1607</v>
      </c>
    </row>
    <row r="5539" spans="1:11" s="40" customFormat="1" x14ac:dyDescent="0.25">
      <c r="A5539" s="34" t="s">
        <v>947</v>
      </c>
      <c r="B5539" s="34" t="s">
        <v>16452</v>
      </c>
      <c r="C5539" s="34" t="s">
        <v>16453</v>
      </c>
      <c r="D5539" s="34" t="s">
        <v>16454</v>
      </c>
      <c r="E5539" s="35">
        <v>31538</v>
      </c>
      <c r="F5539" s="36">
        <v>31538</v>
      </c>
      <c r="G5539" s="37">
        <f t="shared" si="259"/>
        <v>2207.6600000000003</v>
      </c>
      <c r="H5539" s="38">
        <f>G5539*(1-'[1]Rapport Lottstift'!$Q$6)</f>
        <v>1607.3770392880203</v>
      </c>
      <c r="I5539" s="39">
        <f t="shared" si="260"/>
        <v>1591.30326889514</v>
      </c>
      <c r="J5539" s="40">
        <f t="shared" si="261"/>
        <v>1591</v>
      </c>
      <c r="K5539" s="40">
        <v>1591</v>
      </c>
    </row>
    <row r="5540" spans="1:11" s="40" customFormat="1" x14ac:dyDescent="0.25">
      <c r="A5540" s="34" t="s">
        <v>947</v>
      </c>
      <c r="B5540" s="34" t="s">
        <v>16455</v>
      </c>
      <c r="C5540" s="34" t="s">
        <v>16456</v>
      </c>
      <c r="D5540" s="34" t="s">
        <v>16457</v>
      </c>
      <c r="E5540" s="35">
        <v>31500</v>
      </c>
      <c r="F5540" s="36">
        <v>31500</v>
      </c>
      <c r="G5540" s="37">
        <f t="shared" si="259"/>
        <v>2205</v>
      </c>
      <c r="H5540" s="38">
        <f>G5540*(1-'[1]Rapport Lottstift'!$Q$6)</f>
        <v>1605.4403176350002</v>
      </c>
      <c r="I5540" s="39">
        <f t="shared" si="260"/>
        <v>1589.3859144586502</v>
      </c>
      <c r="J5540" s="40">
        <f t="shared" si="261"/>
        <v>1589</v>
      </c>
      <c r="K5540" s="40">
        <v>1589</v>
      </c>
    </row>
    <row r="5541" spans="1:11" s="40" customFormat="1" x14ac:dyDescent="0.25">
      <c r="A5541" s="34" t="s">
        <v>947</v>
      </c>
      <c r="B5541" s="34" t="s">
        <v>16458</v>
      </c>
      <c r="C5541" s="34"/>
      <c r="D5541" s="34" t="s">
        <v>16459</v>
      </c>
      <c r="E5541" s="35">
        <v>31433</v>
      </c>
      <c r="F5541" s="36">
        <v>31433</v>
      </c>
      <c r="G5541" s="37">
        <f t="shared" si="259"/>
        <v>2200.3100000000004</v>
      </c>
      <c r="H5541" s="38">
        <f>G5541*(1-'[1]Rapport Lottstift'!$Q$6)</f>
        <v>1602.0255715625703</v>
      </c>
      <c r="I5541" s="39">
        <f t="shared" si="260"/>
        <v>1586.0053158469445</v>
      </c>
      <c r="J5541" s="40">
        <f t="shared" si="261"/>
        <v>1586</v>
      </c>
      <c r="K5541" s="40">
        <v>1586</v>
      </c>
    </row>
    <row r="5542" spans="1:11" s="40" customFormat="1" x14ac:dyDescent="0.25">
      <c r="A5542" s="34" t="s">
        <v>947</v>
      </c>
      <c r="B5542" s="34" t="s">
        <v>16460</v>
      </c>
      <c r="C5542" s="34" t="s">
        <v>16461</v>
      </c>
      <c r="D5542" s="34" t="s">
        <v>16462</v>
      </c>
      <c r="E5542" s="35">
        <v>31365</v>
      </c>
      <c r="F5542" s="36">
        <v>31365</v>
      </c>
      <c r="G5542" s="37">
        <f t="shared" si="259"/>
        <v>2195.5500000000002</v>
      </c>
      <c r="H5542" s="38">
        <f>G5542*(1-'[1]Rapport Lottstift'!$Q$6)</f>
        <v>1598.5598591308503</v>
      </c>
      <c r="I5542" s="39">
        <f t="shared" si="260"/>
        <v>1582.5742605395419</v>
      </c>
      <c r="J5542" s="40">
        <f t="shared" si="261"/>
        <v>1582</v>
      </c>
      <c r="K5542" s="40">
        <v>1582</v>
      </c>
    </row>
    <row r="5543" spans="1:11" s="40" customFormat="1" x14ac:dyDescent="0.25">
      <c r="A5543" s="34" t="s">
        <v>947</v>
      </c>
      <c r="B5543" s="34" t="s">
        <v>16463</v>
      </c>
      <c r="C5543" s="34" t="s">
        <v>16464</v>
      </c>
      <c r="D5543" s="34" t="s">
        <v>16465</v>
      </c>
      <c r="E5543" s="35">
        <v>31302</v>
      </c>
      <c r="F5543" s="36">
        <v>31302</v>
      </c>
      <c r="G5543" s="37">
        <f t="shared" si="259"/>
        <v>2191.1400000000003</v>
      </c>
      <c r="H5543" s="38">
        <f>G5543*(1-'[1]Rapport Lottstift'!$Q$6)</f>
        <v>1595.3489784955802</v>
      </c>
      <c r="I5543" s="39">
        <f t="shared" si="260"/>
        <v>1579.3954887106245</v>
      </c>
      <c r="J5543" s="40">
        <f t="shared" si="261"/>
        <v>1579</v>
      </c>
      <c r="K5543" s="40">
        <v>1579</v>
      </c>
    </row>
    <row r="5544" spans="1:11" s="40" customFormat="1" x14ac:dyDescent="0.25">
      <c r="A5544" s="34" t="s">
        <v>947</v>
      </c>
      <c r="B5544" s="34" t="s">
        <v>16466</v>
      </c>
      <c r="C5544" s="34" t="s">
        <v>16467</v>
      </c>
      <c r="D5544" s="34" t="s">
        <v>16468</v>
      </c>
      <c r="E5544" s="35">
        <v>31164</v>
      </c>
      <c r="F5544" s="36">
        <v>31164</v>
      </c>
      <c r="G5544" s="37">
        <f t="shared" si="259"/>
        <v>2181.48</v>
      </c>
      <c r="H5544" s="38">
        <f>G5544*(1-'[1]Rapport Lottstift'!$Q$6)</f>
        <v>1588.31562091356</v>
      </c>
      <c r="I5544" s="39">
        <f t="shared" si="260"/>
        <v>1572.4324647044243</v>
      </c>
      <c r="J5544" s="40">
        <f t="shared" si="261"/>
        <v>1572</v>
      </c>
      <c r="K5544" s="40">
        <v>1572</v>
      </c>
    </row>
    <row r="5545" spans="1:11" s="40" customFormat="1" x14ac:dyDescent="0.25">
      <c r="A5545" s="34" t="s">
        <v>947</v>
      </c>
      <c r="B5545" s="34" t="s">
        <v>16469</v>
      </c>
      <c r="C5545" s="34" t="s">
        <v>16470</v>
      </c>
      <c r="D5545" s="34" t="s">
        <v>16471</v>
      </c>
      <c r="E5545" s="35">
        <v>31117</v>
      </c>
      <c r="F5545" s="36">
        <v>31117</v>
      </c>
      <c r="G5545" s="37">
        <f t="shared" si="259"/>
        <v>2178.19</v>
      </c>
      <c r="H5545" s="38">
        <f>G5545*(1-'[1]Rapport Lottstift'!$Q$6)</f>
        <v>1585.9202020269302</v>
      </c>
      <c r="I5545" s="39">
        <f t="shared" si="260"/>
        <v>1570.0610000066608</v>
      </c>
      <c r="J5545" s="40">
        <f t="shared" si="261"/>
        <v>1570</v>
      </c>
      <c r="K5545" s="40">
        <v>1570</v>
      </c>
    </row>
    <row r="5546" spans="1:11" s="40" customFormat="1" x14ac:dyDescent="0.25">
      <c r="A5546" s="34" t="s">
        <v>947</v>
      </c>
      <c r="B5546" s="34" t="s">
        <v>16472</v>
      </c>
      <c r="C5546" s="34" t="s">
        <v>16473</v>
      </c>
      <c r="D5546" s="34" t="s">
        <v>16474</v>
      </c>
      <c r="E5546" s="35">
        <v>31100</v>
      </c>
      <c r="F5546" s="36">
        <v>31100</v>
      </c>
      <c r="G5546" s="37">
        <f t="shared" si="259"/>
        <v>2177</v>
      </c>
      <c r="H5546" s="38">
        <f>G5546*(1-'[1]Rapport Lottstift'!$Q$6)</f>
        <v>1585.0537739190002</v>
      </c>
      <c r="I5546" s="39">
        <f t="shared" si="260"/>
        <v>1569.2032361798101</v>
      </c>
      <c r="J5546" s="40">
        <f t="shared" si="261"/>
        <v>1569</v>
      </c>
      <c r="K5546" s="40">
        <v>1569</v>
      </c>
    </row>
    <row r="5547" spans="1:11" s="40" customFormat="1" x14ac:dyDescent="0.25">
      <c r="A5547" s="34" t="s">
        <v>947</v>
      </c>
      <c r="B5547" s="34" t="s">
        <v>16475</v>
      </c>
      <c r="C5547" s="34" t="s">
        <v>16476</v>
      </c>
      <c r="D5547" s="34" t="s">
        <v>16477</v>
      </c>
      <c r="E5547" s="35">
        <v>31088</v>
      </c>
      <c r="F5547" s="36">
        <v>31088</v>
      </c>
      <c r="G5547" s="37">
        <f t="shared" si="259"/>
        <v>2176.1600000000003</v>
      </c>
      <c r="H5547" s="38">
        <f>G5547*(1-'[1]Rapport Lottstift'!$Q$6)</f>
        <v>1584.4421776075203</v>
      </c>
      <c r="I5547" s="39">
        <f t="shared" si="260"/>
        <v>1568.5977558314451</v>
      </c>
      <c r="J5547" s="40">
        <f t="shared" si="261"/>
        <v>1568</v>
      </c>
      <c r="K5547" s="40">
        <v>1568</v>
      </c>
    </row>
    <row r="5548" spans="1:11" s="40" customFormat="1" x14ac:dyDescent="0.25">
      <c r="A5548" s="34" t="s">
        <v>947</v>
      </c>
      <c r="B5548" s="34" t="s">
        <v>16478</v>
      </c>
      <c r="C5548" s="34" t="s">
        <v>16479</v>
      </c>
      <c r="D5548" s="34" t="s">
        <v>16480</v>
      </c>
      <c r="E5548" s="35">
        <v>31051</v>
      </c>
      <c r="F5548" s="36">
        <v>31051</v>
      </c>
      <c r="G5548" s="37">
        <f t="shared" si="259"/>
        <v>2173.5700000000002</v>
      </c>
      <c r="H5548" s="38">
        <f>G5548*(1-'[1]Rapport Lottstift'!$Q$6)</f>
        <v>1582.5564223137901</v>
      </c>
      <c r="I5548" s="39">
        <f t="shared" si="260"/>
        <v>1566.7308580906522</v>
      </c>
      <c r="J5548" s="40">
        <f t="shared" si="261"/>
        <v>1566</v>
      </c>
      <c r="K5548" s="40">
        <v>1566</v>
      </c>
    </row>
    <row r="5549" spans="1:11" s="40" customFormat="1" x14ac:dyDescent="0.25">
      <c r="A5549" s="34" t="s">
        <v>947</v>
      </c>
      <c r="B5549" s="34" t="s">
        <v>16481</v>
      </c>
      <c r="C5549" s="34" t="s">
        <v>16482</v>
      </c>
      <c r="D5549" s="34" t="s">
        <v>16483</v>
      </c>
      <c r="E5549" s="35">
        <v>30877</v>
      </c>
      <c r="F5549" s="36">
        <v>30877</v>
      </c>
      <c r="G5549" s="37">
        <f t="shared" si="259"/>
        <v>2161.3900000000003</v>
      </c>
      <c r="H5549" s="38">
        <f>G5549*(1-'[1]Rapport Lottstift'!$Q$6)</f>
        <v>1573.6882757973303</v>
      </c>
      <c r="I5549" s="39">
        <f t="shared" si="260"/>
        <v>1557.9513930393571</v>
      </c>
      <c r="J5549" s="40">
        <f t="shared" si="261"/>
        <v>1557</v>
      </c>
      <c r="K5549" s="40">
        <v>1557</v>
      </c>
    </row>
    <row r="5550" spans="1:11" s="40" customFormat="1" x14ac:dyDescent="0.25">
      <c r="A5550" s="34" t="s">
        <v>947</v>
      </c>
      <c r="B5550" s="34" t="s">
        <v>16484</v>
      </c>
      <c r="C5550" s="34" t="s">
        <v>16485</v>
      </c>
      <c r="D5550" s="34" t="s">
        <v>16486</v>
      </c>
      <c r="E5550" s="35">
        <v>30683</v>
      </c>
      <c r="F5550" s="36">
        <v>30683</v>
      </c>
      <c r="G5550" s="37">
        <f t="shared" si="259"/>
        <v>2147.8100000000004</v>
      </c>
      <c r="H5550" s="38">
        <f>G5550*(1-'[1]Rapport Lottstift'!$Q$6)</f>
        <v>1563.8008020950704</v>
      </c>
      <c r="I5550" s="39">
        <f t="shared" si="260"/>
        <v>1548.1627940741196</v>
      </c>
      <c r="J5550" s="40">
        <f t="shared" si="261"/>
        <v>1548</v>
      </c>
      <c r="K5550" s="40">
        <v>1548</v>
      </c>
    </row>
    <row r="5551" spans="1:11" s="40" customFormat="1" x14ac:dyDescent="0.25">
      <c r="A5551" s="34" t="s">
        <v>947</v>
      </c>
      <c r="B5551" s="34" t="s">
        <v>16487</v>
      </c>
      <c r="C5551" s="34" t="s">
        <v>16488</v>
      </c>
      <c r="D5551" s="34" t="s">
        <v>16489</v>
      </c>
      <c r="E5551" s="35">
        <v>30600</v>
      </c>
      <c r="F5551" s="36">
        <v>30600</v>
      </c>
      <c r="G5551" s="37">
        <f t="shared" si="259"/>
        <v>2142</v>
      </c>
      <c r="H5551" s="38">
        <f>G5551*(1-'[1]Rapport Lottstift'!$Q$6)</f>
        <v>1559.5705942740001</v>
      </c>
      <c r="I5551" s="39">
        <f t="shared" si="260"/>
        <v>1543.97488833126</v>
      </c>
      <c r="J5551" s="40">
        <f t="shared" si="261"/>
        <v>1543</v>
      </c>
      <c r="K5551" s="40">
        <v>1543</v>
      </c>
    </row>
    <row r="5552" spans="1:11" s="40" customFormat="1" x14ac:dyDescent="0.25">
      <c r="A5552" s="34" t="s">
        <v>947</v>
      </c>
      <c r="B5552" s="34" t="s">
        <v>16490</v>
      </c>
      <c r="C5552" s="34" t="s">
        <v>16491</v>
      </c>
      <c r="D5552" s="34" t="s">
        <v>16492</v>
      </c>
      <c r="E5552" s="35">
        <v>30500</v>
      </c>
      <c r="F5552" s="36">
        <v>30500</v>
      </c>
      <c r="G5552" s="37">
        <f t="shared" si="259"/>
        <v>2135</v>
      </c>
      <c r="H5552" s="38">
        <f>G5552*(1-'[1]Rapport Lottstift'!$Q$6)</f>
        <v>1554.473958345</v>
      </c>
      <c r="I5552" s="39">
        <f t="shared" si="260"/>
        <v>1538.9292187615499</v>
      </c>
      <c r="J5552" s="40">
        <f t="shared" si="261"/>
        <v>1538</v>
      </c>
      <c r="K5552" s="40">
        <v>1538</v>
      </c>
    </row>
    <row r="5553" spans="1:11" s="40" customFormat="1" x14ac:dyDescent="0.25">
      <c r="A5553" s="34" t="s">
        <v>947</v>
      </c>
      <c r="B5553" s="34" t="s">
        <v>16493</v>
      </c>
      <c r="C5553" s="34" t="s">
        <v>16494</v>
      </c>
      <c r="D5553" s="34" t="s">
        <v>16495</v>
      </c>
      <c r="E5553" s="35">
        <v>30329</v>
      </c>
      <c r="F5553" s="36">
        <v>30329</v>
      </c>
      <c r="G5553" s="37">
        <f t="shared" si="259"/>
        <v>2123.0300000000002</v>
      </c>
      <c r="H5553" s="38">
        <f>G5553*(1-'[1]Rapport Lottstift'!$Q$6)</f>
        <v>1545.7587109064102</v>
      </c>
      <c r="I5553" s="39">
        <f t="shared" si="260"/>
        <v>1530.301123797346</v>
      </c>
      <c r="J5553" s="40">
        <f t="shared" si="261"/>
        <v>1530</v>
      </c>
      <c r="K5553" s="40">
        <v>1530</v>
      </c>
    </row>
    <row r="5554" spans="1:11" s="40" customFormat="1" x14ac:dyDescent="0.25">
      <c r="A5554" s="34" t="s">
        <v>947</v>
      </c>
      <c r="B5554" s="34" t="s">
        <v>16496</v>
      </c>
      <c r="C5554" s="34" t="s">
        <v>16497</v>
      </c>
      <c r="D5554" s="34" t="s">
        <v>16498</v>
      </c>
      <c r="E5554" s="35">
        <v>30299</v>
      </c>
      <c r="F5554" s="36">
        <v>30299</v>
      </c>
      <c r="G5554" s="37">
        <f t="shared" si="259"/>
        <v>2120.9300000000003</v>
      </c>
      <c r="H5554" s="38">
        <f>G5554*(1-'[1]Rapport Lottstift'!$Q$6)</f>
        <v>1544.2297201277104</v>
      </c>
      <c r="I5554" s="39">
        <f t="shared" si="260"/>
        <v>1528.7874229264332</v>
      </c>
      <c r="J5554" s="40">
        <f t="shared" si="261"/>
        <v>1528</v>
      </c>
      <c r="K5554" s="40">
        <v>1528</v>
      </c>
    </row>
    <row r="5555" spans="1:11" s="40" customFormat="1" x14ac:dyDescent="0.25">
      <c r="A5555" s="34" t="s">
        <v>947</v>
      </c>
      <c r="B5555" s="34" t="s">
        <v>16499</v>
      </c>
      <c r="C5555" s="34" t="s">
        <v>16500</v>
      </c>
      <c r="D5555" s="34" t="s">
        <v>16501</v>
      </c>
      <c r="E5555" s="35">
        <v>30000</v>
      </c>
      <c r="F5555" s="36">
        <v>30000</v>
      </c>
      <c r="G5555" s="37">
        <f t="shared" si="259"/>
        <v>2100</v>
      </c>
      <c r="H5555" s="38">
        <f>G5555*(1-'[1]Rapport Lottstift'!$Q$6)</f>
        <v>1528.9907787000002</v>
      </c>
      <c r="I5555" s="39">
        <f t="shared" si="260"/>
        <v>1513.7008709130002</v>
      </c>
      <c r="J5555" s="40">
        <f t="shared" si="261"/>
        <v>1513</v>
      </c>
      <c r="K5555" s="40">
        <v>1513</v>
      </c>
    </row>
    <row r="5556" spans="1:11" s="40" customFormat="1" x14ac:dyDescent="0.25">
      <c r="A5556" s="34" t="s">
        <v>947</v>
      </c>
      <c r="B5556" s="34" t="s">
        <v>16502</v>
      </c>
      <c r="C5556" s="34" t="s">
        <v>16503</v>
      </c>
      <c r="D5556" s="34" t="s">
        <v>16504</v>
      </c>
      <c r="E5556" s="35">
        <v>30000</v>
      </c>
      <c r="F5556" s="36">
        <v>30000</v>
      </c>
      <c r="G5556" s="37">
        <f t="shared" si="259"/>
        <v>2100</v>
      </c>
      <c r="H5556" s="38">
        <f>G5556*(1-'[1]Rapport Lottstift'!$Q$6)</f>
        <v>1528.9907787000002</v>
      </c>
      <c r="I5556" s="39">
        <f t="shared" si="260"/>
        <v>1513.7008709130002</v>
      </c>
      <c r="J5556" s="40">
        <f t="shared" si="261"/>
        <v>1513</v>
      </c>
      <c r="K5556" s="40">
        <v>1513</v>
      </c>
    </row>
    <row r="5557" spans="1:11" s="40" customFormat="1" x14ac:dyDescent="0.25">
      <c r="A5557" s="34" t="s">
        <v>947</v>
      </c>
      <c r="B5557" s="34" t="s">
        <v>16505</v>
      </c>
      <c r="C5557" s="34" t="s">
        <v>16506</v>
      </c>
      <c r="D5557" s="34" t="s">
        <v>16507</v>
      </c>
      <c r="E5557" s="35">
        <v>30000</v>
      </c>
      <c r="F5557" s="36">
        <v>30000</v>
      </c>
      <c r="G5557" s="37">
        <f t="shared" si="259"/>
        <v>2100</v>
      </c>
      <c r="H5557" s="38">
        <f>G5557*(1-'[1]Rapport Lottstift'!$Q$6)</f>
        <v>1528.9907787000002</v>
      </c>
      <c r="I5557" s="39">
        <f t="shared" si="260"/>
        <v>1513.7008709130002</v>
      </c>
      <c r="J5557" s="40">
        <f t="shared" si="261"/>
        <v>1513</v>
      </c>
      <c r="K5557" s="40">
        <v>1513</v>
      </c>
    </row>
    <row r="5558" spans="1:11" s="40" customFormat="1" x14ac:dyDescent="0.25">
      <c r="A5558" s="34" t="s">
        <v>947</v>
      </c>
      <c r="B5558" s="34" t="s">
        <v>16508</v>
      </c>
      <c r="C5558" s="34" t="s">
        <v>16509</v>
      </c>
      <c r="D5558" s="34" t="s">
        <v>16510</v>
      </c>
      <c r="E5558" s="35">
        <v>30000</v>
      </c>
      <c r="F5558" s="36">
        <v>30000</v>
      </c>
      <c r="G5558" s="37">
        <f t="shared" si="259"/>
        <v>2100</v>
      </c>
      <c r="H5558" s="38">
        <f>G5558*(1-'[1]Rapport Lottstift'!$Q$6)</f>
        <v>1528.9907787000002</v>
      </c>
      <c r="I5558" s="39">
        <f t="shared" si="260"/>
        <v>1513.7008709130002</v>
      </c>
      <c r="J5558" s="40">
        <f t="shared" si="261"/>
        <v>1513</v>
      </c>
      <c r="K5558" s="40">
        <v>1513</v>
      </c>
    </row>
    <row r="5559" spans="1:11" s="40" customFormat="1" x14ac:dyDescent="0.25">
      <c r="A5559" s="34" t="s">
        <v>947</v>
      </c>
      <c r="B5559" s="34" t="s">
        <v>16511</v>
      </c>
      <c r="C5559" s="34" t="s">
        <v>16512</v>
      </c>
      <c r="D5559" s="34" t="s">
        <v>16513</v>
      </c>
      <c r="E5559" s="35">
        <v>29976</v>
      </c>
      <c r="F5559" s="36">
        <v>29976</v>
      </c>
      <c r="G5559" s="37">
        <f t="shared" si="259"/>
        <v>2098.3200000000002</v>
      </c>
      <c r="H5559" s="38">
        <f>G5559*(1-'[1]Rapport Lottstift'!$Q$6)</f>
        <v>1527.7675860770403</v>
      </c>
      <c r="I5559" s="39">
        <f t="shared" si="260"/>
        <v>1512.4899102162699</v>
      </c>
      <c r="J5559" s="40">
        <f t="shared" si="261"/>
        <v>1512</v>
      </c>
      <c r="K5559" s="40">
        <v>1512</v>
      </c>
    </row>
    <row r="5560" spans="1:11" s="40" customFormat="1" x14ac:dyDescent="0.25">
      <c r="A5560" s="34" t="s">
        <v>947</v>
      </c>
      <c r="B5560" s="34" t="s">
        <v>16514</v>
      </c>
      <c r="C5560" s="34" t="s">
        <v>16515</v>
      </c>
      <c r="D5560" s="34" t="s">
        <v>16516</v>
      </c>
      <c r="E5560" s="35">
        <v>29966</v>
      </c>
      <c r="F5560" s="36">
        <v>29966</v>
      </c>
      <c r="G5560" s="37">
        <f t="shared" si="259"/>
        <v>2097.6200000000003</v>
      </c>
      <c r="H5560" s="38">
        <f>G5560*(1-'[1]Rapport Lottstift'!$Q$6)</f>
        <v>1527.2579224841404</v>
      </c>
      <c r="I5560" s="39">
        <f t="shared" si="260"/>
        <v>1511.985343259299</v>
      </c>
      <c r="J5560" s="40">
        <f t="shared" si="261"/>
        <v>1511</v>
      </c>
      <c r="K5560" s="40">
        <v>1511</v>
      </c>
    </row>
    <row r="5561" spans="1:11" s="40" customFormat="1" x14ac:dyDescent="0.25">
      <c r="A5561" s="34" t="s">
        <v>947</v>
      </c>
      <c r="B5561" s="34" t="s">
        <v>16517</v>
      </c>
      <c r="C5561" s="34" t="s">
        <v>16518</v>
      </c>
      <c r="D5561" s="34" t="s">
        <v>16519</v>
      </c>
      <c r="E5561" s="35">
        <v>29870</v>
      </c>
      <c r="F5561" s="36">
        <v>29870</v>
      </c>
      <c r="G5561" s="37">
        <f t="shared" si="259"/>
        <v>2090.9</v>
      </c>
      <c r="H5561" s="38">
        <f>G5561*(1-'[1]Rapport Lottstift'!$Q$6)</f>
        <v>1522.3651519923001</v>
      </c>
      <c r="I5561" s="39">
        <f t="shared" si="260"/>
        <v>1507.1415004723769</v>
      </c>
      <c r="J5561" s="40">
        <f t="shared" si="261"/>
        <v>1507</v>
      </c>
      <c r="K5561" s="40">
        <v>1507</v>
      </c>
    </row>
    <row r="5562" spans="1:11" s="40" customFormat="1" x14ac:dyDescent="0.25">
      <c r="A5562" s="34" t="s">
        <v>947</v>
      </c>
      <c r="B5562" s="34" t="s">
        <v>16520</v>
      </c>
      <c r="C5562" s="34" t="s">
        <v>16521</v>
      </c>
      <c r="D5562" s="34" t="s">
        <v>16522</v>
      </c>
      <c r="E5562" s="35">
        <v>29744</v>
      </c>
      <c r="F5562" s="36">
        <v>29744</v>
      </c>
      <c r="G5562" s="37">
        <f t="shared" si="259"/>
        <v>2082.0800000000004</v>
      </c>
      <c r="H5562" s="38">
        <f>G5562*(1-'[1]Rapport Lottstift'!$Q$6)</f>
        <v>1515.9433907217604</v>
      </c>
      <c r="I5562" s="39">
        <f t="shared" si="260"/>
        <v>1500.7839568145428</v>
      </c>
      <c r="J5562" s="40">
        <f t="shared" si="261"/>
        <v>1500</v>
      </c>
      <c r="K5562" s="40">
        <v>1500</v>
      </c>
    </row>
    <row r="5563" spans="1:11" s="40" customFormat="1" x14ac:dyDescent="0.25">
      <c r="A5563" s="34" t="s">
        <v>947</v>
      </c>
      <c r="B5563" s="34" t="s">
        <v>16523</v>
      </c>
      <c r="C5563" s="34" t="s">
        <v>16524</v>
      </c>
      <c r="D5563" s="34" t="s">
        <v>16525</v>
      </c>
      <c r="E5563" s="35">
        <v>29687</v>
      </c>
      <c r="F5563" s="36">
        <v>29687</v>
      </c>
      <c r="G5563" s="37">
        <f t="shared" si="259"/>
        <v>2078.09</v>
      </c>
      <c r="H5563" s="38">
        <f>G5563*(1-'[1]Rapport Lottstift'!$Q$6)</f>
        <v>1513.0383082422302</v>
      </c>
      <c r="I5563" s="39">
        <f t="shared" si="260"/>
        <v>1497.907925159808</v>
      </c>
      <c r="J5563" s="40">
        <f t="shared" si="261"/>
        <v>1497</v>
      </c>
      <c r="K5563" s="40">
        <v>1497</v>
      </c>
    </row>
    <row r="5564" spans="1:11" s="40" customFormat="1" x14ac:dyDescent="0.25">
      <c r="A5564" s="34" t="s">
        <v>947</v>
      </c>
      <c r="B5564" s="34" t="s">
        <v>16526</v>
      </c>
      <c r="C5564" s="34" t="s">
        <v>16527</v>
      </c>
      <c r="D5564" s="34" t="s">
        <v>16528</v>
      </c>
      <c r="E5564" s="35">
        <v>29362</v>
      </c>
      <c r="F5564" s="36">
        <v>29362</v>
      </c>
      <c r="G5564" s="37">
        <f t="shared" si="259"/>
        <v>2055.34</v>
      </c>
      <c r="H5564" s="38">
        <f>G5564*(1-'[1]Rapport Lottstift'!$Q$6)</f>
        <v>1496.4742414729801</v>
      </c>
      <c r="I5564" s="39">
        <f t="shared" si="260"/>
        <v>1481.5094990582502</v>
      </c>
      <c r="J5564" s="40">
        <f t="shared" si="261"/>
        <v>1481</v>
      </c>
      <c r="K5564" s="40">
        <v>1481</v>
      </c>
    </row>
    <row r="5565" spans="1:11" s="40" customFormat="1" x14ac:dyDescent="0.25">
      <c r="A5565" s="34" t="s">
        <v>947</v>
      </c>
      <c r="B5565" s="34" t="s">
        <v>16529</v>
      </c>
      <c r="C5565" s="34" t="s">
        <v>16530</v>
      </c>
      <c r="D5565" s="34" t="s">
        <v>16531</v>
      </c>
      <c r="E5565" s="35">
        <v>28943</v>
      </c>
      <c r="F5565" s="36">
        <v>28943</v>
      </c>
      <c r="G5565" s="37">
        <f t="shared" si="259"/>
        <v>2026.0100000000002</v>
      </c>
      <c r="H5565" s="38">
        <f>G5565*(1-'[1]Rapport Lottstift'!$Q$6)</f>
        <v>1475.1193369304704</v>
      </c>
      <c r="I5565" s="39">
        <f t="shared" si="260"/>
        <v>1460.3681435611657</v>
      </c>
      <c r="J5565" s="40">
        <f t="shared" si="261"/>
        <v>1460</v>
      </c>
      <c r="K5565" s="40">
        <v>1460</v>
      </c>
    </row>
    <row r="5566" spans="1:11" s="40" customFormat="1" x14ac:dyDescent="0.25">
      <c r="A5566" s="34" t="s">
        <v>947</v>
      </c>
      <c r="B5566" s="34" t="s">
        <v>16532</v>
      </c>
      <c r="C5566" s="34" t="s">
        <v>16533</v>
      </c>
      <c r="D5566" s="34" t="s">
        <v>16534</v>
      </c>
      <c r="E5566" s="35">
        <v>28899</v>
      </c>
      <c r="F5566" s="36">
        <v>28899</v>
      </c>
      <c r="G5566" s="37">
        <f t="shared" si="259"/>
        <v>2022.9300000000003</v>
      </c>
      <c r="H5566" s="38">
        <f>G5566*(1-'[1]Rapport Lottstift'!$Q$6)</f>
        <v>1472.8768171217102</v>
      </c>
      <c r="I5566" s="39">
        <f t="shared" si="260"/>
        <v>1458.1480489504931</v>
      </c>
      <c r="J5566" s="40">
        <f t="shared" si="261"/>
        <v>1458</v>
      </c>
      <c r="K5566" s="40">
        <v>1458</v>
      </c>
    </row>
    <row r="5567" spans="1:11" s="40" customFormat="1" x14ac:dyDescent="0.25">
      <c r="A5567" s="34" t="s">
        <v>947</v>
      </c>
      <c r="B5567" s="34" t="s">
        <v>16535</v>
      </c>
      <c r="C5567" s="34" t="s">
        <v>16536</v>
      </c>
      <c r="D5567" s="34" t="s">
        <v>16537</v>
      </c>
      <c r="E5567" s="35">
        <v>28869</v>
      </c>
      <c r="F5567" s="36">
        <v>28869</v>
      </c>
      <c r="G5567" s="37">
        <f t="shared" si="259"/>
        <v>2020.8300000000002</v>
      </c>
      <c r="H5567" s="38">
        <f>G5567*(1-'[1]Rapport Lottstift'!$Q$6)</f>
        <v>1471.3478263430102</v>
      </c>
      <c r="I5567" s="39">
        <f t="shared" si="260"/>
        <v>1456.6343480795801</v>
      </c>
      <c r="J5567" s="40">
        <f t="shared" si="261"/>
        <v>1456</v>
      </c>
      <c r="K5567" s="40">
        <v>1456</v>
      </c>
    </row>
    <row r="5568" spans="1:11" s="40" customFormat="1" x14ac:dyDescent="0.25">
      <c r="A5568" s="34" t="s">
        <v>947</v>
      </c>
      <c r="B5568" s="34" t="s">
        <v>16538</v>
      </c>
      <c r="C5568" s="34" t="s">
        <v>16539</v>
      </c>
      <c r="D5568" s="34" t="s">
        <v>16540</v>
      </c>
      <c r="E5568" s="35">
        <v>28817</v>
      </c>
      <c r="F5568" s="36">
        <v>28817</v>
      </c>
      <c r="G5568" s="37">
        <f t="shared" si="259"/>
        <v>2017.1900000000003</v>
      </c>
      <c r="H5568" s="38">
        <f>G5568*(1-'[1]Rapport Lottstift'!$Q$6)</f>
        <v>1468.6975756599302</v>
      </c>
      <c r="I5568" s="39">
        <f t="shared" si="260"/>
        <v>1454.0105999033308</v>
      </c>
      <c r="J5568" s="40">
        <f t="shared" si="261"/>
        <v>1454</v>
      </c>
      <c r="K5568" s="40">
        <v>1454</v>
      </c>
    </row>
    <row r="5569" spans="1:11" s="40" customFormat="1" x14ac:dyDescent="0.25">
      <c r="A5569" s="34" t="s">
        <v>947</v>
      </c>
      <c r="B5569" s="34" t="s">
        <v>16541</v>
      </c>
      <c r="C5569" s="34" t="s">
        <v>16542</v>
      </c>
      <c r="D5569" s="34" t="s">
        <v>16543</v>
      </c>
      <c r="E5569" s="35">
        <v>28778</v>
      </c>
      <c r="F5569" s="36">
        <v>28778</v>
      </c>
      <c r="G5569" s="37">
        <f t="shared" si="259"/>
        <v>2014.4600000000003</v>
      </c>
      <c r="H5569" s="38">
        <f>G5569*(1-'[1]Rapport Lottstift'!$Q$6)</f>
        <v>1466.7098876476202</v>
      </c>
      <c r="I5569" s="39">
        <f t="shared" si="260"/>
        <v>1452.0427887711439</v>
      </c>
      <c r="J5569" s="40">
        <f t="shared" si="261"/>
        <v>1452</v>
      </c>
      <c r="K5569" s="40">
        <v>1452</v>
      </c>
    </row>
    <row r="5570" spans="1:11" s="40" customFormat="1" x14ac:dyDescent="0.25">
      <c r="A5570" s="34" t="s">
        <v>947</v>
      </c>
      <c r="B5570" s="34" t="s">
        <v>16544</v>
      </c>
      <c r="C5570" s="34" t="s">
        <v>16545</v>
      </c>
      <c r="D5570" s="34" t="s">
        <v>16546</v>
      </c>
      <c r="E5570" s="35">
        <v>28763</v>
      </c>
      <c r="F5570" s="36">
        <v>28763</v>
      </c>
      <c r="G5570" s="37">
        <f t="shared" si="259"/>
        <v>2013.41</v>
      </c>
      <c r="H5570" s="38">
        <f>G5570*(1-'[1]Rapport Lottstift'!$Q$6)</f>
        <v>1465.9453922582702</v>
      </c>
      <c r="I5570" s="39">
        <f t="shared" si="260"/>
        <v>1451.2859383356874</v>
      </c>
      <c r="J5570" s="40">
        <f t="shared" si="261"/>
        <v>1451</v>
      </c>
      <c r="K5570" s="40">
        <v>1451</v>
      </c>
    </row>
    <row r="5571" spans="1:11" s="40" customFormat="1" x14ac:dyDescent="0.25">
      <c r="A5571" s="34" t="s">
        <v>947</v>
      </c>
      <c r="B5571" s="34" t="s">
        <v>16547</v>
      </c>
      <c r="C5571" s="34" t="s">
        <v>16548</v>
      </c>
      <c r="D5571" s="34" t="s">
        <v>16549</v>
      </c>
      <c r="E5571" s="35">
        <v>28674</v>
      </c>
      <c r="F5571" s="36">
        <v>28674</v>
      </c>
      <c r="G5571" s="37">
        <f t="shared" si="259"/>
        <v>2007.1800000000003</v>
      </c>
      <c r="H5571" s="38">
        <f>G5571*(1-'[1]Rapport Lottstift'!$Q$6)</f>
        <v>1461.4093862814602</v>
      </c>
      <c r="I5571" s="39">
        <f t="shared" si="260"/>
        <v>1446.7952924186457</v>
      </c>
      <c r="J5571" s="40">
        <f t="shared" si="261"/>
        <v>1446</v>
      </c>
      <c r="K5571" s="40">
        <v>1446</v>
      </c>
    </row>
    <row r="5572" spans="1:11" s="40" customFormat="1" x14ac:dyDescent="0.25">
      <c r="A5572" s="34" t="s">
        <v>947</v>
      </c>
      <c r="B5572" s="34" t="s">
        <v>16550</v>
      </c>
      <c r="C5572" s="34" t="s">
        <v>16551</v>
      </c>
      <c r="D5572" s="34" t="s">
        <v>16552</v>
      </c>
      <c r="E5572" s="35">
        <v>28652</v>
      </c>
      <c r="F5572" s="36">
        <v>28652</v>
      </c>
      <c r="G5572" s="37">
        <f t="shared" si="259"/>
        <v>2005.64</v>
      </c>
      <c r="H5572" s="38">
        <f>G5572*(1-'[1]Rapport Lottstift'!$Q$6)</f>
        <v>1460.2881263770801</v>
      </c>
      <c r="I5572" s="39">
        <f t="shared" si="260"/>
        <v>1445.6852451133093</v>
      </c>
      <c r="J5572" s="40">
        <f t="shared" si="261"/>
        <v>1445</v>
      </c>
      <c r="K5572" s="40">
        <v>1445</v>
      </c>
    </row>
    <row r="5573" spans="1:11" s="40" customFormat="1" x14ac:dyDescent="0.25">
      <c r="A5573" s="34" t="s">
        <v>947</v>
      </c>
      <c r="B5573" s="34" t="s">
        <v>16553</v>
      </c>
      <c r="C5573" s="34" t="s">
        <v>16554</v>
      </c>
      <c r="D5573" s="34" t="s">
        <v>16555</v>
      </c>
      <c r="E5573" s="35">
        <v>28640</v>
      </c>
      <c r="F5573" s="36">
        <v>28640</v>
      </c>
      <c r="G5573" s="37">
        <f t="shared" si="259"/>
        <v>2004.8000000000002</v>
      </c>
      <c r="H5573" s="38">
        <f>G5573*(1-'[1]Rapport Lottstift'!$Q$6)</f>
        <v>1459.6765300656002</v>
      </c>
      <c r="I5573" s="39">
        <f t="shared" si="260"/>
        <v>1445.0797647649442</v>
      </c>
      <c r="J5573" s="40">
        <f t="shared" si="261"/>
        <v>1445</v>
      </c>
      <c r="K5573" s="40">
        <v>1445</v>
      </c>
    </row>
    <row r="5574" spans="1:11" s="40" customFormat="1" x14ac:dyDescent="0.25">
      <c r="A5574" s="34" t="s">
        <v>947</v>
      </c>
      <c r="B5574" s="34" t="s">
        <v>16556</v>
      </c>
      <c r="C5574" s="34" t="s">
        <v>16557</v>
      </c>
      <c r="D5574" s="34" t="s">
        <v>16558</v>
      </c>
      <c r="E5574" s="35">
        <v>28638</v>
      </c>
      <c r="F5574" s="36">
        <v>28638</v>
      </c>
      <c r="G5574" s="37">
        <f t="shared" ref="G5574:G5637" si="262">F5574*0.07</f>
        <v>2004.66</v>
      </c>
      <c r="H5574" s="38">
        <f>G5574*(1-'[1]Rapport Lottstift'!$Q$6)</f>
        <v>1459.5745973470202</v>
      </c>
      <c r="I5574" s="39">
        <f t="shared" ref="I5574:I5637" si="263">H5574*0.99</f>
        <v>1444.97885137355</v>
      </c>
      <c r="J5574" s="40">
        <f t="shared" ref="J5574:J5637" si="264">INT(I5574)</f>
        <v>1444</v>
      </c>
      <c r="K5574" s="40">
        <v>1444</v>
      </c>
    </row>
    <row r="5575" spans="1:11" s="40" customFormat="1" x14ac:dyDescent="0.25">
      <c r="A5575" s="34" t="s">
        <v>947</v>
      </c>
      <c r="B5575" s="34" t="s">
        <v>16559</v>
      </c>
      <c r="C5575" s="34" t="s">
        <v>16560</v>
      </c>
      <c r="D5575" s="34" t="s">
        <v>16561</v>
      </c>
      <c r="E5575" s="35">
        <v>28545</v>
      </c>
      <c r="F5575" s="36">
        <v>28545</v>
      </c>
      <c r="G5575" s="37">
        <f t="shared" si="262"/>
        <v>1998.15</v>
      </c>
      <c r="H5575" s="38">
        <f>G5575*(1-'[1]Rapport Lottstift'!$Q$6)</f>
        <v>1454.8347259330501</v>
      </c>
      <c r="I5575" s="39">
        <f t="shared" si="263"/>
        <v>1440.2863786737196</v>
      </c>
      <c r="J5575" s="40">
        <f t="shared" si="264"/>
        <v>1440</v>
      </c>
      <c r="K5575" s="40">
        <v>1440</v>
      </c>
    </row>
    <row r="5576" spans="1:11" s="40" customFormat="1" x14ac:dyDescent="0.25">
      <c r="A5576" s="34" t="s">
        <v>947</v>
      </c>
      <c r="B5576" s="34" t="s">
        <v>16562</v>
      </c>
      <c r="C5576" s="34" t="s">
        <v>16563</v>
      </c>
      <c r="D5576" s="34" t="s">
        <v>16564</v>
      </c>
      <c r="E5576" s="35">
        <v>28537</v>
      </c>
      <c r="F5576" s="36">
        <v>28537</v>
      </c>
      <c r="G5576" s="37">
        <f t="shared" si="262"/>
        <v>1997.5900000000001</v>
      </c>
      <c r="H5576" s="38">
        <f>G5576*(1-'[1]Rapport Lottstift'!$Q$6)</f>
        <v>1454.4269950587302</v>
      </c>
      <c r="I5576" s="39">
        <f t="shared" si="263"/>
        <v>1439.8827251081429</v>
      </c>
      <c r="J5576" s="40">
        <f t="shared" si="264"/>
        <v>1439</v>
      </c>
      <c r="K5576" s="40">
        <v>1439</v>
      </c>
    </row>
    <row r="5577" spans="1:11" s="40" customFormat="1" x14ac:dyDescent="0.25">
      <c r="A5577" s="34" t="s">
        <v>947</v>
      </c>
      <c r="B5577" s="34" t="s">
        <v>16565</v>
      </c>
      <c r="C5577" s="34" t="s">
        <v>16566</v>
      </c>
      <c r="D5577" s="34" t="s">
        <v>16567</v>
      </c>
      <c r="E5577" s="35">
        <v>28525</v>
      </c>
      <c r="F5577" s="36">
        <v>28525</v>
      </c>
      <c r="G5577" s="37">
        <f t="shared" si="262"/>
        <v>1996.7500000000002</v>
      </c>
      <c r="H5577" s="38">
        <f>G5577*(1-'[1]Rapport Lottstift'!$Q$6)</f>
        <v>1453.8153987472504</v>
      </c>
      <c r="I5577" s="39">
        <f t="shared" si="263"/>
        <v>1439.2772447597779</v>
      </c>
      <c r="J5577" s="40">
        <f t="shared" si="264"/>
        <v>1439</v>
      </c>
      <c r="K5577" s="40">
        <v>1439</v>
      </c>
    </row>
    <row r="5578" spans="1:11" s="40" customFormat="1" x14ac:dyDescent="0.25">
      <c r="A5578" s="34" t="s">
        <v>947</v>
      </c>
      <c r="B5578" s="34" t="s">
        <v>16568</v>
      </c>
      <c r="C5578" s="34" t="s">
        <v>16569</v>
      </c>
      <c r="D5578" s="34" t="s">
        <v>16570</v>
      </c>
      <c r="E5578" s="35">
        <v>28442</v>
      </c>
      <c r="F5578" s="36">
        <v>28442</v>
      </c>
      <c r="G5578" s="37">
        <f t="shared" si="262"/>
        <v>1990.9400000000003</v>
      </c>
      <c r="H5578" s="38">
        <f>G5578*(1-'[1]Rapport Lottstift'!$Q$6)</f>
        <v>1449.5851909261803</v>
      </c>
      <c r="I5578" s="39">
        <f t="shared" si="263"/>
        <v>1435.0893390169185</v>
      </c>
      <c r="J5578" s="40">
        <f t="shared" si="264"/>
        <v>1435</v>
      </c>
      <c r="K5578" s="40">
        <v>1435</v>
      </c>
    </row>
    <row r="5579" spans="1:11" s="40" customFormat="1" x14ac:dyDescent="0.25">
      <c r="A5579" s="34" t="s">
        <v>947</v>
      </c>
      <c r="B5579" s="34" t="s">
        <v>16571</v>
      </c>
      <c r="C5579" s="34" t="s">
        <v>16572</v>
      </c>
      <c r="D5579" s="34" t="s">
        <v>16573</v>
      </c>
      <c r="E5579" s="35">
        <v>28341</v>
      </c>
      <c r="F5579" s="36">
        <v>28341</v>
      </c>
      <c r="G5579" s="37">
        <f t="shared" si="262"/>
        <v>1983.8700000000001</v>
      </c>
      <c r="H5579" s="38">
        <f>G5579*(1-'[1]Rapport Lottstift'!$Q$6)</f>
        <v>1444.4375886378903</v>
      </c>
      <c r="I5579" s="39">
        <f t="shared" si="263"/>
        <v>1429.9932127515112</v>
      </c>
      <c r="J5579" s="40">
        <f t="shared" si="264"/>
        <v>1429</v>
      </c>
      <c r="K5579" s="40">
        <v>1429</v>
      </c>
    </row>
    <row r="5580" spans="1:11" s="40" customFormat="1" x14ac:dyDescent="0.25">
      <c r="A5580" s="34" t="s">
        <v>947</v>
      </c>
      <c r="B5580" s="34" t="s">
        <v>16574</v>
      </c>
      <c r="C5580" s="34" t="s">
        <v>16575</v>
      </c>
      <c r="D5580" s="34" t="s">
        <v>16576</v>
      </c>
      <c r="E5580" s="35">
        <v>28097</v>
      </c>
      <c r="F5580" s="36">
        <v>28097</v>
      </c>
      <c r="G5580" s="37">
        <f t="shared" si="262"/>
        <v>1966.7900000000002</v>
      </c>
      <c r="H5580" s="38">
        <f>G5580*(1-'[1]Rapport Lottstift'!$Q$6)</f>
        <v>1432.0017969711303</v>
      </c>
      <c r="I5580" s="39">
        <f t="shared" si="263"/>
        <v>1417.681779001419</v>
      </c>
      <c r="J5580" s="40">
        <f t="shared" si="264"/>
        <v>1417</v>
      </c>
      <c r="K5580" s="40">
        <v>1417</v>
      </c>
    </row>
    <row r="5581" spans="1:11" s="40" customFormat="1" x14ac:dyDescent="0.25">
      <c r="A5581" s="34" t="s">
        <v>947</v>
      </c>
      <c r="B5581" s="34" t="s">
        <v>16577</v>
      </c>
      <c r="C5581" s="34" t="s">
        <v>16578</v>
      </c>
      <c r="D5581" s="34" t="s">
        <v>16579</v>
      </c>
      <c r="E5581" s="35">
        <v>27966</v>
      </c>
      <c r="F5581" s="36">
        <v>27966</v>
      </c>
      <c r="G5581" s="37">
        <f t="shared" si="262"/>
        <v>1957.6200000000001</v>
      </c>
      <c r="H5581" s="38">
        <f>G5581*(1-'[1]Rapport Lottstift'!$Q$6)</f>
        <v>1425.3252039041402</v>
      </c>
      <c r="I5581" s="39">
        <f t="shared" si="263"/>
        <v>1411.0719518650988</v>
      </c>
      <c r="J5581" s="40">
        <f t="shared" si="264"/>
        <v>1411</v>
      </c>
      <c r="K5581" s="40">
        <v>1411</v>
      </c>
    </row>
    <row r="5582" spans="1:11" s="40" customFormat="1" x14ac:dyDescent="0.25">
      <c r="A5582" s="34" t="s">
        <v>947</v>
      </c>
      <c r="B5582" s="34" t="s">
        <v>16580</v>
      </c>
      <c r="C5582" s="34" t="s">
        <v>16581</v>
      </c>
      <c r="D5582" s="34" t="s">
        <v>16582</v>
      </c>
      <c r="E5582" s="35">
        <v>27913</v>
      </c>
      <c r="F5582" s="36">
        <v>27913</v>
      </c>
      <c r="G5582" s="37">
        <f t="shared" si="262"/>
        <v>1953.91</v>
      </c>
      <c r="H5582" s="38">
        <f>G5582*(1-'[1]Rapport Lottstift'!$Q$6)</f>
        <v>1422.6239868617702</v>
      </c>
      <c r="I5582" s="39">
        <f t="shared" si="263"/>
        <v>1408.3977469931524</v>
      </c>
      <c r="J5582" s="40">
        <f t="shared" si="264"/>
        <v>1408</v>
      </c>
      <c r="K5582" s="40">
        <v>1408</v>
      </c>
    </row>
    <row r="5583" spans="1:11" s="40" customFormat="1" x14ac:dyDescent="0.25">
      <c r="A5583" s="34" t="s">
        <v>947</v>
      </c>
      <c r="B5583" s="34" t="s">
        <v>16583</v>
      </c>
      <c r="C5583" s="34" t="s">
        <v>16584</v>
      </c>
      <c r="D5583" s="34" t="s">
        <v>16585</v>
      </c>
      <c r="E5583" s="35">
        <v>27582</v>
      </c>
      <c r="F5583" s="36">
        <v>27582</v>
      </c>
      <c r="G5583" s="37">
        <f t="shared" si="262"/>
        <v>1930.7400000000002</v>
      </c>
      <c r="H5583" s="38">
        <f>G5583*(1-'[1]Rapport Lottstift'!$Q$6)</f>
        <v>1405.7541219367802</v>
      </c>
      <c r="I5583" s="39">
        <f t="shared" si="263"/>
        <v>1391.6965807174124</v>
      </c>
      <c r="J5583" s="40">
        <f t="shared" si="264"/>
        <v>1391</v>
      </c>
      <c r="K5583" s="40">
        <v>1391</v>
      </c>
    </row>
    <row r="5584" spans="1:11" s="40" customFormat="1" x14ac:dyDescent="0.25">
      <c r="A5584" s="34" t="s">
        <v>947</v>
      </c>
      <c r="B5584" s="34" t="s">
        <v>16586</v>
      </c>
      <c r="C5584" s="34" t="s">
        <v>16587</v>
      </c>
      <c r="D5584" s="34" t="s">
        <v>16588</v>
      </c>
      <c r="E5584" s="35">
        <v>27563</v>
      </c>
      <c r="F5584" s="36">
        <v>27563</v>
      </c>
      <c r="G5584" s="37">
        <f t="shared" si="262"/>
        <v>1929.41</v>
      </c>
      <c r="H5584" s="38">
        <f>G5584*(1-'[1]Rapport Lottstift'!$Q$6)</f>
        <v>1404.7857611102702</v>
      </c>
      <c r="I5584" s="39">
        <f t="shared" si="263"/>
        <v>1390.7379034991675</v>
      </c>
      <c r="J5584" s="40">
        <f t="shared" si="264"/>
        <v>1390</v>
      </c>
      <c r="K5584" s="40">
        <v>1390</v>
      </c>
    </row>
    <row r="5585" spans="1:11" s="40" customFormat="1" x14ac:dyDescent="0.25">
      <c r="A5585" s="34" t="s">
        <v>947</v>
      </c>
      <c r="B5585" s="34" t="s">
        <v>16589</v>
      </c>
      <c r="C5585" s="34" t="s">
        <v>16590</v>
      </c>
      <c r="D5585" s="34" t="s">
        <v>16591</v>
      </c>
      <c r="E5585" s="35">
        <v>27429</v>
      </c>
      <c r="F5585" s="36">
        <v>27429</v>
      </c>
      <c r="G5585" s="37">
        <f t="shared" si="262"/>
        <v>1920.0300000000002</v>
      </c>
      <c r="H5585" s="38">
        <f>G5585*(1-'[1]Rapport Lottstift'!$Q$6)</f>
        <v>1397.9562689654101</v>
      </c>
      <c r="I5585" s="39">
        <f t="shared" si="263"/>
        <v>1383.976706275756</v>
      </c>
      <c r="J5585" s="40">
        <f t="shared" si="264"/>
        <v>1383</v>
      </c>
      <c r="K5585" s="40">
        <v>1383</v>
      </c>
    </row>
    <row r="5586" spans="1:11" s="40" customFormat="1" x14ac:dyDescent="0.25">
      <c r="A5586" s="34" t="s">
        <v>947</v>
      </c>
      <c r="B5586" s="34" t="s">
        <v>16592</v>
      </c>
      <c r="C5586" s="34" t="s">
        <v>16593</v>
      </c>
      <c r="D5586" s="34" t="s">
        <v>16594</v>
      </c>
      <c r="E5586" s="35">
        <v>27387</v>
      </c>
      <c r="F5586" s="36">
        <v>27387</v>
      </c>
      <c r="G5586" s="37">
        <f t="shared" si="262"/>
        <v>1917.0900000000001</v>
      </c>
      <c r="H5586" s="38">
        <f>G5586*(1-'[1]Rapport Lottstift'!$Q$6)</f>
        <v>1395.8156818752302</v>
      </c>
      <c r="I5586" s="39">
        <f t="shared" si="263"/>
        <v>1381.8575250564779</v>
      </c>
      <c r="J5586" s="40">
        <f t="shared" si="264"/>
        <v>1381</v>
      </c>
      <c r="K5586" s="40">
        <v>1381</v>
      </c>
    </row>
    <row r="5587" spans="1:11" s="40" customFormat="1" x14ac:dyDescent="0.25">
      <c r="A5587" s="34" t="s">
        <v>947</v>
      </c>
      <c r="B5587" s="34" t="s">
        <v>16595</v>
      </c>
      <c r="C5587" s="34" t="s">
        <v>16596</v>
      </c>
      <c r="D5587" s="34" t="s">
        <v>16597</v>
      </c>
      <c r="E5587" s="35">
        <v>27163</v>
      </c>
      <c r="F5587" s="36">
        <v>27163</v>
      </c>
      <c r="G5587" s="37">
        <f t="shared" si="262"/>
        <v>1901.41</v>
      </c>
      <c r="H5587" s="38">
        <f>G5587*(1-'[1]Rapport Lottstift'!$Q$6)</f>
        <v>1384.3992173942702</v>
      </c>
      <c r="I5587" s="39">
        <f t="shared" si="263"/>
        <v>1370.5552252203274</v>
      </c>
      <c r="J5587" s="40">
        <f t="shared" si="264"/>
        <v>1370</v>
      </c>
      <c r="K5587" s="40">
        <v>1370</v>
      </c>
    </row>
    <row r="5588" spans="1:11" s="40" customFormat="1" x14ac:dyDescent="0.25">
      <c r="A5588" s="34" t="s">
        <v>947</v>
      </c>
      <c r="B5588" s="34" t="s">
        <v>16598</v>
      </c>
      <c r="C5588" s="34" t="s">
        <v>16599</v>
      </c>
      <c r="D5588" s="34" t="s">
        <v>16600</v>
      </c>
      <c r="E5588" s="35">
        <v>27064</v>
      </c>
      <c r="F5588" s="36">
        <v>27064</v>
      </c>
      <c r="G5588" s="37">
        <f t="shared" si="262"/>
        <v>1894.4800000000002</v>
      </c>
      <c r="H5588" s="38">
        <f>G5588*(1-'[1]Rapport Lottstift'!$Q$6)</f>
        <v>1379.3535478245603</v>
      </c>
      <c r="I5588" s="39">
        <f t="shared" si="263"/>
        <v>1365.5600123463148</v>
      </c>
      <c r="J5588" s="40">
        <f t="shared" si="264"/>
        <v>1365</v>
      </c>
      <c r="K5588" s="40">
        <v>1365</v>
      </c>
    </row>
    <row r="5589" spans="1:11" s="40" customFormat="1" x14ac:dyDescent="0.25">
      <c r="A5589" s="34" t="s">
        <v>947</v>
      </c>
      <c r="B5589" s="34" t="s">
        <v>16601</v>
      </c>
      <c r="C5589" s="34" t="s">
        <v>16602</v>
      </c>
      <c r="D5589" s="34" t="s">
        <v>16603</v>
      </c>
      <c r="E5589" s="35">
        <v>27006</v>
      </c>
      <c r="F5589" s="36">
        <v>27006</v>
      </c>
      <c r="G5589" s="37">
        <f t="shared" si="262"/>
        <v>1890.42</v>
      </c>
      <c r="H5589" s="38">
        <f>G5589*(1-'[1]Rapport Lottstift'!$Q$6)</f>
        <v>1376.3974989857402</v>
      </c>
      <c r="I5589" s="39">
        <f t="shared" si="263"/>
        <v>1362.6335239958828</v>
      </c>
      <c r="J5589" s="40">
        <f t="shared" si="264"/>
        <v>1362</v>
      </c>
      <c r="K5589" s="40">
        <v>1362</v>
      </c>
    </row>
    <row r="5590" spans="1:11" s="40" customFormat="1" x14ac:dyDescent="0.25">
      <c r="A5590" s="34" t="s">
        <v>947</v>
      </c>
      <c r="B5590" s="34" t="s">
        <v>16604</v>
      </c>
      <c r="C5590" s="34"/>
      <c r="D5590" s="34" t="s">
        <v>16605</v>
      </c>
      <c r="E5590" s="35">
        <v>26770</v>
      </c>
      <c r="F5590" s="36">
        <v>26770</v>
      </c>
      <c r="G5590" s="37">
        <f t="shared" si="262"/>
        <v>1873.9</v>
      </c>
      <c r="H5590" s="38">
        <f>G5590*(1-'[1]Rapport Lottstift'!$Q$6)</f>
        <v>1364.3694381933001</v>
      </c>
      <c r="I5590" s="39">
        <f t="shared" si="263"/>
        <v>1350.725743811367</v>
      </c>
      <c r="J5590" s="40">
        <f t="shared" si="264"/>
        <v>1350</v>
      </c>
      <c r="K5590" s="40">
        <v>1350</v>
      </c>
    </row>
    <row r="5591" spans="1:11" s="40" customFormat="1" x14ac:dyDescent="0.25">
      <c r="A5591" s="34" t="s">
        <v>947</v>
      </c>
      <c r="B5591" s="34" t="s">
        <v>16606</v>
      </c>
      <c r="C5591" s="34" t="s">
        <v>16607</v>
      </c>
      <c r="D5591" s="34" t="s">
        <v>16608</v>
      </c>
      <c r="E5591" s="35">
        <v>26656</v>
      </c>
      <c r="F5591" s="36">
        <v>26656</v>
      </c>
      <c r="G5591" s="37">
        <f t="shared" si="262"/>
        <v>1865.92</v>
      </c>
      <c r="H5591" s="38">
        <f>G5591*(1-'[1]Rapport Lottstift'!$Q$6)</f>
        <v>1358.5592732342402</v>
      </c>
      <c r="I5591" s="39">
        <f t="shared" si="263"/>
        <v>1344.9736805018979</v>
      </c>
      <c r="J5591" s="40">
        <f t="shared" si="264"/>
        <v>1344</v>
      </c>
      <c r="K5591" s="40">
        <v>1344</v>
      </c>
    </row>
    <row r="5592" spans="1:11" s="40" customFormat="1" x14ac:dyDescent="0.25">
      <c r="A5592" s="34" t="s">
        <v>947</v>
      </c>
      <c r="B5592" s="34" t="s">
        <v>16609</v>
      </c>
      <c r="C5592" s="34" t="s">
        <v>16610</v>
      </c>
      <c r="D5592" s="34" t="s">
        <v>16611</v>
      </c>
      <c r="E5592" s="35">
        <v>26621</v>
      </c>
      <c r="F5592" s="36">
        <v>26621</v>
      </c>
      <c r="G5592" s="37">
        <f t="shared" si="262"/>
        <v>1863.4700000000003</v>
      </c>
      <c r="H5592" s="38">
        <f>G5592*(1-'[1]Rapport Lottstift'!$Q$6)</f>
        <v>1356.7754506590902</v>
      </c>
      <c r="I5592" s="39">
        <f t="shared" si="263"/>
        <v>1343.2076961524992</v>
      </c>
      <c r="J5592" s="40">
        <f t="shared" si="264"/>
        <v>1343</v>
      </c>
      <c r="K5592" s="40">
        <v>1343</v>
      </c>
    </row>
    <row r="5593" spans="1:11" s="40" customFormat="1" x14ac:dyDescent="0.25">
      <c r="A5593" s="34" t="s">
        <v>947</v>
      </c>
      <c r="B5593" s="34" t="s">
        <v>16612</v>
      </c>
      <c r="C5593" s="34" t="s">
        <v>16613</v>
      </c>
      <c r="D5593" s="34" t="s">
        <v>16614</v>
      </c>
      <c r="E5593" s="35">
        <v>26525</v>
      </c>
      <c r="F5593" s="36">
        <v>26525</v>
      </c>
      <c r="G5593" s="37">
        <f t="shared" si="262"/>
        <v>1856.7500000000002</v>
      </c>
      <c r="H5593" s="38">
        <f>G5593*(1-'[1]Rapport Lottstift'!$Q$6)</f>
        <v>1351.8826801672503</v>
      </c>
      <c r="I5593" s="39">
        <f t="shared" si="263"/>
        <v>1338.3638533655778</v>
      </c>
      <c r="J5593" s="40">
        <f t="shared" si="264"/>
        <v>1338</v>
      </c>
      <c r="K5593" s="40">
        <v>1338</v>
      </c>
    </row>
    <row r="5594" spans="1:11" s="40" customFormat="1" x14ac:dyDescent="0.25">
      <c r="A5594" s="34" t="s">
        <v>947</v>
      </c>
      <c r="B5594" s="34" t="s">
        <v>16615</v>
      </c>
      <c r="C5594" s="34"/>
      <c r="D5594" s="34" t="s">
        <v>16616</v>
      </c>
      <c r="E5594" s="35">
        <v>26500</v>
      </c>
      <c r="F5594" s="36">
        <v>26500</v>
      </c>
      <c r="G5594" s="37">
        <f t="shared" si="262"/>
        <v>1855.0000000000002</v>
      </c>
      <c r="H5594" s="38">
        <f>G5594*(1-'[1]Rapport Lottstift'!$Q$6)</f>
        <v>1350.6085211850002</v>
      </c>
      <c r="I5594" s="39">
        <f t="shared" si="263"/>
        <v>1337.1024359731502</v>
      </c>
      <c r="J5594" s="40">
        <f t="shared" si="264"/>
        <v>1337</v>
      </c>
      <c r="K5594" s="40">
        <v>1337</v>
      </c>
    </row>
    <row r="5595" spans="1:11" s="40" customFormat="1" x14ac:dyDescent="0.25">
      <c r="A5595" s="34" t="s">
        <v>947</v>
      </c>
      <c r="B5595" s="34" t="s">
        <v>16617</v>
      </c>
      <c r="C5595" s="34" t="s">
        <v>16618</v>
      </c>
      <c r="D5595" s="34" t="s">
        <v>16619</v>
      </c>
      <c r="E5595" s="35">
        <v>26457</v>
      </c>
      <c r="F5595" s="36">
        <v>26457</v>
      </c>
      <c r="G5595" s="37">
        <f t="shared" si="262"/>
        <v>1851.9900000000002</v>
      </c>
      <c r="H5595" s="38">
        <f>G5595*(1-'[1]Rapport Lottstift'!$Q$6)</f>
        <v>1348.4169677355303</v>
      </c>
      <c r="I5595" s="39">
        <f t="shared" si="263"/>
        <v>1334.932798058175</v>
      </c>
      <c r="J5595" s="40">
        <f t="shared" si="264"/>
        <v>1334</v>
      </c>
      <c r="K5595" s="40">
        <v>1334</v>
      </c>
    </row>
    <row r="5596" spans="1:11" s="40" customFormat="1" x14ac:dyDescent="0.25">
      <c r="A5596" s="34" t="s">
        <v>947</v>
      </c>
      <c r="B5596" s="34" t="s">
        <v>16620</v>
      </c>
      <c r="C5596" s="34" t="s">
        <v>16621</v>
      </c>
      <c r="D5596" s="34" t="s">
        <v>16622</v>
      </c>
      <c r="E5596" s="35">
        <v>26326</v>
      </c>
      <c r="F5596" s="36">
        <v>26326</v>
      </c>
      <c r="G5596" s="37">
        <f t="shared" si="262"/>
        <v>1842.8200000000002</v>
      </c>
      <c r="H5596" s="38">
        <f>G5596*(1-'[1]Rapport Lottstift'!$Q$6)</f>
        <v>1341.7403746685402</v>
      </c>
      <c r="I5596" s="39">
        <f t="shared" si="263"/>
        <v>1328.3229709218547</v>
      </c>
      <c r="J5596" s="40">
        <f t="shared" si="264"/>
        <v>1328</v>
      </c>
      <c r="K5596" s="40">
        <v>1328</v>
      </c>
    </row>
    <row r="5597" spans="1:11" s="40" customFormat="1" x14ac:dyDescent="0.25">
      <c r="A5597" s="34" t="s">
        <v>947</v>
      </c>
      <c r="B5597" s="34" t="s">
        <v>16623</v>
      </c>
      <c r="C5597" s="34" t="s">
        <v>16624</v>
      </c>
      <c r="D5597" s="34" t="s">
        <v>16625</v>
      </c>
      <c r="E5597" s="35">
        <v>26208</v>
      </c>
      <c r="F5597" s="36">
        <v>26208</v>
      </c>
      <c r="G5597" s="37">
        <f t="shared" si="262"/>
        <v>1834.5600000000002</v>
      </c>
      <c r="H5597" s="38">
        <f>G5597*(1-'[1]Rapport Lottstift'!$Q$6)</f>
        <v>1335.7263442723201</v>
      </c>
      <c r="I5597" s="39">
        <f t="shared" si="263"/>
        <v>1322.3690808295969</v>
      </c>
      <c r="J5597" s="40">
        <f t="shared" si="264"/>
        <v>1322</v>
      </c>
      <c r="K5597" s="40">
        <v>1322</v>
      </c>
    </row>
    <row r="5598" spans="1:11" s="40" customFormat="1" x14ac:dyDescent="0.25">
      <c r="A5598" s="34" t="s">
        <v>947</v>
      </c>
      <c r="B5598" s="34" t="s">
        <v>16626</v>
      </c>
      <c r="C5598" s="34" t="s">
        <v>16627</v>
      </c>
      <c r="D5598" s="34" t="s">
        <v>16628</v>
      </c>
      <c r="E5598" s="35">
        <v>26135</v>
      </c>
      <c r="F5598" s="36">
        <v>26135</v>
      </c>
      <c r="G5598" s="37">
        <f t="shared" si="262"/>
        <v>1829.4500000000003</v>
      </c>
      <c r="H5598" s="38">
        <f>G5598*(1-'[1]Rapport Lottstift'!$Q$6)</f>
        <v>1332.0058000441502</v>
      </c>
      <c r="I5598" s="39">
        <f t="shared" si="263"/>
        <v>1318.6857420437086</v>
      </c>
      <c r="J5598" s="40">
        <f t="shared" si="264"/>
        <v>1318</v>
      </c>
      <c r="K5598" s="40">
        <v>1318</v>
      </c>
    </row>
    <row r="5599" spans="1:11" s="40" customFormat="1" x14ac:dyDescent="0.25">
      <c r="A5599" s="34" t="s">
        <v>947</v>
      </c>
      <c r="B5599" s="34" t="s">
        <v>16629</v>
      </c>
      <c r="C5599" s="34" t="s">
        <v>16630</v>
      </c>
      <c r="D5599" s="34" t="s">
        <v>16631</v>
      </c>
      <c r="E5599" s="35">
        <v>26130</v>
      </c>
      <c r="F5599" s="36">
        <v>26130</v>
      </c>
      <c r="G5599" s="37">
        <f t="shared" si="262"/>
        <v>1829.1000000000001</v>
      </c>
      <c r="H5599" s="38">
        <f>G5599*(1-'[1]Rapport Lottstift'!$Q$6)</f>
        <v>1331.7509682477003</v>
      </c>
      <c r="I5599" s="39">
        <f t="shared" si="263"/>
        <v>1318.4334585652232</v>
      </c>
      <c r="J5599" s="40">
        <f t="shared" si="264"/>
        <v>1318</v>
      </c>
      <c r="K5599" s="40">
        <v>1318</v>
      </c>
    </row>
    <row r="5600" spans="1:11" s="40" customFormat="1" x14ac:dyDescent="0.25">
      <c r="A5600" s="34" t="s">
        <v>947</v>
      </c>
      <c r="B5600" s="34" t="s">
        <v>16632</v>
      </c>
      <c r="C5600" s="34" t="s">
        <v>16633</v>
      </c>
      <c r="D5600" s="34" t="s">
        <v>16634</v>
      </c>
      <c r="E5600" s="35">
        <v>26112</v>
      </c>
      <c r="F5600" s="36">
        <v>26112</v>
      </c>
      <c r="G5600" s="37">
        <f t="shared" si="262"/>
        <v>1827.8400000000001</v>
      </c>
      <c r="H5600" s="38">
        <f>G5600*(1-'[1]Rapport Lottstift'!$Q$6)</f>
        <v>1330.8335737804803</v>
      </c>
      <c r="I5600" s="39">
        <f t="shared" si="263"/>
        <v>1317.5252380426755</v>
      </c>
      <c r="J5600" s="40">
        <f t="shared" si="264"/>
        <v>1317</v>
      </c>
      <c r="K5600" s="40">
        <v>1317</v>
      </c>
    </row>
    <row r="5601" spans="1:11" s="40" customFormat="1" x14ac:dyDescent="0.25">
      <c r="A5601" s="34" t="s">
        <v>947</v>
      </c>
      <c r="B5601" s="34" t="s">
        <v>16635</v>
      </c>
      <c r="C5601" s="34" t="s">
        <v>16636</v>
      </c>
      <c r="D5601" s="34" t="s">
        <v>16637</v>
      </c>
      <c r="E5601" s="35">
        <v>26034</v>
      </c>
      <c r="F5601" s="36">
        <v>26034</v>
      </c>
      <c r="G5601" s="37">
        <f t="shared" si="262"/>
        <v>1822.38</v>
      </c>
      <c r="H5601" s="38">
        <f>G5601*(1-'[1]Rapport Lottstift'!$Q$6)</f>
        <v>1326.8581977558601</v>
      </c>
      <c r="I5601" s="39">
        <f t="shared" si="263"/>
        <v>1313.5896157783015</v>
      </c>
      <c r="J5601" s="40">
        <f t="shared" si="264"/>
        <v>1313</v>
      </c>
      <c r="K5601" s="40">
        <v>1313</v>
      </c>
    </row>
    <row r="5602" spans="1:11" s="40" customFormat="1" x14ac:dyDescent="0.25">
      <c r="A5602" s="34" t="s">
        <v>947</v>
      </c>
      <c r="B5602" s="34" t="s">
        <v>16638</v>
      </c>
      <c r="C5602" s="34"/>
      <c r="D5602" s="34" t="s">
        <v>16639</v>
      </c>
      <c r="E5602" s="35">
        <v>26000</v>
      </c>
      <c r="F5602" s="36">
        <v>26000</v>
      </c>
      <c r="G5602" s="37">
        <f t="shared" si="262"/>
        <v>1820.0000000000002</v>
      </c>
      <c r="H5602" s="38">
        <f>G5602*(1-'[1]Rapport Lottstift'!$Q$6)</f>
        <v>1325.1253415400001</v>
      </c>
      <c r="I5602" s="39">
        <f t="shared" si="263"/>
        <v>1311.8740881246001</v>
      </c>
      <c r="J5602" s="40">
        <f t="shared" si="264"/>
        <v>1311</v>
      </c>
      <c r="K5602" s="40">
        <v>1311</v>
      </c>
    </row>
    <row r="5603" spans="1:11" s="40" customFormat="1" x14ac:dyDescent="0.25">
      <c r="A5603" s="34" t="s">
        <v>947</v>
      </c>
      <c r="B5603" s="34" t="s">
        <v>16640</v>
      </c>
      <c r="C5603" s="34" t="s">
        <v>16641</v>
      </c>
      <c r="D5603" s="34" t="s">
        <v>16642</v>
      </c>
      <c r="E5603" s="35">
        <v>26000</v>
      </c>
      <c r="F5603" s="36">
        <v>26000</v>
      </c>
      <c r="G5603" s="37">
        <f t="shared" si="262"/>
        <v>1820.0000000000002</v>
      </c>
      <c r="H5603" s="38">
        <f>G5603*(1-'[1]Rapport Lottstift'!$Q$6)</f>
        <v>1325.1253415400001</v>
      </c>
      <c r="I5603" s="39">
        <f t="shared" si="263"/>
        <v>1311.8740881246001</v>
      </c>
      <c r="J5603" s="40">
        <f t="shared" si="264"/>
        <v>1311</v>
      </c>
      <c r="K5603" s="40">
        <v>1311</v>
      </c>
    </row>
    <row r="5604" spans="1:11" s="40" customFormat="1" x14ac:dyDescent="0.25">
      <c r="A5604" s="34" t="s">
        <v>947</v>
      </c>
      <c r="B5604" s="34" t="s">
        <v>16643</v>
      </c>
      <c r="C5604" s="34" t="s">
        <v>16644</v>
      </c>
      <c r="D5604" s="34" t="s">
        <v>16645</v>
      </c>
      <c r="E5604" s="35">
        <v>25975</v>
      </c>
      <c r="F5604" s="36">
        <v>25975</v>
      </c>
      <c r="G5604" s="37">
        <f t="shared" si="262"/>
        <v>1818.2500000000002</v>
      </c>
      <c r="H5604" s="38">
        <f>G5604*(1-'[1]Rapport Lottstift'!$Q$6)</f>
        <v>1323.8511825577502</v>
      </c>
      <c r="I5604" s="39">
        <f t="shared" si="263"/>
        <v>1310.6126707321728</v>
      </c>
      <c r="J5604" s="40">
        <f t="shared" si="264"/>
        <v>1310</v>
      </c>
      <c r="K5604" s="40">
        <v>1310</v>
      </c>
    </row>
    <row r="5605" spans="1:11" s="40" customFormat="1" x14ac:dyDescent="0.25">
      <c r="A5605" s="34" t="s">
        <v>947</v>
      </c>
      <c r="B5605" s="34" t="s">
        <v>16646</v>
      </c>
      <c r="C5605" s="34" t="s">
        <v>16647</v>
      </c>
      <c r="D5605" s="34" t="s">
        <v>16648</v>
      </c>
      <c r="E5605" s="35">
        <v>25973</v>
      </c>
      <c r="F5605" s="36">
        <v>25973</v>
      </c>
      <c r="G5605" s="37">
        <f t="shared" si="262"/>
        <v>1818.1100000000001</v>
      </c>
      <c r="H5605" s="38">
        <f>G5605*(1-'[1]Rapport Lottstift'!$Q$6)</f>
        <v>1323.7492498391703</v>
      </c>
      <c r="I5605" s="39">
        <f t="shared" si="263"/>
        <v>1310.5117573407786</v>
      </c>
      <c r="J5605" s="40">
        <f t="shared" si="264"/>
        <v>1310</v>
      </c>
      <c r="K5605" s="40">
        <v>1310</v>
      </c>
    </row>
    <row r="5606" spans="1:11" s="40" customFormat="1" x14ac:dyDescent="0.25">
      <c r="A5606" s="34" t="s">
        <v>947</v>
      </c>
      <c r="B5606" s="34" t="s">
        <v>16649</v>
      </c>
      <c r="C5606" s="34" t="s">
        <v>16650</v>
      </c>
      <c r="D5606" s="34" t="s">
        <v>16651</v>
      </c>
      <c r="E5606" s="35">
        <v>25339</v>
      </c>
      <c r="F5606" s="36">
        <v>25339</v>
      </c>
      <c r="G5606" s="37">
        <f t="shared" si="262"/>
        <v>1773.7300000000002</v>
      </c>
      <c r="H5606" s="38">
        <f>G5606*(1-'[1]Rapport Lottstift'!$Q$6)</f>
        <v>1291.4365780493104</v>
      </c>
      <c r="I5606" s="39">
        <f t="shared" si="263"/>
        <v>1278.5222122688172</v>
      </c>
      <c r="J5606" s="40">
        <f t="shared" si="264"/>
        <v>1278</v>
      </c>
      <c r="K5606" s="40">
        <v>1278</v>
      </c>
    </row>
    <row r="5607" spans="1:11" s="40" customFormat="1" x14ac:dyDescent="0.25">
      <c r="A5607" s="34" t="s">
        <v>947</v>
      </c>
      <c r="B5607" s="34" t="s">
        <v>16652</v>
      </c>
      <c r="C5607" s="34" t="s">
        <v>16653</v>
      </c>
      <c r="D5607" s="34" t="s">
        <v>16654</v>
      </c>
      <c r="E5607" s="35">
        <v>25248</v>
      </c>
      <c r="F5607" s="36">
        <v>25248</v>
      </c>
      <c r="G5607" s="37">
        <f t="shared" si="262"/>
        <v>1767.3600000000001</v>
      </c>
      <c r="H5607" s="38">
        <f>G5607*(1-'[1]Rapport Lottstift'!$Q$6)</f>
        <v>1286.7986393539202</v>
      </c>
      <c r="I5607" s="39">
        <f t="shared" si="263"/>
        <v>1273.9306529603809</v>
      </c>
      <c r="J5607" s="40">
        <f t="shared" si="264"/>
        <v>1273</v>
      </c>
      <c r="K5607" s="40">
        <v>1273</v>
      </c>
    </row>
    <row r="5608" spans="1:11" s="40" customFormat="1" x14ac:dyDescent="0.25">
      <c r="A5608" s="34" t="s">
        <v>947</v>
      </c>
      <c r="B5608" s="34" t="s">
        <v>16655</v>
      </c>
      <c r="C5608" s="34" t="s">
        <v>16656</v>
      </c>
      <c r="D5608" s="34" t="s">
        <v>16657</v>
      </c>
      <c r="E5608" s="35">
        <v>25229</v>
      </c>
      <c r="F5608" s="36">
        <v>25229</v>
      </c>
      <c r="G5608" s="37">
        <f t="shared" si="262"/>
        <v>1766.0300000000002</v>
      </c>
      <c r="H5608" s="38">
        <f>G5608*(1-'[1]Rapport Lottstift'!$Q$6)</f>
        <v>1285.8302785274102</v>
      </c>
      <c r="I5608" s="39">
        <f t="shared" si="263"/>
        <v>1272.971975742136</v>
      </c>
      <c r="J5608" s="40">
        <f t="shared" si="264"/>
        <v>1272</v>
      </c>
      <c r="K5608" s="40">
        <v>1272</v>
      </c>
    </row>
    <row r="5609" spans="1:11" s="40" customFormat="1" x14ac:dyDescent="0.25">
      <c r="A5609" s="34" t="s">
        <v>947</v>
      </c>
      <c r="B5609" s="34" t="s">
        <v>16658</v>
      </c>
      <c r="C5609" s="34" t="s">
        <v>16659</v>
      </c>
      <c r="D5609" s="34" t="s">
        <v>16660</v>
      </c>
      <c r="E5609" s="35">
        <v>25192</v>
      </c>
      <c r="F5609" s="36">
        <v>25192</v>
      </c>
      <c r="G5609" s="37">
        <f t="shared" si="262"/>
        <v>1763.44</v>
      </c>
      <c r="H5609" s="38">
        <f>G5609*(1-'[1]Rapport Lottstift'!$Q$6)</f>
        <v>1283.94452323368</v>
      </c>
      <c r="I5609" s="39">
        <f t="shared" si="263"/>
        <v>1271.1050780013431</v>
      </c>
      <c r="J5609" s="40">
        <f t="shared" si="264"/>
        <v>1271</v>
      </c>
      <c r="K5609" s="40">
        <v>1271</v>
      </c>
    </row>
    <row r="5610" spans="1:11" s="40" customFormat="1" x14ac:dyDescent="0.25">
      <c r="A5610" s="34" t="s">
        <v>947</v>
      </c>
      <c r="B5610" s="34" t="s">
        <v>16661</v>
      </c>
      <c r="C5610" s="34" t="s">
        <v>16662</v>
      </c>
      <c r="D5610" s="34" t="s">
        <v>16663</v>
      </c>
      <c r="E5610" s="35">
        <v>25094</v>
      </c>
      <c r="F5610" s="36">
        <v>25094</v>
      </c>
      <c r="G5610" s="37">
        <f t="shared" si="262"/>
        <v>1756.5800000000002</v>
      </c>
      <c r="H5610" s="38">
        <f>G5610*(1-'[1]Rapport Lottstift'!$Q$6)</f>
        <v>1278.9498200232601</v>
      </c>
      <c r="I5610" s="39">
        <f t="shared" si="263"/>
        <v>1266.1603218230275</v>
      </c>
      <c r="J5610" s="40">
        <f t="shared" si="264"/>
        <v>1266</v>
      </c>
      <c r="K5610" s="40">
        <v>1266</v>
      </c>
    </row>
    <row r="5611" spans="1:11" s="40" customFormat="1" x14ac:dyDescent="0.25">
      <c r="A5611" s="34" t="s">
        <v>947</v>
      </c>
      <c r="B5611" s="34" t="s">
        <v>16664</v>
      </c>
      <c r="C5611" s="34" t="s">
        <v>16665</v>
      </c>
      <c r="D5611" s="34" t="s">
        <v>16666</v>
      </c>
      <c r="E5611" s="35">
        <v>25022</v>
      </c>
      <c r="F5611" s="36">
        <v>25022</v>
      </c>
      <c r="G5611" s="37">
        <f t="shared" si="262"/>
        <v>1751.5400000000002</v>
      </c>
      <c r="H5611" s="38">
        <f>G5611*(1-'[1]Rapport Lottstift'!$Q$6)</f>
        <v>1275.2802421543802</v>
      </c>
      <c r="I5611" s="39">
        <f t="shared" si="263"/>
        <v>1262.5274397328365</v>
      </c>
      <c r="J5611" s="40">
        <f t="shared" si="264"/>
        <v>1262</v>
      </c>
      <c r="K5611" s="40">
        <v>1262</v>
      </c>
    </row>
    <row r="5612" spans="1:11" s="40" customFormat="1" x14ac:dyDescent="0.25">
      <c r="A5612" s="34" t="s">
        <v>947</v>
      </c>
      <c r="B5612" s="34" t="s">
        <v>16667</v>
      </c>
      <c r="C5612" s="34" t="s">
        <v>16668</v>
      </c>
      <c r="D5612" s="34" t="s">
        <v>16669</v>
      </c>
      <c r="E5612" s="35">
        <v>25000</v>
      </c>
      <c r="F5612" s="36">
        <v>25000</v>
      </c>
      <c r="G5612" s="37">
        <f t="shared" si="262"/>
        <v>1750.0000000000002</v>
      </c>
      <c r="H5612" s="38">
        <f>G5612*(1-'[1]Rapport Lottstift'!$Q$6)</f>
        <v>1274.1589822500002</v>
      </c>
      <c r="I5612" s="39">
        <f t="shared" si="263"/>
        <v>1261.4173924275003</v>
      </c>
      <c r="J5612" s="40">
        <f t="shared" si="264"/>
        <v>1261</v>
      </c>
      <c r="K5612" s="40">
        <v>1261</v>
      </c>
    </row>
    <row r="5613" spans="1:11" s="40" customFormat="1" x14ac:dyDescent="0.25">
      <c r="A5613" s="34" t="s">
        <v>947</v>
      </c>
      <c r="B5613" s="34" t="s">
        <v>16670</v>
      </c>
      <c r="C5613" s="34" t="s">
        <v>16671</v>
      </c>
      <c r="D5613" s="34" t="s">
        <v>16672</v>
      </c>
      <c r="E5613" s="35">
        <v>24902</v>
      </c>
      <c r="F5613" s="36">
        <v>24902</v>
      </c>
      <c r="G5613" s="37">
        <f t="shared" si="262"/>
        <v>1743.14</v>
      </c>
      <c r="H5613" s="38">
        <f>G5613*(1-'[1]Rapport Lottstift'!$Q$6)</f>
        <v>1269.1642790395802</v>
      </c>
      <c r="I5613" s="39">
        <f t="shared" si="263"/>
        <v>1256.4726362491842</v>
      </c>
      <c r="J5613" s="40">
        <f t="shared" si="264"/>
        <v>1256</v>
      </c>
      <c r="K5613" s="40">
        <v>1256</v>
      </c>
    </row>
    <row r="5614" spans="1:11" s="40" customFormat="1" x14ac:dyDescent="0.25">
      <c r="A5614" s="34" t="s">
        <v>947</v>
      </c>
      <c r="B5614" s="34" t="s">
        <v>16673</v>
      </c>
      <c r="C5614" s="34" t="s">
        <v>16674</v>
      </c>
      <c r="D5614" s="34" t="s">
        <v>16675</v>
      </c>
      <c r="E5614" s="35">
        <v>24890</v>
      </c>
      <c r="F5614" s="36">
        <v>24890</v>
      </c>
      <c r="G5614" s="37">
        <f t="shared" si="262"/>
        <v>1742.3000000000002</v>
      </c>
      <c r="H5614" s="38">
        <f>G5614*(1-'[1]Rapport Lottstift'!$Q$6)</f>
        <v>1268.5526827281003</v>
      </c>
      <c r="I5614" s="39">
        <f t="shared" si="263"/>
        <v>1255.8671559008194</v>
      </c>
      <c r="J5614" s="40">
        <f t="shared" si="264"/>
        <v>1255</v>
      </c>
      <c r="K5614" s="40">
        <v>1255</v>
      </c>
    </row>
    <row r="5615" spans="1:11" s="40" customFormat="1" x14ac:dyDescent="0.25">
      <c r="A5615" s="34" t="s">
        <v>947</v>
      </c>
      <c r="B5615" s="34" t="s">
        <v>16676</v>
      </c>
      <c r="C5615" s="34" t="s">
        <v>16677</v>
      </c>
      <c r="D5615" s="34" t="s">
        <v>16678</v>
      </c>
      <c r="E5615" s="35">
        <v>24823</v>
      </c>
      <c r="F5615" s="36">
        <v>24823</v>
      </c>
      <c r="G5615" s="37">
        <f t="shared" si="262"/>
        <v>1737.6100000000001</v>
      </c>
      <c r="H5615" s="38">
        <f>G5615*(1-'[1]Rapport Lottstift'!$Q$6)</f>
        <v>1265.1379366556703</v>
      </c>
      <c r="I5615" s="39">
        <f t="shared" si="263"/>
        <v>1252.4865572891135</v>
      </c>
      <c r="J5615" s="40">
        <f t="shared" si="264"/>
        <v>1252</v>
      </c>
      <c r="K5615" s="40">
        <v>1252</v>
      </c>
    </row>
    <row r="5616" spans="1:11" s="40" customFormat="1" x14ac:dyDescent="0.25">
      <c r="A5616" s="34" t="s">
        <v>947</v>
      </c>
      <c r="B5616" s="34" t="s">
        <v>16679</v>
      </c>
      <c r="C5616" s="34"/>
      <c r="D5616" s="34" t="s">
        <v>16680</v>
      </c>
      <c r="E5616" s="35">
        <v>24793</v>
      </c>
      <c r="F5616" s="36">
        <v>24793</v>
      </c>
      <c r="G5616" s="37">
        <f t="shared" si="262"/>
        <v>1735.5100000000002</v>
      </c>
      <c r="H5616" s="38">
        <f>G5616*(1-'[1]Rapport Lottstift'!$Q$6)</f>
        <v>1263.6089458769702</v>
      </c>
      <c r="I5616" s="39">
        <f t="shared" si="263"/>
        <v>1250.9728564182005</v>
      </c>
      <c r="J5616" s="40">
        <f t="shared" si="264"/>
        <v>1250</v>
      </c>
      <c r="K5616" s="40">
        <v>1250</v>
      </c>
    </row>
    <row r="5617" spans="1:11" s="40" customFormat="1" x14ac:dyDescent="0.25">
      <c r="A5617" s="34" t="s">
        <v>947</v>
      </c>
      <c r="B5617" s="34" t="s">
        <v>16681</v>
      </c>
      <c r="C5617" s="34" t="s">
        <v>16682</v>
      </c>
      <c r="D5617" s="34" t="s">
        <v>16683</v>
      </c>
      <c r="E5617" s="35">
        <v>24621</v>
      </c>
      <c r="F5617" s="36">
        <v>24621</v>
      </c>
      <c r="G5617" s="37">
        <f t="shared" si="262"/>
        <v>1723.4700000000003</v>
      </c>
      <c r="H5617" s="38">
        <f>G5617*(1-'[1]Rapport Lottstift'!$Q$6)</f>
        <v>1254.8427320790902</v>
      </c>
      <c r="I5617" s="39">
        <f t="shared" si="263"/>
        <v>1242.2943047582992</v>
      </c>
      <c r="J5617" s="40">
        <f t="shared" si="264"/>
        <v>1242</v>
      </c>
      <c r="K5617" s="40">
        <v>1242</v>
      </c>
    </row>
    <row r="5618" spans="1:11" s="40" customFormat="1" x14ac:dyDescent="0.25">
      <c r="A5618" s="34" t="s">
        <v>947</v>
      </c>
      <c r="B5618" s="34" t="s">
        <v>16684</v>
      </c>
      <c r="C5618" s="34" t="s">
        <v>16685</v>
      </c>
      <c r="D5618" s="34" t="s">
        <v>16686</v>
      </c>
      <c r="E5618" s="35">
        <v>24452</v>
      </c>
      <c r="F5618" s="36">
        <v>24452</v>
      </c>
      <c r="G5618" s="37">
        <f t="shared" si="262"/>
        <v>1711.64</v>
      </c>
      <c r="H5618" s="38">
        <f>G5618*(1-'[1]Rapport Lottstift'!$Q$6)</f>
        <v>1246.2294173590801</v>
      </c>
      <c r="I5618" s="39">
        <f t="shared" si="263"/>
        <v>1233.7671231854893</v>
      </c>
      <c r="J5618" s="40">
        <f t="shared" si="264"/>
        <v>1233</v>
      </c>
      <c r="K5618" s="40">
        <v>1233</v>
      </c>
    </row>
    <row r="5619" spans="1:11" s="40" customFormat="1" x14ac:dyDescent="0.25">
      <c r="A5619" s="34" t="s">
        <v>947</v>
      </c>
      <c r="B5619" s="34" t="s">
        <v>16687</v>
      </c>
      <c r="C5619" s="34" t="s">
        <v>16688</v>
      </c>
      <c r="D5619" s="34" t="s">
        <v>16689</v>
      </c>
      <c r="E5619" s="35">
        <v>24107</v>
      </c>
      <c r="F5619" s="36">
        <v>24107</v>
      </c>
      <c r="G5619" s="37">
        <f t="shared" si="262"/>
        <v>1687.4900000000002</v>
      </c>
      <c r="H5619" s="38">
        <f>G5619*(1-'[1]Rapport Lottstift'!$Q$6)</f>
        <v>1228.6460234040303</v>
      </c>
      <c r="I5619" s="39">
        <f t="shared" si="263"/>
        <v>1216.35956316999</v>
      </c>
      <c r="J5619" s="40">
        <f t="shared" si="264"/>
        <v>1216</v>
      </c>
      <c r="K5619" s="40">
        <v>1216</v>
      </c>
    </row>
    <row r="5620" spans="1:11" s="40" customFormat="1" x14ac:dyDescent="0.25">
      <c r="A5620" s="34" t="s">
        <v>947</v>
      </c>
      <c r="B5620" s="34" t="s">
        <v>16690</v>
      </c>
      <c r="C5620" s="34" t="s">
        <v>16691</v>
      </c>
      <c r="D5620" s="34" t="s">
        <v>16692</v>
      </c>
      <c r="E5620" s="35">
        <v>24091</v>
      </c>
      <c r="F5620" s="36">
        <v>24091</v>
      </c>
      <c r="G5620" s="37">
        <f t="shared" si="262"/>
        <v>1686.3700000000001</v>
      </c>
      <c r="H5620" s="38">
        <f>G5620*(1-'[1]Rapport Lottstift'!$Q$6)</f>
        <v>1227.8305616553901</v>
      </c>
      <c r="I5620" s="39">
        <f t="shared" si="263"/>
        <v>1215.552256038836</v>
      </c>
      <c r="J5620" s="40">
        <f t="shared" si="264"/>
        <v>1215</v>
      </c>
      <c r="K5620" s="40">
        <v>1215</v>
      </c>
    </row>
    <row r="5621" spans="1:11" s="40" customFormat="1" x14ac:dyDescent="0.25">
      <c r="A5621" s="34" t="s">
        <v>947</v>
      </c>
      <c r="B5621" s="34" t="s">
        <v>16693</v>
      </c>
      <c r="C5621" s="34" t="s">
        <v>16694</v>
      </c>
      <c r="D5621" s="34" t="s">
        <v>16695</v>
      </c>
      <c r="E5621" s="35">
        <v>24070</v>
      </c>
      <c r="F5621" s="36">
        <v>24070</v>
      </c>
      <c r="G5621" s="37">
        <f t="shared" si="262"/>
        <v>1684.9</v>
      </c>
      <c r="H5621" s="38">
        <f>G5621*(1-'[1]Rapport Lottstift'!$Q$6)</f>
        <v>1226.7602681103001</v>
      </c>
      <c r="I5621" s="39">
        <f t="shared" si="263"/>
        <v>1214.4926654291971</v>
      </c>
      <c r="J5621" s="40">
        <f t="shared" si="264"/>
        <v>1214</v>
      </c>
      <c r="K5621" s="40">
        <v>1214</v>
      </c>
    </row>
    <row r="5622" spans="1:11" s="40" customFormat="1" x14ac:dyDescent="0.25">
      <c r="A5622" s="34" t="s">
        <v>947</v>
      </c>
      <c r="B5622" s="34" t="s">
        <v>16696</v>
      </c>
      <c r="C5622" s="34" t="s">
        <v>16697</v>
      </c>
      <c r="D5622" s="34" t="s">
        <v>16698</v>
      </c>
      <c r="E5622" s="35">
        <v>24000</v>
      </c>
      <c r="F5622" s="36">
        <v>24000</v>
      </c>
      <c r="G5622" s="37">
        <f t="shared" si="262"/>
        <v>1680.0000000000002</v>
      </c>
      <c r="H5622" s="38">
        <f>G5622*(1-'[1]Rapport Lottstift'!$Q$6)</f>
        <v>1223.1926229600003</v>
      </c>
      <c r="I5622" s="39">
        <f t="shared" si="263"/>
        <v>1210.9606967304003</v>
      </c>
      <c r="J5622" s="40">
        <f t="shared" si="264"/>
        <v>1210</v>
      </c>
      <c r="K5622" s="40">
        <v>1210</v>
      </c>
    </row>
    <row r="5623" spans="1:11" s="40" customFormat="1" x14ac:dyDescent="0.25">
      <c r="A5623" s="34" t="s">
        <v>947</v>
      </c>
      <c r="B5623" s="34" t="s">
        <v>16699</v>
      </c>
      <c r="C5623" s="34" t="s">
        <v>16700</v>
      </c>
      <c r="D5623" s="34" t="s">
        <v>16701</v>
      </c>
      <c r="E5623" s="35">
        <v>24000</v>
      </c>
      <c r="F5623" s="36">
        <v>24000</v>
      </c>
      <c r="G5623" s="37">
        <f t="shared" si="262"/>
        <v>1680.0000000000002</v>
      </c>
      <c r="H5623" s="38">
        <f>G5623*(1-'[1]Rapport Lottstift'!$Q$6)</f>
        <v>1223.1926229600003</v>
      </c>
      <c r="I5623" s="39">
        <f t="shared" si="263"/>
        <v>1210.9606967304003</v>
      </c>
      <c r="J5623" s="40">
        <f t="shared" si="264"/>
        <v>1210</v>
      </c>
      <c r="K5623" s="40">
        <v>1210</v>
      </c>
    </row>
    <row r="5624" spans="1:11" s="40" customFormat="1" x14ac:dyDescent="0.25">
      <c r="A5624" s="34" t="s">
        <v>947</v>
      </c>
      <c r="B5624" s="34" t="s">
        <v>16702</v>
      </c>
      <c r="C5624" s="34" t="s">
        <v>16703</v>
      </c>
      <c r="D5624" s="34" t="s">
        <v>16704</v>
      </c>
      <c r="E5624" s="35">
        <v>23863</v>
      </c>
      <c r="F5624" s="36">
        <v>23863</v>
      </c>
      <c r="G5624" s="37">
        <f t="shared" si="262"/>
        <v>1670.41</v>
      </c>
      <c r="H5624" s="38">
        <f>G5624*(1-'[1]Rapport Lottstift'!$Q$6)</f>
        <v>1216.2102317372701</v>
      </c>
      <c r="I5624" s="39">
        <f t="shared" si="263"/>
        <v>1204.0481294198974</v>
      </c>
      <c r="J5624" s="40">
        <f t="shared" si="264"/>
        <v>1204</v>
      </c>
      <c r="K5624" s="40">
        <v>1204</v>
      </c>
    </row>
    <row r="5625" spans="1:11" s="40" customFormat="1" x14ac:dyDescent="0.25">
      <c r="A5625" s="34" t="s">
        <v>947</v>
      </c>
      <c r="B5625" s="34" t="s">
        <v>16705</v>
      </c>
      <c r="C5625" s="34" t="s">
        <v>16706</v>
      </c>
      <c r="D5625" s="34" t="s">
        <v>16707</v>
      </c>
      <c r="E5625" s="35">
        <v>23496</v>
      </c>
      <c r="F5625" s="36">
        <v>23496</v>
      </c>
      <c r="G5625" s="37">
        <f t="shared" si="262"/>
        <v>1644.7200000000003</v>
      </c>
      <c r="H5625" s="38">
        <f>G5625*(1-'[1]Rapport Lottstift'!$Q$6)</f>
        <v>1197.5055778778403</v>
      </c>
      <c r="I5625" s="39">
        <f t="shared" si="263"/>
        <v>1185.530522099062</v>
      </c>
      <c r="J5625" s="40">
        <f t="shared" si="264"/>
        <v>1185</v>
      </c>
      <c r="K5625" s="40">
        <v>1185</v>
      </c>
    </row>
    <row r="5626" spans="1:11" s="40" customFormat="1" x14ac:dyDescent="0.25">
      <c r="A5626" s="34" t="s">
        <v>947</v>
      </c>
      <c r="B5626" s="34" t="s">
        <v>16708</v>
      </c>
      <c r="C5626" s="34" t="s">
        <v>16709</v>
      </c>
      <c r="D5626" s="34" t="s">
        <v>16710</v>
      </c>
      <c r="E5626" s="35">
        <v>23369</v>
      </c>
      <c r="F5626" s="36">
        <v>23369</v>
      </c>
      <c r="G5626" s="37">
        <f t="shared" si="262"/>
        <v>1635.8300000000002</v>
      </c>
      <c r="H5626" s="38">
        <f>G5626*(1-'[1]Rapport Lottstift'!$Q$6)</f>
        <v>1191.0328502480102</v>
      </c>
      <c r="I5626" s="39">
        <f t="shared" si="263"/>
        <v>1179.1225217455301</v>
      </c>
      <c r="J5626" s="40">
        <f t="shared" si="264"/>
        <v>1179</v>
      </c>
      <c r="K5626" s="40">
        <v>1179</v>
      </c>
    </row>
    <row r="5627" spans="1:11" s="40" customFormat="1" x14ac:dyDescent="0.25">
      <c r="A5627" s="34" t="s">
        <v>947</v>
      </c>
      <c r="B5627" s="34" t="s">
        <v>16711</v>
      </c>
      <c r="C5627" s="34" t="s">
        <v>16712</v>
      </c>
      <c r="D5627" s="34" t="s">
        <v>16713</v>
      </c>
      <c r="E5627" s="35">
        <v>23266</v>
      </c>
      <c r="F5627" s="36">
        <v>23266</v>
      </c>
      <c r="G5627" s="37">
        <f t="shared" si="262"/>
        <v>1628.6200000000001</v>
      </c>
      <c r="H5627" s="38">
        <f>G5627*(1-'[1]Rapport Lottstift'!$Q$6)</f>
        <v>1185.7833152411401</v>
      </c>
      <c r="I5627" s="39">
        <f t="shared" si="263"/>
        <v>1173.9254820887288</v>
      </c>
      <c r="J5627" s="40">
        <f t="shared" si="264"/>
        <v>1173</v>
      </c>
      <c r="K5627" s="40">
        <v>1173</v>
      </c>
    </row>
    <row r="5628" spans="1:11" s="40" customFormat="1" x14ac:dyDescent="0.25">
      <c r="A5628" s="34" t="s">
        <v>947</v>
      </c>
      <c r="B5628" s="34" t="s">
        <v>16714</v>
      </c>
      <c r="C5628" s="34" t="s">
        <v>16715</v>
      </c>
      <c r="D5628" s="34" t="s">
        <v>16716</v>
      </c>
      <c r="E5628" s="35">
        <v>23181</v>
      </c>
      <c r="F5628" s="36">
        <v>23181</v>
      </c>
      <c r="G5628" s="37">
        <f t="shared" si="262"/>
        <v>1622.67</v>
      </c>
      <c r="H5628" s="38">
        <f>G5628*(1-'[1]Rapport Lottstift'!$Q$6)</f>
        <v>1181.4511747014901</v>
      </c>
      <c r="I5628" s="39">
        <f t="shared" si="263"/>
        <v>1169.6366629544752</v>
      </c>
      <c r="J5628" s="40">
        <f t="shared" si="264"/>
        <v>1169</v>
      </c>
      <c r="K5628" s="40">
        <v>1169</v>
      </c>
    </row>
    <row r="5629" spans="1:11" s="40" customFormat="1" x14ac:dyDescent="0.25">
      <c r="A5629" s="34" t="s">
        <v>947</v>
      </c>
      <c r="B5629" s="34" t="s">
        <v>16717</v>
      </c>
      <c r="C5629" s="34" t="s">
        <v>16718</v>
      </c>
      <c r="D5629" s="34" t="s">
        <v>16719</v>
      </c>
      <c r="E5629" s="35">
        <v>23171</v>
      </c>
      <c r="F5629" s="36">
        <v>23171</v>
      </c>
      <c r="G5629" s="37">
        <f t="shared" si="262"/>
        <v>1621.9700000000003</v>
      </c>
      <c r="H5629" s="38">
        <f>G5629*(1-'[1]Rapport Lottstift'!$Q$6)</f>
        <v>1180.9415111085902</v>
      </c>
      <c r="I5629" s="39">
        <f t="shared" si="263"/>
        <v>1169.1320959975044</v>
      </c>
      <c r="J5629" s="40">
        <f t="shared" si="264"/>
        <v>1169</v>
      </c>
      <c r="K5629" s="40">
        <v>1169</v>
      </c>
    </row>
    <row r="5630" spans="1:11" s="40" customFormat="1" x14ac:dyDescent="0.25">
      <c r="A5630" s="34" t="s">
        <v>947</v>
      </c>
      <c r="B5630" s="34" t="s">
        <v>16720</v>
      </c>
      <c r="C5630" s="34" t="s">
        <v>16721</v>
      </c>
      <c r="D5630" s="34" t="s">
        <v>16722</v>
      </c>
      <c r="E5630" s="35">
        <v>23111</v>
      </c>
      <c r="F5630" s="36">
        <v>23111</v>
      </c>
      <c r="G5630" s="37">
        <f t="shared" si="262"/>
        <v>1617.7700000000002</v>
      </c>
      <c r="H5630" s="38">
        <f>G5630*(1-'[1]Rapport Lottstift'!$Q$6)</f>
        <v>1177.8835295511901</v>
      </c>
      <c r="I5630" s="39">
        <f t="shared" si="263"/>
        <v>1166.1046942556782</v>
      </c>
      <c r="J5630" s="40">
        <f t="shared" si="264"/>
        <v>1166</v>
      </c>
      <c r="K5630" s="40">
        <v>1166</v>
      </c>
    </row>
    <row r="5631" spans="1:11" s="40" customFormat="1" x14ac:dyDescent="0.25">
      <c r="A5631" s="34" t="s">
        <v>947</v>
      </c>
      <c r="B5631" s="34" t="s">
        <v>16723</v>
      </c>
      <c r="C5631" s="34" t="s">
        <v>16724</v>
      </c>
      <c r="D5631" s="34" t="s">
        <v>16725</v>
      </c>
      <c r="E5631" s="35">
        <v>23059</v>
      </c>
      <c r="F5631" s="36">
        <v>23059</v>
      </c>
      <c r="G5631" s="37">
        <f t="shared" si="262"/>
        <v>1614.13</v>
      </c>
      <c r="H5631" s="38">
        <f>G5631*(1-'[1]Rapport Lottstift'!$Q$6)</f>
        <v>1175.2332788681101</v>
      </c>
      <c r="I5631" s="39">
        <f t="shared" si="263"/>
        <v>1163.480946079429</v>
      </c>
      <c r="J5631" s="40">
        <f t="shared" si="264"/>
        <v>1163</v>
      </c>
      <c r="K5631" s="40">
        <v>1163</v>
      </c>
    </row>
    <row r="5632" spans="1:11" s="40" customFormat="1" x14ac:dyDescent="0.25">
      <c r="A5632" s="34" t="s">
        <v>947</v>
      </c>
      <c r="B5632" s="34" t="s">
        <v>16726</v>
      </c>
      <c r="C5632" s="34" t="s">
        <v>16727</v>
      </c>
      <c r="D5632" s="34" t="s">
        <v>16728</v>
      </c>
      <c r="E5632" s="35">
        <v>22928</v>
      </c>
      <c r="F5632" s="36">
        <v>22928</v>
      </c>
      <c r="G5632" s="37">
        <f t="shared" si="262"/>
        <v>1604.9600000000003</v>
      </c>
      <c r="H5632" s="38">
        <f>G5632*(1-'[1]Rapport Lottstift'!$Q$6)</f>
        <v>1168.5566858011202</v>
      </c>
      <c r="I5632" s="39">
        <f t="shared" si="263"/>
        <v>1156.871118943109</v>
      </c>
      <c r="J5632" s="40">
        <f t="shared" si="264"/>
        <v>1156</v>
      </c>
      <c r="K5632" s="40">
        <v>1156</v>
      </c>
    </row>
    <row r="5633" spans="1:11" s="40" customFormat="1" x14ac:dyDescent="0.25">
      <c r="A5633" s="34" t="s">
        <v>947</v>
      </c>
      <c r="B5633" s="34" t="s">
        <v>16729</v>
      </c>
      <c r="C5633" s="34" t="s">
        <v>16730</v>
      </c>
      <c r="D5633" s="34" t="s">
        <v>16731</v>
      </c>
      <c r="E5633" s="35">
        <v>22820</v>
      </c>
      <c r="F5633" s="36">
        <v>22820</v>
      </c>
      <c r="G5633" s="37">
        <f t="shared" si="262"/>
        <v>1597.4</v>
      </c>
      <c r="H5633" s="38">
        <f>G5633*(1-'[1]Rapport Lottstift'!$Q$6)</f>
        <v>1163.0523189978001</v>
      </c>
      <c r="I5633" s="39">
        <f t="shared" si="263"/>
        <v>1151.421795807822</v>
      </c>
      <c r="J5633" s="40">
        <f t="shared" si="264"/>
        <v>1151</v>
      </c>
      <c r="K5633" s="40">
        <v>1151</v>
      </c>
    </row>
    <row r="5634" spans="1:11" s="40" customFormat="1" x14ac:dyDescent="0.25">
      <c r="A5634" s="34" t="s">
        <v>947</v>
      </c>
      <c r="B5634" s="34" t="s">
        <v>16732</v>
      </c>
      <c r="C5634" s="34" t="s">
        <v>16733</v>
      </c>
      <c r="D5634" s="34" t="s">
        <v>16734</v>
      </c>
      <c r="E5634" s="35">
        <v>22750</v>
      </c>
      <c r="F5634" s="36">
        <v>22750</v>
      </c>
      <c r="G5634" s="37">
        <f t="shared" si="262"/>
        <v>1592.5000000000002</v>
      </c>
      <c r="H5634" s="38">
        <f>G5634*(1-'[1]Rapport Lottstift'!$Q$6)</f>
        <v>1159.4846738475003</v>
      </c>
      <c r="I5634" s="39">
        <f t="shared" si="263"/>
        <v>1147.8898271090252</v>
      </c>
      <c r="J5634" s="40">
        <f t="shared" si="264"/>
        <v>1147</v>
      </c>
      <c r="K5634" s="40">
        <v>1147</v>
      </c>
    </row>
    <row r="5635" spans="1:11" s="40" customFormat="1" x14ac:dyDescent="0.25">
      <c r="A5635" s="34" t="s">
        <v>947</v>
      </c>
      <c r="B5635" s="34" t="s">
        <v>16735</v>
      </c>
      <c r="C5635" s="34" t="s">
        <v>16736</v>
      </c>
      <c r="D5635" s="34" t="s">
        <v>16737</v>
      </c>
      <c r="E5635" s="35">
        <v>22624</v>
      </c>
      <c r="F5635" s="36">
        <v>22624</v>
      </c>
      <c r="G5635" s="37">
        <f t="shared" si="262"/>
        <v>1583.68</v>
      </c>
      <c r="H5635" s="38">
        <f>G5635*(1-'[1]Rapport Lottstift'!$Q$6)</f>
        <v>1153.0629125769601</v>
      </c>
      <c r="I5635" s="39">
        <f t="shared" si="263"/>
        <v>1141.5322834511906</v>
      </c>
      <c r="J5635" s="40">
        <f t="shared" si="264"/>
        <v>1141</v>
      </c>
      <c r="K5635" s="40">
        <v>1141</v>
      </c>
    </row>
    <row r="5636" spans="1:11" s="40" customFormat="1" x14ac:dyDescent="0.25">
      <c r="A5636" s="34" t="s">
        <v>947</v>
      </c>
      <c r="B5636" s="34" t="s">
        <v>16738</v>
      </c>
      <c r="C5636" s="34" t="s">
        <v>16739</v>
      </c>
      <c r="D5636" s="34" t="s">
        <v>16740</v>
      </c>
      <c r="E5636" s="35">
        <v>22500</v>
      </c>
      <c r="F5636" s="36">
        <v>22500</v>
      </c>
      <c r="G5636" s="37">
        <f t="shared" si="262"/>
        <v>1575.0000000000002</v>
      </c>
      <c r="H5636" s="38">
        <f>G5636*(1-'[1]Rapport Lottstift'!$Q$6)</f>
        <v>1146.7430840250001</v>
      </c>
      <c r="I5636" s="39">
        <f t="shared" si="263"/>
        <v>1135.2756531847501</v>
      </c>
      <c r="J5636" s="40">
        <f t="shared" si="264"/>
        <v>1135</v>
      </c>
      <c r="K5636" s="40">
        <v>1135</v>
      </c>
    </row>
    <row r="5637" spans="1:11" s="40" customFormat="1" x14ac:dyDescent="0.25">
      <c r="A5637" s="34" t="s">
        <v>947</v>
      </c>
      <c r="B5637" s="34" t="s">
        <v>16741</v>
      </c>
      <c r="C5637" s="34" t="s">
        <v>16742</v>
      </c>
      <c r="D5637" s="34" t="s">
        <v>16743</v>
      </c>
      <c r="E5637" s="35">
        <v>22482</v>
      </c>
      <c r="F5637" s="36">
        <v>22482</v>
      </c>
      <c r="G5637" s="37">
        <f t="shared" si="262"/>
        <v>1573.7400000000002</v>
      </c>
      <c r="H5637" s="38">
        <f>G5637*(1-'[1]Rapport Lottstift'!$Q$6)</f>
        <v>1145.8256895577802</v>
      </c>
      <c r="I5637" s="39">
        <f t="shared" si="263"/>
        <v>1134.3674326622024</v>
      </c>
      <c r="J5637" s="40">
        <f t="shared" si="264"/>
        <v>1134</v>
      </c>
      <c r="K5637" s="40">
        <v>1134</v>
      </c>
    </row>
    <row r="5638" spans="1:11" s="40" customFormat="1" x14ac:dyDescent="0.25">
      <c r="A5638" s="34" t="s">
        <v>947</v>
      </c>
      <c r="B5638" s="34" t="s">
        <v>16744</v>
      </c>
      <c r="C5638" s="34" t="s">
        <v>16745</v>
      </c>
      <c r="D5638" s="34" t="s">
        <v>16746</v>
      </c>
      <c r="E5638" s="35">
        <v>22387</v>
      </c>
      <c r="F5638" s="36">
        <v>22387</v>
      </c>
      <c r="G5638" s="37">
        <f t="shared" ref="G5638:G5701" si="265">F5638*0.07</f>
        <v>1567.0900000000001</v>
      </c>
      <c r="H5638" s="38">
        <f>G5638*(1-'[1]Rapport Lottstift'!$Q$6)</f>
        <v>1140.9838854252303</v>
      </c>
      <c r="I5638" s="39">
        <f t="shared" ref="I5638:I5701" si="266">H5638*0.99</f>
        <v>1129.574046570978</v>
      </c>
      <c r="J5638" s="40">
        <f t="shared" ref="J5638:J5701" si="267">INT(I5638)</f>
        <v>1129</v>
      </c>
      <c r="K5638" s="40">
        <v>1129</v>
      </c>
    </row>
    <row r="5639" spans="1:11" s="40" customFormat="1" x14ac:dyDescent="0.25">
      <c r="A5639" s="34" t="s">
        <v>947</v>
      </c>
      <c r="B5639" s="34" t="s">
        <v>16747</v>
      </c>
      <c r="C5639" s="34" t="s">
        <v>16748</v>
      </c>
      <c r="D5639" s="34" t="s">
        <v>16749</v>
      </c>
      <c r="E5639" s="35">
        <v>22337</v>
      </c>
      <c r="F5639" s="36">
        <v>22337</v>
      </c>
      <c r="G5639" s="37">
        <f t="shared" si="265"/>
        <v>1563.5900000000001</v>
      </c>
      <c r="H5639" s="38">
        <f>G5639*(1-'[1]Rapport Lottstift'!$Q$6)</f>
        <v>1138.4355674607302</v>
      </c>
      <c r="I5639" s="39">
        <f t="shared" si="266"/>
        <v>1127.0512117861228</v>
      </c>
      <c r="J5639" s="40">
        <f t="shared" si="267"/>
        <v>1127</v>
      </c>
      <c r="K5639" s="40">
        <v>1127</v>
      </c>
    </row>
    <row r="5640" spans="1:11" s="40" customFormat="1" x14ac:dyDescent="0.25">
      <c r="A5640" s="34" t="s">
        <v>947</v>
      </c>
      <c r="B5640" s="34" t="s">
        <v>16750</v>
      </c>
      <c r="C5640" s="34"/>
      <c r="D5640" s="34" t="s">
        <v>16751</v>
      </c>
      <c r="E5640" s="35">
        <v>22261</v>
      </c>
      <c r="F5640" s="36">
        <v>22261</v>
      </c>
      <c r="G5640" s="37">
        <f t="shared" si="265"/>
        <v>1558.2700000000002</v>
      </c>
      <c r="H5640" s="38">
        <f>G5640*(1-'[1]Rapport Lottstift'!$Q$6)</f>
        <v>1134.5621241546903</v>
      </c>
      <c r="I5640" s="39">
        <f t="shared" si="266"/>
        <v>1123.2165029131434</v>
      </c>
      <c r="J5640" s="40">
        <f t="shared" si="267"/>
        <v>1123</v>
      </c>
      <c r="K5640" s="40">
        <v>1123</v>
      </c>
    </row>
    <row r="5641" spans="1:11" s="40" customFormat="1" x14ac:dyDescent="0.25">
      <c r="A5641" s="34" t="s">
        <v>947</v>
      </c>
      <c r="B5641" s="34" t="s">
        <v>16752</v>
      </c>
      <c r="C5641" s="34" t="s">
        <v>16753</v>
      </c>
      <c r="D5641" s="34" t="s">
        <v>16754</v>
      </c>
      <c r="E5641" s="35">
        <v>22223</v>
      </c>
      <c r="F5641" s="36">
        <v>22223</v>
      </c>
      <c r="G5641" s="37">
        <f t="shared" si="265"/>
        <v>1555.6100000000001</v>
      </c>
      <c r="H5641" s="38">
        <f>G5641*(1-'[1]Rapport Lottstift'!$Q$6)</f>
        <v>1132.6254025016701</v>
      </c>
      <c r="I5641" s="39">
        <f t="shared" si="266"/>
        <v>1121.2991484766535</v>
      </c>
      <c r="J5641" s="40">
        <f t="shared" si="267"/>
        <v>1121</v>
      </c>
      <c r="K5641" s="40">
        <v>1121</v>
      </c>
    </row>
    <row r="5642" spans="1:11" s="40" customFormat="1" x14ac:dyDescent="0.25">
      <c r="A5642" s="34" t="s">
        <v>947</v>
      </c>
      <c r="B5642" s="34" t="s">
        <v>16755</v>
      </c>
      <c r="C5642" s="34" t="s">
        <v>16756</v>
      </c>
      <c r="D5642" s="34" t="s">
        <v>16757</v>
      </c>
      <c r="E5642" s="35">
        <v>22209</v>
      </c>
      <c r="F5642" s="36">
        <v>22209</v>
      </c>
      <c r="G5642" s="37">
        <f t="shared" si="265"/>
        <v>1554.63</v>
      </c>
      <c r="H5642" s="38">
        <f>G5642*(1-'[1]Rapport Lottstift'!$Q$6)</f>
        <v>1131.9118734716101</v>
      </c>
      <c r="I5642" s="39">
        <f t="shared" si="266"/>
        <v>1120.592754736894</v>
      </c>
      <c r="J5642" s="40">
        <f t="shared" si="267"/>
        <v>1120</v>
      </c>
      <c r="K5642" s="40">
        <v>1120</v>
      </c>
    </row>
    <row r="5643" spans="1:11" s="40" customFormat="1" x14ac:dyDescent="0.25">
      <c r="A5643" s="34" t="s">
        <v>947</v>
      </c>
      <c r="B5643" s="34" t="s">
        <v>16758</v>
      </c>
      <c r="C5643" s="34" t="s">
        <v>16759</v>
      </c>
      <c r="D5643" s="34" t="s">
        <v>16760</v>
      </c>
      <c r="E5643" s="35">
        <v>22006</v>
      </c>
      <c r="F5643" s="36">
        <v>22006</v>
      </c>
      <c r="G5643" s="37">
        <f t="shared" si="265"/>
        <v>1540.42</v>
      </c>
      <c r="H5643" s="38">
        <f>G5643*(1-'[1]Rapport Lottstift'!$Q$6)</f>
        <v>1121.5657025357402</v>
      </c>
      <c r="I5643" s="39">
        <f t="shared" si="266"/>
        <v>1110.3500455103829</v>
      </c>
      <c r="J5643" s="40">
        <f t="shared" si="267"/>
        <v>1110</v>
      </c>
      <c r="K5643" s="40">
        <v>1110</v>
      </c>
    </row>
    <row r="5644" spans="1:11" s="40" customFormat="1" x14ac:dyDescent="0.25">
      <c r="A5644" s="34" t="s">
        <v>947</v>
      </c>
      <c r="B5644" s="34" t="s">
        <v>16761</v>
      </c>
      <c r="C5644" s="34" t="s">
        <v>16762</v>
      </c>
      <c r="D5644" s="34" t="s">
        <v>16763</v>
      </c>
      <c r="E5644" s="35">
        <v>21939</v>
      </c>
      <c r="F5644" s="36">
        <v>21939</v>
      </c>
      <c r="G5644" s="37">
        <f t="shared" si="265"/>
        <v>1535.7300000000002</v>
      </c>
      <c r="H5644" s="38">
        <f>G5644*(1-'[1]Rapport Lottstift'!$Q$6)</f>
        <v>1118.1509564633102</v>
      </c>
      <c r="I5644" s="39">
        <f t="shared" si="266"/>
        <v>1106.969446898677</v>
      </c>
      <c r="J5644" s="40">
        <f t="shared" si="267"/>
        <v>1106</v>
      </c>
      <c r="K5644" s="40">
        <v>1106</v>
      </c>
    </row>
    <row r="5645" spans="1:11" s="40" customFormat="1" x14ac:dyDescent="0.25">
      <c r="A5645" s="34" t="s">
        <v>947</v>
      </c>
      <c r="B5645" s="34" t="s">
        <v>16764</v>
      </c>
      <c r="C5645" s="34" t="s">
        <v>16765</v>
      </c>
      <c r="D5645" s="34" t="s">
        <v>16766</v>
      </c>
      <c r="E5645" s="35">
        <v>21923</v>
      </c>
      <c r="F5645" s="36">
        <v>21923</v>
      </c>
      <c r="G5645" s="37">
        <f t="shared" si="265"/>
        <v>1534.6100000000001</v>
      </c>
      <c r="H5645" s="38">
        <f>G5645*(1-'[1]Rapport Lottstift'!$Q$6)</f>
        <v>1117.3354947146702</v>
      </c>
      <c r="I5645" s="39">
        <f t="shared" si="266"/>
        <v>1106.1621397675235</v>
      </c>
      <c r="J5645" s="40">
        <f t="shared" si="267"/>
        <v>1106</v>
      </c>
      <c r="K5645" s="40">
        <v>1106</v>
      </c>
    </row>
    <row r="5646" spans="1:11" s="40" customFormat="1" x14ac:dyDescent="0.25">
      <c r="A5646" s="34" t="s">
        <v>947</v>
      </c>
      <c r="B5646" s="34" t="s">
        <v>16767</v>
      </c>
      <c r="C5646" s="34" t="s">
        <v>16768</v>
      </c>
      <c r="D5646" s="34" t="s">
        <v>16769</v>
      </c>
      <c r="E5646" s="35">
        <v>21919</v>
      </c>
      <c r="F5646" s="36">
        <v>21919</v>
      </c>
      <c r="G5646" s="37">
        <f t="shared" si="265"/>
        <v>1534.3300000000002</v>
      </c>
      <c r="H5646" s="38">
        <f>G5646*(1-'[1]Rapport Lottstift'!$Q$6)</f>
        <v>1117.1316292775102</v>
      </c>
      <c r="I5646" s="39">
        <f t="shared" si="266"/>
        <v>1105.9603129847351</v>
      </c>
      <c r="J5646" s="40">
        <f t="shared" si="267"/>
        <v>1105</v>
      </c>
      <c r="K5646" s="40">
        <v>1105</v>
      </c>
    </row>
    <row r="5647" spans="1:11" s="40" customFormat="1" x14ac:dyDescent="0.25">
      <c r="A5647" s="34" t="s">
        <v>947</v>
      </c>
      <c r="B5647" s="34" t="s">
        <v>16770</v>
      </c>
      <c r="C5647" s="34" t="s">
        <v>16771</v>
      </c>
      <c r="D5647" s="34" t="s">
        <v>16772</v>
      </c>
      <c r="E5647" s="35">
        <v>21890</v>
      </c>
      <c r="F5647" s="36">
        <v>21890</v>
      </c>
      <c r="G5647" s="37">
        <f t="shared" si="265"/>
        <v>1532.3000000000002</v>
      </c>
      <c r="H5647" s="38">
        <f>G5647*(1-'[1]Rapport Lottstift'!$Q$6)</f>
        <v>1115.6536048581002</v>
      </c>
      <c r="I5647" s="39">
        <f t="shared" si="266"/>
        <v>1104.4970688095191</v>
      </c>
      <c r="J5647" s="40">
        <f t="shared" si="267"/>
        <v>1104</v>
      </c>
      <c r="K5647" s="40">
        <v>1104</v>
      </c>
    </row>
    <row r="5648" spans="1:11" s="40" customFormat="1" x14ac:dyDescent="0.25">
      <c r="A5648" s="34" t="s">
        <v>947</v>
      </c>
      <c r="B5648" s="34" t="s">
        <v>16773</v>
      </c>
      <c r="C5648" s="34" t="s">
        <v>16774</v>
      </c>
      <c r="D5648" s="34" t="s">
        <v>16775</v>
      </c>
      <c r="E5648" s="35">
        <v>21698</v>
      </c>
      <c r="F5648" s="36">
        <v>21698</v>
      </c>
      <c r="G5648" s="37">
        <f t="shared" si="265"/>
        <v>1518.8600000000001</v>
      </c>
      <c r="H5648" s="38">
        <f>G5648*(1-'[1]Rapport Lottstift'!$Q$6)</f>
        <v>1105.8680638744202</v>
      </c>
      <c r="I5648" s="39">
        <f t="shared" si="266"/>
        <v>1094.809383235676</v>
      </c>
      <c r="J5648" s="40">
        <f t="shared" si="267"/>
        <v>1094</v>
      </c>
      <c r="K5648" s="40">
        <v>1094</v>
      </c>
    </row>
    <row r="5649" spans="1:11" s="40" customFormat="1" x14ac:dyDescent="0.25">
      <c r="A5649" s="34" t="s">
        <v>947</v>
      </c>
      <c r="B5649" s="34" t="s">
        <v>16776</v>
      </c>
      <c r="C5649" s="34" t="s">
        <v>16777</v>
      </c>
      <c r="D5649" s="34" t="s">
        <v>16778</v>
      </c>
      <c r="E5649" s="35">
        <v>21403</v>
      </c>
      <c r="F5649" s="36">
        <v>21403</v>
      </c>
      <c r="G5649" s="37">
        <f t="shared" si="265"/>
        <v>1498.21</v>
      </c>
      <c r="H5649" s="38">
        <f>G5649*(1-'[1]Rapport Lottstift'!$Q$6)</f>
        <v>1090.8329878838701</v>
      </c>
      <c r="I5649" s="39">
        <f t="shared" si="266"/>
        <v>1079.9246580050315</v>
      </c>
      <c r="J5649" s="40">
        <f t="shared" si="267"/>
        <v>1079</v>
      </c>
      <c r="K5649" s="40">
        <v>1079</v>
      </c>
    </row>
    <row r="5650" spans="1:11" s="40" customFormat="1" x14ac:dyDescent="0.25">
      <c r="A5650" s="34" t="s">
        <v>947</v>
      </c>
      <c r="B5650" s="34" t="s">
        <v>16779</v>
      </c>
      <c r="C5650" s="34" t="s">
        <v>16780</v>
      </c>
      <c r="D5650" s="34" t="s">
        <v>16781</v>
      </c>
      <c r="E5650" s="35">
        <v>21400</v>
      </c>
      <c r="F5650" s="36">
        <v>21400</v>
      </c>
      <c r="G5650" s="37">
        <f t="shared" si="265"/>
        <v>1498.0000000000002</v>
      </c>
      <c r="H5650" s="38">
        <f>G5650*(1-'[1]Rapport Lottstift'!$Q$6)</f>
        <v>1090.6800888060002</v>
      </c>
      <c r="I5650" s="39">
        <f t="shared" si="266"/>
        <v>1079.7732879179403</v>
      </c>
      <c r="J5650" s="40">
        <f t="shared" si="267"/>
        <v>1079</v>
      </c>
      <c r="K5650" s="40">
        <v>1079</v>
      </c>
    </row>
    <row r="5651" spans="1:11" s="40" customFormat="1" x14ac:dyDescent="0.25">
      <c r="A5651" s="34" t="s">
        <v>947</v>
      </c>
      <c r="B5651" s="34" t="s">
        <v>16782</v>
      </c>
      <c r="C5651" s="34" t="s">
        <v>16783</v>
      </c>
      <c r="D5651" s="34" t="s">
        <v>16784</v>
      </c>
      <c r="E5651" s="35">
        <v>21302</v>
      </c>
      <c r="F5651" s="36">
        <v>21302</v>
      </c>
      <c r="G5651" s="37">
        <f t="shared" si="265"/>
        <v>1491.14</v>
      </c>
      <c r="H5651" s="38">
        <f>G5651*(1-'[1]Rapport Lottstift'!$Q$6)</f>
        <v>1085.6853855955801</v>
      </c>
      <c r="I5651" s="39">
        <f t="shared" si="266"/>
        <v>1074.8285317396244</v>
      </c>
      <c r="J5651" s="40">
        <f t="shared" si="267"/>
        <v>1074</v>
      </c>
      <c r="K5651" s="40">
        <v>1074</v>
      </c>
    </row>
    <row r="5652" spans="1:11" s="40" customFormat="1" x14ac:dyDescent="0.25">
      <c r="A5652" s="34" t="s">
        <v>947</v>
      </c>
      <c r="B5652" s="34" t="s">
        <v>16785</v>
      </c>
      <c r="C5652" s="34" t="s">
        <v>16786</v>
      </c>
      <c r="D5652" s="34" t="s">
        <v>16787</v>
      </c>
      <c r="E5652" s="35">
        <v>21300</v>
      </c>
      <c r="F5652" s="36">
        <v>21300</v>
      </c>
      <c r="G5652" s="37">
        <f t="shared" si="265"/>
        <v>1491.0000000000002</v>
      </c>
      <c r="H5652" s="38">
        <f>G5652*(1-'[1]Rapport Lottstift'!$Q$6)</f>
        <v>1085.5834528770001</v>
      </c>
      <c r="I5652" s="39">
        <f t="shared" si="266"/>
        <v>1074.7276183482302</v>
      </c>
      <c r="J5652" s="40">
        <f t="shared" si="267"/>
        <v>1074</v>
      </c>
      <c r="K5652" s="40">
        <v>1074</v>
      </c>
    </row>
    <row r="5653" spans="1:11" s="40" customFormat="1" x14ac:dyDescent="0.25">
      <c r="A5653" s="34" t="s">
        <v>947</v>
      </c>
      <c r="B5653" s="34" t="s">
        <v>16788</v>
      </c>
      <c r="C5653" s="34" t="s">
        <v>16789</v>
      </c>
      <c r="D5653" s="34" t="s">
        <v>16790</v>
      </c>
      <c r="E5653" s="35">
        <v>21264</v>
      </c>
      <c r="F5653" s="36">
        <v>21264</v>
      </c>
      <c r="G5653" s="37">
        <f t="shared" si="265"/>
        <v>1488.4800000000002</v>
      </c>
      <c r="H5653" s="38">
        <f>G5653*(1-'[1]Rapport Lottstift'!$Q$6)</f>
        <v>1083.7486639425601</v>
      </c>
      <c r="I5653" s="39">
        <f t="shared" si="266"/>
        <v>1072.9111773031345</v>
      </c>
      <c r="J5653" s="40">
        <f t="shared" si="267"/>
        <v>1072</v>
      </c>
      <c r="K5653" s="40">
        <v>1072</v>
      </c>
    </row>
    <row r="5654" spans="1:11" s="40" customFormat="1" x14ac:dyDescent="0.25">
      <c r="A5654" s="34" t="s">
        <v>947</v>
      </c>
      <c r="B5654" s="34" t="s">
        <v>16791</v>
      </c>
      <c r="C5654" s="34" t="s">
        <v>16792</v>
      </c>
      <c r="D5654" s="34" t="s">
        <v>16793</v>
      </c>
      <c r="E5654" s="35">
        <v>21060</v>
      </c>
      <c r="F5654" s="36">
        <v>21060</v>
      </c>
      <c r="G5654" s="37">
        <f t="shared" si="265"/>
        <v>1474.2</v>
      </c>
      <c r="H5654" s="38">
        <f>G5654*(1-'[1]Rapport Lottstift'!$Q$6)</f>
        <v>1073.3515266474001</v>
      </c>
      <c r="I5654" s="39">
        <f t="shared" si="266"/>
        <v>1062.618011380926</v>
      </c>
      <c r="J5654" s="40">
        <f t="shared" si="267"/>
        <v>1062</v>
      </c>
      <c r="K5654" s="40">
        <v>1062</v>
      </c>
    </row>
    <row r="5655" spans="1:11" s="40" customFormat="1" x14ac:dyDescent="0.25">
      <c r="A5655" s="34" t="s">
        <v>947</v>
      </c>
      <c r="B5655" s="34" t="s">
        <v>16794</v>
      </c>
      <c r="C5655" s="34" t="s">
        <v>16795</v>
      </c>
      <c r="D5655" s="34" t="s">
        <v>16796</v>
      </c>
      <c r="E5655" s="35">
        <v>21043</v>
      </c>
      <c r="F5655" s="36">
        <v>21043</v>
      </c>
      <c r="G5655" s="37">
        <f t="shared" si="265"/>
        <v>1473.0100000000002</v>
      </c>
      <c r="H5655" s="38">
        <f>G5655*(1-'[1]Rapport Lottstift'!$Q$6)</f>
        <v>1072.4850985394703</v>
      </c>
      <c r="I5655" s="39">
        <f t="shared" si="266"/>
        <v>1061.7602475540755</v>
      </c>
      <c r="J5655" s="40">
        <f t="shared" si="267"/>
        <v>1061</v>
      </c>
      <c r="K5655" s="40">
        <v>1061</v>
      </c>
    </row>
    <row r="5656" spans="1:11" s="40" customFormat="1" x14ac:dyDescent="0.25">
      <c r="A5656" s="34" t="s">
        <v>947</v>
      </c>
      <c r="B5656" s="34" t="s">
        <v>16797</v>
      </c>
      <c r="C5656" s="34"/>
      <c r="D5656" s="34" t="s">
        <v>16798</v>
      </c>
      <c r="E5656" s="35">
        <v>21027</v>
      </c>
      <c r="F5656" s="36">
        <v>21027</v>
      </c>
      <c r="G5656" s="37">
        <f t="shared" si="265"/>
        <v>1471.89</v>
      </c>
      <c r="H5656" s="38">
        <f>G5656*(1-'[1]Rapport Lottstift'!$Q$6)</f>
        <v>1071.6696367908301</v>
      </c>
      <c r="I5656" s="39">
        <f t="shared" si="266"/>
        <v>1060.9529404229218</v>
      </c>
      <c r="J5656" s="40">
        <f t="shared" si="267"/>
        <v>1060</v>
      </c>
      <c r="K5656" s="40">
        <v>1060</v>
      </c>
    </row>
    <row r="5657" spans="1:11" s="40" customFormat="1" x14ac:dyDescent="0.25">
      <c r="A5657" s="34" t="s">
        <v>947</v>
      </c>
      <c r="B5657" s="34" t="s">
        <v>16799</v>
      </c>
      <c r="C5657" s="34" t="s">
        <v>16800</v>
      </c>
      <c r="D5657" s="34" t="s">
        <v>16801</v>
      </c>
      <c r="E5657" s="35">
        <v>21007</v>
      </c>
      <c r="F5657" s="36">
        <v>21007</v>
      </c>
      <c r="G5657" s="37">
        <f t="shared" si="265"/>
        <v>1470.4900000000002</v>
      </c>
      <c r="H5657" s="38">
        <f>G5657*(1-'[1]Rapport Lottstift'!$Q$6)</f>
        <v>1070.6503096050303</v>
      </c>
      <c r="I5657" s="39">
        <f t="shared" si="266"/>
        <v>1059.9438065089801</v>
      </c>
      <c r="J5657" s="40">
        <f t="shared" si="267"/>
        <v>1059</v>
      </c>
      <c r="K5657" s="40">
        <v>1059</v>
      </c>
    </row>
    <row r="5658" spans="1:11" s="40" customFormat="1" x14ac:dyDescent="0.25">
      <c r="A5658" s="34" t="s">
        <v>947</v>
      </c>
      <c r="B5658" s="34" t="s">
        <v>16802</v>
      </c>
      <c r="C5658" s="34" t="s">
        <v>16803</v>
      </c>
      <c r="D5658" s="34" t="s">
        <v>16804</v>
      </c>
      <c r="E5658" s="35">
        <v>21005</v>
      </c>
      <c r="F5658" s="36">
        <v>21005</v>
      </c>
      <c r="G5658" s="37">
        <f t="shared" si="265"/>
        <v>1470.3500000000001</v>
      </c>
      <c r="H5658" s="38">
        <f>G5658*(1-'[1]Rapport Lottstift'!$Q$6)</f>
        <v>1070.5483768864501</v>
      </c>
      <c r="I5658" s="39">
        <f t="shared" si="266"/>
        <v>1059.8428931175856</v>
      </c>
      <c r="J5658" s="40">
        <f t="shared" si="267"/>
        <v>1059</v>
      </c>
      <c r="K5658" s="40">
        <v>1059</v>
      </c>
    </row>
    <row r="5659" spans="1:11" s="40" customFormat="1" x14ac:dyDescent="0.25">
      <c r="A5659" s="34" t="s">
        <v>947</v>
      </c>
      <c r="B5659" s="34" t="s">
        <v>16805</v>
      </c>
      <c r="C5659" s="34"/>
      <c r="D5659" s="34" t="s">
        <v>16806</v>
      </c>
      <c r="E5659" s="35">
        <v>21000</v>
      </c>
      <c r="F5659" s="36">
        <v>21000</v>
      </c>
      <c r="G5659" s="37">
        <f t="shared" si="265"/>
        <v>1470.0000000000002</v>
      </c>
      <c r="H5659" s="38">
        <f>G5659*(1-'[1]Rapport Lottstift'!$Q$6)</f>
        <v>1070.2935450900002</v>
      </c>
      <c r="I5659" s="39">
        <f t="shared" si="266"/>
        <v>1059.5906096391002</v>
      </c>
      <c r="J5659" s="40">
        <f t="shared" si="267"/>
        <v>1059</v>
      </c>
      <c r="K5659" s="40">
        <v>1059</v>
      </c>
    </row>
    <row r="5660" spans="1:11" s="40" customFormat="1" x14ac:dyDescent="0.25">
      <c r="A5660" s="34" t="s">
        <v>947</v>
      </c>
      <c r="B5660" s="34" t="s">
        <v>16807</v>
      </c>
      <c r="C5660" s="34" t="s">
        <v>16808</v>
      </c>
      <c r="D5660" s="34" t="s">
        <v>16809</v>
      </c>
      <c r="E5660" s="35">
        <v>20915</v>
      </c>
      <c r="F5660" s="36">
        <v>20915</v>
      </c>
      <c r="G5660" s="37">
        <f t="shared" si="265"/>
        <v>1464.0500000000002</v>
      </c>
      <c r="H5660" s="38">
        <f>G5660*(1-'[1]Rapport Lottstift'!$Q$6)</f>
        <v>1065.9614045503502</v>
      </c>
      <c r="I5660" s="39">
        <f t="shared" si="266"/>
        <v>1055.3017905048466</v>
      </c>
      <c r="J5660" s="40">
        <f t="shared" si="267"/>
        <v>1055</v>
      </c>
      <c r="K5660" s="40">
        <v>1055</v>
      </c>
    </row>
    <row r="5661" spans="1:11" s="40" customFormat="1" x14ac:dyDescent="0.25">
      <c r="A5661" s="34" t="s">
        <v>947</v>
      </c>
      <c r="B5661" s="34" t="s">
        <v>16810</v>
      </c>
      <c r="C5661" s="34" t="s">
        <v>16811</v>
      </c>
      <c r="D5661" s="34" t="s">
        <v>16812</v>
      </c>
      <c r="E5661" s="35">
        <v>20795</v>
      </c>
      <c r="F5661" s="36">
        <v>20795</v>
      </c>
      <c r="G5661" s="37">
        <f t="shared" si="265"/>
        <v>1455.65</v>
      </c>
      <c r="H5661" s="38">
        <f>G5661*(1-'[1]Rapport Lottstift'!$Q$6)</f>
        <v>1059.8454414355501</v>
      </c>
      <c r="I5661" s="39">
        <f t="shared" si="266"/>
        <v>1049.2469870211946</v>
      </c>
      <c r="J5661" s="40">
        <f t="shared" si="267"/>
        <v>1049</v>
      </c>
      <c r="K5661" s="40">
        <v>1049</v>
      </c>
    </row>
    <row r="5662" spans="1:11" s="40" customFormat="1" x14ac:dyDescent="0.25">
      <c r="A5662" s="34" t="s">
        <v>947</v>
      </c>
      <c r="B5662" s="34" t="s">
        <v>16813</v>
      </c>
      <c r="C5662" s="34" t="s">
        <v>16814</v>
      </c>
      <c r="D5662" s="34" t="s">
        <v>16815</v>
      </c>
      <c r="E5662" s="35">
        <v>20794</v>
      </c>
      <c r="F5662" s="36">
        <v>20794</v>
      </c>
      <c r="G5662" s="37">
        <f t="shared" si="265"/>
        <v>1455.5800000000002</v>
      </c>
      <c r="H5662" s="38">
        <f>G5662*(1-'[1]Rapport Lottstift'!$Q$6)</f>
        <v>1059.7944750762601</v>
      </c>
      <c r="I5662" s="39">
        <f t="shared" si="266"/>
        <v>1049.1965303254976</v>
      </c>
      <c r="J5662" s="40">
        <f t="shared" si="267"/>
        <v>1049</v>
      </c>
      <c r="K5662" s="40">
        <v>1049</v>
      </c>
    </row>
    <row r="5663" spans="1:11" s="40" customFormat="1" x14ac:dyDescent="0.25">
      <c r="A5663" s="34" t="s">
        <v>947</v>
      </c>
      <c r="B5663" s="34" t="s">
        <v>16816</v>
      </c>
      <c r="C5663" s="34" t="s">
        <v>16817</v>
      </c>
      <c r="D5663" s="34" t="s">
        <v>16818</v>
      </c>
      <c r="E5663" s="35">
        <v>20685</v>
      </c>
      <c r="F5663" s="36">
        <v>20685</v>
      </c>
      <c r="G5663" s="37">
        <f t="shared" si="265"/>
        <v>1447.95</v>
      </c>
      <c r="H5663" s="38">
        <f>G5663*(1-'[1]Rapport Lottstift'!$Q$6)</f>
        <v>1054.2391419136502</v>
      </c>
      <c r="I5663" s="39">
        <f t="shared" si="266"/>
        <v>1043.6967504945137</v>
      </c>
      <c r="J5663" s="40">
        <f t="shared" si="267"/>
        <v>1043</v>
      </c>
      <c r="K5663" s="40">
        <v>1043</v>
      </c>
    </row>
    <row r="5664" spans="1:11" s="40" customFormat="1" x14ac:dyDescent="0.25">
      <c r="A5664" s="34" t="s">
        <v>947</v>
      </c>
      <c r="B5664" s="34" t="s">
        <v>16819</v>
      </c>
      <c r="C5664" s="34" t="s">
        <v>16820</v>
      </c>
      <c r="D5664" s="34" t="s">
        <v>16821</v>
      </c>
      <c r="E5664" s="35">
        <v>20602</v>
      </c>
      <c r="F5664" s="36">
        <v>20602</v>
      </c>
      <c r="G5664" s="37">
        <f t="shared" si="265"/>
        <v>1442.14</v>
      </c>
      <c r="H5664" s="38">
        <f>G5664*(1-'[1]Rapport Lottstift'!$Q$6)</f>
        <v>1050.0089340925801</v>
      </c>
      <c r="I5664" s="39">
        <f t="shared" si="266"/>
        <v>1039.5088447516544</v>
      </c>
      <c r="J5664" s="40">
        <f t="shared" si="267"/>
        <v>1039</v>
      </c>
      <c r="K5664" s="40">
        <v>1039</v>
      </c>
    </row>
    <row r="5665" spans="1:11" s="40" customFormat="1" x14ac:dyDescent="0.25">
      <c r="A5665" s="34" t="s">
        <v>947</v>
      </c>
      <c r="B5665" s="34" t="s">
        <v>16822</v>
      </c>
      <c r="C5665" s="34" t="s">
        <v>16823</v>
      </c>
      <c r="D5665" s="34" t="s">
        <v>16824</v>
      </c>
      <c r="E5665" s="35">
        <v>20464</v>
      </c>
      <c r="F5665" s="36">
        <v>20464</v>
      </c>
      <c r="G5665" s="37">
        <f t="shared" si="265"/>
        <v>1432.4800000000002</v>
      </c>
      <c r="H5665" s="38">
        <f>G5665*(1-'[1]Rapport Lottstift'!$Q$6)</f>
        <v>1042.9755765105601</v>
      </c>
      <c r="I5665" s="39">
        <f t="shared" si="266"/>
        <v>1032.5458207454544</v>
      </c>
      <c r="J5665" s="40">
        <f t="shared" si="267"/>
        <v>1032</v>
      </c>
      <c r="K5665" s="40">
        <v>1032</v>
      </c>
    </row>
    <row r="5666" spans="1:11" s="40" customFormat="1" x14ac:dyDescent="0.25">
      <c r="A5666" s="34" t="s">
        <v>947</v>
      </c>
      <c r="B5666" s="34" t="s">
        <v>16825</v>
      </c>
      <c r="C5666" s="34" t="s">
        <v>16826</v>
      </c>
      <c r="D5666" s="34" t="s">
        <v>16827</v>
      </c>
      <c r="E5666" s="35">
        <v>20420</v>
      </c>
      <c r="F5666" s="36">
        <v>20420</v>
      </c>
      <c r="G5666" s="37">
        <f t="shared" si="265"/>
        <v>1429.4</v>
      </c>
      <c r="H5666" s="38">
        <f>G5666*(1-'[1]Rapport Lottstift'!$Q$6)</f>
        <v>1040.7330567018</v>
      </c>
      <c r="I5666" s="39">
        <f t="shared" si="266"/>
        <v>1030.3257261347819</v>
      </c>
      <c r="J5666" s="40">
        <f t="shared" si="267"/>
        <v>1030</v>
      </c>
      <c r="K5666" s="40">
        <v>1030</v>
      </c>
    </row>
    <row r="5667" spans="1:11" s="40" customFormat="1" x14ac:dyDescent="0.25">
      <c r="A5667" s="34" t="s">
        <v>947</v>
      </c>
      <c r="B5667" s="34" t="s">
        <v>16828</v>
      </c>
      <c r="C5667" s="34" t="s">
        <v>16829</v>
      </c>
      <c r="D5667" s="34" t="s">
        <v>16830</v>
      </c>
      <c r="E5667" s="35">
        <v>20283</v>
      </c>
      <c r="F5667" s="36">
        <v>20283</v>
      </c>
      <c r="G5667" s="37">
        <f t="shared" si="265"/>
        <v>1419.8100000000002</v>
      </c>
      <c r="H5667" s="38">
        <f>G5667*(1-'[1]Rapport Lottstift'!$Q$6)</f>
        <v>1033.7506654790702</v>
      </c>
      <c r="I5667" s="39">
        <f t="shared" si="266"/>
        <v>1023.4131588242795</v>
      </c>
      <c r="J5667" s="40">
        <f t="shared" si="267"/>
        <v>1023</v>
      </c>
      <c r="K5667" s="40">
        <v>1023</v>
      </c>
    </row>
    <row r="5668" spans="1:11" s="40" customFormat="1" x14ac:dyDescent="0.25">
      <c r="A5668" s="34" t="s">
        <v>947</v>
      </c>
      <c r="B5668" s="34" t="s">
        <v>16831</v>
      </c>
      <c r="C5668" s="34" t="s">
        <v>16832</v>
      </c>
      <c r="D5668" s="34" t="s">
        <v>16833</v>
      </c>
      <c r="E5668" s="35">
        <v>20158</v>
      </c>
      <c r="F5668" s="36">
        <v>20158</v>
      </c>
      <c r="G5668" s="37">
        <f t="shared" si="265"/>
        <v>1411.0600000000002</v>
      </c>
      <c r="H5668" s="38">
        <f>G5668*(1-'[1]Rapport Lottstift'!$Q$6)</f>
        <v>1027.3798705678203</v>
      </c>
      <c r="I5668" s="39">
        <f t="shared" si="266"/>
        <v>1017.106071862142</v>
      </c>
      <c r="J5668" s="40">
        <f t="shared" si="267"/>
        <v>1017</v>
      </c>
      <c r="K5668" s="40">
        <v>1017</v>
      </c>
    </row>
    <row r="5669" spans="1:11" s="40" customFormat="1" x14ac:dyDescent="0.25">
      <c r="A5669" s="34" t="s">
        <v>947</v>
      </c>
      <c r="B5669" s="34" t="s">
        <v>16834</v>
      </c>
      <c r="C5669" s="34" t="s">
        <v>16835</v>
      </c>
      <c r="D5669" s="34" t="s">
        <v>16836</v>
      </c>
      <c r="E5669" s="35">
        <v>20127</v>
      </c>
      <c r="F5669" s="36">
        <v>20127</v>
      </c>
      <c r="G5669" s="37">
        <f t="shared" si="265"/>
        <v>1408.89</v>
      </c>
      <c r="H5669" s="38">
        <f>G5669*(1-'[1]Rapport Lottstift'!$Q$6)</f>
        <v>1025.7999134298302</v>
      </c>
      <c r="I5669" s="39">
        <f t="shared" si="266"/>
        <v>1015.5419142955319</v>
      </c>
      <c r="J5669" s="40">
        <f t="shared" si="267"/>
        <v>1015</v>
      </c>
      <c r="K5669" s="40">
        <v>1015</v>
      </c>
    </row>
    <row r="5670" spans="1:11" s="40" customFormat="1" x14ac:dyDescent="0.25">
      <c r="A5670" s="34" t="s">
        <v>947</v>
      </c>
      <c r="B5670" s="34" t="s">
        <v>16837</v>
      </c>
      <c r="C5670" s="34" t="s">
        <v>16838</v>
      </c>
      <c r="D5670" s="34" t="s">
        <v>16839</v>
      </c>
      <c r="E5670" s="35">
        <v>20000</v>
      </c>
      <c r="F5670" s="36">
        <v>20000</v>
      </c>
      <c r="G5670" s="37">
        <f t="shared" si="265"/>
        <v>1400.0000000000002</v>
      </c>
      <c r="H5670" s="38">
        <f>G5670*(1-'[1]Rapport Lottstift'!$Q$6)</f>
        <v>1019.3271858000003</v>
      </c>
      <c r="I5670" s="39">
        <f t="shared" si="266"/>
        <v>1009.1339139420003</v>
      </c>
      <c r="J5670" s="40">
        <f t="shared" si="267"/>
        <v>1009</v>
      </c>
      <c r="K5670" s="40">
        <v>1009</v>
      </c>
    </row>
    <row r="5671" spans="1:11" s="40" customFormat="1" x14ac:dyDescent="0.25">
      <c r="A5671" s="34" t="s">
        <v>947</v>
      </c>
      <c r="B5671" s="34" t="s">
        <v>16840</v>
      </c>
      <c r="C5671" s="34" t="s">
        <v>16841</v>
      </c>
      <c r="D5671" s="34" t="s">
        <v>16842</v>
      </c>
      <c r="E5671" s="35">
        <v>20000</v>
      </c>
      <c r="F5671" s="36">
        <v>20000</v>
      </c>
      <c r="G5671" s="37">
        <f t="shared" si="265"/>
        <v>1400.0000000000002</v>
      </c>
      <c r="H5671" s="38">
        <f>G5671*(1-'[1]Rapport Lottstift'!$Q$6)</f>
        <v>1019.3271858000003</v>
      </c>
      <c r="I5671" s="39">
        <f t="shared" si="266"/>
        <v>1009.1339139420003</v>
      </c>
      <c r="J5671" s="40">
        <f t="shared" si="267"/>
        <v>1009</v>
      </c>
      <c r="K5671" s="40">
        <v>1009</v>
      </c>
    </row>
    <row r="5672" spans="1:11" s="40" customFormat="1" x14ac:dyDescent="0.25">
      <c r="A5672" s="34" t="s">
        <v>947</v>
      </c>
      <c r="B5672" s="34" t="s">
        <v>16843</v>
      </c>
      <c r="C5672" s="34" t="s">
        <v>16844</v>
      </c>
      <c r="D5672" s="34" t="s">
        <v>16845</v>
      </c>
      <c r="E5672" s="35">
        <v>20000</v>
      </c>
      <c r="F5672" s="36">
        <v>20000</v>
      </c>
      <c r="G5672" s="37">
        <f t="shared" si="265"/>
        <v>1400.0000000000002</v>
      </c>
      <c r="H5672" s="38">
        <f>G5672*(1-'[1]Rapport Lottstift'!$Q$6)</f>
        <v>1019.3271858000003</v>
      </c>
      <c r="I5672" s="39">
        <f t="shared" si="266"/>
        <v>1009.1339139420003</v>
      </c>
      <c r="J5672" s="40">
        <f t="shared" si="267"/>
        <v>1009</v>
      </c>
      <c r="K5672" s="40">
        <v>1009</v>
      </c>
    </row>
    <row r="5673" spans="1:11" s="40" customFormat="1" x14ac:dyDescent="0.25">
      <c r="A5673" s="34" t="s">
        <v>947</v>
      </c>
      <c r="B5673" s="34" t="s">
        <v>16846</v>
      </c>
      <c r="C5673" s="34" t="s">
        <v>16847</v>
      </c>
      <c r="D5673" s="34" t="s">
        <v>16848</v>
      </c>
      <c r="E5673" s="35">
        <v>20000</v>
      </c>
      <c r="F5673" s="36">
        <v>20000</v>
      </c>
      <c r="G5673" s="37">
        <f t="shared" si="265"/>
        <v>1400.0000000000002</v>
      </c>
      <c r="H5673" s="38">
        <f>G5673*(1-'[1]Rapport Lottstift'!$Q$6)</f>
        <v>1019.3271858000003</v>
      </c>
      <c r="I5673" s="39">
        <f t="shared" si="266"/>
        <v>1009.1339139420003</v>
      </c>
      <c r="J5673" s="40">
        <f t="shared" si="267"/>
        <v>1009</v>
      </c>
      <c r="K5673" s="40">
        <v>1009</v>
      </c>
    </row>
    <row r="5674" spans="1:11" s="40" customFormat="1" x14ac:dyDescent="0.25">
      <c r="A5674" s="34" t="s">
        <v>947</v>
      </c>
      <c r="B5674" s="34" t="s">
        <v>16849</v>
      </c>
      <c r="C5674" s="34" t="s">
        <v>16850</v>
      </c>
      <c r="D5674" s="34" t="s">
        <v>16851</v>
      </c>
      <c r="E5674" s="35">
        <v>20000</v>
      </c>
      <c r="F5674" s="36">
        <v>20000</v>
      </c>
      <c r="G5674" s="37">
        <f t="shared" si="265"/>
        <v>1400.0000000000002</v>
      </c>
      <c r="H5674" s="38">
        <f>G5674*(1-'[1]Rapport Lottstift'!$Q$6)</f>
        <v>1019.3271858000003</v>
      </c>
      <c r="I5674" s="39">
        <f t="shared" si="266"/>
        <v>1009.1339139420003</v>
      </c>
      <c r="J5674" s="40">
        <f t="shared" si="267"/>
        <v>1009</v>
      </c>
      <c r="K5674" s="40">
        <v>1009</v>
      </c>
    </row>
    <row r="5675" spans="1:11" s="40" customFormat="1" x14ac:dyDescent="0.25">
      <c r="A5675" s="34" t="s">
        <v>947</v>
      </c>
      <c r="B5675" s="34" t="s">
        <v>16852</v>
      </c>
      <c r="C5675" s="34" t="s">
        <v>16853</v>
      </c>
      <c r="D5675" s="34" t="s">
        <v>16854</v>
      </c>
      <c r="E5675" s="35">
        <v>20000</v>
      </c>
      <c r="F5675" s="36">
        <v>20000</v>
      </c>
      <c r="G5675" s="37">
        <f t="shared" si="265"/>
        <v>1400.0000000000002</v>
      </c>
      <c r="H5675" s="38">
        <f>G5675*(1-'[1]Rapport Lottstift'!$Q$6)</f>
        <v>1019.3271858000003</v>
      </c>
      <c r="I5675" s="39">
        <f t="shared" si="266"/>
        <v>1009.1339139420003</v>
      </c>
      <c r="J5675" s="40">
        <f t="shared" si="267"/>
        <v>1009</v>
      </c>
      <c r="K5675" s="40">
        <v>1009</v>
      </c>
    </row>
    <row r="5676" spans="1:11" s="40" customFormat="1" x14ac:dyDescent="0.25">
      <c r="A5676" s="34" t="s">
        <v>947</v>
      </c>
      <c r="B5676" s="34" t="s">
        <v>16855</v>
      </c>
      <c r="C5676" s="34" t="s">
        <v>16856</v>
      </c>
      <c r="D5676" s="34" t="s">
        <v>16857</v>
      </c>
      <c r="E5676" s="35">
        <v>20000</v>
      </c>
      <c r="F5676" s="36">
        <v>20000</v>
      </c>
      <c r="G5676" s="37">
        <f t="shared" si="265"/>
        <v>1400.0000000000002</v>
      </c>
      <c r="H5676" s="38">
        <f>G5676*(1-'[1]Rapport Lottstift'!$Q$6)</f>
        <v>1019.3271858000003</v>
      </c>
      <c r="I5676" s="39">
        <f t="shared" si="266"/>
        <v>1009.1339139420003</v>
      </c>
      <c r="J5676" s="40">
        <f t="shared" si="267"/>
        <v>1009</v>
      </c>
      <c r="K5676" s="40">
        <v>1009</v>
      </c>
    </row>
    <row r="5677" spans="1:11" s="40" customFormat="1" x14ac:dyDescent="0.25">
      <c r="A5677" s="34" t="s">
        <v>947</v>
      </c>
      <c r="B5677" s="34" t="s">
        <v>16858</v>
      </c>
      <c r="C5677" s="34" t="s">
        <v>16859</v>
      </c>
      <c r="D5677" s="34" t="s">
        <v>16860</v>
      </c>
      <c r="E5677" s="35">
        <v>20000</v>
      </c>
      <c r="F5677" s="36">
        <v>20000</v>
      </c>
      <c r="G5677" s="37">
        <f t="shared" si="265"/>
        <v>1400.0000000000002</v>
      </c>
      <c r="H5677" s="38">
        <f>G5677*(1-'[1]Rapport Lottstift'!$Q$6)</f>
        <v>1019.3271858000003</v>
      </c>
      <c r="I5677" s="39">
        <f t="shared" si="266"/>
        <v>1009.1339139420003</v>
      </c>
      <c r="J5677" s="40">
        <f t="shared" si="267"/>
        <v>1009</v>
      </c>
      <c r="K5677" s="40">
        <v>1009</v>
      </c>
    </row>
    <row r="5678" spans="1:11" s="40" customFormat="1" x14ac:dyDescent="0.25">
      <c r="A5678" s="34" t="s">
        <v>947</v>
      </c>
      <c r="B5678" s="34" t="s">
        <v>16861</v>
      </c>
      <c r="C5678" s="34" t="s">
        <v>16862</v>
      </c>
      <c r="D5678" s="34" t="s">
        <v>16863</v>
      </c>
      <c r="E5678" s="35">
        <v>20000</v>
      </c>
      <c r="F5678" s="36">
        <v>20000</v>
      </c>
      <c r="G5678" s="37">
        <f t="shared" si="265"/>
        <v>1400.0000000000002</v>
      </c>
      <c r="H5678" s="38">
        <f>G5678*(1-'[1]Rapport Lottstift'!$Q$6)</f>
        <v>1019.3271858000003</v>
      </c>
      <c r="I5678" s="39">
        <f t="shared" si="266"/>
        <v>1009.1339139420003</v>
      </c>
      <c r="J5678" s="40">
        <f t="shared" si="267"/>
        <v>1009</v>
      </c>
      <c r="K5678" s="40">
        <v>1009</v>
      </c>
    </row>
    <row r="5679" spans="1:11" s="40" customFormat="1" x14ac:dyDescent="0.25">
      <c r="A5679" s="34" t="s">
        <v>947</v>
      </c>
      <c r="B5679" s="34" t="s">
        <v>16864</v>
      </c>
      <c r="C5679" s="34" t="s">
        <v>16865</v>
      </c>
      <c r="D5679" s="34" t="s">
        <v>16866</v>
      </c>
      <c r="E5679" s="35">
        <v>20000</v>
      </c>
      <c r="F5679" s="36">
        <v>20000</v>
      </c>
      <c r="G5679" s="37">
        <f t="shared" si="265"/>
        <v>1400.0000000000002</v>
      </c>
      <c r="H5679" s="38">
        <f>G5679*(1-'[1]Rapport Lottstift'!$Q$6)</f>
        <v>1019.3271858000003</v>
      </c>
      <c r="I5679" s="39">
        <f t="shared" si="266"/>
        <v>1009.1339139420003</v>
      </c>
      <c r="J5679" s="40">
        <f t="shared" si="267"/>
        <v>1009</v>
      </c>
      <c r="K5679" s="40">
        <v>1009</v>
      </c>
    </row>
    <row r="5680" spans="1:11" s="40" customFormat="1" x14ac:dyDescent="0.25">
      <c r="A5680" s="34" t="s">
        <v>947</v>
      </c>
      <c r="B5680" s="34" t="s">
        <v>16867</v>
      </c>
      <c r="C5680" s="34" t="s">
        <v>16868</v>
      </c>
      <c r="D5680" s="34" t="s">
        <v>16869</v>
      </c>
      <c r="E5680" s="35">
        <v>19973</v>
      </c>
      <c r="F5680" s="36">
        <v>19973</v>
      </c>
      <c r="G5680" s="37">
        <f t="shared" si="265"/>
        <v>1398.1100000000001</v>
      </c>
      <c r="H5680" s="38">
        <f>G5680*(1-'[1]Rapport Lottstift'!$Q$6)</f>
        <v>1017.9510940991702</v>
      </c>
      <c r="I5680" s="39">
        <f t="shared" si="266"/>
        <v>1007.7715831581785</v>
      </c>
      <c r="J5680" s="40">
        <f t="shared" si="267"/>
        <v>1007</v>
      </c>
      <c r="K5680" s="40">
        <v>1007</v>
      </c>
    </row>
    <row r="5681" spans="1:11" s="40" customFormat="1" x14ac:dyDescent="0.25">
      <c r="A5681" s="34" t="s">
        <v>947</v>
      </c>
      <c r="B5681" s="34" t="s">
        <v>16870</v>
      </c>
      <c r="C5681" s="34" t="s">
        <v>16871</v>
      </c>
      <c r="D5681" s="34" t="s">
        <v>16872</v>
      </c>
      <c r="E5681" s="35">
        <v>19910</v>
      </c>
      <c r="F5681" s="36">
        <v>19910</v>
      </c>
      <c r="G5681" s="37">
        <f t="shared" si="265"/>
        <v>1393.7</v>
      </c>
      <c r="H5681" s="38">
        <f>G5681*(1-'[1]Rapport Lottstift'!$Q$6)</f>
        <v>1014.7402134639001</v>
      </c>
      <c r="I5681" s="39">
        <f t="shared" si="266"/>
        <v>1004.5928113292611</v>
      </c>
      <c r="J5681" s="40">
        <f t="shared" si="267"/>
        <v>1004</v>
      </c>
      <c r="K5681" s="40">
        <v>1004</v>
      </c>
    </row>
    <row r="5682" spans="1:11" s="40" customFormat="1" x14ac:dyDescent="0.25">
      <c r="A5682" s="34" t="s">
        <v>947</v>
      </c>
      <c r="B5682" s="34" t="s">
        <v>16873</v>
      </c>
      <c r="C5682" s="34" t="s">
        <v>16874</v>
      </c>
      <c r="D5682" s="34" t="s">
        <v>16875</v>
      </c>
      <c r="E5682" s="35">
        <v>19681</v>
      </c>
      <c r="F5682" s="36">
        <v>19681</v>
      </c>
      <c r="G5682" s="37">
        <f t="shared" si="265"/>
        <v>1377.67</v>
      </c>
      <c r="H5682" s="38">
        <f>G5682*(1-'[1]Rapport Lottstift'!$Q$6)</f>
        <v>1003.0689171864901</v>
      </c>
      <c r="I5682" s="39">
        <f t="shared" si="266"/>
        <v>993.03822801462525</v>
      </c>
      <c r="J5682" s="40">
        <f t="shared" si="267"/>
        <v>993</v>
      </c>
      <c r="K5682" s="40">
        <v>993</v>
      </c>
    </row>
    <row r="5683" spans="1:11" s="40" customFormat="1" x14ac:dyDescent="0.25">
      <c r="A5683" s="34" t="s">
        <v>947</v>
      </c>
      <c r="B5683" s="34" t="s">
        <v>16876</v>
      </c>
      <c r="C5683" s="34" t="s">
        <v>16877</v>
      </c>
      <c r="D5683" s="34" t="s">
        <v>16878</v>
      </c>
      <c r="E5683" s="35">
        <v>19350</v>
      </c>
      <c r="F5683" s="36">
        <v>19350</v>
      </c>
      <c r="G5683" s="37">
        <f t="shared" si="265"/>
        <v>1354.5000000000002</v>
      </c>
      <c r="H5683" s="38">
        <f>G5683*(1-'[1]Rapport Lottstift'!$Q$6)</f>
        <v>986.19905226150024</v>
      </c>
      <c r="I5683" s="39">
        <f t="shared" si="266"/>
        <v>976.33706173888527</v>
      </c>
      <c r="J5683" s="40">
        <f t="shared" si="267"/>
        <v>976</v>
      </c>
      <c r="K5683" s="40">
        <v>976</v>
      </c>
    </row>
    <row r="5684" spans="1:11" s="40" customFormat="1" x14ac:dyDescent="0.25">
      <c r="A5684" s="34" t="s">
        <v>947</v>
      </c>
      <c r="B5684" s="34" t="s">
        <v>16879</v>
      </c>
      <c r="C5684" s="34" t="s">
        <v>16880</v>
      </c>
      <c r="D5684" s="34" t="s">
        <v>16881</v>
      </c>
      <c r="E5684" s="35">
        <v>19311</v>
      </c>
      <c r="F5684" s="36">
        <v>19311</v>
      </c>
      <c r="G5684" s="37">
        <f t="shared" si="265"/>
        <v>1351.7700000000002</v>
      </c>
      <c r="H5684" s="38">
        <f>G5684*(1-'[1]Rapport Lottstift'!$Q$6)</f>
        <v>984.21136424919018</v>
      </c>
      <c r="I5684" s="39">
        <f t="shared" si="266"/>
        <v>974.3692506066983</v>
      </c>
      <c r="J5684" s="40">
        <f t="shared" si="267"/>
        <v>974</v>
      </c>
      <c r="K5684" s="40">
        <v>974</v>
      </c>
    </row>
    <row r="5685" spans="1:11" s="40" customFormat="1" x14ac:dyDescent="0.25">
      <c r="A5685" s="34" t="s">
        <v>947</v>
      </c>
      <c r="B5685" s="34" t="s">
        <v>16882</v>
      </c>
      <c r="C5685" s="34" t="s">
        <v>16883</v>
      </c>
      <c r="D5685" s="34" t="s">
        <v>16884</v>
      </c>
      <c r="E5685" s="35">
        <v>19215</v>
      </c>
      <c r="F5685" s="36">
        <v>19215</v>
      </c>
      <c r="G5685" s="37">
        <f t="shared" si="265"/>
        <v>1345.0500000000002</v>
      </c>
      <c r="H5685" s="38">
        <f>G5685*(1-'[1]Rapport Lottstift'!$Q$6)</f>
        <v>979.31859375735019</v>
      </c>
      <c r="I5685" s="39">
        <f t="shared" si="266"/>
        <v>969.52540781977666</v>
      </c>
      <c r="J5685" s="40">
        <f t="shared" si="267"/>
        <v>969</v>
      </c>
      <c r="K5685" s="40">
        <v>969</v>
      </c>
    </row>
    <row r="5686" spans="1:11" s="40" customFormat="1" x14ac:dyDescent="0.25">
      <c r="A5686" s="34" t="s">
        <v>947</v>
      </c>
      <c r="B5686" s="34" t="s">
        <v>16885</v>
      </c>
      <c r="C5686" s="34" t="s">
        <v>16886</v>
      </c>
      <c r="D5686" s="34" t="s">
        <v>16887</v>
      </c>
      <c r="E5686" s="35">
        <v>19208</v>
      </c>
      <c r="F5686" s="36">
        <v>19208</v>
      </c>
      <c r="G5686" s="37">
        <f t="shared" si="265"/>
        <v>1344.5600000000002</v>
      </c>
      <c r="H5686" s="38">
        <f>G5686*(1-'[1]Rapport Lottstift'!$Q$6)</f>
        <v>978.96182924232016</v>
      </c>
      <c r="I5686" s="39">
        <f t="shared" si="266"/>
        <v>969.17221094989691</v>
      </c>
      <c r="J5686" s="40">
        <f t="shared" si="267"/>
        <v>969</v>
      </c>
      <c r="K5686" s="40">
        <v>969</v>
      </c>
    </row>
    <row r="5687" spans="1:11" s="40" customFormat="1" x14ac:dyDescent="0.25">
      <c r="A5687" s="34" t="s">
        <v>947</v>
      </c>
      <c r="B5687" s="34" t="s">
        <v>16888</v>
      </c>
      <c r="C5687" s="34" t="s">
        <v>16889</v>
      </c>
      <c r="D5687" s="34" t="s">
        <v>16890</v>
      </c>
      <c r="E5687" s="35">
        <v>19202</v>
      </c>
      <c r="F5687" s="36">
        <v>19202</v>
      </c>
      <c r="G5687" s="37">
        <f t="shared" si="265"/>
        <v>1344.14</v>
      </c>
      <c r="H5687" s="38">
        <f>G5687*(1-'[1]Rapport Lottstift'!$Q$6)</f>
        <v>978.65603108658013</v>
      </c>
      <c r="I5687" s="39">
        <f t="shared" si="266"/>
        <v>968.86947077571426</v>
      </c>
      <c r="J5687" s="40">
        <f t="shared" si="267"/>
        <v>968</v>
      </c>
      <c r="K5687" s="40">
        <v>968</v>
      </c>
    </row>
    <row r="5688" spans="1:11" s="40" customFormat="1" x14ac:dyDescent="0.25">
      <c r="A5688" s="34" t="s">
        <v>947</v>
      </c>
      <c r="B5688" s="34" t="s">
        <v>16891</v>
      </c>
      <c r="C5688" s="34" t="s">
        <v>16892</v>
      </c>
      <c r="D5688" s="34" t="s">
        <v>16893</v>
      </c>
      <c r="E5688" s="35">
        <v>19082</v>
      </c>
      <c r="F5688" s="36">
        <v>19082</v>
      </c>
      <c r="G5688" s="37">
        <f t="shared" si="265"/>
        <v>1335.7400000000002</v>
      </c>
      <c r="H5688" s="38">
        <f>G5688*(1-'[1]Rapport Lottstift'!$Q$6)</f>
        <v>972.54006797178022</v>
      </c>
      <c r="I5688" s="39">
        <f t="shared" si="266"/>
        <v>962.81466729206238</v>
      </c>
      <c r="J5688" s="40">
        <f t="shared" si="267"/>
        <v>962</v>
      </c>
      <c r="K5688" s="40">
        <v>962</v>
      </c>
    </row>
    <row r="5689" spans="1:11" s="40" customFormat="1" x14ac:dyDescent="0.25">
      <c r="A5689" s="34" t="s">
        <v>947</v>
      </c>
      <c r="B5689" s="34" t="s">
        <v>16894</v>
      </c>
      <c r="C5689" s="34" t="s">
        <v>16895</v>
      </c>
      <c r="D5689" s="34" t="s">
        <v>16896</v>
      </c>
      <c r="E5689" s="35">
        <v>19000</v>
      </c>
      <c r="F5689" s="36">
        <v>19000</v>
      </c>
      <c r="G5689" s="37">
        <f t="shared" si="265"/>
        <v>1330.0000000000002</v>
      </c>
      <c r="H5689" s="38">
        <f>G5689*(1-'[1]Rapport Lottstift'!$Q$6)</f>
        <v>968.36082651000027</v>
      </c>
      <c r="I5689" s="39">
        <f t="shared" si="266"/>
        <v>958.67721824490025</v>
      </c>
      <c r="J5689" s="40">
        <f t="shared" si="267"/>
        <v>958</v>
      </c>
      <c r="K5689" s="40">
        <v>958</v>
      </c>
    </row>
    <row r="5690" spans="1:11" s="40" customFormat="1" x14ac:dyDescent="0.25">
      <c r="A5690" s="34" t="s">
        <v>947</v>
      </c>
      <c r="B5690" s="34" t="s">
        <v>16897</v>
      </c>
      <c r="C5690" s="34" t="s">
        <v>16898</v>
      </c>
      <c r="D5690" s="34" t="s">
        <v>16899</v>
      </c>
      <c r="E5690" s="35">
        <v>18849</v>
      </c>
      <c r="F5690" s="36">
        <v>18849</v>
      </c>
      <c r="G5690" s="37">
        <f t="shared" si="265"/>
        <v>1319.43</v>
      </c>
      <c r="H5690" s="38">
        <f>G5690*(1-'[1]Rapport Lottstift'!$Q$6)</f>
        <v>960.66490625721008</v>
      </c>
      <c r="I5690" s="39">
        <f t="shared" si="266"/>
        <v>951.05825719463792</v>
      </c>
      <c r="J5690" s="40">
        <f t="shared" si="267"/>
        <v>951</v>
      </c>
      <c r="K5690" s="40">
        <v>951</v>
      </c>
    </row>
    <row r="5691" spans="1:11" s="40" customFormat="1" x14ac:dyDescent="0.25">
      <c r="A5691" s="34" t="s">
        <v>947</v>
      </c>
      <c r="B5691" s="34" t="s">
        <v>16900</v>
      </c>
      <c r="C5691" s="34" t="s">
        <v>16901</v>
      </c>
      <c r="D5691" s="34" t="s">
        <v>16902</v>
      </c>
      <c r="E5691" s="35">
        <v>18840</v>
      </c>
      <c r="F5691" s="36">
        <v>18840</v>
      </c>
      <c r="G5691" s="37">
        <f t="shared" si="265"/>
        <v>1318.8000000000002</v>
      </c>
      <c r="H5691" s="38">
        <f>G5691*(1-'[1]Rapport Lottstift'!$Q$6)</f>
        <v>960.20620902360019</v>
      </c>
      <c r="I5691" s="39">
        <f t="shared" si="266"/>
        <v>950.60414693336418</v>
      </c>
      <c r="J5691" s="40">
        <f t="shared" si="267"/>
        <v>950</v>
      </c>
      <c r="K5691" s="40">
        <v>950</v>
      </c>
    </row>
    <row r="5692" spans="1:11" s="40" customFormat="1" x14ac:dyDescent="0.25">
      <c r="A5692" s="34" t="s">
        <v>947</v>
      </c>
      <c r="B5692" s="34" t="s">
        <v>16903</v>
      </c>
      <c r="C5692" s="34" t="s">
        <v>16904</v>
      </c>
      <c r="D5692" s="34" t="s">
        <v>16905</v>
      </c>
      <c r="E5692" s="35">
        <v>18818</v>
      </c>
      <c r="F5692" s="36">
        <v>18818</v>
      </c>
      <c r="G5692" s="37">
        <f t="shared" si="265"/>
        <v>1317.2600000000002</v>
      </c>
      <c r="H5692" s="38">
        <f>G5692*(1-'[1]Rapport Lottstift'!$Q$6)</f>
        <v>959.08494911922025</v>
      </c>
      <c r="I5692" s="39">
        <f t="shared" si="266"/>
        <v>949.49409962802804</v>
      </c>
      <c r="J5692" s="40">
        <f t="shared" si="267"/>
        <v>949</v>
      </c>
      <c r="K5692" s="40">
        <v>949</v>
      </c>
    </row>
    <row r="5693" spans="1:11" s="40" customFormat="1" x14ac:dyDescent="0.25">
      <c r="A5693" s="34" t="s">
        <v>947</v>
      </c>
      <c r="B5693" s="34" t="s">
        <v>16906</v>
      </c>
      <c r="C5693" s="34" t="s">
        <v>16907</v>
      </c>
      <c r="D5693" s="34" t="s">
        <v>16908</v>
      </c>
      <c r="E5693" s="35">
        <v>18693</v>
      </c>
      <c r="F5693" s="36">
        <v>18693</v>
      </c>
      <c r="G5693" s="37">
        <f t="shared" si="265"/>
        <v>1308.5100000000002</v>
      </c>
      <c r="H5693" s="38">
        <f>G5693*(1-'[1]Rapport Lottstift'!$Q$6)</f>
        <v>952.71415420797018</v>
      </c>
      <c r="I5693" s="39">
        <f t="shared" si="266"/>
        <v>943.18701266589051</v>
      </c>
      <c r="J5693" s="40">
        <f t="shared" si="267"/>
        <v>943</v>
      </c>
      <c r="K5693" s="40">
        <v>943</v>
      </c>
    </row>
    <row r="5694" spans="1:11" s="40" customFormat="1" x14ac:dyDescent="0.25">
      <c r="A5694" s="34" t="s">
        <v>947</v>
      </c>
      <c r="B5694" s="34" t="s">
        <v>16909</v>
      </c>
      <c r="C5694" s="34" t="s">
        <v>16910</v>
      </c>
      <c r="D5694" s="34" t="s">
        <v>16911</v>
      </c>
      <c r="E5694" s="35">
        <v>18576</v>
      </c>
      <c r="F5694" s="36">
        <v>18576</v>
      </c>
      <c r="G5694" s="37">
        <f t="shared" si="265"/>
        <v>1300.3200000000002</v>
      </c>
      <c r="H5694" s="38">
        <f>G5694*(1-'[1]Rapport Lottstift'!$Q$6)</f>
        <v>946.75109017104012</v>
      </c>
      <c r="I5694" s="39">
        <f t="shared" si="266"/>
        <v>937.28357926932972</v>
      </c>
      <c r="J5694" s="40">
        <f t="shared" si="267"/>
        <v>937</v>
      </c>
      <c r="K5694" s="40">
        <v>937</v>
      </c>
    </row>
    <row r="5695" spans="1:11" s="40" customFormat="1" x14ac:dyDescent="0.25">
      <c r="A5695" s="34" t="s">
        <v>947</v>
      </c>
      <c r="B5695" s="34" t="s">
        <v>16912</v>
      </c>
      <c r="C5695" s="34" t="s">
        <v>16913</v>
      </c>
      <c r="D5695" s="34" t="s">
        <v>16914</v>
      </c>
      <c r="E5695" s="35">
        <v>18196</v>
      </c>
      <c r="F5695" s="36">
        <v>18196</v>
      </c>
      <c r="G5695" s="37">
        <f t="shared" si="265"/>
        <v>1273.72</v>
      </c>
      <c r="H5695" s="38">
        <f>G5695*(1-'[1]Rapport Lottstift'!$Q$6)</f>
        <v>927.38387364084008</v>
      </c>
      <c r="I5695" s="39">
        <f t="shared" si="266"/>
        <v>918.1100349044317</v>
      </c>
      <c r="J5695" s="40">
        <f t="shared" si="267"/>
        <v>918</v>
      </c>
      <c r="K5695" s="40">
        <v>918</v>
      </c>
    </row>
    <row r="5696" spans="1:11" s="40" customFormat="1" x14ac:dyDescent="0.25">
      <c r="A5696" s="34" t="s">
        <v>947</v>
      </c>
      <c r="B5696" s="34" t="s">
        <v>16915</v>
      </c>
      <c r="C5696" s="34" t="s">
        <v>16916</v>
      </c>
      <c r="D5696" s="34" t="s">
        <v>16917</v>
      </c>
      <c r="E5696" s="35">
        <v>18178</v>
      </c>
      <c r="F5696" s="36">
        <v>18178</v>
      </c>
      <c r="G5696" s="37">
        <f t="shared" si="265"/>
        <v>1272.46</v>
      </c>
      <c r="H5696" s="38">
        <f>G5696*(1-'[1]Rapport Lottstift'!$Q$6)</f>
        <v>926.46647917362009</v>
      </c>
      <c r="I5696" s="39">
        <f t="shared" si="266"/>
        <v>917.20181438188388</v>
      </c>
      <c r="J5696" s="40">
        <f t="shared" si="267"/>
        <v>917</v>
      </c>
      <c r="K5696" s="40">
        <v>917</v>
      </c>
    </row>
    <row r="5697" spans="1:11" s="40" customFormat="1" x14ac:dyDescent="0.25">
      <c r="A5697" s="34" t="s">
        <v>947</v>
      </c>
      <c r="B5697" s="34" t="s">
        <v>16918</v>
      </c>
      <c r="C5697" s="34" t="s">
        <v>16919</v>
      </c>
      <c r="D5697" s="34" t="s">
        <v>16920</v>
      </c>
      <c r="E5697" s="35">
        <v>18128</v>
      </c>
      <c r="F5697" s="36">
        <v>18128</v>
      </c>
      <c r="G5697" s="37">
        <f t="shared" si="265"/>
        <v>1268.96</v>
      </c>
      <c r="H5697" s="38">
        <f>G5697*(1-'[1]Rapport Lottstift'!$Q$6)</f>
        <v>923.91816120912006</v>
      </c>
      <c r="I5697" s="39">
        <f t="shared" si="266"/>
        <v>914.67897959702884</v>
      </c>
      <c r="J5697" s="40">
        <f t="shared" si="267"/>
        <v>914</v>
      </c>
      <c r="K5697" s="40">
        <v>914</v>
      </c>
    </row>
    <row r="5698" spans="1:11" s="40" customFormat="1" x14ac:dyDescent="0.25">
      <c r="A5698" s="34" t="s">
        <v>947</v>
      </c>
      <c r="B5698" s="34" t="s">
        <v>16921</v>
      </c>
      <c r="C5698" s="34" t="s">
        <v>16922</v>
      </c>
      <c r="D5698" s="34" t="s">
        <v>16923</v>
      </c>
      <c r="E5698" s="35">
        <v>18119</v>
      </c>
      <c r="F5698" s="36">
        <v>18119</v>
      </c>
      <c r="G5698" s="37">
        <f t="shared" si="265"/>
        <v>1268.3300000000002</v>
      </c>
      <c r="H5698" s="38">
        <f>G5698*(1-'[1]Rapport Lottstift'!$Q$6)</f>
        <v>923.45946397551018</v>
      </c>
      <c r="I5698" s="39">
        <f t="shared" si="266"/>
        <v>914.2248693357551</v>
      </c>
      <c r="J5698" s="40">
        <f t="shared" si="267"/>
        <v>914</v>
      </c>
      <c r="K5698" s="40">
        <v>914</v>
      </c>
    </row>
    <row r="5699" spans="1:11" s="40" customFormat="1" x14ac:dyDescent="0.25">
      <c r="A5699" s="34" t="s">
        <v>947</v>
      </c>
      <c r="B5699" s="34" t="s">
        <v>16924</v>
      </c>
      <c r="C5699" s="34" t="s">
        <v>16925</v>
      </c>
      <c r="D5699" s="34" t="s">
        <v>16926</v>
      </c>
      <c r="E5699" s="35">
        <v>18036</v>
      </c>
      <c r="F5699" s="36">
        <v>18036</v>
      </c>
      <c r="G5699" s="37">
        <f t="shared" si="265"/>
        <v>1262.5200000000002</v>
      </c>
      <c r="H5699" s="38">
        <f>G5699*(1-'[1]Rapport Lottstift'!$Q$6)</f>
        <v>919.22925615444024</v>
      </c>
      <c r="I5699" s="39">
        <f t="shared" si="266"/>
        <v>910.03696359289586</v>
      </c>
      <c r="J5699" s="40">
        <f t="shared" si="267"/>
        <v>910</v>
      </c>
      <c r="K5699" s="40">
        <v>910</v>
      </c>
    </row>
    <row r="5700" spans="1:11" s="40" customFormat="1" x14ac:dyDescent="0.25">
      <c r="A5700" s="34" t="s">
        <v>947</v>
      </c>
      <c r="B5700" s="34" t="s">
        <v>16927</v>
      </c>
      <c r="C5700" s="34" t="s">
        <v>16928</v>
      </c>
      <c r="D5700" s="34" t="s">
        <v>16929</v>
      </c>
      <c r="E5700" s="35">
        <v>17991</v>
      </c>
      <c r="F5700" s="36">
        <v>17991</v>
      </c>
      <c r="G5700" s="37">
        <f t="shared" si="265"/>
        <v>1259.3700000000001</v>
      </c>
      <c r="H5700" s="38">
        <f>G5700*(1-'[1]Rapport Lottstift'!$Q$6)</f>
        <v>916.93576998639014</v>
      </c>
      <c r="I5700" s="39">
        <f t="shared" si="266"/>
        <v>907.76641228652625</v>
      </c>
      <c r="J5700" s="40">
        <f t="shared" si="267"/>
        <v>907</v>
      </c>
      <c r="K5700" s="40">
        <v>907</v>
      </c>
    </row>
    <row r="5701" spans="1:11" s="40" customFormat="1" x14ac:dyDescent="0.25">
      <c r="A5701" s="34" t="s">
        <v>947</v>
      </c>
      <c r="B5701" s="34" t="s">
        <v>16930</v>
      </c>
      <c r="C5701" s="34" t="s">
        <v>16931</v>
      </c>
      <c r="D5701" s="34" t="s">
        <v>16932</v>
      </c>
      <c r="E5701" s="35">
        <v>17827</v>
      </c>
      <c r="F5701" s="36">
        <v>17827</v>
      </c>
      <c r="G5701" s="37">
        <f t="shared" si="265"/>
        <v>1247.8900000000001</v>
      </c>
      <c r="H5701" s="38">
        <f>G5701*(1-'[1]Rapport Lottstift'!$Q$6)</f>
        <v>908.57728706283012</v>
      </c>
      <c r="I5701" s="39">
        <f t="shared" si="266"/>
        <v>899.49151419220186</v>
      </c>
      <c r="J5701" s="40">
        <f t="shared" si="267"/>
        <v>899</v>
      </c>
      <c r="K5701" s="40">
        <v>899</v>
      </c>
    </row>
    <row r="5702" spans="1:11" s="40" customFormat="1" x14ac:dyDescent="0.25">
      <c r="A5702" s="34" t="s">
        <v>947</v>
      </c>
      <c r="B5702" s="34" t="s">
        <v>16933</v>
      </c>
      <c r="C5702" s="34" t="s">
        <v>16934</v>
      </c>
      <c r="D5702" s="34" t="s">
        <v>16935</v>
      </c>
      <c r="E5702" s="35">
        <v>17800</v>
      </c>
      <c r="F5702" s="36">
        <v>17800</v>
      </c>
      <c r="G5702" s="37">
        <f t="shared" ref="G5702:G5765" si="268">F5702*0.07</f>
        <v>1246.0000000000002</v>
      </c>
      <c r="H5702" s="38">
        <f>G5702*(1-'[1]Rapport Lottstift'!$Q$6)</f>
        <v>907.20119536200025</v>
      </c>
      <c r="I5702" s="39">
        <f t="shared" ref="I5702:I5765" si="269">H5702*0.99</f>
        <v>898.12918340838019</v>
      </c>
      <c r="J5702" s="40">
        <f t="shared" ref="J5702:J5765" si="270">INT(I5702)</f>
        <v>898</v>
      </c>
      <c r="K5702" s="40">
        <v>898</v>
      </c>
    </row>
    <row r="5703" spans="1:11" s="40" customFormat="1" x14ac:dyDescent="0.25">
      <c r="A5703" s="34" t="s">
        <v>947</v>
      </c>
      <c r="B5703" s="34" t="s">
        <v>16936</v>
      </c>
      <c r="C5703" s="34" t="s">
        <v>16937</v>
      </c>
      <c r="D5703" s="34" t="s">
        <v>16938</v>
      </c>
      <c r="E5703" s="35">
        <v>17800</v>
      </c>
      <c r="F5703" s="36">
        <v>17800</v>
      </c>
      <c r="G5703" s="37">
        <f t="shared" si="268"/>
        <v>1246.0000000000002</v>
      </c>
      <c r="H5703" s="38">
        <f>G5703*(1-'[1]Rapport Lottstift'!$Q$6)</f>
        <v>907.20119536200025</v>
      </c>
      <c r="I5703" s="39">
        <f t="shared" si="269"/>
        <v>898.12918340838019</v>
      </c>
      <c r="J5703" s="40">
        <f t="shared" si="270"/>
        <v>898</v>
      </c>
      <c r="K5703" s="40">
        <v>898</v>
      </c>
    </row>
    <row r="5704" spans="1:11" s="40" customFormat="1" x14ac:dyDescent="0.25">
      <c r="A5704" s="34" t="s">
        <v>947</v>
      </c>
      <c r="B5704" s="34" t="s">
        <v>16939</v>
      </c>
      <c r="C5704" s="34" t="s">
        <v>16940</v>
      </c>
      <c r="D5704" s="34" t="s">
        <v>16941</v>
      </c>
      <c r="E5704" s="35">
        <v>17749</v>
      </c>
      <c r="F5704" s="36">
        <v>17749</v>
      </c>
      <c r="G5704" s="37">
        <f t="shared" si="268"/>
        <v>1242.43</v>
      </c>
      <c r="H5704" s="38">
        <f>G5704*(1-'[1]Rapport Lottstift'!$Q$6)</f>
        <v>904.60191103821012</v>
      </c>
      <c r="I5704" s="39">
        <f t="shared" si="269"/>
        <v>895.55589192782804</v>
      </c>
      <c r="J5704" s="40">
        <f t="shared" si="270"/>
        <v>895</v>
      </c>
      <c r="K5704" s="40">
        <v>895</v>
      </c>
    </row>
    <row r="5705" spans="1:11" s="40" customFormat="1" x14ac:dyDescent="0.25">
      <c r="A5705" s="34" t="s">
        <v>947</v>
      </c>
      <c r="B5705" s="34" t="s">
        <v>16942</v>
      </c>
      <c r="C5705" s="34" t="s">
        <v>16943</v>
      </c>
      <c r="D5705" s="34" t="s">
        <v>16944</v>
      </c>
      <c r="E5705" s="35">
        <v>17611</v>
      </c>
      <c r="F5705" s="36">
        <v>17611</v>
      </c>
      <c r="G5705" s="37">
        <f t="shared" si="268"/>
        <v>1232.7700000000002</v>
      </c>
      <c r="H5705" s="38">
        <f>G5705*(1-'[1]Rapport Lottstift'!$Q$6)</f>
        <v>897.56855345619022</v>
      </c>
      <c r="I5705" s="39">
        <f t="shared" si="269"/>
        <v>888.59286792162834</v>
      </c>
      <c r="J5705" s="40">
        <f t="shared" si="270"/>
        <v>888</v>
      </c>
      <c r="K5705" s="40">
        <v>888</v>
      </c>
    </row>
    <row r="5706" spans="1:11" s="40" customFormat="1" x14ac:dyDescent="0.25">
      <c r="A5706" s="34" t="s">
        <v>947</v>
      </c>
      <c r="B5706" s="34" t="s">
        <v>16945</v>
      </c>
      <c r="C5706" s="34" t="s">
        <v>16946</v>
      </c>
      <c r="D5706" s="34" t="s">
        <v>16947</v>
      </c>
      <c r="E5706" s="35">
        <v>17566</v>
      </c>
      <c r="F5706" s="36">
        <v>17566</v>
      </c>
      <c r="G5706" s="37">
        <f t="shared" si="268"/>
        <v>1229.6200000000001</v>
      </c>
      <c r="H5706" s="38">
        <f>G5706*(1-'[1]Rapport Lottstift'!$Q$6)</f>
        <v>895.27506728814012</v>
      </c>
      <c r="I5706" s="39">
        <f t="shared" si="269"/>
        <v>886.32231661525873</v>
      </c>
      <c r="J5706" s="40">
        <f t="shared" si="270"/>
        <v>886</v>
      </c>
      <c r="K5706" s="40">
        <v>886</v>
      </c>
    </row>
    <row r="5707" spans="1:11" s="40" customFormat="1" x14ac:dyDescent="0.25">
      <c r="A5707" s="34" t="s">
        <v>947</v>
      </c>
      <c r="B5707" s="34" t="s">
        <v>16948</v>
      </c>
      <c r="C5707" s="34" t="s">
        <v>16949</v>
      </c>
      <c r="D5707" s="34" t="s">
        <v>16950</v>
      </c>
      <c r="E5707" s="35">
        <v>17234</v>
      </c>
      <c r="F5707" s="36">
        <v>17234</v>
      </c>
      <c r="G5707" s="37">
        <f t="shared" si="268"/>
        <v>1206.3800000000001</v>
      </c>
      <c r="H5707" s="38">
        <f>G5707*(1-'[1]Rapport Lottstift'!$Q$6)</f>
        <v>878.35423600386014</v>
      </c>
      <c r="I5707" s="39">
        <f t="shared" si="269"/>
        <v>869.57069364382153</v>
      </c>
      <c r="J5707" s="40">
        <f t="shared" si="270"/>
        <v>869</v>
      </c>
      <c r="K5707" s="40">
        <v>869</v>
      </c>
    </row>
    <row r="5708" spans="1:11" s="40" customFormat="1" x14ac:dyDescent="0.25">
      <c r="A5708" s="34" t="s">
        <v>947</v>
      </c>
      <c r="B5708" s="34" t="s">
        <v>16951</v>
      </c>
      <c r="C5708" s="34" t="s">
        <v>16952</v>
      </c>
      <c r="D5708" s="34" t="s">
        <v>16953</v>
      </c>
      <c r="E5708" s="35">
        <v>17164</v>
      </c>
      <c r="F5708" s="36">
        <v>17164</v>
      </c>
      <c r="G5708" s="37">
        <f t="shared" si="268"/>
        <v>1201.48</v>
      </c>
      <c r="H5708" s="38">
        <f>G5708*(1-'[1]Rapport Lottstift'!$Q$6)</f>
        <v>874.78659085356003</v>
      </c>
      <c r="I5708" s="39">
        <f t="shared" si="269"/>
        <v>866.03872494502446</v>
      </c>
      <c r="J5708" s="40">
        <f t="shared" si="270"/>
        <v>866</v>
      </c>
      <c r="K5708" s="40">
        <v>866</v>
      </c>
    </row>
    <row r="5709" spans="1:11" s="40" customFormat="1" x14ac:dyDescent="0.25">
      <c r="A5709" s="34" t="s">
        <v>947</v>
      </c>
      <c r="B5709" s="34" t="s">
        <v>16954</v>
      </c>
      <c r="C5709" s="34" t="s">
        <v>16955</v>
      </c>
      <c r="D5709" s="34" t="s">
        <v>16956</v>
      </c>
      <c r="E5709" s="35">
        <v>17110</v>
      </c>
      <c r="F5709" s="36">
        <v>17110</v>
      </c>
      <c r="G5709" s="37">
        <f t="shared" si="268"/>
        <v>1197.7</v>
      </c>
      <c r="H5709" s="38">
        <f>G5709*(1-'[1]Rapport Lottstift'!$Q$6)</f>
        <v>872.03440745190005</v>
      </c>
      <c r="I5709" s="39">
        <f t="shared" si="269"/>
        <v>863.31406337738099</v>
      </c>
      <c r="J5709" s="40">
        <f t="shared" si="270"/>
        <v>863</v>
      </c>
      <c r="K5709" s="40">
        <v>863</v>
      </c>
    </row>
    <row r="5710" spans="1:11" s="40" customFormat="1" x14ac:dyDescent="0.25">
      <c r="A5710" s="34" t="s">
        <v>947</v>
      </c>
      <c r="B5710" s="34" t="s">
        <v>16957</v>
      </c>
      <c r="C5710" s="34" t="s">
        <v>16958</v>
      </c>
      <c r="D5710" s="34" t="s">
        <v>16959</v>
      </c>
      <c r="E5710" s="35">
        <v>17051</v>
      </c>
      <c r="F5710" s="36">
        <v>17051</v>
      </c>
      <c r="G5710" s="37">
        <f t="shared" si="268"/>
        <v>1193.5700000000002</v>
      </c>
      <c r="H5710" s="38">
        <f>G5710*(1-'[1]Rapport Lottstift'!$Q$6)</f>
        <v>869.02739225379014</v>
      </c>
      <c r="I5710" s="39">
        <f t="shared" si="269"/>
        <v>860.33711833125221</v>
      </c>
      <c r="J5710" s="40">
        <f t="shared" si="270"/>
        <v>860</v>
      </c>
      <c r="K5710" s="40">
        <v>860</v>
      </c>
    </row>
    <row r="5711" spans="1:11" s="40" customFormat="1" x14ac:dyDescent="0.25">
      <c r="A5711" s="34" t="s">
        <v>947</v>
      </c>
      <c r="B5711" s="34" t="s">
        <v>16960</v>
      </c>
      <c r="C5711" s="34" t="s">
        <v>16961</v>
      </c>
      <c r="D5711" s="34" t="s">
        <v>16962</v>
      </c>
      <c r="E5711" s="35">
        <v>17000</v>
      </c>
      <c r="F5711" s="36">
        <v>17000</v>
      </c>
      <c r="G5711" s="37">
        <f t="shared" si="268"/>
        <v>1190</v>
      </c>
      <c r="H5711" s="38">
        <f>G5711*(1-'[1]Rapport Lottstift'!$Q$6)</f>
        <v>866.42810793000001</v>
      </c>
      <c r="I5711" s="39">
        <f t="shared" si="269"/>
        <v>857.76382685069996</v>
      </c>
      <c r="J5711" s="40">
        <f t="shared" si="270"/>
        <v>857</v>
      </c>
      <c r="K5711" s="40">
        <v>857</v>
      </c>
    </row>
    <row r="5712" spans="1:11" s="40" customFormat="1" x14ac:dyDescent="0.25">
      <c r="A5712" s="34" t="s">
        <v>947</v>
      </c>
      <c r="B5712" s="34" t="s">
        <v>16963</v>
      </c>
      <c r="C5712" s="34" t="s">
        <v>16964</v>
      </c>
      <c r="D5712" s="34" t="s">
        <v>16965</v>
      </c>
      <c r="E5712" s="35">
        <v>16992</v>
      </c>
      <c r="F5712" s="36">
        <v>16992</v>
      </c>
      <c r="G5712" s="37">
        <f t="shared" si="268"/>
        <v>1189.44</v>
      </c>
      <c r="H5712" s="38">
        <f>G5712*(1-'[1]Rapport Lottstift'!$Q$6)</f>
        <v>866.02037705568011</v>
      </c>
      <c r="I5712" s="39">
        <f t="shared" si="269"/>
        <v>857.36017328512332</v>
      </c>
      <c r="J5712" s="40">
        <f t="shared" si="270"/>
        <v>857</v>
      </c>
      <c r="K5712" s="40">
        <v>857</v>
      </c>
    </row>
    <row r="5713" spans="1:11" s="40" customFormat="1" x14ac:dyDescent="0.25">
      <c r="A5713" s="34" t="s">
        <v>947</v>
      </c>
      <c r="B5713" s="34" t="s">
        <v>16966</v>
      </c>
      <c r="C5713" s="34" t="s">
        <v>16967</v>
      </c>
      <c r="D5713" s="34" t="s">
        <v>16968</v>
      </c>
      <c r="E5713" s="35">
        <v>16963</v>
      </c>
      <c r="F5713" s="36">
        <v>16963</v>
      </c>
      <c r="G5713" s="37">
        <f t="shared" si="268"/>
        <v>1187.4100000000001</v>
      </c>
      <c r="H5713" s="38">
        <f>G5713*(1-'[1]Rapport Lottstift'!$Q$6)</f>
        <v>864.54235263627015</v>
      </c>
      <c r="I5713" s="39">
        <f t="shared" si="269"/>
        <v>855.89692910990743</v>
      </c>
      <c r="J5713" s="40">
        <f t="shared" si="270"/>
        <v>855</v>
      </c>
      <c r="K5713" s="40">
        <v>855</v>
      </c>
    </row>
    <row r="5714" spans="1:11" s="40" customFormat="1" x14ac:dyDescent="0.25">
      <c r="A5714" s="34" t="s">
        <v>947</v>
      </c>
      <c r="B5714" s="34" t="s">
        <v>16969</v>
      </c>
      <c r="C5714" s="34" t="s">
        <v>16970</v>
      </c>
      <c r="D5714" s="34" t="s">
        <v>16971</v>
      </c>
      <c r="E5714" s="35">
        <v>16898</v>
      </c>
      <c r="F5714" s="36">
        <v>16898</v>
      </c>
      <c r="G5714" s="37">
        <f t="shared" si="268"/>
        <v>1182.8600000000001</v>
      </c>
      <c r="H5714" s="38">
        <f>G5714*(1-'[1]Rapport Lottstift'!$Q$6)</f>
        <v>861.22953928242009</v>
      </c>
      <c r="I5714" s="39">
        <f t="shared" si="269"/>
        <v>852.6172438895959</v>
      </c>
      <c r="J5714" s="40">
        <f t="shared" si="270"/>
        <v>852</v>
      </c>
      <c r="K5714" s="40">
        <v>852</v>
      </c>
    </row>
    <row r="5715" spans="1:11" s="40" customFormat="1" x14ac:dyDescent="0.25">
      <c r="A5715" s="34" t="s">
        <v>947</v>
      </c>
      <c r="B5715" s="34" t="s">
        <v>16972</v>
      </c>
      <c r="C5715" s="34" t="s">
        <v>16973</v>
      </c>
      <c r="D5715" s="34" t="s">
        <v>16974</v>
      </c>
      <c r="E5715" s="35">
        <v>16761</v>
      </c>
      <c r="F5715" s="36">
        <v>16761</v>
      </c>
      <c r="G5715" s="37">
        <f t="shared" si="268"/>
        <v>1173.2700000000002</v>
      </c>
      <c r="H5715" s="38">
        <f>G5715*(1-'[1]Rapport Lottstift'!$Q$6)</f>
        <v>854.24714805969018</v>
      </c>
      <c r="I5715" s="39">
        <f t="shared" si="269"/>
        <v>845.7046765790933</v>
      </c>
      <c r="J5715" s="40">
        <f t="shared" si="270"/>
        <v>845</v>
      </c>
      <c r="K5715" s="40">
        <v>845</v>
      </c>
    </row>
    <row r="5716" spans="1:11" s="40" customFormat="1" x14ac:dyDescent="0.25">
      <c r="A5716" s="34" t="s">
        <v>947</v>
      </c>
      <c r="B5716" s="34" t="s">
        <v>16975</v>
      </c>
      <c r="C5716" s="34" t="s">
        <v>16976</v>
      </c>
      <c r="D5716" s="34" t="s">
        <v>16977</v>
      </c>
      <c r="E5716" s="35">
        <v>16610</v>
      </c>
      <c r="F5716" s="36">
        <v>16610</v>
      </c>
      <c r="G5716" s="37">
        <f t="shared" si="268"/>
        <v>1162.7</v>
      </c>
      <c r="H5716" s="38">
        <f>G5716*(1-'[1]Rapport Lottstift'!$Q$6)</f>
        <v>846.5512278069001</v>
      </c>
      <c r="I5716" s="39">
        <f t="shared" si="269"/>
        <v>838.08571552883109</v>
      </c>
      <c r="J5716" s="40">
        <f t="shared" si="270"/>
        <v>838</v>
      </c>
      <c r="K5716" s="40">
        <v>838</v>
      </c>
    </row>
    <row r="5717" spans="1:11" s="40" customFormat="1" x14ac:dyDescent="0.25">
      <c r="A5717" s="34" t="s">
        <v>947</v>
      </c>
      <c r="B5717" s="34" t="s">
        <v>16978</v>
      </c>
      <c r="C5717" s="34" t="s">
        <v>16979</v>
      </c>
      <c r="D5717" s="34" t="s">
        <v>16980</v>
      </c>
      <c r="E5717" s="35">
        <v>16593</v>
      </c>
      <c r="F5717" s="36">
        <v>16593</v>
      </c>
      <c r="G5717" s="37">
        <f t="shared" si="268"/>
        <v>1161.5100000000002</v>
      </c>
      <c r="H5717" s="38">
        <f>G5717*(1-'[1]Rapport Lottstift'!$Q$6)</f>
        <v>845.68479969897021</v>
      </c>
      <c r="I5717" s="39">
        <f t="shared" si="269"/>
        <v>837.22795170198049</v>
      </c>
      <c r="J5717" s="40">
        <f t="shared" si="270"/>
        <v>837</v>
      </c>
      <c r="K5717" s="40">
        <v>837</v>
      </c>
    </row>
    <row r="5718" spans="1:11" s="40" customFormat="1" x14ac:dyDescent="0.25">
      <c r="A5718" s="34" t="s">
        <v>947</v>
      </c>
      <c r="B5718" s="34" t="s">
        <v>16981</v>
      </c>
      <c r="C5718" s="34" t="s">
        <v>16982</v>
      </c>
      <c r="D5718" s="34" t="s">
        <v>16983</v>
      </c>
      <c r="E5718" s="35">
        <v>16500</v>
      </c>
      <c r="F5718" s="36">
        <v>16500</v>
      </c>
      <c r="G5718" s="37">
        <f t="shared" si="268"/>
        <v>1155</v>
      </c>
      <c r="H5718" s="38">
        <f>G5718*(1-'[1]Rapport Lottstift'!$Q$6)</f>
        <v>840.94492828500006</v>
      </c>
      <c r="I5718" s="39">
        <f t="shared" si="269"/>
        <v>832.53547900215005</v>
      </c>
      <c r="J5718" s="40">
        <f t="shared" si="270"/>
        <v>832</v>
      </c>
      <c r="K5718" s="40">
        <v>832</v>
      </c>
    </row>
    <row r="5719" spans="1:11" s="40" customFormat="1" x14ac:dyDescent="0.25">
      <c r="A5719" s="34" t="s">
        <v>947</v>
      </c>
      <c r="B5719" s="34" t="s">
        <v>16984</v>
      </c>
      <c r="C5719" s="34" t="s">
        <v>16985</v>
      </c>
      <c r="D5719" s="34" t="s">
        <v>16986</v>
      </c>
      <c r="E5719" s="35">
        <v>16455</v>
      </c>
      <c r="F5719" s="36">
        <v>16455</v>
      </c>
      <c r="G5719" s="37">
        <f t="shared" si="268"/>
        <v>1151.8500000000001</v>
      </c>
      <c r="H5719" s="38">
        <f>G5719*(1-'[1]Rapport Lottstift'!$Q$6)</f>
        <v>838.65144211695019</v>
      </c>
      <c r="I5719" s="39">
        <f t="shared" si="269"/>
        <v>830.26492769578067</v>
      </c>
      <c r="J5719" s="40">
        <f t="shared" si="270"/>
        <v>830</v>
      </c>
      <c r="K5719" s="40">
        <v>830</v>
      </c>
    </row>
    <row r="5720" spans="1:11" s="40" customFormat="1" x14ac:dyDescent="0.25">
      <c r="A5720" s="34" t="s">
        <v>947</v>
      </c>
      <c r="B5720" s="34" t="s">
        <v>16987</v>
      </c>
      <c r="C5720" s="34" t="s">
        <v>16988</v>
      </c>
      <c r="D5720" s="34" t="s">
        <v>16989</v>
      </c>
      <c r="E5720" s="35">
        <v>16400</v>
      </c>
      <c r="F5720" s="36">
        <v>16400</v>
      </c>
      <c r="G5720" s="37">
        <f t="shared" si="268"/>
        <v>1148</v>
      </c>
      <c r="H5720" s="38">
        <f>G5720*(1-'[1]Rapport Lottstift'!$Q$6)</f>
        <v>835.848292356</v>
      </c>
      <c r="I5720" s="39">
        <f t="shared" si="269"/>
        <v>827.48980943243998</v>
      </c>
      <c r="J5720" s="40">
        <f t="shared" si="270"/>
        <v>827</v>
      </c>
      <c r="K5720" s="40">
        <v>827</v>
      </c>
    </row>
    <row r="5721" spans="1:11" s="40" customFormat="1" x14ac:dyDescent="0.25">
      <c r="A5721" s="34" t="s">
        <v>947</v>
      </c>
      <c r="B5721" s="34" t="s">
        <v>16990</v>
      </c>
      <c r="C5721" s="34" t="s">
        <v>16991</v>
      </c>
      <c r="D5721" s="34" t="s">
        <v>16992</v>
      </c>
      <c r="E5721" s="35">
        <v>16274</v>
      </c>
      <c r="F5721" s="36">
        <v>16274</v>
      </c>
      <c r="G5721" s="37">
        <f t="shared" si="268"/>
        <v>1139.18</v>
      </c>
      <c r="H5721" s="38">
        <f>G5721*(1-'[1]Rapport Lottstift'!$Q$6)</f>
        <v>829.42653108546006</v>
      </c>
      <c r="I5721" s="39">
        <f t="shared" si="269"/>
        <v>821.13226577460546</v>
      </c>
      <c r="J5721" s="40">
        <f t="shared" si="270"/>
        <v>821</v>
      </c>
      <c r="K5721" s="40">
        <v>821</v>
      </c>
    </row>
    <row r="5722" spans="1:11" s="40" customFormat="1" x14ac:dyDescent="0.25">
      <c r="A5722" s="34" t="s">
        <v>947</v>
      </c>
      <c r="B5722" s="34" t="s">
        <v>16993</v>
      </c>
      <c r="C5722" s="34"/>
      <c r="D5722" s="34" t="s">
        <v>16994</v>
      </c>
      <c r="E5722" s="35">
        <v>16260</v>
      </c>
      <c r="F5722" s="36">
        <v>16260</v>
      </c>
      <c r="G5722" s="37">
        <f t="shared" si="268"/>
        <v>1138.2</v>
      </c>
      <c r="H5722" s="38">
        <f>G5722*(1-'[1]Rapport Lottstift'!$Q$6)</f>
        <v>828.71300205540012</v>
      </c>
      <c r="I5722" s="39">
        <f t="shared" si="269"/>
        <v>820.42587203484607</v>
      </c>
      <c r="J5722" s="40">
        <f t="shared" si="270"/>
        <v>820</v>
      </c>
      <c r="K5722" s="40">
        <v>820</v>
      </c>
    </row>
    <row r="5723" spans="1:11" s="40" customFormat="1" x14ac:dyDescent="0.25">
      <c r="A5723" s="34" t="s">
        <v>947</v>
      </c>
      <c r="B5723" s="34" t="s">
        <v>16995</v>
      </c>
      <c r="C5723" s="34" t="s">
        <v>16996</v>
      </c>
      <c r="D5723" s="34" t="s">
        <v>16997</v>
      </c>
      <c r="E5723" s="35">
        <v>16114</v>
      </c>
      <c r="F5723" s="36">
        <v>16114</v>
      </c>
      <c r="G5723" s="37">
        <f t="shared" si="268"/>
        <v>1127.98</v>
      </c>
      <c r="H5723" s="38">
        <f>G5723*(1-'[1]Rapport Lottstift'!$Q$6)</f>
        <v>821.2719135990601</v>
      </c>
      <c r="I5723" s="39">
        <f t="shared" si="269"/>
        <v>813.0591944630695</v>
      </c>
      <c r="J5723" s="40">
        <f t="shared" si="270"/>
        <v>813</v>
      </c>
      <c r="K5723" s="40">
        <v>813</v>
      </c>
    </row>
    <row r="5724" spans="1:11" s="40" customFormat="1" x14ac:dyDescent="0.25">
      <c r="A5724" s="34" t="s">
        <v>947</v>
      </c>
      <c r="B5724" s="34" t="s">
        <v>16998</v>
      </c>
      <c r="C5724" s="34" t="s">
        <v>16999</v>
      </c>
      <c r="D5724" s="34" t="s">
        <v>17000</v>
      </c>
      <c r="E5724" s="35">
        <v>0</v>
      </c>
      <c r="F5724" s="36">
        <v>0</v>
      </c>
      <c r="G5724" s="37">
        <f t="shared" si="268"/>
        <v>0</v>
      </c>
      <c r="H5724" s="38">
        <f>G5724*(1-'[1]Rapport Lottstift'!$Q$6)</f>
        <v>0</v>
      </c>
      <c r="I5724" s="39">
        <f t="shared" si="269"/>
        <v>0</v>
      </c>
      <c r="J5724" s="40">
        <f t="shared" si="270"/>
        <v>0</v>
      </c>
      <c r="K5724" s="40">
        <v>0</v>
      </c>
    </row>
    <row r="5725" spans="1:11" s="40" customFormat="1" x14ac:dyDescent="0.25">
      <c r="A5725" s="34" t="s">
        <v>947</v>
      </c>
      <c r="B5725" s="34" t="s">
        <v>17001</v>
      </c>
      <c r="C5725" s="34" t="s">
        <v>17002</v>
      </c>
      <c r="D5725" s="34" t="s">
        <v>17003</v>
      </c>
      <c r="E5725" s="35">
        <v>15790</v>
      </c>
      <c r="F5725" s="36">
        <v>15790</v>
      </c>
      <c r="G5725" s="37">
        <f t="shared" si="268"/>
        <v>1105.3000000000002</v>
      </c>
      <c r="H5725" s="38">
        <f>G5725*(1-'[1]Rapport Lottstift'!$Q$6)</f>
        <v>804.75881318910012</v>
      </c>
      <c r="I5725" s="39">
        <f t="shared" si="269"/>
        <v>796.71122505720916</v>
      </c>
      <c r="J5725" s="40">
        <f t="shared" si="270"/>
        <v>796</v>
      </c>
      <c r="K5725" s="40">
        <v>796</v>
      </c>
    </row>
    <row r="5726" spans="1:11" s="40" customFormat="1" x14ac:dyDescent="0.25">
      <c r="A5726" s="34" t="s">
        <v>947</v>
      </c>
      <c r="B5726" s="34" t="s">
        <v>17004</v>
      </c>
      <c r="C5726" s="34" t="s">
        <v>17005</v>
      </c>
      <c r="D5726" s="34" t="s">
        <v>17006</v>
      </c>
      <c r="E5726" s="35">
        <v>15500</v>
      </c>
      <c r="F5726" s="36">
        <v>15500</v>
      </c>
      <c r="G5726" s="37">
        <f t="shared" si="268"/>
        <v>1085</v>
      </c>
      <c r="H5726" s="38">
        <f>G5726*(1-'[1]Rapport Lottstift'!$Q$6)</f>
        <v>789.97856899500005</v>
      </c>
      <c r="I5726" s="39">
        <f t="shared" si="269"/>
        <v>782.07878330505002</v>
      </c>
      <c r="J5726" s="40">
        <f t="shared" si="270"/>
        <v>782</v>
      </c>
      <c r="K5726" s="40">
        <v>782</v>
      </c>
    </row>
    <row r="5727" spans="1:11" s="40" customFormat="1" x14ac:dyDescent="0.25">
      <c r="A5727" s="34" t="s">
        <v>947</v>
      </c>
      <c r="B5727" s="34" t="s">
        <v>17007</v>
      </c>
      <c r="C5727" s="34" t="s">
        <v>17008</v>
      </c>
      <c r="D5727" s="34" t="s">
        <v>17009</v>
      </c>
      <c r="E5727" s="35">
        <v>15470</v>
      </c>
      <c r="F5727" s="36">
        <v>15470</v>
      </c>
      <c r="G5727" s="37">
        <f t="shared" si="268"/>
        <v>1082.9000000000001</v>
      </c>
      <c r="H5727" s="38">
        <f>G5727*(1-'[1]Rapport Lottstift'!$Q$6)</f>
        <v>788.4495782163001</v>
      </c>
      <c r="I5727" s="39">
        <f t="shared" si="269"/>
        <v>780.56508243413714</v>
      </c>
      <c r="J5727" s="40">
        <f t="shared" si="270"/>
        <v>780</v>
      </c>
      <c r="K5727" s="40">
        <v>780</v>
      </c>
    </row>
    <row r="5728" spans="1:11" s="40" customFormat="1" x14ac:dyDescent="0.25">
      <c r="A5728" s="34" t="s">
        <v>947</v>
      </c>
      <c r="B5728" s="34" t="s">
        <v>17010</v>
      </c>
      <c r="C5728" s="34"/>
      <c r="D5728" s="34" t="s">
        <v>17011</v>
      </c>
      <c r="E5728" s="35">
        <v>15470</v>
      </c>
      <c r="F5728" s="36">
        <v>15470</v>
      </c>
      <c r="G5728" s="37">
        <f t="shared" si="268"/>
        <v>1082.9000000000001</v>
      </c>
      <c r="H5728" s="38">
        <f>G5728*(1-'[1]Rapport Lottstift'!$Q$6)</f>
        <v>788.4495782163001</v>
      </c>
      <c r="I5728" s="39">
        <f t="shared" si="269"/>
        <v>780.56508243413714</v>
      </c>
      <c r="J5728" s="40">
        <f t="shared" si="270"/>
        <v>780</v>
      </c>
      <c r="K5728" s="40">
        <v>780</v>
      </c>
    </row>
    <row r="5729" spans="1:11" s="40" customFormat="1" x14ac:dyDescent="0.25">
      <c r="A5729" s="34" t="s">
        <v>947</v>
      </c>
      <c r="B5729" s="34" t="s">
        <v>17012</v>
      </c>
      <c r="C5729" s="34"/>
      <c r="D5729" s="34" t="s">
        <v>17013</v>
      </c>
      <c r="E5729" s="35">
        <v>15430</v>
      </c>
      <c r="F5729" s="36">
        <v>15430</v>
      </c>
      <c r="G5729" s="37">
        <f t="shared" si="268"/>
        <v>1080.1000000000001</v>
      </c>
      <c r="H5729" s="38">
        <f>G5729*(1-'[1]Rapport Lottstift'!$Q$6)</f>
        <v>786.41092384470016</v>
      </c>
      <c r="I5729" s="39">
        <f t="shared" si="269"/>
        <v>778.54681460625318</v>
      </c>
      <c r="J5729" s="40">
        <f t="shared" si="270"/>
        <v>778</v>
      </c>
      <c r="K5729" s="40">
        <v>778</v>
      </c>
    </row>
    <row r="5730" spans="1:11" s="40" customFormat="1" x14ac:dyDescent="0.25">
      <c r="A5730" s="34" t="s">
        <v>947</v>
      </c>
      <c r="B5730" s="34" t="s">
        <v>17014</v>
      </c>
      <c r="C5730" s="34" t="s">
        <v>17015</v>
      </c>
      <c r="D5730" s="34" t="s">
        <v>17016</v>
      </c>
      <c r="E5730" s="35">
        <v>15418</v>
      </c>
      <c r="F5730" s="36">
        <v>15418</v>
      </c>
      <c r="G5730" s="37">
        <f t="shared" si="268"/>
        <v>1079.26</v>
      </c>
      <c r="H5730" s="38">
        <f>G5730*(1-'[1]Rapport Lottstift'!$Q$6)</f>
        <v>785.79932753322009</v>
      </c>
      <c r="I5730" s="39">
        <f t="shared" si="269"/>
        <v>777.94133425788789</v>
      </c>
      <c r="J5730" s="40">
        <f t="shared" si="270"/>
        <v>777</v>
      </c>
      <c r="K5730" s="40">
        <v>777</v>
      </c>
    </row>
    <row r="5731" spans="1:11" s="40" customFormat="1" x14ac:dyDescent="0.25">
      <c r="A5731" s="34" t="s">
        <v>947</v>
      </c>
      <c r="B5731" s="34" t="s">
        <v>17017</v>
      </c>
      <c r="C5731" s="34" t="s">
        <v>17018</v>
      </c>
      <c r="D5731" s="34" t="s">
        <v>17019</v>
      </c>
      <c r="E5731" s="35">
        <v>15160</v>
      </c>
      <c r="F5731" s="36">
        <v>15160</v>
      </c>
      <c r="G5731" s="37">
        <f t="shared" si="268"/>
        <v>1061.2</v>
      </c>
      <c r="H5731" s="38">
        <f>G5731*(1-'[1]Rapport Lottstift'!$Q$6)</f>
        <v>772.65000683640005</v>
      </c>
      <c r="I5731" s="39">
        <f t="shared" si="269"/>
        <v>764.92350676803608</v>
      </c>
      <c r="J5731" s="40">
        <f t="shared" si="270"/>
        <v>764</v>
      </c>
      <c r="K5731" s="40">
        <v>764</v>
      </c>
    </row>
    <row r="5732" spans="1:11" s="40" customFormat="1" x14ac:dyDescent="0.25">
      <c r="A5732" s="34" t="s">
        <v>947</v>
      </c>
      <c r="B5732" s="34" t="s">
        <v>17020</v>
      </c>
      <c r="C5732" s="34" t="s">
        <v>17021</v>
      </c>
      <c r="D5732" s="34" t="s">
        <v>17022</v>
      </c>
      <c r="E5732" s="35">
        <v>15000</v>
      </c>
      <c r="F5732" s="36">
        <v>15000</v>
      </c>
      <c r="G5732" s="37">
        <f t="shared" si="268"/>
        <v>1050</v>
      </c>
      <c r="H5732" s="38">
        <f>G5732*(1-'[1]Rapport Lottstift'!$Q$6)</f>
        <v>764.4953893500001</v>
      </c>
      <c r="I5732" s="39">
        <f t="shared" si="269"/>
        <v>756.85043545650012</v>
      </c>
      <c r="J5732" s="40">
        <f t="shared" si="270"/>
        <v>756</v>
      </c>
      <c r="K5732" s="40">
        <v>756</v>
      </c>
    </row>
    <row r="5733" spans="1:11" s="40" customFormat="1" x14ac:dyDescent="0.25">
      <c r="A5733" s="34" t="s">
        <v>947</v>
      </c>
      <c r="B5733" s="34" t="s">
        <v>17023</v>
      </c>
      <c r="C5733" s="34" t="s">
        <v>17024</v>
      </c>
      <c r="D5733" s="34" t="s">
        <v>17025</v>
      </c>
      <c r="E5733" s="35">
        <v>15000</v>
      </c>
      <c r="F5733" s="36">
        <v>15000</v>
      </c>
      <c r="G5733" s="37">
        <f t="shared" si="268"/>
        <v>1050</v>
      </c>
      <c r="H5733" s="38">
        <f>G5733*(1-'[1]Rapport Lottstift'!$Q$6)</f>
        <v>764.4953893500001</v>
      </c>
      <c r="I5733" s="39">
        <f t="shared" si="269"/>
        <v>756.85043545650012</v>
      </c>
      <c r="J5733" s="40">
        <f t="shared" si="270"/>
        <v>756</v>
      </c>
      <c r="K5733" s="40">
        <v>756</v>
      </c>
    </row>
    <row r="5734" spans="1:11" s="40" customFormat="1" x14ac:dyDescent="0.25">
      <c r="A5734" s="34" t="s">
        <v>947</v>
      </c>
      <c r="B5734" s="34" t="s">
        <v>17026</v>
      </c>
      <c r="C5734" s="34"/>
      <c r="D5734" s="34" t="s">
        <v>17027</v>
      </c>
      <c r="E5734" s="35">
        <v>14900</v>
      </c>
      <c r="F5734" s="36">
        <v>14900</v>
      </c>
      <c r="G5734" s="37">
        <f t="shared" si="268"/>
        <v>1043</v>
      </c>
      <c r="H5734" s="38">
        <f>G5734*(1-'[1]Rapport Lottstift'!$Q$6)</f>
        <v>759.39875342100004</v>
      </c>
      <c r="I5734" s="39">
        <f t="shared" si="269"/>
        <v>751.80476588679005</v>
      </c>
      <c r="J5734" s="40">
        <f t="shared" si="270"/>
        <v>751</v>
      </c>
      <c r="K5734" s="40">
        <v>751</v>
      </c>
    </row>
    <row r="5735" spans="1:11" s="40" customFormat="1" x14ac:dyDescent="0.25">
      <c r="A5735" s="34" t="s">
        <v>947</v>
      </c>
      <c r="B5735" s="34" t="s">
        <v>17028</v>
      </c>
      <c r="C5735" s="34" t="s">
        <v>17029</v>
      </c>
      <c r="D5735" s="34" t="s">
        <v>17030</v>
      </c>
      <c r="E5735" s="35">
        <v>14879</v>
      </c>
      <c r="F5735" s="36">
        <v>14879</v>
      </c>
      <c r="G5735" s="37">
        <f t="shared" si="268"/>
        <v>1041.5300000000002</v>
      </c>
      <c r="H5735" s="38">
        <f>G5735*(1-'[1]Rapport Lottstift'!$Q$6)</f>
        <v>758.3284598759102</v>
      </c>
      <c r="I5735" s="39">
        <f t="shared" si="269"/>
        <v>750.74517527715113</v>
      </c>
      <c r="J5735" s="40">
        <f t="shared" si="270"/>
        <v>750</v>
      </c>
      <c r="K5735" s="40">
        <v>750</v>
      </c>
    </row>
    <row r="5736" spans="1:11" s="40" customFormat="1" x14ac:dyDescent="0.25">
      <c r="A5736" s="34" t="s">
        <v>947</v>
      </c>
      <c r="B5736" s="34" t="s">
        <v>17031</v>
      </c>
      <c r="C5736" s="34" t="s">
        <v>17032</v>
      </c>
      <c r="D5736" s="34" t="s">
        <v>17033</v>
      </c>
      <c r="E5736" s="35">
        <v>14795</v>
      </c>
      <c r="F5736" s="36">
        <v>14795</v>
      </c>
      <c r="G5736" s="37">
        <f t="shared" si="268"/>
        <v>1035.6500000000001</v>
      </c>
      <c r="H5736" s="38">
        <f>G5736*(1-'[1]Rapport Lottstift'!$Q$6)</f>
        <v>754.04728569555016</v>
      </c>
      <c r="I5736" s="39">
        <f t="shared" si="269"/>
        <v>746.50681283859467</v>
      </c>
      <c r="J5736" s="40">
        <f t="shared" si="270"/>
        <v>746</v>
      </c>
      <c r="K5736" s="40">
        <v>746</v>
      </c>
    </row>
    <row r="5737" spans="1:11" s="40" customFormat="1" x14ac:dyDescent="0.25">
      <c r="A5737" s="34" t="s">
        <v>947</v>
      </c>
      <c r="B5737" s="34" t="s">
        <v>17034</v>
      </c>
      <c r="C5737" s="34" t="s">
        <v>17035</v>
      </c>
      <c r="D5737" s="34" t="s">
        <v>17036</v>
      </c>
      <c r="E5737" s="35">
        <v>14665</v>
      </c>
      <c r="F5737" s="36">
        <v>14665</v>
      </c>
      <c r="G5737" s="37">
        <f t="shared" si="268"/>
        <v>1026.5500000000002</v>
      </c>
      <c r="H5737" s="38">
        <f>G5737*(1-'[1]Rapport Lottstift'!$Q$6)</f>
        <v>747.42165898785015</v>
      </c>
      <c r="I5737" s="39">
        <f t="shared" si="269"/>
        <v>739.9474423979716</v>
      </c>
      <c r="J5737" s="40">
        <f t="shared" si="270"/>
        <v>739</v>
      </c>
      <c r="K5737" s="40">
        <v>739</v>
      </c>
    </row>
    <row r="5738" spans="1:11" s="40" customFormat="1" x14ac:dyDescent="0.25">
      <c r="A5738" s="34" t="s">
        <v>947</v>
      </c>
      <c r="B5738" s="34" t="s">
        <v>17037</v>
      </c>
      <c r="C5738" s="34" t="s">
        <v>17038</v>
      </c>
      <c r="D5738" s="34" t="s">
        <v>17039</v>
      </c>
      <c r="E5738" s="35">
        <v>14446</v>
      </c>
      <c r="F5738" s="36">
        <v>14446</v>
      </c>
      <c r="G5738" s="37">
        <f t="shared" si="268"/>
        <v>1011.2200000000001</v>
      </c>
      <c r="H5738" s="38">
        <f>G5738*(1-'[1]Rapport Lottstift'!$Q$6)</f>
        <v>736.26002630334017</v>
      </c>
      <c r="I5738" s="39">
        <f t="shared" si="269"/>
        <v>728.89742604030675</v>
      </c>
      <c r="J5738" s="40">
        <f t="shared" si="270"/>
        <v>728</v>
      </c>
      <c r="K5738" s="40">
        <v>728</v>
      </c>
    </row>
    <row r="5739" spans="1:11" s="40" customFormat="1" x14ac:dyDescent="0.25">
      <c r="A5739" s="34" t="s">
        <v>947</v>
      </c>
      <c r="B5739" s="34" t="s">
        <v>17040</v>
      </c>
      <c r="C5739" s="34"/>
      <c r="D5739" s="34" t="s">
        <v>17041</v>
      </c>
      <c r="E5739" s="35">
        <v>14444</v>
      </c>
      <c r="F5739" s="36">
        <v>14444</v>
      </c>
      <c r="G5739" s="37">
        <f t="shared" si="268"/>
        <v>1011.08</v>
      </c>
      <c r="H5739" s="38">
        <f>G5739*(1-'[1]Rapport Lottstift'!$Q$6)</f>
        <v>736.15809358476008</v>
      </c>
      <c r="I5739" s="39">
        <f t="shared" si="269"/>
        <v>728.79651264891243</v>
      </c>
      <c r="J5739" s="40">
        <f t="shared" si="270"/>
        <v>728</v>
      </c>
      <c r="K5739" s="40">
        <v>728</v>
      </c>
    </row>
    <row r="5740" spans="1:11" s="40" customFormat="1" x14ac:dyDescent="0.25">
      <c r="A5740" s="34" t="s">
        <v>947</v>
      </c>
      <c r="B5740" s="34" t="s">
        <v>17042</v>
      </c>
      <c r="C5740" s="34" t="s">
        <v>17043</v>
      </c>
      <c r="D5740" s="34" t="s">
        <v>17044</v>
      </c>
      <c r="E5740" s="35">
        <v>14416</v>
      </c>
      <c r="F5740" s="36">
        <v>14416</v>
      </c>
      <c r="G5740" s="37">
        <f t="shared" si="268"/>
        <v>1009.1200000000001</v>
      </c>
      <c r="H5740" s="38">
        <f>G5740*(1-'[1]Rapport Lottstift'!$Q$6)</f>
        <v>734.73103552464011</v>
      </c>
      <c r="I5740" s="39">
        <f t="shared" si="269"/>
        <v>727.38372516939364</v>
      </c>
      <c r="J5740" s="40">
        <f t="shared" si="270"/>
        <v>727</v>
      </c>
      <c r="K5740" s="40">
        <v>727</v>
      </c>
    </row>
    <row r="5741" spans="1:11" s="40" customFormat="1" x14ac:dyDescent="0.25">
      <c r="A5741" s="34" t="s">
        <v>947</v>
      </c>
      <c r="B5741" s="34" t="s">
        <v>17045</v>
      </c>
      <c r="C5741" s="34" t="s">
        <v>17046</v>
      </c>
      <c r="D5741" s="34" t="s">
        <v>17047</v>
      </c>
      <c r="E5741" s="35">
        <v>14400</v>
      </c>
      <c r="F5741" s="36">
        <v>14400</v>
      </c>
      <c r="G5741" s="37">
        <f t="shared" si="268"/>
        <v>1008.0000000000001</v>
      </c>
      <c r="H5741" s="38">
        <f>G5741*(1-'[1]Rapport Lottstift'!$Q$6)</f>
        <v>733.91557377600009</v>
      </c>
      <c r="I5741" s="39">
        <f t="shared" si="269"/>
        <v>726.57641803824004</v>
      </c>
      <c r="J5741" s="40">
        <f t="shared" si="270"/>
        <v>726</v>
      </c>
      <c r="K5741" s="40">
        <v>726</v>
      </c>
    </row>
    <row r="5742" spans="1:11" s="40" customFormat="1" x14ac:dyDescent="0.25">
      <c r="A5742" s="34" t="s">
        <v>947</v>
      </c>
      <c r="B5742" s="34" t="s">
        <v>17048</v>
      </c>
      <c r="C5742" s="34" t="s">
        <v>17049</v>
      </c>
      <c r="D5742" s="34" t="s">
        <v>17050</v>
      </c>
      <c r="E5742" s="35">
        <v>14255</v>
      </c>
      <c r="F5742" s="36">
        <v>14255</v>
      </c>
      <c r="G5742" s="37">
        <f t="shared" si="268"/>
        <v>997.85000000000014</v>
      </c>
      <c r="H5742" s="38">
        <f>G5742*(1-'[1]Rapport Lottstift'!$Q$6)</f>
        <v>726.52545167895016</v>
      </c>
      <c r="I5742" s="39">
        <f t="shared" si="269"/>
        <v>719.26019716216069</v>
      </c>
      <c r="J5742" s="40">
        <f t="shared" si="270"/>
        <v>719</v>
      </c>
      <c r="K5742" s="40">
        <v>719</v>
      </c>
    </row>
    <row r="5743" spans="1:11" s="40" customFormat="1" x14ac:dyDescent="0.25">
      <c r="A5743" s="34" t="s">
        <v>947</v>
      </c>
      <c r="B5743" s="34" t="s">
        <v>17051</v>
      </c>
      <c r="C5743" s="34" t="s">
        <v>17052</v>
      </c>
      <c r="D5743" s="34" t="s">
        <v>17053</v>
      </c>
      <c r="E5743" s="35">
        <v>14180</v>
      </c>
      <c r="F5743" s="36">
        <v>14180</v>
      </c>
      <c r="G5743" s="37">
        <f t="shared" si="268"/>
        <v>992.60000000000014</v>
      </c>
      <c r="H5743" s="38">
        <f>G5743*(1-'[1]Rapport Lottstift'!$Q$6)</f>
        <v>722.70297473220012</v>
      </c>
      <c r="I5743" s="39">
        <f t="shared" si="269"/>
        <v>715.47594498487808</v>
      </c>
      <c r="J5743" s="40">
        <f t="shared" si="270"/>
        <v>715</v>
      </c>
      <c r="K5743" s="40">
        <v>715</v>
      </c>
    </row>
    <row r="5744" spans="1:11" s="40" customFormat="1" x14ac:dyDescent="0.25">
      <c r="A5744" s="34" t="s">
        <v>947</v>
      </c>
      <c r="B5744" s="34" t="s">
        <v>17054</v>
      </c>
      <c r="C5744" s="34" t="s">
        <v>17055</v>
      </c>
      <c r="D5744" s="34" t="s">
        <v>17056</v>
      </c>
      <c r="E5744" s="35">
        <v>14178</v>
      </c>
      <c r="F5744" s="36">
        <v>14178</v>
      </c>
      <c r="G5744" s="37">
        <f t="shared" si="268"/>
        <v>992.46000000000015</v>
      </c>
      <c r="H5744" s="38">
        <f>G5744*(1-'[1]Rapport Lottstift'!$Q$6)</f>
        <v>722.60104201362014</v>
      </c>
      <c r="I5744" s="39">
        <f t="shared" si="269"/>
        <v>715.37503159348398</v>
      </c>
      <c r="J5744" s="40">
        <f t="shared" si="270"/>
        <v>715</v>
      </c>
      <c r="K5744" s="40">
        <v>715</v>
      </c>
    </row>
    <row r="5745" spans="1:11" s="40" customFormat="1" x14ac:dyDescent="0.25">
      <c r="A5745" s="34" t="s">
        <v>947</v>
      </c>
      <c r="B5745" s="34" t="s">
        <v>17057</v>
      </c>
      <c r="C5745" s="34" t="s">
        <v>17058</v>
      </c>
      <c r="D5745" s="34" t="s">
        <v>17059</v>
      </c>
      <c r="E5745" s="35">
        <v>14113</v>
      </c>
      <c r="F5745" s="36">
        <v>14113</v>
      </c>
      <c r="G5745" s="37">
        <f t="shared" si="268"/>
        <v>987.91000000000008</v>
      </c>
      <c r="H5745" s="38">
        <f>G5745*(1-'[1]Rapport Lottstift'!$Q$6)</f>
        <v>719.28822865977008</v>
      </c>
      <c r="I5745" s="39">
        <f t="shared" si="269"/>
        <v>712.09534637317233</v>
      </c>
      <c r="J5745" s="40">
        <f t="shared" si="270"/>
        <v>712</v>
      </c>
      <c r="K5745" s="40">
        <v>712</v>
      </c>
    </row>
    <row r="5746" spans="1:11" s="40" customFormat="1" x14ac:dyDescent="0.25">
      <c r="A5746" s="34" t="s">
        <v>947</v>
      </c>
      <c r="B5746" s="34" t="s">
        <v>17060</v>
      </c>
      <c r="C5746" s="34" t="s">
        <v>17061</v>
      </c>
      <c r="D5746" s="34" t="s">
        <v>17062</v>
      </c>
      <c r="E5746" s="35">
        <v>14001</v>
      </c>
      <c r="F5746" s="36">
        <v>14001</v>
      </c>
      <c r="G5746" s="37">
        <f t="shared" si="268"/>
        <v>980.07</v>
      </c>
      <c r="H5746" s="38">
        <f>G5746*(1-'[1]Rapport Lottstift'!$Q$6)</f>
        <v>713.57999641929007</v>
      </c>
      <c r="I5746" s="39">
        <f t="shared" si="269"/>
        <v>706.4441964550972</v>
      </c>
      <c r="J5746" s="40">
        <f t="shared" si="270"/>
        <v>706</v>
      </c>
      <c r="K5746" s="40">
        <v>706</v>
      </c>
    </row>
    <row r="5747" spans="1:11" s="40" customFormat="1" x14ac:dyDescent="0.25">
      <c r="A5747" s="34" t="s">
        <v>947</v>
      </c>
      <c r="B5747" s="34" t="s">
        <v>17063</v>
      </c>
      <c r="C5747" s="34" t="s">
        <v>17064</v>
      </c>
      <c r="D5747" s="34" t="s">
        <v>17065</v>
      </c>
      <c r="E5747" s="35">
        <v>13890</v>
      </c>
      <c r="F5747" s="36">
        <v>13890</v>
      </c>
      <c r="G5747" s="37">
        <f t="shared" si="268"/>
        <v>972.30000000000007</v>
      </c>
      <c r="H5747" s="38">
        <f>G5747*(1-'[1]Rapport Lottstift'!$Q$6)</f>
        <v>707.92273053810004</v>
      </c>
      <c r="I5747" s="39">
        <f t="shared" si="269"/>
        <v>700.84350323271906</v>
      </c>
      <c r="J5747" s="40">
        <f t="shared" si="270"/>
        <v>700</v>
      </c>
      <c r="K5747" s="40">
        <v>700</v>
      </c>
    </row>
    <row r="5748" spans="1:11" s="40" customFormat="1" x14ac:dyDescent="0.25">
      <c r="A5748" s="34" t="s">
        <v>947</v>
      </c>
      <c r="B5748" s="34" t="s">
        <v>17066</v>
      </c>
      <c r="C5748" s="34"/>
      <c r="D5748" s="34" t="s">
        <v>17067</v>
      </c>
      <c r="E5748" s="35">
        <v>13654</v>
      </c>
      <c r="F5748" s="36">
        <v>13654</v>
      </c>
      <c r="G5748" s="37">
        <f t="shared" si="268"/>
        <v>955.78000000000009</v>
      </c>
      <c r="H5748" s="38">
        <f>G5748*(1-'[1]Rapport Lottstift'!$Q$6)</f>
        <v>695.89466974566005</v>
      </c>
      <c r="I5748" s="39">
        <f t="shared" si="269"/>
        <v>688.9357230482035</v>
      </c>
      <c r="J5748" s="40">
        <f t="shared" si="270"/>
        <v>688</v>
      </c>
      <c r="K5748" s="40">
        <v>688</v>
      </c>
    </row>
    <row r="5749" spans="1:11" s="40" customFormat="1" x14ac:dyDescent="0.25">
      <c r="A5749" s="34" t="s">
        <v>947</v>
      </c>
      <c r="B5749" s="34" t="s">
        <v>17068</v>
      </c>
      <c r="C5749" s="34" t="s">
        <v>17069</v>
      </c>
      <c r="D5749" s="34" t="s">
        <v>17070</v>
      </c>
      <c r="E5749" s="35">
        <v>13512</v>
      </c>
      <c r="F5749" s="36">
        <v>13512</v>
      </c>
      <c r="G5749" s="37">
        <f t="shared" si="268"/>
        <v>945.84000000000015</v>
      </c>
      <c r="H5749" s="38">
        <f>G5749*(1-'[1]Rapport Lottstift'!$Q$6)</f>
        <v>688.65744672648009</v>
      </c>
      <c r="I5749" s="39">
        <f t="shared" si="269"/>
        <v>681.77087225921525</v>
      </c>
      <c r="J5749" s="40">
        <f t="shared" si="270"/>
        <v>681</v>
      </c>
      <c r="K5749" s="40">
        <v>681</v>
      </c>
    </row>
    <row r="5750" spans="1:11" s="40" customFormat="1" x14ac:dyDescent="0.25">
      <c r="A5750" s="34" t="s">
        <v>947</v>
      </c>
      <c r="B5750" s="34" t="s">
        <v>17071</v>
      </c>
      <c r="C5750" s="34" t="s">
        <v>17072</v>
      </c>
      <c r="D5750" s="34" t="s">
        <v>17073</v>
      </c>
      <c r="E5750" s="35">
        <v>13493</v>
      </c>
      <c r="F5750" s="36">
        <v>13493</v>
      </c>
      <c r="G5750" s="37">
        <f t="shared" si="268"/>
        <v>944.5100000000001</v>
      </c>
      <c r="H5750" s="38">
        <f>G5750*(1-'[1]Rapport Lottstift'!$Q$6)</f>
        <v>687.68908589997011</v>
      </c>
      <c r="I5750" s="39">
        <f t="shared" si="269"/>
        <v>680.81219504097044</v>
      </c>
      <c r="J5750" s="40">
        <f t="shared" si="270"/>
        <v>680</v>
      </c>
      <c r="K5750" s="40">
        <v>680</v>
      </c>
    </row>
    <row r="5751" spans="1:11" s="40" customFormat="1" x14ac:dyDescent="0.25">
      <c r="A5751" s="34" t="s">
        <v>947</v>
      </c>
      <c r="B5751" s="34" t="s">
        <v>17074</v>
      </c>
      <c r="C5751" s="34" t="s">
        <v>17075</v>
      </c>
      <c r="D5751" s="34" t="s">
        <v>17076</v>
      </c>
      <c r="E5751" s="35">
        <v>13427</v>
      </c>
      <c r="F5751" s="36">
        <v>13427</v>
      </c>
      <c r="G5751" s="37">
        <f t="shared" si="268"/>
        <v>939.8900000000001</v>
      </c>
      <c r="H5751" s="38">
        <f>G5751*(1-'[1]Rapport Lottstift'!$Q$6)</f>
        <v>684.32530618683006</v>
      </c>
      <c r="I5751" s="39">
        <f t="shared" si="269"/>
        <v>677.48205312496179</v>
      </c>
      <c r="J5751" s="40">
        <f t="shared" si="270"/>
        <v>677</v>
      </c>
      <c r="K5751" s="40">
        <v>677</v>
      </c>
    </row>
    <row r="5752" spans="1:11" s="40" customFormat="1" x14ac:dyDescent="0.25">
      <c r="A5752" s="34" t="s">
        <v>947</v>
      </c>
      <c r="B5752" s="34" t="s">
        <v>17077</v>
      </c>
      <c r="C5752" s="34" t="s">
        <v>17078</v>
      </c>
      <c r="D5752" s="34" t="s">
        <v>17079</v>
      </c>
      <c r="E5752" s="35">
        <v>13350</v>
      </c>
      <c r="F5752" s="36">
        <v>13350</v>
      </c>
      <c r="G5752" s="37">
        <f t="shared" si="268"/>
        <v>934.50000000000011</v>
      </c>
      <c r="H5752" s="38">
        <f>G5752*(1-'[1]Rapport Lottstift'!$Q$6)</f>
        <v>680.40089652150016</v>
      </c>
      <c r="I5752" s="39">
        <f t="shared" si="269"/>
        <v>673.5968875562852</v>
      </c>
      <c r="J5752" s="40">
        <f t="shared" si="270"/>
        <v>673</v>
      </c>
      <c r="K5752" s="40">
        <v>673</v>
      </c>
    </row>
    <row r="5753" spans="1:11" s="40" customFormat="1" x14ac:dyDescent="0.25">
      <c r="A5753" s="34" t="s">
        <v>947</v>
      </c>
      <c r="B5753" s="34" t="s">
        <v>17080</v>
      </c>
      <c r="C5753" s="34" t="s">
        <v>17081</v>
      </c>
      <c r="D5753" s="34" t="s">
        <v>17082</v>
      </c>
      <c r="E5753" s="35">
        <v>12971</v>
      </c>
      <c r="F5753" s="36">
        <v>12971</v>
      </c>
      <c r="G5753" s="37">
        <f t="shared" si="268"/>
        <v>907.97000000000014</v>
      </c>
      <c r="H5753" s="38">
        <f>G5753*(1-'[1]Rapport Lottstift'!$Q$6)</f>
        <v>661.08464635059011</v>
      </c>
      <c r="I5753" s="39">
        <f t="shared" si="269"/>
        <v>654.47379988708417</v>
      </c>
      <c r="J5753" s="40">
        <f t="shared" si="270"/>
        <v>654</v>
      </c>
      <c r="K5753" s="40">
        <v>654</v>
      </c>
    </row>
    <row r="5754" spans="1:11" s="40" customFormat="1" x14ac:dyDescent="0.25">
      <c r="A5754" s="34" t="s">
        <v>947</v>
      </c>
      <c r="B5754" s="34" t="s">
        <v>17083</v>
      </c>
      <c r="C5754" s="34" t="s">
        <v>17084</v>
      </c>
      <c r="D5754" s="34" t="s">
        <v>17085</v>
      </c>
      <c r="E5754" s="35">
        <v>12945</v>
      </c>
      <c r="F5754" s="36">
        <v>12945</v>
      </c>
      <c r="G5754" s="37">
        <f t="shared" si="268"/>
        <v>906.15000000000009</v>
      </c>
      <c r="H5754" s="38">
        <f>G5754*(1-'[1]Rapport Lottstift'!$Q$6)</f>
        <v>659.7595210090501</v>
      </c>
      <c r="I5754" s="39">
        <f t="shared" si="269"/>
        <v>653.1619257989596</v>
      </c>
      <c r="J5754" s="40">
        <f t="shared" si="270"/>
        <v>653</v>
      </c>
      <c r="K5754" s="40">
        <v>653</v>
      </c>
    </row>
    <row r="5755" spans="1:11" s="40" customFormat="1" x14ac:dyDescent="0.25">
      <c r="A5755" s="34" t="s">
        <v>947</v>
      </c>
      <c r="B5755" s="34" t="s">
        <v>17086</v>
      </c>
      <c r="C5755" s="34" t="s">
        <v>17087</v>
      </c>
      <c r="D5755" s="34" t="s">
        <v>17088</v>
      </c>
      <c r="E5755" s="35">
        <v>12940</v>
      </c>
      <c r="F5755" s="36">
        <v>12940</v>
      </c>
      <c r="G5755" s="37">
        <f t="shared" si="268"/>
        <v>905.80000000000007</v>
      </c>
      <c r="H5755" s="38">
        <f>G5755*(1-'[1]Rapport Lottstift'!$Q$6)</f>
        <v>659.50468921260006</v>
      </c>
      <c r="I5755" s="39">
        <f t="shared" si="269"/>
        <v>652.90964232047406</v>
      </c>
      <c r="J5755" s="40">
        <f t="shared" si="270"/>
        <v>652</v>
      </c>
      <c r="K5755" s="40">
        <v>652</v>
      </c>
    </row>
    <row r="5756" spans="1:11" s="40" customFormat="1" x14ac:dyDescent="0.25">
      <c r="A5756" s="34" t="s">
        <v>947</v>
      </c>
      <c r="B5756" s="34" t="s">
        <v>17089</v>
      </c>
      <c r="C5756" s="34" t="s">
        <v>17090</v>
      </c>
      <c r="D5756" s="34" t="s">
        <v>17091</v>
      </c>
      <c r="E5756" s="35">
        <v>12653</v>
      </c>
      <c r="F5756" s="36">
        <v>12653</v>
      </c>
      <c r="G5756" s="37">
        <f t="shared" si="268"/>
        <v>885.71</v>
      </c>
      <c r="H5756" s="38">
        <f>G5756*(1-'[1]Rapport Lottstift'!$Q$6)</f>
        <v>644.87734409637005</v>
      </c>
      <c r="I5756" s="39">
        <f t="shared" si="269"/>
        <v>638.42857065540636</v>
      </c>
      <c r="J5756" s="40">
        <f t="shared" si="270"/>
        <v>638</v>
      </c>
      <c r="K5756" s="40">
        <v>638</v>
      </c>
    </row>
    <row r="5757" spans="1:11" s="40" customFormat="1" x14ac:dyDescent="0.25">
      <c r="A5757" s="34" t="s">
        <v>947</v>
      </c>
      <c r="B5757" s="34" t="s">
        <v>17092</v>
      </c>
      <c r="C5757" s="34" t="s">
        <v>17093</v>
      </c>
      <c r="D5757" s="34" t="s">
        <v>17094</v>
      </c>
      <c r="E5757" s="35">
        <v>12352</v>
      </c>
      <c r="F5757" s="36">
        <v>12352</v>
      </c>
      <c r="G5757" s="37">
        <f t="shared" si="268"/>
        <v>864.6400000000001</v>
      </c>
      <c r="H5757" s="38">
        <f>G5757*(1-'[1]Rapport Lottstift'!$Q$6)</f>
        <v>629.53646995008012</v>
      </c>
      <c r="I5757" s="39">
        <f t="shared" si="269"/>
        <v>623.24110525057927</v>
      </c>
      <c r="J5757" s="40">
        <f t="shared" si="270"/>
        <v>623</v>
      </c>
      <c r="K5757" s="40">
        <v>623</v>
      </c>
    </row>
    <row r="5758" spans="1:11" s="40" customFormat="1" x14ac:dyDescent="0.25">
      <c r="A5758" s="34" t="s">
        <v>947</v>
      </c>
      <c r="B5758" s="34" t="s">
        <v>17095</v>
      </c>
      <c r="C5758" s="34" t="s">
        <v>17096</v>
      </c>
      <c r="D5758" s="34" t="s">
        <v>17097</v>
      </c>
      <c r="E5758" s="35">
        <v>12325</v>
      </c>
      <c r="F5758" s="36">
        <v>12325</v>
      </c>
      <c r="G5758" s="37">
        <f t="shared" si="268"/>
        <v>862.75000000000011</v>
      </c>
      <c r="H5758" s="38">
        <f>G5758*(1-'[1]Rapport Lottstift'!$Q$6)</f>
        <v>628.16037824925013</v>
      </c>
      <c r="I5758" s="39">
        <f t="shared" si="269"/>
        <v>621.87877446675759</v>
      </c>
      <c r="J5758" s="40">
        <f t="shared" si="270"/>
        <v>621</v>
      </c>
      <c r="K5758" s="40">
        <v>621</v>
      </c>
    </row>
    <row r="5759" spans="1:11" s="40" customFormat="1" x14ac:dyDescent="0.25">
      <c r="A5759" s="34" t="s">
        <v>947</v>
      </c>
      <c r="B5759" s="34" t="s">
        <v>17098</v>
      </c>
      <c r="C5759" s="34" t="s">
        <v>17099</v>
      </c>
      <c r="D5759" s="34" t="s">
        <v>17100</v>
      </c>
      <c r="E5759" s="35">
        <v>12278</v>
      </c>
      <c r="F5759" s="36">
        <v>12278</v>
      </c>
      <c r="G5759" s="37">
        <f t="shared" si="268"/>
        <v>859.46</v>
      </c>
      <c r="H5759" s="38">
        <f>G5759*(1-'[1]Rapport Lottstift'!$Q$6)</f>
        <v>625.76495936262006</v>
      </c>
      <c r="I5759" s="39">
        <f t="shared" si="269"/>
        <v>619.50730976899388</v>
      </c>
      <c r="J5759" s="40">
        <f t="shared" si="270"/>
        <v>619</v>
      </c>
      <c r="K5759" s="40">
        <v>619</v>
      </c>
    </row>
    <row r="5760" spans="1:11" s="40" customFormat="1" x14ac:dyDescent="0.25">
      <c r="A5760" s="34" t="s">
        <v>947</v>
      </c>
      <c r="B5760" s="34" t="s">
        <v>17101</v>
      </c>
      <c r="C5760" s="34" t="s">
        <v>17102</v>
      </c>
      <c r="D5760" s="34" t="s">
        <v>17103</v>
      </c>
      <c r="E5760" s="35">
        <v>12203</v>
      </c>
      <c r="F5760" s="36">
        <v>12203</v>
      </c>
      <c r="G5760" s="37">
        <f t="shared" si="268"/>
        <v>854.21</v>
      </c>
      <c r="H5760" s="38">
        <f>G5760*(1-'[1]Rapport Lottstift'!$Q$6)</f>
        <v>621.94248241587002</v>
      </c>
      <c r="I5760" s="39">
        <f t="shared" si="269"/>
        <v>615.72305759171127</v>
      </c>
      <c r="J5760" s="40">
        <f t="shared" si="270"/>
        <v>615</v>
      </c>
      <c r="K5760" s="40">
        <v>615</v>
      </c>
    </row>
    <row r="5761" spans="1:11" s="40" customFormat="1" x14ac:dyDescent="0.25">
      <c r="A5761" s="34" t="s">
        <v>947</v>
      </c>
      <c r="B5761" s="34" t="s">
        <v>17104</v>
      </c>
      <c r="C5761" s="34" t="s">
        <v>17105</v>
      </c>
      <c r="D5761" s="34" t="s">
        <v>17106</v>
      </c>
      <c r="E5761" s="35">
        <v>12125</v>
      </c>
      <c r="F5761" s="36">
        <v>12125</v>
      </c>
      <c r="G5761" s="37">
        <f t="shared" si="268"/>
        <v>848.75000000000011</v>
      </c>
      <c r="H5761" s="38">
        <f>G5761*(1-'[1]Rapport Lottstift'!$Q$6)</f>
        <v>617.96710639125013</v>
      </c>
      <c r="I5761" s="39">
        <f t="shared" si="269"/>
        <v>611.78743532733768</v>
      </c>
      <c r="J5761" s="40">
        <f t="shared" si="270"/>
        <v>611</v>
      </c>
      <c r="K5761" s="40">
        <v>611</v>
      </c>
    </row>
    <row r="5762" spans="1:11" s="40" customFormat="1" x14ac:dyDescent="0.25">
      <c r="A5762" s="34" t="s">
        <v>947</v>
      </c>
      <c r="B5762" s="34" t="s">
        <v>17107</v>
      </c>
      <c r="C5762" s="34" t="s">
        <v>17108</v>
      </c>
      <c r="D5762" s="34" t="s">
        <v>17109</v>
      </c>
      <c r="E5762" s="35">
        <v>12079</v>
      </c>
      <c r="F5762" s="36">
        <v>12079</v>
      </c>
      <c r="G5762" s="37">
        <f t="shared" si="268"/>
        <v>845.53000000000009</v>
      </c>
      <c r="H5762" s="38">
        <f>G5762*(1-'[1]Rapport Lottstift'!$Q$6)</f>
        <v>615.62265386391005</v>
      </c>
      <c r="I5762" s="39">
        <f t="shared" si="269"/>
        <v>609.46642732527096</v>
      </c>
      <c r="J5762" s="40">
        <f t="shared" si="270"/>
        <v>609</v>
      </c>
      <c r="K5762" s="40">
        <v>609</v>
      </c>
    </row>
    <row r="5763" spans="1:11" s="40" customFormat="1" x14ac:dyDescent="0.25">
      <c r="A5763" s="34" t="s">
        <v>947</v>
      </c>
      <c r="B5763" s="34" t="s">
        <v>17110</v>
      </c>
      <c r="C5763" s="34" t="s">
        <v>17111</v>
      </c>
      <c r="D5763" s="34" t="s">
        <v>17112</v>
      </c>
      <c r="E5763" s="35">
        <v>12061</v>
      </c>
      <c r="F5763" s="36">
        <v>12061</v>
      </c>
      <c r="G5763" s="37">
        <f t="shared" si="268"/>
        <v>844.2700000000001</v>
      </c>
      <c r="H5763" s="38">
        <f>G5763*(1-'[1]Rapport Lottstift'!$Q$6)</f>
        <v>614.70525939669005</v>
      </c>
      <c r="I5763" s="39">
        <f t="shared" si="269"/>
        <v>608.55820680272313</v>
      </c>
      <c r="J5763" s="40">
        <f t="shared" si="270"/>
        <v>608</v>
      </c>
      <c r="K5763" s="40">
        <v>608</v>
      </c>
    </row>
    <row r="5764" spans="1:11" s="40" customFormat="1" x14ac:dyDescent="0.25">
      <c r="A5764" s="34" t="s">
        <v>947</v>
      </c>
      <c r="B5764" s="34" t="s">
        <v>17113</v>
      </c>
      <c r="C5764" s="34" t="s">
        <v>17114</v>
      </c>
      <c r="D5764" s="34" t="s">
        <v>17115</v>
      </c>
      <c r="E5764" s="35">
        <v>12014</v>
      </c>
      <c r="F5764" s="36">
        <v>12014</v>
      </c>
      <c r="G5764" s="37">
        <f t="shared" si="268"/>
        <v>840.98000000000013</v>
      </c>
      <c r="H5764" s="38">
        <f>G5764*(1-'[1]Rapport Lottstift'!$Q$6)</f>
        <v>612.3098405100601</v>
      </c>
      <c r="I5764" s="39">
        <f t="shared" si="269"/>
        <v>606.18674210495954</v>
      </c>
      <c r="J5764" s="40">
        <f t="shared" si="270"/>
        <v>606</v>
      </c>
      <c r="K5764" s="40">
        <v>606</v>
      </c>
    </row>
    <row r="5765" spans="1:11" s="40" customFormat="1" x14ac:dyDescent="0.25">
      <c r="A5765" s="34" t="s">
        <v>947</v>
      </c>
      <c r="B5765" s="34" t="s">
        <v>17116</v>
      </c>
      <c r="C5765" s="34" t="s">
        <v>17117</v>
      </c>
      <c r="D5765" s="34" t="s">
        <v>17118</v>
      </c>
      <c r="E5765" s="35">
        <v>11933</v>
      </c>
      <c r="F5765" s="36">
        <v>11933</v>
      </c>
      <c r="G5765" s="37">
        <f t="shared" si="268"/>
        <v>835.31000000000006</v>
      </c>
      <c r="H5765" s="38">
        <f>G5765*(1-'[1]Rapport Lottstift'!$Q$6)</f>
        <v>608.18156540757013</v>
      </c>
      <c r="I5765" s="39">
        <f t="shared" si="269"/>
        <v>602.09974975349439</v>
      </c>
      <c r="J5765" s="40">
        <f t="shared" si="270"/>
        <v>602</v>
      </c>
      <c r="K5765" s="40">
        <v>602</v>
      </c>
    </row>
    <row r="5766" spans="1:11" s="40" customFormat="1" x14ac:dyDescent="0.25">
      <c r="A5766" s="34" t="s">
        <v>947</v>
      </c>
      <c r="B5766" s="34" t="s">
        <v>17119</v>
      </c>
      <c r="C5766" s="34" t="s">
        <v>17120</v>
      </c>
      <c r="D5766" s="34" t="s">
        <v>17121</v>
      </c>
      <c r="E5766" s="35">
        <v>11893</v>
      </c>
      <c r="F5766" s="36">
        <v>11893</v>
      </c>
      <c r="G5766" s="37">
        <f t="shared" ref="G5766:G5829" si="271">F5766*0.07</f>
        <v>832.5100000000001</v>
      </c>
      <c r="H5766" s="38">
        <f>G5766*(1-'[1]Rapport Lottstift'!$Q$6)</f>
        <v>606.14291103597009</v>
      </c>
      <c r="I5766" s="39">
        <f t="shared" ref="I5766:I5829" si="272">H5766*0.99</f>
        <v>600.08148192561043</v>
      </c>
      <c r="J5766" s="40">
        <f t="shared" ref="J5766:J5829" si="273">INT(I5766)</f>
        <v>600</v>
      </c>
      <c r="K5766" s="40">
        <v>600</v>
      </c>
    </row>
    <row r="5767" spans="1:11" s="40" customFormat="1" x14ac:dyDescent="0.25">
      <c r="A5767" s="34" t="s">
        <v>947</v>
      </c>
      <c r="B5767" s="34" t="s">
        <v>17122</v>
      </c>
      <c r="C5767" s="34" t="s">
        <v>17123</v>
      </c>
      <c r="D5767" s="34" t="s">
        <v>17124</v>
      </c>
      <c r="E5767" s="35">
        <v>11876</v>
      </c>
      <c r="F5767" s="36">
        <v>11876</v>
      </c>
      <c r="G5767" s="37">
        <f t="shared" si="271"/>
        <v>831.32</v>
      </c>
      <c r="H5767" s="38">
        <f>G5767*(1-'[1]Rapport Lottstift'!$Q$6)</f>
        <v>605.27648292804008</v>
      </c>
      <c r="I5767" s="39">
        <f t="shared" si="272"/>
        <v>599.22371809875972</v>
      </c>
      <c r="J5767" s="40">
        <f t="shared" si="273"/>
        <v>599</v>
      </c>
      <c r="K5767" s="40">
        <v>599</v>
      </c>
    </row>
    <row r="5768" spans="1:11" s="40" customFormat="1" x14ac:dyDescent="0.25">
      <c r="A5768" s="34" t="s">
        <v>947</v>
      </c>
      <c r="B5768" s="34" t="s">
        <v>17125</v>
      </c>
      <c r="C5768" s="34" t="s">
        <v>17126</v>
      </c>
      <c r="D5768" s="34" t="s">
        <v>17127</v>
      </c>
      <c r="E5768" s="35">
        <v>11751</v>
      </c>
      <c r="F5768" s="36">
        <v>11751</v>
      </c>
      <c r="G5768" s="37">
        <f t="shared" si="271"/>
        <v>822.57</v>
      </c>
      <c r="H5768" s="38">
        <f>G5768*(1-'[1]Rapport Lottstift'!$Q$6)</f>
        <v>598.90568801679012</v>
      </c>
      <c r="I5768" s="39">
        <f t="shared" si="272"/>
        <v>592.91663113662219</v>
      </c>
      <c r="J5768" s="40">
        <f t="shared" si="273"/>
        <v>592</v>
      </c>
      <c r="K5768" s="40">
        <v>592</v>
      </c>
    </row>
    <row r="5769" spans="1:11" s="40" customFormat="1" x14ac:dyDescent="0.25">
      <c r="A5769" s="34" t="s">
        <v>947</v>
      </c>
      <c r="B5769" s="34" t="s">
        <v>17128</v>
      </c>
      <c r="C5769" s="34" t="s">
        <v>17129</v>
      </c>
      <c r="D5769" s="34" t="s">
        <v>17130</v>
      </c>
      <c r="E5769" s="35">
        <v>11595</v>
      </c>
      <c r="F5769" s="36">
        <v>11595</v>
      </c>
      <c r="G5769" s="37">
        <f t="shared" si="271"/>
        <v>811.65000000000009</v>
      </c>
      <c r="H5769" s="38">
        <f>G5769*(1-'[1]Rapport Lottstift'!$Q$6)</f>
        <v>590.95493596755011</v>
      </c>
      <c r="I5769" s="39">
        <f t="shared" si="272"/>
        <v>585.04538660787466</v>
      </c>
      <c r="J5769" s="40">
        <f t="shared" si="273"/>
        <v>585</v>
      </c>
      <c r="K5769" s="40">
        <v>585</v>
      </c>
    </row>
    <row r="5770" spans="1:11" s="40" customFormat="1" x14ac:dyDescent="0.25">
      <c r="A5770" s="34" t="s">
        <v>947</v>
      </c>
      <c r="B5770" s="34" t="s">
        <v>17131</v>
      </c>
      <c r="C5770" s="34" t="s">
        <v>17132</v>
      </c>
      <c r="D5770" s="34" t="s">
        <v>17133</v>
      </c>
      <c r="E5770" s="35">
        <v>11595</v>
      </c>
      <c r="F5770" s="36">
        <v>11595</v>
      </c>
      <c r="G5770" s="37">
        <f t="shared" si="271"/>
        <v>811.65000000000009</v>
      </c>
      <c r="H5770" s="38">
        <f>G5770*(1-'[1]Rapport Lottstift'!$Q$6)</f>
        <v>590.95493596755011</v>
      </c>
      <c r="I5770" s="39">
        <f t="shared" si="272"/>
        <v>585.04538660787466</v>
      </c>
      <c r="J5770" s="40">
        <f t="shared" si="273"/>
        <v>585</v>
      </c>
      <c r="K5770" s="40">
        <v>585</v>
      </c>
    </row>
    <row r="5771" spans="1:11" s="40" customFormat="1" x14ac:dyDescent="0.25">
      <c r="A5771" s="34" t="s">
        <v>947</v>
      </c>
      <c r="B5771" s="34" t="s">
        <v>17134</v>
      </c>
      <c r="C5771" s="34" t="s">
        <v>17135</v>
      </c>
      <c r="D5771" s="34" t="s">
        <v>17136</v>
      </c>
      <c r="E5771" s="35">
        <v>11515</v>
      </c>
      <c r="F5771" s="36">
        <v>11515</v>
      </c>
      <c r="G5771" s="37">
        <f t="shared" si="271"/>
        <v>806.05000000000007</v>
      </c>
      <c r="H5771" s="38">
        <f>G5771*(1-'[1]Rapport Lottstift'!$Q$6)</f>
        <v>586.87762722435014</v>
      </c>
      <c r="I5771" s="39">
        <f t="shared" si="272"/>
        <v>581.00885095210663</v>
      </c>
      <c r="J5771" s="40">
        <f t="shared" si="273"/>
        <v>581</v>
      </c>
      <c r="K5771" s="40">
        <v>581</v>
      </c>
    </row>
    <row r="5772" spans="1:11" s="40" customFormat="1" x14ac:dyDescent="0.25">
      <c r="A5772" s="34" t="s">
        <v>947</v>
      </c>
      <c r="B5772" s="34" t="s">
        <v>17137</v>
      </c>
      <c r="C5772" s="34" t="s">
        <v>17138</v>
      </c>
      <c r="D5772" s="34" t="s">
        <v>17139</v>
      </c>
      <c r="E5772" s="35">
        <v>11342</v>
      </c>
      <c r="F5772" s="36">
        <v>11342</v>
      </c>
      <c r="G5772" s="37">
        <f t="shared" si="271"/>
        <v>793.94</v>
      </c>
      <c r="H5772" s="38">
        <f>G5772*(1-'[1]Rapport Lottstift'!$Q$6)</f>
        <v>578.06044706718012</v>
      </c>
      <c r="I5772" s="39">
        <f t="shared" si="272"/>
        <v>572.27984259650827</v>
      </c>
      <c r="J5772" s="40">
        <f t="shared" si="273"/>
        <v>572</v>
      </c>
      <c r="K5772" s="40">
        <v>572</v>
      </c>
    </row>
    <row r="5773" spans="1:11" s="40" customFormat="1" x14ac:dyDescent="0.25">
      <c r="A5773" s="34" t="s">
        <v>947</v>
      </c>
      <c r="B5773" s="34" t="s">
        <v>17140</v>
      </c>
      <c r="C5773" s="34" t="s">
        <v>17141</v>
      </c>
      <c r="D5773" s="34" t="s">
        <v>17142</v>
      </c>
      <c r="E5773" s="35">
        <v>11327</v>
      </c>
      <c r="F5773" s="36">
        <v>11327</v>
      </c>
      <c r="G5773" s="37">
        <f t="shared" si="271"/>
        <v>792.8900000000001</v>
      </c>
      <c r="H5773" s="38">
        <f>G5773*(1-'[1]Rapport Lottstift'!$Q$6)</f>
        <v>577.29595167783009</v>
      </c>
      <c r="I5773" s="39">
        <f t="shared" si="272"/>
        <v>571.52299216105177</v>
      </c>
      <c r="J5773" s="40">
        <f t="shared" si="273"/>
        <v>571</v>
      </c>
      <c r="K5773" s="40">
        <v>571</v>
      </c>
    </row>
    <row r="5774" spans="1:11" s="40" customFormat="1" x14ac:dyDescent="0.25">
      <c r="A5774" s="34" t="s">
        <v>947</v>
      </c>
      <c r="B5774" s="34" t="s">
        <v>17143</v>
      </c>
      <c r="C5774" s="34" t="s">
        <v>17144</v>
      </c>
      <c r="D5774" s="34" t="s">
        <v>17145</v>
      </c>
      <c r="E5774" s="35">
        <v>11304</v>
      </c>
      <c r="F5774" s="36">
        <v>11304</v>
      </c>
      <c r="G5774" s="37">
        <f t="shared" si="271"/>
        <v>791.28000000000009</v>
      </c>
      <c r="H5774" s="38">
        <f>G5774*(1-'[1]Rapport Lottstift'!$Q$6)</f>
        <v>576.12372541416005</v>
      </c>
      <c r="I5774" s="39">
        <f t="shared" si="272"/>
        <v>570.36248816001842</v>
      </c>
      <c r="J5774" s="40">
        <f t="shared" si="273"/>
        <v>570</v>
      </c>
      <c r="K5774" s="40">
        <v>570</v>
      </c>
    </row>
    <row r="5775" spans="1:11" s="40" customFormat="1" x14ac:dyDescent="0.25">
      <c r="A5775" s="34" t="s">
        <v>947</v>
      </c>
      <c r="B5775" s="34" t="s">
        <v>17146</v>
      </c>
      <c r="C5775" s="34" t="s">
        <v>17147</v>
      </c>
      <c r="D5775" s="34" t="s">
        <v>17148</v>
      </c>
      <c r="E5775" s="35">
        <v>11235</v>
      </c>
      <c r="F5775" s="36">
        <v>11235</v>
      </c>
      <c r="G5775" s="37">
        <f t="shared" si="271"/>
        <v>786.45</v>
      </c>
      <c r="H5775" s="38">
        <f>G5775*(1-'[1]Rapport Lottstift'!$Q$6)</f>
        <v>572.60704662315004</v>
      </c>
      <c r="I5775" s="39">
        <f t="shared" si="272"/>
        <v>566.88097615691856</v>
      </c>
      <c r="J5775" s="40">
        <f t="shared" si="273"/>
        <v>566</v>
      </c>
      <c r="K5775" s="40">
        <v>566</v>
      </c>
    </row>
    <row r="5776" spans="1:11" s="40" customFormat="1" x14ac:dyDescent="0.25">
      <c r="A5776" s="34" t="s">
        <v>947</v>
      </c>
      <c r="B5776" s="34" t="s">
        <v>17149</v>
      </c>
      <c r="C5776" s="34" t="s">
        <v>17150</v>
      </c>
      <c r="D5776" s="34" t="s">
        <v>17151</v>
      </c>
      <c r="E5776" s="35">
        <v>11140</v>
      </c>
      <c r="F5776" s="36">
        <v>11140</v>
      </c>
      <c r="G5776" s="37">
        <f t="shared" si="271"/>
        <v>779.80000000000007</v>
      </c>
      <c r="H5776" s="38">
        <f>G5776*(1-'[1]Rapport Lottstift'!$Q$6)</f>
        <v>567.76524249060003</v>
      </c>
      <c r="I5776" s="39">
        <f t="shared" si="272"/>
        <v>562.08759006569403</v>
      </c>
      <c r="J5776" s="40">
        <f t="shared" si="273"/>
        <v>562</v>
      </c>
      <c r="K5776" s="40">
        <v>562</v>
      </c>
    </row>
    <row r="5777" spans="1:11" s="40" customFormat="1" x14ac:dyDescent="0.25">
      <c r="A5777" s="34" t="s">
        <v>947</v>
      </c>
      <c r="B5777" s="34" t="s">
        <v>17152</v>
      </c>
      <c r="C5777" s="34" t="s">
        <v>17153</v>
      </c>
      <c r="D5777" s="34" t="s">
        <v>17154</v>
      </c>
      <c r="E5777" s="35">
        <v>11082</v>
      </c>
      <c r="F5777" s="36">
        <v>11082</v>
      </c>
      <c r="G5777" s="37">
        <f t="shared" si="271"/>
        <v>775.74000000000012</v>
      </c>
      <c r="H5777" s="38">
        <f>G5777*(1-'[1]Rapport Lottstift'!$Q$6)</f>
        <v>564.80919365178011</v>
      </c>
      <c r="I5777" s="39">
        <f t="shared" si="272"/>
        <v>559.16110171526225</v>
      </c>
      <c r="J5777" s="40">
        <f t="shared" si="273"/>
        <v>559</v>
      </c>
      <c r="K5777" s="40">
        <v>559</v>
      </c>
    </row>
    <row r="5778" spans="1:11" s="40" customFormat="1" x14ac:dyDescent="0.25">
      <c r="A5778" s="34" t="s">
        <v>947</v>
      </c>
      <c r="B5778" s="34" t="s">
        <v>17155</v>
      </c>
      <c r="C5778" s="34" t="s">
        <v>17156</v>
      </c>
      <c r="D5778" s="34" t="s">
        <v>17157</v>
      </c>
      <c r="E5778" s="35">
        <v>10982</v>
      </c>
      <c r="F5778" s="36">
        <v>10982</v>
      </c>
      <c r="G5778" s="37">
        <f t="shared" si="271"/>
        <v>768.74000000000012</v>
      </c>
      <c r="H5778" s="38">
        <f>G5778*(1-'[1]Rapport Lottstift'!$Q$6)</f>
        <v>559.71255772278016</v>
      </c>
      <c r="I5778" s="39">
        <f t="shared" si="272"/>
        <v>554.1154321455524</v>
      </c>
      <c r="J5778" s="40">
        <f t="shared" si="273"/>
        <v>554</v>
      </c>
      <c r="K5778" s="40">
        <v>554</v>
      </c>
    </row>
    <row r="5779" spans="1:11" s="40" customFormat="1" x14ac:dyDescent="0.25">
      <c r="A5779" s="34" t="s">
        <v>947</v>
      </c>
      <c r="B5779" s="34" t="s">
        <v>17158</v>
      </c>
      <c r="C5779" s="34" t="s">
        <v>17159</v>
      </c>
      <c r="D5779" s="34" t="s">
        <v>17160</v>
      </c>
      <c r="E5779" s="35">
        <v>10971</v>
      </c>
      <c r="F5779" s="36">
        <v>10971</v>
      </c>
      <c r="G5779" s="37">
        <f t="shared" si="271"/>
        <v>767.97</v>
      </c>
      <c r="H5779" s="38">
        <f>G5779*(1-'[1]Rapport Lottstift'!$Q$6)</f>
        <v>559.15192777059008</v>
      </c>
      <c r="I5779" s="39">
        <f t="shared" si="272"/>
        <v>553.56040849288422</v>
      </c>
      <c r="J5779" s="40">
        <f t="shared" si="273"/>
        <v>553</v>
      </c>
      <c r="K5779" s="40">
        <v>553</v>
      </c>
    </row>
    <row r="5780" spans="1:11" s="40" customFormat="1" x14ac:dyDescent="0.25">
      <c r="A5780" s="34" t="s">
        <v>947</v>
      </c>
      <c r="B5780" s="34" t="s">
        <v>17161</v>
      </c>
      <c r="C5780" s="34"/>
      <c r="D5780" s="34" t="s">
        <v>17162</v>
      </c>
      <c r="E5780" s="35">
        <v>10819</v>
      </c>
      <c r="F5780" s="36">
        <v>10819</v>
      </c>
      <c r="G5780" s="37">
        <f t="shared" si="271"/>
        <v>757.33</v>
      </c>
      <c r="H5780" s="38">
        <f>G5780*(1-'[1]Rapport Lottstift'!$Q$6)</f>
        <v>551.40504115851002</v>
      </c>
      <c r="I5780" s="39">
        <f t="shared" si="272"/>
        <v>545.8909907469249</v>
      </c>
      <c r="J5780" s="40">
        <f t="shared" si="273"/>
        <v>545</v>
      </c>
      <c r="K5780" s="40">
        <v>545</v>
      </c>
    </row>
    <row r="5781" spans="1:11" s="40" customFormat="1" x14ac:dyDescent="0.25">
      <c r="A5781" s="34" t="s">
        <v>947</v>
      </c>
      <c r="B5781" s="34" t="s">
        <v>17163</v>
      </c>
      <c r="C5781" s="34" t="s">
        <v>17164</v>
      </c>
      <c r="D5781" s="34" t="s">
        <v>17165</v>
      </c>
      <c r="E5781" s="35">
        <v>10800</v>
      </c>
      <c r="F5781" s="36">
        <v>10800</v>
      </c>
      <c r="G5781" s="37">
        <f t="shared" si="271"/>
        <v>756.00000000000011</v>
      </c>
      <c r="H5781" s="38">
        <f>G5781*(1-'[1]Rapport Lottstift'!$Q$6)</f>
        <v>550.43668033200015</v>
      </c>
      <c r="I5781" s="39">
        <f t="shared" si="272"/>
        <v>544.9323135286802</v>
      </c>
      <c r="J5781" s="40">
        <f t="shared" si="273"/>
        <v>544</v>
      </c>
      <c r="K5781" s="40">
        <v>544</v>
      </c>
    </row>
    <row r="5782" spans="1:11" s="40" customFormat="1" x14ac:dyDescent="0.25">
      <c r="A5782" s="34" t="s">
        <v>947</v>
      </c>
      <c r="B5782" s="34" t="s">
        <v>17166</v>
      </c>
      <c r="C5782" s="34" t="s">
        <v>17167</v>
      </c>
      <c r="D5782" s="34" t="s">
        <v>17168</v>
      </c>
      <c r="E5782" s="35">
        <v>10712</v>
      </c>
      <c r="F5782" s="36">
        <v>10712</v>
      </c>
      <c r="G5782" s="37">
        <f t="shared" si="271"/>
        <v>749.84</v>
      </c>
      <c r="H5782" s="38">
        <f>G5782*(1-'[1]Rapport Lottstift'!$Q$6)</f>
        <v>545.95164071448005</v>
      </c>
      <c r="I5782" s="39">
        <f t="shared" si="272"/>
        <v>540.49212430733519</v>
      </c>
      <c r="J5782" s="40">
        <f t="shared" si="273"/>
        <v>540</v>
      </c>
      <c r="K5782" s="40">
        <v>540</v>
      </c>
    </row>
    <row r="5783" spans="1:11" s="40" customFormat="1" x14ac:dyDescent="0.25">
      <c r="A5783" s="34" t="s">
        <v>947</v>
      </c>
      <c r="B5783" s="34" t="s">
        <v>17169</v>
      </c>
      <c r="C5783" s="34" t="s">
        <v>17170</v>
      </c>
      <c r="D5783" s="34" t="s">
        <v>17171</v>
      </c>
      <c r="E5783" s="35">
        <v>10700</v>
      </c>
      <c r="F5783" s="36">
        <v>10700</v>
      </c>
      <c r="G5783" s="37">
        <f t="shared" si="271"/>
        <v>749.00000000000011</v>
      </c>
      <c r="H5783" s="38">
        <f>G5783*(1-'[1]Rapport Lottstift'!$Q$6)</f>
        <v>545.34004440300009</v>
      </c>
      <c r="I5783" s="39">
        <f t="shared" si="272"/>
        <v>539.88664395897013</v>
      </c>
      <c r="J5783" s="40">
        <f t="shared" si="273"/>
        <v>539</v>
      </c>
      <c r="K5783" s="40">
        <v>539</v>
      </c>
    </row>
    <row r="5784" spans="1:11" s="40" customFormat="1" x14ac:dyDescent="0.25">
      <c r="A5784" s="34" t="s">
        <v>947</v>
      </c>
      <c r="B5784" s="34" t="s">
        <v>17172</v>
      </c>
      <c r="C5784" s="34" t="s">
        <v>17173</v>
      </c>
      <c r="D5784" s="34" t="s">
        <v>17174</v>
      </c>
      <c r="E5784" s="35">
        <v>10500</v>
      </c>
      <c r="F5784" s="36">
        <v>10500</v>
      </c>
      <c r="G5784" s="37">
        <f t="shared" si="271"/>
        <v>735.00000000000011</v>
      </c>
      <c r="H5784" s="38">
        <f>G5784*(1-'[1]Rapport Lottstift'!$Q$6)</f>
        <v>535.14677254500009</v>
      </c>
      <c r="I5784" s="39">
        <f t="shared" si="272"/>
        <v>529.7953048195501</v>
      </c>
      <c r="J5784" s="40">
        <f t="shared" si="273"/>
        <v>529</v>
      </c>
      <c r="K5784" s="40">
        <v>529</v>
      </c>
    </row>
    <row r="5785" spans="1:11" s="40" customFormat="1" x14ac:dyDescent="0.25">
      <c r="A5785" s="34" t="s">
        <v>947</v>
      </c>
      <c r="B5785" s="34" t="s">
        <v>17175</v>
      </c>
      <c r="C5785" s="34" t="s">
        <v>17176</v>
      </c>
      <c r="D5785" s="34" t="s">
        <v>17177</v>
      </c>
      <c r="E5785" s="35">
        <v>10433</v>
      </c>
      <c r="F5785" s="36">
        <v>10433</v>
      </c>
      <c r="G5785" s="37">
        <f t="shared" si="271"/>
        <v>730.31000000000006</v>
      </c>
      <c r="H5785" s="38">
        <f>G5785*(1-'[1]Rapport Lottstift'!$Q$6)</f>
        <v>531.73202647257006</v>
      </c>
      <c r="I5785" s="39">
        <f t="shared" si="272"/>
        <v>526.41470620784435</v>
      </c>
      <c r="J5785" s="40">
        <f t="shared" si="273"/>
        <v>526</v>
      </c>
      <c r="K5785" s="40">
        <v>526</v>
      </c>
    </row>
    <row r="5786" spans="1:11" s="40" customFormat="1" x14ac:dyDescent="0.25">
      <c r="A5786" s="34" t="s">
        <v>947</v>
      </c>
      <c r="B5786" s="34" t="s">
        <v>17178</v>
      </c>
      <c r="C5786" s="34" t="s">
        <v>17179</v>
      </c>
      <c r="D5786" s="34" t="s">
        <v>17180</v>
      </c>
      <c r="E5786" s="35">
        <v>10333</v>
      </c>
      <c r="F5786" s="36">
        <v>10333</v>
      </c>
      <c r="G5786" s="37">
        <f t="shared" si="271"/>
        <v>723.31000000000006</v>
      </c>
      <c r="H5786" s="38">
        <f>G5786*(1-'[1]Rapport Lottstift'!$Q$6)</f>
        <v>526.63539054357011</v>
      </c>
      <c r="I5786" s="39">
        <f t="shared" si="272"/>
        <v>521.36903663813439</v>
      </c>
      <c r="J5786" s="40">
        <f t="shared" si="273"/>
        <v>521</v>
      </c>
      <c r="K5786" s="40">
        <v>521</v>
      </c>
    </row>
    <row r="5787" spans="1:11" s="40" customFormat="1" x14ac:dyDescent="0.25">
      <c r="A5787" s="34" t="s">
        <v>947</v>
      </c>
      <c r="B5787" s="34" t="s">
        <v>17181</v>
      </c>
      <c r="C5787" s="34" t="s">
        <v>17182</v>
      </c>
      <c r="D5787" s="34" t="s">
        <v>17183</v>
      </c>
      <c r="E5787" s="35">
        <v>10235</v>
      </c>
      <c r="F5787" s="36">
        <v>10235</v>
      </c>
      <c r="G5787" s="37">
        <f t="shared" si="271"/>
        <v>716.45</v>
      </c>
      <c r="H5787" s="38">
        <f>G5787*(1-'[1]Rapport Lottstift'!$Q$6)</f>
        <v>521.64068733315003</v>
      </c>
      <c r="I5787" s="39">
        <f t="shared" si="272"/>
        <v>516.42428045981853</v>
      </c>
      <c r="J5787" s="40">
        <f t="shared" si="273"/>
        <v>516</v>
      </c>
      <c r="K5787" s="40">
        <v>516</v>
      </c>
    </row>
    <row r="5788" spans="1:11" s="40" customFormat="1" x14ac:dyDescent="0.25">
      <c r="A5788" s="34" t="s">
        <v>947</v>
      </c>
      <c r="B5788" s="34" t="s">
        <v>17184</v>
      </c>
      <c r="C5788" s="34" t="s">
        <v>17185</v>
      </c>
      <c r="D5788" s="34" t="s">
        <v>17186</v>
      </c>
      <c r="E5788" s="35">
        <v>10182</v>
      </c>
      <c r="F5788" s="36">
        <v>10182</v>
      </c>
      <c r="G5788" s="37">
        <f t="shared" si="271"/>
        <v>712.74000000000012</v>
      </c>
      <c r="H5788" s="38">
        <f>G5788*(1-'[1]Rapport Lottstift'!$Q$6)</f>
        <v>518.93947029078015</v>
      </c>
      <c r="I5788" s="39">
        <f t="shared" si="272"/>
        <v>513.75007558787229</v>
      </c>
      <c r="J5788" s="40">
        <f t="shared" si="273"/>
        <v>513</v>
      </c>
      <c r="K5788" s="40">
        <v>513</v>
      </c>
    </row>
    <row r="5789" spans="1:11" s="40" customFormat="1" x14ac:dyDescent="0.25">
      <c r="A5789" s="34" t="s">
        <v>947</v>
      </c>
      <c r="B5789" s="34" t="s">
        <v>17187</v>
      </c>
      <c r="C5789" s="34" t="s">
        <v>17188</v>
      </c>
      <c r="D5789" s="34" t="s">
        <v>17189</v>
      </c>
      <c r="E5789" s="35">
        <v>10034</v>
      </c>
      <c r="F5789" s="36">
        <v>10034</v>
      </c>
      <c r="G5789" s="37">
        <f t="shared" si="271"/>
        <v>702.38000000000011</v>
      </c>
      <c r="H5789" s="38">
        <f>G5789*(1-'[1]Rapport Lottstift'!$Q$6)</f>
        <v>511.39644911586009</v>
      </c>
      <c r="I5789" s="39">
        <f t="shared" si="272"/>
        <v>506.28248462470151</v>
      </c>
      <c r="J5789" s="40">
        <f t="shared" si="273"/>
        <v>506</v>
      </c>
      <c r="K5789" s="40">
        <v>506</v>
      </c>
    </row>
    <row r="5790" spans="1:11" s="40" customFormat="1" x14ac:dyDescent="0.25">
      <c r="A5790" s="34" t="s">
        <v>947</v>
      </c>
      <c r="B5790" s="34" t="s">
        <v>17190</v>
      </c>
      <c r="C5790" s="34" t="s">
        <v>17191</v>
      </c>
      <c r="D5790" s="34" t="s">
        <v>17192</v>
      </c>
      <c r="E5790" s="35">
        <v>10000</v>
      </c>
      <c r="F5790" s="36">
        <v>10000</v>
      </c>
      <c r="G5790" s="37">
        <f t="shared" si="271"/>
        <v>700.00000000000011</v>
      </c>
      <c r="H5790" s="38">
        <f>G5790*(1-'[1]Rapport Lottstift'!$Q$6)</f>
        <v>509.66359290000014</v>
      </c>
      <c r="I5790" s="39">
        <f t="shared" si="272"/>
        <v>504.56695697100014</v>
      </c>
      <c r="J5790" s="40">
        <f t="shared" si="273"/>
        <v>504</v>
      </c>
      <c r="K5790" s="40">
        <v>504</v>
      </c>
    </row>
    <row r="5791" spans="1:11" s="40" customFormat="1" x14ac:dyDescent="0.25">
      <c r="A5791" s="34" t="s">
        <v>947</v>
      </c>
      <c r="B5791" s="34" t="s">
        <v>17193</v>
      </c>
      <c r="C5791" s="34" t="s">
        <v>17194</v>
      </c>
      <c r="D5791" s="34" t="s">
        <v>17195</v>
      </c>
      <c r="E5791" s="35">
        <v>73987</v>
      </c>
      <c r="F5791" s="35">
        <v>73987</v>
      </c>
      <c r="G5791" s="37">
        <f t="shared" si="271"/>
        <v>5179.09</v>
      </c>
      <c r="H5791" s="38">
        <f>G5791*(1-'[1]Rapport Lottstift'!$Q$6)</f>
        <v>3770.8480247892303</v>
      </c>
      <c r="I5791" s="39">
        <f t="shared" si="272"/>
        <v>3733.1395445413382</v>
      </c>
      <c r="J5791" s="40">
        <f t="shared" si="273"/>
        <v>3733</v>
      </c>
      <c r="K5791" s="40">
        <v>3733</v>
      </c>
    </row>
    <row r="5792" spans="1:11" s="40" customFormat="1" x14ac:dyDescent="0.25">
      <c r="A5792" s="34" t="s">
        <v>947</v>
      </c>
      <c r="B5792" s="34" t="s">
        <v>17196</v>
      </c>
      <c r="C5792" s="34" t="s">
        <v>17197</v>
      </c>
      <c r="D5792" s="34" t="s">
        <v>17198</v>
      </c>
      <c r="E5792" s="35">
        <v>9905</v>
      </c>
      <c r="F5792" s="36">
        <v>9905</v>
      </c>
      <c r="G5792" s="37">
        <f t="shared" si="271"/>
        <v>693.35</v>
      </c>
      <c r="H5792" s="38">
        <f>G5792*(1-'[1]Rapport Lottstift'!$Q$6)</f>
        <v>504.82178876745007</v>
      </c>
      <c r="I5792" s="39">
        <f t="shared" si="272"/>
        <v>499.77357087977555</v>
      </c>
      <c r="J5792" s="40">
        <f t="shared" si="273"/>
        <v>499</v>
      </c>
      <c r="K5792" s="40">
        <v>499</v>
      </c>
    </row>
    <row r="5793" spans="1:11" s="40" customFormat="1" x14ac:dyDescent="0.25">
      <c r="A5793" s="34" t="s">
        <v>947</v>
      </c>
      <c r="B5793" s="34" t="s">
        <v>17199</v>
      </c>
      <c r="C5793" s="34" t="s">
        <v>17200</v>
      </c>
      <c r="D5793" s="34" t="s">
        <v>17201</v>
      </c>
      <c r="E5793" s="35">
        <v>9841</v>
      </c>
      <c r="F5793" s="36">
        <v>9841</v>
      </c>
      <c r="G5793" s="37">
        <f t="shared" si="271"/>
        <v>688.87000000000012</v>
      </c>
      <c r="H5793" s="38">
        <f>G5793*(1-'[1]Rapport Lottstift'!$Q$6)</f>
        <v>501.55994177289011</v>
      </c>
      <c r="I5793" s="39">
        <f t="shared" si="272"/>
        <v>496.54434235516123</v>
      </c>
      <c r="J5793" s="40">
        <f t="shared" si="273"/>
        <v>496</v>
      </c>
      <c r="K5793" s="40">
        <v>496</v>
      </c>
    </row>
    <row r="5794" spans="1:11" s="40" customFormat="1" x14ac:dyDescent="0.25">
      <c r="A5794" s="34" t="s">
        <v>947</v>
      </c>
      <c r="B5794" s="34" t="s">
        <v>17202</v>
      </c>
      <c r="C5794" s="34" t="s">
        <v>17203</v>
      </c>
      <c r="D5794" s="34" t="s">
        <v>17204</v>
      </c>
      <c r="E5794" s="35">
        <v>9827</v>
      </c>
      <c r="F5794" s="36">
        <v>9827</v>
      </c>
      <c r="G5794" s="37">
        <f t="shared" si="271"/>
        <v>687.8900000000001</v>
      </c>
      <c r="H5794" s="38">
        <f>G5794*(1-'[1]Rapport Lottstift'!$Q$6)</f>
        <v>500.84641274283013</v>
      </c>
      <c r="I5794" s="39">
        <f t="shared" si="272"/>
        <v>495.83794861540184</v>
      </c>
      <c r="J5794" s="40">
        <f t="shared" si="273"/>
        <v>495</v>
      </c>
      <c r="K5794" s="40">
        <v>495</v>
      </c>
    </row>
    <row r="5795" spans="1:11" s="40" customFormat="1" x14ac:dyDescent="0.25">
      <c r="A5795" s="34" t="s">
        <v>947</v>
      </c>
      <c r="B5795" s="34" t="s">
        <v>17205</v>
      </c>
      <c r="C5795" s="34"/>
      <c r="D5795" s="34" t="s">
        <v>17206</v>
      </c>
      <c r="E5795" s="35">
        <v>9500</v>
      </c>
      <c r="F5795" s="36">
        <v>9500</v>
      </c>
      <c r="G5795" s="37">
        <f t="shared" si="271"/>
        <v>665.00000000000011</v>
      </c>
      <c r="H5795" s="38">
        <f>G5795*(1-'[1]Rapport Lottstift'!$Q$6)</f>
        <v>484.18041325500013</v>
      </c>
      <c r="I5795" s="39">
        <f t="shared" si="272"/>
        <v>479.33860912245012</v>
      </c>
      <c r="J5795" s="40">
        <f t="shared" si="273"/>
        <v>479</v>
      </c>
      <c r="K5795" s="40">
        <v>479</v>
      </c>
    </row>
    <row r="5796" spans="1:11" s="40" customFormat="1" x14ac:dyDescent="0.25">
      <c r="A5796" s="34" t="s">
        <v>947</v>
      </c>
      <c r="B5796" s="34" t="s">
        <v>17207</v>
      </c>
      <c r="C5796" s="34" t="s">
        <v>17208</v>
      </c>
      <c r="D5796" s="34" t="s">
        <v>17209</v>
      </c>
      <c r="E5796" s="35">
        <v>9500</v>
      </c>
      <c r="F5796" s="36">
        <v>9500</v>
      </c>
      <c r="G5796" s="37">
        <f t="shared" si="271"/>
        <v>665.00000000000011</v>
      </c>
      <c r="H5796" s="38">
        <f>G5796*(1-'[1]Rapport Lottstift'!$Q$6)</f>
        <v>484.18041325500013</v>
      </c>
      <c r="I5796" s="39">
        <f t="shared" si="272"/>
        <v>479.33860912245012</v>
      </c>
      <c r="J5796" s="40">
        <f t="shared" si="273"/>
        <v>479</v>
      </c>
      <c r="K5796" s="40">
        <v>479</v>
      </c>
    </row>
    <row r="5797" spans="1:11" s="40" customFormat="1" x14ac:dyDescent="0.25">
      <c r="A5797" s="34" t="s">
        <v>947</v>
      </c>
      <c r="B5797" s="34" t="s">
        <v>17210</v>
      </c>
      <c r="C5797" s="34" t="s">
        <v>17211</v>
      </c>
      <c r="D5797" s="34" t="s">
        <v>17212</v>
      </c>
      <c r="E5797" s="35">
        <v>9000</v>
      </c>
      <c r="F5797" s="36">
        <v>9000</v>
      </c>
      <c r="G5797" s="37">
        <f t="shared" si="271"/>
        <v>630.00000000000011</v>
      </c>
      <c r="H5797" s="38">
        <f>G5797*(1-'[1]Rapport Lottstift'!$Q$6)</f>
        <v>458.69723361000013</v>
      </c>
      <c r="I5797" s="39">
        <f t="shared" si="272"/>
        <v>454.11026127390011</v>
      </c>
      <c r="J5797" s="40">
        <f t="shared" si="273"/>
        <v>454</v>
      </c>
      <c r="K5797" s="40">
        <v>454</v>
      </c>
    </row>
    <row r="5798" spans="1:11" s="40" customFormat="1" x14ac:dyDescent="0.25">
      <c r="A5798" s="34" t="s">
        <v>947</v>
      </c>
      <c r="B5798" s="34" t="s">
        <v>17213</v>
      </c>
      <c r="C5798" s="34" t="s">
        <v>17214</v>
      </c>
      <c r="D5798" s="34" t="s">
        <v>17215</v>
      </c>
      <c r="E5798" s="35">
        <v>8771</v>
      </c>
      <c r="F5798" s="36">
        <v>8771</v>
      </c>
      <c r="G5798" s="37">
        <f t="shared" si="271"/>
        <v>613.97</v>
      </c>
      <c r="H5798" s="38">
        <f>G5798*(1-'[1]Rapport Lottstift'!$Q$6)</f>
        <v>447.02593733259005</v>
      </c>
      <c r="I5798" s="39">
        <f t="shared" si="272"/>
        <v>442.55567795926413</v>
      </c>
      <c r="J5798" s="40">
        <f t="shared" si="273"/>
        <v>442</v>
      </c>
      <c r="K5798" s="40">
        <v>442</v>
      </c>
    </row>
    <row r="5799" spans="1:11" s="40" customFormat="1" x14ac:dyDescent="0.25">
      <c r="A5799" s="34" t="s">
        <v>947</v>
      </c>
      <c r="B5799" s="34" t="s">
        <v>17216</v>
      </c>
      <c r="C5799" s="34" t="s">
        <v>17217</v>
      </c>
      <c r="D5799" s="34" t="s">
        <v>17218</v>
      </c>
      <c r="E5799" s="35">
        <v>8381</v>
      </c>
      <c r="F5799" s="36">
        <v>8381</v>
      </c>
      <c r="G5799" s="37">
        <f t="shared" si="271"/>
        <v>586.67000000000007</v>
      </c>
      <c r="H5799" s="38">
        <f>G5799*(1-'[1]Rapport Lottstift'!$Q$6)</f>
        <v>427.14905720949008</v>
      </c>
      <c r="I5799" s="39">
        <f t="shared" si="272"/>
        <v>422.8775666373952</v>
      </c>
      <c r="J5799" s="40">
        <f t="shared" si="273"/>
        <v>422</v>
      </c>
      <c r="K5799" s="40">
        <v>422</v>
      </c>
    </row>
    <row r="5800" spans="1:11" s="40" customFormat="1" x14ac:dyDescent="0.25">
      <c r="A5800" s="34" t="s">
        <v>947</v>
      </c>
      <c r="B5800" s="34" t="s">
        <v>17219</v>
      </c>
      <c r="C5800" s="34" t="s">
        <v>17220</v>
      </c>
      <c r="D5800" s="34" t="s">
        <v>17221</v>
      </c>
      <c r="E5800" s="35">
        <v>8274</v>
      </c>
      <c r="F5800" s="36">
        <v>8274</v>
      </c>
      <c r="G5800" s="37">
        <f t="shared" si="271"/>
        <v>579.18000000000006</v>
      </c>
      <c r="H5800" s="38">
        <f>G5800*(1-'[1]Rapport Lottstift'!$Q$6)</f>
        <v>421.69565676546006</v>
      </c>
      <c r="I5800" s="39">
        <f t="shared" si="272"/>
        <v>417.47870019780544</v>
      </c>
      <c r="J5800" s="40">
        <f t="shared" si="273"/>
        <v>417</v>
      </c>
      <c r="K5800" s="40">
        <v>417</v>
      </c>
    </row>
    <row r="5801" spans="1:11" s="40" customFormat="1" x14ac:dyDescent="0.25">
      <c r="A5801" s="34" t="s">
        <v>947</v>
      </c>
      <c r="B5801" s="34" t="s">
        <v>17222</v>
      </c>
      <c r="C5801" s="34" t="s">
        <v>17223</v>
      </c>
      <c r="D5801" s="34" t="s">
        <v>17224</v>
      </c>
      <c r="E5801" s="35">
        <v>8180</v>
      </c>
      <c r="F5801" s="36">
        <v>8180</v>
      </c>
      <c r="G5801" s="37">
        <f t="shared" si="271"/>
        <v>572.6</v>
      </c>
      <c r="H5801" s="38">
        <f>G5801*(1-'[1]Rapport Lottstift'!$Q$6)</f>
        <v>416.90481899220003</v>
      </c>
      <c r="I5801" s="39">
        <f t="shared" si="272"/>
        <v>412.73577080227801</v>
      </c>
      <c r="J5801" s="40">
        <f t="shared" si="273"/>
        <v>412</v>
      </c>
      <c r="K5801" s="40">
        <v>412</v>
      </c>
    </row>
    <row r="5802" spans="1:11" s="40" customFormat="1" x14ac:dyDescent="0.25">
      <c r="A5802" s="34" t="s">
        <v>947</v>
      </c>
      <c r="B5802" s="34" t="s">
        <v>17225</v>
      </c>
      <c r="C5802" s="34" t="s">
        <v>17226</v>
      </c>
      <c r="D5802" s="34" t="s">
        <v>17227</v>
      </c>
      <c r="E5802" s="35">
        <v>8118</v>
      </c>
      <c r="F5802" s="36">
        <v>8118</v>
      </c>
      <c r="G5802" s="37">
        <f t="shared" si="271"/>
        <v>568.2600000000001</v>
      </c>
      <c r="H5802" s="38">
        <f>G5802*(1-'[1]Rapport Lottstift'!$Q$6)</f>
        <v>413.74490471622011</v>
      </c>
      <c r="I5802" s="39">
        <f t="shared" si="272"/>
        <v>409.60745566905791</v>
      </c>
      <c r="J5802" s="40">
        <f t="shared" si="273"/>
        <v>409</v>
      </c>
      <c r="K5802" s="40">
        <v>409</v>
      </c>
    </row>
    <row r="5803" spans="1:11" s="40" customFormat="1" x14ac:dyDescent="0.25">
      <c r="A5803" s="34" t="s">
        <v>947</v>
      </c>
      <c r="B5803" s="34" t="s">
        <v>17228</v>
      </c>
      <c r="C5803" s="34" t="s">
        <v>17229</v>
      </c>
      <c r="D5803" s="34" t="s">
        <v>17230</v>
      </c>
      <c r="E5803" s="35">
        <v>8092</v>
      </c>
      <c r="F5803" s="36">
        <v>8092</v>
      </c>
      <c r="G5803" s="37">
        <f t="shared" si="271"/>
        <v>566.44000000000005</v>
      </c>
      <c r="H5803" s="38">
        <f>G5803*(1-'[1]Rapport Lottstift'!$Q$6)</f>
        <v>412.41977937468005</v>
      </c>
      <c r="I5803" s="39">
        <f t="shared" si="272"/>
        <v>408.29558158093323</v>
      </c>
      <c r="J5803" s="40">
        <f t="shared" si="273"/>
        <v>408</v>
      </c>
      <c r="K5803" s="40">
        <v>408</v>
      </c>
    </row>
    <row r="5804" spans="1:11" s="40" customFormat="1" x14ac:dyDescent="0.25">
      <c r="A5804" s="34" t="s">
        <v>947</v>
      </c>
      <c r="B5804" s="34" t="s">
        <v>17231</v>
      </c>
      <c r="C5804" s="34" t="s">
        <v>17232</v>
      </c>
      <c r="D5804" s="34" t="s">
        <v>17233</v>
      </c>
      <c r="E5804" s="35">
        <v>0</v>
      </c>
      <c r="F5804" s="36">
        <v>0</v>
      </c>
      <c r="G5804" s="37">
        <f t="shared" si="271"/>
        <v>0</v>
      </c>
      <c r="H5804" s="38">
        <f>G5804*(1-'[1]Rapport Lottstift'!$Q$6)</f>
        <v>0</v>
      </c>
      <c r="I5804" s="39">
        <f t="shared" si="272"/>
        <v>0</v>
      </c>
      <c r="J5804" s="40">
        <f t="shared" si="273"/>
        <v>0</v>
      </c>
      <c r="K5804" s="40">
        <v>0</v>
      </c>
    </row>
    <row r="5805" spans="1:11" s="40" customFormat="1" x14ac:dyDescent="0.25">
      <c r="A5805" s="34" t="s">
        <v>947</v>
      </c>
      <c r="B5805" s="34" t="s">
        <v>17234</v>
      </c>
      <c r="C5805" s="34" t="s">
        <v>17235</v>
      </c>
      <c r="D5805" s="34" t="s">
        <v>17236</v>
      </c>
      <c r="E5805" s="35">
        <v>7934</v>
      </c>
      <c r="F5805" s="36">
        <v>7934</v>
      </c>
      <c r="G5805" s="37">
        <f t="shared" si="271"/>
        <v>555.38000000000011</v>
      </c>
      <c r="H5805" s="38">
        <f>G5805*(1-'[1]Rapport Lottstift'!$Q$6)</f>
        <v>404.36709460686012</v>
      </c>
      <c r="I5805" s="39">
        <f t="shared" si="272"/>
        <v>400.32342366079149</v>
      </c>
      <c r="J5805" s="40">
        <f t="shared" si="273"/>
        <v>400</v>
      </c>
      <c r="K5805" s="40">
        <v>400</v>
      </c>
    </row>
    <row r="5806" spans="1:11" s="40" customFormat="1" x14ac:dyDescent="0.25">
      <c r="A5806" s="34" t="s">
        <v>947</v>
      </c>
      <c r="B5806" s="34" t="s">
        <v>17237</v>
      </c>
      <c r="C5806" s="34" t="s">
        <v>17238</v>
      </c>
      <c r="D5806" s="34" t="s">
        <v>17239</v>
      </c>
      <c r="E5806" s="35">
        <v>7871</v>
      </c>
      <c r="F5806" s="36">
        <v>7871</v>
      </c>
      <c r="G5806" s="37">
        <f t="shared" si="271"/>
        <v>550.97</v>
      </c>
      <c r="H5806" s="38">
        <f>G5806*(1-'[1]Rapport Lottstift'!$Q$6)</f>
        <v>401.15621397159003</v>
      </c>
      <c r="I5806" s="39">
        <f t="shared" si="272"/>
        <v>397.14465183187411</v>
      </c>
      <c r="J5806" s="40">
        <f t="shared" si="273"/>
        <v>397</v>
      </c>
      <c r="K5806" s="40">
        <v>397</v>
      </c>
    </row>
    <row r="5807" spans="1:11" s="40" customFormat="1" x14ac:dyDescent="0.25">
      <c r="A5807" s="34" t="s">
        <v>947</v>
      </c>
      <c r="B5807" s="34" t="s">
        <v>17240</v>
      </c>
      <c r="C5807" s="34" t="s">
        <v>17241</v>
      </c>
      <c r="D5807" s="34" t="s">
        <v>17242</v>
      </c>
      <c r="E5807" s="35">
        <v>7686</v>
      </c>
      <c r="F5807" s="36">
        <v>7686</v>
      </c>
      <c r="G5807" s="37">
        <f t="shared" si="271"/>
        <v>538.0200000000001</v>
      </c>
      <c r="H5807" s="38">
        <f>G5807*(1-'[1]Rapport Lottstift'!$Q$6)</f>
        <v>391.72743750294012</v>
      </c>
      <c r="I5807" s="39">
        <f t="shared" si="272"/>
        <v>387.8101631279107</v>
      </c>
      <c r="J5807" s="40">
        <f t="shared" si="273"/>
        <v>387</v>
      </c>
      <c r="K5807" s="40">
        <v>387</v>
      </c>
    </row>
    <row r="5808" spans="1:11" s="40" customFormat="1" x14ac:dyDescent="0.25">
      <c r="A5808" s="34" t="s">
        <v>947</v>
      </c>
      <c r="B5808" s="34" t="s">
        <v>17243</v>
      </c>
      <c r="C5808" s="34" t="s">
        <v>17244</v>
      </c>
      <c r="D5808" s="34" t="s">
        <v>17245</v>
      </c>
      <c r="E5808" s="35">
        <v>7650</v>
      </c>
      <c r="F5808" s="36">
        <v>7650</v>
      </c>
      <c r="G5808" s="37">
        <f t="shared" si="271"/>
        <v>535.5</v>
      </c>
      <c r="H5808" s="38">
        <f>G5808*(1-'[1]Rapport Lottstift'!$Q$6)</f>
        <v>389.89264856850002</v>
      </c>
      <c r="I5808" s="39">
        <f t="shared" si="272"/>
        <v>385.993722082815</v>
      </c>
      <c r="J5808" s="40">
        <f t="shared" si="273"/>
        <v>385</v>
      </c>
      <c r="K5808" s="40">
        <v>385</v>
      </c>
    </row>
    <row r="5809" spans="1:11" s="40" customFormat="1" x14ac:dyDescent="0.25">
      <c r="A5809" s="34" t="s">
        <v>947</v>
      </c>
      <c r="B5809" s="34" t="s">
        <v>17246</v>
      </c>
      <c r="C5809" s="34" t="s">
        <v>17247</v>
      </c>
      <c r="D5809" s="34" t="s">
        <v>17248</v>
      </c>
      <c r="E5809" s="35">
        <v>0</v>
      </c>
      <c r="F5809" s="36">
        <v>0</v>
      </c>
      <c r="G5809" s="37">
        <f t="shared" si="271"/>
        <v>0</v>
      </c>
      <c r="H5809" s="38">
        <f>G5809*(1-'[1]Rapport Lottstift'!$Q$6)</f>
        <v>0</v>
      </c>
      <c r="I5809" s="39">
        <f t="shared" si="272"/>
        <v>0</v>
      </c>
      <c r="J5809" s="40">
        <f t="shared" si="273"/>
        <v>0</v>
      </c>
      <c r="K5809" s="40">
        <v>0</v>
      </c>
    </row>
    <row r="5810" spans="1:11" s="40" customFormat="1" x14ac:dyDescent="0.25">
      <c r="A5810" s="34" t="s">
        <v>947</v>
      </c>
      <c r="B5810" s="34" t="s">
        <v>17249</v>
      </c>
      <c r="C5810" s="34" t="s">
        <v>17250</v>
      </c>
      <c r="D5810" s="34" t="s">
        <v>17251</v>
      </c>
      <c r="E5810" s="35">
        <v>7433</v>
      </c>
      <c r="F5810" s="36">
        <v>7433</v>
      </c>
      <c r="G5810" s="37">
        <f t="shared" si="271"/>
        <v>520.31000000000006</v>
      </c>
      <c r="H5810" s="38">
        <f>G5810*(1-'[1]Rapport Lottstift'!$Q$6)</f>
        <v>378.83294860257007</v>
      </c>
      <c r="I5810" s="39">
        <f t="shared" si="272"/>
        <v>375.04461911654437</v>
      </c>
      <c r="J5810" s="40">
        <f t="shared" si="273"/>
        <v>375</v>
      </c>
      <c r="K5810" s="40">
        <v>375</v>
      </c>
    </row>
    <row r="5811" spans="1:11" s="40" customFormat="1" x14ac:dyDescent="0.25">
      <c r="A5811" s="34" t="s">
        <v>947</v>
      </c>
      <c r="B5811" s="34" t="s">
        <v>17252</v>
      </c>
      <c r="C5811" s="34" t="s">
        <v>17253</v>
      </c>
      <c r="D5811" s="34" t="s">
        <v>17254</v>
      </c>
      <c r="E5811" s="35">
        <v>7405</v>
      </c>
      <c r="F5811" s="36">
        <v>7405</v>
      </c>
      <c r="G5811" s="37">
        <f t="shared" si="271"/>
        <v>518.35</v>
      </c>
      <c r="H5811" s="38">
        <f>G5811*(1-'[1]Rapport Lottstift'!$Q$6)</f>
        <v>377.40589054245004</v>
      </c>
      <c r="I5811" s="39">
        <f t="shared" si="272"/>
        <v>373.63183163702553</v>
      </c>
      <c r="J5811" s="40">
        <f t="shared" si="273"/>
        <v>373</v>
      </c>
      <c r="K5811" s="40">
        <v>373</v>
      </c>
    </row>
    <row r="5812" spans="1:11" s="40" customFormat="1" x14ac:dyDescent="0.25">
      <c r="A5812" s="34" t="s">
        <v>947</v>
      </c>
      <c r="B5812" s="34" t="s">
        <v>17255</v>
      </c>
      <c r="C5812" s="34" t="s">
        <v>17256</v>
      </c>
      <c r="D5812" s="34" t="s">
        <v>17257</v>
      </c>
      <c r="E5812" s="35">
        <v>7212</v>
      </c>
      <c r="F5812" s="36">
        <v>7212</v>
      </c>
      <c r="G5812" s="37">
        <f t="shared" si="271"/>
        <v>504.84000000000003</v>
      </c>
      <c r="H5812" s="38">
        <f>G5812*(1-'[1]Rapport Lottstift'!$Q$6)</f>
        <v>367.56938319948006</v>
      </c>
      <c r="I5812" s="39">
        <f t="shared" si="272"/>
        <v>363.89368936748525</v>
      </c>
      <c r="J5812" s="40">
        <f t="shared" si="273"/>
        <v>363</v>
      </c>
      <c r="K5812" s="40">
        <v>363</v>
      </c>
    </row>
    <row r="5813" spans="1:11" s="40" customFormat="1" x14ac:dyDescent="0.25">
      <c r="A5813" s="34" t="s">
        <v>947</v>
      </c>
      <c r="B5813" s="34" t="s">
        <v>17258</v>
      </c>
      <c r="C5813" s="34"/>
      <c r="D5813" s="34" t="s">
        <v>17259</v>
      </c>
      <c r="E5813" s="35">
        <v>7200</v>
      </c>
      <c r="F5813" s="36">
        <v>7200</v>
      </c>
      <c r="G5813" s="37">
        <f t="shared" si="271"/>
        <v>504.00000000000006</v>
      </c>
      <c r="H5813" s="38">
        <f>G5813*(1-'[1]Rapport Lottstift'!$Q$6)</f>
        <v>366.95778688800004</v>
      </c>
      <c r="I5813" s="39">
        <f t="shared" si="272"/>
        <v>363.28820901912002</v>
      </c>
      <c r="J5813" s="40">
        <f t="shared" si="273"/>
        <v>363</v>
      </c>
      <c r="K5813" s="40">
        <v>363</v>
      </c>
    </row>
    <row r="5814" spans="1:11" s="40" customFormat="1" x14ac:dyDescent="0.25">
      <c r="A5814" s="34" t="s">
        <v>947</v>
      </c>
      <c r="B5814" s="34" t="s">
        <v>17260</v>
      </c>
      <c r="C5814" s="34" t="s">
        <v>17261</v>
      </c>
      <c r="D5814" s="34" t="s">
        <v>17262</v>
      </c>
      <c r="E5814" s="35">
        <v>7194</v>
      </c>
      <c r="F5814" s="36">
        <v>7194</v>
      </c>
      <c r="G5814" s="37">
        <f t="shared" si="271"/>
        <v>503.58000000000004</v>
      </c>
      <c r="H5814" s="38">
        <f>G5814*(1-'[1]Rapport Lottstift'!$Q$6)</f>
        <v>366.65198873226007</v>
      </c>
      <c r="I5814" s="39">
        <f t="shared" si="272"/>
        <v>362.98546884493749</v>
      </c>
      <c r="J5814" s="40">
        <f t="shared" si="273"/>
        <v>362</v>
      </c>
      <c r="K5814" s="40">
        <v>362</v>
      </c>
    </row>
    <row r="5815" spans="1:11" s="40" customFormat="1" x14ac:dyDescent="0.25">
      <c r="A5815" s="34" t="s">
        <v>947</v>
      </c>
      <c r="B5815" s="34" t="s">
        <v>17263</v>
      </c>
      <c r="C5815" s="34" t="s">
        <v>17264</v>
      </c>
      <c r="D5815" s="34" t="s">
        <v>17265</v>
      </c>
      <c r="E5815" s="35">
        <v>7135</v>
      </c>
      <c r="F5815" s="36">
        <v>7135</v>
      </c>
      <c r="G5815" s="37">
        <f t="shared" si="271"/>
        <v>499.45000000000005</v>
      </c>
      <c r="H5815" s="38">
        <f>G5815*(1-'[1]Rapport Lottstift'!$Q$6)</f>
        <v>363.64497353415004</v>
      </c>
      <c r="I5815" s="39">
        <f t="shared" si="272"/>
        <v>360.00852379880854</v>
      </c>
      <c r="J5815" s="40">
        <f t="shared" si="273"/>
        <v>360</v>
      </c>
      <c r="K5815" s="40">
        <v>360</v>
      </c>
    </row>
    <row r="5816" spans="1:11" s="40" customFormat="1" x14ac:dyDescent="0.25">
      <c r="A5816" s="34" t="s">
        <v>947</v>
      </c>
      <c r="B5816" s="34" t="s">
        <v>17266</v>
      </c>
      <c r="C5816" s="34" t="s">
        <v>17267</v>
      </c>
      <c r="D5816" s="34" t="s">
        <v>17268</v>
      </c>
      <c r="E5816" s="35">
        <v>7089</v>
      </c>
      <c r="F5816" s="36">
        <v>7089</v>
      </c>
      <c r="G5816" s="37">
        <f t="shared" si="271"/>
        <v>496.23000000000008</v>
      </c>
      <c r="H5816" s="38">
        <f>G5816*(1-'[1]Rapport Lottstift'!$Q$6)</f>
        <v>361.30052100681007</v>
      </c>
      <c r="I5816" s="39">
        <f t="shared" si="272"/>
        <v>357.68751579674199</v>
      </c>
      <c r="J5816" s="40">
        <f t="shared" si="273"/>
        <v>357</v>
      </c>
      <c r="K5816" s="40">
        <v>357</v>
      </c>
    </row>
    <row r="5817" spans="1:11" s="40" customFormat="1" x14ac:dyDescent="0.25">
      <c r="A5817" s="34" t="s">
        <v>947</v>
      </c>
      <c r="B5817" s="34" t="s">
        <v>17269</v>
      </c>
      <c r="C5817" s="34" t="s">
        <v>17270</v>
      </c>
      <c r="D5817" s="34" t="s">
        <v>17271</v>
      </c>
      <c r="E5817" s="35">
        <v>7064</v>
      </c>
      <c r="F5817" s="36">
        <v>7064</v>
      </c>
      <c r="G5817" s="37">
        <f t="shared" si="271"/>
        <v>494.48000000000008</v>
      </c>
      <c r="H5817" s="38">
        <f>G5817*(1-'[1]Rapport Lottstift'!$Q$6)</f>
        <v>360.02636202456006</v>
      </c>
      <c r="I5817" s="39">
        <f t="shared" si="272"/>
        <v>356.42609840431447</v>
      </c>
      <c r="J5817" s="40">
        <f t="shared" si="273"/>
        <v>356</v>
      </c>
      <c r="K5817" s="40">
        <v>356</v>
      </c>
    </row>
    <row r="5818" spans="1:11" s="40" customFormat="1" x14ac:dyDescent="0.25">
      <c r="A5818" s="34" t="s">
        <v>947</v>
      </c>
      <c r="B5818" s="34" t="s">
        <v>17272</v>
      </c>
      <c r="C5818" s="34" t="s">
        <v>17273</v>
      </c>
      <c r="D5818" s="34" t="s">
        <v>17274</v>
      </c>
      <c r="E5818" s="35">
        <v>6976</v>
      </c>
      <c r="F5818" s="36">
        <v>6976</v>
      </c>
      <c r="G5818" s="37">
        <f t="shared" si="271"/>
        <v>488.32000000000005</v>
      </c>
      <c r="H5818" s="38">
        <f>G5818*(1-'[1]Rapport Lottstift'!$Q$6)</f>
        <v>355.54132240704007</v>
      </c>
      <c r="I5818" s="39">
        <f t="shared" si="272"/>
        <v>351.98590918296969</v>
      </c>
      <c r="J5818" s="40">
        <f t="shared" si="273"/>
        <v>351</v>
      </c>
      <c r="K5818" s="40">
        <v>351</v>
      </c>
    </row>
    <row r="5819" spans="1:11" s="40" customFormat="1" x14ac:dyDescent="0.25">
      <c r="A5819" s="34" t="s">
        <v>947</v>
      </c>
      <c r="B5819" s="34" t="s">
        <v>17275</v>
      </c>
      <c r="C5819" s="34" t="s">
        <v>17276</v>
      </c>
      <c r="D5819" s="34" t="s">
        <v>17277</v>
      </c>
      <c r="E5819" s="35">
        <v>6856</v>
      </c>
      <c r="F5819" s="36">
        <v>6856</v>
      </c>
      <c r="G5819" s="37">
        <f t="shared" si="271"/>
        <v>479.92000000000007</v>
      </c>
      <c r="H5819" s="38">
        <f>G5819*(1-'[1]Rapport Lottstift'!$Q$6)</f>
        <v>349.42535929224005</v>
      </c>
      <c r="I5819" s="39">
        <f t="shared" si="272"/>
        <v>345.93110569931764</v>
      </c>
      <c r="J5819" s="40">
        <f t="shared" si="273"/>
        <v>345</v>
      </c>
      <c r="K5819" s="40">
        <v>345</v>
      </c>
    </row>
    <row r="5820" spans="1:11" s="40" customFormat="1" x14ac:dyDescent="0.25">
      <c r="A5820" s="34" t="s">
        <v>947</v>
      </c>
      <c r="B5820" s="34" t="s">
        <v>17278</v>
      </c>
      <c r="C5820" s="34" t="s">
        <v>17279</v>
      </c>
      <c r="D5820" s="34" t="s">
        <v>17280</v>
      </c>
      <c r="E5820" s="35">
        <v>6756</v>
      </c>
      <c r="F5820" s="36">
        <v>6756</v>
      </c>
      <c r="G5820" s="37">
        <f t="shared" si="271"/>
        <v>472.92000000000007</v>
      </c>
      <c r="H5820" s="38">
        <f>G5820*(1-'[1]Rapport Lottstift'!$Q$6)</f>
        <v>344.32872336324004</v>
      </c>
      <c r="I5820" s="39">
        <f t="shared" si="272"/>
        <v>340.88543612960763</v>
      </c>
      <c r="J5820" s="40">
        <f t="shared" si="273"/>
        <v>340</v>
      </c>
      <c r="K5820" s="40">
        <v>340</v>
      </c>
    </row>
    <row r="5821" spans="1:11" s="40" customFormat="1" x14ac:dyDescent="0.25">
      <c r="A5821" s="34" t="s">
        <v>947</v>
      </c>
      <c r="B5821" s="34" t="s">
        <v>17281</v>
      </c>
      <c r="C5821" s="34" t="s">
        <v>17282</v>
      </c>
      <c r="D5821" s="34" t="s">
        <v>17283</v>
      </c>
      <c r="E5821" s="35">
        <v>6525</v>
      </c>
      <c r="F5821" s="36">
        <v>6525</v>
      </c>
      <c r="G5821" s="37">
        <f t="shared" si="271"/>
        <v>456.75000000000006</v>
      </c>
      <c r="H5821" s="38">
        <f>G5821*(1-'[1]Rapport Lottstift'!$Q$6)</f>
        <v>332.55549436725005</v>
      </c>
      <c r="I5821" s="39">
        <f t="shared" si="272"/>
        <v>329.22993942357755</v>
      </c>
      <c r="J5821" s="40">
        <f t="shared" si="273"/>
        <v>329</v>
      </c>
      <c r="K5821" s="40">
        <v>329</v>
      </c>
    </row>
    <row r="5822" spans="1:11" s="40" customFormat="1" x14ac:dyDescent="0.25">
      <c r="A5822" s="34" t="s">
        <v>947</v>
      </c>
      <c r="B5822" s="34" t="s">
        <v>17284</v>
      </c>
      <c r="C5822" s="34" t="s">
        <v>17285</v>
      </c>
      <c r="D5822" s="34" t="s">
        <v>17286</v>
      </c>
      <c r="E5822" s="35">
        <v>6496</v>
      </c>
      <c r="F5822" s="36">
        <v>6496</v>
      </c>
      <c r="G5822" s="37">
        <f t="shared" si="271"/>
        <v>454.72</v>
      </c>
      <c r="H5822" s="38">
        <f>G5822*(1-'[1]Rapport Lottstift'!$Q$6)</f>
        <v>331.07746994784003</v>
      </c>
      <c r="I5822" s="39">
        <f t="shared" si="272"/>
        <v>327.7666952483616</v>
      </c>
      <c r="J5822" s="40">
        <f t="shared" si="273"/>
        <v>327</v>
      </c>
      <c r="K5822" s="40">
        <v>327</v>
      </c>
    </row>
    <row r="5823" spans="1:11" s="40" customFormat="1" x14ac:dyDescent="0.25">
      <c r="A5823" s="34" t="s">
        <v>947</v>
      </c>
      <c r="B5823" s="34" t="s">
        <v>17287</v>
      </c>
      <c r="C5823" s="34" t="s">
        <v>17288</v>
      </c>
      <c r="D5823" s="34" t="s">
        <v>17289</v>
      </c>
      <c r="E5823" s="35">
        <v>6350</v>
      </c>
      <c r="F5823" s="36">
        <v>6350</v>
      </c>
      <c r="G5823" s="37">
        <f t="shared" si="271"/>
        <v>444.50000000000006</v>
      </c>
      <c r="H5823" s="38">
        <f>G5823*(1-'[1]Rapport Lottstift'!$Q$6)</f>
        <v>323.63638149150006</v>
      </c>
      <c r="I5823" s="39">
        <f t="shared" si="272"/>
        <v>320.40001767658504</v>
      </c>
      <c r="J5823" s="40">
        <f t="shared" si="273"/>
        <v>320</v>
      </c>
      <c r="K5823" s="40">
        <v>320</v>
      </c>
    </row>
    <row r="5824" spans="1:11" s="40" customFormat="1" x14ac:dyDescent="0.25">
      <c r="A5824" s="34" t="s">
        <v>947</v>
      </c>
      <c r="B5824" s="34" t="s">
        <v>17290</v>
      </c>
      <c r="C5824" s="34" t="s">
        <v>17291</v>
      </c>
      <c r="D5824" s="34" t="s">
        <v>17292</v>
      </c>
      <c r="E5824" s="35">
        <v>6143</v>
      </c>
      <c r="F5824" s="36">
        <v>6143</v>
      </c>
      <c r="G5824" s="37">
        <f t="shared" si="271"/>
        <v>430.01000000000005</v>
      </c>
      <c r="H5824" s="38">
        <f>G5824*(1-'[1]Rapport Lottstift'!$Q$6)</f>
        <v>313.08634511847004</v>
      </c>
      <c r="I5824" s="39">
        <f t="shared" si="272"/>
        <v>309.95548166728531</v>
      </c>
      <c r="J5824" s="40">
        <f t="shared" si="273"/>
        <v>309</v>
      </c>
      <c r="K5824" s="40">
        <v>309</v>
      </c>
    </row>
    <row r="5825" spans="1:11" s="40" customFormat="1" x14ac:dyDescent="0.25">
      <c r="A5825" s="34" t="s">
        <v>947</v>
      </c>
      <c r="B5825" s="34" t="s">
        <v>17293</v>
      </c>
      <c r="C5825" s="34" t="s">
        <v>17294</v>
      </c>
      <c r="D5825" s="34" t="s">
        <v>17295</v>
      </c>
      <c r="E5825" s="35">
        <v>6099</v>
      </c>
      <c r="F5825" s="36">
        <v>6099</v>
      </c>
      <c r="G5825" s="37">
        <f t="shared" si="271"/>
        <v>426.93000000000006</v>
      </c>
      <c r="H5825" s="38">
        <f>G5825*(1-'[1]Rapport Lottstift'!$Q$6)</f>
        <v>310.84382530971004</v>
      </c>
      <c r="I5825" s="39">
        <f t="shared" si="272"/>
        <v>307.73538705661292</v>
      </c>
      <c r="J5825" s="40">
        <f t="shared" si="273"/>
        <v>307</v>
      </c>
      <c r="K5825" s="40">
        <v>307</v>
      </c>
    </row>
    <row r="5826" spans="1:11" s="40" customFormat="1" x14ac:dyDescent="0.25">
      <c r="A5826" s="34" t="s">
        <v>947</v>
      </c>
      <c r="B5826" s="34" t="s">
        <v>17296</v>
      </c>
      <c r="C5826" s="34" t="s">
        <v>17297</v>
      </c>
      <c r="D5826" s="34" t="s">
        <v>17298</v>
      </c>
      <c r="E5826" s="35">
        <v>6092</v>
      </c>
      <c r="F5826" s="36">
        <v>6092</v>
      </c>
      <c r="G5826" s="37">
        <f t="shared" si="271"/>
        <v>426.44000000000005</v>
      </c>
      <c r="H5826" s="38">
        <f>G5826*(1-'[1]Rapport Lottstift'!$Q$6)</f>
        <v>310.48706079468008</v>
      </c>
      <c r="I5826" s="39">
        <f t="shared" si="272"/>
        <v>307.38219018673328</v>
      </c>
      <c r="J5826" s="40">
        <f t="shared" si="273"/>
        <v>307</v>
      </c>
      <c r="K5826" s="40">
        <v>307</v>
      </c>
    </row>
    <row r="5827" spans="1:11" s="40" customFormat="1" x14ac:dyDescent="0.25">
      <c r="A5827" s="34" t="s">
        <v>947</v>
      </c>
      <c r="B5827" s="34" t="s">
        <v>17299</v>
      </c>
      <c r="C5827" s="34"/>
      <c r="D5827" s="34" t="s">
        <v>17300</v>
      </c>
      <c r="E5827" s="35">
        <v>5963</v>
      </c>
      <c r="F5827" s="36">
        <v>5963</v>
      </c>
      <c r="G5827" s="37">
        <f t="shared" si="271"/>
        <v>417.41</v>
      </c>
      <c r="H5827" s="38">
        <f>G5827*(1-'[1]Rapport Lottstift'!$Q$6)</f>
        <v>303.91240044627006</v>
      </c>
      <c r="I5827" s="39">
        <f t="shared" si="272"/>
        <v>300.87327644180738</v>
      </c>
      <c r="J5827" s="40">
        <f t="shared" si="273"/>
        <v>300</v>
      </c>
      <c r="K5827" s="40">
        <v>300</v>
      </c>
    </row>
    <row r="5828" spans="1:11" s="40" customFormat="1" x14ac:dyDescent="0.25">
      <c r="A5828" s="34" t="s">
        <v>947</v>
      </c>
      <c r="B5828" s="34" t="s">
        <v>17301</v>
      </c>
      <c r="C5828" s="34"/>
      <c r="D5828" s="34" t="s">
        <v>17302</v>
      </c>
      <c r="E5828" s="35">
        <v>5932</v>
      </c>
      <c r="F5828" s="36">
        <v>5932</v>
      </c>
      <c r="G5828" s="37">
        <f t="shared" si="271"/>
        <v>415.24000000000007</v>
      </c>
      <c r="H5828" s="38">
        <f>G5828*(1-'[1]Rapport Lottstift'!$Q$6)</f>
        <v>302.33244330828006</v>
      </c>
      <c r="I5828" s="39">
        <f t="shared" si="272"/>
        <v>299.30911887519727</v>
      </c>
      <c r="J5828" s="40">
        <f t="shared" si="273"/>
        <v>299</v>
      </c>
      <c r="K5828" s="40">
        <v>299</v>
      </c>
    </row>
    <row r="5829" spans="1:11" s="40" customFormat="1" x14ac:dyDescent="0.25">
      <c r="A5829" s="34" t="s">
        <v>947</v>
      </c>
      <c r="B5829" s="34" t="s">
        <v>17303</v>
      </c>
      <c r="C5829" s="34" t="s">
        <v>17304</v>
      </c>
      <c r="D5829" s="34" t="s">
        <v>17305</v>
      </c>
      <c r="E5829" s="35">
        <v>5740</v>
      </c>
      <c r="F5829" s="36">
        <v>5740</v>
      </c>
      <c r="G5829" s="37">
        <f t="shared" si="271"/>
        <v>401.8</v>
      </c>
      <c r="H5829" s="38">
        <f>G5829*(1-'[1]Rapport Lottstift'!$Q$6)</f>
        <v>292.54690232460001</v>
      </c>
      <c r="I5829" s="39">
        <f t="shared" si="272"/>
        <v>289.62143330135399</v>
      </c>
      <c r="J5829" s="40">
        <f t="shared" si="273"/>
        <v>289</v>
      </c>
      <c r="K5829" s="40">
        <v>289</v>
      </c>
    </row>
    <row r="5830" spans="1:11" s="40" customFormat="1" x14ac:dyDescent="0.25">
      <c r="A5830" s="34" t="s">
        <v>947</v>
      </c>
      <c r="B5830" s="34" t="s">
        <v>17306</v>
      </c>
      <c r="C5830" s="34"/>
      <c r="D5830" s="34" t="s">
        <v>17307</v>
      </c>
      <c r="E5830" s="35">
        <v>5514</v>
      </c>
      <c r="F5830" s="36">
        <v>5514</v>
      </c>
      <c r="G5830" s="37">
        <f t="shared" ref="G5830:G5893" si="274">F5830*0.07</f>
        <v>385.98</v>
      </c>
      <c r="H5830" s="38">
        <f>G5830*(1-'[1]Rapport Lottstift'!$Q$6)</f>
        <v>281.02850512506001</v>
      </c>
      <c r="I5830" s="39">
        <f t="shared" ref="I5830:I5893" si="275">H5830*0.99</f>
        <v>278.21822007380939</v>
      </c>
      <c r="J5830" s="40">
        <f t="shared" ref="J5830:J5893" si="276">INT(I5830)</f>
        <v>278</v>
      </c>
      <c r="K5830" s="40">
        <v>278</v>
      </c>
    </row>
    <row r="5831" spans="1:11" s="40" customFormat="1" x14ac:dyDescent="0.25">
      <c r="A5831" s="34" t="s">
        <v>947</v>
      </c>
      <c r="B5831" s="34" t="s">
        <v>17308</v>
      </c>
      <c r="C5831" s="34" t="s">
        <v>17309</v>
      </c>
      <c r="D5831" s="34" t="s">
        <v>17310</v>
      </c>
      <c r="E5831" s="35">
        <v>5250</v>
      </c>
      <c r="F5831" s="36">
        <v>5250</v>
      </c>
      <c r="G5831" s="37">
        <f t="shared" si="274"/>
        <v>367.50000000000006</v>
      </c>
      <c r="H5831" s="38">
        <f>G5831*(1-'[1]Rapport Lottstift'!$Q$6)</f>
        <v>267.57338627250004</v>
      </c>
      <c r="I5831" s="39">
        <f t="shared" si="275"/>
        <v>264.89765240977505</v>
      </c>
      <c r="J5831" s="40">
        <f t="shared" si="276"/>
        <v>264</v>
      </c>
      <c r="K5831" s="40">
        <v>264</v>
      </c>
    </row>
    <row r="5832" spans="1:11" s="40" customFormat="1" x14ac:dyDescent="0.25">
      <c r="A5832" s="34" t="s">
        <v>947</v>
      </c>
      <c r="B5832" s="34" t="s">
        <v>17311</v>
      </c>
      <c r="C5832" s="34" t="s">
        <v>17312</v>
      </c>
      <c r="D5832" s="34" t="s">
        <v>17313</v>
      </c>
      <c r="E5832" s="35">
        <v>5140</v>
      </c>
      <c r="F5832" s="36">
        <v>5140</v>
      </c>
      <c r="G5832" s="37">
        <f t="shared" si="274"/>
        <v>359.8</v>
      </c>
      <c r="H5832" s="38">
        <f>G5832*(1-'[1]Rapport Lottstift'!$Q$6)</f>
        <v>261.9670867506</v>
      </c>
      <c r="I5832" s="39">
        <f t="shared" si="275"/>
        <v>259.34741588309402</v>
      </c>
      <c r="J5832" s="40">
        <f t="shared" si="276"/>
        <v>259</v>
      </c>
      <c r="K5832" s="40">
        <v>259</v>
      </c>
    </row>
    <row r="5833" spans="1:11" s="40" customFormat="1" x14ac:dyDescent="0.25">
      <c r="A5833" s="34" t="s">
        <v>947</v>
      </c>
      <c r="B5833" s="34" t="s">
        <v>17314</v>
      </c>
      <c r="C5833" s="34" t="s">
        <v>17315</v>
      </c>
      <c r="D5833" s="34" t="s">
        <v>17316</v>
      </c>
      <c r="E5833" s="35">
        <v>5000</v>
      </c>
      <c r="F5833" s="36">
        <v>5000</v>
      </c>
      <c r="G5833" s="37">
        <f t="shared" si="274"/>
        <v>350.00000000000006</v>
      </c>
      <c r="H5833" s="38">
        <f>G5833*(1-'[1]Rapport Lottstift'!$Q$6)</f>
        <v>254.83179645000007</v>
      </c>
      <c r="I5833" s="39">
        <f t="shared" si="275"/>
        <v>252.28347848550007</v>
      </c>
      <c r="J5833" s="40">
        <f t="shared" si="276"/>
        <v>252</v>
      </c>
      <c r="K5833" s="40">
        <v>252</v>
      </c>
    </row>
    <row r="5834" spans="1:11" s="40" customFormat="1" x14ac:dyDescent="0.25">
      <c r="A5834" s="34" t="s">
        <v>947</v>
      </c>
      <c r="B5834" s="34" t="s">
        <v>17317</v>
      </c>
      <c r="C5834" s="34" t="s">
        <v>17318</v>
      </c>
      <c r="D5834" s="34" t="s">
        <v>17319</v>
      </c>
      <c r="E5834" s="35">
        <v>5000</v>
      </c>
      <c r="F5834" s="36">
        <v>5000</v>
      </c>
      <c r="G5834" s="37">
        <f t="shared" si="274"/>
        <v>350.00000000000006</v>
      </c>
      <c r="H5834" s="38">
        <f>G5834*(1-'[1]Rapport Lottstift'!$Q$6)</f>
        <v>254.83179645000007</v>
      </c>
      <c r="I5834" s="39">
        <f t="shared" si="275"/>
        <v>252.28347848550007</v>
      </c>
      <c r="J5834" s="40">
        <f t="shared" si="276"/>
        <v>252</v>
      </c>
      <c r="K5834" s="40">
        <v>252</v>
      </c>
    </row>
    <row r="5835" spans="1:11" s="40" customFormat="1" x14ac:dyDescent="0.25">
      <c r="A5835" s="34" t="s">
        <v>947</v>
      </c>
      <c r="B5835" s="34" t="s">
        <v>17320</v>
      </c>
      <c r="C5835" s="34" t="s">
        <v>17321</v>
      </c>
      <c r="D5835" s="34" t="s">
        <v>17322</v>
      </c>
      <c r="E5835" s="35">
        <v>5000</v>
      </c>
      <c r="F5835" s="36">
        <v>5000</v>
      </c>
      <c r="G5835" s="37">
        <f t="shared" si="274"/>
        <v>350.00000000000006</v>
      </c>
      <c r="H5835" s="38">
        <f>G5835*(1-'[1]Rapport Lottstift'!$Q$6)</f>
        <v>254.83179645000007</v>
      </c>
      <c r="I5835" s="39">
        <f t="shared" si="275"/>
        <v>252.28347848550007</v>
      </c>
      <c r="J5835" s="40">
        <f t="shared" si="276"/>
        <v>252</v>
      </c>
      <c r="K5835" s="40">
        <v>252</v>
      </c>
    </row>
    <row r="5836" spans="1:11" s="40" customFormat="1" x14ac:dyDescent="0.25">
      <c r="A5836" s="34" t="s">
        <v>947</v>
      </c>
      <c r="B5836" s="34" t="s">
        <v>17323</v>
      </c>
      <c r="C5836" s="34" t="s">
        <v>17324</v>
      </c>
      <c r="D5836" s="34" t="s">
        <v>17325</v>
      </c>
      <c r="E5836" s="35">
        <v>5000</v>
      </c>
      <c r="F5836" s="36">
        <v>5000</v>
      </c>
      <c r="G5836" s="37">
        <f t="shared" si="274"/>
        <v>350.00000000000006</v>
      </c>
      <c r="H5836" s="38">
        <f>G5836*(1-'[1]Rapport Lottstift'!$Q$6)</f>
        <v>254.83179645000007</v>
      </c>
      <c r="I5836" s="39">
        <f t="shared" si="275"/>
        <v>252.28347848550007</v>
      </c>
      <c r="J5836" s="40">
        <f t="shared" si="276"/>
        <v>252</v>
      </c>
      <c r="K5836" s="40">
        <v>252</v>
      </c>
    </row>
    <row r="5837" spans="1:11" s="40" customFormat="1" x14ac:dyDescent="0.25">
      <c r="A5837" s="34" t="s">
        <v>947</v>
      </c>
      <c r="B5837" s="34" t="s">
        <v>17326</v>
      </c>
      <c r="C5837" s="34"/>
      <c r="D5837" s="34" t="s">
        <v>17327</v>
      </c>
      <c r="E5837" s="35">
        <v>4900</v>
      </c>
      <c r="F5837" s="36">
        <v>4900</v>
      </c>
      <c r="G5837" s="37">
        <f t="shared" si="274"/>
        <v>343.00000000000006</v>
      </c>
      <c r="H5837" s="38">
        <f>G5837*(1-'[1]Rapport Lottstift'!$Q$6)</f>
        <v>249.73516052100007</v>
      </c>
      <c r="I5837" s="39">
        <f t="shared" si="275"/>
        <v>247.23780891579005</v>
      </c>
      <c r="J5837" s="40">
        <f t="shared" si="276"/>
        <v>247</v>
      </c>
      <c r="K5837" s="40">
        <v>247</v>
      </c>
    </row>
    <row r="5838" spans="1:11" s="40" customFormat="1" x14ac:dyDescent="0.25">
      <c r="A5838" s="34" t="s">
        <v>947</v>
      </c>
      <c r="B5838" s="34" t="s">
        <v>17328</v>
      </c>
      <c r="C5838" s="34" t="s">
        <v>17329</v>
      </c>
      <c r="D5838" s="34" t="s">
        <v>17330</v>
      </c>
      <c r="E5838" s="35">
        <v>4800</v>
      </c>
      <c r="F5838" s="36">
        <v>4800</v>
      </c>
      <c r="G5838" s="37">
        <f t="shared" si="274"/>
        <v>336.00000000000006</v>
      </c>
      <c r="H5838" s="38">
        <f>G5838*(1-'[1]Rapport Lottstift'!$Q$6)</f>
        <v>244.63852459200007</v>
      </c>
      <c r="I5838" s="39">
        <f t="shared" si="275"/>
        <v>242.19213934608007</v>
      </c>
      <c r="J5838" s="40">
        <f t="shared" si="276"/>
        <v>242</v>
      </c>
      <c r="K5838" s="40">
        <v>242</v>
      </c>
    </row>
    <row r="5839" spans="1:11" s="40" customFormat="1" x14ac:dyDescent="0.25">
      <c r="A5839" s="34" t="s">
        <v>947</v>
      </c>
      <c r="B5839" s="34" t="s">
        <v>17331</v>
      </c>
      <c r="C5839" s="34" t="s">
        <v>17332</v>
      </c>
      <c r="D5839" s="34" t="s">
        <v>17333</v>
      </c>
      <c r="E5839" s="35">
        <v>0</v>
      </c>
      <c r="F5839" s="36">
        <v>0</v>
      </c>
      <c r="G5839" s="37">
        <f t="shared" si="274"/>
        <v>0</v>
      </c>
      <c r="H5839" s="38">
        <f>G5839*(1-'[1]Rapport Lottstift'!$Q$6)</f>
        <v>0</v>
      </c>
      <c r="I5839" s="39">
        <f t="shared" si="275"/>
        <v>0</v>
      </c>
      <c r="J5839" s="40">
        <f t="shared" si="276"/>
        <v>0</v>
      </c>
      <c r="K5839" s="40">
        <v>0</v>
      </c>
    </row>
    <row r="5840" spans="1:11" s="40" customFormat="1" x14ac:dyDescent="0.25">
      <c r="A5840" s="34" t="s">
        <v>947</v>
      </c>
      <c r="B5840" s="34" t="s">
        <v>17334</v>
      </c>
      <c r="C5840" s="34"/>
      <c r="D5840" s="34" t="s">
        <v>17335</v>
      </c>
      <c r="E5840" s="35">
        <v>4400</v>
      </c>
      <c r="F5840" s="36">
        <v>4400</v>
      </c>
      <c r="G5840" s="37">
        <f t="shared" si="274"/>
        <v>308.00000000000006</v>
      </c>
      <c r="H5840" s="38">
        <f>G5840*(1-'[1]Rapport Lottstift'!$Q$6)</f>
        <v>224.25198087600006</v>
      </c>
      <c r="I5840" s="39">
        <f t="shared" si="275"/>
        <v>222.00946106724007</v>
      </c>
      <c r="J5840" s="40">
        <f t="shared" si="276"/>
        <v>222</v>
      </c>
      <c r="K5840" s="40">
        <v>222</v>
      </c>
    </row>
    <row r="5841" spans="1:11" s="40" customFormat="1" x14ac:dyDescent="0.25">
      <c r="A5841" s="34" t="s">
        <v>947</v>
      </c>
      <c r="B5841" s="34" t="s">
        <v>17336</v>
      </c>
      <c r="C5841" s="34" t="s">
        <v>17337</v>
      </c>
      <c r="D5841" s="34" t="s">
        <v>17338</v>
      </c>
      <c r="E5841" s="35">
        <v>4363</v>
      </c>
      <c r="F5841" s="36">
        <v>4363</v>
      </c>
      <c r="G5841" s="37">
        <f t="shared" si="274"/>
        <v>305.41000000000003</v>
      </c>
      <c r="H5841" s="38">
        <f>G5841*(1-'[1]Rapport Lottstift'!$Q$6)</f>
        <v>222.36622558227003</v>
      </c>
      <c r="I5841" s="39">
        <f t="shared" si="275"/>
        <v>220.14256332644734</v>
      </c>
      <c r="J5841" s="40">
        <f t="shared" si="276"/>
        <v>220</v>
      </c>
      <c r="K5841" s="40">
        <v>220</v>
      </c>
    </row>
    <row r="5842" spans="1:11" s="40" customFormat="1" x14ac:dyDescent="0.25">
      <c r="A5842" s="34" t="s">
        <v>947</v>
      </c>
      <c r="B5842" s="34" t="s">
        <v>17339</v>
      </c>
      <c r="C5842" s="34" t="s">
        <v>17340</v>
      </c>
      <c r="D5842" s="34" t="s">
        <v>17341</v>
      </c>
      <c r="E5842" s="35">
        <v>4350</v>
      </c>
      <c r="F5842" s="36">
        <v>4350</v>
      </c>
      <c r="G5842" s="37">
        <f t="shared" si="274"/>
        <v>304.50000000000006</v>
      </c>
      <c r="H5842" s="38">
        <f>G5842*(1-'[1]Rapport Lottstift'!$Q$6)</f>
        <v>221.70366291150006</v>
      </c>
      <c r="I5842" s="39">
        <f t="shared" si="275"/>
        <v>219.48662628238506</v>
      </c>
      <c r="J5842" s="40">
        <f t="shared" si="276"/>
        <v>219</v>
      </c>
      <c r="K5842" s="40">
        <v>219</v>
      </c>
    </row>
    <row r="5843" spans="1:11" s="40" customFormat="1" x14ac:dyDescent="0.25">
      <c r="A5843" s="34" t="s">
        <v>947</v>
      </c>
      <c r="B5843" s="34" t="s">
        <v>17342</v>
      </c>
      <c r="C5843" s="34" t="s">
        <v>17343</v>
      </c>
      <c r="D5843" s="34" t="s">
        <v>17344</v>
      </c>
      <c r="E5843" s="35">
        <v>4183</v>
      </c>
      <c r="F5843" s="36">
        <v>4183</v>
      </c>
      <c r="G5843" s="37">
        <f t="shared" si="274"/>
        <v>292.81</v>
      </c>
      <c r="H5843" s="38">
        <f>G5843*(1-'[1]Rapport Lottstift'!$Q$6)</f>
        <v>213.19228091007002</v>
      </c>
      <c r="I5843" s="39">
        <f t="shared" si="275"/>
        <v>211.06035810096932</v>
      </c>
      <c r="J5843" s="40">
        <f t="shared" si="276"/>
        <v>211</v>
      </c>
      <c r="K5843" s="40">
        <v>211</v>
      </c>
    </row>
    <row r="5844" spans="1:11" s="40" customFormat="1" x14ac:dyDescent="0.25">
      <c r="A5844" s="34" t="s">
        <v>947</v>
      </c>
      <c r="B5844" s="34" t="s">
        <v>17345</v>
      </c>
      <c r="C5844" s="34" t="s">
        <v>17346</v>
      </c>
      <c r="D5844" s="34" t="s">
        <v>17347</v>
      </c>
      <c r="E5844" s="35">
        <v>3986</v>
      </c>
      <c r="F5844" s="36">
        <v>3986</v>
      </c>
      <c r="G5844" s="37">
        <f t="shared" si="274"/>
        <v>279.02000000000004</v>
      </c>
      <c r="H5844" s="38">
        <f>G5844*(1-'[1]Rapport Lottstift'!$Q$6)</f>
        <v>203.15190812994004</v>
      </c>
      <c r="I5844" s="39">
        <f t="shared" si="275"/>
        <v>201.12038904864065</v>
      </c>
      <c r="J5844" s="40">
        <f t="shared" si="276"/>
        <v>201</v>
      </c>
      <c r="K5844" s="40">
        <v>201</v>
      </c>
    </row>
    <row r="5845" spans="1:11" s="40" customFormat="1" x14ac:dyDescent="0.25">
      <c r="A5845" s="34" t="s">
        <v>947</v>
      </c>
      <c r="B5845" s="34" t="s">
        <v>17348</v>
      </c>
      <c r="C5845" s="34" t="s">
        <v>17349</v>
      </c>
      <c r="D5845" s="34" t="s">
        <v>17350</v>
      </c>
      <c r="E5845" s="35">
        <v>3700</v>
      </c>
      <c r="F5845" s="36">
        <v>3700</v>
      </c>
      <c r="G5845" s="37">
        <f t="shared" si="274"/>
        <v>259</v>
      </c>
      <c r="H5845" s="38">
        <f>G5845*(1-'[1]Rapport Lottstift'!$Q$6)</f>
        <v>188.57552937300002</v>
      </c>
      <c r="I5845" s="39">
        <f t="shared" si="275"/>
        <v>186.68977407927002</v>
      </c>
      <c r="J5845" s="40">
        <f t="shared" si="276"/>
        <v>186</v>
      </c>
      <c r="K5845" s="40">
        <v>186</v>
      </c>
    </row>
    <row r="5846" spans="1:11" s="40" customFormat="1" x14ac:dyDescent="0.25">
      <c r="A5846" s="34" t="s">
        <v>947</v>
      </c>
      <c r="B5846" s="34" t="s">
        <v>17351</v>
      </c>
      <c r="C5846" s="34" t="s">
        <v>17352</v>
      </c>
      <c r="D5846" s="34" t="s">
        <v>17353</v>
      </c>
      <c r="E5846" s="35">
        <v>3385000</v>
      </c>
      <c r="F5846" s="35">
        <v>3385000</v>
      </c>
      <c r="G5846" s="37">
        <f t="shared" si="274"/>
        <v>236950.00000000003</v>
      </c>
      <c r="H5846" s="38">
        <f>G5846*(1-'[1]Rapport Lottstift'!$Q$6)</f>
        <v>172521.12619665003</v>
      </c>
      <c r="I5846" s="39">
        <f t="shared" si="275"/>
        <v>170795.91493468353</v>
      </c>
      <c r="J5846" s="40">
        <f t="shared" si="276"/>
        <v>170795</v>
      </c>
      <c r="K5846" s="40">
        <v>170795</v>
      </c>
    </row>
    <row r="5847" spans="1:11" s="40" customFormat="1" x14ac:dyDescent="0.25">
      <c r="A5847" s="34" t="s">
        <v>947</v>
      </c>
      <c r="B5847" s="34" t="s">
        <v>17354</v>
      </c>
      <c r="C5847" s="34" t="s">
        <v>17355</v>
      </c>
      <c r="D5847" s="34" t="s">
        <v>17356</v>
      </c>
      <c r="E5847" s="35">
        <v>3296</v>
      </c>
      <c r="F5847" s="36">
        <v>3296</v>
      </c>
      <c r="G5847" s="37">
        <f t="shared" si="274"/>
        <v>230.72000000000003</v>
      </c>
      <c r="H5847" s="38">
        <f>G5847*(1-'[1]Rapport Lottstift'!$Q$6)</f>
        <v>167.98512021984004</v>
      </c>
      <c r="I5847" s="39">
        <f t="shared" si="275"/>
        <v>166.30526901764165</v>
      </c>
      <c r="J5847" s="40">
        <f t="shared" si="276"/>
        <v>166</v>
      </c>
      <c r="K5847" s="40">
        <v>166</v>
      </c>
    </row>
    <row r="5848" spans="1:11" s="40" customFormat="1" x14ac:dyDescent="0.25">
      <c r="A5848" s="34" t="s">
        <v>947</v>
      </c>
      <c r="B5848" s="34" t="s">
        <v>17357</v>
      </c>
      <c r="C5848" s="34" t="s">
        <v>17358</v>
      </c>
      <c r="D5848" s="34" t="s">
        <v>17359</v>
      </c>
      <c r="E5848" s="35">
        <v>3050</v>
      </c>
      <c r="F5848" s="36">
        <v>3050</v>
      </c>
      <c r="G5848" s="37">
        <f t="shared" si="274"/>
        <v>213.50000000000003</v>
      </c>
      <c r="H5848" s="38">
        <f>G5848*(1-'[1]Rapport Lottstift'!$Q$6)</f>
        <v>155.44739583450004</v>
      </c>
      <c r="I5848" s="39">
        <f t="shared" si="275"/>
        <v>153.89292187615504</v>
      </c>
      <c r="J5848" s="40">
        <f t="shared" si="276"/>
        <v>153</v>
      </c>
      <c r="K5848" s="40">
        <v>153</v>
      </c>
    </row>
    <row r="5849" spans="1:11" s="40" customFormat="1" x14ac:dyDescent="0.25">
      <c r="A5849" s="34" t="s">
        <v>947</v>
      </c>
      <c r="B5849" s="34" t="s">
        <v>17360</v>
      </c>
      <c r="C5849" s="34" t="s">
        <v>17361</v>
      </c>
      <c r="D5849" s="34" t="s">
        <v>17362</v>
      </c>
      <c r="E5849" s="35">
        <v>3048</v>
      </c>
      <c r="F5849" s="36">
        <v>3048</v>
      </c>
      <c r="G5849" s="37">
        <f t="shared" si="274"/>
        <v>213.36</v>
      </c>
      <c r="H5849" s="38">
        <f>G5849*(1-'[1]Rapport Lottstift'!$Q$6)</f>
        <v>155.34546311592001</v>
      </c>
      <c r="I5849" s="39">
        <f t="shared" si="275"/>
        <v>153.7920084847608</v>
      </c>
      <c r="J5849" s="40">
        <f t="shared" si="276"/>
        <v>153</v>
      </c>
      <c r="K5849" s="40">
        <v>153</v>
      </c>
    </row>
    <row r="5850" spans="1:11" s="40" customFormat="1" x14ac:dyDescent="0.25">
      <c r="A5850" s="34" t="s">
        <v>947</v>
      </c>
      <c r="B5850" s="34" t="s">
        <v>17363</v>
      </c>
      <c r="C5850" s="34" t="s">
        <v>17364</v>
      </c>
      <c r="D5850" s="34" t="s">
        <v>17365</v>
      </c>
      <c r="E5850" s="35">
        <v>2500</v>
      </c>
      <c r="F5850" s="36">
        <v>2500</v>
      </c>
      <c r="G5850" s="37">
        <f t="shared" si="274"/>
        <v>175.00000000000003</v>
      </c>
      <c r="H5850" s="38">
        <f>G5850*(1-'[1]Rapport Lottstift'!$Q$6)</f>
        <v>127.41589822500003</v>
      </c>
      <c r="I5850" s="39">
        <f t="shared" si="275"/>
        <v>126.14173924275003</v>
      </c>
      <c r="J5850" s="40">
        <f t="shared" si="276"/>
        <v>126</v>
      </c>
      <c r="K5850" s="40">
        <v>126</v>
      </c>
    </row>
    <row r="5851" spans="1:11" s="40" customFormat="1" x14ac:dyDescent="0.25">
      <c r="A5851" s="34" t="s">
        <v>947</v>
      </c>
      <c r="B5851" s="34" t="s">
        <v>17366</v>
      </c>
      <c r="C5851" s="34" t="s">
        <v>17367</v>
      </c>
      <c r="D5851" s="34" t="s">
        <v>17368</v>
      </c>
      <c r="E5851" s="35">
        <v>2408</v>
      </c>
      <c r="F5851" s="36">
        <v>2408</v>
      </c>
      <c r="G5851" s="37">
        <f t="shared" si="274"/>
        <v>168.56</v>
      </c>
      <c r="H5851" s="38">
        <f>G5851*(1-'[1]Rapport Lottstift'!$Q$6)</f>
        <v>122.72699317032001</v>
      </c>
      <c r="I5851" s="39">
        <f t="shared" si="275"/>
        <v>121.49972323861681</v>
      </c>
      <c r="J5851" s="40">
        <f t="shared" si="276"/>
        <v>121</v>
      </c>
      <c r="K5851" s="40">
        <v>121</v>
      </c>
    </row>
    <row r="5852" spans="1:11" s="40" customFormat="1" x14ac:dyDescent="0.25">
      <c r="A5852" s="34" t="s">
        <v>947</v>
      </c>
      <c r="B5852" s="34" t="s">
        <v>17369</v>
      </c>
      <c r="C5852" s="34" t="s">
        <v>17370</v>
      </c>
      <c r="D5852" s="34" t="s">
        <v>17371</v>
      </c>
      <c r="E5852" s="35">
        <v>2130</v>
      </c>
      <c r="F5852" s="36">
        <v>2130</v>
      </c>
      <c r="G5852" s="37">
        <f t="shared" si="274"/>
        <v>149.10000000000002</v>
      </c>
      <c r="H5852" s="38">
        <f>G5852*(1-'[1]Rapport Lottstift'!$Q$6)</f>
        <v>108.55834528770002</v>
      </c>
      <c r="I5852" s="39">
        <f t="shared" si="275"/>
        <v>107.47276183482302</v>
      </c>
      <c r="J5852" s="40">
        <f t="shared" si="276"/>
        <v>107</v>
      </c>
      <c r="K5852" s="40">
        <v>107</v>
      </c>
    </row>
    <row r="5853" spans="1:11" s="40" customFormat="1" x14ac:dyDescent="0.25">
      <c r="A5853" s="34" t="s">
        <v>947</v>
      </c>
      <c r="B5853" s="34" t="s">
        <v>17372</v>
      </c>
      <c r="C5853" s="34" t="s">
        <v>17373</v>
      </c>
      <c r="D5853" s="34" t="s">
        <v>17374</v>
      </c>
      <c r="E5853" s="35">
        <v>2092</v>
      </c>
      <c r="F5853" s="36">
        <v>2092</v>
      </c>
      <c r="G5853" s="37">
        <f t="shared" si="274"/>
        <v>146.44000000000003</v>
      </c>
      <c r="H5853" s="38">
        <f>G5853*(1-'[1]Rapport Lottstift'!$Q$6)</f>
        <v>106.62162363468002</v>
      </c>
      <c r="I5853" s="39">
        <f t="shared" si="275"/>
        <v>105.55540739833322</v>
      </c>
      <c r="J5853" s="40">
        <f t="shared" si="276"/>
        <v>105</v>
      </c>
      <c r="K5853" s="40">
        <v>105</v>
      </c>
    </row>
    <row r="5854" spans="1:11" s="40" customFormat="1" x14ac:dyDescent="0.25">
      <c r="A5854" s="34" t="s">
        <v>947</v>
      </c>
      <c r="B5854" s="34" t="s">
        <v>17375</v>
      </c>
      <c r="C5854" s="34" t="s">
        <v>17376</v>
      </c>
      <c r="D5854" s="34" t="s">
        <v>17377</v>
      </c>
      <c r="E5854" s="35">
        <v>1831</v>
      </c>
      <c r="F5854" s="36">
        <v>1831</v>
      </c>
      <c r="G5854" s="37">
        <f t="shared" si="274"/>
        <v>128.17000000000002</v>
      </c>
      <c r="H5854" s="38">
        <f>G5854*(1-'[1]Rapport Lottstift'!$Q$6)</f>
        <v>93.319403859990018</v>
      </c>
      <c r="I5854" s="39">
        <f t="shared" si="275"/>
        <v>92.386209821390111</v>
      </c>
      <c r="J5854" s="40">
        <f t="shared" si="276"/>
        <v>92</v>
      </c>
      <c r="K5854" s="40">
        <v>92</v>
      </c>
    </row>
    <row r="5855" spans="1:11" s="40" customFormat="1" x14ac:dyDescent="0.25">
      <c r="A5855" s="34" t="s">
        <v>947</v>
      </c>
      <c r="B5855" s="34" t="s">
        <v>17378</v>
      </c>
      <c r="C5855" s="34" t="s">
        <v>17379</v>
      </c>
      <c r="D5855" s="34" t="s">
        <v>17380</v>
      </c>
      <c r="E5855" s="35">
        <v>1820</v>
      </c>
      <c r="F5855" s="36">
        <v>1820</v>
      </c>
      <c r="G5855" s="37">
        <f t="shared" si="274"/>
        <v>127.4</v>
      </c>
      <c r="H5855" s="38">
        <f>G5855*(1-'[1]Rapport Lottstift'!$Q$6)</f>
        <v>92.758773907800006</v>
      </c>
      <c r="I5855" s="39">
        <f t="shared" si="275"/>
        <v>91.831186168721999</v>
      </c>
      <c r="J5855" s="40">
        <f t="shared" si="276"/>
        <v>91</v>
      </c>
      <c r="K5855" s="40">
        <v>91</v>
      </c>
    </row>
    <row r="5856" spans="1:11" s="40" customFormat="1" x14ac:dyDescent="0.25">
      <c r="A5856" s="34" t="s">
        <v>947</v>
      </c>
      <c r="B5856" s="34" t="s">
        <v>17381</v>
      </c>
      <c r="C5856" s="34" t="s">
        <v>17382</v>
      </c>
      <c r="D5856" s="34" t="s">
        <v>17383</v>
      </c>
      <c r="E5856" s="35">
        <v>1800</v>
      </c>
      <c r="F5856" s="36">
        <v>1800</v>
      </c>
      <c r="G5856" s="37">
        <f t="shared" si="274"/>
        <v>126.00000000000001</v>
      </c>
      <c r="H5856" s="38">
        <f>G5856*(1-'[1]Rapport Lottstift'!$Q$6)</f>
        <v>91.739446722000011</v>
      </c>
      <c r="I5856" s="39">
        <f t="shared" si="275"/>
        <v>90.822052254780004</v>
      </c>
      <c r="J5856" s="40">
        <f t="shared" si="276"/>
        <v>90</v>
      </c>
      <c r="K5856" s="40">
        <v>90</v>
      </c>
    </row>
    <row r="5857" spans="1:11" s="40" customFormat="1" x14ac:dyDescent="0.25">
      <c r="A5857" s="34" t="s">
        <v>947</v>
      </c>
      <c r="B5857" s="34" t="s">
        <v>17384</v>
      </c>
      <c r="C5857" s="34" t="s">
        <v>17385</v>
      </c>
      <c r="D5857" s="34" t="s">
        <v>17386</v>
      </c>
      <c r="E5857" s="35">
        <v>1721</v>
      </c>
      <c r="F5857" s="36">
        <v>1721</v>
      </c>
      <c r="G5857" s="37">
        <f t="shared" si="274"/>
        <v>120.47000000000001</v>
      </c>
      <c r="H5857" s="38">
        <f>G5857*(1-'[1]Rapport Lottstift'!$Q$6)</f>
        <v>87.713104338090019</v>
      </c>
      <c r="I5857" s="39">
        <f t="shared" si="275"/>
        <v>86.83597329470912</v>
      </c>
      <c r="J5857" s="40">
        <f t="shared" si="276"/>
        <v>86</v>
      </c>
      <c r="K5857" s="40">
        <v>86</v>
      </c>
    </row>
    <row r="5858" spans="1:11" s="40" customFormat="1" x14ac:dyDescent="0.25">
      <c r="A5858" s="34" t="s">
        <v>947</v>
      </c>
      <c r="B5858" s="34" t="s">
        <v>17387</v>
      </c>
      <c r="C5858" s="34" t="s">
        <v>17388</v>
      </c>
      <c r="D5858" s="34" t="s">
        <v>17389</v>
      </c>
      <c r="E5858" s="35">
        <v>1689</v>
      </c>
      <c r="F5858" s="36">
        <v>1689</v>
      </c>
      <c r="G5858" s="37">
        <f t="shared" si="274"/>
        <v>118.23000000000002</v>
      </c>
      <c r="H5858" s="38">
        <f>G5858*(1-'[1]Rapport Lottstift'!$Q$6)</f>
        <v>86.082180840810011</v>
      </c>
      <c r="I5858" s="39">
        <f t="shared" si="275"/>
        <v>85.221359032401907</v>
      </c>
      <c r="J5858" s="40">
        <f t="shared" si="276"/>
        <v>85</v>
      </c>
      <c r="K5858" s="40">
        <v>85</v>
      </c>
    </row>
    <row r="5859" spans="1:11" s="40" customFormat="1" x14ac:dyDescent="0.25">
      <c r="A5859" s="34" t="s">
        <v>947</v>
      </c>
      <c r="B5859" s="34" t="s">
        <v>17390</v>
      </c>
      <c r="C5859" s="34" t="s">
        <v>17391</v>
      </c>
      <c r="D5859" s="34" t="s">
        <v>17392</v>
      </c>
      <c r="E5859" s="35">
        <v>1561</v>
      </c>
      <c r="F5859" s="36">
        <v>1561</v>
      </c>
      <c r="G5859" s="37">
        <f t="shared" si="274"/>
        <v>109.27000000000001</v>
      </c>
      <c r="H5859" s="38">
        <f>G5859*(1-'[1]Rapport Lottstift'!$Q$6)</f>
        <v>79.558486851690006</v>
      </c>
      <c r="I5859" s="39">
        <f t="shared" si="275"/>
        <v>78.762901983173109</v>
      </c>
      <c r="J5859" s="40">
        <f t="shared" si="276"/>
        <v>78</v>
      </c>
      <c r="K5859" s="40">
        <v>78</v>
      </c>
    </row>
    <row r="5860" spans="1:11" s="40" customFormat="1" x14ac:dyDescent="0.25">
      <c r="A5860" s="34" t="s">
        <v>947</v>
      </c>
      <c r="B5860" s="34" t="s">
        <v>17393</v>
      </c>
      <c r="C5860" s="34" t="s">
        <v>17394</v>
      </c>
      <c r="D5860" s="34" t="s">
        <v>17395</v>
      </c>
      <c r="E5860" s="35">
        <v>1514</v>
      </c>
      <c r="F5860" s="36">
        <v>1514</v>
      </c>
      <c r="G5860" s="37">
        <f t="shared" si="274"/>
        <v>105.98</v>
      </c>
      <c r="H5860" s="38">
        <f>G5860*(1-'[1]Rapport Lottstift'!$Q$6)</f>
        <v>77.163067965060009</v>
      </c>
      <c r="I5860" s="39">
        <f t="shared" si="275"/>
        <v>76.39143728540941</v>
      </c>
      <c r="J5860" s="40">
        <f t="shared" si="276"/>
        <v>76</v>
      </c>
      <c r="K5860" s="40">
        <v>76</v>
      </c>
    </row>
    <row r="5861" spans="1:11" s="40" customFormat="1" x14ac:dyDescent="0.25">
      <c r="A5861" s="34" t="s">
        <v>947</v>
      </c>
      <c r="B5861" s="34" t="s">
        <v>17396</v>
      </c>
      <c r="C5861" s="34" t="s">
        <v>17397</v>
      </c>
      <c r="D5861" s="34" t="s">
        <v>17398</v>
      </c>
      <c r="E5861" s="35">
        <v>1500</v>
      </c>
      <c r="F5861" s="36">
        <v>1500</v>
      </c>
      <c r="G5861" s="37">
        <f t="shared" si="274"/>
        <v>105.00000000000001</v>
      </c>
      <c r="H5861" s="38">
        <f>G5861*(1-'[1]Rapport Lottstift'!$Q$6)</f>
        <v>76.449538935000021</v>
      </c>
      <c r="I5861" s="39">
        <f t="shared" si="275"/>
        <v>75.685043545650018</v>
      </c>
      <c r="J5861" s="40">
        <f t="shared" si="276"/>
        <v>75</v>
      </c>
      <c r="K5861" s="40">
        <v>75</v>
      </c>
    </row>
    <row r="5862" spans="1:11" s="40" customFormat="1" x14ac:dyDescent="0.25">
      <c r="A5862" s="34" t="s">
        <v>947</v>
      </c>
      <c r="B5862" s="34" t="s">
        <v>17399</v>
      </c>
      <c r="C5862" s="34" t="s">
        <v>17400</v>
      </c>
      <c r="D5862" s="34" t="s">
        <v>17401</v>
      </c>
      <c r="E5862" s="35">
        <v>1500</v>
      </c>
      <c r="F5862" s="36">
        <v>1500</v>
      </c>
      <c r="G5862" s="37">
        <f t="shared" si="274"/>
        <v>105.00000000000001</v>
      </c>
      <c r="H5862" s="38">
        <f>G5862*(1-'[1]Rapport Lottstift'!$Q$6)</f>
        <v>76.449538935000021</v>
      </c>
      <c r="I5862" s="39">
        <f t="shared" si="275"/>
        <v>75.685043545650018</v>
      </c>
      <c r="J5862" s="40">
        <f t="shared" si="276"/>
        <v>75</v>
      </c>
      <c r="K5862" s="40">
        <v>75</v>
      </c>
    </row>
    <row r="5863" spans="1:11" s="40" customFormat="1" x14ac:dyDescent="0.25">
      <c r="A5863" s="34" t="s">
        <v>947</v>
      </c>
      <c r="B5863" s="34" t="s">
        <v>17402</v>
      </c>
      <c r="C5863" s="34" t="s">
        <v>17403</v>
      </c>
      <c r="D5863" s="34" t="s">
        <v>17404</v>
      </c>
      <c r="E5863" s="35">
        <v>1177</v>
      </c>
      <c r="F5863" s="36">
        <v>1177</v>
      </c>
      <c r="G5863" s="37">
        <f t="shared" si="274"/>
        <v>82.390000000000015</v>
      </c>
      <c r="H5863" s="38">
        <f>G5863*(1-'[1]Rapport Lottstift'!$Q$6)</f>
        <v>59.987404884330012</v>
      </c>
      <c r="I5863" s="39">
        <f t="shared" si="275"/>
        <v>59.387530835486714</v>
      </c>
      <c r="J5863" s="40">
        <f t="shared" si="276"/>
        <v>59</v>
      </c>
      <c r="K5863" s="40">
        <v>59</v>
      </c>
    </row>
    <row r="5864" spans="1:11" s="40" customFormat="1" x14ac:dyDescent="0.25">
      <c r="A5864" s="34" t="s">
        <v>947</v>
      </c>
      <c r="B5864" s="34" t="s">
        <v>17405</v>
      </c>
      <c r="C5864" s="34"/>
      <c r="D5864" s="34" t="s">
        <v>17406</v>
      </c>
      <c r="E5864" s="35">
        <v>1046</v>
      </c>
      <c r="F5864" s="36">
        <v>1046</v>
      </c>
      <c r="G5864" s="37">
        <f t="shared" si="274"/>
        <v>73.220000000000013</v>
      </c>
      <c r="H5864" s="38">
        <f>G5864*(1-'[1]Rapport Lottstift'!$Q$6)</f>
        <v>53.31081181734001</v>
      </c>
      <c r="I5864" s="39">
        <f t="shared" si="275"/>
        <v>52.777703699166608</v>
      </c>
      <c r="J5864" s="40">
        <f t="shared" si="276"/>
        <v>52</v>
      </c>
      <c r="K5864" s="40">
        <v>52</v>
      </c>
    </row>
    <row r="5865" spans="1:11" s="40" customFormat="1" x14ac:dyDescent="0.25">
      <c r="A5865" s="34" t="s">
        <v>947</v>
      </c>
      <c r="B5865" s="34" t="s">
        <v>17407</v>
      </c>
      <c r="C5865" s="34" t="s">
        <v>17408</v>
      </c>
      <c r="D5865" s="34" t="s">
        <v>17409</v>
      </c>
      <c r="E5865" s="35">
        <v>0</v>
      </c>
      <c r="F5865" s="36">
        <v>0</v>
      </c>
      <c r="G5865" s="37">
        <f t="shared" si="274"/>
        <v>0</v>
      </c>
      <c r="H5865" s="38">
        <f>G5865*(1-'[1]Rapport Lottstift'!$Q$6)</f>
        <v>0</v>
      </c>
      <c r="I5865" s="39">
        <f t="shared" si="275"/>
        <v>0</v>
      </c>
      <c r="J5865" s="40">
        <f t="shared" si="276"/>
        <v>0</v>
      </c>
      <c r="K5865" s="40">
        <v>0</v>
      </c>
    </row>
    <row r="5866" spans="1:11" s="40" customFormat="1" x14ac:dyDescent="0.25">
      <c r="A5866" s="34" t="s">
        <v>947</v>
      </c>
      <c r="B5866" s="34" t="s">
        <v>17410</v>
      </c>
      <c r="C5866" s="34" t="s">
        <v>17411</v>
      </c>
      <c r="D5866" s="34" t="s">
        <v>17412</v>
      </c>
      <c r="E5866" s="41">
        <v>836</v>
      </c>
      <c r="F5866" s="36">
        <v>836</v>
      </c>
      <c r="G5866" s="37">
        <f t="shared" si="274"/>
        <v>58.52</v>
      </c>
      <c r="H5866" s="38">
        <f>G5866*(1-'[1]Rapport Lottstift'!$Q$6)</f>
        <v>42.607876366440003</v>
      </c>
      <c r="I5866" s="39">
        <f t="shared" si="275"/>
        <v>42.181797602775603</v>
      </c>
      <c r="J5866" s="40">
        <f t="shared" si="276"/>
        <v>42</v>
      </c>
      <c r="K5866" s="40">
        <v>42</v>
      </c>
    </row>
    <row r="5867" spans="1:11" s="40" customFormat="1" x14ac:dyDescent="0.25">
      <c r="A5867" s="34" t="s">
        <v>947</v>
      </c>
      <c r="B5867" s="34" t="s">
        <v>17413</v>
      </c>
      <c r="C5867" s="34"/>
      <c r="D5867" s="34" t="s">
        <v>17414</v>
      </c>
      <c r="E5867" s="41">
        <v>512</v>
      </c>
      <c r="F5867" s="36">
        <v>512</v>
      </c>
      <c r="G5867" s="37">
        <f t="shared" si="274"/>
        <v>35.840000000000003</v>
      </c>
      <c r="H5867" s="38">
        <f>G5867*(1-'[1]Rapport Lottstift'!$Q$6)</f>
        <v>26.094775956480003</v>
      </c>
      <c r="I5867" s="39">
        <f t="shared" si="275"/>
        <v>25.833828196915203</v>
      </c>
      <c r="J5867" s="40">
        <f t="shared" si="276"/>
        <v>25</v>
      </c>
      <c r="K5867" s="40">
        <v>25</v>
      </c>
    </row>
    <row r="5868" spans="1:11" s="40" customFormat="1" x14ac:dyDescent="0.25">
      <c r="A5868" s="34" t="s">
        <v>947</v>
      </c>
      <c r="B5868" s="34" t="s">
        <v>17415</v>
      </c>
      <c r="C5868" s="34" t="s">
        <v>17416</v>
      </c>
      <c r="D5868" s="34" t="s">
        <v>17417</v>
      </c>
      <c r="E5868" s="41">
        <v>500</v>
      </c>
      <c r="F5868" s="36">
        <v>500</v>
      </c>
      <c r="G5868" s="37">
        <f t="shared" si="274"/>
        <v>35</v>
      </c>
      <c r="H5868" s="38">
        <f>G5868*(1-'[1]Rapport Lottstift'!$Q$6)</f>
        <v>25.483179645</v>
      </c>
      <c r="I5868" s="39">
        <f t="shared" si="275"/>
        <v>25.228347848550001</v>
      </c>
      <c r="J5868" s="40">
        <f t="shared" si="276"/>
        <v>25</v>
      </c>
      <c r="K5868" s="40">
        <v>25</v>
      </c>
    </row>
    <row r="5869" spans="1:11" s="40" customFormat="1" x14ac:dyDescent="0.25">
      <c r="A5869" s="34" t="s">
        <v>947</v>
      </c>
      <c r="B5869" s="34" t="s">
        <v>17418</v>
      </c>
      <c r="C5869" s="34" t="s">
        <v>17419</v>
      </c>
      <c r="D5869" s="34" t="s">
        <v>17420</v>
      </c>
      <c r="E5869" s="41">
        <v>240</v>
      </c>
      <c r="F5869" s="36">
        <v>240</v>
      </c>
      <c r="G5869" s="37">
        <f t="shared" si="274"/>
        <v>16.8</v>
      </c>
      <c r="H5869" s="38">
        <f>G5869*(1-'[1]Rapport Lottstift'!$Q$6)</f>
        <v>12.231926229600001</v>
      </c>
      <c r="I5869" s="39">
        <f t="shared" si="275"/>
        <v>12.109606967304</v>
      </c>
      <c r="J5869" s="40">
        <f t="shared" si="276"/>
        <v>12</v>
      </c>
      <c r="K5869" s="40">
        <v>12</v>
      </c>
    </row>
    <row r="5870" spans="1:11" s="40" customFormat="1" x14ac:dyDescent="0.25">
      <c r="A5870" s="34" t="s">
        <v>947</v>
      </c>
      <c r="B5870" s="34" t="s">
        <v>17421</v>
      </c>
      <c r="C5870" s="34" t="s">
        <v>17422</v>
      </c>
      <c r="D5870" s="34" t="s">
        <v>17423</v>
      </c>
      <c r="E5870" s="41">
        <v>1</v>
      </c>
      <c r="F5870" s="36">
        <v>1</v>
      </c>
      <c r="G5870" s="37">
        <f t="shared" si="274"/>
        <v>7.0000000000000007E-2</v>
      </c>
      <c r="H5870" s="38">
        <f>G5870*(1-'[1]Rapport Lottstift'!$Q$6)</f>
        <v>5.0966359290000006E-2</v>
      </c>
      <c r="I5870" s="39">
        <f t="shared" si="275"/>
        <v>5.0456695697100006E-2</v>
      </c>
      <c r="J5870" s="40">
        <f t="shared" si="276"/>
        <v>0</v>
      </c>
      <c r="K5870" s="40">
        <v>0</v>
      </c>
    </row>
    <row r="5871" spans="1:11" s="40" customFormat="1" x14ac:dyDescent="0.25">
      <c r="A5871" s="34" t="s">
        <v>947</v>
      </c>
      <c r="B5871" s="34" t="s">
        <v>17424</v>
      </c>
      <c r="C5871" s="34"/>
      <c r="D5871" s="34" t="s">
        <v>17425</v>
      </c>
      <c r="E5871" s="41">
        <v>1</v>
      </c>
      <c r="F5871" s="36">
        <v>1</v>
      </c>
      <c r="G5871" s="37">
        <f t="shared" si="274"/>
        <v>7.0000000000000007E-2</v>
      </c>
      <c r="H5871" s="38">
        <f>G5871*(1-'[1]Rapport Lottstift'!$Q$6)</f>
        <v>5.0966359290000006E-2</v>
      </c>
      <c r="I5871" s="39">
        <f t="shared" si="275"/>
        <v>5.0456695697100006E-2</v>
      </c>
      <c r="J5871" s="40">
        <f t="shared" si="276"/>
        <v>0</v>
      </c>
      <c r="K5871" s="40">
        <v>0</v>
      </c>
    </row>
    <row r="5872" spans="1:11" s="40" customFormat="1" hidden="1" x14ac:dyDescent="0.25">
      <c r="A5872" s="34" t="s">
        <v>17426</v>
      </c>
      <c r="B5872" s="34" t="s">
        <v>17427</v>
      </c>
      <c r="C5872" s="34" t="s">
        <v>17428</v>
      </c>
      <c r="D5872" s="34" t="s">
        <v>17429</v>
      </c>
      <c r="E5872" s="35">
        <v>40922</v>
      </c>
      <c r="F5872" s="36">
        <v>40922</v>
      </c>
      <c r="G5872" s="37">
        <f t="shared" si="274"/>
        <v>2864.5400000000004</v>
      </c>
      <c r="H5872" s="38">
        <f>G5872*(1-'[1]Rapport Lottstift'!$Q$6)</f>
        <v>2085.6453548653803</v>
      </c>
      <c r="I5872" s="39">
        <f t="shared" si="275"/>
        <v>2064.7889013167264</v>
      </c>
      <c r="J5872" s="40">
        <f t="shared" si="276"/>
        <v>2064</v>
      </c>
      <c r="K5872" s="40">
        <v>2064</v>
      </c>
    </row>
    <row r="5873" spans="1:11" s="40" customFormat="1" hidden="1" x14ac:dyDescent="0.25">
      <c r="A5873" s="34" t="s">
        <v>17426</v>
      </c>
      <c r="B5873" s="34" t="s">
        <v>17430</v>
      </c>
      <c r="C5873" s="34" t="s">
        <v>17431</v>
      </c>
      <c r="D5873" s="34" t="s">
        <v>17432</v>
      </c>
      <c r="E5873" s="35">
        <v>32583</v>
      </c>
      <c r="F5873" s="36">
        <v>32583</v>
      </c>
      <c r="G5873" s="37">
        <f t="shared" si="274"/>
        <v>2280.8100000000004</v>
      </c>
      <c r="H5873" s="38">
        <f>G5873*(1-'[1]Rapport Lottstift'!$Q$6)</f>
        <v>1660.6368847460703</v>
      </c>
      <c r="I5873" s="39">
        <f t="shared" si="275"/>
        <v>1644.0305158986096</v>
      </c>
      <c r="J5873" s="40">
        <f t="shared" si="276"/>
        <v>1644</v>
      </c>
      <c r="K5873" s="40">
        <v>1644</v>
      </c>
    </row>
    <row r="5874" spans="1:11" s="40" customFormat="1" hidden="1" x14ac:dyDescent="0.25">
      <c r="A5874" s="34" t="s">
        <v>17426</v>
      </c>
      <c r="B5874" s="34" t="s">
        <v>17433</v>
      </c>
      <c r="C5874" s="34" t="s">
        <v>17434</v>
      </c>
      <c r="D5874" s="34" t="s">
        <v>17435</v>
      </c>
      <c r="E5874" s="35">
        <v>1914457</v>
      </c>
      <c r="F5874" s="36">
        <v>1914457</v>
      </c>
      <c r="G5874" s="37">
        <f t="shared" si="274"/>
        <v>134011.99000000002</v>
      </c>
      <c r="H5874" s="38">
        <f>G5874*(1-'[1]Rapport Lottstift'!$Q$6)</f>
        <v>97572.903307255547</v>
      </c>
      <c r="I5874" s="39">
        <f t="shared" si="275"/>
        <v>96597.174274182995</v>
      </c>
      <c r="J5874" s="40">
        <f t="shared" si="276"/>
        <v>96597</v>
      </c>
      <c r="K5874" s="40">
        <v>96597</v>
      </c>
    </row>
    <row r="5875" spans="1:11" s="40" customFormat="1" hidden="1" x14ac:dyDescent="0.25">
      <c r="A5875" s="34" t="s">
        <v>17426</v>
      </c>
      <c r="B5875" s="34" t="s">
        <v>17436</v>
      </c>
      <c r="C5875" s="34" t="s">
        <v>17437</v>
      </c>
      <c r="D5875" s="34" t="s">
        <v>17438</v>
      </c>
      <c r="E5875" s="35">
        <v>317266</v>
      </c>
      <c r="F5875" s="36">
        <v>317266</v>
      </c>
      <c r="G5875" s="37">
        <f t="shared" si="274"/>
        <v>22208.620000000003</v>
      </c>
      <c r="H5875" s="38">
        <f>G5875*(1-'[1]Rapport Lottstift'!$Q$6)</f>
        <v>16169.892946501142</v>
      </c>
      <c r="I5875" s="39">
        <f t="shared" si="275"/>
        <v>16008.19401703613</v>
      </c>
      <c r="J5875" s="40">
        <f t="shared" si="276"/>
        <v>16008</v>
      </c>
      <c r="K5875" s="40">
        <v>16008</v>
      </c>
    </row>
    <row r="5876" spans="1:11" s="40" customFormat="1" hidden="1" x14ac:dyDescent="0.25">
      <c r="A5876" s="34" t="s">
        <v>17426</v>
      </c>
      <c r="B5876" s="34" t="s">
        <v>17439</v>
      </c>
      <c r="C5876" s="34" t="s">
        <v>17440</v>
      </c>
      <c r="D5876" s="34" t="s">
        <v>17441</v>
      </c>
      <c r="E5876" s="35">
        <v>1946919</v>
      </c>
      <c r="F5876" s="36">
        <v>1946919</v>
      </c>
      <c r="G5876" s="37">
        <f t="shared" si="274"/>
        <v>136284.33000000002</v>
      </c>
      <c r="H5876" s="38">
        <f>G5876*(1-'[1]Rapport Lottstift'!$Q$6)</f>
        <v>99227.37326252753</v>
      </c>
      <c r="I5876" s="39">
        <f t="shared" si="275"/>
        <v>98235.099529902247</v>
      </c>
      <c r="J5876" s="40">
        <f t="shared" si="276"/>
        <v>98235</v>
      </c>
      <c r="K5876" s="40">
        <v>98235</v>
      </c>
    </row>
    <row r="5877" spans="1:11" s="40" customFormat="1" hidden="1" x14ac:dyDescent="0.25">
      <c r="A5877" s="34" t="s">
        <v>17426</v>
      </c>
      <c r="B5877" s="34" t="s">
        <v>17442</v>
      </c>
      <c r="C5877" s="34" t="s">
        <v>17443</v>
      </c>
      <c r="D5877" s="34" t="s">
        <v>17444</v>
      </c>
      <c r="E5877" s="35">
        <v>75351</v>
      </c>
      <c r="F5877" s="36">
        <v>75351</v>
      </c>
      <c r="G5877" s="37">
        <f t="shared" si="274"/>
        <v>5274.5700000000006</v>
      </c>
      <c r="H5877" s="38">
        <f>G5877*(1-'[1]Rapport Lottstift'!$Q$6)</f>
        <v>3840.3661388607907</v>
      </c>
      <c r="I5877" s="39">
        <f t="shared" si="275"/>
        <v>3801.9624774721829</v>
      </c>
      <c r="J5877" s="40">
        <f t="shared" si="276"/>
        <v>3801</v>
      </c>
      <c r="K5877" s="40">
        <v>3801</v>
      </c>
    </row>
    <row r="5878" spans="1:11" s="40" customFormat="1" hidden="1" x14ac:dyDescent="0.25">
      <c r="A5878" s="34" t="s">
        <v>17426</v>
      </c>
      <c r="B5878" s="34" t="s">
        <v>17445</v>
      </c>
      <c r="C5878" s="34"/>
      <c r="D5878" s="34" t="s">
        <v>17446</v>
      </c>
      <c r="E5878" s="35">
        <v>258192</v>
      </c>
      <c r="F5878" s="36">
        <v>258192</v>
      </c>
      <c r="G5878" s="37">
        <f t="shared" si="274"/>
        <v>18073.440000000002</v>
      </c>
      <c r="H5878" s="38">
        <f>G5878*(1-'[1]Rapport Lottstift'!$Q$6)</f>
        <v>13159.106237803682</v>
      </c>
      <c r="I5878" s="39">
        <f t="shared" si="275"/>
        <v>13027.515175425646</v>
      </c>
      <c r="J5878" s="40">
        <f t="shared" si="276"/>
        <v>13027</v>
      </c>
      <c r="K5878" s="40">
        <v>13027</v>
      </c>
    </row>
    <row r="5879" spans="1:11" s="40" customFormat="1" hidden="1" x14ac:dyDescent="0.25">
      <c r="A5879" s="34" t="s">
        <v>17426</v>
      </c>
      <c r="B5879" s="34" t="s">
        <v>17447</v>
      </c>
      <c r="C5879" s="34"/>
      <c r="D5879" s="34" t="s">
        <v>17448</v>
      </c>
      <c r="E5879" s="35">
        <v>312156</v>
      </c>
      <c r="F5879" s="36">
        <v>312156</v>
      </c>
      <c r="G5879" s="37">
        <f t="shared" si="274"/>
        <v>21850.920000000002</v>
      </c>
      <c r="H5879" s="38">
        <f>G5879*(1-'[1]Rapport Lottstift'!$Q$6)</f>
        <v>15909.454850529242</v>
      </c>
      <c r="I5879" s="39">
        <f t="shared" si="275"/>
        <v>15750.36030202395</v>
      </c>
      <c r="J5879" s="40">
        <f t="shared" si="276"/>
        <v>15750</v>
      </c>
      <c r="K5879" s="40">
        <v>15750</v>
      </c>
    </row>
    <row r="5880" spans="1:11" s="40" customFormat="1" hidden="1" x14ac:dyDescent="0.25">
      <c r="A5880" s="34" t="s">
        <v>17426</v>
      </c>
      <c r="B5880" s="34" t="s">
        <v>17449</v>
      </c>
      <c r="C5880" s="34" t="s">
        <v>17450</v>
      </c>
      <c r="D5880" s="34" t="s">
        <v>17451</v>
      </c>
      <c r="E5880" s="35">
        <v>576885</v>
      </c>
      <c r="F5880" s="36">
        <v>576885</v>
      </c>
      <c r="G5880" s="37">
        <f t="shared" si="274"/>
        <v>40381.950000000004</v>
      </c>
      <c r="H5880" s="38">
        <f>G5880*(1-'[1]Rapport Lottstift'!$Q$6)</f>
        <v>29401.728179011654</v>
      </c>
      <c r="I5880" s="39">
        <f t="shared" si="275"/>
        <v>29107.710897221536</v>
      </c>
      <c r="J5880" s="40">
        <f t="shared" si="276"/>
        <v>29107</v>
      </c>
      <c r="K5880" s="40">
        <v>29107</v>
      </c>
    </row>
    <row r="5881" spans="1:11" s="40" customFormat="1" hidden="1" x14ac:dyDescent="0.25">
      <c r="A5881" s="34" t="s">
        <v>17426</v>
      </c>
      <c r="B5881" s="34" t="s">
        <v>17452</v>
      </c>
      <c r="C5881" s="34" t="s">
        <v>17453</v>
      </c>
      <c r="D5881" s="34" t="s">
        <v>17454</v>
      </c>
      <c r="E5881" s="35">
        <v>560873</v>
      </c>
      <c r="F5881" s="36">
        <v>560873</v>
      </c>
      <c r="G5881" s="37">
        <f t="shared" si="274"/>
        <v>39261.11</v>
      </c>
      <c r="H5881" s="38">
        <f>G5881*(1-'[1]Rapport Lottstift'!$Q$6)</f>
        <v>28585.654834060173</v>
      </c>
      <c r="I5881" s="39">
        <f t="shared" si="275"/>
        <v>28299.798285719571</v>
      </c>
      <c r="J5881" s="40">
        <f t="shared" si="276"/>
        <v>28299</v>
      </c>
      <c r="K5881" s="40">
        <v>28299</v>
      </c>
    </row>
    <row r="5882" spans="1:11" s="40" customFormat="1" hidden="1" x14ac:dyDescent="0.25">
      <c r="A5882" s="34" t="s">
        <v>17426</v>
      </c>
      <c r="B5882" s="34" t="s">
        <v>17455</v>
      </c>
      <c r="C5882" s="34" t="s">
        <v>17456</v>
      </c>
      <c r="D5882" s="34" t="s">
        <v>17457</v>
      </c>
      <c r="E5882" s="35">
        <v>72586</v>
      </c>
      <c r="F5882" s="36">
        <v>72586</v>
      </c>
      <c r="G5882" s="37">
        <f t="shared" si="274"/>
        <v>5081.0200000000004</v>
      </c>
      <c r="H5882" s="38">
        <f>G5882*(1-'[1]Rapport Lottstift'!$Q$6)</f>
        <v>3699.4441554239406</v>
      </c>
      <c r="I5882" s="39">
        <f t="shared" si="275"/>
        <v>3662.4497138697011</v>
      </c>
      <c r="J5882" s="40">
        <f t="shared" si="276"/>
        <v>3662</v>
      </c>
      <c r="K5882" s="40">
        <v>3662</v>
      </c>
    </row>
    <row r="5883" spans="1:11" s="40" customFormat="1" hidden="1" x14ac:dyDescent="0.25">
      <c r="A5883" s="34" t="s">
        <v>17426</v>
      </c>
      <c r="B5883" s="34" t="s">
        <v>17458</v>
      </c>
      <c r="C5883" s="34" t="s">
        <v>17459</v>
      </c>
      <c r="D5883" s="34" t="s">
        <v>17460</v>
      </c>
      <c r="E5883" s="35">
        <v>567597</v>
      </c>
      <c r="F5883" s="36">
        <v>567597</v>
      </c>
      <c r="G5883" s="37">
        <f t="shared" si="274"/>
        <v>39731.79</v>
      </c>
      <c r="H5883" s="38">
        <f>G5883*(1-'[1]Rapport Lottstift'!$Q$6)</f>
        <v>28928.352633926133</v>
      </c>
      <c r="I5883" s="39">
        <f t="shared" si="275"/>
        <v>28639.069107586871</v>
      </c>
      <c r="J5883" s="40">
        <f t="shared" si="276"/>
        <v>28639</v>
      </c>
      <c r="K5883" s="40">
        <v>28639</v>
      </c>
    </row>
    <row r="5884" spans="1:11" s="40" customFormat="1" hidden="1" x14ac:dyDescent="0.25">
      <c r="A5884" s="34" t="s">
        <v>17426</v>
      </c>
      <c r="B5884" s="34" t="s">
        <v>17461</v>
      </c>
      <c r="C5884" s="34"/>
      <c r="D5884" s="34" t="s">
        <v>17462</v>
      </c>
      <c r="E5884" s="35">
        <v>369616</v>
      </c>
      <c r="F5884" s="36">
        <v>369616</v>
      </c>
      <c r="G5884" s="37">
        <f t="shared" si="274"/>
        <v>25873.120000000003</v>
      </c>
      <c r="H5884" s="38">
        <f>G5884*(1-'[1]Rapport Lottstift'!$Q$6)</f>
        <v>18837.981855332644</v>
      </c>
      <c r="I5884" s="39">
        <f t="shared" si="275"/>
        <v>18649.602036779317</v>
      </c>
      <c r="J5884" s="40">
        <f t="shared" si="276"/>
        <v>18649</v>
      </c>
      <c r="K5884" s="40">
        <v>18649</v>
      </c>
    </row>
    <row r="5885" spans="1:11" s="40" customFormat="1" hidden="1" x14ac:dyDescent="0.25">
      <c r="A5885" s="34" t="s">
        <v>17426</v>
      </c>
      <c r="B5885" s="34" t="s">
        <v>17463</v>
      </c>
      <c r="C5885" s="34" t="s">
        <v>17464</v>
      </c>
      <c r="D5885" s="34" t="s">
        <v>17465</v>
      </c>
      <c r="E5885" s="35">
        <v>548647</v>
      </c>
      <c r="F5885" s="36">
        <v>548647</v>
      </c>
      <c r="G5885" s="37">
        <f t="shared" si="274"/>
        <v>38405.29</v>
      </c>
      <c r="H5885" s="38">
        <f>G5885*(1-'[1]Rapport Lottstift'!$Q$6)</f>
        <v>27962.540125380634</v>
      </c>
      <c r="I5885" s="39">
        <f t="shared" si="275"/>
        <v>27682.914724126826</v>
      </c>
      <c r="J5885" s="40">
        <f t="shared" si="276"/>
        <v>27682</v>
      </c>
      <c r="K5885" s="40">
        <v>27682</v>
      </c>
    </row>
    <row r="5886" spans="1:11" s="40" customFormat="1" hidden="1" x14ac:dyDescent="0.25">
      <c r="A5886" s="34" t="s">
        <v>17426</v>
      </c>
      <c r="B5886" s="34" t="s">
        <v>17466</v>
      </c>
      <c r="C5886" s="34" t="s">
        <v>17467</v>
      </c>
      <c r="D5886" s="34" t="s">
        <v>17468</v>
      </c>
      <c r="E5886" s="35">
        <v>665949</v>
      </c>
      <c r="F5886" s="36">
        <v>665949</v>
      </c>
      <c r="G5886" s="37">
        <f t="shared" si="274"/>
        <v>46616.430000000008</v>
      </c>
      <c r="H5886" s="38">
        <f>G5886*(1-'[1]Rapport Lottstift'!$Q$6)</f>
        <v>33940.996002816217</v>
      </c>
      <c r="I5886" s="39">
        <f t="shared" si="275"/>
        <v>33601.586042788054</v>
      </c>
      <c r="J5886" s="40">
        <f t="shared" si="276"/>
        <v>33601</v>
      </c>
      <c r="K5886" s="40">
        <v>33601</v>
      </c>
    </row>
    <row r="5887" spans="1:11" s="40" customFormat="1" hidden="1" x14ac:dyDescent="0.25">
      <c r="A5887" s="34" t="s">
        <v>17426</v>
      </c>
      <c r="B5887" s="34" t="s">
        <v>17469</v>
      </c>
      <c r="C5887" s="34"/>
      <c r="D5887" s="34" t="s">
        <v>17470</v>
      </c>
      <c r="E5887" s="35">
        <v>796838</v>
      </c>
      <c r="F5887" s="36">
        <v>796838</v>
      </c>
      <c r="G5887" s="37">
        <f t="shared" si="274"/>
        <v>55778.66</v>
      </c>
      <c r="H5887" s="38">
        <f>G5887*(1-'[1]Rapport Lottstift'!$Q$6)</f>
        <v>40611.931803925028</v>
      </c>
      <c r="I5887" s="39">
        <f t="shared" si="275"/>
        <v>40205.812485885777</v>
      </c>
      <c r="J5887" s="40">
        <f t="shared" si="276"/>
        <v>40205</v>
      </c>
      <c r="K5887" s="40">
        <v>40205</v>
      </c>
    </row>
    <row r="5888" spans="1:11" s="40" customFormat="1" hidden="1" x14ac:dyDescent="0.25">
      <c r="A5888" s="34" t="s">
        <v>17426</v>
      </c>
      <c r="B5888" s="34" t="s">
        <v>17471</v>
      </c>
      <c r="C5888" s="34"/>
      <c r="D5888" s="34" t="s">
        <v>17472</v>
      </c>
      <c r="E5888" s="35">
        <v>444420</v>
      </c>
      <c r="F5888" s="36">
        <v>444420</v>
      </c>
      <c r="G5888" s="37">
        <f t="shared" si="274"/>
        <v>31109.4</v>
      </c>
      <c r="H5888" s="38">
        <f>G5888*(1-'[1]Rapport Lottstift'!$Q$6)</f>
        <v>22650.469395661803</v>
      </c>
      <c r="I5888" s="39">
        <f t="shared" si="275"/>
        <v>22423.964701705183</v>
      </c>
      <c r="J5888" s="40">
        <f t="shared" si="276"/>
        <v>22423</v>
      </c>
      <c r="K5888" s="40">
        <v>22423</v>
      </c>
    </row>
    <row r="5889" spans="1:11" s="40" customFormat="1" hidden="1" x14ac:dyDescent="0.25">
      <c r="A5889" s="34" t="s">
        <v>17426</v>
      </c>
      <c r="B5889" s="34" t="s">
        <v>17473</v>
      </c>
      <c r="C5889" s="34" t="s">
        <v>17474</v>
      </c>
      <c r="D5889" s="34" t="s">
        <v>17475</v>
      </c>
      <c r="E5889" s="35">
        <v>1049582</v>
      </c>
      <c r="F5889" s="36">
        <v>1049582</v>
      </c>
      <c r="G5889" s="37">
        <f t="shared" si="274"/>
        <v>73470.740000000005</v>
      </c>
      <c r="H5889" s="38">
        <f>G5889*(1-'[1]Rapport Lottstift'!$Q$6)</f>
        <v>53493.373316316785</v>
      </c>
      <c r="I5889" s="39">
        <f t="shared" si="275"/>
        <v>52958.439583153617</v>
      </c>
      <c r="J5889" s="40">
        <f t="shared" si="276"/>
        <v>52958</v>
      </c>
      <c r="K5889" s="40">
        <v>52958</v>
      </c>
    </row>
    <row r="5890" spans="1:11" s="40" customFormat="1" hidden="1" x14ac:dyDescent="0.25">
      <c r="A5890" s="34" t="s">
        <v>17426</v>
      </c>
      <c r="B5890" s="34" t="s">
        <v>17476</v>
      </c>
      <c r="C5890" s="34" t="s">
        <v>17477</v>
      </c>
      <c r="D5890" s="34" t="s">
        <v>17478</v>
      </c>
      <c r="E5890" s="35">
        <v>2895289</v>
      </c>
      <c r="F5890" s="36">
        <v>2895289</v>
      </c>
      <c r="G5890" s="37">
        <f t="shared" si="274"/>
        <v>202670.23</v>
      </c>
      <c r="H5890" s="38">
        <f>G5890*(1-'[1]Rapport Lottstift'!$Q$6)</f>
        <v>147562.33942238483</v>
      </c>
      <c r="I5890" s="39">
        <f t="shared" si="275"/>
        <v>146086.71602816097</v>
      </c>
      <c r="J5890" s="40">
        <f t="shared" si="276"/>
        <v>146086</v>
      </c>
      <c r="K5890" s="40">
        <v>146086</v>
      </c>
    </row>
    <row r="5891" spans="1:11" s="40" customFormat="1" hidden="1" x14ac:dyDescent="0.25">
      <c r="A5891" s="34" t="s">
        <v>17426</v>
      </c>
      <c r="B5891" s="34" t="s">
        <v>17479</v>
      </c>
      <c r="C5891" s="34" t="s">
        <v>17480</v>
      </c>
      <c r="D5891" s="34" t="s">
        <v>17481</v>
      </c>
      <c r="E5891" s="35">
        <v>3888757</v>
      </c>
      <c r="F5891" s="36">
        <v>3888757</v>
      </c>
      <c r="G5891" s="37">
        <f t="shared" si="274"/>
        <v>272212.99000000005</v>
      </c>
      <c r="H5891" s="38">
        <f>G5891*(1-'[1]Rapport Lottstift'!$Q$6)</f>
        <v>198195.78645350257</v>
      </c>
      <c r="I5891" s="39">
        <f t="shared" si="275"/>
        <v>196213.82858896753</v>
      </c>
      <c r="J5891" s="40">
        <f t="shared" si="276"/>
        <v>196213</v>
      </c>
      <c r="K5891" s="40">
        <v>196213</v>
      </c>
    </row>
    <row r="5892" spans="1:11" s="40" customFormat="1" hidden="1" x14ac:dyDescent="0.25">
      <c r="A5892" s="34" t="s">
        <v>17426</v>
      </c>
      <c r="B5892" s="34" t="s">
        <v>17482</v>
      </c>
      <c r="C5892" s="34"/>
      <c r="D5892" s="34" t="s">
        <v>17483</v>
      </c>
      <c r="E5892" s="35">
        <v>92553</v>
      </c>
      <c r="F5892" s="36">
        <v>92553</v>
      </c>
      <c r="G5892" s="37">
        <f t="shared" si="274"/>
        <v>6478.7100000000009</v>
      </c>
      <c r="H5892" s="38">
        <f>G5892*(1-'[1]Rapport Lottstift'!$Q$6)</f>
        <v>4717.0894513673711</v>
      </c>
      <c r="I5892" s="39">
        <f t="shared" si="275"/>
        <v>4669.9185568536977</v>
      </c>
      <c r="J5892" s="40">
        <f t="shared" si="276"/>
        <v>4669</v>
      </c>
      <c r="K5892" s="40">
        <v>4669</v>
      </c>
    </row>
    <row r="5893" spans="1:11" s="40" customFormat="1" hidden="1" x14ac:dyDescent="0.25">
      <c r="A5893" s="34" t="s">
        <v>17426</v>
      </c>
      <c r="B5893" s="34" t="s">
        <v>17484</v>
      </c>
      <c r="C5893" s="34" t="s">
        <v>17485</v>
      </c>
      <c r="D5893" s="34" t="s">
        <v>17486</v>
      </c>
      <c r="E5893" s="35">
        <v>217590</v>
      </c>
      <c r="F5893" s="36">
        <v>217590</v>
      </c>
      <c r="G5893" s="37">
        <f t="shared" si="274"/>
        <v>15231.300000000001</v>
      </c>
      <c r="H5893" s="38">
        <f>G5893*(1-'[1]Rapport Lottstift'!$Q$6)</f>
        <v>11089.770117911101</v>
      </c>
      <c r="I5893" s="39">
        <f t="shared" si="275"/>
        <v>10978.872416731991</v>
      </c>
      <c r="J5893" s="40">
        <f t="shared" si="276"/>
        <v>10978</v>
      </c>
      <c r="K5893" s="40">
        <v>10978</v>
      </c>
    </row>
    <row r="5894" spans="1:11" s="40" customFormat="1" hidden="1" x14ac:dyDescent="0.25">
      <c r="A5894" s="34" t="s">
        <v>17426</v>
      </c>
      <c r="B5894" s="34" t="s">
        <v>17487</v>
      </c>
      <c r="C5894" s="34" t="s">
        <v>17488</v>
      </c>
      <c r="D5894" s="34" t="s">
        <v>17489</v>
      </c>
      <c r="E5894" s="35">
        <v>799842</v>
      </c>
      <c r="F5894" s="36">
        <v>799842</v>
      </c>
      <c r="G5894" s="37">
        <f t="shared" ref="G5894:G5957" si="277">F5894*0.07</f>
        <v>55988.94</v>
      </c>
      <c r="H5894" s="38">
        <f>G5894*(1-'[1]Rapport Lottstift'!$Q$6)</f>
        <v>40765.034747232181</v>
      </c>
      <c r="I5894" s="39">
        <f t="shared" ref="I5894:I5957" si="278">H5894*0.99</f>
        <v>40357.38439975986</v>
      </c>
      <c r="J5894" s="40">
        <f t="shared" ref="J5894:J5957" si="279">INT(I5894)</f>
        <v>40357</v>
      </c>
      <c r="K5894" s="40">
        <v>40357</v>
      </c>
    </row>
    <row r="5895" spans="1:11" s="40" customFormat="1" hidden="1" x14ac:dyDescent="0.25">
      <c r="A5895" s="34" t="s">
        <v>17426</v>
      </c>
      <c r="B5895" s="34" t="s">
        <v>17490</v>
      </c>
      <c r="C5895" s="34" t="s">
        <v>17491</v>
      </c>
      <c r="D5895" s="34" t="s">
        <v>17492</v>
      </c>
      <c r="E5895" s="35">
        <v>785040</v>
      </c>
      <c r="F5895" s="36">
        <v>785040</v>
      </c>
      <c r="G5895" s="37">
        <f t="shared" si="277"/>
        <v>54952.800000000003</v>
      </c>
      <c r="H5895" s="38">
        <f>G5895*(1-'[1]Rapport Lottstift'!$Q$6)</f>
        <v>40010.630697021603</v>
      </c>
      <c r="I5895" s="39">
        <f t="shared" si="278"/>
        <v>39610.524390051389</v>
      </c>
      <c r="J5895" s="40">
        <f t="shared" si="279"/>
        <v>39610</v>
      </c>
      <c r="K5895" s="40">
        <v>39610</v>
      </c>
    </row>
    <row r="5896" spans="1:11" s="40" customFormat="1" hidden="1" x14ac:dyDescent="0.25">
      <c r="A5896" s="34" t="s">
        <v>17493</v>
      </c>
      <c r="B5896" s="34" t="s">
        <v>17494</v>
      </c>
      <c r="C5896" s="34" t="s">
        <v>17495</v>
      </c>
      <c r="D5896" s="34" t="s">
        <v>17496</v>
      </c>
      <c r="E5896" s="35">
        <v>25858</v>
      </c>
      <c r="F5896" s="36">
        <v>25858</v>
      </c>
      <c r="G5896" s="37">
        <f t="shared" si="277"/>
        <v>1810.0600000000002</v>
      </c>
      <c r="H5896" s="38">
        <f>G5896*(1-'[1]Rapport Lottstift'!$Q$6)</f>
        <v>1317.8881185208202</v>
      </c>
      <c r="I5896" s="39">
        <f t="shared" si="278"/>
        <v>1304.709237335612</v>
      </c>
      <c r="J5896" s="40">
        <f t="shared" si="279"/>
        <v>1304</v>
      </c>
      <c r="K5896" s="40">
        <v>1304</v>
      </c>
    </row>
    <row r="5897" spans="1:11" s="40" customFormat="1" hidden="1" x14ac:dyDescent="0.25">
      <c r="A5897" s="34" t="s">
        <v>17493</v>
      </c>
      <c r="B5897" s="34" t="s">
        <v>17497</v>
      </c>
      <c r="C5897" s="34" t="s">
        <v>17498</v>
      </c>
      <c r="D5897" s="34" t="s">
        <v>17499</v>
      </c>
      <c r="E5897" s="35">
        <v>7315708</v>
      </c>
      <c r="F5897" s="36">
        <v>7218740</v>
      </c>
      <c r="G5897" s="37">
        <f t="shared" si="277"/>
        <v>505311.80000000005</v>
      </c>
      <c r="H5897" s="38">
        <f>G5897*(1-'[1]Rapport Lottstift'!$Q$6)</f>
        <v>367912.89646109467</v>
      </c>
      <c r="I5897" s="39">
        <f t="shared" si="278"/>
        <v>364233.76749648375</v>
      </c>
      <c r="J5897" s="40">
        <f t="shared" si="279"/>
        <v>364233</v>
      </c>
      <c r="K5897" s="40">
        <v>364233</v>
      </c>
    </row>
    <row r="5898" spans="1:11" s="40" customFormat="1" hidden="1" x14ac:dyDescent="0.25">
      <c r="A5898" s="34" t="s">
        <v>17493</v>
      </c>
      <c r="B5898" s="34" t="s">
        <v>17500</v>
      </c>
      <c r="C5898" s="34" t="s">
        <v>17501</v>
      </c>
      <c r="D5898" s="34" t="s">
        <v>17502</v>
      </c>
      <c r="E5898" s="35">
        <v>5396342</v>
      </c>
      <c r="F5898" s="36">
        <v>5396342</v>
      </c>
      <c r="G5898" s="37">
        <f t="shared" si="277"/>
        <v>377743.94000000006</v>
      </c>
      <c r="H5898" s="38">
        <f>G5898*(1-'[1]Rapport Lottstift'!$Q$6)</f>
        <v>275031.90522371721</v>
      </c>
      <c r="I5898" s="39">
        <f t="shared" si="278"/>
        <v>272281.58617148001</v>
      </c>
      <c r="J5898" s="40">
        <f t="shared" si="279"/>
        <v>272281</v>
      </c>
      <c r="K5898" s="40">
        <v>272281</v>
      </c>
    </row>
    <row r="5899" spans="1:11" s="40" customFormat="1" hidden="1" x14ac:dyDescent="0.25">
      <c r="A5899" s="34" t="s">
        <v>17493</v>
      </c>
      <c r="B5899" s="34" t="s">
        <v>17503</v>
      </c>
      <c r="C5899" s="34" t="s">
        <v>17504</v>
      </c>
      <c r="D5899" s="34" t="s">
        <v>17505</v>
      </c>
      <c r="E5899" s="35">
        <v>1106363</v>
      </c>
      <c r="F5899" s="36">
        <v>1106363</v>
      </c>
      <c r="G5899" s="37">
        <f t="shared" si="277"/>
        <v>77445.41</v>
      </c>
      <c r="H5899" s="38">
        <f>G5899*(1-'[1]Rapport Lottstift'!$Q$6)</f>
        <v>56387.294163162274</v>
      </c>
      <c r="I5899" s="39">
        <f t="shared" si="278"/>
        <v>55823.421221530654</v>
      </c>
      <c r="J5899" s="40">
        <f t="shared" si="279"/>
        <v>55823</v>
      </c>
      <c r="K5899" s="40">
        <v>55823</v>
      </c>
    </row>
    <row r="5900" spans="1:11" s="40" customFormat="1" hidden="1" x14ac:dyDescent="0.25">
      <c r="A5900" s="34" t="s">
        <v>17493</v>
      </c>
      <c r="B5900" s="34" t="s">
        <v>17506</v>
      </c>
      <c r="C5900" s="34" t="s">
        <v>17507</v>
      </c>
      <c r="D5900" s="34" t="s">
        <v>17508</v>
      </c>
      <c r="E5900" s="35">
        <v>438453</v>
      </c>
      <c r="F5900" s="36">
        <v>438453</v>
      </c>
      <c r="G5900" s="37">
        <f t="shared" si="277"/>
        <v>30691.710000000003</v>
      </c>
      <c r="H5900" s="38">
        <f>G5900*(1-'[1]Rapport Lottstift'!$Q$6)</f>
        <v>22346.353129778374</v>
      </c>
      <c r="I5900" s="39">
        <f t="shared" si="278"/>
        <v>22122.889598480589</v>
      </c>
      <c r="J5900" s="40">
        <f t="shared" si="279"/>
        <v>22122</v>
      </c>
      <c r="K5900" s="40">
        <v>22122</v>
      </c>
    </row>
    <row r="5901" spans="1:11" s="40" customFormat="1" hidden="1" x14ac:dyDescent="0.25">
      <c r="A5901" s="34" t="s">
        <v>17493</v>
      </c>
      <c r="B5901" s="34" t="s">
        <v>17509</v>
      </c>
      <c r="C5901" s="34" t="s">
        <v>17510</v>
      </c>
      <c r="D5901" s="34" t="s">
        <v>17511</v>
      </c>
      <c r="E5901" s="35">
        <v>28780</v>
      </c>
      <c r="F5901" s="36">
        <v>28780</v>
      </c>
      <c r="G5901" s="37">
        <f t="shared" si="277"/>
        <v>2014.6000000000001</v>
      </c>
      <c r="H5901" s="38">
        <f>G5901*(1-'[1]Rapport Lottstift'!$Q$6)</f>
        <v>1466.8118203662002</v>
      </c>
      <c r="I5901" s="39">
        <f t="shared" si="278"/>
        <v>1452.1437021625381</v>
      </c>
      <c r="J5901" s="40">
        <f t="shared" si="279"/>
        <v>1452</v>
      </c>
      <c r="K5901" s="40">
        <v>1452</v>
      </c>
    </row>
    <row r="5902" spans="1:11" s="40" customFormat="1" hidden="1" x14ac:dyDescent="0.25">
      <c r="A5902" s="34" t="s">
        <v>17493</v>
      </c>
      <c r="B5902" s="34" t="s">
        <v>17512</v>
      </c>
      <c r="C5902" s="34" t="s">
        <v>17513</v>
      </c>
      <c r="D5902" s="34" t="s">
        <v>17514</v>
      </c>
      <c r="E5902" s="35">
        <v>1125717</v>
      </c>
      <c r="F5902" s="36">
        <v>1125717</v>
      </c>
      <c r="G5902" s="37">
        <f t="shared" si="277"/>
        <v>78800.19</v>
      </c>
      <c r="H5902" s="38">
        <f>G5902*(1-'[1]Rapport Lottstift'!$Q$6)</f>
        <v>57373.697080860933</v>
      </c>
      <c r="I5902" s="39">
        <f t="shared" si="278"/>
        <v>56799.960110052321</v>
      </c>
      <c r="J5902" s="40">
        <f t="shared" si="279"/>
        <v>56799</v>
      </c>
      <c r="K5902" s="40">
        <v>56799</v>
      </c>
    </row>
    <row r="5903" spans="1:11" s="40" customFormat="1" hidden="1" x14ac:dyDescent="0.25">
      <c r="A5903" s="34" t="s">
        <v>17493</v>
      </c>
      <c r="B5903" s="34" t="s">
        <v>17515</v>
      </c>
      <c r="C5903" s="34" t="s">
        <v>17516</v>
      </c>
      <c r="D5903" s="34" t="s">
        <v>17517</v>
      </c>
      <c r="E5903" s="35">
        <v>101852</v>
      </c>
      <c r="F5903" s="36">
        <v>101852</v>
      </c>
      <c r="G5903" s="37">
        <f t="shared" si="277"/>
        <v>7129.64</v>
      </c>
      <c r="H5903" s="38">
        <f>G5903*(1-'[1]Rapport Lottstift'!$Q$6)</f>
        <v>5191.0256264050804</v>
      </c>
      <c r="I5903" s="39">
        <f t="shared" si="278"/>
        <v>5139.1153701410294</v>
      </c>
      <c r="J5903" s="40">
        <f t="shared" si="279"/>
        <v>5139</v>
      </c>
      <c r="K5903" s="40">
        <v>5139</v>
      </c>
    </row>
    <row r="5904" spans="1:11" s="40" customFormat="1" hidden="1" x14ac:dyDescent="0.25">
      <c r="A5904" s="34" t="s">
        <v>17493</v>
      </c>
      <c r="B5904" s="34" t="s">
        <v>17518</v>
      </c>
      <c r="C5904" s="34" t="s">
        <v>17519</v>
      </c>
      <c r="D5904" s="34" t="s">
        <v>17520</v>
      </c>
      <c r="E5904" s="35">
        <v>4303519</v>
      </c>
      <c r="F5904" s="36">
        <v>4303519</v>
      </c>
      <c r="G5904" s="37">
        <f t="shared" si="277"/>
        <v>301246.33</v>
      </c>
      <c r="H5904" s="38">
        <f>G5904*(1-'[1]Rapport Lottstift'!$Q$6)</f>
        <v>219334.69556534154</v>
      </c>
      <c r="I5904" s="39">
        <f t="shared" si="278"/>
        <v>217141.34860968811</v>
      </c>
      <c r="J5904" s="40">
        <f t="shared" si="279"/>
        <v>217141</v>
      </c>
      <c r="K5904" s="40">
        <v>217141</v>
      </c>
    </row>
    <row r="5905" spans="1:11" s="40" customFormat="1" hidden="1" x14ac:dyDescent="0.25">
      <c r="A5905" s="34" t="s">
        <v>17493</v>
      </c>
      <c r="B5905" s="34" t="s">
        <v>17521</v>
      </c>
      <c r="C5905" s="34" t="s">
        <v>17522</v>
      </c>
      <c r="D5905" s="34" t="s">
        <v>17523</v>
      </c>
      <c r="E5905" s="35">
        <v>61112</v>
      </c>
      <c r="F5905" s="36">
        <v>61112</v>
      </c>
      <c r="G5905" s="37">
        <f t="shared" si="277"/>
        <v>4277.84</v>
      </c>
      <c r="H5905" s="38">
        <f>G5905*(1-'[1]Rapport Lottstift'!$Q$6)</f>
        <v>3114.6561489304804</v>
      </c>
      <c r="I5905" s="39">
        <f t="shared" si="278"/>
        <v>3083.5095874411754</v>
      </c>
      <c r="J5905" s="40">
        <f t="shared" si="279"/>
        <v>3083</v>
      </c>
      <c r="K5905" s="40">
        <v>3083</v>
      </c>
    </row>
    <row r="5906" spans="1:11" s="40" customFormat="1" hidden="1" x14ac:dyDescent="0.25">
      <c r="A5906" s="34" t="s">
        <v>17493</v>
      </c>
      <c r="B5906" s="34" t="s">
        <v>17524</v>
      </c>
      <c r="C5906" s="34" t="s">
        <v>17525</v>
      </c>
      <c r="D5906" s="34" t="s">
        <v>17526</v>
      </c>
      <c r="E5906" s="35">
        <v>422239</v>
      </c>
      <c r="F5906" s="36">
        <v>422239</v>
      </c>
      <c r="G5906" s="37">
        <f t="shared" si="277"/>
        <v>29556.730000000003</v>
      </c>
      <c r="H5906" s="38">
        <f>G5906*(1-'[1]Rapport Lottstift'!$Q$6)</f>
        <v>21519.984580250315</v>
      </c>
      <c r="I5906" s="39">
        <f t="shared" si="278"/>
        <v>21304.78473444781</v>
      </c>
      <c r="J5906" s="40">
        <f t="shared" si="279"/>
        <v>21304</v>
      </c>
      <c r="K5906" s="40">
        <v>21304</v>
      </c>
    </row>
    <row r="5907" spans="1:11" s="40" customFormat="1" hidden="1" x14ac:dyDescent="0.25">
      <c r="A5907" s="34" t="s">
        <v>17493</v>
      </c>
      <c r="B5907" s="34" t="s">
        <v>17527</v>
      </c>
      <c r="C5907" s="34" t="s">
        <v>17528</v>
      </c>
      <c r="D5907" s="34" t="s">
        <v>17529</v>
      </c>
      <c r="E5907" s="35">
        <v>60842</v>
      </c>
      <c r="F5907" s="36">
        <v>60842</v>
      </c>
      <c r="G5907" s="37">
        <f t="shared" si="277"/>
        <v>4258.9400000000005</v>
      </c>
      <c r="H5907" s="38">
        <f>G5907*(1-'[1]Rapport Lottstift'!$Q$6)</f>
        <v>3100.8952319221808</v>
      </c>
      <c r="I5907" s="39">
        <f t="shared" si="278"/>
        <v>3069.8862796029589</v>
      </c>
      <c r="J5907" s="40">
        <f t="shared" si="279"/>
        <v>3069</v>
      </c>
      <c r="K5907" s="40">
        <v>3069</v>
      </c>
    </row>
    <row r="5908" spans="1:11" s="40" customFormat="1" hidden="1" x14ac:dyDescent="0.25">
      <c r="A5908" s="34" t="s">
        <v>17493</v>
      </c>
      <c r="B5908" s="34" t="s">
        <v>17530</v>
      </c>
      <c r="C5908" s="34" t="s">
        <v>17531</v>
      </c>
      <c r="D5908" s="34" t="s">
        <v>17532</v>
      </c>
      <c r="E5908" s="35">
        <v>233738</v>
      </c>
      <c r="F5908" s="36">
        <v>233738</v>
      </c>
      <c r="G5908" s="37">
        <f t="shared" si="277"/>
        <v>16361.660000000002</v>
      </c>
      <c r="H5908" s="38">
        <f>G5908*(1-'[1]Rapport Lottstift'!$Q$6)</f>
        <v>11912.774887726022</v>
      </c>
      <c r="I5908" s="39">
        <f t="shared" si="278"/>
        <v>11793.647138848761</v>
      </c>
      <c r="J5908" s="40">
        <f t="shared" si="279"/>
        <v>11793</v>
      </c>
      <c r="K5908" s="40">
        <v>11793</v>
      </c>
    </row>
    <row r="5909" spans="1:11" s="40" customFormat="1" hidden="1" x14ac:dyDescent="0.25">
      <c r="A5909" s="34" t="s">
        <v>17493</v>
      </c>
      <c r="B5909" s="34" t="s">
        <v>17533</v>
      </c>
      <c r="C5909" s="34" t="s">
        <v>17534</v>
      </c>
      <c r="D5909" s="34" t="s">
        <v>17535</v>
      </c>
      <c r="E5909" s="35">
        <v>45100</v>
      </c>
      <c r="F5909" s="36">
        <v>45100</v>
      </c>
      <c r="G5909" s="37">
        <f t="shared" si="277"/>
        <v>3157.0000000000005</v>
      </c>
      <c r="H5909" s="38">
        <f>G5909*(1-'[1]Rapport Lottstift'!$Q$6)</f>
        <v>2298.5828039790003</v>
      </c>
      <c r="I5909" s="39">
        <f t="shared" si="278"/>
        <v>2275.5969759392101</v>
      </c>
      <c r="J5909" s="40">
        <f t="shared" si="279"/>
        <v>2275</v>
      </c>
      <c r="K5909" s="40">
        <v>2275</v>
      </c>
    </row>
    <row r="5910" spans="1:11" s="40" customFormat="1" hidden="1" x14ac:dyDescent="0.25">
      <c r="A5910" s="34" t="s">
        <v>17493</v>
      </c>
      <c r="B5910" s="34" t="s">
        <v>17536</v>
      </c>
      <c r="C5910" s="34" t="s">
        <v>17537</v>
      </c>
      <c r="D5910" s="34" t="s">
        <v>17538</v>
      </c>
      <c r="E5910" s="35">
        <v>97246</v>
      </c>
      <c r="F5910" s="36">
        <v>97246</v>
      </c>
      <c r="G5910" s="37">
        <f t="shared" si="277"/>
        <v>6807.22</v>
      </c>
      <c r="H5910" s="38">
        <f>G5910*(1-'[1]Rapport Lottstift'!$Q$6)</f>
        <v>4956.2745755153401</v>
      </c>
      <c r="I5910" s="39">
        <f t="shared" si="278"/>
        <v>4906.7118297601864</v>
      </c>
      <c r="J5910" s="40">
        <f t="shared" si="279"/>
        <v>4906</v>
      </c>
      <c r="K5910" s="40">
        <v>4906</v>
      </c>
    </row>
    <row r="5911" spans="1:11" s="40" customFormat="1" hidden="1" x14ac:dyDescent="0.25">
      <c r="A5911" s="34" t="s">
        <v>17493</v>
      </c>
      <c r="B5911" s="34" t="s">
        <v>17539</v>
      </c>
      <c r="C5911" s="34" t="s">
        <v>17540</v>
      </c>
      <c r="D5911" s="34" t="s">
        <v>17541</v>
      </c>
      <c r="E5911" s="35">
        <v>71134</v>
      </c>
      <c r="F5911" s="36">
        <v>71134</v>
      </c>
      <c r="G5911" s="37">
        <f t="shared" si="277"/>
        <v>4979.38</v>
      </c>
      <c r="H5911" s="38">
        <f>G5911*(1-'[1]Rapport Lottstift'!$Q$6)</f>
        <v>3625.4410017348605</v>
      </c>
      <c r="I5911" s="39">
        <f t="shared" si="278"/>
        <v>3589.1865917175119</v>
      </c>
      <c r="J5911" s="40">
        <f t="shared" si="279"/>
        <v>3589</v>
      </c>
      <c r="K5911" s="40">
        <v>3589</v>
      </c>
    </row>
    <row r="5912" spans="1:11" s="40" customFormat="1" hidden="1" x14ac:dyDescent="0.25">
      <c r="A5912" s="34" t="s">
        <v>17493</v>
      </c>
      <c r="B5912" s="34" t="s">
        <v>17542</v>
      </c>
      <c r="C5912" s="34" t="s">
        <v>17543</v>
      </c>
      <c r="D5912" s="34" t="s">
        <v>17544</v>
      </c>
      <c r="E5912" s="35">
        <v>128600</v>
      </c>
      <c r="F5912" s="36">
        <v>128600</v>
      </c>
      <c r="G5912" s="37">
        <f t="shared" si="277"/>
        <v>9002</v>
      </c>
      <c r="H5912" s="38">
        <f>G5912*(1-'[1]Rapport Lottstift'!$Q$6)</f>
        <v>6554.2738046940003</v>
      </c>
      <c r="I5912" s="39">
        <f t="shared" si="278"/>
        <v>6488.7310666470603</v>
      </c>
      <c r="J5912" s="40">
        <f t="shared" si="279"/>
        <v>6488</v>
      </c>
      <c r="K5912" s="40">
        <v>6488</v>
      </c>
    </row>
    <row r="5913" spans="1:11" s="40" customFormat="1" hidden="1" x14ac:dyDescent="0.25">
      <c r="A5913" s="34" t="s">
        <v>17493</v>
      </c>
      <c r="B5913" s="34" t="s">
        <v>17545</v>
      </c>
      <c r="C5913" s="34" t="s">
        <v>17546</v>
      </c>
      <c r="D5913" s="34" t="s">
        <v>17547</v>
      </c>
      <c r="E5913" s="35">
        <v>32025</v>
      </c>
      <c r="F5913" s="36">
        <v>32025</v>
      </c>
      <c r="G5913" s="37">
        <f t="shared" si="277"/>
        <v>2241.75</v>
      </c>
      <c r="H5913" s="38">
        <f>G5913*(1-'[1]Rapport Lottstift'!$Q$6)</f>
        <v>1632.1976562622501</v>
      </c>
      <c r="I5913" s="39">
        <f t="shared" si="278"/>
        <v>1615.8756796996277</v>
      </c>
      <c r="J5913" s="40">
        <f t="shared" si="279"/>
        <v>1615</v>
      </c>
      <c r="K5913" s="40">
        <v>1615</v>
      </c>
    </row>
    <row r="5914" spans="1:11" s="40" customFormat="1" hidden="1" x14ac:dyDescent="0.25">
      <c r="A5914" s="34" t="s">
        <v>17493</v>
      </c>
      <c r="B5914" s="34" t="s">
        <v>17548</v>
      </c>
      <c r="C5914" s="34" t="s">
        <v>17549</v>
      </c>
      <c r="D5914" s="34" t="s">
        <v>17550</v>
      </c>
      <c r="E5914" s="35">
        <v>429287</v>
      </c>
      <c r="F5914" s="36">
        <v>429287</v>
      </c>
      <c r="G5914" s="37">
        <f t="shared" si="277"/>
        <v>30050.090000000004</v>
      </c>
      <c r="H5914" s="38">
        <f>G5914*(1-'[1]Rapport Lottstift'!$Q$6)</f>
        <v>21879.195480526236</v>
      </c>
      <c r="I5914" s="39">
        <f t="shared" si="278"/>
        <v>21660.403525720973</v>
      </c>
      <c r="J5914" s="40">
        <f t="shared" si="279"/>
        <v>21660</v>
      </c>
      <c r="K5914" s="40">
        <v>21660</v>
      </c>
    </row>
    <row r="5915" spans="1:11" s="40" customFormat="1" hidden="1" x14ac:dyDescent="0.25">
      <c r="A5915" s="34" t="s">
        <v>17493</v>
      </c>
      <c r="B5915" s="34" t="s">
        <v>17551</v>
      </c>
      <c r="C5915" s="34" t="s">
        <v>17552</v>
      </c>
      <c r="D5915" s="34" t="s">
        <v>17553</v>
      </c>
      <c r="E5915" s="35">
        <v>213001</v>
      </c>
      <c r="F5915" s="36">
        <v>213001</v>
      </c>
      <c r="G5915" s="37">
        <f t="shared" si="277"/>
        <v>14910.070000000002</v>
      </c>
      <c r="H5915" s="38">
        <f>G5915*(1-'[1]Rapport Lottstift'!$Q$6)</f>
        <v>10855.885495129292</v>
      </c>
      <c r="I5915" s="39">
        <f t="shared" si="278"/>
        <v>10747.326640178</v>
      </c>
      <c r="J5915" s="40">
        <f t="shared" si="279"/>
        <v>10747</v>
      </c>
      <c r="K5915" s="40">
        <v>10747</v>
      </c>
    </row>
    <row r="5916" spans="1:11" s="40" customFormat="1" hidden="1" x14ac:dyDescent="0.25">
      <c r="A5916" s="34" t="s">
        <v>17493</v>
      </c>
      <c r="B5916" s="34" t="s">
        <v>17554</v>
      </c>
      <c r="C5916" s="34" t="s">
        <v>17555</v>
      </c>
      <c r="D5916" s="34" t="s">
        <v>17556</v>
      </c>
      <c r="E5916" s="35">
        <v>4916388</v>
      </c>
      <c r="F5916" s="36">
        <v>4916388</v>
      </c>
      <c r="G5916" s="37">
        <f t="shared" si="277"/>
        <v>344147.16000000003</v>
      </c>
      <c r="H5916" s="38">
        <f>G5916*(1-'[1]Rapport Lottstift'!$Q$6)</f>
        <v>250570.39721704455</v>
      </c>
      <c r="I5916" s="39">
        <f t="shared" si="278"/>
        <v>248064.6932448741</v>
      </c>
      <c r="J5916" s="40">
        <f t="shared" si="279"/>
        <v>248064</v>
      </c>
      <c r="K5916" s="40">
        <v>248064</v>
      </c>
    </row>
    <row r="5917" spans="1:11" s="40" customFormat="1" hidden="1" x14ac:dyDescent="0.25">
      <c r="A5917" s="34" t="s">
        <v>17493</v>
      </c>
      <c r="B5917" s="34" t="s">
        <v>17557</v>
      </c>
      <c r="C5917" s="34" t="s">
        <v>17558</v>
      </c>
      <c r="D5917" s="34" t="s">
        <v>17559</v>
      </c>
      <c r="E5917" s="35">
        <v>1126547</v>
      </c>
      <c r="F5917" s="36">
        <v>1126547</v>
      </c>
      <c r="G5917" s="37">
        <f t="shared" si="277"/>
        <v>78858.290000000008</v>
      </c>
      <c r="H5917" s="38">
        <f>G5917*(1-'[1]Rapport Lottstift'!$Q$6)</f>
        <v>57415.999159071638</v>
      </c>
      <c r="I5917" s="39">
        <f t="shared" si="278"/>
        <v>56841.839167480925</v>
      </c>
      <c r="J5917" s="40">
        <f t="shared" si="279"/>
        <v>56841</v>
      </c>
      <c r="K5917" s="40">
        <v>56841</v>
      </c>
    </row>
    <row r="5918" spans="1:11" s="40" customFormat="1" hidden="1" x14ac:dyDescent="0.25">
      <c r="A5918" s="34" t="s">
        <v>17493</v>
      </c>
      <c r="B5918" s="34" t="s">
        <v>17560</v>
      </c>
      <c r="C5918" s="34" t="s">
        <v>17561</v>
      </c>
      <c r="D5918" s="34" t="s">
        <v>17562</v>
      </c>
      <c r="E5918" s="35">
        <v>127128</v>
      </c>
      <c r="F5918" s="36">
        <v>127128</v>
      </c>
      <c r="G5918" s="37">
        <f t="shared" si="277"/>
        <v>8898.9600000000009</v>
      </c>
      <c r="H5918" s="38">
        <f>G5918*(1-'[1]Rapport Lottstift'!$Q$6)</f>
        <v>6479.2513238191214</v>
      </c>
      <c r="I5918" s="39">
        <f t="shared" si="278"/>
        <v>6414.4588105809298</v>
      </c>
      <c r="J5918" s="40">
        <f t="shared" si="279"/>
        <v>6414</v>
      </c>
      <c r="K5918" s="40">
        <v>6414</v>
      </c>
    </row>
    <row r="5919" spans="1:11" s="40" customFormat="1" hidden="1" x14ac:dyDescent="0.25">
      <c r="A5919" s="34" t="s">
        <v>17493</v>
      </c>
      <c r="B5919" s="34" t="s">
        <v>17563</v>
      </c>
      <c r="C5919" s="34" t="s">
        <v>17564</v>
      </c>
      <c r="D5919" s="34" t="s">
        <v>17565</v>
      </c>
      <c r="E5919" s="35">
        <v>38957</v>
      </c>
      <c r="F5919" s="36">
        <v>38957</v>
      </c>
      <c r="G5919" s="37">
        <f t="shared" si="277"/>
        <v>2726.9900000000002</v>
      </c>
      <c r="H5919" s="38">
        <f>G5919*(1-'[1]Rapport Lottstift'!$Q$6)</f>
        <v>1985.4964588605303</v>
      </c>
      <c r="I5919" s="39">
        <f t="shared" si="278"/>
        <v>1965.641494271925</v>
      </c>
      <c r="J5919" s="40">
        <f t="shared" si="279"/>
        <v>1965</v>
      </c>
      <c r="K5919" s="40">
        <v>1965</v>
      </c>
    </row>
    <row r="5920" spans="1:11" s="40" customFormat="1" hidden="1" x14ac:dyDescent="0.25">
      <c r="A5920" s="34" t="s">
        <v>17493</v>
      </c>
      <c r="B5920" s="34" t="s">
        <v>17566</v>
      </c>
      <c r="C5920" s="34"/>
      <c r="D5920" s="34" t="s">
        <v>17567</v>
      </c>
      <c r="E5920" s="35">
        <v>79675</v>
      </c>
      <c r="F5920" s="36">
        <v>79675</v>
      </c>
      <c r="G5920" s="37">
        <f t="shared" si="277"/>
        <v>5577.2500000000009</v>
      </c>
      <c r="H5920" s="38">
        <f>G5920*(1-'[1]Rapport Lottstift'!$Q$6)</f>
        <v>4060.744676430751</v>
      </c>
      <c r="I5920" s="39">
        <f t="shared" si="278"/>
        <v>4020.1372296664435</v>
      </c>
      <c r="J5920" s="40">
        <f t="shared" si="279"/>
        <v>4020</v>
      </c>
      <c r="K5920" s="40">
        <v>4020</v>
      </c>
    </row>
    <row r="5921" spans="1:11" s="40" customFormat="1" hidden="1" x14ac:dyDescent="0.25">
      <c r="A5921" s="34" t="s">
        <v>17493</v>
      </c>
      <c r="B5921" s="34" t="s">
        <v>17568</v>
      </c>
      <c r="C5921" s="34"/>
      <c r="D5921" s="34" t="s">
        <v>17569</v>
      </c>
      <c r="E5921" s="35">
        <v>51657</v>
      </c>
      <c r="F5921" s="36">
        <v>51657</v>
      </c>
      <c r="G5921" s="37">
        <f t="shared" si="277"/>
        <v>3615.9900000000002</v>
      </c>
      <c r="H5921" s="38">
        <f>G5921*(1-'[1]Rapport Lottstift'!$Q$6)</f>
        <v>2632.7692218435304</v>
      </c>
      <c r="I5921" s="39">
        <f t="shared" si="278"/>
        <v>2606.441529625095</v>
      </c>
      <c r="J5921" s="40">
        <f t="shared" si="279"/>
        <v>2606</v>
      </c>
      <c r="K5921" s="40">
        <v>2606</v>
      </c>
    </row>
    <row r="5922" spans="1:11" s="40" customFormat="1" hidden="1" x14ac:dyDescent="0.25">
      <c r="A5922" s="34" t="s">
        <v>17493</v>
      </c>
      <c r="B5922" s="34" t="s">
        <v>17570</v>
      </c>
      <c r="C5922" s="34" t="s">
        <v>17571</v>
      </c>
      <c r="D5922" s="34" t="s">
        <v>17572</v>
      </c>
      <c r="E5922" s="35">
        <v>124995</v>
      </c>
      <c r="F5922" s="36">
        <v>124995</v>
      </c>
      <c r="G5922" s="37">
        <f t="shared" si="277"/>
        <v>8749.6500000000015</v>
      </c>
      <c r="H5922" s="38">
        <f>G5922*(1-'[1]Rapport Lottstift'!$Q$6)</f>
        <v>6370.5400794535517</v>
      </c>
      <c r="I5922" s="39">
        <f t="shared" si="278"/>
        <v>6306.8346786590164</v>
      </c>
      <c r="J5922" s="40">
        <f t="shared" si="279"/>
        <v>6306</v>
      </c>
      <c r="K5922" s="40">
        <v>6306</v>
      </c>
    </row>
    <row r="5923" spans="1:11" s="40" customFormat="1" hidden="1" x14ac:dyDescent="0.25">
      <c r="A5923" s="34" t="s">
        <v>17493</v>
      </c>
      <c r="B5923" s="34" t="s">
        <v>17573</v>
      </c>
      <c r="C5923" s="34" t="s">
        <v>17574</v>
      </c>
      <c r="D5923" s="34" t="s">
        <v>17575</v>
      </c>
      <c r="E5923" s="35">
        <v>5649566</v>
      </c>
      <c r="F5923" s="36">
        <v>5499221</v>
      </c>
      <c r="G5923" s="37">
        <f t="shared" si="277"/>
        <v>384945.47000000003</v>
      </c>
      <c r="H5923" s="38">
        <f>G5923*(1-'[1]Rapport Lottstift'!$Q$6)</f>
        <v>280275.27330111311</v>
      </c>
      <c r="I5923" s="39">
        <f t="shared" si="278"/>
        <v>277472.52056810196</v>
      </c>
      <c r="J5923" s="40">
        <f t="shared" si="279"/>
        <v>277472</v>
      </c>
      <c r="K5923" s="40">
        <v>277472</v>
      </c>
    </row>
    <row r="5924" spans="1:11" s="40" customFormat="1" hidden="1" x14ac:dyDescent="0.25">
      <c r="A5924" s="34" t="s">
        <v>17493</v>
      </c>
      <c r="B5924" s="34" t="s">
        <v>17576</v>
      </c>
      <c r="C5924" s="34" t="s">
        <v>17577</v>
      </c>
      <c r="D5924" s="34" t="s">
        <v>17578</v>
      </c>
      <c r="E5924" s="35">
        <v>174658</v>
      </c>
      <c r="F5924" s="36">
        <v>174658</v>
      </c>
      <c r="G5924" s="37">
        <f t="shared" si="277"/>
        <v>12226.060000000001</v>
      </c>
      <c r="H5924" s="38">
        <f>G5924*(1-'[1]Rapport Lottstift'!$Q$6)</f>
        <v>8901.6823808728223</v>
      </c>
      <c r="I5924" s="39">
        <f t="shared" si="278"/>
        <v>8812.6655570640942</v>
      </c>
      <c r="J5924" s="40">
        <f t="shared" si="279"/>
        <v>8812</v>
      </c>
      <c r="K5924" s="40">
        <v>8812</v>
      </c>
    </row>
    <row r="5925" spans="1:11" s="40" customFormat="1" hidden="1" x14ac:dyDescent="0.25">
      <c r="A5925" s="34" t="s">
        <v>17493</v>
      </c>
      <c r="B5925" s="34" t="s">
        <v>17579</v>
      </c>
      <c r="C5925" s="34" t="s">
        <v>17580</v>
      </c>
      <c r="D5925" s="34" t="s">
        <v>17581</v>
      </c>
      <c r="E5925" s="35">
        <v>286741</v>
      </c>
      <c r="F5925" s="36">
        <v>286741</v>
      </c>
      <c r="G5925" s="37">
        <f t="shared" si="277"/>
        <v>20071.870000000003</v>
      </c>
      <c r="H5925" s="38">
        <f>G5925*(1-'[1]Rapport Lottstift'!$Q$6)</f>
        <v>14614.144829173893</v>
      </c>
      <c r="I5925" s="39">
        <f t="shared" si="278"/>
        <v>14468.003380882154</v>
      </c>
      <c r="J5925" s="40">
        <f t="shared" si="279"/>
        <v>14468</v>
      </c>
      <c r="K5925" s="40">
        <v>14468</v>
      </c>
    </row>
    <row r="5926" spans="1:11" s="40" customFormat="1" hidden="1" x14ac:dyDescent="0.25">
      <c r="A5926" s="34" t="s">
        <v>17493</v>
      </c>
      <c r="B5926" s="34" t="s">
        <v>17582</v>
      </c>
      <c r="C5926" s="34" t="s">
        <v>17583</v>
      </c>
      <c r="D5926" s="34" t="s">
        <v>17584</v>
      </c>
      <c r="E5926" s="35">
        <v>44600</v>
      </c>
      <c r="F5926" s="36">
        <v>44600</v>
      </c>
      <c r="G5926" s="37">
        <f t="shared" si="277"/>
        <v>3122.0000000000005</v>
      </c>
      <c r="H5926" s="38">
        <f>G5926*(1-'[1]Rapport Lottstift'!$Q$6)</f>
        <v>2273.0996243340005</v>
      </c>
      <c r="I5926" s="39">
        <f t="shared" si="278"/>
        <v>2250.3686280906604</v>
      </c>
      <c r="J5926" s="40">
        <f t="shared" si="279"/>
        <v>2250</v>
      </c>
      <c r="K5926" s="40">
        <v>2250</v>
      </c>
    </row>
    <row r="5927" spans="1:11" s="40" customFormat="1" hidden="1" x14ac:dyDescent="0.25">
      <c r="A5927" s="34" t="s">
        <v>17493</v>
      </c>
      <c r="B5927" s="34" t="s">
        <v>17585</v>
      </c>
      <c r="C5927" s="34" t="s">
        <v>17586</v>
      </c>
      <c r="D5927" s="34" t="s">
        <v>17587</v>
      </c>
      <c r="E5927" s="35">
        <v>138900</v>
      </c>
      <c r="F5927" s="36">
        <v>138900</v>
      </c>
      <c r="G5927" s="37">
        <f t="shared" si="277"/>
        <v>9723.0000000000018</v>
      </c>
      <c r="H5927" s="38">
        <f>G5927*(1-'[1]Rapport Lottstift'!$Q$6)</f>
        <v>7079.2273053810013</v>
      </c>
      <c r="I5927" s="39">
        <f t="shared" si="278"/>
        <v>7008.435032327191</v>
      </c>
      <c r="J5927" s="40">
        <f t="shared" si="279"/>
        <v>7008</v>
      </c>
      <c r="K5927" s="40">
        <v>7008</v>
      </c>
    </row>
    <row r="5928" spans="1:11" s="40" customFormat="1" hidden="1" x14ac:dyDescent="0.25">
      <c r="A5928" s="34" t="s">
        <v>17493</v>
      </c>
      <c r="B5928" s="34" t="s">
        <v>17588</v>
      </c>
      <c r="C5928" s="34" t="s">
        <v>17589</v>
      </c>
      <c r="D5928" s="34" t="s">
        <v>17590</v>
      </c>
      <c r="E5928" s="35">
        <v>1414485</v>
      </c>
      <c r="F5928" s="36">
        <v>1414485</v>
      </c>
      <c r="G5928" s="37">
        <f t="shared" si="277"/>
        <v>99013.950000000012</v>
      </c>
      <c r="H5928" s="38">
        <f>G5928*(1-'[1]Rapport Lottstift'!$Q$6)</f>
        <v>72091.150720315665</v>
      </c>
      <c r="I5928" s="39">
        <f t="shared" si="278"/>
        <v>71370.239213112509</v>
      </c>
      <c r="J5928" s="40">
        <f t="shared" si="279"/>
        <v>71370</v>
      </c>
      <c r="K5928" s="40">
        <v>71370</v>
      </c>
    </row>
    <row r="5929" spans="1:11" s="40" customFormat="1" hidden="1" x14ac:dyDescent="0.25">
      <c r="A5929" s="34" t="s">
        <v>17493</v>
      </c>
      <c r="B5929" s="34" t="s">
        <v>17591</v>
      </c>
      <c r="C5929" s="34" t="s">
        <v>17592</v>
      </c>
      <c r="D5929" s="34" t="s">
        <v>17593</v>
      </c>
      <c r="E5929" s="35">
        <v>2323258</v>
      </c>
      <c r="F5929" s="36">
        <v>2323258</v>
      </c>
      <c r="G5929" s="37">
        <f t="shared" si="277"/>
        <v>162628.06000000003</v>
      </c>
      <c r="H5929" s="38">
        <f>G5929*(1-'[1]Rapport Lottstift'!$Q$6)</f>
        <v>118408.00195136685</v>
      </c>
      <c r="I5929" s="39">
        <f t="shared" si="278"/>
        <v>117223.92193185318</v>
      </c>
      <c r="J5929" s="40">
        <f t="shared" si="279"/>
        <v>117223</v>
      </c>
      <c r="K5929" s="40">
        <v>117223</v>
      </c>
    </row>
    <row r="5930" spans="1:11" s="40" customFormat="1" hidden="1" x14ac:dyDescent="0.25">
      <c r="A5930" s="34" t="s">
        <v>17493</v>
      </c>
      <c r="B5930" s="34" t="s">
        <v>17594</v>
      </c>
      <c r="C5930" s="34" t="s">
        <v>17595</v>
      </c>
      <c r="D5930" s="34" t="s">
        <v>17596</v>
      </c>
      <c r="E5930" s="35">
        <v>349158</v>
      </c>
      <c r="F5930" s="36">
        <v>349158</v>
      </c>
      <c r="G5930" s="37">
        <f t="shared" si="277"/>
        <v>24441.06</v>
      </c>
      <c r="H5930" s="38">
        <f>G5930*(1-'[1]Rapport Lottstift'!$Q$6)</f>
        <v>17795.312076977822</v>
      </c>
      <c r="I5930" s="39">
        <f t="shared" si="278"/>
        <v>17617.358956208041</v>
      </c>
      <c r="J5930" s="40">
        <f t="shared" si="279"/>
        <v>17617</v>
      </c>
      <c r="K5930" s="40">
        <v>17617</v>
      </c>
    </row>
    <row r="5931" spans="1:11" s="40" customFormat="1" hidden="1" x14ac:dyDescent="0.25">
      <c r="A5931" s="34" t="s">
        <v>17493</v>
      </c>
      <c r="B5931" s="34" t="s">
        <v>17597</v>
      </c>
      <c r="C5931" s="34" t="s">
        <v>17598</v>
      </c>
      <c r="D5931" s="34" t="s">
        <v>17599</v>
      </c>
      <c r="E5931" s="35">
        <v>146542</v>
      </c>
      <c r="F5931" s="36">
        <v>146542</v>
      </c>
      <c r="G5931" s="37">
        <f t="shared" si="277"/>
        <v>10257.94</v>
      </c>
      <c r="H5931" s="38">
        <f>G5931*(1-'[1]Rapport Lottstift'!$Q$6)</f>
        <v>7468.7122230751811</v>
      </c>
      <c r="I5931" s="39">
        <f t="shared" si="278"/>
        <v>7394.0251008444293</v>
      </c>
      <c r="J5931" s="40">
        <f t="shared" si="279"/>
        <v>7394</v>
      </c>
      <c r="K5931" s="40">
        <v>7394</v>
      </c>
    </row>
    <row r="5932" spans="1:11" s="40" customFormat="1" hidden="1" x14ac:dyDescent="0.25">
      <c r="A5932" s="34" t="s">
        <v>17493</v>
      </c>
      <c r="B5932" s="34" t="s">
        <v>17600</v>
      </c>
      <c r="C5932" s="34" t="s">
        <v>17601</v>
      </c>
      <c r="D5932" s="34" t="s">
        <v>17602</v>
      </c>
      <c r="E5932" s="35">
        <v>515743</v>
      </c>
      <c r="F5932" s="36">
        <v>515743</v>
      </c>
      <c r="G5932" s="37">
        <f t="shared" si="277"/>
        <v>36102.01</v>
      </c>
      <c r="H5932" s="38">
        <f>G5932*(1-'[1]Rapport Lottstift'!$Q$6)</f>
        <v>26285.543039302473</v>
      </c>
      <c r="I5932" s="39">
        <f t="shared" si="278"/>
        <v>26022.687608909448</v>
      </c>
      <c r="J5932" s="40">
        <f t="shared" si="279"/>
        <v>26022</v>
      </c>
      <c r="K5932" s="40">
        <v>26022</v>
      </c>
    </row>
    <row r="5933" spans="1:11" s="40" customFormat="1" hidden="1" x14ac:dyDescent="0.25">
      <c r="A5933" s="34" t="s">
        <v>17493</v>
      </c>
      <c r="B5933" s="34" t="s">
        <v>17603</v>
      </c>
      <c r="C5933" s="34" t="s">
        <v>17604</v>
      </c>
      <c r="D5933" s="34" t="s">
        <v>17605</v>
      </c>
      <c r="E5933" s="35">
        <v>77136</v>
      </c>
      <c r="F5933" s="36">
        <v>77136</v>
      </c>
      <c r="G5933" s="37">
        <f t="shared" si="277"/>
        <v>5399.52</v>
      </c>
      <c r="H5933" s="38">
        <f>G5933*(1-'[1]Rapport Lottstift'!$Q$6)</f>
        <v>3931.3410901934403</v>
      </c>
      <c r="I5933" s="39">
        <f t="shared" si="278"/>
        <v>3892.027679291506</v>
      </c>
      <c r="J5933" s="40">
        <f t="shared" si="279"/>
        <v>3892</v>
      </c>
      <c r="K5933" s="40">
        <v>3892</v>
      </c>
    </row>
    <row r="5934" spans="1:11" s="40" customFormat="1" hidden="1" x14ac:dyDescent="0.25">
      <c r="A5934" s="34" t="s">
        <v>17493</v>
      </c>
      <c r="B5934" s="34" t="s">
        <v>17606</v>
      </c>
      <c r="C5934" s="34" t="s">
        <v>17607</v>
      </c>
      <c r="D5934" s="34" t="s">
        <v>17608</v>
      </c>
      <c r="E5934" s="35">
        <v>4651402</v>
      </c>
      <c r="F5934" s="36">
        <v>4651402</v>
      </c>
      <c r="G5934" s="37">
        <f t="shared" si="277"/>
        <v>325598.14</v>
      </c>
      <c r="H5934" s="38">
        <f>G5934*(1-'[1]Rapport Lottstift'!$Q$6)</f>
        <v>237065.02553422461</v>
      </c>
      <c r="I5934" s="39">
        <f t="shared" si="278"/>
        <v>234694.37527888236</v>
      </c>
      <c r="J5934" s="40">
        <f t="shared" si="279"/>
        <v>234694</v>
      </c>
      <c r="K5934" s="40">
        <v>234694</v>
      </c>
    </row>
    <row r="5935" spans="1:11" s="40" customFormat="1" hidden="1" x14ac:dyDescent="0.25">
      <c r="A5935" s="34" t="s">
        <v>17493</v>
      </c>
      <c r="B5935" s="34" t="s">
        <v>17609</v>
      </c>
      <c r="C5935" s="34" t="s">
        <v>17610</v>
      </c>
      <c r="D5935" s="34" t="s">
        <v>17611</v>
      </c>
      <c r="E5935" s="35">
        <v>642642</v>
      </c>
      <c r="F5935" s="36">
        <v>642642</v>
      </c>
      <c r="G5935" s="37">
        <f t="shared" si="277"/>
        <v>44984.94</v>
      </c>
      <c r="H5935" s="38">
        <f>G5935*(1-'[1]Rapport Lottstift'!$Q$6)</f>
        <v>32753.123066844182</v>
      </c>
      <c r="I5935" s="39">
        <f t="shared" si="278"/>
        <v>32425.591836175739</v>
      </c>
      <c r="J5935" s="40">
        <f t="shared" si="279"/>
        <v>32425</v>
      </c>
      <c r="K5935" s="40">
        <v>32425</v>
      </c>
    </row>
    <row r="5936" spans="1:11" s="40" customFormat="1" hidden="1" x14ac:dyDescent="0.25">
      <c r="A5936" s="34" t="s">
        <v>17493</v>
      </c>
      <c r="B5936" s="34" t="s">
        <v>17612</v>
      </c>
      <c r="C5936" s="34" t="s">
        <v>17613</v>
      </c>
      <c r="D5936" s="34" t="s">
        <v>17614</v>
      </c>
      <c r="E5936" s="35">
        <v>226513</v>
      </c>
      <c r="F5936" s="36">
        <v>226513</v>
      </c>
      <c r="G5936" s="37">
        <f t="shared" si="277"/>
        <v>15855.910000000002</v>
      </c>
      <c r="H5936" s="38">
        <f>G5936*(1-'[1]Rapport Lottstift'!$Q$6)</f>
        <v>11544.542941855772</v>
      </c>
      <c r="I5936" s="39">
        <f t="shared" si="278"/>
        <v>11429.097512437214</v>
      </c>
      <c r="J5936" s="40">
        <f t="shared" si="279"/>
        <v>11429</v>
      </c>
      <c r="K5936" s="40">
        <v>11429</v>
      </c>
    </row>
    <row r="5937" spans="1:11" s="40" customFormat="1" hidden="1" x14ac:dyDescent="0.25">
      <c r="A5937" s="34" t="s">
        <v>17493</v>
      </c>
      <c r="B5937" s="34" t="s">
        <v>17615</v>
      </c>
      <c r="C5937" s="34" t="s">
        <v>17616</v>
      </c>
      <c r="D5937" s="34" t="s">
        <v>17617</v>
      </c>
      <c r="E5937" s="35">
        <v>13631992</v>
      </c>
      <c r="F5937" s="36">
        <v>13143458</v>
      </c>
      <c r="G5937" s="37">
        <f t="shared" si="277"/>
        <v>920042.06</v>
      </c>
      <c r="H5937" s="38">
        <f>G5937*(1-'[1]Rapport Lottstift'!$Q$6)</f>
        <v>669874.2027410249</v>
      </c>
      <c r="I5937" s="39">
        <f t="shared" si="278"/>
        <v>663175.46071361459</v>
      </c>
      <c r="J5937" s="40">
        <f t="shared" si="279"/>
        <v>663175</v>
      </c>
      <c r="K5937" s="40">
        <v>663175</v>
      </c>
    </row>
    <row r="5938" spans="1:11" s="40" customFormat="1" hidden="1" x14ac:dyDescent="0.25">
      <c r="A5938" s="34" t="s">
        <v>17493</v>
      </c>
      <c r="B5938" s="34" t="s">
        <v>17618</v>
      </c>
      <c r="C5938" s="34"/>
      <c r="D5938" s="34" t="s">
        <v>17619</v>
      </c>
      <c r="E5938" s="35">
        <v>1164387</v>
      </c>
      <c r="F5938" s="36">
        <v>1164387</v>
      </c>
      <c r="G5938" s="37">
        <f t="shared" si="277"/>
        <v>81507.090000000011</v>
      </c>
      <c r="H5938" s="38">
        <f>G5938*(1-'[1]Rapport Lottstift'!$Q$6)</f>
        <v>59344.566194605242</v>
      </c>
      <c r="I5938" s="39">
        <f t="shared" si="278"/>
        <v>58751.120532659188</v>
      </c>
      <c r="J5938" s="40">
        <f t="shared" si="279"/>
        <v>58751</v>
      </c>
      <c r="K5938" s="40">
        <v>58751</v>
      </c>
    </row>
    <row r="5939" spans="1:11" s="40" customFormat="1" hidden="1" x14ac:dyDescent="0.25">
      <c r="A5939" s="34" t="s">
        <v>17493</v>
      </c>
      <c r="B5939" s="34" t="s">
        <v>17620</v>
      </c>
      <c r="C5939" s="34" t="s">
        <v>17621</v>
      </c>
      <c r="D5939" s="34" t="s">
        <v>17622</v>
      </c>
      <c r="E5939" s="35">
        <v>1297993</v>
      </c>
      <c r="F5939" s="36">
        <v>1297993</v>
      </c>
      <c r="G5939" s="37">
        <f t="shared" si="277"/>
        <v>90859.510000000009</v>
      </c>
      <c r="H5939" s="38">
        <f>G5939*(1-'[1]Rapport Lottstift'!$Q$6)</f>
        <v>66153.977593904987</v>
      </c>
      <c r="I5939" s="39">
        <f t="shared" si="278"/>
        <v>65492.43781796594</v>
      </c>
      <c r="J5939" s="40">
        <f t="shared" si="279"/>
        <v>65492</v>
      </c>
      <c r="K5939" s="40">
        <v>65492</v>
      </c>
    </row>
    <row r="5940" spans="1:11" s="40" customFormat="1" hidden="1" x14ac:dyDescent="0.25">
      <c r="A5940" s="34" t="s">
        <v>17493</v>
      </c>
      <c r="B5940" s="34" t="s">
        <v>17623</v>
      </c>
      <c r="C5940" s="34" t="s">
        <v>17624</v>
      </c>
      <c r="D5940" s="34" t="s">
        <v>17625</v>
      </c>
      <c r="E5940" s="35">
        <v>248988</v>
      </c>
      <c r="F5940" s="36">
        <v>248988</v>
      </c>
      <c r="G5940" s="37">
        <f t="shared" si="277"/>
        <v>17429.16</v>
      </c>
      <c r="H5940" s="38">
        <f>G5940*(1-'[1]Rapport Lottstift'!$Q$6)</f>
        <v>12690.011866898521</v>
      </c>
      <c r="I5940" s="39">
        <f t="shared" si="278"/>
        <v>12563.111748229536</v>
      </c>
      <c r="J5940" s="40">
        <f t="shared" si="279"/>
        <v>12563</v>
      </c>
      <c r="K5940" s="40">
        <v>12563</v>
      </c>
    </row>
    <row r="5941" spans="1:11" s="40" customFormat="1" hidden="1" x14ac:dyDescent="0.25">
      <c r="A5941" s="34" t="s">
        <v>17493</v>
      </c>
      <c r="B5941" s="34" t="s">
        <v>17626</v>
      </c>
      <c r="C5941" s="34" t="s">
        <v>17627</v>
      </c>
      <c r="D5941" s="34" t="s">
        <v>17628</v>
      </c>
      <c r="E5941" s="35">
        <v>208468</v>
      </c>
      <c r="F5941" s="36">
        <v>208468</v>
      </c>
      <c r="G5941" s="37">
        <f t="shared" si="277"/>
        <v>14592.760000000002</v>
      </c>
      <c r="H5941" s="38">
        <f>G5941*(1-'[1]Rapport Lottstift'!$Q$6)</f>
        <v>10624.854988467721</v>
      </c>
      <c r="I5941" s="39">
        <f t="shared" si="278"/>
        <v>10518.606438583043</v>
      </c>
      <c r="J5941" s="40">
        <f t="shared" si="279"/>
        <v>10518</v>
      </c>
      <c r="K5941" s="40">
        <v>10518</v>
      </c>
    </row>
    <row r="5942" spans="1:11" s="40" customFormat="1" hidden="1" x14ac:dyDescent="0.25">
      <c r="A5942" s="34" t="s">
        <v>17493</v>
      </c>
      <c r="B5942" s="34" t="s">
        <v>17629</v>
      </c>
      <c r="C5942" s="34" t="s">
        <v>17630</v>
      </c>
      <c r="D5942" s="34" t="s">
        <v>17631</v>
      </c>
      <c r="E5942" s="35">
        <v>174886</v>
      </c>
      <c r="F5942" s="36">
        <v>174886</v>
      </c>
      <c r="G5942" s="37">
        <f t="shared" si="277"/>
        <v>12242.02</v>
      </c>
      <c r="H5942" s="38">
        <f>G5942*(1-'[1]Rapport Lottstift'!$Q$6)</f>
        <v>8913.3027107909402</v>
      </c>
      <c r="I5942" s="39">
        <f t="shared" si="278"/>
        <v>8824.1696836830306</v>
      </c>
      <c r="J5942" s="40">
        <f t="shared" si="279"/>
        <v>8824</v>
      </c>
      <c r="K5942" s="40">
        <v>8824</v>
      </c>
    </row>
    <row r="5943" spans="1:11" s="40" customFormat="1" hidden="1" x14ac:dyDescent="0.25">
      <c r="A5943" s="34" t="s">
        <v>17493</v>
      </c>
      <c r="B5943" s="34" t="s">
        <v>17632</v>
      </c>
      <c r="C5943" s="34" t="s">
        <v>17633</v>
      </c>
      <c r="D5943" s="34" t="s">
        <v>17634</v>
      </c>
      <c r="E5943" s="35">
        <v>307764</v>
      </c>
      <c r="F5943" s="36">
        <v>307764</v>
      </c>
      <c r="G5943" s="37">
        <f t="shared" si="277"/>
        <v>21543.480000000003</v>
      </c>
      <c r="H5943" s="38">
        <f>G5943*(1-'[1]Rapport Lottstift'!$Q$6)</f>
        <v>15685.610600527563</v>
      </c>
      <c r="I5943" s="39">
        <f t="shared" si="278"/>
        <v>15528.754494522287</v>
      </c>
      <c r="J5943" s="40">
        <f t="shared" si="279"/>
        <v>15528</v>
      </c>
      <c r="K5943" s="40">
        <v>15528</v>
      </c>
    </row>
    <row r="5944" spans="1:11" s="40" customFormat="1" hidden="1" x14ac:dyDescent="0.25">
      <c r="A5944" s="34" t="s">
        <v>17493</v>
      </c>
      <c r="B5944" s="34" t="s">
        <v>17635</v>
      </c>
      <c r="C5944" s="34" t="s">
        <v>17636</v>
      </c>
      <c r="D5944" s="34" t="s">
        <v>17637</v>
      </c>
      <c r="E5944" s="35">
        <v>2110038</v>
      </c>
      <c r="F5944" s="36">
        <v>2110038</v>
      </c>
      <c r="G5944" s="37">
        <f t="shared" si="277"/>
        <v>147702.66</v>
      </c>
      <c r="H5944" s="38">
        <f>G5944*(1-'[1]Rapport Lottstift'!$Q$6)</f>
        <v>107540.95482355302</v>
      </c>
      <c r="I5944" s="39">
        <f t="shared" si="278"/>
        <v>106465.54527531749</v>
      </c>
      <c r="J5944" s="40">
        <f t="shared" si="279"/>
        <v>106465</v>
      </c>
      <c r="K5944" s="40">
        <v>106465</v>
      </c>
    </row>
    <row r="5945" spans="1:11" s="40" customFormat="1" hidden="1" x14ac:dyDescent="0.25">
      <c r="A5945" s="34" t="s">
        <v>17493</v>
      </c>
      <c r="B5945" s="34" t="s">
        <v>17638</v>
      </c>
      <c r="C5945" s="34"/>
      <c r="D5945" s="34" t="s">
        <v>17639</v>
      </c>
      <c r="E5945" s="35">
        <v>691529</v>
      </c>
      <c r="F5945" s="36">
        <v>691529</v>
      </c>
      <c r="G5945" s="37">
        <f t="shared" si="277"/>
        <v>48407.030000000006</v>
      </c>
      <c r="H5945" s="38">
        <f>G5945*(1-'[1]Rapport Lottstift'!$Q$6)</f>
        <v>35244.715473454416</v>
      </c>
      <c r="I5945" s="39">
        <f t="shared" si="278"/>
        <v>34892.268318719871</v>
      </c>
      <c r="J5945" s="40">
        <f t="shared" si="279"/>
        <v>34892</v>
      </c>
      <c r="K5945" s="40">
        <v>34892</v>
      </c>
    </row>
    <row r="5946" spans="1:11" s="40" customFormat="1" hidden="1" x14ac:dyDescent="0.25">
      <c r="A5946" s="34" t="s">
        <v>17493</v>
      </c>
      <c r="B5946" s="34" t="s">
        <v>17640</v>
      </c>
      <c r="C5946" s="34" t="s">
        <v>17641</v>
      </c>
      <c r="D5946" s="34" t="s">
        <v>17642</v>
      </c>
      <c r="E5946" s="35">
        <v>343267</v>
      </c>
      <c r="F5946" s="36">
        <v>343267</v>
      </c>
      <c r="G5946" s="37">
        <f t="shared" si="277"/>
        <v>24028.690000000002</v>
      </c>
      <c r="H5946" s="38">
        <f>G5946*(1-'[1]Rapport Lottstift'!$Q$6)</f>
        <v>17495.069254400434</v>
      </c>
      <c r="I5946" s="39">
        <f t="shared" si="278"/>
        <v>17320.11856185643</v>
      </c>
      <c r="J5946" s="40">
        <f t="shared" si="279"/>
        <v>17320</v>
      </c>
      <c r="K5946" s="40">
        <v>17320</v>
      </c>
    </row>
    <row r="5947" spans="1:11" s="40" customFormat="1" hidden="1" x14ac:dyDescent="0.25">
      <c r="A5947" s="34" t="s">
        <v>17493</v>
      </c>
      <c r="B5947" s="34" t="s">
        <v>17643</v>
      </c>
      <c r="C5947" s="34" t="s">
        <v>17644</v>
      </c>
      <c r="D5947" s="34" t="s">
        <v>17645</v>
      </c>
      <c r="E5947" s="35">
        <v>4186055</v>
      </c>
      <c r="F5947" s="36">
        <v>4186055</v>
      </c>
      <c r="G5947" s="37">
        <f t="shared" si="277"/>
        <v>293023.85000000003</v>
      </c>
      <c r="H5947" s="38">
        <f>G5947*(1-'[1]Rapport Lottstift'!$Q$6)</f>
        <v>213347.983137701</v>
      </c>
      <c r="I5947" s="39">
        <f t="shared" si="278"/>
        <v>211214.50330632398</v>
      </c>
      <c r="J5947" s="40">
        <f t="shared" si="279"/>
        <v>211214</v>
      </c>
      <c r="K5947" s="40">
        <v>211214</v>
      </c>
    </row>
    <row r="5948" spans="1:11" s="40" customFormat="1" hidden="1" x14ac:dyDescent="0.25">
      <c r="A5948" s="34" t="s">
        <v>17493</v>
      </c>
      <c r="B5948" s="34" t="s">
        <v>17646</v>
      </c>
      <c r="C5948" s="34" t="s">
        <v>17647</v>
      </c>
      <c r="D5948" s="34" t="s">
        <v>17648</v>
      </c>
      <c r="E5948" s="35">
        <v>10041980</v>
      </c>
      <c r="F5948" s="36">
        <v>9896267</v>
      </c>
      <c r="G5948" s="37">
        <f t="shared" si="277"/>
        <v>692738.69000000006</v>
      </c>
      <c r="H5948" s="38">
        <f>G5948*(1-'[1]Rapport Lottstift'!$Q$6)</f>
        <v>504376.69955177052</v>
      </c>
      <c r="I5948" s="39">
        <f t="shared" si="278"/>
        <v>499332.93255625281</v>
      </c>
      <c r="J5948" s="40">
        <f t="shared" si="279"/>
        <v>499332</v>
      </c>
      <c r="K5948" s="40">
        <v>499332</v>
      </c>
    </row>
    <row r="5949" spans="1:11" s="40" customFormat="1" hidden="1" x14ac:dyDescent="0.25">
      <c r="A5949" s="34" t="s">
        <v>17493</v>
      </c>
      <c r="B5949" s="34" t="s">
        <v>17649</v>
      </c>
      <c r="C5949" s="34" t="s">
        <v>17650</v>
      </c>
      <c r="D5949" s="34" t="s">
        <v>17651</v>
      </c>
      <c r="E5949" s="35">
        <v>1397288</v>
      </c>
      <c r="F5949" s="36">
        <v>1397288</v>
      </c>
      <c r="G5949" s="37">
        <f t="shared" si="277"/>
        <v>97810.16</v>
      </c>
      <c r="H5949" s="38">
        <f>G5949*(1-'[1]Rapport Lottstift'!$Q$6)</f>
        <v>71214.682239605521</v>
      </c>
      <c r="I5949" s="39">
        <f t="shared" si="278"/>
        <v>70502.535417209467</v>
      </c>
      <c r="J5949" s="40">
        <f t="shared" si="279"/>
        <v>70502</v>
      </c>
      <c r="K5949" s="40">
        <v>70502</v>
      </c>
    </row>
    <row r="5950" spans="1:11" s="40" customFormat="1" hidden="1" x14ac:dyDescent="0.25">
      <c r="A5950" s="34" t="s">
        <v>17493</v>
      </c>
      <c r="B5950" s="34" t="s">
        <v>17652</v>
      </c>
      <c r="C5950" s="34"/>
      <c r="D5950" s="34" t="s">
        <v>17653</v>
      </c>
      <c r="E5950" s="35">
        <v>49430</v>
      </c>
      <c r="F5950" s="36">
        <v>49430</v>
      </c>
      <c r="G5950" s="37">
        <f t="shared" si="277"/>
        <v>3460.1000000000004</v>
      </c>
      <c r="H5950" s="38">
        <f>G5950*(1-'[1]Rapport Lottstift'!$Q$6)</f>
        <v>2519.2671397047002</v>
      </c>
      <c r="I5950" s="39">
        <f t="shared" si="278"/>
        <v>2494.0744683076532</v>
      </c>
      <c r="J5950" s="40">
        <f t="shared" si="279"/>
        <v>2494</v>
      </c>
      <c r="K5950" s="40">
        <v>2494</v>
      </c>
    </row>
    <row r="5951" spans="1:11" s="40" customFormat="1" hidden="1" x14ac:dyDescent="0.25">
      <c r="A5951" s="34" t="s">
        <v>17493</v>
      </c>
      <c r="B5951" s="34" t="s">
        <v>17654</v>
      </c>
      <c r="C5951" s="34" t="s">
        <v>17655</v>
      </c>
      <c r="D5951" s="34" t="s">
        <v>17656</v>
      </c>
      <c r="E5951" s="35">
        <v>1636392</v>
      </c>
      <c r="F5951" s="36">
        <v>1636392</v>
      </c>
      <c r="G5951" s="37">
        <f t="shared" si="277"/>
        <v>114547.44000000002</v>
      </c>
      <c r="H5951" s="38">
        <f>G5951*(1-'[1]Rapport Lottstift'!$Q$6)</f>
        <v>83400.942611281702</v>
      </c>
      <c r="I5951" s="39">
        <f t="shared" si="278"/>
        <v>82566.933185168891</v>
      </c>
      <c r="J5951" s="40">
        <f t="shared" si="279"/>
        <v>82566</v>
      </c>
      <c r="K5951" s="40">
        <v>82566</v>
      </c>
    </row>
    <row r="5952" spans="1:11" s="40" customFormat="1" hidden="1" x14ac:dyDescent="0.25">
      <c r="A5952" s="34" t="s">
        <v>17493</v>
      </c>
      <c r="B5952" s="34" t="s">
        <v>17657</v>
      </c>
      <c r="C5952" s="34" t="s">
        <v>17658</v>
      </c>
      <c r="D5952" s="34" t="s">
        <v>17659</v>
      </c>
      <c r="E5952" s="35">
        <v>89131</v>
      </c>
      <c r="F5952" s="36">
        <v>89131</v>
      </c>
      <c r="G5952" s="37">
        <f t="shared" si="277"/>
        <v>6239.170000000001</v>
      </c>
      <c r="H5952" s="38">
        <f>G5952*(1-'[1]Rapport Lottstift'!$Q$6)</f>
        <v>4542.6825698769908</v>
      </c>
      <c r="I5952" s="39">
        <f t="shared" si="278"/>
        <v>4497.255744178221</v>
      </c>
      <c r="J5952" s="40">
        <f t="shared" si="279"/>
        <v>4497</v>
      </c>
      <c r="K5952" s="40">
        <v>4497</v>
      </c>
    </row>
    <row r="5953" spans="1:11" s="40" customFormat="1" hidden="1" x14ac:dyDescent="0.25">
      <c r="A5953" s="34" t="s">
        <v>17493</v>
      </c>
      <c r="B5953" s="34" t="s">
        <v>17660</v>
      </c>
      <c r="C5953" s="34" t="s">
        <v>17661</v>
      </c>
      <c r="D5953" s="34" t="s">
        <v>17662</v>
      </c>
      <c r="E5953" s="35">
        <v>2516090</v>
      </c>
      <c r="F5953" s="36">
        <v>2516090</v>
      </c>
      <c r="G5953" s="37">
        <f t="shared" si="277"/>
        <v>176126.30000000002</v>
      </c>
      <c r="H5953" s="38">
        <f>G5953*(1-'[1]Rapport Lottstift'!$Q$6)</f>
        <v>128235.94694597612</v>
      </c>
      <c r="I5953" s="39">
        <f t="shared" si="278"/>
        <v>126953.58747651636</v>
      </c>
      <c r="J5953" s="40">
        <f t="shared" si="279"/>
        <v>126953</v>
      </c>
      <c r="K5953" s="40">
        <v>126953</v>
      </c>
    </row>
    <row r="5954" spans="1:11" s="40" customFormat="1" hidden="1" x14ac:dyDescent="0.25">
      <c r="A5954" s="34" t="s">
        <v>17493</v>
      </c>
      <c r="B5954" s="34" t="s">
        <v>17663</v>
      </c>
      <c r="C5954" s="34" t="s">
        <v>17664</v>
      </c>
      <c r="D5954" s="34" t="s">
        <v>17665</v>
      </c>
      <c r="E5954" s="35">
        <v>38887</v>
      </c>
      <c r="F5954" s="36">
        <v>38887</v>
      </c>
      <c r="G5954" s="37">
        <f t="shared" si="277"/>
        <v>2722.09</v>
      </c>
      <c r="H5954" s="38">
        <f>G5954*(1-'[1]Rapport Lottstift'!$Q$6)</f>
        <v>1981.9288137102303</v>
      </c>
      <c r="I5954" s="39">
        <f t="shared" si="278"/>
        <v>1962.1095255731279</v>
      </c>
      <c r="J5954" s="40">
        <f t="shared" si="279"/>
        <v>1962</v>
      </c>
      <c r="K5954" s="40">
        <v>1962</v>
      </c>
    </row>
    <row r="5955" spans="1:11" s="40" customFormat="1" hidden="1" x14ac:dyDescent="0.25">
      <c r="A5955" s="34" t="s">
        <v>17493</v>
      </c>
      <c r="B5955" s="34" t="s">
        <v>17666</v>
      </c>
      <c r="C5955" s="34" t="s">
        <v>17667</v>
      </c>
      <c r="D5955" s="34" t="s">
        <v>17668</v>
      </c>
      <c r="E5955" s="35">
        <v>102794</v>
      </c>
      <c r="F5955" s="36">
        <v>102794</v>
      </c>
      <c r="G5955" s="37">
        <f t="shared" si="277"/>
        <v>7195.5800000000008</v>
      </c>
      <c r="H5955" s="38">
        <f>G5955*(1-'[1]Rapport Lottstift'!$Q$6)</f>
        <v>5239.0359368562613</v>
      </c>
      <c r="I5955" s="39">
        <f t="shared" si="278"/>
        <v>5186.6455774876986</v>
      </c>
      <c r="J5955" s="40">
        <f t="shared" si="279"/>
        <v>5186</v>
      </c>
      <c r="K5955" s="40">
        <v>5186</v>
      </c>
    </row>
    <row r="5956" spans="1:11" s="40" customFormat="1" hidden="1" x14ac:dyDescent="0.25">
      <c r="A5956" s="34" t="s">
        <v>17493</v>
      </c>
      <c r="B5956" s="34" t="s">
        <v>17669</v>
      </c>
      <c r="C5956" s="34"/>
      <c r="D5956" s="34" t="s">
        <v>17670</v>
      </c>
      <c r="E5956" s="35">
        <v>118293</v>
      </c>
      <c r="F5956" s="36">
        <v>118293</v>
      </c>
      <c r="G5956" s="37">
        <f t="shared" si="277"/>
        <v>8280.51</v>
      </c>
      <c r="H5956" s="38">
        <f>G5956*(1-'[1]Rapport Lottstift'!$Q$6)</f>
        <v>6028.9635394919706</v>
      </c>
      <c r="I5956" s="39">
        <f t="shared" si="278"/>
        <v>5968.6739040970506</v>
      </c>
      <c r="J5956" s="40">
        <f t="shared" si="279"/>
        <v>5968</v>
      </c>
      <c r="K5956" s="40">
        <v>5968</v>
      </c>
    </row>
    <row r="5957" spans="1:11" s="40" customFormat="1" hidden="1" x14ac:dyDescent="0.25">
      <c r="A5957" s="34" t="s">
        <v>17493</v>
      </c>
      <c r="B5957" s="34" t="s">
        <v>17671</v>
      </c>
      <c r="C5957" s="34" t="s">
        <v>17672</v>
      </c>
      <c r="D5957" s="34" t="s">
        <v>17673</v>
      </c>
      <c r="E5957" s="35">
        <v>7709109</v>
      </c>
      <c r="F5957" s="36">
        <v>7525324</v>
      </c>
      <c r="G5957" s="37">
        <f t="shared" si="277"/>
        <v>526772.68000000005</v>
      </c>
      <c r="H5957" s="38">
        <f>G5957*(1-'[1]Rapport Lottstift'!$Q$6)</f>
        <v>383538.36675766</v>
      </c>
      <c r="I5957" s="39">
        <f t="shared" si="278"/>
        <v>379702.98309008341</v>
      </c>
      <c r="J5957" s="40">
        <f t="shared" si="279"/>
        <v>379702</v>
      </c>
      <c r="K5957" s="40">
        <v>379702</v>
      </c>
    </row>
    <row r="5958" spans="1:11" s="40" customFormat="1" hidden="1" x14ac:dyDescent="0.25">
      <c r="A5958" s="34" t="s">
        <v>17493</v>
      </c>
      <c r="B5958" s="34" t="s">
        <v>17674</v>
      </c>
      <c r="C5958" s="34" t="s">
        <v>17675</v>
      </c>
      <c r="D5958" s="34" t="s">
        <v>17676</v>
      </c>
      <c r="E5958" s="35">
        <v>6688921</v>
      </c>
      <c r="F5958" s="36">
        <v>6544725</v>
      </c>
      <c r="G5958" s="37">
        <f t="shared" ref="G5958:G6021" si="280">F5958*0.07</f>
        <v>458130.75000000006</v>
      </c>
      <c r="H5958" s="38">
        <f>G5958*(1-'[1]Rapport Lottstift'!$Q$6)</f>
        <v>333560.80580424529</v>
      </c>
      <c r="I5958" s="39">
        <f t="shared" ref="I5958:I6021" si="281">H5958*0.99</f>
        <v>330225.19774620282</v>
      </c>
      <c r="J5958" s="40">
        <f t="shared" ref="J5958:J6021" si="282">INT(I5958)</f>
        <v>330225</v>
      </c>
      <c r="K5958" s="40">
        <v>330225</v>
      </c>
    </row>
    <row r="5959" spans="1:11" s="40" customFormat="1" hidden="1" x14ac:dyDescent="0.25">
      <c r="A5959" s="34" t="s">
        <v>17493</v>
      </c>
      <c r="B5959" s="34" t="s">
        <v>17677</v>
      </c>
      <c r="C5959" s="34" t="s">
        <v>17678</v>
      </c>
      <c r="D5959" s="34" t="s">
        <v>17679</v>
      </c>
      <c r="E5959" s="35">
        <v>5730577</v>
      </c>
      <c r="F5959" s="36">
        <v>5580885</v>
      </c>
      <c r="G5959" s="37">
        <f t="shared" si="280"/>
        <v>390661.95</v>
      </c>
      <c r="H5959" s="38">
        <f>G5959*(1-'[1]Rapport Lottstift'!$Q$6)</f>
        <v>284437.39006617165</v>
      </c>
      <c r="I5959" s="39">
        <f t="shared" si="281"/>
        <v>281593.01616550994</v>
      </c>
      <c r="J5959" s="40">
        <f t="shared" si="282"/>
        <v>281593</v>
      </c>
      <c r="K5959" s="40">
        <v>281593</v>
      </c>
    </row>
    <row r="5960" spans="1:11" s="40" customFormat="1" hidden="1" x14ac:dyDescent="0.25">
      <c r="A5960" s="34" t="s">
        <v>17493</v>
      </c>
      <c r="B5960" s="34" t="s">
        <v>17680</v>
      </c>
      <c r="C5960" s="34" t="s">
        <v>17681</v>
      </c>
      <c r="D5960" s="34" t="s">
        <v>17682</v>
      </c>
      <c r="E5960" s="35">
        <v>7365304</v>
      </c>
      <c r="F5960" s="36">
        <v>7216228</v>
      </c>
      <c r="G5960" s="37">
        <f t="shared" si="280"/>
        <v>505135.96</v>
      </c>
      <c r="H5960" s="38">
        <f>G5960*(1-'[1]Rapport Lottstift'!$Q$6)</f>
        <v>367784.86896655813</v>
      </c>
      <c r="I5960" s="39">
        <f t="shared" si="281"/>
        <v>364107.02027689252</v>
      </c>
      <c r="J5960" s="40">
        <f t="shared" si="282"/>
        <v>364107</v>
      </c>
      <c r="K5960" s="40">
        <v>364107</v>
      </c>
    </row>
    <row r="5961" spans="1:11" s="40" customFormat="1" hidden="1" x14ac:dyDescent="0.25">
      <c r="A5961" s="34" t="s">
        <v>17493</v>
      </c>
      <c r="B5961" s="34" t="s">
        <v>17683</v>
      </c>
      <c r="C5961" s="34" t="s">
        <v>17684</v>
      </c>
      <c r="D5961" s="34" t="s">
        <v>17685</v>
      </c>
      <c r="E5961" s="35">
        <v>9044407</v>
      </c>
      <c r="F5961" s="36">
        <v>8777725</v>
      </c>
      <c r="G5961" s="37">
        <f t="shared" si="280"/>
        <v>614440.75000000012</v>
      </c>
      <c r="H5961" s="38">
        <f>G5961*(1-'[1]Rapport Lottstift'!$Q$6)</f>
        <v>447368.68609881535</v>
      </c>
      <c r="I5961" s="39">
        <f t="shared" si="281"/>
        <v>442894.9992378272</v>
      </c>
      <c r="J5961" s="40">
        <f t="shared" si="282"/>
        <v>442894</v>
      </c>
      <c r="K5961" s="40">
        <v>442894</v>
      </c>
    </row>
    <row r="5962" spans="1:11" s="40" customFormat="1" hidden="1" x14ac:dyDescent="0.25">
      <c r="A5962" s="34" t="s">
        <v>17493</v>
      </c>
      <c r="B5962" s="34" t="s">
        <v>17686</v>
      </c>
      <c r="C5962" s="34" t="s">
        <v>17687</v>
      </c>
      <c r="D5962" s="34" t="s">
        <v>17688</v>
      </c>
      <c r="E5962" s="35">
        <v>3586741</v>
      </c>
      <c r="F5962" s="36">
        <v>3586741</v>
      </c>
      <c r="G5962" s="37">
        <f t="shared" si="280"/>
        <v>251071.87000000002</v>
      </c>
      <c r="H5962" s="38">
        <f>G5962*(1-'[1]Rapport Lottstift'!$Q$6)</f>
        <v>182803.1304861739</v>
      </c>
      <c r="I5962" s="39">
        <f t="shared" si="281"/>
        <v>180975.09918131217</v>
      </c>
      <c r="J5962" s="40">
        <f t="shared" si="282"/>
        <v>180975</v>
      </c>
      <c r="K5962" s="40">
        <v>180975</v>
      </c>
    </row>
    <row r="5963" spans="1:11" s="40" customFormat="1" hidden="1" x14ac:dyDescent="0.25">
      <c r="A5963" s="34" t="s">
        <v>17493</v>
      </c>
      <c r="B5963" s="34" t="s">
        <v>17689</v>
      </c>
      <c r="C5963" s="34" t="s">
        <v>17690</v>
      </c>
      <c r="D5963" s="34" t="s">
        <v>17691</v>
      </c>
      <c r="E5963" s="35">
        <v>24223632</v>
      </c>
      <c r="F5963" s="36">
        <v>22479688</v>
      </c>
      <c r="G5963" s="37">
        <f t="shared" si="280"/>
        <v>1573578.1600000001</v>
      </c>
      <c r="H5963" s="38">
        <f>G5963*(1-'[1]Rapport Lottstift'!$Q$6)</f>
        <v>1145707.8553351017</v>
      </c>
      <c r="I5963" s="39">
        <f t="shared" si="281"/>
        <v>1134250.7767817506</v>
      </c>
      <c r="J5963" s="40">
        <f t="shared" si="282"/>
        <v>1134250</v>
      </c>
      <c r="K5963" s="40">
        <v>1134250</v>
      </c>
    </row>
    <row r="5964" spans="1:11" s="40" customFormat="1" hidden="1" x14ac:dyDescent="0.25">
      <c r="A5964" s="34" t="s">
        <v>17493</v>
      </c>
      <c r="B5964" s="34" t="s">
        <v>17692</v>
      </c>
      <c r="C5964" s="34" t="s">
        <v>17693</v>
      </c>
      <c r="D5964" s="34" t="s">
        <v>17694</v>
      </c>
      <c r="E5964" s="35">
        <v>15707607</v>
      </c>
      <c r="F5964" s="36">
        <v>14789972</v>
      </c>
      <c r="G5964" s="37">
        <f t="shared" si="280"/>
        <v>1035298.0400000002</v>
      </c>
      <c r="H5964" s="38">
        <f>G5964*(1-'[1]Rapport Lottstift'!$Q$6)</f>
        <v>753791.02684104</v>
      </c>
      <c r="I5964" s="39">
        <f t="shared" si="281"/>
        <v>746253.11657262954</v>
      </c>
      <c r="J5964" s="40">
        <f t="shared" si="282"/>
        <v>746253</v>
      </c>
      <c r="K5964" s="40">
        <v>746253</v>
      </c>
    </row>
    <row r="5965" spans="1:11" s="40" customFormat="1" hidden="1" x14ac:dyDescent="0.25">
      <c r="A5965" s="34" t="s">
        <v>17493</v>
      </c>
      <c r="B5965" s="34" t="s">
        <v>17695</v>
      </c>
      <c r="C5965" s="34" t="s">
        <v>17696</v>
      </c>
      <c r="D5965" s="34" t="s">
        <v>17697</v>
      </c>
      <c r="E5965" s="35">
        <v>18137412</v>
      </c>
      <c r="F5965" s="36">
        <v>17726487</v>
      </c>
      <c r="G5965" s="37">
        <f t="shared" si="280"/>
        <v>1240854.0900000001</v>
      </c>
      <c r="H5965" s="38">
        <f>G5965*(1-'[1]Rapport Lottstift'!$Q$6)</f>
        <v>903454.50539151439</v>
      </c>
      <c r="I5965" s="39">
        <f t="shared" si="281"/>
        <v>894419.96033759927</v>
      </c>
      <c r="J5965" s="40">
        <f t="shared" si="282"/>
        <v>894419</v>
      </c>
      <c r="K5965" s="40">
        <v>894419</v>
      </c>
    </row>
    <row r="5966" spans="1:11" s="40" customFormat="1" hidden="1" x14ac:dyDescent="0.25">
      <c r="A5966" s="34" t="s">
        <v>17493</v>
      </c>
      <c r="B5966" s="34" t="s">
        <v>17698</v>
      </c>
      <c r="C5966" s="34" t="s">
        <v>17699</v>
      </c>
      <c r="D5966" s="34" t="s">
        <v>17700</v>
      </c>
      <c r="E5966" s="35">
        <v>15463045</v>
      </c>
      <c r="F5966" s="36">
        <v>14445391</v>
      </c>
      <c r="G5966" s="37">
        <f t="shared" si="280"/>
        <v>1011177.3700000001</v>
      </c>
      <c r="H5966" s="38">
        <f>G5966*(1-'[1]Rapport Lottstift'!$Q$6)</f>
        <v>736228.98779053253</v>
      </c>
      <c r="I5966" s="39">
        <f t="shared" si="281"/>
        <v>728866.69791262725</v>
      </c>
      <c r="J5966" s="40">
        <f t="shared" si="282"/>
        <v>728866</v>
      </c>
      <c r="K5966" s="40">
        <v>728866</v>
      </c>
    </row>
    <row r="5967" spans="1:11" s="40" customFormat="1" hidden="1" x14ac:dyDescent="0.25">
      <c r="A5967" s="34" t="s">
        <v>17493</v>
      </c>
      <c r="B5967" s="34" t="s">
        <v>17701</v>
      </c>
      <c r="C5967" s="34" t="s">
        <v>17702</v>
      </c>
      <c r="D5967" s="34" t="s">
        <v>17703</v>
      </c>
      <c r="E5967" s="35">
        <v>21454041</v>
      </c>
      <c r="F5967" s="36">
        <v>19945081</v>
      </c>
      <c r="G5967" s="37">
        <f t="shared" si="280"/>
        <v>1396155.6700000002</v>
      </c>
      <c r="H5967" s="38">
        <f>G5967*(1-'[1]Rapport Lottstift'!$Q$6)</f>
        <v>1016528.1643141527</v>
      </c>
      <c r="I5967" s="39">
        <f t="shared" si="281"/>
        <v>1006362.8826710111</v>
      </c>
      <c r="J5967" s="40">
        <f t="shared" si="282"/>
        <v>1006362</v>
      </c>
      <c r="K5967" s="40">
        <v>1006362</v>
      </c>
    </row>
    <row r="5968" spans="1:11" s="40" customFormat="1" hidden="1" x14ac:dyDescent="0.25">
      <c r="A5968" s="34" t="s">
        <v>17493</v>
      </c>
      <c r="B5968" s="34" t="s">
        <v>17704</v>
      </c>
      <c r="C5968" s="34"/>
      <c r="D5968" s="34" t="s">
        <v>17705</v>
      </c>
      <c r="E5968" s="35">
        <v>39232</v>
      </c>
      <c r="F5968" s="36">
        <v>39232</v>
      </c>
      <c r="G5968" s="37">
        <f t="shared" si="280"/>
        <v>2746.2400000000002</v>
      </c>
      <c r="H5968" s="38">
        <f>G5968*(1-'[1]Rapport Lottstift'!$Q$6)</f>
        <v>1999.5122076652804</v>
      </c>
      <c r="I5968" s="39">
        <f t="shared" si="281"/>
        <v>1979.5170855886274</v>
      </c>
      <c r="J5968" s="40">
        <f t="shared" si="282"/>
        <v>1979</v>
      </c>
      <c r="K5968" s="40">
        <v>1979</v>
      </c>
    </row>
    <row r="5969" spans="1:11" s="40" customFormat="1" hidden="1" x14ac:dyDescent="0.25">
      <c r="A5969" s="34" t="s">
        <v>17493</v>
      </c>
      <c r="B5969" s="34" t="s">
        <v>17706</v>
      </c>
      <c r="C5969" s="34" t="s">
        <v>17707</v>
      </c>
      <c r="D5969" s="34" t="s">
        <v>17708</v>
      </c>
      <c r="E5969" s="35">
        <v>147112</v>
      </c>
      <c r="F5969" s="36">
        <v>147112</v>
      </c>
      <c r="G5969" s="37">
        <f t="shared" si="280"/>
        <v>10297.84</v>
      </c>
      <c r="H5969" s="38">
        <f>G5969*(1-'[1]Rapport Lottstift'!$Q$6)</f>
        <v>7497.7630478704805</v>
      </c>
      <c r="I5969" s="39">
        <f t="shared" si="281"/>
        <v>7422.7854173917758</v>
      </c>
      <c r="J5969" s="40">
        <f t="shared" si="282"/>
        <v>7422</v>
      </c>
      <c r="K5969" s="40">
        <v>7422</v>
      </c>
    </row>
    <row r="5970" spans="1:11" s="40" customFormat="1" hidden="1" x14ac:dyDescent="0.25">
      <c r="A5970" s="34" t="s">
        <v>17493</v>
      </c>
      <c r="B5970" s="34" t="s">
        <v>17709</v>
      </c>
      <c r="C5970" s="34" t="s">
        <v>17710</v>
      </c>
      <c r="D5970" s="34" t="s">
        <v>17711</v>
      </c>
      <c r="E5970" s="35">
        <v>149374</v>
      </c>
      <c r="F5970" s="36">
        <v>149374</v>
      </c>
      <c r="G5970" s="37">
        <f t="shared" si="280"/>
        <v>10456.18</v>
      </c>
      <c r="H5970" s="38">
        <f>G5970*(1-'[1]Rapport Lottstift'!$Q$6)</f>
        <v>7613.0489525844605</v>
      </c>
      <c r="I5970" s="39">
        <f t="shared" si="281"/>
        <v>7536.918463058616</v>
      </c>
      <c r="J5970" s="40">
        <f t="shared" si="282"/>
        <v>7536</v>
      </c>
      <c r="K5970" s="40">
        <v>7536</v>
      </c>
    </row>
    <row r="5971" spans="1:11" s="40" customFormat="1" hidden="1" x14ac:dyDescent="0.25">
      <c r="A5971" s="34" t="s">
        <v>17493</v>
      </c>
      <c r="B5971" s="34" t="s">
        <v>17712</v>
      </c>
      <c r="C5971" s="34" t="s">
        <v>17713</v>
      </c>
      <c r="D5971" s="34" t="s">
        <v>17714</v>
      </c>
      <c r="E5971" s="35">
        <v>4391093</v>
      </c>
      <c r="F5971" s="36">
        <v>4391093</v>
      </c>
      <c r="G5971" s="37">
        <f t="shared" si="280"/>
        <v>307376.51</v>
      </c>
      <c r="H5971" s="38">
        <f>G5971*(1-'[1]Rapport Lottstift'!$Q$6)</f>
        <v>223798.02351380399</v>
      </c>
      <c r="I5971" s="39">
        <f t="shared" si="281"/>
        <v>221560.04327866595</v>
      </c>
      <c r="J5971" s="40">
        <f t="shared" si="282"/>
        <v>221560</v>
      </c>
      <c r="K5971" s="40">
        <v>221560</v>
      </c>
    </row>
    <row r="5972" spans="1:11" s="40" customFormat="1" hidden="1" x14ac:dyDescent="0.25">
      <c r="A5972" s="34" t="s">
        <v>17493</v>
      </c>
      <c r="B5972" s="34" t="s">
        <v>17715</v>
      </c>
      <c r="C5972" s="34" t="s">
        <v>17716</v>
      </c>
      <c r="D5972" s="34" t="s">
        <v>17717</v>
      </c>
      <c r="E5972" s="35">
        <v>45357</v>
      </c>
      <c r="F5972" s="36">
        <v>45357</v>
      </c>
      <c r="G5972" s="37">
        <f t="shared" si="280"/>
        <v>3174.9900000000002</v>
      </c>
      <c r="H5972" s="38">
        <f>G5972*(1-'[1]Rapport Lottstift'!$Q$6)</f>
        <v>2311.6811583165304</v>
      </c>
      <c r="I5972" s="39">
        <f t="shared" si="281"/>
        <v>2288.5643467333653</v>
      </c>
      <c r="J5972" s="40">
        <f t="shared" si="282"/>
        <v>2288</v>
      </c>
      <c r="K5972" s="40">
        <v>2288</v>
      </c>
    </row>
    <row r="5973" spans="1:11" s="40" customFormat="1" hidden="1" x14ac:dyDescent="0.25">
      <c r="A5973" s="34" t="s">
        <v>17493</v>
      </c>
      <c r="B5973" s="34" t="s">
        <v>17718</v>
      </c>
      <c r="C5973" s="34" t="s">
        <v>17719</v>
      </c>
      <c r="D5973" s="34" t="s">
        <v>17720</v>
      </c>
      <c r="E5973" s="35">
        <v>55119</v>
      </c>
      <c r="F5973" s="36">
        <v>55119</v>
      </c>
      <c r="G5973" s="37">
        <f t="shared" si="280"/>
        <v>3858.3300000000004</v>
      </c>
      <c r="H5973" s="38">
        <f>G5973*(1-'[1]Rapport Lottstift'!$Q$6)</f>
        <v>2809.2147577055102</v>
      </c>
      <c r="I5973" s="39">
        <f t="shared" si="281"/>
        <v>2781.1226101284551</v>
      </c>
      <c r="J5973" s="40">
        <f t="shared" si="282"/>
        <v>2781</v>
      </c>
      <c r="K5973" s="40">
        <v>2781</v>
      </c>
    </row>
    <row r="5974" spans="1:11" s="40" customFormat="1" hidden="1" x14ac:dyDescent="0.25">
      <c r="A5974" s="34" t="s">
        <v>17493</v>
      </c>
      <c r="B5974" s="34" t="s">
        <v>17721</v>
      </c>
      <c r="C5974" s="34" t="s">
        <v>17722</v>
      </c>
      <c r="D5974" s="34" t="s">
        <v>17723</v>
      </c>
      <c r="E5974" s="35">
        <v>6835233</v>
      </c>
      <c r="F5974" s="36">
        <v>5887199</v>
      </c>
      <c r="G5974" s="37">
        <f t="shared" si="280"/>
        <v>412103.93000000005</v>
      </c>
      <c r="H5974" s="38">
        <f>G5974*(1-'[1]Rapport Lottstift'!$Q$6)</f>
        <v>300049.09944572876</v>
      </c>
      <c r="I5974" s="39">
        <f t="shared" si="281"/>
        <v>297048.60845127149</v>
      </c>
      <c r="J5974" s="40">
        <f t="shared" si="282"/>
        <v>297048</v>
      </c>
      <c r="K5974" s="40">
        <v>297048</v>
      </c>
    </row>
    <row r="5975" spans="1:11" s="40" customFormat="1" hidden="1" x14ac:dyDescent="0.25">
      <c r="A5975" s="34" t="s">
        <v>17493</v>
      </c>
      <c r="B5975" s="34" t="s">
        <v>17724</v>
      </c>
      <c r="C5975" s="34" t="s">
        <v>17725</v>
      </c>
      <c r="D5975" s="34" t="s">
        <v>17726</v>
      </c>
      <c r="E5975" s="35">
        <v>160538</v>
      </c>
      <c r="F5975" s="36">
        <v>160538</v>
      </c>
      <c r="G5975" s="37">
        <f t="shared" si="280"/>
        <v>11237.660000000002</v>
      </c>
      <c r="H5975" s="38">
        <f>G5975*(1-'[1]Rapport Lottstift'!$Q$6)</f>
        <v>8182.037387698022</v>
      </c>
      <c r="I5975" s="39">
        <f t="shared" si="281"/>
        <v>8100.2170138210413</v>
      </c>
      <c r="J5975" s="40">
        <f t="shared" si="282"/>
        <v>8100</v>
      </c>
      <c r="K5975" s="40">
        <v>8100</v>
      </c>
    </row>
    <row r="5976" spans="1:11" s="40" customFormat="1" hidden="1" x14ac:dyDescent="0.25">
      <c r="A5976" s="34" t="s">
        <v>17493</v>
      </c>
      <c r="B5976" s="34" t="s">
        <v>17727</v>
      </c>
      <c r="C5976" s="34" t="s">
        <v>17728</v>
      </c>
      <c r="D5976" s="34" t="s">
        <v>17729</v>
      </c>
      <c r="E5976" s="35">
        <v>520139</v>
      </c>
      <c r="F5976" s="36">
        <v>520139</v>
      </c>
      <c r="G5976" s="37">
        <f t="shared" si="280"/>
        <v>36409.730000000003</v>
      </c>
      <c r="H5976" s="38">
        <f>G5976*(1-'[1]Rapport Lottstift'!$Q$6)</f>
        <v>26509.591154741312</v>
      </c>
      <c r="I5976" s="39">
        <f t="shared" si="281"/>
        <v>26244.495243193898</v>
      </c>
      <c r="J5976" s="40">
        <f t="shared" si="282"/>
        <v>26244</v>
      </c>
      <c r="K5976" s="40">
        <v>26244</v>
      </c>
    </row>
    <row r="5977" spans="1:11" s="40" customFormat="1" hidden="1" x14ac:dyDescent="0.25">
      <c r="A5977" s="34" t="s">
        <v>17493</v>
      </c>
      <c r="B5977" s="34" t="s">
        <v>17730</v>
      </c>
      <c r="C5977" s="34" t="s">
        <v>17731</v>
      </c>
      <c r="D5977" s="34" t="s">
        <v>17732</v>
      </c>
      <c r="E5977" s="35">
        <v>247495</v>
      </c>
      <c r="F5977" s="36">
        <v>247495</v>
      </c>
      <c r="G5977" s="37">
        <f t="shared" si="280"/>
        <v>17324.650000000001</v>
      </c>
      <c r="H5977" s="38">
        <f>G5977*(1-'[1]Rapport Lottstift'!$Q$6)</f>
        <v>12613.919092478553</v>
      </c>
      <c r="I5977" s="39">
        <f t="shared" si="281"/>
        <v>12487.779901553768</v>
      </c>
      <c r="J5977" s="40">
        <f t="shared" si="282"/>
        <v>12487</v>
      </c>
      <c r="K5977" s="40">
        <v>12487</v>
      </c>
    </row>
    <row r="5978" spans="1:11" s="40" customFormat="1" hidden="1" x14ac:dyDescent="0.25">
      <c r="A5978" s="34" t="s">
        <v>17493</v>
      </c>
      <c r="B5978" s="34" t="s">
        <v>17733</v>
      </c>
      <c r="C5978" s="34" t="s">
        <v>17734</v>
      </c>
      <c r="D5978" s="34" t="s">
        <v>17735</v>
      </c>
      <c r="E5978" s="35">
        <v>1293689</v>
      </c>
      <c r="F5978" s="36">
        <v>1293689</v>
      </c>
      <c r="G5978" s="37">
        <f t="shared" si="280"/>
        <v>90558.23000000001</v>
      </c>
      <c r="H5978" s="38">
        <f>G5978*(1-'[1]Rapport Lottstift'!$Q$6)</f>
        <v>65934.618383520821</v>
      </c>
      <c r="I5978" s="39">
        <f t="shared" si="281"/>
        <v>65275.272199685613</v>
      </c>
      <c r="J5978" s="40">
        <f t="shared" si="282"/>
        <v>65275</v>
      </c>
      <c r="K5978" s="40">
        <v>65275</v>
      </c>
    </row>
    <row r="5979" spans="1:11" s="40" customFormat="1" hidden="1" x14ac:dyDescent="0.25">
      <c r="A5979" s="34" t="s">
        <v>17493</v>
      </c>
      <c r="B5979" s="34" t="s">
        <v>17736</v>
      </c>
      <c r="C5979" s="34" t="s">
        <v>17737</v>
      </c>
      <c r="D5979" s="34" t="s">
        <v>17738</v>
      </c>
      <c r="E5979" s="35">
        <v>125057</v>
      </c>
      <c r="F5979" s="36">
        <v>125057</v>
      </c>
      <c r="G5979" s="37">
        <f t="shared" si="280"/>
        <v>8753.9900000000016</v>
      </c>
      <c r="H5979" s="38">
        <f>G5979*(1-'[1]Rapport Lottstift'!$Q$6)</f>
        <v>6373.6999937295313</v>
      </c>
      <c r="I5979" s="39">
        <f t="shared" si="281"/>
        <v>6309.9629937922364</v>
      </c>
      <c r="J5979" s="40">
        <f t="shared" si="282"/>
        <v>6309</v>
      </c>
      <c r="K5979" s="40">
        <v>6309</v>
      </c>
    </row>
    <row r="5980" spans="1:11" s="40" customFormat="1" hidden="1" x14ac:dyDescent="0.25">
      <c r="A5980" s="34" t="s">
        <v>17493</v>
      </c>
      <c r="B5980" s="34" t="s">
        <v>17739</v>
      </c>
      <c r="C5980" s="34" t="s">
        <v>17740</v>
      </c>
      <c r="D5980" s="34" t="s">
        <v>17741</v>
      </c>
      <c r="E5980" s="35">
        <v>5494877</v>
      </c>
      <c r="F5980" s="36">
        <v>5407036</v>
      </c>
      <c r="G5980" s="37">
        <f t="shared" si="280"/>
        <v>378492.52</v>
      </c>
      <c r="H5980" s="38">
        <f>G5980*(1-'[1]Rapport Lottstift'!$Q$6)</f>
        <v>275576.93946996448</v>
      </c>
      <c r="I5980" s="39">
        <f t="shared" si="281"/>
        <v>272821.17007526482</v>
      </c>
      <c r="J5980" s="40">
        <f t="shared" si="282"/>
        <v>272821</v>
      </c>
      <c r="K5980" s="40">
        <v>272821</v>
      </c>
    </row>
    <row r="5981" spans="1:11" s="40" customFormat="1" hidden="1" x14ac:dyDescent="0.25">
      <c r="A5981" s="34" t="s">
        <v>17493</v>
      </c>
      <c r="B5981" s="34" t="s">
        <v>17742</v>
      </c>
      <c r="C5981" s="34" t="s">
        <v>17743</v>
      </c>
      <c r="D5981" s="34" t="s">
        <v>17744</v>
      </c>
      <c r="E5981" s="35">
        <v>48342</v>
      </c>
      <c r="F5981" s="36">
        <v>48342</v>
      </c>
      <c r="G5981" s="37">
        <f t="shared" si="280"/>
        <v>3383.9400000000005</v>
      </c>
      <c r="H5981" s="38">
        <f>G5981*(1-'[1]Rapport Lottstift'!$Q$6)</f>
        <v>2463.8157407971803</v>
      </c>
      <c r="I5981" s="39">
        <f t="shared" si="281"/>
        <v>2439.1775833892084</v>
      </c>
      <c r="J5981" s="40">
        <f t="shared" si="282"/>
        <v>2439</v>
      </c>
      <c r="K5981" s="40">
        <v>2439</v>
      </c>
    </row>
    <row r="5982" spans="1:11" s="40" customFormat="1" hidden="1" x14ac:dyDescent="0.25">
      <c r="A5982" s="34" t="s">
        <v>17493</v>
      </c>
      <c r="B5982" s="34" t="s">
        <v>17745</v>
      </c>
      <c r="C5982" s="34" t="s">
        <v>17746</v>
      </c>
      <c r="D5982" s="34" t="s">
        <v>17747</v>
      </c>
      <c r="E5982" s="35">
        <v>1470846</v>
      </c>
      <c r="F5982" s="36">
        <v>1470846</v>
      </c>
      <c r="G5982" s="37">
        <f t="shared" si="280"/>
        <v>102959.22000000002</v>
      </c>
      <c r="H5982" s="38">
        <f>G5982*(1-'[1]Rapport Lottstift'!$Q$6)</f>
        <v>74963.665696259355</v>
      </c>
      <c r="I5982" s="39">
        <f t="shared" si="281"/>
        <v>74214.029039296758</v>
      </c>
      <c r="J5982" s="40">
        <f t="shared" si="282"/>
        <v>74214</v>
      </c>
      <c r="K5982" s="40">
        <v>74214</v>
      </c>
    </row>
    <row r="5983" spans="1:11" s="40" customFormat="1" hidden="1" x14ac:dyDescent="0.25">
      <c r="A5983" s="34" t="s">
        <v>17493</v>
      </c>
      <c r="B5983" s="34" t="s">
        <v>17748</v>
      </c>
      <c r="C5983" s="34" t="s">
        <v>17749</v>
      </c>
      <c r="D5983" s="34" t="s">
        <v>17750</v>
      </c>
      <c r="E5983" s="35">
        <v>265546</v>
      </c>
      <c r="F5983" s="36">
        <v>265546</v>
      </c>
      <c r="G5983" s="37">
        <f t="shared" si="280"/>
        <v>18588.22</v>
      </c>
      <c r="H5983" s="38">
        <f>G5983*(1-'[1]Rapport Lottstift'!$Q$6)</f>
        <v>13533.912844022341</v>
      </c>
      <c r="I5983" s="39">
        <f t="shared" si="281"/>
        <v>13398.573715582117</v>
      </c>
      <c r="J5983" s="40">
        <f t="shared" si="282"/>
        <v>13398</v>
      </c>
      <c r="K5983" s="40">
        <v>13398</v>
      </c>
    </row>
    <row r="5984" spans="1:11" s="40" customFormat="1" hidden="1" x14ac:dyDescent="0.25">
      <c r="A5984" s="34" t="s">
        <v>17493</v>
      </c>
      <c r="B5984" s="34" t="s">
        <v>17751</v>
      </c>
      <c r="C5984" s="34" t="s">
        <v>17752</v>
      </c>
      <c r="D5984" s="34" t="s">
        <v>17753</v>
      </c>
      <c r="E5984" s="35">
        <v>915412</v>
      </c>
      <c r="F5984" s="36">
        <v>915412</v>
      </c>
      <c r="G5984" s="37">
        <f t="shared" si="280"/>
        <v>64078.840000000004</v>
      </c>
      <c r="H5984" s="38">
        <f>G5984*(1-'[1]Rapport Lottstift'!$Q$6)</f>
        <v>46655.216890377487</v>
      </c>
      <c r="I5984" s="39">
        <f t="shared" si="281"/>
        <v>46188.66472147371</v>
      </c>
      <c r="J5984" s="40">
        <f t="shared" si="282"/>
        <v>46188</v>
      </c>
      <c r="K5984" s="40">
        <v>46188</v>
      </c>
    </row>
    <row r="5985" spans="1:11" s="40" customFormat="1" hidden="1" x14ac:dyDescent="0.25">
      <c r="A5985" s="34" t="s">
        <v>17493</v>
      </c>
      <c r="B5985" s="34" t="s">
        <v>17754</v>
      </c>
      <c r="C5985" s="34" t="s">
        <v>17755</v>
      </c>
      <c r="D5985" s="34" t="s">
        <v>17756</v>
      </c>
      <c r="E5985" s="35">
        <v>799731</v>
      </c>
      <c r="F5985" s="36">
        <v>799731</v>
      </c>
      <c r="G5985" s="37">
        <f t="shared" si="280"/>
        <v>55981.170000000006</v>
      </c>
      <c r="H5985" s="38">
        <f>G5985*(1-'[1]Rapport Lottstift'!$Q$6)</f>
        <v>40759.377481350995</v>
      </c>
      <c r="I5985" s="39">
        <f t="shared" si="281"/>
        <v>40351.783706537484</v>
      </c>
      <c r="J5985" s="40">
        <f t="shared" si="282"/>
        <v>40351</v>
      </c>
      <c r="K5985" s="40">
        <v>40351</v>
      </c>
    </row>
    <row r="5986" spans="1:11" s="40" customFormat="1" hidden="1" x14ac:dyDescent="0.25">
      <c r="A5986" s="34" t="s">
        <v>17493</v>
      </c>
      <c r="B5986" s="34" t="s">
        <v>17757</v>
      </c>
      <c r="C5986" s="34" t="s">
        <v>17758</v>
      </c>
      <c r="D5986" s="34" t="s">
        <v>17759</v>
      </c>
      <c r="E5986" s="35">
        <v>555190</v>
      </c>
      <c r="F5986" s="36">
        <v>555190</v>
      </c>
      <c r="G5986" s="37">
        <f t="shared" si="280"/>
        <v>38863.300000000003</v>
      </c>
      <c r="H5986" s="38">
        <f>G5986*(1-'[1]Rapport Lottstift'!$Q$6)</f>
        <v>28296.013014215103</v>
      </c>
      <c r="I5986" s="39">
        <f t="shared" si="281"/>
        <v>28013.052884072953</v>
      </c>
      <c r="J5986" s="40">
        <f t="shared" si="282"/>
        <v>28013</v>
      </c>
      <c r="K5986" s="40">
        <v>28013</v>
      </c>
    </row>
    <row r="5987" spans="1:11" s="40" customFormat="1" hidden="1" x14ac:dyDescent="0.25">
      <c r="A5987" s="34" t="s">
        <v>17493</v>
      </c>
      <c r="B5987" s="34" t="s">
        <v>17760</v>
      </c>
      <c r="C5987" s="34" t="s">
        <v>17761</v>
      </c>
      <c r="D5987" s="34" t="s">
        <v>17762</v>
      </c>
      <c r="E5987" s="35">
        <v>819860</v>
      </c>
      <c r="F5987" s="36">
        <v>819860</v>
      </c>
      <c r="G5987" s="37">
        <f t="shared" si="280"/>
        <v>57390.200000000004</v>
      </c>
      <c r="H5987" s="38">
        <f>G5987*(1-'[1]Rapport Lottstift'!$Q$6)</f>
        <v>41785.279327499404</v>
      </c>
      <c r="I5987" s="39">
        <f t="shared" si="281"/>
        <v>41367.426534224411</v>
      </c>
      <c r="J5987" s="40">
        <f t="shared" si="282"/>
        <v>41367</v>
      </c>
      <c r="K5987" s="40">
        <v>41367</v>
      </c>
    </row>
    <row r="5988" spans="1:11" s="40" customFormat="1" hidden="1" x14ac:dyDescent="0.25">
      <c r="A5988" s="34" t="s">
        <v>17493</v>
      </c>
      <c r="B5988" s="34" t="s">
        <v>17763</v>
      </c>
      <c r="C5988" s="34" t="s">
        <v>17764</v>
      </c>
      <c r="D5988" s="34" t="s">
        <v>17765</v>
      </c>
      <c r="E5988" s="35">
        <v>87486</v>
      </c>
      <c r="F5988" s="36">
        <v>87486</v>
      </c>
      <c r="G5988" s="37">
        <f t="shared" si="280"/>
        <v>6124.02</v>
      </c>
      <c r="H5988" s="38">
        <f>G5988*(1-'[1]Rapport Lottstift'!$Q$6)</f>
        <v>4458.8429088449402</v>
      </c>
      <c r="I5988" s="39">
        <f t="shared" si="281"/>
        <v>4414.2544797564906</v>
      </c>
      <c r="J5988" s="40">
        <f t="shared" si="282"/>
        <v>4414</v>
      </c>
      <c r="K5988" s="40">
        <v>4414</v>
      </c>
    </row>
    <row r="5989" spans="1:11" s="40" customFormat="1" hidden="1" x14ac:dyDescent="0.25">
      <c r="A5989" s="34" t="s">
        <v>17493</v>
      </c>
      <c r="B5989" s="34" t="s">
        <v>17766</v>
      </c>
      <c r="C5989" s="34" t="s">
        <v>17767</v>
      </c>
      <c r="D5989" s="34" t="s">
        <v>17768</v>
      </c>
      <c r="E5989" s="35">
        <v>25788</v>
      </c>
      <c r="F5989" s="36">
        <v>25788</v>
      </c>
      <c r="G5989" s="37">
        <f t="shared" si="280"/>
        <v>1805.16</v>
      </c>
      <c r="H5989" s="38">
        <f>G5989*(1-'[1]Rapport Lottstift'!$Q$6)</f>
        <v>1314.3204733705202</v>
      </c>
      <c r="I5989" s="39">
        <f t="shared" si="281"/>
        <v>1301.1772686368149</v>
      </c>
      <c r="J5989" s="40">
        <f t="shared" si="282"/>
        <v>1301</v>
      </c>
      <c r="K5989" s="40">
        <v>1301</v>
      </c>
    </row>
    <row r="5990" spans="1:11" s="40" customFormat="1" hidden="1" x14ac:dyDescent="0.25">
      <c r="A5990" s="34" t="s">
        <v>17493</v>
      </c>
      <c r="B5990" s="34" t="s">
        <v>17769</v>
      </c>
      <c r="C5990" s="34" t="s">
        <v>17770</v>
      </c>
      <c r="D5990" s="34" t="s">
        <v>17771</v>
      </c>
      <c r="E5990" s="35">
        <v>4535779</v>
      </c>
      <c r="F5990" s="36">
        <v>4535779</v>
      </c>
      <c r="G5990" s="37">
        <f t="shared" si="280"/>
        <v>317504.53000000003</v>
      </c>
      <c r="H5990" s="38">
        <f>G5990*(1-'[1]Rapport Lottstift'!$Q$6)</f>
        <v>231172.14217403694</v>
      </c>
      <c r="I5990" s="39">
        <f t="shared" si="281"/>
        <v>228860.42075229657</v>
      </c>
      <c r="J5990" s="40">
        <f t="shared" si="282"/>
        <v>228860</v>
      </c>
      <c r="K5990" s="40">
        <v>228860</v>
      </c>
    </row>
    <row r="5991" spans="1:11" s="40" customFormat="1" hidden="1" x14ac:dyDescent="0.25">
      <c r="A5991" s="34" t="s">
        <v>17493</v>
      </c>
      <c r="B5991" s="34" t="s">
        <v>17772</v>
      </c>
      <c r="C5991" s="34"/>
      <c r="D5991" s="34" t="s">
        <v>17773</v>
      </c>
      <c r="E5991" s="35">
        <v>181745</v>
      </c>
      <c r="F5991" s="36">
        <v>181745</v>
      </c>
      <c r="G5991" s="37">
        <f t="shared" si="280"/>
        <v>12722.150000000001</v>
      </c>
      <c r="H5991" s="38">
        <f>G5991*(1-'[1]Rapport Lottstift'!$Q$6)</f>
        <v>9262.8809691610513</v>
      </c>
      <c r="I5991" s="39">
        <f t="shared" si="281"/>
        <v>9170.2521594694408</v>
      </c>
      <c r="J5991" s="40">
        <f t="shared" si="282"/>
        <v>9170</v>
      </c>
      <c r="K5991" s="40">
        <v>9170</v>
      </c>
    </row>
    <row r="5992" spans="1:11" s="40" customFormat="1" hidden="1" x14ac:dyDescent="0.25">
      <c r="A5992" s="34" t="s">
        <v>17493</v>
      </c>
      <c r="B5992" s="34" t="s">
        <v>17774</v>
      </c>
      <c r="C5992" s="34" t="s">
        <v>17775</v>
      </c>
      <c r="D5992" s="34" t="s">
        <v>17776</v>
      </c>
      <c r="E5992" s="35">
        <v>56300</v>
      </c>
      <c r="F5992" s="36">
        <v>56300</v>
      </c>
      <c r="G5992" s="37">
        <f t="shared" si="280"/>
        <v>3941.0000000000005</v>
      </c>
      <c r="H5992" s="38">
        <f>G5992*(1-'[1]Rapport Lottstift'!$Q$6)</f>
        <v>2869.4060280270005</v>
      </c>
      <c r="I5992" s="39">
        <f t="shared" si="281"/>
        <v>2840.7119677467304</v>
      </c>
      <c r="J5992" s="40">
        <f t="shared" si="282"/>
        <v>2840</v>
      </c>
      <c r="K5992" s="40">
        <v>2840</v>
      </c>
    </row>
    <row r="5993" spans="1:11" s="40" customFormat="1" hidden="1" x14ac:dyDescent="0.25">
      <c r="A5993" s="34" t="s">
        <v>17493</v>
      </c>
      <c r="B5993" s="34" t="s">
        <v>17777</v>
      </c>
      <c r="C5993" s="34" t="s">
        <v>17778</v>
      </c>
      <c r="D5993" s="34" t="s">
        <v>17779</v>
      </c>
      <c r="E5993" s="35">
        <v>190119</v>
      </c>
      <c r="F5993" s="36">
        <v>190119</v>
      </c>
      <c r="G5993" s="37">
        <f t="shared" si="280"/>
        <v>13308.330000000002</v>
      </c>
      <c r="H5993" s="38">
        <f>G5993*(1-'[1]Rapport Lottstift'!$Q$6)</f>
        <v>9689.6732618555125</v>
      </c>
      <c r="I5993" s="39">
        <f t="shared" si="281"/>
        <v>9592.7765292369568</v>
      </c>
      <c r="J5993" s="40">
        <f t="shared" si="282"/>
        <v>9592</v>
      </c>
      <c r="K5993" s="40">
        <v>9592</v>
      </c>
    </row>
    <row r="5994" spans="1:11" s="40" customFormat="1" hidden="1" x14ac:dyDescent="0.25">
      <c r="A5994" s="34" t="s">
        <v>17493</v>
      </c>
      <c r="B5994" s="34" t="s">
        <v>17780</v>
      </c>
      <c r="C5994" s="34" t="s">
        <v>17781</v>
      </c>
      <c r="D5994" s="34" t="s">
        <v>17782</v>
      </c>
      <c r="E5994" s="35">
        <v>18553567</v>
      </c>
      <c r="F5994" s="36">
        <v>17977205</v>
      </c>
      <c r="G5994" s="37">
        <f t="shared" si="280"/>
        <v>1258404.3500000001</v>
      </c>
      <c r="H5994" s="38">
        <f>G5994*(1-'[1]Rapport Lottstift'!$Q$6)</f>
        <v>916232.68905998452</v>
      </c>
      <c r="I5994" s="39">
        <f t="shared" si="281"/>
        <v>907070.36216938472</v>
      </c>
      <c r="J5994" s="40">
        <f t="shared" si="282"/>
        <v>907070</v>
      </c>
      <c r="K5994" s="40">
        <v>907070</v>
      </c>
    </row>
    <row r="5995" spans="1:11" s="40" customFormat="1" hidden="1" x14ac:dyDescent="0.25">
      <c r="A5995" s="34" t="s">
        <v>17493</v>
      </c>
      <c r="B5995" s="34" t="s">
        <v>17783</v>
      </c>
      <c r="C5995" s="34" t="s">
        <v>17784</v>
      </c>
      <c r="D5995" s="34" t="s">
        <v>17785</v>
      </c>
      <c r="E5995" s="35">
        <v>1345536</v>
      </c>
      <c r="F5995" s="36">
        <v>1345536</v>
      </c>
      <c r="G5995" s="37">
        <f t="shared" si="280"/>
        <v>94187.520000000004</v>
      </c>
      <c r="H5995" s="38">
        <f>G5995*(1-'[1]Rapport Lottstift'!$Q$6)</f>
        <v>68577.071213629446</v>
      </c>
      <c r="I5995" s="39">
        <f t="shared" si="281"/>
        <v>67891.300501493155</v>
      </c>
      <c r="J5995" s="40">
        <f t="shared" si="282"/>
        <v>67891</v>
      </c>
      <c r="K5995" s="40">
        <v>67891</v>
      </c>
    </row>
    <row r="5996" spans="1:11" s="40" customFormat="1" hidden="1" x14ac:dyDescent="0.25">
      <c r="A5996" s="34" t="s">
        <v>17493</v>
      </c>
      <c r="B5996" s="34" t="s">
        <v>17786</v>
      </c>
      <c r="C5996" s="34" t="s">
        <v>17787</v>
      </c>
      <c r="D5996" s="34" t="s">
        <v>17788</v>
      </c>
      <c r="E5996" s="35">
        <v>295826</v>
      </c>
      <c r="F5996" s="36">
        <v>295826</v>
      </c>
      <c r="G5996" s="37">
        <f t="shared" si="280"/>
        <v>20707.820000000003</v>
      </c>
      <c r="H5996" s="38">
        <f>G5996*(1-'[1]Rapport Lottstift'!$Q$6)</f>
        <v>15077.174203323544</v>
      </c>
      <c r="I5996" s="39">
        <f t="shared" si="281"/>
        <v>14926.402461290309</v>
      </c>
      <c r="J5996" s="40">
        <f t="shared" si="282"/>
        <v>14926</v>
      </c>
      <c r="K5996" s="40">
        <v>14926</v>
      </c>
    </row>
    <row r="5997" spans="1:11" s="40" customFormat="1" hidden="1" x14ac:dyDescent="0.25">
      <c r="A5997" s="34" t="s">
        <v>17493</v>
      </c>
      <c r="B5997" s="34" t="s">
        <v>17789</v>
      </c>
      <c r="C5997" s="34" t="s">
        <v>17790</v>
      </c>
      <c r="D5997" s="34" t="s">
        <v>17791</v>
      </c>
      <c r="E5997" s="35">
        <v>1360657</v>
      </c>
      <c r="F5997" s="36">
        <v>1360657</v>
      </c>
      <c r="G5997" s="37">
        <f t="shared" si="280"/>
        <v>95245.99</v>
      </c>
      <c r="H5997" s="38">
        <f>G5997*(1-'[1]Rapport Lottstift'!$Q$6)</f>
        <v>69347.733532453538</v>
      </c>
      <c r="I5997" s="39">
        <f t="shared" si="281"/>
        <v>68654.256197128998</v>
      </c>
      <c r="J5997" s="40">
        <f t="shared" si="282"/>
        <v>68654</v>
      </c>
      <c r="K5997" s="40">
        <v>68654</v>
      </c>
    </row>
    <row r="5998" spans="1:11" s="40" customFormat="1" hidden="1" x14ac:dyDescent="0.25">
      <c r="A5998" s="34" t="s">
        <v>17493</v>
      </c>
      <c r="B5998" s="34" t="s">
        <v>17792</v>
      </c>
      <c r="C5998" s="34" t="s">
        <v>17793</v>
      </c>
      <c r="D5998" s="34" t="s">
        <v>17794</v>
      </c>
      <c r="E5998" s="35">
        <v>312356</v>
      </c>
      <c r="F5998" s="36">
        <v>312356</v>
      </c>
      <c r="G5998" s="37">
        <f t="shared" si="280"/>
        <v>21864.920000000002</v>
      </c>
      <c r="H5998" s="38">
        <f>G5998*(1-'[1]Rapport Lottstift'!$Q$6)</f>
        <v>15919.648122387242</v>
      </c>
      <c r="I5998" s="39">
        <f t="shared" si="281"/>
        <v>15760.451641163369</v>
      </c>
      <c r="J5998" s="40">
        <f t="shared" si="282"/>
        <v>15760</v>
      </c>
      <c r="K5998" s="40">
        <v>15760</v>
      </c>
    </row>
    <row r="5999" spans="1:11" s="40" customFormat="1" hidden="1" x14ac:dyDescent="0.25">
      <c r="A5999" s="34" t="s">
        <v>17493</v>
      </c>
      <c r="B5999" s="34" t="s">
        <v>17795</v>
      </c>
      <c r="C5999" s="34" t="s">
        <v>17796</v>
      </c>
      <c r="D5999" s="34" t="s">
        <v>17797</v>
      </c>
      <c r="E5999" s="35">
        <v>675035</v>
      </c>
      <c r="F5999" s="36">
        <v>675035</v>
      </c>
      <c r="G5999" s="37">
        <f t="shared" si="280"/>
        <v>47252.450000000004</v>
      </c>
      <c r="H5999" s="38">
        <f>G5999*(1-'[1]Rapport Lottstift'!$Q$6)</f>
        <v>34404.076343325156</v>
      </c>
      <c r="I5999" s="39">
        <f t="shared" si="281"/>
        <v>34060.035579891904</v>
      </c>
      <c r="J5999" s="40">
        <f t="shared" si="282"/>
        <v>34060</v>
      </c>
      <c r="K5999" s="40">
        <v>34060</v>
      </c>
    </row>
    <row r="6000" spans="1:11" s="40" customFormat="1" hidden="1" x14ac:dyDescent="0.25">
      <c r="A6000" s="34" t="s">
        <v>17493</v>
      </c>
      <c r="B6000" s="34" t="s">
        <v>17798</v>
      </c>
      <c r="C6000" s="34" t="s">
        <v>17799</v>
      </c>
      <c r="D6000" s="34" t="s">
        <v>17800</v>
      </c>
      <c r="E6000" s="35">
        <v>6252812</v>
      </c>
      <c r="F6000" s="36">
        <v>6252812</v>
      </c>
      <c r="G6000" s="37">
        <f t="shared" si="280"/>
        <v>437696.84</v>
      </c>
      <c r="H6000" s="38">
        <f>G6000*(1-'[1]Rapport Lottstift'!$Q$6)</f>
        <v>318683.0629648235</v>
      </c>
      <c r="I6000" s="39">
        <f t="shared" si="281"/>
        <v>315496.23233517527</v>
      </c>
      <c r="J6000" s="40">
        <f t="shared" si="282"/>
        <v>315496</v>
      </c>
      <c r="K6000" s="40">
        <v>315496</v>
      </c>
    </row>
    <row r="6001" spans="1:11" s="40" customFormat="1" hidden="1" x14ac:dyDescent="0.25">
      <c r="A6001" s="34" t="s">
        <v>17493</v>
      </c>
      <c r="B6001" s="34" t="s">
        <v>17801</v>
      </c>
      <c r="C6001" s="34" t="s">
        <v>17802</v>
      </c>
      <c r="D6001" s="34" t="s">
        <v>17803</v>
      </c>
      <c r="E6001" s="35">
        <v>713619</v>
      </c>
      <c r="F6001" s="36">
        <v>713619</v>
      </c>
      <c r="G6001" s="37">
        <f t="shared" si="280"/>
        <v>49953.33</v>
      </c>
      <c r="H6001" s="38">
        <f>G6001*(1-'[1]Rapport Lottstift'!$Q$6)</f>
        <v>36370.562350170512</v>
      </c>
      <c r="I6001" s="39">
        <f t="shared" si="281"/>
        <v>36006.856726668804</v>
      </c>
      <c r="J6001" s="40">
        <f t="shared" si="282"/>
        <v>36006</v>
      </c>
      <c r="K6001" s="40">
        <v>36006</v>
      </c>
    </row>
    <row r="6002" spans="1:11" s="40" customFormat="1" hidden="1" x14ac:dyDescent="0.25">
      <c r="A6002" s="34" t="s">
        <v>17493</v>
      </c>
      <c r="B6002" s="34" t="s">
        <v>17804</v>
      </c>
      <c r="C6002" s="34" t="s">
        <v>17805</v>
      </c>
      <c r="D6002" s="34" t="s">
        <v>17806</v>
      </c>
      <c r="E6002" s="35">
        <v>206044</v>
      </c>
      <c r="F6002" s="36">
        <v>206044</v>
      </c>
      <c r="G6002" s="37">
        <f t="shared" si="280"/>
        <v>14423.080000000002</v>
      </c>
      <c r="H6002" s="38">
        <f>G6002*(1-'[1]Rapport Lottstift'!$Q$6)</f>
        <v>10501.312533548762</v>
      </c>
      <c r="I6002" s="39">
        <f t="shared" si="281"/>
        <v>10396.299408213274</v>
      </c>
      <c r="J6002" s="40">
        <f t="shared" si="282"/>
        <v>10396</v>
      </c>
      <c r="K6002" s="40">
        <v>10396</v>
      </c>
    </row>
    <row r="6003" spans="1:11" s="40" customFormat="1" hidden="1" x14ac:dyDescent="0.25">
      <c r="A6003" s="34" t="s">
        <v>17493</v>
      </c>
      <c r="B6003" s="34" t="s">
        <v>17807</v>
      </c>
      <c r="C6003" s="34" t="s">
        <v>17808</v>
      </c>
      <c r="D6003" s="34" t="s">
        <v>17809</v>
      </c>
      <c r="E6003" s="35">
        <v>29370</v>
      </c>
      <c r="F6003" s="36">
        <v>29370</v>
      </c>
      <c r="G6003" s="37">
        <f t="shared" si="280"/>
        <v>2055.9</v>
      </c>
      <c r="H6003" s="38">
        <f>G6003*(1-'[1]Rapport Lottstift'!$Q$6)</f>
        <v>1496.8819723473002</v>
      </c>
      <c r="I6003" s="39">
        <f t="shared" si="281"/>
        <v>1481.9131526238273</v>
      </c>
      <c r="J6003" s="40">
        <f t="shared" si="282"/>
        <v>1481</v>
      </c>
      <c r="K6003" s="40">
        <v>1481</v>
      </c>
    </row>
    <row r="6004" spans="1:11" s="40" customFormat="1" hidden="1" x14ac:dyDescent="0.25">
      <c r="A6004" s="34" t="s">
        <v>17493</v>
      </c>
      <c r="B6004" s="34" t="s">
        <v>17810</v>
      </c>
      <c r="C6004" s="34" t="s">
        <v>17811</v>
      </c>
      <c r="D6004" s="34" t="s">
        <v>17812</v>
      </c>
      <c r="E6004" s="35">
        <v>10548390</v>
      </c>
      <c r="F6004" s="36">
        <v>10209613</v>
      </c>
      <c r="G6004" s="37">
        <f t="shared" si="280"/>
        <v>714672.91</v>
      </c>
      <c r="H6004" s="38">
        <f>G6004*(1-'[1]Rapport Lottstift'!$Q$6)</f>
        <v>520346.8043698548</v>
      </c>
      <c r="I6004" s="39">
        <f t="shared" si="281"/>
        <v>515143.33632615622</v>
      </c>
      <c r="J6004" s="40">
        <f t="shared" si="282"/>
        <v>515143</v>
      </c>
      <c r="K6004" s="40">
        <v>515143</v>
      </c>
    </row>
    <row r="6005" spans="1:11" s="40" customFormat="1" hidden="1" x14ac:dyDescent="0.25">
      <c r="A6005" s="34" t="s">
        <v>17493</v>
      </c>
      <c r="B6005" s="34" t="s">
        <v>17813</v>
      </c>
      <c r="C6005" s="34" t="s">
        <v>17814</v>
      </c>
      <c r="D6005" s="34" t="s">
        <v>17815</v>
      </c>
      <c r="E6005" s="35">
        <v>944776</v>
      </c>
      <c r="F6005" s="36">
        <v>944776</v>
      </c>
      <c r="G6005" s="37">
        <f t="shared" si="280"/>
        <v>66134.320000000007</v>
      </c>
      <c r="H6005" s="38">
        <f>G6005*(1-'[1]Rapport Lottstift'!$Q$6)</f>
        <v>48151.79306456905</v>
      </c>
      <c r="I6005" s="39">
        <f t="shared" si="281"/>
        <v>47670.275133923358</v>
      </c>
      <c r="J6005" s="40">
        <f t="shared" si="282"/>
        <v>47670</v>
      </c>
      <c r="K6005" s="40">
        <v>47670</v>
      </c>
    </row>
    <row r="6006" spans="1:11" s="40" customFormat="1" hidden="1" x14ac:dyDescent="0.25">
      <c r="A6006" s="34" t="s">
        <v>17493</v>
      </c>
      <c r="B6006" s="34" t="s">
        <v>17816</v>
      </c>
      <c r="C6006" s="34" t="s">
        <v>17817</v>
      </c>
      <c r="D6006" s="34" t="s">
        <v>17818</v>
      </c>
      <c r="E6006" s="35">
        <v>625567</v>
      </c>
      <c r="F6006" s="36">
        <v>625567</v>
      </c>
      <c r="G6006" s="37">
        <f t="shared" si="280"/>
        <v>43789.69</v>
      </c>
      <c r="H6006" s="38">
        <f>G6006*(1-'[1]Rapport Lottstift'!$Q$6)</f>
        <v>31882.872481967435</v>
      </c>
      <c r="I6006" s="39">
        <f t="shared" si="281"/>
        <v>31564.04375714776</v>
      </c>
      <c r="J6006" s="40">
        <f t="shared" si="282"/>
        <v>31564</v>
      </c>
      <c r="K6006" s="40">
        <v>31564</v>
      </c>
    </row>
    <row r="6007" spans="1:11" s="40" customFormat="1" hidden="1" x14ac:dyDescent="0.25">
      <c r="A6007" s="34" t="s">
        <v>17493</v>
      </c>
      <c r="B6007" s="34" t="s">
        <v>17819</v>
      </c>
      <c r="C6007" s="34" t="s">
        <v>17820</v>
      </c>
      <c r="D6007" s="34" t="s">
        <v>17821</v>
      </c>
      <c r="E6007" s="35">
        <v>491003</v>
      </c>
      <c r="F6007" s="36">
        <v>491003</v>
      </c>
      <c r="G6007" s="37">
        <f t="shared" si="280"/>
        <v>34370.210000000006</v>
      </c>
      <c r="H6007" s="38">
        <f>G6007*(1-'[1]Rapport Lottstift'!$Q$6)</f>
        <v>25024.635310467875</v>
      </c>
      <c r="I6007" s="39">
        <f t="shared" si="281"/>
        <v>24774.388957363197</v>
      </c>
      <c r="J6007" s="40">
        <f t="shared" si="282"/>
        <v>24774</v>
      </c>
      <c r="K6007" s="40">
        <v>24774</v>
      </c>
    </row>
    <row r="6008" spans="1:11" s="40" customFormat="1" hidden="1" x14ac:dyDescent="0.25">
      <c r="A6008" s="34" t="s">
        <v>17493</v>
      </c>
      <c r="B6008" s="34" t="s">
        <v>17822</v>
      </c>
      <c r="C6008" s="34" t="s">
        <v>17823</v>
      </c>
      <c r="D6008" s="34" t="s">
        <v>17824</v>
      </c>
      <c r="E6008" s="35">
        <v>422035</v>
      </c>
      <c r="F6008" s="36">
        <v>422035</v>
      </c>
      <c r="G6008" s="37">
        <f t="shared" si="280"/>
        <v>29542.450000000004</v>
      </c>
      <c r="H6008" s="38">
        <f>G6008*(1-'[1]Rapport Lottstift'!$Q$6)</f>
        <v>21509.587442955155</v>
      </c>
      <c r="I6008" s="39">
        <f t="shared" si="281"/>
        <v>21294.491568525602</v>
      </c>
      <c r="J6008" s="40">
        <f t="shared" si="282"/>
        <v>21294</v>
      </c>
      <c r="K6008" s="40">
        <v>21294</v>
      </c>
    </row>
    <row r="6009" spans="1:11" s="40" customFormat="1" hidden="1" x14ac:dyDescent="0.25">
      <c r="A6009" s="34" t="s">
        <v>17493</v>
      </c>
      <c r="B6009" s="34" t="s">
        <v>17825</v>
      </c>
      <c r="C6009" s="34" t="s">
        <v>17826</v>
      </c>
      <c r="D6009" s="34" t="s">
        <v>17827</v>
      </c>
      <c r="E6009" s="35">
        <v>115352</v>
      </c>
      <c r="F6009" s="36">
        <v>115352</v>
      </c>
      <c r="G6009" s="37">
        <f t="shared" si="280"/>
        <v>8074.64</v>
      </c>
      <c r="H6009" s="38">
        <f>G6009*(1-'[1]Rapport Lottstift'!$Q$6)</f>
        <v>5879.0714768200805</v>
      </c>
      <c r="I6009" s="39">
        <f t="shared" si="281"/>
        <v>5820.2807620518797</v>
      </c>
      <c r="J6009" s="40">
        <f t="shared" si="282"/>
        <v>5820</v>
      </c>
      <c r="K6009" s="40">
        <v>5820</v>
      </c>
    </row>
    <row r="6010" spans="1:11" s="40" customFormat="1" hidden="1" x14ac:dyDescent="0.25">
      <c r="A6010" s="34" t="s">
        <v>17493</v>
      </c>
      <c r="B6010" s="34" t="s">
        <v>17828</v>
      </c>
      <c r="C6010" s="34" t="s">
        <v>17829</v>
      </c>
      <c r="D6010" s="34" t="s">
        <v>17830</v>
      </c>
      <c r="E6010" s="35">
        <v>138832</v>
      </c>
      <c r="F6010" s="36">
        <v>138832</v>
      </c>
      <c r="G6010" s="37">
        <f t="shared" si="280"/>
        <v>9718.2400000000016</v>
      </c>
      <c r="H6010" s="38">
        <f>G6010*(1-'[1]Rapport Lottstift'!$Q$6)</f>
        <v>7075.7615929492813</v>
      </c>
      <c r="I6010" s="39">
        <f t="shared" si="281"/>
        <v>7005.0039770197882</v>
      </c>
      <c r="J6010" s="40">
        <f t="shared" si="282"/>
        <v>7005</v>
      </c>
      <c r="K6010" s="40">
        <v>7005</v>
      </c>
    </row>
    <row r="6011" spans="1:11" s="40" customFormat="1" hidden="1" x14ac:dyDescent="0.25">
      <c r="A6011" s="34" t="s">
        <v>17493</v>
      </c>
      <c r="B6011" s="34" t="s">
        <v>17831</v>
      </c>
      <c r="C6011" s="34" t="s">
        <v>17832</v>
      </c>
      <c r="D6011" s="34" t="s">
        <v>17833</v>
      </c>
      <c r="E6011" s="35">
        <v>1530053</v>
      </c>
      <c r="F6011" s="36">
        <v>1530053</v>
      </c>
      <c r="G6011" s="37">
        <f t="shared" si="280"/>
        <v>107103.71</v>
      </c>
      <c r="H6011" s="38">
        <f>G6011*(1-'[1]Rapport Lottstift'!$Q$6)</f>
        <v>77981.230930742386</v>
      </c>
      <c r="I6011" s="39">
        <f t="shared" si="281"/>
        <v>77201.418621434961</v>
      </c>
      <c r="J6011" s="40">
        <f t="shared" si="282"/>
        <v>77201</v>
      </c>
      <c r="K6011" s="40">
        <v>77201</v>
      </c>
    </row>
    <row r="6012" spans="1:11" s="40" customFormat="1" hidden="1" x14ac:dyDescent="0.25">
      <c r="A6012" s="34" t="s">
        <v>17493</v>
      </c>
      <c r="B6012" s="34" t="s">
        <v>17834</v>
      </c>
      <c r="C6012" s="34" t="s">
        <v>17835</v>
      </c>
      <c r="D6012" s="34" t="s">
        <v>17836</v>
      </c>
      <c r="E6012" s="35">
        <v>8029716</v>
      </c>
      <c r="F6012" s="36">
        <v>7308970</v>
      </c>
      <c r="G6012" s="37">
        <f t="shared" si="280"/>
        <v>511627.9</v>
      </c>
      <c r="H6012" s="38">
        <f>G6012*(1-'[1]Rapport Lottstift'!$Q$6)</f>
        <v>372511.59105983132</v>
      </c>
      <c r="I6012" s="39">
        <f t="shared" si="281"/>
        <v>368786.47514923301</v>
      </c>
      <c r="J6012" s="40">
        <f t="shared" si="282"/>
        <v>368786</v>
      </c>
      <c r="K6012" s="40">
        <v>368786</v>
      </c>
    </row>
    <row r="6013" spans="1:11" s="40" customFormat="1" hidden="1" x14ac:dyDescent="0.25">
      <c r="A6013" s="34" t="s">
        <v>17493</v>
      </c>
      <c r="B6013" s="34" t="s">
        <v>17837</v>
      </c>
      <c r="C6013" s="34" t="s">
        <v>17838</v>
      </c>
      <c r="D6013" s="34" t="s">
        <v>17839</v>
      </c>
      <c r="E6013" s="35">
        <v>470061</v>
      </c>
      <c r="F6013" s="36">
        <v>470061</v>
      </c>
      <c r="G6013" s="37">
        <f t="shared" si="280"/>
        <v>32904.270000000004</v>
      </c>
      <c r="H6013" s="38">
        <f>G6013*(1-'[1]Rapport Lottstift'!$Q$6)</f>
        <v>23957.297814216694</v>
      </c>
      <c r="I6013" s="39">
        <f t="shared" si="281"/>
        <v>23717.724836074525</v>
      </c>
      <c r="J6013" s="40">
        <f t="shared" si="282"/>
        <v>23717</v>
      </c>
      <c r="K6013" s="40">
        <v>23717</v>
      </c>
    </row>
    <row r="6014" spans="1:11" s="40" customFormat="1" hidden="1" x14ac:dyDescent="0.25">
      <c r="A6014" s="34" t="s">
        <v>17493</v>
      </c>
      <c r="B6014" s="34" t="s">
        <v>17840</v>
      </c>
      <c r="C6014" s="34" t="s">
        <v>17841</v>
      </c>
      <c r="D6014" s="34" t="s">
        <v>17842</v>
      </c>
      <c r="E6014" s="35">
        <v>219252</v>
      </c>
      <c r="F6014" s="36">
        <v>219252</v>
      </c>
      <c r="G6014" s="37">
        <f t="shared" si="280"/>
        <v>15347.640000000001</v>
      </c>
      <c r="H6014" s="38">
        <f>G6014*(1-'[1]Rapport Lottstift'!$Q$6)</f>
        <v>11174.476207051082</v>
      </c>
      <c r="I6014" s="39">
        <f t="shared" si="281"/>
        <v>11062.731444980571</v>
      </c>
      <c r="J6014" s="40">
        <f t="shared" si="282"/>
        <v>11062</v>
      </c>
      <c r="K6014" s="40">
        <v>11062</v>
      </c>
    </row>
    <row r="6015" spans="1:11" s="40" customFormat="1" hidden="1" x14ac:dyDescent="0.25">
      <c r="A6015" s="34" t="s">
        <v>17493</v>
      </c>
      <c r="B6015" s="34" t="s">
        <v>17843</v>
      </c>
      <c r="C6015" s="34" t="s">
        <v>17844</v>
      </c>
      <c r="D6015" s="34" t="s">
        <v>17845</v>
      </c>
      <c r="E6015" s="35">
        <v>173084</v>
      </c>
      <c r="F6015" s="36">
        <v>173084</v>
      </c>
      <c r="G6015" s="37">
        <f t="shared" si="280"/>
        <v>12115.880000000001</v>
      </c>
      <c r="H6015" s="38">
        <f>G6015*(1-'[1]Rapport Lottstift'!$Q$6)</f>
        <v>8821.4613313503614</v>
      </c>
      <c r="I6015" s="39">
        <f t="shared" si="281"/>
        <v>8733.2467180368585</v>
      </c>
      <c r="J6015" s="40">
        <f t="shared" si="282"/>
        <v>8733</v>
      </c>
      <c r="K6015" s="40">
        <v>8733</v>
      </c>
    </row>
    <row r="6016" spans="1:11" s="40" customFormat="1" hidden="1" x14ac:dyDescent="0.25">
      <c r="A6016" s="34" t="s">
        <v>17493</v>
      </c>
      <c r="B6016" s="34" t="s">
        <v>17846</v>
      </c>
      <c r="C6016" s="34" t="s">
        <v>17847</v>
      </c>
      <c r="D6016" s="34" t="s">
        <v>17848</v>
      </c>
      <c r="E6016" s="35">
        <v>48463</v>
      </c>
      <c r="F6016" s="36">
        <v>48463</v>
      </c>
      <c r="G6016" s="37">
        <f t="shared" si="280"/>
        <v>3392.4100000000003</v>
      </c>
      <c r="H6016" s="38">
        <f>G6016*(1-'[1]Rapport Lottstift'!$Q$6)</f>
        <v>2469.9826702712703</v>
      </c>
      <c r="I6016" s="39">
        <f t="shared" si="281"/>
        <v>2445.2828435685574</v>
      </c>
      <c r="J6016" s="40">
        <f t="shared" si="282"/>
        <v>2445</v>
      </c>
      <c r="K6016" s="40">
        <v>2445</v>
      </c>
    </row>
    <row r="6017" spans="1:11" s="40" customFormat="1" hidden="1" x14ac:dyDescent="0.25">
      <c r="A6017" s="34" t="s">
        <v>17493</v>
      </c>
      <c r="B6017" s="34" t="s">
        <v>17849</v>
      </c>
      <c r="C6017" s="34"/>
      <c r="D6017" s="34" t="s">
        <v>17850</v>
      </c>
      <c r="E6017" s="35">
        <v>3361379</v>
      </c>
      <c r="F6017" s="36">
        <v>3361379</v>
      </c>
      <c r="G6017" s="37">
        <f t="shared" si="280"/>
        <v>235296.53000000003</v>
      </c>
      <c r="H6017" s="38">
        <f>G6017*(1-'[1]Rapport Lottstift'!$Q$6)</f>
        <v>171317.24982386094</v>
      </c>
      <c r="I6017" s="39">
        <f t="shared" si="281"/>
        <v>169604.07732562232</v>
      </c>
      <c r="J6017" s="40">
        <f t="shared" si="282"/>
        <v>169604</v>
      </c>
      <c r="K6017" s="40">
        <v>169604</v>
      </c>
    </row>
    <row r="6018" spans="1:11" s="40" customFormat="1" hidden="1" x14ac:dyDescent="0.25">
      <c r="A6018" s="34" t="s">
        <v>17493</v>
      </c>
      <c r="B6018" s="34" t="s">
        <v>17851</v>
      </c>
      <c r="C6018" s="34"/>
      <c r="D6018" s="34" t="s">
        <v>17852</v>
      </c>
      <c r="E6018" s="35">
        <v>122078</v>
      </c>
      <c r="F6018" s="36">
        <v>122078</v>
      </c>
      <c r="G6018" s="37">
        <f t="shared" si="280"/>
        <v>8545.4600000000009</v>
      </c>
      <c r="H6018" s="38">
        <f>G6018*(1-'[1]Rapport Lottstift'!$Q$6)</f>
        <v>6221.8712094046214</v>
      </c>
      <c r="I6018" s="39">
        <f t="shared" si="281"/>
        <v>6159.6524973105752</v>
      </c>
      <c r="J6018" s="40">
        <f t="shared" si="282"/>
        <v>6159</v>
      </c>
      <c r="K6018" s="40">
        <v>6159</v>
      </c>
    </row>
    <row r="6019" spans="1:11" s="40" customFormat="1" hidden="1" x14ac:dyDescent="0.25">
      <c r="A6019" s="34" t="s">
        <v>17493</v>
      </c>
      <c r="B6019" s="34" t="s">
        <v>17853</v>
      </c>
      <c r="C6019" s="34"/>
      <c r="D6019" s="34" t="s">
        <v>17854</v>
      </c>
      <c r="E6019" s="35">
        <v>31607</v>
      </c>
      <c r="F6019" s="36">
        <v>31607</v>
      </c>
      <c r="G6019" s="37">
        <f t="shared" si="280"/>
        <v>2212.4900000000002</v>
      </c>
      <c r="H6019" s="38">
        <f>G6019*(1-'[1]Rapport Lottstift'!$Q$6)</f>
        <v>1610.8937180790304</v>
      </c>
      <c r="I6019" s="39">
        <f t="shared" si="281"/>
        <v>1594.7847808982401</v>
      </c>
      <c r="J6019" s="40">
        <f t="shared" si="282"/>
        <v>1594</v>
      </c>
      <c r="K6019" s="40">
        <v>1594</v>
      </c>
    </row>
    <row r="6020" spans="1:11" s="40" customFormat="1" hidden="1" x14ac:dyDescent="0.25">
      <c r="A6020" s="34" t="s">
        <v>17493</v>
      </c>
      <c r="B6020" s="34" t="s">
        <v>17855</v>
      </c>
      <c r="C6020" s="34" t="s">
        <v>17856</v>
      </c>
      <c r="D6020" s="34" t="s">
        <v>17857</v>
      </c>
      <c r="E6020" s="35">
        <v>101332</v>
      </c>
      <c r="F6020" s="36">
        <v>101332</v>
      </c>
      <c r="G6020" s="37">
        <f t="shared" si="280"/>
        <v>7093.2400000000007</v>
      </c>
      <c r="H6020" s="38">
        <f>G6020*(1-'[1]Rapport Lottstift'!$Q$6)</f>
        <v>5164.5231195742808</v>
      </c>
      <c r="I6020" s="39">
        <f t="shared" si="281"/>
        <v>5112.877888378538</v>
      </c>
      <c r="J6020" s="40">
        <f t="shared" si="282"/>
        <v>5112</v>
      </c>
      <c r="K6020" s="40">
        <v>5112</v>
      </c>
    </row>
    <row r="6021" spans="1:11" s="40" customFormat="1" hidden="1" x14ac:dyDescent="0.25">
      <c r="A6021" s="34" t="s">
        <v>17493</v>
      </c>
      <c r="B6021" s="34" t="s">
        <v>17858</v>
      </c>
      <c r="C6021" s="34" t="s">
        <v>17859</v>
      </c>
      <c r="D6021" s="34" t="s">
        <v>17860</v>
      </c>
      <c r="E6021" s="35">
        <v>6430770</v>
      </c>
      <c r="F6021" s="36">
        <v>5818715</v>
      </c>
      <c r="G6021" s="37">
        <f t="shared" si="280"/>
        <v>407310.05000000005</v>
      </c>
      <c r="H6021" s="38">
        <f>G6021*(1-'[1]Rapport Lottstift'!$Q$6)</f>
        <v>296558.71929611242</v>
      </c>
      <c r="I6021" s="39">
        <f t="shared" si="281"/>
        <v>293593.13210315129</v>
      </c>
      <c r="J6021" s="40">
        <f t="shared" si="282"/>
        <v>293593</v>
      </c>
      <c r="K6021" s="40">
        <v>293593</v>
      </c>
    </row>
    <row r="6022" spans="1:11" s="40" customFormat="1" hidden="1" x14ac:dyDescent="0.25">
      <c r="A6022" s="34" t="s">
        <v>17493</v>
      </c>
      <c r="B6022" s="34" t="s">
        <v>17861</v>
      </c>
      <c r="C6022" s="34" t="s">
        <v>17862</v>
      </c>
      <c r="D6022" s="34" t="s">
        <v>17863</v>
      </c>
      <c r="E6022" s="35">
        <v>1063305</v>
      </c>
      <c r="F6022" s="36">
        <v>1063305</v>
      </c>
      <c r="G6022" s="37">
        <f t="shared" ref="G6022:G6063" si="283">F6022*0.07</f>
        <v>74431.350000000006</v>
      </c>
      <c r="H6022" s="38">
        <f>G6022*(1-'[1]Rapport Lottstift'!$Q$6)</f>
        <v>54192.784664853454</v>
      </c>
      <c r="I6022" s="39">
        <f t="shared" ref="I6022:I6063" si="284">H6022*0.99</f>
        <v>53650.85681820492</v>
      </c>
      <c r="J6022" s="40">
        <f t="shared" ref="J6022:J6063" si="285">INT(I6022)</f>
        <v>53650</v>
      </c>
      <c r="K6022" s="40">
        <v>53650</v>
      </c>
    </row>
    <row r="6023" spans="1:11" s="40" customFormat="1" hidden="1" x14ac:dyDescent="0.25">
      <c r="A6023" s="34" t="s">
        <v>17493</v>
      </c>
      <c r="B6023" s="34" t="s">
        <v>17864</v>
      </c>
      <c r="C6023" s="34" t="s">
        <v>17865</v>
      </c>
      <c r="D6023" s="34" t="s">
        <v>17866</v>
      </c>
      <c r="E6023" s="35">
        <v>1127801</v>
      </c>
      <c r="F6023" s="36">
        <v>1127801</v>
      </c>
      <c r="G6023" s="37">
        <f t="shared" si="283"/>
        <v>78946.070000000007</v>
      </c>
      <c r="H6023" s="38">
        <f>G6023*(1-'[1]Rapport Lottstift'!$Q$6)</f>
        <v>57479.910973621299</v>
      </c>
      <c r="I6023" s="39">
        <f t="shared" si="284"/>
        <v>56905.111863885089</v>
      </c>
      <c r="J6023" s="40">
        <f t="shared" si="285"/>
        <v>56905</v>
      </c>
      <c r="K6023" s="40">
        <v>56905</v>
      </c>
    </row>
    <row r="6024" spans="1:11" s="40" customFormat="1" hidden="1" x14ac:dyDescent="0.25">
      <c r="A6024" s="34" t="s">
        <v>17493</v>
      </c>
      <c r="B6024" s="34" t="s">
        <v>17867</v>
      </c>
      <c r="C6024" s="34" t="s">
        <v>17868</v>
      </c>
      <c r="D6024" s="34" t="s">
        <v>17869</v>
      </c>
      <c r="E6024" s="35">
        <v>448886</v>
      </c>
      <c r="F6024" s="36">
        <v>448886</v>
      </c>
      <c r="G6024" s="37">
        <f t="shared" si="283"/>
        <v>31422.020000000004</v>
      </c>
      <c r="H6024" s="38">
        <f>G6024*(1-'[1]Rapport Lottstift'!$Q$6)</f>
        <v>22878.085156250945</v>
      </c>
      <c r="I6024" s="39">
        <f t="shared" si="284"/>
        <v>22649.304304688434</v>
      </c>
      <c r="J6024" s="40">
        <f t="shared" si="285"/>
        <v>22649</v>
      </c>
      <c r="K6024" s="40">
        <v>22649</v>
      </c>
    </row>
    <row r="6025" spans="1:11" s="40" customFormat="1" hidden="1" x14ac:dyDescent="0.25">
      <c r="A6025" s="34" t="s">
        <v>17493</v>
      </c>
      <c r="B6025" s="34" t="s">
        <v>17870</v>
      </c>
      <c r="C6025" s="34" t="s">
        <v>17871</v>
      </c>
      <c r="D6025" s="34" t="s">
        <v>17872</v>
      </c>
      <c r="E6025" s="35">
        <v>468188</v>
      </c>
      <c r="F6025" s="36">
        <v>468188</v>
      </c>
      <c r="G6025" s="37">
        <f t="shared" si="283"/>
        <v>32773.160000000003</v>
      </c>
      <c r="H6025" s="38">
        <f>G6025*(1-'[1]Rapport Lottstift'!$Q$6)</f>
        <v>23861.837823266524</v>
      </c>
      <c r="I6025" s="39">
        <f t="shared" si="284"/>
        <v>23623.219445033857</v>
      </c>
      <c r="J6025" s="40">
        <f t="shared" si="285"/>
        <v>23623</v>
      </c>
      <c r="K6025" s="40">
        <v>23623</v>
      </c>
    </row>
    <row r="6026" spans="1:11" s="40" customFormat="1" hidden="1" x14ac:dyDescent="0.25">
      <c r="A6026" s="34" t="s">
        <v>17493</v>
      </c>
      <c r="B6026" s="34" t="s">
        <v>17873</v>
      </c>
      <c r="C6026" s="34" t="s">
        <v>17874</v>
      </c>
      <c r="D6026" s="34" t="s">
        <v>17875</v>
      </c>
      <c r="E6026" s="35">
        <v>167310</v>
      </c>
      <c r="F6026" s="36">
        <v>167310</v>
      </c>
      <c r="G6026" s="37">
        <f t="shared" si="283"/>
        <v>11711.7</v>
      </c>
      <c r="H6026" s="38">
        <f>G6026*(1-'[1]Rapport Lottstift'!$Q$6)</f>
        <v>8527.1815728099009</v>
      </c>
      <c r="I6026" s="39">
        <f t="shared" si="284"/>
        <v>8441.9097570818012</v>
      </c>
      <c r="J6026" s="40">
        <f t="shared" si="285"/>
        <v>8441</v>
      </c>
      <c r="K6026" s="40">
        <v>8441</v>
      </c>
    </row>
    <row r="6027" spans="1:11" s="40" customFormat="1" hidden="1" x14ac:dyDescent="0.25">
      <c r="A6027" s="34" t="s">
        <v>17493</v>
      </c>
      <c r="B6027" s="34" t="s">
        <v>17876</v>
      </c>
      <c r="C6027" s="34" t="s">
        <v>17877</v>
      </c>
      <c r="D6027" s="34" t="s">
        <v>17878</v>
      </c>
      <c r="E6027" s="35">
        <v>9599202</v>
      </c>
      <c r="F6027" s="36">
        <v>6862981</v>
      </c>
      <c r="G6027" s="37">
        <f t="shared" si="283"/>
        <v>480408.67000000004</v>
      </c>
      <c r="H6027" s="38">
        <f>G6027*(1-'[1]Rapport Lottstift'!$Q$6)</f>
        <v>349781.15544644353</v>
      </c>
      <c r="I6027" s="39">
        <f t="shared" si="284"/>
        <v>346283.34389197908</v>
      </c>
      <c r="J6027" s="40">
        <f t="shared" si="285"/>
        <v>346283</v>
      </c>
      <c r="K6027" s="40">
        <v>346283</v>
      </c>
    </row>
    <row r="6028" spans="1:11" s="40" customFormat="1" hidden="1" x14ac:dyDescent="0.25">
      <c r="A6028" s="34" t="s">
        <v>17493</v>
      </c>
      <c r="B6028" s="34" t="s">
        <v>17879</v>
      </c>
      <c r="C6028" s="34" t="s">
        <v>17880</v>
      </c>
      <c r="D6028" s="34" t="s">
        <v>17881</v>
      </c>
      <c r="E6028" s="35">
        <v>1372593</v>
      </c>
      <c r="F6028" s="36">
        <v>1372593</v>
      </c>
      <c r="G6028" s="37">
        <f t="shared" si="283"/>
        <v>96081.510000000009</v>
      </c>
      <c r="H6028" s="38">
        <f>G6028*(1-'[1]Rapport Lottstift'!$Q$6)</f>
        <v>69956.067996938975</v>
      </c>
      <c r="I6028" s="39">
        <f t="shared" si="284"/>
        <v>69256.507316969582</v>
      </c>
      <c r="J6028" s="40">
        <f t="shared" si="285"/>
        <v>69256</v>
      </c>
      <c r="K6028" s="40">
        <v>69256</v>
      </c>
    </row>
    <row r="6029" spans="1:11" s="40" customFormat="1" hidden="1" x14ac:dyDescent="0.25">
      <c r="A6029" s="34" t="s">
        <v>17493</v>
      </c>
      <c r="B6029" s="34" t="s">
        <v>17882</v>
      </c>
      <c r="C6029" s="34" t="s">
        <v>17883</v>
      </c>
      <c r="D6029" s="34" t="s">
        <v>17884</v>
      </c>
      <c r="E6029" s="35">
        <v>2112728</v>
      </c>
      <c r="F6029" s="36">
        <v>2112728</v>
      </c>
      <c r="G6029" s="37">
        <f t="shared" si="283"/>
        <v>147890.96000000002</v>
      </c>
      <c r="H6029" s="38">
        <f>G6029*(1-'[1]Rapport Lottstift'!$Q$6)</f>
        <v>107678.05433004315</v>
      </c>
      <c r="I6029" s="39">
        <f t="shared" si="284"/>
        <v>106601.27378674271</v>
      </c>
      <c r="J6029" s="40">
        <f t="shared" si="285"/>
        <v>106601</v>
      </c>
      <c r="K6029" s="40">
        <v>106601</v>
      </c>
    </row>
    <row r="6030" spans="1:11" s="40" customFormat="1" hidden="1" x14ac:dyDescent="0.25">
      <c r="A6030" s="34" t="s">
        <v>17493</v>
      </c>
      <c r="B6030" s="34" t="s">
        <v>17885</v>
      </c>
      <c r="C6030" s="34" t="s">
        <v>17886</v>
      </c>
      <c r="D6030" s="34" t="s">
        <v>17887</v>
      </c>
      <c r="E6030" s="35">
        <v>1334000</v>
      </c>
      <c r="F6030" s="36">
        <v>1334000</v>
      </c>
      <c r="G6030" s="37">
        <f t="shared" si="283"/>
        <v>93380.000000000015</v>
      </c>
      <c r="H6030" s="38">
        <f>G6030*(1-'[1]Rapport Lottstift'!$Q$6)</f>
        <v>67989.123292860007</v>
      </c>
      <c r="I6030" s="39">
        <f t="shared" si="284"/>
        <v>67309.232059931412</v>
      </c>
      <c r="J6030" s="40">
        <f t="shared" si="285"/>
        <v>67309</v>
      </c>
      <c r="K6030" s="40">
        <v>67309</v>
      </c>
    </row>
    <row r="6031" spans="1:11" s="40" customFormat="1" hidden="1" x14ac:dyDescent="0.25">
      <c r="A6031" s="34" t="s">
        <v>17493</v>
      </c>
      <c r="B6031" s="34" t="s">
        <v>17888</v>
      </c>
      <c r="C6031" s="34" t="s">
        <v>17889</v>
      </c>
      <c r="D6031" s="34" t="s">
        <v>17890</v>
      </c>
      <c r="E6031" s="35">
        <v>498461</v>
      </c>
      <c r="F6031" s="36">
        <v>498461</v>
      </c>
      <c r="G6031" s="37">
        <f t="shared" si="283"/>
        <v>34892.270000000004</v>
      </c>
      <c r="H6031" s="38">
        <f>G6031*(1-'[1]Rapport Lottstift'!$Q$6)</f>
        <v>25404.742418052694</v>
      </c>
      <c r="I6031" s="39">
        <f t="shared" si="284"/>
        <v>25150.694993872166</v>
      </c>
      <c r="J6031" s="40">
        <f t="shared" si="285"/>
        <v>25150</v>
      </c>
      <c r="K6031" s="40">
        <v>25150</v>
      </c>
    </row>
    <row r="6032" spans="1:11" s="40" customFormat="1" hidden="1" x14ac:dyDescent="0.25">
      <c r="A6032" s="34" t="s">
        <v>17493</v>
      </c>
      <c r="B6032" s="34" t="s">
        <v>17891</v>
      </c>
      <c r="C6032" s="34" t="s">
        <v>17892</v>
      </c>
      <c r="D6032" s="34" t="s">
        <v>17893</v>
      </c>
      <c r="E6032" s="35">
        <v>96535</v>
      </c>
      <c r="F6032" s="36">
        <v>96535</v>
      </c>
      <c r="G6032" s="37">
        <f t="shared" si="283"/>
        <v>6757.4500000000007</v>
      </c>
      <c r="H6032" s="38">
        <f>G6032*(1-'[1]Rapport Lottstift'!$Q$6)</f>
        <v>4920.0374940601505</v>
      </c>
      <c r="I6032" s="39">
        <f t="shared" si="284"/>
        <v>4870.8371191195492</v>
      </c>
      <c r="J6032" s="40">
        <f t="shared" si="285"/>
        <v>4870</v>
      </c>
      <c r="K6032" s="40">
        <v>4870</v>
      </c>
    </row>
    <row r="6033" spans="1:11" s="40" customFormat="1" hidden="1" x14ac:dyDescent="0.25">
      <c r="A6033" s="34" t="s">
        <v>17493</v>
      </c>
      <c r="B6033" s="34" t="s">
        <v>17894</v>
      </c>
      <c r="C6033" s="34" t="s">
        <v>17895</v>
      </c>
      <c r="D6033" s="34" t="s">
        <v>17896</v>
      </c>
      <c r="E6033" s="35">
        <v>284052</v>
      </c>
      <c r="F6033" s="36">
        <v>284052</v>
      </c>
      <c r="G6033" s="37">
        <f t="shared" si="283"/>
        <v>19883.640000000003</v>
      </c>
      <c r="H6033" s="38">
        <f>G6033*(1-'[1]Rapport Lottstift'!$Q$6)</f>
        <v>14477.096289043084</v>
      </c>
      <c r="I6033" s="39">
        <f t="shared" si="284"/>
        <v>14332.325326152653</v>
      </c>
      <c r="J6033" s="40">
        <f t="shared" si="285"/>
        <v>14332</v>
      </c>
      <c r="K6033" s="40">
        <v>14332</v>
      </c>
    </row>
    <row r="6034" spans="1:11" s="40" customFormat="1" hidden="1" x14ac:dyDescent="0.25">
      <c r="A6034" s="34" t="s">
        <v>17493</v>
      </c>
      <c r="B6034" s="34" t="s">
        <v>17897</v>
      </c>
      <c r="C6034" s="34" t="s">
        <v>17898</v>
      </c>
      <c r="D6034" s="34" t="s">
        <v>17899</v>
      </c>
      <c r="E6034" s="35">
        <v>3621748</v>
      </c>
      <c r="F6034" s="36">
        <v>3621748</v>
      </c>
      <c r="G6034" s="37">
        <f t="shared" si="283"/>
        <v>253522.36000000002</v>
      </c>
      <c r="H6034" s="38">
        <f>G6034*(1-'[1]Rapport Lottstift'!$Q$6)</f>
        <v>184587.30982583895</v>
      </c>
      <c r="I6034" s="39">
        <f t="shared" si="284"/>
        <v>182741.43672758056</v>
      </c>
      <c r="J6034" s="40">
        <f t="shared" si="285"/>
        <v>182741</v>
      </c>
      <c r="K6034" s="40">
        <v>182741</v>
      </c>
    </row>
    <row r="6035" spans="1:11" s="40" customFormat="1" hidden="1" x14ac:dyDescent="0.25">
      <c r="A6035" s="34" t="s">
        <v>17493</v>
      </c>
      <c r="B6035" s="34" t="s">
        <v>17900</v>
      </c>
      <c r="C6035" s="34"/>
      <c r="D6035" s="34" t="s">
        <v>17901</v>
      </c>
      <c r="E6035" s="35">
        <v>756320</v>
      </c>
      <c r="F6035" s="36">
        <v>756320</v>
      </c>
      <c r="G6035" s="37">
        <f t="shared" si="283"/>
        <v>52942.400000000001</v>
      </c>
      <c r="H6035" s="38">
        <f>G6035*(1-'[1]Rapport Lottstift'!$Q$6)</f>
        <v>38546.876858212803</v>
      </c>
      <c r="I6035" s="39">
        <f t="shared" si="284"/>
        <v>38161.408089630677</v>
      </c>
      <c r="J6035" s="40">
        <f t="shared" si="285"/>
        <v>38161</v>
      </c>
      <c r="K6035" s="40">
        <v>38161</v>
      </c>
    </row>
    <row r="6036" spans="1:11" s="40" customFormat="1" hidden="1" x14ac:dyDescent="0.25">
      <c r="A6036" s="34" t="s">
        <v>17493</v>
      </c>
      <c r="B6036" s="34" t="s">
        <v>17902</v>
      </c>
      <c r="C6036" s="34"/>
      <c r="D6036" s="34" t="s">
        <v>17903</v>
      </c>
      <c r="E6036" s="35">
        <v>248315</v>
      </c>
      <c r="F6036" s="36">
        <v>248315</v>
      </c>
      <c r="G6036" s="37">
        <f t="shared" si="283"/>
        <v>17382.050000000003</v>
      </c>
      <c r="H6036" s="38">
        <f>G6036*(1-'[1]Rapport Lottstift'!$Q$6)</f>
        <v>12655.711507096354</v>
      </c>
      <c r="I6036" s="39">
        <f t="shared" si="284"/>
        <v>12529.15439202539</v>
      </c>
      <c r="J6036" s="40">
        <f t="shared" si="285"/>
        <v>12529</v>
      </c>
      <c r="K6036" s="40">
        <v>12529</v>
      </c>
    </row>
    <row r="6037" spans="1:11" s="40" customFormat="1" hidden="1" x14ac:dyDescent="0.25">
      <c r="A6037" s="34" t="s">
        <v>17493</v>
      </c>
      <c r="B6037" s="34" t="s">
        <v>17904</v>
      </c>
      <c r="C6037" s="34" t="s">
        <v>17905</v>
      </c>
      <c r="D6037" s="34" t="s">
        <v>17906</v>
      </c>
      <c r="E6037" s="35">
        <v>6701538</v>
      </c>
      <c r="F6037" s="36">
        <v>6237900</v>
      </c>
      <c r="G6037" s="37">
        <f t="shared" si="283"/>
        <v>436653.00000000006</v>
      </c>
      <c r="H6037" s="38">
        <f>G6037*(1-'[1]Rapport Lottstift'!$Q$6)</f>
        <v>317923.05261509109</v>
      </c>
      <c r="I6037" s="39">
        <f t="shared" si="284"/>
        <v>314743.82208894019</v>
      </c>
      <c r="J6037" s="40">
        <f t="shared" si="285"/>
        <v>314743</v>
      </c>
      <c r="K6037" s="40">
        <v>314743</v>
      </c>
    </row>
    <row r="6038" spans="1:11" s="40" customFormat="1" hidden="1" x14ac:dyDescent="0.25">
      <c r="A6038" s="34" t="s">
        <v>17493</v>
      </c>
      <c r="B6038" s="34" t="s">
        <v>17907</v>
      </c>
      <c r="C6038" s="34" t="s">
        <v>17908</v>
      </c>
      <c r="D6038" s="34" t="s">
        <v>17909</v>
      </c>
      <c r="E6038" s="35">
        <v>787660</v>
      </c>
      <c r="F6038" s="36">
        <v>787660</v>
      </c>
      <c r="G6038" s="37">
        <f t="shared" si="283"/>
        <v>55136.200000000004</v>
      </c>
      <c r="H6038" s="38">
        <f>G6038*(1-'[1]Rapport Lottstift'!$Q$6)</f>
        <v>40144.162558361408</v>
      </c>
      <c r="I6038" s="39">
        <f t="shared" si="284"/>
        <v>39742.720932777796</v>
      </c>
      <c r="J6038" s="40">
        <f t="shared" si="285"/>
        <v>39742</v>
      </c>
      <c r="K6038" s="40">
        <v>39742</v>
      </c>
    </row>
    <row r="6039" spans="1:11" s="40" customFormat="1" hidden="1" x14ac:dyDescent="0.25">
      <c r="A6039" s="34" t="s">
        <v>17493</v>
      </c>
      <c r="B6039" s="34" t="s">
        <v>17910</v>
      </c>
      <c r="C6039" s="34" t="s">
        <v>17911</v>
      </c>
      <c r="D6039" s="34" t="s">
        <v>17912</v>
      </c>
      <c r="E6039" s="35">
        <v>249104</v>
      </c>
      <c r="F6039" s="36">
        <v>249104</v>
      </c>
      <c r="G6039" s="37">
        <f t="shared" si="283"/>
        <v>17437.280000000002</v>
      </c>
      <c r="H6039" s="38">
        <f>G6039*(1-'[1]Rapport Lottstift'!$Q$6)</f>
        <v>12695.923964576163</v>
      </c>
      <c r="I6039" s="39">
        <f t="shared" si="284"/>
        <v>12568.964724930402</v>
      </c>
      <c r="J6039" s="40">
        <f t="shared" si="285"/>
        <v>12568</v>
      </c>
      <c r="K6039" s="40">
        <v>12568</v>
      </c>
    </row>
    <row r="6040" spans="1:11" s="40" customFormat="1" hidden="1" x14ac:dyDescent="0.25">
      <c r="A6040" s="34" t="s">
        <v>17493</v>
      </c>
      <c r="B6040" s="34" t="s">
        <v>17913</v>
      </c>
      <c r="C6040" s="34" t="s">
        <v>17914</v>
      </c>
      <c r="D6040" s="34" t="s">
        <v>17915</v>
      </c>
      <c r="E6040" s="35">
        <v>348051</v>
      </c>
      <c r="F6040" s="36">
        <v>348051</v>
      </c>
      <c r="G6040" s="37">
        <f t="shared" si="283"/>
        <v>24363.570000000003</v>
      </c>
      <c r="H6040" s="38">
        <f>G6040*(1-'[1]Rapport Lottstift'!$Q$6)</f>
        <v>17738.892317243794</v>
      </c>
      <c r="I6040" s="39">
        <f t="shared" si="284"/>
        <v>17561.503394071355</v>
      </c>
      <c r="J6040" s="40">
        <f t="shared" si="285"/>
        <v>17561</v>
      </c>
      <c r="K6040" s="40">
        <v>17561</v>
      </c>
    </row>
    <row r="6041" spans="1:11" s="40" customFormat="1" hidden="1" x14ac:dyDescent="0.25">
      <c r="A6041" s="34" t="s">
        <v>17493</v>
      </c>
      <c r="B6041" s="34" t="s">
        <v>17916</v>
      </c>
      <c r="C6041" s="34" t="s">
        <v>17917</v>
      </c>
      <c r="D6041" s="34" t="s">
        <v>17918</v>
      </c>
      <c r="E6041" s="35">
        <v>177228</v>
      </c>
      <c r="F6041" s="36">
        <v>177228</v>
      </c>
      <c r="G6041" s="37">
        <f t="shared" si="283"/>
        <v>12405.960000000001</v>
      </c>
      <c r="H6041" s="38">
        <f>G6041*(1-'[1]Rapport Lottstift'!$Q$6)</f>
        <v>9032.6659242481219</v>
      </c>
      <c r="I6041" s="39">
        <f t="shared" si="284"/>
        <v>8942.3392650056412</v>
      </c>
      <c r="J6041" s="40">
        <f t="shared" si="285"/>
        <v>8942</v>
      </c>
      <c r="K6041" s="40">
        <v>8942</v>
      </c>
    </row>
    <row r="6042" spans="1:11" s="40" customFormat="1" hidden="1" x14ac:dyDescent="0.25">
      <c r="A6042" s="34" t="s">
        <v>17493</v>
      </c>
      <c r="B6042" s="34" t="s">
        <v>17919</v>
      </c>
      <c r="C6042" s="34" t="s">
        <v>17920</v>
      </c>
      <c r="D6042" s="34" t="s">
        <v>17921</v>
      </c>
      <c r="E6042" s="35">
        <v>6612983</v>
      </c>
      <c r="F6042" s="36">
        <v>6612983</v>
      </c>
      <c r="G6042" s="37">
        <f t="shared" si="283"/>
        <v>462908.81000000006</v>
      </c>
      <c r="H6042" s="38">
        <f>G6042*(1-'[1]Rapport Lottstift'!$Q$6)</f>
        <v>337039.66755666211</v>
      </c>
      <c r="I6042" s="39">
        <f t="shared" si="284"/>
        <v>333669.27088109549</v>
      </c>
      <c r="J6042" s="40">
        <f t="shared" si="285"/>
        <v>333669</v>
      </c>
      <c r="K6042" s="40">
        <v>333669</v>
      </c>
    </row>
    <row r="6043" spans="1:11" s="40" customFormat="1" hidden="1" x14ac:dyDescent="0.25">
      <c r="A6043" s="34" t="s">
        <v>17493</v>
      </c>
      <c r="B6043" s="34" t="s">
        <v>17922</v>
      </c>
      <c r="C6043" s="34" t="s">
        <v>17923</v>
      </c>
      <c r="D6043" s="34" t="s">
        <v>17924</v>
      </c>
      <c r="E6043" s="35">
        <v>937983</v>
      </c>
      <c r="F6043" s="36">
        <v>937983</v>
      </c>
      <c r="G6043" s="37">
        <f t="shared" si="283"/>
        <v>65658.810000000012</v>
      </c>
      <c r="H6043" s="38">
        <f>G6043*(1-'[1]Rapport Lottstift'!$Q$6)</f>
        <v>47805.578585912081</v>
      </c>
      <c r="I6043" s="39">
        <f t="shared" si="284"/>
        <v>47327.522800052961</v>
      </c>
      <c r="J6043" s="40">
        <f t="shared" si="285"/>
        <v>47327</v>
      </c>
      <c r="K6043" s="40">
        <v>47327</v>
      </c>
    </row>
    <row r="6044" spans="1:11" s="40" customFormat="1" hidden="1" x14ac:dyDescent="0.25">
      <c r="A6044" s="34" t="s">
        <v>17493</v>
      </c>
      <c r="B6044" s="34" t="s">
        <v>17925</v>
      </c>
      <c r="C6044" s="34" t="s">
        <v>17926</v>
      </c>
      <c r="D6044" s="34" t="s">
        <v>17927</v>
      </c>
      <c r="E6044" s="35">
        <v>78154</v>
      </c>
      <c r="F6044" s="36">
        <v>78154</v>
      </c>
      <c r="G6044" s="37">
        <f t="shared" si="283"/>
        <v>5470.7800000000007</v>
      </c>
      <c r="H6044" s="38">
        <f>G6044*(1-'[1]Rapport Lottstift'!$Q$6)</f>
        <v>3983.2248439506607</v>
      </c>
      <c r="I6044" s="39">
        <f t="shared" si="284"/>
        <v>3943.392595511154</v>
      </c>
      <c r="J6044" s="40">
        <f t="shared" si="285"/>
        <v>3943</v>
      </c>
      <c r="K6044" s="40">
        <v>3943</v>
      </c>
    </row>
    <row r="6045" spans="1:11" s="40" customFormat="1" hidden="1" x14ac:dyDescent="0.25">
      <c r="A6045" s="34" t="s">
        <v>17493</v>
      </c>
      <c r="B6045" s="34" t="s">
        <v>17928</v>
      </c>
      <c r="C6045" s="34" t="s">
        <v>17929</v>
      </c>
      <c r="D6045" s="34" t="s">
        <v>17930</v>
      </c>
      <c r="E6045" s="35">
        <v>186000</v>
      </c>
      <c r="F6045" s="36">
        <v>186000</v>
      </c>
      <c r="G6045" s="37">
        <f t="shared" si="283"/>
        <v>13020.000000000002</v>
      </c>
      <c r="H6045" s="38">
        <f>G6045*(1-'[1]Rapport Lottstift'!$Q$6)</f>
        <v>9479.742827940001</v>
      </c>
      <c r="I6045" s="39">
        <f t="shared" si="284"/>
        <v>9384.9453996606007</v>
      </c>
      <c r="J6045" s="40">
        <f t="shared" si="285"/>
        <v>9384</v>
      </c>
      <c r="K6045" s="40">
        <v>9384</v>
      </c>
    </row>
    <row r="6046" spans="1:11" s="40" customFormat="1" hidden="1" x14ac:dyDescent="0.25">
      <c r="A6046" s="34" t="s">
        <v>17493</v>
      </c>
      <c r="B6046" s="34" t="s">
        <v>17931</v>
      </c>
      <c r="C6046" s="34" t="s">
        <v>17932</v>
      </c>
      <c r="D6046" s="34" t="s">
        <v>17933</v>
      </c>
      <c r="E6046" s="35">
        <v>207526</v>
      </c>
      <c r="F6046" s="36">
        <v>207526</v>
      </c>
      <c r="G6046" s="37">
        <f t="shared" si="283"/>
        <v>14526.820000000002</v>
      </c>
      <c r="H6046" s="38">
        <f>G6046*(1-'[1]Rapport Lottstift'!$Q$6)</f>
        <v>10576.844678016541</v>
      </c>
      <c r="I6046" s="39">
        <f t="shared" si="284"/>
        <v>10471.076231236375</v>
      </c>
      <c r="J6046" s="40">
        <f t="shared" si="285"/>
        <v>10471</v>
      </c>
      <c r="K6046" s="40">
        <v>10471</v>
      </c>
    </row>
    <row r="6047" spans="1:11" s="40" customFormat="1" hidden="1" x14ac:dyDescent="0.25">
      <c r="A6047" s="34" t="s">
        <v>17493</v>
      </c>
      <c r="B6047" s="34" t="s">
        <v>17934</v>
      </c>
      <c r="C6047" s="34" t="s">
        <v>17935</v>
      </c>
      <c r="D6047" s="34" t="s">
        <v>17936</v>
      </c>
      <c r="E6047" s="35">
        <v>16147408</v>
      </c>
      <c r="F6047" s="36">
        <v>15277510</v>
      </c>
      <c r="G6047" s="37">
        <f t="shared" si="283"/>
        <v>1069425.7000000002</v>
      </c>
      <c r="H6047" s="38">
        <f>G6047*(1-'[1]Rapport Lottstift'!$Q$6)</f>
        <v>778639.06371656805</v>
      </c>
      <c r="I6047" s="39">
        <f t="shared" si="284"/>
        <v>770852.67307940242</v>
      </c>
      <c r="J6047" s="40">
        <f t="shared" si="285"/>
        <v>770852</v>
      </c>
      <c r="K6047" s="40">
        <v>770852</v>
      </c>
    </row>
    <row r="6048" spans="1:11" s="40" customFormat="1" hidden="1" x14ac:dyDescent="0.25">
      <c r="A6048" s="34" t="s">
        <v>17493</v>
      </c>
      <c r="B6048" s="34" t="s">
        <v>17937</v>
      </c>
      <c r="C6048" s="34" t="s">
        <v>17938</v>
      </c>
      <c r="D6048" s="34" t="s">
        <v>17939</v>
      </c>
      <c r="E6048" s="35">
        <v>25062</v>
      </c>
      <c r="F6048" s="36">
        <v>25062</v>
      </c>
      <c r="G6048" s="37">
        <f t="shared" si="283"/>
        <v>1754.3400000000001</v>
      </c>
      <c r="H6048" s="38">
        <f>G6048*(1-'[1]Rapport Lottstift'!$Q$6)</f>
        <v>1277.3188965259801</v>
      </c>
      <c r="I6048" s="39">
        <f t="shared" si="284"/>
        <v>1264.5457075607203</v>
      </c>
      <c r="J6048" s="40">
        <f t="shared" si="285"/>
        <v>1264</v>
      </c>
      <c r="K6048" s="40">
        <v>1264</v>
      </c>
    </row>
    <row r="6049" spans="1:11" s="40" customFormat="1" hidden="1" x14ac:dyDescent="0.25">
      <c r="A6049" s="34" t="s">
        <v>17493</v>
      </c>
      <c r="B6049" s="34" t="s">
        <v>17940</v>
      </c>
      <c r="C6049" s="34" t="s">
        <v>17941</v>
      </c>
      <c r="D6049" s="34" t="s">
        <v>17942</v>
      </c>
      <c r="E6049" s="35">
        <v>51030</v>
      </c>
      <c r="F6049" s="36">
        <v>51030</v>
      </c>
      <c r="G6049" s="37">
        <f t="shared" si="283"/>
        <v>3572.1000000000004</v>
      </c>
      <c r="H6049" s="38">
        <f>G6049*(1-'[1]Rapport Lottstift'!$Q$6)</f>
        <v>2600.8133145687002</v>
      </c>
      <c r="I6049" s="39">
        <f t="shared" si="284"/>
        <v>2574.805181423013</v>
      </c>
      <c r="J6049" s="40">
        <f t="shared" si="285"/>
        <v>2574</v>
      </c>
      <c r="K6049" s="40">
        <v>2574</v>
      </c>
    </row>
    <row r="6050" spans="1:11" s="40" customFormat="1" hidden="1" x14ac:dyDescent="0.25">
      <c r="A6050" s="34" t="s">
        <v>17493</v>
      </c>
      <c r="B6050" s="34" t="s">
        <v>17943</v>
      </c>
      <c r="C6050" s="34" t="s">
        <v>17944</v>
      </c>
      <c r="D6050" s="34" t="s">
        <v>17945</v>
      </c>
      <c r="E6050" s="35">
        <v>509305</v>
      </c>
      <c r="F6050" s="36">
        <v>509305</v>
      </c>
      <c r="G6050" s="37">
        <f t="shared" si="283"/>
        <v>35651.350000000006</v>
      </c>
      <c r="H6050" s="38">
        <f>G6050*(1-'[1]Rapport Lottstift'!$Q$6)</f>
        <v>25957.421618193457</v>
      </c>
      <c r="I6050" s="39">
        <f t="shared" si="284"/>
        <v>25697.847402011521</v>
      </c>
      <c r="J6050" s="40">
        <f t="shared" si="285"/>
        <v>25697</v>
      </c>
      <c r="K6050" s="40">
        <v>25697</v>
      </c>
    </row>
    <row r="6051" spans="1:11" s="40" customFormat="1" hidden="1" x14ac:dyDescent="0.25">
      <c r="A6051" s="34" t="s">
        <v>17493</v>
      </c>
      <c r="B6051" s="34" t="s">
        <v>17946</v>
      </c>
      <c r="C6051" s="34"/>
      <c r="D6051" s="34" t="s">
        <v>17947</v>
      </c>
      <c r="E6051" s="35">
        <v>161131</v>
      </c>
      <c r="F6051" s="36">
        <v>161131</v>
      </c>
      <c r="G6051" s="37">
        <f t="shared" si="283"/>
        <v>11279.170000000002</v>
      </c>
      <c r="H6051" s="38">
        <f>G6051*(1-'[1]Rapport Lottstift'!$Q$6)</f>
        <v>8212.2604387569918</v>
      </c>
      <c r="I6051" s="39">
        <f t="shared" si="284"/>
        <v>8130.1378343694214</v>
      </c>
      <c r="J6051" s="40">
        <f t="shared" si="285"/>
        <v>8130</v>
      </c>
      <c r="K6051" s="40">
        <v>8130</v>
      </c>
    </row>
    <row r="6052" spans="1:11" s="40" customFormat="1" hidden="1" x14ac:dyDescent="0.25">
      <c r="A6052" s="34" t="s">
        <v>17493</v>
      </c>
      <c r="B6052" s="34" t="s">
        <v>17948</v>
      </c>
      <c r="C6052" s="34" t="s">
        <v>17949</v>
      </c>
      <c r="D6052" s="34" t="s">
        <v>17950</v>
      </c>
      <c r="E6052" s="35">
        <v>130327</v>
      </c>
      <c r="F6052" s="36">
        <v>130327</v>
      </c>
      <c r="G6052" s="37">
        <f t="shared" si="283"/>
        <v>9122.8900000000012</v>
      </c>
      <c r="H6052" s="38">
        <f>G6052*(1-'[1]Rapport Lottstift'!$Q$6)</f>
        <v>6642.2927071878312</v>
      </c>
      <c r="I6052" s="39">
        <f t="shared" si="284"/>
        <v>6575.8697801159524</v>
      </c>
      <c r="J6052" s="40">
        <f t="shared" si="285"/>
        <v>6575</v>
      </c>
      <c r="K6052" s="40">
        <v>6575</v>
      </c>
    </row>
    <row r="6053" spans="1:11" s="40" customFormat="1" hidden="1" x14ac:dyDescent="0.25">
      <c r="A6053" s="34" t="s">
        <v>17493</v>
      </c>
      <c r="B6053" s="34" t="s">
        <v>17951</v>
      </c>
      <c r="C6053" s="34" t="s">
        <v>17952</v>
      </c>
      <c r="D6053" s="34" t="s">
        <v>17953</v>
      </c>
      <c r="E6053" s="35">
        <v>528926</v>
      </c>
      <c r="F6053" s="36">
        <v>528926</v>
      </c>
      <c r="G6053" s="37">
        <f t="shared" si="283"/>
        <v>37024.820000000007</v>
      </c>
      <c r="H6053" s="38">
        <f>G6053*(1-'[1]Rapport Lottstift'!$Q$6)</f>
        <v>26957.432553822546</v>
      </c>
      <c r="I6053" s="39">
        <f t="shared" si="284"/>
        <v>26687.85822828432</v>
      </c>
      <c r="J6053" s="40">
        <f t="shared" si="285"/>
        <v>26687</v>
      </c>
      <c r="K6053" s="40">
        <v>26687</v>
      </c>
    </row>
    <row r="6054" spans="1:11" s="40" customFormat="1" hidden="1" x14ac:dyDescent="0.25">
      <c r="A6054" s="34" t="s">
        <v>17493</v>
      </c>
      <c r="B6054" s="34" t="s">
        <v>17954</v>
      </c>
      <c r="C6054" s="34" t="s">
        <v>17955</v>
      </c>
      <c r="D6054" s="34" t="s">
        <v>17956</v>
      </c>
      <c r="E6054" s="35">
        <v>150656</v>
      </c>
      <c r="F6054" s="36">
        <v>150656</v>
      </c>
      <c r="G6054" s="37">
        <f t="shared" si="283"/>
        <v>10545.920000000002</v>
      </c>
      <c r="H6054" s="38">
        <f>G6054*(1-'[1]Rapport Lottstift'!$Q$6)</f>
        <v>7678.3878251942415</v>
      </c>
      <c r="I6054" s="39">
        <f t="shared" si="284"/>
        <v>7601.6039469422994</v>
      </c>
      <c r="J6054" s="40">
        <f t="shared" si="285"/>
        <v>7601</v>
      </c>
      <c r="K6054" s="40">
        <v>7601</v>
      </c>
    </row>
    <row r="6055" spans="1:11" s="40" customFormat="1" hidden="1" x14ac:dyDescent="0.25">
      <c r="A6055" s="34" t="s">
        <v>17493</v>
      </c>
      <c r="B6055" s="34" t="s">
        <v>17957</v>
      </c>
      <c r="C6055" s="34" t="s">
        <v>17958</v>
      </c>
      <c r="D6055" s="34" t="s">
        <v>17959</v>
      </c>
      <c r="E6055" s="35">
        <v>7844349</v>
      </c>
      <c r="F6055" s="36">
        <v>7585867</v>
      </c>
      <c r="G6055" s="37">
        <f t="shared" si="283"/>
        <v>531010.69000000006</v>
      </c>
      <c r="H6055" s="38">
        <f>G6055*(1-'[1]Rapport Lottstift'!$Q$6)</f>
        <v>386624.02304815449</v>
      </c>
      <c r="I6055" s="39">
        <f t="shared" si="284"/>
        <v>382757.78281767294</v>
      </c>
      <c r="J6055" s="40">
        <f t="shared" si="285"/>
        <v>382757</v>
      </c>
      <c r="K6055" s="40">
        <v>382757</v>
      </c>
    </row>
    <row r="6056" spans="1:11" s="40" customFormat="1" hidden="1" x14ac:dyDescent="0.25">
      <c r="A6056" s="34" t="s">
        <v>17493</v>
      </c>
      <c r="B6056" s="34" t="s">
        <v>17960</v>
      </c>
      <c r="C6056" s="34" t="s">
        <v>17961</v>
      </c>
      <c r="D6056" s="34" t="s">
        <v>17962</v>
      </c>
      <c r="E6056" s="35">
        <v>586638</v>
      </c>
      <c r="F6056" s="36">
        <v>586638</v>
      </c>
      <c r="G6056" s="37">
        <f t="shared" si="283"/>
        <v>41064.660000000003</v>
      </c>
      <c r="H6056" s="38">
        <f>G6056*(1-'[1]Rapport Lottstift'!$Q$6)</f>
        <v>29898.803081167025</v>
      </c>
      <c r="I6056" s="39">
        <f t="shared" si="284"/>
        <v>29599.815050355355</v>
      </c>
      <c r="J6056" s="40">
        <f t="shared" si="285"/>
        <v>29599</v>
      </c>
      <c r="K6056" s="40">
        <v>29599</v>
      </c>
    </row>
    <row r="6057" spans="1:11" s="40" customFormat="1" hidden="1" x14ac:dyDescent="0.25">
      <c r="A6057" s="34" t="s">
        <v>17493</v>
      </c>
      <c r="B6057" s="34" t="s">
        <v>17963</v>
      </c>
      <c r="C6057" s="34" t="s">
        <v>17964</v>
      </c>
      <c r="D6057" s="34" t="s">
        <v>17965</v>
      </c>
      <c r="E6057" s="35">
        <v>335677</v>
      </c>
      <c r="F6057" s="36">
        <v>335677</v>
      </c>
      <c r="G6057" s="37">
        <f t="shared" si="283"/>
        <v>23497.390000000003</v>
      </c>
      <c r="H6057" s="38">
        <f>G6057*(1-'[1]Rapport Lottstift'!$Q$6)</f>
        <v>17108.234587389332</v>
      </c>
      <c r="I6057" s="39">
        <f t="shared" si="284"/>
        <v>16937.15224151544</v>
      </c>
      <c r="J6057" s="40">
        <f t="shared" si="285"/>
        <v>16937</v>
      </c>
      <c r="K6057" s="40">
        <v>16937</v>
      </c>
    </row>
    <row r="6058" spans="1:11" s="40" customFormat="1" hidden="1" x14ac:dyDescent="0.25">
      <c r="A6058" s="34" t="s">
        <v>17493</v>
      </c>
      <c r="B6058" s="34" t="s">
        <v>17966</v>
      </c>
      <c r="C6058" s="34" t="s">
        <v>17967</v>
      </c>
      <c r="D6058" s="34" t="s">
        <v>17968</v>
      </c>
      <c r="E6058" s="35">
        <v>263257</v>
      </c>
      <c r="F6058" s="36">
        <v>263257</v>
      </c>
      <c r="G6058" s="37">
        <f t="shared" si="283"/>
        <v>18427.990000000002</v>
      </c>
      <c r="H6058" s="38">
        <f>G6058*(1-'[1]Rapport Lottstift'!$Q$6)</f>
        <v>13417.250847607533</v>
      </c>
      <c r="I6058" s="39">
        <f t="shared" si="284"/>
        <v>13283.078339131458</v>
      </c>
      <c r="J6058" s="40">
        <f t="shared" si="285"/>
        <v>13283</v>
      </c>
      <c r="K6058" s="40">
        <v>13283</v>
      </c>
    </row>
    <row r="6059" spans="1:11" s="40" customFormat="1" hidden="1" x14ac:dyDescent="0.25">
      <c r="A6059" s="34" t="s">
        <v>17493</v>
      </c>
      <c r="B6059" s="34" t="s">
        <v>17969</v>
      </c>
      <c r="C6059" s="34"/>
      <c r="D6059" s="34" t="s">
        <v>17970</v>
      </c>
      <c r="E6059" s="35">
        <v>285499</v>
      </c>
      <c r="F6059" s="36">
        <v>285499</v>
      </c>
      <c r="G6059" s="37">
        <f t="shared" si="283"/>
        <v>19984.93</v>
      </c>
      <c r="H6059" s="38">
        <f>G6059*(1-'[1]Rapport Lottstift'!$Q$6)</f>
        <v>14550.844610935712</v>
      </c>
      <c r="I6059" s="39">
        <f t="shared" si="284"/>
        <v>14405.336164826354</v>
      </c>
      <c r="J6059" s="40">
        <f t="shared" si="285"/>
        <v>14405</v>
      </c>
      <c r="K6059" s="40">
        <v>14405</v>
      </c>
    </row>
    <row r="6060" spans="1:11" s="40" customFormat="1" hidden="1" x14ac:dyDescent="0.25">
      <c r="A6060" s="34" t="s">
        <v>17493</v>
      </c>
      <c r="B6060" s="34" t="s">
        <v>17971</v>
      </c>
      <c r="C6060" s="34" t="s">
        <v>17972</v>
      </c>
      <c r="D6060" s="34" t="s">
        <v>17973</v>
      </c>
      <c r="E6060" s="35">
        <v>115638</v>
      </c>
      <c r="F6060" s="36">
        <v>115638</v>
      </c>
      <c r="G6060" s="37">
        <f t="shared" si="283"/>
        <v>8094.6600000000008</v>
      </c>
      <c r="H6060" s="38">
        <f>G6060*(1-'[1]Rapport Lottstift'!$Q$6)</f>
        <v>5893.6478555770209</v>
      </c>
      <c r="I6060" s="39">
        <f t="shared" si="284"/>
        <v>5834.7113770212509</v>
      </c>
      <c r="J6060" s="40">
        <f t="shared" si="285"/>
        <v>5834</v>
      </c>
      <c r="K6060" s="40">
        <v>5834</v>
      </c>
    </row>
    <row r="6061" spans="1:11" s="40" customFormat="1" hidden="1" x14ac:dyDescent="0.25">
      <c r="A6061" s="34" t="s">
        <v>17493</v>
      </c>
      <c r="B6061" s="34" t="s">
        <v>17974</v>
      </c>
      <c r="C6061" s="34" t="s">
        <v>17975</v>
      </c>
      <c r="D6061" s="34" t="s">
        <v>17976</v>
      </c>
      <c r="E6061" s="35">
        <v>559563</v>
      </c>
      <c r="F6061" s="36">
        <v>559563</v>
      </c>
      <c r="G6061" s="37">
        <f t="shared" si="283"/>
        <v>39169.410000000003</v>
      </c>
      <c r="H6061" s="38">
        <f>G6061*(1-'[1]Rapport Lottstift'!$Q$6)</f>
        <v>28518.888903390274</v>
      </c>
      <c r="I6061" s="39">
        <f t="shared" si="284"/>
        <v>28233.700014356371</v>
      </c>
      <c r="J6061" s="40">
        <f t="shared" si="285"/>
        <v>28233</v>
      </c>
      <c r="K6061" s="40">
        <v>28233</v>
      </c>
    </row>
    <row r="6062" spans="1:11" s="40" customFormat="1" hidden="1" x14ac:dyDescent="0.25">
      <c r="A6062" s="34" t="s">
        <v>17493</v>
      </c>
      <c r="B6062" s="34" t="s">
        <v>17977</v>
      </c>
      <c r="C6062" s="34"/>
      <c r="D6062" s="34" t="s">
        <v>17978</v>
      </c>
      <c r="E6062" s="35">
        <v>146688</v>
      </c>
      <c r="F6062" s="36">
        <v>146688</v>
      </c>
      <c r="G6062" s="37">
        <f t="shared" si="283"/>
        <v>10268.160000000002</v>
      </c>
      <c r="H6062" s="38">
        <f>G6062*(1-'[1]Rapport Lottstift'!$Q$6)</f>
        <v>7476.1533115315215</v>
      </c>
      <c r="I6062" s="39">
        <f t="shared" si="284"/>
        <v>7401.3917784162059</v>
      </c>
      <c r="J6062" s="40">
        <f t="shared" si="285"/>
        <v>7401</v>
      </c>
      <c r="K6062" s="40">
        <v>7401</v>
      </c>
    </row>
    <row r="6063" spans="1:11" s="40" customFormat="1" hidden="1" x14ac:dyDescent="0.25">
      <c r="A6063" s="34" t="s">
        <v>17493</v>
      </c>
      <c r="B6063" s="34" t="s">
        <v>17979</v>
      </c>
      <c r="C6063" s="34" t="s">
        <v>17980</v>
      </c>
      <c r="D6063" s="34" t="s">
        <v>17981</v>
      </c>
      <c r="E6063" s="35">
        <v>37054</v>
      </c>
      <c r="F6063" s="36">
        <v>37054</v>
      </c>
      <c r="G6063" s="37">
        <f t="shared" si="283"/>
        <v>2593.7800000000002</v>
      </c>
      <c r="H6063" s="38">
        <f>G6063*(1-'[1]Rapport Lottstift'!$Q$6)</f>
        <v>1888.5074771316602</v>
      </c>
      <c r="I6063" s="39">
        <f t="shared" si="284"/>
        <v>1869.6224023603436</v>
      </c>
      <c r="J6063" s="40">
        <f t="shared" si="285"/>
        <v>1869</v>
      </c>
      <c r="K6063" s="40">
        <v>1869</v>
      </c>
    </row>
    <row r="6064" spans="1:11" x14ac:dyDescent="0.25">
      <c r="E6064" s="47" t="s">
        <v>17982</v>
      </c>
    </row>
    <row r="6065" spans="1:6" s="48" customFormat="1" x14ac:dyDescent="0.25">
      <c r="E6065" s="26"/>
      <c r="F6065" s="49"/>
    </row>
    <row r="6066" spans="1:6" s="40" customFormat="1" x14ac:dyDescent="0.25">
      <c r="A6066" s="34"/>
      <c r="B6066" s="34"/>
      <c r="C6066" s="34"/>
      <c r="D6066" s="34"/>
      <c r="E6066" s="46"/>
      <c r="F6066" s="36"/>
    </row>
    <row r="6067" spans="1:6" s="40" customFormat="1" hidden="1" x14ac:dyDescent="0.25">
      <c r="A6067" s="34" t="s">
        <v>57</v>
      </c>
      <c r="B6067" s="34" t="s">
        <v>17983</v>
      </c>
      <c r="C6067" s="34"/>
      <c r="D6067" s="34" t="s">
        <v>17984</v>
      </c>
      <c r="E6067" s="26"/>
      <c r="F6067" s="36">
        <v>46386</v>
      </c>
    </row>
    <row r="6068" spans="1:6" hidden="1" x14ac:dyDescent="0.25"/>
    <row r="6069" spans="1:6" s="40" customFormat="1" hidden="1" x14ac:dyDescent="0.25">
      <c r="A6069" s="34" t="s">
        <v>57</v>
      </c>
      <c r="B6069" s="34"/>
      <c r="C6069" s="34"/>
      <c r="D6069" s="34" t="s">
        <v>708</v>
      </c>
      <c r="E6069" s="48"/>
      <c r="F6069" s="36">
        <v>460992</v>
      </c>
    </row>
    <row r="6070" spans="1:6" s="40" customFormat="1" hidden="1" x14ac:dyDescent="0.25">
      <c r="A6070" s="34" t="s">
        <v>57</v>
      </c>
      <c r="B6070" s="34"/>
      <c r="C6070" s="34"/>
      <c r="D6070" s="34" t="s">
        <v>710</v>
      </c>
      <c r="E6070" s="35">
        <v>56563</v>
      </c>
      <c r="F6070" s="36">
        <v>52869</v>
      </c>
    </row>
    <row r="6071" spans="1:6" hidden="1" x14ac:dyDescent="0.25">
      <c r="E6071" s="35">
        <v>46386</v>
      </c>
    </row>
    <row r="6072" spans="1:6" s="40" customFormat="1" hidden="1" x14ac:dyDescent="0.25">
      <c r="A6072" s="34"/>
      <c r="B6072" s="34"/>
      <c r="C6072" s="34"/>
      <c r="D6072" s="34" t="s">
        <v>1207</v>
      </c>
      <c r="E6072" s="26"/>
      <c r="F6072" s="36">
        <v>3684254</v>
      </c>
    </row>
    <row r="6073" spans="1:6" hidden="1" x14ac:dyDescent="0.25">
      <c r="E6073" s="35">
        <v>460992</v>
      </c>
    </row>
    <row r="6074" spans="1:6" s="40" customFormat="1" hidden="1" x14ac:dyDescent="0.25">
      <c r="A6074" s="34"/>
      <c r="B6074" s="34"/>
      <c r="C6074" s="34"/>
      <c r="D6074" s="34" t="s">
        <v>3054</v>
      </c>
      <c r="E6074" s="35">
        <v>52869</v>
      </c>
      <c r="F6074" s="36">
        <v>206500</v>
      </c>
    </row>
    <row r="6075" spans="1:6" s="40" customFormat="1" hidden="1" x14ac:dyDescent="0.25">
      <c r="A6075" s="34"/>
      <c r="B6075" s="34"/>
      <c r="C6075" s="34"/>
      <c r="D6075" s="34" t="s">
        <v>3056</v>
      </c>
      <c r="E6075" s="26"/>
      <c r="F6075" s="36">
        <v>460992</v>
      </c>
    </row>
    <row r="6076" spans="1:6" s="40" customFormat="1" hidden="1" x14ac:dyDescent="0.25">
      <c r="A6076" s="34"/>
      <c r="B6076" s="34"/>
      <c r="C6076" s="34"/>
      <c r="D6076" s="34" t="s">
        <v>3058</v>
      </c>
      <c r="E6076" s="35">
        <v>7651675</v>
      </c>
      <c r="F6076" s="36">
        <v>47817</v>
      </c>
    </row>
    <row r="6077" spans="1:6" s="40" customFormat="1" hidden="1" x14ac:dyDescent="0.25">
      <c r="A6077" s="34"/>
      <c r="B6077" s="34"/>
      <c r="C6077" s="34"/>
      <c r="D6077" s="34" t="s">
        <v>3060</v>
      </c>
      <c r="E6077" s="26"/>
      <c r="F6077" s="36">
        <v>443498</v>
      </c>
    </row>
    <row r="6078" spans="1:6" hidden="1" x14ac:dyDescent="0.25">
      <c r="E6078" s="35">
        <v>206500</v>
      </c>
    </row>
    <row r="6079" spans="1:6" x14ac:dyDescent="0.25">
      <c r="E6079" s="35"/>
    </row>
    <row r="6080" spans="1:6" x14ac:dyDescent="0.25">
      <c r="E6080" s="35"/>
    </row>
    <row r="6081" spans="5:5" x14ac:dyDescent="0.25">
      <c r="E6081" s="35"/>
    </row>
  </sheetData>
  <autoFilter ref="A4:L6067" xr:uid="{00000000-0009-0000-0000-000000000000}">
    <filterColumn colId="0">
      <filters blank="1">
        <filter val="Gruppe for særidrett"/>
        <filter val="Klubb"/>
        <filter val="Nedlagt og trukket/avslått"/>
      </filters>
    </filterColumn>
  </autoFilter>
  <mergeCells count="2">
    <mergeCell ref="A1:F1"/>
    <mergeCell ref="A2:D2"/>
  </mergeCells>
  <conditionalFormatting sqref="G5:I6063">
    <cfRule type="cellIs" dxfId="7" priority="1" stopIfTrue="1" operator="lessThan">
      <formula>0</formula>
    </cfRule>
  </conditionalFormatting>
  <dataValidations count="1">
    <dataValidation type="custom" errorStyle="information" showInputMessage="1" showErrorMessage="1" errorTitle="Fradragsposter § 11 tredje ledd" error="Lokale ledd med driftskostnader under kr. 5.000.000,- skal ikke gjøre fradrag etter forskriftens § 11 tredje ledd." sqref="I5:I6063 G5:G6063" xr:uid="{00000000-0002-0000-0000-000000000000}">
      <formula1>$F5&gt;#REF!</formula1>
    </dataValidation>
  </dataValidations>
  <pageMargins left="0.19685039370078741" right="0.19685039370078741" top="0.19685039370078741" bottom="0.39370078740157483" header="0.19685039370078741" footer="0.19685039370078741"/>
  <pageSetup paperSize="8" scale="76" fitToHeight="1000" orientation="landscape" horizontalDpi="300" verticalDpi="300" r:id="rId1"/>
  <headerFooter alignWithMargins="0">
    <oddFooter>&amp;L&amp;"Tahoma,Bold"&amp;8 17.08.2017 &amp;R&amp;"Tahoma,Bold"&amp;8 Side 1/1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9"/>
  <sheetViews>
    <sheetView topLeftCell="B2" zoomScaleNormal="100" workbookViewId="0">
      <selection activeCell="D19" sqref="D19"/>
    </sheetView>
  </sheetViews>
  <sheetFormatPr baseColWidth="10" defaultColWidth="11.42578125" defaultRowHeight="15" x14ac:dyDescent="0.25"/>
  <cols>
    <col min="1" max="1" width="4.42578125" hidden="1" customWidth="1"/>
    <col min="2" max="2" width="31.28515625" customWidth="1"/>
    <col min="3" max="3" width="22.28515625" customWidth="1"/>
    <col min="4" max="4" width="17.28515625" customWidth="1"/>
    <col min="6" max="6" width="11.42578125" style="2"/>
    <col min="7" max="8" width="0" style="2" hidden="1" customWidth="1"/>
    <col min="9" max="13" width="11.42578125" style="2"/>
  </cols>
  <sheetData>
    <row r="1" spans="1:13" ht="18" x14ac:dyDescent="0.25">
      <c r="B1" s="1" t="s">
        <v>28509</v>
      </c>
    </row>
    <row r="2" spans="1:13" ht="18" x14ac:dyDescent="0.25">
      <c r="A2" s="1"/>
      <c r="G2" s="109">
        <v>2019</v>
      </c>
      <c r="H2" s="109">
        <v>2019</v>
      </c>
    </row>
    <row r="3" spans="1:13" x14ac:dyDescent="0.25">
      <c r="B3" s="3"/>
      <c r="C3" s="18" t="s">
        <v>21504</v>
      </c>
      <c r="D3" s="18" t="s">
        <v>21505</v>
      </c>
      <c r="G3" s="2" t="s">
        <v>21504</v>
      </c>
      <c r="H3" s="2" t="s">
        <v>21505</v>
      </c>
    </row>
    <row r="4" spans="1:13" x14ac:dyDescent="0.25">
      <c r="A4">
        <v>1</v>
      </c>
      <c r="B4" t="s">
        <v>22958</v>
      </c>
      <c r="C4" s="2">
        <f>Viken!C5</f>
        <v>186092425</v>
      </c>
      <c r="D4">
        <f>1112-5</f>
        <v>1107</v>
      </c>
    </row>
    <row r="5" spans="1:13" x14ac:dyDescent="0.25">
      <c r="A5">
        <v>3</v>
      </c>
      <c r="B5" t="s">
        <v>21506</v>
      </c>
      <c r="C5" s="2">
        <f>+Oslo!C5</f>
        <v>100306290</v>
      </c>
      <c r="D5">
        <f>369-5</f>
        <v>364</v>
      </c>
    </row>
    <row r="6" spans="1:13" x14ac:dyDescent="0.25">
      <c r="A6">
        <v>4</v>
      </c>
      <c r="B6" t="s">
        <v>22959</v>
      </c>
      <c r="C6" s="2">
        <f>+Innlandet!C5</f>
        <v>51323345</v>
      </c>
      <c r="D6">
        <f>579-5</f>
        <v>574</v>
      </c>
    </row>
    <row r="7" spans="1:13" x14ac:dyDescent="0.25">
      <c r="A7">
        <v>7</v>
      </c>
      <c r="B7" t="s">
        <v>22960</v>
      </c>
      <c r="C7" s="2">
        <f>+'Vestfold og Telemark'!C5</f>
        <v>58202986</v>
      </c>
      <c r="D7">
        <f>485-5</f>
        <v>480</v>
      </c>
    </row>
    <row r="8" spans="1:13" x14ac:dyDescent="0.25">
      <c r="A8">
        <v>10</v>
      </c>
      <c r="B8" t="s">
        <v>22228</v>
      </c>
      <c r="C8" s="2">
        <f>+Agder!C5</f>
        <v>38081528</v>
      </c>
      <c r="D8">
        <f>366-5</f>
        <v>361</v>
      </c>
    </row>
    <row r="9" spans="1:13" x14ac:dyDescent="0.25">
      <c r="A9">
        <v>11</v>
      </c>
      <c r="B9" t="s">
        <v>21507</v>
      </c>
      <c r="C9" s="84">
        <f>+Rogaland!C5</f>
        <v>67213010</v>
      </c>
      <c r="D9">
        <f>474-5</f>
        <v>469</v>
      </c>
    </row>
    <row r="10" spans="1:13" x14ac:dyDescent="0.25">
      <c r="A10">
        <v>12</v>
      </c>
      <c r="B10" t="s">
        <v>22961</v>
      </c>
      <c r="C10" s="2">
        <f>+Vestland!C5</f>
        <v>86369700</v>
      </c>
      <c r="D10">
        <f>667-5</f>
        <v>662</v>
      </c>
    </row>
    <row r="11" spans="1:13" x14ac:dyDescent="0.25">
      <c r="A11">
        <v>15</v>
      </c>
      <c r="B11" t="s">
        <v>21508</v>
      </c>
      <c r="C11" s="2">
        <f>+'Møre og Romsdal'!C5</f>
        <v>36844435</v>
      </c>
      <c r="D11">
        <f>352-5</f>
        <v>347</v>
      </c>
    </row>
    <row r="12" spans="1:13" x14ac:dyDescent="0.25">
      <c r="A12">
        <v>16</v>
      </c>
      <c r="B12" t="s">
        <v>21509</v>
      </c>
      <c r="C12" s="2">
        <f>+Trøndelag!C5</f>
        <v>69902644</v>
      </c>
      <c r="D12">
        <f>579-5</f>
        <v>574</v>
      </c>
      <c r="H12" s="123"/>
    </row>
    <row r="13" spans="1:13" s="95" customFormat="1" hidden="1" x14ac:dyDescent="0.25">
      <c r="A13" s="95">
        <v>17</v>
      </c>
      <c r="B13" s="95" t="s">
        <v>21510</v>
      </c>
      <c r="C13" s="96">
        <f>+'Nord Trøndelag'!C5</f>
        <v>0</v>
      </c>
      <c r="F13" s="96"/>
      <c r="G13" s="96"/>
      <c r="H13" s="96"/>
      <c r="I13" s="96"/>
      <c r="J13" s="2"/>
      <c r="K13" s="96"/>
      <c r="L13" s="96"/>
      <c r="M13" s="96"/>
    </row>
    <row r="14" spans="1:13" x14ac:dyDescent="0.25">
      <c r="A14">
        <v>18</v>
      </c>
      <c r="B14" t="s">
        <v>21511</v>
      </c>
      <c r="C14" s="2">
        <f>+Nordland!C5</f>
        <v>23823850</v>
      </c>
      <c r="D14">
        <f>347-5</f>
        <v>342</v>
      </c>
    </row>
    <row r="15" spans="1:13" x14ac:dyDescent="0.25">
      <c r="B15" t="s">
        <v>28510</v>
      </c>
      <c r="C15" s="2">
        <f>Troms!C5</f>
        <v>22287535</v>
      </c>
      <c r="D15">
        <f>270-5</f>
        <v>265</v>
      </c>
    </row>
    <row r="16" spans="1:13" x14ac:dyDescent="0.25">
      <c r="A16">
        <v>19</v>
      </c>
      <c r="B16" t="s">
        <v>28511</v>
      </c>
      <c r="C16" s="2">
        <f>+Finnmark!C5</f>
        <v>10311753</v>
      </c>
      <c r="D16">
        <f>142-5</f>
        <v>137</v>
      </c>
    </row>
    <row r="17" spans="1:8" ht="15.75" thickBot="1" x14ac:dyDescent="0.3">
      <c r="A17" s="4"/>
      <c r="B17" s="4" t="s">
        <v>21512</v>
      </c>
      <c r="C17" s="5">
        <f>SUM(C4:C16)</f>
        <v>750759501</v>
      </c>
      <c r="D17" s="5">
        <f>SUM(D4:D16)</f>
        <v>5682</v>
      </c>
      <c r="G17" s="2">
        <f>SUM(G4:G16)</f>
        <v>0</v>
      </c>
      <c r="H17" s="2">
        <f>SUM(H4:H16)</f>
        <v>0</v>
      </c>
    </row>
    <row r="18" spans="1:8" ht="15.75" thickTop="1" x14ac:dyDescent="0.25"/>
    <row r="19" spans="1:8" x14ac:dyDescent="0.25">
      <c r="C19" s="2">
        <f>C17-'Totaloversikt 2024'!B14</f>
        <v>0</v>
      </c>
      <c r="D19" s="2">
        <f>D17-'Totaloversikt 2024'!D14</f>
        <v>0</v>
      </c>
    </row>
  </sheetData>
  <pageMargins left="0.70866141732283472" right="0.70866141732283472" top="0.78740157480314965" bottom="0.78740157480314965" header="0.31496062992125984" footer="0.31496062992125984"/>
  <pageSetup paperSize="9" scale="11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112"/>
  <sheetViews>
    <sheetView view="pageBreakPreview" topLeftCell="A1053" zoomScale="60" zoomScaleNormal="100" workbookViewId="0">
      <selection activeCell="G1099" sqref="G1099"/>
    </sheetView>
  </sheetViews>
  <sheetFormatPr baseColWidth="10" defaultColWidth="11.42578125" defaultRowHeight="15" x14ac:dyDescent="0.25"/>
  <cols>
    <col min="1" max="1" width="16.2851562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">
        <v>28596</v>
      </c>
    </row>
    <row r="2" spans="1:3" ht="18.75" x14ac:dyDescent="0.3">
      <c r="A2" s="85" t="s">
        <v>22970</v>
      </c>
    </row>
    <row r="3" spans="1:3" ht="15.75" thickBot="1" x14ac:dyDescent="0.3"/>
    <row r="4" spans="1:3" ht="15.75" thickBot="1" x14ac:dyDescent="0.3">
      <c r="A4" s="94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SUM(C6:C2576)</f>
        <v>186092425</v>
      </c>
    </row>
    <row r="6" spans="1:3" x14ac:dyDescent="0.25">
      <c r="A6" s="19" t="s">
        <v>2285</v>
      </c>
      <c r="B6" s="19" t="s">
        <v>28033</v>
      </c>
      <c r="C6" s="122">
        <v>448475</v>
      </c>
    </row>
    <row r="7" spans="1:3" x14ac:dyDescent="0.25">
      <c r="A7" s="19" t="s">
        <v>4994</v>
      </c>
      <c r="B7" s="19" t="s">
        <v>23629</v>
      </c>
      <c r="C7" s="122">
        <v>211955</v>
      </c>
    </row>
    <row r="8" spans="1:3" x14ac:dyDescent="0.25">
      <c r="A8" s="19" t="s">
        <v>8404</v>
      </c>
      <c r="B8" s="19" t="s">
        <v>23540</v>
      </c>
      <c r="C8" s="122">
        <v>24202</v>
      </c>
    </row>
    <row r="9" spans="1:3" x14ac:dyDescent="0.25">
      <c r="A9" s="19" t="s">
        <v>7004</v>
      </c>
      <c r="B9" s="19" t="s">
        <v>23805</v>
      </c>
      <c r="C9" s="122">
        <v>73812</v>
      </c>
    </row>
    <row r="10" spans="1:3" x14ac:dyDescent="0.25">
      <c r="A10" s="19" t="s">
        <v>11750</v>
      </c>
      <c r="B10" s="19" t="s">
        <v>23903</v>
      </c>
      <c r="C10" s="122">
        <v>30221</v>
      </c>
    </row>
    <row r="11" spans="1:3" x14ac:dyDescent="0.25">
      <c r="A11" s="19" t="s">
        <v>8560</v>
      </c>
      <c r="B11" s="19" t="s">
        <v>23264</v>
      </c>
      <c r="C11" s="122">
        <v>36457</v>
      </c>
    </row>
    <row r="12" spans="1:3" x14ac:dyDescent="0.25">
      <c r="A12" s="19" t="s">
        <v>7252</v>
      </c>
      <c r="B12" s="19" t="s">
        <v>23791</v>
      </c>
      <c r="C12" s="122">
        <v>51586</v>
      </c>
    </row>
    <row r="13" spans="1:3" x14ac:dyDescent="0.25">
      <c r="A13" s="19" t="s">
        <v>2558</v>
      </c>
      <c r="B13" s="19" t="s">
        <v>23797</v>
      </c>
      <c r="C13" s="122">
        <v>139049</v>
      </c>
    </row>
    <row r="14" spans="1:3" x14ac:dyDescent="0.25">
      <c r="A14" s="19" t="s">
        <v>11310</v>
      </c>
      <c r="B14" s="19" t="s">
        <v>23685</v>
      </c>
      <c r="C14" s="122">
        <v>28138</v>
      </c>
    </row>
    <row r="15" spans="1:3" x14ac:dyDescent="0.25">
      <c r="A15" s="19" t="s">
        <v>28432</v>
      </c>
      <c r="B15" s="19" t="s">
        <v>28433</v>
      </c>
      <c r="C15" s="122">
        <v>147810</v>
      </c>
    </row>
    <row r="16" spans="1:3" x14ac:dyDescent="0.25">
      <c r="A16" s="19" t="s">
        <v>10234</v>
      </c>
      <c r="B16" s="19" t="s">
        <v>23505</v>
      </c>
      <c r="C16" s="122">
        <v>27855</v>
      </c>
    </row>
    <row r="17" spans="1:3" x14ac:dyDescent="0.25">
      <c r="A17" s="19" t="s">
        <v>3820</v>
      </c>
      <c r="B17" s="19" t="s">
        <v>23506</v>
      </c>
      <c r="C17" s="122">
        <v>502529</v>
      </c>
    </row>
    <row r="18" spans="1:3" x14ac:dyDescent="0.25">
      <c r="A18" s="19" t="s">
        <v>5720</v>
      </c>
      <c r="B18" s="19" t="s">
        <v>23507</v>
      </c>
      <c r="C18" s="122">
        <v>113939</v>
      </c>
    </row>
    <row r="19" spans="1:3" x14ac:dyDescent="0.25">
      <c r="A19" s="19" t="s">
        <v>1158</v>
      </c>
      <c r="B19" s="19" t="s">
        <v>23534</v>
      </c>
      <c r="C19" s="122">
        <v>666504</v>
      </c>
    </row>
    <row r="20" spans="1:3" x14ac:dyDescent="0.25">
      <c r="A20" s="19" t="s">
        <v>1343</v>
      </c>
      <c r="B20" s="19" t="s">
        <v>23528</v>
      </c>
      <c r="C20" s="122">
        <v>1225002</v>
      </c>
    </row>
    <row r="21" spans="1:3" x14ac:dyDescent="0.25">
      <c r="A21" s="19" t="s">
        <v>11627</v>
      </c>
      <c r="B21" s="19" t="s">
        <v>23508</v>
      </c>
      <c r="C21" s="122">
        <v>21645</v>
      </c>
    </row>
    <row r="22" spans="1:3" x14ac:dyDescent="0.25">
      <c r="A22" s="19" t="s">
        <v>5935</v>
      </c>
      <c r="B22" s="19" t="s">
        <v>23527</v>
      </c>
      <c r="C22" s="122">
        <v>23557</v>
      </c>
    </row>
    <row r="23" spans="1:3" x14ac:dyDescent="0.25">
      <c r="A23" s="19" t="s">
        <v>9369</v>
      </c>
      <c r="B23" s="19" t="s">
        <v>23509</v>
      </c>
      <c r="C23" s="122">
        <v>33193</v>
      </c>
    </row>
    <row r="24" spans="1:3" x14ac:dyDescent="0.25">
      <c r="A24" s="19" t="s">
        <v>8092</v>
      </c>
      <c r="B24" s="19" t="s">
        <v>23536</v>
      </c>
      <c r="C24" s="122">
        <v>45961</v>
      </c>
    </row>
    <row r="25" spans="1:3" x14ac:dyDescent="0.25">
      <c r="A25" s="19" t="s">
        <v>3913</v>
      </c>
      <c r="B25" s="19" t="s">
        <v>23511</v>
      </c>
      <c r="C25" s="122">
        <v>191279</v>
      </c>
    </row>
    <row r="26" spans="1:3" x14ac:dyDescent="0.25">
      <c r="A26" s="19" t="s">
        <v>21559</v>
      </c>
      <c r="B26" s="19" t="s">
        <v>28023</v>
      </c>
      <c r="C26" s="122">
        <v>8025</v>
      </c>
    </row>
    <row r="27" spans="1:3" x14ac:dyDescent="0.25">
      <c r="A27" s="19" t="s">
        <v>14993</v>
      </c>
      <c r="B27" s="19" t="s">
        <v>23531</v>
      </c>
      <c r="C27" s="122">
        <v>4794</v>
      </c>
    </row>
    <row r="28" spans="1:3" x14ac:dyDescent="0.25">
      <c r="A28" s="19" t="s">
        <v>15026</v>
      </c>
      <c r="B28" s="19" t="s">
        <v>23464</v>
      </c>
      <c r="C28" s="122">
        <v>10975</v>
      </c>
    </row>
    <row r="29" spans="1:3" x14ac:dyDescent="0.25">
      <c r="A29" s="19" t="s">
        <v>13379</v>
      </c>
      <c r="B29" s="19" t="s">
        <v>23512</v>
      </c>
      <c r="C29" s="122">
        <v>17368</v>
      </c>
    </row>
    <row r="30" spans="1:3" x14ac:dyDescent="0.25">
      <c r="A30" s="19" t="s">
        <v>2837</v>
      </c>
      <c r="B30" s="19" t="s">
        <v>23513</v>
      </c>
      <c r="C30" s="122">
        <v>237242</v>
      </c>
    </row>
    <row r="31" spans="1:3" x14ac:dyDescent="0.25">
      <c r="A31" s="19" t="s">
        <v>1062</v>
      </c>
      <c r="B31" s="19" t="s">
        <v>23514</v>
      </c>
      <c r="C31" s="122">
        <v>1462472</v>
      </c>
    </row>
    <row r="32" spans="1:3" x14ac:dyDescent="0.25">
      <c r="A32" s="19" t="s">
        <v>17987</v>
      </c>
      <c r="B32" s="19" t="s">
        <v>23515</v>
      </c>
      <c r="C32" s="122">
        <v>64105</v>
      </c>
    </row>
    <row r="33" spans="1:3" x14ac:dyDescent="0.25">
      <c r="A33" s="19" t="s">
        <v>4730</v>
      </c>
      <c r="B33" s="19" t="s">
        <v>23516</v>
      </c>
      <c r="C33" s="122">
        <v>82639</v>
      </c>
    </row>
    <row r="34" spans="1:3" x14ac:dyDescent="0.25">
      <c r="A34" s="19" t="s">
        <v>1517</v>
      </c>
      <c r="B34" s="19" t="s">
        <v>23517</v>
      </c>
      <c r="C34" s="122">
        <v>951873</v>
      </c>
    </row>
    <row r="35" spans="1:3" x14ac:dyDescent="0.25">
      <c r="A35" s="19" t="s">
        <v>7651</v>
      </c>
      <c r="B35" s="19" t="s">
        <v>23510</v>
      </c>
      <c r="C35" s="122">
        <v>63189</v>
      </c>
    </row>
    <row r="36" spans="1:3" x14ac:dyDescent="0.25">
      <c r="A36" s="19" t="s">
        <v>1523</v>
      </c>
      <c r="B36" s="19" t="s">
        <v>23518</v>
      </c>
      <c r="C36" s="122">
        <v>522032</v>
      </c>
    </row>
    <row r="37" spans="1:3" x14ac:dyDescent="0.25">
      <c r="A37" s="19" t="s">
        <v>10474</v>
      </c>
      <c r="B37" s="19" t="s">
        <v>23519</v>
      </c>
      <c r="C37" s="122">
        <v>22019</v>
      </c>
    </row>
    <row r="38" spans="1:3" x14ac:dyDescent="0.25">
      <c r="A38" s="19" t="s">
        <v>1586</v>
      </c>
      <c r="B38" s="19" t="s">
        <v>23520</v>
      </c>
      <c r="C38" s="122">
        <v>763247</v>
      </c>
    </row>
    <row r="39" spans="1:3" x14ac:dyDescent="0.25">
      <c r="A39" s="19" t="s">
        <v>11507</v>
      </c>
      <c r="B39" s="19" t="s">
        <v>23541</v>
      </c>
      <c r="C39" s="122">
        <v>17951</v>
      </c>
    </row>
    <row r="40" spans="1:3" x14ac:dyDescent="0.25">
      <c r="A40" s="19" t="s">
        <v>15467</v>
      </c>
      <c r="B40" s="19" t="s">
        <v>23286</v>
      </c>
      <c r="C40" s="122">
        <v>2045</v>
      </c>
    </row>
    <row r="41" spans="1:3" x14ac:dyDescent="0.25">
      <c r="A41" s="19" t="s">
        <v>16392</v>
      </c>
      <c r="B41" s="19" t="s">
        <v>23300</v>
      </c>
      <c r="C41" s="122">
        <v>4047</v>
      </c>
    </row>
    <row r="42" spans="1:3" x14ac:dyDescent="0.25">
      <c r="A42" s="19" t="s">
        <v>7345</v>
      </c>
      <c r="B42" s="19" t="s">
        <v>23295</v>
      </c>
      <c r="C42" s="122">
        <v>297810</v>
      </c>
    </row>
    <row r="43" spans="1:3" x14ac:dyDescent="0.25">
      <c r="A43" s="19" t="s">
        <v>9483</v>
      </c>
      <c r="B43" s="19" t="s">
        <v>23298</v>
      </c>
      <c r="C43" s="122">
        <v>250047</v>
      </c>
    </row>
    <row r="44" spans="1:3" x14ac:dyDescent="0.25">
      <c r="A44" s="19" t="s">
        <v>2750</v>
      </c>
      <c r="B44" s="19" t="s">
        <v>23287</v>
      </c>
      <c r="C44" s="122">
        <v>324543</v>
      </c>
    </row>
    <row r="45" spans="1:3" x14ac:dyDescent="0.25">
      <c r="A45" s="19" t="s">
        <v>15723</v>
      </c>
      <c r="B45" s="19" t="s">
        <v>23297</v>
      </c>
      <c r="C45" s="122">
        <v>6856</v>
      </c>
    </row>
    <row r="46" spans="1:3" x14ac:dyDescent="0.25">
      <c r="A46" s="19" t="s">
        <v>27923</v>
      </c>
      <c r="B46" s="19" t="s">
        <v>27924</v>
      </c>
      <c r="C46" s="122">
        <v>31883</v>
      </c>
    </row>
    <row r="47" spans="1:3" x14ac:dyDescent="0.25">
      <c r="A47" s="19" t="s">
        <v>14153</v>
      </c>
      <c r="B47" s="19" t="s">
        <v>23289</v>
      </c>
      <c r="C47" s="122">
        <v>13840</v>
      </c>
    </row>
    <row r="48" spans="1:3" x14ac:dyDescent="0.25">
      <c r="A48" s="19" t="s">
        <v>11732</v>
      </c>
      <c r="B48" s="19" t="s">
        <v>23290</v>
      </c>
      <c r="C48" s="122">
        <v>45283</v>
      </c>
    </row>
    <row r="49" spans="1:3" x14ac:dyDescent="0.25">
      <c r="A49" s="19" t="s">
        <v>3363</v>
      </c>
      <c r="B49" s="19" t="s">
        <v>23291</v>
      </c>
      <c r="C49" s="122">
        <v>214281</v>
      </c>
    </row>
    <row r="50" spans="1:3" x14ac:dyDescent="0.25">
      <c r="A50" s="19" t="s">
        <v>9864</v>
      </c>
      <c r="B50" s="19" t="s">
        <v>23292</v>
      </c>
      <c r="C50" s="122">
        <v>47255</v>
      </c>
    </row>
    <row r="51" spans="1:3" x14ac:dyDescent="0.25">
      <c r="A51" s="19" t="s">
        <v>22255</v>
      </c>
      <c r="B51" s="19" t="s">
        <v>23293</v>
      </c>
      <c r="C51" s="122">
        <v>17175</v>
      </c>
    </row>
    <row r="52" spans="1:3" x14ac:dyDescent="0.25">
      <c r="A52" s="19" t="s">
        <v>8386</v>
      </c>
      <c r="B52" s="19" t="s">
        <v>23294</v>
      </c>
      <c r="C52" s="122">
        <v>70826</v>
      </c>
    </row>
    <row r="53" spans="1:3" x14ac:dyDescent="0.25">
      <c r="A53" s="19" t="s">
        <v>17122</v>
      </c>
      <c r="B53" s="19" t="s">
        <v>23552</v>
      </c>
      <c r="C53" s="122">
        <v>6344</v>
      </c>
    </row>
    <row r="54" spans="1:3" x14ac:dyDescent="0.25">
      <c r="A54" s="19" t="s">
        <v>10162</v>
      </c>
      <c r="B54" s="19" t="s">
        <v>23543</v>
      </c>
      <c r="C54" s="122">
        <v>21228</v>
      </c>
    </row>
    <row r="55" spans="1:3" x14ac:dyDescent="0.25">
      <c r="A55" s="19" t="s">
        <v>1538</v>
      </c>
      <c r="B55" s="19" t="s">
        <v>23550</v>
      </c>
      <c r="C55" s="122">
        <v>517546</v>
      </c>
    </row>
    <row r="56" spans="1:3" x14ac:dyDescent="0.25">
      <c r="A56" s="19" t="s">
        <v>5405</v>
      </c>
      <c r="B56" s="19" t="s">
        <v>23554</v>
      </c>
      <c r="C56" s="122">
        <v>72318</v>
      </c>
    </row>
    <row r="57" spans="1:3" x14ac:dyDescent="0.25">
      <c r="A57" s="19" t="s">
        <v>12719</v>
      </c>
      <c r="B57" s="19" t="s">
        <v>23542</v>
      </c>
      <c r="C57" s="122">
        <v>31291</v>
      </c>
    </row>
    <row r="58" spans="1:3" x14ac:dyDescent="0.25">
      <c r="A58" s="19" t="s">
        <v>28016</v>
      </c>
      <c r="B58" s="19" t="s">
        <v>28017</v>
      </c>
      <c r="C58" s="122">
        <v>29755</v>
      </c>
    </row>
    <row r="59" spans="1:3" x14ac:dyDescent="0.25">
      <c r="A59" s="19" t="s">
        <v>6595</v>
      </c>
      <c r="B59" s="19" t="s">
        <v>23941</v>
      </c>
      <c r="C59" s="122">
        <v>76897</v>
      </c>
    </row>
    <row r="60" spans="1:3" x14ac:dyDescent="0.25">
      <c r="A60" s="19" t="s">
        <v>2774</v>
      </c>
      <c r="B60" s="19" t="s">
        <v>23475</v>
      </c>
      <c r="C60" s="122">
        <v>412270</v>
      </c>
    </row>
    <row r="61" spans="1:3" x14ac:dyDescent="0.25">
      <c r="A61" s="19" t="s">
        <v>4528</v>
      </c>
      <c r="B61" s="19" t="s">
        <v>23224</v>
      </c>
      <c r="C61" s="122">
        <v>287506</v>
      </c>
    </row>
    <row r="62" spans="1:3" x14ac:dyDescent="0.25">
      <c r="A62" s="19" t="s">
        <v>22964</v>
      </c>
      <c r="B62" s="19" t="s">
        <v>23503</v>
      </c>
      <c r="C62" s="122">
        <v>45338</v>
      </c>
    </row>
    <row r="63" spans="1:3" x14ac:dyDescent="0.25">
      <c r="A63" s="19" t="s">
        <v>2981</v>
      </c>
      <c r="B63" s="19" t="s">
        <v>23086</v>
      </c>
      <c r="C63" s="122">
        <v>184319</v>
      </c>
    </row>
    <row r="64" spans="1:3" x14ac:dyDescent="0.25">
      <c r="A64" s="19" t="s">
        <v>5408</v>
      </c>
      <c r="B64" s="19" t="s">
        <v>23836</v>
      </c>
      <c r="C64" s="122">
        <v>307116</v>
      </c>
    </row>
    <row r="65" spans="1:3" x14ac:dyDescent="0.25">
      <c r="A65" s="19" t="s">
        <v>12609</v>
      </c>
      <c r="B65" s="19" t="s">
        <v>23837</v>
      </c>
      <c r="C65" s="122">
        <v>8282</v>
      </c>
    </row>
    <row r="66" spans="1:3" x14ac:dyDescent="0.25">
      <c r="A66" s="19" t="s">
        <v>10741</v>
      </c>
      <c r="B66" s="19" t="s">
        <v>23529</v>
      </c>
      <c r="C66" s="122">
        <v>21677</v>
      </c>
    </row>
    <row r="67" spans="1:3" x14ac:dyDescent="0.25">
      <c r="A67" s="19" t="s">
        <v>11672</v>
      </c>
      <c r="B67" s="19" t="s">
        <v>23924</v>
      </c>
      <c r="C67" s="122">
        <v>16493</v>
      </c>
    </row>
    <row r="68" spans="1:3" x14ac:dyDescent="0.25">
      <c r="A68" s="19" t="s">
        <v>11229</v>
      </c>
      <c r="B68" s="19" t="s">
        <v>23557</v>
      </c>
      <c r="C68" s="122">
        <v>7065</v>
      </c>
    </row>
    <row r="69" spans="1:3" x14ac:dyDescent="0.25">
      <c r="A69" s="19" t="s">
        <v>3704</v>
      </c>
      <c r="B69" s="19" t="s">
        <v>23761</v>
      </c>
      <c r="C69" s="122">
        <v>370720</v>
      </c>
    </row>
    <row r="70" spans="1:3" x14ac:dyDescent="0.25">
      <c r="A70" s="19" t="s">
        <v>5786</v>
      </c>
      <c r="B70" s="19" t="s">
        <v>23762</v>
      </c>
      <c r="C70" s="122">
        <v>198372</v>
      </c>
    </row>
    <row r="71" spans="1:3" x14ac:dyDescent="0.25">
      <c r="A71" s="19" t="s">
        <v>15531</v>
      </c>
      <c r="B71" s="19" t="s">
        <v>23265</v>
      </c>
      <c r="C71" s="122">
        <v>5686</v>
      </c>
    </row>
    <row r="72" spans="1:3" x14ac:dyDescent="0.25">
      <c r="A72" s="19" t="s">
        <v>18631</v>
      </c>
      <c r="B72" s="19" t="s">
        <v>28024</v>
      </c>
      <c r="C72" s="122">
        <v>42110</v>
      </c>
    </row>
    <row r="73" spans="1:3" x14ac:dyDescent="0.25">
      <c r="A73" s="19" t="s">
        <v>13307</v>
      </c>
      <c r="B73" s="19" t="s">
        <v>23549</v>
      </c>
      <c r="C73" s="122">
        <v>21372</v>
      </c>
    </row>
    <row r="74" spans="1:3" x14ac:dyDescent="0.25">
      <c r="A74" s="19" t="s">
        <v>2222</v>
      </c>
      <c r="B74" s="19" t="s">
        <v>23544</v>
      </c>
      <c r="C74" s="122">
        <v>360415</v>
      </c>
    </row>
    <row r="75" spans="1:3" x14ac:dyDescent="0.25">
      <c r="A75" s="19" t="s">
        <v>8755</v>
      </c>
      <c r="B75" s="19" t="s">
        <v>23835</v>
      </c>
      <c r="C75" s="122">
        <v>41403</v>
      </c>
    </row>
    <row r="76" spans="1:3" x14ac:dyDescent="0.25">
      <c r="A76" s="19" t="s">
        <v>3082</v>
      </c>
      <c r="B76" s="19" t="s">
        <v>23833</v>
      </c>
      <c r="C76" s="122">
        <v>352733</v>
      </c>
    </row>
    <row r="77" spans="1:3" x14ac:dyDescent="0.25">
      <c r="A77" s="19" t="s">
        <v>4928</v>
      </c>
      <c r="B77" s="19" t="s">
        <v>23558</v>
      </c>
      <c r="C77" s="122">
        <v>141096</v>
      </c>
    </row>
    <row r="78" spans="1:3" x14ac:dyDescent="0.25">
      <c r="A78" s="19" t="s">
        <v>3453</v>
      </c>
      <c r="B78" s="19" t="s">
        <v>23433</v>
      </c>
      <c r="C78" s="122">
        <v>287955</v>
      </c>
    </row>
    <row r="79" spans="1:3" x14ac:dyDescent="0.25">
      <c r="A79" s="19" t="s">
        <v>12492</v>
      </c>
      <c r="B79" s="19" t="s">
        <v>23712</v>
      </c>
      <c r="C79" s="122">
        <v>17915</v>
      </c>
    </row>
    <row r="80" spans="1:3" x14ac:dyDescent="0.25">
      <c r="A80" s="19" t="s">
        <v>22305</v>
      </c>
      <c r="B80" s="19" t="s">
        <v>23145</v>
      </c>
      <c r="C80" s="122">
        <v>9097</v>
      </c>
    </row>
    <row r="81" spans="1:3" x14ac:dyDescent="0.25">
      <c r="A81" s="19" t="s">
        <v>4375</v>
      </c>
      <c r="B81" s="19" t="s">
        <v>23591</v>
      </c>
      <c r="C81" s="122">
        <v>196996</v>
      </c>
    </row>
    <row r="82" spans="1:3" x14ac:dyDescent="0.25">
      <c r="A82" s="19" t="s">
        <v>13921</v>
      </c>
      <c r="B82" s="19" t="s">
        <v>23200</v>
      </c>
      <c r="C82" s="122">
        <v>8839</v>
      </c>
    </row>
    <row r="83" spans="1:3" x14ac:dyDescent="0.25">
      <c r="A83" s="19" t="s">
        <v>3064</v>
      </c>
      <c r="B83" s="19" t="s">
        <v>23177</v>
      </c>
      <c r="C83" s="122">
        <v>195800</v>
      </c>
    </row>
    <row r="84" spans="1:3" x14ac:dyDescent="0.25">
      <c r="A84" s="19" t="s">
        <v>9159</v>
      </c>
      <c r="B84" s="19" t="s">
        <v>23257</v>
      </c>
      <c r="C84" s="122">
        <v>72634</v>
      </c>
    </row>
    <row r="85" spans="1:3" x14ac:dyDescent="0.25">
      <c r="A85" s="19" t="s">
        <v>6214</v>
      </c>
      <c r="B85" s="19" t="s">
        <v>23226</v>
      </c>
      <c r="C85" s="122">
        <v>85428</v>
      </c>
    </row>
    <row r="86" spans="1:3" x14ac:dyDescent="0.25">
      <c r="A86" s="19" t="s">
        <v>3279</v>
      </c>
      <c r="B86" s="19" t="s">
        <v>23687</v>
      </c>
      <c r="C86" s="122">
        <v>445277</v>
      </c>
    </row>
    <row r="87" spans="1:3" x14ac:dyDescent="0.25">
      <c r="A87" s="19" t="s">
        <v>2270</v>
      </c>
      <c r="B87" s="19" t="s">
        <v>23167</v>
      </c>
      <c r="C87" s="122">
        <v>317914</v>
      </c>
    </row>
    <row r="88" spans="1:3" x14ac:dyDescent="0.25">
      <c r="A88" s="19" t="s">
        <v>12243</v>
      </c>
      <c r="B88" s="19" t="s">
        <v>23168</v>
      </c>
      <c r="C88" s="122">
        <v>13012</v>
      </c>
    </row>
    <row r="89" spans="1:3" x14ac:dyDescent="0.25">
      <c r="A89" s="19" t="s">
        <v>4883</v>
      </c>
      <c r="B89" s="19" t="s">
        <v>23146</v>
      </c>
      <c r="C89" s="122">
        <v>337452</v>
      </c>
    </row>
    <row r="90" spans="1:3" x14ac:dyDescent="0.25">
      <c r="A90" s="19" t="s">
        <v>7585</v>
      </c>
      <c r="B90" s="19" t="s">
        <v>23885</v>
      </c>
      <c r="C90" s="122">
        <v>25161</v>
      </c>
    </row>
    <row r="91" spans="1:3" x14ac:dyDescent="0.25">
      <c r="A91" s="19" t="s">
        <v>6151</v>
      </c>
      <c r="B91" s="19" t="s">
        <v>23743</v>
      </c>
      <c r="C91" s="122">
        <v>51139</v>
      </c>
    </row>
    <row r="92" spans="1:3" x14ac:dyDescent="0.25">
      <c r="A92" s="19" t="s">
        <v>28547</v>
      </c>
      <c r="B92" s="19" t="s">
        <v>28548</v>
      </c>
      <c r="C92" s="122">
        <v>20568</v>
      </c>
    </row>
    <row r="93" spans="1:3" x14ac:dyDescent="0.25">
      <c r="A93" s="19" t="s">
        <v>7897</v>
      </c>
      <c r="B93" s="19" t="s">
        <v>23495</v>
      </c>
      <c r="C93" s="122">
        <v>248885</v>
      </c>
    </row>
    <row r="94" spans="1:3" x14ac:dyDescent="0.25">
      <c r="A94" s="19" t="s">
        <v>1241</v>
      </c>
      <c r="B94" s="19" t="s">
        <v>23436</v>
      </c>
      <c r="C94" s="122">
        <v>1188879</v>
      </c>
    </row>
    <row r="95" spans="1:3" x14ac:dyDescent="0.25">
      <c r="A95" s="19" t="s">
        <v>11020</v>
      </c>
      <c r="B95" s="19" t="s">
        <v>23445</v>
      </c>
      <c r="C95" s="122">
        <v>4097</v>
      </c>
    </row>
    <row r="96" spans="1:3" x14ac:dyDescent="0.25">
      <c r="A96" s="19" t="s">
        <v>4378</v>
      </c>
      <c r="B96" s="19" t="s">
        <v>23437</v>
      </c>
      <c r="C96" s="122">
        <v>135032</v>
      </c>
    </row>
    <row r="97" spans="1:3" x14ac:dyDescent="0.25">
      <c r="A97" s="19" t="s">
        <v>15124</v>
      </c>
      <c r="B97" s="19" t="s">
        <v>23488</v>
      </c>
      <c r="C97" s="122">
        <v>4916</v>
      </c>
    </row>
    <row r="98" spans="1:3" x14ac:dyDescent="0.25">
      <c r="A98" s="19" t="s">
        <v>17317</v>
      </c>
      <c r="B98" s="19" t="s">
        <v>28552</v>
      </c>
      <c r="C98" s="122">
        <v>1015</v>
      </c>
    </row>
    <row r="99" spans="1:3" x14ac:dyDescent="0.25">
      <c r="A99" s="19" t="s">
        <v>16191</v>
      </c>
      <c r="B99" s="19" t="s">
        <v>28544</v>
      </c>
      <c r="C99" s="122">
        <v>2733</v>
      </c>
    </row>
    <row r="100" spans="1:3" x14ac:dyDescent="0.25">
      <c r="A100" s="19" t="s">
        <v>3654</v>
      </c>
      <c r="B100" s="19" t="s">
        <v>23438</v>
      </c>
      <c r="C100" s="122">
        <v>81946</v>
      </c>
    </row>
    <row r="101" spans="1:3" x14ac:dyDescent="0.25">
      <c r="A101" s="19" t="s">
        <v>7663</v>
      </c>
      <c r="B101" s="19" t="s">
        <v>23476</v>
      </c>
      <c r="C101" s="122">
        <v>65861</v>
      </c>
    </row>
    <row r="102" spans="1:3" x14ac:dyDescent="0.25">
      <c r="A102" s="19" t="s">
        <v>9660</v>
      </c>
      <c r="B102" s="19" t="s">
        <v>23439</v>
      </c>
      <c r="C102" s="122">
        <v>69489</v>
      </c>
    </row>
    <row r="103" spans="1:3" x14ac:dyDescent="0.25">
      <c r="A103" s="19" t="s">
        <v>5459</v>
      </c>
      <c r="B103" s="19" t="s">
        <v>23440</v>
      </c>
      <c r="C103" s="122">
        <v>132947</v>
      </c>
    </row>
    <row r="104" spans="1:3" x14ac:dyDescent="0.25">
      <c r="A104" s="19" t="s">
        <v>3011</v>
      </c>
      <c r="B104" s="19" t="s">
        <v>23441</v>
      </c>
      <c r="C104" s="122">
        <v>307448</v>
      </c>
    </row>
    <row r="105" spans="1:3" x14ac:dyDescent="0.25">
      <c r="A105" s="19" t="s">
        <v>11277</v>
      </c>
      <c r="B105" s="19" t="s">
        <v>23501</v>
      </c>
      <c r="C105" s="122">
        <v>81489</v>
      </c>
    </row>
    <row r="106" spans="1:3" x14ac:dyDescent="0.25">
      <c r="A106" s="19" t="s">
        <v>7615</v>
      </c>
      <c r="B106" s="19" t="s">
        <v>23442</v>
      </c>
      <c r="C106" s="122">
        <v>54023</v>
      </c>
    </row>
    <row r="107" spans="1:3" x14ac:dyDescent="0.25">
      <c r="A107" s="19" t="s">
        <v>1274</v>
      </c>
      <c r="B107" s="19" t="s">
        <v>23443</v>
      </c>
      <c r="C107" s="122">
        <v>715988</v>
      </c>
    </row>
    <row r="108" spans="1:3" x14ac:dyDescent="0.25">
      <c r="A108" s="19" t="s">
        <v>22313</v>
      </c>
      <c r="B108" s="19" t="s">
        <v>23444</v>
      </c>
      <c r="C108" s="122">
        <v>40588</v>
      </c>
    </row>
    <row r="109" spans="1:3" x14ac:dyDescent="0.25">
      <c r="A109" s="19" t="s">
        <v>9129</v>
      </c>
      <c r="B109" s="19" t="s">
        <v>23478</v>
      </c>
      <c r="C109" s="122">
        <v>44535</v>
      </c>
    </row>
    <row r="110" spans="1:3" x14ac:dyDescent="0.25">
      <c r="A110" s="19" t="s">
        <v>8503</v>
      </c>
      <c r="B110" s="19" t="s">
        <v>23480</v>
      </c>
      <c r="C110" s="122">
        <v>47840</v>
      </c>
    </row>
    <row r="111" spans="1:3" x14ac:dyDescent="0.25">
      <c r="A111" s="19" t="s">
        <v>29028</v>
      </c>
      <c r="B111" s="19" t="s">
        <v>29029</v>
      </c>
      <c r="C111" s="122">
        <v>48620</v>
      </c>
    </row>
    <row r="112" spans="1:3" x14ac:dyDescent="0.25">
      <c r="A112" s="19" t="s">
        <v>6986</v>
      </c>
      <c r="B112" s="19" t="s">
        <v>23483</v>
      </c>
      <c r="C112" s="122">
        <v>81550</v>
      </c>
    </row>
    <row r="113" spans="1:3" x14ac:dyDescent="0.25">
      <c r="A113" s="19" t="s">
        <v>1134</v>
      </c>
      <c r="B113" s="19" t="s">
        <v>23446</v>
      </c>
      <c r="C113" s="122">
        <v>1009188</v>
      </c>
    </row>
    <row r="114" spans="1:3" x14ac:dyDescent="0.25">
      <c r="A114" s="19" t="s">
        <v>1041</v>
      </c>
      <c r="B114" s="19" t="s">
        <v>23447</v>
      </c>
      <c r="C114" s="122">
        <v>1319657</v>
      </c>
    </row>
    <row r="115" spans="1:3" x14ac:dyDescent="0.25">
      <c r="A115" s="19" t="s">
        <v>2639</v>
      </c>
      <c r="B115" s="19" t="s">
        <v>23980</v>
      </c>
      <c r="C115" s="122">
        <v>39746</v>
      </c>
    </row>
    <row r="116" spans="1:3" x14ac:dyDescent="0.25">
      <c r="A116" s="19" t="s">
        <v>1152</v>
      </c>
      <c r="B116" s="19" t="s">
        <v>23448</v>
      </c>
      <c r="C116" s="122">
        <v>1581867</v>
      </c>
    </row>
    <row r="117" spans="1:3" x14ac:dyDescent="0.25">
      <c r="A117" s="19" t="s">
        <v>6259</v>
      </c>
      <c r="B117" s="19" t="s">
        <v>23983</v>
      </c>
      <c r="C117" s="122">
        <v>129858</v>
      </c>
    </row>
    <row r="118" spans="1:3" x14ac:dyDescent="0.25">
      <c r="A118" s="19" t="s">
        <v>7594</v>
      </c>
      <c r="B118" s="19" t="s">
        <v>23730</v>
      </c>
      <c r="C118" s="122">
        <v>169727</v>
      </c>
    </row>
    <row r="119" spans="1:3" x14ac:dyDescent="0.25">
      <c r="A119" s="19" t="s">
        <v>17089</v>
      </c>
      <c r="B119" s="19" t="s">
        <v>23270</v>
      </c>
      <c r="C119" s="122">
        <v>0</v>
      </c>
    </row>
    <row r="120" spans="1:3" x14ac:dyDescent="0.25">
      <c r="A120" s="19" t="s">
        <v>6430</v>
      </c>
      <c r="B120" s="19" t="s">
        <v>23280</v>
      </c>
      <c r="C120" s="122">
        <v>133158</v>
      </c>
    </row>
    <row r="121" spans="1:3" x14ac:dyDescent="0.25">
      <c r="A121" s="19" t="s">
        <v>23028</v>
      </c>
      <c r="B121" s="19" t="s">
        <v>23029</v>
      </c>
      <c r="C121" s="122">
        <v>271</v>
      </c>
    </row>
    <row r="122" spans="1:3" x14ac:dyDescent="0.25">
      <c r="A122" s="19" t="s">
        <v>11481</v>
      </c>
      <c r="B122" s="19" t="s">
        <v>23279</v>
      </c>
      <c r="C122" s="122">
        <v>684</v>
      </c>
    </row>
    <row r="123" spans="1:3" x14ac:dyDescent="0.25">
      <c r="A123" s="19" t="s">
        <v>18593</v>
      </c>
      <c r="B123" s="19" t="s">
        <v>23281</v>
      </c>
      <c r="C123" s="122">
        <v>3310</v>
      </c>
    </row>
    <row r="124" spans="1:3" x14ac:dyDescent="0.25">
      <c r="A124" s="19" t="s">
        <v>8896</v>
      </c>
      <c r="B124" s="19" t="s">
        <v>23673</v>
      </c>
      <c r="C124" s="122">
        <v>8190</v>
      </c>
    </row>
    <row r="125" spans="1:3" x14ac:dyDescent="0.25">
      <c r="A125" s="19" t="s">
        <v>4615</v>
      </c>
      <c r="B125" s="19" t="s">
        <v>23731</v>
      </c>
      <c r="C125" s="122">
        <v>199000</v>
      </c>
    </row>
    <row r="126" spans="1:3" x14ac:dyDescent="0.25">
      <c r="A126" s="19" t="s">
        <v>6857</v>
      </c>
      <c r="B126" s="19" t="s">
        <v>23569</v>
      </c>
      <c r="C126" s="122">
        <v>58151</v>
      </c>
    </row>
    <row r="127" spans="1:3" x14ac:dyDescent="0.25">
      <c r="A127" s="19" t="s">
        <v>22967</v>
      </c>
      <c r="B127" s="19" t="s">
        <v>23711</v>
      </c>
      <c r="C127" s="122">
        <v>30596</v>
      </c>
    </row>
    <row r="128" spans="1:3" x14ac:dyDescent="0.25">
      <c r="A128" s="19" t="s">
        <v>5642</v>
      </c>
      <c r="B128" s="19" t="s">
        <v>23389</v>
      </c>
      <c r="C128" s="122">
        <v>209403</v>
      </c>
    </row>
    <row r="129" spans="1:3" x14ac:dyDescent="0.25">
      <c r="A129" s="19" t="s">
        <v>2237</v>
      </c>
      <c r="B129" s="19" t="s">
        <v>23614</v>
      </c>
      <c r="C129" s="122">
        <v>398960</v>
      </c>
    </row>
    <row r="130" spans="1:3" x14ac:dyDescent="0.25">
      <c r="A130" s="19" t="s">
        <v>4450</v>
      </c>
      <c r="B130" s="19" t="s">
        <v>23315</v>
      </c>
      <c r="C130" s="122">
        <v>90095</v>
      </c>
    </row>
    <row r="131" spans="1:3" x14ac:dyDescent="0.25">
      <c r="A131" s="19" t="s">
        <v>21565</v>
      </c>
      <c r="B131" s="19" t="s">
        <v>23567</v>
      </c>
      <c r="C131" s="122">
        <v>66898</v>
      </c>
    </row>
    <row r="132" spans="1:3" x14ac:dyDescent="0.25">
      <c r="A132" s="19" t="s">
        <v>4060</v>
      </c>
      <c r="B132" s="19" t="s">
        <v>23522</v>
      </c>
      <c r="C132" s="122">
        <v>114867</v>
      </c>
    </row>
    <row r="133" spans="1:3" x14ac:dyDescent="0.25">
      <c r="A133" s="19" t="s">
        <v>2147</v>
      </c>
      <c r="B133" s="19" t="s">
        <v>23521</v>
      </c>
      <c r="C133" s="122">
        <v>441812</v>
      </c>
    </row>
    <row r="134" spans="1:3" x14ac:dyDescent="0.25">
      <c r="A134" s="19" t="s">
        <v>8620</v>
      </c>
      <c r="B134" s="19" t="s">
        <v>23813</v>
      </c>
      <c r="C134" s="122">
        <v>5021</v>
      </c>
    </row>
    <row r="135" spans="1:3" x14ac:dyDescent="0.25">
      <c r="A135" s="19" t="s">
        <v>4414</v>
      </c>
      <c r="B135" s="19" t="s">
        <v>23799</v>
      </c>
      <c r="C135" s="122">
        <v>145136</v>
      </c>
    </row>
    <row r="136" spans="1:3" x14ac:dyDescent="0.25">
      <c r="A136" s="19" t="s">
        <v>9810</v>
      </c>
      <c r="B136" s="19" t="s">
        <v>23768</v>
      </c>
      <c r="C136" s="122">
        <v>96532</v>
      </c>
    </row>
    <row r="137" spans="1:3" x14ac:dyDescent="0.25">
      <c r="A137" s="19" t="s">
        <v>5852</v>
      </c>
      <c r="B137" s="19" t="s">
        <v>23803</v>
      </c>
      <c r="C137" s="122">
        <v>127733</v>
      </c>
    </row>
    <row r="138" spans="1:3" x14ac:dyDescent="0.25">
      <c r="A138" s="19" t="s">
        <v>12841</v>
      </c>
      <c r="B138" s="19" t="s">
        <v>28047</v>
      </c>
      <c r="C138" s="122">
        <v>24457</v>
      </c>
    </row>
    <row r="139" spans="1:3" x14ac:dyDescent="0.25">
      <c r="A139" s="19" t="s">
        <v>12722</v>
      </c>
      <c r="B139" s="19" t="s">
        <v>23769</v>
      </c>
      <c r="C139" s="122">
        <v>11443</v>
      </c>
    </row>
    <row r="140" spans="1:3" x14ac:dyDescent="0.25">
      <c r="A140" s="19" t="s">
        <v>10909</v>
      </c>
      <c r="B140" s="19" t="s">
        <v>23798</v>
      </c>
      <c r="C140" s="122">
        <v>16679</v>
      </c>
    </row>
    <row r="141" spans="1:3" x14ac:dyDescent="0.25">
      <c r="A141" s="19" t="s">
        <v>27917</v>
      </c>
      <c r="B141" s="19" t="s">
        <v>27918</v>
      </c>
      <c r="C141" s="122">
        <v>30616</v>
      </c>
    </row>
    <row r="142" spans="1:3" x14ac:dyDescent="0.25">
      <c r="A142" s="19" t="s">
        <v>28591</v>
      </c>
      <c r="B142" s="19" t="s">
        <v>28592</v>
      </c>
      <c r="C142" s="122">
        <v>26997</v>
      </c>
    </row>
    <row r="143" spans="1:3" x14ac:dyDescent="0.25">
      <c r="A143" s="19" t="s">
        <v>3784</v>
      </c>
      <c r="B143" s="19" t="s">
        <v>23770</v>
      </c>
      <c r="C143" s="122">
        <v>186786</v>
      </c>
    </row>
    <row r="144" spans="1:3" x14ac:dyDescent="0.25">
      <c r="A144" s="19" t="s">
        <v>8437</v>
      </c>
      <c r="B144" s="19" t="s">
        <v>23792</v>
      </c>
      <c r="C144" s="122">
        <v>665559</v>
      </c>
    </row>
    <row r="145" spans="1:3" x14ac:dyDescent="0.25">
      <c r="A145" s="19" t="s">
        <v>1724</v>
      </c>
      <c r="B145" s="19" t="s">
        <v>23793</v>
      </c>
      <c r="C145" s="122">
        <v>650929</v>
      </c>
    </row>
    <row r="146" spans="1:3" x14ac:dyDescent="0.25">
      <c r="A146" s="19" t="s">
        <v>15948</v>
      </c>
      <c r="B146" s="19" t="s">
        <v>23796</v>
      </c>
      <c r="C146" s="122">
        <v>1775</v>
      </c>
    </row>
    <row r="147" spans="1:3" x14ac:dyDescent="0.25">
      <c r="A147" s="19" t="s">
        <v>14931</v>
      </c>
      <c r="B147" s="19" t="s">
        <v>28048</v>
      </c>
      <c r="C147" s="122">
        <v>45941</v>
      </c>
    </row>
    <row r="148" spans="1:3" x14ac:dyDescent="0.25">
      <c r="A148" s="19" t="s">
        <v>15389</v>
      </c>
      <c r="B148" s="19" t="s">
        <v>28582</v>
      </c>
      <c r="C148" s="122">
        <v>8715</v>
      </c>
    </row>
    <row r="149" spans="1:3" x14ac:dyDescent="0.25">
      <c r="A149" s="19" t="s">
        <v>15470</v>
      </c>
      <c r="B149" s="19" t="s">
        <v>28581</v>
      </c>
      <c r="C149" s="122">
        <v>8029</v>
      </c>
    </row>
    <row r="150" spans="1:3" x14ac:dyDescent="0.25">
      <c r="A150" s="19" t="s">
        <v>6484</v>
      </c>
      <c r="B150" s="19" t="s">
        <v>23802</v>
      </c>
      <c r="C150" s="122">
        <v>76567</v>
      </c>
    </row>
    <row r="151" spans="1:3" x14ac:dyDescent="0.25">
      <c r="A151" s="19" t="s">
        <v>15540</v>
      </c>
      <c r="B151" s="19" t="s">
        <v>23807</v>
      </c>
      <c r="C151" s="122">
        <v>8425</v>
      </c>
    </row>
    <row r="152" spans="1:3" x14ac:dyDescent="0.25">
      <c r="A152" s="19" t="s">
        <v>3336</v>
      </c>
      <c r="B152" s="19" t="s">
        <v>23966</v>
      </c>
      <c r="C152" s="122">
        <v>147943</v>
      </c>
    </row>
    <row r="153" spans="1:3" x14ac:dyDescent="0.25">
      <c r="A153" s="19" t="s">
        <v>28050</v>
      </c>
      <c r="B153" s="19" t="s">
        <v>28051</v>
      </c>
      <c r="C153" s="122">
        <v>36322</v>
      </c>
    </row>
    <row r="154" spans="1:3" x14ac:dyDescent="0.25">
      <c r="A154" s="19" t="s">
        <v>6818</v>
      </c>
      <c r="B154" s="19" t="s">
        <v>23777</v>
      </c>
      <c r="C154" s="122">
        <v>111354</v>
      </c>
    </row>
    <row r="155" spans="1:3" x14ac:dyDescent="0.25">
      <c r="A155" s="19" t="s">
        <v>21765</v>
      </c>
      <c r="B155" s="19" t="s">
        <v>23816</v>
      </c>
      <c r="C155" s="122">
        <v>64544</v>
      </c>
    </row>
    <row r="156" spans="1:3" x14ac:dyDescent="0.25">
      <c r="A156" s="19" t="s">
        <v>5237</v>
      </c>
      <c r="B156" s="19" t="s">
        <v>28044</v>
      </c>
      <c r="C156" s="122">
        <v>138814</v>
      </c>
    </row>
    <row r="157" spans="1:3" x14ac:dyDescent="0.25">
      <c r="A157" s="19" t="s">
        <v>16807</v>
      </c>
      <c r="B157" s="19" t="s">
        <v>23795</v>
      </c>
      <c r="C157" s="122">
        <v>8084</v>
      </c>
    </row>
    <row r="158" spans="1:3" x14ac:dyDescent="0.25">
      <c r="A158" s="19" t="s">
        <v>7360</v>
      </c>
      <c r="B158" s="19" t="s">
        <v>23772</v>
      </c>
      <c r="C158" s="122">
        <v>29950</v>
      </c>
    </row>
    <row r="159" spans="1:3" x14ac:dyDescent="0.25">
      <c r="A159" s="19" t="s">
        <v>12739</v>
      </c>
      <c r="B159" s="19" t="s">
        <v>23771</v>
      </c>
      <c r="C159" s="122">
        <v>10984</v>
      </c>
    </row>
    <row r="160" spans="1:3" x14ac:dyDescent="0.25">
      <c r="A160" s="19" t="s">
        <v>9219</v>
      </c>
      <c r="B160" s="19" t="s">
        <v>23776</v>
      </c>
      <c r="C160" s="122">
        <v>46668</v>
      </c>
    </row>
    <row r="161" spans="1:3" x14ac:dyDescent="0.25">
      <c r="A161" s="19" t="s">
        <v>11964</v>
      </c>
      <c r="B161" s="19" t="s">
        <v>28578</v>
      </c>
      <c r="C161" s="122">
        <v>35688</v>
      </c>
    </row>
    <row r="162" spans="1:3" x14ac:dyDescent="0.25">
      <c r="A162" s="19" t="s">
        <v>2462</v>
      </c>
      <c r="B162" s="19" t="s">
        <v>23773</v>
      </c>
      <c r="C162" s="122">
        <v>491663</v>
      </c>
    </row>
    <row r="163" spans="1:3" x14ac:dyDescent="0.25">
      <c r="A163" s="19" t="s">
        <v>4823</v>
      </c>
      <c r="B163" s="19" t="s">
        <v>23774</v>
      </c>
      <c r="C163" s="122">
        <v>112089</v>
      </c>
    </row>
    <row r="164" spans="1:3" x14ac:dyDescent="0.25">
      <c r="A164" s="19" t="s">
        <v>21767</v>
      </c>
      <c r="B164" s="19" t="s">
        <v>28049</v>
      </c>
      <c r="C164" s="122">
        <v>29804</v>
      </c>
    </row>
    <row r="165" spans="1:3" x14ac:dyDescent="0.25">
      <c r="A165" s="19" t="s">
        <v>16349</v>
      </c>
      <c r="B165" s="19" t="s">
        <v>23775</v>
      </c>
      <c r="C165" s="122">
        <v>6282</v>
      </c>
    </row>
    <row r="166" spans="1:3" x14ac:dyDescent="0.25">
      <c r="A166" s="19" t="s">
        <v>11382</v>
      </c>
      <c r="B166" s="19" t="s">
        <v>23766</v>
      </c>
      <c r="C166" s="122">
        <v>14344</v>
      </c>
    </row>
    <row r="167" spans="1:3" x14ac:dyDescent="0.25">
      <c r="A167" s="19" t="s">
        <v>1781</v>
      </c>
      <c r="B167" s="19" t="s">
        <v>23767</v>
      </c>
      <c r="C167" s="122">
        <v>759249</v>
      </c>
    </row>
    <row r="168" spans="1:3" x14ac:dyDescent="0.25">
      <c r="A168" s="19" t="s">
        <v>9516</v>
      </c>
      <c r="B168" s="19" t="s">
        <v>23778</v>
      </c>
      <c r="C168" s="122">
        <v>20815</v>
      </c>
    </row>
    <row r="169" spans="1:3" x14ac:dyDescent="0.25">
      <c r="A169" s="19" t="s">
        <v>16679</v>
      </c>
      <c r="B169" s="19" t="s">
        <v>28579</v>
      </c>
      <c r="C169" s="122">
        <v>42316</v>
      </c>
    </row>
    <row r="170" spans="1:3" x14ac:dyDescent="0.25">
      <c r="A170" s="19" t="s">
        <v>1733</v>
      </c>
      <c r="B170" s="19" t="s">
        <v>23779</v>
      </c>
      <c r="C170" s="122">
        <v>512932</v>
      </c>
    </row>
    <row r="171" spans="1:3" x14ac:dyDescent="0.25">
      <c r="A171" s="19" t="s">
        <v>5995</v>
      </c>
      <c r="B171" s="19" t="s">
        <v>28045</v>
      </c>
      <c r="C171" s="122">
        <v>100705</v>
      </c>
    </row>
    <row r="172" spans="1:3" x14ac:dyDescent="0.25">
      <c r="A172" s="19" t="s">
        <v>2060</v>
      </c>
      <c r="B172" s="19" t="s">
        <v>23586</v>
      </c>
      <c r="C172" s="122">
        <v>308599</v>
      </c>
    </row>
    <row r="173" spans="1:3" x14ac:dyDescent="0.25">
      <c r="A173" s="19" t="s">
        <v>15610</v>
      </c>
      <c r="B173" s="19" t="s">
        <v>23400</v>
      </c>
      <c r="C173" s="122">
        <v>19589</v>
      </c>
    </row>
    <row r="174" spans="1:3" x14ac:dyDescent="0.25">
      <c r="A174" s="19" t="s">
        <v>1256</v>
      </c>
      <c r="B174" s="19" t="s">
        <v>23407</v>
      </c>
      <c r="C174" s="122">
        <v>1059816</v>
      </c>
    </row>
    <row r="175" spans="1:3" x14ac:dyDescent="0.25">
      <c r="A175" s="19" t="s">
        <v>10034</v>
      </c>
      <c r="B175" s="19" t="s">
        <v>23408</v>
      </c>
      <c r="C175" s="122">
        <v>23303</v>
      </c>
    </row>
    <row r="176" spans="1:3" x14ac:dyDescent="0.25">
      <c r="A176" s="19" t="s">
        <v>6253</v>
      </c>
      <c r="B176" s="19" t="s">
        <v>23401</v>
      </c>
      <c r="C176" s="122">
        <v>157715</v>
      </c>
    </row>
    <row r="177" spans="1:6" x14ac:dyDescent="0.25">
      <c r="A177" s="19" t="s">
        <v>9138</v>
      </c>
      <c r="B177" s="19" t="s">
        <v>23402</v>
      </c>
      <c r="C177" s="122">
        <v>111910</v>
      </c>
    </row>
    <row r="178" spans="1:6" x14ac:dyDescent="0.25">
      <c r="A178" s="19" t="s">
        <v>1104</v>
      </c>
      <c r="B178" s="19" t="s">
        <v>23403</v>
      </c>
      <c r="C178" s="122">
        <v>1371111</v>
      </c>
    </row>
    <row r="179" spans="1:6" x14ac:dyDescent="0.25">
      <c r="A179" s="19" t="s">
        <v>6040</v>
      </c>
      <c r="B179" s="19" t="s">
        <v>23404</v>
      </c>
      <c r="C179" s="122">
        <v>81053</v>
      </c>
    </row>
    <row r="180" spans="1:6" x14ac:dyDescent="0.25">
      <c r="A180" s="19" t="s">
        <v>23937</v>
      </c>
      <c r="B180" s="19" t="s">
        <v>23938</v>
      </c>
      <c r="C180" s="122">
        <v>1254</v>
      </c>
    </row>
    <row r="181" spans="1:6" x14ac:dyDescent="0.25">
      <c r="A181" s="19" t="s">
        <v>8083</v>
      </c>
      <c r="B181" s="19" t="s">
        <v>23822</v>
      </c>
      <c r="C181" s="122">
        <v>36138</v>
      </c>
    </row>
    <row r="182" spans="1:6" x14ac:dyDescent="0.25">
      <c r="A182" s="19" t="s">
        <v>7720</v>
      </c>
      <c r="B182" s="19" t="s">
        <v>23912</v>
      </c>
      <c r="C182" s="122">
        <v>134962</v>
      </c>
    </row>
    <row r="183" spans="1:6" x14ac:dyDescent="0.25">
      <c r="A183" s="19" t="s">
        <v>7288</v>
      </c>
      <c r="B183" s="19" t="s">
        <v>23301</v>
      </c>
      <c r="C183" s="122">
        <v>38464</v>
      </c>
    </row>
    <row r="184" spans="1:6" x14ac:dyDescent="0.25">
      <c r="A184" s="19" t="s">
        <v>21515</v>
      </c>
      <c r="B184" s="19" t="s">
        <v>23308</v>
      </c>
      <c r="C184" s="122">
        <v>36061</v>
      </c>
    </row>
    <row r="185" spans="1:6" x14ac:dyDescent="0.25">
      <c r="A185" s="19" t="s">
        <v>2093</v>
      </c>
      <c r="B185" s="19" t="s">
        <v>23732</v>
      </c>
      <c r="C185" s="122">
        <v>521389</v>
      </c>
    </row>
    <row r="186" spans="1:6" x14ac:dyDescent="0.25">
      <c r="A186" s="19" t="s">
        <v>11146</v>
      </c>
      <c r="B186" s="19" t="s">
        <v>23733</v>
      </c>
      <c r="C186" s="122">
        <v>29756</v>
      </c>
    </row>
    <row r="187" spans="1:6" x14ac:dyDescent="0.25">
      <c r="A187" s="19" t="s">
        <v>1463</v>
      </c>
      <c r="B187" s="19" t="s">
        <v>23747</v>
      </c>
      <c r="C187" s="122">
        <v>599417</v>
      </c>
    </row>
    <row r="188" spans="1:6" x14ac:dyDescent="0.25">
      <c r="A188" s="19" t="s">
        <v>10348</v>
      </c>
      <c r="B188" s="19" t="s">
        <v>23748</v>
      </c>
      <c r="C188" s="122">
        <v>26964</v>
      </c>
      <c r="F188" s="93"/>
    </row>
    <row r="189" spans="1:6" x14ac:dyDescent="0.25">
      <c r="A189" s="19" t="s">
        <v>7444</v>
      </c>
      <c r="B189" s="19" t="s">
        <v>28574</v>
      </c>
      <c r="C189" s="122">
        <v>66191</v>
      </c>
    </row>
    <row r="190" spans="1:6" x14ac:dyDescent="0.25">
      <c r="A190" s="19" t="s">
        <v>12090</v>
      </c>
      <c r="B190" s="19" t="s">
        <v>23749</v>
      </c>
      <c r="C190" s="122">
        <v>19576</v>
      </c>
    </row>
    <row r="191" spans="1:6" x14ac:dyDescent="0.25">
      <c r="A191" s="19" t="s">
        <v>4444</v>
      </c>
      <c r="B191" s="19" t="s">
        <v>23734</v>
      </c>
      <c r="C191" s="122">
        <v>188125</v>
      </c>
    </row>
    <row r="192" spans="1:6" x14ac:dyDescent="0.25">
      <c r="A192" s="19" t="s">
        <v>4751</v>
      </c>
      <c r="B192" s="19" t="s">
        <v>23745</v>
      </c>
      <c r="C192" s="122">
        <v>81916</v>
      </c>
    </row>
    <row r="193" spans="1:3" x14ac:dyDescent="0.25">
      <c r="A193" s="19" t="s">
        <v>9723</v>
      </c>
      <c r="B193" s="19" t="s">
        <v>23744</v>
      </c>
      <c r="C193" s="122">
        <v>110863</v>
      </c>
    </row>
    <row r="194" spans="1:3" x14ac:dyDescent="0.25">
      <c r="A194" s="19" t="s">
        <v>22333</v>
      </c>
      <c r="B194" s="19" t="s">
        <v>23753</v>
      </c>
      <c r="C194" s="122">
        <v>15743</v>
      </c>
    </row>
    <row r="195" spans="1:3" x14ac:dyDescent="0.25">
      <c r="A195" s="19" t="s">
        <v>14711</v>
      </c>
      <c r="B195" s="19" t="s">
        <v>28041</v>
      </c>
      <c r="C195" s="122">
        <v>48904</v>
      </c>
    </row>
    <row r="196" spans="1:3" x14ac:dyDescent="0.25">
      <c r="A196" s="19" t="s">
        <v>21567</v>
      </c>
      <c r="B196" s="19" t="s">
        <v>23751</v>
      </c>
      <c r="C196" s="122">
        <v>5529</v>
      </c>
    </row>
    <row r="197" spans="1:3" x14ac:dyDescent="0.25">
      <c r="A197" s="19" t="s">
        <v>15845</v>
      </c>
      <c r="B197" s="19" t="s">
        <v>23750</v>
      </c>
      <c r="C197" s="122">
        <v>4150</v>
      </c>
    </row>
    <row r="198" spans="1:3" x14ac:dyDescent="0.25">
      <c r="A198" s="19" t="s">
        <v>13930</v>
      </c>
      <c r="B198" s="19" t="s">
        <v>23735</v>
      </c>
      <c r="C198" s="122">
        <v>14718</v>
      </c>
    </row>
    <row r="199" spans="1:3" x14ac:dyDescent="0.25">
      <c r="A199" s="19" t="s">
        <v>27940</v>
      </c>
      <c r="B199" s="19" t="s">
        <v>27941</v>
      </c>
      <c r="C199" s="122">
        <v>17898</v>
      </c>
    </row>
    <row r="200" spans="1:3" x14ac:dyDescent="0.25">
      <c r="A200" s="19" t="s">
        <v>28042</v>
      </c>
      <c r="B200" s="19" t="s">
        <v>28043</v>
      </c>
      <c r="C200" s="122">
        <v>16415</v>
      </c>
    </row>
    <row r="201" spans="1:3" x14ac:dyDescent="0.25">
      <c r="A201" s="19" t="s">
        <v>4195</v>
      </c>
      <c r="B201" s="19" t="s">
        <v>23736</v>
      </c>
      <c r="C201" s="122">
        <v>109669</v>
      </c>
    </row>
    <row r="202" spans="1:3" x14ac:dyDescent="0.25">
      <c r="A202" s="19" t="s">
        <v>7846</v>
      </c>
      <c r="B202" s="19" t="s">
        <v>23737</v>
      </c>
      <c r="C202" s="122">
        <v>20840</v>
      </c>
    </row>
    <row r="203" spans="1:3" x14ac:dyDescent="0.25">
      <c r="A203" s="19" t="s">
        <v>8416</v>
      </c>
      <c r="B203" s="19" t="s">
        <v>23140</v>
      </c>
      <c r="C203" s="122">
        <v>71513</v>
      </c>
    </row>
    <row r="204" spans="1:3" x14ac:dyDescent="0.25">
      <c r="A204" s="19" t="s">
        <v>7753</v>
      </c>
      <c r="B204" s="19" t="s">
        <v>23435</v>
      </c>
      <c r="C204" s="122">
        <v>189142</v>
      </c>
    </row>
    <row r="205" spans="1:3" x14ac:dyDescent="0.25">
      <c r="A205" s="19" t="s">
        <v>6983</v>
      </c>
      <c r="B205" s="19" t="s">
        <v>23946</v>
      </c>
      <c r="C205" s="122">
        <v>30158</v>
      </c>
    </row>
    <row r="206" spans="1:3" x14ac:dyDescent="0.25">
      <c r="A206" s="19" t="s">
        <v>3576</v>
      </c>
      <c r="B206" s="19" t="s">
        <v>23965</v>
      </c>
      <c r="C206" s="122">
        <v>438712</v>
      </c>
    </row>
    <row r="207" spans="1:3" x14ac:dyDescent="0.25">
      <c r="A207" s="19" t="s">
        <v>9135</v>
      </c>
      <c r="B207" s="19" t="s">
        <v>23955</v>
      </c>
      <c r="C207" s="122">
        <v>45673</v>
      </c>
    </row>
    <row r="208" spans="1:3" x14ac:dyDescent="0.25">
      <c r="A208" s="19" t="s">
        <v>3937</v>
      </c>
      <c r="B208" s="19" t="s">
        <v>23964</v>
      </c>
      <c r="C208" s="122">
        <v>214426</v>
      </c>
    </row>
    <row r="209" spans="1:3" x14ac:dyDescent="0.25">
      <c r="A209" s="19" t="s">
        <v>5180</v>
      </c>
      <c r="B209" s="19" t="s">
        <v>23943</v>
      </c>
      <c r="C209" s="122">
        <v>119633</v>
      </c>
    </row>
    <row r="210" spans="1:3" x14ac:dyDescent="0.25">
      <c r="A210" s="19" t="s">
        <v>11696</v>
      </c>
      <c r="B210" s="19" t="s">
        <v>23948</v>
      </c>
      <c r="C210" s="122">
        <v>14253</v>
      </c>
    </row>
    <row r="211" spans="1:3" x14ac:dyDescent="0.25">
      <c r="A211" s="19" t="s">
        <v>21769</v>
      </c>
      <c r="B211" s="19" t="s">
        <v>28589</v>
      </c>
      <c r="C211" s="122">
        <v>43452</v>
      </c>
    </row>
    <row r="212" spans="1:3" x14ac:dyDescent="0.25">
      <c r="A212" s="19" t="s">
        <v>17040</v>
      </c>
      <c r="B212" s="19" t="s">
        <v>23942</v>
      </c>
      <c r="C212" s="122">
        <v>2079</v>
      </c>
    </row>
    <row r="213" spans="1:3" x14ac:dyDescent="0.25">
      <c r="A213" s="19" t="s">
        <v>2348</v>
      </c>
      <c r="B213" s="19" t="s">
        <v>23474</v>
      </c>
      <c r="C213" s="122">
        <v>402618</v>
      </c>
    </row>
    <row r="214" spans="1:3" x14ac:dyDescent="0.25">
      <c r="A214" s="19" t="s">
        <v>3402</v>
      </c>
      <c r="B214" s="19" t="s">
        <v>23327</v>
      </c>
      <c r="C214" s="122">
        <v>260598</v>
      </c>
    </row>
    <row r="215" spans="1:3" x14ac:dyDescent="0.25">
      <c r="A215" s="19" t="s">
        <v>10189</v>
      </c>
      <c r="B215" s="19" t="s">
        <v>23338</v>
      </c>
      <c r="C215" s="122">
        <v>106564</v>
      </c>
    </row>
    <row r="216" spans="1:3" x14ac:dyDescent="0.25">
      <c r="A216" s="19" t="s">
        <v>5989</v>
      </c>
      <c r="B216" s="19" t="s">
        <v>23256</v>
      </c>
      <c r="C216" s="122">
        <v>101641</v>
      </c>
    </row>
    <row r="217" spans="1:3" x14ac:dyDescent="0.25">
      <c r="A217" s="19" t="s">
        <v>27915</v>
      </c>
      <c r="B217" s="19" t="s">
        <v>27916</v>
      </c>
      <c r="C217" s="122">
        <v>13183</v>
      </c>
    </row>
    <row r="218" spans="1:3" x14ac:dyDescent="0.25">
      <c r="A218" s="19" t="s">
        <v>28070</v>
      </c>
      <c r="B218" s="19" t="s">
        <v>28071</v>
      </c>
      <c r="C218" s="122">
        <v>92</v>
      </c>
    </row>
    <row r="219" spans="1:3" x14ac:dyDescent="0.25">
      <c r="A219" s="19" t="s">
        <v>22338</v>
      </c>
      <c r="B219" s="19" t="s">
        <v>23818</v>
      </c>
      <c r="C219" s="122">
        <v>0</v>
      </c>
    </row>
    <row r="220" spans="1:3" x14ac:dyDescent="0.25">
      <c r="A220" s="19" t="s">
        <v>8041</v>
      </c>
      <c r="B220" s="19" t="s">
        <v>23811</v>
      </c>
      <c r="C220" s="122">
        <v>39732</v>
      </c>
    </row>
    <row r="221" spans="1:3" x14ac:dyDescent="0.25">
      <c r="A221" s="19" t="s">
        <v>7489</v>
      </c>
      <c r="B221" s="19" t="s">
        <v>23814</v>
      </c>
      <c r="C221" s="122">
        <v>99680</v>
      </c>
    </row>
    <row r="222" spans="1:3" x14ac:dyDescent="0.25">
      <c r="A222" s="19" t="s">
        <v>3555</v>
      </c>
      <c r="B222" s="19" t="s">
        <v>23584</v>
      </c>
      <c r="C222" s="122">
        <v>223918</v>
      </c>
    </row>
    <row r="223" spans="1:3" x14ac:dyDescent="0.25">
      <c r="A223" s="19" t="s">
        <v>18019</v>
      </c>
      <c r="B223" s="19" t="s">
        <v>28554</v>
      </c>
      <c r="C223" s="122">
        <v>0</v>
      </c>
    </row>
    <row r="224" spans="1:3" x14ac:dyDescent="0.25">
      <c r="A224" s="19" t="s">
        <v>8347</v>
      </c>
      <c r="B224" s="19" t="s">
        <v>23589</v>
      </c>
      <c r="C224" s="122">
        <v>103464</v>
      </c>
    </row>
    <row r="225" spans="1:3" x14ac:dyDescent="0.25">
      <c r="A225" s="19" t="s">
        <v>11122</v>
      </c>
      <c r="B225" s="19" t="s">
        <v>23585</v>
      </c>
      <c r="C225" s="122">
        <v>18231</v>
      </c>
    </row>
    <row r="226" spans="1:3" x14ac:dyDescent="0.25">
      <c r="A226" s="19" t="s">
        <v>8023</v>
      </c>
      <c r="B226" s="19" t="s">
        <v>23587</v>
      </c>
      <c r="C226" s="122">
        <v>21807</v>
      </c>
    </row>
    <row r="227" spans="1:3" x14ac:dyDescent="0.25">
      <c r="A227" s="19" t="s">
        <v>5432</v>
      </c>
      <c r="B227" s="19" t="s">
        <v>23415</v>
      </c>
      <c r="C227" s="122">
        <v>94579</v>
      </c>
    </row>
    <row r="228" spans="1:3" x14ac:dyDescent="0.25">
      <c r="A228" s="19" t="s">
        <v>4273</v>
      </c>
      <c r="B228" s="19" t="s">
        <v>23738</v>
      </c>
      <c r="C228" s="122">
        <v>126307</v>
      </c>
    </row>
    <row r="229" spans="1:3" x14ac:dyDescent="0.25">
      <c r="A229" s="19" t="s">
        <v>11400</v>
      </c>
      <c r="B229" s="19" t="s">
        <v>23713</v>
      </c>
      <c r="C229" s="122">
        <v>60921</v>
      </c>
    </row>
    <row r="230" spans="1:3" x14ac:dyDescent="0.25">
      <c r="A230" s="19" t="s">
        <v>13628</v>
      </c>
      <c r="B230" s="19" t="s">
        <v>23570</v>
      </c>
      <c r="C230" s="122">
        <v>2353</v>
      </c>
    </row>
    <row r="231" spans="1:3" x14ac:dyDescent="0.25">
      <c r="A231" s="19" t="s">
        <v>6187</v>
      </c>
      <c r="B231" s="19" t="s">
        <v>23576</v>
      </c>
      <c r="C231" s="122">
        <v>50145</v>
      </c>
    </row>
    <row r="232" spans="1:3" x14ac:dyDescent="0.25">
      <c r="A232" s="19" t="s">
        <v>1595</v>
      </c>
      <c r="B232" s="19" t="s">
        <v>23571</v>
      </c>
      <c r="C232" s="122">
        <v>1194505</v>
      </c>
    </row>
    <row r="233" spans="1:3" x14ac:dyDescent="0.25">
      <c r="A233" s="19" t="s">
        <v>11349</v>
      </c>
      <c r="B233" s="19" t="s">
        <v>23572</v>
      </c>
      <c r="C233" s="122">
        <v>36338</v>
      </c>
    </row>
    <row r="234" spans="1:3" x14ac:dyDescent="0.25">
      <c r="A234" s="19" t="s">
        <v>5381</v>
      </c>
      <c r="B234" s="19" t="s">
        <v>23573</v>
      </c>
      <c r="C234" s="122">
        <v>147936</v>
      </c>
    </row>
    <row r="235" spans="1:3" x14ac:dyDescent="0.25">
      <c r="A235" s="19" t="s">
        <v>4922</v>
      </c>
      <c r="B235" s="19" t="s">
        <v>23574</v>
      </c>
      <c r="C235" s="122">
        <v>298807</v>
      </c>
    </row>
    <row r="236" spans="1:3" x14ac:dyDescent="0.25">
      <c r="A236" s="19" t="s">
        <v>22968</v>
      </c>
      <c r="B236" s="19" t="s">
        <v>23817</v>
      </c>
      <c r="C236" s="122">
        <v>23069</v>
      </c>
    </row>
    <row r="237" spans="1:3" x14ac:dyDescent="0.25">
      <c r="A237" s="19" t="s">
        <v>28593</v>
      </c>
      <c r="B237" s="19" t="s">
        <v>28594</v>
      </c>
      <c r="C237" s="122">
        <v>405</v>
      </c>
    </row>
    <row r="238" spans="1:3" x14ac:dyDescent="0.25">
      <c r="A238" s="19" t="s">
        <v>15619</v>
      </c>
      <c r="B238" s="19" t="s">
        <v>23739</v>
      </c>
      <c r="C238" s="122">
        <v>31204</v>
      </c>
    </row>
    <row r="239" spans="1:3" x14ac:dyDescent="0.25">
      <c r="A239" s="19" t="s">
        <v>12675</v>
      </c>
      <c r="B239" s="19" t="s">
        <v>23740</v>
      </c>
      <c r="C239" s="122">
        <v>69469</v>
      </c>
    </row>
    <row r="240" spans="1:3" x14ac:dyDescent="0.25">
      <c r="A240" s="19" t="s">
        <v>13355</v>
      </c>
      <c r="B240" s="19" t="s">
        <v>23553</v>
      </c>
      <c r="C240" s="122">
        <v>11807</v>
      </c>
    </row>
    <row r="241" spans="1:3" x14ac:dyDescent="0.25">
      <c r="A241" s="19" t="s">
        <v>21518</v>
      </c>
      <c r="B241" s="19" t="s">
        <v>28516</v>
      </c>
      <c r="C241" s="122">
        <v>18623</v>
      </c>
    </row>
    <row r="242" spans="1:3" x14ac:dyDescent="0.25">
      <c r="A242" s="19" t="s">
        <v>6702</v>
      </c>
      <c r="B242" s="19" t="s">
        <v>23945</v>
      </c>
      <c r="C242" s="122">
        <v>79253</v>
      </c>
    </row>
    <row r="243" spans="1:3" x14ac:dyDescent="0.25">
      <c r="A243" s="19" t="s">
        <v>8917</v>
      </c>
      <c r="B243" s="19" t="s">
        <v>23789</v>
      </c>
      <c r="C243" s="122">
        <v>28389</v>
      </c>
    </row>
    <row r="244" spans="1:3" x14ac:dyDescent="0.25">
      <c r="A244" s="19" t="s">
        <v>12597</v>
      </c>
      <c r="B244" s="19" t="s">
        <v>23898</v>
      </c>
      <c r="C244" s="122">
        <v>18387</v>
      </c>
    </row>
    <row r="245" spans="1:3" x14ac:dyDescent="0.25">
      <c r="A245" s="19" t="s">
        <v>12291</v>
      </c>
      <c r="B245" s="19" t="s">
        <v>23726</v>
      </c>
      <c r="C245" s="122">
        <v>17535</v>
      </c>
    </row>
    <row r="246" spans="1:3" x14ac:dyDescent="0.25">
      <c r="A246" s="19" t="s">
        <v>1706</v>
      </c>
      <c r="B246" s="19" t="s">
        <v>23592</v>
      </c>
      <c r="C246" s="122">
        <v>525512</v>
      </c>
    </row>
    <row r="247" spans="1:3" x14ac:dyDescent="0.25">
      <c r="A247" s="19" t="s">
        <v>1613</v>
      </c>
      <c r="B247" s="19" t="s">
        <v>28555</v>
      </c>
      <c r="C247" s="122">
        <v>517862</v>
      </c>
    </row>
    <row r="248" spans="1:3" x14ac:dyDescent="0.25">
      <c r="A248" s="19" t="s">
        <v>10411</v>
      </c>
      <c r="B248" s="19" t="s">
        <v>23582</v>
      </c>
      <c r="C248" s="122">
        <v>64066</v>
      </c>
    </row>
    <row r="249" spans="1:3" x14ac:dyDescent="0.25">
      <c r="A249" s="19" t="s">
        <v>28440</v>
      </c>
      <c r="B249" s="19" t="s">
        <v>28441</v>
      </c>
      <c r="C249" s="122">
        <v>25337</v>
      </c>
    </row>
    <row r="250" spans="1:3" x14ac:dyDescent="0.25">
      <c r="A250" s="19" t="s">
        <v>4501</v>
      </c>
      <c r="B250" s="19" t="s">
        <v>23163</v>
      </c>
      <c r="C250" s="122">
        <v>215404</v>
      </c>
    </row>
    <row r="251" spans="1:3" x14ac:dyDescent="0.25">
      <c r="A251" s="19" t="s">
        <v>13223</v>
      </c>
      <c r="B251" s="19" t="s">
        <v>28079</v>
      </c>
      <c r="C251" s="122">
        <v>5200</v>
      </c>
    </row>
    <row r="252" spans="1:3" x14ac:dyDescent="0.25">
      <c r="A252" s="19" t="s">
        <v>5837</v>
      </c>
      <c r="B252" s="19" t="s">
        <v>28557</v>
      </c>
      <c r="C252" s="122">
        <v>35525</v>
      </c>
    </row>
    <row r="253" spans="1:3" x14ac:dyDescent="0.25">
      <c r="A253" s="19" t="s">
        <v>5099</v>
      </c>
      <c r="B253" s="19" t="s">
        <v>23321</v>
      </c>
      <c r="C253" s="122">
        <v>76385</v>
      </c>
    </row>
    <row r="254" spans="1:3" x14ac:dyDescent="0.25">
      <c r="A254" s="19" t="s">
        <v>17360</v>
      </c>
      <c r="B254" s="19" t="s">
        <v>23535</v>
      </c>
      <c r="C254" s="122">
        <v>1369</v>
      </c>
    </row>
    <row r="255" spans="1:3" x14ac:dyDescent="0.25">
      <c r="A255" s="19" t="s">
        <v>28422</v>
      </c>
      <c r="B255" s="19" t="s">
        <v>28423</v>
      </c>
      <c r="C255" s="122">
        <v>6163</v>
      </c>
    </row>
    <row r="256" spans="1:3" x14ac:dyDescent="0.25">
      <c r="A256" s="19" t="s">
        <v>28424</v>
      </c>
      <c r="B256" s="19" t="s">
        <v>28425</v>
      </c>
      <c r="C256" s="122">
        <v>52242</v>
      </c>
    </row>
    <row r="257" spans="1:3" x14ac:dyDescent="0.25">
      <c r="A257" s="19" t="s">
        <v>13423</v>
      </c>
      <c r="B257" s="19" t="s">
        <v>23381</v>
      </c>
      <c r="C257" s="122">
        <v>23829</v>
      </c>
    </row>
    <row r="258" spans="1:3" x14ac:dyDescent="0.25">
      <c r="A258" s="19" t="s">
        <v>1760</v>
      </c>
      <c r="B258" s="19" t="s">
        <v>23382</v>
      </c>
      <c r="C258" s="122">
        <v>280609</v>
      </c>
    </row>
    <row r="259" spans="1:3" x14ac:dyDescent="0.25">
      <c r="A259" s="19" t="s">
        <v>22963</v>
      </c>
      <c r="B259" s="19" t="s">
        <v>23399</v>
      </c>
      <c r="C259" s="122">
        <v>8487</v>
      </c>
    </row>
    <row r="260" spans="1:3" x14ac:dyDescent="0.25">
      <c r="A260" s="19" t="s">
        <v>2660</v>
      </c>
      <c r="B260" s="19" t="s">
        <v>23384</v>
      </c>
      <c r="C260" s="122">
        <v>392831</v>
      </c>
    </row>
    <row r="261" spans="1:3" x14ac:dyDescent="0.25">
      <c r="A261" s="19" t="s">
        <v>4006</v>
      </c>
      <c r="B261" s="19" t="s">
        <v>23386</v>
      </c>
      <c r="C261" s="122">
        <v>399470</v>
      </c>
    </row>
    <row r="262" spans="1:3" x14ac:dyDescent="0.25">
      <c r="A262" s="19" t="s">
        <v>15086</v>
      </c>
      <c r="B262" s="19" t="s">
        <v>23431</v>
      </c>
      <c r="C262" s="122">
        <v>10672</v>
      </c>
    </row>
    <row r="263" spans="1:3" x14ac:dyDescent="0.25">
      <c r="A263" s="19" t="s">
        <v>28426</v>
      </c>
      <c r="B263" s="19" t="s">
        <v>28427</v>
      </c>
      <c r="C263" s="122">
        <v>119315</v>
      </c>
    </row>
    <row r="264" spans="1:3" x14ac:dyDescent="0.25">
      <c r="A264" s="19" t="s">
        <v>23030</v>
      </c>
      <c r="B264" s="19" t="s">
        <v>23390</v>
      </c>
      <c r="C264" s="122">
        <v>278</v>
      </c>
    </row>
    <row r="265" spans="1:3" x14ac:dyDescent="0.25">
      <c r="A265" s="19" t="s">
        <v>29021</v>
      </c>
      <c r="B265" s="19" t="s">
        <v>29022</v>
      </c>
      <c r="C265" s="122">
        <v>224</v>
      </c>
    </row>
    <row r="266" spans="1:3" x14ac:dyDescent="0.25">
      <c r="A266" s="19" t="s">
        <v>10372</v>
      </c>
      <c r="B266" s="19" t="s">
        <v>23379</v>
      </c>
      <c r="C266" s="122">
        <v>38019</v>
      </c>
    </row>
    <row r="267" spans="1:3" x14ac:dyDescent="0.25">
      <c r="A267" s="19" t="s">
        <v>7831</v>
      </c>
      <c r="B267" s="19" t="s">
        <v>23494</v>
      </c>
      <c r="C267" s="122">
        <v>148810</v>
      </c>
    </row>
    <row r="268" spans="1:3" x14ac:dyDescent="0.25">
      <c r="A268" s="19" t="s">
        <v>21574</v>
      </c>
      <c r="B268" s="19" t="s">
        <v>23499</v>
      </c>
      <c r="C268" s="122">
        <v>75872</v>
      </c>
    </row>
    <row r="269" spans="1:3" x14ac:dyDescent="0.25">
      <c r="A269" s="19" t="s">
        <v>4456</v>
      </c>
      <c r="B269" s="19" t="s">
        <v>23588</v>
      </c>
      <c r="C269" s="122">
        <v>197922</v>
      </c>
    </row>
    <row r="270" spans="1:3" x14ac:dyDescent="0.25">
      <c r="A270" s="19" t="s">
        <v>8617</v>
      </c>
      <c r="B270" s="19" t="s">
        <v>23869</v>
      </c>
      <c r="C270" s="122">
        <v>20344</v>
      </c>
    </row>
    <row r="271" spans="1:3" x14ac:dyDescent="0.25">
      <c r="A271" s="19" t="s">
        <v>1137</v>
      </c>
      <c r="B271" s="19" t="s">
        <v>23477</v>
      </c>
      <c r="C271" s="122">
        <v>1077550</v>
      </c>
    </row>
    <row r="272" spans="1:3" x14ac:dyDescent="0.25">
      <c r="A272" s="19" t="s">
        <v>11295</v>
      </c>
      <c r="B272" s="19" t="s">
        <v>23107</v>
      </c>
      <c r="C272" s="122">
        <v>11128</v>
      </c>
    </row>
    <row r="273" spans="1:3" x14ac:dyDescent="0.25">
      <c r="A273" s="19" t="s">
        <v>5588</v>
      </c>
      <c r="B273" s="19" t="s">
        <v>23087</v>
      </c>
      <c r="C273" s="122">
        <v>188030</v>
      </c>
    </row>
    <row r="274" spans="1:3" x14ac:dyDescent="0.25">
      <c r="A274" s="19" t="s">
        <v>8263</v>
      </c>
      <c r="B274" s="19" t="s">
        <v>23203</v>
      </c>
      <c r="C274" s="122">
        <v>97796</v>
      </c>
    </row>
    <row r="275" spans="1:3" x14ac:dyDescent="0.25">
      <c r="A275" s="19" t="s">
        <v>19021</v>
      </c>
      <c r="B275" s="19" t="s">
        <v>23201</v>
      </c>
      <c r="C275" s="122">
        <v>116336</v>
      </c>
    </row>
    <row r="276" spans="1:3" x14ac:dyDescent="0.25">
      <c r="A276" s="19" t="s">
        <v>2141</v>
      </c>
      <c r="B276" s="19" t="s">
        <v>23249</v>
      </c>
      <c r="C276" s="122">
        <v>398675</v>
      </c>
    </row>
    <row r="277" spans="1:3" x14ac:dyDescent="0.25">
      <c r="A277" s="19" t="s">
        <v>7420</v>
      </c>
      <c r="B277" s="19" t="s">
        <v>23246</v>
      </c>
      <c r="C277" s="122">
        <v>87814</v>
      </c>
    </row>
    <row r="278" spans="1:3" x14ac:dyDescent="0.25">
      <c r="A278" s="19" t="s">
        <v>18774</v>
      </c>
      <c r="B278" s="19" t="s">
        <v>28002</v>
      </c>
      <c r="C278" s="122">
        <v>7760</v>
      </c>
    </row>
    <row r="279" spans="1:3" x14ac:dyDescent="0.25">
      <c r="A279" s="19" t="s">
        <v>27911</v>
      </c>
      <c r="B279" s="19" t="s">
        <v>27912</v>
      </c>
      <c r="C279" s="122">
        <v>16172</v>
      </c>
    </row>
    <row r="280" spans="1:3" x14ac:dyDescent="0.25">
      <c r="A280" s="19" t="s">
        <v>12645</v>
      </c>
      <c r="B280" s="19" t="s">
        <v>23204</v>
      </c>
      <c r="C280" s="122">
        <v>37555</v>
      </c>
    </row>
    <row r="281" spans="1:3" x14ac:dyDescent="0.25">
      <c r="A281" s="19" t="s">
        <v>12940</v>
      </c>
      <c r="B281" s="19" t="s">
        <v>23205</v>
      </c>
      <c r="C281" s="122">
        <v>15978</v>
      </c>
    </row>
    <row r="282" spans="1:3" x14ac:dyDescent="0.25">
      <c r="A282" s="19" t="s">
        <v>18218</v>
      </c>
      <c r="B282" s="19" t="s">
        <v>23252</v>
      </c>
      <c r="C282" s="122">
        <v>6964</v>
      </c>
    </row>
    <row r="283" spans="1:3" x14ac:dyDescent="0.25">
      <c r="A283" s="19" t="s">
        <v>996</v>
      </c>
      <c r="B283" s="19" t="s">
        <v>23206</v>
      </c>
      <c r="C283" s="122">
        <v>951380</v>
      </c>
    </row>
    <row r="284" spans="1:3" x14ac:dyDescent="0.25">
      <c r="A284" s="19" t="s">
        <v>10091</v>
      </c>
      <c r="B284" s="19" t="s">
        <v>23202</v>
      </c>
      <c r="C284" s="122">
        <v>29497</v>
      </c>
    </row>
    <row r="285" spans="1:3" x14ac:dyDescent="0.25">
      <c r="A285" s="19" t="s">
        <v>3731</v>
      </c>
      <c r="B285" s="19" t="s">
        <v>23207</v>
      </c>
      <c r="C285" s="122">
        <v>245865</v>
      </c>
    </row>
    <row r="286" spans="1:3" x14ac:dyDescent="0.25">
      <c r="A286" s="19" t="s">
        <v>6352</v>
      </c>
      <c r="B286" s="19" t="s">
        <v>23208</v>
      </c>
      <c r="C286" s="122">
        <v>32326</v>
      </c>
    </row>
    <row r="287" spans="1:3" x14ac:dyDescent="0.25">
      <c r="A287" s="19" t="s">
        <v>8533</v>
      </c>
      <c r="B287" s="19" t="s">
        <v>23254</v>
      </c>
      <c r="C287" s="122">
        <v>71536</v>
      </c>
    </row>
    <row r="288" spans="1:3" x14ac:dyDescent="0.25">
      <c r="A288" s="19" t="s">
        <v>9162</v>
      </c>
      <c r="B288" s="19" t="s">
        <v>23244</v>
      </c>
      <c r="C288" s="122">
        <v>261397</v>
      </c>
    </row>
    <row r="289" spans="1:3" x14ac:dyDescent="0.25">
      <c r="A289" s="19" t="s">
        <v>7537</v>
      </c>
      <c r="B289" s="19" t="s">
        <v>23209</v>
      </c>
      <c r="C289" s="122">
        <v>69519</v>
      </c>
    </row>
    <row r="290" spans="1:3" x14ac:dyDescent="0.25">
      <c r="A290" s="19" t="s">
        <v>11678</v>
      </c>
      <c r="B290" s="19" t="s">
        <v>23210</v>
      </c>
      <c r="C290" s="122">
        <v>15694</v>
      </c>
    </row>
    <row r="291" spans="1:3" x14ac:dyDescent="0.25">
      <c r="A291" s="19" t="s">
        <v>28003</v>
      </c>
      <c r="B291" s="19" t="s">
        <v>28004</v>
      </c>
      <c r="C291" s="122">
        <v>5992</v>
      </c>
    </row>
    <row r="292" spans="1:3" x14ac:dyDescent="0.25">
      <c r="A292" s="19" t="s">
        <v>10624</v>
      </c>
      <c r="B292" s="19" t="s">
        <v>23247</v>
      </c>
      <c r="C292" s="122">
        <v>24206</v>
      </c>
    </row>
    <row r="293" spans="1:3" x14ac:dyDescent="0.25">
      <c r="A293" s="19" t="s">
        <v>29015</v>
      </c>
      <c r="B293" s="19" t="s">
        <v>29016</v>
      </c>
      <c r="C293" s="122">
        <v>8913</v>
      </c>
    </row>
    <row r="294" spans="1:3" x14ac:dyDescent="0.25">
      <c r="A294" s="19" t="s">
        <v>28000</v>
      </c>
      <c r="B294" s="19" t="s">
        <v>28001</v>
      </c>
      <c r="C294" s="122">
        <v>28755</v>
      </c>
    </row>
    <row r="295" spans="1:3" x14ac:dyDescent="0.25">
      <c r="A295" s="19" t="s">
        <v>3701</v>
      </c>
      <c r="B295" s="19" t="s">
        <v>23211</v>
      </c>
      <c r="C295" s="122">
        <v>140590</v>
      </c>
    </row>
    <row r="296" spans="1:3" x14ac:dyDescent="0.25">
      <c r="A296" s="19" t="s">
        <v>18853</v>
      </c>
      <c r="B296" s="19" t="s">
        <v>28527</v>
      </c>
      <c r="C296" s="122">
        <v>3092</v>
      </c>
    </row>
    <row r="297" spans="1:3" x14ac:dyDescent="0.25">
      <c r="A297" s="19" t="s">
        <v>6881</v>
      </c>
      <c r="B297" s="19" t="s">
        <v>23239</v>
      </c>
      <c r="C297" s="122">
        <v>103873</v>
      </c>
    </row>
    <row r="298" spans="1:3" x14ac:dyDescent="0.25">
      <c r="A298" s="19" t="s">
        <v>13098</v>
      </c>
      <c r="B298" s="19" t="s">
        <v>23220</v>
      </c>
      <c r="C298" s="122">
        <v>7761</v>
      </c>
    </row>
    <row r="299" spans="1:3" x14ac:dyDescent="0.25">
      <c r="A299" s="19" t="s">
        <v>2861</v>
      </c>
      <c r="B299" s="19" t="s">
        <v>23212</v>
      </c>
      <c r="C299" s="122">
        <v>330598</v>
      </c>
    </row>
    <row r="300" spans="1:3" x14ac:dyDescent="0.25">
      <c r="A300" s="19" t="s">
        <v>10384</v>
      </c>
      <c r="B300" s="19" t="s">
        <v>23216</v>
      </c>
      <c r="C300" s="122">
        <v>6945</v>
      </c>
    </row>
    <row r="301" spans="1:3" x14ac:dyDescent="0.25">
      <c r="A301" s="19" t="s">
        <v>10684</v>
      </c>
      <c r="B301" s="19" t="s">
        <v>23213</v>
      </c>
      <c r="C301" s="122">
        <v>19689</v>
      </c>
    </row>
    <row r="302" spans="1:3" x14ac:dyDescent="0.25">
      <c r="A302" s="19" t="s">
        <v>9666</v>
      </c>
      <c r="B302" s="19" t="s">
        <v>23243</v>
      </c>
      <c r="C302" s="122">
        <v>67544</v>
      </c>
    </row>
    <row r="303" spans="1:3" x14ac:dyDescent="0.25">
      <c r="A303" s="19" t="s">
        <v>7013</v>
      </c>
      <c r="B303" s="19" t="s">
        <v>23250</v>
      </c>
      <c r="C303" s="122">
        <v>77880</v>
      </c>
    </row>
    <row r="304" spans="1:3" x14ac:dyDescent="0.25">
      <c r="A304" s="19" t="s">
        <v>9885</v>
      </c>
      <c r="B304" s="19" t="s">
        <v>23214</v>
      </c>
      <c r="C304" s="122">
        <v>100027</v>
      </c>
    </row>
    <row r="305" spans="1:3" x14ac:dyDescent="0.25">
      <c r="A305" s="19" t="s">
        <v>9198</v>
      </c>
      <c r="B305" s="19" t="s">
        <v>28005</v>
      </c>
      <c r="C305" s="122">
        <v>17719</v>
      </c>
    </row>
    <row r="306" spans="1:3" x14ac:dyDescent="0.25">
      <c r="A306" s="19" t="s">
        <v>2264</v>
      </c>
      <c r="B306" s="19" t="s">
        <v>23215</v>
      </c>
      <c r="C306" s="122">
        <v>536502</v>
      </c>
    </row>
    <row r="307" spans="1:3" x14ac:dyDescent="0.25">
      <c r="A307" s="19" t="s">
        <v>22962</v>
      </c>
      <c r="B307" s="19" t="s">
        <v>23111</v>
      </c>
      <c r="C307" s="122">
        <v>95221</v>
      </c>
    </row>
    <row r="308" spans="1:3" x14ac:dyDescent="0.25">
      <c r="A308" s="19" t="s">
        <v>8998</v>
      </c>
      <c r="B308" s="19" t="s">
        <v>23763</v>
      </c>
      <c r="C308" s="122">
        <v>4352</v>
      </c>
    </row>
    <row r="309" spans="1:3" x14ac:dyDescent="0.25">
      <c r="A309" s="19" t="s">
        <v>14898</v>
      </c>
      <c r="B309" s="19" t="s">
        <v>23809</v>
      </c>
      <c r="C309" s="122">
        <v>8936</v>
      </c>
    </row>
    <row r="310" spans="1:3" x14ac:dyDescent="0.25">
      <c r="A310" s="19" t="s">
        <v>1379</v>
      </c>
      <c r="B310" s="19" t="s">
        <v>23255</v>
      </c>
      <c r="C310" s="122">
        <v>488083</v>
      </c>
    </row>
    <row r="311" spans="1:3" x14ac:dyDescent="0.25">
      <c r="A311" s="19" t="s">
        <v>9282</v>
      </c>
      <c r="B311" s="19" t="s">
        <v>23981</v>
      </c>
      <c r="C311" s="122">
        <v>28638</v>
      </c>
    </row>
    <row r="312" spans="1:3" x14ac:dyDescent="0.25">
      <c r="A312" s="19" t="s">
        <v>13238</v>
      </c>
      <c r="B312" s="19" t="s">
        <v>23936</v>
      </c>
      <c r="C312" s="122">
        <v>22278</v>
      </c>
    </row>
    <row r="313" spans="1:3" x14ac:dyDescent="0.25">
      <c r="A313" s="19" t="s">
        <v>6785</v>
      </c>
      <c r="B313" s="19" t="s">
        <v>23430</v>
      </c>
      <c r="C313" s="122">
        <v>41566</v>
      </c>
    </row>
    <row r="314" spans="1:3" x14ac:dyDescent="0.25">
      <c r="A314" s="19" t="s">
        <v>11131</v>
      </c>
      <c r="B314" s="19" t="s">
        <v>23195</v>
      </c>
      <c r="C314" s="122">
        <v>19813</v>
      </c>
    </row>
    <row r="315" spans="1:3" x14ac:dyDescent="0.25">
      <c r="A315" s="19" t="s">
        <v>11804</v>
      </c>
      <c r="B315" s="19" t="s">
        <v>28013</v>
      </c>
      <c r="C315" s="122">
        <v>9606</v>
      </c>
    </row>
    <row r="316" spans="1:3" x14ac:dyDescent="0.25">
      <c r="A316" s="19" t="s">
        <v>14177</v>
      </c>
      <c r="B316" s="19" t="s">
        <v>23357</v>
      </c>
      <c r="C316" s="122">
        <v>5123</v>
      </c>
    </row>
    <row r="317" spans="1:3" x14ac:dyDescent="0.25">
      <c r="A317" s="19" t="s">
        <v>2132</v>
      </c>
      <c r="B317" s="19" t="s">
        <v>23493</v>
      </c>
      <c r="C317" s="122">
        <v>477193</v>
      </c>
    </row>
    <row r="318" spans="1:3" x14ac:dyDescent="0.25">
      <c r="A318" s="19" t="s">
        <v>13244</v>
      </c>
      <c r="B318" s="19" t="s">
        <v>23846</v>
      </c>
      <c r="C318" s="122">
        <v>11076</v>
      </c>
    </row>
    <row r="319" spans="1:3" x14ac:dyDescent="0.25">
      <c r="A319" s="19" t="s">
        <v>8473</v>
      </c>
      <c r="B319" s="19" t="s">
        <v>23616</v>
      </c>
      <c r="C319" s="122">
        <v>46582</v>
      </c>
    </row>
    <row r="320" spans="1:3" x14ac:dyDescent="0.25">
      <c r="A320" s="19" t="s">
        <v>17199</v>
      </c>
      <c r="B320" s="19" t="s">
        <v>23566</v>
      </c>
      <c r="C320" s="122">
        <v>10921</v>
      </c>
    </row>
    <row r="321" spans="1:3" x14ac:dyDescent="0.25">
      <c r="A321" s="19" t="s">
        <v>1376</v>
      </c>
      <c r="B321" s="19" t="s">
        <v>23559</v>
      </c>
      <c r="C321" s="122">
        <v>782511</v>
      </c>
    </row>
    <row r="322" spans="1:3" x14ac:dyDescent="0.25">
      <c r="A322" s="19" t="s">
        <v>22398</v>
      </c>
      <c r="B322" s="19" t="s">
        <v>23568</v>
      </c>
      <c r="C322" s="122">
        <v>28767</v>
      </c>
    </row>
    <row r="323" spans="1:3" x14ac:dyDescent="0.25">
      <c r="A323" s="19" t="s">
        <v>2975</v>
      </c>
      <c r="B323" s="19" t="s">
        <v>23714</v>
      </c>
      <c r="C323" s="122">
        <v>328232</v>
      </c>
    </row>
    <row r="324" spans="1:3" x14ac:dyDescent="0.25">
      <c r="A324" s="19" t="s">
        <v>14198</v>
      </c>
      <c r="B324" s="19" t="s">
        <v>23934</v>
      </c>
      <c r="C324" s="122">
        <v>10966</v>
      </c>
    </row>
    <row r="325" spans="1:3" x14ac:dyDescent="0.25">
      <c r="A325" s="19" t="s">
        <v>2525</v>
      </c>
      <c r="B325" s="19" t="s">
        <v>23248</v>
      </c>
      <c r="C325" s="122">
        <v>570120</v>
      </c>
    </row>
    <row r="326" spans="1:3" x14ac:dyDescent="0.25">
      <c r="A326" s="19" t="s">
        <v>18851</v>
      </c>
      <c r="B326" s="19" t="s">
        <v>23258</v>
      </c>
      <c r="C326" s="122">
        <v>49408</v>
      </c>
    </row>
    <row r="327" spans="1:3" x14ac:dyDescent="0.25">
      <c r="A327" s="19" t="s">
        <v>5453</v>
      </c>
      <c r="B327" s="19" t="s">
        <v>23759</v>
      </c>
      <c r="C327" s="122">
        <v>96460</v>
      </c>
    </row>
    <row r="328" spans="1:3" x14ac:dyDescent="0.25">
      <c r="A328" s="19" t="s">
        <v>7579</v>
      </c>
      <c r="B328" s="19" t="s">
        <v>23688</v>
      </c>
      <c r="C328" s="122">
        <v>51383</v>
      </c>
    </row>
    <row r="329" spans="1:3" x14ac:dyDescent="0.25">
      <c r="A329" s="19" t="s">
        <v>1032</v>
      </c>
      <c r="B329" s="19" t="s">
        <v>23907</v>
      </c>
      <c r="C329" s="122">
        <v>1032934</v>
      </c>
    </row>
    <row r="330" spans="1:3" x14ac:dyDescent="0.25">
      <c r="A330" s="19" t="s">
        <v>5192</v>
      </c>
      <c r="B330" s="19" t="s">
        <v>23911</v>
      </c>
      <c r="C330" s="122">
        <v>5695</v>
      </c>
    </row>
    <row r="331" spans="1:3" x14ac:dyDescent="0.25">
      <c r="A331" s="19" t="s">
        <v>9606</v>
      </c>
      <c r="B331" s="19" t="s">
        <v>23910</v>
      </c>
      <c r="C331" s="122">
        <v>69857</v>
      </c>
    </row>
    <row r="332" spans="1:3" x14ac:dyDescent="0.25">
      <c r="A332" s="19" t="s">
        <v>3898</v>
      </c>
      <c r="B332" s="19" t="s">
        <v>23925</v>
      </c>
      <c r="C332" s="122">
        <v>265742</v>
      </c>
    </row>
    <row r="333" spans="1:3" x14ac:dyDescent="0.25">
      <c r="A333" s="19" t="s">
        <v>14472</v>
      </c>
      <c r="B333" s="19" t="s">
        <v>28061</v>
      </c>
      <c r="C333" s="122">
        <v>35590</v>
      </c>
    </row>
    <row r="334" spans="1:3" x14ac:dyDescent="0.25">
      <c r="A334" s="19" t="s">
        <v>8479</v>
      </c>
      <c r="B334" s="19" t="s">
        <v>23088</v>
      </c>
      <c r="C334" s="122">
        <v>139613</v>
      </c>
    </row>
    <row r="335" spans="1:3" x14ac:dyDescent="0.25">
      <c r="A335" s="19" t="s">
        <v>1140</v>
      </c>
      <c r="B335" s="19" t="s">
        <v>23661</v>
      </c>
      <c r="C335" s="122">
        <v>1276436</v>
      </c>
    </row>
    <row r="336" spans="1:3" x14ac:dyDescent="0.25">
      <c r="A336" s="19" t="s">
        <v>12063</v>
      </c>
      <c r="B336" s="19" t="s">
        <v>23678</v>
      </c>
      <c r="C336" s="122">
        <v>53972</v>
      </c>
    </row>
    <row r="337" spans="1:3" x14ac:dyDescent="0.25">
      <c r="A337" s="19" t="s">
        <v>22413</v>
      </c>
      <c r="B337" s="19" t="s">
        <v>23686</v>
      </c>
      <c r="C337" s="122">
        <v>26763</v>
      </c>
    </row>
    <row r="338" spans="1:3" x14ac:dyDescent="0.25">
      <c r="A338" s="19" t="s">
        <v>3079</v>
      </c>
      <c r="B338" s="19" t="s">
        <v>23683</v>
      </c>
      <c r="C338" s="122">
        <v>264313</v>
      </c>
    </row>
    <row r="339" spans="1:3" x14ac:dyDescent="0.25">
      <c r="A339" s="19" t="s">
        <v>1475</v>
      </c>
      <c r="B339" s="19" t="s">
        <v>23679</v>
      </c>
      <c r="C339" s="122">
        <v>529737</v>
      </c>
    </row>
    <row r="340" spans="1:3" x14ac:dyDescent="0.25">
      <c r="A340" s="19" t="s">
        <v>11690</v>
      </c>
      <c r="B340" s="19" t="s">
        <v>23682</v>
      </c>
      <c r="C340" s="122">
        <v>19599</v>
      </c>
    </row>
    <row r="341" spans="1:3" x14ac:dyDescent="0.25">
      <c r="A341" s="19" t="s">
        <v>9102</v>
      </c>
      <c r="B341" s="19" t="s">
        <v>23680</v>
      </c>
      <c r="C341" s="122">
        <v>13872</v>
      </c>
    </row>
    <row r="342" spans="1:3" x14ac:dyDescent="0.25">
      <c r="A342" s="19" t="s">
        <v>11928</v>
      </c>
      <c r="B342" s="19" t="s">
        <v>23681</v>
      </c>
      <c r="C342" s="122">
        <v>16658</v>
      </c>
    </row>
    <row r="343" spans="1:3" x14ac:dyDescent="0.25">
      <c r="A343" s="19" t="s">
        <v>15576</v>
      </c>
      <c r="B343" s="19" t="s">
        <v>23812</v>
      </c>
      <c r="C343" s="122">
        <v>8908</v>
      </c>
    </row>
    <row r="344" spans="1:3" x14ac:dyDescent="0.25">
      <c r="A344" s="19" t="s">
        <v>28018</v>
      </c>
      <c r="B344" s="19" t="s">
        <v>28019</v>
      </c>
      <c r="C344" s="122">
        <v>91381</v>
      </c>
    </row>
    <row r="345" spans="1:3" x14ac:dyDescent="0.25">
      <c r="A345" s="19" t="s">
        <v>1238</v>
      </c>
      <c r="B345" s="19" t="s">
        <v>23780</v>
      </c>
      <c r="C345" s="122">
        <v>880536</v>
      </c>
    </row>
    <row r="346" spans="1:3" x14ac:dyDescent="0.25">
      <c r="A346" s="19" t="s">
        <v>23939</v>
      </c>
      <c r="B346" s="19" t="s">
        <v>23940</v>
      </c>
      <c r="C346" s="122">
        <v>1670</v>
      </c>
    </row>
    <row r="347" spans="1:3" x14ac:dyDescent="0.25">
      <c r="A347" s="19" t="s">
        <v>2210</v>
      </c>
      <c r="B347" s="19" t="s">
        <v>23890</v>
      </c>
      <c r="C347" s="122">
        <v>500403</v>
      </c>
    </row>
    <row r="348" spans="1:3" x14ac:dyDescent="0.25">
      <c r="A348" s="19" t="s">
        <v>7034</v>
      </c>
      <c r="B348" s="19" t="s">
        <v>23240</v>
      </c>
      <c r="C348" s="122">
        <v>47957</v>
      </c>
    </row>
    <row r="349" spans="1:3" x14ac:dyDescent="0.25">
      <c r="A349" s="19" t="s">
        <v>2042</v>
      </c>
      <c r="B349" s="19" t="s">
        <v>23235</v>
      </c>
      <c r="C349" s="122">
        <v>469409</v>
      </c>
    </row>
    <row r="350" spans="1:3" x14ac:dyDescent="0.25">
      <c r="A350" s="19" t="s">
        <v>5312</v>
      </c>
      <c r="B350" s="19" t="s">
        <v>23178</v>
      </c>
      <c r="C350" s="122">
        <v>140100</v>
      </c>
    </row>
    <row r="351" spans="1:3" x14ac:dyDescent="0.25">
      <c r="A351" s="19" t="s">
        <v>4012</v>
      </c>
      <c r="B351" s="19" t="s">
        <v>23187</v>
      </c>
      <c r="C351" s="122">
        <v>238130</v>
      </c>
    </row>
    <row r="352" spans="1:3" x14ac:dyDescent="0.25">
      <c r="A352" s="19" t="s">
        <v>2708</v>
      </c>
      <c r="B352" s="19" t="s">
        <v>23482</v>
      </c>
      <c r="C352" s="122">
        <v>765754</v>
      </c>
    </row>
    <row r="353" spans="1:3" x14ac:dyDescent="0.25">
      <c r="A353" s="19" t="s">
        <v>3627</v>
      </c>
      <c r="B353" s="19" t="s">
        <v>23524</v>
      </c>
      <c r="C353" s="122">
        <v>910000</v>
      </c>
    </row>
    <row r="354" spans="1:3" x14ac:dyDescent="0.25">
      <c r="A354" s="19" t="s">
        <v>7630</v>
      </c>
      <c r="B354" s="19" t="s">
        <v>23179</v>
      </c>
      <c r="C354" s="122">
        <v>117612</v>
      </c>
    </row>
    <row r="355" spans="1:3" x14ac:dyDescent="0.25">
      <c r="A355" s="19" t="s">
        <v>1092</v>
      </c>
      <c r="B355" s="19" t="s">
        <v>23490</v>
      </c>
      <c r="C355" s="122">
        <v>1956270</v>
      </c>
    </row>
    <row r="356" spans="1:3" x14ac:dyDescent="0.25">
      <c r="A356" s="19" t="s">
        <v>4787</v>
      </c>
      <c r="B356" s="19" t="s">
        <v>19069</v>
      </c>
      <c r="C356" s="122">
        <v>301536</v>
      </c>
    </row>
    <row r="357" spans="1:3" x14ac:dyDescent="0.25">
      <c r="A357" s="19" t="s">
        <v>4453</v>
      </c>
      <c r="B357" s="19" t="s">
        <v>23675</v>
      </c>
      <c r="C357" s="122">
        <v>141338</v>
      </c>
    </row>
    <row r="358" spans="1:3" x14ac:dyDescent="0.25">
      <c r="A358" s="19" t="s">
        <v>1742</v>
      </c>
      <c r="B358" s="19" t="s">
        <v>23662</v>
      </c>
      <c r="C358" s="122">
        <v>628822</v>
      </c>
    </row>
    <row r="359" spans="1:3" x14ac:dyDescent="0.25">
      <c r="A359" s="19" t="s">
        <v>18840</v>
      </c>
      <c r="B359" s="19" t="s">
        <v>23672</v>
      </c>
      <c r="C359" s="122">
        <v>21570</v>
      </c>
    </row>
    <row r="360" spans="1:3" x14ac:dyDescent="0.25">
      <c r="A360" s="19" t="s">
        <v>8845</v>
      </c>
      <c r="B360" s="19" t="s">
        <v>23089</v>
      </c>
      <c r="C360" s="122">
        <v>53098</v>
      </c>
    </row>
    <row r="361" spans="1:3" x14ac:dyDescent="0.25">
      <c r="A361" s="19" t="s">
        <v>12072</v>
      </c>
      <c r="B361" s="19" t="s">
        <v>23090</v>
      </c>
      <c r="C361" s="122">
        <v>23873</v>
      </c>
    </row>
    <row r="362" spans="1:3" x14ac:dyDescent="0.25">
      <c r="A362" s="19" t="s">
        <v>8605</v>
      </c>
      <c r="B362" s="19" t="s">
        <v>28515</v>
      </c>
      <c r="C362" s="122">
        <v>25526</v>
      </c>
    </row>
    <row r="363" spans="1:3" x14ac:dyDescent="0.25">
      <c r="A363" s="19" t="s">
        <v>7022</v>
      </c>
      <c r="B363" s="19" t="s">
        <v>23092</v>
      </c>
      <c r="C363" s="122">
        <v>89013</v>
      </c>
    </row>
    <row r="364" spans="1:3" x14ac:dyDescent="0.25">
      <c r="A364" s="19" t="s">
        <v>4102</v>
      </c>
      <c r="B364" s="19" t="s">
        <v>23091</v>
      </c>
      <c r="C364" s="122">
        <v>201629</v>
      </c>
    </row>
    <row r="365" spans="1:3" x14ac:dyDescent="0.25">
      <c r="A365" s="19" t="s">
        <v>21526</v>
      </c>
      <c r="B365" s="19" t="s">
        <v>23110</v>
      </c>
      <c r="C365" s="122">
        <v>186098</v>
      </c>
    </row>
    <row r="366" spans="1:3" x14ac:dyDescent="0.25">
      <c r="A366" s="19" t="s">
        <v>7744</v>
      </c>
      <c r="B366" s="19" t="s">
        <v>28512</v>
      </c>
      <c r="C366" s="122">
        <v>81481</v>
      </c>
    </row>
    <row r="367" spans="1:3" x14ac:dyDescent="0.25">
      <c r="A367" s="19" t="s">
        <v>11612</v>
      </c>
      <c r="B367" s="19" t="s">
        <v>23105</v>
      </c>
      <c r="C367" s="122">
        <v>8426</v>
      </c>
    </row>
    <row r="368" spans="1:3" x14ac:dyDescent="0.25">
      <c r="A368" s="19" t="s">
        <v>17369</v>
      </c>
      <c r="B368" s="19" t="s">
        <v>23108</v>
      </c>
      <c r="C368" s="122">
        <v>15440</v>
      </c>
    </row>
    <row r="369" spans="1:3" x14ac:dyDescent="0.25">
      <c r="A369" s="19" t="s">
        <v>13199</v>
      </c>
      <c r="B369" s="19" t="s">
        <v>23093</v>
      </c>
      <c r="C369" s="122">
        <v>17149</v>
      </c>
    </row>
    <row r="370" spans="1:3" x14ac:dyDescent="0.25">
      <c r="A370" s="19" t="s">
        <v>22433</v>
      </c>
      <c r="B370" s="19" t="s">
        <v>27990</v>
      </c>
      <c r="C370" s="122">
        <v>45377</v>
      </c>
    </row>
    <row r="371" spans="1:3" x14ac:dyDescent="0.25">
      <c r="A371" s="19" t="s">
        <v>28513</v>
      </c>
      <c r="B371" s="19" t="s">
        <v>28514</v>
      </c>
      <c r="C371" s="122">
        <v>1478</v>
      </c>
    </row>
    <row r="372" spans="1:3" x14ac:dyDescent="0.25">
      <c r="A372" s="19" t="s">
        <v>3366</v>
      </c>
      <c r="B372" s="19" t="s">
        <v>23094</v>
      </c>
      <c r="C372" s="122">
        <v>196950</v>
      </c>
    </row>
    <row r="373" spans="1:3" x14ac:dyDescent="0.25">
      <c r="A373" s="19" t="s">
        <v>23095</v>
      </c>
      <c r="B373" s="19" t="s">
        <v>23096</v>
      </c>
      <c r="C373" s="122">
        <v>1679</v>
      </c>
    </row>
    <row r="374" spans="1:3" x14ac:dyDescent="0.25">
      <c r="A374" s="19" t="s">
        <v>14195</v>
      </c>
      <c r="B374" s="19" t="s">
        <v>23109</v>
      </c>
      <c r="C374" s="122">
        <v>10416</v>
      </c>
    </row>
    <row r="375" spans="1:3" x14ac:dyDescent="0.25">
      <c r="A375" s="19" t="s">
        <v>10519</v>
      </c>
      <c r="B375" s="19" t="s">
        <v>23097</v>
      </c>
      <c r="C375" s="122">
        <v>49234</v>
      </c>
    </row>
    <row r="376" spans="1:3" x14ac:dyDescent="0.25">
      <c r="A376" s="19" t="s">
        <v>7735</v>
      </c>
      <c r="B376" s="19" t="s">
        <v>23098</v>
      </c>
      <c r="C376" s="122">
        <v>43876</v>
      </c>
    </row>
    <row r="377" spans="1:3" x14ac:dyDescent="0.25">
      <c r="A377" s="19" t="s">
        <v>9348</v>
      </c>
      <c r="B377" s="19" t="s">
        <v>23099</v>
      </c>
      <c r="C377" s="122">
        <v>58090</v>
      </c>
    </row>
    <row r="378" spans="1:3" x14ac:dyDescent="0.25">
      <c r="A378" s="19" t="s">
        <v>12420</v>
      </c>
      <c r="B378" s="19" t="s">
        <v>23100</v>
      </c>
      <c r="C378" s="122">
        <v>28549</v>
      </c>
    </row>
    <row r="379" spans="1:3" x14ac:dyDescent="0.25">
      <c r="A379" s="19" t="s">
        <v>3814</v>
      </c>
      <c r="B379" s="19" t="s">
        <v>23101</v>
      </c>
      <c r="C379" s="122">
        <v>193574</v>
      </c>
    </row>
    <row r="380" spans="1:3" x14ac:dyDescent="0.25">
      <c r="A380" s="19" t="s">
        <v>4159</v>
      </c>
      <c r="B380" s="19" t="s">
        <v>23892</v>
      </c>
      <c r="C380" s="122">
        <v>102578</v>
      </c>
    </row>
    <row r="381" spans="1:3" x14ac:dyDescent="0.25">
      <c r="A381" s="19" t="s">
        <v>2522</v>
      </c>
      <c r="B381" s="19" t="s">
        <v>23888</v>
      </c>
      <c r="C381" s="122">
        <v>385098</v>
      </c>
    </row>
    <row r="382" spans="1:3" x14ac:dyDescent="0.25">
      <c r="A382" s="19" t="s">
        <v>11047</v>
      </c>
      <c r="B382" s="19" t="s">
        <v>23894</v>
      </c>
      <c r="C382" s="122">
        <v>33054</v>
      </c>
    </row>
    <row r="383" spans="1:3" x14ac:dyDescent="0.25">
      <c r="A383" s="19" t="s">
        <v>13580</v>
      </c>
      <c r="B383" s="19" t="s">
        <v>23896</v>
      </c>
      <c r="C383" s="122">
        <v>8732</v>
      </c>
    </row>
    <row r="384" spans="1:3" x14ac:dyDescent="0.25">
      <c r="A384" s="19" t="s">
        <v>8713</v>
      </c>
      <c r="B384" s="19" t="s">
        <v>23904</v>
      </c>
      <c r="C384" s="122">
        <v>16382</v>
      </c>
    </row>
    <row r="385" spans="1:3" x14ac:dyDescent="0.25">
      <c r="A385" s="19" t="s">
        <v>23905</v>
      </c>
      <c r="B385" s="19" t="s">
        <v>23906</v>
      </c>
      <c r="C385" s="122">
        <v>3729</v>
      </c>
    </row>
    <row r="386" spans="1:3" x14ac:dyDescent="0.25">
      <c r="A386" s="19" t="s">
        <v>13163</v>
      </c>
      <c r="B386" s="19" t="s">
        <v>23902</v>
      </c>
      <c r="C386" s="122">
        <v>8065</v>
      </c>
    </row>
    <row r="387" spans="1:3" x14ac:dyDescent="0.25">
      <c r="A387" s="19" t="s">
        <v>5783</v>
      </c>
      <c r="B387" s="19" t="s">
        <v>23891</v>
      </c>
      <c r="C387" s="122">
        <v>123680</v>
      </c>
    </row>
    <row r="388" spans="1:3" x14ac:dyDescent="0.25">
      <c r="A388" s="19" t="s">
        <v>10013</v>
      </c>
      <c r="B388" s="19" t="s">
        <v>23715</v>
      </c>
      <c r="C388" s="122">
        <v>12807</v>
      </c>
    </row>
    <row r="389" spans="1:3" x14ac:dyDescent="0.25">
      <c r="A389" s="19" t="s">
        <v>2198</v>
      </c>
      <c r="B389" s="19" t="s">
        <v>23593</v>
      </c>
      <c r="C389" s="122">
        <v>543166</v>
      </c>
    </row>
    <row r="390" spans="1:3" x14ac:dyDescent="0.25">
      <c r="A390" s="19" t="s">
        <v>28542</v>
      </c>
      <c r="B390" s="19" t="s">
        <v>28543</v>
      </c>
      <c r="C390" s="122">
        <v>5186</v>
      </c>
    </row>
    <row r="391" spans="1:3" x14ac:dyDescent="0.25">
      <c r="A391" s="19" t="s">
        <v>11062</v>
      </c>
      <c r="B391" s="19" t="s">
        <v>23188</v>
      </c>
      <c r="C391" s="122">
        <v>14555</v>
      </c>
    </row>
    <row r="392" spans="1:3" x14ac:dyDescent="0.25">
      <c r="A392" s="19" t="s">
        <v>1625</v>
      </c>
      <c r="B392" s="19" t="s">
        <v>23487</v>
      </c>
      <c r="C392" s="122">
        <v>453599</v>
      </c>
    </row>
    <row r="393" spans="1:3" x14ac:dyDescent="0.25">
      <c r="A393" s="19" t="s">
        <v>1065</v>
      </c>
      <c r="B393" s="19" t="s">
        <v>23450</v>
      </c>
      <c r="C393" s="122">
        <v>1398238</v>
      </c>
    </row>
    <row r="394" spans="1:3" x14ac:dyDescent="0.25">
      <c r="A394" s="19" t="s">
        <v>27929</v>
      </c>
      <c r="B394" s="19" t="s">
        <v>29023</v>
      </c>
      <c r="C394" s="122">
        <v>149982</v>
      </c>
    </row>
    <row r="395" spans="1:3" x14ac:dyDescent="0.25">
      <c r="A395" s="19" t="s">
        <v>7121</v>
      </c>
      <c r="B395" s="19" t="s">
        <v>23689</v>
      </c>
      <c r="C395" s="122">
        <v>203258</v>
      </c>
    </row>
    <row r="396" spans="1:3" x14ac:dyDescent="0.25">
      <c r="A396" s="19" t="s">
        <v>8368</v>
      </c>
      <c r="B396" s="19" t="s">
        <v>23479</v>
      </c>
      <c r="C396" s="122">
        <v>92441</v>
      </c>
    </row>
    <row r="397" spans="1:3" x14ac:dyDescent="0.25">
      <c r="A397" s="19" t="s">
        <v>1164</v>
      </c>
      <c r="B397" s="19" t="s">
        <v>23674</v>
      </c>
      <c r="C397" s="122">
        <v>974268</v>
      </c>
    </row>
    <row r="398" spans="1:3" x14ac:dyDescent="0.25">
      <c r="A398" s="19" t="s">
        <v>8455</v>
      </c>
      <c r="B398" s="19" t="s">
        <v>23926</v>
      </c>
      <c r="C398" s="122">
        <v>54006</v>
      </c>
    </row>
    <row r="399" spans="1:3" x14ac:dyDescent="0.25">
      <c r="A399" s="19" t="s">
        <v>4901</v>
      </c>
      <c r="B399" s="19" t="s">
        <v>28054</v>
      </c>
      <c r="C399" s="122">
        <v>270745</v>
      </c>
    </row>
    <row r="400" spans="1:3" x14ac:dyDescent="0.25">
      <c r="A400" s="19" t="s">
        <v>10978</v>
      </c>
      <c r="B400" s="19" t="s">
        <v>23533</v>
      </c>
      <c r="C400" s="122">
        <v>1020</v>
      </c>
    </row>
    <row r="401" spans="1:3" x14ac:dyDescent="0.25">
      <c r="A401" s="19" t="s">
        <v>16475</v>
      </c>
      <c r="B401" s="19" t="s">
        <v>23838</v>
      </c>
      <c r="C401" s="122">
        <v>3146</v>
      </c>
    </row>
    <row r="402" spans="1:3" x14ac:dyDescent="0.25">
      <c r="A402" s="19" t="s">
        <v>8833</v>
      </c>
      <c r="B402" s="19" t="s">
        <v>23451</v>
      </c>
      <c r="C402" s="122">
        <v>30677</v>
      </c>
    </row>
    <row r="403" spans="1:3" x14ac:dyDescent="0.25">
      <c r="A403" s="19" t="s">
        <v>6603</v>
      </c>
      <c r="B403" s="19" t="s">
        <v>23897</v>
      </c>
      <c r="C403" s="122">
        <v>7947</v>
      </c>
    </row>
    <row r="404" spans="1:3" x14ac:dyDescent="0.25">
      <c r="A404" s="19" t="s">
        <v>2366</v>
      </c>
      <c r="B404" s="19" t="s">
        <v>23895</v>
      </c>
      <c r="C404" s="122">
        <v>346863</v>
      </c>
    </row>
    <row r="405" spans="1:3" x14ac:dyDescent="0.25">
      <c r="A405" s="19" t="s">
        <v>6307</v>
      </c>
      <c r="B405" s="19" t="s">
        <v>23879</v>
      </c>
      <c r="C405" s="122">
        <v>111011</v>
      </c>
    </row>
    <row r="406" spans="1:3" x14ac:dyDescent="0.25">
      <c r="A406" s="19" t="s">
        <v>6675</v>
      </c>
      <c r="B406" s="19" t="s">
        <v>23849</v>
      </c>
      <c r="C406" s="122">
        <v>94199</v>
      </c>
    </row>
    <row r="407" spans="1:3" x14ac:dyDescent="0.25">
      <c r="A407" s="19" t="s">
        <v>5078</v>
      </c>
      <c r="B407" s="19" t="s">
        <v>23309</v>
      </c>
      <c r="C407" s="122">
        <v>164861</v>
      </c>
    </row>
    <row r="408" spans="1:3" x14ac:dyDescent="0.25">
      <c r="A408" s="19" t="s">
        <v>2399</v>
      </c>
      <c r="B408" s="19" t="s">
        <v>23115</v>
      </c>
      <c r="C408" s="122">
        <v>207696</v>
      </c>
    </row>
    <row r="409" spans="1:3" x14ac:dyDescent="0.25">
      <c r="A409" s="19" t="s">
        <v>5222</v>
      </c>
      <c r="B409" s="19" t="s">
        <v>23273</v>
      </c>
      <c r="C409" s="122">
        <v>106065</v>
      </c>
    </row>
    <row r="410" spans="1:3" x14ac:dyDescent="0.25">
      <c r="A410" s="19" t="s">
        <v>3133</v>
      </c>
      <c r="B410" s="19" t="s">
        <v>23343</v>
      </c>
      <c r="C410" s="122">
        <v>267642</v>
      </c>
    </row>
    <row r="411" spans="1:3" x14ac:dyDescent="0.25">
      <c r="A411" s="19" t="s">
        <v>15645</v>
      </c>
      <c r="B411" s="19" t="s">
        <v>23342</v>
      </c>
      <c r="C411" s="122">
        <v>8330</v>
      </c>
    </row>
    <row r="412" spans="1:3" x14ac:dyDescent="0.25">
      <c r="A412" s="19" t="s">
        <v>6815</v>
      </c>
      <c r="B412" s="19" t="s">
        <v>23344</v>
      </c>
      <c r="C412" s="122">
        <v>56391</v>
      </c>
    </row>
    <row r="413" spans="1:3" x14ac:dyDescent="0.25">
      <c r="A413" s="19" t="s">
        <v>2309</v>
      </c>
      <c r="B413" s="19" t="s">
        <v>23947</v>
      </c>
      <c r="C413" s="122">
        <v>421761</v>
      </c>
    </row>
    <row r="414" spans="1:3" x14ac:dyDescent="0.25">
      <c r="A414" s="19" t="s">
        <v>8146</v>
      </c>
      <c r="B414" s="19" t="s">
        <v>23953</v>
      </c>
      <c r="C414" s="122">
        <v>143073</v>
      </c>
    </row>
    <row r="415" spans="1:3" x14ac:dyDescent="0.25">
      <c r="A415" s="19" t="s">
        <v>28067</v>
      </c>
      <c r="B415" s="19" t="s">
        <v>28068</v>
      </c>
      <c r="C415" s="122">
        <v>10563</v>
      </c>
    </row>
    <row r="416" spans="1:3" x14ac:dyDescent="0.25">
      <c r="A416" s="19" t="s">
        <v>3567</v>
      </c>
      <c r="B416" s="19" t="s">
        <v>23949</v>
      </c>
      <c r="C416" s="122">
        <v>431199</v>
      </c>
    </row>
    <row r="417" spans="1:3" x14ac:dyDescent="0.25">
      <c r="A417" s="19" t="s">
        <v>4561</v>
      </c>
      <c r="B417" s="19" t="s">
        <v>23908</v>
      </c>
      <c r="C417" s="122">
        <v>120435</v>
      </c>
    </row>
    <row r="418" spans="1:3" x14ac:dyDescent="0.25">
      <c r="A418" s="19" t="s">
        <v>4709</v>
      </c>
      <c r="B418" s="19" t="s">
        <v>23532</v>
      </c>
      <c r="C418" s="122">
        <v>311424</v>
      </c>
    </row>
    <row r="419" spans="1:3" x14ac:dyDescent="0.25">
      <c r="A419" s="19" t="s">
        <v>1262</v>
      </c>
      <c r="B419" s="19" t="s">
        <v>23525</v>
      </c>
      <c r="C419" s="122">
        <v>696331</v>
      </c>
    </row>
    <row r="420" spans="1:3" x14ac:dyDescent="0.25">
      <c r="A420" s="19" t="s">
        <v>3253</v>
      </c>
      <c r="B420" s="19" t="s">
        <v>23530</v>
      </c>
      <c r="C420" s="122">
        <v>413712</v>
      </c>
    </row>
    <row r="421" spans="1:3" x14ac:dyDescent="0.25">
      <c r="A421" s="19" t="s">
        <v>1367</v>
      </c>
      <c r="B421" s="19" t="s">
        <v>23538</v>
      </c>
      <c r="C421" s="122">
        <v>820550</v>
      </c>
    </row>
    <row r="422" spans="1:3" x14ac:dyDescent="0.25">
      <c r="A422" s="19" t="s">
        <v>28434</v>
      </c>
      <c r="B422" s="19" t="s">
        <v>28435</v>
      </c>
      <c r="C422" s="122">
        <v>39416</v>
      </c>
    </row>
    <row r="423" spans="1:3" x14ac:dyDescent="0.25">
      <c r="A423" s="19" t="s">
        <v>18880</v>
      </c>
      <c r="B423" s="19" t="s">
        <v>23997</v>
      </c>
      <c r="C423" s="122">
        <v>18911</v>
      </c>
    </row>
    <row r="424" spans="1:3" x14ac:dyDescent="0.25">
      <c r="A424" s="19" t="s">
        <v>11271</v>
      </c>
      <c r="B424" s="19" t="s">
        <v>28014</v>
      </c>
      <c r="C424" s="122">
        <v>37889</v>
      </c>
    </row>
    <row r="425" spans="1:3" x14ac:dyDescent="0.25">
      <c r="A425" s="19" t="s">
        <v>4715</v>
      </c>
      <c r="B425" s="19" t="s">
        <v>23755</v>
      </c>
      <c r="C425" s="122">
        <v>200444</v>
      </c>
    </row>
    <row r="426" spans="1:3" x14ac:dyDescent="0.25">
      <c r="A426" s="19" t="s">
        <v>21773</v>
      </c>
      <c r="B426" s="19" t="s">
        <v>23978</v>
      </c>
      <c r="C426" s="122">
        <v>118104</v>
      </c>
    </row>
    <row r="427" spans="1:3" x14ac:dyDescent="0.25">
      <c r="A427" s="19" t="s">
        <v>19094</v>
      </c>
      <c r="B427" s="19" t="s">
        <v>19095</v>
      </c>
      <c r="C427" s="122">
        <v>321300</v>
      </c>
    </row>
    <row r="428" spans="1:3" x14ac:dyDescent="0.25">
      <c r="A428" s="19" t="s">
        <v>21775</v>
      </c>
      <c r="B428" s="19" t="s">
        <v>28580</v>
      </c>
      <c r="C428" s="122">
        <v>13552</v>
      </c>
    </row>
    <row r="429" spans="1:3" x14ac:dyDescent="0.25">
      <c r="A429" s="19" t="s">
        <v>2570</v>
      </c>
      <c r="B429" s="19" t="s">
        <v>23360</v>
      </c>
      <c r="C429" s="122">
        <v>369966</v>
      </c>
    </row>
    <row r="430" spans="1:3" x14ac:dyDescent="0.25">
      <c r="A430" s="19" t="s">
        <v>21578</v>
      </c>
      <c r="B430" s="19" t="s">
        <v>28577</v>
      </c>
      <c r="C430" s="122">
        <v>35724</v>
      </c>
    </row>
    <row r="431" spans="1:3" x14ac:dyDescent="0.25">
      <c r="A431" s="19" t="s">
        <v>4549</v>
      </c>
      <c r="B431" s="19" t="s">
        <v>23764</v>
      </c>
      <c r="C431" s="122">
        <v>271536</v>
      </c>
    </row>
    <row r="432" spans="1:3" x14ac:dyDescent="0.25">
      <c r="A432" s="19" t="s">
        <v>23033</v>
      </c>
      <c r="B432" s="19" t="s">
        <v>23765</v>
      </c>
      <c r="C432" s="122">
        <v>5747</v>
      </c>
    </row>
    <row r="433" spans="1:3" x14ac:dyDescent="0.25">
      <c r="A433" s="19" t="s">
        <v>4228</v>
      </c>
      <c r="B433" s="19" t="s">
        <v>23998</v>
      </c>
      <c r="C433" s="122">
        <v>155236</v>
      </c>
    </row>
    <row r="434" spans="1:3" x14ac:dyDescent="0.25">
      <c r="A434" s="19" t="s">
        <v>15975</v>
      </c>
      <c r="B434" s="19" t="s">
        <v>23999</v>
      </c>
      <c r="C434" s="122">
        <v>5673</v>
      </c>
    </row>
    <row r="435" spans="1:3" x14ac:dyDescent="0.25">
      <c r="A435" s="19" t="s">
        <v>12444</v>
      </c>
      <c r="B435" s="19" t="s">
        <v>24001</v>
      </c>
      <c r="C435" s="122">
        <v>18367</v>
      </c>
    </row>
    <row r="436" spans="1:3" x14ac:dyDescent="0.25">
      <c r="A436" s="19" t="s">
        <v>12276</v>
      </c>
      <c r="B436" s="19" t="s">
        <v>24000</v>
      </c>
      <c r="C436" s="122">
        <v>32801</v>
      </c>
    </row>
    <row r="437" spans="1:3" x14ac:dyDescent="0.25">
      <c r="A437" s="19" t="s">
        <v>4321</v>
      </c>
      <c r="B437" s="19" t="s">
        <v>23251</v>
      </c>
      <c r="C437" s="122">
        <v>291813</v>
      </c>
    </row>
    <row r="438" spans="1:3" x14ac:dyDescent="0.25">
      <c r="A438" s="19" t="s">
        <v>7636</v>
      </c>
      <c r="B438" s="19" t="s">
        <v>23262</v>
      </c>
      <c r="C438" s="122">
        <v>247452</v>
      </c>
    </row>
    <row r="439" spans="1:3" x14ac:dyDescent="0.25">
      <c r="A439" s="19" t="s">
        <v>6034</v>
      </c>
      <c r="B439" s="19" t="s">
        <v>23261</v>
      </c>
      <c r="C439" s="122">
        <v>143493</v>
      </c>
    </row>
    <row r="440" spans="1:3" x14ac:dyDescent="0.25">
      <c r="A440" s="19" t="s">
        <v>16463</v>
      </c>
      <c r="B440" s="19" t="s">
        <v>28529</v>
      </c>
      <c r="C440" s="122">
        <v>4085</v>
      </c>
    </row>
    <row r="441" spans="1:3" x14ac:dyDescent="0.25">
      <c r="A441" s="19" t="s">
        <v>14504</v>
      </c>
      <c r="B441" s="19" t="s">
        <v>23263</v>
      </c>
      <c r="C441" s="122">
        <v>18345</v>
      </c>
    </row>
    <row r="442" spans="1:3" x14ac:dyDescent="0.25">
      <c r="A442" s="19" t="s">
        <v>11463</v>
      </c>
      <c r="B442" s="19" t="s">
        <v>23537</v>
      </c>
      <c r="C442" s="122">
        <v>43881</v>
      </c>
    </row>
    <row r="443" spans="1:3" x14ac:dyDescent="0.25">
      <c r="A443" s="19" t="s">
        <v>1697</v>
      </c>
      <c r="B443" s="19" t="s">
        <v>23716</v>
      </c>
      <c r="C443" s="122">
        <v>685898</v>
      </c>
    </row>
    <row r="444" spans="1:3" x14ac:dyDescent="0.25">
      <c r="A444" s="19" t="s">
        <v>13598</v>
      </c>
      <c r="B444" s="19" t="s">
        <v>23362</v>
      </c>
      <c r="C444" s="122">
        <v>47061</v>
      </c>
    </row>
    <row r="445" spans="1:3" x14ac:dyDescent="0.25">
      <c r="A445" s="19" t="s">
        <v>6457</v>
      </c>
      <c r="B445" s="19" t="s">
        <v>23843</v>
      </c>
      <c r="C445" s="122">
        <v>93430</v>
      </c>
    </row>
    <row r="446" spans="1:3" x14ac:dyDescent="0.25">
      <c r="A446" s="19" t="s">
        <v>6714</v>
      </c>
      <c r="B446" s="19" t="s">
        <v>23823</v>
      </c>
      <c r="C446" s="122">
        <v>45050</v>
      </c>
    </row>
    <row r="447" spans="1:3" x14ac:dyDescent="0.25">
      <c r="A447" s="19" t="s">
        <v>11558</v>
      </c>
      <c r="B447" s="19" t="s">
        <v>23839</v>
      </c>
      <c r="C447" s="122">
        <v>25483</v>
      </c>
    </row>
    <row r="448" spans="1:3" x14ac:dyDescent="0.25">
      <c r="A448" s="19" t="s">
        <v>16132</v>
      </c>
      <c r="B448" s="19" t="s">
        <v>23808</v>
      </c>
      <c r="C448" s="122">
        <v>6754</v>
      </c>
    </row>
    <row r="449" spans="1:3" x14ac:dyDescent="0.25">
      <c r="A449" s="19" t="s">
        <v>9171</v>
      </c>
      <c r="B449" s="19" t="s">
        <v>28595</v>
      </c>
      <c r="C449" s="122">
        <v>32178</v>
      </c>
    </row>
    <row r="450" spans="1:3" x14ac:dyDescent="0.25">
      <c r="A450" s="19" t="s">
        <v>7276</v>
      </c>
      <c r="B450" s="19" t="s">
        <v>23303</v>
      </c>
      <c r="C450" s="122">
        <v>19709</v>
      </c>
    </row>
    <row r="451" spans="1:3" x14ac:dyDescent="0.25">
      <c r="A451" s="19" t="s">
        <v>2012</v>
      </c>
      <c r="B451" s="19" t="s">
        <v>23545</v>
      </c>
      <c r="C451" s="122">
        <v>639936</v>
      </c>
    </row>
    <row r="452" spans="1:3" x14ac:dyDescent="0.25">
      <c r="A452" s="19" t="s">
        <v>1056</v>
      </c>
      <c r="B452" s="19" t="s">
        <v>23870</v>
      </c>
      <c r="C452" s="122">
        <v>585595</v>
      </c>
    </row>
    <row r="453" spans="1:3" x14ac:dyDescent="0.25">
      <c r="A453" s="19" t="s">
        <v>8644</v>
      </c>
      <c r="B453" s="19" t="s">
        <v>23868</v>
      </c>
      <c r="C453" s="122">
        <v>137782</v>
      </c>
    </row>
    <row r="454" spans="1:3" x14ac:dyDescent="0.25">
      <c r="A454" s="19" t="s">
        <v>16870</v>
      </c>
      <c r="B454" s="19" t="s">
        <v>28587</v>
      </c>
      <c r="C454" s="122">
        <v>1202</v>
      </c>
    </row>
    <row r="455" spans="1:3" x14ac:dyDescent="0.25">
      <c r="A455" s="19" t="s">
        <v>16652</v>
      </c>
      <c r="B455" s="19" t="s">
        <v>23871</v>
      </c>
      <c r="C455" s="122">
        <v>3711</v>
      </c>
    </row>
    <row r="456" spans="1:3" x14ac:dyDescent="0.25">
      <c r="A456" s="19" t="s">
        <v>18633</v>
      </c>
      <c r="B456" s="19" t="s">
        <v>28057</v>
      </c>
      <c r="C456" s="122">
        <v>1207</v>
      </c>
    </row>
    <row r="457" spans="1:3" x14ac:dyDescent="0.25">
      <c r="A457" s="19" t="s">
        <v>3265</v>
      </c>
      <c r="B457" s="19" t="s">
        <v>23850</v>
      </c>
      <c r="C457" s="122">
        <v>319721</v>
      </c>
    </row>
    <row r="458" spans="1:3" x14ac:dyDescent="0.25">
      <c r="A458" s="19" t="s">
        <v>15868</v>
      </c>
      <c r="B458" s="19" t="s">
        <v>23878</v>
      </c>
      <c r="C458" s="122">
        <v>7705</v>
      </c>
    </row>
    <row r="459" spans="1:3" x14ac:dyDescent="0.25">
      <c r="A459" s="19" t="s">
        <v>9714</v>
      </c>
      <c r="B459" s="19" t="s">
        <v>23865</v>
      </c>
      <c r="C459" s="122">
        <v>93115</v>
      </c>
    </row>
    <row r="460" spans="1:3" x14ac:dyDescent="0.25">
      <c r="A460" s="19" t="s">
        <v>2681</v>
      </c>
      <c r="B460" s="19" t="s">
        <v>23861</v>
      </c>
      <c r="C460" s="122">
        <v>225400</v>
      </c>
    </row>
    <row r="461" spans="1:3" x14ac:dyDescent="0.25">
      <c r="A461" s="19" t="s">
        <v>10546</v>
      </c>
      <c r="B461" s="19" t="s">
        <v>23851</v>
      </c>
      <c r="C461" s="122">
        <v>219562</v>
      </c>
    </row>
    <row r="462" spans="1:3" x14ac:dyDescent="0.25">
      <c r="A462" s="19" t="s">
        <v>1244</v>
      </c>
      <c r="B462" s="19" t="s">
        <v>23452</v>
      </c>
      <c r="C462" s="122">
        <v>693054</v>
      </c>
    </row>
    <row r="463" spans="1:3" x14ac:dyDescent="0.25">
      <c r="A463" s="19" t="s">
        <v>3038</v>
      </c>
      <c r="B463" s="19" t="s">
        <v>23334</v>
      </c>
      <c r="C463" s="122">
        <v>344098</v>
      </c>
    </row>
    <row r="464" spans="1:3" x14ac:dyDescent="0.25">
      <c r="A464" s="19" t="s">
        <v>9855</v>
      </c>
      <c r="B464" s="19" t="s">
        <v>23820</v>
      </c>
      <c r="C464" s="122">
        <v>27924</v>
      </c>
    </row>
    <row r="465" spans="1:3" x14ac:dyDescent="0.25">
      <c r="A465" s="19" t="s">
        <v>14318</v>
      </c>
      <c r="B465" s="19" t="s">
        <v>23930</v>
      </c>
      <c r="C465" s="122">
        <v>38705</v>
      </c>
    </row>
    <row r="466" spans="1:3" x14ac:dyDescent="0.25">
      <c r="A466" s="19" t="s">
        <v>10366</v>
      </c>
      <c r="B466" s="19" t="s">
        <v>23185</v>
      </c>
      <c r="C466" s="122">
        <v>23506</v>
      </c>
    </row>
    <row r="467" spans="1:3" x14ac:dyDescent="0.25">
      <c r="A467" s="19" t="s">
        <v>6445</v>
      </c>
      <c r="B467" s="19" t="s">
        <v>23085</v>
      </c>
      <c r="C467" s="122">
        <v>152008</v>
      </c>
    </row>
    <row r="468" spans="1:3" x14ac:dyDescent="0.25">
      <c r="A468" s="19" t="s">
        <v>2363</v>
      </c>
      <c r="B468" s="19" t="s">
        <v>23954</v>
      </c>
      <c r="C468" s="122">
        <v>441736</v>
      </c>
    </row>
    <row r="469" spans="1:3" x14ac:dyDescent="0.25">
      <c r="A469" s="19" t="s">
        <v>8257</v>
      </c>
      <c r="B469" s="19" t="s">
        <v>23781</v>
      </c>
      <c r="C469" s="122">
        <v>22559</v>
      </c>
    </row>
    <row r="470" spans="1:3" x14ac:dyDescent="0.25">
      <c r="A470" s="19" t="s">
        <v>2885</v>
      </c>
      <c r="B470" s="19" t="s">
        <v>23788</v>
      </c>
      <c r="C470" s="122">
        <v>204992</v>
      </c>
    </row>
    <row r="471" spans="1:3" x14ac:dyDescent="0.25">
      <c r="A471" s="19" t="s">
        <v>4736</v>
      </c>
      <c r="B471" s="19" t="s">
        <v>23862</v>
      </c>
      <c r="C471" s="122">
        <v>96874</v>
      </c>
    </row>
    <row r="472" spans="1:3" x14ac:dyDescent="0.25">
      <c r="A472" s="19" t="s">
        <v>1958</v>
      </c>
      <c r="B472" s="19" t="s">
        <v>23106</v>
      </c>
      <c r="C472" s="122">
        <v>472754</v>
      </c>
    </row>
    <row r="473" spans="1:3" x14ac:dyDescent="0.25">
      <c r="A473" s="19" t="s">
        <v>2204</v>
      </c>
      <c r="B473" s="19" t="s">
        <v>23880</v>
      </c>
      <c r="C473" s="122">
        <v>476775</v>
      </c>
    </row>
    <row r="474" spans="1:3" x14ac:dyDescent="0.25">
      <c r="A474" s="19" t="s">
        <v>1457</v>
      </c>
      <c r="B474" s="19" t="s">
        <v>23454</v>
      </c>
      <c r="C474" s="122">
        <v>803792</v>
      </c>
    </row>
    <row r="475" spans="1:3" x14ac:dyDescent="0.25">
      <c r="A475" s="19" t="s">
        <v>1403</v>
      </c>
      <c r="B475" s="19" t="s">
        <v>23455</v>
      </c>
      <c r="C475" s="122">
        <v>689415</v>
      </c>
    </row>
    <row r="476" spans="1:3" x14ac:dyDescent="0.25">
      <c r="A476" s="19" t="s">
        <v>13319</v>
      </c>
      <c r="B476" s="19" t="s">
        <v>23620</v>
      </c>
      <c r="C476" s="122">
        <v>68367</v>
      </c>
    </row>
    <row r="477" spans="1:3" x14ac:dyDescent="0.25">
      <c r="A477" s="19" t="s">
        <v>2459</v>
      </c>
      <c r="B477" s="19" t="s">
        <v>23944</v>
      </c>
      <c r="C477" s="122">
        <v>177604</v>
      </c>
    </row>
    <row r="478" spans="1:3" x14ac:dyDescent="0.25">
      <c r="A478" s="19" t="s">
        <v>2090</v>
      </c>
      <c r="B478" s="19" t="s">
        <v>23523</v>
      </c>
      <c r="C478" s="122">
        <v>993516</v>
      </c>
    </row>
    <row r="479" spans="1:3" x14ac:dyDescent="0.25">
      <c r="A479" s="19" t="s">
        <v>16340</v>
      </c>
      <c r="B479" s="19" t="s">
        <v>28053</v>
      </c>
      <c r="C479" s="122">
        <v>2269</v>
      </c>
    </row>
    <row r="480" spans="1:3" x14ac:dyDescent="0.25">
      <c r="A480" s="19" t="s">
        <v>15534</v>
      </c>
      <c r="B480" s="19" t="s">
        <v>23834</v>
      </c>
      <c r="C480" s="122">
        <v>13529</v>
      </c>
    </row>
    <row r="481" spans="1:3" x14ac:dyDescent="0.25">
      <c r="A481" s="19" t="s">
        <v>7468</v>
      </c>
      <c r="B481" s="19" t="s">
        <v>23821</v>
      </c>
      <c r="C481" s="122">
        <v>86259</v>
      </c>
    </row>
    <row r="482" spans="1:3" x14ac:dyDescent="0.25">
      <c r="A482" s="19" t="s">
        <v>5905</v>
      </c>
      <c r="B482" s="19" t="s">
        <v>23225</v>
      </c>
      <c r="C482" s="122">
        <v>35672</v>
      </c>
    </row>
    <row r="483" spans="1:3" x14ac:dyDescent="0.25">
      <c r="A483" s="19" t="s">
        <v>5807</v>
      </c>
      <c r="B483" s="19" t="s">
        <v>23883</v>
      </c>
      <c r="C483" s="122">
        <v>79477</v>
      </c>
    </row>
    <row r="484" spans="1:3" x14ac:dyDescent="0.25">
      <c r="A484" s="19" t="s">
        <v>13136</v>
      </c>
      <c r="B484" s="19" t="s">
        <v>24006</v>
      </c>
      <c r="C484" s="122">
        <v>24973</v>
      </c>
    </row>
    <row r="485" spans="1:3" x14ac:dyDescent="0.25">
      <c r="A485" s="19" t="s">
        <v>17375</v>
      </c>
      <c r="B485" s="19" t="s">
        <v>23950</v>
      </c>
      <c r="C485" s="122">
        <v>5658</v>
      </c>
    </row>
    <row r="486" spans="1:3" x14ac:dyDescent="0.25">
      <c r="A486" s="19" t="s">
        <v>1487</v>
      </c>
      <c r="B486" s="19" t="s">
        <v>28077</v>
      </c>
      <c r="C486" s="122">
        <v>1017393</v>
      </c>
    </row>
    <row r="487" spans="1:3" x14ac:dyDescent="0.25">
      <c r="A487" s="19" t="s">
        <v>1979</v>
      </c>
      <c r="B487" s="19" t="s">
        <v>23830</v>
      </c>
      <c r="C487" s="122">
        <v>546699</v>
      </c>
    </row>
    <row r="488" spans="1:3" x14ac:dyDescent="0.25">
      <c r="A488" s="19" t="s">
        <v>10309</v>
      </c>
      <c r="B488" s="19" t="s">
        <v>23346</v>
      </c>
      <c r="C488" s="122">
        <v>16237</v>
      </c>
    </row>
    <row r="489" spans="1:3" x14ac:dyDescent="0.25">
      <c r="A489" s="19" t="s">
        <v>12802</v>
      </c>
      <c r="B489" s="19" t="s">
        <v>23299</v>
      </c>
      <c r="C489" s="122">
        <v>11343</v>
      </c>
    </row>
    <row r="490" spans="1:3" x14ac:dyDescent="0.25">
      <c r="A490" s="19" t="s">
        <v>9935</v>
      </c>
      <c r="B490" s="19" t="s">
        <v>23288</v>
      </c>
      <c r="C490" s="122">
        <v>21601</v>
      </c>
    </row>
    <row r="491" spans="1:3" x14ac:dyDescent="0.25">
      <c r="A491" s="19" t="s">
        <v>27925</v>
      </c>
      <c r="B491" s="19" t="s">
        <v>27926</v>
      </c>
      <c r="C491" s="122">
        <v>28124</v>
      </c>
    </row>
    <row r="492" spans="1:3" x14ac:dyDescent="0.25">
      <c r="A492" s="19" t="s">
        <v>3621</v>
      </c>
      <c r="B492" s="19" t="s">
        <v>28545</v>
      </c>
      <c r="C492" s="122">
        <v>352889</v>
      </c>
    </row>
    <row r="493" spans="1:3" x14ac:dyDescent="0.25">
      <c r="A493" s="19" t="s">
        <v>3826</v>
      </c>
      <c r="B493" s="19" t="s">
        <v>23112</v>
      </c>
      <c r="C493" s="122">
        <v>294658</v>
      </c>
    </row>
    <row r="494" spans="1:3" x14ac:dyDescent="0.25">
      <c r="A494" s="19" t="s">
        <v>2534</v>
      </c>
      <c r="B494" s="19" t="s">
        <v>23113</v>
      </c>
      <c r="C494" s="122">
        <v>246368</v>
      </c>
    </row>
    <row r="495" spans="1:3" x14ac:dyDescent="0.25">
      <c r="A495" s="19" t="s">
        <v>1472</v>
      </c>
      <c r="B495" s="19" t="s">
        <v>23164</v>
      </c>
      <c r="C495" s="122">
        <v>637279</v>
      </c>
    </row>
    <row r="496" spans="1:3" x14ac:dyDescent="0.25">
      <c r="A496" s="19" t="s">
        <v>5914</v>
      </c>
      <c r="B496" s="19" t="s">
        <v>23671</v>
      </c>
      <c r="C496" s="122">
        <v>84544</v>
      </c>
    </row>
    <row r="497" spans="1:3" x14ac:dyDescent="0.25">
      <c r="A497" s="19" t="s">
        <v>2627</v>
      </c>
      <c r="B497" s="19" t="s">
        <v>23453</v>
      </c>
      <c r="C497" s="122">
        <v>962143</v>
      </c>
    </row>
    <row r="498" spans="1:3" x14ac:dyDescent="0.25">
      <c r="A498" s="19" t="s">
        <v>14000</v>
      </c>
      <c r="B498" s="19" t="s">
        <v>28517</v>
      </c>
      <c r="C498" s="122">
        <v>2221</v>
      </c>
    </row>
    <row r="499" spans="1:3" x14ac:dyDescent="0.25">
      <c r="A499" s="19" t="s">
        <v>9636</v>
      </c>
      <c r="B499" s="19" t="s">
        <v>23704</v>
      </c>
      <c r="C499" s="122">
        <v>34243</v>
      </c>
    </row>
    <row r="500" spans="1:3" x14ac:dyDescent="0.25">
      <c r="A500" s="19" t="s">
        <v>22966</v>
      </c>
      <c r="B500" s="19" t="s">
        <v>23708</v>
      </c>
      <c r="C500" s="122">
        <v>34708</v>
      </c>
    </row>
    <row r="501" spans="1:3" x14ac:dyDescent="0.25">
      <c r="A501" s="19" t="s">
        <v>29034</v>
      </c>
      <c r="B501" s="19" t="s">
        <v>29035</v>
      </c>
      <c r="C501" s="122">
        <v>56726</v>
      </c>
    </row>
    <row r="502" spans="1:3" x14ac:dyDescent="0.25">
      <c r="A502" s="19" t="s">
        <v>29039</v>
      </c>
      <c r="B502" s="19" t="s">
        <v>29040</v>
      </c>
      <c r="C502" s="122">
        <v>3159</v>
      </c>
    </row>
    <row r="503" spans="1:3" x14ac:dyDescent="0.25">
      <c r="A503" s="19" t="s">
        <v>10957</v>
      </c>
      <c r="B503" s="19" t="s">
        <v>23824</v>
      </c>
      <c r="C503" s="122">
        <v>25477</v>
      </c>
    </row>
    <row r="504" spans="1:3" x14ac:dyDescent="0.25">
      <c r="A504" s="19" t="s">
        <v>14762</v>
      </c>
      <c r="B504" s="19" t="s">
        <v>23841</v>
      </c>
      <c r="C504" s="122">
        <v>16053</v>
      </c>
    </row>
    <row r="505" spans="1:3" x14ac:dyDescent="0.25">
      <c r="A505" s="19" t="s">
        <v>29013</v>
      </c>
      <c r="B505" s="19" t="s">
        <v>29014</v>
      </c>
      <c r="C505" s="122">
        <v>2341</v>
      </c>
    </row>
    <row r="506" spans="1:3" x14ac:dyDescent="0.25">
      <c r="A506" s="19" t="s">
        <v>5537</v>
      </c>
      <c r="B506" s="19" t="s">
        <v>23116</v>
      </c>
      <c r="C506" s="122">
        <v>160709</v>
      </c>
    </row>
    <row r="507" spans="1:3" x14ac:dyDescent="0.25">
      <c r="A507" s="19" t="s">
        <v>3055</v>
      </c>
      <c r="B507" s="19" t="s">
        <v>23489</v>
      </c>
      <c r="C507" s="122">
        <v>175548</v>
      </c>
    </row>
    <row r="508" spans="1:3" x14ac:dyDescent="0.25">
      <c r="A508" s="19" t="s">
        <v>15177</v>
      </c>
      <c r="B508" s="19" t="s">
        <v>23746</v>
      </c>
      <c r="C508" s="122">
        <v>18089</v>
      </c>
    </row>
    <row r="509" spans="1:3" x14ac:dyDescent="0.25">
      <c r="A509" s="19" t="s">
        <v>5213</v>
      </c>
      <c r="B509" s="19" t="s">
        <v>23700</v>
      </c>
      <c r="C509" s="122">
        <v>92747</v>
      </c>
    </row>
    <row r="510" spans="1:3" x14ac:dyDescent="0.25">
      <c r="A510" s="19" t="s">
        <v>1439</v>
      </c>
      <c r="B510" s="19" t="s">
        <v>23984</v>
      </c>
      <c r="C510" s="122">
        <v>1118713</v>
      </c>
    </row>
    <row r="511" spans="1:3" x14ac:dyDescent="0.25">
      <c r="A511" s="19" t="s">
        <v>18736</v>
      </c>
      <c r="B511" s="19" t="s">
        <v>28029</v>
      </c>
      <c r="C511" s="122">
        <v>17185</v>
      </c>
    </row>
    <row r="512" spans="1:3" x14ac:dyDescent="0.25">
      <c r="A512" s="19" t="s">
        <v>12994</v>
      </c>
      <c r="B512" s="19" t="s">
        <v>28032</v>
      </c>
      <c r="C512" s="122">
        <v>21269</v>
      </c>
    </row>
    <row r="513" spans="1:3" x14ac:dyDescent="0.25">
      <c r="A513" s="19" t="s">
        <v>2480</v>
      </c>
      <c r="B513" s="19" t="s">
        <v>23694</v>
      </c>
      <c r="C513" s="122">
        <v>443987</v>
      </c>
    </row>
    <row r="514" spans="1:3" x14ac:dyDescent="0.25">
      <c r="A514" s="19" t="s">
        <v>12171</v>
      </c>
      <c r="B514" s="19" t="s">
        <v>23236</v>
      </c>
      <c r="C514" s="122">
        <v>26407</v>
      </c>
    </row>
    <row r="515" spans="1:3" x14ac:dyDescent="0.25">
      <c r="A515" s="19" t="s">
        <v>16249</v>
      </c>
      <c r="B515" s="19" t="s">
        <v>23429</v>
      </c>
      <c r="C515" s="122">
        <v>6664</v>
      </c>
    </row>
    <row r="516" spans="1:3" x14ac:dyDescent="0.25">
      <c r="A516" s="19" t="s">
        <v>1026</v>
      </c>
      <c r="B516" s="19" t="s">
        <v>23422</v>
      </c>
      <c r="C516" s="122">
        <v>2105498</v>
      </c>
    </row>
    <row r="517" spans="1:3" x14ac:dyDescent="0.25">
      <c r="A517" s="19" t="s">
        <v>10879</v>
      </c>
      <c r="B517" s="19" t="s">
        <v>28021</v>
      </c>
      <c r="C517" s="122">
        <v>20819</v>
      </c>
    </row>
    <row r="518" spans="1:3" x14ac:dyDescent="0.25">
      <c r="A518" s="19" t="s">
        <v>10504</v>
      </c>
      <c r="B518" s="19" t="s">
        <v>28020</v>
      </c>
      <c r="C518" s="122">
        <v>53394</v>
      </c>
    </row>
    <row r="519" spans="1:3" x14ac:dyDescent="0.25">
      <c r="A519" s="19" t="s">
        <v>4627</v>
      </c>
      <c r="B519" s="19" t="s">
        <v>23423</v>
      </c>
      <c r="C519" s="122">
        <v>154230</v>
      </c>
    </row>
    <row r="520" spans="1:3" x14ac:dyDescent="0.25">
      <c r="A520" s="19" t="s">
        <v>9977</v>
      </c>
      <c r="B520" s="19" t="s">
        <v>23539</v>
      </c>
      <c r="C520" s="122">
        <v>34173</v>
      </c>
    </row>
    <row r="521" spans="1:3" x14ac:dyDescent="0.25">
      <c r="A521" s="19" t="s">
        <v>27920</v>
      </c>
      <c r="B521" s="19" t="s">
        <v>27921</v>
      </c>
      <c r="C521" s="122">
        <v>218915</v>
      </c>
    </row>
    <row r="522" spans="1:3" x14ac:dyDescent="0.25">
      <c r="A522" s="19" t="s">
        <v>13964</v>
      </c>
      <c r="B522" s="19" t="s">
        <v>23825</v>
      </c>
      <c r="C522" s="122">
        <v>15798</v>
      </c>
    </row>
    <row r="523" spans="1:3" x14ac:dyDescent="0.25">
      <c r="A523" s="19" t="s">
        <v>12540</v>
      </c>
      <c r="B523" s="19" t="s">
        <v>23831</v>
      </c>
      <c r="C523" s="122">
        <v>83220</v>
      </c>
    </row>
    <row r="524" spans="1:3" x14ac:dyDescent="0.25">
      <c r="A524" s="19" t="s">
        <v>2498</v>
      </c>
      <c r="B524" s="19" t="s">
        <v>23840</v>
      </c>
      <c r="C524" s="122">
        <v>387377</v>
      </c>
    </row>
    <row r="525" spans="1:3" x14ac:dyDescent="0.25">
      <c r="A525" s="19" t="s">
        <v>1445</v>
      </c>
      <c r="B525" s="19" t="s">
        <v>23826</v>
      </c>
      <c r="C525" s="122">
        <v>820137</v>
      </c>
    </row>
    <row r="526" spans="1:3" x14ac:dyDescent="0.25">
      <c r="A526" s="19" t="s">
        <v>16455</v>
      </c>
      <c r="B526" s="19" t="s">
        <v>28586</v>
      </c>
      <c r="C526" s="122">
        <v>2283</v>
      </c>
    </row>
    <row r="527" spans="1:3" x14ac:dyDescent="0.25">
      <c r="A527" s="19" t="s">
        <v>14111</v>
      </c>
      <c r="B527" s="19" t="s">
        <v>28585</v>
      </c>
      <c r="C527" s="122">
        <v>4474</v>
      </c>
    </row>
    <row r="528" spans="1:3" x14ac:dyDescent="0.25">
      <c r="A528" s="19" t="s">
        <v>4108</v>
      </c>
      <c r="B528" s="19" t="s">
        <v>23832</v>
      </c>
      <c r="C528" s="122">
        <v>162009</v>
      </c>
    </row>
    <row r="529" spans="1:3" x14ac:dyDescent="0.25">
      <c r="A529" s="19" t="s">
        <v>14759</v>
      </c>
      <c r="B529" s="19" t="s">
        <v>23845</v>
      </c>
      <c r="C529" s="122">
        <v>18072</v>
      </c>
    </row>
    <row r="530" spans="1:3" x14ac:dyDescent="0.25">
      <c r="A530" s="19" t="s">
        <v>10708</v>
      </c>
      <c r="B530" s="19" t="s">
        <v>23827</v>
      </c>
      <c r="C530" s="122">
        <v>20209</v>
      </c>
    </row>
    <row r="531" spans="1:3" x14ac:dyDescent="0.25">
      <c r="A531" s="19" t="s">
        <v>8956</v>
      </c>
      <c r="B531" s="19" t="s">
        <v>23828</v>
      </c>
      <c r="C531" s="122">
        <v>73129</v>
      </c>
    </row>
    <row r="532" spans="1:3" x14ac:dyDescent="0.25">
      <c r="A532" s="19" t="s">
        <v>17396</v>
      </c>
      <c r="B532" s="19" t="s">
        <v>23847</v>
      </c>
      <c r="C532" s="122">
        <v>1688</v>
      </c>
    </row>
    <row r="533" spans="1:3" x14ac:dyDescent="0.25">
      <c r="A533" s="19" t="s">
        <v>22969</v>
      </c>
      <c r="B533" s="19" t="s">
        <v>23848</v>
      </c>
      <c r="C533" s="122">
        <v>8046</v>
      </c>
    </row>
    <row r="534" spans="1:3" x14ac:dyDescent="0.25">
      <c r="A534" s="19" t="s">
        <v>14587</v>
      </c>
      <c r="B534" s="19" t="s">
        <v>23217</v>
      </c>
      <c r="C534" s="122">
        <v>32229</v>
      </c>
    </row>
    <row r="535" spans="1:3" x14ac:dyDescent="0.25">
      <c r="A535" s="19" t="s">
        <v>2282</v>
      </c>
      <c r="B535" s="19" t="s">
        <v>23218</v>
      </c>
      <c r="C535" s="122">
        <v>672743</v>
      </c>
    </row>
    <row r="536" spans="1:3" x14ac:dyDescent="0.25">
      <c r="A536" s="19" t="s">
        <v>1035</v>
      </c>
      <c r="B536" s="19" t="s">
        <v>23782</v>
      </c>
      <c r="C536" s="122">
        <v>1634260</v>
      </c>
    </row>
    <row r="537" spans="1:3" x14ac:dyDescent="0.25">
      <c r="A537" s="19" t="s">
        <v>28532</v>
      </c>
      <c r="B537" s="19" t="s">
        <v>28533</v>
      </c>
      <c r="C537" s="122">
        <v>14049</v>
      </c>
    </row>
    <row r="538" spans="1:3" x14ac:dyDescent="0.25">
      <c r="A538" s="19" t="s">
        <v>8194</v>
      </c>
      <c r="B538" s="19" t="s">
        <v>23117</v>
      </c>
      <c r="C538" s="122">
        <v>26005</v>
      </c>
    </row>
    <row r="539" spans="1:3" x14ac:dyDescent="0.25">
      <c r="A539" s="19" t="s">
        <v>11818</v>
      </c>
      <c r="B539" s="19" t="s">
        <v>23373</v>
      </c>
      <c r="C539" s="122">
        <v>175032</v>
      </c>
    </row>
    <row r="540" spans="1:3" x14ac:dyDescent="0.25">
      <c r="A540" s="19" t="s">
        <v>13349</v>
      </c>
      <c r="B540" s="19" t="s">
        <v>23882</v>
      </c>
      <c r="C540" s="122">
        <v>2350</v>
      </c>
    </row>
    <row r="541" spans="1:3" x14ac:dyDescent="0.25">
      <c r="A541" s="19" t="s">
        <v>5561</v>
      </c>
      <c r="B541" s="19" t="s">
        <v>23920</v>
      </c>
      <c r="C541" s="122">
        <v>131318</v>
      </c>
    </row>
    <row r="542" spans="1:3" x14ac:dyDescent="0.25">
      <c r="A542" s="19" t="s">
        <v>3540</v>
      </c>
      <c r="B542" s="19" t="s">
        <v>23137</v>
      </c>
      <c r="C542" s="122">
        <v>366723</v>
      </c>
    </row>
    <row r="543" spans="1:3" x14ac:dyDescent="0.25">
      <c r="A543" s="19" t="s">
        <v>1727</v>
      </c>
      <c r="B543" s="19" t="s">
        <v>23232</v>
      </c>
      <c r="C543" s="122">
        <v>568942</v>
      </c>
    </row>
    <row r="544" spans="1:3" x14ac:dyDescent="0.25">
      <c r="A544" s="19" t="s">
        <v>28525</v>
      </c>
      <c r="B544" s="19" t="s">
        <v>28526</v>
      </c>
      <c r="C544" s="122">
        <v>0</v>
      </c>
    </row>
    <row r="545" spans="1:3" x14ac:dyDescent="0.25">
      <c r="A545" s="19" t="s">
        <v>13808</v>
      </c>
      <c r="B545" s="19" t="s">
        <v>23233</v>
      </c>
      <c r="C545" s="122">
        <v>23048</v>
      </c>
    </row>
    <row r="546" spans="1:3" x14ac:dyDescent="0.25">
      <c r="A546" s="19" t="s">
        <v>6794</v>
      </c>
      <c r="B546" s="19" t="s">
        <v>23364</v>
      </c>
      <c r="C546" s="122">
        <v>37708</v>
      </c>
    </row>
    <row r="547" spans="1:3" x14ac:dyDescent="0.25">
      <c r="A547" s="19" t="s">
        <v>4417</v>
      </c>
      <c r="B547" s="19" t="s">
        <v>23594</v>
      </c>
      <c r="C547" s="122">
        <v>152938</v>
      </c>
    </row>
    <row r="548" spans="1:3" x14ac:dyDescent="0.25">
      <c r="A548" s="19" t="s">
        <v>1643</v>
      </c>
      <c r="B548" s="19" t="s">
        <v>23102</v>
      </c>
      <c r="C548" s="122">
        <v>675325</v>
      </c>
    </row>
    <row r="549" spans="1:3" x14ac:dyDescent="0.25">
      <c r="A549" s="19" t="s">
        <v>13571</v>
      </c>
      <c r="B549" s="19" t="s">
        <v>23180</v>
      </c>
      <c r="C549" s="122">
        <v>15699</v>
      </c>
    </row>
    <row r="550" spans="1:3" x14ac:dyDescent="0.25">
      <c r="A550" s="19" t="s">
        <v>4255</v>
      </c>
      <c r="B550" s="19" t="s">
        <v>23365</v>
      </c>
      <c r="C550" s="122">
        <v>376992</v>
      </c>
    </row>
    <row r="551" spans="1:3" x14ac:dyDescent="0.25">
      <c r="A551" s="19" t="s">
        <v>3262</v>
      </c>
      <c r="B551" s="19" t="s">
        <v>23387</v>
      </c>
      <c r="C551" s="122">
        <v>407935</v>
      </c>
    </row>
    <row r="552" spans="1:3" x14ac:dyDescent="0.25">
      <c r="A552" s="19" t="s">
        <v>2477</v>
      </c>
      <c r="B552" s="19" t="s">
        <v>23388</v>
      </c>
      <c r="C552" s="122">
        <v>409939</v>
      </c>
    </row>
    <row r="553" spans="1:3" x14ac:dyDescent="0.25">
      <c r="A553" s="19" t="s">
        <v>5042</v>
      </c>
      <c r="B553" s="19" t="s">
        <v>23329</v>
      </c>
      <c r="C553" s="122">
        <v>100936</v>
      </c>
    </row>
    <row r="554" spans="1:3" x14ac:dyDescent="0.25">
      <c r="A554" s="19" t="s">
        <v>22549</v>
      </c>
      <c r="B554" s="19" t="s">
        <v>23330</v>
      </c>
      <c r="C554" s="122">
        <v>15523</v>
      </c>
    </row>
    <row r="555" spans="1:3" x14ac:dyDescent="0.25">
      <c r="A555" s="19" t="s">
        <v>6172</v>
      </c>
      <c r="B555" s="19" t="s">
        <v>23621</v>
      </c>
      <c r="C555" s="122">
        <v>3981</v>
      </c>
    </row>
    <row r="556" spans="1:3" x14ac:dyDescent="0.25">
      <c r="A556" s="19" t="s">
        <v>11071</v>
      </c>
      <c r="B556" s="19" t="s">
        <v>23237</v>
      </c>
      <c r="C556" s="122">
        <v>24677</v>
      </c>
    </row>
    <row r="557" spans="1:3" x14ac:dyDescent="0.25">
      <c r="A557" s="19" t="s">
        <v>2783</v>
      </c>
      <c r="B557" s="19" t="s">
        <v>23238</v>
      </c>
      <c r="C557" s="122">
        <v>393550</v>
      </c>
    </row>
    <row r="558" spans="1:3" x14ac:dyDescent="0.25">
      <c r="A558" s="19" t="s">
        <v>2648</v>
      </c>
      <c r="B558" s="19" t="s">
        <v>23968</v>
      </c>
      <c r="C558" s="122">
        <v>541421</v>
      </c>
    </row>
    <row r="559" spans="1:3" x14ac:dyDescent="0.25">
      <c r="A559" s="19" t="s">
        <v>28438</v>
      </c>
      <c r="B559" s="19" t="s">
        <v>28439</v>
      </c>
      <c r="C559" s="122">
        <v>10550</v>
      </c>
    </row>
    <row r="560" spans="1:3" x14ac:dyDescent="0.25">
      <c r="A560" s="19" t="s">
        <v>5615</v>
      </c>
      <c r="B560" s="19" t="s">
        <v>23979</v>
      </c>
      <c r="C560" s="122">
        <v>90999</v>
      </c>
    </row>
    <row r="561" spans="1:3" x14ac:dyDescent="0.25">
      <c r="A561" s="19" t="s">
        <v>9066</v>
      </c>
      <c r="B561" s="19" t="s">
        <v>23976</v>
      </c>
      <c r="C561" s="122">
        <v>32090</v>
      </c>
    </row>
    <row r="562" spans="1:3" x14ac:dyDescent="0.25">
      <c r="A562" s="19" t="s">
        <v>28075</v>
      </c>
      <c r="B562" s="19" t="s">
        <v>28076</v>
      </c>
      <c r="C562" s="122">
        <v>1351</v>
      </c>
    </row>
    <row r="563" spans="1:3" x14ac:dyDescent="0.25">
      <c r="A563" s="19" t="s">
        <v>18183</v>
      </c>
      <c r="B563" s="19" t="s">
        <v>28074</v>
      </c>
      <c r="C563" s="122">
        <v>305</v>
      </c>
    </row>
    <row r="564" spans="1:3" x14ac:dyDescent="0.25">
      <c r="A564" s="19" t="s">
        <v>4342</v>
      </c>
      <c r="B564" s="19" t="s">
        <v>23969</v>
      </c>
      <c r="C564" s="122">
        <v>95742</v>
      </c>
    </row>
    <row r="565" spans="1:3" x14ac:dyDescent="0.25">
      <c r="A565" s="19" t="s">
        <v>21786</v>
      </c>
      <c r="B565" s="19" t="s">
        <v>23970</v>
      </c>
      <c r="C565" s="122">
        <v>20630</v>
      </c>
    </row>
    <row r="566" spans="1:3" x14ac:dyDescent="0.25">
      <c r="A566" s="19" t="s">
        <v>10927</v>
      </c>
      <c r="B566" s="19" t="s">
        <v>28072</v>
      </c>
      <c r="C566" s="122">
        <v>51957</v>
      </c>
    </row>
    <row r="567" spans="1:3" x14ac:dyDescent="0.25">
      <c r="A567" s="19" t="s">
        <v>12564</v>
      </c>
      <c r="B567" s="19" t="s">
        <v>23971</v>
      </c>
      <c r="C567" s="122">
        <v>12822</v>
      </c>
    </row>
    <row r="568" spans="1:3" x14ac:dyDescent="0.25">
      <c r="A568" s="19" t="s">
        <v>6645</v>
      </c>
      <c r="B568" s="19" t="s">
        <v>23652</v>
      </c>
      <c r="C568" s="122">
        <v>66581</v>
      </c>
    </row>
    <row r="569" spans="1:3" x14ac:dyDescent="0.25">
      <c r="A569" s="19" t="s">
        <v>13462</v>
      </c>
      <c r="B569" s="19" t="s">
        <v>23634</v>
      </c>
      <c r="C569" s="122">
        <v>11525</v>
      </c>
    </row>
    <row r="570" spans="1:3" x14ac:dyDescent="0.25">
      <c r="A570" s="19" t="s">
        <v>4048</v>
      </c>
      <c r="B570" s="19" t="s">
        <v>23640</v>
      </c>
      <c r="C570" s="122">
        <v>341837</v>
      </c>
    </row>
    <row r="571" spans="1:3" x14ac:dyDescent="0.25">
      <c r="A571" s="19" t="s">
        <v>3208</v>
      </c>
      <c r="B571" s="19" t="s">
        <v>23637</v>
      </c>
      <c r="C571" s="122">
        <v>376861</v>
      </c>
    </row>
    <row r="572" spans="1:3" x14ac:dyDescent="0.25">
      <c r="A572" s="19" t="s">
        <v>10195</v>
      </c>
      <c r="B572" s="19" t="s">
        <v>23649</v>
      </c>
      <c r="C572" s="122">
        <v>17141</v>
      </c>
    </row>
    <row r="573" spans="1:3" x14ac:dyDescent="0.25">
      <c r="A573" s="19" t="s">
        <v>12147</v>
      </c>
      <c r="B573" s="19" t="s">
        <v>23648</v>
      </c>
      <c r="C573" s="122">
        <v>34871</v>
      </c>
    </row>
    <row r="574" spans="1:3" x14ac:dyDescent="0.25">
      <c r="A574" s="19" t="s">
        <v>9252</v>
      </c>
      <c r="B574" s="19" t="s">
        <v>23622</v>
      </c>
      <c r="C574" s="122">
        <v>26725</v>
      </c>
    </row>
    <row r="575" spans="1:3" x14ac:dyDescent="0.25">
      <c r="A575" s="19" t="s">
        <v>8464</v>
      </c>
      <c r="B575" s="19" t="s">
        <v>28558</v>
      </c>
      <c r="C575" s="122">
        <v>8153</v>
      </c>
    </row>
    <row r="576" spans="1:3" x14ac:dyDescent="0.25">
      <c r="A576" s="19" t="s">
        <v>22564</v>
      </c>
      <c r="B576" s="19" t="s">
        <v>23651</v>
      </c>
      <c r="C576" s="122">
        <v>21161</v>
      </c>
    </row>
    <row r="577" spans="1:3" x14ac:dyDescent="0.25">
      <c r="A577" s="19" t="s">
        <v>19081</v>
      </c>
      <c r="B577" s="19" t="s">
        <v>23653</v>
      </c>
      <c r="C577" s="122">
        <v>137758</v>
      </c>
    </row>
    <row r="578" spans="1:3" x14ac:dyDescent="0.25">
      <c r="A578" s="19" t="s">
        <v>27936</v>
      </c>
      <c r="B578" s="19" t="s">
        <v>27937</v>
      </c>
      <c r="C578" s="122">
        <v>4399</v>
      </c>
    </row>
    <row r="579" spans="1:3" x14ac:dyDescent="0.25">
      <c r="A579" s="19" t="s">
        <v>9888</v>
      </c>
      <c r="B579" s="19" t="s">
        <v>23623</v>
      </c>
      <c r="C579" s="122">
        <v>98196</v>
      </c>
    </row>
    <row r="580" spans="1:3" x14ac:dyDescent="0.25">
      <c r="A580" s="19" t="s">
        <v>3979</v>
      </c>
      <c r="B580" s="19" t="s">
        <v>23650</v>
      </c>
      <c r="C580" s="122">
        <v>119940</v>
      </c>
    </row>
    <row r="581" spans="1:3" x14ac:dyDescent="0.25">
      <c r="A581" s="19" t="s">
        <v>2642</v>
      </c>
      <c r="B581" s="19" t="s">
        <v>23219</v>
      </c>
      <c r="C581" s="122">
        <v>344782</v>
      </c>
    </row>
    <row r="582" spans="1:3" x14ac:dyDescent="0.25">
      <c r="A582" s="19" t="s">
        <v>1197</v>
      </c>
      <c r="B582" s="19" t="s">
        <v>28546</v>
      </c>
      <c r="C582" s="122">
        <v>996685</v>
      </c>
    </row>
    <row r="583" spans="1:3" x14ac:dyDescent="0.25">
      <c r="A583" s="19" t="s">
        <v>8785</v>
      </c>
      <c r="B583" s="19" t="s">
        <v>23456</v>
      </c>
      <c r="C583" s="122">
        <v>75177</v>
      </c>
    </row>
    <row r="584" spans="1:3" x14ac:dyDescent="0.25">
      <c r="A584" s="19" t="s">
        <v>16041</v>
      </c>
      <c r="B584" s="19" t="s">
        <v>23457</v>
      </c>
      <c r="C584" s="122">
        <v>9431</v>
      </c>
    </row>
    <row r="585" spans="1:3" x14ac:dyDescent="0.25">
      <c r="A585" s="19" t="s">
        <v>1047</v>
      </c>
      <c r="B585" s="19" t="s">
        <v>23608</v>
      </c>
      <c r="C585" s="122">
        <v>1730608</v>
      </c>
    </row>
    <row r="586" spans="1:3" x14ac:dyDescent="0.25">
      <c r="A586" s="19" t="s">
        <v>13148</v>
      </c>
      <c r="B586" s="19" t="s">
        <v>23610</v>
      </c>
      <c r="C586" s="122">
        <v>10915</v>
      </c>
    </row>
    <row r="587" spans="1:3" x14ac:dyDescent="0.25">
      <c r="A587" s="19" t="s">
        <v>1319</v>
      </c>
      <c r="B587" s="19" t="s">
        <v>23642</v>
      </c>
      <c r="C587" s="122">
        <v>1002870</v>
      </c>
    </row>
    <row r="588" spans="1:3" x14ac:dyDescent="0.25">
      <c r="A588" s="19" t="s">
        <v>21584</v>
      </c>
      <c r="B588" s="19" t="s">
        <v>23481</v>
      </c>
      <c r="C588" s="122">
        <v>26492</v>
      </c>
    </row>
    <row r="589" spans="1:3" x14ac:dyDescent="0.25">
      <c r="A589" s="19" t="s">
        <v>7390</v>
      </c>
      <c r="B589" s="19" t="s">
        <v>23473</v>
      </c>
      <c r="C589" s="122">
        <v>98820</v>
      </c>
    </row>
    <row r="590" spans="1:3" x14ac:dyDescent="0.25">
      <c r="A590" s="19" t="s">
        <v>28059</v>
      </c>
      <c r="B590" s="19" t="s">
        <v>28060</v>
      </c>
      <c r="C590" s="122">
        <v>14255</v>
      </c>
    </row>
    <row r="591" spans="1:3" x14ac:dyDescent="0.25">
      <c r="A591" s="19" t="s">
        <v>8362</v>
      </c>
      <c r="B591" s="19" t="s">
        <v>23596</v>
      </c>
      <c r="C591" s="122">
        <v>52374</v>
      </c>
    </row>
    <row r="592" spans="1:3" x14ac:dyDescent="0.25">
      <c r="A592" s="19" t="s">
        <v>9030</v>
      </c>
      <c r="B592" s="19" t="s">
        <v>23597</v>
      </c>
      <c r="C592" s="122">
        <v>29903</v>
      </c>
    </row>
    <row r="593" spans="1:3" x14ac:dyDescent="0.25">
      <c r="A593" s="19" t="s">
        <v>6361</v>
      </c>
      <c r="B593" s="19" t="s">
        <v>23598</v>
      </c>
      <c r="C593" s="122">
        <v>85988</v>
      </c>
    </row>
    <row r="594" spans="1:3" x14ac:dyDescent="0.25">
      <c r="A594" s="19" t="s">
        <v>21586</v>
      </c>
      <c r="B594" s="19" t="s">
        <v>28028</v>
      </c>
      <c r="C594" s="122">
        <v>13080</v>
      </c>
    </row>
    <row r="595" spans="1:3" x14ac:dyDescent="0.25">
      <c r="A595" s="19" t="s">
        <v>18804</v>
      </c>
      <c r="B595" s="19" t="s">
        <v>23599</v>
      </c>
      <c r="C595" s="122">
        <v>266921</v>
      </c>
    </row>
    <row r="596" spans="1:3" x14ac:dyDescent="0.25">
      <c r="A596" s="19" t="s">
        <v>5501</v>
      </c>
      <c r="B596" s="19" t="s">
        <v>23595</v>
      </c>
      <c r="C596" s="122">
        <v>135717</v>
      </c>
    </row>
    <row r="597" spans="1:3" x14ac:dyDescent="0.25">
      <c r="A597" s="19" t="s">
        <v>1173</v>
      </c>
      <c r="B597" s="19" t="s">
        <v>23600</v>
      </c>
      <c r="C597" s="122">
        <v>1382904</v>
      </c>
    </row>
    <row r="598" spans="1:3" x14ac:dyDescent="0.25">
      <c r="A598" s="19" t="s">
        <v>22579</v>
      </c>
      <c r="B598" s="19" t="s">
        <v>23607</v>
      </c>
      <c r="C598" s="122">
        <v>19802</v>
      </c>
    </row>
    <row r="599" spans="1:3" x14ac:dyDescent="0.25">
      <c r="A599" s="19" t="s">
        <v>1700</v>
      </c>
      <c r="B599" s="19" t="s">
        <v>23601</v>
      </c>
      <c r="C599" s="122">
        <v>970533</v>
      </c>
    </row>
    <row r="600" spans="1:3" x14ac:dyDescent="0.25">
      <c r="A600" s="19" t="s">
        <v>12006</v>
      </c>
      <c r="B600" s="19" t="s">
        <v>23602</v>
      </c>
      <c r="C600" s="122">
        <v>29389</v>
      </c>
    </row>
    <row r="601" spans="1:3" x14ac:dyDescent="0.25">
      <c r="A601" s="19" t="s">
        <v>18294</v>
      </c>
      <c r="B601" s="19" t="s">
        <v>23611</v>
      </c>
      <c r="C601" s="122">
        <v>1760</v>
      </c>
    </row>
    <row r="602" spans="1:3" x14ac:dyDescent="0.25">
      <c r="A602" s="19" t="s">
        <v>13298</v>
      </c>
      <c r="B602" s="19" t="s">
        <v>23615</v>
      </c>
      <c r="C602" s="122">
        <v>14669</v>
      </c>
    </row>
    <row r="603" spans="1:3" x14ac:dyDescent="0.25">
      <c r="A603" s="19" t="s">
        <v>29030</v>
      </c>
      <c r="B603" s="19" t="s">
        <v>29031</v>
      </c>
      <c r="C603" s="122">
        <v>4456</v>
      </c>
    </row>
    <row r="604" spans="1:3" x14ac:dyDescent="0.25">
      <c r="A604" s="19" t="s">
        <v>4153</v>
      </c>
      <c r="B604" s="19" t="s">
        <v>23603</v>
      </c>
      <c r="C604" s="122">
        <v>241246</v>
      </c>
    </row>
    <row r="605" spans="1:3" x14ac:dyDescent="0.25">
      <c r="A605" s="19" t="s">
        <v>4958</v>
      </c>
      <c r="B605" s="19" t="s">
        <v>23604</v>
      </c>
      <c r="C605" s="122">
        <v>153675</v>
      </c>
    </row>
    <row r="606" spans="1:3" x14ac:dyDescent="0.25">
      <c r="A606" s="19" t="s">
        <v>3657</v>
      </c>
      <c r="B606" s="19" t="s">
        <v>23605</v>
      </c>
      <c r="C606" s="122">
        <v>472181</v>
      </c>
    </row>
    <row r="607" spans="1:3" x14ac:dyDescent="0.25">
      <c r="A607" s="19" t="s">
        <v>3597</v>
      </c>
      <c r="B607" s="19" t="s">
        <v>23577</v>
      </c>
      <c r="C607" s="122">
        <v>343917</v>
      </c>
    </row>
    <row r="608" spans="1:3" x14ac:dyDescent="0.25">
      <c r="A608" s="19" t="s">
        <v>11684</v>
      </c>
      <c r="B608" s="19" t="s">
        <v>23842</v>
      </c>
      <c r="C608" s="122">
        <v>20501</v>
      </c>
    </row>
    <row r="609" spans="1:3" x14ac:dyDescent="0.25">
      <c r="A609" s="19" t="s">
        <v>6782</v>
      </c>
      <c r="B609" s="19" t="s">
        <v>23555</v>
      </c>
      <c r="C609" s="122">
        <v>119873</v>
      </c>
    </row>
    <row r="610" spans="1:3" x14ac:dyDescent="0.25">
      <c r="A610" s="19" t="s">
        <v>18978</v>
      </c>
      <c r="B610" s="19" t="s">
        <v>23800</v>
      </c>
      <c r="C610" s="122">
        <v>52608</v>
      </c>
    </row>
    <row r="611" spans="1:3" x14ac:dyDescent="0.25">
      <c r="A611" s="19" t="s">
        <v>28530</v>
      </c>
      <c r="B611" s="19" t="s">
        <v>28531</v>
      </c>
      <c r="C611" s="122">
        <v>5505</v>
      </c>
    </row>
    <row r="612" spans="1:3" x14ac:dyDescent="0.25">
      <c r="A612" s="19" t="s">
        <v>13739</v>
      </c>
      <c r="B612" s="19" t="s">
        <v>23266</v>
      </c>
      <c r="C612" s="122">
        <v>25315</v>
      </c>
    </row>
    <row r="613" spans="1:3" x14ac:dyDescent="0.25">
      <c r="A613" s="19" t="s">
        <v>4898</v>
      </c>
      <c r="B613" s="19" t="s">
        <v>23458</v>
      </c>
      <c r="C613" s="122">
        <v>70410</v>
      </c>
    </row>
    <row r="614" spans="1:3" x14ac:dyDescent="0.25">
      <c r="A614" s="19" t="s">
        <v>16200</v>
      </c>
      <c r="B614" s="19" t="s">
        <v>28007</v>
      </c>
      <c r="C614" s="122">
        <v>4707</v>
      </c>
    </row>
    <row r="615" spans="1:3" x14ac:dyDescent="0.25">
      <c r="A615" s="19" t="s">
        <v>1002</v>
      </c>
      <c r="B615" s="19" t="s">
        <v>23956</v>
      </c>
      <c r="C615" s="122">
        <v>1189997</v>
      </c>
    </row>
    <row r="616" spans="1:3" x14ac:dyDescent="0.25">
      <c r="A616" s="19" t="s">
        <v>10336</v>
      </c>
      <c r="B616" s="19" t="s">
        <v>28590</v>
      </c>
      <c r="C616" s="122">
        <v>51712</v>
      </c>
    </row>
    <row r="617" spans="1:3" x14ac:dyDescent="0.25">
      <c r="A617" s="19" t="s">
        <v>11325</v>
      </c>
      <c r="B617" s="19" t="s">
        <v>28588</v>
      </c>
      <c r="C617" s="122">
        <v>21361</v>
      </c>
    </row>
    <row r="618" spans="1:3" x14ac:dyDescent="0.25">
      <c r="A618" s="19" t="s">
        <v>16020</v>
      </c>
      <c r="B618" s="19" t="s">
        <v>28064</v>
      </c>
      <c r="C618" s="122">
        <v>4694</v>
      </c>
    </row>
    <row r="619" spans="1:3" x14ac:dyDescent="0.25">
      <c r="A619" s="19" t="s">
        <v>4673</v>
      </c>
      <c r="B619" s="19" t="s">
        <v>23935</v>
      </c>
      <c r="C619" s="122">
        <v>213406</v>
      </c>
    </row>
    <row r="620" spans="1:3" x14ac:dyDescent="0.25">
      <c r="A620" s="19" t="s">
        <v>6651</v>
      </c>
      <c r="B620" s="19" t="s">
        <v>23927</v>
      </c>
      <c r="C620" s="122">
        <v>73650</v>
      </c>
    </row>
    <row r="621" spans="1:3" x14ac:dyDescent="0.25">
      <c r="A621" s="19" t="s">
        <v>21788</v>
      </c>
      <c r="B621" s="19" t="s">
        <v>28066</v>
      </c>
      <c r="C621" s="122">
        <v>30384</v>
      </c>
    </row>
    <row r="622" spans="1:3" x14ac:dyDescent="0.25">
      <c r="A622" s="19" t="s">
        <v>16767</v>
      </c>
      <c r="B622" s="19" t="s">
        <v>28065</v>
      </c>
      <c r="C622" s="122">
        <v>10406</v>
      </c>
    </row>
    <row r="623" spans="1:3" x14ac:dyDescent="0.25">
      <c r="A623" s="19" t="s">
        <v>6568</v>
      </c>
      <c r="B623" s="19" t="s">
        <v>23928</v>
      </c>
      <c r="C623" s="122">
        <v>78875</v>
      </c>
    </row>
    <row r="624" spans="1:3" x14ac:dyDescent="0.25">
      <c r="A624" s="19" t="s">
        <v>12689</v>
      </c>
      <c r="B624" s="19" t="s">
        <v>28062</v>
      </c>
      <c r="C624" s="122">
        <v>11768</v>
      </c>
    </row>
    <row r="625" spans="1:3" x14ac:dyDescent="0.25">
      <c r="A625" s="19" t="s">
        <v>5552</v>
      </c>
      <c r="B625" s="19" t="s">
        <v>23929</v>
      </c>
      <c r="C625" s="122">
        <v>80043</v>
      </c>
    </row>
    <row r="626" spans="1:3" x14ac:dyDescent="0.25">
      <c r="A626" s="19" t="s">
        <v>28567</v>
      </c>
      <c r="B626" s="19" t="s">
        <v>28568</v>
      </c>
      <c r="C626" s="122">
        <v>2322</v>
      </c>
    </row>
    <row r="627" spans="1:3" x14ac:dyDescent="0.25">
      <c r="A627" s="19" t="s">
        <v>29009</v>
      </c>
      <c r="B627" s="19" t="s">
        <v>29010</v>
      </c>
      <c r="C627" s="122">
        <v>88365</v>
      </c>
    </row>
    <row r="628" spans="1:3" x14ac:dyDescent="0.25">
      <c r="A628" s="19" t="s">
        <v>1616</v>
      </c>
      <c r="B628" s="19" t="s">
        <v>23337</v>
      </c>
      <c r="C628" s="122">
        <v>814307</v>
      </c>
    </row>
    <row r="629" spans="1:3" x14ac:dyDescent="0.25">
      <c r="A629" s="19" t="s">
        <v>9690</v>
      </c>
      <c r="B629" s="19" t="s">
        <v>23118</v>
      </c>
      <c r="C629" s="122">
        <v>16145</v>
      </c>
    </row>
    <row r="630" spans="1:3" x14ac:dyDescent="0.25">
      <c r="A630" s="19" t="s">
        <v>12683</v>
      </c>
      <c r="B630" s="19" t="s">
        <v>23260</v>
      </c>
      <c r="C630" s="122">
        <v>61704</v>
      </c>
    </row>
    <row r="631" spans="1:3" x14ac:dyDescent="0.25">
      <c r="A631" s="19" t="s">
        <v>10477</v>
      </c>
      <c r="B631" s="19" t="s">
        <v>23114</v>
      </c>
      <c r="C631" s="122">
        <v>40223</v>
      </c>
    </row>
    <row r="632" spans="1:3" x14ac:dyDescent="0.25">
      <c r="A632" s="19" t="s">
        <v>11816</v>
      </c>
      <c r="B632" s="19" t="s">
        <v>23119</v>
      </c>
      <c r="C632" s="122">
        <v>45304</v>
      </c>
    </row>
    <row r="633" spans="1:3" x14ac:dyDescent="0.25">
      <c r="A633" s="19" t="s">
        <v>28537</v>
      </c>
      <c r="B633" s="19" t="s">
        <v>28538</v>
      </c>
      <c r="C633" s="122">
        <v>10603</v>
      </c>
    </row>
    <row r="634" spans="1:3" x14ac:dyDescent="0.25">
      <c r="A634" s="19" t="s">
        <v>10735</v>
      </c>
      <c r="B634" s="19" t="s">
        <v>23120</v>
      </c>
      <c r="C634" s="122">
        <v>37438</v>
      </c>
    </row>
    <row r="635" spans="1:3" x14ac:dyDescent="0.25">
      <c r="A635" s="19" t="s">
        <v>11152</v>
      </c>
      <c r="B635" s="19" t="s">
        <v>23141</v>
      </c>
      <c r="C635" s="122">
        <v>25491</v>
      </c>
    </row>
    <row r="636" spans="1:3" x14ac:dyDescent="0.25">
      <c r="A636" s="19" t="s">
        <v>29011</v>
      </c>
      <c r="B636" s="19" t="s">
        <v>29012</v>
      </c>
      <c r="C636" s="122">
        <v>34495</v>
      </c>
    </row>
    <row r="637" spans="1:3" x14ac:dyDescent="0.25">
      <c r="A637" s="19" t="s">
        <v>1739</v>
      </c>
      <c r="B637" s="19" t="s">
        <v>23121</v>
      </c>
      <c r="C637" s="122">
        <v>550127</v>
      </c>
    </row>
    <row r="638" spans="1:3" x14ac:dyDescent="0.25">
      <c r="A638" s="19" t="s">
        <v>7513</v>
      </c>
      <c r="B638" s="19" t="s">
        <v>23122</v>
      </c>
      <c r="C638" s="122">
        <v>124451</v>
      </c>
    </row>
    <row r="639" spans="1:3" x14ac:dyDescent="0.25">
      <c r="A639" s="19" t="s">
        <v>10043</v>
      </c>
      <c r="B639" s="19" t="s">
        <v>23123</v>
      </c>
      <c r="C639" s="122">
        <v>34134</v>
      </c>
    </row>
    <row r="640" spans="1:3" x14ac:dyDescent="0.25">
      <c r="A640" s="19" t="s">
        <v>27991</v>
      </c>
      <c r="B640" s="19" t="s">
        <v>27992</v>
      </c>
      <c r="C640" s="122">
        <v>22159</v>
      </c>
    </row>
    <row r="641" spans="1:3" x14ac:dyDescent="0.25">
      <c r="A641" s="19" t="s">
        <v>9084</v>
      </c>
      <c r="B641" s="19" t="s">
        <v>23138</v>
      </c>
      <c r="C641" s="122">
        <v>75279</v>
      </c>
    </row>
    <row r="642" spans="1:3" x14ac:dyDescent="0.25">
      <c r="A642" s="19" t="s">
        <v>23027</v>
      </c>
      <c r="B642" s="19" t="s">
        <v>23139</v>
      </c>
      <c r="C642" s="122">
        <v>9462</v>
      </c>
    </row>
    <row r="643" spans="1:3" x14ac:dyDescent="0.25">
      <c r="A643" s="19" t="s">
        <v>18352</v>
      </c>
      <c r="B643" s="19" t="s">
        <v>28519</v>
      </c>
      <c r="C643" s="122">
        <v>235</v>
      </c>
    </row>
    <row r="644" spans="1:3" x14ac:dyDescent="0.25">
      <c r="A644" s="19" t="s">
        <v>21537</v>
      </c>
      <c r="B644" s="19" t="s">
        <v>27993</v>
      </c>
      <c r="C644" s="122">
        <v>24296</v>
      </c>
    </row>
    <row r="645" spans="1:3" x14ac:dyDescent="0.25">
      <c r="A645" s="19" t="s">
        <v>7498</v>
      </c>
      <c r="B645" s="19" t="s">
        <v>23124</v>
      </c>
      <c r="C645" s="122">
        <v>45249</v>
      </c>
    </row>
    <row r="646" spans="1:3" x14ac:dyDescent="0.25">
      <c r="A646" s="19" t="s">
        <v>16918</v>
      </c>
      <c r="B646" s="19" t="s">
        <v>23144</v>
      </c>
      <c r="C646" s="122">
        <v>28922</v>
      </c>
    </row>
    <row r="647" spans="1:3" x14ac:dyDescent="0.25">
      <c r="A647" s="19" t="s">
        <v>5300</v>
      </c>
      <c r="B647" s="19" t="s">
        <v>28518</v>
      </c>
      <c r="C647" s="122">
        <v>0</v>
      </c>
    </row>
    <row r="648" spans="1:3" x14ac:dyDescent="0.25">
      <c r="A648" s="19" t="s">
        <v>5477</v>
      </c>
      <c r="B648" s="19" t="s">
        <v>23339</v>
      </c>
      <c r="C648" s="122">
        <v>107800</v>
      </c>
    </row>
    <row r="649" spans="1:3" x14ac:dyDescent="0.25">
      <c r="A649" s="19" t="s">
        <v>7318</v>
      </c>
      <c r="B649" s="19" t="s">
        <v>23125</v>
      </c>
      <c r="C649" s="122">
        <v>3228</v>
      </c>
    </row>
    <row r="650" spans="1:3" x14ac:dyDescent="0.25">
      <c r="A650" s="19" t="s">
        <v>12255</v>
      </c>
      <c r="B650" s="19" t="s">
        <v>23143</v>
      </c>
      <c r="C650" s="122">
        <v>30445</v>
      </c>
    </row>
    <row r="651" spans="1:3" x14ac:dyDescent="0.25">
      <c r="A651" s="19" t="s">
        <v>5792</v>
      </c>
      <c r="B651" s="19" t="s">
        <v>23126</v>
      </c>
      <c r="C651" s="122">
        <v>49319</v>
      </c>
    </row>
    <row r="652" spans="1:3" x14ac:dyDescent="0.25">
      <c r="A652" s="19" t="s">
        <v>3420</v>
      </c>
      <c r="B652" s="19" t="s">
        <v>23127</v>
      </c>
      <c r="C652" s="122">
        <v>0</v>
      </c>
    </row>
    <row r="653" spans="1:3" x14ac:dyDescent="0.25">
      <c r="A653" s="19" t="s">
        <v>5843</v>
      </c>
      <c r="B653" s="19" t="s">
        <v>23128</v>
      </c>
      <c r="C653" s="122">
        <v>162517</v>
      </c>
    </row>
    <row r="654" spans="1:3" x14ac:dyDescent="0.25">
      <c r="A654" s="19" t="s">
        <v>12423</v>
      </c>
      <c r="B654" s="19" t="s">
        <v>23129</v>
      </c>
      <c r="C654" s="122">
        <v>22238</v>
      </c>
    </row>
    <row r="655" spans="1:3" x14ac:dyDescent="0.25">
      <c r="A655" s="19" t="s">
        <v>3151</v>
      </c>
      <c r="B655" s="19" t="s">
        <v>23130</v>
      </c>
      <c r="C655" s="122">
        <v>302917</v>
      </c>
    </row>
    <row r="656" spans="1:3" x14ac:dyDescent="0.25">
      <c r="A656" s="19" t="s">
        <v>6887</v>
      </c>
      <c r="B656" s="19" t="s">
        <v>23142</v>
      </c>
      <c r="C656" s="122">
        <v>74946</v>
      </c>
    </row>
    <row r="657" spans="1:3" x14ac:dyDescent="0.25">
      <c r="A657" s="19" t="s">
        <v>3895</v>
      </c>
      <c r="B657" s="19" t="s">
        <v>23131</v>
      </c>
      <c r="C657" s="122">
        <v>316973</v>
      </c>
    </row>
    <row r="658" spans="1:3" x14ac:dyDescent="0.25">
      <c r="A658" s="19" t="s">
        <v>4567</v>
      </c>
      <c r="B658" s="19" t="s">
        <v>23132</v>
      </c>
      <c r="C658" s="122">
        <v>310447</v>
      </c>
    </row>
    <row r="659" spans="1:3" x14ac:dyDescent="0.25">
      <c r="A659" s="19" t="s">
        <v>11370</v>
      </c>
      <c r="B659" s="19" t="s">
        <v>23133</v>
      </c>
      <c r="C659" s="122">
        <v>14941</v>
      </c>
    </row>
    <row r="660" spans="1:3" x14ac:dyDescent="0.25">
      <c r="A660" s="19" t="s">
        <v>27909</v>
      </c>
      <c r="B660" s="19" t="s">
        <v>27910</v>
      </c>
      <c r="C660" s="122">
        <v>54275</v>
      </c>
    </row>
    <row r="661" spans="1:3" x14ac:dyDescent="0.25">
      <c r="A661" s="19" t="s">
        <v>29017</v>
      </c>
      <c r="B661" s="19" t="s">
        <v>29018</v>
      </c>
      <c r="C661" s="122">
        <v>3912</v>
      </c>
    </row>
    <row r="662" spans="1:3" x14ac:dyDescent="0.25">
      <c r="A662" s="19" t="s">
        <v>4679</v>
      </c>
      <c r="B662" s="19" t="s">
        <v>23304</v>
      </c>
      <c r="C662" s="122">
        <v>251856</v>
      </c>
    </row>
    <row r="663" spans="1:3" x14ac:dyDescent="0.25">
      <c r="A663" s="19" t="s">
        <v>8575</v>
      </c>
      <c r="B663" s="19" t="s">
        <v>28534</v>
      </c>
      <c r="C663" s="122">
        <v>45601</v>
      </c>
    </row>
    <row r="664" spans="1:3" x14ac:dyDescent="0.25">
      <c r="A664" s="19" t="s">
        <v>14519</v>
      </c>
      <c r="B664" s="19" t="s">
        <v>23307</v>
      </c>
      <c r="C664" s="122">
        <v>84886</v>
      </c>
    </row>
    <row r="665" spans="1:3" x14ac:dyDescent="0.25">
      <c r="A665" s="19" t="s">
        <v>1787</v>
      </c>
      <c r="B665" s="19" t="s">
        <v>23285</v>
      </c>
      <c r="C665" s="122">
        <v>460911</v>
      </c>
    </row>
    <row r="666" spans="1:3" x14ac:dyDescent="0.25">
      <c r="A666" s="19" t="s">
        <v>13358</v>
      </c>
      <c r="B666" s="19" t="s">
        <v>23760</v>
      </c>
      <c r="C666" s="122">
        <v>12544</v>
      </c>
    </row>
    <row r="667" spans="1:3" x14ac:dyDescent="0.25">
      <c r="A667" s="19" t="s">
        <v>3067</v>
      </c>
      <c r="B667" s="19" t="s">
        <v>23757</v>
      </c>
      <c r="C667" s="122">
        <v>392675</v>
      </c>
    </row>
    <row r="668" spans="1:3" x14ac:dyDescent="0.25">
      <c r="A668" s="19" t="s">
        <v>16490</v>
      </c>
      <c r="B668" s="19" t="s">
        <v>23758</v>
      </c>
      <c r="C668" s="122">
        <v>5140</v>
      </c>
    </row>
    <row r="669" spans="1:3" x14ac:dyDescent="0.25">
      <c r="A669" s="19" t="s">
        <v>3585</v>
      </c>
      <c r="B669" s="19" t="s">
        <v>23169</v>
      </c>
      <c r="C669" s="122">
        <v>106341</v>
      </c>
    </row>
    <row r="670" spans="1:3" x14ac:dyDescent="0.25">
      <c r="A670" s="19" t="s">
        <v>10537</v>
      </c>
      <c r="B670" s="19" t="s">
        <v>28069</v>
      </c>
      <c r="C670" s="122">
        <v>33815</v>
      </c>
    </row>
    <row r="671" spans="1:3" x14ac:dyDescent="0.25">
      <c r="A671" s="19" t="s">
        <v>5798</v>
      </c>
      <c r="B671" s="19" t="s">
        <v>23957</v>
      </c>
      <c r="C671" s="122">
        <v>161622</v>
      </c>
    </row>
    <row r="672" spans="1:3" x14ac:dyDescent="0.25">
      <c r="A672" s="19" t="s">
        <v>17007</v>
      </c>
      <c r="B672" s="19" t="s">
        <v>23259</v>
      </c>
      <c r="C672" s="122">
        <v>455</v>
      </c>
    </row>
    <row r="673" spans="1:3" x14ac:dyDescent="0.25">
      <c r="A673" s="19" t="s">
        <v>1622</v>
      </c>
      <c r="B673" s="19" t="s">
        <v>23253</v>
      </c>
      <c r="C673" s="122">
        <v>664882</v>
      </c>
    </row>
    <row r="674" spans="1:3" x14ac:dyDescent="0.25">
      <c r="A674" s="19" t="s">
        <v>1811</v>
      </c>
      <c r="B674" s="19" t="s">
        <v>23613</v>
      </c>
      <c r="C674" s="122">
        <v>530359</v>
      </c>
    </row>
    <row r="675" spans="1:3" x14ac:dyDescent="0.25">
      <c r="A675" s="19" t="s">
        <v>2507</v>
      </c>
      <c r="B675" s="19" t="s">
        <v>23641</v>
      </c>
      <c r="C675" s="122">
        <v>288188</v>
      </c>
    </row>
    <row r="676" spans="1:3" x14ac:dyDescent="0.25">
      <c r="A676" s="19" t="s">
        <v>8401</v>
      </c>
      <c r="B676" s="19" t="s">
        <v>23618</v>
      </c>
      <c r="C676" s="122">
        <v>65172</v>
      </c>
    </row>
    <row r="677" spans="1:3" x14ac:dyDescent="0.25">
      <c r="A677" s="19" t="s">
        <v>28562</v>
      </c>
      <c r="B677" s="19" t="s">
        <v>28563</v>
      </c>
      <c r="C677" s="122">
        <v>10269</v>
      </c>
    </row>
    <row r="678" spans="1:3" x14ac:dyDescent="0.25">
      <c r="A678" s="19" t="s">
        <v>4399</v>
      </c>
      <c r="B678" s="19" t="s">
        <v>23913</v>
      </c>
      <c r="C678" s="122">
        <v>167275</v>
      </c>
    </row>
    <row r="679" spans="1:3" x14ac:dyDescent="0.25">
      <c r="A679" s="19" t="s">
        <v>7885</v>
      </c>
      <c r="B679" s="19" t="s">
        <v>28027</v>
      </c>
      <c r="C679" s="122">
        <v>64233</v>
      </c>
    </row>
    <row r="680" spans="1:3" x14ac:dyDescent="0.25">
      <c r="A680" s="19" t="s">
        <v>7531</v>
      </c>
      <c r="B680" s="19" t="s">
        <v>23728</v>
      </c>
      <c r="C680" s="122">
        <v>109628</v>
      </c>
    </row>
    <row r="681" spans="1:3" x14ac:dyDescent="0.25">
      <c r="A681" s="19" t="s">
        <v>18798</v>
      </c>
      <c r="B681" s="19" t="s">
        <v>23725</v>
      </c>
      <c r="C681" s="122">
        <v>12254</v>
      </c>
    </row>
    <row r="682" spans="1:3" x14ac:dyDescent="0.25">
      <c r="A682" s="19" t="s">
        <v>3955</v>
      </c>
      <c r="B682" s="19" t="s">
        <v>23718</v>
      </c>
      <c r="C682" s="122">
        <v>147372</v>
      </c>
    </row>
    <row r="683" spans="1:3" x14ac:dyDescent="0.25">
      <c r="A683" s="19" t="s">
        <v>15797</v>
      </c>
      <c r="B683" s="19" t="s">
        <v>23719</v>
      </c>
      <c r="C683" s="122">
        <v>3060</v>
      </c>
    </row>
    <row r="684" spans="1:3" x14ac:dyDescent="0.25">
      <c r="A684" s="19" t="s">
        <v>3324</v>
      </c>
      <c r="B684" s="19" t="s">
        <v>23724</v>
      </c>
      <c r="C684" s="122">
        <v>318644</v>
      </c>
    </row>
    <row r="685" spans="1:3" x14ac:dyDescent="0.25">
      <c r="A685" s="19" t="s">
        <v>6535</v>
      </c>
      <c r="B685" s="19" t="s">
        <v>23717</v>
      </c>
      <c r="C685" s="122">
        <v>124753</v>
      </c>
    </row>
    <row r="686" spans="1:3" x14ac:dyDescent="0.25">
      <c r="A686" s="19" t="s">
        <v>21591</v>
      </c>
      <c r="B686" s="19" t="s">
        <v>23729</v>
      </c>
      <c r="C686" s="122">
        <v>18056</v>
      </c>
    </row>
    <row r="687" spans="1:3" x14ac:dyDescent="0.25">
      <c r="A687" s="19" t="s">
        <v>14498</v>
      </c>
      <c r="B687" s="19" t="s">
        <v>23723</v>
      </c>
      <c r="C687" s="122">
        <v>13182</v>
      </c>
    </row>
    <row r="688" spans="1:3" x14ac:dyDescent="0.25">
      <c r="A688" s="19" t="s">
        <v>6639</v>
      </c>
      <c r="B688" s="19" t="s">
        <v>23720</v>
      </c>
      <c r="C688" s="122">
        <v>75065</v>
      </c>
    </row>
    <row r="689" spans="1:3" x14ac:dyDescent="0.25">
      <c r="A689" s="19" t="s">
        <v>10016</v>
      </c>
      <c r="B689" s="19" t="s">
        <v>23889</v>
      </c>
      <c r="C689" s="122">
        <v>27186</v>
      </c>
    </row>
    <row r="690" spans="1:3" x14ac:dyDescent="0.25">
      <c r="A690" s="19" t="s">
        <v>2519</v>
      </c>
      <c r="B690" s="19" t="s">
        <v>23886</v>
      </c>
      <c r="C690" s="122">
        <v>305256</v>
      </c>
    </row>
    <row r="691" spans="1:3" x14ac:dyDescent="0.25">
      <c r="A691" s="19" t="s">
        <v>15092</v>
      </c>
      <c r="B691" s="19" t="s">
        <v>23887</v>
      </c>
      <c r="C691" s="122">
        <v>8801</v>
      </c>
    </row>
    <row r="692" spans="1:3" x14ac:dyDescent="0.25">
      <c r="A692" s="19" t="s">
        <v>22616</v>
      </c>
      <c r="B692" s="19" t="s">
        <v>28573</v>
      </c>
      <c r="C692" s="122">
        <v>8547</v>
      </c>
    </row>
    <row r="693" spans="1:3" x14ac:dyDescent="0.25">
      <c r="A693" s="19" t="s">
        <v>6529</v>
      </c>
      <c r="B693" s="19" t="s">
        <v>23417</v>
      </c>
      <c r="C693" s="122">
        <v>44025</v>
      </c>
    </row>
    <row r="694" spans="1:3" x14ac:dyDescent="0.25">
      <c r="A694" s="19" t="s">
        <v>1232</v>
      </c>
      <c r="B694" s="19" t="s">
        <v>23410</v>
      </c>
      <c r="C694" s="122">
        <v>728256</v>
      </c>
    </row>
    <row r="695" spans="1:3" x14ac:dyDescent="0.25">
      <c r="A695" s="19" t="s">
        <v>9828</v>
      </c>
      <c r="B695" s="19" t="s">
        <v>23411</v>
      </c>
      <c r="C695" s="122">
        <v>27541</v>
      </c>
    </row>
    <row r="696" spans="1:3" x14ac:dyDescent="0.25">
      <c r="A696" s="19" t="s">
        <v>11522</v>
      </c>
      <c r="B696" s="19" t="s">
        <v>23420</v>
      </c>
      <c r="C696" s="122">
        <v>59969</v>
      </c>
    </row>
    <row r="697" spans="1:3" x14ac:dyDescent="0.25">
      <c r="A697" s="19" t="s">
        <v>11693</v>
      </c>
      <c r="B697" s="19" t="s">
        <v>23409</v>
      </c>
      <c r="C697" s="122">
        <v>21597</v>
      </c>
    </row>
    <row r="698" spans="1:3" x14ac:dyDescent="0.25">
      <c r="A698" s="19" t="s">
        <v>5165</v>
      </c>
      <c r="B698" s="19" t="s">
        <v>23412</v>
      </c>
      <c r="C698" s="122">
        <v>155229</v>
      </c>
    </row>
    <row r="699" spans="1:3" x14ac:dyDescent="0.25">
      <c r="A699" s="19" t="s">
        <v>12099</v>
      </c>
      <c r="B699" s="19" t="s">
        <v>23419</v>
      </c>
      <c r="C699" s="122">
        <v>3375</v>
      </c>
    </row>
    <row r="700" spans="1:3" x14ac:dyDescent="0.25">
      <c r="A700" s="19" t="s">
        <v>9477</v>
      </c>
      <c r="B700" s="19" t="s">
        <v>23416</v>
      </c>
      <c r="C700" s="122">
        <v>28456</v>
      </c>
    </row>
    <row r="701" spans="1:3" x14ac:dyDescent="0.25">
      <c r="A701" s="19" t="s">
        <v>3874</v>
      </c>
      <c r="B701" s="19" t="s">
        <v>23413</v>
      </c>
      <c r="C701" s="122">
        <v>275241</v>
      </c>
    </row>
    <row r="702" spans="1:3" x14ac:dyDescent="0.25">
      <c r="A702" s="19" t="s">
        <v>11352</v>
      </c>
      <c r="B702" s="19" t="s">
        <v>23414</v>
      </c>
      <c r="C702" s="122">
        <v>17443</v>
      </c>
    </row>
    <row r="703" spans="1:3" x14ac:dyDescent="0.25">
      <c r="A703" s="19" t="s">
        <v>1484</v>
      </c>
      <c r="B703" s="19" t="s">
        <v>23526</v>
      </c>
      <c r="C703" s="122">
        <v>603056</v>
      </c>
    </row>
    <row r="704" spans="1:3" x14ac:dyDescent="0.25">
      <c r="A704" s="19" t="s">
        <v>9891</v>
      </c>
      <c r="B704" s="19" t="s">
        <v>23783</v>
      </c>
      <c r="C704" s="122">
        <v>28665</v>
      </c>
    </row>
    <row r="705" spans="1:3" x14ac:dyDescent="0.25">
      <c r="A705" s="19" t="s">
        <v>3859</v>
      </c>
      <c r="B705" s="19" t="s">
        <v>23664</v>
      </c>
      <c r="C705" s="122">
        <v>139634</v>
      </c>
    </row>
    <row r="706" spans="1:3" x14ac:dyDescent="0.25">
      <c r="A706" s="19" t="s">
        <v>22631</v>
      </c>
      <c r="B706" s="19" t="s">
        <v>23677</v>
      </c>
      <c r="C706" s="122">
        <v>7590</v>
      </c>
    </row>
    <row r="707" spans="1:3" x14ac:dyDescent="0.25">
      <c r="A707" s="19" t="s">
        <v>14027</v>
      </c>
      <c r="B707" s="19" t="s">
        <v>23670</v>
      </c>
      <c r="C707" s="122">
        <v>17858</v>
      </c>
    </row>
    <row r="708" spans="1:3" x14ac:dyDescent="0.25">
      <c r="A708" s="19" t="s">
        <v>28436</v>
      </c>
      <c r="B708" s="19" t="s">
        <v>28437</v>
      </c>
      <c r="C708" s="122">
        <v>4804</v>
      </c>
    </row>
    <row r="709" spans="1:3" x14ac:dyDescent="0.25">
      <c r="A709" s="19" t="s">
        <v>12018</v>
      </c>
      <c r="B709" s="19" t="s">
        <v>28037</v>
      </c>
      <c r="C709" s="122">
        <v>25325</v>
      </c>
    </row>
    <row r="710" spans="1:3" x14ac:dyDescent="0.25">
      <c r="A710" s="19" t="s">
        <v>1535</v>
      </c>
      <c r="B710" s="19" t="s">
        <v>23663</v>
      </c>
      <c r="C710" s="122">
        <v>1145294</v>
      </c>
    </row>
    <row r="711" spans="1:3" x14ac:dyDescent="0.25">
      <c r="A711" s="19" t="s">
        <v>9330</v>
      </c>
      <c r="B711" s="19" t="s">
        <v>23665</v>
      </c>
      <c r="C711" s="122">
        <v>32795</v>
      </c>
    </row>
    <row r="712" spans="1:3" x14ac:dyDescent="0.25">
      <c r="A712" s="19" t="s">
        <v>11128</v>
      </c>
      <c r="B712" s="19" t="s">
        <v>28561</v>
      </c>
      <c r="C712" s="122">
        <v>31661</v>
      </c>
    </row>
    <row r="713" spans="1:3" x14ac:dyDescent="0.25">
      <c r="A713" s="19" t="s">
        <v>8662</v>
      </c>
      <c r="B713" s="19" t="s">
        <v>23669</v>
      </c>
      <c r="C713" s="122">
        <v>36628</v>
      </c>
    </row>
    <row r="714" spans="1:3" x14ac:dyDescent="0.25">
      <c r="A714" s="19" t="s">
        <v>14738</v>
      </c>
      <c r="B714" s="19" t="s">
        <v>23666</v>
      </c>
      <c r="C714" s="122">
        <v>12468</v>
      </c>
    </row>
    <row r="715" spans="1:3" x14ac:dyDescent="0.25">
      <c r="A715" s="19" t="s">
        <v>12174</v>
      </c>
      <c r="B715" s="19" t="s">
        <v>23668</v>
      </c>
      <c r="C715" s="122">
        <v>24226</v>
      </c>
    </row>
    <row r="716" spans="1:3" x14ac:dyDescent="0.25">
      <c r="A716" s="19" t="s">
        <v>5159</v>
      </c>
      <c r="B716" s="19" t="s">
        <v>23546</v>
      </c>
      <c r="C716" s="122">
        <v>82289</v>
      </c>
    </row>
    <row r="717" spans="1:3" x14ac:dyDescent="0.25">
      <c r="A717" s="19" t="s">
        <v>2609</v>
      </c>
      <c r="B717" s="19" t="s">
        <v>23705</v>
      </c>
      <c r="C717" s="122">
        <v>240107</v>
      </c>
    </row>
    <row r="718" spans="1:3" x14ac:dyDescent="0.25">
      <c r="A718" s="19" t="s">
        <v>3934</v>
      </c>
      <c r="B718" s="19" t="s">
        <v>23893</v>
      </c>
      <c r="C718" s="122">
        <v>244645</v>
      </c>
    </row>
    <row r="719" spans="1:3" x14ac:dyDescent="0.25">
      <c r="A719" s="19" t="s">
        <v>3630</v>
      </c>
      <c r="B719" s="19" t="s">
        <v>23829</v>
      </c>
      <c r="C719" s="122">
        <v>352070</v>
      </c>
    </row>
    <row r="720" spans="1:3" x14ac:dyDescent="0.25">
      <c r="A720" s="19" t="s">
        <v>4138</v>
      </c>
      <c r="B720" s="19" t="s">
        <v>23919</v>
      </c>
      <c r="C720" s="122">
        <v>265854</v>
      </c>
    </row>
    <row r="721" spans="1:3" x14ac:dyDescent="0.25">
      <c r="A721" s="19" t="s">
        <v>10354</v>
      </c>
      <c r="B721" s="19" t="s">
        <v>23884</v>
      </c>
      <c r="C721" s="122">
        <v>98989</v>
      </c>
    </row>
    <row r="722" spans="1:3" x14ac:dyDescent="0.25">
      <c r="A722" s="19" t="s">
        <v>6166</v>
      </c>
      <c r="B722" s="19" t="s">
        <v>24010</v>
      </c>
      <c r="C722" s="122">
        <v>248435</v>
      </c>
    </row>
    <row r="723" spans="1:3" x14ac:dyDescent="0.25">
      <c r="A723" s="19" t="s">
        <v>10417</v>
      </c>
      <c r="B723" s="19" t="s">
        <v>23148</v>
      </c>
      <c r="C723" s="122">
        <v>26355</v>
      </c>
    </row>
    <row r="724" spans="1:3" x14ac:dyDescent="0.25">
      <c r="A724" s="19" t="s">
        <v>3796</v>
      </c>
      <c r="B724" s="19" t="s">
        <v>23271</v>
      </c>
      <c r="C724" s="122">
        <v>219620</v>
      </c>
    </row>
    <row r="725" spans="1:3" x14ac:dyDescent="0.25">
      <c r="A725" s="19" t="s">
        <v>5204</v>
      </c>
      <c r="B725" s="19" t="s">
        <v>23963</v>
      </c>
      <c r="C725" s="122">
        <v>202848</v>
      </c>
    </row>
    <row r="726" spans="1:3" x14ac:dyDescent="0.25">
      <c r="A726" s="19" t="s">
        <v>2666</v>
      </c>
      <c r="B726" s="19" t="s">
        <v>23391</v>
      </c>
      <c r="C726" s="122">
        <v>296735</v>
      </c>
    </row>
    <row r="727" spans="1:3" x14ac:dyDescent="0.25">
      <c r="A727" s="19" t="s">
        <v>11675</v>
      </c>
      <c r="B727" s="19" t="s">
        <v>23852</v>
      </c>
      <c r="C727" s="122">
        <v>46734</v>
      </c>
    </row>
    <row r="728" spans="1:3" x14ac:dyDescent="0.25">
      <c r="A728" s="19" t="s">
        <v>9273</v>
      </c>
      <c r="B728" s="19" t="s">
        <v>23496</v>
      </c>
      <c r="C728" s="122">
        <v>381522</v>
      </c>
    </row>
    <row r="729" spans="1:3" x14ac:dyDescent="0.25">
      <c r="A729" s="19" t="s">
        <v>3642</v>
      </c>
      <c r="B729" s="19" t="s">
        <v>23741</v>
      </c>
      <c r="C729" s="122">
        <v>49270</v>
      </c>
    </row>
    <row r="730" spans="1:3" x14ac:dyDescent="0.25">
      <c r="A730" s="19" t="s">
        <v>22648</v>
      </c>
      <c r="B730" s="19" t="s">
        <v>23424</v>
      </c>
      <c r="C730" s="122">
        <v>1506</v>
      </c>
    </row>
    <row r="731" spans="1:3" x14ac:dyDescent="0.25">
      <c r="A731" s="19" t="s">
        <v>7555</v>
      </c>
      <c r="B731" s="19" t="s">
        <v>23428</v>
      </c>
      <c r="C731" s="122">
        <v>87830</v>
      </c>
    </row>
    <row r="732" spans="1:3" x14ac:dyDescent="0.25">
      <c r="A732" s="19" t="s">
        <v>15002</v>
      </c>
      <c r="B732" s="19" t="s">
        <v>23923</v>
      </c>
      <c r="C732" s="122">
        <v>2908</v>
      </c>
    </row>
    <row r="733" spans="1:3" x14ac:dyDescent="0.25">
      <c r="A733" s="19" t="s">
        <v>4291</v>
      </c>
      <c r="B733" s="19" t="s">
        <v>23922</v>
      </c>
      <c r="C733" s="122">
        <v>257282</v>
      </c>
    </row>
    <row r="734" spans="1:3" x14ac:dyDescent="0.25">
      <c r="A734" s="19" t="s">
        <v>21783</v>
      </c>
      <c r="B734" s="19" t="s">
        <v>23921</v>
      </c>
      <c r="C734" s="122">
        <v>21736</v>
      </c>
    </row>
    <row r="735" spans="1:3" x14ac:dyDescent="0.25">
      <c r="A735" s="19" t="s">
        <v>18861</v>
      </c>
      <c r="B735" s="19" t="s">
        <v>28540</v>
      </c>
      <c r="C735" s="122">
        <v>51384</v>
      </c>
    </row>
    <row r="736" spans="1:3" x14ac:dyDescent="0.25">
      <c r="A736" s="19" t="s">
        <v>3414</v>
      </c>
      <c r="B736" s="19" t="s">
        <v>23702</v>
      </c>
      <c r="C736" s="122">
        <v>401327</v>
      </c>
    </row>
    <row r="737" spans="1:3" x14ac:dyDescent="0.25">
      <c r="A737" s="19" t="s">
        <v>14798</v>
      </c>
      <c r="B737" s="19" t="s">
        <v>28046</v>
      </c>
      <c r="C737" s="122">
        <v>6828</v>
      </c>
    </row>
    <row r="738" spans="1:3" x14ac:dyDescent="0.25">
      <c r="A738" s="19" t="s">
        <v>27930</v>
      </c>
      <c r="B738" s="19" t="s">
        <v>27931</v>
      </c>
      <c r="C738" s="122">
        <v>34702</v>
      </c>
    </row>
    <row r="739" spans="1:3" x14ac:dyDescent="0.25">
      <c r="A739" s="19" t="s">
        <v>15100</v>
      </c>
      <c r="B739" s="19" t="s">
        <v>23742</v>
      </c>
      <c r="C739" s="122">
        <v>18826</v>
      </c>
    </row>
    <row r="740" spans="1:3" x14ac:dyDescent="0.25">
      <c r="A740" s="19" t="s">
        <v>11537</v>
      </c>
      <c r="B740" s="19" t="s">
        <v>24004</v>
      </c>
      <c r="C740" s="122">
        <v>12088</v>
      </c>
    </row>
    <row r="741" spans="1:3" x14ac:dyDescent="0.25">
      <c r="A741" s="19" t="s">
        <v>8509</v>
      </c>
      <c r="B741" s="19" t="s">
        <v>23230</v>
      </c>
      <c r="C741" s="122">
        <v>32113</v>
      </c>
    </row>
    <row r="742" spans="1:3" x14ac:dyDescent="0.25">
      <c r="A742" s="19" t="s">
        <v>6917</v>
      </c>
      <c r="B742" s="19" t="s">
        <v>23985</v>
      </c>
      <c r="C742" s="122">
        <v>122300</v>
      </c>
    </row>
    <row r="743" spans="1:3" x14ac:dyDescent="0.25">
      <c r="A743" s="19" t="s">
        <v>16676</v>
      </c>
      <c r="B743" s="19" t="s">
        <v>28006</v>
      </c>
      <c r="C743" s="122">
        <v>839</v>
      </c>
    </row>
    <row r="744" spans="1:3" x14ac:dyDescent="0.25">
      <c r="A744" s="19" t="s">
        <v>12471</v>
      </c>
      <c r="B744" s="19" t="s">
        <v>23551</v>
      </c>
      <c r="C744" s="122">
        <v>6147</v>
      </c>
    </row>
    <row r="745" spans="1:3" x14ac:dyDescent="0.25">
      <c r="A745" s="19" t="s">
        <v>8749</v>
      </c>
      <c r="B745" s="19" t="s">
        <v>23302</v>
      </c>
      <c r="C745" s="122">
        <v>72867</v>
      </c>
    </row>
    <row r="746" spans="1:3" x14ac:dyDescent="0.25">
      <c r="A746" s="19" t="s">
        <v>3205</v>
      </c>
      <c r="B746" s="19" t="s">
        <v>23241</v>
      </c>
      <c r="C746" s="122">
        <v>516423</v>
      </c>
    </row>
    <row r="747" spans="1:3" x14ac:dyDescent="0.25">
      <c r="A747" s="19" t="s">
        <v>1355</v>
      </c>
      <c r="B747" s="19" t="s">
        <v>23427</v>
      </c>
      <c r="C747" s="122">
        <v>894283</v>
      </c>
    </row>
    <row r="748" spans="1:3" x14ac:dyDescent="0.25">
      <c r="A748" s="19" t="s">
        <v>1337</v>
      </c>
      <c r="B748" s="19" t="s">
        <v>23425</v>
      </c>
      <c r="C748" s="122">
        <v>873553</v>
      </c>
    </row>
    <row r="749" spans="1:3" x14ac:dyDescent="0.25">
      <c r="A749" s="19" t="s">
        <v>5753</v>
      </c>
      <c r="B749" s="19" t="s">
        <v>23134</v>
      </c>
      <c r="C749" s="122">
        <v>358753</v>
      </c>
    </row>
    <row r="750" spans="1:3" x14ac:dyDescent="0.25">
      <c r="A750" s="19" t="s">
        <v>27943</v>
      </c>
      <c r="B750" s="19" t="s">
        <v>27944</v>
      </c>
      <c r="C750" s="122">
        <v>5607</v>
      </c>
    </row>
    <row r="751" spans="1:3" x14ac:dyDescent="0.25">
      <c r="A751" s="19" t="s">
        <v>16005</v>
      </c>
      <c r="B751" s="19" t="s">
        <v>23958</v>
      </c>
      <c r="C751" s="122">
        <v>10602</v>
      </c>
    </row>
    <row r="752" spans="1:3" x14ac:dyDescent="0.25">
      <c r="A752" s="19" t="s">
        <v>13933</v>
      </c>
      <c r="B752" s="19" t="s">
        <v>23405</v>
      </c>
      <c r="C752" s="122">
        <v>10104</v>
      </c>
    </row>
    <row r="753" spans="1:3" x14ac:dyDescent="0.25">
      <c r="A753" s="19" t="s">
        <v>8167</v>
      </c>
      <c r="B753" s="19" t="s">
        <v>23316</v>
      </c>
      <c r="C753" s="122">
        <v>41430</v>
      </c>
    </row>
    <row r="754" spans="1:3" x14ac:dyDescent="0.25">
      <c r="A754" s="19" t="s">
        <v>21789</v>
      </c>
      <c r="B754" s="19" t="s">
        <v>23967</v>
      </c>
      <c r="C754" s="122">
        <v>16088</v>
      </c>
    </row>
    <row r="755" spans="1:3" x14ac:dyDescent="0.25">
      <c r="A755" s="19" t="s">
        <v>28550</v>
      </c>
      <c r="B755" s="19" t="s">
        <v>28551</v>
      </c>
      <c r="C755" s="122">
        <v>3589</v>
      </c>
    </row>
    <row r="756" spans="1:3" x14ac:dyDescent="0.25">
      <c r="A756" s="19" t="s">
        <v>23358</v>
      </c>
      <c r="B756" s="19" t="s">
        <v>23359</v>
      </c>
      <c r="C756" s="122">
        <v>3058</v>
      </c>
    </row>
    <row r="757" spans="1:3" x14ac:dyDescent="0.25">
      <c r="A757" s="19" t="s">
        <v>15519</v>
      </c>
      <c r="B757" s="19" t="s">
        <v>28571</v>
      </c>
      <c r="C757" s="122">
        <v>9768</v>
      </c>
    </row>
    <row r="758" spans="1:3" x14ac:dyDescent="0.25">
      <c r="A758" s="19" t="s">
        <v>22699</v>
      </c>
      <c r="B758" s="19" t="s">
        <v>23752</v>
      </c>
      <c r="C758" s="122">
        <v>34573</v>
      </c>
    </row>
    <row r="759" spans="1:3" x14ac:dyDescent="0.25">
      <c r="A759" s="19" t="s">
        <v>14516</v>
      </c>
      <c r="B759" s="19" t="s">
        <v>23432</v>
      </c>
      <c r="C759" s="122">
        <v>5602</v>
      </c>
    </row>
    <row r="760" spans="1:3" x14ac:dyDescent="0.25">
      <c r="A760" s="19" t="s">
        <v>28535</v>
      </c>
      <c r="B760" s="19" t="s">
        <v>28536</v>
      </c>
      <c r="C760" s="122">
        <v>15270</v>
      </c>
    </row>
    <row r="761" spans="1:3" x14ac:dyDescent="0.25">
      <c r="A761" s="19" t="s">
        <v>3462</v>
      </c>
      <c r="B761" s="19" t="s">
        <v>23317</v>
      </c>
      <c r="C761" s="122">
        <v>344926</v>
      </c>
    </row>
    <row r="762" spans="1:3" x14ac:dyDescent="0.25">
      <c r="A762" s="19" t="s">
        <v>29019</v>
      </c>
      <c r="B762" s="19" t="s">
        <v>29020</v>
      </c>
      <c r="C762" s="122">
        <v>5091</v>
      </c>
    </row>
    <row r="763" spans="1:3" x14ac:dyDescent="0.25">
      <c r="A763" s="19" t="s">
        <v>13856</v>
      </c>
      <c r="B763" s="19" t="s">
        <v>23318</v>
      </c>
      <c r="C763" s="122">
        <v>6182</v>
      </c>
    </row>
    <row r="764" spans="1:3" x14ac:dyDescent="0.25">
      <c r="A764" s="19" t="s">
        <v>5558</v>
      </c>
      <c r="B764" s="19" t="s">
        <v>23459</v>
      </c>
      <c r="C764" s="122">
        <v>77496</v>
      </c>
    </row>
    <row r="765" spans="1:3" x14ac:dyDescent="0.25">
      <c r="A765" s="19" t="s">
        <v>6860</v>
      </c>
      <c r="B765" s="19" t="s">
        <v>23135</v>
      </c>
      <c r="C765" s="122">
        <v>103377</v>
      </c>
    </row>
    <row r="766" spans="1:3" x14ac:dyDescent="0.25">
      <c r="A766" s="19" t="s">
        <v>7840</v>
      </c>
      <c r="B766" s="19" t="s">
        <v>23692</v>
      </c>
      <c r="C766" s="122">
        <v>42711</v>
      </c>
    </row>
    <row r="767" spans="1:3" x14ac:dyDescent="0.25">
      <c r="A767" s="19" t="s">
        <v>2303</v>
      </c>
      <c r="B767" s="19" t="s">
        <v>23721</v>
      </c>
      <c r="C767" s="122">
        <v>474958</v>
      </c>
    </row>
    <row r="768" spans="1:3" x14ac:dyDescent="0.25">
      <c r="A768" s="19" t="s">
        <v>22710</v>
      </c>
      <c r="B768" s="19" t="s">
        <v>23504</v>
      </c>
      <c r="C768" s="122">
        <v>29996</v>
      </c>
    </row>
    <row r="769" spans="1:3" x14ac:dyDescent="0.25">
      <c r="A769" s="19" t="s">
        <v>3519</v>
      </c>
      <c r="B769" s="19" t="s">
        <v>28073</v>
      </c>
      <c r="C769" s="122">
        <v>424852</v>
      </c>
    </row>
    <row r="770" spans="1:3" x14ac:dyDescent="0.25">
      <c r="A770" s="19" t="s">
        <v>7348</v>
      </c>
      <c r="B770" s="19" t="s">
        <v>28055</v>
      </c>
      <c r="C770" s="122">
        <v>21532</v>
      </c>
    </row>
    <row r="771" spans="1:3" x14ac:dyDescent="0.25">
      <c r="A771" s="19" t="s">
        <v>11373</v>
      </c>
      <c r="B771" s="19" t="s">
        <v>23853</v>
      </c>
      <c r="C771" s="122">
        <v>49489</v>
      </c>
    </row>
    <row r="772" spans="1:3" x14ac:dyDescent="0.25">
      <c r="A772" s="19" t="s">
        <v>7867</v>
      </c>
      <c r="B772" s="19" t="s">
        <v>23874</v>
      </c>
      <c r="C772" s="122">
        <v>153139</v>
      </c>
    </row>
    <row r="773" spans="1:3" x14ac:dyDescent="0.25">
      <c r="A773" s="19" t="s">
        <v>2912</v>
      </c>
      <c r="B773" s="19" t="s">
        <v>23854</v>
      </c>
      <c r="C773" s="122">
        <v>389747</v>
      </c>
    </row>
    <row r="774" spans="1:3" x14ac:dyDescent="0.25">
      <c r="A774" s="19" t="s">
        <v>13346</v>
      </c>
      <c r="B774" s="19" t="s">
        <v>23855</v>
      </c>
      <c r="C774" s="122">
        <v>7391</v>
      </c>
    </row>
    <row r="775" spans="1:3" x14ac:dyDescent="0.25">
      <c r="A775" s="19" t="s">
        <v>20110</v>
      </c>
      <c r="B775" s="19" t="s">
        <v>28056</v>
      </c>
      <c r="C775" s="122">
        <v>52076</v>
      </c>
    </row>
    <row r="776" spans="1:3" x14ac:dyDescent="0.25">
      <c r="A776" s="19" t="s">
        <v>6636</v>
      </c>
      <c r="B776" s="19" t="s">
        <v>28058</v>
      </c>
      <c r="C776" s="122">
        <v>22857</v>
      </c>
    </row>
    <row r="777" spans="1:3" x14ac:dyDescent="0.25">
      <c r="A777" s="19" t="s">
        <v>15071</v>
      </c>
      <c r="B777" s="19" t="s">
        <v>23876</v>
      </c>
      <c r="C777" s="122">
        <v>1498</v>
      </c>
    </row>
    <row r="778" spans="1:3" x14ac:dyDescent="0.25">
      <c r="A778" s="19" t="s">
        <v>15410</v>
      </c>
      <c r="B778" s="19" t="s">
        <v>23875</v>
      </c>
      <c r="C778" s="122">
        <v>13055</v>
      </c>
    </row>
    <row r="779" spans="1:3" x14ac:dyDescent="0.25">
      <c r="A779" s="19" t="s">
        <v>8569</v>
      </c>
      <c r="B779" s="19" t="s">
        <v>23856</v>
      </c>
      <c r="C779" s="122">
        <v>21041</v>
      </c>
    </row>
    <row r="780" spans="1:3" x14ac:dyDescent="0.25">
      <c r="A780" s="19" t="s">
        <v>18966</v>
      </c>
      <c r="B780" s="19" t="s">
        <v>23857</v>
      </c>
      <c r="C780" s="122">
        <v>40864</v>
      </c>
    </row>
    <row r="781" spans="1:3" x14ac:dyDescent="0.25">
      <c r="A781" s="19" t="s">
        <v>9192</v>
      </c>
      <c r="B781" s="19" t="s">
        <v>23858</v>
      </c>
      <c r="C781" s="122">
        <v>116747</v>
      </c>
    </row>
    <row r="782" spans="1:3" x14ac:dyDescent="0.25">
      <c r="A782" s="19" t="s">
        <v>3582</v>
      </c>
      <c r="B782" s="19" t="s">
        <v>23859</v>
      </c>
      <c r="C782" s="122">
        <v>222382</v>
      </c>
    </row>
    <row r="783" spans="1:3" x14ac:dyDescent="0.25">
      <c r="A783" s="19" t="s">
        <v>11618</v>
      </c>
      <c r="B783" s="19" t="s">
        <v>23866</v>
      </c>
      <c r="C783" s="122">
        <v>43301</v>
      </c>
    </row>
    <row r="784" spans="1:3" x14ac:dyDescent="0.25">
      <c r="A784" s="19" t="s">
        <v>5417</v>
      </c>
      <c r="B784" s="19" t="s">
        <v>23860</v>
      </c>
      <c r="C784" s="122">
        <v>107558</v>
      </c>
    </row>
    <row r="785" spans="1:3" x14ac:dyDescent="0.25">
      <c r="A785" s="19" t="s">
        <v>19017</v>
      </c>
      <c r="B785" s="19" t="s">
        <v>23872</v>
      </c>
      <c r="C785" s="122">
        <v>43238</v>
      </c>
    </row>
    <row r="786" spans="1:3" x14ac:dyDescent="0.25">
      <c r="A786" s="19" t="s">
        <v>9144</v>
      </c>
      <c r="B786" s="19" t="s">
        <v>23873</v>
      </c>
      <c r="C786" s="122">
        <v>45942</v>
      </c>
    </row>
    <row r="787" spans="1:3" x14ac:dyDescent="0.25">
      <c r="A787" s="19" t="s">
        <v>7058</v>
      </c>
      <c r="B787" s="19" t="s">
        <v>24005</v>
      </c>
      <c r="C787" s="122">
        <v>52794</v>
      </c>
    </row>
    <row r="788" spans="1:3" x14ac:dyDescent="0.25">
      <c r="A788" s="19" t="s">
        <v>2426</v>
      </c>
      <c r="B788" s="19" t="s">
        <v>23231</v>
      </c>
      <c r="C788" s="122">
        <v>288840</v>
      </c>
    </row>
    <row r="789" spans="1:3" x14ac:dyDescent="0.25">
      <c r="A789" s="19" t="s">
        <v>28523</v>
      </c>
      <c r="B789" s="19" t="s">
        <v>28524</v>
      </c>
      <c r="C789" s="122">
        <v>13630</v>
      </c>
    </row>
    <row r="790" spans="1:3" x14ac:dyDescent="0.25">
      <c r="A790" s="19" t="s">
        <v>28034</v>
      </c>
      <c r="B790" s="19" t="s">
        <v>28035</v>
      </c>
      <c r="C790" s="122">
        <v>136474</v>
      </c>
    </row>
    <row r="791" spans="1:3" x14ac:dyDescent="0.25">
      <c r="A791" s="19" t="s">
        <v>28039</v>
      </c>
      <c r="B791" s="19" t="s">
        <v>28040</v>
      </c>
      <c r="C791" s="122">
        <v>7614</v>
      </c>
    </row>
    <row r="792" spans="1:3" x14ac:dyDescent="0.25">
      <c r="A792" s="19" t="s">
        <v>29032</v>
      </c>
      <c r="B792" s="19" t="s">
        <v>29033</v>
      </c>
      <c r="C792" s="122">
        <v>104353</v>
      </c>
    </row>
    <row r="793" spans="1:3" x14ac:dyDescent="0.25">
      <c r="A793" s="19" t="s">
        <v>19027</v>
      </c>
      <c r="B793" s="19" t="s">
        <v>23654</v>
      </c>
      <c r="C793" s="122">
        <v>59909</v>
      </c>
    </row>
    <row r="794" spans="1:3" x14ac:dyDescent="0.25">
      <c r="A794" s="19" t="s">
        <v>23660</v>
      </c>
      <c r="B794" s="19" t="s">
        <v>28036</v>
      </c>
      <c r="C794" s="122">
        <v>1866</v>
      </c>
    </row>
    <row r="795" spans="1:3" x14ac:dyDescent="0.25">
      <c r="A795" s="19" t="s">
        <v>22720</v>
      </c>
      <c r="B795" s="19" t="s">
        <v>23556</v>
      </c>
      <c r="C795" s="122">
        <v>504691</v>
      </c>
    </row>
    <row r="796" spans="1:3" x14ac:dyDescent="0.25">
      <c r="A796" s="19" t="s">
        <v>13313</v>
      </c>
      <c r="B796" s="19" t="s">
        <v>23624</v>
      </c>
      <c r="C796" s="122">
        <v>11667</v>
      </c>
    </row>
    <row r="797" spans="1:3" x14ac:dyDescent="0.25">
      <c r="A797" s="19" t="s">
        <v>9834</v>
      </c>
      <c r="B797" s="19" t="s">
        <v>23638</v>
      </c>
      <c r="C797" s="122">
        <v>35292</v>
      </c>
    </row>
    <row r="798" spans="1:3" x14ac:dyDescent="0.25">
      <c r="A798" s="19" t="s">
        <v>7921</v>
      </c>
      <c r="B798" s="19" t="s">
        <v>23639</v>
      </c>
      <c r="C798" s="122">
        <v>58072</v>
      </c>
    </row>
    <row r="799" spans="1:3" x14ac:dyDescent="0.25">
      <c r="A799" s="19" t="s">
        <v>21602</v>
      </c>
      <c r="B799" s="19" t="s">
        <v>23617</v>
      </c>
      <c r="C799" s="122">
        <v>7683</v>
      </c>
    </row>
    <row r="800" spans="1:3" x14ac:dyDescent="0.25">
      <c r="A800" s="19" t="s">
        <v>23657</v>
      </c>
      <c r="B800" s="19" t="s">
        <v>23658</v>
      </c>
      <c r="C800" s="122">
        <v>65144</v>
      </c>
    </row>
    <row r="801" spans="1:3" x14ac:dyDescent="0.25">
      <c r="A801" s="19" t="s">
        <v>22722</v>
      </c>
      <c r="B801" s="19" t="s">
        <v>23575</v>
      </c>
      <c r="C801" s="122">
        <v>17724</v>
      </c>
    </row>
    <row r="802" spans="1:3" x14ac:dyDescent="0.25">
      <c r="A802" s="19" t="s">
        <v>27938</v>
      </c>
      <c r="B802" s="19" t="s">
        <v>27939</v>
      </c>
      <c r="C802" s="122">
        <v>381353</v>
      </c>
    </row>
    <row r="803" spans="1:3" x14ac:dyDescent="0.25">
      <c r="A803" s="19" t="s">
        <v>14186</v>
      </c>
      <c r="B803" s="19" t="s">
        <v>23727</v>
      </c>
      <c r="C803" s="122">
        <v>68739</v>
      </c>
    </row>
    <row r="804" spans="1:3" x14ac:dyDescent="0.25">
      <c r="A804" s="19" t="s">
        <v>15830</v>
      </c>
      <c r="B804" s="19" t="s">
        <v>28559</v>
      </c>
      <c r="C804" s="122">
        <v>8492</v>
      </c>
    </row>
    <row r="805" spans="1:3" x14ac:dyDescent="0.25">
      <c r="A805" s="19" t="s">
        <v>22724</v>
      </c>
      <c r="B805" s="19" t="s">
        <v>23684</v>
      </c>
      <c r="C805" s="122">
        <v>18275</v>
      </c>
    </row>
    <row r="806" spans="1:3" x14ac:dyDescent="0.25">
      <c r="A806" s="19" t="s">
        <v>5926</v>
      </c>
      <c r="B806" s="19" t="s">
        <v>23335</v>
      </c>
      <c r="C806" s="122">
        <v>77372</v>
      </c>
    </row>
    <row r="807" spans="1:3" x14ac:dyDescent="0.25">
      <c r="A807" s="19" t="s">
        <v>12183</v>
      </c>
      <c r="B807" s="19" t="s">
        <v>23336</v>
      </c>
      <c r="C807" s="122">
        <v>24043</v>
      </c>
    </row>
    <row r="808" spans="1:3" x14ac:dyDescent="0.25">
      <c r="A808" s="19" t="s">
        <v>3645</v>
      </c>
      <c r="B808" s="19" t="s">
        <v>23331</v>
      </c>
      <c r="C808" s="122">
        <v>271270</v>
      </c>
    </row>
    <row r="809" spans="1:3" x14ac:dyDescent="0.25">
      <c r="A809" s="19" t="s">
        <v>12180</v>
      </c>
      <c r="B809" s="19" t="s">
        <v>23328</v>
      </c>
      <c r="C809" s="122">
        <v>14605</v>
      </c>
    </row>
    <row r="810" spans="1:3" x14ac:dyDescent="0.25">
      <c r="A810" s="19" t="s">
        <v>2003</v>
      </c>
      <c r="B810" s="19" t="s">
        <v>23578</v>
      </c>
      <c r="C810" s="122">
        <v>746829</v>
      </c>
    </row>
    <row r="811" spans="1:3" x14ac:dyDescent="0.25">
      <c r="A811" s="19" t="s">
        <v>2744</v>
      </c>
      <c r="B811" s="19" t="s">
        <v>23579</v>
      </c>
      <c r="C811" s="122">
        <v>206350</v>
      </c>
    </row>
    <row r="812" spans="1:3" x14ac:dyDescent="0.25">
      <c r="A812" s="19" t="s">
        <v>15744</v>
      </c>
      <c r="B812" s="19" t="s">
        <v>23583</v>
      </c>
      <c r="C812" s="122">
        <v>18355</v>
      </c>
    </row>
    <row r="813" spans="1:3" x14ac:dyDescent="0.25">
      <c r="A813" s="19" t="s">
        <v>3321</v>
      </c>
      <c r="B813" s="19" t="s">
        <v>23580</v>
      </c>
      <c r="C813" s="122">
        <v>405094</v>
      </c>
    </row>
    <row r="814" spans="1:3" x14ac:dyDescent="0.25">
      <c r="A814" s="19" t="s">
        <v>7315</v>
      </c>
      <c r="B814" s="19" t="s">
        <v>24007</v>
      </c>
      <c r="C814" s="122">
        <v>67960</v>
      </c>
    </row>
    <row r="815" spans="1:3" x14ac:dyDescent="0.25">
      <c r="A815" s="19" t="s">
        <v>11798</v>
      </c>
      <c r="B815" s="19" t="s">
        <v>23267</v>
      </c>
      <c r="C815" s="122">
        <v>14193</v>
      </c>
    </row>
    <row r="816" spans="1:3" x14ac:dyDescent="0.25">
      <c r="A816" s="19" t="s">
        <v>5621</v>
      </c>
      <c r="B816" s="19" t="s">
        <v>23269</v>
      </c>
      <c r="C816" s="122">
        <v>75261</v>
      </c>
    </row>
    <row r="817" spans="1:3" x14ac:dyDescent="0.25">
      <c r="A817" s="19" t="s">
        <v>13477</v>
      </c>
      <c r="B817" s="19" t="s">
        <v>23986</v>
      </c>
      <c r="C817" s="122">
        <v>17942</v>
      </c>
    </row>
    <row r="818" spans="1:3" x14ac:dyDescent="0.25">
      <c r="A818" s="19" t="s">
        <v>21793</v>
      </c>
      <c r="B818" s="19" t="s">
        <v>23994</v>
      </c>
      <c r="C818" s="122">
        <v>22683</v>
      </c>
    </row>
    <row r="819" spans="1:3" x14ac:dyDescent="0.25">
      <c r="A819" s="19" t="s">
        <v>15738</v>
      </c>
      <c r="B819" s="19" t="s">
        <v>24002</v>
      </c>
      <c r="C819" s="122">
        <v>1226</v>
      </c>
    </row>
    <row r="820" spans="1:3" x14ac:dyDescent="0.25">
      <c r="A820" s="19" t="s">
        <v>7552</v>
      </c>
      <c r="B820" s="19" t="s">
        <v>23989</v>
      </c>
      <c r="C820" s="122">
        <v>36305</v>
      </c>
    </row>
    <row r="821" spans="1:3" x14ac:dyDescent="0.25">
      <c r="A821" s="19" t="s">
        <v>9019</v>
      </c>
      <c r="B821" s="19" t="s">
        <v>28078</v>
      </c>
      <c r="C821" s="122">
        <v>36405</v>
      </c>
    </row>
    <row r="822" spans="1:3" x14ac:dyDescent="0.25">
      <c r="A822" s="19" t="s">
        <v>16238</v>
      </c>
      <c r="B822" s="19" t="s">
        <v>23987</v>
      </c>
      <c r="C822" s="122">
        <v>8353</v>
      </c>
    </row>
    <row r="823" spans="1:3" x14ac:dyDescent="0.25">
      <c r="A823" s="19" t="s">
        <v>15362</v>
      </c>
      <c r="B823" s="19" t="s">
        <v>23990</v>
      </c>
      <c r="C823" s="122">
        <v>92568</v>
      </c>
    </row>
    <row r="824" spans="1:3" x14ac:dyDescent="0.25">
      <c r="A824" s="19" t="s">
        <v>16434</v>
      </c>
      <c r="B824" s="19" t="s">
        <v>23991</v>
      </c>
      <c r="C824" s="122">
        <v>4600</v>
      </c>
    </row>
    <row r="825" spans="1:3" x14ac:dyDescent="0.25">
      <c r="A825" s="19" t="s">
        <v>11220</v>
      </c>
      <c r="B825" s="19" t="s">
        <v>23325</v>
      </c>
      <c r="C825" s="122">
        <v>36483</v>
      </c>
    </row>
    <row r="826" spans="1:3" x14ac:dyDescent="0.25">
      <c r="A826" s="19" t="s">
        <v>1751</v>
      </c>
      <c r="B826" s="19" t="s">
        <v>23322</v>
      </c>
      <c r="C826" s="122">
        <v>677774</v>
      </c>
    </row>
    <row r="827" spans="1:3" x14ac:dyDescent="0.25">
      <c r="A827" s="19" t="s">
        <v>8680</v>
      </c>
      <c r="B827" s="19" t="s">
        <v>23324</v>
      </c>
      <c r="C827" s="122">
        <v>112234</v>
      </c>
    </row>
    <row r="828" spans="1:3" x14ac:dyDescent="0.25">
      <c r="A828" s="19" t="s">
        <v>13533</v>
      </c>
      <c r="B828" s="19" t="s">
        <v>23323</v>
      </c>
      <c r="C828" s="122">
        <v>9516</v>
      </c>
    </row>
    <row r="829" spans="1:3" x14ac:dyDescent="0.25">
      <c r="A829" s="19" t="s">
        <v>23032</v>
      </c>
      <c r="B829" s="19" t="s">
        <v>23754</v>
      </c>
      <c r="C829" s="122">
        <v>23442</v>
      </c>
    </row>
    <row r="830" spans="1:3" x14ac:dyDescent="0.25">
      <c r="A830" s="19" t="s">
        <v>2033</v>
      </c>
      <c r="B830" s="19" t="s">
        <v>23547</v>
      </c>
      <c r="C830" s="122">
        <v>376153</v>
      </c>
    </row>
    <row r="831" spans="1:3" x14ac:dyDescent="0.25">
      <c r="A831" s="19" t="s">
        <v>9285</v>
      </c>
      <c r="B831" s="19" t="s">
        <v>23326</v>
      </c>
      <c r="C831" s="122">
        <v>57523</v>
      </c>
    </row>
    <row r="832" spans="1:3" x14ac:dyDescent="0.25">
      <c r="A832" s="19" t="s">
        <v>6744</v>
      </c>
      <c r="B832" s="19" t="s">
        <v>23695</v>
      </c>
      <c r="C832" s="122">
        <v>140186</v>
      </c>
    </row>
    <row r="833" spans="1:3" x14ac:dyDescent="0.25">
      <c r="A833" s="19" t="s">
        <v>15222</v>
      </c>
      <c r="B833" s="19" t="s">
        <v>28052</v>
      </c>
      <c r="C833" s="122">
        <v>2499</v>
      </c>
    </row>
    <row r="834" spans="1:3" x14ac:dyDescent="0.25">
      <c r="A834" s="19" t="s">
        <v>4351</v>
      </c>
      <c r="B834" s="19" t="s">
        <v>23461</v>
      </c>
      <c r="C834" s="122">
        <v>120475</v>
      </c>
    </row>
    <row r="835" spans="1:3" x14ac:dyDescent="0.25">
      <c r="A835" s="19" t="s">
        <v>29026</v>
      </c>
      <c r="B835" s="19" t="s">
        <v>29027</v>
      </c>
      <c r="C835" s="122">
        <v>2896</v>
      </c>
    </row>
    <row r="836" spans="1:3" x14ac:dyDescent="0.25">
      <c r="A836" s="19" t="s">
        <v>21605</v>
      </c>
      <c r="B836" s="19" t="s">
        <v>23502</v>
      </c>
      <c r="C836" s="122">
        <v>164652</v>
      </c>
    </row>
    <row r="837" spans="1:3" x14ac:dyDescent="0.25">
      <c r="A837" s="19" t="s">
        <v>6577</v>
      </c>
      <c r="B837" s="19" t="s">
        <v>28560</v>
      </c>
      <c r="C837" s="122">
        <v>11510</v>
      </c>
    </row>
    <row r="838" spans="1:3" x14ac:dyDescent="0.25">
      <c r="A838" s="19" t="s">
        <v>975</v>
      </c>
      <c r="B838" s="19" t="s">
        <v>23190</v>
      </c>
      <c r="C838" s="122">
        <v>509648</v>
      </c>
    </row>
    <row r="839" spans="1:3" x14ac:dyDescent="0.25">
      <c r="A839" s="19" t="s">
        <v>27998</v>
      </c>
      <c r="B839" s="19" t="s">
        <v>27999</v>
      </c>
      <c r="C839" s="122">
        <v>2201</v>
      </c>
    </row>
    <row r="840" spans="1:3" x14ac:dyDescent="0.25">
      <c r="A840" s="19" t="s">
        <v>5672</v>
      </c>
      <c r="B840" s="19" t="s">
        <v>23162</v>
      </c>
      <c r="C840" s="122">
        <v>227368</v>
      </c>
    </row>
    <row r="841" spans="1:3" x14ac:dyDescent="0.25">
      <c r="A841" s="19" t="s">
        <v>8527</v>
      </c>
      <c r="B841" s="19" t="s">
        <v>23154</v>
      </c>
      <c r="C841" s="122">
        <v>23374</v>
      </c>
    </row>
    <row r="842" spans="1:3" x14ac:dyDescent="0.25">
      <c r="A842" s="19" t="s">
        <v>18968</v>
      </c>
      <c r="B842" s="19" t="s">
        <v>27996</v>
      </c>
      <c r="C842" s="122">
        <v>16728</v>
      </c>
    </row>
    <row r="843" spans="1:3" x14ac:dyDescent="0.25">
      <c r="A843" s="19" t="s">
        <v>15356</v>
      </c>
      <c r="B843" s="19" t="s">
        <v>28520</v>
      </c>
      <c r="C843" s="122">
        <v>10037</v>
      </c>
    </row>
    <row r="844" spans="1:3" x14ac:dyDescent="0.25">
      <c r="A844" s="19" t="s">
        <v>9054</v>
      </c>
      <c r="B844" s="19" t="s">
        <v>23194</v>
      </c>
      <c r="C844" s="122">
        <v>30380</v>
      </c>
    </row>
    <row r="845" spans="1:3" x14ac:dyDescent="0.25">
      <c r="A845" s="19" t="s">
        <v>4766</v>
      </c>
      <c r="B845" s="19" t="s">
        <v>23189</v>
      </c>
      <c r="C845" s="122">
        <v>96726</v>
      </c>
    </row>
    <row r="846" spans="1:3" x14ac:dyDescent="0.25">
      <c r="A846" s="19" t="s">
        <v>16664</v>
      </c>
      <c r="B846" s="19" t="s">
        <v>23149</v>
      </c>
      <c r="C846" s="122">
        <v>2448</v>
      </c>
    </row>
    <row r="847" spans="1:3" x14ac:dyDescent="0.25">
      <c r="A847" s="19" t="s">
        <v>2078</v>
      </c>
      <c r="B847" s="19" t="s">
        <v>23150</v>
      </c>
      <c r="C847" s="122">
        <v>438794</v>
      </c>
    </row>
    <row r="848" spans="1:3" x14ac:dyDescent="0.25">
      <c r="A848" s="19" t="s">
        <v>2153</v>
      </c>
      <c r="B848" s="19" t="s">
        <v>28521</v>
      </c>
      <c r="C848" s="122">
        <v>476149</v>
      </c>
    </row>
    <row r="849" spans="1:3" x14ac:dyDescent="0.25">
      <c r="A849" s="19" t="s">
        <v>2351</v>
      </c>
      <c r="B849" s="19" t="s">
        <v>23197</v>
      </c>
      <c r="C849" s="122">
        <v>253722</v>
      </c>
    </row>
    <row r="850" spans="1:3" x14ac:dyDescent="0.25">
      <c r="A850" s="19" t="s">
        <v>4309</v>
      </c>
      <c r="B850" s="19" t="s">
        <v>23186</v>
      </c>
      <c r="C850" s="122">
        <v>194213</v>
      </c>
    </row>
    <row r="851" spans="1:3" x14ac:dyDescent="0.25">
      <c r="A851" s="19" t="s">
        <v>8974</v>
      </c>
      <c r="B851" s="19" t="s">
        <v>23151</v>
      </c>
      <c r="C851" s="122">
        <v>102531</v>
      </c>
    </row>
    <row r="852" spans="1:3" x14ac:dyDescent="0.25">
      <c r="A852" s="19" t="s">
        <v>23191</v>
      </c>
      <c r="B852" s="19" t="s">
        <v>23192</v>
      </c>
      <c r="C852" s="122">
        <v>58911</v>
      </c>
    </row>
    <row r="853" spans="1:3" x14ac:dyDescent="0.25">
      <c r="A853" s="19" t="s">
        <v>15118</v>
      </c>
      <c r="B853" s="19" t="s">
        <v>23199</v>
      </c>
      <c r="C853" s="122">
        <v>15444</v>
      </c>
    </row>
    <row r="854" spans="1:3" x14ac:dyDescent="0.25">
      <c r="A854" s="19" t="s">
        <v>10351</v>
      </c>
      <c r="B854" s="19" t="s">
        <v>23153</v>
      </c>
      <c r="C854" s="122">
        <v>25505</v>
      </c>
    </row>
    <row r="855" spans="1:3" x14ac:dyDescent="0.25">
      <c r="A855" s="19" t="s">
        <v>7372</v>
      </c>
      <c r="B855" s="19" t="s">
        <v>23152</v>
      </c>
      <c r="C855" s="122">
        <v>128165</v>
      </c>
    </row>
    <row r="856" spans="1:3" x14ac:dyDescent="0.25">
      <c r="A856" s="19" t="s">
        <v>7474</v>
      </c>
      <c r="B856" s="19" t="s">
        <v>23155</v>
      </c>
      <c r="C856" s="122">
        <v>77019</v>
      </c>
    </row>
    <row r="857" spans="1:3" x14ac:dyDescent="0.25">
      <c r="A857" s="19" t="s">
        <v>6256</v>
      </c>
      <c r="B857" s="19" t="s">
        <v>23156</v>
      </c>
      <c r="C857" s="122">
        <v>64404</v>
      </c>
    </row>
    <row r="858" spans="1:3" x14ac:dyDescent="0.25">
      <c r="A858" s="19" t="s">
        <v>8059</v>
      </c>
      <c r="B858" s="19" t="s">
        <v>23157</v>
      </c>
      <c r="C858" s="122">
        <v>56363</v>
      </c>
    </row>
    <row r="859" spans="1:3" x14ac:dyDescent="0.25">
      <c r="A859" s="19" t="s">
        <v>9705</v>
      </c>
      <c r="B859" s="19" t="s">
        <v>23193</v>
      </c>
      <c r="C859" s="122">
        <v>76227</v>
      </c>
    </row>
    <row r="860" spans="1:3" x14ac:dyDescent="0.25">
      <c r="A860" s="19" t="s">
        <v>12775</v>
      </c>
      <c r="B860" s="19" t="s">
        <v>23196</v>
      </c>
      <c r="C860" s="122">
        <v>25170</v>
      </c>
    </row>
    <row r="861" spans="1:3" x14ac:dyDescent="0.25">
      <c r="A861" s="19" t="s">
        <v>10951</v>
      </c>
      <c r="B861" s="19" t="s">
        <v>23158</v>
      </c>
      <c r="C861" s="122">
        <v>20865</v>
      </c>
    </row>
    <row r="862" spans="1:3" x14ac:dyDescent="0.25">
      <c r="A862" s="19" t="s">
        <v>10135</v>
      </c>
      <c r="B862" s="19" t="s">
        <v>23159</v>
      </c>
      <c r="C862" s="122">
        <v>40264</v>
      </c>
    </row>
    <row r="863" spans="1:3" x14ac:dyDescent="0.25">
      <c r="A863" s="19" t="s">
        <v>5510</v>
      </c>
      <c r="B863" s="19" t="s">
        <v>23160</v>
      </c>
      <c r="C863" s="122">
        <v>251916</v>
      </c>
    </row>
    <row r="864" spans="1:3" x14ac:dyDescent="0.25">
      <c r="A864" s="19" t="s">
        <v>9911</v>
      </c>
      <c r="B864" s="19" t="s">
        <v>23161</v>
      </c>
      <c r="C864" s="122">
        <v>55134</v>
      </c>
    </row>
    <row r="865" spans="1:3" x14ac:dyDescent="0.25">
      <c r="A865" s="19" t="s">
        <v>5861</v>
      </c>
      <c r="B865" s="19" t="s">
        <v>23227</v>
      </c>
      <c r="C865" s="122">
        <v>118864</v>
      </c>
    </row>
    <row r="866" spans="1:3" x14ac:dyDescent="0.25">
      <c r="A866" s="19" t="s">
        <v>4186</v>
      </c>
      <c r="B866" s="19" t="s">
        <v>28522</v>
      </c>
      <c r="C866" s="122">
        <v>139121</v>
      </c>
    </row>
    <row r="867" spans="1:3" x14ac:dyDescent="0.25">
      <c r="A867" s="19" t="s">
        <v>5873</v>
      </c>
      <c r="B867" s="19" t="s">
        <v>23548</v>
      </c>
      <c r="C867" s="122">
        <v>73197</v>
      </c>
    </row>
    <row r="868" spans="1:3" x14ac:dyDescent="0.25">
      <c r="A868" s="19" t="s">
        <v>15089</v>
      </c>
      <c r="B868" s="19" t="s">
        <v>23914</v>
      </c>
      <c r="C868" s="122">
        <v>3537</v>
      </c>
    </row>
    <row r="869" spans="1:3" x14ac:dyDescent="0.25">
      <c r="A869" s="19" t="s">
        <v>12303</v>
      </c>
      <c r="B869" s="19" t="s">
        <v>23918</v>
      </c>
      <c r="C869" s="122">
        <v>20459</v>
      </c>
    </row>
    <row r="870" spans="1:3" x14ac:dyDescent="0.25">
      <c r="A870" s="19" t="s">
        <v>13709</v>
      </c>
      <c r="B870" s="19" t="s">
        <v>23915</v>
      </c>
      <c r="C870" s="122">
        <v>15728</v>
      </c>
    </row>
    <row r="871" spans="1:3" x14ac:dyDescent="0.25">
      <c r="A871" s="19" t="s">
        <v>4925</v>
      </c>
      <c r="B871" s="19" t="s">
        <v>23366</v>
      </c>
      <c r="C871" s="122">
        <v>128419</v>
      </c>
    </row>
    <row r="872" spans="1:3" x14ac:dyDescent="0.25">
      <c r="A872" s="19" t="s">
        <v>16299</v>
      </c>
      <c r="B872" s="19" t="s">
        <v>23383</v>
      </c>
      <c r="C872" s="122">
        <v>24185</v>
      </c>
    </row>
    <row r="873" spans="1:3" x14ac:dyDescent="0.25">
      <c r="A873" s="19" t="s">
        <v>4662</v>
      </c>
      <c r="B873" s="19" t="s">
        <v>23931</v>
      </c>
      <c r="C873" s="122">
        <v>102091</v>
      </c>
    </row>
    <row r="874" spans="1:3" x14ac:dyDescent="0.25">
      <c r="A874" s="19" t="s">
        <v>4225</v>
      </c>
      <c r="B874" s="19" t="s">
        <v>23804</v>
      </c>
      <c r="C874" s="122">
        <v>223630</v>
      </c>
    </row>
    <row r="875" spans="1:3" x14ac:dyDescent="0.25">
      <c r="A875" s="19" t="s">
        <v>5168</v>
      </c>
      <c r="B875" s="19" t="s">
        <v>23418</v>
      </c>
      <c r="C875" s="122">
        <v>78785</v>
      </c>
    </row>
    <row r="876" spans="1:3" x14ac:dyDescent="0.25">
      <c r="A876" s="19" t="s">
        <v>10258</v>
      </c>
      <c r="B876" s="19" t="s">
        <v>23972</v>
      </c>
      <c r="C876" s="122">
        <v>10763</v>
      </c>
    </row>
    <row r="877" spans="1:3" x14ac:dyDescent="0.25">
      <c r="A877" s="19" t="s">
        <v>7249</v>
      </c>
      <c r="B877" s="19" t="s">
        <v>23406</v>
      </c>
      <c r="C877" s="122">
        <v>51506</v>
      </c>
    </row>
    <row r="878" spans="1:3" x14ac:dyDescent="0.25">
      <c r="A878" s="19" t="s">
        <v>9732</v>
      </c>
      <c r="B878" s="19" t="s">
        <v>23319</v>
      </c>
      <c r="C878" s="122">
        <v>4308</v>
      </c>
    </row>
    <row r="879" spans="1:3" x14ac:dyDescent="0.25">
      <c r="A879" s="19" t="s">
        <v>11247</v>
      </c>
      <c r="B879" s="19" t="s">
        <v>23633</v>
      </c>
      <c r="C879" s="122">
        <v>34077</v>
      </c>
    </row>
    <row r="880" spans="1:3" x14ac:dyDescent="0.25">
      <c r="A880" s="19" t="s">
        <v>1286</v>
      </c>
      <c r="B880" s="19" t="s">
        <v>23625</v>
      </c>
      <c r="C880" s="122">
        <v>733227</v>
      </c>
    </row>
    <row r="881" spans="1:3" x14ac:dyDescent="0.25">
      <c r="A881" s="19" t="s">
        <v>4793</v>
      </c>
      <c r="B881" s="19" t="s">
        <v>23635</v>
      </c>
      <c r="C881" s="122">
        <v>237531</v>
      </c>
    </row>
    <row r="882" spans="1:3" x14ac:dyDescent="0.25">
      <c r="A882" s="19" t="s">
        <v>2603</v>
      </c>
      <c r="B882" s="19" t="s">
        <v>23636</v>
      </c>
      <c r="C882" s="122">
        <v>345066</v>
      </c>
    </row>
    <row r="883" spans="1:3" x14ac:dyDescent="0.25">
      <c r="A883" s="19" t="s">
        <v>5765</v>
      </c>
      <c r="B883" s="19" t="s">
        <v>23632</v>
      </c>
      <c r="C883" s="122">
        <v>128005</v>
      </c>
    </row>
    <row r="884" spans="1:3" x14ac:dyDescent="0.25">
      <c r="A884" s="19" t="s">
        <v>4558</v>
      </c>
      <c r="B884" s="19" t="s">
        <v>23626</v>
      </c>
      <c r="C884" s="122">
        <v>104369</v>
      </c>
    </row>
    <row r="885" spans="1:3" x14ac:dyDescent="0.25">
      <c r="A885" s="19" t="s">
        <v>6989</v>
      </c>
      <c r="B885" s="19" t="s">
        <v>23627</v>
      </c>
      <c r="C885" s="122">
        <v>56926</v>
      </c>
    </row>
    <row r="886" spans="1:3" x14ac:dyDescent="0.25">
      <c r="A886" s="19" t="s">
        <v>5318</v>
      </c>
      <c r="B886" s="19" t="s">
        <v>23628</v>
      </c>
      <c r="C886" s="122">
        <v>105348</v>
      </c>
    </row>
    <row r="887" spans="1:3" x14ac:dyDescent="0.25">
      <c r="A887" s="19" t="s">
        <v>5618</v>
      </c>
      <c r="B887" s="19" t="s">
        <v>23655</v>
      </c>
      <c r="C887" s="122">
        <v>80050</v>
      </c>
    </row>
    <row r="888" spans="1:3" x14ac:dyDescent="0.25">
      <c r="A888" s="19" t="s">
        <v>3769</v>
      </c>
      <c r="B888" s="19" t="s">
        <v>23372</v>
      </c>
      <c r="C888" s="122">
        <v>249426</v>
      </c>
    </row>
    <row r="889" spans="1:3" x14ac:dyDescent="0.25">
      <c r="A889" s="19" t="s">
        <v>8821</v>
      </c>
      <c r="B889" s="19" t="s">
        <v>8823</v>
      </c>
      <c r="C889" s="122">
        <v>39103</v>
      </c>
    </row>
    <row r="890" spans="1:3" x14ac:dyDescent="0.25">
      <c r="A890" s="19" t="s">
        <v>1631</v>
      </c>
      <c r="B890" s="19" t="s">
        <v>23378</v>
      </c>
      <c r="C890" s="122">
        <v>748961</v>
      </c>
    </row>
    <row r="891" spans="1:3" x14ac:dyDescent="0.25">
      <c r="A891" s="19" t="s">
        <v>6130</v>
      </c>
      <c r="B891" s="19" t="s">
        <v>28539</v>
      </c>
      <c r="C891" s="122">
        <v>18908</v>
      </c>
    </row>
    <row r="892" spans="1:3" x14ac:dyDescent="0.25">
      <c r="A892" s="19" t="s">
        <v>1712</v>
      </c>
      <c r="B892" s="19" t="s">
        <v>23376</v>
      </c>
      <c r="C892" s="122">
        <v>325949</v>
      </c>
    </row>
    <row r="893" spans="1:3" x14ac:dyDescent="0.25">
      <c r="A893" s="19" t="s">
        <v>10714</v>
      </c>
      <c r="B893" s="19" t="s">
        <v>23380</v>
      </c>
      <c r="C893" s="122">
        <v>76843</v>
      </c>
    </row>
    <row r="894" spans="1:3" x14ac:dyDescent="0.25">
      <c r="A894" s="19" t="s">
        <v>3026</v>
      </c>
      <c r="B894" s="19" t="s">
        <v>23374</v>
      </c>
      <c r="C894" s="122">
        <v>342270</v>
      </c>
    </row>
    <row r="895" spans="1:3" x14ac:dyDescent="0.25">
      <c r="A895" s="19" t="s">
        <v>9819</v>
      </c>
      <c r="B895" s="19" t="s">
        <v>23375</v>
      </c>
      <c r="C895" s="122">
        <v>51151</v>
      </c>
    </row>
    <row r="896" spans="1:3" x14ac:dyDescent="0.25">
      <c r="A896" s="19" t="s">
        <v>5429</v>
      </c>
      <c r="B896" s="19" t="s">
        <v>23377</v>
      </c>
      <c r="C896" s="122">
        <v>158738</v>
      </c>
    </row>
    <row r="897" spans="1:3" x14ac:dyDescent="0.25">
      <c r="A897" s="19" t="s">
        <v>27927</v>
      </c>
      <c r="B897" s="19" t="s">
        <v>27928</v>
      </c>
      <c r="C897" s="122">
        <v>133681</v>
      </c>
    </row>
    <row r="898" spans="1:3" x14ac:dyDescent="0.25">
      <c r="A898" s="19" t="s">
        <v>18815</v>
      </c>
      <c r="B898" s="19" t="s">
        <v>23385</v>
      </c>
      <c r="C898" s="122">
        <v>26507</v>
      </c>
    </row>
    <row r="899" spans="1:3" x14ac:dyDescent="0.25">
      <c r="A899" s="19" t="s">
        <v>5902</v>
      </c>
      <c r="B899" s="19" t="s">
        <v>5904</v>
      </c>
      <c r="C899" s="122">
        <v>134605</v>
      </c>
    </row>
    <row r="900" spans="1:3" x14ac:dyDescent="0.25">
      <c r="A900" s="19" t="s">
        <v>2027</v>
      </c>
      <c r="B900" s="19" t="s">
        <v>23784</v>
      </c>
      <c r="C900" s="122">
        <v>368861</v>
      </c>
    </row>
    <row r="901" spans="1:3" x14ac:dyDescent="0.25">
      <c r="A901" s="19" t="s">
        <v>23367</v>
      </c>
      <c r="B901" s="19" t="s">
        <v>23368</v>
      </c>
      <c r="C901" s="122">
        <v>16410</v>
      </c>
    </row>
    <row r="902" spans="1:3" x14ac:dyDescent="0.25">
      <c r="A902" s="19" t="s">
        <v>3396</v>
      </c>
      <c r="B902" s="19" t="s">
        <v>23369</v>
      </c>
      <c r="C902" s="122">
        <v>197134</v>
      </c>
    </row>
    <row r="903" spans="1:3" x14ac:dyDescent="0.25">
      <c r="A903" s="19" t="s">
        <v>7196</v>
      </c>
      <c r="B903" s="19" t="s">
        <v>23371</v>
      </c>
      <c r="C903" s="122">
        <v>57975</v>
      </c>
    </row>
    <row r="904" spans="1:3" x14ac:dyDescent="0.25">
      <c r="A904" s="19" t="s">
        <v>6875</v>
      </c>
      <c r="B904" s="19" t="s">
        <v>23370</v>
      </c>
      <c r="C904" s="122">
        <v>14116</v>
      </c>
    </row>
    <row r="905" spans="1:3" x14ac:dyDescent="0.25">
      <c r="A905" s="19" t="s">
        <v>2882</v>
      </c>
      <c r="B905" s="19" t="s">
        <v>23310</v>
      </c>
      <c r="C905" s="122">
        <v>172729</v>
      </c>
    </row>
    <row r="906" spans="1:3" x14ac:dyDescent="0.25">
      <c r="A906" s="19" t="s">
        <v>17255</v>
      </c>
      <c r="B906" s="19" t="s">
        <v>23314</v>
      </c>
      <c r="C906" s="122">
        <v>3329</v>
      </c>
    </row>
    <row r="907" spans="1:3" x14ac:dyDescent="0.25">
      <c r="A907" s="19" t="s">
        <v>10459</v>
      </c>
      <c r="B907" s="19" t="s">
        <v>23312</v>
      </c>
      <c r="C907" s="122">
        <v>32571</v>
      </c>
    </row>
    <row r="908" spans="1:3" x14ac:dyDescent="0.25">
      <c r="A908" s="19" t="s">
        <v>14192</v>
      </c>
      <c r="B908" s="19" t="s">
        <v>23313</v>
      </c>
      <c r="C908" s="122">
        <v>18686</v>
      </c>
    </row>
    <row r="909" spans="1:3" x14ac:dyDescent="0.25">
      <c r="A909" s="19" t="s">
        <v>10873</v>
      </c>
      <c r="B909" s="19" t="s">
        <v>23311</v>
      </c>
      <c r="C909" s="122">
        <v>30809</v>
      </c>
    </row>
    <row r="910" spans="1:3" x14ac:dyDescent="0.25">
      <c r="A910" s="19" t="s">
        <v>10834</v>
      </c>
      <c r="B910" s="19" t="s">
        <v>23198</v>
      </c>
      <c r="C910" s="122">
        <v>14282</v>
      </c>
    </row>
    <row r="911" spans="1:3" x14ac:dyDescent="0.25">
      <c r="A911" s="19" t="s">
        <v>1919</v>
      </c>
      <c r="B911" s="19" t="s">
        <v>23176</v>
      </c>
      <c r="C911" s="122">
        <v>492901</v>
      </c>
    </row>
    <row r="912" spans="1:3" x14ac:dyDescent="0.25">
      <c r="A912" s="19" t="s">
        <v>5351</v>
      </c>
      <c r="B912" s="19" t="s">
        <v>23170</v>
      </c>
      <c r="C912" s="122">
        <v>116523</v>
      </c>
    </row>
    <row r="913" spans="1:3" x14ac:dyDescent="0.25">
      <c r="A913" s="19" t="s">
        <v>3438</v>
      </c>
      <c r="B913" s="19" t="s">
        <v>23171</v>
      </c>
      <c r="C913" s="122">
        <v>229842</v>
      </c>
    </row>
    <row r="914" spans="1:3" x14ac:dyDescent="0.25">
      <c r="A914" s="19" t="s">
        <v>11355</v>
      </c>
      <c r="B914" s="19" t="s">
        <v>23172</v>
      </c>
      <c r="C914" s="122">
        <v>101951</v>
      </c>
    </row>
    <row r="915" spans="1:3" x14ac:dyDescent="0.25">
      <c r="A915" s="19" t="s">
        <v>2456</v>
      </c>
      <c r="B915" s="19" t="s">
        <v>23643</v>
      </c>
      <c r="C915" s="122">
        <v>438693</v>
      </c>
    </row>
    <row r="916" spans="1:3" x14ac:dyDescent="0.25">
      <c r="A916" s="19" t="s">
        <v>9141</v>
      </c>
      <c r="B916" s="19" t="s">
        <v>23722</v>
      </c>
      <c r="C916" s="122">
        <v>20494</v>
      </c>
    </row>
    <row r="917" spans="1:3" x14ac:dyDescent="0.25">
      <c r="A917" s="19" t="s">
        <v>14527</v>
      </c>
      <c r="B917" s="19" t="s">
        <v>23815</v>
      </c>
      <c r="C917" s="122">
        <v>9312</v>
      </c>
    </row>
    <row r="918" spans="1:3" x14ac:dyDescent="0.25">
      <c r="A918" s="19" t="s">
        <v>23034</v>
      </c>
      <c r="B918" s="19" t="s">
        <v>23819</v>
      </c>
      <c r="C918" s="122">
        <v>9650</v>
      </c>
    </row>
    <row r="919" spans="1:3" x14ac:dyDescent="0.25">
      <c r="A919" s="19" t="s">
        <v>3636</v>
      </c>
      <c r="B919" s="19" t="s">
        <v>23785</v>
      </c>
      <c r="C919" s="122">
        <v>31853</v>
      </c>
    </row>
    <row r="920" spans="1:3" x14ac:dyDescent="0.25">
      <c r="A920" s="19" t="s">
        <v>10414</v>
      </c>
      <c r="B920" s="19" t="s">
        <v>23786</v>
      </c>
      <c r="C920" s="122">
        <v>41526</v>
      </c>
    </row>
    <row r="921" spans="1:3" x14ac:dyDescent="0.25">
      <c r="A921" s="19" t="s">
        <v>3270</v>
      </c>
      <c r="B921" s="19" t="s">
        <v>23221</v>
      </c>
      <c r="C921" s="122">
        <v>194370</v>
      </c>
    </row>
    <row r="922" spans="1:3" x14ac:dyDescent="0.25">
      <c r="A922" s="19" t="s">
        <v>16088</v>
      </c>
      <c r="B922" s="19" t="s">
        <v>23909</v>
      </c>
      <c r="C922" s="122">
        <v>5488</v>
      </c>
    </row>
    <row r="923" spans="1:3" x14ac:dyDescent="0.25">
      <c r="A923" s="19" t="s">
        <v>22769</v>
      </c>
      <c r="B923" s="19" t="s">
        <v>23421</v>
      </c>
      <c r="C923" s="122">
        <v>9149</v>
      </c>
    </row>
    <row r="924" spans="1:3" x14ac:dyDescent="0.25">
      <c r="A924" s="19" t="s">
        <v>10813</v>
      </c>
      <c r="B924" s="19" t="s">
        <v>28556</v>
      </c>
      <c r="C924" s="122">
        <v>20711</v>
      </c>
    </row>
    <row r="925" spans="1:3" x14ac:dyDescent="0.25">
      <c r="A925" s="19" t="s">
        <v>3202</v>
      </c>
      <c r="B925" s="19" t="s">
        <v>23988</v>
      </c>
      <c r="C925" s="122">
        <v>285900</v>
      </c>
    </row>
    <row r="926" spans="1:3" x14ac:dyDescent="0.25">
      <c r="A926" s="19" t="s">
        <v>4081</v>
      </c>
      <c r="B926" s="19" t="s">
        <v>23992</v>
      </c>
      <c r="C926" s="122">
        <v>351716</v>
      </c>
    </row>
    <row r="927" spans="1:3" x14ac:dyDescent="0.25">
      <c r="A927" s="19" t="s">
        <v>4447</v>
      </c>
      <c r="B927" s="19" t="s">
        <v>28528</v>
      </c>
      <c r="C927" s="122">
        <v>2845</v>
      </c>
    </row>
    <row r="928" spans="1:3" x14ac:dyDescent="0.25">
      <c r="A928" s="19" t="s">
        <v>3480</v>
      </c>
      <c r="B928" s="19" t="s">
        <v>23234</v>
      </c>
      <c r="C928" s="122">
        <v>258143</v>
      </c>
    </row>
    <row r="929" spans="1:3" x14ac:dyDescent="0.25">
      <c r="A929" s="19" t="s">
        <v>10921</v>
      </c>
      <c r="B929" s="19" t="s">
        <v>23305</v>
      </c>
      <c r="C929" s="122">
        <v>141037</v>
      </c>
    </row>
    <row r="930" spans="1:3" x14ac:dyDescent="0.25">
      <c r="A930" s="19" t="s">
        <v>10984</v>
      </c>
      <c r="B930" s="19" t="s">
        <v>23296</v>
      </c>
      <c r="C930" s="122">
        <v>9851</v>
      </c>
    </row>
    <row r="931" spans="1:3" x14ac:dyDescent="0.25">
      <c r="A931" s="19" t="s">
        <v>6905</v>
      </c>
      <c r="B931" s="19" t="s">
        <v>28549</v>
      </c>
      <c r="C931" s="122">
        <v>63585</v>
      </c>
    </row>
    <row r="932" spans="1:3" x14ac:dyDescent="0.25">
      <c r="A932" s="19" t="s">
        <v>3660</v>
      </c>
      <c r="B932" s="19" t="s">
        <v>23498</v>
      </c>
      <c r="C932" s="122">
        <v>217070</v>
      </c>
    </row>
    <row r="933" spans="1:3" x14ac:dyDescent="0.25">
      <c r="A933" s="19" t="s">
        <v>1451</v>
      </c>
      <c r="B933" s="19" t="s">
        <v>23465</v>
      </c>
      <c r="C933" s="122">
        <v>918475</v>
      </c>
    </row>
    <row r="934" spans="1:3" x14ac:dyDescent="0.25">
      <c r="A934" s="19" t="s">
        <v>2993</v>
      </c>
      <c r="B934" s="19" t="s">
        <v>23466</v>
      </c>
      <c r="C934" s="122">
        <v>648862</v>
      </c>
    </row>
    <row r="935" spans="1:3" x14ac:dyDescent="0.25">
      <c r="A935" s="19" t="s">
        <v>27934</v>
      </c>
      <c r="B935" s="19" t="s">
        <v>27935</v>
      </c>
      <c r="C935" s="122">
        <v>473536</v>
      </c>
    </row>
    <row r="936" spans="1:3" x14ac:dyDescent="0.25">
      <c r="A936" s="19" t="s">
        <v>9983</v>
      </c>
      <c r="B936" s="19" t="s">
        <v>23877</v>
      </c>
      <c r="C936" s="122">
        <v>9732</v>
      </c>
    </row>
    <row r="937" spans="1:3" x14ac:dyDescent="0.25">
      <c r="A937" s="19" t="s">
        <v>5324</v>
      </c>
      <c r="B937" s="19" t="s">
        <v>23863</v>
      </c>
      <c r="C937" s="122">
        <v>25960</v>
      </c>
    </row>
    <row r="938" spans="1:3" x14ac:dyDescent="0.25">
      <c r="A938" s="19" t="s">
        <v>14431</v>
      </c>
      <c r="B938" s="19" t="s">
        <v>23274</v>
      </c>
      <c r="C938" s="122">
        <v>573</v>
      </c>
    </row>
    <row r="939" spans="1:3" x14ac:dyDescent="0.25">
      <c r="A939" s="19" t="s">
        <v>2048</v>
      </c>
      <c r="B939" s="19" t="s">
        <v>23959</v>
      </c>
      <c r="C939" s="122">
        <v>293683</v>
      </c>
    </row>
    <row r="940" spans="1:3" x14ac:dyDescent="0.25">
      <c r="A940" s="19" t="s">
        <v>13471</v>
      </c>
      <c r="B940" s="19" t="s">
        <v>23467</v>
      </c>
      <c r="C940" s="122">
        <v>18148</v>
      </c>
    </row>
    <row r="941" spans="1:3" x14ac:dyDescent="0.25">
      <c r="A941" s="19" t="s">
        <v>5105</v>
      </c>
      <c r="B941" s="19" t="s">
        <v>23355</v>
      </c>
      <c r="C941" s="122">
        <v>159003</v>
      </c>
    </row>
    <row r="942" spans="1:3" x14ac:dyDescent="0.25">
      <c r="A942" s="19" t="s">
        <v>8794</v>
      </c>
      <c r="B942" s="19" t="s">
        <v>23347</v>
      </c>
      <c r="C942" s="122">
        <v>71052</v>
      </c>
    </row>
    <row r="943" spans="1:3" x14ac:dyDescent="0.25">
      <c r="A943" s="19" t="s">
        <v>18888</v>
      </c>
      <c r="B943" s="19" t="s">
        <v>23363</v>
      </c>
      <c r="C943" s="122">
        <v>71046</v>
      </c>
    </row>
    <row r="944" spans="1:3" x14ac:dyDescent="0.25">
      <c r="A944" s="19" t="s">
        <v>10786</v>
      </c>
      <c r="B944" s="19" t="s">
        <v>23356</v>
      </c>
      <c r="C944" s="122">
        <v>85177</v>
      </c>
    </row>
    <row r="945" spans="1:3" x14ac:dyDescent="0.25">
      <c r="A945" s="19" t="s">
        <v>4703</v>
      </c>
      <c r="B945" s="19" t="s">
        <v>23354</v>
      </c>
      <c r="C945" s="122">
        <v>579090</v>
      </c>
    </row>
    <row r="946" spans="1:3" x14ac:dyDescent="0.25">
      <c r="A946" s="19" t="s">
        <v>12663</v>
      </c>
      <c r="B946" s="19" t="s">
        <v>28012</v>
      </c>
      <c r="C946" s="122">
        <v>8724</v>
      </c>
    </row>
    <row r="947" spans="1:3" x14ac:dyDescent="0.25">
      <c r="A947" s="19" t="s">
        <v>4817</v>
      </c>
      <c r="B947" s="19" t="s">
        <v>23349</v>
      </c>
      <c r="C947" s="122">
        <v>101249</v>
      </c>
    </row>
    <row r="948" spans="1:3" x14ac:dyDescent="0.25">
      <c r="A948" s="19" t="s">
        <v>6845</v>
      </c>
      <c r="B948" s="19" t="s">
        <v>23348</v>
      </c>
      <c r="C948" s="122">
        <v>82524</v>
      </c>
    </row>
    <row r="949" spans="1:3" x14ac:dyDescent="0.25">
      <c r="A949" s="19" t="s">
        <v>13142</v>
      </c>
      <c r="B949" s="19" t="s">
        <v>23361</v>
      </c>
      <c r="C949" s="122">
        <v>18876</v>
      </c>
    </row>
    <row r="950" spans="1:3" x14ac:dyDescent="0.25">
      <c r="A950" s="19" t="s">
        <v>6496</v>
      </c>
      <c r="B950" s="19" t="s">
        <v>23973</v>
      </c>
      <c r="C950" s="122">
        <v>62966</v>
      </c>
    </row>
    <row r="951" spans="1:3" x14ac:dyDescent="0.25">
      <c r="A951" s="19" t="s">
        <v>13039</v>
      </c>
      <c r="B951" s="19" t="s">
        <v>23606</v>
      </c>
      <c r="C951" s="122">
        <v>14337</v>
      </c>
    </row>
    <row r="952" spans="1:3" x14ac:dyDescent="0.25">
      <c r="A952" s="19" t="s">
        <v>11549</v>
      </c>
      <c r="B952" s="19" t="s">
        <v>23275</v>
      </c>
      <c r="C952" s="122">
        <v>23306</v>
      </c>
    </row>
    <row r="953" spans="1:3" x14ac:dyDescent="0.25">
      <c r="A953" s="19" t="s">
        <v>27913</v>
      </c>
      <c r="B953" s="19" t="s">
        <v>27914</v>
      </c>
      <c r="C953" s="122">
        <v>77178</v>
      </c>
    </row>
    <row r="954" spans="1:3" x14ac:dyDescent="0.25">
      <c r="A954" s="19" t="s">
        <v>10315</v>
      </c>
      <c r="B954" s="19" t="s">
        <v>23449</v>
      </c>
      <c r="C954" s="122">
        <v>84054</v>
      </c>
    </row>
    <row r="955" spans="1:3" x14ac:dyDescent="0.25">
      <c r="A955" s="19" t="s">
        <v>11143</v>
      </c>
      <c r="B955" s="19" t="s">
        <v>23619</v>
      </c>
      <c r="C955" s="122">
        <v>11571</v>
      </c>
    </row>
    <row r="956" spans="1:3" x14ac:dyDescent="0.25">
      <c r="A956" s="19" t="s">
        <v>1898</v>
      </c>
      <c r="B956" s="19" t="s">
        <v>23136</v>
      </c>
      <c r="C956" s="122">
        <v>493909</v>
      </c>
    </row>
    <row r="957" spans="1:3" x14ac:dyDescent="0.25">
      <c r="A957" s="19" t="s">
        <v>5690</v>
      </c>
      <c r="B957" s="19" t="s">
        <v>5692</v>
      </c>
      <c r="C957" s="122">
        <v>38368</v>
      </c>
    </row>
    <row r="958" spans="1:3" x14ac:dyDescent="0.25">
      <c r="A958" s="19" t="s">
        <v>14617</v>
      </c>
      <c r="B958" s="19" t="s">
        <v>28010</v>
      </c>
      <c r="C958" s="122">
        <v>11210</v>
      </c>
    </row>
    <row r="959" spans="1:3" x14ac:dyDescent="0.25">
      <c r="A959" s="19" t="s">
        <v>3172</v>
      </c>
      <c r="B959" s="19" t="s">
        <v>23282</v>
      </c>
      <c r="C959" s="122">
        <v>244655</v>
      </c>
    </row>
    <row r="960" spans="1:3" x14ac:dyDescent="0.25">
      <c r="A960" s="19" t="s">
        <v>5360</v>
      </c>
      <c r="B960" s="19" t="s">
        <v>23283</v>
      </c>
      <c r="C960" s="122">
        <v>65754</v>
      </c>
    </row>
    <row r="961" spans="1:3" x14ac:dyDescent="0.25">
      <c r="A961" s="19" t="s">
        <v>28008</v>
      </c>
      <c r="B961" s="19" t="s">
        <v>28009</v>
      </c>
      <c r="C961" s="122">
        <v>3241</v>
      </c>
    </row>
    <row r="962" spans="1:3" x14ac:dyDescent="0.25">
      <c r="A962" s="19" t="s">
        <v>8881</v>
      </c>
      <c r="B962" s="19" t="s">
        <v>23284</v>
      </c>
      <c r="C962" s="122">
        <v>50869</v>
      </c>
    </row>
    <row r="963" spans="1:3" x14ac:dyDescent="0.25">
      <c r="A963" s="19" t="s">
        <v>5393</v>
      </c>
      <c r="B963" s="19" t="s">
        <v>23644</v>
      </c>
      <c r="C963" s="122">
        <v>228791</v>
      </c>
    </row>
    <row r="964" spans="1:3" x14ac:dyDescent="0.25">
      <c r="A964" s="19" t="s">
        <v>9267</v>
      </c>
      <c r="B964" s="19" t="s">
        <v>23646</v>
      </c>
      <c r="C964" s="122">
        <v>72780</v>
      </c>
    </row>
    <row r="965" spans="1:3" x14ac:dyDescent="0.25">
      <c r="A965" s="19" t="s">
        <v>9564</v>
      </c>
      <c r="B965" s="19" t="s">
        <v>23645</v>
      </c>
      <c r="C965" s="122">
        <v>62909</v>
      </c>
    </row>
    <row r="966" spans="1:3" x14ac:dyDescent="0.25">
      <c r="A966" s="19" t="s">
        <v>9165</v>
      </c>
      <c r="B966" s="19" t="s">
        <v>23245</v>
      </c>
      <c r="C966" s="122">
        <v>132374</v>
      </c>
    </row>
    <row r="967" spans="1:3" x14ac:dyDescent="0.25">
      <c r="A967" s="19" t="s">
        <v>14871</v>
      </c>
      <c r="B967" s="19" t="s">
        <v>23491</v>
      </c>
      <c r="C967" s="122">
        <v>12669</v>
      </c>
    </row>
    <row r="968" spans="1:3" x14ac:dyDescent="0.25">
      <c r="A968" s="19" t="s">
        <v>12363</v>
      </c>
      <c r="B968" s="19" t="s">
        <v>23468</v>
      </c>
      <c r="C968" s="122">
        <v>7928</v>
      </c>
    </row>
    <row r="969" spans="1:3" x14ac:dyDescent="0.25">
      <c r="A969" s="19" t="s">
        <v>29024</v>
      </c>
      <c r="B969" s="19" t="s">
        <v>29025</v>
      </c>
      <c r="C969" s="122">
        <v>1227</v>
      </c>
    </row>
    <row r="970" spans="1:3" x14ac:dyDescent="0.25">
      <c r="A970" s="19" t="s">
        <v>1397</v>
      </c>
      <c r="B970" s="19" t="s">
        <v>23469</v>
      </c>
      <c r="C970" s="122">
        <v>775553</v>
      </c>
    </row>
    <row r="971" spans="1:3" x14ac:dyDescent="0.25">
      <c r="A971" s="19" t="s">
        <v>5402</v>
      </c>
      <c r="B971" s="19" t="s">
        <v>23492</v>
      </c>
      <c r="C971" s="122">
        <v>244578</v>
      </c>
    </row>
    <row r="972" spans="1:3" x14ac:dyDescent="0.25">
      <c r="A972" s="19" t="s">
        <v>981</v>
      </c>
      <c r="B972" s="19" t="s">
        <v>23484</v>
      </c>
      <c r="C972" s="122">
        <v>578766</v>
      </c>
    </row>
    <row r="973" spans="1:3" x14ac:dyDescent="0.25">
      <c r="A973" s="19" t="s">
        <v>1997</v>
      </c>
      <c r="B973" s="19" t="s">
        <v>23486</v>
      </c>
      <c r="C973" s="122">
        <v>149527</v>
      </c>
    </row>
    <row r="974" spans="1:3" x14ac:dyDescent="0.25">
      <c r="A974" s="19" t="s">
        <v>1520</v>
      </c>
      <c r="B974" s="19" t="s">
        <v>23470</v>
      </c>
      <c r="C974" s="122">
        <v>632345</v>
      </c>
    </row>
    <row r="975" spans="1:3" x14ac:dyDescent="0.25">
      <c r="A975" s="19" t="s">
        <v>3922</v>
      </c>
      <c r="B975" s="19" t="s">
        <v>23960</v>
      </c>
      <c r="C975" s="122">
        <v>104957</v>
      </c>
    </row>
    <row r="976" spans="1:3" x14ac:dyDescent="0.25">
      <c r="A976" s="19" t="s">
        <v>13586</v>
      </c>
      <c r="B976" s="19" t="s">
        <v>23916</v>
      </c>
      <c r="C976" s="122">
        <v>4542</v>
      </c>
    </row>
    <row r="977" spans="1:3" x14ac:dyDescent="0.25">
      <c r="A977" s="19" t="s">
        <v>2108</v>
      </c>
      <c r="B977" s="19" t="s">
        <v>23242</v>
      </c>
      <c r="C977" s="122">
        <v>718632</v>
      </c>
    </row>
    <row r="978" spans="1:3" x14ac:dyDescent="0.25">
      <c r="A978" s="19" t="s">
        <v>1823</v>
      </c>
      <c r="B978" s="19" t="s">
        <v>23982</v>
      </c>
      <c r="C978" s="122">
        <v>780685</v>
      </c>
    </row>
    <row r="979" spans="1:3" x14ac:dyDescent="0.25">
      <c r="A979" s="19" t="s">
        <v>28428</v>
      </c>
      <c r="B979" s="19" t="s">
        <v>28429</v>
      </c>
      <c r="C979" s="122">
        <v>2816</v>
      </c>
    </row>
    <row r="980" spans="1:3" x14ac:dyDescent="0.25">
      <c r="A980" s="19" t="s">
        <v>4330</v>
      </c>
      <c r="B980" s="19" t="s">
        <v>23471</v>
      </c>
      <c r="C980" s="122">
        <v>142441</v>
      </c>
    </row>
    <row r="981" spans="1:3" x14ac:dyDescent="0.25">
      <c r="A981" s="19" t="s">
        <v>15897</v>
      </c>
      <c r="B981" s="19" t="s">
        <v>28022</v>
      </c>
      <c r="C981" s="122">
        <v>16467</v>
      </c>
    </row>
    <row r="982" spans="1:3" x14ac:dyDescent="0.25">
      <c r="A982" s="19" t="s">
        <v>16227</v>
      </c>
      <c r="B982" s="19" t="s">
        <v>23656</v>
      </c>
      <c r="C982" s="122">
        <v>26078</v>
      </c>
    </row>
    <row r="983" spans="1:3" x14ac:dyDescent="0.25">
      <c r="A983" s="19" t="s">
        <v>1211</v>
      </c>
      <c r="B983" s="19" t="s">
        <v>23631</v>
      </c>
      <c r="C983" s="122">
        <v>395739</v>
      </c>
    </row>
    <row r="984" spans="1:3" x14ac:dyDescent="0.25">
      <c r="A984" s="19" t="s">
        <v>7621</v>
      </c>
      <c r="B984" s="19" t="s">
        <v>28031</v>
      </c>
      <c r="C984" s="122">
        <v>39225</v>
      </c>
    </row>
    <row r="985" spans="1:3" x14ac:dyDescent="0.25">
      <c r="A985" s="19" t="s">
        <v>6962</v>
      </c>
      <c r="B985" s="19" t="s">
        <v>23630</v>
      </c>
      <c r="C985" s="122">
        <v>24036</v>
      </c>
    </row>
    <row r="986" spans="1:3" x14ac:dyDescent="0.25">
      <c r="A986" s="19" t="s">
        <v>12054</v>
      </c>
      <c r="B986" s="19" t="s">
        <v>28030</v>
      </c>
      <c r="C986" s="122">
        <v>12645</v>
      </c>
    </row>
    <row r="987" spans="1:3" x14ac:dyDescent="0.25">
      <c r="A987" s="19" t="s">
        <v>2243</v>
      </c>
      <c r="B987" s="19" t="s">
        <v>23787</v>
      </c>
      <c r="C987" s="122">
        <v>504997</v>
      </c>
    </row>
    <row r="988" spans="1:3" x14ac:dyDescent="0.25">
      <c r="A988" s="19" t="s">
        <v>984</v>
      </c>
      <c r="B988" s="19" t="s">
        <v>23801</v>
      </c>
      <c r="C988" s="122">
        <v>1580578</v>
      </c>
    </row>
    <row r="989" spans="1:3" x14ac:dyDescent="0.25">
      <c r="A989" s="19" t="s">
        <v>18708</v>
      </c>
      <c r="B989" s="19" t="s">
        <v>23806</v>
      </c>
      <c r="C989" s="122">
        <v>11093</v>
      </c>
    </row>
    <row r="990" spans="1:3" x14ac:dyDescent="0.25">
      <c r="A990" s="19" t="s">
        <v>14913</v>
      </c>
      <c r="B990" s="19" t="s">
        <v>23426</v>
      </c>
      <c r="C990" s="122">
        <v>2174</v>
      </c>
    </row>
    <row r="991" spans="1:3" x14ac:dyDescent="0.25">
      <c r="A991" s="19" t="s">
        <v>27919</v>
      </c>
      <c r="B991" s="19" t="s">
        <v>28420</v>
      </c>
      <c r="C991" s="122">
        <v>15326</v>
      </c>
    </row>
    <row r="992" spans="1:3" x14ac:dyDescent="0.25">
      <c r="A992" s="19" t="s">
        <v>4492</v>
      </c>
      <c r="B992" s="19" t="s">
        <v>24003</v>
      </c>
      <c r="C992" s="122">
        <v>190081</v>
      </c>
    </row>
    <row r="993" spans="1:3" x14ac:dyDescent="0.25">
      <c r="A993" s="19" t="s">
        <v>9108</v>
      </c>
      <c r="B993" s="19" t="s">
        <v>28011</v>
      </c>
      <c r="C993" s="122">
        <v>0</v>
      </c>
    </row>
    <row r="994" spans="1:3" x14ac:dyDescent="0.25">
      <c r="A994" s="19" t="s">
        <v>15183</v>
      </c>
      <c r="B994" s="19" t="s">
        <v>23341</v>
      </c>
      <c r="C994" s="122">
        <v>14642</v>
      </c>
    </row>
    <row r="995" spans="1:3" x14ac:dyDescent="0.25">
      <c r="A995" s="19" t="s">
        <v>5207</v>
      </c>
      <c r="B995" s="19" t="s">
        <v>23974</v>
      </c>
      <c r="C995" s="122">
        <v>51578</v>
      </c>
    </row>
    <row r="996" spans="1:3" x14ac:dyDescent="0.25">
      <c r="A996" s="19" t="s">
        <v>10261</v>
      </c>
      <c r="B996" s="19" t="s">
        <v>23977</v>
      </c>
      <c r="C996" s="122">
        <v>48359</v>
      </c>
    </row>
    <row r="997" spans="1:3" x14ac:dyDescent="0.25">
      <c r="A997" s="19" t="s">
        <v>2417</v>
      </c>
      <c r="B997" s="19" t="s">
        <v>23996</v>
      </c>
      <c r="C997" s="122">
        <v>247641</v>
      </c>
    </row>
    <row r="998" spans="1:3" x14ac:dyDescent="0.25">
      <c r="A998" s="19" t="s">
        <v>27922</v>
      </c>
      <c r="B998" s="19" t="s">
        <v>28421</v>
      </c>
      <c r="C998" s="122">
        <v>6913</v>
      </c>
    </row>
    <row r="999" spans="1:3" x14ac:dyDescent="0.25">
      <c r="A999" s="19" t="s">
        <v>13057</v>
      </c>
      <c r="B999" s="19" t="s">
        <v>23844</v>
      </c>
      <c r="C999" s="122">
        <v>22978</v>
      </c>
    </row>
    <row r="1000" spans="1:3" x14ac:dyDescent="0.25">
      <c r="A1000" s="19" t="s">
        <v>28564</v>
      </c>
      <c r="B1000" s="19" t="s">
        <v>28565</v>
      </c>
      <c r="C1000" s="122">
        <v>15951</v>
      </c>
    </row>
    <row r="1001" spans="1:3" x14ac:dyDescent="0.25">
      <c r="A1001" s="19" t="s">
        <v>17281</v>
      </c>
      <c r="B1001" s="19" t="s">
        <v>23562</v>
      </c>
      <c r="C1001" s="122">
        <v>10721</v>
      </c>
    </row>
    <row r="1002" spans="1:3" x14ac:dyDescent="0.25">
      <c r="A1002" s="19" t="s">
        <v>19029</v>
      </c>
      <c r="B1002" s="19" t="s">
        <v>23560</v>
      </c>
      <c r="C1002" s="122">
        <v>150280</v>
      </c>
    </row>
    <row r="1003" spans="1:3" x14ac:dyDescent="0.25">
      <c r="A1003" s="19" t="s">
        <v>23563</v>
      </c>
      <c r="B1003" s="19" t="s">
        <v>23564</v>
      </c>
      <c r="C1003" s="122">
        <v>13546</v>
      </c>
    </row>
    <row r="1004" spans="1:3" x14ac:dyDescent="0.25">
      <c r="A1004" s="19" t="s">
        <v>9639</v>
      </c>
      <c r="B1004" s="19" t="s">
        <v>23565</v>
      </c>
      <c r="C1004" s="122">
        <v>67306</v>
      </c>
    </row>
    <row r="1005" spans="1:3" x14ac:dyDescent="0.25">
      <c r="A1005" s="19" t="s">
        <v>1778</v>
      </c>
      <c r="B1005" s="19" t="s">
        <v>23561</v>
      </c>
      <c r="C1005" s="122">
        <v>622320</v>
      </c>
    </row>
    <row r="1006" spans="1:3" x14ac:dyDescent="0.25">
      <c r="A1006" s="19" t="s">
        <v>7369</v>
      </c>
      <c r="B1006" s="19" t="s">
        <v>23485</v>
      </c>
      <c r="C1006" s="122">
        <v>54127</v>
      </c>
    </row>
    <row r="1007" spans="1:3" x14ac:dyDescent="0.25">
      <c r="A1007" s="19" t="s">
        <v>13967</v>
      </c>
      <c r="B1007" s="19" t="s">
        <v>28015</v>
      </c>
      <c r="C1007" s="122">
        <v>4168</v>
      </c>
    </row>
    <row r="1008" spans="1:3" x14ac:dyDescent="0.25">
      <c r="A1008" s="19" t="s">
        <v>6376</v>
      </c>
      <c r="B1008" s="19" t="s">
        <v>23181</v>
      </c>
      <c r="C1008" s="122">
        <v>104021</v>
      </c>
    </row>
    <row r="1009" spans="1:3" x14ac:dyDescent="0.25">
      <c r="A1009" s="19" t="s">
        <v>4219</v>
      </c>
      <c r="B1009" s="19" t="s">
        <v>23103</v>
      </c>
      <c r="C1009" s="122">
        <v>162917</v>
      </c>
    </row>
    <row r="1010" spans="1:3" x14ac:dyDescent="0.25">
      <c r="A1010" s="19" t="s">
        <v>4555</v>
      </c>
      <c r="B1010" s="19" t="s">
        <v>23995</v>
      </c>
      <c r="C1010" s="122">
        <v>118167</v>
      </c>
    </row>
    <row r="1011" spans="1:3" x14ac:dyDescent="0.25">
      <c r="A1011" s="19" t="s">
        <v>12096</v>
      </c>
      <c r="B1011" s="19" t="s">
        <v>23345</v>
      </c>
      <c r="C1011" s="122">
        <v>43059</v>
      </c>
    </row>
    <row r="1012" spans="1:3" x14ac:dyDescent="0.25">
      <c r="A1012" s="19" t="s">
        <v>3020</v>
      </c>
      <c r="B1012" s="19" t="s">
        <v>23228</v>
      </c>
      <c r="C1012" s="122">
        <v>175701</v>
      </c>
    </row>
    <row r="1013" spans="1:3" x14ac:dyDescent="0.25">
      <c r="A1013" s="19" t="s">
        <v>8287</v>
      </c>
      <c r="B1013" s="19" t="s">
        <v>23899</v>
      </c>
      <c r="C1013" s="122">
        <v>75943</v>
      </c>
    </row>
    <row r="1014" spans="1:3" x14ac:dyDescent="0.25">
      <c r="A1014" s="19" t="s">
        <v>7300</v>
      </c>
      <c r="B1014" s="19" t="s">
        <v>23229</v>
      </c>
      <c r="C1014" s="122">
        <v>42643</v>
      </c>
    </row>
    <row r="1015" spans="1:3" x14ac:dyDescent="0.25">
      <c r="A1015" s="19" t="s">
        <v>12754</v>
      </c>
      <c r="B1015" s="19" t="s">
        <v>23867</v>
      </c>
      <c r="C1015" s="122">
        <v>5068</v>
      </c>
    </row>
    <row r="1016" spans="1:3" x14ac:dyDescent="0.25">
      <c r="A1016" s="19" t="s">
        <v>4653</v>
      </c>
      <c r="B1016" s="19" t="s">
        <v>23975</v>
      </c>
      <c r="C1016" s="122">
        <v>175391</v>
      </c>
    </row>
    <row r="1017" spans="1:3" x14ac:dyDescent="0.25">
      <c r="A1017" s="19" t="s">
        <v>28583</v>
      </c>
      <c r="B1017" s="19" t="s">
        <v>28584</v>
      </c>
      <c r="C1017" s="122">
        <v>10754</v>
      </c>
    </row>
    <row r="1018" spans="1:3" x14ac:dyDescent="0.25">
      <c r="A1018" s="19" t="s">
        <v>22965</v>
      </c>
      <c r="B1018" s="19" t="s">
        <v>23659</v>
      </c>
      <c r="C1018" s="122">
        <v>1159925</v>
      </c>
    </row>
    <row r="1019" spans="1:3" x14ac:dyDescent="0.25">
      <c r="A1019" s="19" t="s">
        <v>2618</v>
      </c>
      <c r="B1019" s="19" t="s">
        <v>23222</v>
      </c>
      <c r="C1019" s="122">
        <v>377756</v>
      </c>
    </row>
    <row r="1020" spans="1:3" x14ac:dyDescent="0.25">
      <c r="A1020" s="19" t="s">
        <v>4790</v>
      </c>
      <c r="B1020" s="19" t="s">
        <v>23278</v>
      </c>
      <c r="C1020" s="122">
        <v>157521</v>
      </c>
    </row>
    <row r="1021" spans="1:3" x14ac:dyDescent="0.25">
      <c r="A1021" s="19" t="s">
        <v>11642</v>
      </c>
      <c r="B1021" s="19" t="s">
        <v>23272</v>
      </c>
      <c r="C1021" s="122">
        <v>15706</v>
      </c>
    </row>
    <row r="1022" spans="1:3" x14ac:dyDescent="0.25">
      <c r="A1022" s="19" t="s">
        <v>10025</v>
      </c>
      <c r="B1022" s="19" t="s">
        <v>23277</v>
      </c>
      <c r="C1022" s="122">
        <v>21798</v>
      </c>
    </row>
    <row r="1023" spans="1:3" x14ac:dyDescent="0.25">
      <c r="A1023" s="19" t="s">
        <v>5675</v>
      </c>
      <c r="B1023" s="19" t="s">
        <v>23276</v>
      </c>
      <c r="C1023" s="122">
        <v>112112</v>
      </c>
    </row>
    <row r="1024" spans="1:3" x14ac:dyDescent="0.25">
      <c r="A1024" s="19" t="s">
        <v>7816</v>
      </c>
      <c r="B1024" s="19" t="s">
        <v>23306</v>
      </c>
      <c r="C1024" s="122">
        <v>28145</v>
      </c>
    </row>
    <row r="1025" spans="1:3" x14ac:dyDescent="0.25">
      <c r="A1025" s="19" t="s">
        <v>5081</v>
      </c>
      <c r="B1025" s="19" t="s">
        <v>23182</v>
      </c>
      <c r="C1025" s="122">
        <v>122689</v>
      </c>
    </row>
    <row r="1026" spans="1:3" x14ac:dyDescent="0.25">
      <c r="A1026" s="19" t="s">
        <v>1922</v>
      </c>
      <c r="B1026" s="19" t="s">
        <v>23104</v>
      </c>
      <c r="C1026" s="122">
        <v>241161</v>
      </c>
    </row>
    <row r="1027" spans="1:3" x14ac:dyDescent="0.25">
      <c r="A1027" s="19" t="s">
        <v>3312</v>
      </c>
      <c r="B1027" s="19" t="s">
        <v>23183</v>
      </c>
      <c r="C1027" s="122">
        <v>391941</v>
      </c>
    </row>
    <row r="1028" spans="1:3" x14ac:dyDescent="0.25">
      <c r="A1028" s="19" t="s">
        <v>11406</v>
      </c>
      <c r="B1028" s="19" t="s">
        <v>24008</v>
      </c>
      <c r="C1028" s="122">
        <v>9609</v>
      </c>
    </row>
    <row r="1029" spans="1:3" x14ac:dyDescent="0.25">
      <c r="A1029" s="19" t="s">
        <v>11181</v>
      </c>
      <c r="B1029" s="19" t="s">
        <v>23147</v>
      </c>
      <c r="C1029" s="122">
        <v>56552</v>
      </c>
    </row>
    <row r="1030" spans="1:3" x14ac:dyDescent="0.25">
      <c r="A1030" s="19" t="s">
        <v>4841</v>
      </c>
      <c r="B1030" s="19" t="s">
        <v>23173</v>
      </c>
      <c r="C1030" s="122">
        <v>166254</v>
      </c>
    </row>
    <row r="1031" spans="1:3" x14ac:dyDescent="0.25">
      <c r="A1031" s="19" t="s">
        <v>7738</v>
      </c>
      <c r="B1031" s="19" t="s">
        <v>23174</v>
      </c>
      <c r="C1031" s="122">
        <v>67267</v>
      </c>
    </row>
    <row r="1032" spans="1:3" x14ac:dyDescent="0.25">
      <c r="A1032" s="19" t="s">
        <v>1322</v>
      </c>
      <c r="B1032" s="19" t="s">
        <v>23881</v>
      </c>
      <c r="C1032" s="122">
        <v>721839</v>
      </c>
    </row>
    <row r="1033" spans="1:3" x14ac:dyDescent="0.25">
      <c r="A1033" s="19" t="s">
        <v>1493</v>
      </c>
      <c r="B1033" s="19" t="s">
        <v>23472</v>
      </c>
      <c r="C1033" s="122">
        <v>548621</v>
      </c>
    </row>
    <row r="1034" spans="1:3" x14ac:dyDescent="0.25">
      <c r="A1034" s="19" t="s">
        <v>12501</v>
      </c>
      <c r="B1034" s="19" t="s">
        <v>23691</v>
      </c>
      <c r="C1034" s="122">
        <v>10299</v>
      </c>
    </row>
    <row r="1035" spans="1:3" x14ac:dyDescent="0.25">
      <c r="A1035" s="19" t="s">
        <v>18933</v>
      </c>
      <c r="B1035" s="19" t="s">
        <v>28566</v>
      </c>
      <c r="C1035" s="122">
        <v>100799</v>
      </c>
    </row>
    <row r="1036" spans="1:3" x14ac:dyDescent="0.25">
      <c r="A1036" s="19" t="s">
        <v>13685</v>
      </c>
      <c r="B1036" s="19" t="s">
        <v>23703</v>
      </c>
      <c r="C1036" s="122">
        <v>157656</v>
      </c>
    </row>
    <row r="1037" spans="1:3" x14ac:dyDescent="0.25">
      <c r="A1037" s="19" t="s">
        <v>6145</v>
      </c>
      <c r="B1037" s="19" t="s">
        <v>23693</v>
      </c>
      <c r="C1037" s="122">
        <v>332829</v>
      </c>
    </row>
    <row r="1038" spans="1:3" x14ac:dyDescent="0.25">
      <c r="A1038" s="19" t="s">
        <v>4222</v>
      </c>
      <c r="B1038" s="19" t="s">
        <v>23706</v>
      </c>
      <c r="C1038" s="122">
        <v>287088</v>
      </c>
    </row>
    <row r="1039" spans="1:3" x14ac:dyDescent="0.25">
      <c r="A1039" s="19" t="s">
        <v>10756</v>
      </c>
      <c r="B1039" s="19" t="s">
        <v>23696</v>
      </c>
      <c r="C1039" s="122">
        <v>34442</v>
      </c>
    </row>
    <row r="1040" spans="1:3" x14ac:dyDescent="0.25">
      <c r="A1040" s="19" t="s">
        <v>23031</v>
      </c>
      <c r="B1040" s="19" t="s">
        <v>23697</v>
      </c>
      <c r="C1040" s="122">
        <v>9219</v>
      </c>
    </row>
    <row r="1041" spans="1:3" x14ac:dyDescent="0.25">
      <c r="A1041" s="19" t="s">
        <v>12204</v>
      </c>
      <c r="B1041" s="19" t="s">
        <v>23707</v>
      </c>
      <c r="C1041" s="122">
        <v>15303</v>
      </c>
    </row>
    <row r="1042" spans="1:3" x14ac:dyDescent="0.25">
      <c r="A1042" s="19" t="s">
        <v>3973</v>
      </c>
      <c r="B1042" s="19" t="s">
        <v>23698</v>
      </c>
      <c r="C1042" s="122">
        <v>165245</v>
      </c>
    </row>
    <row r="1043" spans="1:3" x14ac:dyDescent="0.25">
      <c r="A1043" s="19" t="s">
        <v>18623</v>
      </c>
      <c r="B1043" s="19" t="s">
        <v>23701</v>
      </c>
      <c r="C1043" s="122">
        <v>7240</v>
      </c>
    </row>
    <row r="1044" spans="1:3" x14ac:dyDescent="0.25">
      <c r="A1044" s="19" t="s">
        <v>6469</v>
      </c>
      <c r="B1044" s="19" t="s">
        <v>23699</v>
      </c>
      <c r="C1044" s="122">
        <v>159022</v>
      </c>
    </row>
    <row r="1045" spans="1:3" x14ac:dyDescent="0.25">
      <c r="A1045" s="19" t="s">
        <v>1128</v>
      </c>
      <c r="B1045" s="19" t="s">
        <v>23710</v>
      </c>
      <c r="C1045" s="122">
        <v>1120519</v>
      </c>
    </row>
    <row r="1046" spans="1:3" x14ac:dyDescent="0.25">
      <c r="A1046" s="19" t="s">
        <v>3471</v>
      </c>
      <c r="B1046" s="19" t="s">
        <v>23709</v>
      </c>
      <c r="C1046" s="122">
        <v>400193</v>
      </c>
    </row>
    <row r="1047" spans="1:3" x14ac:dyDescent="0.25">
      <c r="A1047" s="19" t="s">
        <v>2813</v>
      </c>
      <c r="B1047" s="19" t="s">
        <v>28038</v>
      </c>
      <c r="C1047" s="122">
        <v>408864</v>
      </c>
    </row>
    <row r="1048" spans="1:3" x14ac:dyDescent="0.25">
      <c r="A1048" s="19" t="s">
        <v>2273</v>
      </c>
      <c r="B1048" s="19" t="s">
        <v>23690</v>
      </c>
      <c r="C1048" s="122">
        <v>468872</v>
      </c>
    </row>
    <row r="1049" spans="1:3" x14ac:dyDescent="0.25">
      <c r="A1049" s="19" t="s">
        <v>8926</v>
      </c>
      <c r="B1049" s="19" t="s">
        <v>23175</v>
      </c>
      <c r="C1049" s="122">
        <v>25777</v>
      </c>
    </row>
    <row r="1050" spans="1:3" x14ac:dyDescent="0.25">
      <c r="A1050" s="19" t="s">
        <v>3985</v>
      </c>
      <c r="B1050" s="19" t="s">
        <v>23647</v>
      </c>
      <c r="C1050" s="122">
        <v>216059</v>
      </c>
    </row>
    <row r="1051" spans="1:3" x14ac:dyDescent="0.25">
      <c r="A1051" s="19" t="s">
        <v>8350</v>
      </c>
      <c r="B1051" s="19" t="s">
        <v>24009</v>
      </c>
      <c r="C1051" s="122">
        <v>75098</v>
      </c>
    </row>
    <row r="1052" spans="1:3" x14ac:dyDescent="0.25">
      <c r="A1052" s="19" t="s">
        <v>12919</v>
      </c>
      <c r="B1052" s="19" t="s">
        <v>23333</v>
      </c>
      <c r="C1052" s="122">
        <v>14449</v>
      </c>
    </row>
    <row r="1053" spans="1:3" x14ac:dyDescent="0.25">
      <c r="A1053" s="19" t="s">
        <v>4231</v>
      </c>
      <c r="B1053" s="19" t="s">
        <v>23340</v>
      </c>
      <c r="C1053" s="122">
        <v>269898</v>
      </c>
    </row>
    <row r="1054" spans="1:3" x14ac:dyDescent="0.25">
      <c r="A1054" s="19" t="s">
        <v>14765</v>
      </c>
      <c r="B1054" s="19" t="s">
        <v>23676</v>
      </c>
      <c r="C1054" s="122">
        <v>10534</v>
      </c>
    </row>
    <row r="1055" spans="1:3" x14ac:dyDescent="0.25">
      <c r="A1055" s="19" t="s">
        <v>6085</v>
      </c>
      <c r="B1055" s="19" t="s">
        <v>23667</v>
      </c>
      <c r="C1055" s="122">
        <v>102738</v>
      </c>
    </row>
    <row r="1056" spans="1:3" x14ac:dyDescent="0.25">
      <c r="A1056" s="19" t="s">
        <v>6741</v>
      </c>
      <c r="B1056" s="19" t="s">
        <v>23165</v>
      </c>
      <c r="C1056" s="122">
        <v>107549</v>
      </c>
    </row>
    <row r="1057" spans="1:3" x14ac:dyDescent="0.25">
      <c r="A1057" s="19" t="s">
        <v>13447</v>
      </c>
      <c r="B1057" s="19" t="s">
        <v>27997</v>
      </c>
      <c r="C1057" s="122">
        <v>7078</v>
      </c>
    </row>
    <row r="1058" spans="1:3" x14ac:dyDescent="0.25">
      <c r="A1058" s="19" t="s">
        <v>5066</v>
      </c>
      <c r="B1058" s="19" t="s">
        <v>23166</v>
      </c>
      <c r="C1058" s="122">
        <v>10608</v>
      </c>
    </row>
    <row r="1059" spans="1:3" x14ac:dyDescent="0.25">
      <c r="A1059" s="19" t="s">
        <v>5525</v>
      </c>
      <c r="B1059" s="19" t="s">
        <v>23351</v>
      </c>
      <c r="C1059" s="122">
        <v>325403</v>
      </c>
    </row>
    <row r="1060" spans="1:3" x14ac:dyDescent="0.25">
      <c r="A1060" s="19" t="s">
        <v>8164</v>
      </c>
      <c r="B1060" s="19" t="s">
        <v>23350</v>
      </c>
      <c r="C1060" s="122">
        <v>102495</v>
      </c>
    </row>
    <row r="1061" spans="1:3" x14ac:dyDescent="0.25">
      <c r="A1061" s="19" t="s">
        <v>14804</v>
      </c>
      <c r="B1061" s="19" t="s">
        <v>23352</v>
      </c>
      <c r="C1061" s="122">
        <v>7765</v>
      </c>
    </row>
    <row r="1062" spans="1:3" x14ac:dyDescent="0.25">
      <c r="A1062" s="19" t="s">
        <v>9222</v>
      </c>
      <c r="B1062" s="19" t="s">
        <v>23353</v>
      </c>
      <c r="C1062" s="122">
        <v>50534</v>
      </c>
    </row>
    <row r="1063" spans="1:3" x14ac:dyDescent="0.25">
      <c r="A1063" s="19" t="s">
        <v>1895</v>
      </c>
      <c r="B1063" s="19" t="s">
        <v>23951</v>
      </c>
      <c r="C1063" s="122">
        <v>611707</v>
      </c>
    </row>
    <row r="1064" spans="1:3" x14ac:dyDescent="0.25">
      <c r="A1064" s="19" t="s">
        <v>10471</v>
      </c>
      <c r="B1064" s="19" t="s">
        <v>23497</v>
      </c>
      <c r="C1064" s="122">
        <v>383368</v>
      </c>
    </row>
    <row r="1065" spans="1:3" x14ac:dyDescent="0.25">
      <c r="A1065" s="19" t="s">
        <v>9923</v>
      </c>
      <c r="B1065" s="19" t="s">
        <v>23462</v>
      </c>
      <c r="C1065" s="122">
        <v>31627</v>
      </c>
    </row>
    <row r="1066" spans="1:3" x14ac:dyDescent="0.25">
      <c r="A1066" s="19" t="s">
        <v>2726</v>
      </c>
      <c r="B1066" s="19" t="s">
        <v>23460</v>
      </c>
      <c r="C1066" s="122">
        <v>413271</v>
      </c>
    </row>
    <row r="1067" spans="1:3" x14ac:dyDescent="0.25">
      <c r="A1067" s="19" t="s">
        <v>13343</v>
      </c>
      <c r="B1067" s="19" t="s">
        <v>28063</v>
      </c>
      <c r="C1067" s="122">
        <v>6899</v>
      </c>
    </row>
    <row r="1068" spans="1:3" x14ac:dyDescent="0.25">
      <c r="A1068" s="19" t="s">
        <v>28418</v>
      </c>
      <c r="B1068" s="19" t="s">
        <v>28419</v>
      </c>
      <c r="C1068" s="122">
        <v>45539</v>
      </c>
    </row>
    <row r="1069" spans="1:3" x14ac:dyDescent="0.25">
      <c r="A1069" s="19" t="s">
        <v>2201</v>
      </c>
      <c r="B1069" s="19" t="s">
        <v>23932</v>
      </c>
      <c r="C1069" s="122">
        <v>395690</v>
      </c>
    </row>
    <row r="1070" spans="1:3" x14ac:dyDescent="0.25">
      <c r="A1070" s="19" t="s">
        <v>27942</v>
      </c>
      <c r="B1070" s="19" t="s">
        <v>29038</v>
      </c>
      <c r="C1070" s="122">
        <v>2832</v>
      </c>
    </row>
    <row r="1071" spans="1:3" x14ac:dyDescent="0.25">
      <c r="A1071" s="19" t="s">
        <v>8638</v>
      </c>
      <c r="B1071" s="19" t="s">
        <v>23961</v>
      </c>
      <c r="C1071" s="122">
        <v>79833</v>
      </c>
    </row>
    <row r="1072" spans="1:3" x14ac:dyDescent="0.25">
      <c r="A1072" s="19" t="s">
        <v>3318</v>
      </c>
      <c r="B1072" s="19" t="s">
        <v>23463</v>
      </c>
      <c r="C1072" s="122">
        <v>234266</v>
      </c>
    </row>
    <row r="1073" spans="1:3" x14ac:dyDescent="0.25">
      <c r="A1073" s="19" t="s">
        <v>28569</v>
      </c>
      <c r="B1073" s="19" t="s">
        <v>28570</v>
      </c>
      <c r="C1073" s="122">
        <v>2001</v>
      </c>
    </row>
    <row r="1074" spans="1:3" x14ac:dyDescent="0.25">
      <c r="A1074" s="19" t="s">
        <v>27932</v>
      </c>
      <c r="B1074" s="19" t="s">
        <v>27933</v>
      </c>
      <c r="C1074" s="122">
        <v>1921</v>
      </c>
    </row>
    <row r="1075" spans="1:3" x14ac:dyDescent="0.25">
      <c r="A1075" s="19" t="s">
        <v>28430</v>
      </c>
      <c r="B1075" s="19" t="s">
        <v>28431</v>
      </c>
      <c r="C1075" s="122">
        <v>1319</v>
      </c>
    </row>
    <row r="1076" spans="1:3" x14ac:dyDescent="0.25">
      <c r="A1076" s="19" t="s">
        <v>8788</v>
      </c>
      <c r="B1076" s="19" t="s">
        <v>23810</v>
      </c>
      <c r="C1076" s="122">
        <v>36038</v>
      </c>
    </row>
    <row r="1077" spans="1:3" x14ac:dyDescent="0.25">
      <c r="A1077" s="19" t="s">
        <v>9908</v>
      </c>
      <c r="B1077" s="19" t="s">
        <v>23581</v>
      </c>
      <c r="C1077" s="122">
        <v>23591</v>
      </c>
    </row>
    <row r="1078" spans="1:3" x14ac:dyDescent="0.25">
      <c r="A1078" s="19" t="s">
        <v>16047</v>
      </c>
      <c r="B1078" s="19" t="s">
        <v>23962</v>
      </c>
      <c r="C1078" s="122">
        <v>6357</v>
      </c>
    </row>
    <row r="1079" spans="1:3" x14ac:dyDescent="0.25">
      <c r="A1079" s="19" t="s">
        <v>9528</v>
      </c>
      <c r="B1079" s="19" t="s">
        <v>23184</v>
      </c>
      <c r="C1079" s="122">
        <v>68745</v>
      </c>
    </row>
    <row r="1080" spans="1:3" x14ac:dyDescent="0.25">
      <c r="A1080" s="19" t="s">
        <v>8557</v>
      </c>
      <c r="B1080" s="19" t="s">
        <v>23500</v>
      </c>
      <c r="C1080" s="122">
        <v>36209</v>
      </c>
    </row>
    <row r="1081" spans="1:3" x14ac:dyDescent="0.25">
      <c r="A1081" s="19" t="s">
        <v>21803</v>
      </c>
      <c r="B1081" s="19" t="s">
        <v>23993</v>
      </c>
      <c r="C1081" s="122">
        <v>1639</v>
      </c>
    </row>
    <row r="1082" spans="1:3" x14ac:dyDescent="0.25">
      <c r="A1082" s="19" t="s">
        <v>4183</v>
      </c>
      <c r="B1082" s="19" t="s">
        <v>23332</v>
      </c>
      <c r="C1082" s="122">
        <v>45358</v>
      </c>
    </row>
    <row r="1083" spans="1:3" x14ac:dyDescent="0.25">
      <c r="A1083" s="19" t="s">
        <v>4282</v>
      </c>
      <c r="B1083" s="19" t="s">
        <v>23268</v>
      </c>
      <c r="C1083" s="122">
        <v>217384</v>
      </c>
    </row>
    <row r="1084" spans="1:3" x14ac:dyDescent="0.25">
      <c r="A1084" s="19" t="s">
        <v>15616</v>
      </c>
      <c r="B1084" s="19" t="s">
        <v>23320</v>
      </c>
      <c r="C1084" s="122">
        <v>8569</v>
      </c>
    </row>
    <row r="1085" spans="1:3" x14ac:dyDescent="0.25">
      <c r="A1085" s="19" t="s">
        <v>27994</v>
      </c>
      <c r="B1085" s="19" t="s">
        <v>27995</v>
      </c>
      <c r="C1085" s="122">
        <v>2867</v>
      </c>
    </row>
    <row r="1086" spans="1:3" x14ac:dyDescent="0.25">
      <c r="A1086" s="19" t="s">
        <v>1814</v>
      </c>
      <c r="B1086" s="19" t="s">
        <v>23590</v>
      </c>
      <c r="C1086" s="122">
        <v>524351</v>
      </c>
    </row>
    <row r="1087" spans="1:3" x14ac:dyDescent="0.25">
      <c r="A1087" s="19" t="s">
        <v>7441</v>
      </c>
      <c r="B1087" s="19" t="s">
        <v>23609</v>
      </c>
      <c r="C1087" s="122">
        <v>24813</v>
      </c>
    </row>
    <row r="1088" spans="1:3" x14ac:dyDescent="0.25">
      <c r="A1088" s="19" t="s">
        <v>6391</v>
      </c>
      <c r="B1088" s="19" t="s">
        <v>23612</v>
      </c>
      <c r="C1088" s="122">
        <v>104863</v>
      </c>
    </row>
    <row r="1089" spans="1:3" x14ac:dyDescent="0.25">
      <c r="A1089" s="19" t="s">
        <v>12117</v>
      </c>
      <c r="B1089" s="19" t="s">
        <v>28553</v>
      </c>
      <c r="C1089" s="122">
        <v>1636</v>
      </c>
    </row>
    <row r="1090" spans="1:3" x14ac:dyDescent="0.25">
      <c r="A1090" s="19" t="s">
        <v>2405</v>
      </c>
      <c r="B1090" s="19" t="s">
        <v>23223</v>
      </c>
      <c r="C1090" s="122">
        <v>434068</v>
      </c>
    </row>
    <row r="1091" spans="1:3" x14ac:dyDescent="0.25">
      <c r="A1091" s="19" t="s">
        <v>4534</v>
      </c>
      <c r="B1091" s="19" t="s">
        <v>23952</v>
      </c>
      <c r="C1091" s="122">
        <v>126547</v>
      </c>
    </row>
    <row r="1092" spans="1:3" x14ac:dyDescent="0.25">
      <c r="A1092" s="19" t="s">
        <v>5932</v>
      </c>
      <c r="B1092" s="19" t="s">
        <v>28572</v>
      </c>
      <c r="C1092" s="122">
        <v>0</v>
      </c>
    </row>
    <row r="1093" spans="1:3" x14ac:dyDescent="0.25">
      <c r="A1093" s="19" t="s">
        <v>28575</v>
      </c>
      <c r="B1093" s="19" t="s">
        <v>28576</v>
      </c>
      <c r="C1093" s="122">
        <v>1552</v>
      </c>
    </row>
    <row r="1094" spans="1:3" x14ac:dyDescent="0.25">
      <c r="A1094" s="19" t="s">
        <v>15341</v>
      </c>
      <c r="B1094" s="19" t="s">
        <v>23917</v>
      </c>
      <c r="C1094" s="122">
        <v>37500</v>
      </c>
    </row>
    <row r="1095" spans="1:3" x14ac:dyDescent="0.25">
      <c r="A1095" s="19" t="s">
        <v>1185</v>
      </c>
      <c r="B1095" s="19" t="s">
        <v>23434</v>
      </c>
      <c r="C1095" s="122">
        <v>1771887</v>
      </c>
    </row>
    <row r="1096" spans="1:3" x14ac:dyDescent="0.25">
      <c r="A1096" s="19" t="s">
        <v>4805</v>
      </c>
      <c r="B1096" s="19" t="s">
        <v>23864</v>
      </c>
      <c r="C1096" s="122">
        <v>65772</v>
      </c>
    </row>
    <row r="1097" spans="1:3" x14ac:dyDescent="0.25">
      <c r="A1097" s="19" t="s">
        <v>28025</v>
      </c>
      <c r="B1097" s="19" t="s">
        <v>28026</v>
      </c>
      <c r="C1097" s="122">
        <v>51851</v>
      </c>
    </row>
    <row r="1098" spans="1:3" x14ac:dyDescent="0.25">
      <c r="A1098" s="19" t="s">
        <v>2408</v>
      </c>
      <c r="B1098" s="19" t="s">
        <v>23900</v>
      </c>
      <c r="C1098" s="122">
        <v>512686</v>
      </c>
    </row>
    <row r="1099" spans="1:3" x14ac:dyDescent="0.25">
      <c r="A1099" s="19" t="s">
        <v>29036</v>
      </c>
      <c r="B1099" s="19" t="s">
        <v>29037</v>
      </c>
      <c r="C1099" s="122">
        <v>11589</v>
      </c>
    </row>
    <row r="1100" spans="1:3" x14ac:dyDescent="0.25">
      <c r="A1100" s="19" t="s">
        <v>4369</v>
      </c>
      <c r="B1100" s="19" t="s">
        <v>23901</v>
      </c>
      <c r="C1100" s="122">
        <v>119213</v>
      </c>
    </row>
    <row r="1101" spans="1:3" x14ac:dyDescent="0.25">
      <c r="A1101" s="19" t="s">
        <v>3615</v>
      </c>
      <c r="B1101" s="19" t="s">
        <v>23933</v>
      </c>
      <c r="C1101" s="122">
        <v>321540</v>
      </c>
    </row>
    <row r="1102" spans="1:3" x14ac:dyDescent="0.25">
      <c r="A1102" s="19" t="s">
        <v>19677</v>
      </c>
      <c r="B1102" s="19" t="s">
        <v>28541</v>
      </c>
      <c r="C1102" s="122">
        <v>17617</v>
      </c>
    </row>
    <row r="1103" spans="1:3" x14ac:dyDescent="0.25">
      <c r="A1103" s="19" t="s">
        <v>13021</v>
      </c>
      <c r="B1103" s="19" t="s">
        <v>23392</v>
      </c>
      <c r="C1103" s="122">
        <v>1729</v>
      </c>
    </row>
    <row r="1104" spans="1:3" x14ac:dyDescent="0.25">
      <c r="A1104" s="19" t="s">
        <v>11421</v>
      </c>
      <c r="B1104" s="19" t="s">
        <v>23396</v>
      </c>
      <c r="C1104" s="122">
        <v>22533</v>
      </c>
    </row>
    <row r="1105" spans="1:3" x14ac:dyDescent="0.25">
      <c r="A1105" s="19" t="s">
        <v>1931</v>
      </c>
      <c r="B1105" s="19" t="s">
        <v>23393</v>
      </c>
      <c r="C1105" s="122">
        <v>637145</v>
      </c>
    </row>
    <row r="1106" spans="1:3" x14ac:dyDescent="0.25">
      <c r="A1106" s="19" t="s">
        <v>2699</v>
      </c>
      <c r="B1106" s="19" t="s">
        <v>23398</v>
      </c>
      <c r="C1106" s="122">
        <v>369439</v>
      </c>
    </row>
    <row r="1107" spans="1:3" x14ac:dyDescent="0.25">
      <c r="A1107" s="19" t="s">
        <v>12372</v>
      </c>
      <c r="B1107" s="19" t="s">
        <v>23394</v>
      </c>
      <c r="C1107" s="122">
        <v>13527</v>
      </c>
    </row>
    <row r="1108" spans="1:3" x14ac:dyDescent="0.25">
      <c r="A1108" s="19" t="s">
        <v>8002</v>
      </c>
      <c r="B1108" s="19" t="s">
        <v>23395</v>
      </c>
      <c r="C1108" s="122">
        <v>71867</v>
      </c>
    </row>
    <row r="1109" spans="1:3" x14ac:dyDescent="0.25">
      <c r="A1109" s="19" t="s">
        <v>5762</v>
      </c>
      <c r="B1109" s="19" t="s">
        <v>23756</v>
      </c>
      <c r="C1109" s="122">
        <v>157120</v>
      </c>
    </row>
    <row r="1110" spans="1:3" x14ac:dyDescent="0.25">
      <c r="A1110" s="19" t="s">
        <v>8389</v>
      </c>
      <c r="B1110" s="19" t="s">
        <v>23794</v>
      </c>
      <c r="C1110" s="122">
        <v>88514</v>
      </c>
    </row>
    <row r="1111" spans="1:3" x14ac:dyDescent="0.25">
      <c r="A1111" s="19" t="s">
        <v>11226</v>
      </c>
      <c r="B1111" s="19" t="s">
        <v>23397</v>
      </c>
      <c r="C1111" s="122">
        <v>50399</v>
      </c>
    </row>
    <row r="1112" spans="1:3" x14ac:dyDescent="0.25">
      <c r="A1112" s="19" t="s">
        <v>2447</v>
      </c>
      <c r="B1112" s="19" t="s">
        <v>23790</v>
      </c>
      <c r="C1112" s="122">
        <v>637383</v>
      </c>
    </row>
  </sheetData>
  <sortState xmlns:xlrd2="http://schemas.microsoft.com/office/spreadsheetml/2017/richdata2" ref="A6:C1112">
    <sortCondition ref="B6:B1112"/>
  </sortState>
  <pageMargins left="0.7" right="0.7" top="0.26" bottom="0.2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06"/>
  <sheetViews>
    <sheetView view="pageBreakPreview" topLeftCell="A365" zoomScale="85" zoomScaleNormal="100" zoomScaleSheetLayoutView="85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Viken!A1</f>
        <v>Momskompensasjon 2024 klubber</v>
      </c>
    </row>
    <row r="2" spans="1:3" ht="18.75" x14ac:dyDescent="0.3">
      <c r="A2" s="85" t="s">
        <v>21621</v>
      </c>
    </row>
    <row r="3" spans="1:3" ht="15.75" thickBot="1" x14ac:dyDescent="0.3"/>
    <row r="4" spans="1:3" ht="15.75" thickBot="1" x14ac:dyDescent="0.3">
      <c r="A4" s="94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SUM(C6:C999)</f>
        <v>100306290</v>
      </c>
    </row>
    <row r="6" spans="1:3" x14ac:dyDescent="0.25">
      <c r="A6" s="19" t="s">
        <v>22336</v>
      </c>
      <c r="B6" s="19" t="s">
        <v>28094</v>
      </c>
      <c r="C6" s="122">
        <v>14107</v>
      </c>
    </row>
    <row r="7" spans="1:3" x14ac:dyDescent="0.25">
      <c r="A7" s="19" t="s">
        <v>9801</v>
      </c>
      <c r="B7" s="19" t="s">
        <v>24012</v>
      </c>
      <c r="C7" s="122">
        <v>26288</v>
      </c>
    </row>
    <row r="8" spans="1:3" x14ac:dyDescent="0.25">
      <c r="A8" s="19" t="s">
        <v>10204</v>
      </c>
      <c r="B8" s="19" t="s">
        <v>24013</v>
      </c>
      <c r="C8" s="122">
        <v>28696</v>
      </c>
    </row>
    <row r="9" spans="1:3" x14ac:dyDescent="0.25">
      <c r="A9" s="19" t="s">
        <v>15440</v>
      </c>
      <c r="B9" s="19" t="s">
        <v>28086</v>
      </c>
      <c r="C9" s="122">
        <v>4020</v>
      </c>
    </row>
    <row r="10" spans="1:3" x14ac:dyDescent="0.25">
      <c r="A10" s="19" t="s">
        <v>5504</v>
      </c>
      <c r="B10" s="19" t="s">
        <v>24310</v>
      </c>
      <c r="C10" s="122">
        <v>284697</v>
      </c>
    </row>
    <row r="11" spans="1:3" x14ac:dyDescent="0.25">
      <c r="A11" s="19" t="s">
        <v>22972</v>
      </c>
      <c r="B11" s="19" t="s">
        <v>24320</v>
      </c>
      <c r="C11" s="122">
        <v>27826</v>
      </c>
    </row>
    <row r="12" spans="1:3" x14ac:dyDescent="0.25">
      <c r="A12" s="19" t="s">
        <v>9450</v>
      </c>
      <c r="B12" s="19" t="s">
        <v>24014</v>
      </c>
      <c r="C12" s="122">
        <v>39824</v>
      </c>
    </row>
    <row r="13" spans="1:3" x14ac:dyDescent="0.25">
      <c r="A13" s="19" t="s">
        <v>7627</v>
      </c>
      <c r="B13" s="19" t="s">
        <v>24236</v>
      </c>
      <c r="C13" s="122">
        <v>30248</v>
      </c>
    </row>
    <row r="14" spans="1:3" x14ac:dyDescent="0.25">
      <c r="A14" s="19" t="s">
        <v>14330</v>
      </c>
      <c r="B14" s="19" t="s">
        <v>24261</v>
      </c>
      <c r="C14" s="122">
        <v>6087</v>
      </c>
    </row>
    <row r="15" spans="1:3" x14ac:dyDescent="0.25">
      <c r="A15" s="19" t="s">
        <v>4408</v>
      </c>
      <c r="B15" s="19" t="s">
        <v>24227</v>
      </c>
      <c r="C15" s="122">
        <v>204109</v>
      </c>
    </row>
    <row r="16" spans="1:3" x14ac:dyDescent="0.25">
      <c r="A16" s="19" t="s">
        <v>5717</v>
      </c>
      <c r="B16" s="19" t="s">
        <v>24226</v>
      </c>
      <c r="C16" s="122">
        <v>75500</v>
      </c>
    </row>
    <row r="17" spans="1:3" x14ac:dyDescent="0.25">
      <c r="A17" s="19" t="s">
        <v>28597</v>
      </c>
      <c r="B17" s="19" t="s">
        <v>28598</v>
      </c>
      <c r="C17" s="122">
        <v>0</v>
      </c>
    </row>
    <row r="18" spans="1:3" x14ac:dyDescent="0.25">
      <c r="A18" s="19" t="s">
        <v>28612</v>
      </c>
      <c r="B18" s="19" t="s">
        <v>28613</v>
      </c>
      <c r="C18" s="122">
        <v>1828</v>
      </c>
    </row>
    <row r="19" spans="1:3" x14ac:dyDescent="0.25">
      <c r="A19" s="19" t="s">
        <v>8992</v>
      </c>
      <c r="B19" s="19" t="s">
        <v>24015</v>
      </c>
      <c r="C19" s="122">
        <v>44471</v>
      </c>
    </row>
    <row r="20" spans="1:3" x14ac:dyDescent="0.25">
      <c r="A20" s="19" t="s">
        <v>9858</v>
      </c>
      <c r="B20" s="19" t="s">
        <v>24016</v>
      </c>
      <c r="C20" s="122">
        <v>33908</v>
      </c>
    </row>
    <row r="21" spans="1:3" x14ac:dyDescent="0.25">
      <c r="A21" s="19" t="s">
        <v>8899</v>
      </c>
      <c r="B21" s="19" t="s">
        <v>28601</v>
      </c>
      <c r="C21" s="122">
        <v>22226</v>
      </c>
    </row>
    <row r="22" spans="1:3" x14ac:dyDescent="0.25">
      <c r="A22" s="19" t="s">
        <v>13655</v>
      </c>
      <c r="B22" s="19" t="s">
        <v>28609</v>
      </c>
      <c r="C22" s="122">
        <v>13386</v>
      </c>
    </row>
    <row r="23" spans="1:3" x14ac:dyDescent="0.25">
      <c r="A23" s="19" t="s">
        <v>21624</v>
      </c>
      <c r="B23" s="19" t="s">
        <v>24171</v>
      </c>
      <c r="C23" s="122">
        <v>264170</v>
      </c>
    </row>
    <row r="24" spans="1:3" x14ac:dyDescent="0.25">
      <c r="A24" s="19" t="s">
        <v>7228</v>
      </c>
      <c r="B24" s="19" t="s">
        <v>24196</v>
      </c>
      <c r="C24" s="122">
        <v>199219</v>
      </c>
    </row>
    <row r="25" spans="1:3" x14ac:dyDescent="0.25">
      <c r="A25" s="19" t="s">
        <v>16744</v>
      </c>
      <c r="B25" s="19" t="s">
        <v>24274</v>
      </c>
      <c r="C25" s="122">
        <v>5154</v>
      </c>
    </row>
    <row r="26" spans="1:3" x14ac:dyDescent="0.25">
      <c r="A26" s="19" t="s">
        <v>12405</v>
      </c>
      <c r="B26" s="19" t="s">
        <v>24070</v>
      </c>
      <c r="C26" s="122">
        <v>21701</v>
      </c>
    </row>
    <row r="27" spans="1:3" x14ac:dyDescent="0.25">
      <c r="A27" s="19" t="s">
        <v>24299</v>
      </c>
      <c r="B27" s="19" t="s">
        <v>24300</v>
      </c>
      <c r="C27" s="122">
        <v>11269</v>
      </c>
    </row>
    <row r="28" spans="1:3" x14ac:dyDescent="0.25">
      <c r="A28" s="19" t="s">
        <v>22298</v>
      </c>
      <c r="B28" s="19" t="s">
        <v>24317</v>
      </c>
      <c r="C28" s="122">
        <v>1757</v>
      </c>
    </row>
    <row r="29" spans="1:3" x14ac:dyDescent="0.25">
      <c r="A29" s="19" t="s">
        <v>15251</v>
      </c>
      <c r="B29" s="19" t="s">
        <v>24272</v>
      </c>
      <c r="C29" s="122">
        <v>7448</v>
      </c>
    </row>
    <row r="30" spans="1:3" x14ac:dyDescent="0.25">
      <c r="A30" s="19" t="s">
        <v>1817</v>
      </c>
      <c r="B30" s="19" t="s">
        <v>24213</v>
      </c>
      <c r="C30" s="122">
        <v>455121</v>
      </c>
    </row>
    <row r="31" spans="1:3" x14ac:dyDescent="0.25">
      <c r="A31" s="19" t="s">
        <v>13625</v>
      </c>
      <c r="B31" s="19" t="s">
        <v>28098</v>
      </c>
      <c r="C31" s="122">
        <v>0</v>
      </c>
    </row>
    <row r="32" spans="1:3" x14ac:dyDescent="0.25">
      <c r="A32" s="19" t="s">
        <v>14069</v>
      </c>
      <c r="B32" s="19" t="s">
        <v>24285</v>
      </c>
      <c r="C32" s="122">
        <v>8514</v>
      </c>
    </row>
    <row r="33" spans="1:6" x14ac:dyDescent="0.25">
      <c r="A33" s="19" t="s">
        <v>4543</v>
      </c>
      <c r="B33" s="19" t="s">
        <v>24018</v>
      </c>
      <c r="C33" s="122">
        <v>163465</v>
      </c>
    </row>
    <row r="34" spans="1:6" x14ac:dyDescent="0.25">
      <c r="A34" s="19" t="s">
        <v>6624</v>
      </c>
      <c r="B34" s="19" t="s">
        <v>24086</v>
      </c>
      <c r="C34" s="122">
        <v>56731</v>
      </c>
    </row>
    <row r="35" spans="1:6" x14ac:dyDescent="0.25">
      <c r="A35" s="19" t="s">
        <v>5174</v>
      </c>
      <c r="B35" s="19" t="s">
        <v>24021</v>
      </c>
      <c r="C35" s="122">
        <v>143286</v>
      </c>
    </row>
    <row r="36" spans="1:6" x14ac:dyDescent="0.25">
      <c r="A36" s="19" t="s">
        <v>8872</v>
      </c>
      <c r="B36" s="19" t="s">
        <v>24022</v>
      </c>
      <c r="C36" s="122">
        <v>71682</v>
      </c>
    </row>
    <row r="37" spans="1:6" x14ac:dyDescent="0.25">
      <c r="A37" s="19" t="s">
        <v>1910</v>
      </c>
      <c r="B37" s="19" t="s">
        <v>24024</v>
      </c>
      <c r="C37" s="122">
        <v>529371</v>
      </c>
    </row>
    <row r="38" spans="1:6" x14ac:dyDescent="0.25">
      <c r="A38" s="19" t="s">
        <v>7291</v>
      </c>
      <c r="B38" s="19" t="s">
        <v>24023</v>
      </c>
      <c r="C38" s="122">
        <v>233554</v>
      </c>
    </row>
    <row r="39" spans="1:6" x14ac:dyDescent="0.25">
      <c r="A39" s="19" t="s">
        <v>2156</v>
      </c>
      <c r="B39" s="19" t="s">
        <v>24291</v>
      </c>
      <c r="C39" s="122">
        <v>433146</v>
      </c>
      <c r="F39" s="93"/>
    </row>
    <row r="40" spans="1:6" x14ac:dyDescent="0.25">
      <c r="A40" s="19" t="s">
        <v>960</v>
      </c>
      <c r="B40" s="19" t="s">
        <v>24025</v>
      </c>
      <c r="C40" s="122">
        <v>4639660</v>
      </c>
    </row>
    <row r="41" spans="1:6" x14ac:dyDescent="0.25">
      <c r="A41" s="19" t="s">
        <v>4919</v>
      </c>
      <c r="B41" s="19" t="s">
        <v>24215</v>
      </c>
      <c r="C41" s="122">
        <v>127263</v>
      </c>
    </row>
    <row r="42" spans="1:6" x14ac:dyDescent="0.25">
      <c r="A42" s="19" t="s">
        <v>2267</v>
      </c>
      <c r="B42" s="19" t="s">
        <v>24026</v>
      </c>
      <c r="C42" s="122">
        <v>587542</v>
      </c>
    </row>
    <row r="43" spans="1:6" x14ac:dyDescent="0.25">
      <c r="A43" s="19" t="s">
        <v>3832</v>
      </c>
      <c r="B43" s="19" t="s">
        <v>24223</v>
      </c>
      <c r="C43" s="122">
        <v>366089</v>
      </c>
    </row>
    <row r="44" spans="1:6" x14ac:dyDescent="0.25">
      <c r="A44" s="19" t="s">
        <v>18734</v>
      </c>
      <c r="B44" s="19" t="s">
        <v>24304</v>
      </c>
      <c r="C44" s="122">
        <v>12777</v>
      </c>
    </row>
    <row r="45" spans="1:6" x14ac:dyDescent="0.25">
      <c r="A45" s="19" t="s">
        <v>22316</v>
      </c>
      <c r="B45" s="19" t="s">
        <v>24286</v>
      </c>
      <c r="C45" s="122">
        <v>138240</v>
      </c>
    </row>
    <row r="46" spans="1:6" x14ac:dyDescent="0.25">
      <c r="A46" s="19" t="s">
        <v>11591</v>
      </c>
      <c r="B46" s="19" t="s">
        <v>28621</v>
      </c>
      <c r="C46" s="122">
        <v>10729</v>
      </c>
    </row>
    <row r="47" spans="1:6" x14ac:dyDescent="0.25">
      <c r="A47" s="19" t="s">
        <v>21627</v>
      </c>
      <c r="B47" s="19" t="s">
        <v>24314</v>
      </c>
      <c r="C47" s="122">
        <v>12305</v>
      </c>
    </row>
    <row r="48" spans="1:6" x14ac:dyDescent="0.25">
      <c r="A48" s="19" t="s">
        <v>4880</v>
      </c>
      <c r="B48" s="19" t="s">
        <v>24194</v>
      </c>
      <c r="C48" s="122">
        <v>173379</v>
      </c>
    </row>
    <row r="49" spans="1:3" x14ac:dyDescent="0.25">
      <c r="A49" s="19" t="s">
        <v>2729</v>
      </c>
      <c r="B49" s="19" t="s">
        <v>24027</v>
      </c>
      <c r="C49" s="122">
        <v>463686</v>
      </c>
    </row>
    <row r="50" spans="1:3" x14ac:dyDescent="0.25">
      <c r="A50" s="19" t="s">
        <v>5294</v>
      </c>
      <c r="B50" s="19" t="s">
        <v>24211</v>
      </c>
      <c r="C50" s="122">
        <v>97964</v>
      </c>
    </row>
    <row r="51" spans="1:3" x14ac:dyDescent="0.25">
      <c r="A51" s="19" t="s">
        <v>22318</v>
      </c>
      <c r="B51" s="19" t="s">
        <v>24229</v>
      </c>
      <c r="C51" s="122">
        <v>6319</v>
      </c>
    </row>
    <row r="52" spans="1:3" x14ac:dyDescent="0.25">
      <c r="A52" s="19" t="s">
        <v>21629</v>
      </c>
      <c r="B52" s="19" t="s">
        <v>24312</v>
      </c>
      <c r="C52" s="122">
        <v>235163</v>
      </c>
    </row>
    <row r="53" spans="1:3" x14ac:dyDescent="0.25">
      <c r="A53" s="19" t="s">
        <v>11540</v>
      </c>
      <c r="B53" s="19" t="s">
        <v>24028</v>
      </c>
      <c r="C53" s="122">
        <v>5302</v>
      </c>
    </row>
    <row r="54" spans="1:3" x14ac:dyDescent="0.25">
      <c r="A54" s="19" t="s">
        <v>3507</v>
      </c>
      <c r="B54" s="19" t="s">
        <v>24029</v>
      </c>
      <c r="C54" s="122">
        <v>339011</v>
      </c>
    </row>
    <row r="55" spans="1:3" x14ac:dyDescent="0.25">
      <c r="A55" s="19" t="s">
        <v>21633</v>
      </c>
      <c r="B55" s="19" t="s">
        <v>28088</v>
      </c>
      <c r="C55" s="122">
        <v>19624</v>
      </c>
    </row>
    <row r="56" spans="1:3" x14ac:dyDescent="0.25">
      <c r="A56" s="19" t="s">
        <v>12024</v>
      </c>
      <c r="B56" s="19" t="s">
        <v>24030</v>
      </c>
      <c r="C56" s="122">
        <v>19571</v>
      </c>
    </row>
    <row r="57" spans="1:3" x14ac:dyDescent="0.25">
      <c r="A57" s="19" t="s">
        <v>28606</v>
      </c>
      <c r="B57" s="19" t="s">
        <v>28607</v>
      </c>
      <c r="C57" s="122">
        <v>2661</v>
      </c>
    </row>
    <row r="58" spans="1:3" x14ac:dyDescent="0.25">
      <c r="A58" s="19" t="s">
        <v>3050</v>
      </c>
      <c r="B58" s="19" t="s">
        <v>24210</v>
      </c>
      <c r="C58" s="122">
        <v>413559</v>
      </c>
    </row>
    <row r="59" spans="1:3" x14ac:dyDescent="0.25">
      <c r="A59" s="19" t="s">
        <v>18373</v>
      </c>
      <c r="B59" s="19" t="s">
        <v>24240</v>
      </c>
      <c r="C59" s="122">
        <v>3531</v>
      </c>
    </row>
    <row r="60" spans="1:3" x14ac:dyDescent="0.25">
      <c r="A60" s="19" t="s">
        <v>3375</v>
      </c>
      <c r="B60" s="19" t="s">
        <v>24031</v>
      </c>
      <c r="C60" s="122">
        <v>226114</v>
      </c>
    </row>
    <row r="61" spans="1:3" x14ac:dyDescent="0.25">
      <c r="A61" s="19" t="s">
        <v>13958</v>
      </c>
      <c r="B61" s="19" t="s">
        <v>24279</v>
      </c>
      <c r="C61" s="122">
        <v>4502</v>
      </c>
    </row>
    <row r="62" spans="1:3" x14ac:dyDescent="0.25">
      <c r="A62" s="19" t="s">
        <v>9297</v>
      </c>
      <c r="B62" s="19" t="s">
        <v>24254</v>
      </c>
      <c r="C62" s="122">
        <v>15331</v>
      </c>
    </row>
    <row r="63" spans="1:3" x14ac:dyDescent="0.25">
      <c r="A63" s="19" t="s">
        <v>1667</v>
      </c>
      <c r="B63" s="19" t="s">
        <v>24034</v>
      </c>
      <c r="C63" s="122">
        <v>970503</v>
      </c>
    </row>
    <row r="64" spans="1:3" x14ac:dyDescent="0.25">
      <c r="A64" s="19" t="s">
        <v>1526</v>
      </c>
      <c r="B64" s="19" t="s">
        <v>24266</v>
      </c>
      <c r="C64" s="122">
        <v>553132</v>
      </c>
    </row>
    <row r="65" spans="1:3" x14ac:dyDescent="0.25">
      <c r="A65" s="19" t="s">
        <v>14108</v>
      </c>
      <c r="B65" s="19" t="s">
        <v>24036</v>
      </c>
      <c r="C65" s="122">
        <v>6694</v>
      </c>
    </row>
    <row r="66" spans="1:3" x14ac:dyDescent="0.25">
      <c r="A66" s="19" t="s">
        <v>21636</v>
      </c>
      <c r="B66" s="19" t="s">
        <v>28620</v>
      </c>
      <c r="C66" s="122">
        <v>14410</v>
      </c>
    </row>
    <row r="67" spans="1:3" x14ac:dyDescent="0.25">
      <c r="A67" s="19" t="s">
        <v>2624</v>
      </c>
      <c r="B67" s="19" t="s">
        <v>24246</v>
      </c>
      <c r="C67" s="122">
        <v>183768</v>
      </c>
    </row>
    <row r="68" spans="1:3" x14ac:dyDescent="0.25">
      <c r="A68" s="19" t="s">
        <v>4402</v>
      </c>
      <c r="B68" s="19" t="s">
        <v>24204</v>
      </c>
      <c r="C68" s="122">
        <v>199001</v>
      </c>
    </row>
    <row r="69" spans="1:3" x14ac:dyDescent="0.25">
      <c r="A69" s="19" t="s">
        <v>7172</v>
      </c>
      <c r="B69" s="19" t="s">
        <v>24197</v>
      </c>
      <c r="C69" s="122">
        <v>75423</v>
      </c>
    </row>
    <row r="70" spans="1:3" x14ac:dyDescent="0.25">
      <c r="A70" s="19" t="s">
        <v>2231</v>
      </c>
      <c r="B70" s="19" t="s">
        <v>24038</v>
      </c>
      <c r="C70" s="122">
        <v>1005566</v>
      </c>
    </row>
    <row r="71" spans="1:3" x14ac:dyDescent="0.25">
      <c r="A71" s="19" t="s">
        <v>28116</v>
      </c>
      <c r="B71" s="19" t="s">
        <v>28117</v>
      </c>
      <c r="C71" s="122">
        <v>143894</v>
      </c>
    </row>
    <row r="72" spans="1:3" x14ac:dyDescent="0.25">
      <c r="A72" s="19" t="s">
        <v>3035</v>
      </c>
      <c r="B72" s="19" t="s">
        <v>24198</v>
      </c>
      <c r="C72" s="122">
        <v>432903</v>
      </c>
    </row>
    <row r="73" spans="1:3" x14ac:dyDescent="0.25">
      <c r="A73" s="19" t="s">
        <v>12808</v>
      </c>
      <c r="B73" s="19" t="s">
        <v>24271</v>
      </c>
      <c r="C73" s="122">
        <v>38950</v>
      </c>
    </row>
    <row r="74" spans="1:3" x14ac:dyDescent="0.25">
      <c r="A74" s="19" t="s">
        <v>3624</v>
      </c>
      <c r="B74" s="19" t="s">
        <v>28608</v>
      </c>
      <c r="C74" s="122">
        <v>53155</v>
      </c>
    </row>
    <row r="75" spans="1:3" x14ac:dyDescent="0.25">
      <c r="A75" s="19" t="s">
        <v>14327</v>
      </c>
      <c r="B75" s="19" t="s">
        <v>24193</v>
      </c>
      <c r="C75" s="122">
        <v>6731</v>
      </c>
    </row>
    <row r="76" spans="1:3" x14ac:dyDescent="0.25">
      <c r="A76" s="19" t="s">
        <v>23037</v>
      </c>
      <c r="B76" s="19" t="s">
        <v>24323</v>
      </c>
      <c r="C76" s="122">
        <v>81248</v>
      </c>
    </row>
    <row r="77" spans="1:3" x14ac:dyDescent="0.25">
      <c r="A77" s="19" t="s">
        <v>10663</v>
      </c>
      <c r="B77" s="19" t="s">
        <v>24188</v>
      </c>
      <c r="C77" s="122">
        <v>25928</v>
      </c>
    </row>
    <row r="78" spans="1:3" x14ac:dyDescent="0.25">
      <c r="A78" s="19" t="s">
        <v>6106</v>
      </c>
      <c r="B78" s="19" t="s">
        <v>24040</v>
      </c>
      <c r="C78" s="122">
        <v>207852</v>
      </c>
    </row>
    <row r="79" spans="1:3" x14ac:dyDescent="0.25">
      <c r="A79" s="19" t="s">
        <v>2834</v>
      </c>
      <c r="B79" s="19" t="s">
        <v>24041</v>
      </c>
      <c r="C79" s="122">
        <v>304079</v>
      </c>
    </row>
    <row r="80" spans="1:3" x14ac:dyDescent="0.25">
      <c r="A80" s="19" t="s">
        <v>28106</v>
      </c>
      <c r="B80" s="19" t="s">
        <v>28107</v>
      </c>
      <c r="C80" s="122">
        <v>23775</v>
      </c>
    </row>
    <row r="81" spans="1:3" x14ac:dyDescent="0.25">
      <c r="A81" s="19" t="s">
        <v>1832</v>
      </c>
      <c r="B81" s="19" t="s">
        <v>24044</v>
      </c>
      <c r="C81" s="122">
        <v>565155</v>
      </c>
    </row>
    <row r="82" spans="1:3" x14ac:dyDescent="0.25">
      <c r="A82" s="19" t="s">
        <v>6854</v>
      </c>
      <c r="B82" s="19" t="s">
        <v>24162</v>
      </c>
      <c r="C82" s="122">
        <v>71158</v>
      </c>
    </row>
    <row r="83" spans="1:3" x14ac:dyDescent="0.25">
      <c r="A83" s="19" t="s">
        <v>22426</v>
      </c>
      <c r="B83" s="19" t="s">
        <v>24315</v>
      </c>
      <c r="C83" s="122">
        <v>49937</v>
      </c>
    </row>
    <row r="84" spans="1:3" x14ac:dyDescent="0.25">
      <c r="A84" s="19" t="s">
        <v>17351</v>
      </c>
      <c r="B84" s="19" t="s">
        <v>24177</v>
      </c>
      <c r="C84" s="122">
        <v>397796</v>
      </c>
    </row>
    <row r="85" spans="1:3" x14ac:dyDescent="0.25">
      <c r="A85" s="19" t="s">
        <v>3707</v>
      </c>
      <c r="B85" s="19" t="s">
        <v>24268</v>
      </c>
      <c r="C85" s="122">
        <v>310471</v>
      </c>
    </row>
    <row r="86" spans="1:3" x14ac:dyDescent="0.25">
      <c r="A86" s="19" t="s">
        <v>18586</v>
      </c>
      <c r="B86" s="19" t="s">
        <v>24269</v>
      </c>
      <c r="C86" s="122">
        <v>2257</v>
      </c>
    </row>
    <row r="87" spans="1:3" x14ac:dyDescent="0.25">
      <c r="A87" s="19" t="s">
        <v>2516</v>
      </c>
      <c r="B87" s="19" t="s">
        <v>24270</v>
      </c>
      <c r="C87" s="122">
        <v>435363</v>
      </c>
    </row>
    <row r="88" spans="1:3" x14ac:dyDescent="0.25">
      <c r="A88" s="19" t="s">
        <v>1247</v>
      </c>
      <c r="B88" s="19" t="s">
        <v>24207</v>
      </c>
      <c r="C88" s="122">
        <v>925653</v>
      </c>
    </row>
    <row r="89" spans="1:3" x14ac:dyDescent="0.25">
      <c r="A89" s="19" t="s">
        <v>8515</v>
      </c>
      <c r="B89" s="19" t="s">
        <v>24017</v>
      </c>
      <c r="C89" s="122">
        <v>52360</v>
      </c>
    </row>
    <row r="90" spans="1:3" x14ac:dyDescent="0.25">
      <c r="A90" s="19" t="s">
        <v>12153</v>
      </c>
      <c r="B90" s="19" t="s">
        <v>24222</v>
      </c>
      <c r="C90" s="122">
        <v>34199</v>
      </c>
    </row>
    <row r="91" spans="1:3" x14ac:dyDescent="0.25">
      <c r="A91" s="19" t="s">
        <v>1421</v>
      </c>
      <c r="B91" s="19" t="s">
        <v>24045</v>
      </c>
      <c r="C91" s="122">
        <v>936881</v>
      </c>
    </row>
    <row r="92" spans="1:3" x14ac:dyDescent="0.25">
      <c r="A92" s="19" t="s">
        <v>6729</v>
      </c>
      <c r="B92" s="19" t="s">
        <v>24311</v>
      </c>
      <c r="C92" s="122">
        <v>143538</v>
      </c>
    </row>
    <row r="93" spans="1:3" x14ac:dyDescent="0.25">
      <c r="A93" s="19" t="s">
        <v>15880</v>
      </c>
      <c r="B93" s="19" t="s">
        <v>24273</v>
      </c>
      <c r="C93" s="122">
        <v>10395</v>
      </c>
    </row>
    <row r="94" spans="1:3" x14ac:dyDescent="0.25">
      <c r="A94" s="19" t="s">
        <v>2561</v>
      </c>
      <c r="B94" s="19" t="s">
        <v>24046</v>
      </c>
      <c r="C94" s="122">
        <v>671373</v>
      </c>
    </row>
    <row r="95" spans="1:3" x14ac:dyDescent="0.25">
      <c r="A95" s="19" t="s">
        <v>2594</v>
      </c>
      <c r="B95" s="19" t="s">
        <v>24047</v>
      </c>
      <c r="C95" s="122">
        <v>294525</v>
      </c>
    </row>
    <row r="96" spans="1:3" x14ac:dyDescent="0.25">
      <c r="A96" s="19" t="s">
        <v>16044</v>
      </c>
      <c r="B96" s="19" t="s">
        <v>28623</v>
      </c>
      <c r="C96" s="122">
        <v>4105</v>
      </c>
    </row>
    <row r="97" spans="1:3" x14ac:dyDescent="0.25">
      <c r="A97" s="19" t="s">
        <v>972</v>
      </c>
      <c r="B97" s="19" t="s">
        <v>24048</v>
      </c>
      <c r="C97" s="122">
        <v>4025906</v>
      </c>
    </row>
    <row r="98" spans="1:3" x14ac:dyDescent="0.25">
      <c r="A98" s="19" t="s">
        <v>6373</v>
      </c>
      <c r="B98" s="19" t="s">
        <v>24195</v>
      </c>
      <c r="C98" s="122">
        <v>76645</v>
      </c>
    </row>
    <row r="99" spans="1:3" x14ac:dyDescent="0.25">
      <c r="A99" s="19" t="s">
        <v>8461</v>
      </c>
      <c r="B99" s="19" t="s">
        <v>24050</v>
      </c>
      <c r="C99" s="122">
        <v>52697</v>
      </c>
    </row>
    <row r="100" spans="1:3" x14ac:dyDescent="0.25">
      <c r="A100" s="19" t="s">
        <v>22465</v>
      </c>
      <c r="B100" s="19" t="s">
        <v>24316</v>
      </c>
      <c r="C100" s="122">
        <v>176573</v>
      </c>
    </row>
    <row r="101" spans="1:3" x14ac:dyDescent="0.25">
      <c r="A101" s="19" t="s">
        <v>1619</v>
      </c>
      <c r="B101" s="19" t="s">
        <v>24051</v>
      </c>
      <c r="C101" s="122">
        <v>590295</v>
      </c>
    </row>
    <row r="102" spans="1:3" x14ac:dyDescent="0.25">
      <c r="A102" s="19" t="s">
        <v>2336</v>
      </c>
      <c r="B102" s="19" t="s">
        <v>24157</v>
      </c>
      <c r="C102" s="122">
        <v>555390</v>
      </c>
    </row>
    <row r="103" spans="1:3" x14ac:dyDescent="0.25">
      <c r="A103" s="19" t="s">
        <v>3259</v>
      </c>
      <c r="B103" s="19" t="s">
        <v>24155</v>
      </c>
      <c r="C103" s="122">
        <v>194639</v>
      </c>
    </row>
    <row r="104" spans="1:3" x14ac:dyDescent="0.25">
      <c r="A104" s="19" t="s">
        <v>22971</v>
      </c>
      <c r="B104" s="19" t="s">
        <v>24152</v>
      </c>
      <c r="C104" s="122">
        <v>5708</v>
      </c>
    </row>
    <row r="105" spans="1:3" x14ac:dyDescent="0.25">
      <c r="A105" s="19" t="s">
        <v>5564</v>
      </c>
      <c r="B105" s="19" t="s">
        <v>24052</v>
      </c>
      <c r="C105" s="122">
        <v>108551</v>
      </c>
    </row>
    <row r="106" spans="1:3" x14ac:dyDescent="0.25">
      <c r="A106" s="19" t="s">
        <v>9980</v>
      </c>
      <c r="B106" s="19" t="s">
        <v>24053</v>
      </c>
      <c r="C106" s="122">
        <v>30266</v>
      </c>
    </row>
    <row r="107" spans="1:3" x14ac:dyDescent="0.25">
      <c r="A107" s="19" t="s">
        <v>1283</v>
      </c>
      <c r="B107" s="19" t="s">
        <v>24054</v>
      </c>
      <c r="C107" s="122">
        <v>873795</v>
      </c>
    </row>
    <row r="108" spans="1:3" x14ac:dyDescent="0.25">
      <c r="A108" s="19" t="s">
        <v>9546</v>
      </c>
      <c r="B108" s="19" t="s">
        <v>24154</v>
      </c>
      <c r="C108" s="122">
        <v>89497</v>
      </c>
    </row>
    <row r="109" spans="1:3" x14ac:dyDescent="0.25">
      <c r="A109" s="19" t="s">
        <v>28114</v>
      </c>
      <c r="B109" s="19" t="s">
        <v>28115</v>
      </c>
      <c r="C109" s="122">
        <v>30243</v>
      </c>
    </row>
    <row r="110" spans="1:3" x14ac:dyDescent="0.25">
      <c r="A110" s="19" t="s">
        <v>7417</v>
      </c>
      <c r="B110" s="19" t="s">
        <v>24168</v>
      </c>
      <c r="C110" s="122">
        <v>97660</v>
      </c>
    </row>
    <row r="111" spans="1:3" x14ac:dyDescent="0.25">
      <c r="A111" s="19" t="s">
        <v>8776</v>
      </c>
      <c r="B111" s="19" t="s">
        <v>24147</v>
      </c>
      <c r="C111" s="122">
        <v>158651</v>
      </c>
    </row>
    <row r="112" spans="1:3" x14ac:dyDescent="0.25">
      <c r="A112" s="19" t="s">
        <v>5399</v>
      </c>
      <c r="B112" s="19" t="s">
        <v>24049</v>
      </c>
      <c r="C112" s="122">
        <v>33958</v>
      </c>
    </row>
    <row r="113" spans="1:3" x14ac:dyDescent="0.25">
      <c r="A113" s="19" t="s">
        <v>2000</v>
      </c>
      <c r="B113" s="19" t="s">
        <v>24218</v>
      </c>
      <c r="C113" s="122">
        <v>760306</v>
      </c>
    </row>
    <row r="114" spans="1:3" x14ac:dyDescent="0.25">
      <c r="A114" s="19" t="s">
        <v>3142</v>
      </c>
      <c r="B114" s="19" t="s">
        <v>24136</v>
      </c>
      <c r="C114" s="122">
        <v>369800</v>
      </c>
    </row>
    <row r="115" spans="1:3" x14ac:dyDescent="0.25">
      <c r="A115" s="19" t="s">
        <v>3988</v>
      </c>
      <c r="B115" s="19" t="s">
        <v>24037</v>
      </c>
      <c r="C115" s="122">
        <v>243400</v>
      </c>
    </row>
    <row r="116" spans="1:3" x14ac:dyDescent="0.25">
      <c r="A116" s="19" t="s">
        <v>15065</v>
      </c>
      <c r="B116" s="19" t="s">
        <v>24039</v>
      </c>
      <c r="C116" s="122">
        <v>8488</v>
      </c>
    </row>
    <row r="117" spans="1:3" x14ac:dyDescent="0.25">
      <c r="A117" s="19" t="s">
        <v>2636</v>
      </c>
      <c r="B117" s="19" t="s">
        <v>24219</v>
      </c>
      <c r="C117" s="122">
        <v>354747</v>
      </c>
    </row>
    <row r="118" spans="1:3" x14ac:dyDescent="0.25">
      <c r="A118" s="19" t="s">
        <v>4111</v>
      </c>
      <c r="B118" s="19" t="s">
        <v>24179</v>
      </c>
      <c r="C118" s="122">
        <v>127653</v>
      </c>
    </row>
    <row r="119" spans="1:3" x14ac:dyDescent="0.25">
      <c r="A119" s="19" t="s">
        <v>21650</v>
      </c>
      <c r="B119" s="19" t="s">
        <v>24247</v>
      </c>
      <c r="C119" s="122">
        <v>8423</v>
      </c>
    </row>
    <row r="120" spans="1:3" x14ac:dyDescent="0.25">
      <c r="A120" s="19" t="s">
        <v>28599</v>
      </c>
      <c r="B120" s="19" t="s">
        <v>28600</v>
      </c>
      <c r="C120" s="122">
        <v>21342</v>
      </c>
    </row>
    <row r="121" spans="1:3" x14ac:dyDescent="0.25">
      <c r="A121" s="19" t="s">
        <v>8182</v>
      </c>
      <c r="B121" s="19" t="s">
        <v>24238</v>
      </c>
      <c r="C121" s="122">
        <v>69158</v>
      </c>
    </row>
    <row r="122" spans="1:3" x14ac:dyDescent="0.25">
      <c r="A122" s="19" t="s">
        <v>1044</v>
      </c>
      <c r="B122" s="19" t="s">
        <v>24056</v>
      </c>
      <c r="C122" s="122">
        <v>2041982</v>
      </c>
    </row>
    <row r="123" spans="1:3" x14ac:dyDescent="0.25">
      <c r="A123" s="19" t="s">
        <v>11615</v>
      </c>
      <c r="B123" s="19" t="s">
        <v>24277</v>
      </c>
      <c r="C123" s="122">
        <v>48343</v>
      </c>
    </row>
    <row r="124" spans="1:3" x14ac:dyDescent="0.25">
      <c r="A124" s="19" t="s">
        <v>8323</v>
      </c>
      <c r="B124" s="19" t="s">
        <v>24057</v>
      </c>
      <c r="C124" s="122">
        <v>35315</v>
      </c>
    </row>
    <row r="125" spans="1:3" x14ac:dyDescent="0.25">
      <c r="A125" s="19" t="s">
        <v>1014</v>
      </c>
      <c r="B125" s="19" t="s">
        <v>24058</v>
      </c>
      <c r="C125" s="122">
        <v>2407479</v>
      </c>
    </row>
    <row r="126" spans="1:3" x14ac:dyDescent="0.25">
      <c r="A126" s="19" t="s">
        <v>12510</v>
      </c>
      <c r="B126" s="19" t="s">
        <v>28617</v>
      </c>
      <c r="C126" s="122">
        <v>893</v>
      </c>
    </row>
    <row r="127" spans="1:3" x14ac:dyDescent="0.25">
      <c r="A127" s="19" t="s">
        <v>5264</v>
      </c>
      <c r="B127" s="19" t="s">
        <v>24059</v>
      </c>
      <c r="C127" s="122">
        <v>861764</v>
      </c>
    </row>
    <row r="128" spans="1:3" x14ac:dyDescent="0.25">
      <c r="A128" s="19" t="s">
        <v>1730</v>
      </c>
      <c r="B128" s="19" t="s">
        <v>24060</v>
      </c>
      <c r="C128" s="122">
        <v>612498</v>
      </c>
    </row>
    <row r="129" spans="1:3" x14ac:dyDescent="0.25">
      <c r="A129" s="19" t="s">
        <v>1865</v>
      </c>
      <c r="B129" s="19" t="s">
        <v>24245</v>
      </c>
      <c r="C129" s="122">
        <v>533727</v>
      </c>
    </row>
    <row r="130" spans="1:3" x14ac:dyDescent="0.25">
      <c r="A130" s="19" t="s">
        <v>1943</v>
      </c>
      <c r="B130" s="19" t="s">
        <v>24201</v>
      </c>
      <c r="C130" s="122">
        <v>510056</v>
      </c>
    </row>
    <row r="131" spans="1:3" x14ac:dyDescent="0.25">
      <c r="A131" s="19" t="s">
        <v>1017</v>
      </c>
      <c r="B131" s="19" t="s">
        <v>24061</v>
      </c>
      <c r="C131" s="122">
        <v>1736302</v>
      </c>
    </row>
    <row r="132" spans="1:3" x14ac:dyDescent="0.25">
      <c r="A132" s="19" t="s">
        <v>1904</v>
      </c>
      <c r="B132" s="19" t="s">
        <v>24062</v>
      </c>
      <c r="C132" s="122">
        <v>745534</v>
      </c>
    </row>
    <row r="133" spans="1:3" x14ac:dyDescent="0.25">
      <c r="A133" s="19" t="s">
        <v>23035</v>
      </c>
      <c r="B133" s="19" t="s">
        <v>24309</v>
      </c>
      <c r="C133" s="122">
        <v>4209</v>
      </c>
    </row>
    <row r="134" spans="1:3" x14ac:dyDescent="0.25">
      <c r="A134" s="19" t="s">
        <v>9342</v>
      </c>
      <c r="B134" s="19" t="s">
        <v>24063</v>
      </c>
      <c r="C134" s="122">
        <v>206810</v>
      </c>
    </row>
    <row r="135" spans="1:3" x14ac:dyDescent="0.25">
      <c r="A135" s="19" t="s">
        <v>3823</v>
      </c>
      <c r="B135" s="19" t="s">
        <v>24064</v>
      </c>
      <c r="C135" s="122">
        <v>389768</v>
      </c>
    </row>
    <row r="136" spans="1:3" x14ac:dyDescent="0.25">
      <c r="A136" s="19" t="s">
        <v>1086</v>
      </c>
      <c r="B136" s="19" t="s">
        <v>24065</v>
      </c>
      <c r="C136" s="122">
        <v>1602359</v>
      </c>
    </row>
    <row r="137" spans="1:3" x14ac:dyDescent="0.25">
      <c r="A137" s="19" t="s">
        <v>21631</v>
      </c>
      <c r="B137" s="19" t="s">
        <v>24313</v>
      </c>
      <c r="C137" s="122">
        <v>11279</v>
      </c>
    </row>
    <row r="138" spans="1:3" x14ac:dyDescent="0.25">
      <c r="A138" s="19" t="s">
        <v>7516</v>
      </c>
      <c r="B138" s="19" t="s">
        <v>24153</v>
      </c>
      <c r="C138" s="122">
        <v>109444</v>
      </c>
    </row>
    <row r="139" spans="1:3" x14ac:dyDescent="0.25">
      <c r="A139" s="19" t="s">
        <v>15651</v>
      </c>
      <c r="B139" s="19" t="s">
        <v>24160</v>
      </c>
      <c r="C139" s="122">
        <v>2873</v>
      </c>
    </row>
    <row r="140" spans="1:3" x14ac:dyDescent="0.25">
      <c r="A140" s="19" t="s">
        <v>4000</v>
      </c>
      <c r="B140" s="19" t="s">
        <v>24165</v>
      </c>
      <c r="C140" s="122">
        <v>165714</v>
      </c>
    </row>
    <row r="141" spans="1:3" x14ac:dyDescent="0.25">
      <c r="A141" s="19" t="s">
        <v>6322</v>
      </c>
      <c r="B141" s="19" t="s">
        <v>24262</v>
      </c>
      <c r="C141" s="122">
        <v>109218</v>
      </c>
    </row>
    <row r="142" spans="1:3" x14ac:dyDescent="0.25">
      <c r="A142" s="19" t="s">
        <v>21656</v>
      </c>
      <c r="B142" s="19" t="s">
        <v>24290</v>
      </c>
      <c r="C142" s="122">
        <v>8775</v>
      </c>
    </row>
    <row r="143" spans="1:3" x14ac:dyDescent="0.25">
      <c r="A143" s="19" t="s">
        <v>7234</v>
      </c>
      <c r="B143" s="19" t="s">
        <v>24158</v>
      </c>
      <c r="C143" s="122">
        <v>55655</v>
      </c>
    </row>
    <row r="144" spans="1:3" x14ac:dyDescent="0.25">
      <c r="A144" s="19" t="s">
        <v>6770</v>
      </c>
      <c r="B144" s="19" t="s">
        <v>24241</v>
      </c>
      <c r="C144" s="122">
        <v>99566</v>
      </c>
    </row>
    <row r="145" spans="1:3" x14ac:dyDescent="0.25">
      <c r="A145" s="19" t="s">
        <v>3465</v>
      </c>
      <c r="B145" s="19" t="s">
        <v>24066</v>
      </c>
      <c r="C145" s="122">
        <v>632925</v>
      </c>
    </row>
    <row r="146" spans="1:3" x14ac:dyDescent="0.25">
      <c r="A146" s="19" t="s">
        <v>7270</v>
      </c>
      <c r="B146" s="19" t="s">
        <v>28622</v>
      </c>
      <c r="C146" s="122">
        <v>78578</v>
      </c>
    </row>
    <row r="147" spans="1:3" x14ac:dyDescent="0.25">
      <c r="A147" s="19" t="s">
        <v>11813</v>
      </c>
      <c r="B147" s="19" t="s">
        <v>28619</v>
      </c>
      <c r="C147" s="122">
        <v>54525</v>
      </c>
    </row>
    <row r="148" spans="1:3" x14ac:dyDescent="0.25">
      <c r="A148" s="19" t="s">
        <v>6508</v>
      </c>
      <c r="B148" s="19" t="s">
        <v>24067</v>
      </c>
      <c r="C148" s="122">
        <v>122243</v>
      </c>
    </row>
    <row r="149" spans="1:3" x14ac:dyDescent="0.25">
      <c r="A149" s="19" t="s">
        <v>9177</v>
      </c>
      <c r="B149" s="19" t="s">
        <v>24221</v>
      </c>
      <c r="C149" s="122">
        <v>64688</v>
      </c>
    </row>
    <row r="150" spans="1:3" x14ac:dyDescent="0.25">
      <c r="A150" s="19" t="s">
        <v>3214</v>
      </c>
      <c r="B150" s="19" t="s">
        <v>24294</v>
      </c>
      <c r="C150" s="122">
        <v>1141992</v>
      </c>
    </row>
    <row r="151" spans="1:3" x14ac:dyDescent="0.25">
      <c r="A151" s="19" t="s">
        <v>1170</v>
      </c>
      <c r="B151" s="19" t="s">
        <v>24249</v>
      </c>
      <c r="C151" s="122">
        <v>1409739</v>
      </c>
    </row>
    <row r="152" spans="1:3" x14ac:dyDescent="0.25">
      <c r="A152" s="19" t="s">
        <v>1559</v>
      </c>
      <c r="B152" s="19" t="s">
        <v>24248</v>
      </c>
      <c r="C152" s="122">
        <v>794017</v>
      </c>
    </row>
    <row r="153" spans="1:3" x14ac:dyDescent="0.25">
      <c r="A153" s="19" t="s">
        <v>16732</v>
      </c>
      <c r="B153" s="19" t="s">
        <v>24069</v>
      </c>
      <c r="C153" s="122">
        <v>6920</v>
      </c>
    </row>
    <row r="154" spans="1:3" x14ac:dyDescent="0.25">
      <c r="A154" s="19" t="s">
        <v>1769</v>
      </c>
      <c r="B154" s="19" t="s">
        <v>24020</v>
      </c>
      <c r="C154" s="122">
        <v>789248</v>
      </c>
    </row>
    <row r="155" spans="1:3" x14ac:dyDescent="0.25">
      <c r="A155" s="19" t="s">
        <v>8653</v>
      </c>
      <c r="B155" s="19" t="s">
        <v>24120</v>
      </c>
      <c r="C155" s="122">
        <v>455369</v>
      </c>
    </row>
    <row r="156" spans="1:3" x14ac:dyDescent="0.25">
      <c r="A156" s="19" t="s">
        <v>28626</v>
      </c>
      <c r="B156" s="19" t="s">
        <v>28627</v>
      </c>
      <c r="C156" s="122">
        <v>16</v>
      </c>
    </row>
    <row r="157" spans="1:3" x14ac:dyDescent="0.25">
      <c r="A157" s="19" t="s">
        <v>18073</v>
      </c>
      <c r="B157" s="19" t="s">
        <v>24295</v>
      </c>
      <c r="C157" s="122">
        <v>37883</v>
      </c>
    </row>
    <row r="158" spans="1:3" x14ac:dyDescent="0.25">
      <c r="A158" s="19" t="s">
        <v>1029</v>
      </c>
      <c r="B158" s="19" t="s">
        <v>24071</v>
      </c>
      <c r="C158" s="122">
        <v>2123256</v>
      </c>
    </row>
    <row r="159" spans="1:3" x14ac:dyDescent="0.25">
      <c r="A159" s="19" t="s">
        <v>13090</v>
      </c>
      <c r="B159" s="19" t="s">
        <v>24305</v>
      </c>
      <c r="C159" s="122">
        <v>12917</v>
      </c>
    </row>
    <row r="160" spans="1:3" x14ac:dyDescent="0.25">
      <c r="A160" s="19" t="s">
        <v>13694</v>
      </c>
      <c r="B160" s="19" t="s">
        <v>24073</v>
      </c>
      <c r="C160" s="122">
        <v>9395</v>
      </c>
    </row>
    <row r="161" spans="1:3" x14ac:dyDescent="0.25">
      <c r="A161" s="19" t="s">
        <v>2909</v>
      </c>
      <c r="B161" s="19" t="s">
        <v>24074</v>
      </c>
      <c r="C161" s="122">
        <v>345896</v>
      </c>
    </row>
    <row r="162" spans="1:3" x14ac:dyDescent="0.25">
      <c r="A162" s="19" t="s">
        <v>28099</v>
      </c>
      <c r="B162" s="19" t="s">
        <v>28100</v>
      </c>
      <c r="C162" s="122">
        <v>72640</v>
      </c>
    </row>
    <row r="163" spans="1:3" x14ac:dyDescent="0.25">
      <c r="A163" s="19" t="s">
        <v>28110</v>
      </c>
      <c r="B163" s="19" t="s">
        <v>28111</v>
      </c>
      <c r="C163" s="122">
        <v>191066</v>
      </c>
    </row>
    <row r="164" spans="1:3" x14ac:dyDescent="0.25">
      <c r="A164" s="19" t="s">
        <v>10291</v>
      </c>
      <c r="B164" s="19" t="s">
        <v>24075</v>
      </c>
      <c r="C164" s="122">
        <v>23527</v>
      </c>
    </row>
    <row r="165" spans="1:3" x14ac:dyDescent="0.25">
      <c r="A165" s="19" t="s">
        <v>22973</v>
      </c>
      <c r="B165" s="19" t="s">
        <v>24321</v>
      </c>
      <c r="C165" s="122">
        <v>106607</v>
      </c>
    </row>
    <row r="166" spans="1:3" x14ac:dyDescent="0.25">
      <c r="A166" s="19" t="s">
        <v>1116</v>
      </c>
      <c r="B166" s="19" t="s">
        <v>24076</v>
      </c>
      <c r="C166" s="122">
        <v>1717429</v>
      </c>
    </row>
    <row r="167" spans="1:3" x14ac:dyDescent="0.25">
      <c r="A167" s="19" t="s">
        <v>28624</v>
      </c>
      <c r="B167" s="19" t="s">
        <v>28625</v>
      </c>
      <c r="C167" s="122">
        <v>5576</v>
      </c>
    </row>
    <row r="168" spans="1:3" x14ac:dyDescent="0.25">
      <c r="A168" s="19" t="s">
        <v>10495</v>
      </c>
      <c r="B168" s="19" t="s">
        <v>24077</v>
      </c>
      <c r="C168" s="122">
        <v>16681</v>
      </c>
    </row>
    <row r="169" spans="1:3" x14ac:dyDescent="0.25">
      <c r="A169" s="19" t="s">
        <v>1628</v>
      </c>
      <c r="B169" s="19" t="s">
        <v>24078</v>
      </c>
      <c r="C169" s="122">
        <v>712897</v>
      </c>
    </row>
    <row r="170" spans="1:3" x14ac:dyDescent="0.25">
      <c r="A170" s="19" t="s">
        <v>1967</v>
      </c>
      <c r="B170" s="19" t="s">
        <v>24156</v>
      </c>
      <c r="C170" s="122">
        <v>708292</v>
      </c>
    </row>
    <row r="171" spans="1:3" x14ac:dyDescent="0.25">
      <c r="A171" s="19" t="s">
        <v>28603</v>
      </c>
      <c r="B171" s="19" t="s">
        <v>28604</v>
      </c>
      <c r="C171" s="122">
        <v>0</v>
      </c>
    </row>
    <row r="172" spans="1:3" x14ac:dyDescent="0.25">
      <c r="A172" s="19" t="s">
        <v>6358</v>
      </c>
      <c r="B172" s="19" t="s">
        <v>24079</v>
      </c>
      <c r="C172" s="122">
        <v>99118</v>
      </c>
    </row>
    <row r="173" spans="1:3" x14ac:dyDescent="0.25">
      <c r="A173" s="19" t="s">
        <v>14602</v>
      </c>
      <c r="B173" s="19" t="s">
        <v>24080</v>
      </c>
      <c r="C173" s="122">
        <v>10874</v>
      </c>
    </row>
    <row r="174" spans="1:3" x14ac:dyDescent="0.25">
      <c r="A174" s="19" t="s">
        <v>2354</v>
      </c>
      <c r="B174" s="19" t="s">
        <v>24081</v>
      </c>
      <c r="C174" s="122">
        <v>279949</v>
      </c>
    </row>
    <row r="175" spans="1:3" x14ac:dyDescent="0.25">
      <c r="A175" s="19" t="s">
        <v>2630</v>
      </c>
      <c r="B175" s="19" t="s">
        <v>24082</v>
      </c>
      <c r="C175" s="122">
        <v>350670</v>
      </c>
    </row>
    <row r="176" spans="1:3" x14ac:dyDescent="0.25">
      <c r="A176" s="19" t="s">
        <v>6181</v>
      </c>
      <c r="B176" s="19" t="s">
        <v>24170</v>
      </c>
      <c r="C176" s="122">
        <v>236223</v>
      </c>
    </row>
    <row r="177" spans="1:3" x14ac:dyDescent="0.25">
      <c r="A177" s="19" t="s">
        <v>9261</v>
      </c>
      <c r="B177" s="19" t="s">
        <v>24225</v>
      </c>
      <c r="C177" s="122">
        <v>49334</v>
      </c>
    </row>
    <row r="178" spans="1:3" x14ac:dyDescent="0.25">
      <c r="A178" s="19" t="s">
        <v>7798</v>
      </c>
      <c r="B178" s="19" t="s">
        <v>24263</v>
      </c>
      <c r="C178" s="122">
        <v>318114</v>
      </c>
    </row>
    <row r="179" spans="1:3" x14ac:dyDescent="0.25">
      <c r="A179" s="19" t="s">
        <v>16079</v>
      </c>
      <c r="B179" s="19" t="s">
        <v>24083</v>
      </c>
      <c r="C179" s="122">
        <v>4104</v>
      </c>
    </row>
    <row r="180" spans="1:3" x14ac:dyDescent="0.25">
      <c r="A180" s="19" t="s">
        <v>1271</v>
      </c>
      <c r="B180" s="19" t="s">
        <v>24259</v>
      </c>
      <c r="C180" s="122">
        <v>714283</v>
      </c>
    </row>
    <row r="181" spans="1:3" x14ac:dyDescent="0.25">
      <c r="A181" s="19" t="s">
        <v>1598</v>
      </c>
      <c r="B181" s="19" t="s">
        <v>24258</v>
      </c>
      <c r="C181" s="122">
        <v>749435</v>
      </c>
    </row>
    <row r="182" spans="1:3" x14ac:dyDescent="0.25">
      <c r="A182" s="19" t="s">
        <v>10897</v>
      </c>
      <c r="B182" s="19" t="s">
        <v>24265</v>
      </c>
      <c r="C182" s="122">
        <v>10076</v>
      </c>
    </row>
    <row r="183" spans="1:3" x14ac:dyDescent="0.25">
      <c r="A183" s="19" t="s">
        <v>9408</v>
      </c>
      <c r="B183" s="19" t="s">
        <v>24257</v>
      </c>
      <c r="C183" s="122">
        <v>324922</v>
      </c>
    </row>
    <row r="184" spans="1:3" x14ac:dyDescent="0.25">
      <c r="A184" s="19" t="s">
        <v>17086</v>
      </c>
      <c r="B184" s="19" t="s">
        <v>24252</v>
      </c>
      <c r="C184" s="122">
        <v>5447</v>
      </c>
    </row>
    <row r="185" spans="1:3" x14ac:dyDescent="0.25">
      <c r="A185" s="19" t="s">
        <v>5162</v>
      </c>
      <c r="B185" s="19" t="s">
        <v>24084</v>
      </c>
      <c r="C185" s="122">
        <v>126323</v>
      </c>
    </row>
    <row r="186" spans="1:3" x14ac:dyDescent="0.25">
      <c r="A186" s="19" t="s">
        <v>13420</v>
      </c>
      <c r="B186" s="19" t="s">
        <v>24085</v>
      </c>
      <c r="C186" s="122">
        <v>7854</v>
      </c>
    </row>
    <row r="187" spans="1:3" x14ac:dyDescent="0.25">
      <c r="A187" s="19" t="s">
        <v>10402</v>
      </c>
      <c r="B187" s="19" t="s">
        <v>24297</v>
      </c>
      <c r="C187" s="122">
        <v>29759</v>
      </c>
    </row>
    <row r="188" spans="1:3" x14ac:dyDescent="0.25">
      <c r="A188" s="19" t="s">
        <v>16029</v>
      </c>
      <c r="B188" s="19" t="s">
        <v>24232</v>
      </c>
      <c r="C188" s="122">
        <v>6398</v>
      </c>
    </row>
    <row r="189" spans="1:3" x14ac:dyDescent="0.25">
      <c r="A189" s="19" t="s">
        <v>14021</v>
      </c>
      <c r="B189" s="19" t="s">
        <v>24190</v>
      </c>
      <c r="C189" s="122">
        <v>15409</v>
      </c>
    </row>
    <row r="190" spans="1:3" x14ac:dyDescent="0.25">
      <c r="A190" s="19" t="s">
        <v>3907</v>
      </c>
      <c r="B190" s="19" t="s">
        <v>24212</v>
      </c>
      <c r="C190" s="122">
        <v>189819</v>
      </c>
    </row>
    <row r="191" spans="1:3" x14ac:dyDescent="0.25">
      <c r="A191" s="19" t="s">
        <v>21662</v>
      </c>
      <c r="B191" s="19" t="s">
        <v>24174</v>
      </c>
      <c r="C191" s="122">
        <v>116493</v>
      </c>
    </row>
    <row r="192" spans="1:3" x14ac:dyDescent="0.25">
      <c r="A192" s="19" t="s">
        <v>10690</v>
      </c>
      <c r="B192" s="19" t="s">
        <v>24302</v>
      </c>
      <c r="C192" s="122">
        <v>127385</v>
      </c>
    </row>
    <row r="193" spans="1:3" x14ac:dyDescent="0.25">
      <c r="A193" s="19" t="s">
        <v>23036</v>
      </c>
      <c r="B193" s="19" t="s">
        <v>24322</v>
      </c>
      <c r="C193" s="122">
        <v>43189</v>
      </c>
    </row>
    <row r="194" spans="1:3" x14ac:dyDescent="0.25">
      <c r="A194" s="19" t="s">
        <v>8815</v>
      </c>
      <c r="B194" s="19" t="s">
        <v>24087</v>
      </c>
      <c r="C194" s="122">
        <v>41777</v>
      </c>
    </row>
    <row r="195" spans="1:3" x14ac:dyDescent="0.25">
      <c r="A195" s="19" t="s">
        <v>11528</v>
      </c>
      <c r="B195" s="19" t="s">
        <v>24088</v>
      </c>
      <c r="C195" s="122">
        <v>18403</v>
      </c>
    </row>
    <row r="196" spans="1:3" x14ac:dyDescent="0.25">
      <c r="A196" s="19" t="s">
        <v>4180</v>
      </c>
      <c r="B196" s="19" t="s">
        <v>4182</v>
      </c>
      <c r="C196" s="122">
        <v>375728</v>
      </c>
    </row>
    <row r="197" spans="1:3" x14ac:dyDescent="0.25">
      <c r="A197" s="19" t="s">
        <v>9432</v>
      </c>
      <c r="B197" s="19" t="s">
        <v>24185</v>
      </c>
      <c r="C197" s="122">
        <v>22332</v>
      </c>
    </row>
    <row r="198" spans="1:3" x14ac:dyDescent="0.25">
      <c r="A198" s="19" t="s">
        <v>6544</v>
      </c>
      <c r="B198" s="19" t="s">
        <v>28080</v>
      </c>
      <c r="C198" s="122">
        <v>52109</v>
      </c>
    </row>
    <row r="199" spans="1:3" x14ac:dyDescent="0.25">
      <c r="A199" s="19" t="s">
        <v>18609</v>
      </c>
      <c r="B199" s="19" t="s">
        <v>24089</v>
      </c>
      <c r="C199" s="122">
        <v>9400</v>
      </c>
    </row>
    <row r="200" spans="1:3" x14ac:dyDescent="0.25">
      <c r="A200" s="19" t="s">
        <v>1634</v>
      </c>
      <c r="B200" s="19" t="s">
        <v>24090</v>
      </c>
      <c r="C200" s="122">
        <v>641616</v>
      </c>
    </row>
    <row r="201" spans="1:3" x14ac:dyDescent="0.25">
      <c r="A201" s="19" t="s">
        <v>10004</v>
      </c>
      <c r="B201" s="19" t="s">
        <v>24091</v>
      </c>
      <c r="C201" s="122">
        <v>48524</v>
      </c>
    </row>
    <row r="202" spans="1:3" x14ac:dyDescent="0.25">
      <c r="A202" s="19" t="s">
        <v>4910</v>
      </c>
      <c r="B202" s="19" t="s">
        <v>24231</v>
      </c>
      <c r="C202" s="122">
        <v>329728</v>
      </c>
    </row>
    <row r="203" spans="1:3" x14ac:dyDescent="0.25">
      <c r="A203" s="19" t="s">
        <v>28108</v>
      </c>
      <c r="B203" s="19" t="s">
        <v>28109</v>
      </c>
      <c r="C203" s="122">
        <v>4015</v>
      </c>
    </row>
    <row r="204" spans="1:3" x14ac:dyDescent="0.25">
      <c r="A204" s="19" t="s">
        <v>17110</v>
      </c>
      <c r="B204" s="19" t="s">
        <v>24235</v>
      </c>
      <c r="C204" s="122">
        <v>4482</v>
      </c>
    </row>
    <row r="205" spans="1:3" x14ac:dyDescent="0.25">
      <c r="A205" s="19" t="s">
        <v>999</v>
      </c>
      <c r="B205" s="19" t="s">
        <v>24092</v>
      </c>
      <c r="C205" s="122">
        <v>2403921</v>
      </c>
    </row>
    <row r="206" spans="1:3" x14ac:dyDescent="0.25">
      <c r="A206" s="19" t="s">
        <v>22678</v>
      </c>
      <c r="B206" s="19" t="s">
        <v>24319</v>
      </c>
      <c r="C206" s="122">
        <v>14435</v>
      </c>
    </row>
    <row r="207" spans="1:3" x14ac:dyDescent="0.25">
      <c r="A207" s="19" t="s">
        <v>10654</v>
      </c>
      <c r="B207" s="19" t="s">
        <v>24093</v>
      </c>
      <c r="C207" s="122">
        <v>23948</v>
      </c>
    </row>
    <row r="208" spans="1:3" x14ac:dyDescent="0.25">
      <c r="A208" s="19" t="s">
        <v>15687</v>
      </c>
      <c r="B208" s="19" t="s">
        <v>24094</v>
      </c>
      <c r="C208" s="122">
        <v>18790</v>
      </c>
    </row>
    <row r="209" spans="1:3" x14ac:dyDescent="0.25">
      <c r="A209" s="19" t="s">
        <v>4826</v>
      </c>
      <c r="B209" s="19" t="s">
        <v>24283</v>
      </c>
      <c r="C209" s="122">
        <v>194979</v>
      </c>
    </row>
    <row r="210" spans="1:3" x14ac:dyDescent="0.25">
      <c r="A210" s="19" t="s">
        <v>1301</v>
      </c>
      <c r="B210" s="19" t="s">
        <v>24284</v>
      </c>
      <c r="C210" s="122">
        <v>2020906</v>
      </c>
    </row>
    <row r="211" spans="1:3" x14ac:dyDescent="0.25">
      <c r="A211" s="19" t="s">
        <v>10420</v>
      </c>
      <c r="B211" s="19" t="s">
        <v>24159</v>
      </c>
      <c r="C211" s="122">
        <v>56551</v>
      </c>
    </row>
    <row r="212" spans="1:3" x14ac:dyDescent="0.25">
      <c r="A212" s="19" t="s">
        <v>1892</v>
      </c>
      <c r="B212" s="19" t="s">
        <v>24095</v>
      </c>
      <c r="C212" s="122">
        <v>544537</v>
      </c>
    </row>
    <row r="213" spans="1:3" x14ac:dyDescent="0.25">
      <c r="A213" s="19" t="s">
        <v>16085</v>
      </c>
      <c r="B213" s="19" t="s">
        <v>24244</v>
      </c>
      <c r="C213" s="122">
        <v>10681</v>
      </c>
    </row>
    <row r="214" spans="1:3" x14ac:dyDescent="0.25">
      <c r="A214" s="19" t="s">
        <v>9573</v>
      </c>
      <c r="B214" s="19" t="s">
        <v>24096</v>
      </c>
      <c r="C214" s="122">
        <v>47086</v>
      </c>
    </row>
    <row r="215" spans="1:3" x14ac:dyDescent="0.25">
      <c r="A215" s="19" t="s">
        <v>14457</v>
      </c>
      <c r="B215" s="19" t="s">
        <v>24276</v>
      </c>
      <c r="C215" s="122">
        <v>6116</v>
      </c>
    </row>
    <row r="216" spans="1:3" x14ac:dyDescent="0.25">
      <c r="A216" s="19" t="s">
        <v>9345</v>
      </c>
      <c r="B216" s="19" t="s">
        <v>24260</v>
      </c>
      <c r="C216" s="122">
        <v>82707</v>
      </c>
    </row>
    <row r="217" spans="1:3" x14ac:dyDescent="0.25">
      <c r="A217" s="19" t="s">
        <v>6400</v>
      </c>
      <c r="B217" s="19" t="s">
        <v>24097</v>
      </c>
      <c r="C217" s="122">
        <v>217182</v>
      </c>
    </row>
    <row r="218" spans="1:3" x14ac:dyDescent="0.25">
      <c r="A218" s="19" t="s">
        <v>12769</v>
      </c>
      <c r="B218" s="19" t="s">
        <v>24214</v>
      </c>
      <c r="C218" s="122">
        <v>20187</v>
      </c>
    </row>
    <row r="219" spans="1:3" x14ac:dyDescent="0.25">
      <c r="A219" s="19" t="s">
        <v>28095</v>
      </c>
      <c r="B219" s="19" t="s">
        <v>28096</v>
      </c>
      <c r="C219" s="122">
        <v>26818</v>
      </c>
    </row>
    <row r="220" spans="1:3" x14ac:dyDescent="0.25">
      <c r="A220" s="19" t="s">
        <v>9929</v>
      </c>
      <c r="B220" s="19" t="s">
        <v>24242</v>
      </c>
      <c r="C220" s="122">
        <v>32013</v>
      </c>
    </row>
    <row r="221" spans="1:3" x14ac:dyDescent="0.25">
      <c r="A221" s="19" t="s">
        <v>4859</v>
      </c>
      <c r="B221" s="19" t="s">
        <v>24072</v>
      </c>
      <c r="C221" s="122">
        <v>105187</v>
      </c>
    </row>
    <row r="222" spans="1:3" x14ac:dyDescent="0.25">
      <c r="A222" s="19" t="s">
        <v>8188</v>
      </c>
      <c r="B222" s="19" t="s">
        <v>24251</v>
      </c>
      <c r="C222" s="122">
        <v>51384</v>
      </c>
    </row>
    <row r="223" spans="1:3" x14ac:dyDescent="0.25">
      <c r="A223" s="19" t="s">
        <v>14907</v>
      </c>
      <c r="B223" s="19" t="s">
        <v>24192</v>
      </c>
      <c r="C223" s="122">
        <v>4724</v>
      </c>
    </row>
    <row r="224" spans="1:3" x14ac:dyDescent="0.25">
      <c r="A224" s="19" t="s">
        <v>5585</v>
      </c>
      <c r="B224" s="19" t="s">
        <v>24169</v>
      </c>
      <c r="C224" s="122">
        <v>74371</v>
      </c>
    </row>
    <row r="225" spans="1:3" x14ac:dyDescent="0.25">
      <c r="A225" s="19" t="s">
        <v>22680</v>
      </c>
      <c r="B225" s="19" t="s">
        <v>24267</v>
      </c>
      <c r="C225" s="122">
        <v>1579</v>
      </c>
    </row>
    <row r="226" spans="1:3" x14ac:dyDescent="0.25">
      <c r="A226" s="19" t="s">
        <v>13310</v>
      </c>
      <c r="B226" s="19" t="s">
        <v>24098</v>
      </c>
      <c r="C226" s="122">
        <v>51000</v>
      </c>
    </row>
    <row r="227" spans="1:3" x14ac:dyDescent="0.25">
      <c r="A227" s="19" t="s">
        <v>12219</v>
      </c>
      <c r="B227" s="19" t="s">
        <v>24200</v>
      </c>
      <c r="C227" s="122">
        <v>21092</v>
      </c>
    </row>
    <row r="228" spans="1:3" x14ac:dyDescent="0.25">
      <c r="A228" s="19" t="s">
        <v>14399</v>
      </c>
      <c r="B228" s="19" t="s">
        <v>24099</v>
      </c>
      <c r="C228" s="122">
        <v>14064</v>
      </c>
    </row>
    <row r="229" spans="1:3" x14ac:dyDescent="0.25">
      <c r="A229" s="19" t="s">
        <v>10846</v>
      </c>
      <c r="B229" s="19" t="s">
        <v>24288</v>
      </c>
      <c r="C229" s="122">
        <v>10964</v>
      </c>
    </row>
    <row r="230" spans="1:3" x14ac:dyDescent="0.25">
      <c r="A230" s="19" t="s">
        <v>28632</v>
      </c>
      <c r="B230" s="19" t="s">
        <v>28633</v>
      </c>
      <c r="C230" s="122">
        <v>679</v>
      </c>
    </row>
    <row r="231" spans="1:3" x14ac:dyDescent="0.25">
      <c r="A231" s="19" t="s">
        <v>8131</v>
      </c>
      <c r="B231" s="19" t="s">
        <v>24216</v>
      </c>
      <c r="C231" s="122">
        <v>8474</v>
      </c>
    </row>
    <row r="232" spans="1:3" x14ac:dyDescent="0.25">
      <c r="A232" s="19" t="s">
        <v>12817</v>
      </c>
      <c r="B232" s="19" t="s">
        <v>24220</v>
      </c>
      <c r="C232" s="122">
        <v>0</v>
      </c>
    </row>
    <row r="233" spans="1:3" x14ac:dyDescent="0.25">
      <c r="A233" s="19" t="s">
        <v>15147</v>
      </c>
      <c r="B233" s="19" t="s">
        <v>24100</v>
      </c>
      <c r="C233" s="122">
        <v>7107</v>
      </c>
    </row>
    <row r="234" spans="1:3" x14ac:dyDescent="0.25">
      <c r="A234" s="19" t="s">
        <v>7456</v>
      </c>
      <c r="B234" s="19" t="s">
        <v>24228</v>
      </c>
      <c r="C234" s="122">
        <v>166717</v>
      </c>
    </row>
    <row r="235" spans="1:3" x14ac:dyDescent="0.25">
      <c r="A235" s="19" t="s">
        <v>2138</v>
      </c>
      <c r="B235" s="19" t="s">
        <v>24101</v>
      </c>
      <c r="C235" s="122">
        <v>386013</v>
      </c>
    </row>
    <row r="236" spans="1:3" x14ac:dyDescent="0.25">
      <c r="A236" s="19" t="s">
        <v>15056</v>
      </c>
      <c r="B236" s="19" t="s">
        <v>24281</v>
      </c>
      <c r="C236" s="122">
        <v>5026</v>
      </c>
    </row>
    <row r="237" spans="1:3" x14ac:dyDescent="0.25">
      <c r="A237" s="19" t="s">
        <v>7930</v>
      </c>
      <c r="B237" s="19" t="s">
        <v>24164</v>
      </c>
      <c r="C237" s="122">
        <v>56586</v>
      </c>
    </row>
    <row r="238" spans="1:3" x14ac:dyDescent="0.25">
      <c r="A238" s="19" t="s">
        <v>3157</v>
      </c>
      <c r="B238" s="19" t="s">
        <v>24102</v>
      </c>
      <c r="C238" s="122">
        <v>297362</v>
      </c>
    </row>
    <row r="239" spans="1:3" x14ac:dyDescent="0.25">
      <c r="A239" s="19" t="s">
        <v>10960</v>
      </c>
      <c r="B239" s="19" t="s">
        <v>24287</v>
      </c>
      <c r="C239" s="122">
        <v>126799</v>
      </c>
    </row>
    <row r="240" spans="1:3" x14ac:dyDescent="0.25">
      <c r="A240" s="19" t="s">
        <v>22682</v>
      </c>
      <c r="B240" s="19" t="s">
        <v>24289</v>
      </c>
      <c r="C240" s="122">
        <v>347</v>
      </c>
    </row>
    <row r="241" spans="1:3" x14ac:dyDescent="0.25">
      <c r="A241" s="19" t="s">
        <v>6556</v>
      </c>
      <c r="B241" s="19" t="s">
        <v>24103</v>
      </c>
      <c r="C241" s="122">
        <v>136067</v>
      </c>
    </row>
    <row r="242" spans="1:3" x14ac:dyDescent="0.25">
      <c r="A242" s="19" t="s">
        <v>28081</v>
      </c>
      <c r="B242" s="19" t="s">
        <v>28082</v>
      </c>
      <c r="C242" s="122">
        <v>5597</v>
      </c>
    </row>
    <row r="243" spans="1:3" x14ac:dyDescent="0.25">
      <c r="A243" s="19" t="s">
        <v>10130</v>
      </c>
      <c r="B243" s="19" t="s">
        <v>24234</v>
      </c>
      <c r="C243" s="122">
        <v>16499</v>
      </c>
    </row>
    <row r="244" spans="1:3" x14ac:dyDescent="0.25">
      <c r="A244" s="19" t="s">
        <v>21681</v>
      </c>
      <c r="B244" s="19" t="s">
        <v>24275</v>
      </c>
      <c r="C244" s="122">
        <v>6722</v>
      </c>
    </row>
    <row r="245" spans="1:3" x14ac:dyDescent="0.25">
      <c r="A245" s="19" t="s">
        <v>14129</v>
      </c>
      <c r="B245" s="19" t="s">
        <v>24175</v>
      </c>
      <c r="C245" s="122">
        <v>63271</v>
      </c>
    </row>
    <row r="246" spans="1:3" x14ac:dyDescent="0.25">
      <c r="A246" s="19" t="s">
        <v>6878</v>
      </c>
      <c r="B246" s="19" t="s">
        <v>24104</v>
      </c>
      <c r="C246" s="122">
        <v>49858</v>
      </c>
    </row>
    <row r="247" spans="1:3" x14ac:dyDescent="0.25">
      <c r="A247" s="19" t="s">
        <v>7768</v>
      </c>
      <c r="B247" s="19" t="s">
        <v>24161</v>
      </c>
      <c r="C247" s="122">
        <v>94843</v>
      </c>
    </row>
    <row r="248" spans="1:3" x14ac:dyDescent="0.25">
      <c r="A248" s="19" t="s">
        <v>1607</v>
      </c>
      <c r="B248" s="19" t="s">
        <v>24105</v>
      </c>
      <c r="C248" s="122">
        <v>834661</v>
      </c>
    </row>
    <row r="249" spans="1:3" x14ac:dyDescent="0.25">
      <c r="A249" s="19" t="s">
        <v>1005</v>
      </c>
      <c r="B249" s="19" t="s">
        <v>24106</v>
      </c>
      <c r="C249" s="122">
        <v>2774509</v>
      </c>
    </row>
    <row r="250" spans="1:3" x14ac:dyDescent="0.25">
      <c r="A250" s="19" t="s">
        <v>21668</v>
      </c>
      <c r="B250" s="19" t="s">
        <v>24308</v>
      </c>
      <c r="C250" s="122">
        <v>56398</v>
      </c>
    </row>
    <row r="251" spans="1:3" x14ac:dyDescent="0.25">
      <c r="A251" s="19" t="s">
        <v>28610</v>
      </c>
      <c r="B251" s="19" t="s">
        <v>28611</v>
      </c>
      <c r="C251" s="122">
        <v>6690</v>
      </c>
    </row>
    <row r="252" spans="1:3" x14ac:dyDescent="0.25">
      <c r="A252" s="19" t="s">
        <v>3737</v>
      </c>
      <c r="B252" s="19" t="s">
        <v>24176</v>
      </c>
      <c r="C252" s="122">
        <v>138876</v>
      </c>
    </row>
    <row r="253" spans="1:3" x14ac:dyDescent="0.25">
      <c r="A253" s="19" t="s">
        <v>4468</v>
      </c>
      <c r="B253" s="19" t="s">
        <v>24224</v>
      </c>
      <c r="C253" s="122">
        <v>250667</v>
      </c>
    </row>
    <row r="254" spans="1:3" x14ac:dyDescent="0.25">
      <c r="A254" s="19" t="s">
        <v>8677</v>
      </c>
      <c r="B254" s="19" t="s">
        <v>24250</v>
      </c>
      <c r="C254" s="122">
        <v>96644</v>
      </c>
    </row>
    <row r="255" spans="1:3" x14ac:dyDescent="0.25">
      <c r="A255" s="19" t="s">
        <v>16197</v>
      </c>
      <c r="B255" s="19" t="s">
        <v>24108</v>
      </c>
      <c r="C255" s="122">
        <v>8524</v>
      </c>
    </row>
    <row r="256" spans="1:3" x14ac:dyDescent="0.25">
      <c r="A256" s="19" t="s">
        <v>11836</v>
      </c>
      <c r="B256" s="19" t="s">
        <v>28091</v>
      </c>
      <c r="C256" s="122">
        <v>24512</v>
      </c>
    </row>
    <row r="257" spans="1:3" x14ac:dyDescent="0.25">
      <c r="A257" s="19" t="s">
        <v>28092</v>
      </c>
      <c r="B257" s="19" t="s">
        <v>28093</v>
      </c>
      <c r="C257" s="122">
        <v>11478</v>
      </c>
    </row>
    <row r="258" spans="1:3" x14ac:dyDescent="0.25">
      <c r="A258" s="19" t="s">
        <v>8587</v>
      </c>
      <c r="B258" s="19" t="s">
        <v>24112</v>
      </c>
      <c r="C258" s="122">
        <v>45693</v>
      </c>
    </row>
    <row r="259" spans="1:3" x14ac:dyDescent="0.25">
      <c r="A259" s="19" t="s">
        <v>22687</v>
      </c>
      <c r="B259" s="19" t="s">
        <v>24128</v>
      </c>
      <c r="C259" s="122">
        <v>19147</v>
      </c>
    </row>
    <row r="260" spans="1:3" x14ac:dyDescent="0.25">
      <c r="A260" s="19" t="s">
        <v>10855</v>
      </c>
      <c r="B260" s="19" t="s">
        <v>24280</v>
      </c>
      <c r="C260" s="122">
        <v>21356</v>
      </c>
    </row>
    <row r="261" spans="1:3" x14ac:dyDescent="0.25">
      <c r="A261" s="19" t="s">
        <v>13862</v>
      </c>
      <c r="B261" s="19" t="s">
        <v>24183</v>
      </c>
      <c r="C261" s="122">
        <v>8882</v>
      </c>
    </row>
    <row r="262" spans="1:3" x14ac:dyDescent="0.25">
      <c r="A262" s="19" t="s">
        <v>1820</v>
      </c>
      <c r="B262" s="19" t="s">
        <v>24109</v>
      </c>
      <c r="C262" s="122">
        <v>626736</v>
      </c>
    </row>
    <row r="263" spans="1:3" x14ac:dyDescent="0.25">
      <c r="A263" s="19" t="s">
        <v>9600</v>
      </c>
      <c r="B263" s="19" t="s">
        <v>24107</v>
      </c>
      <c r="C263" s="122">
        <v>64064</v>
      </c>
    </row>
    <row r="264" spans="1:3" x14ac:dyDescent="0.25">
      <c r="A264" s="19" t="s">
        <v>5345</v>
      </c>
      <c r="B264" s="19" t="s">
        <v>24113</v>
      </c>
      <c r="C264" s="122">
        <v>102976</v>
      </c>
    </row>
    <row r="265" spans="1:3" x14ac:dyDescent="0.25">
      <c r="A265" s="19" t="s">
        <v>15543</v>
      </c>
      <c r="B265" s="19" t="s">
        <v>24264</v>
      </c>
      <c r="C265" s="122">
        <v>10227</v>
      </c>
    </row>
    <row r="266" spans="1:3" x14ac:dyDescent="0.25">
      <c r="A266" s="19" t="s">
        <v>11786</v>
      </c>
      <c r="B266" s="19" t="s">
        <v>28605</v>
      </c>
      <c r="C266" s="122">
        <v>27466</v>
      </c>
    </row>
    <row r="267" spans="1:3" x14ac:dyDescent="0.25">
      <c r="A267" s="19" t="s">
        <v>13444</v>
      </c>
      <c r="B267" s="19" t="s">
        <v>24243</v>
      </c>
      <c r="C267" s="122">
        <v>20589</v>
      </c>
    </row>
    <row r="268" spans="1:3" x14ac:dyDescent="0.25">
      <c r="A268" s="19" t="s">
        <v>13095</v>
      </c>
      <c r="B268" s="19" t="s">
        <v>24253</v>
      </c>
      <c r="C268" s="122">
        <v>36499</v>
      </c>
    </row>
    <row r="269" spans="1:3" x14ac:dyDescent="0.25">
      <c r="A269" s="19" t="s">
        <v>1113</v>
      </c>
      <c r="B269" s="19" t="s">
        <v>28083</v>
      </c>
      <c r="C269" s="122">
        <v>1600217</v>
      </c>
    </row>
    <row r="270" spans="1:3" x14ac:dyDescent="0.25">
      <c r="A270" s="19" t="s">
        <v>5669</v>
      </c>
      <c r="B270" s="19" t="s">
        <v>24184</v>
      </c>
      <c r="C270" s="122">
        <v>86119</v>
      </c>
    </row>
    <row r="271" spans="1:3" x14ac:dyDescent="0.25">
      <c r="A271" s="19" t="s">
        <v>3734</v>
      </c>
      <c r="B271" s="19" t="s">
        <v>24115</v>
      </c>
      <c r="C271" s="122">
        <v>299951</v>
      </c>
    </row>
    <row r="272" spans="1:3" x14ac:dyDescent="0.25">
      <c r="A272" s="19" t="s">
        <v>15044</v>
      </c>
      <c r="B272" s="19" t="s">
        <v>24035</v>
      </c>
      <c r="C272" s="122">
        <v>2393</v>
      </c>
    </row>
    <row r="273" spans="1:3" x14ac:dyDescent="0.25">
      <c r="A273" s="19" t="s">
        <v>4087</v>
      </c>
      <c r="B273" s="19" t="s">
        <v>24011</v>
      </c>
      <c r="C273" s="122">
        <v>382773</v>
      </c>
    </row>
    <row r="274" spans="1:3" x14ac:dyDescent="0.25">
      <c r="A274" s="19" t="s">
        <v>1661</v>
      </c>
      <c r="B274" s="19" t="s">
        <v>24116</v>
      </c>
      <c r="C274" s="122">
        <v>440369</v>
      </c>
    </row>
    <row r="275" spans="1:3" x14ac:dyDescent="0.25">
      <c r="A275" s="19" t="s">
        <v>6451</v>
      </c>
      <c r="B275" s="19" t="s">
        <v>24307</v>
      </c>
      <c r="C275" s="122">
        <v>108609</v>
      </c>
    </row>
    <row r="276" spans="1:3" x14ac:dyDescent="0.25">
      <c r="A276" s="19" t="s">
        <v>1250</v>
      </c>
      <c r="B276" s="19" t="s">
        <v>24118</v>
      </c>
      <c r="C276" s="122">
        <v>1375794</v>
      </c>
    </row>
    <row r="277" spans="1:3" x14ac:dyDescent="0.25">
      <c r="A277" s="19" t="s">
        <v>2414</v>
      </c>
      <c r="B277" s="19" t="s">
        <v>24282</v>
      </c>
      <c r="C277" s="122">
        <v>587611</v>
      </c>
    </row>
    <row r="278" spans="1:3" x14ac:dyDescent="0.25">
      <c r="A278" s="19" t="s">
        <v>18197</v>
      </c>
      <c r="B278" s="19" t="s">
        <v>24296</v>
      </c>
      <c r="C278" s="122">
        <v>46889</v>
      </c>
    </row>
    <row r="279" spans="1:3" x14ac:dyDescent="0.25">
      <c r="A279" s="19" t="s">
        <v>1880</v>
      </c>
      <c r="B279" s="19" t="s">
        <v>24119</v>
      </c>
      <c r="C279" s="122">
        <v>1008672</v>
      </c>
    </row>
    <row r="280" spans="1:3" x14ac:dyDescent="0.25">
      <c r="A280" s="19" t="s">
        <v>7978</v>
      </c>
      <c r="B280" s="19" t="s">
        <v>24233</v>
      </c>
      <c r="C280" s="122">
        <v>17262</v>
      </c>
    </row>
    <row r="281" spans="1:3" x14ac:dyDescent="0.25">
      <c r="A281" s="19" t="s">
        <v>9917</v>
      </c>
      <c r="B281" s="19" t="s">
        <v>24208</v>
      </c>
      <c r="C281" s="122">
        <v>51732</v>
      </c>
    </row>
    <row r="282" spans="1:3" x14ac:dyDescent="0.25">
      <c r="A282" s="19" t="s">
        <v>15141</v>
      </c>
      <c r="B282" s="19" t="s">
        <v>24293</v>
      </c>
      <c r="C282" s="122">
        <v>8646</v>
      </c>
    </row>
    <row r="283" spans="1:3" x14ac:dyDescent="0.25">
      <c r="A283" s="19" t="s">
        <v>18750</v>
      </c>
      <c r="B283" s="19" t="s">
        <v>28616</v>
      </c>
      <c r="C283" s="122">
        <v>12161</v>
      </c>
    </row>
    <row r="284" spans="1:3" x14ac:dyDescent="0.25">
      <c r="A284" s="19" t="s">
        <v>6328</v>
      </c>
      <c r="B284" s="19" t="s">
        <v>28089</v>
      </c>
      <c r="C284" s="122">
        <v>39118</v>
      </c>
    </row>
    <row r="285" spans="1:3" x14ac:dyDescent="0.25">
      <c r="A285" s="19" t="s">
        <v>8707</v>
      </c>
      <c r="B285" s="19" t="s">
        <v>28602</v>
      </c>
      <c r="C285" s="122">
        <v>20864</v>
      </c>
    </row>
    <row r="286" spans="1:3" x14ac:dyDescent="0.25">
      <c r="A286" s="19" t="s">
        <v>16114</v>
      </c>
      <c r="B286" s="19" t="s">
        <v>28090</v>
      </c>
      <c r="C286" s="122">
        <v>1369</v>
      </c>
    </row>
    <row r="287" spans="1:3" x14ac:dyDescent="0.25">
      <c r="A287" s="19" t="s">
        <v>12784</v>
      </c>
      <c r="B287" s="19" t="s">
        <v>24121</v>
      </c>
      <c r="C287" s="122">
        <v>7168</v>
      </c>
    </row>
    <row r="288" spans="1:3" x14ac:dyDescent="0.25">
      <c r="A288" s="19" t="s">
        <v>9645</v>
      </c>
      <c r="B288" s="19" t="s">
        <v>24166</v>
      </c>
      <c r="C288" s="122">
        <v>21565</v>
      </c>
    </row>
    <row r="289" spans="1:3" x14ac:dyDescent="0.25">
      <c r="A289" s="19" t="s">
        <v>13382</v>
      </c>
      <c r="B289" s="19" t="s">
        <v>24122</v>
      </c>
      <c r="C289" s="122">
        <v>5691</v>
      </c>
    </row>
    <row r="290" spans="1:3" x14ac:dyDescent="0.25">
      <c r="A290" s="19" t="s">
        <v>17287</v>
      </c>
      <c r="B290" s="19" t="s">
        <v>28101</v>
      </c>
      <c r="C290" s="122">
        <v>3516</v>
      </c>
    </row>
    <row r="291" spans="1:3" x14ac:dyDescent="0.25">
      <c r="A291" s="19" t="s">
        <v>14984</v>
      </c>
      <c r="B291" s="19" t="s">
        <v>24055</v>
      </c>
      <c r="C291" s="122">
        <v>10395</v>
      </c>
    </row>
    <row r="292" spans="1:3" x14ac:dyDescent="0.25">
      <c r="A292" s="19" t="s">
        <v>9537</v>
      </c>
      <c r="B292" s="19" t="s">
        <v>24292</v>
      </c>
      <c r="C292" s="122">
        <v>96790</v>
      </c>
    </row>
    <row r="293" spans="1:3" x14ac:dyDescent="0.25">
      <c r="A293" s="19" t="s">
        <v>6283</v>
      </c>
      <c r="B293" s="19" t="s">
        <v>24123</v>
      </c>
      <c r="C293" s="122">
        <v>57739</v>
      </c>
    </row>
    <row r="294" spans="1:3" x14ac:dyDescent="0.25">
      <c r="A294" s="19" t="s">
        <v>16224</v>
      </c>
      <c r="B294" s="19" t="s">
        <v>24124</v>
      </c>
      <c r="C294" s="122">
        <v>6575</v>
      </c>
    </row>
    <row r="295" spans="1:3" x14ac:dyDescent="0.25">
      <c r="A295" s="19" t="s">
        <v>1406</v>
      </c>
      <c r="B295" s="19" t="s">
        <v>24125</v>
      </c>
      <c r="C295" s="122">
        <v>1135485</v>
      </c>
    </row>
    <row r="296" spans="1:3" x14ac:dyDescent="0.25">
      <c r="A296" s="19" t="s">
        <v>19120</v>
      </c>
      <c r="B296" s="19" t="s">
        <v>24068</v>
      </c>
      <c r="C296" s="122">
        <v>180901</v>
      </c>
    </row>
    <row r="297" spans="1:3" x14ac:dyDescent="0.25">
      <c r="A297" s="19" t="s">
        <v>951</v>
      </c>
      <c r="B297" s="19" t="s">
        <v>24032</v>
      </c>
      <c r="C297" s="122">
        <v>4715370</v>
      </c>
    </row>
    <row r="298" spans="1:3" x14ac:dyDescent="0.25">
      <c r="A298" s="19" t="s">
        <v>7049</v>
      </c>
      <c r="B298" s="19" t="s">
        <v>24043</v>
      </c>
      <c r="C298" s="122">
        <v>38913</v>
      </c>
    </row>
    <row r="299" spans="1:3" x14ac:dyDescent="0.25">
      <c r="A299" s="19" t="s">
        <v>28102</v>
      </c>
      <c r="B299" s="19" t="s">
        <v>28103</v>
      </c>
      <c r="C299" s="122">
        <v>10339</v>
      </c>
    </row>
    <row r="300" spans="1:3" x14ac:dyDescent="0.25">
      <c r="A300" s="19" t="s">
        <v>12757</v>
      </c>
      <c r="B300" s="19" t="s">
        <v>24205</v>
      </c>
      <c r="C300" s="122">
        <v>8941</v>
      </c>
    </row>
    <row r="301" spans="1:3" x14ac:dyDescent="0.25">
      <c r="A301" s="19" t="s">
        <v>2438</v>
      </c>
      <c r="B301" s="19" t="s">
        <v>24042</v>
      </c>
      <c r="C301" s="122">
        <v>753379</v>
      </c>
    </row>
    <row r="302" spans="1:3" x14ac:dyDescent="0.25">
      <c r="A302" s="19" t="s">
        <v>7927</v>
      </c>
      <c r="B302" s="19" t="s">
        <v>24126</v>
      </c>
      <c r="C302" s="122">
        <v>212861</v>
      </c>
    </row>
    <row r="303" spans="1:3" x14ac:dyDescent="0.25">
      <c r="A303" s="19" t="s">
        <v>15159</v>
      </c>
      <c r="B303" s="19" t="s">
        <v>24033</v>
      </c>
      <c r="C303" s="122">
        <v>55674</v>
      </c>
    </row>
    <row r="304" spans="1:3" x14ac:dyDescent="0.25">
      <c r="A304" s="19" t="s">
        <v>18757</v>
      </c>
      <c r="B304" s="19" t="s">
        <v>24111</v>
      </c>
      <c r="C304" s="122">
        <v>17531</v>
      </c>
    </row>
    <row r="305" spans="1:3" x14ac:dyDescent="0.25">
      <c r="A305" s="19" t="s">
        <v>2039</v>
      </c>
      <c r="B305" s="19" t="s">
        <v>24117</v>
      </c>
      <c r="C305" s="122">
        <v>299842</v>
      </c>
    </row>
    <row r="306" spans="1:3" x14ac:dyDescent="0.25">
      <c r="A306" s="19" t="s">
        <v>1550</v>
      </c>
      <c r="B306" s="19" t="s">
        <v>24127</v>
      </c>
      <c r="C306" s="122">
        <v>1033917</v>
      </c>
    </row>
    <row r="307" spans="1:3" x14ac:dyDescent="0.25">
      <c r="A307" s="19" t="s">
        <v>5810</v>
      </c>
      <c r="B307" s="19" t="s">
        <v>24129</v>
      </c>
      <c r="C307" s="122">
        <v>215744</v>
      </c>
    </row>
    <row r="308" spans="1:3" x14ac:dyDescent="0.25">
      <c r="A308" s="19" t="s">
        <v>1580</v>
      </c>
      <c r="B308" s="19" t="s">
        <v>24110</v>
      </c>
      <c r="C308" s="122">
        <v>437318</v>
      </c>
    </row>
    <row r="309" spans="1:3" x14ac:dyDescent="0.25">
      <c r="A309" s="19" t="s">
        <v>2888</v>
      </c>
      <c r="B309" s="19" t="s">
        <v>24278</v>
      </c>
      <c r="C309" s="122">
        <v>422757</v>
      </c>
    </row>
    <row r="310" spans="1:3" x14ac:dyDescent="0.25">
      <c r="A310" s="19" t="s">
        <v>14339</v>
      </c>
      <c r="B310" s="19" t="s">
        <v>28084</v>
      </c>
      <c r="C310" s="122">
        <v>9132</v>
      </c>
    </row>
    <row r="311" spans="1:3" x14ac:dyDescent="0.25">
      <c r="A311" s="19" t="s">
        <v>16864</v>
      </c>
      <c r="B311" s="19" t="s">
        <v>28097</v>
      </c>
      <c r="C311" s="122">
        <v>22354</v>
      </c>
    </row>
    <row r="312" spans="1:3" x14ac:dyDescent="0.25">
      <c r="A312" s="19" t="s">
        <v>24202</v>
      </c>
      <c r="B312" s="19" t="s">
        <v>24203</v>
      </c>
      <c r="C312" s="122">
        <v>22631</v>
      </c>
    </row>
    <row r="313" spans="1:3" x14ac:dyDescent="0.25">
      <c r="A313" s="19" t="s">
        <v>2288</v>
      </c>
      <c r="B313" s="19" t="s">
        <v>24142</v>
      </c>
      <c r="C313" s="122">
        <v>491288</v>
      </c>
    </row>
    <row r="314" spans="1:3" x14ac:dyDescent="0.25">
      <c r="A314" s="19" t="s">
        <v>10768</v>
      </c>
      <c r="B314" s="19" t="s">
        <v>24130</v>
      </c>
      <c r="C314" s="122">
        <v>2181</v>
      </c>
    </row>
    <row r="315" spans="1:3" x14ac:dyDescent="0.25">
      <c r="A315" s="19" t="s">
        <v>3450</v>
      </c>
      <c r="B315" s="19" t="s">
        <v>24199</v>
      </c>
      <c r="C315" s="122">
        <v>183193</v>
      </c>
    </row>
    <row r="316" spans="1:3" x14ac:dyDescent="0.25">
      <c r="A316" s="19" t="s">
        <v>2318</v>
      </c>
      <c r="B316" s="19" t="s">
        <v>24187</v>
      </c>
      <c r="C316" s="122">
        <v>397550</v>
      </c>
    </row>
    <row r="317" spans="1:3" x14ac:dyDescent="0.25">
      <c r="A317" s="19" t="s">
        <v>8860</v>
      </c>
      <c r="B317" s="19" t="s">
        <v>24131</v>
      </c>
      <c r="C317" s="122">
        <v>21599</v>
      </c>
    </row>
    <row r="318" spans="1:3" x14ac:dyDescent="0.25">
      <c r="A318" s="19" t="s">
        <v>7019</v>
      </c>
      <c r="B318" s="19" t="s">
        <v>24172</v>
      </c>
      <c r="C318" s="122">
        <v>84953</v>
      </c>
    </row>
    <row r="319" spans="1:3" x14ac:dyDescent="0.25">
      <c r="A319" s="19" t="s">
        <v>4516</v>
      </c>
      <c r="B319" s="19" t="s">
        <v>24132</v>
      </c>
      <c r="C319" s="122">
        <v>100467</v>
      </c>
    </row>
    <row r="320" spans="1:3" x14ac:dyDescent="0.25">
      <c r="A320" s="19" t="s">
        <v>8467</v>
      </c>
      <c r="B320" s="19" t="s">
        <v>28618</v>
      </c>
      <c r="C320" s="122">
        <v>13648</v>
      </c>
    </row>
    <row r="321" spans="1:3" x14ac:dyDescent="0.25">
      <c r="A321" s="19" t="s">
        <v>6609</v>
      </c>
      <c r="B321" s="19" t="s">
        <v>24133</v>
      </c>
      <c r="C321" s="122">
        <v>99626</v>
      </c>
    </row>
    <row r="322" spans="1:3" x14ac:dyDescent="0.25">
      <c r="A322" s="19" t="s">
        <v>22871</v>
      </c>
      <c r="B322" s="19" t="s">
        <v>24318</v>
      </c>
      <c r="C322" s="122">
        <v>97123</v>
      </c>
    </row>
    <row r="323" spans="1:3" x14ac:dyDescent="0.25">
      <c r="A323" s="19" t="s">
        <v>1214</v>
      </c>
      <c r="B323" s="19" t="s">
        <v>24134</v>
      </c>
      <c r="C323" s="122">
        <v>958076</v>
      </c>
    </row>
    <row r="324" spans="1:3" x14ac:dyDescent="0.25">
      <c r="A324" s="19" t="s">
        <v>8737</v>
      </c>
      <c r="B324" s="19" t="s">
        <v>24255</v>
      </c>
      <c r="C324" s="122">
        <v>156857</v>
      </c>
    </row>
    <row r="325" spans="1:3" x14ac:dyDescent="0.25">
      <c r="A325" s="19" t="s">
        <v>15853</v>
      </c>
      <c r="B325" s="19" t="s">
        <v>24135</v>
      </c>
      <c r="C325" s="122">
        <v>6144</v>
      </c>
    </row>
    <row r="326" spans="1:3" x14ac:dyDescent="0.25">
      <c r="A326" s="19" t="s">
        <v>14593</v>
      </c>
      <c r="B326" s="19" t="s">
        <v>24217</v>
      </c>
      <c r="C326" s="122">
        <v>8529</v>
      </c>
    </row>
    <row r="327" spans="1:3" x14ac:dyDescent="0.25">
      <c r="A327" s="19" t="s">
        <v>28630</v>
      </c>
      <c r="B327" s="19" t="s">
        <v>28631</v>
      </c>
      <c r="C327" s="122">
        <v>16825</v>
      </c>
    </row>
    <row r="328" spans="1:3" x14ac:dyDescent="0.25">
      <c r="A328" s="19" t="s">
        <v>6526</v>
      </c>
      <c r="B328" s="19" t="s">
        <v>24019</v>
      </c>
      <c r="C328" s="122">
        <v>102772</v>
      </c>
    </row>
    <row r="329" spans="1:3" x14ac:dyDescent="0.25">
      <c r="A329" s="19" t="s">
        <v>12868</v>
      </c>
      <c r="B329" s="19" t="s">
        <v>24303</v>
      </c>
      <c r="C329" s="122">
        <v>5360</v>
      </c>
    </row>
    <row r="330" spans="1:3" x14ac:dyDescent="0.25">
      <c r="A330" s="19" t="s">
        <v>10168</v>
      </c>
      <c r="B330" s="19" t="s">
        <v>28085</v>
      </c>
      <c r="C330" s="122">
        <v>29782</v>
      </c>
    </row>
    <row r="331" spans="1:3" x14ac:dyDescent="0.25">
      <c r="A331" s="19" t="s">
        <v>3061</v>
      </c>
      <c r="B331" s="19" t="s">
        <v>24186</v>
      </c>
      <c r="C331" s="122">
        <v>292691</v>
      </c>
    </row>
    <row r="332" spans="1:3" x14ac:dyDescent="0.25">
      <c r="A332" s="19" t="s">
        <v>6914</v>
      </c>
      <c r="B332" s="19" t="s">
        <v>24298</v>
      </c>
      <c r="C332" s="122">
        <v>23810</v>
      </c>
    </row>
    <row r="333" spans="1:3" x14ac:dyDescent="0.25">
      <c r="A333" s="19" t="s">
        <v>2897</v>
      </c>
      <c r="B333" s="19" t="s">
        <v>24306</v>
      </c>
      <c r="C333" s="122">
        <v>544736</v>
      </c>
    </row>
    <row r="334" spans="1:3" x14ac:dyDescent="0.25">
      <c r="A334" s="19" t="s">
        <v>7918</v>
      </c>
      <c r="B334" s="19" t="s">
        <v>24163</v>
      </c>
      <c r="C334" s="122">
        <v>50441</v>
      </c>
    </row>
    <row r="335" spans="1:3" x14ac:dyDescent="0.25">
      <c r="A335" s="19" t="s">
        <v>9582</v>
      </c>
      <c r="B335" s="19" t="s">
        <v>24137</v>
      </c>
      <c r="C335" s="122">
        <v>20627</v>
      </c>
    </row>
    <row r="336" spans="1:3" x14ac:dyDescent="0.25">
      <c r="A336" s="19" t="s">
        <v>1146</v>
      </c>
      <c r="B336" s="19" t="s">
        <v>24138</v>
      </c>
      <c r="C336" s="122">
        <v>1720065</v>
      </c>
    </row>
    <row r="337" spans="1:3" x14ac:dyDescent="0.25">
      <c r="A337" s="19" t="s">
        <v>16589</v>
      </c>
      <c r="B337" s="19" t="s">
        <v>24178</v>
      </c>
      <c r="C337" s="122">
        <v>2269</v>
      </c>
    </row>
    <row r="338" spans="1:3" x14ac:dyDescent="0.25">
      <c r="A338" s="19" t="s">
        <v>1793</v>
      </c>
      <c r="B338" s="19" t="s">
        <v>24191</v>
      </c>
      <c r="C338" s="122">
        <v>667944</v>
      </c>
    </row>
    <row r="339" spans="1:3" x14ac:dyDescent="0.25">
      <c r="A339" s="19" t="s">
        <v>3244</v>
      </c>
      <c r="B339" s="19" t="s">
        <v>24139</v>
      </c>
      <c r="C339" s="122">
        <v>304503</v>
      </c>
    </row>
    <row r="340" spans="1:3" x14ac:dyDescent="0.25">
      <c r="A340" s="19" t="s">
        <v>6657</v>
      </c>
      <c r="B340" s="19" t="s">
        <v>24189</v>
      </c>
      <c r="C340" s="122">
        <v>97915</v>
      </c>
    </row>
    <row r="341" spans="1:3" x14ac:dyDescent="0.25">
      <c r="A341" s="19" t="s">
        <v>12766</v>
      </c>
      <c r="B341" s="19" t="s">
        <v>24301</v>
      </c>
      <c r="C341" s="122">
        <v>53384</v>
      </c>
    </row>
    <row r="342" spans="1:3" x14ac:dyDescent="0.25">
      <c r="A342" s="19" t="s">
        <v>8935</v>
      </c>
      <c r="B342" s="19" t="s">
        <v>24140</v>
      </c>
      <c r="C342" s="122">
        <v>41284</v>
      </c>
    </row>
    <row r="343" spans="1:3" x14ac:dyDescent="0.25">
      <c r="A343" s="19" t="s">
        <v>28614</v>
      </c>
      <c r="B343" s="19" t="s">
        <v>28615</v>
      </c>
      <c r="C343" s="122">
        <v>15278</v>
      </c>
    </row>
    <row r="344" spans="1:3" x14ac:dyDescent="0.25">
      <c r="A344" s="19" t="s">
        <v>18886</v>
      </c>
      <c r="B344" s="19" t="s">
        <v>24206</v>
      </c>
      <c r="C344" s="122">
        <v>22141</v>
      </c>
    </row>
    <row r="345" spans="1:3" x14ac:dyDescent="0.25">
      <c r="A345" s="19" t="s">
        <v>7981</v>
      </c>
      <c r="B345" s="19" t="s">
        <v>24141</v>
      </c>
      <c r="C345" s="122">
        <v>123755</v>
      </c>
    </row>
    <row r="346" spans="1:3" x14ac:dyDescent="0.25">
      <c r="A346" s="19" t="s">
        <v>28104</v>
      </c>
      <c r="B346" s="19" t="s">
        <v>28105</v>
      </c>
      <c r="C346" s="122">
        <v>23056</v>
      </c>
    </row>
    <row r="347" spans="1:3" x14ac:dyDescent="0.25">
      <c r="A347" s="19" t="s">
        <v>18069</v>
      </c>
      <c r="B347" s="19" t="s">
        <v>24167</v>
      </c>
      <c r="C347" s="122">
        <v>52471</v>
      </c>
    </row>
    <row r="348" spans="1:3" x14ac:dyDescent="0.25">
      <c r="A348" s="19" t="s">
        <v>7225</v>
      </c>
      <c r="B348" s="19" t="s">
        <v>24114</v>
      </c>
      <c r="C348" s="122">
        <v>257319</v>
      </c>
    </row>
    <row r="349" spans="1:3" x14ac:dyDescent="0.25">
      <c r="A349" s="19" t="s">
        <v>22920</v>
      </c>
      <c r="B349" s="19" t="s">
        <v>24324</v>
      </c>
      <c r="C349" s="122">
        <v>29098</v>
      </c>
    </row>
    <row r="350" spans="1:3" x14ac:dyDescent="0.25">
      <c r="A350" s="19" t="s">
        <v>28628</v>
      </c>
      <c r="B350" s="19" t="s">
        <v>28629</v>
      </c>
      <c r="C350" s="122">
        <v>3450</v>
      </c>
    </row>
    <row r="351" spans="1:3" x14ac:dyDescent="0.25">
      <c r="A351" s="19" t="s">
        <v>2831</v>
      </c>
      <c r="B351" s="19" t="s">
        <v>24143</v>
      </c>
      <c r="C351" s="122">
        <v>305942</v>
      </c>
    </row>
    <row r="352" spans="1:3" x14ac:dyDescent="0.25">
      <c r="A352" s="19" t="s">
        <v>13054</v>
      </c>
      <c r="B352" s="19" t="s">
        <v>24144</v>
      </c>
      <c r="C352" s="122">
        <v>4565</v>
      </c>
    </row>
    <row r="353" spans="1:3" x14ac:dyDescent="0.25">
      <c r="A353" s="19" t="s">
        <v>28112</v>
      </c>
      <c r="B353" s="19" t="s">
        <v>28113</v>
      </c>
      <c r="C353" s="122">
        <v>17912</v>
      </c>
    </row>
    <row r="354" spans="1:3" x14ac:dyDescent="0.25">
      <c r="A354" s="19" t="s">
        <v>15717</v>
      </c>
      <c r="B354" s="19" t="s">
        <v>24256</v>
      </c>
      <c r="C354" s="122">
        <v>2831</v>
      </c>
    </row>
    <row r="355" spans="1:3" x14ac:dyDescent="0.25">
      <c r="A355" s="19" t="s">
        <v>14940</v>
      </c>
      <c r="B355" s="19" t="s">
        <v>24230</v>
      </c>
      <c r="C355" s="122">
        <v>13526</v>
      </c>
    </row>
    <row r="356" spans="1:3" x14ac:dyDescent="0.25">
      <c r="A356" s="19" t="s">
        <v>10483</v>
      </c>
      <c r="B356" s="19" t="s">
        <v>24145</v>
      </c>
      <c r="C356" s="122">
        <v>15863</v>
      </c>
    </row>
    <row r="357" spans="1:3" x14ac:dyDescent="0.25">
      <c r="A357" s="19" t="s">
        <v>1973</v>
      </c>
      <c r="B357" s="19" t="s">
        <v>24237</v>
      </c>
      <c r="C357" s="122">
        <v>410119</v>
      </c>
    </row>
    <row r="358" spans="1:3" x14ac:dyDescent="0.25">
      <c r="A358" s="19" t="s">
        <v>4465</v>
      </c>
      <c r="B358" s="19" t="s">
        <v>24173</v>
      </c>
      <c r="C358" s="122">
        <v>137684</v>
      </c>
    </row>
    <row r="359" spans="1:3" x14ac:dyDescent="0.25">
      <c r="A359" s="19" t="s">
        <v>11436</v>
      </c>
      <c r="B359" s="19" t="s">
        <v>24239</v>
      </c>
      <c r="C359" s="122">
        <v>25156</v>
      </c>
    </row>
    <row r="360" spans="1:3" x14ac:dyDescent="0.25">
      <c r="A360" s="19" t="s">
        <v>1068</v>
      </c>
      <c r="B360" s="19" t="s">
        <v>24182</v>
      </c>
      <c r="C360" s="122">
        <v>3138106</v>
      </c>
    </row>
    <row r="361" spans="1:3" x14ac:dyDescent="0.25">
      <c r="A361" s="19" t="s">
        <v>4495</v>
      </c>
      <c r="B361" s="19" t="s">
        <v>24181</v>
      </c>
      <c r="C361" s="122">
        <v>264562</v>
      </c>
    </row>
    <row r="362" spans="1:3" x14ac:dyDescent="0.25">
      <c r="A362" s="19" t="s">
        <v>12489</v>
      </c>
      <c r="B362" s="19" t="s">
        <v>28087</v>
      </c>
      <c r="C362" s="122">
        <v>66654</v>
      </c>
    </row>
    <row r="363" spans="1:3" x14ac:dyDescent="0.25">
      <c r="A363" s="19" t="s">
        <v>2258</v>
      </c>
      <c r="B363" s="19" t="s">
        <v>24180</v>
      </c>
      <c r="C363" s="122">
        <v>403835</v>
      </c>
    </row>
    <row r="364" spans="1:3" x14ac:dyDescent="0.25">
      <c r="A364" s="19" t="s">
        <v>18946</v>
      </c>
      <c r="B364" s="19" t="s">
        <v>24146</v>
      </c>
      <c r="C364" s="122">
        <v>62197</v>
      </c>
    </row>
    <row r="365" spans="1:3" x14ac:dyDescent="0.25">
      <c r="A365" s="19" t="s">
        <v>8380</v>
      </c>
      <c r="B365" s="19" t="s">
        <v>24209</v>
      </c>
      <c r="C365" s="122">
        <v>74664</v>
      </c>
    </row>
    <row r="366" spans="1:3" x14ac:dyDescent="0.25">
      <c r="A366" s="19" t="s">
        <v>13331</v>
      </c>
      <c r="B366" s="19" t="s">
        <v>24148</v>
      </c>
      <c r="C366" s="122">
        <v>14518</v>
      </c>
    </row>
    <row r="367" spans="1:3" x14ac:dyDescent="0.25">
      <c r="A367" s="19" t="s">
        <v>11023</v>
      </c>
      <c r="B367" s="19" t="s">
        <v>24149</v>
      </c>
      <c r="C367" s="122">
        <v>37285</v>
      </c>
    </row>
    <row r="368" spans="1:3" x14ac:dyDescent="0.25">
      <c r="A368" s="19" t="s">
        <v>13748</v>
      </c>
      <c r="B368" s="19" t="s">
        <v>24150</v>
      </c>
      <c r="C368" s="122">
        <v>4043</v>
      </c>
    </row>
    <row r="369" spans="1:3" x14ac:dyDescent="0.25">
      <c r="A369" s="19" t="s">
        <v>1775</v>
      </c>
      <c r="B369" s="19" t="s">
        <v>24151</v>
      </c>
      <c r="C369" s="122">
        <v>645481</v>
      </c>
    </row>
    <row r="370" spans="1:3" x14ac:dyDescent="0.25">
      <c r="A370" s="118"/>
      <c r="B370" s="118"/>
      <c r="C370" s="118"/>
    </row>
    <row r="371" spans="1:3" x14ac:dyDescent="0.25">
      <c r="A371" s="118"/>
      <c r="B371" s="118"/>
      <c r="C371" s="118"/>
    </row>
    <row r="372" spans="1:3" x14ac:dyDescent="0.25">
      <c r="A372" s="112"/>
      <c r="B372" s="112"/>
      <c r="C372" s="24"/>
    </row>
    <row r="373" spans="1:3" x14ac:dyDescent="0.25">
      <c r="A373" s="112"/>
      <c r="B373" s="112"/>
      <c r="C373" s="24"/>
    </row>
    <row r="374" spans="1:3" x14ac:dyDescent="0.25">
      <c r="A374" s="112"/>
      <c r="B374" s="112"/>
      <c r="C374" s="24"/>
    </row>
    <row r="375" spans="1:3" x14ac:dyDescent="0.25">
      <c r="A375" s="112"/>
      <c r="B375" s="112"/>
      <c r="C375" s="24"/>
    </row>
    <row r="376" spans="1:3" x14ac:dyDescent="0.25">
      <c r="A376" s="112"/>
      <c r="B376" s="112"/>
      <c r="C376" s="24"/>
    </row>
    <row r="377" spans="1:3" x14ac:dyDescent="0.25">
      <c r="A377" s="112"/>
      <c r="B377" s="112"/>
      <c r="C377" s="24"/>
    </row>
    <row r="378" spans="1:3" x14ac:dyDescent="0.25">
      <c r="A378" s="112"/>
      <c r="B378" s="112"/>
      <c r="C378" s="24"/>
    </row>
    <row r="379" spans="1:3" x14ac:dyDescent="0.25">
      <c r="A379" s="112"/>
      <c r="B379" s="112"/>
      <c r="C379" s="24"/>
    </row>
    <row r="380" spans="1:3" x14ac:dyDescent="0.25">
      <c r="A380" s="112"/>
      <c r="B380" s="112"/>
      <c r="C380" s="24"/>
    </row>
    <row r="381" spans="1:3" x14ac:dyDescent="0.25">
      <c r="A381" s="112"/>
      <c r="B381" s="112"/>
      <c r="C381" s="24"/>
    </row>
    <row r="382" spans="1:3" x14ac:dyDescent="0.25">
      <c r="A382" s="112"/>
      <c r="B382" s="112"/>
      <c r="C382" s="24"/>
    </row>
    <row r="383" spans="1:3" x14ac:dyDescent="0.25">
      <c r="A383" s="112"/>
      <c r="B383" s="112"/>
      <c r="C383" s="24"/>
    </row>
    <row r="384" spans="1:3" x14ac:dyDescent="0.25">
      <c r="A384" s="112"/>
      <c r="B384" s="112"/>
      <c r="C384" s="24"/>
    </row>
    <row r="385" spans="1:3" x14ac:dyDescent="0.25">
      <c r="A385" s="112"/>
      <c r="B385" s="112"/>
      <c r="C385" s="24"/>
    </row>
    <row r="386" spans="1:3" x14ac:dyDescent="0.25">
      <c r="A386" s="112"/>
      <c r="B386" s="112"/>
      <c r="C386" s="24"/>
    </row>
    <row r="387" spans="1:3" x14ac:dyDescent="0.25">
      <c r="A387" s="112"/>
      <c r="B387" s="112"/>
      <c r="C387" s="24"/>
    </row>
    <row r="388" spans="1:3" x14ac:dyDescent="0.25">
      <c r="A388" s="112"/>
      <c r="B388" s="112"/>
      <c r="C388" s="24"/>
    </row>
    <row r="389" spans="1:3" x14ac:dyDescent="0.25">
      <c r="A389" s="112"/>
      <c r="B389" s="112"/>
      <c r="C389" s="24"/>
    </row>
    <row r="390" spans="1:3" x14ac:dyDescent="0.25">
      <c r="A390" s="112"/>
      <c r="B390" s="112"/>
      <c r="C390" s="24"/>
    </row>
    <row r="391" spans="1:3" x14ac:dyDescent="0.25">
      <c r="A391" s="112"/>
      <c r="B391" s="112"/>
      <c r="C391" s="24"/>
    </row>
    <row r="392" spans="1:3" x14ac:dyDescent="0.25">
      <c r="A392" s="112"/>
      <c r="B392" s="112"/>
      <c r="C392" s="24"/>
    </row>
    <row r="393" spans="1:3" x14ac:dyDescent="0.25">
      <c r="A393" s="112"/>
      <c r="B393" s="112"/>
      <c r="C393" s="24"/>
    </row>
    <row r="394" spans="1:3" x14ac:dyDescent="0.25">
      <c r="A394" s="112"/>
      <c r="B394" s="112"/>
      <c r="C394" s="24"/>
    </row>
    <row r="395" spans="1:3" x14ac:dyDescent="0.25">
      <c r="A395" s="112"/>
      <c r="B395" s="112"/>
      <c r="C395" s="24"/>
    </row>
    <row r="396" spans="1:3" x14ac:dyDescent="0.25">
      <c r="A396" s="112"/>
      <c r="B396" s="112"/>
      <c r="C396" s="24"/>
    </row>
    <row r="397" spans="1:3" x14ac:dyDescent="0.25">
      <c r="A397" s="112"/>
      <c r="B397" s="112"/>
      <c r="C397" s="24"/>
    </row>
    <row r="398" spans="1:3" x14ac:dyDescent="0.25">
      <c r="A398" s="112"/>
      <c r="B398" s="112"/>
      <c r="C398" s="24"/>
    </row>
    <row r="399" spans="1:3" x14ac:dyDescent="0.25">
      <c r="A399" s="112"/>
      <c r="B399" s="112"/>
      <c r="C399" s="24"/>
    </row>
    <row r="400" spans="1:3" x14ac:dyDescent="0.25">
      <c r="A400" s="112"/>
      <c r="B400" s="112"/>
      <c r="C400" s="24"/>
    </row>
    <row r="401" spans="1:3" x14ac:dyDescent="0.25">
      <c r="A401" s="112"/>
      <c r="B401" s="112"/>
      <c r="C401" s="24"/>
    </row>
    <row r="402" spans="1:3" x14ac:dyDescent="0.25">
      <c r="A402" s="112"/>
      <c r="B402" s="112"/>
      <c r="C402" s="24"/>
    </row>
    <row r="403" spans="1:3" x14ac:dyDescent="0.25">
      <c r="A403" s="112"/>
      <c r="B403" s="112"/>
      <c r="C403" s="24"/>
    </row>
    <row r="404" spans="1:3" x14ac:dyDescent="0.25">
      <c r="A404" s="112"/>
      <c r="B404" s="112"/>
      <c r="C404" s="24"/>
    </row>
    <row r="405" spans="1:3" x14ac:dyDescent="0.25">
      <c r="A405" s="112"/>
      <c r="B405" s="112"/>
      <c r="C405" s="24"/>
    </row>
    <row r="406" spans="1:3" x14ac:dyDescent="0.25">
      <c r="A406" s="112"/>
      <c r="B406" s="112"/>
      <c r="C406" s="24"/>
    </row>
  </sheetData>
  <sortState xmlns:xlrd2="http://schemas.microsoft.com/office/spreadsheetml/2017/richdata2" ref="A6:C369">
    <sortCondition ref="B6:B369"/>
  </sortState>
  <pageMargins left="0.7" right="0.7" top="0.3" bottom="0.27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580"/>
  <sheetViews>
    <sheetView view="pageBreakPreview" topLeftCell="A61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Oslo!A1</f>
        <v>Momskompensasjon 2024 klubber</v>
      </c>
    </row>
    <row r="2" spans="1:3" ht="18.75" x14ac:dyDescent="0.3">
      <c r="A2" s="85" t="s">
        <v>22974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SUM(C6:C2018)</f>
        <v>51323345</v>
      </c>
    </row>
    <row r="6" spans="1:3" x14ac:dyDescent="0.25">
      <c r="A6" s="19" t="s">
        <v>5252</v>
      </c>
      <c r="B6" s="19" t="s">
        <v>24378</v>
      </c>
      <c r="C6" s="122">
        <v>95787</v>
      </c>
    </row>
    <row r="7" spans="1:3" x14ac:dyDescent="0.25">
      <c r="A7" s="19" t="s">
        <v>1955</v>
      </c>
      <c r="B7" s="19" t="s">
        <v>24569</v>
      </c>
      <c r="C7" s="122">
        <v>363053</v>
      </c>
    </row>
    <row r="8" spans="1:3" x14ac:dyDescent="0.25">
      <c r="A8" s="19" t="s">
        <v>5411</v>
      </c>
      <c r="B8" s="19" t="s">
        <v>24441</v>
      </c>
      <c r="C8" s="122">
        <v>130265</v>
      </c>
    </row>
    <row r="9" spans="1:3" x14ac:dyDescent="0.25">
      <c r="A9" s="19" t="s">
        <v>23074</v>
      </c>
      <c r="B9" s="19" t="s">
        <v>27946</v>
      </c>
      <c r="C9" s="122">
        <v>61484</v>
      </c>
    </row>
    <row r="10" spans="1:3" x14ac:dyDescent="0.25">
      <c r="A10" s="19" t="s">
        <v>22262</v>
      </c>
      <c r="B10" s="19" t="s">
        <v>28152</v>
      </c>
      <c r="C10" s="122">
        <v>5485</v>
      </c>
    </row>
    <row r="11" spans="1:3" x14ac:dyDescent="0.25">
      <c r="A11" s="19" t="s">
        <v>14354</v>
      </c>
      <c r="B11" s="19" t="s">
        <v>28666</v>
      </c>
      <c r="C11" s="122">
        <v>7144</v>
      </c>
    </row>
    <row r="12" spans="1:3" x14ac:dyDescent="0.25">
      <c r="A12" s="19" t="s">
        <v>12321</v>
      </c>
      <c r="B12" s="19" t="s">
        <v>24325</v>
      </c>
      <c r="C12" s="122">
        <v>28030</v>
      </c>
    </row>
    <row r="13" spans="1:3" x14ac:dyDescent="0.25">
      <c r="A13" s="19" t="s">
        <v>4835</v>
      </c>
      <c r="B13" s="19" t="s">
        <v>24794</v>
      </c>
      <c r="C13" s="122">
        <v>249648</v>
      </c>
    </row>
    <row r="14" spans="1:3" x14ac:dyDescent="0.25">
      <c r="A14" s="19" t="s">
        <v>14378</v>
      </c>
      <c r="B14" s="19" t="s">
        <v>24798</v>
      </c>
      <c r="C14" s="122">
        <v>8438</v>
      </c>
    </row>
    <row r="15" spans="1:3" x14ac:dyDescent="0.25">
      <c r="A15" s="19" t="s">
        <v>23040</v>
      </c>
      <c r="B15" s="19" t="s">
        <v>24526</v>
      </c>
      <c r="C15" s="122">
        <v>1174</v>
      </c>
    </row>
    <row r="16" spans="1:3" x14ac:dyDescent="0.25">
      <c r="A16" s="19" t="s">
        <v>8986</v>
      </c>
      <c r="B16" s="19" t="s">
        <v>24795</v>
      </c>
      <c r="C16" s="122">
        <v>9854</v>
      </c>
    </row>
    <row r="17" spans="1:3" x14ac:dyDescent="0.25">
      <c r="A17" s="19" t="s">
        <v>28150</v>
      </c>
      <c r="B17" s="19" t="s">
        <v>28151</v>
      </c>
      <c r="C17" s="122">
        <v>4350</v>
      </c>
    </row>
    <row r="18" spans="1:3" x14ac:dyDescent="0.25">
      <c r="A18" s="19" t="s">
        <v>13811</v>
      </c>
      <c r="B18" s="19" t="s">
        <v>28665</v>
      </c>
      <c r="C18" s="122">
        <v>15255</v>
      </c>
    </row>
    <row r="19" spans="1:3" x14ac:dyDescent="0.25">
      <c r="A19" s="19" t="s">
        <v>13868</v>
      </c>
      <c r="B19" s="19" t="s">
        <v>24439</v>
      </c>
      <c r="C19" s="122">
        <v>5735</v>
      </c>
    </row>
    <row r="20" spans="1:3" x14ac:dyDescent="0.25">
      <c r="A20" s="19" t="s">
        <v>12707</v>
      </c>
      <c r="B20" s="19" t="s">
        <v>24497</v>
      </c>
      <c r="C20" s="122">
        <v>24336</v>
      </c>
    </row>
    <row r="21" spans="1:3" x14ac:dyDescent="0.25">
      <c r="A21" s="19" t="s">
        <v>3405</v>
      </c>
      <c r="B21" s="19" t="s">
        <v>24612</v>
      </c>
      <c r="C21" s="122">
        <v>209787</v>
      </c>
    </row>
    <row r="22" spans="1:3" x14ac:dyDescent="0.25">
      <c r="A22" s="19" t="s">
        <v>24642</v>
      </c>
      <c r="B22" s="19" t="s">
        <v>24643</v>
      </c>
      <c r="C22" s="122">
        <v>1764</v>
      </c>
    </row>
    <row r="23" spans="1:3" x14ac:dyDescent="0.25">
      <c r="A23" s="19" t="s">
        <v>12261</v>
      </c>
      <c r="B23" s="19" t="s">
        <v>24765</v>
      </c>
      <c r="C23" s="122">
        <v>68466</v>
      </c>
    </row>
    <row r="24" spans="1:3" x14ac:dyDescent="0.25">
      <c r="A24" s="19" t="s">
        <v>3166</v>
      </c>
      <c r="B24" s="19" t="s">
        <v>24766</v>
      </c>
      <c r="C24" s="122">
        <v>270701</v>
      </c>
    </row>
    <row r="25" spans="1:3" x14ac:dyDescent="0.25">
      <c r="A25" s="19" t="s">
        <v>7240</v>
      </c>
      <c r="B25" s="19" t="s">
        <v>24326</v>
      </c>
      <c r="C25" s="122">
        <v>94413</v>
      </c>
    </row>
    <row r="26" spans="1:3" x14ac:dyDescent="0.25">
      <c r="A26" s="19" t="s">
        <v>14138</v>
      </c>
      <c r="B26" s="19" t="s">
        <v>24346</v>
      </c>
      <c r="C26" s="122">
        <v>4357</v>
      </c>
    </row>
    <row r="27" spans="1:3" x14ac:dyDescent="0.25">
      <c r="A27" s="19" t="s">
        <v>7465</v>
      </c>
      <c r="B27" s="19" t="s">
        <v>24492</v>
      </c>
      <c r="C27" s="122">
        <v>68673</v>
      </c>
    </row>
    <row r="28" spans="1:3" x14ac:dyDescent="0.25">
      <c r="A28" s="19" t="s">
        <v>13715</v>
      </c>
      <c r="B28" s="19" t="s">
        <v>24368</v>
      </c>
      <c r="C28" s="122">
        <v>22198</v>
      </c>
    </row>
    <row r="29" spans="1:3" x14ac:dyDescent="0.25">
      <c r="A29" s="19" t="s">
        <v>4258</v>
      </c>
      <c r="B29" s="19" t="s">
        <v>24389</v>
      </c>
      <c r="C29" s="122">
        <v>181285</v>
      </c>
    </row>
    <row r="30" spans="1:3" x14ac:dyDescent="0.25">
      <c r="A30" s="19" t="s">
        <v>7145</v>
      </c>
      <c r="B30" s="19" t="s">
        <v>24418</v>
      </c>
      <c r="C30" s="122">
        <v>105145</v>
      </c>
    </row>
    <row r="31" spans="1:3" x14ac:dyDescent="0.25">
      <c r="A31" s="19" t="s">
        <v>9510</v>
      </c>
      <c r="B31" s="19" t="s">
        <v>24387</v>
      </c>
      <c r="C31" s="122">
        <v>53720</v>
      </c>
    </row>
    <row r="32" spans="1:3" x14ac:dyDescent="0.25">
      <c r="A32" s="19" t="s">
        <v>17260</v>
      </c>
      <c r="B32" s="19" t="s">
        <v>24388</v>
      </c>
      <c r="C32" s="122">
        <v>717</v>
      </c>
    </row>
    <row r="33" spans="1:3" x14ac:dyDescent="0.25">
      <c r="A33" s="19" t="s">
        <v>1562</v>
      </c>
      <c r="B33" s="19" t="s">
        <v>24417</v>
      </c>
      <c r="C33" s="122">
        <v>564747</v>
      </c>
    </row>
    <row r="34" spans="1:3" x14ac:dyDescent="0.25">
      <c r="A34" s="19" t="s">
        <v>6938</v>
      </c>
      <c r="B34" s="19" t="s">
        <v>24420</v>
      </c>
      <c r="C34" s="122">
        <v>94082</v>
      </c>
    </row>
    <row r="35" spans="1:3" x14ac:dyDescent="0.25">
      <c r="A35" s="19" t="s">
        <v>10282</v>
      </c>
      <c r="B35" s="19" t="s">
        <v>24390</v>
      </c>
      <c r="C35" s="122">
        <v>67649</v>
      </c>
    </row>
    <row r="36" spans="1:3" x14ac:dyDescent="0.25">
      <c r="A36" s="19" t="s">
        <v>16984</v>
      </c>
      <c r="B36" s="19" t="s">
        <v>24419</v>
      </c>
      <c r="C36" s="122">
        <v>846</v>
      </c>
    </row>
    <row r="37" spans="1:3" x14ac:dyDescent="0.25">
      <c r="A37" s="19" t="s">
        <v>9156</v>
      </c>
      <c r="B37" s="19" t="s">
        <v>24391</v>
      </c>
      <c r="C37" s="122">
        <v>34680</v>
      </c>
    </row>
    <row r="38" spans="1:3" x14ac:dyDescent="0.25">
      <c r="A38" s="19" t="s">
        <v>12961</v>
      </c>
      <c r="B38" s="19" t="s">
        <v>24406</v>
      </c>
      <c r="C38" s="122">
        <v>17847</v>
      </c>
    </row>
    <row r="39" spans="1:3" x14ac:dyDescent="0.25">
      <c r="A39" s="19" t="s">
        <v>11654</v>
      </c>
      <c r="B39" s="19" t="s">
        <v>24423</v>
      </c>
      <c r="C39" s="122">
        <v>34074</v>
      </c>
    </row>
    <row r="40" spans="1:3" x14ac:dyDescent="0.25">
      <c r="A40" s="19" t="s">
        <v>17263</v>
      </c>
      <c r="B40" s="19" t="s">
        <v>24559</v>
      </c>
      <c r="C40" s="122">
        <v>1608</v>
      </c>
    </row>
    <row r="41" spans="1:3" x14ac:dyDescent="0.25">
      <c r="A41" s="19" t="s">
        <v>5849</v>
      </c>
      <c r="B41" s="19" t="s">
        <v>24392</v>
      </c>
      <c r="C41" s="122">
        <v>158369</v>
      </c>
    </row>
    <row r="42" spans="1:3" x14ac:dyDescent="0.25">
      <c r="A42" s="19" t="s">
        <v>7591</v>
      </c>
      <c r="B42" s="19" t="s">
        <v>24728</v>
      </c>
      <c r="C42" s="122">
        <v>20186</v>
      </c>
    </row>
    <row r="43" spans="1:3" x14ac:dyDescent="0.25">
      <c r="A43" s="19" t="s">
        <v>12751</v>
      </c>
      <c r="B43" s="19" t="s">
        <v>29120</v>
      </c>
      <c r="C43" s="122">
        <v>0</v>
      </c>
    </row>
    <row r="44" spans="1:3" x14ac:dyDescent="0.25">
      <c r="A44" s="19" t="s">
        <v>9186</v>
      </c>
      <c r="B44" s="19" t="s">
        <v>24519</v>
      </c>
      <c r="C44" s="122">
        <v>25071</v>
      </c>
    </row>
    <row r="45" spans="1:3" x14ac:dyDescent="0.25">
      <c r="A45" s="19" t="s">
        <v>12892</v>
      </c>
      <c r="B45" s="19" t="s">
        <v>24725</v>
      </c>
      <c r="C45" s="122">
        <v>8913</v>
      </c>
    </row>
    <row r="46" spans="1:3" x14ac:dyDescent="0.25">
      <c r="A46" s="19" t="s">
        <v>8752</v>
      </c>
      <c r="B46" s="19" t="s">
        <v>24808</v>
      </c>
      <c r="C46" s="122">
        <v>95336</v>
      </c>
    </row>
    <row r="47" spans="1:3" x14ac:dyDescent="0.25">
      <c r="A47" s="19" t="s">
        <v>9543</v>
      </c>
      <c r="B47" s="19" t="s">
        <v>24600</v>
      </c>
      <c r="C47" s="122">
        <v>50322</v>
      </c>
    </row>
    <row r="48" spans="1:3" x14ac:dyDescent="0.25">
      <c r="A48" s="19" t="s">
        <v>16067</v>
      </c>
      <c r="B48" s="19" t="s">
        <v>24449</v>
      </c>
      <c r="C48" s="122">
        <v>22290</v>
      </c>
    </row>
    <row r="49" spans="1:6" x14ac:dyDescent="0.25">
      <c r="A49" s="19" t="s">
        <v>20045</v>
      </c>
      <c r="B49" s="19" t="s">
        <v>24788</v>
      </c>
      <c r="C49" s="122">
        <v>11926</v>
      </c>
    </row>
    <row r="50" spans="1:6" x14ac:dyDescent="0.25">
      <c r="A50" s="19" t="s">
        <v>9807</v>
      </c>
      <c r="B50" s="19" t="s">
        <v>24789</v>
      </c>
      <c r="C50" s="122">
        <v>8439</v>
      </c>
    </row>
    <row r="51" spans="1:6" x14ac:dyDescent="0.25">
      <c r="A51" s="19" t="s">
        <v>3103</v>
      </c>
      <c r="B51" s="19" t="s">
        <v>24649</v>
      </c>
      <c r="C51" s="122">
        <v>269794</v>
      </c>
    </row>
    <row r="52" spans="1:6" x14ac:dyDescent="0.25">
      <c r="A52" s="19" t="s">
        <v>10564</v>
      </c>
      <c r="B52" s="19" t="s">
        <v>24650</v>
      </c>
      <c r="C52" s="122">
        <v>58429</v>
      </c>
    </row>
    <row r="53" spans="1:6" x14ac:dyDescent="0.25">
      <c r="A53" s="19" t="s">
        <v>13247</v>
      </c>
      <c r="B53" s="19" t="s">
        <v>24648</v>
      </c>
      <c r="C53" s="122">
        <v>7527</v>
      </c>
    </row>
    <row r="54" spans="1:6" x14ac:dyDescent="0.25">
      <c r="A54" s="19" t="s">
        <v>28125</v>
      </c>
      <c r="B54" s="19" t="s">
        <v>28126</v>
      </c>
      <c r="C54" s="122">
        <v>712</v>
      </c>
    </row>
    <row r="55" spans="1:6" x14ac:dyDescent="0.25">
      <c r="A55" s="19" t="s">
        <v>4099</v>
      </c>
      <c r="B55" s="19" t="s">
        <v>24471</v>
      </c>
      <c r="C55" s="122">
        <v>166179</v>
      </c>
    </row>
    <row r="56" spans="1:6" x14ac:dyDescent="0.25">
      <c r="A56" s="19" t="s">
        <v>12258</v>
      </c>
      <c r="B56" s="19" t="s">
        <v>24463</v>
      </c>
      <c r="C56" s="122">
        <v>8311</v>
      </c>
    </row>
    <row r="57" spans="1:6" x14ac:dyDescent="0.25">
      <c r="A57" s="19" t="s">
        <v>12573</v>
      </c>
      <c r="B57" s="19" t="s">
        <v>24472</v>
      </c>
      <c r="C57" s="122">
        <v>14403</v>
      </c>
    </row>
    <row r="58" spans="1:6" x14ac:dyDescent="0.25">
      <c r="A58" s="19" t="s">
        <v>10462</v>
      </c>
      <c r="B58" s="19" t="s">
        <v>24464</v>
      </c>
      <c r="C58" s="122">
        <v>89292</v>
      </c>
    </row>
    <row r="59" spans="1:6" x14ac:dyDescent="0.25">
      <c r="A59" s="19" t="s">
        <v>13012</v>
      </c>
      <c r="B59" s="19" t="s">
        <v>24465</v>
      </c>
      <c r="C59" s="122">
        <v>5543</v>
      </c>
    </row>
    <row r="60" spans="1:6" x14ac:dyDescent="0.25">
      <c r="A60" s="19" t="s">
        <v>28450</v>
      </c>
      <c r="B60" s="19" t="s">
        <v>28451</v>
      </c>
      <c r="C60" s="122">
        <v>3047</v>
      </c>
    </row>
    <row r="61" spans="1:6" x14ac:dyDescent="0.25">
      <c r="A61" s="19" t="s">
        <v>18322</v>
      </c>
      <c r="B61" s="19" t="s">
        <v>24473</v>
      </c>
      <c r="C61" s="122">
        <v>819</v>
      </c>
    </row>
    <row r="62" spans="1:6" x14ac:dyDescent="0.25">
      <c r="A62" s="19" t="s">
        <v>12642</v>
      </c>
      <c r="B62" s="19" t="s">
        <v>24470</v>
      </c>
      <c r="C62" s="122">
        <v>22724</v>
      </c>
    </row>
    <row r="63" spans="1:6" x14ac:dyDescent="0.25">
      <c r="A63" s="19" t="s">
        <v>5048</v>
      </c>
      <c r="B63" s="19" t="s">
        <v>24740</v>
      </c>
      <c r="C63" s="122">
        <v>145558</v>
      </c>
    </row>
    <row r="64" spans="1:6" x14ac:dyDescent="0.25">
      <c r="A64" s="19" t="s">
        <v>15921</v>
      </c>
      <c r="B64" s="19" t="s">
        <v>28647</v>
      </c>
      <c r="C64" s="122">
        <v>5380</v>
      </c>
      <c r="F64" s="93"/>
    </row>
    <row r="65" spans="1:3" x14ac:dyDescent="0.25">
      <c r="A65" s="19" t="s">
        <v>22980</v>
      </c>
      <c r="B65" s="19" t="s">
        <v>24525</v>
      </c>
      <c r="C65" s="122">
        <v>3221</v>
      </c>
    </row>
    <row r="66" spans="1:3" x14ac:dyDescent="0.25">
      <c r="A66" s="19" t="s">
        <v>28452</v>
      </c>
      <c r="B66" s="19" t="s">
        <v>28453</v>
      </c>
      <c r="C66" s="122">
        <v>17868</v>
      </c>
    </row>
    <row r="67" spans="1:3" x14ac:dyDescent="0.25">
      <c r="A67" s="19" t="s">
        <v>13024</v>
      </c>
      <c r="B67" s="19" t="s">
        <v>24523</v>
      </c>
      <c r="C67" s="122">
        <v>15173</v>
      </c>
    </row>
    <row r="68" spans="1:3" x14ac:dyDescent="0.25">
      <c r="A68" s="19" t="s">
        <v>15776</v>
      </c>
      <c r="B68" s="19" t="s">
        <v>24498</v>
      </c>
      <c r="C68" s="122">
        <v>3441</v>
      </c>
    </row>
    <row r="69" spans="1:3" x14ac:dyDescent="0.25">
      <c r="A69" s="19" t="s">
        <v>7046</v>
      </c>
      <c r="B69" s="19" t="s">
        <v>24499</v>
      </c>
      <c r="C69" s="122">
        <v>52196</v>
      </c>
    </row>
    <row r="70" spans="1:3" x14ac:dyDescent="0.25">
      <c r="A70" s="19" t="s">
        <v>1203</v>
      </c>
      <c r="B70" s="19" t="s">
        <v>24514</v>
      </c>
      <c r="C70" s="122">
        <v>926020</v>
      </c>
    </row>
    <row r="71" spans="1:3" x14ac:dyDescent="0.25">
      <c r="A71" s="19" t="s">
        <v>14756</v>
      </c>
      <c r="B71" s="19" t="s">
        <v>14758</v>
      </c>
      <c r="C71" s="122">
        <v>17098</v>
      </c>
    </row>
    <row r="72" spans="1:3" x14ac:dyDescent="0.25">
      <c r="A72" s="19" t="s">
        <v>2411</v>
      </c>
      <c r="B72" s="19" t="s">
        <v>24513</v>
      </c>
      <c r="C72" s="122">
        <v>294510</v>
      </c>
    </row>
    <row r="73" spans="1:3" x14ac:dyDescent="0.25">
      <c r="A73" s="19" t="s">
        <v>10360</v>
      </c>
      <c r="B73" s="19" t="s">
        <v>24500</v>
      </c>
      <c r="C73" s="122">
        <v>16253</v>
      </c>
    </row>
    <row r="74" spans="1:3" x14ac:dyDescent="0.25">
      <c r="A74" s="19" t="s">
        <v>13316</v>
      </c>
      <c r="B74" s="19" t="s">
        <v>24517</v>
      </c>
      <c r="C74" s="122">
        <v>14107</v>
      </c>
    </row>
    <row r="75" spans="1:3" x14ac:dyDescent="0.25">
      <c r="A75" s="19" t="s">
        <v>1101</v>
      </c>
      <c r="B75" s="19" t="s">
        <v>24515</v>
      </c>
      <c r="C75" s="122">
        <v>998440</v>
      </c>
    </row>
    <row r="76" spans="1:3" x14ac:dyDescent="0.25">
      <c r="A76" s="19" t="s">
        <v>13510</v>
      </c>
      <c r="B76" s="19" t="s">
        <v>24501</v>
      </c>
      <c r="C76" s="122">
        <v>17085</v>
      </c>
    </row>
    <row r="77" spans="1:3" x14ac:dyDescent="0.25">
      <c r="A77" s="19" t="s">
        <v>13838</v>
      </c>
      <c r="B77" s="19" t="s">
        <v>24502</v>
      </c>
      <c r="C77" s="122">
        <v>18081</v>
      </c>
    </row>
    <row r="78" spans="1:3" x14ac:dyDescent="0.25">
      <c r="A78" s="19" t="s">
        <v>5018</v>
      </c>
      <c r="B78" s="19" t="s">
        <v>24510</v>
      </c>
      <c r="C78" s="122">
        <v>66387</v>
      </c>
    </row>
    <row r="79" spans="1:3" x14ac:dyDescent="0.25">
      <c r="A79" s="19" t="s">
        <v>8602</v>
      </c>
      <c r="B79" s="19" t="s">
        <v>28128</v>
      </c>
      <c r="C79" s="122">
        <v>22524</v>
      </c>
    </row>
    <row r="80" spans="1:3" x14ac:dyDescent="0.25">
      <c r="A80" s="19" t="s">
        <v>4126</v>
      </c>
      <c r="B80" s="19" t="s">
        <v>24518</v>
      </c>
      <c r="C80" s="122">
        <v>101211</v>
      </c>
    </row>
    <row r="81" spans="1:3" x14ac:dyDescent="0.25">
      <c r="A81" s="19" t="s">
        <v>9962</v>
      </c>
      <c r="B81" s="19" t="s">
        <v>24511</v>
      </c>
      <c r="C81" s="122">
        <v>42546</v>
      </c>
    </row>
    <row r="82" spans="1:3" x14ac:dyDescent="0.25">
      <c r="A82" s="19" t="s">
        <v>19084</v>
      </c>
      <c r="B82" s="19" t="s">
        <v>24516</v>
      </c>
      <c r="C82" s="122">
        <v>219532</v>
      </c>
    </row>
    <row r="83" spans="1:3" x14ac:dyDescent="0.25">
      <c r="A83" s="19" t="s">
        <v>8518</v>
      </c>
      <c r="B83" s="19" t="s">
        <v>29121</v>
      </c>
      <c r="C83" s="122">
        <v>0</v>
      </c>
    </row>
    <row r="84" spans="1:3" x14ac:dyDescent="0.25">
      <c r="A84" s="19" t="s">
        <v>4668</v>
      </c>
      <c r="B84" s="19" t="s">
        <v>24552</v>
      </c>
      <c r="C84" s="122">
        <v>114639</v>
      </c>
    </row>
    <row r="85" spans="1:3" x14ac:dyDescent="0.25">
      <c r="A85" s="19" t="s">
        <v>6666</v>
      </c>
      <c r="B85" s="19" t="s">
        <v>24802</v>
      </c>
      <c r="C85" s="122">
        <v>39113</v>
      </c>
    </row>
    <row r="86" spans="1:3" x14ac:dyDescent="0.25">
      <c r="A86" s="19" t="s">
        <v>10876</v>
      </c>
      <c r="B86" s="19" t="s">
        <v>24799</v>
      </c>
      <c r="C86" s="122">
        <v>9608</v>
      </c>
    </row>
    <row r="87" spans="1:3" x14ac:dyDescent="0.25">
      <c r="A87" s="19" t="s">
        <v>19007</v>
      </c>
      <c r="B87" s="19" t="s">
        <v>24800</v>
      </c>
      <c r="C87" s="122">
        <v>20177</v>
      </c>
    </row>
    <row r="88" spans="1:3" x14ac:dyDescent="0.25">
      <c r="A88" s="19" t="s">
        <v>3808</v>
      </c>
      <c r="B88" s="19" t="s">
        <v>24803</v>
      </c>
      <c r="C88" s="122">
        <v>217823</v>
      </c>
    </row>
    <row r="89" spans="1:3" x14ac:dyDescent="0.25">
      <c r="A89" s="19" t="s">
        <v>12639</v>
      </c>
      <c r="B89" s="19" t="s">
        <v>24466</v>
      </c>
      <c r="C89" s="122">
        <v>13112</v>
      </c>
    </row>
    <row r="90" spans="1:3" x14ac:dyDescent="0.25">
      <c r="A90" s="19" t="s">
        <v>13880</v>
      </c>
      <c r="B90" s="19" t="s">
        <v>24824</v>
      </c>
      <c r="C90" s="122">
        <v>15452</v>
      </c>
    </row>
    <row r="91" spans="1:3" x14ac:dyDescent="0.25">
      <c r="A91" s="19" t="s">
        <v>19009</v>
      </c>
      <c r="B91" s="19" t="s">
        <v>24450</v>
      </c>
      <c r="C91" s="122">
        <v>30871</v>
      </c>
    </row>
    <row r="92" spans="1:3" x14ac:dyDescent="0.25">
      <c r="A92" s="19" t="s">
        <v>7717</v>
      </c>
      <c r="B92" s="19" t="s">
        <v>24826</v>
      </c>
      <c r="C92" s="122">
        <v>36656</v>
      </c>
    </row>
    <row r="93" spans="1:3" x14ac:dyDescent="0.25">
      <c r="A93" s="19" t="s">
        <v>2183</v>
      </c>
      <c r="B93" s="19" t="s">
        <v>24481</v>
      </c>
      <c r="C93" s="122">
        <v>418661</v>
      </c>
    </row>
    <row r="94" spans="1:3" x14ac:dyDescent="0.25">
      <c r="A94" s="19" t="s">
        <v>5390</v>
      </c>
      <c r="B94" s="19" t="s">
        <v>24491</v>
      </c>
      <c r="C94" s="122">
        <v>62294</v>
      </c>
    </row>
    <row r="95" spans="1:3" x14ac:dyDescent="0.25">
      <c r="A95" s="19" t="s">
        <v>12462</v>
      </c>
      <c r="B95" s="19" t="s">
        <v>24785</v>
      </c>
      <c r="C95" s="122">
        <v>12491</v>
      </c>
    </row>
    <row r="96" spans="1:3" x14ac:dyDescent="0.25">
      <c r="A96" s="19" t="s">
        <v>18287</v>
      </c>
      <c r="B96" s="19" t="s">
        <v>24663</v>
      </c>
      <c r="C96" s="122">
        <v>1046</v>
      </c>
    </row>
    <row r="97" spans="1:3" x14ac:dyDescent="0.25">
      <c r="A97" s="19" t="s">
        <v>4718</v>
      </c>
      <c r="B97" s="19" t="s">
        <v>24571</v>
      </c>
      <c r="C97" s="122">
        <v>97230</v>
      </c>
    </row>
    <row r="98" spans="1:3" x14ac:dyDescent="0.25">
      <c r="A98" s="19" t="s">
        <v>22381</v>
      </c>
      <c r="B98" s="19" t="s">
        <v>24572</v>
      </c>
      <c r="C98" s="122">
        <v>4033</v>
      </c>
    </row>
    <row r="99" spans="1:3" x14ac:dyDescent="0.25">
      <c r="A99" s="19" t="s">
        <v>16927</v>
      </c>
      <c r="B99" s="19" t="s">
        <v>24573</v>
      </c>
      <c r="C99" s="122">
        <v>4354</v>
      </c>
    </row>
    <row r="100" spans="1:3" x14ac:dyDescent="0.25">
      <c r="A100" s="19" t="s">
        <v>5498</v>
      </c>
      <c r="B100" s="19" t="s">
        <v>24699</v>
      </c>
      <c r="C100" s="122">
        <v>101478</v>
      </c>
    </row>
    <row r="101" spans="1:3" x14ac:dyDescent="0.25">
      <c r="A101" s="19" t="s">
        <v>2678</v>
      </c>
      <c r="B101" s="19" t="s">
        <v>24373</v>
      </c>
      <c r="C101" s="122">
        <v>245977</v>
      </c>
    </row>
    <row r="102" spans="1:3" x14ac:dyDescent="0.25">
      <c r="A102" s="19" t="s">
        <v>4045</v>
      </c>
      <c r="B102" s="19" t="s">
        <v>24721</v>
      </c>
      <c r="C102" s="122">
        <v>199032</v>
      </c>
    </row>
    <row r="103" spans="1:3" x14ac:dyDescent="0.25">
      <c r="A103" s="19" t="s">
        <v>5920</v>
      </c>
      <c r="B103" s="19" t="s">
        <v>24512</v>
      </c>
      <c r="C103" s="122">
        <v>45963</v>
      </c>
    </row>
    <row r="104" spans="1:3" x14ac:dyDescent="0.25">
      <c r="A104" s="19" t="s">
        <v>21690</v>
      </c>
      <c r="B104" s="19" t="s">
        <v>24553</v>
      </c>
      <c r="C104" s="122">
        <v>20254</v>
      </c>
    </row>
    <row r="105" spans="1:3" x14ac:dyDescent="0.25">
      <c r="A105" s="19" t="s">
        <v>14051</v>
      </c>
      <c r="B105" s="19" t="s">
        <v>24474</v>
      </c>
      <c r="C105" s="122">
        <v>8888</v>
      </c>
    </row>
    <row r="106" spans="1:3" x14ac:dyDescent="0.25">
      <c r="A106" s="19" t="s">
        <v>10963</v>
      </c>
      <c r="B106" s="19" t="s">
        <v>24524</v>
      </c>
      <c r="C106" s="122">
        <v>29659</v>
      </c>
    </row>
    <row r="107" spans="1:3" x14ac:dyDescent="0.25">
      <c r="A107" s="19" t="s">
        <v>12660</v>
      </c>
      <c r="B107" s="19" t="s">
        <v>24644</v>
      </c>
      <c r="C107" s="122">
        <v>13792</v>
      </c>
    </row>
    <row r="108" spans="1:3" x14ac:dyDescent="0.25">
      <c r="A108" s="19" t="s">
        <v>3411</v>
      </c>
      <c r="B108" s="19" t="s">
        <v>24609</v>
      </c>
      <c r="C108" s="122">
        <v>104819</v>
      </c>
    </row>
    <row r="109" spans="1:3" x14ac:dyDescent="0.25">
      <c r="A109" s="19" t="s">
        <v>11594</v>
      </c>
      <c r="B109" s="19" t="s">
        <v>24752</v>
      </c>
      <c r="C109" s="122">
        <v>17990</v>
      </c>
    </row>
    <row r="110" spans="1:3" x14ac:dyDescent="0.25">
      <c r="A110" s="19" t="s">
        <v>9390</v>
      </c>
      <c r="B110" s="19" t="s">
        <v>24814</v>
      </c>
      <c r="C110" s="122">
        <v>12410</v>
      </c>
    </row>
    <row r="111" spans="1:3" x14ac:dyDescent="0.25">
      <c r="A111" s="19" t="s">
        <v>28454</v>
      </c>
      <c r="B111" s="19" t="s">
        <v>28455</v>
      </c>
      <c r="C111" s="122">
        <v>6671</v>
      </c>
    </row>
    <row r="112" spans="1:3" x14ac:dyDescent="0.25">
      <c r="A112" s="19" t="s">
        <v>9381</v>
      </c>
      <c r="B112" s="19" t="s">
        <v>24723</v>
      </c>
      <c r="C112" s="122">
        <v>28643</v>
      </c>
    </row>
    <row r="113" spans="1:3" x14ac:dyDescent="0.25">
      <c r="A113" s="19" t="s">
        <v>11714</v>
      </c>
      <c r="B113" s="19" t="s">
        <v>24681</v>
      </c>
      <c r="C113" s="122">
        <v>98770</v>
      </c>
    </row>
    <row r="114" spans="1:3" x14ac:dyDescent="0.25">
      <c r="A114" s="19" t="s">
        <v>11065</v>
      </c>
      <c r="B114" s="19" t="s">
        <v>24688</v>
      </c>
      <c r="C114" s="122">
        <v>12967</v>
      </c>
    </row>
    <row r="115" spans="1:3" x14ac:dyDescent="0.25">
      <c r="A115" s="19" t="s">
        <v>11717</v>
      </c>
      <c r="B115" s="19" t="s">
        <v>24444</v>
      </c>
      <c r="C115" s="122">
        <v>57638</v>
      </c>
    </row>
    <row r="116" spans="1:3" x14ac:dyDescent="0.25">
      <c r="A116" s="19" t="s">
        <v>3399</v>
      </c>
      <c r="B116" s="19" t="s">
        <v>24412</v>
      </c>
      <c r="C116" s="122">
        <v>73194</v>
      </c>
    </row>
    <row r="117" spans="1:3" x14ac:dyDescent="0.25">
      <c r="A117" s="19" t="s">
        <v>6190</v>
      </c>
      <c r="B117" s="19" t="s">
        <v>24414</v>
      </c>
      <c r="C117" s="122">
        <v>54789</v>
      </c>
    </row>
    <row r="118" spans="1:3" x14ac:dyDescent="0.25">
      <c r="A118" s="19" t="s">
        <v>10525</v>
      </c>
      <c r="B118" s="19" t="s">
        <v>24413</v>
      </c>
      <c r="C118" s="122">
        <v>17771</v>
      </c>
    </row>
    <row r="119" spans="1:3" x14ac:dyDescent="0.25">
      <c r="A119" s="19" t="s">
        <v>22977</v>
      </c>
      <c r="B119" s="19" t="s">
        <v>24415</v>
      </c>
      <c r="C119" s="122">
        <v>1557</v>
      </c>
    </row>
    <row r="120" spans="1:3" x14ac:dyDescent="0.25">
      <c r="A120" s="19" t="s">
        <v>28142</v>
      </c>
      <c r="B120" s="19" t="s">
        <v>28143</v>
      </c>
      <c r="C120" s="122">
        <v>5437</v>
      </c>
    </row>
    <row r="121" spans="1:3" x14ac:dyDescent="0.25">
      <c r="A121" s="19" t="s">
        <v>27947</v>
      </c>
      <c r="B121" s="19" t="s">
        <v>27948</v>
      </c>
      <c r="C121" s="122">
        <v>9548</v>
      </c>
    </row>
    <row r="122" spans="1:3" x14ac:dyDescent="0.25">
      <c r="A122" s="19" t="s">
        <v>2756</v>
      </c>
      <c r="B122" s="19" t="s">
        <v>2758</v>
      </c>
      <c r="C122" s="122">
        <v>185666</v>
      </c>
    </row>
    <row r="123" spans="1:3" x14ac:dyDescent="0.25">
      <c r="A123" s="19" t="s">
        <v>5959</v>
      </c>
      <c r="B123" s="19" t="s">
        <v>24577</v>
      </c>
      <c r="C123" s="122">
        <v>65531</v>
      </c>
    </row>
    <row r="124" spans="1:3" x14ac:dyDescent="0.25">
      <c r="A124" s="19" t="s">
        <v>8905</v>
      </c>
      <c r="B124" s="19" t="s">
        <v>24560</v>
      </c>
      <c r="C124" s="122">
        <v>11329</v>
      </c>
    </row>
    <row r="125" spans="1:3" x14ac:dyDescent="0.25">
      <c r="A125" s="19" t="s">
        <v>7124</v>
      </c>
      <c r="B125" s="19" t="s">
        <v>24451</v>
      </c>
      <c r="C125" s="122">
        <v>60141</v>
      </c>
    </row>
    <row r="126" spans="1:3" x14ac:dyDescent="0.25">
      <c r="A126" s="19" t="s">
        <v>11564</v>
      </c>
      <c r="B126" s="19" t="s">
        <v>24659</v>
      </c>
      <c r="C126" s="122">
        <v>15983</v>
      </c>
    </row>
    <row r="127" spans="1:3" x14ac:dyDescent="0.25">
      <c r="A127" s="19" t="s">
        <v>9096</v>
      </c>
      <c r="B127" s="19" t="s">
        <v>24702</v>
      </c>
      <c r="C127" s="122">
        <v>52498</v>
      </c>
    </row>
    <row r="128" spans="1:3" x14ac:dyDescent="0.25">
      <c r="A128" s="19" t="s">
        <v>10010</v>
      </c>
      <c r="B128" s="19" t="s">
        <v>24706</v>
      </c>
      <c r="C128" s="122">
        <v>21810</v>
      </c>
    </row>
    <row r="129" spans="1:3" x14ac:dyDescent="0.25">
      <c r="A129" s="19" t="s">
        <v>29049</v>
      </c>
      <c r="B129" s="19" t="s">
        <v>29050</v>
      </c>
      <c r="C129" s="122">
        <v>31797</v>
      </c>
    </row>
    <row r="130" spans="1:3" x14ac:dyDescent="0.25">
      <c r="A130" s="19" t="s">
        <v>5450</v>
      </c>
      <c r="B130" s="19" t="s">
        <v>24704</v>
      </c>
      <c r="C130" s="122">
        <v>62139</v>
      </c>
    </row>
    <row r="131" spans="1:3" x14ac:dyDescent="0.25">
      <c r="A131" s="19" t="s">
        <v>12330</v>
      </c>
      <c r="B131" s="19" t="s">
        <v>24700</v>
      </c>
      <c r="C131" s="122">
        <v>34227</v>
      </c>
    </row>
    <row r="132" spans="1:3" x14ac:dyDescent="0.25">
      <c r="A132" s="19" t="s">
        <v>8836</v>
      </c>
      <c r="B132" s="19" t="s">
        <v>28660</v>
      </c>
      <c r="C132" s="122">
        <v>35777</v>
      </c>
    </row>
    <row r="133" spans="1:3" x14ac:dyDescent="0.25">
      <c r="A133" s="19" t="s">
        <v>8632</v>
      </c>
      <c r="B133" s="19" t="s">
        <v>24707</v>
      </c>
      <c r="C133" s="122">
        <v>44291</v>
      </c>
    </row>
    <row r="134" spans="1:3" x14ac:dyDescent="0.25">
      <c r="A134" s="19" t="s">
        <v>10585</v>
      </c>
      <c r="B134" s="19" t="s">
        <v>24701</v>
      </c>
      <c r="C134" s="122">
        <v>29603</v>
      </c>
    </row>
    <row r="135" spans="1:3" x14ac:dyDescent="0.25">
      <c r="A135" s="19" t="s">
        <v>10657</v>
      </c>
      <c r="B135" s="19" t="s">
        <v>24705</v>
      </c>
      <c r="C135" s="122">
        <v>27300</v>
      </c>
    </row>
    <row r="136" spans="1:3" x14ac:dyDescent="0.25">
      <c r="A136" s="19" t="s">
        <v>5687</v>
      </c>
      <c r="B136" s="19" t="s">
        <v>24613</v>
      </c>
      <c r="C136" s="122">
        <v>88228</v>
      </c>
    </row>
    <row r="137" spans="1:3" x14ac:dyDescent="0.25">
      <c r="A137" s="19" t="s">
        <v>4582</v>
      </c>
      <c r="B137" s="19" t="s">
        <v>24732</v>
      </c>
      <c r="C137" s="122">
        <v>233107</v>
      </c>
    </row>
    <row r="138" spans="1:3" x14ac:dyDescent="0.25">
      <c r="A138" s="19" t="s">
        <v>22419</v>
      </c>
      <c r="B138" s="19" t="s">
        <v>24617</v>
      </c>
      <c r="C138" s="122">
        <v>12169</v>
      </c>
    </row>
    <row r="139" spans="1:3" x14ac:dyDescent="0.25">
      <c r="A139" s="19" t="s">
        <v>13352</v>
      </c>
      <c r="B139" s="19" t="s">
        <v>28137</v>
      </c>
      <c r="C139" s="122">
        <v>13386</v>
      </c>
    </row>
    <row r="140" spans="1:3" x14ac:dyDescent="0.25">
      <c r="A140" s="19" t="s">
        <v>9420</v>
      </c>
      <c r="B140" s="19" t="s">
        <v>24647</v>
      </c>
      <c r="C140" s="122">
        <v>108083</v>
      </c>
    </row>
    <row r="141" spans="1:3" x14ac:dyDescent="0.25">
      <c r="A141" s="19" t="s">
        <v>16598</v>
      </c>
      <c r="B141" s="19" t="s">
        <v>24646</v>
      </c>
      <c r="C141" s="122">
        <v>3105</v>
      </c>
    </row>
    <row r="142" spans="1:3" x14ac:dyDescent="0.25">
      <c r="A142" s="19" t="s">
        <v>14081</v>
      </c>
      <c r="B142" s="19" t="s">
        <v>24614</v>
      </c>
      <c r="C142" s="122">
        <v>16285</v>
      </c>
    </row>
    <row r="143" spans="1:3" x14ac:dyDescent="0.25">
      <c r="A143" s="19" t="s">
        <v>22417</v>
      </c>
      <c r="B143" s="19" t="s">
        <v>28141</v>
      </c>
      <c r="C143" s="122">
        <v>2004</v>
      </c>
    </row>
    <row r="144" spans="1:3" x14ac:dyDescent="0.25">
      <c r="A144" s="19" t="s">
        <v>13271</v>
      </c>
      <c r="B144" s="19" t="s">
        <v>24615</v>
      </c>
      <c r="C144" s="122">
        <v>1920</v>
      </c>
    </row>
    <row r="145" spans="1:3" x14ac:dyDescent="0.25">
      <c r="A145" s="19" t="s">
        <v>8452</v>
      </c>
      <c r="B145" s="19" t="s">
        <v>24616</v>
      </c>
      <c r="C145" s="122">
        <v>51326</v>
      </c>
    </row>
    <row r="146" spans="1:3" x14ac:dyDescent="0.25">
      <c r="A146" s="19" t="s">
        <v>3633</v>
      </c>
      <c r="B146" s="19" t="s">
        <v>24631</v>
      </c>
      <c r="C146" s="122">
        <v>415605</v>
      </c>
    </row>
    <row r="147" spans="1:3" x14ac:dyDescent="0.25">
      <c r="A147" s="19" t="s">
        <v>2540</v>
      </c>
      <c r="B147" s="19" t="s">
        <v>24637</v>
      </c>
      <c r="C147" s="122">
        <v>261342</v>
      </c>
    </row>
    <row r="148" spans="1:3" x14ac:dyDescent="0.25">
      <c r="A148" s="19" t="s">
        <v>14234</v>
      </c>
      <c r="B148" s="19" t="s">
        <v>24641</v>
      </c>
      <c r="C148" s="122">
        <v>7403</v>
      </c>
    </row>
    <row r="149" spans="1:3" x14ac:dyDescent="0.25">
      <c r="A149" s="19" t="s">
        <v>8434</v>
      </c>
      <c r="B149" s="19" t="s">
        <v>24640</v>
      </c>
      <c r="C149" s="122">
        <v>55917</v>
      </c>
    </row>
    <row r="150" spans="1:3" x14ac:dyDescent="0.25">
      <c r="A150" s="19" t="s">
        <v>15522</v>
      </c>
      <c r="B150" s="19" t="s">
        <v>24639</v>
      </c>
      <c r="C150" s="122">
        <v>4163</v>
      </c>
    </row>
    <row r="151" spans="1:3" x14ac:dyDescent="0.25">
      <c r="A151" s="19" t="s">
        <v>5684</v>
      </c>
      <c r="B151" s="19" t="s">
        <v>24739</v>
      </c>
      <c r="C151" s="122">
        <v>62149</v>
      </c>
    </row>
    <row r="152" spans="1:3" x14ac:dyDescent="0.25">
      <c r="A152" s="19" t="s">
        <v>14768</v>
      </c>
      <c r="B152" s="19" t="s">
        <v>24724</v>
      </c>
      <c r="C152" s="122">
        <v>7092</v>
      </c>
    </row>
    <row r="153" spans="1:3" x14ac:dyDescent="0.25">
      <c r="A153" s="19" t="s">
        <v>22981</v>
      </c>
      <c r="B153" s="19" t="s">
        <v>24618</v>
      </c>
      <c r="C153" s="122">
        <v>46585</v>
      </c>
    </row>
    <row r="154" spans="1:3" x14ac:dyDescent="0.25">
      <c r="A154" s="19" t="s">
        <v>12141</v>
      </c>
      <c r="B154" s="19" t="s">
        <v>24636</v>
      </c>
      <c r="C154" s="122">
        <v>189177</v>
      </c>
    </row>
    <row r="155" spans="1:3" x14ac:dyDescent="0.25">
      <c r="A155" s="19" t="s">
        <v>11988</v>
      </c>
      <c r="B155" s="19" t="s">
        <v>24619</v>
      </c>
      <c r="C155" s="122">
        <v>42790</v>
      </c>
    </row>
    <row r="156" spans="1:3" x14ac:dyDescent="0.25">
      <c r="A156" s="19" t="s">
        <v>3501</v>
      </c>
      <c r="B156" s="19" t="s">
        <v>24620</v>
      </c>
      <c r="C156" s="122">
        <v>227942</v>
      </c>
    </row>
    <row r="157" spans="1:3" x14ac:dyDescent="0.25">
      <c r="A157" s="19" t="s">
        <v>18641</v>
      </c>
      <c r="B157" s="19" t="s">
        <v>28135</v>
      </c>
      <c r="C157" s="122">
        <v>19235</v>
      </c>
    </row>
    <row r="158" spans="1:3" x14ac:dyDescent="0.25">
      <c r="A158" s="19" t="s">
        <v>4913</v>
      </c>
      <c r="B158" s="19" t="s">
        <v>24621</v>
      </c>
      <c r="C158" s="122">
        <v>137518</v>
      </c>
    </row>
    <row r="159" spans="1:3" x14ac:dyDescent="0.25">
      <c r="A159" s="19" t="s">
        <v>9789</v>
      </c>
      <c r="B159" s="19" t="s">
        <v>24622</v>
      </c>
      <c r="C159" s="122">
        <v>70107</v>
      </c>
    </row>
    <row r="160" spans="1:3" x14ac:dyDescent="0.25">
      <c r="A160" s="19" t="s">
        <v>8419</v>
      </c>
      <c r="B160" s="19" t="s">
        <v>24349</v>
      </c>
      <c r="C160" s="122">
        <v>36479</v>
      </c>
    </row>
    <row r="161" spans="1:3" x14ac:dyDescent="0.25">
      <c r="A161" s="19" t="s">
        <v>7639</v>
      </c>
      <c r="B161" s="19" t="s">
        <v>24328</v>
      </c>
      <c r="C161" s="122">
        <v>79299</v>
      </c>
    </row>
    <row r="162" spans="1:3" x14ac:dyDescent="0.25">
      <c r="A162" s="19" t="s">
        <v>8053</v>
      </c>
      <c r="B162" s="19" t="s">
        <v>24774</v>
      </c>
      <c r="C162" s="122">
        <v>72270</v>
      </c>
    </row>
    <row r="163" spans="1:3" x14ac:dyDescent="0.25">
      <c r="A163" s="19" t="s">
        <v>1469</v>
      </c>
      <c r="B163" s="19" t="s">
        <v>24767</v>
      </c>
      <c r="C163" s="122">
        <v>484237</v>
      </c>
    </row>
    <row r="164" spans="1:3" x14ac:dyDescent="0.25">
      <c r="A164" s="19" t="s">
        <v>14156</v>
      </c>
      <c r="B164" s="19" t="s">
        <v>24329</v>
      </c>
      <c r="C164" s="122">
        <v>29980</v>
      </c>
    </row>
    <row r="165" spans="1:3" x14ac:dyDescent="0.25">
      <c r="A165" s="19" t="s">
        <v>15112</v>
      </c>
      <c r="B165" s="19" t="s">
        <v>24475</v>
      </c>
      <c r="C165" s="122">
        <v>34933</v>
      </c>
    </row>
    <row r="166" spans="1:3" x14ac:dyDescent="0.25">
      <c r="A166" s="19" t="s">
        <v>9465</v>
      </c>
      <c r="B166" s="19" t="s">
        <v>24753</v>
      </c>
      <c r="C166" s="122">
        <v>24583</v>
      </c>
    </row>
    <row r="167" spans="1:3" x14ac:dyDescent="0.25">
      <c r="A167" s="19" t="s">
        <v>9693</v>
      </c>
      <c r="B167" s="19" t="s">
        <v>24754</v>
      </c>
      <c r="C167" s="122">
        <v>32090</v>
      </c>
    </row>
    <row r="168" spans="1:3" x14ac:dyDescent="0.25">
      <c r="A168" s="19" t="s">
        <v>16050</v>
      </c>
      <c r="B168" s="19" t="s">
        <v>24476</v>
      </c>
      <c r="C168" s="122">
        <v>7272</v>
      </c>
    </row>
    <row r="169" spans="1:3" x14ac:dyDescent="0.25">
      <c r="A169" s="19" t="s">
        <v>1868</v>
      </c>
      <c r="B169" s="19" t="s">
        <v>24477</v>
      </c>
      <c r="C169" s="122">
        <v>513802</v>
      </c>
    </row>
    <row r="170" spans="1:3" x14ac:dyDescent="0.25">
      <c r="A170" s="19" t="s">
        <v>12249</v>
      </c>
      <c r="B170" s="19" t="s">
        <v>24693</v>
      </c>
      <c r="C170" s="122">
        <v>24587</v>
      </c>
    </row>
    <row r="171" spans="1:3" x14ac:dyDescent="0.25">
      <c r="A171" s="19" t="s">
        <v>13894</v>
      </c>
      <c r="B171" s="19" t="s">
        <v>24679</v>
      </c>
      <c r="C171" s="122">
        <v>12453</v>
      </c>
    </row>
    <row r="172" spans="1:3" x14ac:dyDescent="0.25">
      <c r="A172" s="19" t="s">
        <v>28133</v>
      </c>
      <c r="B172" s="19" t="s">
        <v>28134</v>
      </c>
      <c r="C172" s="122">
        <v>6400</v>
      </c>
    </row>
    <row r="173" spans="1:3" x14ac:dyDescent="0.25">
      <c r="A173" s="19" t="s">
        <v>22430</v>
      </c>
      <c r="B173" s="19" t="s">
        <v>24775</v>
      </c>
      <c r="C173" s="122">
        <v>2457</v>
      </c>
    </row>
    <row r="174" spans="1:3" x14ac:dyDescent="0.25">
      <c r="A174" s="19" t="s">
        <v>6241</v>
      </c>
      <c r="B174" s="19" t="s">
        <v>24755</v>
      </c>
      <c r="C174" s="122">
        <v>50557</v>
      </c>
    </row>
    <row r="175" spans="1:3" x14ac:dyDescent="0.25">
      <c r="A175" s="19" t="s">
        <v>28147</v>
      </c>
      <c r="B175" s="19" t="s">
        <v>28148</v>
      </c>
      <c r="C175" s="122">
        <v>50981</v>
      </c>
    </row>
    <row r="176" spans="1:3" x14ac:dyDescent="0.25">
      <c r="A176" s="19" t="s">
        <v>5633</v>
      </c>
      <c r="B176" s="19" t="s">
        <v>24768</v>
      </c>
      <c r="C176" s="122">
        <v>90467</v>
      </c>
    </row>
    <row r="177" spans="1:3" x14ac:dyDescent="0.25">
      <c r="A177" s="19" t="s">
        <v>9959</v>
      </c>
      <c r="B177" s="19" t="s">
        <v>24756</v>
      </c>
      <c r="C177" s="122">
        <v>9821</v>
      </c>
    </row>
    <row r="178" spans="1:3" x14ac:dyDescent="0.25">
      <c r="A178" s="19" t="s">
        <v>13187</v>
      </c>
      <c r="B178" s="19" t="s">
        <v>24769</v>
      </c>
      <c r="C178" s="122">
        <v>39016</v>
      </c>
    </row>
    <row r="179" spans="1:3" x14ac:dyDescent="0.25">
      <c r="A179" s="19" t="s">
        <v>16629</v>
      </c>
      <c r="B179" s="19" t="s">
        <v>24758</v>
      </c>
      <c r="C179" s="122">
        <v>7475</v>
      </c>
    </row>
    <row r="180" spans="1:3" x14ac:dyDescent="0.25">
      <c r="A180" s="19" t="s">
        <v>10171</v>
      </c>
      <c r="B180" s="19" t="s">
        <v>24697</v>
      </c>
      <c r="C180" s="122">
        <v>42611</v>
      </c>
    </row>
    <row r="181" spans="1:3" x14ac:dyDescent="0.25">
      <c r="A181" s="19" t="s">
        <v>8227</v>
      </c>
      <c r="B181" s="19" t="s">
        <v>24371</v>
      </c>
      <c r="C181" s="122">
        <v>53018</v>
      </c>
    </row>
    <row r="182" spans="1:3" x14ac:dyDescent="0.25">
      <c r="A182" s="19" t="s">
        <v>10501</v>
      </c>
      <c r="B182" s="19" t="s">
        <v>24354</v>
      </c>
      <c r="C182" s="122">
        <v>13502</v>
      </c>
    </row>
    <row r="183" spans="1:3" x14ac:dyDescent="0.25">
      <c r="A183" s="19" t="s">
        <v>22976</v>
      </c>
      <c r="B183" s="19" t="s">
        <v>24385</v>
      </c>
      <c r="C183" s="122">
        <v>16485</v>
      </c>
    </row>
    <row r="184" spans="1:3" x14ac:dyDescent="0.25">
      <c r="A184" s="19" t="s">
        <v>18095</v>
      </c>
      <c r="B184" s="19" t="s">
        <v>28638</v>
      </c>
      <c r="C184" s="122">
        <v>22018</v>
      </c>
    </row>
    <row r="185" spans="1:3" x14ac:dyDescent="0.25">
      <c r="A185" s="19" t="s">
        <v>1253</v>
      </c>
      <c r="B185" s="19" t="s">
        <v>24355</v>
      </c>
      <c r="C185" s="122">
        <v>1160839</v>
      </c>
    </row>
    <row r="186" spans="1:3" x14ac:dyDescent="0.25">
      <c r="A186" s="19" t="s">
        <v>14777</v>
      </c>
      <c r="B186" s="19" t="s">
        <v>24356</v>
      </c>
      <c r="C186" s="122">
        <v>4196</v>
      </c>
    </row>
    <row r="187" spans="1:3" x14ac:dyDescent="0.25">
      <c r="A187" s="19" t="s">
        <v>10390</v>
      </c>
      <c r="B187" s="19" t="s">
        <v>24384</v>
      </c>
      <c r="C187" s="122">
        <v>5426</v>
      </c>
    </row>
    <row r="188" spans="1:3" x14ac:dyDescent="0.25">
      <c r="A188" s="19" t="s">
        <v>13906</v>
      </c>
      <c r="B188" s="19" t="s">
        <v>24357</v>
      </c>
      <c r="C188" s="122">
        <v>7153</v>
      </c>
    </row>
    <row r="189" spans="1:3" x14ac:dyDescent="0.25">
      <c r="A189" s="19" t="s">
        <v>7067</v>
      </c>
      <c r="B189" s="19" t="s">
        <v>24358</v>
      </c>
      <c r="C189" s="122">
        <v>38651</v>
      </c>
    </row>
    <row r="190" spans="1:3" x14ac:dyDescent="0.25">
      <c r="A190" s="19" t="s">
        <v>9579</v>
      </c>
      <c r="B190" s="19" t="s">
        <v>24382</v>
      </c>
      <c r="C190" s="122">
        <v>54488</v>
      </c>
    </row>
    <row r="191" spans="1:3" x14ac:dyDescent="0.25">
      <c r="A191" s="19" t="s">
        <v>10765</v>
      </c>
      <c r="B191" s="19" t="s">
        <v>24359</v>
      </c>
      <c r="C191" s="122">
        <v>20391</v>
      </c>
    </row>
    <row r="192" spans="1:3" x14ac:dyDescent="0.25">
      <c r="A192" s="19" t="s">
        <v>15747</v>
      </c>
      <c r="B192" s="19" t="s">
        <v>24366</v>
      </c>
      <c r="C192" s="122">
        <v>11254</v>
      </c>
    </row>
    <row r="193" spans="1:3" x14ac:dyDescent="0.25">
      <c r="A193" s="19" t="s">
        <v>3817</v>
      </c>
      <c r="B193" s="19" t="s">
        <v>24360</v>
      </c>
      <c r="C193" s="122">
        <v>199353</v>
      </c>
    </row>
    <row r="194" spans="1:3" x14ac:dyDescent="0.25">
      <c r="A194" s="19" t="s">
        <v>22437</v>
      </c>
      <c r="B194" s="19" t="s">
        <v>24386</v>
      </c>
      <c r="C194" s="122">
        <v>30080</v>
      </c>
    </row>
    <row r="195" spans="1:3" x14ac:dyDescent="0.25">
      <c r="A195" s="19" t="s">
        <v>8098</v>
      </c>
      <c r="B195" s="19" t="s">
        <v>24367</v>
      </c>
      <c r="C195" s="122">
        <v>45144</v>
      </c>
    </row>
    <row r="196" spans="1:3" x14ac:dyDescent="0.25">
      <c r="A196" s="19" t="s">
        <v>9630</v>
      </c>
      <c r="B196" s="19" t="s">
        <v>24361</v>
      </c>
      <c r="C196" s="122">
        <v>64382</v>
      </c>
    </row>
    <row r="197" spans="1:3" x14ac:dyDescent="0.25">
      <c r="A197" s="19" t="s">
        <v>13364</v>
      </c>
      <c r="B197" s="19" t="s">
        <v>24372</v>
      </c>
      <c r="C197" s="122">
        <v>13033</v>
      </c>
    </row>
    <row r="198" spans="1:3" x14ac:dyDescent="0.25">
      <c r="A198" s="19" t="s">
        <v>1191</v>
      </c>
      <c r="B198" s="19" t="s">
        <v>24362</v>
      </c>
      <c r="C198" s="122">
        <v>12565</v>
      </c>
    </row>
    <row r="199" spans="1:3" x14ac:dyDescent="0.25">
      <c r="A199" s="19" t="s">
        <v>1328</v>
      </c>
      <c r="B199" s="19" t="s">
        <v>24379</v>
      </c>
      <c r="C199" s="122">
        <v>818195</v>
      </c>
    </row>
    <row r="200" spans="1:3" x14ac:dyDescent="0.25">
      <c r="A200" s="19" t="s">
        <v>23073</v>
      </c>
      <c r="B200" s="19" t="s">
        <v>27945</v>
      </c>
      <c r="C200" s="122">
        <v>499404</v>
      </c>
    </row>
    <row r="201" spans="1:3" x14ac:dyDescent="0.25">
      <c r="A201" s="19" t="s">
        <v>29041</v>
      </c>
      <c r="B201" s="19" t="s">
        <v>29042</v>
      </c>
      <c r="C201" s="122">
        <v>292647</v>
      </c>
    </row>
    <row r="202" spans="1:3" x14ac:dyDescent="0.25">
      <c r="A202" s="19" t="s">
        <v>2276</v>
      </c>
      <c r="B202" s="19" t="s">
        <v>24757</v>
      </c>
      <c r="C202" s="122">
        <v>244624</v>
      </c>
    </row>
    <row r="203" spans="1:3" x14ac:dyDescent="0.25">
      <c r="A203" s="19" t="s">
        <v>8017</v>
      </c>
      <c r="B203" s="19" t="s">
        <v>24686</v>
      </c>
      <c r="C203" s="122">
        <v>21302</v>
      </c>
    </row>
    <row r="204" spans="1:3" x14ac:dyDescent="0.25">
      <c r="A204" s="19" t="s">
        <v>18291</v>
      </c>
      <c r="B204" s="19" t="s">
        <v>28127</v>
      </c>
      <c r="C204" s="122">
        <v>4566</v>
      </c>
    </row>
    <row r="205" spans="1:3" x14ac:dyDescent="0.25">
      <c r="A205" s="19" t="s">
        <v>24493</v>
      </c>
      <c r="B205" s="19" t="s">
        <v>24494</v>
      </c>
      <c r="C205" s="122">
        <v>451</v>
      </c>
    </row>
    <row r="206" spans="1:3" x14ac:dyDescent="0.25">
      <c r="A206" s="19" t="s">
        <v>28144</v>
      </c>
      <c r="B206" s="19" t="s">
        <v>28145</v>
      </c>
      <c r="C206" s="122">
        <v>9166</v>
      </c>
    </row>
    <row r="207" spans="1:3" x14ac:dyDescent="0.25">
      <c r="A207" s="19" t="s">
        <v>11498</v>
      </c>
      <c r="B207" s="19" t="s">
        <v>24796</v>
      </c>
      <c r="C207" s="122">
        <v>50827</v>
      </c>
    </row>
    <row r="208" spans="1:3" x14ac:dyDescent="0.25">
      <c r="A208" s="19" t="s">
        <v>15473</v>
      </c>
      <c r="B208" s="19" t="s">
        <v>24797</v>
      </c>
      <c r="C208" s="122">
        <v>6214</v>
      </c>
    </row>
    <row r="209" spans="1:3" x14ac:dyDescent="0.25">
      <c r="A209" s="19" t="s">
        <v>14629</v>
      </c>
      <c r="B209" s="19" t="s">
        <v>28122</v>
      </c>
      <c r="C209" s="122">
        <v>45205</v>
      </c>
    </row>
    <row r="210" spans="1:3" x14ac:dyDescent="0.25">
      <c r="A210" s="19" t="s">
        <v>22975</v>
      </c>
      <c r="B210" s="19" t="s">
        <v>24369</v>
      </c>
      <c r="C210" s="122">
        <v>11506</v>
      </c>
    </row>
    <row r="211" spans="1:3" x14ac:dyDescent="0.25">
      <c r="A211" s="19" t="s">
        <v>8110</v>
      </c>
      <c r="B211" s="19" t="s">
        <v>24363</v>
      </c>
      <c r="C211" s="122">
        <v>35495</v>
      </c>
    </row>
    <row r="212" spans="1:3" x14ac:dyDescent="0.25">
      <c r="A212" s="19" t="s">
        <v>8842</v>
      </c>
      <c r="B212" s="19" t="s">
        <v>8844</v>
      </c>
      <c r="C212" s="122">
        <v>132707</v>
      </c>
    </row>
    <row r="213" spans="1:3" x14ac:dyDescent="0.25">
      <c r="A213" s="19" t="s">
        <v>4745</v>
      </c>
      <c r="B213" s="19" t="s">
        <v>24682</v>
      </c>
      <c r="C213" s="122">
        <v>62289</v>
      </c>
    </row>
    <row r="214" spans="1:3" x14ac:dyDescent="0.25">
      <c r="A214" s="19" t="s">
        <v>4763</v>
      </c>
      <c r="B214" s="19" t="s">
        <v>24503</v>
      </c>
      <c r="C214" s="122">
        <v>111836</v>
      </c>
    </row>
    <row r="215" spans="1:3" x14ac:dyDescent="0.25">
      <c r="A215" s="19" t="s">
        <v>13820</v>
      </c>
      <c r="B215" s="19" t="s">
        <v>24504</v>
      </c>
      <c r="C215" s="122">
        <v>4456</v>
      </c>
    </row>
    <row r="216" spans="1:3" x14ac:dyDescent="0.25">
      <c r="A216" s="19" t="s">
        <v>6750</v>
      </c>
      <c r="B216" s="19" t="s">
        <v>24743</v>
      </c>
      <c r="C216" s="122">
        <v>103279</v>
      </c>
    </row>
    <row r="217" spans="1:3" x14ac:dyDescent="0.25">
      <c r="A217" s="19" t="s">
        <v>23042</v>
      </c>
      <c r="B217" s="19" t="s">
        <v>24568</v>
      </c>
      <c r="C217" s="122">
        <v>13789</v>
      </c>
    </row>
    <row r="218" spans="1:3" x14ac:dyDescent="0.25">
      <c r="A218" s="19" t="s">
        <v>16957</v>
      </c>
      <c r="B218" s="19" t="s">
        <v>24554</v>
      </c>
      <c r="C218" s="122">
        <v>2006</v>
      </c>
    </row>
    <row r="219" spans="1:3" x14ac:dyDescent="0.25">
      <c r="A219" s="19" t="s">
        <v>4642</v>
      </c>
      <c r="B219" s="19" t="s">
        <v>24482</v>
      </c>
      <c r="C219" s="122">
        <v>149884</v>
      </c>
    </row>
    <row r="220" spans="1:3" x14ac:dyDescent="0.25">
      <c r="A220" s="19" t="s">
        <v>11448</v>
      </c>
      <c r="B220" s="19" t="s">
        <v>24801</v>
      </c>
      <c r="C220" s="122">
        <v>12524</v>
      </c>
    </row>
    <row r="221" spans="1:3" x14ac:dyDescent="0.25">
      <c r="A221" s="19" t="s">
        <v>28670</v>
      </c>
      <c r="B221" s="19" t="s">
        <v>28671</v>
      </c>
      <c r="C221" s="122">
        <v>10275</v>
      </c>
    </row>
    <row r="222" spans="1:3" x14ac:dyDescent="0.25">
      <c r="A222" s="19" t="s">
        <v>16389</v>
      </c>
      <c r="B222" s="19" t="s">
        <v>28120</v>
      </c>
      <c r="C222" s="122">
        <v>2106</v>
      </c>
    </row>
    <row r="223" spans="1:3" x14ac:dyDescent="0.25">
      <c r="A223" s="19" t="s">
        <v>3868</v>
      </c>
      <c r="B223" s="19" t="s">
        <v>24574</v>
      </c>
      <c r="C223" s="122">
        <v>165942</v>
      </c>
    </row>
    <row r="224" spans="1:3" x14ac:dyDescent="0.25">
      <c r="A224" s="19" t="s">
        <v>11232</v>
      </c>
      <c r="B224" s="19" t="s">
        <v>24729</v>
      </c>
      <c r="C224" s="122">
        <v>10581</v>
      </c>
    </row>
    <row r="225" spans="1:3" x14ac:dyDescent="0.25">
      <c r="A225" s="19" t="s">
        <v>8731</v>
      </c>
      <c r="B225" s="19" t="s">
        <v>24327</v>
      </c>
      <c r="C225" s="122">
        <v>46431</v>
      </c>
    </row>
    <row r="226" spans="1:3" x14ac:dyDescent="0.25">
      <c r="A226" s="19" t="s">
        <v>7525</v>
      </c>
      <c r="B226" s="19" t="s">
        <v>24432</v>
      </c>
      <c r="C226" s="122">
        <v>47302</v>
      </c>
    </row>
    <row r="227" spans="1:3" x14ac:dyDescent="0.25">
      <c r="A227" s="19" t="s">
        <v>6654</v>
      </c>
      <c r="B227" s="19" t="s">
        <v>24364</v>
      </c>
      <c r="C227" s="122">
        <v>128136</v>
      </c>
    </row>
    <row r="228" spans="1:3" x14ac:dyDescent="0.25">
      <c r="A228" s="19" t="s">
        <v>10693</v>
      </c>
      <c r="B228" s="19" t="s">
        <v>24770</v>
      </c>
      <c r="C228" s="122">
        <v>66340</v>
      </c>
    </row>
    <row r="229" spans="1:3" x14ac:dyDescent="0.25">
      <c r="A229" s="19" t="s">
        <v>7801</v>
      </c>
      <c r="B229" s="19" t="s">
        <v>24744</v>
      </c>
      <c r="C229" s="122">
        <v>12021</v>
      </c>
    </row>
    <row r="230" spans="1:3" x14ac:dyDescent="0.25">
      <c r="A230" s="19" t="s">
        <v>5879</v>
      </c>
      <c r="B230" s="19" t="s">
        <v>24749</v>
      </c>
      <c r="C230" s="122">
        <v>58503</v>
      </c>
    </row>
    <row r="231" spans="1:3" x14ac:dyDescent="0.25">
      <c r="A231" s="19" t="s">
        <v>24745</v>
      </c>
      <c r="B231" s="19" t="s">
        <v>24746</v>
      </c>
      <c r="C231" s="122">
        <v>18007</v>
      </c>
    </row>
    <row r="232" spans="1:3" x14ac:dyDescent="0.25">
      <c r="A232" s="19" t="s">
        <v>3639</v>
      </c>
      <c r="B232" s="19" t="s">
        <v>24751</v>
      </c>
      <c r="C232" s="122">
        <v>328113</v>
      </c>
    </row>
    <row r="233" spans="1:3" x14ac:dyDescent="0.25">
      <c r="A233" s="19" t="s">
        <v>5660</v>
      </c>
      <c r="B233" s="19" t="s">
        <v>24750</v>
      </c>
      <c r="C233" s="122">
        <v>50027</v>
      </c>
    </row>
    <row r="234" spans="1:3" x14ac:dyDescent="0.25">
      <c r="A234" s="19" t="s">
        <v>18819</v>
      </c>
      <c r="B234" s="19" t="s">
        <v>28662</v>
      </c>
      <c r="C234" s="122">
        <v>16859</v>
      </c>
    </row>
    <row r="235" spans="1:3" x14ac:dyDescent="0.25">
      <c r="A235" s="19" t="s">
        <v>10225</v>
      </c>
      <c r="B235" s="19" t="s">
        <v>24748</v>
      </c>
      <c r="C235" s="122">
        <v>189916</v>
      </c>
    </row>
    <row r="236" spans="1:3" x14ac:dyDescent="0.25">
      <c r="A236" s="19" t="s">
        <v>15097</v>
      </c>
      <c r="B236" s="19" t="s">
        <v>24670</v>
      </c>
      <c r="C236" s="122">
        <v>27167</v>
      </c>
    </row>
    <row r="237" spans="1:3" x14ac:dyDescent="0.25">
      <c r="A237" s="19" t="s">
        <v>18173</v>
      </c>
      <c r="B237" s="19" t="s">
        <v>24662</v>
      </c>
      <c r="C237" s="122">
        <v>1681</v>
      </c>
    </row>
    <row r="238" spans="1:3" x14ac:dyDescent="0.25">
      <c r="A238" s="19" t="s">
        <v>16670</v>
      </c>
      <c r="B238" s="19" t="s">
        <v>24669</v>
      </c>
      <c r="C238" s="122">
        <v>7187</v>
      </c>
    </row>
    <row r="239" spans="1:3" x14ac:dyDescent="0.25">
      <c r="A239" s="19" t="s">
        <v>20066</v>
      </c>
      <c r="B239" s="19" t="s">
        <v>24825</v>
      </c>
      <c r="C239" s="122">
        <v>2330</v>
      </c>
    </row>
    <row r="240" spans="1:3" x14ac:dyDescent="0.25">
      <c r="A240" s="19" t="s">
        <v>11747</v>
      </c>
      <c r="B240" s="19" t="s">
        <v>24664</v>
      </c>
      <c r="C240" s="122">
        <v>9414</v>
      </c>
    </row>
    <row r="241" spans="1:3" x14ac:dyDescent="0.25">
      <c r="A241" s="19" t="s">
        <v>10052</v>
      </c>
      <c r="B241" s="19" t="s">
        <v>24520</v>
      </c>
      <c r="C241" s="122">
        <v>46577</v>
      </c>
    </row>
    <row r="242" spans="1:3" x14ac:dyDescent="0.25">
      <c r="A242" s="19" t="s">
        <v>24521</v>
      </c>
      <c r="B242" s="19" t="s">
        <v>24522</v>
      </c>
      <c r="C242" s="122">
        <v>22741</v>
      </c>
    </row>
    <row r="243" spans="1:3" x14ac:dyDescent="0.25">
      <c r="A243" s="19" t="s">
        <v>12618</v>
      </c>
      <c r="B243" s="19" t="s">
        <v>24505</v>
      </c>
      <c r="C243" s="122">
        <v>12488</v>
      </c>
    </row>
    <row r="244" spans="1:3" x14ac:dyDescent="0.25">
      <c r="A244" s="19" t="s">
        <v>6806</v>
      </c>
      <c r="B244" s="19" t="s">
        <v>24709</v>
      </c>
      <c r="C244" s="122">
        <v>242896</v>
      </c>
    </row>
    <row r="245" spans="1:3" x14ac:dyDescent="0.25">
      <c r="A245" s="19" t="s">
        <v>11801</v>
      </c>
      <c r="B245" s="19" t="s">
        <v>24624</v>
      </c>
      <c r="C245" s="122">
        <v>13348</v>
      </c>
    </row>
    <row r="246" spans="1:3" x14ac:dyDescent="0.25">
      <c r="A246" s="19" t="s">
        <v>2537</v>
      </c>
      <c r="B246" s="19" t="s">
        <v>24483</v>
      </c>
      <c r="C246" s="122">
        <v>122073</v>
      </c>
    </row>
    <row r="247" spans="1:3" x14ac:dyDescent="0.25">
      <c r="A247" s="19" t="s">
        <v>6618</v>
      </c>
      <c r="B247" s="19" t="s">
        <v>28636</v>
      </c>
      <c r="C247" s="122">
        <v>48244</v>
      </c>
    </row>
    <row r="248" spans="1:3" x14ac:dyDescent="0.25">
      <c r="A248" s="19" t="s">
        <v>10528</v>
      </c>
      <c r="B248" s="19" t="s">
        <v>24763</v>
      </c>
      <c r="C248" s="122">
        <v>31174</v>
      </c>
    </row>
    <row r="249" spans="1:3" x14ac:dyDescent="0.25">
      <c r="A249" s="19" t="s">
        <v>7429</v>
      </c>
      <c r="B249" s="19" t="s">
        <v>24336</v>
      </c>
      <c r="C249" s="122">
        <v>30207</v>
      </c>
    </row>
    <row r="250" spans="1:3" x14ac:dyDescent="0.25">
      <c r="A250" s="19" t="s">
        <v>4733</v>
      </c>
      <c r="B250" s="19" t="s">
        <v>24710</v>
      </c>
      <c r="C250" s="122">
        <v>286187</v>
      </c>
    </row>
    <row r="251" spans="1:3" x14ac:dyDescent="0.25">
      <c r="A251" s="19" t="s">
        <v>24330</v>
      </c>
      <c r="B251" s="19" t="s">
        <v>24331</v>
      </c>
      <c r="C251" s="122">
        <v>8407</v>
      </c>
    </row>
    <row r="252" spans="1:3" x14ac:dyDescent="0.25">
      <c r="A252" s="19" t="s">
        <v>3573</v>
      </c>
      <c r="B252" s="19" t="s">
        <v>24351</v>
      </c>
      <c r="C252" s="122">
        <v>294510</v>
      </c>
    </row>
    <row r="253" spans="1:3" x14ac:dyDescent="0.25">
      <c r="A253" s="19" t="s">
        <v>7861</v>
      </c>
      <c r="B253" s="19" t="s">
        <v>24332</v>
      </c>
      <c r="C253" s="122">
        <v>29204</v>
      </c>
    </row>
    <row r="254" spans="1:3" x14ac:dyDescent="0.25">
      <c r="A254" s="19" t="s">
        <v>2054</v>
      </c>
      <c r="B254" s="19" t="s">
        <v>24342</v>
      </c>
      <c r="C254" s="122">
        <v>378203</v>
      </c>
    </row>
    <row r="255" spans="1:3" x14ac:dyDescent="0.25">
      <c r="A255" s="19" t="s">
        <v>11931</v>
      </c>
      <c r="B255" s="19" t="s">
        <v>24347</v>
      </c>
      <c r="C255" s="122">
        <v>8268</v>
      </c>
    </row>
    <row r="256" spans="1:3" x14ac:dyDescent="0.25">
      <c r="A256" s="19" t="s">
        <v>4201</v>
      </c>
      <c r="B256" s="19" t="s">
        <v>24341</v>
      </c>
      <c r="C256" s="122">
        <v>176993</v>
      </c>
    </row>
    <row r="257" spans="1:3" x14ac:dyDescent="0.25">
      <c r="A257" s="19" t="s">
        <v>4597</v>
      </c>
      <c r="B257" s="19" t="s">
        <v>24345</v>
      </c>
      <c r="C257" s="122">
        <v>275346</v>
      </c>
    </row>
    <row r="258" spans="1:3" x14ac:dyDescent="0.25">
      <c r="A258" s="19" t="s">
        <v>9114</v>
      </c>
      <c r="B258" s="19" t="s">
        <v>24340</v>
      </c>
      <c r="C258" s="122">
        <v>30025</v>
      </c>
    </row>
    <row r="259" spans="1:3" x14ac:dyDescent="0.25">
      <c r="A259" s="19" t="s">
        <v>1059</v>
      </c>
      <c r="B259" s="19" t="s">
        <v>24343</v>
      </c>
      <c r="C259" s="122">
        <v>248828</v>
      </c>
    </row>
    <row r="260" spans="1:3" x14ac:dyDescent="0.25">
      <c r="A260" s="19" t="s">
        <v>6547</v>
      </c>
      <c r="B260" s="19" t="s">
        <v>28119</v>
      </c>
      <c r="C260" s="122">
        <v>134773</v>
      </c>
    </row>
    <row r="261" spans="1:3" x14ac:dyDescent="0.25">
      <c r="A261" s="19" t="s">
        <v>12763</v>
      </c>
      <c r="B261" s="19" t="s">
        <v>24353</v>
      </c>
      <c r="C261" s="122">
        <v>54507</v>
      </c>
    </row>
    <row r="262" spans="1:3" x14ac:dyDescent="0.25">
      <c r="A262" s="19" t="s">
        <v>28634</v>
      </c>
      <c r="B262" s="19" t="s">
        <v>28635</v>
      </c>
      <c r="C262" s="122">
        <v>13514</v>
      </c>
    </row>
    <row r="263" spans="1:3" x14ac:dyDescent="0.25">
      <c r="A263" s="19" t="s">
        <v>4306</v>
      </c>
      <c r="B263" s="19" t="s">
        <v>28118</v>
      </c>
      <c r="C263" s="122">
        <v>118826</v>
      </c>
    </row>
    <row r="264" spans="1:3" x14ac:dyDescent="0.25">
      <c r="A264" s="19" t="s">
        <v>18599</v>
      </c>
      <c r="B264" s="19" t="s">
        <v>24333</v>
      </c>
      <c r="C264" s="122">
        <v>8434</v>
      </c>
    </row>
    <row r="265" spans="1:3" x14ac:dyDescent="0.25">
      <c r="A265" s="19" t="s">
        <v>9717</v>
      </c>
      <c r="B265" s="19" t="s">
        <v>24344</v>
      </c>
      <c r="C265" s="122">
        <v>50299</v>
      </c>
    </row>
    <row r="266" spans="1:3" x14ac:dyDescent="0.25">
      <c r="A266" s="19" t="s">
        <v>11478</v>
      </c>
      <c r="B266" s="19" t="s">
        <v>24334</v>
      </c>
      <c r="C266" s="122">
        <v>22645</v>
      </c>
    </row>
    <row r="267" spans="1:3" x14ac:dyDescent="0.25">
      <c r="A267" s="19" t="s">
        <v>19001</v>
      </c>
      <c r="B267" s="19" t="s">
        <v>24339</v>
      </c>
      <c r="C267" s="122">
        <v>98350</v>
      </c>
    </row>
    <row r="268" spans="1:3" x14ac:dyDescent="0.25">
      <c r="A268" s="19" t="s">
        <v>12624</v>
      </c>
      <c r="B268" s="19" t="s">
        <v>24338</v>
      </c>
      <c r="C268" s="122">
        <v>21583</v>
      </c>
    </row>
    <row r="269" spans="1:3" x14ac:dyDescent="0.25">
      <c r="A269" s="19" t="s">
        <v>11235</v>
      </c>
      <c r="B269" s="19" t="s">
        <v>24335</v>
      </c>
      <c r="C269" s="122">
        <v>70930</v>
      </c>
    </row>
    <row r="270" spans="1:3" x14ac:dyDescent="0.25">
      <c r="A270" s="19" t="s">
        <v>16499</v>
      </c>
      <c r="B270" s="19" t="s">
        <v>24350</v>
      </c>
      <c r="C270" s="122">
        <v>4173</v>
      </c>
    </row>
    <row r="271" spans="1:3" x14ac:dyDescent="0.25">
      <c r="A271" s="19" t="s">
        <v>1925</v>
      </c>
      <c r="B271" s="19" t="s">
        <v>24352</v>
      </c>
      <c r="C271" s="122">
        <v>533981</v>
      </c>
    </row>
    <row r="272" spans="1:3" x14ac:dyDescent="0.25">
      <c r="A272" s="19" t="s">
        <v>9720</v>
      </c>
      <c r="B272" s="19" t="s">
        <v>24549</v>
      </c>
      <c r="C272" s="122">
        <v>32320</v>
      </c>
    </row>
    <row r="273" spans="1:3" x14ac:dyDescent="0.25">
      <c r="A273" s="19" t="s">
        <v>15666</v>
      </c>
      <c r="B273" s="19" t="s">
        <v>24550</v>
      </c>
      <c r="C273" s="122">
        <v>7809</v>
      </c>
    </row>
    <row r="274" spans="1:3" x14ac:dyDescent="0.25">
      <c r="A274" s="19" t="s">
        <v>22538</v>
      </c>
      <c r="B274" s="19" t="s">
        <v>24447</v>
      </c>
      <c r="C274" s="122">
        <v>36275</v>
      </c>
    </row>
    <row r="275" spans="1:3" x14ac:dyDescent="0.25">
      <c r="A275" s="19" t="s">
        <v>3552</v>
      </c>
      <c r="B275" s="19" t="s">
        <v>24674</v>
      </c>
      <c r="C275" s="122">
        <v>162066</v>
      </c>
    </row>
    <row r="276" spans="1:3" x14ac:dyDescent="0.25">
      <c r="A276" s="19" t="s">
        <v>6776</v>
      </c>
      <c r="B276" s="19" t="s">
        <v>24561</v>
      </c>
      <c r="C276" s="122">
        <v>74234</v>
      </c>
    </row>
    <row r="277" spans="1:3" x14ac:dyDescent="0.25">
      <c r="A277" s="19" t="s">
        <v>15419</v>
      </c>
      <c r="B277" s="19" t="s">
        <v>24694</v>
      </c>
      <c r="C277" s="122">
        <v>6632</v>
      </c>
    </row>
    <row r="278" spans="1:3" x14ac:dyDescent="0.25">
      <c r="A278" s="19" t="s">
        <v>11059</v>
      </c>
      <c r="B278" s="19" t="s">
        <v>24665</v>
      </c>
      <c r="C278" s="122">
        <v>20601</v>
      </c>
    </row>
    <row r="279" spans="1:3" x14ac:dyDescent="0.25">
      <c r="A279" s="19" t="s">
        <v>11244</v>
      </c>
      <c r="B279" s="19" t="s">
        <v>24672</v>
      </c>
      <c r="C279" s="122">
        <v>18987</v>
      </c>
    </row>
    <row r="280" spans="1:3" x14ac:dyDescent="0.25">
      <c r="A280" s="19" t="s">
        <v>22546</v>
      </c>
      <c r="B280" s="19" t="s">
        <v>24787</v>
      </c>
      <c r="C280" s="122">
        <v>25105</v>
      </c>
    </row>
    <row r="281" spans="1:3" x14ac:dyDescent="0.25">
      <c r="A281" s="19" t="s">
        <v>17092</v>
      </c>
      <c r="B281" s="19" t="s">
        <v>24784</v>
      </c>
      <c r="C281" s="122">
        <v>1248</v>
      </c>
    </row>
    <row r="282" spans="1:3" x14ac:dyDescent="0.25">
      <c r="A282" s="19" t="s">
        <v>16230</v>
      </c>
      <c r="B282" s="19" t="s">
        <v>24776</v>
      </c>
      <c r="C282" s="122">
        <v>1531</v>
      </c>
    </row>
    <row r="283" spans="1:3" x14ac:dyDescent="0.25">
      <c r="A283" s="19" t="s">
        <v>14955</v>
      </c>
      <c r="B283" s="19" t="s">
        <v>24804</v>
      </c>
      <c r="C283" s="122">
        <v>4675</v>
      </c>
    </row>
    <row r="284" spans="1:3" x14ac:dyDescent="0.25">
      <c r="A284" s="19" t="s">
        <v>5369</v>
      </c>
      <c r="B284" s="19" t="s">
        <v>24711</v>
      </c>
      <c r="C284" s="122">
        <v>79533</v>
      </c>
    </row>
    <row r="285" spans="1:3" x14ac:dyDescent="0.25">
      <c r="A285" s="19" t="s">
        <v>15499</v>
      </c>
      <c r="B285" s="19" t="s">
        <v>24712</v>
      </c>
      <c r="C285" s="122">
        <v>24600</v>
      </c>
    </row>
    <row r="286" spans="1:3" x14ac:dyDescent="0.25">
      <c r="A286" s="19" t="s">
        <v>5771</v>
      </c>
      <c r="B286" s="19" t="s">
        <v>24713</v>
      </c>
      <c r="C286" s="122">
        <v>144167</v>
      </c>
    </row>
    <row r="287" spans="1:3" x14ac:dyDescent="0.25">
      <c r="A287" s="19" t="s">
        <v>6295</v>
      </c>
      <c r="B287" s="19" t="s">
        <v>24653</v>
      </c>
      <c r="C287" s="122">
        <v>50095</v>
      </c>
    </row>
    <row r="288" spans="1:3" x14ac:dyDescent="0.25">
      <c r="A288" s="19" t="s">
        <v>10837</v>
      </c>
      <c r="B288" s="19" t="s">
        <v>24651</v>
      </c>
      <c r="C288" s="122">
        <v>100978</v>
      </c>
    </row>
    <row r="289" spans="1:3" x14ac:dyDescent="0.25">
      <c r="A289" s="19" t="s">
        <v>11543</v>
      </c>
      <c r="B289" s="19" t="s">
        <v>24654</v>
      </c>
      <c r="C289" s="122">
        <v>61420</v>
      </c>
    </row>
    <row r="290" spans="1:3" x14ac:dyDescent="0.25">
      <c r="A290" s="19" t="s">
        <v>9321</v>
      </c>
      <c r="B290" s="19" t="s">
        <v>24652</v>
      </c>
      <c r="C290" s="122">
        <v>47150</v>
      </c>
    </row>
    <row r="291" spans="1:3" x14ac:dyDescent="0.25">
      <c r="A291" s="19" t="s">
        <v>1889</v>
      </c>
      <c r="B291" s="19" t="s">
        <v>24610</v>
      </c>
      <c r="C291" s="122">
        <v>595832</v>
      </c>
    </row>
    <row r="292" spans="1:3" x14ac:dyDescent="0.25">
      <c r="A292" s="19" t="s">
        <v>13850</v>
      </c>
      <c r="B292" s="19" t="s">
        <v>24599</v>
      </c>
      <c r="C292" s="122">
        <v>15034</v>
      </c>
    </row>
    <row r="293" spans="1:3" x14ac:dyDescent="0.25">
      <c r="A293" s="19" t="s">
        <v>28652</v>
      </c>
      <c r="B293" s="19" t="s">
        <v>28653</v>
      </c>
      <c r="C293" s="122">
        <v>28455</v>
      </c>
    </row>
    <row r="294" spans="1:3" x14ac:dyDescent="0.25">
      <c r="A294" s="19" t="s">
        <v>13793</v>
      </c>
      <c r="B294" s="19" t="s">
        <v>24601</v>
      </c>
      <c r="C294" s="122">
        <v>23758</v>
      </c>
    </row>
    <row r="295" spans="1:3" x14ac:dyDescent="0.25">
      <c r="A295" s="19" t="s">
        <v>5465</v>
      </c>
      <c r="B295" s="19" t="s">
        <v>24579</v>
      </c>
      <c r="C295" s="122">
        <v>233782</v>
      </c>
    </row>
    <row r="296" spans="1:3" x14ac:dyDescent="0.25">
      <c r="A296" s="19" t="s">
        <v>2807</v>
      </c>
      <c r="B296" s="19" t="s">
        <v>24578</v>
      </c>
      <c r="C296" s="122">
        <v>244299</v>
      </c>
    </row>
    <row r="297" spans="1:3" x14ac:dyDescent="0.25">
      <c r="A297" s="19" t="s">
        <v>2063</v>
      </c>
      <c r="B297" s="19" t="s">
        <v>24603</v>
      </c>
      <c r="C297" s="122">
        <v>623672</v>
      </c>
    </row>
    <row r="298" spans="1:3" x14ac:dyDescent="0.25">
      <c r="A298" s="19" t="s">
        <v>16834</v>
      </c>
      <c r="B298" s="19" t="s">
        <v>24611</v>
      </c>
      <c r="C298" s="122">
        <v>22797</v>
      </c>
    </row>
    <row r="299" spans="1:3" x14ac:dyDescent="0.25">
      <c r="A299" s="19" t="s">
        <v>5108</v>
      </c>
      <c r="B299" s="19" t="s">
        <v>24580</v>
      </c>
      <c r="C299" s="122">
        <v>72126</v>
      </c>
    </row>
    <row r="300" spans="1:3" x14ac:dyDescent="0.25">
      <c r="A300" s="19" t="s">
        <v>10621</v>
      </c>
      <c r="B300" s="19" t="s">
        <v>24602</v>
      </c>
      <c r="C300" s="122">
        <v>46744</v>
      </c>
    </row>
    <row r="301" spans="1:3" x14ac:dyDescent="0.25">
      <c r="A301" s="19" t="s">
        <v>1122</v>
      </c>
      <c r="B301" s="19" t="s">
        <v>24581</v>
      </c>
      <c r="C301" s="122">
        <v>393831</v>
      </c>
    </row>
    <row r="302" spans="1:3" x14ac:dyDescent="0.25">
      <c r="A302" s="19" t="s">
        <v>28650</v>
      </c>
      <c r="B302" s="19" t="s">
        <v>28651</v>
      </c>
      <c r="C302" s="122">
        <v>1991</v>
      </c>
    </row>
    <row r="303" spans="1:3" x14ac:dyDescent="0.25">
      <c r="A303" s="19" t="s">
        <v>14937</v>
      </c>
      <c r="B303" s="19" t="s">
        <v>24607</v>
      </c>
      <c r="C303" s="122">
        <v>11124</v>
      </c>
    </row>
    <row r="304" spans="1:3" x14ac:dyDescent="0.25">
      <c r="A304" s="19" t="s">
        <v>9354</v>
      </c>
      <c r="B304" s="19" t="s">
        <v>24598</v>
      </c>
      <c r="C304" s="122">
        <v>17731</v>
      </c>
    </row>
    <row r="305" spans="1:3" x14ac:dyDescent="0.25">
      <c r="A305" s="19" t="s">
        <v>7774</v>
      </c>
      <c r="B305" s="19" t="s">
        <v>24606</v>
      </c>
      <c r="C305" s="122">
        <v>206641</v>
      </c>
    </row>
    <row r="306" spans="1:3" x14ac:dyDescent="0.25">
      <c r="A306" s="19" t="s">
        <v>16758</v>
      </c>
      <c r="B306" s="19" t="s">
        <v>24605</v>
      </c>
      <c r="C306" s="122">
        <v>2998</v>
      </c>
    </row>
    <row r="307" spans="1:3" x14ac:dyDescent="0.25">
      <c r="A307" s="19" t="s">
        <v>7795</v>
      </c>
      <c r="B307" s="19" t="s">
        <v>24582</v>
      </c>
      <c r="C307" s="122">
        <v>82989</v>
      </c>
    </row>
    <row r="308" spans="1:3" x14ac:dyDescent="0.25">
      <c r="A308" s="19" t="s">
        <v>12591</v>
      </c>
      <c r="B308" s="19" t="s">
        <v>24583</v>
      </c>
      <c r="C308" s="122">
        <v>28658</v>
      </c>
    </row>
    <row r="309" spans="1:3" x14ac:dyDescent="0.25">
      <c r="A309" s="19" t="s">
        <v>5867</v>
      </c>
      <c r="B309" s="19" t="s">
        <v>24596</v>
      </c>
      <c r="C309" s="122">
        <v>73128</v>
      </c>
    </row>
    <row r="310" spans="1:3" x14ac:dyDescent="0.25">
      <c r="A310" s="19" t="s">
        <v>12648</v>
      </c>
      <c r="B310" s="19" t="s">
        <v>24584</v>
      </c>
      <c r="C310" s="122">
        <v>22356</v>
      </c>
    </row>
    <row r="311" spans="1:3" x14ac:dyDescent="0.25">
      <c r="A311" s="19" t="s">
        <v>28444</v>
      </c>
      <c r="B311" s="19" t="s">
        <v>28445</v>
      </c>
      <c r="C311" s="122">
        <v>25185</v>
      </c>
    </row>
    <row r="312" spans="1:3" x14ac:dyDescent="0.25">
      <c r="A312" s="19" t="s">
        <v>1388</v>
      </c>
      <c r="B312" s="19" t="s">
        <v>24585</v>
      </c>
      <c r="C312" s="122">
        <v>559238</v>
      </c>
    </row>
    <row r="313" spans="1:3" x14ac:dyDescent="0.25">
      <c r="A313" s="19" t="s">
        <v>22558</v>
      </c>
      <c r="B313" s="19" t="s">
        <v>28131</v>
      </c>
      <c r="C313" s="122">
        <v>39124</v>
      </c>
    </row>
    <row r="314" spans="1:3" x14ac:dyDescent="0.25">
      <c r="A314" s="19" t="s">
        <v>13679</v>
      </c>
      <c r="B314" s="19" t="s">
        <v>24586</v>
      </c>
      <c r="C314" s="122">
        <v>10354</v>
      </c>
    </row>
    <row r="315" spans="1:3" x14ac:dyDescent="0.25">
      <c r="A315" s="19" t="s">
        <v>9366</v>
      </c>
      <c r="B315" s="19" t="s">
        <v>24604</v>
      </c>
      <c r="C315" s="122">
        <v>24817</v>
      </c>
    </row>
    <row r="316" spans="1:3" x14ac:dyDescent="0.25">
      <c r="A316" s="19" t="s">
        <v>7843</v>
      </c>
      <c r="B316" s="19" t="s">
        <v>24587</v>
      </c>
      <c r="C316" s="122">
        <v>53598</v>
      </c>
    </row>
    <row r="317" spans="1:3" x14ac:dyDescent="0.25">
      <c r="A317" s="19" t="s">
        <v>11807</v>
      </c>
      <c r="B317" s="19" t="s">
        <v>24597</v>
      </c>
      <c r="C317" s="122">
        <v>17954</v>
      </c>
    </row>
    <row r="318" spans="1:3" x14ac:dyDescent="0.25">
      <c r="A318" s="19" t="s">
        <v>12135</v>
      </c>
      <c r="B318" s="19" t="s">
        <v>24393</v>
      </c>
      <c r="C318" s="122">
        <v>16334</v>
      </c>
    </row>
    <row r="319" spans="1:3" x14ac:dyDescent="0.25">
      <c r="A319" s="19" t="s">
        <v>16215</v>
      </c>
      <c r="B319" s="19" t="s">
        <v>24405</v>
      </c>
      <c r="C319" s="122">
        <v>10253</v>
      </c>
    </row>
    <row r="320" spans="1:3" x14ac:dyDescent="0.25">
      <c r="A320" s="19" t="s">
        <v>15350</v>
      </c>
      <c r="B320" s="19" t="s">
        <v>24394</v>
      </c>
      <c r="C320" s="122">
        <v>13719</v>
      </c>
    </row>
    <row r="321" spans="1:3" x14ac:dyDescent="0.25">
      <c r="A321" s="19" t="s">
        <v>3958</v>
      </c>
      <c r="B321" s="19" t="s">
        <v>24660</v>
      </c>
      <c r="C321" s="122">
        <v>143981</v>
      </c>
    </row>
    <row r="322" spans="1:3" x14ac:dyDescent="0.25">
      <c r="A322" s="19" t="s">
        <v>11711</v>
      </c>
      <c r="B322" s="19" t="s">
        <v>24655</v>
      </c>
      <c r="C322" s="122">
        <v>16168</v>
      </c>
    </row>
    <row r="323" spans="1:3" x14ac:dyDescent="0.25">
      <c r="A323" s="19" t="s">
        <v>8191</v>
      </c>
      <c r="B323" s="19" t="s">
        <v>24337</v>
      </c>
      <c r="C323" s="122">
        <v>45503</v>
      </c>
    </row>
    <row r="324" spans="1:3" x14ac:dyDescent="0.25">
      <c r="A324" s="19" t="s">
        <v>4829</v>
      </c>
      <c r="B324" s="19" t="s">
        <v>24764</v>
      </c>
      <c r="C324" s="122">
        <v>131439</v>
      </c>
    </row>
    <row r="325" spans="1:3" x14ac:dyDescent="0.25">
      <c r="A325" s="19" t="s">
        <v>5801</v>
      </c>
      <c r="B325" s="19" t="s">
        <v>24759</v>
      </c>
      <c r="C325" s="122">
        <v>64495</v>
      </c>
    </row>
    <row r="326" spans="1:3" x14ac:dyDescent="0.25">
      <c r="A326" s="19" t="s">
        <v>4853</v>
      </c>
      <c r="B326" s="19" t="s">
        <v>24762</v>
      </c>
      <c r="C326" s="122">
        <v>86301</v>
      </c>
    </row>
    <row r="327" spans="1:3" x14ac:dyDescent="0.25">
      <c r="A327" s="19" t="s">
        <v>11337</v>
      </c>
      <c r="B327" s="19" t="s">
        <v>24535</v>
      </c>
      <c r="C327" s="122">
        <v>10685</v>
      </c>
    </row>
    <row r="328" spans="1:3" x14ac:dyDescent="0.25">
      <c r="A328" s="19" t="s">
        <v>4315</v>
      </c>
      <c r="B328" s="19" t="s">
        <v>24424</v>
      </c>
      <c r="C328" s="122">
        <v>139810</v>
      </c>
    </row>
    <row r="329" spans="1:3" x14ac:dyDescent="0.25">
      <c r="A329" s="19" t="s">
        <v>11795</v>
      </c>
      <c r="B329" s="19" t="s">
        <v>24428</v>
      </c>
      <c r="C329" s="122">
        <v>10656</v>
      </c>
    </row>
    <row r="330" spans="1:3" x14ac:dyDescent="0.25">
      <c r="A330" s="19" t="s">
        <v>22978</v>
      </c>
      <c r="B330" s="19" t="s">
        <v>24431</v>
      </c>
      <c r="C330" s="122">
        <v>1249</v>
      </c>
    </row>
    <row r="331" spans="1:3" x14ac:dyDescent="0.25">
      <c r="A331" s="19" t="s">
        <v>7453</v>
      </c>
      <c r="B331" s="19" t="s">
        <v>24425</v>
      </c>
      <c r="C331" s="122">
        <v>43664</v>
      </c>
    </row>
    <row r="332" spans="1:3" x14ac:dyDescent="0.25">
      <c r="A332" s="19" t="s">
        <v>4940</v>
      </c>
      <c r="B332" s="19" t="s">
        <v>24429</v>
      </c>
      <c r="C332" s="122">
        <v>133922</v>
      </c>
    </row>
    <row r="333" spans="1:3" x14ac:dyDescent="0.25">
      <c r="A333" s="19" t="s">
        <v>17137</v>
      </c>
      <c r="B333" s="19" t="s">
        <v>28132</v>
      </c>
      <c r="C333" s="122">
        <v>7219</v>
      </c>
    </row>
    <row r="334" spans="1:3" x14ac:dyDescent="0.25">
      <c r="A334" s="19" t="s">
        <v>4645</v>
      </c>
      <c r="B334" s="19" t="s">
        <v>24467</v>
      </c>
      <c r="C334" s="122">
        <v>110645</v>
      </c>
    </row>
    <row r="335" spans="1:3" x14ac:dyDescent="0.25">
      <c r="A335" s="19" t="s">
        <v>5735</v>
      </c>
      <c r="B335" s="19" t="s">
        <v>28124</v>
      </c>
      <c r="C335" s="122">
        <v>74364</v>
      </c>
    </row>
    <row r="336" spans="1:3" x14ac:dyDescent="0.25">
      <c r="A336" s="19" t="s">
        <v>9513</v>
      </c>
      <c r="B336" s="19" t="s">
        <v>24395</v>
      </c>
      <c r="C336" s="122">
        <v>12423</v>
      </c>
    </row>
    <row r="337" spans="1:3" x14ac:dyDescent="0.25">
      <c r="A337" s="19" t="s">
        <v>13498</v>
      </c>
      <c r="B337" s="19" t="s">
        <v>24675</v>
      </c>
      <c r="C337" s="122">
        <v>35982</v>
      </c>
    </row>
    <row r="338" spans="1:3" x14ac:dyDescent="0.25">
      <c r="A338" s="19" t="s">
        <v>14243</v>
      </c>
      <c r="B338" s="19" t="s">
        <v>24771</v>
      </c>
      <c r="C338" s="122">
        <v>28022</v>
      </c>
    </row>
    <row r="339" spans="1:3" x14ac:dyDescent="0.25">
      <c r="A339" s="19" t="s">
        <v>28654</v>
      </c>
      <c r="B339" s="19" t="s">
        <v>28655</v>
      </c>
      <c r="C339" s="122">
        <v>717</v>
      </c>
    </row>
    <row r="340" spans="1:3" x14ac:dyDescent="0.25">
      <c r="A340" s="19" t="s">
        <v>10219</v>
      </c>
      <c r="B340" s="19" t="s">
        <v>24416</v>
      </c>
      <c r="C340" s="122">
        <v>15837</v>
      </c>
    </row>
    <row r="341" spans="1:3" x14ac:dyDescent="0.25">
      <c r="A341" s="19" t="s">
        <v>9318</v>
      </c>
      <c r="B341" s="19" t="s">
        <v>24407</v>
      </c>
      <c r="C341" s="122">
        <v>15412</v>
      </c>
    </row>
    <row r="342" spans="1:3" x14ac:dyDescent="0.25">
      <c r="A342" s="19" t="s">
        <v>14964</v>
      </c>
      <c r="B342" s="19" t="s">
        <v>24365</v>
      </c>
      <c r="C342" s="122">
        <v>3506</v>
      </c>
    </row>
    <row r="343" spans="1:3" x14ac:dyDescent="0.25">
      <c r="A343" s="19" t="s">
        <v>2585</v>
      </c>
      <c r="B343" s="19" t="s">
        <v>24408</v>
      </c>
      <c r="C343" s="122">
        <v>298007</v>
      </c>
    </row>
    <row r="344" spans="1:3" x14ac:dyDescent="0.25">
      <c r="A344" s="19" t="s">
        <v>4546</v>
      </c>
      <c r="B344" s="19" t="s">
        <v>24422</v>
      </c>
      <c r="C344" s="122">
        <v>146509</v>
      </c>
    </row>
    <row r="345" spans="1:3" x14ac:dyDescent="0.25">
      <c r="A345" s="19" t="s">
        <v>28446</v>
      </c>
      <c r="B345" s="19" t="s">
        <v>28447</v>
      </c>
      <c r="C345" s="122">
        <v>7723</v>
      </c>
    </row>
    <row r="346" spans="1:3" x14ac:dyDescent="0.25">
      <c r="A346" s="19" t="s">
        <v>12576</v>
      </c>
      <c r="B346" s="19" t="s">
        <v>24396</v>
      </c>
      <c r="C346" s="122">
        <v>14487</v>
      </c>
    </row>
    <row r="347" spans="1:3" x14ac:dyDescent="0.25">
      <c r="A347" s="19" t="s">
        <v>2369</v>
      </c>
      <c r="B347" s="19" t="s">
        <v>24397</v>
      </c>
      <c r="C347" s="122">
        <v>442618</v>
      </c>
    </row>
    <row r="348" spans="1:3" x14ac:dyDescent="0.25">
      <c r="A348" s="19" t="s">
        <v>7573</v>
      </c>
      <c r="B348" s="19" t="s">
        <v>24772</v>
      </c>
      <c r="C348" s="122">
        <v>133816</v>
      </c>
    </row>
    <row r="349" spans="1:3" x14ac:dyDescent="0.25">
      <c r="A349" s="19" t="s">
        <v>13075</v>
      </c>
      <c r="B349" s="19" t="s">
        <v>28640</v>
      </c>
      <c r="C349" s="122">
        <v>7194</v>
      </c>
    </row>
    <row r="350" spans="1:3" x14ac:dyDescent="0.25">
      <c r="A350" s="19" t="s">
        <v>13253</v>
      </c>
      <c r="B350" s="19" t="s">
        <v>24478</v>
      </c>
      <c r="C350" s="122">
        <v>13397</v>
      </c>
    </row>
    <row r="351" spans="1:3" x14ac:dyDescent="0.25">
      <c r="A351" s="19" t="s">
        <v>23038</v>
      </c>
      <c r="B351" s="19" t="s">
        <v>24411</v>
      </c>
      <c r="C351" s="122">
        <v>50178</v>
      </c>
    </row>
    <row r="352" spans="1:3" x14ac:dyDescent="0.25">
      <c r="A352" s="19" t="s">
        <v>19070</v>
      </c>
      <c r="B352" s="19" t="s">
        <v>24398</v>
      </c>
      <c r="C352" s="122">
        <v>282657</v>
      </c>
    </row>
    <row r="353" spans="1:3" x14ac:dyDescent="0.25">
      <c r="A353" s="19" t="s">
        <v>8542</v>
      </c>
      <c r="B353" s="19" t="s">
        <v>24370</v>
      </c>
      <c r="C353" s="122">
        <v>44647</v>
      </c>
    </row>
    <row r="354" spans="1:3" x14ac:dyDescent="0.25">
      <c r="A354" s="19" t="s">
        <v>2696</v>
      </c>
      <c r="B354" s="19" t="s">
        <v>24506</v>
      </c>
      <c r="C354" s="122">
        <v>358533</v>
      </c>
    </row>
    <row r="355" spans="1:3" x14ac:dyDescent="0.25">
      <c r="A355" s="19" t="s">
        <v>28129</v>
      </c>
      <c r="B355" s="19" t="s">
        <v>28130</v>
      </c>
      <c r="C355" s="122">
        <v>37881</v>
      </c>
    </row>
    <row r="356" spans="1:3" x14ac:dyDescent="0.25">
      <c r="A356" s="19" t="s">
        <v>6935</v>
      </c>
      <c r="B356" s="19" t="s">
        <v>24781</v>
      </c>
      <c r="C356" s="122">
        <v>52614</v>
      </c>
    </row>
    <row r="357" spans="1:3" x14ac:dyDescent="0.25">
      <c r="A357" s="19" t="s">
        <v>9765</v>
      </c>
      <c r="B357" s="19" t="s">
        <v>24645</v>
      </c>
      <c r="C357" s="122">
        <v>115243</v>
      </c>
    </row>
    <row r="358" spans="1:3" x14ac:dyDescent="0.25">
      <c r="A358" s="19" t="s">
        <v>11603</v>
      </c>
      <c r="B358" s="19" t="s">
        <v>24588</v>
      </c>
      <c r="C358" s="122">
        <v>69419</v>
      </c>
    </row>
    <row r="359" spans="1:3" x14ac:dyDescent="0.25">
      <c r="A359" s="19" t="s">
        <v>6382</v>
      </c>
      <c r="B359" s="19" t="s">
        <v>24527</v>
      </c>
      <c r="C359" s="122">
        <v>194614</v>
      </c>
    </row>
    <row r="360" spans="1:3" x14ac:dyDescent="0.25">
      <c r="A360" s="19" t="s">
        <v>7672</v>
      </c>
      <c r="B360" s="19" t="s">
        <v>24430</v>
      </c>
      <c r="C360" s="122">
        <v>73451</v>
      </c>
    </row>
    <row r="361" spans="1:3" x14ac:dyDescent="0.25">
      <c r="A361" s="19" t="s">
        <v>6580</v>
      </c>
      <c r="B361" s="19" t="s">
        <v>24427</v>
      </c>
      <c r="C361" s="122">
        <v>59567</v>
      </c>
    </row>
    <row r="362" spans="1:3" x14ac:dyDescent="0.25">
      <c r="A362" s="19" t="s">
        <v>2957</v>
      </c>
      <c r="B362" s="19" t="s">
        <v>24445</v>
      </c>
      <c r="C362" s="122">
        <v>244370</v>
      </c>
    </row>
    <row r="363" spans="1:3" x14ac:dyDescent="0.25">
      <c r="A363" s="19" t="s">
        <v>5723</v>
      </c>
      <c r="B363" s="19" t="s">
        <v>24448</v>
      </c>
      <c r="C363" s="122">
        <v>64684</v>
      </c>
    </row>
    <row r="364" spans="1:3" x14ac:dyDescent="0.25">
      <c r="A364" s="19" t="s">
        <v>15800</v>
      </c>
      <c r="B364" s="19" t="s">
        <v>24446</v>
      </c>
      <c r="C364" s="122">
        <v>10350</v>
      </c>
    </row>
    <row r="365" spans="1:3" x14ac:dyDescent="0.25">
      <c r="A365" s="19" t="s">
        <v>2465</v>
      </c>
      <c r="B365" s="19" t="s">
        <v>24790</v>
      </c>
      <c r="C365" s="122">
        <v>385974</v>
      </c>
    </row>
    <row r="366" spans="1:3" x14ac:dyDescent="0.25">
      <c r="A366" s="19" t="s">
        <v>10342</v>
      </c>
      <c r="B366" s="19" t="s">
        <v>24760</v>
      </c>
      <c r="C366" s="122">
        <v>39960</v>
      </c>
    </row>
    <row r="367" spans="1:3" x14ac:dyDescent="0.25">
      <c r="A367" s="19" t="s">
        <v>5084</v>
      </c>
      <c r="B367" s="19" t="s">
        <v>24528</v>
      </c>
      <c r="C367" s="122">
        <v>71032</v>
      </c>
    </row>
    <row r="368" spans="1:3" x14ac:dyDescent="0.25">
      <c r="A368" s="19" t="s">
        <v>18794</v>
      </c>
      <c r="B368" s="19" t="s">
        <v>28149</v>
      </c>
      <c r="C368" s="122">
        <v>9620</v>
      </c>
    </row>
    <row r="369" spans="1:3" x14ac:dyDescent="0.25">
      <c r="A369" s="19" t="s">
        <v>21703</v>
      </c>
      <c r="B369" s="19" t="s">
        <v>24570</v>
      </c>
      <c r="C369" s="122">
        <v>34540</v>
      </c>
    </row>
    <row r="370" spans="1:3" x14ac:dyDescent="0.25">
      <c r="A370" s="19" t="s">
        <v>13853</v>
      </c>
      <c r="B370" s="19" t="s">
        <v>24658</v>
      </c>
      <c r="C370" s="122">
        <v>35850</v>
      </c>
    </row>
    <row r="371" spans="1:3" x14ac:dyDescent="0.25">
      <c r="A371" s="19" t="s">
        <v>28139</v>
      </c>
      <c r="B371" s="19" t="s">
        <v>28140</v>
      </c>
      <c r="C371" s="122">
        <v>38780</v>
      </c>
    </row>
    <row r="372" spans="1:3" x14ac:dyDescent="0.25">
      <c r="A372" s="19" t="s">
        <v>1352</v>
      </c>
      <c r="B372" s="19" t="s">
        <v>24529</v>
      </c>
      <c r="C372" s="122">
        <v>222878</v>
      </c>
    </row>
    <row r="373" spans="1:3" x14ac:dyDescent="0.25">
      <c r="A373" s="19" t="s">
        <v>5270</v>
      </c>
      <c r="B373" s="19" t="s">
        <v>24399</v>
      </c>
      <c r="C373" s="122">
        <v>88797</v>
      </c>
    </row>
    <row r="374" spans="1:3" x14ac:dyDescent="0.25">
      <c r="A374" s="19" t="s">
        <v>8026</v>
      </c>
      <c r="B374" s="19" t="s">
        <v>24400</v>
      </c>
      <c r="C374" s="122">
        <v>51630</v>
      </c>
    </row>
    <row r="375" spans="1:3" x14ac:dyDescent="0.25">
      <c r="A375" s="19" t="s">
        <v>24461</v>
      </c>
      <c r="B375" s="19" t="s">
        <v>24462</v>
      </c>
      <c r="C375" s="122">
        <v>24523</v>
      </c>
    </row>
    <row r="376" spans="1:3" x14ac:dyDescent="0.25">
      <c r="A376" s="19" t="s">
        <v>12603</v>
      </c>
      <c r="B376" s="19" t="s">
        <v>24456</v>
      </c>
      <c r="C376" s="122">
        <v>7729</v>
      </c>
    </row>
    <row r="377" spans="1:3" x14ac:dyDescent="0.25">
      <c r="A377" s="19" t="s">
        <v>29045</v>
      </c>
      <c r="B377" s="19" t="s">
        <v>29046</v>
      </c>
      <c r="C377" s="122">
        <v>35642</v>
      </c>
    </row>
    <row r="378" spans="1:3" x14ac:dyDescent="0.25">
      <c r="A378" s="19" t="s">
        <v>11217</v>
      </c>
      <c r="B378" s="19" t="s">
        <v>28641</v>
      </c>
      <c r="C378" s="122">
        <v>19285</v>
      </c>
    </row>
    <row r="379" spans="1:3" x14ac:dyDescent="0.25">
      <c r="A379" s="19" t="s">
        <v>13909</v>
      </c>
      <c r="B379" s="19" t="s">
        <v>24460</v>
      </c>
      <c r="C379" s="122">
        <v>3051</v>
      </c>
    </row>
    <row r="380" spans="1:3" x14ac:dyDescent="0.25">
      <c r="A380" s="19" t="s">
        <v>7435</v>
      </c>
      <c r="B380" s="19" t="s">
        <v>24717</v>
      </c>
      <c r="C380" s="122">
        <v>133686</v>
      </c>
    </row>
    <row r="381" spans="1:3" x14ac:dyDescent="0.25">
      <c r="A381" s="19" t="s">
        <v>6980</v>
      </c>
      <c r="B381" s="19" t="s">
        <v>24452</v>
      </c>
      <c r="C381" s="122">
        <v>26398</v>
      </c>
    </row>
    <row r="382" spans="1:3" x14ac:dyDescent="0.25">
      <c r="A382" s="19" t="s">
        <v>13175</v>
      </c>
      <c r="B382" s="19" t="s">
        <v>24437</v>
      </c>
      <c r="C382" s="122">
        <v>19420</v>
      </c>
    </row>
    <row r="383" spans="1:3" x14ac:dyDescent="0.25">
      <c r="A383" s="19" t="s">
        <v>4997</v>
      </c>
      <c r="B383" s="19" t="s">
        <v>24575</v>
      </c>
      <c r="C383" s="122">
        <v>50276</v>
      </c>
    </row>
    <row r="384" spans="1:3" x14ac:dyDescent="0.25">
      <c r="A384" s="19" t="s">
        <v>14246</v>
      </c>
      <c r="B384" s="19" t="s">
        <v>24540</v>
      </c>
      <c r="C384" s="122">
        <v>10725</v>
      </c>
    </row>
    <row r="385" spans="1:3" x14ac:dyDescent="0.25">
      <c r="A385" s="19" t="s">
        <v>2867</v>
      </c>
      <c r="B385" s="19" t="s">
        <v>24683</v>
      </c>
      <c r="C385" s="122">
        <v>302578</v>
      </c>
    </row>
    <row r="386" spans="1:3" x14ac:dyDescent="0.25">
      <c r="A386" s="19" t="s">
        <v>27949</v>
      </c>
      <c r="B386" s="19" t="s">
        <v>27950</v>
      </c>
      <c r="C386" s="122">
        <v>7303</v>
      </c>
    </row>
    <row r="387" spans="1:3" x14ac:dyDescent="0.25">
      <c r="A387" s="19" t="s">
        <v>18759</v>
      </c>
      <c r="B387" s="19" t="s">
        <v>24661</v>
      </c>
      <c r="C387" s="122">
        <v>6465</v>
      </c>
    </row>
    <row r="388" spans="1:3" x14ac:dyDescent="0.25">
      <c r="A388" s="19" t="s">
        <v>1206</v>
      </c>
      <c r="B388" s="19" t="s">
        <v>24433</v>
      </c>
      <c r="C388" s="122">
        <v>603946</v>
      </c>
    </row>
    <row r="389" spans="1:3" x14ac:dyDescent="0.25">
      <c r="A389" s="19" t="s">
        <v>19994</v>
      </c>
      <c r="B389" s="19" t="s">
        <v>24678</v>
      </c>
      <c r="C389" s="122">
        <v>24586</v>
      </c>
    </row>
    <row r="390" spans="1:3" x14ac:dyDescent="0.25">
      <c r="A390" s="19" t="s">
        <v>11753</v>
      </c>
      <c r="B390" s="19" t="s">
        <v>24685</v>
      </c>
      <c r="C390" s="122">
        <v>23629</v>
      </c>
    </row>
    <row r="391" spans="1:3" x14ac:dyDescent="0.25">
      <c r="A391" s="19" t="s">
        <v>7756</v>
      </c>
      <c r="B391" s="19" t="s">
        <v>28664</v>
      </c>
      <c r="C391" s="122">
        <v>87401</v>
      </c>
    </row>
    <row r="392" spans="1:3" x14ac:dyDescent="0.25">
      <c r="A392" s="19" t="s">
        <v>15278</v>
      </c>
      <c r="B392" s="19" t="s">
        <v>24747</v>
      </c>
      <c r="C392" s="122">
        <v>7074</v>
      </c>
    </row>
    <row r="393" spans="1:3" x14ac:dyDescent="0.25">
      <c r="A393" s="19" t="s">
        <v>9105</v>
      </c>
      <c r="B393" s="19" t="s">
        <v>24735</v>
      </c>
      <c r="C393" s="122">
        <v>35334</v>
      </c>
    </row>
    <row r="394" spans="1:3" x14ac:dyDescent="0.25">
      <c r="A394" s="19" t="s">
        <v>1080</v>
      </c>
      <c r="B394" s="19" t="s">
        <v>24733</v>
      </c>
      <c r="C394" s="122">
        <v>944984</v>
      </c>
    </row>
    <row r="395" spans="1:3" x14ac:dyDescent="0.25">
      <c r="A395" s="19" t="s">
        <v>12297</v>
      </c>
      <c r="B395" s="19" t="s">
        <v>24736</v>
      </c>
      <c r="C395" s="122">
        <v>39314</v>
      </c>
    </row>
    <row r="396" spans="1:3" x14ac:dyDescent="0.25">
      <c r="A396" s="19" t="s">
        <v>8893</v>
      </c>
      <c r="B396" s="19" t="s">
        <v>24734</v>
      </c>
      <c r="C396" s="122">
        <v>58120</v>
      </c>
    </row>
    <row r="397" spans="1:3" x14ac:dyDescent="0.25">
      <c r="A397" s="19" t="s">
        <v>11504</v>
      </c>
      <c r="B397" s="19" t="s">
        <v>24737</v>
      </c>
      <c r="C397" s="122">
        <v>4475</v>
      </c>
    </row>
    <row r="398" spans="1:3" x14ac:dyDescent="0.25">
      <c r="A398" s="19" t="s">
        <v>12102</v>
      </c>
      <c r="B398" s="19" t="s">
        <v>24738</v>
      </c>
      <c r="C398" s="122">
        <v>8511</v>
      </c>
    </row>
    <row r="399" spans="1:3" x14ac:dyDescent="0.25">
      <c r="A399" s="19" t="s">
        <v>7687</v>
      </c>
      <c r="B399" s="19" t="s">
        <v>24741</v>
      </c>
      <c r="C399" s="122">
        <v>19742</v>
      </c>
    </row>
    <row r="400" spans="1:3" x14ac:dyDescent="0.25">
      <c r="A400" s="19" t="s">
        <v>6415</v>
      </c>
      <c r="B400" s="19" t="s">
        <v>24625</v>
      </c>
      <c r="C400" s="122">
        <v>79468</v>
      </c>
    </row>
    <row r="401" spans="1:3" x14ac:dyDescent="0.25">
      <c r="A401" s="19" t="s">
        <v>4856</v>
      </c>
      <c r="B401" s="19" t="s">
        <v>24730</v>
      </c>
      <c r="C401" s="122">
        <v>240203</v>
      </c>
    </row>
    <row r="402" spans="1:3" x14ac:dyDescent="0.25">
      <c r="A402" s="19" t="s">
        <v>1601</v>
      </c>
      <c r="B402" s="19" t="s">
        <v>24541</v>
      </c>
      <c r="C402" s="122">
        <v>481303</v>
      </c>
    </row>
    <row r="403" spans="1:3" x14ac:dyDescent="0.25">
      <c r="A403" s="19" t="s">
        <v>24542</v>
      </c>
      <c r="B403" s="19" t="s">
        <v>24543</v>
      </c>
      <c r="C403" s="122">
        <v>14030</v>
      </c>
    </row>
    <row r="404" spans="1:3" x14ac:dyDescent="0.25">
      <c r="A404" s="19" t="s">
        <v>18135</v>
      </c>
      <c r="B404" s="19" t="s">
        <v>24547</v>
      </c>
      <c r="C404" s="122">
        <v>918</v>
      </c>
    </row>
    <row r="405" spans="1:3" x14ac:dyDescent="0.25">
      <c r="A405" s="19" t="s">
        <v>7870</v>
      </c>
      <c r="B405" s="19" t="s">
        <v>24551</v>
      </c>
      <c r="C405" s="122">
        <v>54733</v>
      </c>
    </row>
    <row r="406" spans="1:3" x14ac:dyDescent="0.25">
      <c r="A406" s="19" t="s">
        <v>4895</v>
      </c>
      <c r="B406" s="19" t="s">
        <v>24374</v>
      </c>
      <c r="C406" s="122">
        <v>123940</v>
      </c>
    </row>
    <row r="407" spans="1:3" x14ac:dyDescent="0.25">
      <c r="A407" s="19" t="s">
        <v>10267</v>
      </c>
      <c r="B407" s="19" t="s">
        <v>24401</v>
      </c>
      <c r="C407" s="122">
        <v>47327</v>
      </c>
    </row>
    <row r="408" spans="1:3" x14ac:dyDescent="0.25">
      <c r="A408" s="19" t="s">
        <v>6747</v>
      </c>
      <c r="B408" s="19" t="s">
        <v>24692</v>
      </c>
      <c r="C408" s="122">
        <v>77197</v>
      </c>
    </row>
    <row r="409" spans="1:3" x14ac:dyDescent="0.25">
      <c r="A409" s="19" t="s">
        <v>7486</v>
      </c>
      <c r="B409" s="19" t="s">
        <v>24691</v>
      </c>
      <c r="C409" s="122">
        <v>48144</v>
      </c>
    </row>
    <row r="410" spans="1:3" x14ac:dyDescent="0.25">
      <c r="A410" s="19" t="s">
        <v>11681</v>
      </c>
      <c r="B410" s="19" t="s">
        <v>24689</v>
      </c>
      <c r="C410" s="122">
        <v>76837</v>
      </c>
    </row>
    <row r="411" spans="1:3" x14ac:dyDescent="0.25">
      <c r="A411" s="19" t="s">
        <v>15053</v>
      </c>
      <c r="B411" s="19" t="s">
        <v>24690</v>
      </c>
      <c r="C411" s="122">
        <v>8146</v>
      </c>
    </row>
    <row r="412" spans="1:3" x14ac:dyDescent="0.25">
      <c r="A412" s="19" t="s">
        <v>28658</v>
      </c>
      <c r="B412" s="19" t="s">
        <v>28659</v>
      </c>
      <c r="C412" s="122">
        <v>785</v>
      </c>
    </row>
    <row r="413" spans="1:3" x14ac:dyDescent="0.25">
      <c r="A413" s="19" t="s">
        <v>12678</v>
      </c>
      <c r="B413" s="19" t="s">
        <v>24777</v>
      </c>
      <c r="C413" s="122">
        <v>2094</v>
      </c>
    </row>
    <row r="414" spans="1:3" x14ac:dyDescent="0.25">
      <c r="A414" s="19" t="s">
        <v>4862</v>
      </c>
      <c r="B414" s="19" t="s">
        <v>24402</v>
      </c>
      <c r="C414" s="122">
        <v>80826</v>
      </c>
    </row>
    <row r="415" spans="1:3" x14ac:dyDescent="0.25">
      <c r="A415" s="19" t="s">
        <v>8686</v>
      </c>
      <c r="B415" s="19" t="s">
        <v>24403</v>
      </c>
      <c r="C415" s="122">
        <v>60429</v>
      </c>
    </row>
    <row r="416" spans="1:3" x14ac:dyDescent="0.25">
      <c r="A416" s="19" t="s">
        <v>14231</v>
      </c>
      <c r="B416" s="19" t="s">
        <v>24589</v>
      </c>
      <c r="C416" s="122">
        <v>21312</v>
      </c>
    </row>
    <row r="417" spans="1:3" x14ac:dyDescent="0.25">
      <c r="A417" s="19" t="s">
        <v>14910</v>
      </c>
      <c r="B417" s="19" t="s">
        <v>24495</v>
      </c>
      <c r="C417" s="122">
        <v>31899</v>
      </c>
    </row>
    <row r="418" spans="1:3" x14ac:dyDescent="0.25">
      <c r="A418" s="19" t="s">
        <v>6890</v>
      </c>
      <c r="B418" s="19" t="s">
        <v>24821</v>
      </c>
      <c r="C418" s="122">
        <v>36358</v>
      </c>
    </row>
    <row r="419" spans="1:3" x14ac:dyDescent="0.25">
      <c r="A419" s="19" t="s">
        <v>13516</v>
      </c>
      <c r="B419" s="19" t="s">
        <v>24778</v>
      </c>
      <c r="C419" s="122">
        <v>5343</v>
      </c>
    </row>
    <row r="420" spans="1:3" x14ac:dyDescent="0.25">
      <c r="A420" s="19" t="s">
        <v>4129</v>
      </c>
      <c r="B420" s="19" t="s">
        <v>24590</v>
      </c>
      <c r="C420" s="122">
        <v>145702</v>
      </c>
    </row>
    <row r="421" spans="1:3" x14ac:dyDescent="0.25">
      <c r="A421" s="19" t="s">
        <v>10447</v>
      </c>
      <c r="B421" s="19" t="s">
        <v>24591</v>
      </c>
      <c r="C421" s="122">
        <v>47326</v>
      </c>
    </row>
    <row r="422" spans="1:3" x14ac:dyDescent="0.25">
      <c r="A422" s="19" t="s">
        <v>15083</v>
      </c>
      <c r="B422" s="19" t="s">
        <v>24673</v>
      </c>
      <c r="C422" s="122">
        <v>11128</v>
      </c>
    </row>
    <row r="423" spans="1:3" x14ac:dyDescent="0.25">
      <c r="A423" s="19" t="s">
        <v>3946</v>
      </c>
      <c r="B423" s="19" t="s">
        <v>3948</v>
      </c>
      <c r="C423" s="122">
        <v>89467</v>
      </c>
    </row>
    <row r="424" spans="1:3" x14ac:dyDescent="0.25">
      <c r="A424" s="19" t="s">
        <v>18876</v>
      </c>
      <c r="B424" s="19" t="s">
        <v>24684</v>
      </c>
      <c r="C424" s="122">
        <v>49792</v>
      </c>
    </row>
    <row r="425" spans="1:3" x14ac:dyDescent="0.25">
      <c r="A425" s="19" t="s">
        <v>14801</v>
      </c>
      <c r="B425" s="19" t="s">
        <v>24507</v>
      </c>
      <c r="C425" s="122">
        <v>15246</v>
      </c>
    </row>
    <row r="426" spans="1:3" x14ac:dyDescent="0.25">
      <c r="A426" s="19" t="s">
        <v>23039</v>
      </c>
      <c r="B426" s="19" t="s">
        <v>24421</v>
      </c>
      <c r="C426" s="122">
        <v>81963</v>
      </c>
    </row>
    <row r="427" spans="1:3" x14ac:dyDescent="0.25">
      <c r="A427" s="19" t="s">
        <v>9204</v>
      </c>
      <c r="B427" s="19" t="s">
        <v>24666</v>
      </c>
      <c r="C427" s="122">
        <v>9569</v>
      </c>
    </row>
    <row r="428" spans="1:3" x14ac:dyDescent="0.25">
      <c r="A428" s="19" t="s">
        <v>7975</v>
      </c>
      <c r="B428" s="19" t="s">
        <v>24457</v>
      </c>
      <c r="C428" s="122">
        <v>55182</v>
      </c>
    </row>
    <row r="429" spans="1:3" x14ac:dyDescent="0.25">
      <c r="A429" s="19" t="s">
        <v>6028</v>
      </c>
      <c r="B429" s="19" t="s">
        <v>24453</v>
      </c>
      <c r="C429" s="122">
        <v>67533</v>
      </c>
    </row>
    <row r="430" spans="1:3" x14ac:dyDescent="0.25">
      <c r="A430" s="19" t="s">
        <v>3372</v>
      </c>
      <c r="B430" s="19" t="s">
        <v>24708</v>
      </c>
      <c r="C430" s="122">
        <v>324759</v>
      </c>
    </row>
    <row r="431" spans="1:3" x14ac:dyDescent="0.25">
      <c r="A431" s="19" t="s">
        <v>4606</v>
      </c>
      <c r="B431" s="19" t="s">
        <v>24656</v>
      </c>
      <c r="C431" s="122">
        <v>169003</v>
      </c>
    </row>
    <row r="432" spans="1:3" x14ac:dyDescent="0.25">
      <c r="A432" s="19" t="s">
        <v>21743</v>
      </c>
      <c r="B432" s="19" t="s">
        <v>24657</v>
      </c>
      <c r="C432" s="122">
        <v>25869</v>
      </c>
    </row>
    <row r="433" spans="1:3" x14ac:dyDescent="0.25">
      <c r="A433" s="19" t="s">
        <v>9183</v>
      </c>
      <c r="B433" s="19" t="s">
        <v>24468</v>
      </c>
      <c r="C433" s="122">
        <v>11657</v>
      </c>
    </row>
    <row r="434" spans="1:3" x14ac:dyDescent="0.25">
      <c r="A434" s="19" t="s">
        <v>4874</v>
      </c>
      <c r="B434" s="19" t="s">
        <v>24805</v>
      </c>
      <c r="C434" s="122">
        <v>82762</v>
      </c>
    </row>
    <row r="435" spans="1:3" x14ac:dyDescent="0.25">
      <c r="A435" s="19" t="s">
        <v>2816</v>
      </c>
      <c r="B435" s="19" t="s">
        <v>24714</v>
      </c>
      <c r="C435" s="122">
        <v>286910</v>
      </c>
    </row>
    <row r="436" spans="1:3" x14ac:dyDescent="0.25">
      <c r="A436" s="19" t="s">
        <v>10408</v>
      </c>
      <c r="B436" s="19" t="s">
        <v>24715</v>
      </c>
      <c r="C436" s="122">
        <v>43894</v>
      </c>
    </row>
    <row r="437" spans="1:3" x14ac:dyDescent="0.25">
      <c r="A437" s="19" t="s">
        <v>8611</v>
      </c>
      <c r="B437" s="19" t="s">
        <v>28657</v>
      </c>
      <c r="C437" s="122">
        <v>28488</v>
      </c>
    </row>
    <row r="438" spans="1:3" x14ac:dyDescent="0.25">
      <c r="A438" s="19" t="s">
        <v>12033</v>
      </c>
      <c r="B438" s="19" t="s">
        <v>24530</v>
      </c>
      <c r="C438" s="122">
        <v>23858</v>
      </c>
    </row>
    <row r="439" spans="1:3" x14ac:dyDescent="0.25">
      <c r="A439" s="19" t="s">
        <v>7483</v>
      </c>
      <c r="B439" s="19" t="s">
        <v>24819</v>
      </c>
      <c r="C439" s="122">
        <v>39827</v>
      </c>
    </row>
    <row r="440" spans="1:3" x14ac:dyDescent="0.25">
      <c r="A440" s="19" t="s">
        <v>6406</v>
      </c>
      <c r="B440" s="19" t="s">
        <v>24454</v>
      </c>
      <c r="C440" s="122">
        <v>79440</v>
      </c>
    </row>
    <row r="441" spans="1:3" x14ac:dyDescent="0.25">
      <c r="A441" s="19" t="s">
        <v>7969</v>
      </c>
      <c r="B441" s="19" t="s">
        <v>24455</v>
      </c>
      <c r="C441" s="122">
        <v>38421</v>
      </c>
    </row>
    <row r="442" spans="1:3" x14ac:dyDescent="0.25">
      <c r="A442" s="19" t="s">
        <v>12748</v>
      </c>
      <c r="B442" s="19" t="s">
        <v>28136</v>
      </c>
      <c r="C442" s="122">
        <v>13061</v>
      </c>
    </row>
    <row r="443" spans="1:3" x14ac:dyDescent="0.25">
      <c r="A443" s="19" t="s">
        <v>8938</v>
      </c>
      <c r="B443" s="19" t="s">
        <v>24633</v>
      </c>
      <c r="C443" s="122">
        <v>31777</v>
      </c>
    </row>
    <row r="444" spans="1:3" x14ac:dyDescent="0.25">
      <c r="A444" s="19" t="s">
        <v>18755</v>
      </c>
      <c r="B444" s="19" t="s">
        <v>24634</v>
      </c>
      <c r="C444" s="122">
        <v>13151</v>
      </c>
    </row>
    <row r="445" spans="1:3" x14ac:dyDescent="0.25">
      <c r="A445" s="19" t="s">
        <v>15528</v>
      </c>
      <c r="B445" s="19" t="s">
        <v>24635</v>
      </c>
      <c r="C445" s="122">
        <v>6093</v>
      </c>
    </row>
    <row r="446" spans="1:3" x14ac:dyDescent="0.25">
      <c r="A446" s="19" t="s">
        <v>12480</v>
      </c>
      <c r="B446" s="19" t="s">
        <v>24632</v>
      </c>
      <c r="C446" s="122">
        <v>20903</v>
      </c>
    </row>
    <row r="447" spans="1:3" x14ac:dyDescent="0.25">
      <c r="A447" s="19" t="s">
        <v>14566</v>
      </c>
      <c r="B447" s="19" t="s">
        <v>24731</v>
      </c>
      <c r="C447" s="122">
        <v>2066</v>
      </c>
    </row>
    <row r="448" spans="1:3" x14ac:dyDescent="0.25">
      <c r="A448" s="19" t="s">
        <v>21709</v>
      </c>
      <c r="B448" s="19" t="s">
        <v>24489</v>
      </c>
      <c r="C448" s="122">
        <v>78335</v>
      </c>
    </row>
    <row r="449" spans="1:3" x14ac:dyDescent="0.25">
      <c r="A449" s="19" t="s">
        <v>12516</v>
      </c>
      <c r="B449" s="19" t="s">
        <v>24490</v>
      </c>
      <c r="C449" s="122">
        <v>5803</v>
      </c>
    </row>
    <row r="450" spans="1:3" x14ac:dyDescent="0.25">
      <c r="A450" s="19" t="s">
        <v>24479</v>
      </c>
      <c r="B450" s="19" t="s">
        <v>24480</v>
      </c>
      <c r="C450" s="122">
        <v>3961</v>
      </c>
    </row>
    <row r="451" spans="1:3" x14ac:dyDescent="0.25">
      <c r="A451" s="19" t="s">
        <v>3241</v>
      </c>
      <c r="B451" s="19" t="s">
        <v>24488</v>
      </c>
      <c r="C451" s="122">
        <v>231987</v>
      </c>
    </row>
    <row r="452" spans="1:3" x14ac:dyDescent="0.25">
      <c r="A452" s="19" t="s">
        <v>12387</v>
      </c>
      <c r="B452" s="19" t="s">
        <v>24484</v>
      </c>
      <c r="C452" s="122">
        <v>45694</v>
      </c>
    </row>
    <row r="453" spans="1:3" x14ac:dyDescent="0.25">
      <c r="A453" s="19" t="s">
        <v>12895</v>
      </c>
      <c r="B453" s="19" t="s">
        <v>24487</v>
      </c>
      <c r="C453" s="122">
        <v>14202</v>
      </c>
    </row>
    <row r="454" spans="1:3" x14ac:dyDescent="0.25">
      <c r="A454" s="19" t="s">
        <v>12713</v>
      </c>
      <c r="B454" s="19" t="s">
        <v>28646</v>
      </c>
      <c r="C454" s="122">
        <v>9823</v>
      </c>
    </row>
    <row r="455" spans="1:3" x14ac:dyDescent="0.25">
      <c r="A455" s="19" t="s">
        <v>3100</v>
      </c>
      <c r="B455" s="19" t="s">
        <v>24545</v>
      </c>
      <c r="C455" s="122">
        <v>338188</v>
      </c>
    </row>
    <row r="456" spans="1:3" x14ac:dyDescent="0.25">
      <c r="A456" s="19" t="s">
        <v>1592</v>
      </c>
      <c r="B456" s="19" t="s">
        <v>24623</v>
      </c>
      <c r="C456" s="122">
        <v>679450</v>
      </c>
    </row>
    <row r="457" spans="1:3" x14ac:dyDescent="0.25">
      <c r="A457" s="19" t="s">
        <v>14536</v>
      </c>
      <c r="B457" s="19" t="s">
        <v>24592</v>
      </c>
      <c r="C457" s="122">
        <v>1756</v>
      </c>
    </row>
    <row r="458" spans="1:3" x14ac:dyDescent="0.25">
      <c r="A458" s="19" t="s">
        <v>10801</v>
      </c>
      <c r="B458" s="19" t="s">
        <v>24443</v>
      </c>
      <c r="C458" s="122">
        <v>31430</v>
      </c>
    </row>
    <row r="459" spans="1:3" x14ac:dyDescent="0.25">
      <c r="A459" s="19" t="s">
        <v>3294</v>
      </c>
      <c r="B459" s="19" t="s">
        <v>24434</v>
      </c>
      <c r="C459" s="122">
        <v>503961</v>
      </c>
    </row>
    <row r="460" spans="1:3" x14ac:dyDescent="0.25">
      <c r="A460" s="19" t="s">
        <v>12760</v>
      </c>
      <c r="B460" s="19" t="s">
        <v>24440</v>
      </c>
      <c r="C460" s="122">
        <v>19324</v>
      </c>
    </row>
    <row r="461" spans="1:3" x14ac:dyDescent="0.25">
      <c r="A461" s="19" t="s">
        <v>28448</v>
      </c>
      <c r="B461" s="19" t="s">
        <v>28449</v>
      </c>
      <c r="C461" s="122">
        <v>7493</v>
      </c>
    </row>
    <row r="462" spans="1:3" x14ac:dyDescent="0.25">
      <c r="A462" s="19" t="s">
        <v>18984</v>
      </c>
      <c r="B462" s="19" t="s">
        <v>24638</v>
      </c>
      <c r="C462" s="122">
        <v>100442</v>
      </c>
    </row>
    <row r="463" spans="1:3" x14ac:dyDescent="0.25">
      <c r="A463" s="19" t="s">
        <v>8311</v>
      </c>
      <c r="B463" s="19" t="s">
        <v>24698</v>
      </c>
      <c r="C463" s="122">
        <v>18471</v>
      </c>
    </row>
    <row r="464" spans="1:3" x14ac:dyDescent="0.25">
      <c r="A464" s="19" t="s">
        <v>5111</v>
      </c>
      <c r="B464" s="19" t="s">
        <v>24548</v>
      </c>
      <c r="C464" s="122">
        <v>151024</v>
      </c>
    </row>
    <row r="465" spans="1:3" x14ac:dyDescent="0.25">
      <c r="A465" s="19" t="s">
        <v>28442</v>
      </c>
      <c r="B465" s="19" t="s">
        <v>28443</v>
      </c>
      <c r="C465" s="122">
        <v>6903</v>
      </c>
    </row>
    <row r="466" spans="1:3" x14ac:dyDescent="0.25">
      <c r="A466" s="19" t="s">
        <v>16056</v>
      </c>
      <c r="B466" s="19" t="s">
        <v>28121</v>
      </c>
      <c r="C466" s="122">
        <v>6516</v>
      </c>
    </row>
    <row r="467" spans="1:3" x14ac:dyDescent="0.25">
      <c r="A467" s="19" t="s">
        <v>1652</v>
      </c>
      <c r="B467" s="19" t="s">
        <v>28123</v>
      </c>
      <c r="C467" s="122">
        <v>666330</v>
      </c>
    </row>
    <row r="468" spans="1:3" x14ac:dyDescent="0.25">
      <c r="A468" s="19" t="s">
        <v>1478</v>
      </c>
      <c r="B468" s="19" t="s">
        <v>28637</v>
      </c>
      <c r="C468" s="122">
        <v>786721</v>
      </c>
    </row>
    <row r="469" spans="1:3" x14ac:dyDescent="0.25">
      <c r="A469" s="19" t="s">
        <v>3315</v>
      </c>
      <c r="B469" s="19" t="s">
        <v>28639</v>
      </c>
      <c r="C469" s="122">
        <v>509115</v>
      </c>
    </row>
    <row r="470" spans="1:3" x14ac:dyDescent="0.25">
      <c r="A470" s="19" t="s">
        <v>1394</v>
      </c>
      <c r="B470" s="19" t="s">
        <v>24381</v>
      </c>
      <c r="C470" s="122">
        <v>725723</v>
      </c>
    </row>
    <row r="471" spans="1:3" x14ac:dyDescent="0.25">
      <c r="A471" s="19" t="s">
        <v>5255</v>
      </c>
      <c r="B471" s="19" t="s">
        <v>24383</v>
      </c>
      <c r="C471" s="122">
        <v>111664</v>
      </c>
    </row>
    <row r="472" spans="1:3" x14ac:dyDescent="0.25">
      <c r="A472" s="19" t="s">
        <v>7282</v>
      </c>
      <c r="B472" s="19" t="s">
        <v>24508</v>
      </c>
      <c r="C472" s="122">
        <v>142201</v>
      </c>
    </row>
    <row r="473" spans="1:3" x14ac:dyDescent="0.25">
      <c r="A473" s="19" t="s">
        <v>3781</v>
      </c>
      <c r="B473" s="19" t="s">
        <v>24761</v>
      </c>
      <c r="C473" s="122">
        <v>49599</v>
      </c>
    </row>
    <row r="474" spans="1:3" x14ac:dyDescent="0.25">
      <c r="A474" s="19" t="s">
        <v>13871</v>
      </c>
      <c r="B474" s="19" t="s">
        <v>24779</v>
      </c>
      <c r="C474" s="122">
        <v>5494</v>
      </c>
    </row>
    <row r="475" spans="1:3" x14ac:dyDescent="0.25">
      <c r="A475" s="19" t="s">
        <v>14632</v>
      </c>
      <c r="B475" s="19" t="s">
        <v>24786</v>
      </c>
      <c r="C475" s="122">
        <v>32437</v>
      </c>
    </row>
    <row r="476" spans="1:3" x14ac:dyDescent="0.25">
      <c r="A476" s="19" t="s">
        <v>7001</v>
      </c>
      <c r="B476" s="19" t="s">
        <v>24783</v>
      </c>
      <c r="C476" s="122">
        <v>86300</v>
      </c>
    </row>
    <row r="477" spans="1:3" x14ac:dyDescent="0.25">
      <c r="A477" s="19" t="s">
        <v>12594</v>
      </c>
      <c r="B477" s="19" t="s">
        <v>24782</v>
      </c>
      <c r="C477" s="122">
        <v>32394</v>
      </c>
    </row>
    <row r="478" spans="1:3" x14ac:dyDescent="0.25">
      <c r="A478" s="19" t="s">
        <v>8725</v>
      </c>
      <c r="B478" s="19" t="s">
        <v>28146</v>
      </c>
      <c r="C478" s="122">
        <v>19855</v>
      </c>
    </row>
    <row r="479" spans="1:3" x14ac:dyDescent="0.25">
      <c r="A479" s="19" t="s">
        <v>9519</v>
      </c>
      <c r="B479" s="19" t="s">
        <v>24531</v>
      </c>
      <c r="C479" s="122">
        <v>67462</v>
      </c>
    </row>
    <row r="480" spans="1:3" x14ac:dyDescent="0.25">
      <c r="A480" s="19" t="s">
        <v>4946</v>
      </c>
      <c r="B480" s="19" t="s">
        <v>24593</v>
      </c>
      <c r="C480" s="122">
        <v>142506</v>
      </c>
    </row>
    <row r="481" spans="1:3" x14ac:dyDescent="0.25">
      <c r="A481" s="19" t="s">
        <v>5555</v>
      </c>
      <c r="B481" s="19" t="s">
        <v>24687</v>
      </c>
      <c r="C481" s="122">
        <v>159421</v>
      </c>
    </row>
    <row r="482" spans="1:3" x14ac:dyDescent="0.25">
      <c r="A482" s="19" t="s">
        <v>22979</v>
      </c>
      <c r="B482" s="19" t="s">
        <v>24458</v>
      </c>
      <c r="C482" s="122">
        <v>13328</v>
      </c>
    </row>
    <row r="483" spans="1:3" x14ac:dyDescent="0.25">
      <c r="A483" s="19" t="s">
        <v>15329</v>
      </c>
      <c r="B483" s="19" t="s">
        <v>24459</v>
      </c>
      <c r="C483" s="122">
        <v>5152</v>
      </c>
    </row>
    <row r="484" spans="1:3" x14ac:dyDescent="0.25">
      <c r="A484" s="19" t="s">
        <v>8308</v>
      </c>
      <c r="B484" s="19" t="s">
        <v>24509</v>
      </c>
      <c r="C484" s="122">
        <v>35964</v>
      </c>
    </row>
    <row r="485" spans="1:3" x14ac:dyDescent="0.25">
      <c r="A485" s="19" t="s">
        <v>29047</v>
      </c>
      <c r="B485" s="19" t="s">
        <v>29048</v>
      </c>
      <c r="C485" s="122">
        <v>6023</v>
      </c>
    </row>
    <row r="486" spans="1:3" x14ac:dyDescent="0.25">
      <c r="A486" s="19" t="s">
        <v>9495</v>
      </c>
      <c r="B486" s="19" t="s">
        <v>24435</v>
      </c>
      <c r="C486" s="122">
        <v>39485</v>
      </c>
    </row>
    <row r="487" spans="1:3" x14ac:dyDescent="0.25">
      <c r="A487" s="19" t="s">
        <v>10097</v>
      </c>
      <c r="B487" s="19" t="s">
        <v>24667</v>
      </c>
      <c r="C487" s="122">
        <v>41090</v>
      </c>
    </row>
    <row r="488" spans="1:3" x14ac:dyDescent="0.25">
      <c r="A488" s="19" t="s">
        <v>15216</v>
      </c>
      <c r="B488" s="19" t="s">
        <v>24773</v>
      </c>
      <c r="C488" s="122">
        <v>34951</v>
      </c>
    </row>
    <row r="489" spans="1:3" x14ac:dyDescent="0.25">
      <c r="A489" s="19" t="s">
        <v>18767</v>
      </c>
      <c r="B489" s="19" t="s">
        <v>28642</v>
      </c>
      <c r="C489" s="122">
        <v>4699</v>
      </c>
    </row>
    <row r="490" spans="1:3" x14ac:dyDescent="0.25">
      <c r="A490" s="19" t="s">
        <v>5006</v>
      </c>
      <c r="B490" s="19" t="s">
        <v>24555</v>
      </c>
      <c r="C490" s="122">
        <v>236031</v>
      </c>
    </row>
    <row r="491" spans="1:3" x14ac:dyDescent="0.25">
      <c r="A491" s="19" t="s">
        <v>7951</v>
      </c>
      <c r="B491" s="19" t="s">
        <v>24558</v>
      </c>
      <c r="C491" s="122">
        <v>54310</v>
      </c>
    </row>
    <row r="492" spans="1:3" x14ac:dyDescent="0.25">
      <c r="A492" s="19" t="s">
        <v>18911</v>
      </c>
      <c r="B492" s="19" t="s">
        <v>24716</v>
      </c>
      <c r="C492" s="122">
        <v>28423</v>
      </c>
    </row>
    <row r="493" spans="1:3" x14ac:dyDescent="0.25">
      <c r="A493" s="19" t="s">
        <v>10186</v>
      </c>
      <c r="B493" s="19" t="s">
        <v>24676</v>
      </c>
      <c r="C493" s="122">
        <v>56417</v>
      </c>
    </row>
    <row r="494" spans="1:3" x14ac:dyDescent="0.25">
      <c r="A494" s="19" t="s">
        <v>11286</v>
      </c>
      <c r="B494" s="19" t="s">
        <v>24791</v>
      </c>
      <c r="C494" s="122">
        <v>61780</v>
      </c>
    </row>
    <row r="495" spans="1:3" x14ac:dyDescent="0.25">
      <c r="A495" s="19" t="s">
        <v>22876</v>
      </c>
      <c r="B495" s="19" t="s">
        <v>24793</v>
      </c>
      <c r="C495" s="122">
        <v>12163</v>
      </c>
    </row>
    <row r="496" spans="1:3" x14ac:dyDescent="0.25">
      <c r="A496" s="19" t="s">
        <v>19971</v>
      </c>
      <c r="B496" s="19" t="s">
        <v>28138</v>
      </c>
      <c r="C496" s="122">
        <v>34123</v>
      </c>
    </row>
    <row r="497" spans="1:3" x14ac:dyDescent="0.25">
      <c r="A497" s="19" t="s">
        <v>22878</v>
      </c>
      <c r="B497" s="19" t="s">
        <v>24727</v>
      </c>
      <c r="C497" s="122">
        <v>30334</v>
      </c>
    </row>
    <row r="498" spans="1:3" x14ac:dyDescent="0.25">
      <c r="A498" s="19" t="s">
        <v>3187</v>
      </c>
      <c r="B498" s="19" t="s">
        <v>24719</v>
      </c>
      <c r="C498" s="122">
        <v>311253</v>
      </c>
    </row>
    <row r="499" spans="1:3" x14ac:dyDescent="0.25">
      <c r="A499" s="19" t="s">
        <v>29043</v>
      </c>
      <c r="B499" s="19" t="s">
        <v>29044</v>
      </c>
      <c r="C499" s="122">
        <v>459</v>
      </c>
    </row>
    <row r="500" spans="1:3" x14ac:dyDescent="0.25">
      <c r="A500" s="19" t="s">
        <v>8596</v>
      </c>
      <c r="B500" s="19" t="s">
        <v>24726</v>
      </c>
      <c r="C500" s="122">
        <v>107758</v>
      </c>
    </row>
    <row r="501" spans="1:3" x14ac:dyDescent="0.25">
      <c r="A501" s="19" t="s">
        <v>22982</v>
      </c>
      <c r="B501" s="19" t="s">
        <v>24742</v>
      </c>
      <c r="C501" s="122">
        <v>4431</v>
      </c>
    </row>
    <row r="502" spans="1:3" x14ac:dyDescent="0.25">
      <c r="A502" s="19" t="s">
        <v>18716</v>
      </c>
      <c r="B502" s="19" t="s">
        <v>24722</v>
      </c>
      <c r="C502" s="122">
        <v>7482</v>
      </c>
    </row>
    <row r="503" spans="1:3" x14ac:dyDescent="0.25">
      <c r="A503" s="19" t="s">
        <v>15735</v>
      </c>
      <c r="B503" s="19" t="s">
        <v>24696</v>
      </c>
      <c r="C503" s="122">
        <v>2583</v>
      </c>
    </row>
    <row r="504" spans="1:3" x14ac:dyDescent="0.25">
      <c r="A504" s="19" t="s">
        <v>9570</v>
      </c>
      <c r="B504" s="19" t="s">
        <v>24780</v>
      </c>
      <c r="C504" s="122">
        <v>6176</v>
      </c>
    </row>
    <row r="505" spans="1:3" x14ac:dyDescent="0.25">
      <c r="A505" s="19" t="s">
        <v>14288</v>
      </c>
      <c r="B505" s="19" t="s">
        <v>24608</v>
      </c>
      <c r="C505" s="122">
        <v>4742</v>
      </c>
    </row>
    <row r="506" spans="1:3" x14ac:dyDescent="0.25">
      <c r="A506" s="19" t="s">
        <v>28648</v>
      </c>
      <c r="B506" s="19" t="s">
        <v>28649</v>
      </c>
      <c r="C506" s="122">
        <v>1232</v>
      </c>
    </row>
    <row r="507" spans="1:3" x14ac:dyDescent="0.25">
      <c r="A507" s="19" t="s">
        <v>10507</v>
      </c>
      <c r="B507" s="19" t="s">
        <v>24539</v>
      </c>
      <c r="C507" s="122">
        <v>17856</v>
      </c>
    </row>
    <row r="508" spans="1:3" x14ac:dyDescent="0.25">
      <c r="A508" s="19" t="s">
        <v>4522</v>
      </c>
      <c r="B508" s="19" t="s">
        <v>24536</v>
      </c>
      <c r="C508" s="122">
        <v>150345</v>
      </c>
    </row>
    <row r="509" spans="1:3" x14ac:dyDescent="0.25">
      <c r="A509" s="19" t="s">
        <v>14901</v>
      </c>
      <c r="B509" s="19" t="s">
        <v>24537</v>
      </c>
      <c r="C509" s="122">
        <v>67145</v>
      </c>
    </row>
    <row r="510" spans="1:3" x14ac:dyDescent="0.25">
      <c r="A510" s="19" t="s">
        <v>3393</v>
      </c>
      <c r="B510" s="19" t="s">
        <v>24538</v>
      </c>
      <c r="C510" s="122">
        <v>369793</v>
      </c>
    </row>
    <row r="511" spans="1:3" x14ac:dyDescent="0.25">
      <c r="A511" s="19" t="s">
        <v>12964</v>
      </c>
      <c r="B511" s="19" t="s">
        <v>24576</v>
      </c>
      <c r="C511" s="122">
        <v>11928</v>
      </c>
    </row>
    <row r="512" spans="1:3" x14ac:dyDescent="0.25">
      <c r="A512" s="19" t="s">
        <v>23041</v>
      </c>
      <c r="B512" s="19" t="s">
        <v>24564</v>
      </c>
      <c r="C512" s="122">
        <v>2425</v>
      </c>
    </row>
    <row r="513" spans="1:3" x14ac:dyDescent="0.25">
      <c r="A513" s="19" t="s">
        <v>17243</v>
      </c>
      <c r="B513" s="19" t="s">
        <v>24827</v>
      </c>
      <c r="C513" s="122">
        <v>467</v>
      </c>
    </row>
    <row r="514" spans="1:3" x14ac:dyDescent="0.25">
      <c r="A514" s="19" t="s">
        <v>8293</v>
      </c>
      <c r="B514" s="19" t="s">
        <v>24562</v>
      </c>
      <c r="C514" s="122">
        <v>32546</v>
      </c>
    </row>
    <row r="515" spans="1:3" x14ac:dyDescent="0.25">
      <c r="A515" s="19" t="s">
        <v>22897</v>
      </c>
      <c r="B515" s="19" t="s">
        <v>24565</v>
      </c>
      <c r="C515" s="122">
        <v>35427</v>
      </c>
    </row>
    <row r="516" spans="1:3" x14ac:dyDescent="0.25">
      <c r="A516" s="19" t="s">
        <v>1119</v>
      </c>
      <c r="B516" s="19" t="s">
        <v>24563</v>
      </c>
      <c r="C516" s="122">
        <v>814496</v>
      </c>
    </row>
    <row r="517" spans="1:3" x14ac:dyDescent="0.25">
      <c r="A517" s="19" t="s">
        <v>24566</v>
      </c>
      <c r="B517" s="19" t="s">
        <v>24567</v>
      </c>
      <c r="C517" s="122">
        <v>6509</v>
      </c>
    </row>
    <row r="518" spans="1:3" x14ac:dyDescent="0.25">
      <c r="A518" s="19" t="s">
        <v>14480</v>
      </c>
      <c r="B518" s="19" t="s">
        <v>24806</v>
      </c>
      <c r="C518" s="122">
        <v>19477</v>
      </c>
    </row>
    <row r="519" spans="1:3" x14ac:dyDescent="0.25">
      <c r="A519" s="19" t="s">
        <v>28667</v>
      </c>
      <c r="B519" s="19" t="s">
        <v>28668</v>
      </c>
      <c r="C519" s="122">
        <v>5190</v>
      </c>
    </row>
    <row r="520" spans="1:3" x14ac:dyDescent="0.25">
      <c r="A520" s="19" t="s">
        <v>2444</v>
      </c>
      <c r="B520" s="19" t="s">
        <v>24812</v>
      </c>
      <c r="C520" s="122">
        <v>133434</v>
      </c>
    </row>
    <row r="521" spans="1:3" x14ac:dyDescent="0.25">
      <c r="A521" s="19" t="s">
        <v>4659</v>
      </c>
      <c r="B521" s="19" t="s">
        <v>24807</v>
      </c>
      <c r="C521" s="122">
        <v>76707</v>
      </c>
    </row>
    <row r="522" spans="1:3" x14ac:dyDescent="0.25">
      <c r="A522" s="19" t="s">
        <v>22984</v>
      </c>
      <c r="B522" s="19" t="s">
        <v>24817</v>
      </c>
      <c r="C522" s="122">
        <v>26621</v>
      </c>
    </row>
    <row r="523" spans="1:3" x14ac:dyDescent="0.25">
      <c r="A523" s="19" t="s">
        <v>3008</v>
      </c>
      <c r="B523" s="19" t="s">
        <v>24811</v>
      </c>
      <c r="C523" s="122">
        <v>380114</v>
      </c>
    </row>
    <row r="524" spans="1:3" x14ac:dyDescent="0.25">
      <c r="A524" s="19" t="s">
        <v>16419</v>
      </c>
      <c r="B524" s="19" t="s">
        <v>24815</v>
      </c>
      <c r="C524" s="122">
        <v>36218</v>
      </c>
    </row>
    <row r="525" spans="1:3" x14ac:dyDescent="0.25">
      <c r="A525" s="19" t="s">
        <v>13915</v>
      </c>
      <c r="B525" s="19" t="s">
        <v>24823</v>
      </c>
      <c r="C525" s="122">
        <v>15231</v>
      </c>
    </row>
    <row r="526" spans="1:3" x14ac:dyDescent="0.25">
      <c r="A526" s="19" t="s">
        <v>22983</v>
      </c>
      <c r="B526" s="19" t="s">
        <v>24816</v>
      </c>
      <c r="C526" s="122">
        <v>3890</v>
      </c>
    </row>
    <row r="527" spans="1:3" x14ac:dyDescent="0.25">
      <c r="A527" s="19" t="s">
        <v>11726</v>
      </c>
      <c r="B527" s="19" t="s">
        <v>24820</v>
      </c>
      <c r="C527" s="122">
        <v>23355</v>
      </c>
    </row>
    <row r="528" spans="1:3" x14ac:dyDescent="0.25">
      <c r="A528" s="19" t="s">
        <v>13721</v>
      </c>
      <c r="B528" s="19" t="s">
        <v>24810</v>
      </c>
      <c r="C528" s="122">
        <v>27513</v>
      </c>
    </row>
    <row r="529" spans="1:3" x14ac:dyDescent="0.25">
      <c r="A529" s="19" t="s">
        <v>14096</v>
      </c>
      <c r="B529" s="19" t="s">
        <v>24813</v>
      </c>
      <c r="C529" s="122">
        <v>11632</v>
      </c>
    </row>
    <row r="530" spans="1:3" x14ac:dyDescent="0.25">
      <c r="A530" s="19" t="s">
        <v>18842</v>
      </c>
      <c r="B530" s="19" t="s">
        <v>24809</v>
      </c>
      <c r="C530" s="122">
        <v>0</v>
      </c>
    </row>
    <row r="531" spans="1:3" x14ac:dyDescent="0.25">
      <c r="A531" s="19" t="s">
        <v>18392</v>
      </c>
      <c r="B531" s="19" t="s">
        <v>28669</v>
      </c>
      <c r="C531" s="122">
        <v>8678</v>
      </c>
    </row>
    <row r="532" spans="1:3" x14ac:dyDescent="0.25">
      <c r="A532" s="19" t="s">
        <v>3686</v>
      </c>
      <c r="B532" s="19" t="s">
        <v>24436</v>
      </c>
      <c r="C532" s="122">
        <v>96099</v>
      </c>
    </row>
    <row r="533" spans="1:3" x14ac:dyDescent="0.25">
      <c r="A533" s="19" t="s">
        <v>4700</v>
      </c>
      <c r="B533" s="19" t="s">
        <v>24375</v>
      </c>
      <c r="C533" s="122">
        <v>163540</v>
      </c>
    </row>
    <row r="534" spans="1:3" x14ac:dyDescent="0.25">
      <c r="A534" s="19" t="s">
        <v>6863</v>
      </c>
      <c r="B534" s="19" t="s">
        <v>6865</v>
      </c>
      <c r="C534" s="122">
        <v>105176</v>
      </c>
    </row>
    <row r="535" spans="1:3" x14ac:dyDescent="0.25">
      <c r="A535" s="19" t="s">
        <v>14425</v>
      </c>
      <c r="B535" s="19" t="s">
        <v>28153</v>
      </c>
      <c r="C535" s="122">
        <v>25088</v>
      </c>
    </row>
    <row r="536" spans="1:3" x14ac:dyDescent="0.25">
      <c r="A536" s="19" t="s">
        <v>21752</v>
      </c>
      <c r="B536" s="19" t="s">
        <v>24828</v>
      </c>
      <c r="C536" s="122">
        <v>11862</v>
      </c>
    </row>
    <row r="537" spans="1:3" x14ac:dyDescent="0.25">
      <c r="A537" s="19" t="s">
        <v>8656</v>
      </c>
      <c r="B537" s="19" t="s">
        <v>24376</v>
      </c>
      <c r="C537" s="122">
        <v>40316</v>
      </c>
    </row>
    <row r="538" spans="1:3" x14ac:dyDescent="0.25">
      <c r="A538" s="19" t="s">
        <v>2333</v>
      </c>
      <c r="B538" s="19" t="s">
        <v>24377</v>
      </c>
      <c r="C538" s="122">
        <v>262716</v>
      </c>
    </row>
    <row r="539" spans="1:3" x14ac:dyDescent="0.25">
      <c r="A539" s="19" t="s">
        <v>3423</v>
      </c>
      <c r="B539" s="19" t="s">
        <v>24626</v>
      </c>
      <c r="C539" s="122">
        <v>148744</v>
      </c>
    </row>
    <row r="540" spans="1:3" x14ac:dyDescent="0.25">
      <c r="A540" s="19" t="s">
        <v>8230</v>
      </c>
      <c r="B540" s="19" t="s">
        <v>24627</v>
      </c>
      <c r="C540" s="122">
        <v>61220</v>
      </c>
    </row>
    <row r="541" spans="1:3" x14ac:dyDescent="0.25">
      <c r="A541" s="19" t="s">
        <v>6502</v>
      </c>
      <c r="B541" s="19" t="s">
        <v>24628</v>
      </c>
      <c r="C541" s="122">
        <v>83195</v>
      </c>
    </row>
    <row r="542" spans="1:3" x14ac:dyDescent="0.25">
      <c r="A542" s="19" t="s">
        <v>12432</v>
      </c>
      <c r="B542" s="19" t="s">
        <v>24409</v>
      </c>
      <c r="C542" s="122">
        <v>10545</v>
      </c>
    </row>
    <row r="543" spans="1:3" x14ac:dyDescent="0.25">
      <c r="A543" s="19" t="s">
        <v>5201</v>
      </c>
      <c r="B543" s="19" t="s">
        <v>24410</v>
      </c>
      <c r="C543" s="122">
        <v>132212</v>
      </c>
    </row>
    <row r="544" spans="1:3" x14ac:dyDescent="0.25">
      <c r="A544" s="19" t="s">
        <v>19911</v>
      </c>
      <c r="B544" s="19" t="s">
        <v>28643</v>
      </c>
      <c r="C544" s="122">
        <v>14921</v>
      </c>
    </row>
    <row r="545" spans="1:3" x14ac:dyDescent="0.25">
      <c r="A545" s="19" t="s">
        <v>8704</v>
      </c>
      <c r="B545" s="19" t="s">
        <v>28663</v>
      </c>
      <c r="C545" s="122">
        <v>38902</v>
      </c>
    </row>
    <row r="546" spans="1:3" x14ac:dyDescent="0.25">
      <c r="A546" s="19" t="s">
        <v>5339</v>
      </c>
      <c r="B546" s="19" t="s">
        <v>24818</v>
      </c>
      <c r="C546" s="122">
        <v>25577</v>
      </c>
    </row>
    <row r="547" spans="1:3" x14ac:dyDescent="0.25">
      <c r="A547" s="19" t="s">
        <v>10804</v>
      </c>
      <c r="B547" s="19" t="s">
        <v>24533</v>
      </c>
      <c r="C547" s="122">
        <v>22312</v>
      </c>
    </row>
    <row r="548" spans="1:3" x14ac:dyDescent="0.25">
      <c r="A548" s="19" t="s">
        <v>9525</v>
      </c>
      <c r="B548" s="19" t="s">
        <v>24703</v>
      </c>
      <c r="C548" s="122">
        <v>27209</v>
      </c>
    </row>
    <row r="549" spans="1:3" x14ac:dyDescent="0.25">
      <c r="A549" s="19" t="s">
        <v>9675</v>
      </c>
      <c r="B549" s="19" t="s">
        <v>28656</v>
      </c>
      <c r="C549" s="122">
        <v>21256</v>
      </c>
    </row>
    <row r="550" spans="1:3" x14ac:dyDescent="0.25">
      <c r="A550" s="19" t="s">
        <v>6830</v>
      </c>
      <c r="B550" s="19" t="s">
        <v>24792</v>
      </c>
      <c r="C550" s="122">
        <v>107016</v>
      </c>
    </row>
    <row r="551" spans="1:3" x14ac:dyDescent="0.25">
      <c r="A551" s="19" t="s">
        <v>6364</v>
      </c>
      <c r="B551" s="19" t="s">
        <v>24546</v>
      </c>
      <c r="C551" s="122">
        <v>36124</v>
      </c>
    </row>
    <row r="552" spans="1:3" x14ac:dyDescent="0.25">
      <c r="A552" s="19" t="s">
        <v>1532</v>
      </c>
      <c r="B552" s="19" t="s">
        <v>24629</v>
      </c>
      <c r="C552" s="122">
        <v>1014207</v>
      </c>
    </row>
    <row r="553" spans="1:3" x14ac:dyDescent="0.25">
      <c r="A553" s="19" t="s">
        <v>8803</v>
      </c>
      <c r="B553" s="19" t="s">
        <v>24594</v>
      </c>
      <c r="C553" s="122">
        <v>61950</v>
      </c>
    </row>
    <row r="554" spans="1:3" x14ac:dyDescent="0.25">
      <c r="A554" s="19" t="s">
        <v>6824</v>
      </c>
      <c r="B554" s="19" t="s">
        <v>24556</v>
      </c>
      <c r="C554" s="122">
        <v>73544</v>
      </c>
    </row>
    <row r="555" spans="1:3" x14ac:dyDescent="0.25">
      <c r="A555" s="19" t="s">
        <v>12483</v>
      </c>
      <c r="B555" s="19" t="s">
        <v>24348</v>
      </c>
      <c r="C555" s="122">
        <v>10706</v>
      </c>
    </row>
    <row r="556" spans="1:3" x14ac:dyDescent="0.25">
      <c r="A556" s="19" t="s">
        <v>3288</v>
      </c>
      <c r="B556" s="19" t="s">
        <v>24595</v>
      </c>
      <c r="C556" s="122">
        <v>138178</v>
      </c>
    </row>
    <row r="557" spans="1:3" x14ac:dyDescent="0.25">
      <c r="A557" s="19" t="s">
        <v>6583</v>
      </c>
      <c r="B557" s="19" t="s">
        <v>24677</v>
      </c>
      <c r="C557" s="122">
        <v>54807</v>
      </c>
    </row>
    <row r="558" spans="1:3" x14ac:dyDescent="0.25">
      <c r="A558" s="19" t="s">
        <v>16011</v>
      </c>
      <c r="B558" s="19" t="s">
        <v>24680</v>
      </c>
      <c r="C558" s="122">
        <v>1425</v>
      </c>
    </row>
    <row r="559" spans="1:3" x14ac:dyDescent="0.25">
      <c r="A559" s="19" t="s">
        <v>5597</v>
      </c>
      <c r="B559" s="19" t="s">
        <v>24668</v>
      </c>
      <c r="C559" s="122">
        <v>196109</v>
      </c>
    </row>
    <row r="560" spans="1:3" x14ac:dyDescent="0.25">
      <c r="A560" s="19" t="s">
        <v>21756</v>
      </c>
      <c r="B560" s="19" t="s">
        <v>24671</v>
      </c>
      <c r="C560" s="122">
        <v>6542</v>
      </c>
    </row>
    <row r="561" spans="1:3" x14ac:dyDescent="0.25">
      <c r="A561" s="19" t="s">
        <v>3865</v>
      </c>
      <c r="B561" s="19" t="s">
        <v>24496</v>
      </c>
      <c r="C561" s="122">
        <v>232899</v>
      </c>
    </row>
    <row r="562" spans="1:3" x14ac:dyDescent="0.25">
      <c r="A562" s="19" t="s">
        <v>8215</v>
      </c>
      <c r="B562" s="19" t="s">
        <v>24534</v>
      </c>
      <c r="C562" s="122">
        <v>36057</v>
      </c>
    </row>
    <row r="563" spans="1:3" x14ac:dyDescent="0.25">
      <c r="A563" s="19" t="s">
        <v>18123</v>
      </c>
      <c r="B563" s="19" t="s">
        <v>24442</v>
      </c>
      <c r="C563" s="122">
        <v>1084</v>
      </c>
    </row>
    <row r="564" spans="1:3" x14ac:dyDescent="0.25">
      <c r="A564" s="19" t="s">
        <v>12201</v>
      </c>
      <c r="B564" s="19" t="s">
        <v>28661</v>
      </c>
      <c r="C564" s="122">
        <v>16831</v>
      </c>
    </row>
    <row r="565" spans="1:3" x14ac:dyDescent="0.25">
      <c r="A565" s="19" t="s">
        <v>10153</v>
      </c>
      <c r="B565" s="19" t="s">
        <v>24720</v>
      </c>
      <c r="C565" s="122">
        <v>36204</v>
      </c>
    </row>
    <row r="566" spans="1:3" x14ac:dyDescent="0.25">
      <c r="A566" s="19" t="s">
        <v>4357</v>
      </c>
      <c r="B566" s="19" t="s">
        <v>24718</v>
      </c>
      <c r="C566" s="122">
        <v>216139</v>
      </c>
    </row>
    <row r="567" spans="1:3" x14ac:dyDescent="0.25">
      <c r="A567" s="19" t="s">
        <v>15308</v>
      </c>
      <c r="B567" s="19" t="s">
        <v>24557</v>
      </c>
      <c r="C567" s="122">
        <v>11962</v>
      </c>
    </row>
    <row r="568" spans="1:3" x14ac:dyDescent="0.25">
      <c r="A568" s="19" t="s">
        <v>8203</v>
      </c>
      <c r="B568" s="19" t="s">
        <v>24380</v>
      </c>
      <c r="C568" s="122">
        <v>59353</v>
      </c>
    </row>
    <row r="569" spans="1:3" x14ac:dyDescent="0.25">
      <c r="A569" s="19" t="s">
        <v>13799</v>
      </c>
      <c r="B569" s="19" t="s">
        <v>24630</v>
      </c>
      <c r="C569" s="122">
        <v>33262</v>
      </c>
    </row>
    <row r="570" spans="1:3" x14ac:dyDescent="0.25">
      <c r="A570" s="19" t="s">
        <v>2321</v>
      </c>
      <c r="B570" s="19" t="s">
        <v>24695</v>
      </c>
      <c r="C570" s="122">
        <v>373571</v>
      </c>
    </row>
    <row r="571" spans="1:3" x14ac:dyDescent="0.25">
      <c r="A571" s="19" t="s">
        <v>5195</v>
      </c>
      <c r="B571" s="19" t="s">
        <v>24822</v>
      </c>
      <c r="C571" s="122">
        <v>97804</v>
      </c>
    </row>
    <row r="572" spans="1:3" x14ac:dyDescent="0.25">
      <c r="A572" s="19" t="s">
        <v>10918</v>
      </c>
      <c r="B572" s="19" t="s">
        <v>24469</v>
      </c>
      <c r="C572" s="122">
        <v>11843</v>
      </c>
    </row>
    <row r="573" spans="1:3" x14ac:dyDescent="0.25">
      <c r="A573" s="19" t="s">
        <v>11169</v>
      </c>
      <c r="B573" s="19" t="s">
        <v>24426</v>
      </c>
      <c r="C573" s="122">
        <v>12666</v>
      </c>
    </row>
    <row r="574" spans="1:3" x14ac:dyDescent="0.25">
      <c r="A574" s="19" t="s">
        <v>8356</v>
      </c>
      <c r="B574" s="19" t="s">
        <v>24485</v>
      </c>
      <c r="C574" s="122">
        <v>59597</v>
      </c>
    </row>
    <row r="575" spans="1:3" x14ac:dyDescent="0.25">
      <c r="A575" s="19" t="s">
        <v>7813</v>
      </c>
      <c r="B575" s="19" t="s">
        <v>24438</v>
      </c>
      <c r="C575" s="122">
        <v>70348</v>
      </c>
    </row>
    <row r="576" spans="1:3" x14ac:dyDescent="0.25">
      <c r="A576" s="19" t="s">
        <v>12438</v>
      </c>
      <c r="B576" s="19" t="s">
        <v>24532</v>
      </c>
      <c r="C576" s="122">
        <v>10759</v>
      </c>
    </row>
    <row r="577" spans="1:3" x14ac:dyDescent="0.25">
      <c r="A577" s="19" t="s">
        <v>8392</v>
      </c>
      <c r="B577" s="19" t="s">
        <v>24544</v>
      </c>
      <c r="C577" s="122">
        <v>10574</v>
      </c>
    </row>
    <row r="578" spans="1:3" x14ac:dyDescent="0.25">
      <c r="A578" s="19" t="s">
        <v>7106</v>
      </c>
      <c r="B578" s="19" t="s">
        <v>24404</v>
      </c>
      <c r="C578" s="122">
        <v>50605</v>
      </c>
    </row>
    <row r="579" spans="1:3" x14ac:dyDescent="0.25">
      <c r="A579" s="19" t="s">
        <v>10606</v>
      </c>
      <c r="B579" s="19" t="s">
        <v>24486</v>
      </c>
      <c r="C579" s="122">
        <v>17326</v>
      </c>
    </row>
    <row r="580" spans="1:3" x14ac:dyDescent="0.25">
      <c r="A580" s="19" t="s">
        <v>28644</v>
      </c>
      <c r="B580" s="19" t="s">
        <v>28645</v>
      </c>
      <c r="C580" s="122">
        <v>39499</v>
      </c>
    </row>
  </sheetData>
  <autoFilter ref="A5:F577" xr:uid="{00000000-0001-0000-0900-000000000000}"/>
  <sortState xmlns:xlrd2="http://schemas.microsoft.com/office/spreadsheetml/2017/richdata2" ref="A6:C580">
    <sortCondition ref="B6:B580"/>
  </sortState>
  <pageMargins left="0.7" right="0.7" top="0.27" bottom="0.34" header="0.3" footer="0.28999999999999998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93"/>
  <sheetViews>
    <sheetView view="pageBreakPreview" topLeftCell="A434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Innlandet!A1</f>
        <v>Momskompensasjon 2024 klubber</v>
      </c>
    </row>
    <row r="2" spans="1:3" ht="18.75" x14ac:dyDescent="0.3">
      <c r="A2" s="85" t="s">
        <v>22985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SUM(C6:C1331)</f>
        <v>58202986</v>
      </c>
    </row>
    <row r="6" spans="1:3" x14ac:dyDescent="0.25">
      <c r="A6" s="19" t="s">
        <v>3740</v>
      </c>
      <c r="B6" s="19" t="s">
        <v>25017</v>
      </c>
      <c r="C6" s="122">
        <v>124806</v>
      </c>
    </row>
    <row r="7" spans="1:3" x14ac:dyDescent="0.25">
      <c r="A7" s="19" t="s">
        <v>15639</v>
      </c>
      <c r="B7" s="19" t="s">
        <v>25020</v>
      </c>
      <c r="C7" s="122">
        <v>3466</v>
      </c>
    </row>
    <row r="8" spans="1:3" x14ac:dyDescent="0.25">
      <c r="A8" s="19" t="s">
        <v>9123</v>
      </c>
      <c r="B8" s="19" t="s">
        <v>25022</v>
      </c>
      <c r="C8" s="122">
        <v>59472</v>
      </c>
    </row>
    <row r="9" spans="1:3" x14ac:dyDescent="0.25">
      <c r="A9" s="19" t="s">
        <v>13616</v>
      </c>
      <c r="B9" s="19" t="s">
        <v>25050</v>
      </c>
      <c r="C9" s="122">
        <v>1614</v>
      </c>
    </row>
    <row r="10" spans="1:3" x14ac:dyDescent="0.25">
      <c r="A10" s="19" t="s">
        <v>5387</v>
      </c>
      <c r="B10" s="19" t="s">
        <v>25164</v>
      </c>
      <c r="C10" s="122">
        <v>234557</v>
      </c>
    </row>
    <row r="11" spans="1:3" x14ac:dyDescent="0.25">
      <c r="A11" s="19" t="s">
        <v>6562</v>
      </c>
      <c r="B11" s="19" t="s">
        <v>25165</v>
      </c>
      <c r="C11" s="122">
        <v>55973</v>
      </c>
    </row>
    <row r="12" spans="1:3" x14ac:dyDescent="0.25">
      <c r="A12" s="19" t="s">
        <v>4237</v>
      </c>
      <c r="B12" s="19" t="s">
        <v>25158</v>
      </c>
      <c r="C12" s="122">
        <v>202117</v>
      </c>
    </row>
    <row r="13" spans="1:3" x14ac:dyDescent="0.25">
      <c r="A13" s="19" t="s">
        <v>16314</v>
      </c>
      <c r="B13" s="19" t="s">
        <v>25168</v>
      </c>
      <c r="C13" s="122">
        <v>6956</v>
      </c>
    </row>
    <row r="14" spans="1:3" x14ac:dyDescent="0.25">
      <c r="A14" s="19" t="s">
        <v>5333</v>
      </c>
      <c r="B14" s="19" t="s">
        <v>5335</v>
      </c>
      <c r="C14" s="122">
        <v>68939</v>
      </c>
    </row>
    <row r="15" spans="1:3" x14ac:dyDescent="0.25">
      <c r="A15" s="19" t="s">
        <v>8953</v>
      </c>
      <c r="B15" s="19" t="s">
        <v>24993</v>
      </c>
      <c r="C15" s="122">
        <v>38598</v>
      </c>
    </row>
    <row r="16" spans="1:3" x14ac:dyDescent="0.25">
      <c r="A16" s="19" t="s">
        <v>18330</v>
      </c>
      <c r="B16" s="19" t="s">
        <v>25212</v>
      </c>
      <c r="C16" s="122">
        <v>9493</v>
      </c>
    </row>
    <row r="17" spans="1:3" x14ac:dyDescent="0.25">
      <c r="A17" s="19" t="s">
        <v>1877</v>
      </c>
      <c r="B17" s="19" t="s">
        <v>24849</v>
      </c>
      <c r="C17" s="122">
        <v>502408</v>
      </c>
    </row>
    <row r="18" spans="1:3" x14ac:dyDescent="0.25">
      <c r="A18" s="19" t="s">
        <v>5414</v>
      </c>
      <c r="B18" s="19" t="s">
        <v>24844</v>
      </c>
      <c r="C18" s="122">
        <v>204545</v>
      </c>
    </row>
    <row r="19" spans="1:3" x14ac:dyDescent="0.25">
      <c r="A19" s="19" t="s">
        <v>2798</v>
      </c>
      <c r="B19" s="19" t="s">
        <v>24854</v>
      </c>
      <c r="C19" s="122">
        <v>133170</v>
      </c>
    </row>
    <row r="20" spans="1:3" x14ac:dyDescent="0.25">
      <c r="A20" s="19" t="s">
        <v>18240</v>
      </c>
      <c r="B20" s="19" t="s">
        <v>28167</v>
      </c>
      <c r="C20" s="122">
        <v>2375</v>
      </c>
    </row>
    <row r="21" spans="1:3" x14ac:dyDescent="0.25">
      <c r="A21" s="19" t="s">
        <v>13542</v>
      </c>
      <c r="B21" s="19" t="s">
        <v>24951</v>
      </c>
      <c r="C21" s="122">
        <v>12810</v>
      </c>
    </row>
    <row r="22" spans="1:3" x14ac:dyDescent="0.25">
      <c r="A22" s="19" t="s">
        <v>5123</v>
      </c>
      <c r="B22" s="19" t="s">
        <v>25052</v>
      </c>
      <c r="C22" s="122">
        <v>187752</v>
      </c>
    </row>
    <row r="23" spans="1:3" x14ac:dyDescent="0.25">
      <c r="A23" s="19" t="s">
        <v>5831</v>
      </c>
      <c r="B23" s="19" t="s">
        <v>25054</v>
      </c>
      <c r="C23" s="122">
        <v>89037</v>
      </c>
    </row>
    <row r="24" spans="1:3" x14ac:dyDescent="0.25">
      <c r="A24" s="19" t="s">
        <v>8551</v>
      </c>
      <c r="B24" s="19" t="s">
        <v>24972</v>
      </c>
      <c r="C24" s="122">
        <v>36447</v>
      </c>
    </row>
    <row r="25" spans="1:3" x14ac:dyDescent="0.25">
      <c r="A25" s="19" t="s">
        <v>15806</v>
      </c>
      <c r="B25" s="19" t="s">
        <v>24973</v>
      </c>
      <c r="C25" s="122">
        <v>6844</v>
      </c>
    </row>
    <row r="26" spans="1:3" x14ac:dyDescent="0.25">
      <c r="A26" s="19" t="s">
        <v>14168</v>
      </c>
      <c r="B26" s="19" t="s">
        <v>14170</v>
      </c>
      <c r="C26" s="122">
        <v>6943</v>
      </c>
    </row>
    <row r="27" spans="1:3" x14ac:dyDescent="0.25">
      <c r="A27" s="19" t="s">
        <v>17166</v>
      </c>
      <c r="B27" s="19" t="s">
        <v>28689</v>
      </c>
      <c r="C27" s="122">
        <v>1814</v>
      </c>
    </row>
    <row r="28" spans="1:3" x14ac:dyDescent="0.25">
      <c r="A28" s="19" t="s">
        <v>15633</v>
      </c>
      <c r="B28" s="19" t="s">
        <v>28177</v>
      </c>
      <c r="C28" s="122">
        <v>9537</v>
      </c>
    </row>
    <row r="29" spans="1:3" x14ac:dyDescent="0.25">
      <c r="A29" s="19" t="s">
        <v>28687</v>
      </c>
      <c r="B29" s="19" t="s">
        <v>28688</v>
      </c>
      <c r="C29" s="122">
        <v>11081</v>
      </c>
    </row>
    <row r="30" spans="1:3" x14ac:dyDescent="0.25">
      <c r="A30" s="19" t="s">
        <v>21814</v>
      </c>
      <c r="B30" s="19" t="s">
        <v>25209</v>
      </c>
      <c r="C30" s="122">
        <v>7382</v>
      </c>
    </row>
    <row r="31" spans="1:3" x14ac:dyDescent="0.25">
      <c r="A31" s="19" t="s">
        <v>13411</v>
      </c>
      <c r="B31" s="19" t="s">
        <v>25205</v>
      </c>
      <c r="C31" s="122">
        <v>11373</v>
      </c>
    </row>
    <row r="32" spans="1:3" x14ac:dyDescent="0.25">
      <c r="A32" s="19" t="s">
        <v>28685</v>
      </c>
      <c r="B32" s="19" t="s">
        <v>28686</v>
      </c>
      <c r="C32" s="122">
        <v>2231</v>
      </c>
    </row>
    <row r="33" spans="1:3" x14ac:dyDescent="0.25">
      <c r="A33" s="19" t="s">
        <v>10630</v>
      </c>
      <c r="B33" s="19" t="s">
        <v>25207</v>
      </c>
      <c r="C33" s="122">
        <v>47022</v>
      </c>
    </row>
    <row r="34" spans="1:3" x14ac:dyDescent="0.25">
      <c r="A34" s="19" t="s">
        <v>28158</v>
      </c>
      <c r="B34" s="19" t="s">
        <v>28159</v>
      </c>
      <c r="C34" s="122">
        <v>0</v>
      </c>
    </row>
    <row r="35" spans="1:3" x14ac:dyDescent="0.25">
      <c r="A35" s="19" t="s">
        <v>12357</v>
      </c>
      <c r="B35" s="19" t="s">
        <v>24939</v>
      </c>
      <c r="C35" s="122">
        <v>65104</v>
      </c>
    </row>
    <row r="36" spans="1:3" x14ac:dyDescent="0.25">
      <c r="A36" s="19" t="s">
        <v>3468</v>
      </c>
      <c r="B36" s="19" t="s">
        <v>25189</v>
      </c>
      <c r="C36" s="122">
        <v>200973</v>
      </c>
    </row>
    <row r="37" spans="1:3" x14ac:dyDescent="0.25">
      <c r="A37" s="19" t="s">
        <v>12728</v>
      </c>
      <c r="B37" s="19" t="s">
        <v>25190</v>
      </c>
      <c r="C37" s="122">
        <v>10165</v>
      </c>
    </row>
    <row r="38" spans="1:3" x14ac:dyDescent="0.25">
      <c r="A38" s="19" t="s">
        <v>15332</v>
      </c>
      <c r="B38" s="19" t="s">
        <v>25026</v>
      </c>
      <c r="C38" s="122">
        <v>1341</v>
      </c>
    </row>
    <row r="39" spans="1:3" x14ac:dyDescent="0.25">
      <c r="A39" s="19" t="s">
        <v>3339</v>
      </c>
      <c r="B39" s="19" t="s">
        <v>25055</v>
      </c>
      <c r="C39" s="122">
        <v>515250</v>
      </c>
    </row>
    <row r="40" spans="1:3" x14ac:dyDescent="0.25">
      <c r="A40" s="19" t="s">
        <v>27951</v>
      </c>
      <c r="B40" s="19" t="s">
        <v>27952</v>
      </c>
      <c r="C40" s="122">
        <v>12595</v>
      </c>
    </row>
    <row r="41" spans="1:3" x14ac:dyDescent="0.25">
      <c r="A41" s="19" t="s">
        <v>14015</v>
      </c>
      <c r="B41" s="19" t="s">
        <v>25103</v>
      </c>
      <c r="C41" s="122">
        <v>24081</v>
      </c>
    </row>
    <row r="42" spans="1:3" x14ac:dyDescent="0.25">
      <c r="A42" s="19" t="s">
        <v>5021</v>
      </c>
      <c r="B42" s="19" t="s">
        <v>24959</v>
      </c>
      <c r="C42" s="122">
        <v>108965</v>
      </c>
    </row>
    <row r="43" spans="1:3" x14ac:dyDescent="0.25">
      <c r="A43" s="19" t="s">
        <v>15525</v>
      </c>
      <c r="B43" s="19" t="s">
        <v>24977</v>
      </c>
      <c r="C43" s="122">
        <v>12354</v>
      </c>
    </row>
    <row r="44" spans="1:3" x14ac:dyDescent="0.25">
      <c r="A44" s="19" t="s">
        <v>7540</v>
      </c>
      <c r="B44" s="19" t="s">
        <v>24909</v>
      </c>
      <c r="C44" s="122">
        <v>41645</v>
      </c>
    </row>
    <row r="45" spans="1:3" x14ac:dyDescent="0.25">
      <c r="A45" s="19" t="s">
        <v>13676</v>
      </c>
      <c r="B45" s="19" t="s">
        <v>25167</v>
      </c>
      <c r="C45" s="122">
        <v>2729</v>
      </c>
    </row>
    <row r="46" spans="1:3" x14ac:dyDescent="0.25">
      <c r="A46" s="19" t="s">
        <v>11991</v>
      </c>
      <c r="B46" s="19" t="s">
        <v>25213</v>
      </c>
      <c r="C46" s="122">
        <v>17284</v>
      </c>
    </row>
    <row r="47" spans="1:3" x14ac:dyDescent="0.25">
      <c r="A47" s="19" t="s">
        <v>15856</v>
      </c>
      <c r="B47" s="19" t="s">
        <v>25226</v>
      </c>
      <c r="C47" s="122">
        <v>10279</v>
      </c>
    </row>
    <row r="48" spans="1:3" x14ac:dyDescent="0.25">
      <c r="A48" s="19" t="s">
        <v>1658</v>
      </c>
      <c r="B48" s="19" t="s">
        <v>24899</v>
      </c>
      <c r="C48" s="122">
        <v>361733</v>
      </c>
    </row>
    <row r="49" spans="1:3" x14ac:dyDescent="0.25">
      <c r="A49" s="19" t="s">
        <v>2102</v>
      </c>
      <c r="B49" s="19" t="s">
        <v>24884</v>
      </c>
      <c r="C49" s="122">
        <v>405698</v>
      </c>
    </row>
    <row r="50" spans="1:3" x14ac:dyDescent="0.25">
      <c r="A50" s="19" t="s">
        <v>10777</v>
      </c>
      <c r="B50" s="19" t="s">
        <v>25223</v>
      </c>
      <c r="C50" s="122">
        <v>15409</v>
      </c>
    </row>
    <row r="51" spans="1:3" x14ac:dyDescent="0.25">
      <c r="A51" s="19" t="s">
        <v>1502</v>
      </c>
      <c r="B51" s="19" t="s">
        <v>24885</v>
      </c>
      <c r="C51" s="122">
        <v>1059370</v>
      </c>
    </row>
    <row r="52" spans="1:3" x14ac:dyDescent="0.25">
      <c r="A52" s="19" t="s">
        <v>2654</v>
      </c>
      <c r="B52" s="19" t="s">
        <v>24906</v>
      </c>
      <c r="C52" s="122">
        <v>507697</v>
      </c>
    </row>
    <row r="53" spans="1:3" x14ac:dyDescent="0.25">
      <c r="A53" s="19" t="s">
        <v>11358</v>
      </c>
      <c r="B53" s="19" t="s">
        <v>28172</v>
      </c>
      <c r="C53" s="122">
        <v>41546</v>
      </c>
    </row>
    <row r="54" spans="1:3" x14ac:dyDescent="0.25">
      <c r="A54" s="19" t="s">
        <v>4177</v>
      </c>
      <c r="B54" s="19" t="s">
        <v>23477</v>
      </c>
      <c r="C54" s="122">
        <v>120269</v>
      </c>
    </row>
    <row r="55" spans="1:3" x14ac:dyDescent="0.25">
      <c r="A55" s="19" t="s">
        <v>1952</v>
      </c>
      <c r="B55" s="19" t="s">
        <v>24841</v>
      </c>
      <c r="C55" s="122">
        <v>410893</v>
      </c>
    </row>
    <row r="56" spans="1:3" x14ac:dyDescent="0.25">
      <c r="A56" s="19" t="s">
        <v>12745</v>
      </c>
      <c r="B56" s="19" t="s">
        <v>25208</v>
      </c>
      <c r="C56" s="122">
        <v>11653</v>
      </c>
    </row>
    <row r="57" spans="1:3" x14ac:dyDescent="0.25">
      <c r="A57" s="19" t="s">
        <v>9147</v>
      </c>
      <c r="B57" s="19" t="s">
        <v>25082</v>
      </c>
      <c r="C57" s="122">
        <v>20386</v>
      </c>
    </row>
    <row r="58" spans="1:3" x14ac:dyDescent="0.25">
      <c r="A58" s="19" t="s">
        <v>23044</v>
      </c>
      <c r="B58" s="19" t="s">
        <v>25156</v>
      </c>
      <c r="C58" s="122">
        <v>4960</v>
      </c>
    </row>
    <row r="59" spans="1:3" x14ac:dyDescent="0.25">
      <c r="A59" s="19" t="s">
        <v>12087</v>
      </c>
      <c r="B59" s="19" t="s">
        <v>25216</v>
      </c>
      <c r="C59" s="122">
        <v>10106</v>
      </c>
    </row>
    <row r="60" spans="1:3" x14ac:dyDescent="0.25">
      <c r="A60" s="19" t="s">
        <v>6773</v>
      </c>
      <c r="B60" s="19" t="s">
        <v>24903</v>
      </c>
      <c r="C60" s="122">
        <v>73144</v>
      </c>
    </row>
    <row r="61" spans="1:3" x14ac:dyDescent="0.25">
      <c r="A61" s="19" t="s">
        <v>8539</v>
      </c>
      <c r="B61" s="19" t="s">
        <v>25233</v>
      </c>
      <c r="C61" s="122">
        <v>22622</v>
      </c>
    </row>
    <row r="62" spans="1:3" x14ac:dyDescent="0.25">
      <c r="A62" s="19" t="s">
        <v>10124</v>
      </c>
      <c r="B62" s="19" t="s">
        <v>25235</v>
      </c>
      <c r="C62" s="122">
        <v>7064</v>
      </c>
    </row>
    <row r="63" spans="1:3" x14ac:dyDescent="0.25">
      <c r="A63" s="19" t="s">
        <v>10468</v>
      </c>
      <c r="B63" s="19" t="s">
        <v>25234</v>
      </c>
      <c r="C63" s="122">
        <v>50967</v>
      </c>
    </row>
    <row r="64" spans="1:3" x14ac:dyDescent="0.25">
      <c r="A64" s="19" t="s">
        <v>11759</v>
      </c>
      <c r="B64" s="19" t="s">
        <v>25043</v>
      </c>
      <c r="C64" s="122">
        <v>12706</v>
      </c>
    </row>
    <row r="65" spans="1:3" x14ac:dyDescent="0.25">
      <c r="A65" s="19" t="s">
        <v>10627</v>
      </c>
      <c r="B65" s="19" t="s">
        <v>25039</v>
      </c>
      <c r="C65" s="122">
        <v>52846</v>
      </c>
    </row>
    <row r="66" spans="1:3" x14ac:dyDescent="0.25">
      <c r="A66" s="19" t="s">
        <v>4576</v>
      </c>
      <c r="B66" s="19" t="s">
        <v>24910</v>
      </c>
      <c r="C66" s="122">
        <v>241161</v>
      </c>
    </row>
    <row r="67" spans="1:3" x14ac:dyDescent="0.25">
      <c r="A67" s="19" t="s">
        <v>2171</v>
      </c>
      <c r="B67" s="19" t="s">
        <v>25126</v>
      </c>
      <c r="C67" s="122">
        <v>386965</v>
      </c>
    </row>
    <row r="68" spans="1:3" x14ac:dyDescent="0.25">
      <c r="A68" s="19" t="s">
        <v>3689</v>
      </c>
      <c r="B68" s="19" t="s">
        <v>25088</v>
      </c>
      <c r="C68" s="122">
        <v>357012</v>
      </c>
    </row>
    <row r="69" spans="1:3" x14ac:dyDescent="0.25">
      <c r="A69" s="19" t="s">
        <v>18865</v>
      </c>
      <c r="B69" s="19" t="s">
        <v>24932</v>
      </c>
      <c r="C69" s="122">
        <v>11378</v>
      </c>
    </row>
    <row r="70" spans="1:3" x14ac:dyDescent="0.25">
      <c r="A70" s="19" t="s">
        <v>8629</v>
      </c>
      <c r="B70" s="19" t="s">
        <v>25142</v>
      </c>
      <c r="C70" s="122">
        <v>47754</v>
      </c>
    </row>
    <row r="71" spans="1:3" x14ac:dyDescent="0.25">
      <c r="A71" s="19" t="s">
        <v>17410</v>
      </c>
      <c r="B71" s="19" t="s">
        <v>28677</v>
      </c>
      <c r="C71" s="122">
        <v>10086</v>
      </c>
    </row>
    <row r="72" spans="1:3" x14ac:dyDescent="0.25">
      <c r="A72" s="19" t="s">
        <v>8971</v>
      </c>
      <c r="B72" s="19" t="s">
        <v>25084</v>
      </c>
      <c r="C72" s="122">
        <v>23078</v>
      </c>
    </row>
    <row r="73" spans="1:3" x14ac:dyDescent="0.25">
      <c r="A73" s="19" t="s">
        <v>11253</v>
      </c>
      <c r="B73" s="19" t="s">
        <v>25127</v>
      </c>
      <c r="C73" s="122">
        <v>33258</v>
      </c>
    </row>
    <row r="74" spans="1:3" x14ac:dyDescent="0.25">
      <c r="A74" s="19" t="s">
        <v>14405</v>
      </c>
      <c r="B74" s="19" t="s">
        <v>25063</v>
      </c>
      <c r="C74" s="122">
        <v>18204</v>
      </c>
    </row>
    <row r="75" spans="1:3" x14ac:dyDescent="0.25">
      <c r="A75" s="19" t="s">
        <v>11952</v>
      </c>
      <c r="B75" s="19" t="s">
        <v>25163</v>
      </c>
      <c r="C75" s="122">
        <v>28659</v>
      </c>
    </row>
    <row r="76" spans="1:3" x14ac:dyDescent="0.25">
      <c r="A76" s="19" t="s">
        <v>4216</v>
      </c>
      <c r="B76" s="19" t="s">
        <v>25089</v>
      </c>
      <c r="C76" s="122">
        <v>246374</v>
      </c>
    </row>
    <row r="77" spans="1:3" x14ac:dyDescent="0.25">
      <c r="A77" s="19" t="s">
        <v>3889</v>
      </c>
      <c r="B77" s="19" t="s">
        <v>25128</v>
      </c>
      <c r="C77" s="122">
        <v>131399</v>
      </c>
    </row>
    <row r="78" spans="1:3" x14ac:dyDescent="0.25">
      <c r="A78" s="19" t="s">
        <v>29058</v>
      </c>
      <c r="B78" s="19" t="s">
        <v>29059</v>
      </c>
      <c r="C78" s="122">
        <v>4786</v>
      </c>
    </row>
    <row r="79" spans="1:3" x14ac:dyDescent="0.25">
      <c r="A79" s="19" t="s">
        <v>13646</v>
      </c>
      <c r="B79" s="19" t="s">
        <v>25137</v>
      </c>
      <c r="C79" s="122">
        <v>50713</v>
      </c>
    </row>
    <row r="80" spans="1:3" x14ac:dyDescent="0.25">
      <c r="A80" s="19" t="s">
        <v>21818</v>
      </c>
      <c r="B80" s="19" t="s">
        <v>25056</v>
      </c>
      <c r="C80" s="122">
        <v>40739</v>
      </c>
    </row>
    <row r="81" spans="1:3" x14ac:dyDescent="0.25">
      <c r="A81" s="19" t="s">
        <v>18595</v>
      </c>
      <c r="B81" s="19" t="s">
        <v>28678</v>
      </c>
      <c r="C81" s="122">
        <v>3043</v>
      </c>
    </row>
    <row r="82" spans="1:3" x14ac:dyDescent="0.25">
      <c r="A82" s="19" t="s">
        <v>15032</v>
      </c>
      <c r="B82" s="19" t="s">
        <v>25132</v>
      </c>
      <c r="C82" s="122">
        <v>18316</v>
      </c>
    </row>
    <row r="83" spans="1:3" x14ac:dyDescent="0.25">
      <c r="A83" s="19" t="s">
        <v>2189</v>
      </c>
      <c r="B83" s="19" t="s">
        <v>25135</v>
      </c>
      <c r="C83" s="122">
        <v>625655</v>
      </c>
    </row>
    <row r="84" spans="1:3" x14ac:dyDescent="0.25">
      <c r="A84" s="19" t="s">
        <v>10138</v>
      </c>
      <c r="B84" s="19" t="s">
        <v>25080</v>
      </c>
      <c r="C84" s="122">
        <v>25432</v>
      </c>
    </row>
    <row r="85" spans="1:3" x14ac:dyDescent="0.25">
      <c r="A85" s="19" t="s">
        <v>2087</v>
      </c>
      <c r="B85" s="19" t="s">
        <v>25057</v>
      </c>
      <c r="C85" s="122">
        <v>46331</v>
      </c>
    </row>
    <row r="86" spans="1:3" x14ac:dyDescent="0.25">
      <c r="A86" s="19" t="s">
        <v>11394</v>
      </c>
      <c r="B86" s="19" t="s">
        <v>25129</v>
      </c>
      <c r="C86" s="122">
        <v>18879</v>
      </c>
    </row>
    <row r="87" spans="1:3" x14ac:dyDescent="0.25">
      <c r="A87" s="19" t="s">
        <v>9022</v>
      </c>
      <c r="B87" s="19" t="s">
        <v>25114</v>
      </c>
      <c r="C87" s="122">
        <v>32995</v>
      </c>
    </row>
    <row r="88" spans="1:3" x14ac:dyDescent="0.25">
      <c r="A88" s="19" t="s">
        <v>3925</v>
      </c>
      <c r="B88" s="19" t="s">
        <v>25090</v>
      </c>
      <c r="C88" s="122">
        <v>105982</v>
      </c>
    </row>
    <row r="89" spans="1:3" x14ac:dyDescent="0.25">
      <c r="A89" s="19" t="s">
        <v>29054</v>
      </c>
      <c r="B89" s="19" t="s">
        <v>29055</v>
      </c>
      <c r="C89" s="122">
        <v>163262</v>
      </c>
    </row>
    <row r="90" spans="1:3" x14ac:dyDescent="0.25">
      <c r="A90" s="19" t="s">
        <v>5983</v>
      </c>
      <c r="B90" s="19" t="s">
        <v>24855</v>
      </c>
      <c r="C90" s="122">
        <v>159958</v>
      </c>
    </row>
    <row r="91" spans="1:3" x14ac:dyDescent="0.25">
      <c r="A91" s="19" t="s">
        <v>14961</v>
      </c>
      <c r="B91" s="19" t="s">
        <v>25091</v>
      </c>
      <c r="C91" s="122">
        <v>31794</v>
      </c>
    </row>
    <row r="92" spans="1:3" x14ac:dyDescent="0.25">
      <c r="A92" s="19" t="s">
        <v>2921</v>
      </c>
      <c r="B92" s="19" t="s">
        <v>25092</v>
      </c>
      <c r="C92" s="122">
        <v>310114</v>
      </c>
    </row>
    <row r="93" spans="1:3" x14ac:dyDescent="0.25">
      <c r="A93" s="19" t="s">
        <v>16511</v>
      </c>
      <c r="B93" s="19" t="s">
        <v>25025</v>
      </c>
      <c r="C93" s="122">
        <v>10365</v>
      </c>
    </row>
    <row r="94" spans="1:3" x14ac:dyDescent="0.25">
      <c r="A94" s="19" t="s">
        <v>1553</v>
      </c>
      <c r="B94" s="19" t="s">
        <v>24970</v>
      </c>
      <c r="C94" s="122">
        <v>549022</v>
      </c>
    </row>
    <row r="95" spans="1:3" x14ac:dyDescent="0.25">
      <c r="A95" s="19" t="s">
        <v>11723</v>
      </c>
      <c r="B95" s="19" t="s">
        <v>24902</v>
      </c>
      <c r="C95" s="122">
        <v>52472</v>
      </c>
    </row>
    <row r="96" spans="1:3" x14ac:dyDescent="0.25">
      <c r="A96" s="19" t="s">
        <v>2378</v>
      </c>
      <c r="B96" s="19" t="s">
        <v>25143</v>
      </c>
      <c r="C96" s="122">
        <v>323574</v>
      </c>
    </row>
    <row r="97" spans="1:3" x14ac:dyDescent="0.25">
      <c r="A97" s="19" t="s">
        <v>7130</v>
      </c>
      <c r="B97" s="19" t="s">
        <v>24982</v>
      </c>
      <c r="C97" s="122">
        <v>100870</v>
      </c>
    </row>
    <row r="98" spans="1:3" x14ac:dyDescent="0.25">
      <c r="A98" s="19" t="s">
        <v>6310</v>
      </c>
      <c r="B98" s="19" t="s">
        <v>24978</v>
      </c>
      <c r="C98" s="122">
        <v>32369</v>
      </c>
    </row>
    <row r="99" spans="1:3" x14ac:dyDescent="0.25">
      <c r="A99" s="19" t="s">
        <v>17077</v>
      </c>
      <c r="B99" s="19" t="s">
        <v>25073</v>
      </c>
      <c r="C99" s="122">
        <v>2722</v>
      </c>
    </row>
    <row r="100" spans="1:3" x14ac:dyDescent="0.25">
      <c r="A100" s="19" t="s">
        <v>5992</v>
      </c>
      <c r="B100" s="19" t="s">
        <v>25195</v>
      </c>
      <c r="C100" s="122">
        <v>123748</v>
      </c>
    </row>
    <row r="101" spans="1:3" x14ac:dyDescent="0.25">
      <c r="A101" s="19" t="s">
        <v>5273</v>
      </c>
      <c r="B101" s="19" t="s">
        <v>24911</v>
      </c>
      <c r="C101" s="122">
        <v>147764</v>
      </c>
    </row>
    <row r="102" spans="1:3" x14ac:dyDescent="0.25">
      <c r="A102" s="19" t="s">
        <v>6091</v>
      </c>
      <c r="B102" s="19" t="s">
        <v>25170</v>
      </c>
      <c r="C102" s="122">
        <v>25892</v>
      </c>
    </row>
    <row r="103" spans="1:3" x14ac:dyDescent="0.25">
      <c r="A103" s="19" t="s">
        <v>14916</v>
      </c>
      <c r="B103" s="19" t="s">
        <v>25194</v>
      </c>
      <c r="C103" s="122">
        <v>10594</v>
      </c>
    </row>
    <row r="104" spans="1:3" x14ac:dyDescent="0.25">
      <c r="A104" s="19" t="s">
        <v>3486</v>
      </c>
      <c r="B104" s="19" t="s">
        <v>25121</v>
      </c>
      <c r="C104" s="122">
        <v>266790</v>
      </c>
    </row>
    <row r="105" spans="1:3" x14ac:dyDescent="0.25">
      <c r="A105" s="19" t="s">
        <v>3916</v>
      </c>
      <c r="B105" s="19" t="s">
        <v>25120</v>
      </c>
      <c r="C105" s="122">
        <v>35370</v>
      </c>
    </row>
    <row r="106" spans="1:3" x14ac:dyDescent="0.25">
      <c r="A106" s="19" t="s">
        <v>3606</v>
      </c>
      <c r="B106" s="19" t="s">
        <v>25125</v>
      </c>
      <c r="C106" s="122">
        <v>194949</v>
      </c>
    </row>
    <row r="107" spans="1:3" x14ac:dyDescent="0.25">
      <c r="A107" s="19" t="s">
        <v>13325</v>
      </c>
      <c r="B107" s="19" t="s">
        <v>25123</v>
      </c>
      <c r="C107" s="122">
        <v>17051</v>
      </c>
    </row>
    <row r="108" spans="1:3" x14ac:dyDescent="0.25">
      <c r="A108" s="19" t="s">
        <v>14620</v>
      </c>
      <c r="B108" s="19" t="s">
        <v>25122</v>
      </c>
      <c r="C108" s="122">
        <v>29651</v>
      </c>
    </row>
    <row r="109" spans="1:3" x14ac:dyDescent="0.25">
      <c r="A109" s="19" t="s">
        <v>15753</v>
      </c>
      <c r="B109" s="19" t="s">
        <v>25139</v>
      </c>
      <c r="C109" s="122">
        <v>8805</v>
      </c>
    </row>
    <row r="110" spans="1:3" x14ac:dyDescent="0.25">
      <c r="A110" s="19" t="s">
        <v>6764</v>
      </c>
      <c r="B110" s="19" t="s">
        <v>25124</v>
      </c>
      <c r="C110" s="122">
        <v>63209</v>
      </c>
    </row>
    <row r="111" spans="1:3" x14ac:dyDescent="0.25">
      <c r="A111" s="19" t="s">
        <v>7729</v>
      </c>
      <c r="B111" s="19" t="s">
        <v>25159</v>
      </c>
      <c r="C111" s="122">
        <v>41827</v>
      </c>
    </row>
    <row r="112" spans="1:3" x14ac:dyDescent="0.25">
      <c r="A112" s="19" t="s">
        <v>3522</v>
      </c>
      <c r="B112" s="19" t="s">
        <v>25059</v>
      </c>
      <c r="C112" s="122">
        <v>222471</v>
      </c>
    </row>
    <row r="113" spans="1:3" x14ac:dyDescent="0.25">
      <c r="A113" s="19" t="s">
        <v>4697</v>
      </c>
      <c r="B113" s="19" t="s">
        <v>24946</v>
      </c>
      <c r="C113" s="122">
        <v>120262</v>
      </c>
    </row>
    <row r="114" spans="1:3" x14ac:dyDescent="0.25">
      <c r="A114" s="19" t="s">
        <v>8104</v>
      </c>
      <c r="B114" s="19" t="s">
        <v>25222</v>
      </c>
      <c r="C114" s="122">
        <v>78102</v>
      </c>
    </row>
    <row r="115" spans="1:3" x14ac:dyDescent="0.25">
      <c r="A115" s="19" t="s">
        <v>5015</v>
      </c>
      <c r="B115" s="19" t="s">
        <v>24999</v>
      </c>
      <c r="C115" s="122">
        <v>352528</v>
      </c>
    </row>
    <row r="116" spans="1:3" x14ac:dyDescent="0.25">
      <c r="A116" s="19" t="s">
        <v>8797</v>
      </c>
      <c r="B116" s="19" t="s">
        <v>25006</v>
      </c>
      <c r="C116" s="122">
        <v>84026</v>
      </c>
    </row>
    <row r="117" spans="1:3" x14ac:dyDescent="0.25">
      <c r="A117" s="19" t="s">
        <v>3877</v>
      </c>
      <c r="B117" s="19" t="s">
        <v>24482</v>
      </c>
      <c r="C117" s="122">
        <v>137272</v>
      </c>
    </row>
    <row r="118" spans="1:3" x14ac:dyDescent="0.25">
      <c r="A118" s="19" t="s">
        <v>22463</v>
      </c>
      <c r="B118" s="19" t="s">
        <v>25007</v>
      </c>
      <c r="C118" s="122">
        <v>4030</v>
      </c>
    </row>
    <row r="119" spans="1:3" x14ac:dyDescent="0.25">
      <c r="A119" s="19" t="s">
        <v>18097</v>
      </c>
      <c r="B119" s="19" t="s">
        <v>28163</v>
      </c>
      <c r="C119" s="122">
        <v>3048</v>
      </c>
    </row>
    <row r="120" spans="1:3" x14ac:dyDescent="0.25">
      <c r="A120" s="19" t="s">
        <v>12318</v>
      </c>
      <c r="B120" s="19" t="s">
        <v>25005</v>
      </c>
      <c r="C120" s="122">
        <v>23118</v>
      </c>
    </row>
    <row r="121" spans="1:3" x14ac:dyDescent="0.25">
      <c r="A121" s="19" t="s">
        <v>16203</v>
      </c>
      <c r="B121" s="19" t="s">
        <v>24862</v>
      </c>
      <c r="C121" s="122">
        <v>10602</v>
      </c>
    </row>
    <row r="122" spans="1:3" x14ac:dyDescent="0.25">
      <c r="A122" s="19" t="s">
        <v>2504</v>
      </c>
      <c r="B122" s="19" t="s">
        <v>24857</v>
      </c>
      <c r="C122" s="122">
        <v>423146</v>
      </c>
    </row>
    <row r="123" spans="1:3" x14ac:dyDescent="0.25">
      <c r="A123" s="19" t="s">
        <v>9849</v>
      </c>
      <c r="B123" s="19" t="s">
        <v>24856</v>
      </c>
      <c r="C123" s="122">
        <v>73098</v>
      </c>
    </row>
    <row r="124" spans="1:3" x14ac:dyDescent="0.25">
      <c r="A124" s="19" t="s">
        <v>12988</v>
      </c>
      <c r="B124" s="19" t="s">
        <v>24858</v>
      </c>
      <c r="C124" s="122">
        <v>15847</v>
      </c>
    </row>
    <row r="125" spans="1:3" x14ac:dyDescent="0.25">
      <c r="A125" s="19" t="s">
        <v>13554</v>
      </c>
      <c r="B125" s="19" t="s">
        <v>24865</v>
      </c>
      <c r="C125" s="122">
        <v>36953</v>
      </c>
    </row>
    <row r="126" spans="1:3" x14ac:dyDescent="0.25">
      <c r="A126" s="19" t="s">
        <v>13763</v>
      </c>
      <c r="B126" s="19" t="s">
        <v>24861</v>
      </c>
      <c r="C126" s="122">
        <v>32511</v>
      </c>
    </row>
    <row r="127" spans="1:3" x14ac:dyDescent="0.25">
      <c r="A127" s="19" t="s">
        <v>10423</v>
      </c>
      <c r="B127" s="19" t="s">
        <v>24859</v>
      </c>
      <c r="C127" s="122">
        <v>149219</v>
      </c>
    </row>
    <row r="128" spans="1:3" x14ac:dyDescent="0.25">
      <c r="A128" s="19" t="s">
        <v>12264</v>
      </c>
      <c r="B128" s="19" t="s">
        <v>24864</v>
      </c>
      <c r="C128" s="122">
        <v>40050</v>
      </c>
    </row>
    <row r="129" spans="1:3" x14ac:dyDescent="0.25">
      <c r="A129" s="19" t="s">
        <v>18607</v>
      </c>
      <c r="B129" s="19" t="s">
        <v>24860</v>
      </c>
      <c r="C129" s="122">
        <v>46547</v>
      </c>
    </row>
    <row r="130" spans="1:3" x14ac:dyDescent="0.25">
      <c r="A130" s="19" t="s">
        <v>9180</v>
      </c>
      <c r="B130" s="19" t="s">
        <v>24853</v>
      </c>
      <c r="C130" s="122">
        <v>28476</v>
      </c>
    </row>
    <row r="131" spans="1:3" x14ac:dyDescent="0.25">
      <c r="A131" s="19" t="s">
        <v>15293</v>
      </c>
      <c r="B131" s="19" t="s">
        <v>28154</v>
      </c>
      <c r="C131" s="122">
        <v>9196</v>
      </c>
    </row>
    <row r="132" spans="1:3" x14ac:dyDescent="0.25">
      <c r="A132" s="19" t="s">
        <v>28456</v>
      </c>
      <c r="B132" s="19" t="s">
        <v>28457</v>
      </c>
      <c r="C132" s="122">
        <v>1031</v>
      </c>
    </row>
    <row r="133" spans="1:3" x14ac:dyDescent="0.25">
      <c r="A133" s="19" t="s">
        <v>29051</v>
      </c>
      <c r="B133" s="19" t="s">
        <v>29052</v>
      </c>
      <c r="C133" s="122">
        <v>26401</v>
      </c>
    </row>
    <row r="134" spans="1:3" x14ac:dyDescent="0.25">
      <c r="A134" s="19" t="s">
        <v>14336</v>
      </c>
      <c r="B134" s="19" t="s">
        <v>24830</v>
      </c>
      <c r="C134" s="122">
        <v>8193</v>
      </c>
    </row>
    <row r="135" spans="1:3" x14ac:dyDescent="0.25">
      <c r="A135" s="19" t="s">
        <v>11762</v>
      </c>
      <c r="B135" s="19" t="s">
        <v>24843</v>
      </c>
      <c r="C135" s="122">
        <v>19483</v>
      </c>
    </row>
    <row r="136" spans="1:3" x14ac:dyDescent="0.25">
      <c r="A136" s="19" t="s">
        <v>4324</v>
      </c>
      <c r="B136" s="19" t="s">
        <v>24832</v>
      </c>
      <c r="C136" s="122">
        <v>39833</v>
      </c>
    </row>
    <row r="137" spans="1:3" x14ac:dyDescent="0.25">
      <c r="A137" s="19" t="s">
        <v>11955</v>
      </c>
      <c r="B137" s="19" t="s">
        <v>24833</v>
      </c>
      <c r="C137" s="122">
        <v>53856</v>
      </c>
    </row>
    <row r="138" spans="1:3" x14ac:dyDescent="0.25">
      <c r="A138" s="19" t="s">
        <v>11002</v>
      </c>
      <c r="B138" s="19" t="s">
        <v>24831</v>
      </c>
      <c r="C138" s="122">
        <v>10876</v>
      </c>
    </row>
    <row r="139" spans="1:3" x14ac:dyDescent="0.25">
      <c r="A139" s="19" t="s">
        <v>5384</v>
      </c>
      <c r="B139" s="19" t="s">
        <v>24834</v>
      </c>
      <c r="C139" s="122">
        <v>171088</v>
      </c>
    </row>
    <row r="140" spans="1:3" x14ac:dyDescent="0.25">
      <c r="A140" s="19" t="s">
        <v>13214</v>
      </c>
      <c r="B140" s="19" t="s">
        <v>24851</v>
      </c>
      <c r="C140" s="122">
        <v>41807</v>
      </c>
    </row>
    <row r="141" spans="1:3" x14ac:dyDescent="0.25">
      <c r="A141" s="19" t="s">
        <v>5654</v>
      </c>
      <c r="B141" s="19" t="s">
        <v>24835</v>
      </c>
      <c r="C141" s="122">
        <v>69197</v>
      </c>
    </row>
    <row r="142" spans="1:3" x14ac:dyDescent="0.25">
      <c r="A142" s="19" t="s">
        <v>10858</v>
      </c>
      <c r="B142" s="19" t="s">
        <v>24836</v>
      </c>
      <c r="C142" s="122">
        <v>18610</v>
      </c>
    </row>
    <row r="143" spans="1:3" x14ac:dyDescent="0.25">
      <c r="A143" s="19" t="s">
        <v>11137</v>
      </c>
      <c r="B143" s="19" t="s">
        <v>24837</v>
      </c>
      <c r="C143" s="122">
        <v>56671</v>
      </c>
    </row>
    <row r="144" spans="1:3" x14ac:dyDescent="0.25">
      <c r="A144" s="19" t="s">
        <v>8140</v>
      </c>
      <c r="B144" s="19" t="s">
        <v>24838</v>
      </c>
      <c r="C144" s="122">
        <v>114667</v>
      </c>
    </row>
    <row r="145" spans="1:3" x14ac:dyDescent="0.25">
      <c r="A145" s="19" t="s">
        <v>16188</v>
      </c>
      <c r="B145" s="19" t="s">
        <v>24839</v>
      </c>
      <c r="C145" s="122">
        <v>4932</v>
      </c>
    </row>
    <row r="146" spans="1:3" x14ac:dyDescent="0.25">
      <c r="A146" s="19" t="s">
        <v>16235</v>
      </c>
      <c r="B146" s="19" t="s">
        <v>28672</v>
      </c>
      <c r="C146" s="122">
        <v>18966</v>
      </c>
    </row>
    <row r="147" spans="1:3" x14ac:dyDescent="0.25">
      <c r="A147" s="19" t="s">
        <v>5693</v>
      </c>
      <c r="B147" s="19" t="s">
        <v>24840</v>
      </c>
      <c r="C147" s="122">
        <v>119745</v>
      </c>
    </row>
    <row r="148" spans="1:3" x14ac:dyDescent="0.25">
      <c r="A148" s="19" t="s">
        <v>14708</v>
      </c>
      <c r="B148" s="19" t="s">
        <v>28182</v>
      </c>
      <c r="C148" s="122">
        <v>3672</v>
      </c>
    </row>
    <row r="149" spans="1:3" x14ac:dyDescent="0.25">
      <c r="A149" s="19" t="s">
        <v>3746</v>
      </c>
      <c r="B149" s="19" t="s">
        <v>24886</v>
      </c>
      <c r="C149" s="122">
        <v>185457</v>
      </c>
    </row>
    <row r="150" spans="1:3" x14ac:dyDescent="0.25">
      <c r="A150" s="19" t="s">
        <v>8329</v>
      </c>
      <c r="B150" s="19" t="s">
        <v>24979</v>
      </c>
      <c r="C150" s="122">
        <v>67524</v>
      </c>
    </row>
    <row r="151" spans="1:3" x14ac:dyDescent="0.25">
      <c r="A151" s="19" t="s">
        <v>9561</v>
      </c>
      <c r="B151" s="19" t="s">
        <v>25199</v>
      </c>
      <c r="C151" s="122">
        <v>29499</v>
      </c>
    </row>
    <row r="152" spans="1:3" x14ac:dyDescent="0.25">
      <c r="A152" s="19" t="s">
        <v>11531</v>
      </c>
      <c r="B152" s="19" t="s">
        <v>28178</v>
      </c>
      <c r="C152" s="122">
        <v>16142</v>
      </c>
    </row>
    <row r="153" spans="1:3" x14ac:dyDescent="0.25">
      <c r="A153" s="19" t="s">
        <v>4531</v>
      </c>
      <c r="B153" s="19" t="s">
        <v>25237</v>
      </c>
      <c r="C153" s="122">
        <v>18538</v>
      </c>
    </row>
    <row r="154" spans="1:3" x14ac:dyDescent="0.25">
      <c r="A154" s="19" t="s">
        <v>10642</v>
      </c>
      <c r="B154" s="19" t="s">
        <v>25018</v>
      </c>
      <c r="C154" s="122">
        <v>57338</v>
      </c>
    </row>
    <row r="155" spans="1:3" x14ac:dyDescent="0.25">
      <c r="A155" s="19" t="s">
        <v>6301</v>
      </c>
      <c r="B155" s="19" t="s">
        <v>25093</v>
      </c>
      <c r="C155" s="122">
        <v>89348</v>
      </c>
    </row>
    <row r="156" spans="1:3" x14ac:dyDescent="0.25">
      <c r="A156" s="19" t="s">
        <v>4961</v>
      </c>
      <c r="B156" s="19" t="s">
        <v>25087</v>
      </c>
      <c r="C156" s="122">
        <v>328356</v>
      </c>
    </row>
    <row r="157" spans="1:3" x14ac:dyDescent="0.25">
      <c r="A157" s="19" t="s">
        <v>1373</v>
      </c>
      <c r="B157" s="19" t="s">
        <v>24953</v>
      </c>
      <c r="C157" s="122">
        <v>728707</v>
      </c>
    </row>
    <row r="158" spans="1:3" x14ac:dyDescent="0.25">
      <c r="A158" s="19" t="s">
        <v>2084</v>
      </c>
      <c r="B158" s="19" t="s">
        <v>25062</v>
      </c>
      <c r="C158" s="122">
        <v>349136</v>
      </c>
    </row>
    <row r="159" spans="1:3" x14ac:dyDescent="0.25">
      <c r="A159" s="19" t="s">
        <v>5968</v>
      </c>
      <c r="B159" s="19" t="s">
        <v>25111</v>
      </c>
      <c r="C159" s="122">
        <v>75801</v>
      </c>
    </row>
    <row r="160" spans="1:3" x14ac:dyDescent="0.25">
      <c r="A160" s="19" t="s">
        <v>5027</v>
      </c>
      <c r="B160" s="19" t="s">
        <v>25241</v>
      </c>
      <c r="C160" s="122">
        <v>86387</v>
      </c>
    </row>
    <row r="161" spans="1:3" x14ac:dyDescent="0.25">
      <c r="A161" s="19" t="s">
        <v>2174</v>
      </c>
      <c r="B161" s="19" t="s">
        <v>25058</v>
      </c>
      <c r="C161" s="122">
        <v>517978</v>
      </c>
    </row>
    <row r="162" spans="1:3" x14ac:dyDescent="0.25">
      <c r="A162" s="19" t="s">
        <v>2684</v>
      </c>
      <c r="B162" s="19" t="s">
        <v>25008</v>
      </c>
      <c r="C162" s="122">
        <v>186305</v>
      </c>
    </row>
    <row r="163" spans="1:3" x14ac:dyDescent="0.25">
      <c r="A163" s="19" t="s">
        <v>4618</v>
      </c>
      <c r="B163" s="19" t="s">
        <v>25242</v>
      </c>
      <c r="C163" s="122">
        <v>133164</v>
      </c>
    </row>
    <row r="164" spans="1:3" x14ac:dyDescent="0.25">
      <c r="A164" s="19" t="s">
        <v>6292</v>
      </c>
      <c r="B164" s="19" t="s">
        <v>25002</v>
      </c>
      <c r="C164" s="122">
        <v>92042</v>
      </c>
    </row>
    <row r="165" spans="1:3" x14ac:dyDescent="0.25">
      <c r="A165" s="19" t="s">
        <v>3136</v>
      </c>
      <c r="B165" s="19" t="s">
        <v>25197</v>
      </c>
      <c r="C165" s="122">
        <v>218153</v>
      </c>
    </row>
    <row r="166" spans="1:3" x14ac:dyDescent="0.25">
      <c r="A166" s="19" t="s">
        <v>13486</v>
      </c>
      <c r="B166" s="19" t="s">
        <v>28183</v>
      </c>
      <c r="C166" s="122">
        <v>13566</v>
      </c>
    </row>
    <row r="167" spans="1:3" x14ac:dyDescent="0.25">
      <c r="A167" s="19" t="s">
        <v>11196</v>
      </c>
      <c r="B167" s="19" t="s">
        <v>25193</v>
      </c>
      <c r="C167" s="122">
        <v>27684</v>
      </c>
    </row>
    <row r="168" spans="1:3" x14ac:dyDescent="0.25">
      <c r="A168" s="19" t="s">
        <v>15162</v>
      </c>
      <c r="B168" s="19" t="s">
        <v>15164</v>
      </c>
      <c r="C168" s="122">
        <v>8444</v>
      </c>
    </row>
    <row r="169" spans="1:3" x14ac:dyDescent="0.25">
      <c r="A169" s="19" t="s">
        <v>4372</v>
      </c>
      <c r="B169" s="19" t="s">
        <v>25097</v>
      </c>
      <c r="C169" s="122">
        <v>132356</v>
      </c>
    </row>
    <row r="170" spans="1:3" x14ac:dyDescent="0.25">
      <c r="A170" s="19" t="s">
        <v>6337</v>
      </c>
      <c r="B170" s="19" t="s">
        <v>25106</v>
      </c>
      <c r="C170" s="122">
        <v>106676</v>
      </c>
    </row>
    <row r="171" spans="1:3" x14ac:dyDescent="0.25">
      <c r="A171" s="19" t="s">
        <v>2951</v>
      </c>
      <c r="B171" s="19" t="s">
        <v>25108</v>
      </c>
      <c r="C171" s="122">
        <v>412177</v>
      </c>
    </row>
    <row r="172" spans="1:3" x14ac:dyDescent="0.25">
      <c r="A172" s="19" t="s">
        <v>4036</v>
      </c>
      <c r="B172" s="19" t="s">
        <v>24881</v>
      </c>
      <c r="C172" s="122">
        <v>116085</v>
      </c>
    </row>
    <row r="173" spans="1:3" x14ac:dyDescent="0.25">
      <c r="A173" s="19" t="s">
        <v>5243</v>
      </c>
      <c r="B173" s="19" t="s">
        <v>25072</v>
      </c>
      <c r="C173" s="122">
        <v>22270</v>
      </c>
    </row>
    <row r="174" spans="1:3" x14ac:dyDescent="0.25">
      <c r="A174" s="19" t="s">
        <v>10558</v>
      </c>
      <c r="B174" s="19" t="s">
        <v>28166</v>
      </c>
      <c r="C174" s="122">
        <v>8107</v>
      </c>
    </row>
    <row r="175" spans="1:3" x14ac:dyDescent="0.25">
      <c r="A175" s="19" t="s">
        <v>15231</v>
      </c>
      <c r="B175" s="19" t="s">
        <v>24892</v>
      </c>
      <c r="C175" s="122">
        <v>3796</v>
      </c>
    </row>
    <row r="176" spans="1:3" x14ac:dyDescent="0.25">
      <c r="A176" s="19" t="s">
        <v>10789</v>
      </c>
      <c r="B176" s="19" t="s">
        <v>28160</v>
      </c>
      <c r="C176" s="122">
        <v>23208</v>
      </c>
    </row>
    <row r="177" spans="1:3" x14ac:dyDescent="0.25">
      <c r="A177" s="19" t="s">
        <v>5009</v>
      </c>
      <c r="B177" s="19" t="s">
        <v>24887</v>
      </c>
      <c r="C177" s="122">
        <v>81140</v>
      </c>
    </row>
    <row r="178" spans="1:3" x14ac:dyDescent="0.25">
      <c r="A178" s="19" t="s">
        <v>13048</v>
      </c>
      <c r="B178" s="19" t="s">
        <v>25009</v>
      </c>
      <c r="C178" s="122">
        <v>27494</v>
      </c>
    </row>
    <row r="179" spans="1:3" x14ac:dyDescent="0.25">
      <c r="A179" s="19" t="s">
        <v>13480</v>
      </c>
      <c r="B179" s="19" t="s">
        <v>25094</v>
      </c>
      <c r="C179" s="122">
        <v>15782</v>
      </c>
    </row>
    <row r="180" spans="1:3" x14ac:dyDescent="0.25">
      <c r="A180" s="19" t="s">
        <v>9228</v>
      </c>
      <c r="B180" s="19" t="s">
        <v>24974</v>
      </c>
      <c r="C180" s="122">
        <v>28463</v>
      </c>
    </row>
    <row r="181" spans="1:3" x14ac:dyDescent="0.25">
      <c r="A181" s="19" t="s">
        <v>5579</v>
      </c>
      <c r="B181" s="19" t="s">
        <v>25191</v>
      </c>
      <c r="C181" s="122">
        <v>32951</v>
      </c>
    </row>
    <row r="182" spans="1:3" x14ac:dyDescent="0.25">
      <c r="A182" s="19" t="s">
        <v>27959</v>
      </c>
      <c r="B182" s="19" t="s">
        <v>27960</v>
      </c>
      <c r="C182" s="122">
        <v>50499</v>
      </c>
    </row>
    <row r="183" spans="1:3" x14ac:dyDescent="0.25">
      <c r="A183" s="19" t="s">
        <v>8137</v>
      </c>
      <c r="B183" s="19" t="s">
        <v>25095</v>
      </c>
      <c r="C183" s="122">
        <v>43959</v>
      </c>
    </row>
    <row r="184" spans="1:3" x14ac:dyDescent="0.25">
      <c r="A184" s="19" t="s">
        <v>22519</v>
      </c>
      <c r="B184" s="19" t="s">
        <v>25021</v>
      </c>
      <c r="C184" s="122">
        <v>4947</v>
      </c>
    </row>
    <row r="185" spans="1:3" x14ac:dyDescent="0.25">
      <c r="A185" s="19" t="s">
        <v>6316</v>
      </c>
      <c r="B185" s="19" t="s">
        <v>25019</v>
      </c>
      <c r="C185" s="122">
        <v>81340</v>
      </c>
    </row>
    <row r="186" spans="1:3" x14ac:dyDescent="0.25">
      <c r="A186" s="19" t="s">
        <v>24990</v>
      </c>
      <c r="B186" s="19" t="s">
        <v>24991</v>
      </c>
      <c r="C186" s="122">
        <v>8922</v>
      </c>
    </row>
    <row r="187" spans="1:3" x14ac:dyDescent="0.25">
      <c r="A187" s="19" t="s">
        <v>17393</v>
      </c>
      <c r="B187" s="19" t="s">
        <v>25180</v>
      </c>
      <c r="C187" s="122">
        <v>32551</v>
      </c>
    </row>
    <row r="188" spans="1:3" x14ac:dyDescent="0.25">
      <c r="A188" s="19" t="s">
        <v>1361</v>
      </c>
      <c r="B188" s="19" t="s">
        <v>25185</v>
      </c>
      <c r="C188" s="122">
        <v>1121785</v>
      </c>
    </row>
    <row r="189" spans="1:3" x14ac:dyDescent="0.25">
      <c r="A189" s="19" t="s">
        <v>9375</v>
      </c>
      <c r="B189" s="19" t="s">
        <v>25172</v>
      </c>
      <c r="C189" s="122">
        <v>17156</v>
      </c>
    </row>
    <row r="190" spans="1:3" x14ac:dyDescent="0.25">
      <c r="A190" s="19" t="s">
        <v>6911</v>
      </c>
      <c r="B190" s="19" t="s">
        <v>25173</v>
      </c>
      <c r="C190" s="122">
        <v>58766</v>
      </c>
    </row>
    <row r="191" spans="1:3" x14ac:dyDescent="0.25">
      <c r="A191" s="19" t="s">
        <v>4009</v>
      </c>
      <c r="B191" s="19" t="s">
        <v>25182</v>
      </c>
      <c r="C191" s="122">
        <v>179822</v>
      </c>
    </row>
    <row r="192" spans="1:3" x14ac:dyDescent="0.25">
      <c r="A192" s="19" t="s">
        <v>10441</v>
      </c>
      <c r="B192" s="19" t="s">
        <v>25181</v>
      </c>
      <c r="C192" s="122">
        <v>42247</v>
      </c>
    </row>
    <row r="193" spans="1:3" x14ac:dyDescent="0.25">
      <c r="A193" s="19" t="s">
        <v>4057</v>
      </c>
      <c r="B193" s="19" t="s">
        <v>25184</v>
      </c>
      <c r="C193" s="122">
        <v>267195</v>
      </c>
    </row>
    <row r="194" spans="1:3" x14ac:dyDescent="0.25">
      <c r="A194" s="19" t="s">
        <v>11205</v>
      </c>
      <c r="B194" s="19" t="s">
        <v>25183</v>
      </c>
      <c r="C194" s="122">
        <v>53548</v>
      </c>
    </row>
    <row r="195" spans="1:3" x14ac:dyDescent="0.25">
      <c r="A195" s="19" t="s">
        <v>16416</v>
      </c>
      <c r="B195" s="19" t="s">
        <v>25174</v>
      </c>
      <c r="C195" s="122">
        <v>4256</v>
      </c>
    </row>
    <row r="196" spans="1:3" x14ac:dyDescent="0.25">
      <c r="A196" s="19" t="s">
        <v>16014</v>
      </c>
      <c r="B196" s="19" t="s">
        <v>28684</v>
      </c>
      <c r="C196" s="122">
        <v>3429</v>
      </c>
    </row>
    <row r="197" spans="1:3" x14ac:dyDescent="0.25">
      <c r="A197" s="19" t="s">
        <v>21822</v>
      </c>
      <c r="B197" s="19" t="s">
        <v>25171</v>
      </c>
      <c r="C197" s="122">
        <v>7429</v>
      </c>
    </row>
    <row r="198" spans="1:3" x14ac:dyDescent="0.25">
      <c r="A198" s="19" t="s">
        <v>11140</v>
      </c>
      <c r="B198" s="19" t="s">
        <v>25175</v>
      </c>
      <c r="C198" s="122">
        <v>16765</v>
      </c>
    </row>
    <row r="199" spans="1:3" x14ac:dyDescent="0.25">
      <c r="A199" s="19" t="s">
        <v>4489</v>
      </c>
      <c r="B199" s="19" t="s">
        <v>25176</v>
      </c>
      <c r="C199" s="122">
        <v>104777</v>
      </c>
    </row>
    <row r="200" spans="1:3" x14ac:dyDescent="0.25">
      <c r="A200" s="19" t="s">
        <v>14351</v>
      </c>
      <c r="B200" s="19" t="s">
        <v>25177</v>
      </c>
      <c r="C200" s="122">
        <v>7309</v>
      </c>
    </row>
    <row r="201" spans="1:3" x14ac:dyDescent="0.25">
      <c r="A201" s="19" t="s">
        <v>16126</v>
      </c>
      <c r="B201" s="19" t="s">
        <v>25186</v>
      </c>
      <c r="C201" s="122">
        <v>64719</v>
      </c>
    </row>
    <row r="202" spans="1:3" x14ac:dyDescent="0.25">
      <c r="A202" s="19" t="s">
        <v>5513</v>
      </c>
      <c r="B202" s="19" t="s">
        <v>25192</v>
      </c>
      <c r="C202" s="122">
        <v>125172</v>
      </c>
    </row>
    <row r="203" spans="1:3" x14ac:dyDescent="0.25">
      <c r="A203" s="19" t="s">
        <v>6076</v>
      </c>
      <c r="B203" s="19" t="s">
        <v>6078</v>
      </c>
      <c r="C203" s="122">
        <v>290449</v>
      </c>
    </row>
    <row r="204" spans="1:3" x14ac:dyDescent="0.25">
      <c r="A204" s="19" t="s">
        <v>10115</v>
      </c>
      <c r="B204" s="19" t="s">
        <v>24980</v>
      </c>
      <c r="C204" s="122">
        <v>25258</v>
      </c>
    </row>
    <row r="205" spans="1:3" x14ac:dyDescent="0.25">
      <c r="A205" s="19" t="s">
        <v>8428</v>
      </c>
      <c r="B205" s="19" t="s">
        <v>25227</v>
      </c>
      <c r="C205" s="122">
        <v>53073</v>
      </c>
    </row>
    <row r="206" spans="1:3" x14ac:dyDescent="0.25">
      <c r="A206" s="19" t="s">
        <v>16604</v>
      </c>
      <c r="B206" s="19" t="s">
        <v>28690</v>
      </c>
      <c r="C206" s="122">
        <v>20137</v>
      </c>
    </row>
    <row r="207" spans="1:3" x14ac:dyDescent="0.25">
      <c r="A207" s="19" t="s">
        <v>6025</v>
      </c>
      <c r="B207" s="19" t="s">
        <v>25060</v>
      </c>
      <c r="C207" s="122">
        <v>66217</v>
      </c>
    </row>
    <row r="208" spans="1:3" x14ac:dyDescent="0.25">
      <c r="A208" s="19" t="s">
        <v>2597</v>
      </c>
      <c r="B208" s="19" t="s">
        <v>25160</v>
      </c>
      <c r="C208" s="122">
        <v>180801</v>
      </c>
    </row>
    <row r="209" spans="1:6" x14ac:dyDescent="0.25">
      <c r="A209" s="19" t="s">
        <v>16553</v>
      </c>
      <c r="B209" s="19" t="s">
        <v>25166</v>
      </c>
      <c r="C209" s="122">
        <v>2679</v>
      </c>
    </row>
    <row r="210" spans="1:6" x14ac:dyDescent="0.25">
      <c r="A210" s="19" t="s">
        <v>13942</v>
      </c>
      <c r="B210" s="19" t="s">
        <v>25049</v>
      </c>
      <c r="C210" s="122">
        <v>25739</v>
      </c>
    </row>
    <row r="211" spans="1:6" x14ac:dyDescent="0.25">
      <c r="A211" s="19" t="s">
        <v>13417</v>
      </c>
      <c r="B211" s="19" t="s">
        <v>25047</v>
      </c>
      <c r="C211" s="122">
        <v>10279</v>
      </c>
    </row>
    <row r="212" spans="1:6" x14ac:dyDescent="0.25">
      <c r="A212" s="19" t="s">
        <v>15484</v>
      </c>
      <c r="B212" s="19" t="s">
        <v>25048</v>
      </c>
      <c r="C212" s="122">
        <v>5675</v>
      </c>
    </row>
    <row r="213" spans="1:6" x14ac:dyDescent="0.25">
      <c r="A213" s="19" t="s">
        <v>9932</v>
      </c>
      <c r="B213" s="19" t="s">
        <v>28674</v>
      </c>
      <c r="C213" s="122">
        <v>26573</v>
      </c>
    </row>
    <row r="214" spans="1:6" x14ac:dyDescent="0.25">
      <c r="A214" s="19" t="s">
        <v>11385</v>
      </c>
      <c r="B214" s="19" t="s">
        <v>24954</v>
      </c>
      <c r="C214" s="122">
        <v>35552</v>
      </c>
    </row>
    <row r="215" spans="1:6" x14ac:dyDescent="0.25">
      <c r="A215" s="19" t="s">
        <v>13682</v>
      </c>
      <c r="B215" s="19" t="s">
        <v>28675</v>
      </c>
      <c r="C215" s="122">
        <v>4415</v>
      </c>
    </row>
    <row r="216" spans="1:6" x14ac:dyDescent="0.25">
      <c r="A216" s="19" t="s">
        <v>12234</v>
      </c>
      <c r="B216" s="19" t="s">
        <v>24955</v>
      </c>
      <c r="C216" s="122">
        <v>39830</v>
      </c>
      <c r="F216" s="93"/>
    </row>
    <row r="217" spans="1:6" x14ac:dyDescent="0.25">
      <c r="A217" s="19" t="s">
        <v>11472</v>
      </c>
      <c r="B217" s="19" t="s">
        <v>24969</v>
      </c>
      <c r="C217" s="122">
        <v>23208</v>
      </c>
    </row>
    <row r="218" spans="1:6" x14ac:dyDescent="0.25">
      <c r="A218" s="19" t="s">
        <v>10228</v>
      </c>
      <c r="B218" s="19" t="s">
        <v>24956</v>
      </c>
      <c r="C218" s="122">
        <v>79426</v>
      </c>
    </row>
    <row r="219" spans="1:6" x14ac:dyDescent="0.25">
      <c r="A219" s="19" t="s">
        <v>9423</v>
      </c>
      <c r="B219" s="19" t="s">
        <v>24957</v>
      </c>
      <c r="C219" s="122">
        <v>24831</v>
      </c>
    </row>
    <row r="220" spans="1:6" x14ac:dyDescent="0.25">
      <c r="A220" s="19" t="s">
        <v>1556</v>
      </c>
      <c r="B220" s="19" t="s">
        <v>24958</v>
      </c>
      <c r="C220" s="122">
        <v>948883</v>
      </c>
    </row>
    <row r="221" spans="1:6" x14ac:dyDescent="0.25">
      <c r="A221" s="19" t="s">
        <v>1074</v>
      </c>
      <c r="B221" s="19" t="s">
        <v>24983</v>
      </c>
      <c r="C221" s="122">
        <v>553838</v>
      </c>
    </row>
    <row r="222" spans="1:6" x14ac:dyDescent="0.25">
      <c r="A222" s="19" t="s">
        <v>6711</v>
      </c>
      <c r="B222" s="19" t="s">
        <v>24968</v>
      </c>
      <c r="C222" s="122">
        <v>23363</v>
      </c>
    </row>
    <row r="223" spans="1:6" x14ac:dyDescent="0.25">
      <c r="A223" s="19" t="s">
        <v>8719</v>
      </c>
      <c r="B223" s="19" t="s">
        <v>24985</v>
      </c>
      <c r="C223" s="122">
        <v>58236</v>
      </c>
    </row>
    <row r="224" spans="1:6" x14ac:dyDescent="0.25">
      <c r="A224" s="19" t="s">
        <v>15374</v>
      </c>
      <c r="B224" s="19" t="s">
        <v>24987</v>
      </c>
      <c r="C224" s="122">
        <v>5281</v>
      </c>
    </row>
    <row r="225" spans="1:3" x14ac:dyDescent="0.25">
      <c r="A225" s="19" t="s">
        <v>9986</v>
      </c>
      <c r="B225" s="19" t="s">
        <v>24913</v>
      </c>
      <c r="C225" s="122">
        <v>78662</v>
      </c>
    </row>
    <row r="226" spans="1:3" x14ac:dyDescent="0.25">
      <c r="A226" s="19" t="s">
        <v>4691</v>
      </c>
      <c r="B226" s="19" t="s">
        <v>24962</v>
      </c>
      <c r="C226" s="122">
        <v>237752</v>
      </c>
    </row>
    <row r="227" spans="1:3" x14ac:dyDescent="0.25">
      <c r="A227" s="19" t="s">
        <v>6932</v>
      </c>
      <c r="B227" s="19" t="s">
        <v>24967</v>
      </c>
      <c r="C227" s="122">
        <v>86604</v>
      </c>
    </row>
    <row r="228" spans="1:3" x14ac:dyDescent="0.25">
      <c r="A228" s="19" t="s">
        <v>12060</v>
      </c>
      <c r="B228" s="19" t="s">
        <v>24952</v>
      </c>
      <c r="C228" s="122">
        <v>5164</v>
      </c>
    </row>
    <row r="229" spans="1:3" x14ac:dyDescent="0.25">
      <c r="A229" s="19" t="s">
        <v>14672</v>
      </c>
      <c r="B229" s="19" t="s">
        <v>24965</v>
      </c>
      <c r="C229" s="122">
        <v>12028</v>
      </c>
    </row>
    <row r="230" spans="1:3" x14ac:dyDescent="0.25">
      <c r="A230" s="19" t="s">
        <v>4288</v>
      </c>
      <c r="B230" s="19" t="s">
        <v>24960</v>
      </c>
      <c r="C230" s="122">
        <v>128256</v>
      </c>
    </row>
    <row r="231" spans="1:3" x14ac:dyDescent="0.25">
      <c r="A231" s="19" t="s">
        <v>22553</v>
      </c>
      <c r="B231" s="19" t="s">
        <v>24998</v>
      </c>
      <c r="C231" s="122">
        <v>35539</v>
      </c>
    </row>
    <row r="232" spans="1:3" x14ac:dyDescent="0.25">
      <c r="A232" s="19" t="s">
        <v>7231</v>
      </c>
      <c r="B232" s="19" t="s">
        <v>24988</v>
      </c>
      <c r="C232" s="122">
        <v>73571</v>
      </c>
    </row>
    <row r="233" spans="1:3" x14ac:dyDescent="0.25">
      <c r="A233" s="19" t="s">
        <v>3444</v>
      </c>
      <c r="B233" s="19" t="s">
        <v>24961</v>
      </c>
      <c r="C233" s="122">
        <v>258587</v>
      </c>
    </row>
    <row r="234" spans="1:3" x14ac:dyDescent="0.25">
      <c r="A234" s="19" t="s">
        <v>11319</v>
      </c>
      <c r="B234" s="19" t="s">
        <v>24986</v>
      </c>
      <c r="C234" s="122">
        <v>9844</v>
      </c>
    </row>
    <row r="235" spans="1:3" x14ac:dyDescent="0.25">
      <c r="A235" s="19" t="s">
        <v>1223</v>
      </c>
      <c r="B235" s="19" t="s">
        <v>24963</v>
      </c>
      <c r="C235" s="122">
        <v>682567</v>
      </c>
    </row>
    <row r="236" spans="1:3" x14ac:dyDescent="0.25">
      <c r="A236" s="19" t="s">
        <v>16352</v>
      </c>
      <c r="B236" s="19" t="s">
        <v>24964</v>
      </c>
      <c r="C236" s="122">
        <v>14453</v>
      </c>
    </row>
    <row r="237" spans="1:3" x14ac:dyDescent="0.25">
      <c r="A237" s="19" t="s">
        <v>13601</v>
      </c>
      <c r="B237" s="19" t="s">
        <v>24984</v>
      </c>
      <c r="C237" s="122">
        <v>8616</v>
      </c>
    </row>
    <row r="238" spans="1:3" x14ac:dyDescent="0.25">
      <c r="A238" s="19" t="s">
        <v>9243</v>
      </c>
      <c r="B238" s="19" t="s">
        <v>25178</v>
      </c>
      <c r="C238" s="122">
        <v>65991</v>
      </c>
    </row>
    <row r="239" spans="1:3" x14ac:dyDescent="0.25">
      <c r="A239" s="19" t="s">
        <v>14614</v>
      </c>
      <c r="B239" s="19" t="s">
        <v>25144</v>
      </c>
      <c r="C239" s="122">
        <v>30730</v>
      </c>
    </row>
    <row r="240" spans="1:3" x14ac:dyDescent="0.25">
      <c r="A240" s="19" t="s">
        <v>23076</v>
      </c>
      <c r="B240" s="19" t="s">
        <v>27961</v>
      </c>
      <c r="C240" s="122">
        <v>25134</v>
      </c>
    </row>
    <row r="241" spans="1:3" x14ac:dyDescent="0.25">
      <c r="A241" s="19" t="s">
        <v>9861</v>
      </c>
      <c r="B241" s="19" t="s">
        <v>25096</v>
      </c>
      <c r="C241" s="122">
        <v>32284</v>
      </c>
    </row>
    <row r="242" spans="1:3" x14ac:dyDescent="0.25">
      <c r="A242" s="19" t="s">
        <v>29060</v>
      </c>
      <c r="B242" s="19" t="s">
        <v>29061</v>
      </c>
      <c r="C242" s="122">
        <v>41629</v>
      </c>
    </row>
    <row r="243" spans="1:3" x14ac:dyDescent="0.25">
      <c r="A243" s="19" t="s">
        <v>14919</v>
      </c>
      <c r="B243" s="19" t="s">
        <v>25131</v>
      </c>
      <c r="C243" s="122">
        <v>11743</v>
      </c>
    </row>
    <row r="244" spans="1:3" x14ac:dyDescent="0.25">
      <c r="A244" s="19" t="s">
        <v>6893</v>
      </c>
      <c r="B244" s="19" t="s">
        <v>25228</v>
      </c>
      <c r="C244" s="122">
        <v>25536</v>
      </c>
    </row>
    <row r="245" spans="1:3" x14ac:dyDescent="0.25">
      <c r="A245" s="19" t="s">
        <v>2489</v>
      </c>
      <c r="B245" s="19" t="s">
        <v>24981</v>
      </c>
      <c r="C245" s="122">
        <v>448108</v>
      </c>
    </row>
    <row r="246" spans="1:3" x14ac:dyDescent="0.25">
      <c r="A246" s="19" t="s">
        <v>14640</v>
      </c>
      <c r="B246" s="19" t="s">
        <v>28162</v>
      </c>
      <c r="C246" s="122">
        <v>10900</v>
      </c>
    </row>
    <row r="247" spans="1:3" x14ac:dyDescent="0.25">
      <c r="A247" s="19" t="s">
        <v>2633</v>
      </c>
      <c r="B247" s="19" t="s">
        <v>24975</v>
      </c>
      <c r="C247" s="122">
        <v>339777</v>
      </c>
    </row>
    <row r="248" spans="1:3" x14ac:dyDescent="0.25">
      <c r="A248" s="19" t="s">
        <v>14845</v>
      </c>
      <c r="B248" s="19" t="s">
        <v>25231</v>
      </c>
      <c r="C248" s="122">
        <v>4470</v>
      </c>
    </row>
    <row r="249" spans="1:3" x14ac:dyDescent="0.25">
      <c r="A249" s="19" t="s">
        <v>11098</v>
      </c>
      <c r="B249" s="19" t="s">
        <v>24966</v>
      </c>
      <c r="C249" s="122">
        <v>42046</v>
      </c>
    </row>
    <row r="250" spans="1:3" x14ac:dyDescent="0.25">
      <c r="A250" s="19" t="s">
        <v>9998</v>
      </c>
      <c r="B250" s="19" t="s">
        <v>25145</v>
      </c>
      <c r="C250" s="122">
        <v>44040</v>
      </c>
    </row>
    <row r="251" spans="1:3" x14ac:dyDescent="0.25">
      <c r="A251" s="19" t="s">
        <v>8341</v>
      </c>
      <c r="B251" s="19" t="s">
        <v>25196</v>
      </c>
      <c r="C251" s="122">
        <v>40241</v>
      </c>
    </row>
    <row r="252" spans="1:3" x14ac:dyDescent="0.25">
      <c r="A252" s="19" t="s">
        <v>23045</v>
      </c>
      <c r="B252" s="19" t="s">
        <v>25204</v>
      </c>
      <c r="C252" s="122">
        <v>76430</v>
      </c>
    </row>
    <row r="253" spans="1:3" x14ac:dyDescent="0.25">
      <c r="A253" s="19" t="s">
        <v>14557</v>
      </c>
      <c r="B253" s="19" t="s">
        <v>25203</v>
      </c>
      <c r="C253" s="122">
        <v>8554</v>
      </c>
    </row>
    <row r="254" spans="1:3" x14ac:dyDescent="0.25">
      <c r="A254" s="19" t="s">
        <v>12069</v>
      </c>
      <c r="B254" s="19" t="s">
        <v>25200</v>
      </c>
      <c r="C254" s="122">
        <v>23477</v>
      </c>
    </row>
    <row r="255" spans="1:3" x14ac:dyDescent="0.25">
      <c r="A255" s="19" t="s">
        <v>4276</v>
      </c>
      <c r="B255" s="19" t="s">
        <v>25000</v>
      </c>
      <c r="C255" s="122">
        <v>163442</v>
      </c>
    </row>
    <row r="256" spans="1:3" x14ac:dyDescent="0.25">
      <c r="A256" s="19" t="s">
        <v>2846</v>
      </c>
      <c r="B256" s="19" t="s">
        <v>25201</v>
      </c>
      <c r="C256" s="122">
        <v>467613</v>
      </c>
    </row>
    <row r="257" spans="1:3" x14ac:dyDescent="0.25">
      <c r="A257" s="19" t="s">
        <v>15809</v>
      </c>
      <c r="B257" s="19" t="s">
        <v>25211</v>
      </c>
      <c r="C257" s="122">
        <v>4844</v>
      </c>
    </row>
    <row r="258" spans="1:3" x14ac:dyDescent="0.25">
      <c r="A258" s="19" t="s">
        <v>9249</v>
      </c>
      <c r="B258" s="19" t="s">
        <v>28683</v>
      </c>
      <c r="C258" s="122">
        <v>50549</v>
      </c>
    </row>
    <row r="259" spans="1:3" x14ac:dyDescent="0.25">
      <c r="A259" s="19" t="s">
        <v>15818</v>
      </c>
      <c r="B259" s="19" t="s">
        <v>25146</v>
      </c>
      <c r="C259" s="122">
        <v>13087</v>
      </c>
    </row>
    <row r="260" spans="1:3" x14ac:dyDescent="0.25">
      <c r="A260" s="19" t="s">
        <v>1098</v>
      </c>
      <c r="B260" s="19" t="s">
        <v>25154</v>
      </c>
      <c r="C260" s="122">
        <v>548004</v>
      </c>
    </row>
    <row r="261" spans="1:3" x14ac:dyDescent="0.25">
      <c r="A261" s="19" t="s">
        <v>5744</v>
      </c>
      <c r="B261" s="19" t="s">
        <v>25147</v>
      </c>
      <c r="C261" s="122">
        <v>167894</v>
      </c>
    </row>
    <row r="262" spans="1:3" x14ac:dyDescent="0.25">
      <c r="A262" s="19" t="s">
        <v>7357</v>
      </c>
      <c r="B262" s="19" t="s">
        <v>25155</v>
      </c>
      <c r="C262" s="122">
        <v>29271</v>
      </c>
    </row>
    <row r="263" spans="1:3" x14ac:dyDescent="0.25">
      <c r="A263" s="19" t="s">
        <v>7657</v>
      </c>
      <c r="B263" s="19" t="s">
        <v>25148</v>
      </c>
      <c r="C263" s="122">
        <v>51941</v>
      </c>
    </row>
    <row r="264" spans="1:3" x14ac:dyDescent="0.25">
      <c r="A264" s="19" t="s">
        <v>13157</v>
      </c>
      <c r="B264" s="19" t="s">
        <v>25149</v>
      </c>
      <c r="C264" s="122">
        <v>13664</v>
      </c>
    </row>
    <row r="265" spans="1:3" x14ac:dyDescent="0.25">
      <c r="A265" s="19" t="s">
        <v>12426</v>
      </c>
      <c r="B265" s="19" t="s">
        <v>25150</v>
      </c>
      <c r="C265" s="122">
        <v>21530</v>
      </c>
    </row>
    <row r="266" spans="1:3" x14ac:dyDescent="0.25">
      <c r="A266" s="19" t="s">
        <v>7151</v>
      </c>
      <c r="B266" s="19" t="s">
        <v>24845</v>
      </c>
      <c r="C266" s="122">
        <v>50551</v>
      </c>
    </row>
    <row r="267" spans="1:3" x14ac:dyDescent="0.25">
      <c r="A267" s="19" t="s">
        <v>17071</v>
      </c>
      <c r="B267" s="19" t="s">
        <v>25029</v>
      </c>
      <c r="C267" s="122">
        <v>6561</v>
      </c>
    </row>
    <row r="268" spans="1:3" x14ac:dyDescent="0.25">
      <c r="A268" s="19" t="s">
        <v>11561</v>
      </c>
      <c r="B268" s="19" t="s">
        <v>28164</v>
      </c>
      <c r="C268" s="122">
        <v>4726</v>
      </c>
    </row>
    <row r="269" spans="1:3" x14ac:dyDescent="0.25">
      <c r="A269" s="19" t="s">
        <v>1427</v>
      </c>
      <c r="B269" s="19" t="s">
        <v>25034</v>
      </c>
      <c r="C269" s="122">
        <v>775941</v>
      </c>
    </row>
    <row r="270" spans="1:3" x14ac:dyDescent="0.25">
      <c r="A270" s="19" t="s">
        <v>2096</v>
      </c>
      <c r="B270" s="19" t="s">
        <v>25037</v>
      </c>
      <c r="C270" s="122">
        <v>265763</v>
      </c>
    </row>
    <row r="271" spans="1:3" x14ac:dyDescent="0.25">
      <c r="A271" s="19" t="s">
        <v>3357</v>
      </c>
      <c r="B271" s="19" t="s">
        <v>25028</v>
      </c>
      <c r="C271" s="122">
        <v>275902</v>
      </c>
    </row>
    <row r="272" spans="1:3" x14ac:dyDescent="0.25">
      <c r="A272" s="19" t="s">
        <v>11597</v>
      </c>
      <c r="B272" s="19" t="s">
        <v>25035</v>
      </c>
      <c r="C272" s="122">
        <v>11731</v>
      </c>
    </row>
    <row r="273" spans="1:3" x14ac:dyDescent="0.25">
      <c r="A273" s="19" t="s">
        <v>4498</v>
      </c>
      <c r="B273" s="19" t="s">
        <v>25038</v>
      </c>
      <c r="C273" s="122">
        <v>348161</v>
      </c>
    </row>
    <row r="274" spans="1:3" x14ac:dyDescent="0.25">
      <c r="A274" s="19" t="s">
        <v>963</v>
      </c>
      <c r="B274" s="19" t="s">
        <v>25118</v>
      </c>
      <c r="C274" s="122">
        <v>1091697</v>
      </c>
    </row>
    <row r="275" spans="1:3" x14ac:dyDescent="0.25">
      <c r="A275" s="19" t="s">
        <v>27957</v>
      </c>
      <c r="B275" s="19" t="s">
        <v>27958</v>
      </c>
      <c r="C275" s="122">
        <v>289269</v>
      </c>
    </row>
    <row r="276" spans="1:3" x14ac:dyDescent="0.25">
      <c r="A276" s="19" t="s">
        <v>8554</v>
      </c>
      <c r="B276" s="19" t="s">
        <v>25117</v>
      </c>
      <c r="C276" s="122">
        <v>100764</v>
      </c>
    </row>
    <row r="277" spans="1:3" x14ac:dyDescent="0.25">
      <c r="A277" s="19" t="s">
        <v>10055</v>
      </c>
      <c r="B277" s="19" t="s">
        <v>25162</v>
      </c>
      <c r="C277" s="122">
        <v>21453</v>
      </c>
    </row>
    <row r="278" spans="1:3" x14ac:dyDescent="0.25">
      <c r="A278" s="19" t="s">
        <v>12561</v>
      </c>
      <c r="B278" s="19" t="s">
        <v>24842</v>
      </c>
      <c r="C278" s="122">
        <v>1216</v>
      </c>
    </row>
    <row r="279" spans="1:3" x14ac:dyDescent="0.25">
      <c r="A279" s="19" t="s">
        <v>6899</v>
      </c>
      <c r="B279" s="19" t="s">
        <v>24875</v>
      </c>
      <c r="C279" s="122">
        <v>43954</v>
      </c>
    </row>
    <row r="280" spans="1:3" x14ac:dyDescent="0.25">
      <c r="A280" s="19" t="s">
        <v>6660</v>
      </c>
      <c r="B280" s="19" t="s">
        <v>24888</v>
      </c>
      <c r="C280" s="122">
        <v>44632</v>
      </c>
    </row>
    <row r="281" spans="1:3" x14ac:dyDescent="0.25">
      <c r="A281" s="19" t="s">
        <v>12336</v>
      </c>
      <c r="B281" s="19" t="s">
        <v>25169</v>
      </c>
      <c r="C281" s="122">
        <v>2512</v>
      </c>
    </row>
    <row r="282" spans="1:3" x14ac:dyDescent="0.25">
      <c r="A282" s="19" t="s">
        <v>21826</v>
      </c>
      <c r="B282" s="19" t="s">
        <v>25085</v>
      </c>
      <c r="C282" s="122">
        <v>23753</v>
      </c>
    </row>
    <row r="283" spans="1:3" x14ac:dyDescent="0.25">
      <c r="A283" s="19" t="s">
        <v>2144</v>
      </c>
      <c r="B283" s="19" t="s">
        <v>25081</v>
      </c>
      <c r="C283" s="122">
        <v>508764</v>
      </c>
    </row>
    <row r="284" spans="1:3" x14ac:dyDescent="0.25">
      <c r="A284" s="19" t="s">
        <v>3546</v>
      </c>
      <c r="B284" s="19" t="s">
        <v>25083</v>
      </c>
      <c r="C284" s="122">
        <v>148581</v>
      </c>
    </row>
    <row r="285" spans="1:3" x14ac:dyDescent="0.25">
      <c r="A285" s="19" t="s">
        <v>14372</v>
      </c>
      <c r="B285" s="19" t="s">
        <v>25079</v>
      </c>
      <c r="C285" s="122">
        <v>9970</v>
      </c>
    </row>
    <row r="286" spans="1:3" x14ac:dyDescent="0.25">
      <c r="A286" s="19" t="s">
        <v>21829</v>
      </c>
      <c r="B286" s="19" t="s">
        <v>25086</v>
      </c>
      <c r="C286" s="122">
        <v>13820</v>
      </c>
    </row>
    <row r="287" spans="1:3" x14ac:dyDescent="0.25">
      <c r="A287" s="19" t="s">
        <v>8764</v>
      </c>
      <c r="B287" s="19" t="s">
        <v>25061</v>
      </c>
      <c r="C287" s="122">
        <v>44351</v>
      </c>
    </row>
    <row r="288" spans="1:3" x14ac:dyDescent="0.25">
      <c r="A288" s="19" t="s">
        <v>9150</v>
      </c>
      <c r="B288" s="19" t="s">
        <v>25064</v>
      </c>
      <c r="C288" s="122">
        <v>49128</v>
      </c>
    </row>
    <row r="289" spans="1:3" x14ac:dyDescent="0.25">
      <c r="A289" s="19" t="s">
        <v>18855</v>
      </c>
      <c r="B289" s="19" t="s">
        <v>25074</v>
      </c>
      <c r="C289" s="122">
        <v>6344</v>
      </c>
    </row>
    <row r="290" spans="1:3" x14ac:dyDescent="0.25">
      <c r="A290" s="19" t="s">
        <v>4970</v>
      </c>
      <c r="B290" s="19" t="s">
        <v>25065</v>
      </c>
      <c r="C290" s="122">
        <v>84331</v>
      </c>
    </row>
    <row r="291" spans="1:3" x14ac:dyDescent="0.25">
      <c r="A291" s="19" t="s">
        <v>7007</v>
      </c>
      <c r="B291" s="19" t="s">
        <v>25053</v>
      </c>
      <c r="C291" s="122">
        <v>46162</v>
      </c>
    </row>
    <row r="292" spans="1:3" x14ac:dyDescent="0.25">
      <c r="A292" s="19" t="s">
        <v>10891</v>
      </c>
      <c r="B292" s="19" t="s">
        <v>25066</v>
      </c>
      <c r="C292" s="122">
        <v>42192</v>
      </c>
    </row>
    <row r="293" spans="1:3" x14ac:dyDescent="0.25">
      <c r="A293" s="19" t="s">
        <v>27956</v>
      </c>
      <c r="B293" s="19" t="s">
        <v>29053</v>
      </c>
      <c r="C293" s="122">
        <v>5069</v>
      </c>
    </row>
    <row r="294" spans="1:3" x14ac:dyDescent="0.25">
      <c r="A294" s="19" t="s">
        <v>3838</v>
      </c>
      <c r="B294" s="19" t="s">
        <v>25068</v>
      </c>
      <c r="C294" s="122">
        <v>176780</v>
      </c>
    </row>
    <row r="295" spans="1:3" x14ac:dyDescent="0.25">
      <c r="A295" s="19" t="s">
        <v>2720</v>
      </c>
      <c r="B295" s="19" t="s">
        <v>25012</v>
      </c>
      <c r="C295" s="122">
        <v>244863</v>
      </c>
    </row>
    <row r="296" spans="1:3" x14ac:dyDescent="0.25">
      <c r="A296" s="19" t="s">
        <v>16002</v>
      </c>
      <c r="B296" s="19" t="s">
        <v>25013</v>
      </c>
      <c r="C296" s="122">
        <v>13516</v>
      </c>
    </row>
    <row r="297" spans="1:3" x14ac:dyDescent="0.25">
      <c r="A297" s="19" t="s">
        <v>6262</v>
      </c>
      <c r="B297" s="19" t="s">
        <v>25011</v>
      </c>
      <c r="C297" s="122">
        <v>137166</v>
      </c>
    </row>
    <row r="298" spans="1:3" x14ac:dyDescent="0.25">
      <c r="A298" s="19" t="s">
        <v>18882</v>
      </c>
      <c r="B298" s="19" t="s">
        <v>28676</v>
      </c>
      <c r="C298" s="122">
        <v>21171</v>
      </c>
    </row>
    <row r="299" spans="1:3" x14ac:dyDescent="0.25">
      <c r="A299" s="19" t="s">
        <v>5423</v>
      </c>
      <c r="B299" s="19" t="s">
        <v>25015</v>
      </c>
      <c r="C299" s="122">
        <v>70639</v>
      </c>
    </row>
    <row r="300" spans="1:3" x14ac:dyDescent="0.25">
      <c r="A300" s="19" t="s">
        <v>11038</v>
      </c>
      <c r="B300" s="19" t="s">
        <v>25010</v>
      </c>
      <c r="C300" s="122">
        <v>38109</v>
      </c>
    </row>
    <row r="301" spans="1:3" x14ac:dyDescent="0.25">
      <c r="A301" s="19" t="s">
        <v>15347</v>
      </c>
      <c r="B301" s="19" t="s">
        <v>24852</v>
      </c>
      <c r="C301" s="122">
        <v>3374</v>
      </c>
    </row>
    <row r="302" spans="1:3" x14ac:dyDescent="0.25">
      <c r="A302" s="19" t="s">
        <v>13018</v>
      </c>
      <c r="B302" s="19" t="s">
        <v>28179</v>
      </c>
      <c r="C302" s="122">
        <v>4874</v>
      </c>
    </row>
    <row r="303" spans="1:3" x14ac:dyDescent="0.25">
      <c r="A303" s="19" t="s">
        <v>10729</v>
      </c>
      <c r="B303" s="19" t="s">
        <v>25217</v>
      </c>
      <c r="C303" s="122">
        <v>28618</v>
      </c>
    </row>
    <row r="304" spans="1:3" x14ac:dyDescent="0.25">
      <c r="A304" s="19" t="s">
        <v>2930</v>
      </c>
      <c r="B304" s="19" t="s">
        <v>25214</v>
      </c>
      <c r="C304" s="122">
        <v>248338</v>
      </c>
    </row>
    <row r="305" spans="1:3" x14ac:dyDescent="0.25">
      <c r="A305" s="19" t="s">
        <v>28180</v>
      </c>
      <c r="B305" s="19" t="s">
        <v>28181</v>
      </c>
      <c r="C305" s="122">
        <v>5117</v>
      </c>
    </row>
    <row r="306" spans="1:3" x14ac:dyDescent="0.25">
      <c r="A306" s="19" t="s">
        <v>1155</v>
      </c>
      <c r="B306" s="19" t="s">
        <v>28673</v>
      </c>
      <c r="C306" s="122">
        <v>1382719</v>
      </c>
    </row>
    <row r="307" spans="1:3" x14ac:dyDescent="0.25">
      <c r="A307" s="19" t="s">
        <v>1442</v>
      </c>
      <c r="B307" s="19" t="s">
        <v>24912</v>
      </c>
      <c r="C307" s="122">
        <v>803109</v>
      </c>
    </row>
    <row r="308" spans="1:3" x14ac:dyDescent="0.25">
      <c r="A308" s="19" t="s">
        <v>4363</v>
      </c>
      <c r="B308" s="19" t="s">
        <v>25004</v>
      </c>
      <c r="C308" s="122">
        <v>155315</v>
      </c>
    </row>
    <row r="309" spans="1:3" x14ac:dyDescent="0.25">
      <c r="A309" s="19" t="s">
        <v>8278</v>
      </c>
      <c r="B309" s="19" t="s">
        <v>25001</v>
      </c>
      <c r="C309" s="122">
        <v>48150</v>
      </c>
    </row>
    <row r="310" spans="1:3" x14ac:dyDescent="0.25">
      <c r="A310" s="19" t="s">
        <v>1937</v>
      </c>
      <c r="B310" s="19" t="s">
        <v>25003</v>
      </c>
      <c r="C310" s="122">
        <v>367700</v>
      </c>
    </row>
    <row r="311" spans="1:3" x14ac:dyDescent="0.25">
      <c r="A311" s="19" t="s">
        <v>18296</v>
      </c>
      <c r="B311" s="19" t="s">
        <v>24915</v>
      </c>
      <c r="C311" s="122">
        <v>1588</v>
      </c>
    </row>
    <row r="312" spans="1:3" x14ac:dyDescent="0.25">
      <c r="A312" s="19" t="s">
        <v>4075</v>
      </c>
      <c r="B312" s="19" t="s">
        <v>28161</v>
      </c>
      <c r="C312" s="122">
        <v>92585</v>
      </c>
    </row>
    <row r="313" spans="1:3" x14ac:dyDescent="0.25">
      <c r="A313" s="19" t="s">
        <v>2501</v>
      </c>
      <c r="B313" s="19" t="s">
        <v>24916</v>
      </c>
      <c r="C313" s="122">
        <v>338033</v>
      </c>
    </row>
    <row r="314" spans="1:3" x14ac:dyDescent="0.25">
      <c r="A314" s="19" t="s">
        <v>11283</v>
      </c>
      <c r="B314" s="19" t="s">
        <v>24931</v>
      </c>
      <c r="C314" s="122">
        <v>24284</v>
      </c>
    </row>
    <row r="315" spans="1:3" x14ac:dyDescent="0.25">
      <c r="A315" s="19" t="s">
        <v>7459</v>
      </c>
      <c r="B315" s="19" t="s">
        <v>24917</v>
      </c>
      <c r="C315" s="122">
        <v>81819</v>
      </c>
    </row>
    <row r="316" spans="1:3" x14ac:dyDescent="0.25">
      <c r="A316" s="19" t="s">
        <v>13595</v>
      </c>
      <c r="B316" s="19" t="s">
        <v>24949</v>
      </c>
      <c r="C316" s="122">
        <v>11812</v>
      </c>
    </row>
    <row r="317" spans="1:3" x14ac:dyDescent="0.25">
      <c r="A317" s="19" t="s">
        <v>5546</v>
      </c>
      <c r="B317" s="19" t="s">
        <v>24918</v>
      </c>
      <c r="C317" s="122">
        <v>90008</v>
      </c>
    </row>
    <row r="318" spans="1:3" x14ac:dyDescent="0.25">
      <c r="A318" s="19" t="s">
        <v>16741</v>
      </c>
      <c r="B318" s="19" t="s">
        <v>24938</v>
      </c>
      <c r="C318" s="122">
        <v>7087</v>
      </c>
    </row>
    <row r="319" spans="1:3" x14ac:dyDescent="0.25">
      <c r="A319" s="19" t="s">
        <v>16117</v>
      </c>
      <c r="B319" s="19" t="s">
        <v>24950</v>
      </c>
      <c r="C319" s="122">
        <v>4060</v>
      </c>
    </row>
    <row r="320" spans="1:3" x14ac:dyDescent="0.25">
      <c r="A320" s="19" t="s">
        <v>7043</v>
      </c>
      <c r="B320" s="19" t="s">
        <v>24936</v>
      </c>
      <c r="C320" s="122">
        <v>126104</v>
      </c>
    </row>
    <row r="321" spans="1:3" x14ac:dyDescent="0.25">
      <c r="A321" s="19" t="s">
        <v>1095</v>
      </c>
      <c r="B321" s="19" t="s">
        <v>24935</v>
      </c>
      <c r="C321" s="122">
        <v>435749</v>
      </c>
    </row>
    <row r="322" spans="1:3" x14ac:dyDescent="0.25">
      <c r="A322" s="19" t="s">
        <v>28460</v>
      </c>
      <c r="B322" s="19" t="s">
        <v>28461</v>
      </c>
      <c r="C322" s="122">
        <v>179717</v>
      </c>
    </row>
    <row r="323" spans="1:3" x14ac:dyDescent="0.25">
      <c r="A323" s="19" t="s">
        <v>16362</v>
      </c>
      <c r="B323" s="19" t="s">
        <v>24948</v>
      </c>
      <c r="C323" s="122">
        <v>27918</v>
      </c>
    </row>
    <row r="324" spans="1:3" x14ac:dyDescent="0.25">
      <c r="A324" s="19" t="s">
        <v>11606</v>
      </c>
      <c r="B324" s="19" t="s">
        <v>24944</v>
      </c>
      <c r="C324" s="122">
        <v>18115</v>
      </c>
    </row>
    <row r="325" spans="1:3" x14ac:dyDescent="0.25">
      <c r="A325" s="19" t="s">
        <v>1436</v>
      </c>
      <c r="B325" s="19" t="s">
        <v>24933</v>
      </c>
      <c r="C325" s="122">
        <v>733863</v>
      </c>
    </row>
    <row r="326" spans="1:3" x14ac:dyDescent="0.25">
      <c r="A326" s="19" t="s">
        <v>16559</v>
      </c>
      <c r="B326" s="19" t="s">
        <v>24943</v>
      </c>
      <c r="C326" s="122">
        <v>1181</v>
      </c>
    </row>
    <row r="327" spans="1:3" x14ac:dyDescent="0.25">
      <c r="A327" s="19" t="s">
        <v>22987</v>
      </c>
      <c r="B327" s="19" t="s">
        <v>24992</v>
      </c>
      <c r="C327" s="122">
        <v>9099</v>
      </c>
    </row>
    <row r="328" spans="1:3" x14ac:dyDescent="0.25">
      <c r="A328" s="19" t="s">
        <v>3447</v>
      </c>
      <c r="B328" s="19" t="s">
        <v>24947</v>
      </c>
      <c r="C328" s="122">
        <v>643296</v>
      </c>
    </row>
    <row r="329" spans="1:3" x14ac:dyDescent="0.25">
      <c r="A329" s="19" t="s">
        <v>24941</v>
      </c>
      <c r="B329" s="19" t="s">
        <v>24942</v>
      </c>
      <c r="C329" s="122">
        <v>22590</v>
      </c>
    </row>
    <row r="330" spans="1:3" x14ac:dyDescent="0.25">
      <c r="A330" s="19" t="s">
        <v>28462</v>
      </c>
      <c r="B330" s="19" t="s">
        <v>28463</v>
      </c>
      <c r="C330" s="122">
        <v>18656</v>
      </c>
    </row>
    <row r="331" spans="1:3" x14ac:dyDescent="0.25">
      <c r="A331" s="19" t="s">
        <v>23043</v>
      </c>
      <c r="B331" s="19" t="s">
        <v>24937</v>
      </c>
      <c r="C331" s="122">
        <v>29672</v>
      </c>
    </row>
    <row r="332" spans="1:3" x14ac:dyDescent="0.25">
      <c r="A332" s="19" t="s">
        <v>12498</v>
      </c>
      <c r="B332" s="19" t="s">
        <v>24914</v>
      </c>
      <c r="C332" s="122">
        <v>138989</v>
      </c>
    </row>
    <row r="333" spans="1:3" x14ac:dyDescent="0.25">
      <c r="A333" s="19" t="s">
        <v>12862</v>
      </c>
      <c r="B333" s="19" t="s">
        <v>24928</v>
      </c>
      <c r="C333" s="122">
        <v>9224</v>
      </c>
    </row>
    <row r="334" spans="1:3" x14ac:dyDescent="0.25">
      <c r="A334" s="19" t="s">
        <v>5681</v>
      </c>
      <c r="B334" s="19" t="s">
        <v>24930</v>
      </c>
      <c r="C334" s="122">
        <v>135605</v>
      </c>
    </row>
    <row r="335" spans="1:3" x14ac:dyDescent="0.25">
      <c r="A335" s="19" t="s">
        <v>22986</v>
      </c>
      <c r="B335" s="19" t="s">
        <v>24929</v>
      </c>
      <c r="C335" s="122">
        <v>111807</v>
      </c>
    </row>
    <row r="336" spans="1:3" x14ac:dyDescent="0.25">
      <c r="A336" s="19" t="s">
        <v>8071</v>
      </c>
      <c r="B336" s="19" t="s">
        <v>24920</v>
      </c>
      <c r="C336" s="122">
        <v>60421</v>
      </c>
    </row>
    <row r="337" spans="1:3" x14ac:dyDescent="0.25">
      <c r="A337" s="19" t="s">
        <v>8044</v>
      </c>
      <c r="B337" s="19" t="s">
        <v>24921</v>
      </c>
      <c r="C337" s="122">
        <v>48045</v>
      </c>
    </row>
    <row r="338" spans="1:3" x14ac:dyDescent="0.25">
      <c r="A338" s="19" t="s">
        <v>18949</v>
      </c>
      <c r="B338" s="19" t="s">
        <v>24919</v>
      </c>
      <c r="C338" s="122">
        <v>48824</v>
      </c>
    </row>
    <row r="339" spans="1:3" x14ac:dyDescent="0.25">
      <c r="A339" s="19" t="s">
        <v>3880</v>
      </c>
      <c r="B339" s="19" t="s">
        <v>24922</v>
      </c>
      <c r="C339" s="122">
        <v>150309</v>
      </c>
    </row>
    <row r="340" spans="1:3" x14ac:dyDescent="0.25">
      <c r="A340" s="19" t="s">
        <v>12991</v>
      </c>
      <c r="B340" s="19" t="s">
        <v>24940</v>
      </c>
      <c r="C340" s="122">
        <v>76570</v>
      </c>
    </row>
    <row r="341" spans="1:3" x14ac:dyDescent="0.25">
      <c r="A341" s="19" t="s">
        <v>7624</v>
      </c>
      <c r="B341" s="19" t="s">
        <v>24923</v>
      </c>
      <c r="C341" s="122">
        <v>69637</v>
      </c>
    </row>
    <row r="342" spans="1:3" x14ac:dyDescent="0.25">
      <c r="A342" s="19" t="s">
        <v>3267</v>
      </c>
      <c r="B342" s="19" t="s">
        <v>24924</v>
      </c>
      <c r="C342" s="122">
        <v>269275</v>
      </c>
    </row>
    <row r="343" spans="1:3" x14ac:dyDescent="0.25">
      <c r="A343" s="19" t="s">
        <v>7148</v>
      </c>
      <c r="B343" s="19" t="s">
        <v>24925</v>
      </c>
      <c r="C343" s="122">
        <v>68054</v>
      </c>
    </row>
    <row r="344" spans="1:3" x14ac:dyDescent="0.25">
      <c r="A344" s="19" t="s">
        <v>10450</v>
      </c>
      <c r="B344" s="19" t="s">
        <v>24945</v>
      </c>
      <c r="C344" s="122">
        <v>77543</v>
      </c>
    </row>
    <row r="345" spans="1:3" x14ac:dyDescent="0.25">
      <c r="A345" s="19" t="s">
        <v>3118</v>
      </c>
      <c r="B345" s="19" t="s">
        <v>24926</v>
      </c>
      <c r="C345" s="122">
        <v>333494</v>
      </c>
    </row>
    <row r="346" spans="1:3" x14ac:dyDescent="0.25">
      <c r="A346" s="19" t="s">
        <v>2069</v>
      </c>
      <c r="B346" s="19" t="s">
        <v>2071</v>
      </c>
      <c r="C346" s="122">
        <v>717985</v>
      </c>
    </row>
    <row r="347" spans="1:3" x14ac:dyDescent="0.25">
      <c r="A347" s="19" t="s">
        <v>17284</v>
      </c>
      <c r="B347" s="19" t="s">
        <v>24934</v>
      </c>
      <c r="C347" s="122">
        <v>5778</v>
      </c>
    </row>
    <row r="348" spans="1:3" x14ac:dyDescent="0.25">
      <c r="A348" s="19" t="s">
        <v>6379</v>
      </c>
      <c r="B348" s="19" t="s">
        <v>25179</v>
      </c>
      <c r="C348" s="122">
        <v>60572</v>
      </c>
    </row>
    <row r="349" spans="1:3" x14ac:dyDescent="0.25">
      <c r="A349" s="19" t="s">
        <v>5378</v>
      </c>
      <c r="B349" s="19" t="s">
        <v>25210</v>
      </c>
      <c r="C349" s="122">
        <v>116296</v>
      </c>
    </row>
    <row r="350" spans="1:3" x14ac:dyDescent="0.25">
      <c r="A350" s="19" t="s">
        <v>6869</v>
      </c>
      <c r="B350" s="19" t="s">
        <v>25220</v>
      </c>
      <c r="C350" s="122">
        <v>82072</v>
      </c>
    </row>
    <row r="351" spans="1:3" x14ac:dyDescent="0.25">
      <c r="A351" s="19" t="s">
        <v>3223</v>
      </c>
      <c r="B351" s="19" t="s">
        <v>25224</v>
      </c>
      <c r="C351" s="122">
        <v>500785</v>
      </c>
    </row>
    <row r="352" spans="1:3" x14ac:dyDescent="0.25">
      <c r="A352" s="19" t="s">
        <v>4024</v>
      </c>
      <c r="B352" s="19" t="s">
        <v>24889</v>
      </c>
      <c r="C352" s="122">
        <v>303529</v>
      </c>
    </row>
    <row r="353" spans="1:3" x14ac:dyDescent="0.25">
      <c r="A353" s="19" t="s">
        <v>4042</v>
      </c>
      <c r="B353" s="19" t="s">
        <v>25157</v>
      </c>
      <c r="C353" s="122">
        <v>140628</v>
      </c>
    </row>
    <row r="354" spans="1:3" x14ac:dyDescent="0.25">
      <c r="A354" s="19" t="s">
        <v>12120</v>
      </c>
      <c r="B354" s="19" t="s">
        <v>28176</v>
      </c>
      <c r="C354" s="122">
        <v>9345</v>
      </c>
    </row>
    <row r="355" spans="1:3" x14ac:dyDescent="0.25">
      <c r="A355" s="19" t="s">
        <v>14780</v>
      </c>
      <c r="B355" s="19" t="s">
        <v>25240</v>
      </c>
      <c r="C355" s="122">
        <v>18598</v>
      </c>
    </row>
    <row r="356" spans="1:3" x14ac:dyDescent="0.25">
      <c r="A356" s="19" t="s">
        <v>1226</v>
      </c>
      <c r="B356" s="19" t="s">
        <v>25206</v>
      </c>
      <c r="C356" s="122">
        <v>1000653</v>
      </c>
    </row>
    <row r="357" spans="1:3" x14ac:dyDescent="0.25">
      <c r="A357" s="19" t="s">
        <v>16948</v>
      </c>
      <c r="B357" s="19" t="s">
        <v>28168</v>
      </c>
      <c r="C357" s="122">
        <v>573</v>
      </c>
    </row>
    <row r="358" spans="1:3" x14ac:dyDescent="0.25">
      <c r="A358" s="19" t="s">
        <v>21833</v>
      </c>
      <c r="B358" s="19" t="s">
        <v>25140</v>
      </c>
      <c r="C358" s="122">
        <v>12912</v>
      </c>
    </row>
    <row r="359" spans="1:3" x14ac:dyDescent="0.25">
      <c r="A359" s="19" t="s">
        <v>16773</v>
      </c>
      <c r="B359" s="19" t="s">
        <v>25113</v>
      </c>
      <c r="C359" s="122">
        <v>3443</v>
      </c>
    </row>
    <row r="360" spans="1:3" x14ac:dyDescent="0.25">
      <c r="A360" s="19" t="s">
        <v>11107</v>
      </c>
      <c r="B360" s="19" t="s">
        <v>25098</v>
      </c>
      <c r="C360" s="122">
        <v>57352</v>
      </c>
    </row>
    <row r="361" spans="1:3" x14ac:dyDescent="0.25">
      <c r="A361" s="19" t="s">
        <v>16053</v>
      </c>
      <c r="B361" s="19" t="s">
        <v>25134</v>
      </c>
      <c r="C361" s="122">
        <v>11482</v>
      </c>
    </row>
    <row r="362" spans="1:3" x14ac:dyDescent="0.25">
      <c r="A362" s="19" t="s">
        <v>13784</v>
      </c>
      <c r="B362" s="19" t="s">
        <v>25119</v>
      </c>
      <c r="C362" s="122">
        <v>44153</v>
      </c>
    </row>
    <row r="363" spans="1:3" x14ac:dyDescent="0.25">
      <c r="A363" s="19" t="s">
        <v>22989</v>
      </c>
      <c r="B363" s="19" t="s">
        <v>25141</v>
      </c>
      <c r="C363" s="122">
        <v>74489</v>
      </c>
    </row>
    <row r="364" spans="1:3" x14ac:dyDescent="0.25">
      <c r="A364" s="19" t="s">
        <v>28679</v>
      </c>
      <c r="B364" s="19" t="s">
        <v>28680</v>
      </c>
      <c r="C364" s="122">
        <v>12530</v>
      </c>
    </row>
    <row r="365" spans="1:3" x14ac:dyDescent="0.25">
      <c r="A365" s="19" t="s">
        <v>13918</v>
      </c>
      <c r="B365" s="19" t="s">
        <v>25099</v>
      </c>
      <c r="C365" s="122">
        <v>10009</v>
      </c>
    </row>
    <row r="366" spans="1:3" x14ac:dyDescent="0.25">
      <c r="A366" s="19" t="s">
        <v>6157</v>
      </c>
      <c r="B366" s="19" t="s">
        <v>25100</v>
      </c>
      <c r="C366" s="122">
        <v>150607</v>
      </c>
    </row>
    <row r="367" spans="1:3" x14ac:dyDescent="0.25">
      <c r="A367" s="19" t="s">
        <v>29056</v>
      </c>
      <c r="B367" s="19" t="s">
        <v>29057</v>
      </c>
      <c r="C367" s="122">
        <v>1802</v>
      </c>
    </row>
    <row r="368" spans="1:3" x14ac:dyDescent="0.25">
      <c r="A368" s="19" t="s">
        <v>14542</v>
      </c>
      <c r="B368" s="19" t="s">
        <v>25136</v>
      </c>
      <c r="C368" s="122">
        <v>17257</v>
      </c>
    </row>
    <row r="369" spans="1:3" x14ac:dyDescent="0.25">
      <c r="A369" s="19" t="s">
        <v>7273</v>
      </c>
      <c r="B369" s="19" t="s">
        <v>25101</v>
      </c>
      <c r="C369" s="122">
        <v>37866</v>
      </c>
    </row>
    <row r="370" spans="1:3" x14ac:dyDescent="0.25">
      <c r="A370" s="19" t="s">
        <v>9168</v>
      </c>
      <c r="B370" s="19" t="s">
        <v>25102</v>
      </c>
      <c r="C370" s="122">
        <v>52350</v>
      </c>
    </row>
    <row r="371" spans="1:3" x14ac:dyDescent="0.25">
      <c r="A371" s="19" t="s">
        <v>15696</v>
      </c>
      <c r="B371" s="19" t="s">
        <v>25116</v>
      </c>
      <c r="C371" s="122">
        <v>8668</v>
      </c>
    </row>
    <row r="372" spans="1:3" x14ac:dyDescent="0.25">
      <c r="A372" s="19" t="s">
        <v>9276</v>
      </c>
      <c r="B372" s="19" t="s">
        <v>25104</v>
      </c>
      <c r="C372" s="122">
        <v>138842</v>
      </c>
    </row>
    <row r="373" spans="1:3" x14ac:dyDescent="0.25">
      <c r="A373" s="19" t="s">
        <v>11211</v>
      </c>
      <c r="B373" s="19" t="s">
        <v>25138</v>
      </c>
      <c r="C373" s="122">
        <v>23360</v>
      </c>
    </row>
    <row r="374" spans="1:3" x14ac:dyDescent="0.25">
      <c r="A374" s="19" t="s">
        <v>15741</v>
      </c>
      <c r="B374" s="19" t="s">
        <v>28170</v>
      </c>
      <c r="C374" s="122">
        <v>4404</v>
      </c>
    </row>
    <row r="375" spans="1:3" x14ac:dyDescent="0.25">
      <c r="A375" s="19" t="s">
        <v>18156</v>
      </c>
      <c r="B375" s="19" t="s">
        <v>28169</v>
      </c>
      <c r="C375" s="122">
        <v>52</v>
      </c>
    </row>
    <row r="376" spans="1:3" x14ac:dyDescent="0.25">
      <c r="A376" s="19" t="s">
        <v>9069</v>
      </c>
      <c r="B376" s="19" t="s">
        <v>25105</v>
      </c>
      <c r="C376" s="122">
        <v>21787</v>
      </c>
    </row>
    <row r="377" spans="1:3" x14ac:dyDescent="0.25">
      <c r="A377" s="19" t="s">
        <v>4552</v>
      </c>
      <c r="B377" s="19" t="s">
        <v>24846</v>
      </c>
      <c r="C377" s="122">
        <v>107316</v>
      </c>
    </row>
    <row r="378" spans="1:3" x14ac:dyDescent="0.25">
      <c r="A378" s="19" t="s">
        <v>4318</v>
      </c>
      <c r="B378" s="19" t="s">
        <v>25107</v>
      </c>
      <c r="C378" s="122">
        <v>141464</v>
      </c>
    </row>
    <row r="379" spans="1:3" x14ac:dyDescent="0.25">
      <c r="A379" s="19" t="s">
        <v>11313</v>
      </c>
      <c r="B379" s="19" t="s">
        <v>24890</v>
      </c>
      <c r="C379" s="122">
        <v>26019</v>
      </c>
    </row>
    <row r="380" spans="1:3" x14ac:dyDescent="0.25">
      <c r="A380" s="19" t="s">
        <v>5447</v>
      </c>
      <c r="B380" s="19" t="s">
        <v>24891</v>
      </c>
      <c r="C380" s="122">
        <v>146251</v>
      </c>
    </row>
    <row r="381" spans="1:3" x14ac:dyDescent="0.25">
      <c r="A381" s="19" t="s">
        <v>12528</v>
      </c>
      <c r="B381" s="19" t="s">
        <v>28171</v>
      </c>
      <c r="C381" s="122">
        <v>7201</v>
      </c>
    </row>
    <row r="382" spans="1:3" x14ac:dyDescent="0.25">
      <c r="A382" s="19" t="s">
        <v>6019</v>
      </c>
      <c r="B382" s="19" t="s">
        <v>28682</v>
      </c>
      <c r="C382" s="122">
        <v>80389</v>
      </c>
    </row>
    <row r="383" spans="1:3" x14ac:dyDescent="0.25">
      <c r="A383" s="19" t="s">
        <v>3408</v>
      </c>
      <c r="B383" s="19" t="s">
        <v>28174</v>
      </c>
      <c r="C383" s="122">
        <v>267431</v>
      </c>
    </row>
    <row r="384" spans="1:3" x14ac:dyDescent="0.25">
      <c r="A384" s="19" t="s">
        <v>6553</v>
      </c>
      <c r="B384" s="19" t="s">
        <v>28175</v>
      </c>
      <c r="C384" s="122">
        <v>54701</v>
      </c>
    </row>
    <row r="385" spans="1:3" x14ac:dyDescent="0.25">
      <c r="A385" s="19" t="s">
        <v>22990</v>
      </c>
      <c r="B385" s="19" t="s">
        <v>25152</v>
      </c>
      <c r="C385" s="122">
        <v>131507</v>
      </c>
    </row>
    <row r="386" spans="1:3" x14ac:dyDescent="0.25">
      <c r="A386" s="19" t="s">
        <v>11469</v>
      </c>
      <c r="B386" s="19" t="s">
        <v>25151</v>
      </c>
      <c r="C386" s="122">
        <v>1575</v>
      </c>
    </row>
    <row r="387" spans="1:3" x14ac:dyDescent="0.25">
      <c r="A387" s="19" t="s">
        <v>9786</v>
      </c>
      <c r="B387" s="19" t="s">
        <v>25153</v>
      </c>
      <c r="C387" s="122">
        <v>26338</v>
      </c>
    </row>
    <row r="388" spans="1:3" x14ac:dyDescent="0.25">
      <c r="A388" s="19" t="s">
        <v>9075</v>
      </c>
      <c r="B388" s="19" t="s">
        <v>28681</v>
      </c>
      <c r="C388" s="122">
        <v>28070</v>
      </c>
    </row>
    <row r="389" spans="1:3" x14ac:dyDescent="0.25">
      <c r="A389" s="19" t="s">
        <v>2864</v>
      </c>
      <c r="B389" s="19" t="s">
        <v>24863</v>
      </c>
      <c r="C389" s="122">
        <v>71849</v>
      </c>
    </row>
    <row r="390" spans="1:3" x14ac:dyDescent="0.25">
      <c r="A390" s="19" t="s">
        <v>10109</v>
      </c>
      <c r="B390" s="19" t="s">
        <v>25133</v>
      </c>
      <c r="C390" s="122">
        <v>30194</v>
      </c>
    </row>
    <row r="391" spans="1:3" x14ac:dyDescent="0.25">
      <c r="A391" s="19" t="s">
        <v>1382</v>
      </c>
      <c r="B391" s="19" t="s">
        <v>24829</v>
      </c>
      <c r="C391" s="122">
        <v>417958</v>
      </c>
    </row>
    <row r="392" spans="1:3" x14ac:dyDescent="0.25">
      <c r="A392" s="19" t="s">
        <v>13127</v>
      </c>
      <c r="B392" s="19" t="s">
        <v>28173</v>
      </c>
      <c r="C392" s="122">
        <v>4809</v>
      </c>
    </row>
    <row r="393" spans="1:3" x14ac:dyDescent="0.25">
      <c r="A393" s="19" t="s">
        <v>1745</v>
      </c>
      <c r="B393" s="19" t="s">
        <v>24976</v>
      </c>
      <c r="C393" s="122">
        <v>614229</v>
      </c>
    </row>
    <row r="394" spans="1:3" x14ac:dyDescent="0.25">
      <c r="A394" s="19" t="s">
        <v>28464</v>
      </c>
      <c r="B394" s="19" t="s">
        <v>28465</v>
      </c>
      <c r="C394" s="122">
        <v>31563</v>
      </c>
    </row>
    <row r="395" spans="1:3" x14ac:dyDescent="0.25">
      <c r="A395" s="19" t="s">
        <v>3130</v>
      </c>
      <c r="B395" s="19" t="s">
        <v>25161</v>
      </c>
      <c r="C395" s="122">
        <v>309093</v>
      </c>
    </row>
    <row r="396" spans="1:3" x14ac:dyDescent="0.25">
      <c r="A396" s="19" t="s">
        <v>27954</v>
      </c>
      <c r="B396" s="19" t="s">
        <v>27955</v>
      </c>
      <c r="C396" s="122">
        <v>2568</v>
      </c>
    </row>
    <row r="397" spans="1:3" x14ac:dyDescent="0.25">
      <c r="A397" s="19" t="s">
        <v>12686</v>
      </c>
      <c r="B397" s="19" t="s">
        <v>24989</v>
      </c>
      <c r="C397" s="122">
        <v>25034</v>
      </c>
    </row>
    <row r="398" spans="1:3" x14ac:dyDescent="0.25">
      <c r="A398" s="19" t="s">
        <v>1754</v>
      </c>
      <c r="B398" s="19" t="s">
        <v>25023</v>
      </c>
      <c r="C398" s="122">
        <v>543954</v>
      </c>
    </row>
    <row r="399" spans="1:3" x14ac:dyDescent="0.25">
      <c r="A399" s="19" t="s">
        <v>2978</v>
      </c>
      <c r="B399" s="19" t="s">
        <v>24927</v>
      </c>
      <c r="C399" s="122">
        <v>396895</v>
      </c>
    </row>
    <row r="400" spans="1:3" x14ac:dyDescent="0.25">
      <c r="A400" s="19" t="s">
        <v>22831</v>
      </c>
      <c r="B400" s="19" t="s">
        <v>24908</v>
      </c>
      <c r="C400" s="122">
        <v>7067</v>
      </c>
    </row>
    <row r="401" spans="1:3" x14ac:dyDescent="0.25">
      <c r="A401" s="19" t="s">
        <v>4438</v>
      </c>
      <c r="B401" s="19" t="s">
        <v>25070</v>
      </c>
      <c r="C401" s="122">
        <v>76624</v>
      </c>
    </row>
    <row r="402" spans="1:3" x14ac:dyDescent="0.25">
      <c r="A402" s="19" t="s">
        <v>5267</v>
      </c>
      <c r="B402" s="19" t="s">
        <v>24994</v>
      </c>
      <c r="C402" s="122">
        <v>72978</v>
      </c>
    </row>
    <row r="403" spans="1:3" x14ac:dyDescent="0.25">
      <c r="A403" s="19" t="s">
        <v>6974</v>
      </c>
      <c r="B403" s="19" t="s">
        <v>24868</v>
      </c>
      <c r="C403" s="122">
        <v>45134</v>
      </c>
    </row>
    <row r="404" spans="1:3" x14ac:dyDescent="0.25">
      <c r="A404" s="19" t="s">
        <v>4676</v>
      </c>
      <c r="B404" s="19" t="s">
        <v>25071</v>
      </c>
      <c r="C404" s="122">
        <v>86107</v>
      </c>
    </row>
    <row r="405" spans="1:3" x14ac:dyDescent="0.25">
      <c r="A405" s="19" t="s">
        <v>3728</v>
      </c>
      <c r="B405" s="19" t="s">
        <v>25046</v>
      </c>
      <c r="C405" s="122">
        <v>245708</v>
      </c>
    </row>
    <row r="406" spans="1:3" x14ac:dyDescent="0.25">
      <c r="A406" s="19" t="s">
        <v>4591</v>
      </c>
      <c r="B406" s="19" t="s">
        <v>24995</v>
      </c>
      <c r="C406" s="122">
        <v>168319</v>
      </c>
    </row>
    <row r="407" spans="1:3" x14ac:dyDescent="0.25">
      <c r="A407" s="19" t="s">
        <v>3588</v>
      </c>
      <c r="B407" s="19" t="s">
        <v>24996</v>
      </c>
      <c r="C407" s="122">
        <v>240950</v>
      </c>
    </row>
    <row r="408" spans="1:3" x14ac:dyDescent="0.25">
      <c r="A408" s="19" t="s">
        <v>9351</v>
      </c>
      <c r="B408" s="19" t="s">
        <v>24997</v>
      </c>
      <c r="C408" s="122">
        <v>16818</v>
      </c>
    </row>
    <row r="409" spans="1:3" x14ac:dyDescent="0.25">
      <c r="A409" s="19" t="s">
        <v>3354</v>
      </c>
      <c r="B409" s="19" t="s">
        <v>25069</v>
      </c>
      <c r="C409" s="122">
        <v>139971</v>
      </c>
    </row>
    <row r="410" spans="1:3" x14ac:dyDescent="0.25">
      <c r="A410" s="19" t="s">
        <v>22988</v>
      </c>
      <c r="B410" s="19" t="s">
        <v>25051</v>
      </c>
      <c r="C410" s="122">
        <v>169686</v>
      </c>
    </row>
    <row r="411" spans="1:3" x14ac:dyDescent="0.25">
      <c r="A411" s="19" t="s">
        <v>2843</v>
      </c>
      <c r="B411" s="19" t="s">
        <v>25030</v>
      </c>
      <c r="C411" s="122">
        <v>441673</v>
      </c>
    </row>
    <row r="412" spans="1:3" x14ac:dyDescent="0.25">
      <c r="A412" s="19" t="s">
        <v>16449</v>
      </c>
      <c r="B412" s="19" t="s">
        <v>25202</v>
      </c>
      <c r="C412" s="122">
        <v>3344</v>
      </c>
    </row>
    <row r="413" spans="1:3" x14ac:dyDescent="0.25">
      <c r="A413" s="19" t="s">
        <v>12012</v>
      </c>
      <c r="B413" s="19" t="s">
        <v>25215</v>
      </c>
      <c r="C413" s="122">
        <v>43690</v>
      </c>
    </row>
    <row r="414" spans="1:3" x14ac:dyDescent="0.25">
      <c r="A414" s="19" t="s">
        <v>15657</v>
      </c>
      <c r="B414" s="19" t="s">
        <v>25218</v>
      </c>
      <c r="C414" s="122">
        <v>12622</v>
      </c>
    </row>
    <row r="415" spans="1:3" x14ac:dyDescent="0.25">
      <c r="A415" s="19" t="s">
        <v>12306</v>
      </c>
      <c r="B415" s="19" t="s">
        <v>25219</v>
      </c>
      <c r="C415" s="122">
        <v>16345</v>
      </c>
    </row>
    <row r="416" spans="1:3" x14ac:dyDescent="0.25">
      <c r="A416" s="19" t="s">
        <v>2123</v>
      </c>
      <c r="B416" s="19" t="s">
        <v>24971</v>
      </c>
      <c r="C416" s="122">
        <v>369272</v>
      </c>
    </row>
    <row r="417" spans="1:3" x14ac:dyDescent="0.25">
      <c r="A417" s="19" t="s">
        <v>2018</v>
      </c>
      <c r="B417" s="19" t="s">
        <v>25044</v>
      </c>
      <c r="C417" s="122">
        <v>538824</v>
      </c>
    </row>
    <row r="418" spans="1:3" x14ac:dyDescent="0.25">
      <c r="A418" s="19" t="s">
        <v>4832</v>
      </c>
      <c r="B418" s="19" t="s">
        <v>25040</v>
      </c>
      <c r="C418" s="122">
        <v>109366</v>
      </c>
    </row>
    <row r="419" spans="1:3" x14ac:dyDescent="0.25">
      <c r="A419" s="19" t="s">
        <v>11397</v>
      </c>
      <c r="B419" s="19" t="s">
        <v>25045</v>
      </c>
      <c r="C419" s="122">
        <v>24330</v>
      </c>
    </row>
    <row r="420" spans="1:3" x14ac:dyDescent="0.25">
      <c r="A420" s="19" t="s">
        <v>15317</v>
      </c>
      <c r="B420" s="19" t="s">
        <v>28165</v>
      </c>
      <c r="C420" s="122">
        <v>6708</v>
      </c>
    </row>
    <row r="421" spans="1:3" x14ac:dyDescent="0.25">
      <c r="A421" s="19" t="s">
        <v>15008</v>
      </c>
      <c r="B421" s="19" t="s">
        <v>25041</v>
      </c>
      <c r="C421" s="122">
        <v>14206</v>
      </c>
    </row>
    <row r="422" spans="1:3" x14ac:dyDescent="0.25">
      <c r="A422" s="19" t="s">
        <v>13006</v>
      </c>
      <c r="B422" s="19" t="s">
        <v>25042</v>
      </c>
      <c r="C422" s="122">
        <v>25578</v>
      </c>
    </row>
    <row r="423" spans="1:3" x14ac:dyDescent="0.25">
      <c r="A423" s="19" t="s">
        <v>17080</v>
      </c>
      <c r="B423" s="19" t="s">
        <v>28184</v>
      </c>
      <c r="C423" s="122">
        <v>2169</v>
      </c>
    </row>
    <row r="424" spans="1:3" x14ac:dyDescent="0.25">
      <c r="A424" s="19" t="s">
        <v>22874</v>
      </c>
      <c r="B424" s="19" t="s">
        <v>25109</v>
      </c>
      <c r="C424" s="122">
        <v>13323</v>
      </c>
    </row>
    <row r="425" spans="1:3" x14ac:dyDescent="0.25">
      <c r="A425" s="19" t="s">
        <v>3184</v>
      </c>
      <c r="B425" s="19" t="s">
        <v>25130</v>
      </c>
      <c r="C425" s="122">
        <v>297758</v>
      </c>
    </row>
    <row r="426" spans="1:3" x14ac:dyDescent="0.25">
      <c r="A426" s="19" t="s">
        <v>11994</v>
      </c>
      <c r="B426" s="19" t="s">
        <v>25031</v>
      </c>
      <c r="C426" s="122">
        <v>21717</v>
      </c>
    </row>
    <row r="427" spans="1:3" x14ac:dyDescent="0.25">
      <c r="A427" s="19" t="s">
        <v>7741</v>
      </c>
      <c r="B427" s="19" t="s">
        <v>25232</v>
      </c>
      <c r="C427" s="122">
        <v>56508</v>
      </c>
    </row>
    <row r="428" spans="1:3" x14ac:dyDescent="0.25">
      <c r="A428" s="19" t="s">
        <v>15225</v>
      </c>
      <c r="B428" s="19" t="s">
        <v>24898</v>
      </c>
      <c r="C428" s="122">
        <v>2578</v>
      </c>
    </row>
    <row r="429" spans="1:3" x14ac:dyDescent="0.25">
      <c r="A429" s="19" t="s">
        <v>10333</v>
      </c>
      <c r="B429" s="19" t="s">
        <v>25221</v>
      </c>
      <c r="C429" s="122">
        <v>46097</v>
      </c>
    </row>
    <row r="430" spans="1:3" x14ac:dyDescent="0.25">
      <c r="A430" s="19" t="s">
        <v>5462</v>
      </c>
      <c r="B430" s="19" t="s">
        <v>25032</v>
      </c>
      <c r="C430" s="122">
        <v>74028</v>
      </c>
    </row>
    <row r="431" spans="1:3" x14ac:dyDescent="0.25">
      <c r="A431" s="19" t="s">
        <v>9947</v>
      </c>
      <c r="B431" s="19" t="s">
        <v>24905</v>
      </c>
      <c r="C431" s="122">
        <v>76696</v>
      </c>
    </row>
    <row r="432" spans="1:3" x14ac:dyDescent="0.25">
      <c r="A432" s="19" t="s">
        <v>15945</v>
      </c>
      <c r="B432" s="19" t="s">
        <v>24893</v>
      </c>
      <c r="C432" s="122">
        <v>2548</v>
      </c>
    </row>
    <row r="433" spans="1:3" x14ac:dyDescent="0.25">
      <c r="A433" s="19" t="s">
        <v>5846</v>
      </c>
      <c r="B433" s="19" t="s">
        <v>24871</v>
      </c>
      <c r="C433" s="122">
        <v>31636</v>
      </c>
    </row>
    <row r="434" spans="1:3" x14ac:dyDescent="0.25">
      <c r="A434" s="19" t="s">
        <v>15579</v>
      </c>
      <c r="B434" s="19" t="s">
        <v>24866</v>
      </c>
      <c r="C434" s="122">
        <v>20233</v>
      </c>
    </row>
    <row r="435" spans="1:3" x14ac:dyDescent="0.25">
      <c r="A435" s="19" t="s">
        <v>1334</v>
      </c>
      <c r="B435" s="19" t="s">
        <v>24872</v>
      </c>
      <c r="C435" s="122">
        <v>1130757</v>
      </c>
    </row>
    <row r="436" spans="1:3" x14ac:dyDescent="0.25">
      <c r="A436" s="19" t="s">
        <v>4633</v>
      </c>
      <c r="B436" s="19" t="s">
        <v>24897</v>
      </c>
      <c r="C436" s="122">
        <v>238839</v>
      </c>
    </row>
    <row r="437" spans="1:3" x14ac:dyDescent="0.25">
      <c r="A437" s="19" t="s">
        <v>3088</v>
      </c>
      <c r="B437" s="19" t="s">
        <v>24883</v>
      </c>
      <c r="C437" s="122">
        <v>159060</v>
      </c>
    </row>
    <row r="438" spans="1:3" x14ac:dyDescent="0.25">
      <c r="A438" s="19" t="s">
        <v>5971</v>
      </c>
      <c r="B438" s="19" t="s">
        <v>24873</v>
      </c>
      <c r="C438" s="122">
        <v>97423</v>
      </c>
    </row>
    <row r="439" spans="1:3" x14ac:dyDescent="0.25">
      <c r="A439" s="19" t="s">
        <v>23075</v>
      </c>
      <c r="B439" s="19" t="s">
        <v>27953</v>
      </c>
      <c r="C439" s="122">
        <v>115872</v>
      </c>
    </row>
    <row r="440" spans="1:3" x14ac:dyDescent="0.25">
      <c r="A440" s="19" t="s">
        <v>8701</v>
      </c>
      <c r="B440" s="19" t="s">
        <v>24869</v>
      </c>
      <c r="C440" s="122">
        <v>26112</v>
      </c>
    </row>
    <row r="441" spans="1:3" x14ac:dyDescent="0.25">
      <c r="A441" s="19" t="s">
        <v>6998</v>
      </c>
      <c r="B441" s="19" t="s">
        <v>25016</v>
      </c>
      <c r="C441" s="122">
        <v>189706</v>
      </c>
    </row>
    <row r="442" spans="1:3" x14ac:dyDescent="0.25">
      <c r="A442" s="19" t="s">
        <v>28155</v>
      </c>
      <c r="B442" s="19" t="s">
        <v>28156</v>
      </c>
      <c r="C442" s="122">
        <v>11741</v>
      </c>
    </row>
    <row r="443" spans="1:3" x14ac:dyDescent="0.25">
      <c r="A443" s="19" t="s">
        <v>13051</v>
      </c>
      <c r="B443" s="19" t="s">
        <v>24874</v>
      </c>
      <c r="C443" s="122">
        <v>11804</v>
      </c>
    </row>
    <row r="444" spans="1:3" x14ac:dyDescent="0.25">
      <c r="A444" s="19" t="s">
        <v>14795</v>
      </c>
      <c r="B444" s="19" t="s">
        <v>24896</v>
      </c>
      <c r="C444" s="122">
        <v>20270</v>
      </c>
    </row>
    <row r="445" spans="1:3" x14ac:dyDescent="0.25">
      <c r="A445" s="19" t="s">
        <v>7166</v>
      </c>
      <c r="B445" s="19" t="s">
        <v>24895</v>
      </c>
      <c r="C445" s="122">
        <v>321773</v>
      </c>
    </row>
    <row r="446" spans="1:3" x14ac:dyDescent="0.25">
      <c r="A446" s="19" t="s">
        <v>18863</v>
      </c>
      <c r="B446" s="19" t="s">
        <v>24876</v>
      </c>
      <c r="C446" s="122">
        <v>18584</v>
      </c>
    </row>
    <row r="447" spans="1:3" x14ac:dyDescent="0.25">
      <c r="A447" s="19" t="s">
        <v>4174</v>
      </c>
      <c r="B447" s="19" t="s">
        <v>24877</v>
      </c>
      <c r="C447" s="122">
        <v>254226</v>
      </c>
    </row>
    <row r="448" spans="1:3" x14ac:dyDescent="0.25">
      <c r="A448" s="19" t="s">
        <v>5962</v>
      </c>
      <c r="B448" s="19" t="s">
        <v>24870</v>
      </c>
      <c r="C448" s="122">
        <v>57133</v>
      </c>
    </row>
    <row r="449" spans="1:3" x14ac:dyDescent="0.25">
      <c r="A449" s="19" t="s">
        <v>15243</v>
      </c>
      <c r="B449" s="19" t="s">
        <v>25027</v>
      </c>
      <c r="C449" s="122">
        <v>11543</v>
      </c>
    </row>
    <row r="450" spans="1:3" x14ac:dyDescent="0.25">
      <c r="A450" s="19" t="s">
        <v>5288</v>
      </c>
      <c r="B450" s="19" t="s">
        <v>24878</v>
      </c>
      <c r="C450" s="122">
        <v>83923</v>
      </c>
    </row>
    <row r="451" spans="1:3" x14ac:dyDescent="0.25">
      <c r="A451" s="19" t="s">
        <v>11534</v>
      </c>
      <c r="B451" s="19" t="s">
        <v>24901</v>
      </c>
      <c r="C451" s="122">
        <v>30757</v>
      </c>
    </row>
    <row r="452" spans="1:3" x14ac:dyDescent="0.25">
      <c r="A452" s="19" t="s">
        <v>18148</v>
      </c>
      <c r="B452" s="19" t="s">
        <v>28157</v>
      </c>
      <c r="C452" s="122">
        <v>859</v>
      </c>
    </row>
    <row r="453" spans="1:3" x14ac:dyDescent="0.25">
      <c r="A453" s="19" t="s">
        <v>2579</v>
      </c>
      <c r="B453" s="19" t="s">
        <v>25033</v>
      </c>
      <c r="C453" s="122">
        <v>290432</v>
      </c>
    </row>
    <row r="454" spans="1:3" x14ac:dyDescent="0.25">
      <c r="A454" s="19" t="s">
        <v>3477</v>
      </c>
      <c r="B454" s="19" t="s">
        <v>24879</v>
      </c>
      <c r="C454" s="122">
        <v>356694</v>
      </c>
    </row>
    <row r="455" spans="1:3" x14ac:dyDescent="0.25">
      <c r="A455" s="19" t="s">
        <v>8782</v>
      </c>
      <c r="B455" s="19" t="s">
        <v>24894</v>
      </c>
      <c r="C455" s="122">
        <v>35244</v>
      </c>
    </row>
    <row r="456" spans="1:3" x14ac:dyDescent="0.25">
      <c r="A456" s="19" t="s">
        <v>6163</v>
      </c>
      <c r="B456" s="19" t="s">
        <v>24880</v>
      </c>
      <c r="C456" s="122">
        <v>172239</v>
      </c>
    </row>
    <row r="457" spans="1:3" x14ac:dyDescent="0.25">
      <c r="A457" s="19" t="s">
        <v>11489</v>
      </c>
      <c r="B457" s="19" t="s">
        <v>24900</v>
      </c>
      <c r="C457" s="122">
        <v>44030</v>
      </c>
    </row>
    <row r="458" spans="1:3" x14ac:dyDescent="0.25">
      <c r="A458" s="19" t="s">
        <v>10618</v>
      </c>
      <c r="B458" s="19" t="s">
        <v>24904</v>
      </c>
      <c r="C458" s="122">
        <v>32195</v>
      </c>
    </row>
    <row r="459" spans="1:3" x14ac:dyDescent="0.25">
      <c r="A459" s="19" t="s">
        <v>5303</v>
      </c>
      <c r="B459" s="19" t="s">
        <v>24907</v>
      </c>
      <c r="C459" s="122">
        <v>69470</v>
      </c>
    </row>
    <row r="460" spans="1:3" x14ac:dyDescent="0.25">
      <c r="A460" s="19" t="s">
        <v>1763</v>
      </c>
      <c r="B460" s="19" t="s">
        <v>24882</v>
      </c>
      <c r="C460" s="122">
        <v>473624</v>
      </c>
    </row>
    <row r="461" spans="1:3" x14ac:dyDescent="0.25">
      <c r="A461" s="19" t="s">
        <v>3378</v>
      </c>
      <c r="B461" s="19" t="s">
        <v>25198</v>
      </c>
      <c r="C461" s="122">
        <v>206329</v>
      </c>
    </row>
    <row r="462" spans="1:3" x14ac:dyDescent="0.25">
      <c r="A462" s="19" t="s">
        <v>10240</v>
      </c>
      <c r="B462" s="19" t="s">
        <v>25078</v>
      </c>
      <c r="C462" s="122">
        <v>16584</v>
      </c>
    </row>
    <row r="463" spans="1:3" x14ac:dyDescent="0.25">
      <c r="A463" s="19" t="s">
        <v>1589</v>
      </c>
      <c r="B463" s="19" t="s">
        <v>25076</v>
      </c>
      <c r="C463" s="122">
        <v>452215</v>
      </c>
    </row>
    <row r="464" spans="1:3" x14ac:dyDescent="0.25">
      <c r="A464" s="19" t="s">
        <v>8413</v>
      </c>
      <c r="B464" s="19" t="s">
        <v>25075</v>
      </c>
      <c r="C464" s="122">
        <v>30242</v>
      </c>
    </row>
    <row r="465" spans="1:3" x14ac:dyDescent="0.25">
      <c r="A465" s="19" t="s">
        <v>3291</v>
      </c>
      <c r="B465" s="19" t="s">
        <v>25077</v>
      </c>
      <c r="C465" s="122">
        <v>231616</v>
      </c>
    </row>
    <row r="466" spans="1:3" x14ac:dyDescent="0.25">
      <c r="A466" s="19" t="s">
        <v>11486</v>
      </c>
      <c r="B466" s="19" t="s">
        <v>25067</v>
      </c>
      <c r="C466" s="122">
        <v>51705</v>
      </c>
    </row>
    <row r="467" spans="1:3" x14ac:dyDescent="0.25">
      <c r="A467" s="19" t="s">
        <v>13196</v>
      </c>
      <c r="B467" s="19" t="s">
        <v>25110</v>
      </c>
      <c r="C467" s="122">
        <v>26004</v>
      </c>
    </row>
    <row r="468" spans="1:3" x14ac:dyDescent="0.25">
      <c r="A468" s="19" t="s">
        <v>3345</v>
      </c>
      <c r="B468" s="19" t="s">
        <v>24867</v>
      </c>
      <c r="C468" s="122">
        <v>214159</v>
      </c>
    </row>
    <row r="469" spans="1:3" x14ac:dyDescent="0.25">
      <c r="A469" s="19" t="s">
        <v>15839</v>
      </c>
      <c r="B469" s="19" t="s">
        <v>25036</v>
      </c>
      <c r="C469" s="122">
        <v>15391</v>
      </c>
    </row>
    <row r="470" spans="1:3" x14ac:dyDescent="0.25">
      <c r="A470" s="19" t="s">
        <v>1310</v>
      </c>
      <c r="B470" s="19" t="s">
        <v>25024</v>
      </c>
      <c r="C470" s="122">
        <v>790661</v>
      </c>
    </row>
    <row r="471" spans="1:3" x14ac:dyDescent="0.25">
      <c r="A471" s="19" t="s">
        <v>14428</v>
      </c>
      <c r="B471" s="19" t="s">
        <v>24850</v>
      </c>
      <c r="C471" s="122">
        <v>19892</v>
      </c>
    </row>
    <row r="472" spans="1:3" x14ac:dyDescent="0.25">
      <c r="A472" s="19" t="s">
        <v>25187</v>
      </c>
      <c r="B472" s="19" t="s">
        <v>25188</v>
      </c>
      <c r="C472" s="122">
        <v>20224</v>
      </c>
    </row>
    <row r="473" spans="1:3" x14ac:dyDescent="0.25">
      <c r="A473" s="19" t="s">
        <v>16972</v>
      </c>
      <c r="B473" s="19" t="s">
        <v>25236</v>
      </c>
      <c r="C473" s="122">
        <v>2732</v>
      </c>
    </row>
    <row r="474" spans="1:3" x14ac:dyDescent="0.25">
      <c r="A474" s="19" t="s">
        <v>5036</v>
      </c>
      <c r="B474" s="19" t="s">
        <v>25243</v>
      </c>
      <c r="C474" s="122">
        <v>193803</v>
      </c>
    </row>
    <row r="475" spans="1:3" x14ac:dyDescent="0.25">
      <c r="A475" s="19" t="s">
        <v>15059</v>
      </c>
      <c r="B475" s="19" t="s">
        <v>25014</v>
      </c>
      <c r="C475" s="122">
        <v>6527</v>
      </c>
    </row>
    <row r="476" spans="1:3" x14ac:dyDescent="0.25">
      <c r="A476" s="19" t="s">
        <v>10534</v>
      </c>
      <c r="B476" s="19" t="s">
        <v>25115</v>
      </c>
      <c r="C476" s="122">
        <v>8723</v>
      </c>
    </row>
    <row r="477" spans="1:3" x14ac:dyDescent="0.25">
      <c r="A477" s="19" t="s">
        <v>12913</v>
      </c>
      <c r="B477" s="19" t="s">
        <v>25230</v>
      </c>
      <c r="C477" s="122">
        <v>34780</v>
      </c>
    </row>
    <row r="478" spans="1:3" x14ac:dyDescent="0.25">
      <c r="A478" s="19" t="s">
        <v>8344</v>
      </c>
      <c r="B478" s="19" t="s">
        <v>25229</v>
      </c>
      <c r="C478" s="122">
        <v>67257</v>
      </c>
    </row>
    <row r="479" spans="1:3" x14ac:dyDescent="0.25">
      <c r="A479" s="19" t="s">
        <v>28458</v>
      </c>
      <c r="B479" s="19" t="s">
        <v>28459</v>
      </c>
      <c r="C479" s="122">
        <v>40122</v>
      </c>
    </row>
    <row r="480" spans="1:3" x14ac:dyDescent="0.25">
      <c r="A480" s="19" t="s">
        <v>7546</v>
      </c>
      <c r="B480" s="19" t="s">
        <v>25112</v>
      </c>
      <c r="C480" s="122">
        <v>129656</v>
      </c>
    </row>
    <row r="481" spans="1:3" x14ac:dyDescent="0.25">
      <c r="A481" s="19" t="s">
        <v>7477</v>
      </c>
      <c r="B481" s="19" t="s">
        <v>25238</v>
      </c>
      <c r="C481" s="122">
        <v>35706</v>
      </c>
    </row>
    <row r="482" spans="1:3" x14ac:dyDescent="0.25">
      <c r="A482" s="19" t="s">
        <v>5543</v>
      </c>
      <c r="B482" s="19" t="s">
        <v>25239</v>
      </c>
      <c r="C482" s="122">
        <v>44345</v>
      </c>
    </row>
    <row r="483" spans="1:3" x14ac:dyDescent="0.25">
      <c r="A483" s="19" t="s">
        <v>9657</v>
      </c>
      <c r="B483" s="19" t="s">
        <v>25225</v>
      </c>
      <c r="C483" s="122">
        <v>27525</v>
      </c>
    </row>
    <row r="484" spans="1:3" x14ac:dyDescent="0.25">
      <c r="A484" s="19" t="s">
        <v>4423</v>
      </c>
      <c r="B484" s="19" t="s">
        <v>24847</v>
      </c>
      <c r="C484" s="122">
        <v>378409</v>
      </c>
    </row>
    <row r="485" spans="1:3" x14ac:dyDescent="0.25">
      <c r="A485" s="19" t="s">
        <v>5216</v>
      </c>
      <c r="B485" s="19" t="s">
        <v>24848</v>
      </c>
      <c r="C485" s="122">
        <v>69503</v>
      </c>
    </row>
    <row r="486" spans="1:3" x14ac:dyDescent="0.25">
      <c r="A486" s="118"/>
      <c r="B486" s="118"/>
      <c r="C486" s="118"/>
    </row>
    <row r="487" spans="1:3" x14ac:dyDescent="0.25">
      <c r="A487" s="118"/>
      <c r="B487" s="118"/>
      <c r="C487" s="118"/>
    </row>
    <row r="488" spans="1:3" x14ac:dyDescent="0.25">
      <c r="A488" s="118"/>
      <c r="B488" s="118"/>
      <c r="C488" s="118"/>
    </row>
    <row r="489" spans="1:3" x14ac:dyDescent="0.25">
      <c r="A489" s="118"/>
      <c r="B489" s="118"/>
      <c r="C489" s="118"/>
    </row>
    <row r="490" spans="1:3" x14ac:dyDescent="0.25">
      <c r="A490" s="118"/>
      <c r="B490" s="118"/>
      <c r="C490" s="118"/>
    </row>
    <row r="491" spans="1:3" x14ac:dyDescent="0.25">
      <c r="A491" s="118"/>
      <c r="B491" s="118"/>
      <c r="C491" s="118"/>
    </row>
    <row r="492" spans="1:3" x14ac:dyDescent="0.25">
      <c r="A492" s="112"/>
      <c r="B492" s="112"/>
      <c r="C492" s="24"/>
    </row>
    <row r="493" spans="1:3" x14ac:dyDescent="0.25">
      <c r="A493" s="112"/>
      <c r="B493" s="112"/>
      <c r="C493" s="24"/>
    </row>
  </sheetData>
  <sortState xmlns:xlrd2="http://schemas.microsoft.com/office/spreadsheetml/2017/richdata2" ref="A6:C485">
    <sortCondition ref="B6:B485"/>
  </sortState>
  <conditionalFormatting sqref="A250:A252">
    <cfRule type="duplicateValues" dxfId="3" priority="8"/>
  </conditionalFormatting>
  <pageMargins left="0.7" right="0.7" top="0.26" bottom="0.23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66"/>
  <sheetViews>
    <sheetView view="pageBreakPreview" topLeftCell="A336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'Vestfold og Telemark'!A1</f>
        <v>Momskompensasjon 2024 klubber</v>
      </c>
    </row>
    <row r="2" spans="1:3" ht="18.75" x14ac:dyDescent="0.3">
      <c r="A2" s="85" t="s">
        <v>22229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SUM(C6:C1386)</f>
        <v>38081528</v>
      </c>
    </row>
    <row r="6" spans="1:3" x14ac:dyDescent="0.25">
      <c r="A6" s="19" t="s">
        <v>18597</v>
      </c>
      <c r="B6" s="19" t="s">
        <v>25424</v>
      </c>
      <c r="C6" s="122">
        <v>3316</v>
      </c>
    </row>
    <row r="7" spans="1:3" x14ac:dyDescent="0.25">
      <c r="A7" s="19" t="s">
        <v>15894</v>
      </c>
      <c r="B7" s="19" t="s">
        <v>25436</v>
      </c>
      <c r="C7" s="122">
        <v>5693</v>
      </c>
    </row>
    <row r="8" spans="1:3" x14ac:dyDescent="0.25">
      <c r="A8" s="19" t="s">
        <v>8947</v>
      </c>
      <c r="B8" s="19" t="s">
        <v>25373</v>
      </c>
      <c r="C8" s="122">
        <v>53897</v>
      </c>
    </row>
    <row r="9" spans="1:3" x14ac:dyDescent="0.25">
      <c r="A9" s="19" t="s">
        <v>2105</v>
      </c>
      <c r="B9" s="19" t="s">
        <v>25405</v>
      </c>
      <c r="C9" s="122">
        <v>376473</v>
      </c>
    </row>
    <row r="10" spans="1:3" x14ac:dyDescent="0.25">
      <c r="A10" s="19" t="s">
        <v>3763</v>
      </c>
      <c r="B10" s="19" t="s">
        <v>25273</v>
      </c>
      <c r="C10" s="122">
        <v>346297</v>
      </c>
    </row>
    <row r="11" spans="1:3" x14ac:dyDescent="0.25">
      <c r="A11" s="19" t="s">
        <v>1514</v>
      </c>
      <c r="B11" s="19" t="s">
        <v>25335</v>
      </c>
      <c r="C11" s="122">
        <v>743651</v>
      </c>
    </row>
    <row r="12" spans="1:3" x14ac:dyDescent="0.25">
      <c r="A12" s="19" t="s">
        <v>8047</v>
      </c>
      <c r="B12" s="19" t="s">
        <v>25290</v>
      </c>
      <c r="C12" s="122">
        <v>44321</v>
      </c>
    </row>
    <row r="13" spans="1:3" x14ac:dyDescent="0.25">
      <c r="A13" s="19" t="s">
        <v>14285</v>
      </c>
      <c r="B13" s="19" t="s">
        <v>25291</v>
      </c>
      <c r="C13" s="122">
        <v>3649</v>
      </c>
    </row>
    <row r="14" spans="1:3" x14ac:dyDescent="0.25">
      <c r="A14" s="19" t="s">
        <v>11871</v>
      </c>
      <c r="B14" s="19" t="s">
        <v>25305</v>
      </c>
      <c r="C14" s="122">
        <v>41987</v>
      </c>
    </row>
    <row r="15" spans="1:3" x14ac:dyDescent="0.25">
      <c r="A15" s="19" t="s">
        <v>11827</v>
      </c>
      <c r="B15" s="19" t="s">
        <v>25279</v>
      </c>
      <c r="C15" s="122">
        <v>90705</v>
      </c>
    </row>
    <row r="16" spans="1:3" x14ac:dyDescent="0.25">
      <c r="A16" s="19" t="s">
        <v>1259</v>
      </c>
      <c r="B16" s="19" t="s">
        <v>25323</v>
      </c>
      <c r="C16" s="122">
        <v>809101</v>
      </c>
    </row>
    <row r="17" spans="1:3" x14ac:dyDescent="0.25">
      <c r="A17" s="19" t="s">
        <v>10070</v>
      </c>
      <c r="B17" s="19" t="s">
        <v>25309</v>
      </c>
      <c r="C17" s="122">
        <v>43503</v>
      </c>
    </row>
    <row r="18" spans="1:3" x14ac:dyDescent="0.25">
      <c r="A18" s="19" t="s">
        <v>11187</v>
      </c>
      <c r="B18" s="19" t="s">
        <v>25307</v>
      </c>
      <c r="C18" s="122">
        <v>18685</v>
      </c>
    </row>
    <row r="19" spans="1:3" x14ac:dyDescent="0.25">
      <c r="A19" s="19" t="s">
        <v>9213</v>
      </c>
      <c r="B19" s="19" t="s">
        <v>25280</v>
      </c>
      <c r="C19" s="122">
        <v>44280</v>
      </c>
    </row>
    <row r="20" spans="1:3" x14ac:dyDescent="0.25">
      <c r="A20" s="19" t="s">
        <v>22992</v>
      </c>
      <c r="B20" s="19" t="s">
        <v>25324</v>
      </c>
      <c r="C20" s="122">
        <v>31138</v>
      </c>
    </row>
    <row r="21" spans="1:3" x14ac:dyDescent="0.25">
      <c r="A21" s="19" t="s">
        <v>1325</v>
      </c>
      <c r="B21" s="19" t="s">
        <v>25269</v>
      </c>
      <c r="C21" s="122">
        <v>774685</v>
      </c>
    </row>
    <row r="22" spans="1:3" x14ac:dyDescent="0.25">
      <c r="A22" s="19" t="s">
        <v>12543</v>
      </c>
      <c r="B22" s="19" t="s">
        <v>25281</v>
      </c>
      <c r="C22" s="122">
        <v>27674</v>
      </c>
    </row>
    <row r="23" spans="1:3" x14ac:dyDescent="0.25">
      <c r="A23" s="19" t="s">
        <v>29064</v>
      </c>
      <c r="B23" s="19" t="s">
        <v>29065</v>
      </c>
      <c r="C23" s="122">
        <v>616</v>
      </c>
    </row>
    <row r="24" spans="1:3" x14ac:dyDescent="0.25">
      <c r="A24" s="19" t="s">
        <v>9300</v>
      </c>
      <c r="B24" s="19" t="s">
        <v>25282</v>
      </c>
      <c r="C24" s="122">
        <v>32625</v>
      </c>
    </row>
    <row r="25" spans="1:3" x14ac:dyDescent="0.25">
      <c r="A25" s="19" t="s">
        <v>13970</v>
      </c>
      <c r="B25" s="19" t="s">
        <v>25283</v>
      </c>
      <c r="C25" s="122">
        <v>34873</v>
      </c>
    </row>
    <row r="26" spans="1:3" x14ac:dyDescent="0.25">
      <c r="A26" s="19" t="s">
        <v>29066</v>
      </c>
      <c r="B26" s="19" t="s">
        <v>29067</v>
      </c>
      <c r="C26" s="122">
        <v>12895</v>
      </c>
    </row>
    <row r="27" spans="1:3" x14ac:dyDescent="0.25">
      <c r="A27" s="19" t="s">
        <v>10007</v>
      </c>
      <c r="B27" s="19" t="s">
        <v>10009</v>
      </c>
      <c r="C27" s="122">
        <v>60911</v>
      </c>
    </row>
    <row r="28" spans="1:3" x14ac:dyDescent="0.25">
      <c r="A28" s="19" t="s">
        <v>18629</v>
      </c>
      <c r="B28" s="19" t="s">
        <v>25308</v>
      </c>
      <c r="C28" s="122">
        <v>32814</v>
      </c>
    </row>
    <row r="29" spans="1:3" x14ac:dyDescent="0.25">
      <c r="A29" s="19" t="s">
        <v>5141</v>
      </c>
      <c r="B29" s="19" t="s">
        <v>25284</v>
      </c>
      <c r="C29" s="122">
        <v>162739</v>
      </c>
    </row>
    <row r="30" spans="1:3" x14ac:dyDescent="0.25">
      <c r="A30" s="19" t="s">
        <v>9843</v>
      </c>
      <c r="B30" s="19" t="s">
        <v>25310</v>
      </c>
      <c r="C30" s="122">
        <v>12203</v>
      </c>
    </row>
    <row r="31" spans="1:3" x14ac:dyDescent="0.25">
      <c r="A31" s="19" t="s">
        <v>7076</v>
      </c>
      <c r="B31" s="19" t="s">
        <v>25313</v>
      </c>
      <c r="C31" s="122">
        <v>51722</v>
      </c>
    </row>
    <row r="32" spans="1:3" x14ac:dyDescent="0.25">
      <c r="A32" s="19" t="s">
        <v>12796</v>
      </c>
      <c r="B32" s="19" t="s">
        <v>25285</v>
      </c>
      <c r="C32" s="122">
        <v>24282</v>
      </c>
    </row>
    <row r="33" spans="1:3" x14ac:dyDescent="0.25">
      <c r="A33" s="19" t="s">
        <v>9174</v>
      </c>
      <c r="B33" s="19" t="s">
        <v>25312</v>
      </c>
      <c r="C33" s="122">
        <v>42148</v>
      </c>
    </row>
    <row r="34" spans="1:3" x14ac:dyDescent="0.25">
      <c r="A34" s="19" t="s">
        <v>18549</v>
      </c>
      <c r="B34" s="19" t="s">
        <v>25286</v>
      </c>
      <c r="C34" s="122">
        <v>7014</v>
      </c>
    </row>
    <row r="35" spans="1:3" x14ac:dyDescent="0.25">
      <c r="A35" s="19" t="s">
        <v>4609</v>
      </c>
      <c r="B35" s="19" t="s">
        <v>25287</v>
      </c>
      <c r="C35" s="122">
        <v>165106</v>
      </c>
    </row>
    <row r="36" spans="1:3" x14ac:dyDescent="0.25">
      <c r="A36" s="19" t="s">
        <v>2792</v>
      </c>
      <c r="B36" s="19" t="s">
        <v>25288</v>
      </c>
      <c r="C36" s="122">
        <v>357670</v>
      </c>
    </row>
    <row r="37" spans="1:3" x14ac:dyDescent="0.25">
      <c r="A37" s="19" t="s">
        <v>3778</v>
      </c>
      <c r="B37" s="19" t="s">
        <v>28698</v>
      </c>
      <c r="C37" s="122">
        <v>356036</v>
      </c>
    </row>
    <row r="38" spans="1:3" x14ac:dyDescent="0.25">
      <c r="A38" s="19" t="s">
        <v>10825</v>
      </c>
      <c r="B38" s="19" t="s">
        <v>28187</v>
      </c>
      <c r="C38" s="122">
        <v>31330</v>
      </c>
    </row>
    <row r="39" spans="1:3" x14ac:dyDescent="0.25">
      <c r="A39" s="19" t="s">
        <v>3238</v>
      </c>
      <c r="B39" s="19" t="s">
        <v>25470</v>
      </c>
      <c r="C39" s="122">
        <v>117006</v>
      </c>
    </row>
    <row r="40" spans="1:3" x14ac:dyDescent="0.25">
      <c r="A40" s="19" t="s">
        <v>13450</v>
      </c>
      <c r="B40" s="19" t="s">
        <v>25354</v>
      </c>
      <c r="C40" s="122">
        <v>13700</v>
      </c>
    </row>
    <row r="41" spans="1:3" x14ac:dyDescent="0.25">
      <c r="A41" s="19" t="s">
        <v>2474</v>
      </c>
      <c r="B41" s="19" t="s">
        <v>25351</v>
      </c>
      <c r="C41" s="122">
        <v>361712</v>
      </c>
    </row>
    <row r="42" spans="1:3" x14ac:dyDescent="0.25">
      <c r="A42" s="19" t="s">
        <v>11699</v>
      </c>
      <c r="B42" s="19" t="s">
        <v>25506</v>
      </c>
      <c r="C42" s="122">
        <v>23563</v>
      </c>
    </row>
    <row r="43" spans="1:3" x14ac:dyDescent="0.25">
      <c r="A43" s="19" t="s">
        <v>1685</v>
      </c>
      <c r="B43" s="19" t="s">
        <v>25426</v>
      </c>
      <c r="C43" s="122">
        <v>761965</v>
      </c>
    </row>
    <row r="44" spans="1:3" x14ac:dyDescent="0.25">
      <c r="A44" s="19" t="s">
        <v>11454</v>
      </c>
      <c r="B44" s="19" t="s">
        <v>28193</v>
      </c>
      <c r="C44" s="122">
        <v>1208</v>
      </c>
    </row>
    <row r="45" spans="1:3" x14ac:dyDescent="0.25">
      <c r="A45" s="19" t="s">
        <v>15186</v>
      </c>
      <c r="B45" s="19" t="s">
        <v>15188</v>
      </c>
      <c r="C45" s="122">
        <v>22436</v>
      </c>
    </row>
    <row r="46" spans="1:3" x14ac:dyDescent="0.25">
      <c r="A46" s="19" t="s">
        <v>12811</v>
      </c>
      <c r="B46" s="19" t="s">
        <v>25318</v>
      </c>
      <c r="C46" s="122">
        <v>25922</v>
      </c>
    </row>
    <row r="47" spans="1:3" x14ac:dyDescent="0.25">
      <c r="A47" s="19" t="s">
        <v>15720</v>
      </c>
      <c r="B47" s="19" t="s">
        <v>25374</v>
      </c>
      <c r="C47" s="122">
        <v>3311</v>
      </c>
    </row>
    <row r="48" spans="1:3" x14ac:dyDescent="0.25">
      <c r="A48" s="19" t="s">
        <v>6277</v>
      </c>
      <c r="B48" s="19" t="s">
        <v>28697</v>
      </c>
      <c r="C48" s="122">
        <v>48687</v>
      </c>
    </row>
    <row r="49" spans="1:3" x14ac:dyDescent="0.25">
      <c r="A49" s="19" t="s">
        <v>21840</v>
      </c>
      <c r="B49" s="19" t="s">
        <v>25364</v>
      </c>
      <c r="C49" s="122">
        <v>52628</v>
      </c>
    </row>
    <row r="50" spans="1:3" x14ac:dyDescent="0.25">
      <c r="A50" s="19" t="s">
        <v>8887</v>
      </c>
      <c r="B50" s="19" t="s">
        <v>25368</v>
      </c>
      <c r="C50" s="122">
        <v>26801</v>
      </c>
    </row>
    <row r="51" spans="1:3" x14ac:dyDescent="0.25">
      <c r="A51" s="19" t="s">
        <v>18591</v>
      </c>
      <c r="B51" s="19" t="s">
        <v>25371</v>
      </c>
      <c r="C51" s="122">
        <v>25675</v>
      </c>
    </row>
    <row r="52" spans="1:3" x14ac:dyDescent="0.25">
      <c r="A52" s="19" t="s">
        <v>16246</v>
      </c>
      <c r="B52" s="19" t="s">
        <v>25348</v>
      </c>
      <c r="C52" s="122">
        <v>2968</v>
      </c>
    </row>
    <row r="53" spans="1:3" x14ac:dyDescent="0.25">
      <c r="A53" s="19" t="s">
        <v>11475</v>
      </c>
      <c r="B53" s="19" t="s">
        <v>25414</v>
      </c>
      <c r="C53" s="122">
        <v>121581</v>
      </c>
    </row>
    <row r="54" spans="1:3" x14ac:dyDescent="0.25">
      <c r="A54" s="19" t="s">
        <v>7127</v>
      </c>
      <c r="B54" s="19" t="s">
        <v>25375</v>
      </c>
      <c r="C54" s="122">
        <v>57288</v>
      </c>
    </row>
    <row r="55" spans="1:3" x14ac:dyDescent="0.25">
      <c r="A55" s="19" t="s">
        <v>22995</v>
      </c>
      <c r="B55" s="19" t="s">
        <v>22991</v>
      </c>
      <c r="C55" s="122">
        <v>37895</v>
      </c>
    </row>
    <row r="56" spans="1:3" x14ac:dyDescent="0.25">
      <c r="A56" s="19" t="s">
        <v>10843</v>
      </c>
      <c r="B56" s="19" t="s">
        <v>25356</v>
      </c>
      <c r="C56" s="122">
        <v>20644</v>
      </c>
    </row>
    <row r="57" spans="1:3" x14ac:dyDescent="0.25">
      <c r="A57" s="19" t="s">
        <v>10306</v>
      </c>
      <c r="B57" s="19" t="s">
        <v>25523</v>
      </c>
      <c r="C57" s="122">
        <v>46756</v>
      </c>
    </row>
    <row r="58" spans="1:3" x14ac:dyDescent="0.25">
      <c r="A58" s="19" t="s">
        <v>29068</v>
      </c>
      <c r="B58" s="19" t="s">
        <v>29069</v>
      </c>
      <c r="C58" s="122">
        <v>34009</v>
      </c>
    </row>
    <row r="59" spans="1:3" x14ac:dyDescent="0.25">
      <c r="A59" s="19" t="s">
        <v>13045</v>
      </c>
      <c r="B59" s="19" t="s">
        <v>25360</v>
      </c>
      <c r="C59" s="122">
        <v>4898</v>
      </c>
    </row>
    <row r="60" spans="1:3" x14ac:dyDescent="0.25">
      <c r="A60" s="19" t="s">
        <v>12075</v>
      </c>
      <c r="B60" s="19" t="s">
        <v>25363</v>
      </c>
      <c r="C60" s="122">
        <v>35460</v>
      </c>
    </row>
    <row r="61" spans="1:3" x14ac:dyDescent="0.25">
      <c r="A61" s="19" t="s">
        <v>17178</v>
      </c>
      <c r="B61" s="19" t="s">
        <v>28200</v>
      </c>
      <c r="C61" s="122">
        <v>4779</v>
      </c>
    </row>
    <row r="62" spans="1:3" x14ac:dyDescent="0.25">
      <c r="A62" s="19" t="s">
        <v>28198</v>
      </c>
      <c r="B62" s="19" t="s">
        <v>28199</v>
      </c>
      <c r="C62" s="122">
        <v>16531</v>
      </c>
    </row>
    <row r="63" spans="1:3" x14ac:dyDescent="0.25">
      <c r="A63" s="19" t="s">
        <v>28201</v>
      </c>
      <c r="B63" s="19" t="s">
        <v>28202</v>
      </c>
      <c r="C63" s="122">
        <v>9538</v>
      </c>
    </row>
    <row r="64" spans="1:3" x14ac:dyDescent="0.25">
      <c r="A64" s="19" t="s">
        <v>22996</v>
      </c>
      <c r="B64" s="19" t="s">
        <v>25469</v>
      </c>
      <c r="C64" s="122">
        <v>458078</v>
      </c>
    </row>
    <row r="65" spans="1:3" x14ac:dyDescent="0.25">
      <c r="A65" s="19" t="s">
        <v>13385</v>
      </c>
      <c r="B65" s="19" t="s">
        <v>25462</v>
      </c>
      <c r="C65" s="122">
        <v>10031</v>
      </c>
    </row>
    <row r="66" spans="1:3" x14ac:dyDescent="0.25">
      <c r="A66" s="19" t="s">
        <v>16437</v>
      </c>
      <c r="B66" s="19" t="s">
        <v>28197</v>
      </c>
      <c r="C66" s="122">
        <v>2855</v>
      </c>
    </row>
    <row r="67" spans="1:3" x14ac:dyDescent="0.25">
      <c r="A67" s="19" t="s">
        <v>7339</v>
      </c>
      <c r="B67" s="19" t="s">
        <v>25463</v>
      </c>
      <c r="C67" s="122">
        <v>52430</v>
      </c>
    </row>
    <row r="68" spans="1:3" x14ac:dyDescent="0.25">
      <c r="A68" s="19" t="s">
        <v>14204</v>
      </c>
      <c r="B68" s="19" t="s">
        <v>25468</v>
      </c>
      <c r="C68" s="122">
        <v>45380</v>
      </c>
    </row>
    <row r="69" spans="1:3" x14ac:dyDescent="0.25">
      <c r="A69" s="19" t="s">
        <v>15260</v>
      </c>
      <c r="B69" s="19" t="s">
        <v>28196</v>
      </c>
      <c r="C69" s="122">
        <v>8087</v>
      </c>
    </row>
    <row r="70" spans="1:3" x14ac:dyDescent="0.25">
      <c r="A70" s="19" t="s">
        <v>20388</v>
      </c>
      <c r="B70" s="19" t="s">
        <v>25464</v>
      </c>
      <c r="C70" s="122">
        <v>5927</v>
      </c>
    </row>
    <row r="71" spans="1:3" x14ac:dyDescent="0.25">
      <c r="A71" s="19" t="s">
        <v>7375</v>
      </c>
      <c r="B71" s="19" t="s">
        <v>25526</v>
      </c>
      <c r="C71" s="122">
        <v>66917</v>
      </c>
    </row>
    <row r="72" spans="1:3" x14ac:dyDescent="0.25">
      <c r="A72" s="19" t="s">
        <v>11946</v>
      </c>
      <c r="B72" s="19" t="s">
        <v>25276</v>
      </c>
      <c r="C72" s="122">
        <v>5084</v>
      </c>
    </row>
    <row r="73" spans="1:3" x14ac:dyDescent="0.25">
      <c r="A73" s="19" t="s">
        <v>14147</v>
      </c>
      <c r="B73" s="19" t="s">
        <v>25492</v>
      </c>
      <c r="C73" s="122">
        <v>12951</v>
      </c>
    </row>
    <row r="74" spans="1:3" x14ac:dyDescent="0.25">
      <c r="A74" s="19" t="s">
        <v>1083</v>
      </c>
      <c r="B74" s="19" t="s">
        <v>25262</v>
      </c>
      <c r="C74" s="122">
        <v>464170</v>
      </c>
    </row>
    <row r="75" spans="1:3" x14ac:dyDescent="0.25">
      <c r="A75" s="19" t="s">
        <v>28715</v>
      </c>
      <c r="B75" s="19" t="s">
        <v>28716</v>
      </c>
      <c r="C75" s="122">
        <v>11513</v>
      </c>
    </row>
    <row r="76" spans="1:3" x14ac:dyDescent="0.25">
      <c r="A76" s="19" t="s">
        <v>28473</v>
      </c>
      <c r="B76" s="19" t="s">
        <v>28474</v>
      </c>
      <c r="C76" s="122">
        <v>7381</v>
      </c>
    </row>
    <row r="77" spans="1:3" x14ac:dyDescent="0.25">
      <c r="A77" s="19" t="s">
        <v>28713</v>
      </c>
      <c r="B77" s="19" t="s">
        <v>28714</v>
      </c>
      <c r="C77" s="122">
        <v>36877</v>
      </c>
    </row>
    <row r="78" spans="1:3" x14ac:dyDescent="0.25">
      <c r="A78" s="19" t="s">
        <v>2135</v>
      </c>
      <c r="B78" s="19" t="s">
        <v>25471</v>
      </c>
      <c r="C78" s="122">
        <v>302341</v>
      </c>
    </row>
    <row r="79" spans="1:3" x14ac:dyDescent="0.25">
      <c r="A79" s="19" t="s">
        <v>5258</v>
      </c>
      <c r="B79" s="19" t="s">
        <v>25478</v>
      </c>
      <c r="C79" s="122">
        <v>88706</v>
      </c>
    </row>
    <row r="80" spans="1:3" x14ac:dyDescent="0.25">
      <c r="A80" s="19" t="s">
        <v>8266</v>
      </c>
      <c r="B80" s="19" t="s">
        <v>25472</v>
      </c>
      <c r="C80" s="122">
        <v>110572</v>
      </c>
    </row>
    <row r="81" spans="1:3" x14ac:dyDescent="0.25">
      <c r="A81" s="19" t="s">
        <v>17014</v>
      </c>
      <c r="B81" s="19" t="s">
        <v>25473</v>
      </c>
      <c r="C81" s="122">
        <v>7928</v>
      </c>
    </row>
    <row r="82" spans="1:3" x14ac:dyDescent="0.25">
      <c r="A82" s="19" t="s">
        <v>6226</v>
      </c>
      <c r="B82" s="19" t="s">
        <v>25474</v>
      </c>
      <c r="C82" s="122">
        <v>62575</v>
      </c>
    </row>
    <row r="83" spans="1:3" x14ac:dyDescent="0.25">
      <c r="A83" s="19" t="s">
        <v>22373</v>
      </c>
      <c r="B83" s="19" t="s">
        <v>25475</v>
      </c>
      <c r="C83" s="122">
        <v>1939</v>
      </c>
    </row>
    <row r="84" spans="1:3" x14ac:dyDescent="0.25">
      <c r="A84" s="19" t="s">
        <v>5282</v>
      </c>
      <c r="B84" s="19" t="s">
        <v>25476</v>
      </c>
      <c r="C84" s="122">
        <v>178161</v>
      </c>
    </row>
    <row r="85" spans="1:3" x14ac:dyDescent="0.25">
      <c r="A85" s="19" t="s">
        <v>29072</v>
      </c>
      <c r="B85" s="19" t="s">
        <v>29073</v>
      </c>
      <c r="C85" s="122">
        <v>7637</v>
      </c>
    </row>
    <row r="86" spans="1:3" x14ac:dyDescent="0.25">
      <c r="A86" s="19" t="s">
        <v>1541</v>
      </c>
      <c r="B86" s="19" t="s">
        <v>25377</v>
      </c>
      <c r="C86" s="122">
        <v>260212</v>
      </c>
    </row>
    <row r="87" spans="1:3" x14ac:dyDescent="0.25">
      <c r="A87" s="19" t="s">
        <v>12701</v>
      </c>
      <c r="B87" s="19" t="s">
        <v>25433</v>
      </c>
      <c r="C87" s="122">
        <v>7257</v>
      </c>
    </row>
    <row r="88" spans="1:3" x14ac:dyDescent="0.25">
      <c r="A88" s="19" t="s">
        <v>14584</v>
      </c>
      <c r="B88" s="19" t="s">
        <v>25418</v>
      </c>
      <c r="C88" s="122">
        <v>17620</v>
      </c>
    </row>
    <row r="89" spans="1:3" x14ac:dyDescent="0.25">
      <c r="A89" s="19" t="s">
        <v>3692</v>
      </c>
      <c r="B89" s="19" t="s">
        <v>25306</v>
      </c>
      <c r="C89" s="122">
        <v>0</v>
      </c>
    </row>
    <row r="90" spans="1:3" x14ac:dyDescent="0.25">
      <c r="A90" s="19" t="s">
        <v>15903</v>
      </c>
      <c r="B90" s="19" t="s">
        <v>25293</v>
      </c>
      <c r="C90" s="122">
        <v>9395</v>
      </c>
    </row>
    <row r="91" spans="1:3" x14ac:dyDescent="0.25">
      <c r="A91" s="19" t="s">
        <v>17037</v>
      </c>
      <c r="B91" s="19" t="s">
        <v>25297</v>
      </c>
      <c r="C91" s="122">
        <v>4538</v>
      </c>
    </row>
    <row r="92" spans="1:3" x14ac:dyDescent="0.25">
      <c r="A92" s="19" t="s">
        <v>2984</v>
      </c>
      <c r="B92" s="19" t="s">
        <v>25376</v>
      </c>
      <c r="C92" s="122">
        <v>481359</v>
      </c>
    </row>
    <row r="93" spans="1:3" x14ac:dyDescent="0.25">
      <c r="A93" s="19" t="s">
        <v>7957</v>
      </c>
      <c r="B93" s="19" t="s">
        <v>25314</v>
      </c>
      <c r="C93" s="122">
        <v>28846</v>
      </c>
    </row>
    <row r="94" spans="1:3" x14ac:dyDescent="0.25">
      <c r="A94" s="19" t="s">
        <v>8497</v>
      </c>
      <c r="B94" s="19" t="s">
        <v>25277</v>
      </c>
      <c r="C94" s="122">
        <v>21196</v>
      </c>
    </row>
    <row r="95" spans="1:3" x14ac:dyDescent="0.25">
      <c r="A95" s="19" t="s">
        <v>6067</v>
      </c>
      <c r="B95" s="19" t="s">
        <v>25421</v>
      </c>
      <c r="C95" s="122">
        <v>39678</v>
      </c>
    </row>
    <row r="96" spans="1:3" x14ac:dyDescent="0.25">
      <c r="A96" s="19" t="s">
        <v>22392</v>
      </c>
      <c r="B96" s="19" t="s">
        <v>25252</v>
      </c>
      <c r="C96" s="122">
        <v>6372</v>
      </c>
    </row>
    <row r="97" spans="1:3" x14ac:dyDescent="0.25">
      <c r="A97" s="19" t="s">
        <v>2810</v>
      </c>
      <c r="B97" s="19" t="s">
        <v>25336</v>
      </c>
      <c r="C97" s="122">
        <v>344681</v>
      </c>
    </row>
    <row r="98" spans="1:3" x14ac:dyDescent="0.25">
      <c r="A98" s="19" t="s">
        <v>10156</v>
      </c>
      <c r="B98" s="19" t="s">
        <v>25339</v>
      </c>
      <c r="C98" s="122">
        <v>67781</v>
      </c>
    </row>
    <row r="99" spans="1:3" x14ac:dyDescent="0.25">
      <c r="A99" s="19" t="s">
        <v>6627</v>
      </c>
      <c r="B99" s="19" t="s">
        <v>25341</v>
      </c>
      <c r="C99" s="122">
        <v>12762</v>
      </c>
    </row>
    <row r="100" spans="1:3" x14ac:dyDescent="0.25">
      <c r="A100" s="19" t="s">
        <v>4420</v>
      </c>
      <c r="B100" s="19" t="s">
        <v>25325</v>
      </c>
      <c r="C100" s="122">
        <v>100046</v>
      </c>
    </row>
    <row r="101" spans="1:3" x14ac:dyDescent="0.25">
      <c r="A101" s="19" t="s">
        <v>16212</v>
      </c>
      <c r="B101" s="19" t="s">
        <v>25328</v>
      </c>
      <c r="C101" s="122">
        <v>7817</v>
      </c>
    </row>
    <row r="102" spans="1:3" x14ac:dyDescent="0.25">
      <c r="A102" s="19" t="s">
        <v>5426</v>
      </c>
      <c r="B102" s="19" t="s">
        <v>25498</v>
      </c>
      <c r="C102" s="122">
        <v>109283</v>
      </c>
    </row>
    <row r="103" spans="1:3" x14ac:dyDescent="0.25">
      <c r="A103" s="19" t="s">
        <v>3330</v>
      </c>
      <c r="B103" s="19" t="s">
        <v>25489</v>
      </c>
      <c r="C103" s="122">
        <v>193013</v>
      </c>
    </row>
    <row r="104" spans="1:3" x14ac:dyDescent="0.25">
      <c r="A104" s="19" t="s">
        <v>14635</v>
      </c>
      <c r="B104" s="19" t="s">
        <v>25490</v>
      </c>
      <c r="C104" s="122">
        <v>13715</v>
      </c>
    </row>
    <row r="105" spans="1:3" x14ac:dyDescent="0.25">
      <c r="A105" s="19" t="s">
        <v>12880</v>
      </c>
      <c r="B105" s="19" t="s">
        <v>25270</v>
      </c>
      <c r="C105" s="122">
        <v>23155</v>
      </c>
    </row>
    <row r="106" spans="1:3" x14ac:dyDescent="0.25">
      <c r="A106" s="19" t="s">
        <v>28695</v>
      </c>
      <c r="B106" s="19" t="s">
        <v>28696</v>
      </c>
      <c r="C106" s="122">
        <v>1432</v>
      </c>
    </row>
    <row r="107" spans="1:3" x14ac:dyDescent="0.25">
      <c r="A107" s="19" t="s">
        <v>10747</v>
      </c>
      <c r="B107" s="19" t="s">
        <v>25255</v>
      </c>
      <c r="C107" s="122">
        <v>31234</v>
      </c>
    </row>
    <row r="108" spans="1:3" x14ac:dyDescent="0.25">
      <c r="A108" s="19" t="s">
        <v>10456</v>
      </c>
      <c r="B108" s="19" t="s">
        <v>25265</v>
      </c>
      <c r="C108" s="122">
        <v>51122</v>
      </c>
    </row>
    <row r="109" spans="1:3" x14ac:dyDescent="0.25">
      <c r="A109" s="19" t="s">
        <v>2789</v>
      </c>
      <c r="B109" s="19" t="s">
        <v>25274</v>
      </c>
      <c r="C109" s="122">
        <v>359196</v>
      </c>
    </row>
    <row r="110" spans="1:3" x14ac:dyDescent="0.25">
      <c r="A110" s="19" t="s">
        <v>14363</v>
      </c>
      <c r="B110" s="19" t="s">
        <v>25256</v>
      </c>
      <c r="C110" s="122">
        <v>11954</v>
      </c>
    </row>
    <row r="111" spans="1:3" x14ac:dyDescent="0.25">
      <c r="A111" s="19" t="s">
        <v>13259</v>
      </c>
      <c r="B111" s="19" t="s">
        <v>25275</v>
      </c>
      <c r="C111" s="122">
        <v>14566</v>
      </c>
    </row>
    <row r="112" spans="1:3" x14ac:dyDescent="0.25">
      <c r="A112" s="19" t="s">
        <v>10999</v>
      </c>
      <c r="B112" s="19" t="s">
        <v>25257</v>
      </c>
      <c r="C112" s="122">
        <v>42716</v>
      </c>
    </row>
    <row r="113" spans="1:3" x14ac:dyDescent="0.25">
      <c r="A113" s="19" t="s">
        <v>6205</v>
      </c>
      <c r="B113" s="19" t="s">
        <v>25266</v>
      </c>
      <c r="C113" s="122">
        <v>52994</v>
      </c>
    </row>
    <row r="114" spans="1:3" x14ac:dyDescent="0.25">
      <c r="A114" s="19" t="s">
        <v>9609</v>
      </c>
      <c r="B114" s="19" t="s">
        <v>28186</v>
      </c>
      <c r="C114" s="122">
        <v>85168</v>
      </c>
    </row>
    <row r="115" spans="1:3" x14ac:dyDescent="0.25">
      <c r="A115" s="19" t="s">
        <v>5759</v>
      </c>
      <c r="B115" s="19" t="s">
        <v>25258</v>
      </c>
      <c r="C115" s="122">
        <v>120087</v>
      </c>
    </row>
    <row r="116" spans="1:3" x14ac:dyDescent="0.25">
      <c r="A116" s="19" t="s">
        <v>8269</v>
      </c>
      <c r="B116" s="19" t="s">
        <v>25267</v>
      </c>
      <c r="C116" s="122">
        <v>13950</v>
      </c>
    </row>
    <row r="117" spans="1:3" x14ac:dyDescent="0.25">
      <c r="A117" s="19" t="s">
        <v>14120</v>
      </c>
      <c r="B117" s="19" t="s">
        <v>25268</v>
      </c>
      <c r="C117" s="122">
        <v>12996</v>
      </c>
    </row>
    <row r="118" spans="1:3" x14ac:dyDescent="0.25">
      <c r="A118" s="19" t="s">
        <v>7100</v>
      </c>
      <c r="B118" s="19" t="s">
        <v>25272</v>
      </c>
      <c r="C118" s="122">
        <v>43844</v>
      </c>
    </row>
    <row r="119" spans="1:3" x14ac:dyDescent="0.25">
      <c r="A119" s="19" t="s">
        <v>16708</v>
      </c>
      <c r="B119" s="19" t="s">
        <v>25278</v>
      </c>
      <c r="C119" s="122">
        <v>9551</v>
      </c>
    </row>
    <row r="120" spans="1:3" x14ac:dyDescent="0.25">
      <c r="A120" s="19" t="s">
        <v>2588</v>
      </c>
      <c r="B120" s="19" t="s">
        <v>25259</v>
      </c>
      <c r="C120" s="122">
        <v>349595</v>
      </c>
    </row>
    <row r="121" spans="1:3" x14ac:dyDescent="0.25">
      <c r="A121" s="19" t="s">
        <v>15326</v>
      </c>
      <c r="B121" s="19" t="s">
        <v>25260</v>
      </c>
      <c r="C121" s="122">
        <v>11449</v>
      </c>
    </row>
    <row r="122" spans="1:3" x14ac:dyDescent="0.25">
      <c r="A122" s="19" t="s">
        <v>7213</v>
      </c>
      <c r="B122" s="19" t="s">
        <v>25510</v>
      </c>
      <c r="C122" s="122">
        <v>76680</v>
      </c>
    </row>
    <row r="123" spans="1:3" x14ac:dyDescent="0.25">
      <c r="A123" s="19" t="s">
        <v>16317</v>
      </c>
      <c r="B123" s="19" t="s">
        <v>25340</v>
      </c>
      <c r="C123" s="122">
        <v>7670</v>
      </c>
    </row>
    <row r="124" spans="1:3" x14ac:dyDescent="0.25">
      <c r="A124" s="19" t="s">
        <v>7378</v>
      </c>
      <c r="B124" s="19" t="s">
        <v>25477</v>
      </c>
      <c r="C124" s="122">
        <v>46574</v>
      </c>
    </row>
    <row r="125" spans="1:3" x14ac:dyDescent="0.25">
      <c r="A125" s="19" t="s">
        <v>8176</v>
      </c>
      <c r="B125" s="19" t="s">
        <v>25353</v>
      </c>
      <c r="C125" s="122">
        <v>58202</v>
      </c>
    </row>
    <row r="126" spans="1:3" x14ac:dyDescent="0.25">
      <c r="A126" s="19" t="s">
        <v>20395</v>
      </c>
      <c r="B126" s="19" t="s">
        <v>28712</v>
      </c>
      <c r="C126" s="122">
        <v>39390</v>
      </c>
    </row>
    <row r="127" spans="1:3" x14ac:dyDescent="0.25">
      <c r="A127" s="19" t="s">
        <v>2780</v>
      </c>
      <c r="B127" s="19" t="s">
        <v>25303</v>
      </c>
      <c r="C127" s="122">
        <v>335682</v>
      </c>
    </row>
    <row r="128" spans="1:3" x14ac:dyDescent="0.25">
      <c r="A128" s="19" t="s">
        <v>13539</v>
      </c>
      <c r="B128" s="19" t="s">
        <v>25304</v>
      </c>
      <c r="C128" s="122">
        <v>11717</v>
      </c>
    </row>
    <row r="129" spans="1:3" x14ac:dyDescent="0.25">
      <c r="A129" s="19" t="s">
        <v>11777</v>
      </c>
      <c r="B129" s="19" t="s">
        <v>25423</v>
      </c>
      <c r="C129" s="122">
        <v>7936</v>
      </c>
    </row>
    <row r="130" spans="1:3" x14ac:dyDescent="0.25">
      <c r="A130" s="19" t="s">
        <v>10061</v>
      </c>
      <c r="B130" s="19" t="s">
        <v>25329</v>
      </c>
      <c r="C130" s="122">
        <v>17135</v>
      </c>
    </row>
    <row r="131" spans="1:3" x14ac:dyDescent="0.25">
      <c r="A131" s="19" t="s">
        <v>4907</v>
      </c>
      <c r="B131" s="19" t="s">
        <v>25449</v>
      </c>
      <c r="C131" s="122">
        <v>84929</v>
      </c>
    </row>
    <row r="132" spans="1:3" x14ac:dyDescent="0.25">
      <c r="A132" s="19" t="s">
        <v>13235</v>
      </c>
      <c r="B132" s="19" t="s">
        <v>25460</v>
      </c>
      <c r="C132" s="122">
        <v>6661</v>
      </c>
    </row>
    <row r="133" spans="1:3" x14ac:dyDescent="0.25">
      <c r="A133" s="19" t="s">
        <v>29062</v>
      </c>
      <c r="B133" s="19" t="s">
        <v>29063</v>
      </c>
      <c r="C133" s="122">
        <v>2471</v>
      </c>
    </row>
    <row r="134" spans="1:3" x14ac:dyDescent="0.25">
      <c r="A134" s="19" t="s">
        <v>14294</v>
      </c>
      <c r="B134" s="19" t="s">
        <v>25244</v>
      </c>
      <c r="C134" s="122">
        <v>21095</v>
      </c>
    </row>
    <row r="135" spans="1:3" x14ac:dyDescent="0.25">
      <c r="A135" s="19" t="s">
        <v>7169</v>
      </c>
      <c r="B135" s="19" t="s">
        <v>25372</v>
      </c>
      <c r="C135" s="122">
        <v>51485</v>
      </c>
    </row>
    <row r="136" spans="1:3" x14ac:dyDescent="0.25">
      <c r="A136" s="19" t="s">
        <v>16601</v>
      </c>
      <c r="B136" s="19" t="s">
        <v>25370</v>
      </c>
      <c r="C136" s="122">
        <v>2441</v>
      </c>
    </row>
    <row r="137" spans="1:3" x14ac:dyDescent="0.25">
      <c r="A137" s="19" t="s">
        <v>5093</v>
      </c>
      <c r="B137" s="19" t="s">
        <v>25369</v>
      </c>
      <c r="C137" s="122">
        <v>72105</v>
      </c>
    </row>
    <row r="138" spans="1:3" x14ac:dyDescent="0.25">
      <c r="A138" s="19" t="s">
        <v>7960</v>
      </c>
      <c r="B138" s="19" t="s">
        <v>25271</v>
      </c>
      <c r="C138" s="122">
        <v>74089</v>
      </c>
    </row>
    <row r="139" spans="1:3" x14ac:dyDescent="0.25">
      <c r="A139" s="19" t="s">
        <v>13268</v>
      </c>
      <c r="B139" s="19" t="s">
        <v>25249</v>
      </c>
      <c r="C139" s="122">
        <v>13201</v>
      </c>
    </row>
    <row r="140" spans="1:3" x14ac:dyDescent="0.25">
      <c r="A140" s="19" t="s">
        <v>14975</v>
      </c>
      <c r="B140" s="19" t="s">
        <v>25366</v>
      </c>
      <c r="C140" s="122">
        <v>8699</v>
      </c>
    </row>
    <row r="141" spans="1:3" x14ac:dyDescent="0.25">
      <c r="A141" s="19" t="s">
        <v>3790</v>
      </c>
      <c r="B141" s="19" t="s">
        <v>25524</v>
      </c>
      <c r="C141" s="122">
        <v>95397</v>
      </c>
    </row>
    <row r="142" spans="1:3" x14ac:dyDescent="0.25">
      <c r="A142" s="19" t="s">
        <v>17066</v>
      </c>
      <c r="B142" s="19" t="s">
        <v>25525</v>
      </c>
      <c r="C142" s="122">
        <v>3375</v>
      </c>
    </row>
    <row r="143" spans="1:3" x14ac:dyDescent="0.25">
      <c r="A143" s="19" t="s">
        <v>7987</v>
      </c>
      <c r="B143" s="19" t="s">
        <v>25342</v>
      </c>
      <c r="C143" s="122">
        <v>109210</v>
      </c>
    </row>
    <row r="144" spans="1:3" x14ac:dyDescent="0.25">
      <c r="A144" s="19" t="s">
        <v>16149</v>
      </c>
      <c r="B144" s="19" t="s">
        <v>28191</v>
      </c>
      <c r="C144" s="122">
        <v>1170</v>
      </c>
    </row>
    <row r="145" spans="1:3" x14ac:dyDescent="0.25">
      <c r="A145" s="19" t="s">
        <v>5600</v>
      </c>
      <c r="B145" s="19" t="s">
        <v>25379</v>
      </c>
      <c r="C145" s="122">
        <v>75834</v>
      </c>
    </row>
    <row r="146" spans="1:3" x14ac:dyDescent="0.25">
      <c r="A146" s="19" t="s">
        <v>1568</v>
      </c>
      <c r="B146" s="19" t="s">
        <v>25378</v>
      </c>
      <c r="C146" s="122">
        <v>932982</v>
      </c>
    </row>
    <row r="147" spans="1:3" x14ac:dyDescent="0.25">
      <c r="A147" s="19" t="s">
        <v>9237</v>
      </c>
      <c r="B147" s="19" t="s">
        <v>25488</v>
      </c>
      <c r="C147" s="122">
        <v>25686</v>
      </c>
    </row>
    <row r="148" spans="1:3" x14ac:dyDescent="0.25">
      <c r="A148" s="19" t="s">
        <v>3327</v>
      </c>
      <c r="B148" s="19" t="s">
        <v>25512</v>
      </c>
      <c r="C148" s="122">
        <v>202234</v>
      </c>
    </row>
    <row r="149" spans="1:3" x14ac:dyDescent="0.25">
      <c r="A149" s="19" t="s">
        <v>22477</v>
      </c>
      <c r="B149" s="19" t="s">
        <v>25445</v>
      </c>
      <c r="C149" s="122">
        <v>66799</v>
      </c>
    </row>
    <row r="150" spans="1:3" x14ac:dyDescent="0.25">
      <c r="A150" s="19" t="s">
        <v>969</v>
      </c>
      <c r="B150" s="19" t="s">
        <v>25401</v>
      </c>
      <c r="C150" s="122">
        <v>107790</v>
      </c>
    </row>
    <row r="151" spans="1:3" x14ac:dyDescent="0.25">
      <c r="A151" s="19" t="s">
        <v>9735</v>
      </c>
      <c r="B151" s="19" t="s">
        <v>25355</v>
      </c>
      <c r="C151" s="122">
        <v>39780</v>
      </c>
    </row>
    <row r="152" spans="1:3" x14ac:dyDescent="0.25">
      <c r="A152" s="19" t="s">
        <v>9004</v>
      </c>
      <c r="B152" s="19" t="s">
        <v>25253</v>
      </c>
      <c r="C152" s="122">
        <v>50445</v>
      </c>
    </row>
    <row r="153" spans="1:3" x14ac:dyDescent="0.25">
      <c r="A153" s="19" t="s">
        <v>1970</v>
      </c>
      <c r="B153" s="19" t="s">
        <v>25254</v>
      </c>
      <c r="C153" s="122">
        <v>580140</v>
      </c>
    </row>
    <row r="154" spans="1:3" x14ac:dyDescent="0.25">
      <c r="A154" s="19" t="s">
        <v>2432</v>
      </c>
      <c r="B154" s="19" t="s">
        <v>25261</v>
      </c>
      <c r="C154" s="122">
        <v>363966</v>
      </c>
    </row>
    <row r="155" spans="1:3" x14ac:dyDescent="0.25">
      <c r="A155" s="19" t="s">
        <v>12859</v>
      </c>
      <c r="B155" s="19" t="s">
        <v>28185</v>
      </c>
      <c r="C155" s="122">
        <v>21500</v>
      </c>
    </row>
    <row r="156" spans="1:3" x14ac:dyDescent="0.25">
      <c r="A156" s="19" t="s">
        <v>5956</v>
      </c>
      <c r="B156" s="19" t="s">
        <v>25289</v>
      </c>
      <c r="C156" s="122">
        <v>39932</v>
      </c>
    </row>
    <row r="157" spans="1:3" x14ac:dyDescent="0.25">
      <c r="A157" s="19" t="s">
        <v>4724</v>
      </c>
      <c r="B157" s="19" t="s">
        <v>25319</v>
      </c>
      <c r="C157" s="122">
        <v>215717</v>
      </c>
    </row>
    <row r="158" spans="1:3" x14ac:dyDescent="0.25">
      <c r="A158" s="19" t="s">
        <v>9867</v>
      </c>
      <c r="B158" s="19" t="s">
        <v>25322</v>
      </c>
      <c r="C158" s="122">
        <v>49594</v>
      </c>
    </row>
    <row r="159" spans="1:3" x14ac:dyDescent="0.25">
      <c r="A159" s="19" t="s">
        <v>2822</v>
      </c>
      <c r="B159" s="19" t="s">
        <v>25321</v>
      </c>
      <c r="C159" s="122">
        <v>248082</v>
      </c>
    </row>
    <row r="160" spans="1:3" x14ac:dyDescent="0.25">
      <c r="A160" s="19" t="s">
        <v>7333</v>
      </c>
      <c r="B160" s="19" t="s">
        <v>25320</v>
      </c>
      <c r="C160" s="122">
        <v>59136</v>
      </c>
    </row>
    <row r="161" spans="1:3" x14ac:dyDescent="0.25">
      <c r="A161" s="19" t="s">
        <v>28471</v>
      </c>
      <c r="B161" s="19" t="s">
        <v>28472</v>
      </c>
      <c r="C161" s="122">
        <v>165537</v>
      </c>
    </row>
    <row r="162" spans="1:3" x14ac:dyDescent="0.25">
      <c r="A162" s="19" t="s">
        <v>10357</v>
      </c>
      <c r="B162" s="19" t="s">
        <v>25352</v>
      </c>
      <c r="C162" s="122">
        <v>15036</v>
      </c>
    </row>
    <row r="163" spans="1:3" x14ac:dyDescent="0.25">
      <c r="A163" s="19" t="s">
        <v>4967</v>
      </c>
      <c r="B163" s="19" t="s">
        <v>25482</v>
      </c>
      <c r="C163" s="122">
        <v>202896</v>
      </c>
    </row>
    <row r="164" spans="1:3" x14ac:dyDescent="0.25">
      <c r="A164" s="19" t="s">
        <v>11741</v>
      </c>
      <c r="B164" s="19" t="s">
        <v>25359</v>
      </c>
      <c r="C164" s="122">
        <v>29992</v>
      </c>
    </row>
    <row r="165" spans="1:3" x14ac:dyDescent="0.25">
      <c r="A165" s="19" t="s">
        <v>6621</v>
      </c>
      <c r="B165" s="19" t="s">
        <v>25380</v>
      </c>
      <c r="C165" s="122">
        <v>169457</v>
      </c>
    </row>
    <row r="166" spans="1:3" x14ac:dyDescent="0.25">
      <c r="A166" s="19" t="s">
        <v>11883</v>
      </c>
      <c r="B166" s="19" t="s">
        <v>25501</v>
      </c>
      <c r="C166" s="122">
        <v>19412</v>
      </c>
    </row>
    <row r="167" spans="1:3" x14ac:dyDescent="0.25">
      <c r="A167" s="19" t="s">
        <v>2120</v>
      </c>
      <c r="B167" s="19" t="s">
        <v>25382</v>
      </c>
      <c r="C167" s="122">
        <v>365449</v>
      </c>
    </row>
    <row r="168" spans="1:3" x14ac:dyDescent="0.25">
      <c r="A168" s="19" t="s">
        <v>10046</v>
      </c>
      <c r="B168" s="19" t="s">
        <v>25381</v>
      </c>
      <c r="C168" s="122">
        <v>15810</v>
      </c>
    </row>
    <row r="169" spans="1:3" x14ac:dyDescent="0.25">
      <c r="A169" s="19" t="s">
        <v>7837</v>
      </c>
      <c r="B169" s="19" t="s">
        <v>25419</v>
      </c>
      <c r="C169" s="122">
        <v>103156</v>
      </c>
    </row>
    <row r="170" spans="1:3" x14ac:dyDescent="0.25">
      <c r="A170" s="19" t="s">
        <v>5486</v>
      </c>
      <c r="B170" s="19" t="s">
        <v>25527</v>
      </c>
      <c r="C170" s="122">
        <v>55945</v>
      </c>
    </row>
    <row r="171" spans="1:3" x14ac:dyDescent="0.25">
      <c r="A171" s="19" t="s">
        <v>8791</v>
      </c>
      <c r="B171" s="19" t="s">
        <v>25511</v>
      </c>
      <c r="C171" s="122">
        <v>62543</v>
      </c>
    </row>
    <row r="172" spans="1:3" x14ac:dyDescent="0.25">
      <c r="A172" s="19" t="s">
        <v>3976</v>
      </c>
      <c r="B172" s="19" t="s">
        <v>25386</v>
      </c>
      <c r="C172" s="122">
        <v>206791</v>
      </c>
    </row>
    <row r="173" spans="1:3" x14ac:dyDescent="0.25">
      <c r="A173" s="19" t="s">
        <v>10198</v>
      </c>
      <c r="B173" s="19" t="s">
        <v>25432</v>
      </c>
      <c r="C173" s="122">
        <v>20451</v>
      </c>
    </row>
    <row r="174" spans="1:3" x14ac:dyDescent="0.25">
      <c r="A174" s="19" t="s">
        <v>6001</v>
      </c>
      <c r="B174" s="19" t="s">
        <v>25415</v>
      </c>
      <c r="C174" s="122">
        <v>171949</v>
      </c>
    </row>
    <row r="175" spans="1:3" x14ac:dyDescent="0.25">
      <c r="A175" s="19" t="s">
        <v>15296</v>
      </c>
      <c r="B175" s="19" t="s">
        <v>25443</v>
      </c>
      <c r="C175" s="122">
        <v>108759</v>
      </c>
    </row>
    <row r="176" spans="1:3" x14ac:dyDescent="0.25">
      <c r="A176" s="19" t="s">
        <v>11907</v>
      </c>
      <c r="B176" s="19" t="s">
        <v>25388</v>
      </c>
      <c r="C176" s="122">
        <v>6185</v>
      </c>
    </row>
    <row r="177" spans="1:3" x14ac:dyDescent="0.25">
      <c r="A177" s="19" t="s">
        <v>6475</v>
      </c>
      <c r="B177" s="19" t="s">
        <v>25408</v>
      </c>
      <c r="C177" s="122">
        <v>67482</v>
      </c>
    </row>
    <row r="178" spans="1:3" x14ac:dyDescent="0.25">
      <c r="A178" s="19" t="s">
        <v>10127</v>
      </c>
      <c r="B178" s="19" t="s">
        <v>25389</v>
      </c>
      <c r="C178" s="122">
        <v>28230</v>
      </c>
    </row>
    <row r="179" spans="1:3" x14ac:dyDescent="0.25">
      <c r="A179" s="19" t="s">
        <v>15990</v>
      </c>
      <c r="B179" s="19" t="s">
        <v>25397</v>
      </c>
      <c r="C179" s="122">
        <v>14662</v>
      </c>
    </row>
    <row r="180" spans="1:3" x14ac:dyDescent="0.25">
      <c r="A180" s="19" t="s">
        <v>13015</v>
      </c>
      <c r="B180" s="19" t="s">
        <v>25437</v>
      </c>
      <c r="C180" s="122">
        <v>824</v>
      </c>
    </row>
    <row r="181" spans="1:3" x14ac:dyDescent="0.25">
      <c r="A181" s="19" t="s">
        <v>12456</v>
      </c>
      <c r="B181" s="19" t="s">
        <v>25417</v>
      </c>
      <c r="C181" s="122">
        <v>17050</v>
      </c>
    </row>
    <row r="182" spans="1:3" x14ac:dyDescent="0.25">
      <c r="A182" s="19" t="s">
        <v>1835</v>
      </c>
      <c r="B182" s="19" t="s">
        <v>25425</v>
      </c>
      <c r="C182" s="122">
        <v>475287</v>
      </c>
    </row>
    <row r="183" spans="1:3" x14ac:dyDescent="0.25">
      <c r="A183" s="19" t="s">
        <v>18103</v>
      </c>
      <c r="B183" s="19" t="s">
        <v>25440</v>
      </c>
      <c r="C183" s="122">
        <v>67</v>
      </c>
    </row>
    <row r="184" spans="1:3" x14ac:dyDescent="0.25">
      <c r="A184" s="19" t="s">
        <v>4721</v>
      </c>
      <c r="B184" s="19" t="s">
        <v>25409</v>
      </c>
      <c r="C184" s="122">
        <v>214930</v>
      </c>
    </row>
    <row r="185" spans="1:3" x14ac:dyDescent="0.25">
      <c r="A185" s="19" t="s">
        <v>18827</v>
      </c>
      <c r="B185" s="19" t="s">
        <v>25411</v>
      </c>
      <c r="C185" s="122">
        <v>19634</v>
      </c>
    </row>
    <row r="186" spans="1:3" x14ac:dyDescent="0.25">
      <c r="A186" s="19" t="s">
        <v>7684</v>
      </c>
      <c r="B186" s="19" t="s">
        <v>25390</v>
      </c>
      <c r="C186" s="122">
        <v>67928</v>
      </c>
    </row>
    <row r="187" spans="1:3" x14ac:dyDescent="0.25">
      <c r="A187" s="19" t="s">
        <v>22530</v>
      </c>
      <c r="B187" s="19" t="s">
        <v>25385</v>
      </c>
      <c r="C187" s="122">
        <v>8952</v>
      </c>
    </row>
    <row r="188" spans="1:3" x14ac:dyDescent="0.25">
      <c r="A188" s="19" t="s">
        <v>10906</v>
      </c>
      <c r="B188" s="19" t="s">
        <v>25431</v>
      </c>
      <c r="C188" s="122">
        <v>2788</v>
      </c>
    </row>
    <row r="189" spans="1:3" x14ac:dyDescent="0.25">
      <c r="A189" s="19" t="s">
        <v>21866</v>
      </c>
      <c r="B189" s="19" t="s">
        <v>25444</v>
      </c>
      <c r="C189" s="122">
        <v>28239</v>
      </c>
    </row>
    <row r="190" spans="1:3" x14ac:dyDescent="0.25">
      <c r="A190" s="19" t="s">
        <v>6148</v>
      </c>
      <c r="B190" s="19" t="s">
        <v>28702</v>
      </c>
      <c r="C190" s="122">
        <v>126945</v>
      </c>
    </row>
    <row r="191" spans="1:3" x14ac:dyDescent="0.25">
      <c r="A191" s="19" t="s">
        <v>10651</v>
      </c>
      <c r="B191" s="19" t="s">
        <v>25434</v>
      </c>
      <c r="C191" s="122">
        <v>44326</v>
      </c>
    </row>
    <row r="192" spans="1:3" x14ac:dyDescent="0.25">
      <c r="A192" s="19" t="s">
        <v>4381</v>
      </c>
      <c r="B192" s="19" t="s">
        <v>25391</v>
      </c>
      <c r="C192" s="122">
        <v>228686</v>
      </c>
    </row>
    <row r="193" spans="1:3" x14ac:dyDescent="0.25">
      <c r="A193" s="19" t="s">
        <v>9759</v>
      </c>
      <c r="B193" s="19" t="s">
        <v>25384</v>
      </c>
      <c r="C193" s="122">
        <v>112526</v>
      </c>
    </row>
    <row r="194" spans="1:3" x14ac:dyDescent="0.25">
      <c r="A194" s="19" t="s">
        <v>8206</v>
      </c>
      <c r="B194" s="19" t="s">
        <v>25392</v>
      </c>
      <c r="C194" s="122">
        <v>32736</v>
      </c>
    </row>
    <row r="195" spans="1:3" x14ac:dyDescent="0.25">
      <c r="A195" s="19" t="s">
        <v>3910</v>
      </c>
      <c r="B195" s="19" t="s">
        <v>25430</v>
      </c>
      <c r="C195" s="122">
        <v>161020</v>
      </c>
    </row>
    <row r="196" spans="1:3" x14ac:dyDescent="0.25">
      <c r="A196" s="19" t="s">
        <v>28703</v>
      </c>
      <c r="B196" s="19" t="s">
        <v>28704</v>
      </c>
      <c r="C196" s="122">
        <v>2760</v>
      </c>
    </row>
    <row r="197" spans="1:3" x14ac:dyDescent="0.25">
      <c r="A197" s="19" t="s">
        <v>7792</v>
      </c>
      <c r="B197" s="19" t="s">
        <v>28699</v>
      </c>
      <c r="C197" s="122">
        <v>70334</v>
      </c>
    </row>
    <row r="198" spans="1:3" x14ac:dyDescent="0.25">
      <c r="A198" s="19" t="s">
        <v>6343</v>
      </c>
      <c r="B198" s="19" t="s">
        <v>25393</v>
      </c>
      <c r="C198" s="122">
        <v>83688</v>
      </c>
    </row>
    <row r="199" spans="1:3" x14ac:dyDescent="0.25">
      <c r="A199" s="19" t="s">
        <v>1841</v>
      </c>
      <c r="B199" s="19" t="s">
        <v>25383</v>
      </c>
      <c r="C199" s="122">
        <v>327902</v>
      </c>
    </row>
    <row r="200" spans="1:3" x14ac:dyDescent="0.25">
      <c r="A200" s="19" t="s">
        <v>15431</v>
      </c>
      <c r="B200" s="19" t="s">
        <v>25422</v>
      </c>
      <c r="C200" s="122">
        <v>32967</v>
      </c>
    </row>
    <row r="201" spans="1:3" x14ac:dyDescent="0.25">
      <c r="A201" s="19" t="s">
        <v>4483</v>
      </c>
      <c r="B201" s="19" t="s">
        <v>25394</v>
      </c>
      <c r="C201" s="122">
        <v>281138</v>
      </c>
    </row>
    <row r="202" spans="1:3" x14ac:dyDescent="0.25">
      <c r="A202" s="19" t="s">
        <v>22994</v>
      </c>
      <c r="B202" s="19" t="s">
        <v>25448</v>
      </c>
      <c r="C202" s="122">
        <v>722831</v>
      </c>
    </row>
    <row r="203" spans="1:3" x14ac:dyDescent="0.25">
      <c r="A203" s="19" t="s">
        <v>9126</v>
      </c>
      <c r="B203" s="19" t="s">
        <v>25435</v>
      </c>
      <c r="C203" s="122">
        <v>21028</v>
      </c>
    </row>
    <row r="204" spans="1:3" x14ac:dyDescent="0.25">
      <c r="A204" s="19" t="s">
        <v>27962</v>
      </c>
      <c r="B204" s="19" t="s">
        <v>28470</v>
      </c>
      <c r="C204" s="122">
        <v>26653</v>
      </c>
    </row>
    <row r="205" spans="1:3" x14ac:dyDescent="0.25">
      <c r="A205" s="19" t="s">
        <v>1916</v>
      </c>
      <c r="B205" s="19" t="s">
        <v>25395</v>
      </c>
      <c r="C205" s="122">
        <v>285362</v>
      </c>
    </row>
    <row r="206" spans="1:3" x14ac:dyDescent="0.25">
      <c r="A206" s="19" t="s">
        <v>7666</v>
      </c>
      <c r="B206" s="19" t="s">
        <v>25387</v>
      </c>
      <c r="C206" s="122">
        <v>85498</v>
      </c>
    </row>
    <row r="207" spans="1:3" x14ac:dyDescent="0.25">
      <c r="A207" s="19" t="s">
        <v>2150</v>
      </c>
      <c r="B207" s="19" t="s">
        <v>25396</v>
      </c>
      <c r="C207" s="122">
        <v>440686</v>
      </c>
    </row>
    <row r="208" spans="1:3" x14ac:dyDescent="0.25">
      <c r="A208" s="19" t="s">
        <v>14696</v>
      </c>
      <c r="B208" s="19" t="s">
        <v>25485</v>
      </c>
      <c r="C208" s="122">
        <v>12677</v>
      </c>
    </row>
    <row r="209" spans="1:6" x14ac:dyDescent="0.25">
      <c r="A209" s="19" t="s">
        <v>2345</v>
      </c>
      <c r="B209" s="19" t="s">
        <v>25528</v>
      </c>
      <c r="C209" s="122">
        <v>243441</v>
      </c>
    </row>
    <row r="210" spans="1:6" x14ac:dyDescent="0.25">
      <c r="A210" s="19" t="s">
        <v>11068</v>
      </c>
      <c r="B210" s="19" t="s">
        <v>25529</v>
      </c>
      <c r="C210" s="122">
        <v>15603</v>
      </c>
    </row>
    <row r="211" spans="1:6" x14ac:dyDescent="0.25">
      <c r="A211" s="19" t="s">
        <v>10705</v>
      </c>
      <c r="B211" s="19" t="s">
        <v>25530</v>
      </c>
      <c r="C211" s="122">
        <v>23455</v>
      </c>
    </row>
    <row r="212" spans="1:6" x14ac:dyDescent="0.25">
      <c r="A212" s="19" t="s">
        <v>14792</v>
      </c>
      <c r="B212" s="19" t="s">
        <v>28210</v>
      </c>
      <c r="C212" s="122">
        <v>3421</v>
      </c>
    </row>
    <row r="213" spans="1:6" x14ac:dyDescent="0.25">
      <c r="A213" s="19" t="s">
        <v>21872</v>
      </c>
      <c r="B213" s="19" t="s">
        <v>28722</v>
      </c>
      <c r="C213" s="122">
        <v>7127</v>
      </c>
      <c r="F213" s="93"/>
    </row>
    <row r="214" spans="1:6" x14ac:dyDescent="0.25">
      <c r="A214" s="19" t="s">
        <v>28475</v>
      </c>
      <c r="B214" s="19" t="s">
        <v>28476</v>
      </c>
      <c r="C214" s="122">
        <v>24407</v>
      </c>
    </row>
    <row r="215" spans="1:6" x14ac:dyDescent="0.25">
      <c r="A215" s="19" t="s">
        <v>12474</v>
      </c>
      <c r="B215" s="19" t="s">
        <v>25531</v>
      </c>
      <c r="C215" s="122">
        <v>20564</v>
      </c>
    </row>
    <row r="216" spans="1:6" x14ac:dyDescent="0.25">
      <c r="A216" s="19" t="s">
        <v>13973</v>
      </c>
      <c r="B216" s="19" t="s">
        <v>25532</v>
      </c>
      <c r="C216" s="122">
        <v>2283</v>
      </c>
    </row>
    <row r="217" spans="1:6" x14ac:dyDescent="0.25">
      <c r="A217" s="19" t="s">
        <v>16520</v>
      </c>
      <c r="B217" s="19" t="s">
        <v>28208</v>
      </c>
      <c r="C217" s="122">
        <v>2149</v>
      </c>
    </row>
    <row r="218" spans="1:6" x14ac:dyDescent="0.25">
      <c r="A218" s="19" t="s">
        <v>14827</v>
      </c>
      <c r="B218" s="19" t="s">
        <v>25517</v>
      </c>
      <c r="C218" s="122">
        <v>7036</v>
      </c>
    </row>
    <row r="219" spans="1:6" x14ac:dyDescent="0.25">
      <c r="A219" s="19" t="s">
        <v>10150</v>
      </c>
      <c r="B219" s="19" t="s">
        <v>25331</v>
      </c>
      <c r="C219" s="122">
        <v>24109</v>
      </c>
    </row>
    <row r="220" spans="1:6" x14ac:dyDescent="0.25">
      <c r="A220" s="19" t="s">
        <v>15240</v>
      </c>
      <c r="B220" s="19" t="s">
        <v>25441</v>
      </c>
      <c r="C220" s="122">
        <v>92821</v>
      </c>
    </row>
    <row r="221" spans="1:6" x14ac:dyDescent="0.25">
      <c r="A221" s="19" t="s">
        <v>6630</v>
      </c>
      <c r="B221" s="19" t="s">
        <v>25263</v>
      </c>
      <c r="C221" s="122">
        <v>214098</v>
      </c>
    </row>
    <row r="222" spans="1:6" x14ac:dyDescent="0.25">
      <c r="A222" s="19" t="s">
        <v>22560</v>
      </c>
      <c r="B222" s="19" t="s">
        <v>25346</v>
      </c>
      <c r="C222" s="122">
        <v>8391</v>
      </c>
    </row>
    <row r="223" spans="1:6" x14ac:dyDescent="0.25">
      <c r="A223" s="19" t="s">
        <v>2564</v>
      </c>
      <c r="B223" s="19" t="s">
        <v>25343</v>
      </c>
      <c r="C223" s="122">
        <v>300252</v>
      </c>
    </row>
    <row r="224" spans="1:6" x14ac:dyDescent="0.25">
      <c r="A224" s="19" t="s">
        <v>13948</v>
      </c>
      <c r="B224" s="19" t="s">
        <v>25344</v>
      </c>
      <c r="C224" s="122">
        <v>12522</v>
      </c>
    </row>
    <row r="225" spans="1:3" x14ac:dyDescent="0.25">
      <c r="A225" s="19" t="s">
        <v>15171</v>
      </c>
      <c r="B225" s="19" t="s">
        <v>25347</v>
      </c>
      <c r="C225" s="122">
        <v>19035</v>
      </c>
    </row>
    <row r="226" spans="1:3" x14ac:dyDescent="0.25">
      <c r="A226" s="19" t="s">
        <v>8641</v>
      </c>
      <c r="B226" s="19" t="s">
        <v>25345</v>
      </c>
      <c r="C226" s="122">
        <v>44086</v>
      </c>
    </row>
    <row r="227" spans="1:3" x14ac:dyDescent="0.25">
      <c r="A227" s="19" t="s">
        <v>14141</v>
      </c>
      <c r="B227" s="19" t="s">
        <v>25350</v>
      </c>
      <c r="C227" s="122">
        <v>72340</v>
      </c>
    </row>
    <row r="228" spans="1:3" x14ac:dyDescent="0.25">
      <c r="A228" s="19" t="s">
        <v>13232</v>
      </c>
      <c r="B228" s="19" t="s">
        <v>25349</v>
      </c>
      <c r="C228" s="122">
        <v>9743</v>
      </c>
    </row>
    <row r="229" spans="1:3" x14ac:dyDescent="0.25">
      <c r="A229" s="19" t="s">
        <v>27963</v>
      </c>
      <c r="B229" s="19" t="s">
        <v>27964</v>
      </c>
      <c r="C229" s="122">
        <v>6280</v>
      </c>
    </row>
    <row r="230" spans="1:3" x14ac:dyDescent="0.25">
      <c r="A230" s="19" t="s">
        <v>16032</v>
      </c>
      <c r="B230" s="19" t="s">
        <v>25516</v>
      </c>
      <c r="C230" s="122">
        <v>6843</v>
      </c>
    </row>
    <row r="231" spans="1:3" x14ac:dyDescent="0.25">
      <c r="A231" s="19" t="s">
        <v>16568</v>
      </c>
      <c r="B231" s="19" t="s">
        <v>25513</v>
      </c>
      <c r="C231" s="122">
        <v>15403</v>
      </c>
    </row>
    <row r="232" spans="1:3" x14ac:dyDescent="0.25">
      <c r="A232" s="19" t="s">
        <v>14366</v>
      </c>
      <c r="B232" s="19" t="s">
        <v>28711</v>
      </c>
      <c r="C232" s="122">
        <v>8928</v>
      </c>
    </row>
    <row r="233" spans="1:3" x14ac:dyDescent="0.25">
      <c r="A233" s="19" t="s">
        <v>9384</v>
      </c>
      <c r="B233" s="19" t="s">
        <v>25465</v>
      </c>
      <c r="C233" s="122">
        <v>48621</v>
      </c>
    </row>
    <row r="234" spans="1:3" x14ac:dyDescent="0.25">
      <c r="A234" s="19" t="s">
        <v>16410</v>
      </c>
      <c r="B234" s="19" t="s">
        <v>25466</v>
      </c>
      <c r="C234" s="122">
        <v>6165</v>
      </c>
    </row>
    <row r="235" spans="1:3" x14ac:dyDescent="0.25">
      <c r="A235" s="19" t="s">
        <v>14681</v>
      </c>
      <c r="B235" s="19" t="s">
        <v>28209</v>
      </c>
      <c r="C235" s="122">
        <v>14139</v>
      </c>
    </row>
    <row r="236" spans="1:3" x14ac:dyDescent="0.25">
      <c r="A236" s="19" t="s">
        <v>18674</v>
      </c>
      <c r="B236" s="19" t="s">
        <v>25522</v>
      </c>
      <c r="C236" s="122">
        <v>6855</v>
      </c>
    </row>
    <row r="237" spans="1:3" x14ac:dyDescent="0.25">
      <c r="A237" s="19" t="s">
        <v>22571</v>
      </c>
      <c r="B237" s="19" t="s">
        <v>25447</v>
      </c>
      <c r="C237" s="122">
        <v>154920</v>
      </c>
    </row>
    <row r="238" spans="1:3" x14ac:dyDescent="0.25">
      <c r="A238" s="19" t="s">
        <v>29070</v>
      </c>
      <c r="B238" s="19" t="s">
        <v>29071</v>
      </c>
      <c r="C238" s="122">
        <v>3930</v>
      </c>
    </row>
    <row r="239" spans="1:3" x14ac:dyDescent="0.25">
      <c r="A239" s="19" t="s">
        <v>15564</v>
      </c>
      <c r="B239" s="19" t="s">
        <v>25520</v>
      </c>
      <c r="C239" s="122">
        <v>35103</v>
      </c>
    </row>
    <row r="240" spans="1:3" x14ac:dyDescent="0.25">
      <c r="A240" s="19" t="s">
        <v>29074</v>
      </c>
      <c r="B240" s="19" t="s">
        <v>29075</v>
      </c>
      <c r="C240" s="122">
        <v>149</v>
      </c>
    </row>
    <row r="241" spans="1:3" x14ac:dyDescent="0.25">
      <c r="A241" s="19" t="s">
        <v>1400</v>
      </c>
      <c r="B241" s="19" t="s">
        <v>25518</v>
      </c>
      <c r="C241" s="122">
        <v>643315</v>
      </c>
    </row>
    <row r="242" spans="1:3" x14ac:dyDescent="0.25">
      <c r="A242" s="19" t="s">
        <v>22997</v>
      </c>
      <c r="B242" s="19" t="s">
        <v>25519</v>
      </c>
      <c r="C242" s="122">
        <v>7382</v>
      </c>
    </row>
    <row r="243" spans="1:3" x14ac:dyDescent="0.25">
      <c r="A243" s="19" t="s">
        <v>28206</v>
      </c>
      <c r="B243" s="19" t="s">
        <v>28207</v>
      </c>
      <c r="C243" s="122">
        <v>21446</v>
      </c>
    </row>
    <row r="244" spans="1:3" x14ac:dyDescent="0.25">
      <c r="A244" s="19" t="s">
        <v>11756</v>
      </c>
      <c r="B244" s="19" t="s">
        <v>28710</v>
      </c>
      <c r="C244" s="122">
        <v>36736</v>
      </c>
    </row>
    <row r="245" spans="1:3" x14ac:dyDescent="0.25">
      <c r="A245" s="19" t="s">
        <v>12477</v>
      </c>
      <c r="B245" s="19" t="s">
        <v>25450</v>
      </c>
      <c r="C245" s="122">
        <v>15294</v>
      </c>
    </row>
    <row r="246" spans="1:3" x14ac:dyDescent="0.25">
      <c r="A246" s="19" t="s">
        <v>18645</v>
      </c>
      <c r="B246" s="19" t="s">
        <v>25461</v>
      </c>
      <c r="C246" s="122">
        <v>13924</v>
      </c>
    </row>
    <row r="247" spans="1:3" x14ac:dyDescent="0.25">
      <c r="A247" s="19" t="s">
        <v>12288</v>
      </c>
      <c r="B247" s="19" t="s">
        <v>25451</v>
      </c>
      <c r="C247" s="122">
        <v>158971</v>
      </c>
    </row>
    <row r="248" spans="1:3" x14ac:dyDescent="0.25">
      <c r="A248" s="19" t="s">
        <v>3247</v>
      </c>
      <c r="B248" s="19" t="s">
        <v>25458</v>
      </c>
      <c r="C248" s="122">
        <v>375860</v>
      </c>
    </row>
    <row r="249" spans="1:3" x14ac:dyDescent="0.25">
      <c r="A249" s="19" t="s">
        <v>28707</v>
      </c>
      <c r="B249" s="19" t="s">
        <v>28708</v>
      </c>
      <c r="C249" s="122">
        <v>8362</v>
      </c>
    </row>
    <row r="250" spans="1:3" x14ac:dyDescent="0.25">
      <c r="A250" s="19" t="s">
        <v>21877</v>
      </c>
      <c r="B250" s="19" t="s">
        <v>28709</v>
      </c>
      <c r="C250" s="122">
        <v>46044</v>
      </c>
    </row>
    <row r="251" spans="1:3" x14ac:dyDescent="0.25">
      <c r="A251" s="19" t="s">
        <v>15135</v>
      </c>
      <c r="B251" s="19" t="s">
        <v>25459</v>
      </c>
      <c r="C251" s="122">
        <v>6235</v>
      </c>
    </row>
    <row r="252" spans="1:3" x14ac:dyDescent="0.25">
      <c r="A252" s="19" t="s">
        <v>14874</v>
      </c>
      <c r="B252" s="19" t="s">
        <v>25452</v>
      </c>
      <c r="C252" s="122">
        <v>7832</v>
      </c>
    </row>
    <row r="253" spans="1:3" x14ac:dyDescent="0.25">
      <c r="A253" s="19" t="s">
        <v>3579</v>
      </c>
      <c r="B253" s="19" t="s">
        <v>25453</v>
      </c>
      <c r="C253" s="122">
        <v>172122</v>
      </c>
    </row>
    <row r="254" spans="1:3" x14ac:dyDescent="0.25">
      <c r="A254" s="19" t="s">
        <v>28194</v>
      </c>
      <c r="B254" s="19" t="s">
        <v>28195</v>
      </c>
      <c r="C254" s="122">
        <v>48553</v>
      </c>
    </row>
    <row r="255" spans="1:3" x14ac:dyDescent="0.25">
      <c r="A255" s="19" t="s">
        <v>13468</v>
      </c>
      <c r="B255" s="19" t="s">
        <v>25454</v>
      </c>
      <c r="C255" s="122">
        <v>11864</v>
      </c>
    </row>
    <row r="256" spans="1:3" x14ac:dyDescent="0.25">
      <c r="A256" s="19" t="s">
        <v>2252</v>
      </c>
      <c r="B256" s="19" t="s">
        <v>25455</v>
      </c>
      <c r="C256" s="122">
        <v>364217</v>
      </c>
    </row>
    <row r="257" spans="1:3" x14ac:dyDescent="0.25">
      <c r="A257" s="19" t="s">
        <v>2606</v>
      </c>
      <c r="B257" s="19" t="s">
        <v>25456</v>
      </c>
      <c r="C257" s="122">
        <v>646451</v>
      </c>
    </row>
    <row r="258" spans="1:3" x14ac:dyDescent="0.25">
      <c r="A258" s="19" t="s">
        <v>21879</v>
      </c>
      <c r="B258" s="19" t="s">
        <v>25457</v>
      </c>
      <c r="C258" s="122">
        <v>19194</v>
      </c>
    </row>
    <row r="259" spans="1:3" x14ac:dyDescent="0.25">
      <c r="A259" s="19" t="s">
        <v>6756</v>
      </c>
      <c r="B259" s="19" t="s">
        <v>25507</v>
      </c>
      <c r="C259" s="122">
        <v>70077</v>
      </c>
    </row>
    <row r="260" spans="1:3" x14ac:dyDescent="0.25">
      <c r="A260" s="19" t="s">
        <v>22585</v>
      </c>
      <c r="B260" s="19" t="s">
        <v>25508</v>
      </c>
      <c r="C260" s="122">
        <v>2848</v>
      </c>
    </row>
    <row r="261" spans="1:3" x14ac:dyDescent="0.25">
      <c r="A261" s="19" t="s">
        <v>17155</v>
      </c>
      <c r="B261" s="19" t="s">
        <v>25337</v>
      </c>
      <c r="C261" s="122">
        <v>1108</v>
      </c>
    </row>
    <row r="262" spans="1:3" x14ac:dyDescent="0.25">
      <c r="A262" s="19" t="s">
        <v>5816</v>
      </c>
      <c r="B262" s="19" t="s">
        <v>25296</v>
      </c>
      <c r="C262" s="122">
        <v>129415</v>
      </c>
    </row>
    <row r="263" spans="1:3" x14ac:dyDescent="0.25">
      <c r="A263" s="19" t="s">
        <v>13745</v>
      </c>
      <c r="B263" s="19" t="s">
        <v>25362</v>
      </c>
      <c r="C263" s="122">
        <v>21433</v>
      </c>
    </row>
    <row r="264" spans="1:3" x14ac:dyDescent="0.25">
      <c r="A264" s="19" t="s">
        <v>10696</v>
      </c>
      <c r="B264" s="19" t="s">
        <v>10698</v>
      </c>
      <c r="C264" s="122">
        <v>19241</v>
      </c>
    </row>
    <row r="265" spans="1:3" x14ac:dyDescent="0.25">
      <c r="A265" s="19" t="s">
        <v>16888</v>
      </c>
      <c r="B265" s="19" t="s">
        <v>25338</v>
      </c>
      <c r="C265" s="122">
        <v>6129</v>
      </c>
    </row>
    <row r="266" spans="1:3" x14ac:dyDescent="0.25">
      <c r="A266" s="19" t="s">
        <v>7471</v>
      </c>
      <c r="B266" s="19" t="s">
        <v>28211</v>
      </c>
      <c r="C266" s="122">
        <v>20605</v>
      </c>
    </row>
    <row r="267" spans="1:3" x14ac:dyDescent="0.25">
      <c r="A267" s="19" t="s">
        <v>11086</v>
      </c>
      <c r="B267" s="19" t="s">
        <v>25398</v>
      </c>
      <c r="C267" s="122">
        <v>17388</v>
      </c>
    </row>
    <row r="268" spans="1:3" x14ac:dyDescent="0.25">
      <c r="A268" s="19" t="s">
        <v>5953</v>
      </c>
      <c r="B268" s="19" t="s">
        <v>28192</v>
      </c>
      <c r="C268" s="122">
        <v>159337</v>
      </c>
    </row>
    <row r="269" spans="1:3" x14ac:dyDescent="0.25">
      <c r="A269" s="19" t="s">
        <v>18512</v>
      </c>
      <c r="B269" s="19" t="s">
        <v>25332</v>
      </c>
      <c r="C269" s="122">
        <v>7284</v>
      </c>
    </row>
    <row r="270" spans="1:3" x14ac:dyDescent="0.25">
      <c r="A270" s="19" t="s">
        <v>5309</v>
      </c>
      <c r="B270" s="19" t="s">
        <v>25399</v>
      </c>
      <c r="C270" s="122">
        <v>16541</v>
      </c>
    </row>
    <row r="271" spans="1:3" x14ac:dyDescent="0.25">
      <c r="A271" s="19" t="s">
        <v>2723</v>
      </c>
      <c r="B271" s="19" t="s">
        <v>25361</v>
      </c>
      <c r="C271" s="122">
        <v>390706</v>
      </c>
    </row>
    <row r="272" spans="1:3" x14ac:dyDescent="0.25">
      <c r="A272" s="19" t="s">
        <v>28466</v>
      </c>
      <c r="B272" s="19" t="s">
        <v>28467</v>
      </c>
      <c r="C272" s="122">
        <v>72424</v>
      </c>
    </row>
    <row r="273" spans="1:3" x14ac:dyDescent="0.25">
      <c r="A273" s="19" t="s">
        <v>21837</v>
      </c>
      <c r="B273" s="19" t="s">
        <v>28188</v>
      </c>
      <c r="C273" s="122">
        <v>10224</v>
      </c>
    </row>
    <row r="274" spans="1:3" x14ac:dyDescent="0.25">
      <c r="A274" s="19" t="s">
        <v>1149</v>
      </c>
      <c r="B274" s="19" t="s">
        <v>25400</v>
      </c>
      <c r="C274" s="122">
        <v>1985650</v>
      </c>
    </row>
    <row r="275" spans="1:3" x14ac:dyDescent="0.25">
      <c r="A275" s="19" t="s">
        <v>4982</v>
      </c>
      <c r="B275" s="19" t="s">
        <v>25245</v>
      </c>
      <c r="C275" s="122">
        <v>127775</v>
      </c>
    </row>
    <row r="276" spans="1:3" x14ac:dyDescent="0.25">
      <c r="A276" s="19" t="s">
        <v>9007</v>
      </c>
      <c r="B276" s="19" t="s">
        <v>28692</v>
      </c>
      <c r="C276" s="122">
        <v>84007</v>
      </c>
    </row>
    <row r="277" spans="1:3" x14ac:dyDescent="0.25">
      <c r="A277" s="19" t="s">
        <v>14560</v>
      </c>
      <c r="B277" s="19" t="s">
        <v>25250</v>
      </c>
      <c r="C277" s="122">
        <v>53687</v>
      </c>
    </row>
    <row r="278" spans="1:3" x14ac:dyDescent="0.25">
      <c r="A278" s="19" t="s">
        <v>6427</v>
      </c>
      <c r="B278" s="19" t="s">
        <v>28693</v>
      </c>
      <c r="C278" s="122">
        <v>12160</v>
      </c>
    </row>
    <row r="279" spans="1:3" x14ac:dyDescent="0.25">
      <c r="A279" s="19" t="s">
        <v>15984</v>
      </c>
      <c r="B279" s="19" t="s">
        <v>25246</v>
      </c>
      <c r="C279" s="122">
        <v>9384</v>
      </c>
    </row>
    <row r="280" spans="1:3" x14ac:dyDescent="0.25">
      <c r="A280" s="19" t="s">
        <v>4796</v>
      </c>
      <c r="B280" s="19" t="s">
        <v>25247</v>
      </c>
      <c r="C280" s="122">
        <v>87577</v>
      </c>
    </row>
    <row r="281" spans="1:3" x14ac:dyDescent="0.25">
      <c r="A281" s="19" t="s">
        <v>18526</v>
      </c>
      <c r="B281" s="19" t="s">
        <v>28691</v>
      </c>
      <c r="C281" s="122">
        <v>4156</v>
      </c>
    </row>
    <row r="282" spans="1:3" x14ac:dyDescent="0.25">
      <c r="A282" s="19" t="s">
        <v>14483</v>
      </c>
      <c r="B282" s="19" t="s">
        <v>25251</v>
      </c>
      <c r="C282" s="122">
        <v>29616</v>
      </c>
    </row>
    <row r="283" spans="1:3" x14ac:dyDescent="0.25">
      <c r="A283" s="19" t="s">
        <v>10822</v>
      </c>
      <c r="B283" s="19" t="s">
        <v>25248</v>
      </c>
      <c r="C283" s="122">
        <v>22561</v>
      </c>
    </row>
    <row r="284" spans="1:3" x14ac:dyDescent="0.25">
      <c r="A284" s="19" t="s">
        <v>15219</v>
      </c>
      <c r="B284" s="19" t="s">
        <v>28204</v>
      </c>
      <c r="C284" s="122">
        <v>5023</v>
      </c>
    </row>
    <row r="285" spans="1:3" x14ac:dyDescent="0.25">
      <c r="A285" s="19" t="s">
        <v>6367</v>
      </c>
      <c r="B285" s="19" t="s">
        <v>25298</v>
      </c>
      <c r="C285" s="122">
        <v>60237</v>
      </c>
    </row>
    <row r="286" spans="1:3" x14ac:dyDescent="0.25">
      <c r="A286" s="19" t="s">
        <v>22731</v>
      </c>
      <c r="B286" s="19" t="s">
        <v>22732</v>
      </c>
      <c r="C286" s="122">
        <v>13117</v>
      </c>
    </row>
    <row r="287" spans="1:3" x14ac:dyDescent="0.25">
      <c r="A287" s="19" t="s">
        <v>6073</v>
      </c>
      <c r="B287" s="19" t="s">
        <v>29117</v>
      </c>
      <c r="C287" s="122">
        <v>95242</v>
      </c>
    </row>
    <row r="288" spans="1:3" x14ac:dyDescent="0.25">
      <c r="A288" s="19" t="s">
        <v>8830</v>
      </c>
      <c r="B288" s="19" t="s">
        <v>25534</v>
      </c>
      <c r="C288" s="122">
        <v>65569</v>
      </c>
    </row>
    <row r="289" spans="1:3" x14ac:dyDescent="0.25">
      <c r="A289" s="19" t="s">
        <v>14093</v>
      </c>
      <c r="B289" s="19" t="s">
        <v>25491</v>
      </c>
      <c r="C289" s="122">
        <v>2317</v>
      </c>
    </row>
    <row r="290" spans="1:3" x14ac:dyDescent="0.25">
      <c r="A290" s="19" t="s">
        <v>13063</v>
      </c>
      <c r="B290" s="19" t="s">
        <v>28189</v>
      </c>
      <c r="C290" s="122">
        <v>12782</v>
      </c>
    </row>
    <row r="291" spans="1:3" x14ac:dyDescent="0.25">
      <c r="A291" s="19" t="s">
        <v>8767</v>
      </c>
      <c r="B291" s="19" t="s">
        <v>25514</v>
      </c>
      <c r="C291" s="122">
        <v>69982</v>
      </c>
    </row>
    <row r="292" spans="1:3" x14ac:dyDescent="0.25">
      <c r="A292" s="19" t="s">
        <v>11095</v>
      </c>
      <c r="B292" s="19" t="s">
        <v>25467</v>
      </c>
      <c r="C292" s="122">
        <v>20842</v>
      </c>
    </row>
    <row r="293" spans="1:3" x14ac:dyDescent="0.25">
      <c r="A293" s="19" t="s">
        <v>11445</v>
      </c>
      <c r="B293" s="19" t="s">
        <v>25295</v>
      </c>
      <c r="C293" s="122">
        <v>17794</v>
      </c>
    </row>
    <row r="294" spans="1:3" x14ac:dyDescent="0.25">
      <c r="A294" s="19" t="s">
        <v>9363</v>
      </c>
      <c r="B294" s="19" t="s">
        <v>25299</v>
      </c>
      <c r="C294" s="122">
        <v>148983</v>
      </c>
    </row>
    <row r="295" spans="1:3" x14ac:dyDescent="0.25">
      <c r="A295" s="19" t="s">
        <v>16261</v>
      </c>
      <c r="B295" s="19" t="s">
        <v>28701</v>
      </c>
      <c r="C295" s="122">
        <v>25571</v>
      </c>
    </row>
    <row r="296" spans="1:3" x14ac:dyDescent="0.25">
      <c r="A296" s="19" t="s">
        <v>2492</v>
      </c>
      <c r="B296" s="19" t="s">
        <v>25442</v>
      </c>
      <c r="C296" s="122">
        <v>34554</v>
      </c>
    </row>
    <row r="297" spans="1:3" x14ac:dyDescent="0.25">
      <c r="A297" s="19" t="s">
        <v>11256</v>
      </c>
      <c r="B297" s="19" t="s">
        <v>25521</v>
      </c>
      <c r="C297" s="122">
        <v>8439</v>
      </c>
    </row>
    <row r="298" spans="1:3" x14ac:dyDescent="0.25">
      <c r="A298" s="19" t="s">
        <v>14821</v>
      </c>
      <c r="B298" s="19" t="s">
        <v>25499</v>
      </c>
      <c r="C298" s="122">
        <v>18560</v>
      </c>
    </row>
    <row r="299" spans="1:3" x14ac:dyDescent="0.25">
      <c r="A299" s="19" t="s">
        <v>7079</v>
      </c>
      <c r="B299" s="19" t="s">
        <v>25503</v>
      </c>
      <c r="C299" s="122">
        <v>15183</v>
      </c>
    </row>
    <row r="300" spans="1:3" x14ac:dyDescent="0.25">
      <c r="A300" s="19" t="s">
        <v>22848</v>
      </c>
      <c r="B300" s="19" t="s">
        <v>25505</v>
      </c>
      <c r="C300" s="122">
        <v>103469</v>
      </c>
    </row>
    <row r="301" spans="1:3" x14ac:dyDescent="0.25">
      <c r="A301" s="19" t="s">
        <v>7747</v>
      </c>
      <c r="B301" s="19" t="s">
        <v>25502</v>
      </c>
      <c r="C301" s="122">
        <v>113962</v>
      </c>
    </row>
    <row r="302" spans="1:3" x14ac:dyDescent="0.25">
      <c r="A302" s="19" t="s">
        <v>2291</v>
      </c>
      <c r="B302" s="19" t="s">
        <v>25497</v>
      </c>
      <c r="C302" s="122">
        <v>475695</v>
      </c>
    </row>
    <row r="303" spans="1:3" x14ac:dyDescent="0.25">
      <c r="A303" s="19" t="s">
        <v>5024</v>
      </c>
      <c r="B303" s="19" t="s">
        <v>25496</v>
      </c>
      <c r="C303" s="122">
        <v>129782</v>
      </c>
    </row>
    <row r="304" spans="1:3" x14ac:dyDescent="0.25">
      <c r="A304" s="19" t="s">
        <v>8476</v>
      </c>
      <c r="B304" s="19" t="s">
        <v>28719</v>
      </c>
      <c r="C304" s="122">
        <v>51500</v>
      </c>
    </row>
    <row r="305" spans="1:3" x14ac:dyDescent="0.25">
      <c r="A305" s="19" t="s">
        <v>21886</v>
      </c>
      <c r="B305" s="19" t="s">
        <v>25493</v>
      </c>
      <c r="C305" s="122">
        <v>8747</v>
      </c>
    </row>
    <row r="306" spans="1:3" x14ac:dyDescent="0.25">
      <c r="A306" s="19" t="s">
        <v>14563</v>
      </c>
      <c r="B306" s="19" t="s">
        <v>25504</v>
      </c>
      <c r="C306" s="122">
        <v>23268</v>
      </c>
    </row>
    <row r="307" spans="1:3" x14ac:dyDescent="0.25">
      <c r="A307" s="19" t="s">
        <v>28705</v>
      </c>
      <c r="B307" s="19" t="s">
        <v>28706</v>
      </c>
      <c r="C307" s="122">
        <v>1947</v>
      </c>
    </row>
    <row r="308" spans="1:3" x14ac:dyDescent="0.25">
      <c r="A308" s="19" t="s">
        <v>9270</v>
      </c>
      <c r="B308" s="19" t="s">
        <v>28205</v>
      </c>
      <c r="C308" s="122">
        <v>29988</v>
      </c>
    </row>
    <row r="309" spans="1:3" x14ac:dyDescent="0.25">
      <c r="A309" s="19" t="s">
        <v>13211</v>
      </c>
      <c r="B309" s="19" t="s">
        <v>25494</v>
      </c>
      <c r="C309" s="122">
        <v>8096</v>
      </c>
    </row>
    <row r="310" spans="1:3" x14ac:dyDescent="0.25">
      <c r="A310" s="19" t="s">
        <v>10885</v>
      </c>
      <c r="B310" s="19" t="s">
        <v>28720</v>
      </c>
      <c r="C310" s="122">
        <v>23358</v>
      </c>
    </row>
    <row r="311" spans="1:3" x14ac:dyDescent="0.25">
      <c r="A311" s="19" t="s">
        <v>7384</v>
      </c>
      <c r="B311" s="19" t="s">
        <v>25500</v>
      </c>
      <c r="C311" s="122">
        <v>13176</v>
      </c>
    </row>
    <row r="312" spans="1:3" x14ac:dyDescent="0.25">
      <c r="A312" s="19" t="s">
        <v>6690</v>
      </c>
      <c r="B312" s="19" t="s">
        <v>25495</v>
      </c>
      <c r="C312" s="122">
        <v>247309</v>
      </c>
    </row>
    <row r="313" spans="1:3" x14ac:dyDescent="0.25">
      <c r="A313" s="19" t="s">
        <v>3743</v>
      </c>
      <c r="B313" s="19" t="s">
        <v>25294</v>
      </c>
      <c r="C313" s="122">
        <v>199548</v>
      </c>
    </row>
    <row r="314" spans="1:3" x14ac:dyDescent="0.25">
      <c r="A314" s="19" t="s">
        <v>7028</v>
      </c>
      <c r="B314" s="19" t="s">
        <v>28694</v>
      </c>
      <c r="C314" s="122">
        <v>126966</v>
      </c>
    </row>
    <row r="315" spans="1:3" x14ac:dyDescent="0.25">
      <c r="A315" s="19" t="s">
        <v>18452</v>
      </c>
      <c r="B315" s="19" t="s">
        <v>28700</v>
      </c>
      <c r="C315" s="122">
        <v>2987</v>
      </c>
    </row>
    <row r="316" spans="1:3" x14ac:dyDescent="0.25">
      <c r="A316" s="19" t="s">
        <v>14744</v>
      </c>
      <c r="B316" s="19" t="s">
        <v>25420</v>
      </c>
      <c r="C316" s="122">
        <v>7759</v>
      </c>
    </row>
    <row r="317" spans="1:3" x14ac:dyDescent="0.25">
      <c r="A317" s="19" t="s">
        <v>3369</v>
      </c>
      <c r="B317" s="19" t="s">
        <v>25427</v>
      </c>
      <c r="C317" s="122">
        <v>88994</v>
      </c>
    </row>
    <row r="318" spans="1:3" x14ac:dyDescent="0.25">
      <c r="A318" s="19" t="s">
        <v>16076</v>
      </c>
      <c r="B318" s="19" t="s">
        <v>25416</v>
      </c>
      <c r="C318" s="122">
        <v>3014</v>
      </c>
    </row>
    <row r="319" spans="1:3" x14ac:dyDescent="0.25">
      <c r="A319" s="19" t="s">
        <v>9744</v>
      </c>
      <c r="B319" s="19" t="s">
        <v>25412</v>
      </c>
      <c r="C319" s="122">
        <v>25111</v>
      </c>
    </row>
    <row r="320" spans="1:3" x14ac:dyDescent="0.25">
      <c r="A320" s="19" t="s">
        <v>13435</v>
      </c>
      <c r="B320" s="19" t="s">
        <v>25413</v>
      </c>
      <c r="C320" s="122">
        <v>11964</v>
      </c>
    </row>
    <row r="321" spans="1:3" x14ac:dyDescent="0.25">
      <c r="A321" s="19" t="s">
        <v>3964</v>
      </c>
      <c r="B321" s="19" t="s">
        <v>29116</v>
      </c>
      <c r="C321" s="122">
        <v>347633</v>
      </c>
    </row>
    <row r="322" spans="1:3" x14ac:dyDescent="0.25">
      <c r="A322" s="19" t="s">
        <v>12216</v>
      </c>
      <c r="B322" s="19" t="s">
        <v>25292</v>
      </c>
      <c r="C322" s="122">
        <v>7221</v>
      </c>
    </row>
    <row r="323" spans="1:3" x14ac:dyDescent="0.25">
      <c r="A323" s="19" t="s">
        <v>21889</v>
      </c>
      <c r="B323" s="19" t="s">
        <v>25446</v>
      </c>
      <c r="C323" s="122">
        <v>13952</v>
      </c>
    </row>
    <row r="324" spans="1:3" x14ac:dyDescent="0.25">
      <c r="A324" s="19" t="s">
        <v>3250</v>
      </c>
      <c r="B324" s="19" t="s">
        <v>25402</v>
      </c>
      <c r="C324" s="122">
        <v>242327</v>
      </c>
    </row>
    <row r="325" spans="1:3" x14ac:dyDescent="0.25">
      <c r="A325" s="19" t="s">
        <v>4285</v>
      </c>
      <c r="B325" s="19" t="s">
        <v>25302</v>
      </c>
      <c r="C325" s="122">
        <v>220800</v>
      </c>
    </row>
    <row r="326" spans="1:3" x14ac:dyDescent="0.25">
      <c r="A326" s="19" t="s">
        <v>7258</v>
      </c>
      <c r="B326" s="19" t="s">
        <v>25301</v>
      </c>
      <c r="C326" s="122">
        <v>61851</v>
      </c>
    </row>
    <row r="327" spans="1:3" x14ac:dyDescent="0.25">
      <c r="A327" s="19" t="s">
        <v>6235</v>
      </c>
      <c r="B327" s="19" t="s">
        <v>25333</v>
      </c>
      <c r="C327" s="122">
        <v>51060</v>
      </c>
    </row>
    <row r="328" spans="1:3" x14ac:dyDescent="0.25">
      <c r="A328" s="19" t="s">
        <v>20344</v>
      </c>
      <c r="B328" s="19" t="s">
        <v>28190</v>
      </c>
      <c r="C328" s="122">
        <v>28368</v>
      </c>
    </row>
    <row r="329" spans="1:3" x14ac:dyDescent="0.25">
      <c r="A329" s="19" t="s">
        <v>6648</v>
      </c>
      <c r="B329" s="19" t="s">
        <v>25334</v>
      </c>
      <c r="C329" s="122">
        <v>52911</v>
      </c>
    </row>
    <row r="330" spans="1:3" x14ac:dyDescent="0.25">
      <c r="A330" s="19" t="s">
        <v>3651</v>
      </c>
      <c r="B330" s="19" t="s">
        <v>25330</v>
      </c>
      <c r="C330" s="122">
        <v>136402</v>
      </c>
    </row>
    <row r="331" spans="1:3" x14ac:dyDescent="0.25">
      <c r="A331" s="19" t="s">
        <v>23046</v>
      </c>
      <c r="B331" s="19" t="s">
        <v>25438</v>
      </c>
      <c r="C331" s="122">
        <v>3918</v>
      </c>
    </row>
    <row r="332" spans="1:3" x14ac:dyDescent="0.25">
      <c r="A332" s="19" t="s">
        <v>7399</v>
      </c>
      <c r="B332" s="19" t="s">
        <v>25403</v>
      </c>
      <c r="C332" s="122">
        <v>78656</v>
      </c>
    </row>
    <row r="333" spans="1:3" x14ac:dyDescent="0.25">
      <c r="A333" s="19" t="s">
        <v>9588</v>
      </c>
      <c r="B333" s="19" t="s">
        <v>25311</v>
      </c>
      <c r="C333" s="122">
        <v>24167</v>
      </c>
    </row>
    <row r="334" spans="1:3" x14ac:dyDescent="0.25">
      <c r="A334" s="19" t="s">
        <v>17190</v>
      </c>
      <c r="B334" s="19" t="s">
        <v>25264</v>
      </c>
      <c r="C334" s="122">
        <v>39933</v>
      </c>
    </row>
    <row r="335" spans="1:3" x14ac:dyDescent="0.25">
      <c r="A335" s="19" t="s">
        <v>3115</v>
      </c>
      <c r="B335" s="19" t="s">
        <v>25533</v>
      </c>
      <c r="C335" s="122">
        <v>372663</v>
      </c>
    </row>
    <row r="336" spans="1:3" x14ac:dyDescent="0.25">
      <c r="A336" s="19" t="s">
        <v>7522</v>
      </c>
      <c r="B336" s="19" t="s">
        <v>25365</v>
      </c>
      <c r="C336" s="122">
        <v>96465</v>
      </c>
    </row>
    <row r="337" spans="1:3" x14ac:dyDescent="0.25">
      <c r="A337" s="19" t="s">
        <v>16750</v>
      </c>
      <c r="B337" s="19" t="s">
        <v>25367</v>
      </c>
      <c r="C337" s="122">
        <v>1001</v>
      </c>
    </row>
    <row r="338" spans="1:3" x14ac:dyDescent="0.25">
      <c r="A338" s="19" t="s">
        <v>12886</v>
      </c>
      <c r="B338" s="19" t="s">
        <v>25357</v>
      </c>
      <c r="C338" s="122">
        <v>3528</v>
      </c>
    </row>
    <row r="339" spans="1:3" x14ac:dyDescent="0.25">
      <c r="A339" s="19" t="s">
        <v>3127</v>
      </c>
      <c r="B339" s="19" t="s">
        <v>25404</v>
      </c>
      <c r="C339" s="122">
        <v>225999</v>
      </c>
    </row>
    <row r="340" spans="1:3" x14ac:dyDescent="0.25">
      <c r="A340" s="19" t="s">
        <v>6821</v>
      </c>
      <c r="B340" s="19" t="s">
        <v>25326</v>
      </c>
      <c r="C340" s="122">
        <v>100413</v>
      </c>
    </row>
    <row r="341" spans="1:3" x14ac:dyDescent="0.25">
      <c r="A341" s="19" t="s">
        <v>22993</v>
      </c>
      <c r="B341" s="19" t="s">
        <v>25327</v>
      </c>
      <c r="C341" s="122">
        <v>995</v>
      </c>
    </row>
    <row r="342" spans="1:3" x14ac:dyDescent="0.25">
      <c r="A342" s="19" t="s">
        <v>15428</v>
      </c>
      <c r="B342" s="19" t="s">
        <v>25487</v>
      </c>
      <c r="C342" s="122">
        <v>2110</v>
      </c>
    </row>
    <row r="343" spans="1:3" x14ac:dyDescent="0.25">
      <c r="A343" s="19" t="s">
        <v>9642</v>
      </c>
      <c r="B343" s="19" t="s">
        <v>25479</v>
      </c>
      <c r="C343" s="122">
        <v>39262</v>
      </c>
    </row>
    <row r="344" spans="1:3" x14ac:dyDescent="0.25">
      <c r="A344" s="19" t="s">
        <v>28717</v>
      </c>
      <c r="B344" s="19" t="s">
        <v>28718</v>
      </c>
      <c r="C344" s="122">
        <v>0</v>
      </c>
    </row>
    <row r="345" spans="1:3" x14ac:dyDescent="0.25">
      <c r="A345" s="19" t="s">
        <v>9063</v>
      </c>
      <c r="B345" s="19" t="s">
        <v>28203</v>
      </c>
      <c r="C345" s="122">
        <v>14315</v>
      </c>
    </row>
    <row r="346" spans="1:3" x14ac:dyDescent="0.25">
      <c r="A346" s="19" t="s">
        <v>9894</v>
      </c>
      <c r="B346" s="19" t="s">
        <v>25480</v>
      </c>
      <c r="C346" s="122">
        <v>21290</v>
      </c>
    </row>
    <row r="347" spans="1:3" x14ac:dyDescent="0.25">
      <c r="A347" s="19" t="s">
        <v>11516</v>
      </c>
      <c r="B347" s="19" t="s">
        <v>25484</v>
      </c>
      <c r="C347" s="122">
        <v>71500</v>
      </c>
    </row>
    <row r="348" spans="1:3" x14ac:dyDescent="0.25">
      <c r="A348" s="19" t="s">
        <v>5441</v>
      </c>
      <c r="B348" s="19" t="s">
        <v>25481</v>
      </c>
      <c r="C348" s="122">
        <v>139864</v>
      </c>
    </row>
    <row r="349" spans="1:3" x14ac:dyDescent="0.25">
      <c r="A349" s="19" t="s">
        <v>13766</v>
      </c>
      <c r="B349" s="19" t="s">
        <v>25515</v>
      </c>
      <c r="C349" s="122">
        <v>10364</v>
      </c>
    </row>
    <row r="350" spans="1:3" x14ac:dyDescent="0.25">
      <c r="A350" s="19" t="s">
        <v>1796</v>
      </c>
      <c r="B350" s="19" t="s">
        <v>1798</v>
      </c>
      <c r="C350" s="122">
        <v>428953</v>
      </c>
    </row>
    <row r="351" spans="1:3" x14ac:dyDescent="0.25">
      <c r="A351" s="19" t="s">
        <v>1349</v>
      </c>
      <c r="B351" s="19" t="s">
        <v>25486</v>
      </c>
      <c r="C351" s="122">
        <v>611310</v>
      </c>
    </row>
    <row r="352" spans="1:3" x14ac:dyDescent="0.25">
      <c r="A352" s="19" t="s">
        <v>2126</v>
      </c>
      <c r="B352" s="19" t="s">
        <v>25428</v>
      </c>
      <c r="C352" s="122">
        <v>469749</v>
      </c>
    </row>
    <row r="353" spans="1:3" x14ac:dyDescent="0.25">
      <c r="A353" s="19" t="s">
        <v>1496</v>
      </c>
      <c r="B353" s="19" t="s">
        <v>25429</v>
      </c>
      <c r="C353" s="122">
        <v>347642</v>
      </c>
    </row>
    <row r="354" spans="1:3" x14ac:dyDescent="0.25">
      <c r="A354" s="19" t="s">
        <v>5944</v>
      </c>
      <c r="B354" s="19" t="s">
        <v>25406</v>
      </c>
      <c r="C354" s="122">
        <v>77724</v>
      </c>
    </row>
    <row r="355" spans="1:3" x14ac:dyDescent="0.25">
      <c r="A355" s="19" t="s">
        <v>8995</v>
      </c>
      <c r="B355" s="19" t="s">
        <v>25410</v>
      </c>
      <c r="C355" s="122">
        <v>9670</v>
      </c>
    </row>
    <row r="356" spans="1:3" x14ac:dyDescent="0.25">
      <c r="A356" s="19" t="s">
        <v>2387</v>
      </c>
      <c r="B356" s="19" t="s">
        <v>25407</v>
      </c>
      <c r="C356" s="122">
        <v>372118</v>
      </c>
    </row>
    <row r="357" spans="1:3" x14ac:dyDescent="0.25">
      <c r="A357" s="19" t="s">
        <v>6268</v>
      </c>
      <c r="B357" s="19" t="s">
        <v>25439</v>
      </c>
      <c r="C357" s="122">
        <v>205676</v>
      </c>
    </row>
    <row r="358" spans="1:3" x14ac:dyDescent="0.25">
      <c r="A358" s="19" t="s">
        <v>4570</v>
      </c>
      <c r="B358" s="19" t="s">
        <v>25483</v>
      </c>
      <c r="C358" s="122">
        <v>137591</v>
      </c>
    </row>
    <row r="359" spans="1:3" x14ac:dyDescent="0.25">
      <c r="A359" s="19" t="s">
        <v>8158</v>
      </c>
      <c r="B359" s="19" t="s">
        <v>25300</v>
      </c>
      <c r="C359" s="122">
        <v>27196</v>
      </c>
    </row>
    <row r="360" spans="1:3" x14ac:dyDescent="0.25">
      <c r="A360" s="19" t="s">
        <v>4916</v>
      </c>
      <c r="B360" s="19" t="s">
        <v>25315</v>
      </c>
      <c r="C360" s="122">
        <v>192307</v>
      </c>
    </row>
    <row r="361" spans="1:3" x14ac:dyDescent="0.25">
      <c r="A361" s="19" t="s">
        <v>5279</v>
      </c>
      <c r="B361" s="19" t="s">
        <v>25317</v>
      </c>
      <c r="C361" s="122">
        <v>106419</v>
      </c>
    </row>
    <row r="362" spans="1:3" x14ac:dyDescent="0.25">
      <c r="A362" s="19" t="s">
        <v>1304</v>
      </c>
      <c r="B362" s="19" t="s">
        <v>25316</v>
      </c>
      <c r="C362" s="122">
        <v>1127999</v>
      </c>
    </row>
    <row r="363" spans="1:3" x14ac:dyDescent="0.25">
      <c r="A363" s="19" t="s">
        <v>13796</v>
      </c>
      <c r="B363" s="19" t="s">
        <v>25358</v>
      </c>
      <c r="C363" s="122">
        <v>25790</v>
      </c>
    </row>
    <row r="364" spans="1:3" x14ac:dyDescent="0.25">
      <c r="A364" s="19" t="s">
        <v>28468</v>
      </c>
      <c r="B364" s="19" t="s">
        <v>28469</v>
      </c>
      <c r="C364" s="122">
        <v>24256</v>
      </c>
    </row>
    <row r="365" spans="1:3" x14ac:dyDescent="0.25">
      <c r="A365" s="19" t="s">
        <v>9552</v>
      </c>
      <c r="B365" s="19" t="s">
        <v>28721</v>
      </c>
      <c r="C365" s="122">
        <v>96286</v>
      </c>
    </row>
    <row r="366" spans="1:3" x14ac:dyDescent="0.25">
      <c r="A366" s="19" t="s">
        <v>21893</v>
      </c>
      <c r="B366" s="19" t="s">
        <v>25509</v>
      </c>
      <c r="C366" s="122">
        <v>60430</v>
      </c>
    </row>
  </sheetData>
  <sortState xmlns:xlrd2="http://schemas.microsoft.com/office/spreadsheetml/2017/richdata2" ref="A6:C366">
    <sortCondition ref="B6:B366"/>
  </sortState>
  <pageMargins left="0.7" right="0.7" top="0.24" bottom="0.2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487"/>
  <sheetViews>
    <sheetView view="pageBreakPreview" topLeftCell="A428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Agder!A1</f>
        <v>Momskompensasjon 2024 klubber</v>
      </c>
    </row>
    <row r="2" spans="1:3" ht="18.75" x14ac:dyDescent="0.3">
      <c r="A2" s="85" t="s">
        <v>21895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SUM(C6:C1474)</f>
        <v>67213010</v>
      </c>
    </row>
    <row r="6" spans="1:3" x14ac:dyDescent="0.25">
      <c r="A6" s="19" t="s">
        <v>15888</v>
      </c>
      <c r="B6" s="19" t="s">
        <v>25677</v>
      </c>
      <c r="C6" s="122">
        <v>6896</v>
      </c>
    </row>
    <row r="7" spans="1:3" x14ac:dyDescent="0.25">
      <c r="A7" s="19" t="s">
        <v>8422</v>
      </c>
      <c r="B7" s="19" t="s">
        <v>28213</v>
      </c>
      <c r="C7" s="122">
        <v>26498</v>
      </c>
    </row>
    <row r="8" spans="1:3" x14ac:dyDescent="0.25">
      <c r="A8" s="19" t="s">
        <v>2339</v>
      </c>
      <c r="B8" s="19" t="s">
        <v>25556</v>
      </c>
      <c r="C8" s="122">
        <v>487379</v>
      </c>
    </row>
    <row r="9" spans="1:3" x14ac:dyDescent="0.25">
      <c r="A9" s="19" t="s">
        <v>1167</v>
      </c>
      <c r="B9" s="19" t="s">
        <v>25912</v>
      </c>
      <c r="C9" s="122">
        <v>293383</v>
      </c>
    </row>
    <row r="10" spans="1:3" x14ac:dyDescent="0.25">
      <c r="A10" s="19" t="s">
        <v>25942</v>
      </c>
      <c r="B10" s="19" t="s">
        <v>25943</v>
      </c>
      <c r="C10" s="122">
        <v>830708</v>
      </c>
    </row>
    <row r="11" spans="1:3" x14ac:dyDescent="0.25">
      <c r="A11" s="19" t="s">
        <v>3754</v>
      </c>
      <c r="B11" s="19" t="s">
        <v>25763</v>
      </c>
      <c r="C11" s="122">
        <v>184092</v>
      </c>
    </row>
    <row r="12" spans="1:3" x14ac:dyDescent="0.25">
      <c r="A12" s="19" t="s">
        <v>9902</v>
      </c>
      <c r="B12" s="19" t="s">
        <v>25948</v>
      </c>
      <c r="C12" s="122">
        <v>9033</v>
      </c>
    </row>
    <row r="13" spans="1:3" x14ac:dyDescent="0.25">
      <c r="A13" s="19" t="s">
        <v>4303</v>
      </c>
      <c r="B13" s="19" t="s">
        <v>25598</v>
      </c>
      <c r="C13" s="122">
        <v>413337</v>
      </c>
    </row>
    <row r="14" spans="1:3" x14ac:dyDescent="0.25">
      <c r="A14" s="19" t="s">
        <v>21896</v>
      </c>
      <c r="B14" s="19" t="s">
        <v>25605</v>
      </c>
      <c r="C14" s="122">
        <v>22203</v>
      </c>
    </row>
    <row r="15" spans="1:3" x14ac:dyDescent="0.25">
      <c r="A15" s="19" t="s">
        <v>10636</v>
      </c>
      <c r="B15" s="19" t="s">
        <v>25603</v>
      </c>
      <c r="C15" s="122">
        <v>34187</v>
      </c>
    </row>
    <row r="16" spans="1:3" x14ac:dyDescent="0.25">
      <c r="A16" s="19" t="s">
        <v>8398</v>
      </c>
      <c r="B16" s="19" t="s">
        <v>25901</v>
      </c>
      <c r="C16" s="122">
        <v>42081</v>
      </c>
    </row>
    <row r="17" spans="1:3" x14ac:dyDescent="0.25">
      <c r="A17" s="19" t="s">
        <v>10849</v>
      </c>
      <c r="B17" s="19" t="s">
        <v>25902</v>
      </c>
      <c r="C17" s="122">
        <v>13243</v>
      </c>
    </row>
    <row r="18" spans="1:3" x14ac:dyDescent="0.25">
      <c r="A18" s="19" t="s">
        <v>8989</v>
      </c>
      <c r="B18" s="19" t="s">
        <v>25652</v>
      </c>
      <c r="C18" s="122">
        <v>71483</v>
      </c>
    </row>
    <row r="19" spans="1:3" x14ac:dyDescent="0.25">
      <c r="A19" s="19" t="s">
        <v>2177</v>
      </c>
      <c r="B19" s="19" t="s">
        <v>25607</v>
      </c>
      <c r="C19" s="122">
        <v>656615</v>
      </c>
    </row>
    <row r="20" spans="1:3" x14ac:dyDescent="0.25">
      <c r="A20" s="19" t="s">
        <v>6809</v>
      </c>
      <c r="B20" s="19" t="s">
        <v>25695</v>
      </c>
      <c r="C20" s="122">
        <v>148140</v>
      </c>
    </row>
    <row r="21" spans="1:3" x14ac:dyDescent="0.25">
      <c r="A21" s="19" t="s">
        <v>6929</v>
      </c>
      <c r="B21" s="19" t="s">
        <v>25696</v>
      </c>
      <c r="C21" s="122">
        <v>45368</v>
      </c>
    </row>
    <row r="22" spans="1:3" x14ac:dyDescent="0.25">
      <c r="A22" s="19" t="s">
        <v>2207</v>
      </c>
      <c r="B22" s="19" t="s">
        <v>25764</v>
      </c>
      <c r="C22" s="122">
        <v>465668</v>
      </c>
    </row>
    <row r="23" spans="1:3" x14ac:dyDescent="0.25">
      <c r="A23" s="19" t="s">
        <v>7561</v>
      </c>
      <c r="B23" s="19" t="s">
        <v>25807</v>
      </c>
      <c r="C23" s="122">
        <v>57472</v>
      </c>
    </row>
    <row r="24" spans="1:3" x14ac:dyDescent="0.25">
      <c r="A24" s="19" t="s">
        <v>1023</v>
      </c>
      <c r="B24" s="19" t="s">
        <v>25802</v>
      </c>
      <c r="C24" s="122">
        <v>1333933</v>
      </c>
    </row>
    <row r="25" spans="1:3" x14ac:dyDescent="0.25">
      <c r="A25" s="19" t="s">
        <v>12865</v>
      </c>
      <c r="B25" s="19" t="s">
        <v>28228</v>
      </c>
      <c r="C25" s="122">
        <v>8752</v>
      </c>
    </row>
    <row r="26" spans="1:3" x14ac:dyDescent="0.25">
      <c r="A26" s="19" t="s">
        <v>16155</v>
      </c>
      <c r="B26" s="19" t="s">
        <v>25792</v>
      </c>
      <c r="C26" s="122">
        <v>1848</v>
      </c>
    </row>
    <row r="27" spans="1:3" x14ac:dyDescent="0.25">
      <c r="A27" s="19" t="s">
        <v>4039</v>
      </c>
      <c r="B27" s="19" t="s">
        <v>25801</v>
      </c>
      <c r="C27" s="122">
        <v>310432</v>
      </c>
    </row>
    <row r="28" spans="1:3" x14ac:dyDescent="0.25">
      <c r="A28" s="19" t="s">
        <v>9792</v>
      </c>
      <c r="B28" s="19" t="s">
        <v>25797</v>
      </c>
      <c r="C28" s="122">
        <v>53990</v>
      </c>
    </row>
    <row r="29" spans="1:3" x14ac:dyDescent="0.25">
      <c r="A29" s="19" t="s">
        <v>4411</v>
      </c>
      <c r="B29" s="19" t="s">
        <v>25803</v>
      </c>
      <c r="C29" s="122">
        <v>229000</v>
      </c>
    </row>
    <row r="30" spans="1:3" x14ac:dyDescent="0.25">
      <c r="A30" s="19" t="s">
        <v>10633</v>
      </c>
      <c r="B30" s="19" t="s">
        <v>25810</v>
      </c>
      <c r="C30" s="122">
        <v>20696</v>
      </c>
    </row>
    <row r="31" spans="1:3" x14ac:dyDescent="0.25">
      <c r="A31" s="19" t="s">
        <v>5315</v>
      </c>
      <c r="B31" s="19" t="s">
        <v>25804</v>
      </c>
      <c r="C31" s="122">
        <v>216872</v>
      </c>
    </row>
    <row r="32" spans="1:3" x14ac:dyDescent="0.25">
      <c r="A32" s="19" t="s">
        <v>10840</v>
      </c>
      <c r="B32" s="19" t="s">
        <v>10842</v>
      </c>
      <c r="C32" s="122">
        <v>11044</v>
      </c>
    </row>
    <row r="33" spans="1:3" x14ac:dyDescent="0.25">
      <c r="A33" s="19" t="s">
        <v>8377</v>
      </c>
      <c r="B33" s="19" t="s">
        <v>25805</v>
      </c>
      <c r="C33" s="122">
        <v>92764</v>
      </c>
    </row>
    <row r="34" spans="1:3" x14ac:dyDescent="0.25">
      <c r="A34" s="19" t="s">
        <v>4814</v>
      </c>
      <c r="B34" s="19" t="s">
        <v>25608</v>
      </c>
      <c r="C34" s="122">
        <v>276457</v>
      </c>
    </row>
    <row r="35" spans="1:3" x14ac:dyDescent="0.25">
      <c r="A35" s="19" t="s">
        <v>6977</v>
      </c>
      <c r="B35" s="19" t="s">
        <v>25842</v>
      </c>
      <c r="C35" s="122">
        <v>47312</v>
      </c>
    </row>
    <row r="36" spans="1:3" x14ac:dyDescent="0.25">
      <c r="A36" s="19" t="s">
        <v>11424</v>
      </c>
      <c r="B36" s="19" t="s">
        <v>28216</v>
      </c>
      <c r="C36" s="122">
        <v>20392</v>
      </c>
    </row>
    <row r="37" spans="1:3" x14ac:dyDescent="0.25">
      <c r="A37" s="19" t="s">
        <v>15074</v>
      </c>
      <c r="B37" s="19" t="s">
        <v>25774</v>
      </c>
      <c r="C37" s="122">
        <v>11678</v>
      </c>
    </row>
    <row r="38" spans="1:3" x14ac:dyDescent="0.25">
      <c r="A38" s="19" t="s">
        <v>11116</v>
      </c>
      <c r="B38" s="19" t="s">
        <v>25911</v>
      </c>
      <c r="C38" s="122">
        <v>23298</v>
      </c>
    </row>
    <row r="39" spans="1:3" x14ac:dyDescent="0.25">
      <c r="A39" s="19" t="s">
        <v>14646</v>
      </c>
      <c r="B39" s="19" t="s">
        <v>25754</v>
      </c>
      <c r="C39" s="122">
        <v>11310</v>
      </c>
    </row>
    <row r="40" spans="1:3" x14ac:dyDescent="0.25">
      <c r="A40" s="19" t="s">
        <v>5228</v>
      </c>
      <c r="B40" s="19" t="s">
        <v>25548</v>
      </c>
      <c r="C40" s="122">
        <v>30036</v>
      </c>
    </row>
    <row r="41" spans="1:3" x14ac:dyDescent="0.25">
      <c r="A41" s="19" t="s">
        <v>5438</v>
      </c>
      <c r="B41" s="19" t="s">
        <v>25812</v>
      </c>
      <c r="C41" s="122">
        <v>123859</v>
      </c>
    </row>
    <row r="42" spans="1:3" x14ac:dyDescent="0.25">
      <c r="A42" s="19" t="s">
        <v>4096</v>
      </c>
      <c r="B42" s="19" t="s">
        <v>25552</v>
      </c>
      <c r="C42" s="122">
        <v>253695</v>
      </c>
    </row>
    <row r="43" spans="1:3" x14ac:dyDescent="0.25">
      <c r="A43" s="19" t="s">
        <v>10579</v>
      </c>
      <c r="B43" s="19" t="s">
        <v>25535</v>
      </c>
      <c r="C43" s="122">
        <v>4503</v>
      </c>
    </row>
    <row r="44" spans="1:3" x14ac:dyDescent="0.25">
      <c r="A44" s="19" t="s">
        <v>16906</v>
      </c>
      <c r="B44" s="19" t="s">
        <v>25550</v>
      </c>
      <c r="C44" s="122">
        <v>15444</v>
      </c>
    </row>
    <row r="45" spans="1:3" x14ac:dyDescent="0.25">
      <c r="A45" s="19" t="s">
        <v>9612</v>
      </c>
      <c r="B45" s="19" t="s">
        <v>25555</v>
      </c>
      <c r="C45" s="122">
        <v>53467</v>
      </c>
    </row>
    <row r="46" spans="1:3" x14ac:dyDescent="0.25">
      <c r="A46" s="19" t="s">
        <v>6250</v>
      </c>
      <c r="B46" s="19" t="s">
        <v>25539</v>
      </c>
      <c r="C46" s="122">
        <v>122714</v>
      </c>
    </row>
    <row r="47" spans="1:3" x14ac:dyDescent="0.25">
      <c r="A47" s="19" t="s">
        <v>9603</v>
      </c>
      <c r="B47" s="19" t="s">
        <v>25538</v>
      </c>
      <c r="C47" s="122">
        <v>19278</v>
      </c>
    </row>
    <row r="48" spans="1:3" x14ac:dyDescent="0.25">
      <c r="A48" s="19" t="s">
        <v>15437</v>
      </c>
      <c r="B48" s="19" t="s">
        <v>25551</v>
      </c>
      <c r="C48" s="122">
        <v>5981</v>
      </c>
    </row>
    <row r="49" spans="1:3" x14ac:dyDescent="0.25">
      <c r="A49" s="19" t="s">
        <v>9756</v>
      </c>
      <c r="B49" s="19" t="s">
        <v>25540</v>
      </c>
      <c r="C49" s="122">
        <v>28599</v>
      </c>
    </row>
    <row r="50" spans="1:3" x14ac:dyDescent="0.25">
      <c r="A50" s="19" t="s">
        <v>4588</v>
      </c>
      <c r="B50" s="19" t="s">
        <v>25542</v>
      </c>
      <c r="C50" s="122">
        <v>134443</v>
      </c>
    </row>
    <row r="51" spans="1:3" x14ac:dyDescent="0.25">
      <c r="A51" s="19" t="s">
        <v>9468</v>
      </c>
      <c r="B51" s="19" t="s">
        <v>25553</v>
      </c>
      <c r="C51" s="122">
        <v>40573</v>
      </c>
    </row>
    <row r="52" spans="1:3" x14ac:dyDescent="0.25">
      <c r="A52" s="19" t="s">
        <v>12931</v>
      </c>
      <c r="B52" s="19" t="s">
        <v>28723</v>
      </c>
      <c r="C52" s="122">
        <v>12362</v>
      </c>
    </row>
    <row r="53" spans="1:3" x14ac:dyDescent="0.25">
      <c r="A53" s="19" t="s">
        <v>7351</v>
      </c>
      <c r="B53" s="19" t="s">
        <v>25541</v>
      </c>
      <c r="C53" s="122">
        <v>49120</v>
      </c>
    </row>
    <row r="54" spans="1:3" x14ac:dyDescent="0.25">
      <c r="A54" s="19" t="s">
        <v>8212</v>
      </c>
      <c r="B54" s="19" t="s">
        <v>25536</v>
      </c>
      <c r="C54" s="122">
        <v>30889</v>
      </c>
    </row>
    <row r="55" spans="1:3" x14ac:dyDescent="0.25">
      <c r="A55" s="19" t="s">
        <v>9938</v>
      </c>
      <c r="B55" s="19" t="s">
        <v>25543</v>
      </c>
      <c r="C55" s="122">
        <v>8707</v>
      </c>
    </row>
    <row r="56" spans="1:3" x14ac:dyDescent="0.25">
      <c r="A56" s="19" t="s">
        <v>1188</v>
      </c>
      <c r="B56" s="19" t="s">
        <v>25537</v>
      </c>
      <c r="C56" s="122">
        <v>842808</v>
      </c>
    </row>
    <row r="57" spans="1:3" x14ac:dyDescent="0.25">
      <c r="A57" s="19" t="s">
        <v>7510</v>
      </c>
      <c r="B57" s="19" t="s">
        <v>25544</v>
      </c>
      <c r="C57" s="122">
        <v>42147</v>
      </c>
    </row>
    <row r="58" spans="1:3" x14ac:dyDescent="0.25">
      <c r="A58" s="19" t="s">
        <v>2255</v>
      </c>
      <c r="B58" s="19" t="s">
        <v>25545</v>
      </c>
      <c r="C58" s="122">
        <v>476625</v>
      </c>
    </row>
    <row r="59" spans="1:3" x14ac:dyDescent="0.25">
      <c r="A59" s="19" t="s">
        <v>19034</v>
      </c>
      <c r="B59" s="19" t="s">
        <v>25772</v>
      </c>
      <c r="C59" s="122">
        <v>109061</v>
      </c>
    </row>
    <row r="60" spans="1:3" x14ac:dyDescent="0.25">
      <c r="A60" s="19" t="s">
        <v>12531</v>
      </c>
      <c r="B60" s="19" t="s">
        <v>25880</v>
      </c>
      <c r="C60" s="122">
        <v>28448</v>
      </c>
    </row>
    <row r="61" spans="1:3" x14ac:dyDescent="0.25">
      <c r="A61" s="19" t="s">
        <v>3106</v>
      </c>
      <c r="B61" s="19" t="s">
        <v>25903</v>
      </c>
      <c r="C61" s="122">
        <v>308071</v>
      </c>
    </row>
    <row r="62" spans="1:3" x14ac:dyDescent="0.25">
      <c r="A62" s="19" t="s">
        <v>10711</v>
      </c>
      <c r="B62" s="19" t="s">
        <v>25906</v>
      </c>
      <c r="C62" s="122">
        <v>81381</v>
      </c>
    </row>
    <row r="63" spans="1:3" x14ac:dyDescent="0.25">
      <c r="A63" s="19" t="s">
        <v>5117</v>
      </c>
      <c r="B63" s="19" t="s">
        <v>25913</v>
      </c>
      <c r="C63" s="122">
        <v>145068</v>
      </c>
    </row>
    <row r="64" spans="1:3" x14ac:dyDescent="0.25">
      <c r="A64" s="19" t="s">
        <v>4192</v>
      </c>
      <c r="B64" s="19" t="s">
        <v>25579</v>
      </c>
      <c r="C64" s="122">
        <v>232174</v>
      </c>
    </row>
    <row r="65" spans="1:3" x14ac:dyDescent="0.25">
      <c r="A65" s="19" t="s">
        <v>6133</v>
      </c>
      <c r="B65" s="19" t="s">
        <v>25895</v>
      </c>
      <c r="C65" s="122">
        <v>186707</v>
      </c>
    </row>
    <row r="66" spans="1:3" x14ac:dyDescent="0.25">
      <c r="A66" s="19" t="s">
        <v>14090</v>
      </c>
      <c r="B66" s="19" t="s">
        <v>25896</v>
      </c>
      <c r="C66" s="122">
        <v>19278</v>
      </c>
    </row>
    <row r="67" spans="1:3" x14ac:dyDescent="0.25">
      <c r="A67" s="19" t="s">
        <v>7723</v>
      </c>
      <c r="B67" s="19" t="s">
        <v>28760</v>
      </c>
      <c r="C67" s="122">
        <v>28427</v>
      </c>
    </row>
    <row r="68" spans="1:3" x14ac:dyDescent="0.25">
      <c r="A68" s="19" t="s">
        <v>1718</v>
      </c>
      <c r="B68" s="19" t="s">
        <v>25648</v>
      </c>
      <c r="C68" s="122">
        <v>549836</v>
      </c>
    </row>
    <row r="69" spans="1:3" x14ac:dyDescent="0.25">
      <c r="A69" s="19" t="s">
        <v>14533</v>
      </c>
      <c r="B69" s="19" t="s">
        <v>25789</v>
      </c>
      <c r="C69" s="122">
        <v>12684</v>
      </c>
    </row>
    <row r="70" spans="1:3" x14ac:dyDescent="0.25">
      <c r="A70" s="19" t="s">
        <v>13730</v>
      </c>
      <c r="B70" s="19" t="s">
        <v>28217</v>
      </c>
      <c r="C70" s="122">
        <v>62637</v>
      </c>
    </row>
    <row r="71" spans="1:3" x14ac:dyDescent="0.25">
      <c r="A71" s="19" t="s">
        <v>1664</v>
      </c>
      <c r="B71" s="19" t="s">
        <v>25644</v>
      </c>
      <c r="C71" s="122">
        <v>649113</v>
      </c>
    </row>
    <row r="72" spans="1:3" x14ac:dyDescent="0.25">
      <c r="A72" s="19" t="s">
        <v>12441</v>
      </c>
      <c r="B72" s="19" t="s">
        <v>25601</v>
      </c>
      <c r="C72" s="122">
        <v>18965</v>
      </c>
    </row>
    <row r="73" spans="1:3" x14ac:dyDescent="0.25">
      <c r="A73" s="19" t="s">
        <v>3811</v>
      </c>
      <c r="B73" s="19" t="s">
        <v>25609</v>
      </c>
      <c r="C73" s="122">
        <v>288350</v>
      </c>
    </row>
    <row r="74" spans="1:3" x14ac:dyDescent="0.25">
      <c r="A74" s="19" t="s">
        <v>13643</v>
      </c>
      <c r="B74" s="19" t="s">
        <v>25910</v>
      </c>
      <c r="C74" s="122">
        <v>13291</v>
      </c>
    </row>
    <row r="75" spans="1:3" x14ac:dyDescent="0.25">
      <c r="A75" s="19" t="s">
        <v>4426</v>
      </c>
      <c r="B75" s="19" t="s">
        <v>25690</v>
      </c>
      <c r="C75" s="122">
        <v>83144</v>
      </c>
    </row>
    <row r="76" spans="1:3" x14ac:dyDescent="0.25">
      <c r="A76" s="19" t="s">
        <v>2072</v>
      </c>
      <c r="B76" s="19" t="s">
        <v>25795</v>
      </c>
      <c r="C76" s="122">
        <v>383111</v>
      </c>
    </row>
    <row r="77" spans="1:3" x14ac:dyDescent="0.25">
      <c r="A77" s="19" t="s">
        <v>23003</v>
      </c>
      <c r="B77" s="19" t="s">
        <v>25811</v>
      </c>
      <c r="C77" s="122">
        <v>22854</v>
      </c>
    </row>
    <row r="78" spans="1:3" x14ac:dyDescent="0.25">
      <c r="A78" s="19" t="s">
        <v>13631</v>
      </c>
      <c r="B78" s="19" t="s">
        <v>25904</v>
      </c>
      <c r="C78" s="122">
        <v>11195</v>
      </c>
    </row>
    <row r="79" spans="1:3" x14ac:dyDescent="0.25">
      <c r="A79" s="19" t="s">
        <v>6022</v>
      </c>
      <c r="B79" s="19" t="s">
        <v>25595</v>
      </c>
      <c r="C79" s="122">
        <v>69816</v>
      </c>
    </row>
    <row r="80" spans="1:3" x14ac:dyDescent="0.25">
      <c r="A80" s="19" t="s">
        <v>1985</v>
      </c>
      <c r="B80" s="19" t="s">
        <v>25557</v>
      </c>
      <c r="C80" s="122">
        <v>504498</v>
      </c>
    </row>
    <row r="81" spans="1:6" x14ac:dyDescent="0.25">
      <c r="A81" s="19" t="s">
        <v>10924</v>
      </c>
      <c r="B81" s="19" t="s">
        <v>25649</v>
      </c>
      <c r="C81" s="122">
        <v>16503</v>
      </c>
    </row>
    <row r="82" spans="1:6" x14ac:dyDescent="0.25">
      <c r="A82" s="19" t="s">
        <v>28731</v>
      </c>
      <c r="B82" s="19" t="s">
        <v>28732</v>
      </c>
      <c r="C82" s="122">
        <v>1901</v>
      </c>
    </row>
    <row r="83" spans="1:6" x14ac:dyDescent="0.25">
      <c r="A83" s="19" t="s">
        <v>12579</v>
      </c>
      <c r="B83" s="19" t="s">
        <v>25704</v>
      </c>
      <c r="C83" s="122">
        <v>11833</v>
      </c>
    </row>
    <row r="84" spans="1:6" x14ac:dyDescent="0.25">
      <c r="A84" s="19" t="s">
        <v>9153</v>
      </c>
      <c r="B84" s="19" t="s">
        <v>25824</v>
      </c>
      <c r="C84" s="122">
        <v>22514</v>
      </c>
    </row>
    <row r="85" spans="1:6" x14ac:dyDescent="0.25">
      <c r="A85" s="19" t="s">
        <v>18752</v>
      </c>
      <c r="B85" s="19" t="s">
        <v>25823</v>
      </c>
      <c r="C85" s="122">
        <v>10709</v>
      </c>
    </row>
    <row r="86" spans="1:6" x14ac:dyDescent="0.25">
      <c r="A86" s="19" t="s">
        <v>5153</v>
      </c>
      <c r="B86" s="19" t="s">
        <v>25813</v>
      </c>
      <c r="C86" s="122">
        <v>364866</v>
      </c>
    </row>
    <row r="87" spans="1:6" x14ac:dyDescent="0.25">
      <c r="A87" s="19" t="s">
        <v>16404</v>
      </c>
      <c r="B87" s="19" t="s">
        <v>25820</v>
      </c>
      <c r="C87" s="122">
        <v>1908</v>
      </c>
    </row>
    <row r="88" spans="1:6" x14ac:dyDescent="0.25">
      <c r="A88" s="19" t="s">
        <v>25860</v>
      </c>
      <c r="B88" s="19" t="s">
        <v>25861</v>
      </c>
      <c r="C88" s="122">
        <v>59081</v>
      </c>
    </row>
    <row r="89" spans="1:6" x14ac:dyDescent="0.25">
      <c r="A89" s="19" t="s">
        <v>2918</v>
      </c>
      <c r="B89" s="19" t="s">
        <v>25626</v>
      </c>
      <c r="C89" s="122">
        <v>346867</v>
      </c>
    </row>
    <row r="90" spans="1:6" x14ac:dyDescent="0.25">
      <c r="A90" s="19" t="s">
        <v>6606</v>
      </c>
      <c r="B90" s="19" t="s">
        <v>25660</v>
      </c>
      <c r="C90" s="122">
        <v>70406</v>
      </c>
      <c r="F90" s="93"/>
    </row>
    <row r="91" spans="1:6" x14ac:dyDescent="0.25">
      <c r="A91" s="19" t="s">
        <v>11442</v>
      </c>
      <c r="B91" s="19" t="s">
        <v>25830</v>
      </c>
      <c r="C91" s="122">
        <v>7879</v>
      </c>
    </row>
    <row r="92" spans="1:6" x14ac:dyDescent="0.25">
      <c r="A92" s="19" t="s">
        <v>10327</v>
      </c>
      <c r="B92" s="19" t="s">
        <v>25675</v>
      </c>
      <c r="C92" s="122">
        <v>24810</v>
      </c>
    </row>
    <row r="93" spans="1:6" x14ac:dyDescent="0.25">
      <c r="A93" s="19" t="s">
        <v>2396</v>
      </c>
      <c r="B93" s="19" t="s">
        <v>25558</v>
      </c>
      <c r="C93" s="122">
        <v>310357</v>
      </c>
    </row>
    <row r="94" spans="1:6" x14ac:dyDescent="0.25">
      <c r="A94" s="19" t="s">
        <v>28224</v>
      </c>
      <c r="B94" s="19" t="s">
        <v>28225</v>
      </c>
      <c r="C94" s="122">
        <v>140188</v>
      </c>
    </row>
    <row r="95" spans="1:6" x14ac:dyDescent="0.25">
      <c r="A95" s="19" t="s">
        <v>17290</v>
      </c>
      <c r="B95" s="19" t="s">
        <v>25725</v>
      </c>
      <c r="C95" s="122">
        <v>24656</v>
      </c>
    </row>
    <row r="96" spans="1:6" x14ac:dyDescent="0.25">
      <c r="A96" s="19" t="s">
        <v>16764</v>
      </c>
      <c r="B96" s="19" t="s">
        <v>25747</v>
      </c>
      <c r="C96" s="122">
        <v>42648</v>
      </c>
    </row>
    <row r="97" spans="1:3" x14ac:dyDescent="0.25">
      <c r="A97" s="19" t="s">
        <v>7807</v>
      </c>
      <c r="B97" s="19" t="s">
        <v>25735</v>
      </c>
      <c r="C97" s="122">
        <v>90236</v>
      </c>
    </row>
    <row r="98" spans="1:3" x14ac:dyDescent="0.25">
      <c r="A98" s="19" t="s">
        <v>21900</v>
      </c>
      <c r="B98" s="19" t="s">
        <v>25733</v>
      </c>
      <c r="C98" s="122">
        <v>16834</v>
      </c>
    </row>
    <row r="99" spans="1:3" x14ac:dyDescent="0.25">
      <c r="A99" s="19" t="s">
        <v>3543</v>
      </c>
      <c r="B99" s="19" t="s">
        <v>25745</v>
      </c>
      <c r="C99" s="122">
        <v>231421</v>
      </c>
    </row>
    <row r="100" spans="1:3" x14ac:dyDescent="0.25">
      <c r="A100" s="19" t="s">
        <v>9438</v>
      </c>
      <c r="B100" s="19" t="s">
        <v>25715</v>
      </c>
      <c r="C100" s="122">
        <v>15103</v>
      </c>
    </row>
    <row r="101" spans="1:3" x14ac:dyDescent="0.25">
      <c r="A101" s="19" t="s">
        <v>28222</v>
      </c>
      <c r="B101" s="19" t="s">
        <v>28223</v>
      </c>
      <c r="C101" s="122">
        <v>4605</v>
      </c>
    </row>
    <row r="102" spans="1:3" x14ac:dyDescent="0.25">
      <c r="A102" s="19" t="s">
        <v>12716</v>
      </c>
      <c r="B102" s="19" t="s">
        <v>25739</v>
      </c>
      <c r="C102" s="122">
        <v>10620</v>
      </c>
    </row>
    <row r="103" spans="1:3" x14ac:dyDescent="0.25">
      <c r="A103" s="19" t="s">
        <v>10870</v>
      </c>
      <c r="B103" s="19" t="s">
        <v>25737</v>
      </c>
      <c r="C103" s="122">
        <v>91468</v>
      </c>
    </row>
    <row r="104" spans="1:3" x14ac:dyDescent="0.25">
      <c r="A104" s="19" t="s">
        <v>16541</v>
      </c>
      <c r="B104" s="19" t="s">
        <v>25717</v>
      </c>
      <c r="C104" s="122">
        <v>15830</v>
      </c>
    </row>
    <row r="105" spans="1:3" x14ac:dyDescent="0.25">
      <c r="A105" s="19" t="s">
        <v>10405</v>
      </c>
      <c r="B105" s="19" t="s">
        <v>25730</v>
      </c>
      <c r="C105" s="122">
        <v>13943</v>
      </c>
    </row>
    <row r="106" spans="1:3" x14ac:dyDescent="0.25">
      <c r="A106" s="19" t="s">
        <v>10339</v>
      </c>
      <c r="B106" s="19" t="s">
        <v>25744</v>
      </c>
      <c r="C106" s="122">
        <v>122497</v>
      </c>
    </row>
    <row r="107" spans="1:3" x14ac:dyDescent="0.25">
      <c r="A107" s="19" t="s">
        <v>9950</v>
      </c>
      <c r="B107" s="19" t="s">
        <v>25734</v>
      </c>
      <c r="C107" s="122">
        <v>18153</v>
      </c>
    </row>
    <row r="108" spans="1:3" x14ac:dyDescent="0.25">
      <c r="A108" s="19" t="s">
        <v>5468</v>
      </c>
      <c r="B108" s="19" t="s">
        <v>25718</v>
      </c>
      <c r="C108" s="122">
        <v>63978</v>
      </c>
    </row>
    <row r="109" spans="1:3" x14ac:dyDescent="0.25">
      <c r="A109" s="19" t="s">
        <v>2213</v>
      </c>
      <c r="B109" s="19" t="s">
        <v>25741</v>
      </c>
      <c r="C109" s="122">
        <v>318910</v>
      </c>
    </row>
    <row r="110" spans="1:3" x14ac:dyDescent="0.25">
      <c r="A110" s="19" t="s">
        <v>5573</v>
      </c>
      <c r="B110" s="19" t="s">
        <v>25742</v>
      </c>
      <c r="C110" s="122">
        <v>51577</v>
      </c>
    </row>
    <row r="111" spans="1:3" x14ac:dyDescent="0.25">
      <c r="A111" s="19" t="s">
        <v>3952</v>
      </c>
      <c r="B111" s="19" t="s">
        <v>25740</v>
      </c>
      <c r="C111" s="122">
        <v>62872</v>
      </c>
    </row>
    <row r="112" spans="1:3" x14ac:dyDescent="0.25">
      <c r="A112" s="19" t="s">
        <v>9060</v>
      </c>
      <c r="B112" s="19" t="s">
        <v>25719</v>
      </c>
      <c r="C112" s="122">
        <v>43076</v>
      </c>
    </row>
    <row r="113" spans="1:3" x14ac:dyDescent="0.25">
      <c r="A113" s="19" t="s">
        <v>25748</v>
      </c>
      <c r="B113" s="19" t="s">
        <v>25749</v>
      </c>
      <c r="C113" s="122">
        <v>5022</v>
      </c>
    </row>
    <row r="114" spans="1:3" x14ac:dyDescent="0.25">
      <c r="A114" s="19" t="s">
        <v>6061</v>
      </c>
      <c r="B114" s="19" t="s">
        <v>25720</v>
      </c>
      <c r="C114" s="122">
        <v>148755</v>
      </c>
    </row>
    <row r="115" spans="1:3" x14ac:dyDescent="0.25">
      <c r="A115" s="19" t="s">
        <v>2486</v>
      </c>
      <c r="B115" s="19" t="s">
        <v>25727</v>
      </c>
      <c r="C115" s="122">
        <v>366569</v>
      </c>
    </row>
    <row r="116" spans="1:3" x14ac:dyDescent="0.25">
      <c r="A116" s="19" t="s">
        <v>7984</v>
      </c>
      <c r="B116" s="19" t="s">
        <v>25721</v>
      </c>
      <c r="C116" s="122">
        <v>22583</v>
      </c>
    </row>
    <row r="117" spans="1:3" x14ac:dyDescent="0.25">
      <c r="A117" s="19" t="s">
        <v>22448</v>
      </c>
      <c r="B117" s="19" t="s">
        <v>25726</v>
      </c>
      <c r="C117" s="122">
        <v>15957</v>
      </c>
    </row>
    <row r="118" spans="1:3" x14ac:dyDescent="0.25">
      <c r="A118" s="19" t="s">
        <v>16649</v>
      </c>
      <c r="B118" s="19" t="s">
        <v>28737</v>
      </c>
      <c r="C118" s="122">
        <v>1046</v>
      </c>
    </row>
    <row r="119" spans="1:3" x14ac:dyDescent="0.25">
      <c r="A119" s="19" t="s">
        <v>15791</v>
      </c>
      <c r="B119" s="19" t="s">
        <v>28741</v>
      </c>
      <c r="C119" s="122">
        <v>18537</v>
      </c>
    </row>
    <row r="120" spans="1:3" x14ac:dyDescent="0.25">
      <c r="A120" s="19" t="s">
        <v>2849</v>
      </c>
      <c r="B120" s="19" t="s">
        <v>25723</v>
      </c>
      <c r="C120" s="122">
        <v>391841</v>
      </c>
    </row>
    <row r="121" spans="1:3" x14ac:dyDescent="0.25">
      <c r="A121" s="19" t="s">
        <v>12979</v>
      </c>
      <c r="B121" s="19" t="s">
        <v>25738</v>
      </c>
      <c r="C121" s="122">
        <v>10207</v>
      </c>
    </row>
    <row r="122" spans="1:3" x14ac:dyDescent="0.25">
      <c r="A122" s="19" t="s">
        <v>23000</v>
      </c>
      <c r="B122" s="19" t="s">
        <v>25731</v>
      </c>
      <c r="C122" s="122">
        <v>76745</v>
      </c>
    </row>
    <row r="123" spans="1:3" x14ac:dyDescent="0.25">
      <c r="A123" s="19" t="s">
        <v>5354</v>
      </c>
      <c r="B123" s="19" t="s">
        <v>25743</v>
      </c>
      <c r="C123" s="122">
        <v>51198</v>
      </c>
    </row>
    <row r="124" spans="1:3" x14ac:dyDescent="0.25">
      <c r="A124" s="19" t="s">
        <v>2168</v>
      </c>
      <c r="B124" s="19" t="s">
        <v>25722</v>
      </c>
      <c r="C124" s="122">
        <v>391300</v>
      </c>
    </row>
    <row r="125" spans="1:3" x14ac:dyDescent="0.25">
      <c r="A125" s="19" t="s">
        <v>18306</v>
      </c>
      <c r="B125" s="19" t="s">
        <v>28221</v>
      </c>
      <c r="C125" s="122">
        <v>3803</v>
      </c>
    </row>
    <row r="126" spans="1:3" x14ac:dyDescent="0.25">
      <c r="A126" s="19" t="s">
        <v>11519</v>
      </c>
      <c r="B126" s="19" t="s">
        <v>28738</v>
      </c>
      <c r="C126" s="122">
        <v>80077</v>
      </c>
    </row>
    <row r="127" spans="1:3" x14ac:dyDescent="0.25">
      <c r="A127" s="19" t="s">
        <v>16711</v>
      </c>
      <c r="B127" s="19" t="s">
        <v>28749</v>
      </c>
      <c r="C127" s="122">
        <v>5015</v>
      </c>
    </row>
    <row r="128" spans="1:3" x14ac:dyDescent="0.25">
      <c r="A128" s="19" t="s">
        <v>7175</v>
      </c>
      <c r="B128" s="19" t="s">
        <v>25827</v>
      </c>
      <c r="C128" s="122">
        <v>245893</v>
      </c>
    </row>
    <row r="129" spans="1:3" x14ac:dyDescent="0.25">
      <c r="A129" s="19" t="s">
        <v>3892</v>
      </c>
      <c r="B129" s="19" t="s">
        <v>25848</v>
      </c>
      <c r="C129" s="122">
        <v>223093</v>
      </c>
    </row>
    <row r="130" spans="1:3" x14ac:dyDescent="0.25">
      <c r="A130" s="19" t="s">
        <v>7208</v>
      </c>
      <c r="B130" s="19" t="s">
        <v>28232</v>
      </c>
      <c r="C130" s="122">
        <v>93393</v>
      </c>
    </row>
    <row r="131" spans="1:3" x14ac:dyDescent="0.25">
      <c r="A131" s="19" t="s">
        <v>7789</v>
      </c>
      <c r="B131" s="19" t="s">
        <v>25546</v>
      </c>
      <c r="C131" s="122">
        <v>66156</v>
      </c>
    </row>
    <row r="132" spans="1:3" x14ac:dyDescent="0.25">
      <c r="A132" s="19" t="s">
        <v>7549</v>
      </c>
      <c r="B132" s="19" t="s">
        <v>25547</v>
      </c>
      <c r="C132" s="122">
        <v>157309</v>
      </c>
    </row>
    <row r="133" spans="1:3" x14ac:dyDescent="0.25">
      <c r="A133" s="19" t="s">
        <v>7777</v>
      </c>
      <c r="B133" s="19" t="s">
        <v>25757</v>
      </c>
      <c r="C133" s="122">
        <v>32478</v>
      </c>
    </row>
    <row r="134" spans="1:3" x14ac:dyDescent="0.25">
      <c r="A134" s="19" t="s">
        <v>1508</v>
      </c>
      <c r="B134" s="19" t="s">
        <v>25670</v>
      </c>
      <c r="C134" s="122">
        <v>688682</v>
      </c>
    </row>
    <row r="135" spans="1:3" x14ac:dyDescent="0.25">
      <c r="A135" s="19" t="s">
        <v>3663</v>
      </c>
      <c r="B135" s="19" t="s">
        <v>25671</v>
      </c>
      <c r="C135" s="122">
        <v>320287</v>
      </c>
    </row>
    <row r="136" spans="1:3" x14ac:dyDescent="0.25">
      <c r="A136" s="19" t="s">
        <v>12225</v>
      </c>
      <c r="B136" s="19" t="s">
        <v>25672</v>
      </c>
      <c r="C136" s="122">
        <v>18203</v>
      </c>
    </row>
    <row r="137" spans="1:3" x14ac:dyDescent="0.25">
      <c r="A137" s="19" t="s">
        <v>18212</v>
      </c>
      <c r="B137" s="19" t="s">
        <v>25681</v>
      </c>
      <c r="C137" s="122">
        <v>1047</v>
      </c>
    </row>
    <row r="138" spans="1:3" x14ac:dyDescent="0.25">
      <c r="A138" s="19" t="s">
        <v>14258</v>
      </c>
      <c r="B138" s="19" t="s">
        <v>25680</v>
      </c>
      <c r="C138" s="122">
        <v>53654</v>
      </c>
    </row>
    <row r="139" spans="1:3" x14ac:dyDescent="0.25">
      <c r="A139" s="19" t="s">
        <v>4612</v>
      </c>
      <c r="B139" s="19" t="s">
        <v>25874</v>
      </c>
      <c r="C139" s="122">
        <v>130055</v>
      </c>
    </row>
    <row r="140" spans="1:3" x14ac:dyDescent="0.25">
      <c r="A140" s="19" t="s">
        <v>8875</v>
      </c>
      <c r="B140" s="19" t="s">
        <v>25806</v>
      </c>
      <c r="C140" s="122">
        <v>95556</v>
      </c>
    </row>
    <row r="141" spans="1:3" x14ac:dyDescent="0.25">
      <c r="A141" s="19" t="s">
        <v>12922</v>
      </c>
      <c r="B141" s="19" t="s">
        <v>25588</v>
      </c>
      <c r="C141" s="122">
        <v>20754</v>
      </c>
    </row>
    <row r="142" spans="1:3" x14ac:dyDescent="0.25">
      <c r="A142" s="19" t="s">
        <v>8209</v>
      </c>
      <c r="B142" s="19" t="s">
        <v>25594</v>
      </c>
      <c r="C142" s="122">
        <v>48402</v>
      </c>
    </row>
    <row r="143" spans="1:3" x14ac:dyDescent="0.25">
      <c r="A143" s="19" t="s">
        <v>8800</v>
      </c>
      <c r="B143" s="19" t="s">
        <v>25760</v>
      </c>
      <c r="C143" s="122">
        <v>51328</v>
      </c>
    </row>
    <row r="144" spans="1:3" x14ac:dyDescent="0.25">
      <c r="A144" s="19" t="s">
        <v>18698</v>
      </c>
      <c r="B144" s="19" t="s">
        <v>28744</v>
      </c>
      <c r="C144" s="122">
        <v>7879</v>
      </c>
    </row>
    <row r="145" spans="1:3" x14ac:dyDescent="0.25">
      <c r="A145" s="19" t="s">
        <v>28728</v>
      </c>
      <c r="B145" s="19" t="s">
        <v>28729</v>
      </c>
      <c r="C145" s="122">
        <v>30107</v>
      </c>
    </row>
    <row r="146" spans="1:3" x14ac:dyDescent="0.25">
      <c r="A146" s="19" t="s">
        <v>3609</v>
      </c>
      <c r="B146" s="19" t="s">
        <v>25689</v>
      </c>
      <c r="C146" s="122">
        <v>395315</v>
      </c>
    </row>
    <row r="147" spans="1:3" x14ac:dyDescent="0.25">
      <c r="A147" s="19" t="s">
        <v>2510</v>
      </c>
      <c r="B147" s="19" t="s">
        <v>25683</v>
      </c>
      <c r="C147" s="122">
        <v>475970</v>
      </c>
    </row>
    <row r="148" spans="1:3" x14ac:dyDescent="0.25">
      <c r="A148" s="19" t="s">
        <v>13295</v>
      </c>
      <c r="B148" s="19" t="s">
        <v>25885</v>
      </c>
      <c r="C148" s="122">
        <v>6725</v>
      </c>
    </row>
    <row r="149" spans="1:3" x14ac:dyDescent="0.25">
      <c r="A149" s="19" t="s">
        <v>7576</v>
      </c>
      <c r="B149" s="19" t="s">
        <v>25580</v>
      </c>
      <c r="C149" s="122">
        <v>56943</v>
      </c>
    </row>
    <row r="150" spans="1:3" x14ac:dyDescent="0.25">
      <c r="A150" s="19" t="s">
        <v>10237</v>
      </c>
      <c r="B150" s="19" t="s">
        <v>25775</v>
      </c>
      <c r="C150" s="122">
        <v>4318</v>
      </c>
    </row>
    <row r="151" spans="1:3" x14ac:dyDescent="0.25">
      <c r="A151" s="19" t="s">
        <v>12267</v>
      </c>
      <c r="B151" s="19" t="s">
        <v>25766</v>
      </c>
      <c r="C151" s="122">
        <v>28558</v>
      </c>
    </row>
    <row r="152" spans="1:3" x14ac:dyDescent="0.25">
      <c r="A152" s="19" t="s">
        <v>13301</v>
      </c>
      <c r="B152" s="19" t="s">
        <v>25881</v>
      </c>
      <c r="C152" s="122">
        <v>59496</v>
      </c>
    </row>
    <row r="153" spans="1:3" x14ac:dyDescent="0.25">
      <c r="A153" s="19" t="s">
        <v>4114</v>
      </c>
      <c r="B153" s="19" t="s">
        <v>25826</v>
      </c>
      <c r="C153" s="122">
        <v>358694</v>
      </c>
    </row>
    <row r="154" spans="1:3" x14ac:dyDescent="0.25">
      <c r="A154" s="19" t="s">
        <v>8929</v>
      </c>
      <c r="B154" s="19" t="s">
        <v>25886</v>
      </c>
      <c r="C154" s="122">
        <v>96408</v>
      </c>
    </row>
    <row r="155" spans="1:3" x14ac:dyDescent="0.25">
      <c r="A155" s="19" t="s">
        <v>4937</v>
      </c>
      <c r="B155" s="19" t="s">
        <v>25729</v>
      </c>
      <c r="C155" s="122">
        <v>184660</v>
      </c>
    </row>
    <row r="156" spans="1:3" x14ac:dyDescent="0.25">
      <c r="A156" s="19" t="s">
        <v>12150</v>
      </c>
      <c r="B156" s="19" t="s">
        <v>25884</v>
      </c>
      <c r="C156" s="122">
        <v>40946</v>
      </c>
    </row>
    <row r="157" spans="1:3" x14ac:dyDescent="0.25">
      <c r="A157" s="19" t="s">
        <v>22998</v>
      </c>
      <c r="B157" s="19" t="s">
        <v>25606</v>
      </c>
      <c r="C157" s="122">
        <v>5698</v>
      </c>
    </row>
    <row r="158" spans="1:3" x14ac:dyDescent="0.25">
      <c r="A158" s="19" t="s">
        <v>3351</v>
      </c>
      <c r="B158" s="19" t="s">
        <v>25614</v>
      </c>
      <c r="C158" s="122">
        <v>235185</v>
      </c>
    </row>
    <row r="159" spans="1:3" x14ac:dyDescent="0.25">
      <c r="A159" s="19" t="s">
        <v>7966</v>
      </c>
      <c r="B159" s="19" t="s">
        <v>18929</v>
      </c>
      <c r="C159" s="122">
        <v>160355</v>
      </c>
    </row>
    <row r="160" spans="1:3" x14ac:dyDescent="0.25">
      <c r="A160" s="19" t="s">
        <v>1289</v>
      </c>
      <c r="B160" s="19" t="s">
        <v>25664</v>
      </c>
      <c r="C160" s="122">
        <v>849344</v>
      </c>
    </row>
    <row r="161" spans="1:3" x14ac:dyDescent="0.25">
      <c r="A161" s="19" t="s">
        <v>5738</v>
      </c>
      <c r="B161" s="19" t="s">
        <v>25798</v>
      </c>
      <c r="C161" s="122">
        <v>90133</v>
      </c>
    </row>
    <row r="162" spans="1:3" x14ac:dyDescent="0.25">
      <c r="A162" s="19" t="s">
        <v>28747</v>
      </c>
      <c r="B162" s="19" t="s">
        <v>28748</v>
      </c>
      <c r="C162" s="122">
        <v>59319</v>
      </c>
    </row>
    <row r="163" spans="1:3" x14ac:dyDescent="0.25">
      <c r="A163" s="19" t="s">
        <v>2591</v>
      </c>
      <c r="B163" s="19" t="s">
        <v>25808</v>
      </c>
      <c r="C163" s="122">
        <v>405233</v>
      </c>
    </row>
    <row r="164" spans="1:3" x14ac:dyDescent="0.25">
      <c r="A164" s="19" t="s">
        <v>16879</v>
      </c>
      <c r="B164" s="19" t="s">
        <v>25790</v>
      </c>
      <c r="C164" s="122">
        <v>7899</v>
      </c>
    </row>
    <row r="165" spans="1:3" x14ac:dyDescent="0.25">
      <c r="A165" s="19" t="s">
        <v>16386</v>
      </c>
      <c r="B165" s="19" t="s">
        <v>28227</v>
      </c>
      <c r="C165" s="122">
        <v>5046</v>
      </c>
    </row>
    <row r="166" spans="1:3" x14ac:dyDescent="0.25">
      <c r="A166" s="19" t="s">
        <v>16357</v>
      </c>
      <c r="B166" s="19" t="s">
        <v>25650</v>
      </c>
      <c r="C166" s="122">
        <v>8118</v>
      </c>
    </row>
    <row r="167" spans="1:3" x14ac:dyDescent="0.25">
      <c r="A167" s="19" t="s">
        <v>10037</v>
      </c>
      <c r="B167" s="19" t="s">
        <v>25864</v>
      </c>
      <c r="C167" s="122">
        <v>33257</v>
      </c>
    </row>
    <row r="168" spans="1:3" x14ac:dyDescent="0.25">
      <c r="A168" s="19" t="s">
        <v>10774</v>
      </c>
      <c r="B168" s="19" t="s">
        <v>25708</v>
      </c>
      <c r="C168" s="122">
        <v>91447</v>
      </c>
    </row>
    <row r="169" spans="1:3" x14ac:dyDescent="0.25">
      <c r="A169" s="19" t="s">
        <v>13545</v>
      </c>
      <c r="B169" s="19" t="s">
        <v>28740</v>
      </c>
      <c r="C169" s="122">
        <v>398</v>
      </c>
    </row>
    <row r="170" spans="1:3" x14ac:dyDescent="0.25">
      <c r="A170" s="19" t="s">
        <v>9489</v>
      </c>
      <c r="B170" s="19" t="s">
        <v>25930</v>
      </c>
      <c r="C170" s="122">
        <v>81822</v>
      </c>
    </row>
    <row r="171" spans="1:3" x14ac:dyDescent="0.25">
      <c r="A171" s="19" t="s">
        <v>22510</v>
      </c>
      <c r="B171" s="19" t="s">
        <v>25940</v>
      </c>
      <c r="C171" s="122">
        <v>52727</v>
      </c>
    </row>
    <row r="172" spans="1:3" x14ac:dyDescent="0.25">
      <c r="A172" s="19" t="s">
        <v>15189</v>
      </c>
      <c r="B172" s="19" t="s">
        <v>28237</v>
      </c>
      <c r="C172" s="122">
        <v>1127</v>
      </c>
    </row>
    <row r="173" spans="1:3" x14ac:dyDescent="0.25">
      <c r="A173" s="19" t="s">
        <v>6439</v>
      </c>
      <c r="B173" s="19" t="s">
        <v>25929</v>
      </c>
      <c r="C173" s="122">
        <v>63559</v>
      </c>
    </row>
    <row r="174" spans="1:3" x14ac:dyDescent="0.25">
      <c r="A174" s="19" t="s">
        <v>16517</v>
      </c>
      <c r="B174" s="19" t="s">
        <v>25936</v>
      </c>
      <c r="C174" s="122">
        <v>150671</v>
      </c>
    </row>
    <row r="175" spans="1:3" x14ac:dyDescent="0.25">
      <c r="A175" s="19" t="s">
        <v>7810</v>
      </c>
      <c r="B175" s="19" t="s">
        <v>25931</v>
      </c>
      <c r="C175" s="122">
        <v>82606</v>
      </c>
    </row>
    <row r="176" spans="1:3" x14ac:dyDescent="0.25">
      <c r="A176" s="19" t="s">
        <v>28764</v>
      </c>
      <c r="B176" s="19" t="s">
        <v>28765</v>
      </c>
      <c r="C176" s="122">
        <v>4290</v>
      </c>
    </row>
    <row r="177" spans="1:3" x14ac:dyDescent="0.25">
      <c r="A177" s="19" t="s">
        <v>6094</v>
      </c>
      <c r="B177" s="19" t="s">
        <v>25927</v>
      </c>
      <c r="C177" s="122">
        <v>110754</v>
      </c>
    </row>
    <row r="178" spans="1:3" x14ac:dyDescent="0.25">
      <c r="A178" s="19" t="s">
        <v>12600</v>
      </c>
      <c r="B178" s="19" t="s">
        <v>25924</v>
      </c>
      <c r="C178" s="122">
        <v>11443</v>
      </c>
    </row>
    <row r="179" spans="1:3" x14ac:dyDescent="0.25">
      <c r="A179" s="19" t="s">
        <v>13133</v>
      </c>
      <c r="B179" s="19" t="s">
        <v>25937</v>
      </c>
      <c r="C179" s="122">
        <v>5624</v>
      </c>
    </row>
    <row r="180" spans="1:3" x14ac:dyDescent="0.25">
      <c r="A180" s="19" t="s">
        <v>16082</v>
      </c>
      <c r="B180" s="19" t="s">
        <v>25914</v>
      </c>
      <c r="C180" s="122">
        <v>12510</v>
      </c>
    </row>
    <row r="181" spans="1:3" x14ac:dyDescent="0.25">
      <c r="A181" s="19" t="s">
        <v>22512</v>
      </c>
      <c r="B181" s="19" t="s">
        <v>25941</v>
      </c>
      <c r="C181" s="122">
        <v>15794</v>
      </c>
    </row>
    <row r="182" spans="1:3" x14ac:dyDescent="0.25">
      <c r="A182" s="19" t="s">
        <v>3674</v>
      </c>
      <c r="B182" s="19" t="s">
        <v>25915</v>
      </c>
      <c r="C182" s="122">
        <v>241931</v>
      </c>
    </row>
    <row r="183" spans="1:3" x14ac:dyDescent="0.25">
      <c r="A183" s="19" t="s">
        <v>12525</v>
      </c>
      <c r="B183" s="19" t="s">
        <v>25934</v>
      </c>
      <c r="C183" s="122">
        <v>8583</v>
      </c>
    </row>
    <row r="184" spans="1:3" x14ac:dyDescent="0.25">
      <c r="A184" s="19" t="s">
        <v>6115</v>
      </c>
      <c r="B184" s="19" t="s">
        <v>25685</v>
      </c>
      <c r="C184" s="122">
        <v>282202</v>
      </c>
    </row>
    <row r="185" spans="1:3" x14ac:dyDescent="0.25">
      <c r="A185" s="19" t="s">
        <v>11418</v>
      </c>
      <c r="B185" s="19" t="s">
        <v>28724</v>
      </c>
      <c r="C185" s="122">
        <v>1111</v>
      </c>
    </row>
    <row r="186" spans="1:3" x14ac:dyDescent="0.25">
      <c r="A186" s="19" t="s">
        <v>3931</v>
      </c>
      <c r="B186" s="19" t="s">
        <v>25687</v>
      </c>
      <c r="C186" s="122">
        <v>80684</v>
      </c>
    </row>
    <row r="187" spans="1:3" x14ac:dyDescent="0.25">
      <c r="A187" s="19" t="s">
        <v>16583</v>
      </c>
      <c r="B187" s="19" t="s">
        <v>25879</v>
      </c>
      <c r="C187" s="122">
        <v>1151</v>
      </c>
    </row>
    <row r="188" spans="1:3" x14ac:dyDescent="0.25">
      <c r="A188" s="19" t="s">
        <v>7055</v>
      </c>
      <c r="B188" s="19" t="s">
        <v>25781</v>
      </c>
      <c r="C188" s="122">
        <v>82775</v>
      </c>
    </row>
    <row r="189" spans="1:3" x14ac:dyDescent="0.25">
      <c r="A189" s="19" t="s">
        <v>9753</v>
      </c>
      <c r="B189" s="19" t="s">
        <v>25785</v>
      </c>
      <c r="C189" s="122">
        <v>37454</v>
      </c>
    </row>
    <row r="190" spans="1:3" x14ac:dyDescent="0.25">
      <c r="A190" s="19" t="s">
        <v>7711</v>
      </c>
      <c r="B190" s="19" t="s">
        <v>28226</v>
      </c>
      <c r="C190" s="122">
        <v>12948</v>
      </c>
    </row>
    <row r="191" spans="1:3" x14ac:dyDescent="0.25">
      <c r="A191" s="19" t="s">
        <v>11104</v>
      </c>
      <c r="B191" s="19" t="s">
        <v>25793</v>
      </c>
      <c r="C191" s="122">
        <v>14093</v>
      </c>
    </row>
    <row r="192" spans="1:3" x14ac:dyDescent="0.25">
      <c r="A192" s="19" t="s">
        <v>1313</v>
      </c>
      <c r="B192" s="19" t="s">
        <v>25777</v>
      </c>
      <c r="C192" s="122">
        <v>797617</v>
      </c>
    </row>
    <row r="193" spans="1:3" x14ac:dyDescent="0.25">
      <c r="A193" s="19" t="s">
        <v>17020</v>
      </c>
      <c r="B193" s="19" t="s">
        <v>25787</v>
      </c>
      <c r="C193" s="122">
        <v>27333</v>
      </c>
    </row>
    <row r="194" spans="1:3" x14ac:dyDescent="0.25">
      <c r="A194" s="19" t="s">
        <v>10387</v>
      </c>
      <c r="B194" s="19" t="s">
        <v>25794</v>
      </c>
      <c r="C194" s="122">
        <v>952</v>
      </c>
    </row>
    <row r="195" spans="1:3" x14ac:dyDescent="0.25">
      <c r="A195" s="19" t="s">
        <v>23002</v>
      </c>
      <c r="B195" s="19" t="s">
        <v>25788</v>
      </c>
      <c r="C195" s="122">
        <v>2078</v>
      </c>
    </row>
    <row r="196" spans="1:3" x14ac:dyDescent="0.25">
      <c r="A196" s="19" t="s">
        <v>10255</v>
      </c>
      <c r="B196" s="19" t="s">
        <v>25791</v>
      </c>
      <c r="C196" s="122">
        <v>9950</v>
      </c>
    </row>
    <row r="197" spans="1:3" x14ac:dyDescent="0.25">
      <c r="A197" s="19" t="s">
        <v>4964</v>
      </c>
      <c r="B197" s="19" t="s">
        <v>25780</v>
      </c>
      <c r="C197" s="122">
        <v>166993</v>
      </c>
    </row>
    <row r="198" spans="1:3" x14ac:dyDescent="0.25">
      <c r="A198" s="19" t="s">
        <v>15490</v>
      </c>
      <c r="B198" s="19" t="s">
        <v>25778</v>
      </c>
      <c r="C198" s="122">
        <v>19400</v>
      </c>
    </row>
    <row r="199" spans="1:3" x14ac:dyDescent="0.25">
      <c r="A199" s="19" t="s">
        <v>4294</v>
      </c>
      <c r="B199" s="19" t="s">
        <v>25925</v>
      </c>
      <c r="C199" s="122">
        <v>245118</v>
      </c>
    </row>
    <row r="200" spans="1:3" x14ac:dyDescent="0.25">
      <c r="A200" s="19" t="s">
        <v>2186</v>
      </c>
      <c r="B200" s="19" t="s">
        <v>25916</v>
      </c>
      <c r="C200" s="122">
        <v>519392</v>
      </c>
    </row>
    <row r="201" spans="1:3" x14ac:dyDescent="0.25">
      <c r="A201" s="19" t="s">
        <v>13400</v>
      </c>
      <c r="B201" s="19" t="s">
        <v>25917</v>
      </c>
      <c r="C201" s="122">
        <v>11965</v>
      </c>
    </row>
    <row r="202" spans="1:3" x14ac:dyDescent="0.25">
      <c r="A202" s="19" t="s">
        <v>14087</v>
      </c>
      <c r="B202" s="19" t="s">
        <v>25926</v>
      </c>
      <c r="C202" s="122">
        <v>13532</v>
      </c>
    </row>
    <row r="203" spans="1:3" x14ac:dyDescent="0.25">
      <c r="A203" s="19" t="s">
        <v>18189</v>
      </c>
      <c r="B203" s="19" t="s">
        <v>28739</v>
      </c>
      <c r="C203" s="122">
        <v>26022</v>
      </c>
    </row>
    <row r="204" spans="1:3" x14ac:dyDescent="0.25">
      <c r="A204" s="19" t="s">
        <v>11223</v>
      </c>
      <c r="B204" s="19" t="s">
        <v>25809</v>
      </c>
      <c r="C204" s="122">
        <v>11290</v>
      </c>
    </row>
    <row r="205" spans="1:3" x14ac:dyDescent="0.25">
      <c r="A205" s="19" t="s">
        <v>7243</v>
      </c>
      <c r="B205" s="19" t="s">
        <v>25900</v>
      </c>
      <c r="C205" s="122">
        <v>180186</v>
      </c>
    </row>
    <row r="206" spans="1:3" x14ac:dyDescent="0.25">
      <c r="A206" s="19" t="s">
        <v>28758</v>
      </c>
      <c r="B206" s="19" t="s">
        <v>28759</v>
      </c>
      <c r="C206" s="122">
        <v>37596</v>
      </c>
    </row>
    <row r="207" spans="1:3" x14ac:dyDescent="0.25">
      <c r="A207" s="19" t="s">
        <v>1991</v>
      </c>
      <c r="B207" s="19" t="s">
        <v>25783</v>
      </c>
      <c r="C207" s="122">
        <v>347967</v>
      </c>
    </row>
    <row r="208" spans="1:3" x14ac:dyDescent="0.25">
      <c r="A208" s="19" t="s">
        <v>22999</v>
      </c>
      <c r="B208" s="19" t="s">
        <v>25711</v>
      </c>
      <c r="C208" s="122">
        <v>225</v>
      </c>
    </row>
    <row r="209" spans="1:3" x14ac:dyDescent="0.25">
      <c r="A209" s="19" t="s">
        <v>13847</v>
      </c>
      <c r="B209" s="19" t="s">
        <v>25762</v>
      </c>
      <c r="C209" s="122">
        <v>11417</v>
      </c>
    </row>
    <row r="210" spans="1:3" x14ac:dyDescent="0.25">
      <c r="A210" s="19" t="s">
        <v>13334</v>
      </c>
      <c r="B210" s="19" t="s">
        <v>25761</v>
      </c>
      <c r="C210" s="122">
        <v>17810</v>
      </c>
    </row>
    <row r="211" spans="1:3" x14ac:dyDescent="0.25">
      <c r="A211" s="19" t="s">
        <v>11744</v>
      </c>
      <c r="B211" s="19" t="s">
        <v>25758</v>
      </c>
      <c r="C211" s="122">
        <v>13231</v>
      </c>
    </row>
    <row r="212" spans="1:3" x14ac:dyDescent="0.25">
      <c r="A212" s="19" t="s">
        <v>2429</v>
      </c>
      <c r="B212" s="19" t="s">
        <v>25559</v>
      </c>
      <c r="C212" s="122">
        <v>309178</v>
      </c>
    </row>
    <row r="213" spans="1:3" x14ac:dyDescent="0.25">
      <c r="A213" s="19" t="s">
        <v>4471</v>
      </c>
      <c r="B213" s="19" t="s">
        <v>25590</v>
      </c>
      <c r="C213" s="122">
        <v>149794</v>
      </c>
    </row>
    <row r="214" spans="1:3" x14ac:dyDescent="0.25">
      <c r="A214" s="19" t="s">
        <v>5471</v>
      </c>
      <c r="B214" s="19" t="s">
        <v>25800</v>
      </c>
      <c r="C214" s="122">
        <v>169391</v>
      </c>
    </row>
    <row r="215" spans="1:3" x14ac:dyDescent="0.25">
      <c r="A215" s="19" t="s">
        <v>1976</v>
      </c>
      <c r="B215" s="19" t="s">
        <v>25658</v>
      </c>
      <c r="C215" s="122">
        <v>558145</v>
      </c>
    </row>
    <row r="216" spans="1:3" x14ac:dyDescent="0.25">
      <c r="A216" s="19" t="s">
        <v>13036</v>
      </c>
      <c r="B216" s="19" t="s">
        <v>18695</v>
      </c>
      <c r="C216" s="122">
        <v>9291</v>
      </c>
    </row>
    <row r="217" spans="1:3" x14ac:dyDescent="0.25">
      <c r="A217" s="19" t="s">
        <v>14303</v>
      </c>
      <c r="B217" s="19" t="s">
        <v>25898</v>
      </c>
      <c r="C217" s="122">
        <v>161583</v>
      </c>
    </row>
    <row r="218" spans="1:3" x14ac:dyDescent="0.25">
      <c r="A218" s="19" t="s">
        <v>2762</v>
      </c>
      <c r="B218" s="19" t="s">
        <v>25897</v>
      </c>
      <c r="C218" s="122">
        <v>302516</v>
      </c>
    </row>
    <row r="219" spans="1:3" x14ac:dyDescent="0.25">
      <c r="A219" s="19" t="s">
        <v>4525</v>
      </c>
      <c r="B219" s="19" t="s">
        <v>25865</v>
      </c>
      <c r="C219" s="122">
        <v>276596</v>
      </c>
    </row>
    <row r="220" spans="1:3" x14ac:dyDescent="0.25">
      <c r="A220" s="19" t="s">
        <v>2915</v>
      </c>
      <c r="B220" s="19" t="s">
        <v>25759</v>
      </c>
      <c r="C220" s="122">
        <v>238000</v>
      </c>
    </row>
    <row r="221" spans="1:3" x14ac:dyDescent="0.25">
      <c r="A221" s="19" t="s">
        <v>21912</v>
      </c>
      <c r="B221" s="19" t="s">
        <v>25596</v>
      </c>
      <c r="C221" s="122">
        <v>92</v>
      </c>
    </row>
    <row r="222" spans="1:3" x14ac:dyDescent="0.25">
      <c r="A222" s="19" t="s">
        <v>8338</v>
      </c>
      <c r="B222" s="19" t="s">
        <v>25905</v>
      </c>
      <c r="C222" s="122">
        <v>25534</v>
      </c>
    </row>
    <row r="223" spans="1:3" x14ac:dyDescent="0.25">
      <c r="A223" s="19" t="s">
        <v>14369</v>
      </c>
      <c r="B223" s="19" t="s">
        <v>25877</v>
      </c>
      <c r="C223" s="122">
        <v>14108</v>
      </c>
    </row>
    <row r="224" spans="1:3" x14ac:dyDescent="0.25">
      <c r="A224" s="19" t="s">
        <v>7912</v>
      </c>
      <c r="B224" s="19" t="s">
        <v>25549</v>
      </c>
      <c r="C224" s="122">
        <v>58785</v>
      </c>
    </row>
    <row r="225" spans="1:3" x14ac:dyDescent="0.25">
      <c r="A225" s="19" t="s">
        <v>9360</v>
      </c>
      <c r="B225" s="19" t="s">
        <v>25732</v>
      </c>
      <c r="C225" s="122">
        <v>97180</v>
      </c>
    </row>
    <row r="226" spans="1:3" x14ac:dyDescent="0.25">
      <c r="A226" s="19" t="s">
        <v>5603</v>
      </c>
      <c r="B226" s="19" t="s">
        <v>25947</v>
      </c>
      <c r="C226" s="122">
        <v>311977</v>
      </c>
    </row>
    <row r="227" spans="1:3" x14ac:dyDescent="0.25">
      <c r="A227" s="19" t="s">
        <v>15246</v>
      </c>
      <c r="B227" s="19" t="s">
        <v>25560</v>
      </c>
      <c r="C227" s="122">
        <v>10463</v>
      </c>
    </row>
    <row r="228" spans="1:3" x14ac:dyDescent="0.25">
      <c r="A228" s="19" t="s">
        <v>5702</v>
      </c>
      <c r="B228" s="19" t="s">
        <v>25669</v>
      </c>
      <c r="C228" s="122">
        <v>105591</v>
      </c>
    </row>
    <row r="229" spans="1:3" x14ac:dyDescent="0.25">
      <c r="A229" s="19" t="s">
        <v>11705</v>
      </c>
      <c r="B229" s="19" t="s">
        <v>25933</v>
      </c>
      <c r="C229" s="122">
        <v>41702</v>
      </c>
    </row>
    <row r="230" spans="1:3" x14ac:dyDescent="0.25">
      <c r="A230" s="19" t="s">
        <v>25873</v>
      </c>
      <c r="B230" s="19" t="s">
        <v>28235</v>
      </c>
      <c r="C230" s="122">
        <v>28676</v>
      </c>
    </row>
    <row r="231" spans="1:3" x14ac:dyDescent="0.25">
      <c r="A231" s="19" t="s">
        <v>10165</v>
      </c>
      <c r="B231" s="19" t="s">
        <v>25935</v>
      </c>
      <c r="C231" s="122">
        <v>62878</v>
      </c>
    </row>
    <row r="232" spans="1:3" x14ac:dyDescent="0.25">
      <c r="A232" s="19" t="s">
        <v>1182</v>
      </c>
      <c r="B232" s="19" t="s">
        <v>25767</v>
      </c>
      <c r="C232" s="122">
        <v>1387503</v>
      </c>
    </row>
    <row r="233" spans="1:3" x14ac:dyDescent="0.25">
      <c r="A233" s="19" t="s">
        <v>28745</v>
      </c>
      <c r="B233" s="19" t="s">
        <v>28746</v>
      </c>
      <c r="C233" s="122">
        <v>130996</v>
      </c>
    </row>
    <row r="234" spans="1:3" x14ac:dyDescent="0.25">
      <c r="A234" s="19" t="s">
        <v>22666</v>
      </c>
      <c r="B234" s="19" t="s">
        <v>25765</v>
      </c>
      <c r="C234" s="122">
        <v>10910</v>
      </c>
    </row>
    <row r="235" spans="1:3" x14ac:dyDescent="0.25">
      <c r="A235" s="19" t="s">
        <v>7216</v>
      </c>
      <c r="B235" s="19" t="s">
        <v>25769</v>
      </c>
      <c r="C235" s="122">
        <v>16966</v>
      </c>
    </row>
    <row r="236" spans="1:3" x14ac:dyDescent="0.25">
      <c r="A236" s="19" t="s">
        <v>6696</v>
      </c>
      <c r="B236" s="19" t="s">
        <v>25768</v>
      </c>
      <c r="C236" s="122">
        <v>92805</v>
      </c>
    </row>
    <row r="237" spans="1:3" x14ac:dyDescent="0.25">
      <c r="A237" s="19" t="s">
        <v>3901</v>
      </c>
      <c r="B237" s="19" t="s">
        <v>25773</v>
      </c>
      <c r="C237" s="122">
        <v>208952</v>
      </c>
    </row>
    <row r="238" spans="1:3" x14ac:dyDescent="0.25">
      <c r="A238" s="19" t="s">
        <v>7648</v>
      </c>
      <c r="B238" s="19" t="s">
        <v>25815</v>
      </c>
      <c r="C238" s="122">
        <v>53452</v>
      </c>
    </row>
    <row r="239" spans="1:3" x14ac:dyDescent="0.25">
      <c r="A239" s="19" t="s">
        <v>3492</v>
      </c>
      <c r="B239" s="19" t="s">
        <v>25784</v>
      </c>
      <c r="C239" s="122">
        <v>230823</v>
      </c>
    </row>
    <row r="240" spans="1:3" x14ac:dyDescent="0.25">
      <c r="A240" s="19" t="s">
        <v>7825</v>
      </c>
      <c r="B240" s="19" t="s">
        <v>25786</v>
      </c>
      <c r="C240" s="122">
        <v>21662</v>
      </c>
    </row>
    <row r="241" spans="1:3" x14ac:dyDescent="0.25">
      <c r="A241" s="19" t="s">
        <v>6055</v>
      </c>
      <c r="B241" s="19" t="s">
        <v>25782</v>
      </c>
      <c r="C241" s="122">
        <v>83499</v>
      </c>
    </row>
    <row r="242" spans="1:3" x14ac:dyDescent="0.25">
      <c r="A242" s="19" t="s">
        <v>13703</v>
      </c>
      <c r="B242" s="19" t="s">
        <v>25699</v>
      </c>
      <c r="C242" s="122">
        <v>14871</v>
      </c>
    </row>
    <row r="243" spans="1:3" x14ac:dyDescent="0.25">
      <c r="A243" s="19" t="s">
        <v>14753</v>
      </c>
      <c r="B243" s="19" t="s">
        <v>25838</v>
      </c>
      <c r="C243" s="122">
        <v>13041</v>
      </c>
    </row>
    <row r="244" spans="1:3" x14ac:dyDescent="0.25">
      <c r="A244" s="19" t="s">
        <v>5291</v>
      </c>
      <c r="B244" s="19" t="s">
        <v>25728</v>
      </c>
      <c r="C244" s="122">
        <v>130306</v>
      </c>
    </row>
    <row r="245" spans="1:3" x14ac:dyDescent="0.25">
      <c r="A245" s="19" t="s">
        <v>22689</v>
      </c>
      <c r="B245" s="19" t="s">
        <v>25612</v>
      </c>
      <c r="C245" s="122">
        <v>208307</v>
      </c>
    </row>
    <row r="246" spans="1:3" x14ac:dyDescent="0.25">
      <c r="A246" s="19" t="s">
        <v>28761</v>
      </c>
      <c r="B246" s="19" t="s">
        <v>28762</v>
      </c>
      <c r="C246" s="122">
        <v>198</v>
      </c>
    </row>
    <row r="247" spans="1:3" x14ac:dyDescent="0.25">
      <c r="A247" s="19" t="s">
        <v>2705</v>
      </c>
      <c r="B247" s="19" t="s">
        <v>25868</v>
      </c>
      <c r="C247" s="122">
        <v>327157</v>
      </c>
    </row>
    <row r="248" spans="1:3" x14ac:dyDescent="0.25">
      <c r="A248" s="19" t="s">
        <v>23004</v>
      </c>
      <c r="B248" s="19" t="s">
        <v>25863</v>
      </c>
      <c r="C248" s="122">
        <v>9363</v>
      </c>
    </row>
    <row r="249" spans="1:3" x14ac:dyDescent="0.25">
      <c r="A249" s="19" t="s">
        <v>4210</v>
      </c>
      <c r="B249" s="19" t="s">
        <v>25858</v>
      </c>
      <c r="C249" s="122">
        <v>241273</v>
      </c>
    </row>
    <row r="250" spans="1:3" x14ac:dyDescent="0.25">
      <c r="A250" s="19" t="s">
        <v>18371</v>
      </c>
      <c r="B250" s="19" t="s">
        <v>25859</v>
      </c>
      <c r="C250" s="122">
        <v>612</v>
      </c>
    </row>
    <row r="251" spans="1:3" x14ac:dyDescent="0.25">
      <c r="A251" s="19" t="s">
        <v>28755</v>
      </c>
      <c r="B251" s="19" t="s">
        <v>28756</v>
      </c>
      <c r="C251" s="122">
        <v>579097</v>
      </c>
    </row>
    <row r="252" spans="1:3" x14ac:dyDescent="0.25">
      <c r="A252" s="19" t="s">
        <v>3381</v>
      </c>
      <c r="B252" s="19" t="s">
        <v>25854</v>
      </c>
      <c r="C252" s="122">
        <v>206095</v>
      </c>
    </row>
    <row r="253" spans="1:3" x14ac:dyDescent="0.25">
      <c r="A253" s="19" t="s">
        <v>13084</v>
      </c>
      <c r="B253" s="19" t="s">
        <v>28233</v>
      </c>
      <c r="C253" s="122">
        <v>8969</v>
      </c>
    </row>
    <row r="254" spans="1:3" x14ac:dyDescent="0.25">
      <c r="A254" s="19" t="s">
        <v>18456</v>
      </c>
      <c r="B254" s="19" t="s">
        <v>28757</v>
      </c>
      <c r="C254" s="122">
        <v>16964</v>
      </c>
    </row>
    <row r="255" spans="1:3" x14ac:dyDescent="0.25">
      <c r="A255" s="19" t="s">
        <v>4904</v>
      </c>
      <c r="B255" s="19" t="s">
        <v>25855</v>
      </c>
      <c r="C255" s="122">
        <v>63540</v>
      </c>
    </row>
    <row r="256" spans="1:3" x14ac:dyDescent="0.25">
      <c r="A256" s="19" t="s">
        <v>5336</v>
      </c>
      <c r="B256" s="19" t="s">
        <v>25857</v>
      </c>
      <c r="C256" s="122">
        <v>193388</v>
      </c>
    </row>
    <row r="257" spans="1:3" x14ac:dyDescent="0.25">
      <c r="A257" s="19" t="s">
        <v>14222</v>
      </c>
      <c r="B257" s="19" t="s">
        <v>25853</v>
      </c>
      <c r="C257" s="122">
        <v>31478</v>
      </c>
    </row>
    <row r="258" spans="1:3" x14ac:dyDescent="0.25">
      <c r="A258" s="19" t="s">
        <v>13081</v>
      </c>
      <c r="B258" s="19" t="s">
        <v>25852</v>
      </c>
      <c r="C258" s="122">
        <v>11040</v>
      </c>
    </row>
    <row r="259" spans="1:3" x14ac:dyDescent="0.25">
      <c r="A259" s="19" t="s">
        <v>15842</v>
      </c>
      <c r="B259" s="19" t="s">
        <v>25856</v>
      </c>
      <c r="C259" s="122">
        <v>2775</v>
      </c>
    </row>
    <row r="260" spans="1:3" x14ac:dyDescent="0.25">
      <c r="A260" s="19" t="s">
        <v>9399</v>
      </c>
      <c r="B260" s="19" t="s">
        <v>25851</v>
      </c>
      <c r="C260" s="122">
        <v>119344</v>
      </c>
    </row>
    <row r="261" spans="1:3" x14ac:dyDescent="0.25">
      <c r="A261" s="19" t="s">
        <v>8908</v>
      </c>
      <c r="B261" s="19" t="s">
        <v>28234</v>
      </c>
      <c r="C261" s="122">
        <v>51145</v>
      </c>
    </row>
    <row r="262" spans="1:3" x14ac:dyDescent="0.25">
      <c r="A262" s="19" t="s">
        <v>10183</v>
      </c>
      <c r="B262" s="19" t="s">
        <v>25899</v>
      </c>
      <c r="C262" s="122">
        <v>152941</v>
      </c>
    </row>
    <row r="263" spans="1:3" x14ac:dyDescent="0.25">
      <c r="A263" s="19" t="s">
        <v>3799</v>
      </c>
      <c r="B263" s="19" t="s">
        <v>25561</v>
      </c>
      <c r="C263" s="122">
        <v>361611</v>
      </c>
    </row>
    <row r="264" spans="1:3" x14ac:dyDescent="0.25">
      <c r="A264" s="19" t="s">
        <v>8233</v>
      </c>
      <c r="B264" s="19" t="s">
        <v>25587</v>
      </c>
      <c r="C264" s="122">
        <v>65962</v>
      </c>
    </row>
    <row r="265" spans="1:3" x14ac:dyDescent="0.25">
      <c r="A265" s="19" t="s">
        <v>16693</v>
      </c>
      <c r="B265" s="19" t="s">
        <v>25589</v>
      </c>
      <c r="C265" s="122">
        <v>2668</v>
      </c>
    </row>
    <row r="266" spans="1:3" x14ac:dyDescent="0.25">
      <c r="A266" s="19" t="s">
        <v>9441</v>
      </c>
      <c r="B266" s="19" t="s">
        <v>25584</v>
      </c>
      <c r="C266" s="122">
        <v>14432</v>
      </c>
    </row>
    <row r="267" spans="1:3" x14ac:dyDescent="0.25">
      <c r="A267" s="19" t="s">
        <v>10831</v>
      </c>
      <c r="B267" s="19" t="s">
        <v>25597</v>
      </c>
      <c r="C267" s="122">
        <v>11618</v>
      </c>
    </row>
    <row r="268" spans="1:3" x14ac:dyDescent="0.25">
      <c r="A268" s="19" t="s">
        <v>11943</v>
      </c>
      <c r="B268" s="19" t="s">
        <v>25583</v>
      </c>
      <c r="C268" s="122">
        <v>92228</v>
      </c>
    </row>
    <row r="269" spans="1:3" x14ac:dyDescent="0.25">
      <c r="A269" s="19" t="s">
        <v>2081</v>
      </c>
      <c r="B269" s="19" t="s">
        <v>25613</v>
      </c>
      <c r="C269" s="122">
        <v>407601</v>
      </c>
    </row>
    <row r="270" spans="1:3" x14ac:dyDescent="0.25">
      <c r="A270" s="19" t="s">
        <v>14390</v>
      </c>
      <c r="B270" s="19" t="s">
        <v>25640</v>
      </c>
      <c r="C270" s="122">
        <v>0</v>
      </c>
    </row>
    <row r="271" spans="1:3" x14ac:dyDescent="0.25">
      <c r="A271" s="19" t="s">
        <v>5366</v>
      </c>
      <c r="B271" s="19" t="s">
        <v>25799</v>
      </c>
      <c r="C271" s="122">
        <v>258090</v>
      </c>
    </row>
    <row r="272" spans="1:3" x14ac:dyDescent="0.25">
      <c r="A272" s="19" t="s">
        <v>14123</v>
      </c>
      <c r="B272" s="19" t="s">
        <v>25869</v>
      </c>
      <c r="C272" s="122">
        <v>21098</v>
      </c>
    </row>
    <row r="273" spans="1:3" x14ac:dyDescent="0.25">
      <c r="A273" s="19" t="s">
        <v>23048</v>
      </c>
      <c r="B273" s="19" t="s">
        <v>25875</v>
      </c>
      <c r="C273" s="122">
        <v>2460</v>
      </c>
    </row>
    <row r="274" spans="1:3" x14ac:dyDescent="0.25">
      <c r="A274" s="19" t="s">
        <v>13985</v>
      </c>
      <c r="B274" s="19" t="s">
        <v>25876</v>
      </c>
      <c r="C274" s="122">
        <v>5680</v>
      </c>
    </row>
    <row r="275" spans="1:3" x14ac:dyDescent="0.25">
      <c r="A275" s="19" t="s">
        <v>3282</v>
      </c>
      <c r="B275" s="19" t="s">
        <v>25678</v>
      </c>
      <c r="C275" s="122">
        <v>331664</v>
      </c>
    </row>
    <row r="276" spans="1:3" x14ac:dyDescent="0.25">
      <c r="A276" s="19" t="s">
        <v>16975</v>
      </c>
      <c r="B276" s="19" t="s">
        <v>25562</v>
      </c>
      <c r="C276" s="122">
        <v>10892</v>
      </c>
    </row>
    <row r="277" spans="1:3" x14ac:dyDescent="0.25">
      <c r="A277" s="19" t="s">
        <v>12240</v>
      </c>
      <c r="B277" s="19" t="s">
        <v>25575</v>
      </c>
      <c r="C277" s="122">
        <v>41990</v>
      </c>
    </row>
    <row r="278" spans="1:3" x14ac:dyDescent="0.25">
      <c r="A278" s="19" t="s">
        <v>9225</v>
      </c>
      <c r="B278" s="19" t="s">
        <v>25577</v>
      </c>
      <c r="C278" s="122">
        <v>48681</v>
      </c>
    </row>
    <row r="279" spans="1:3" x14ac:dyDescent="0.25">
      <c r="A279" s="19" t="s">
        <v>21919</v>
      </c>
      <c r="B279" s="19" t="s">
        <v>25586</v>
      </c>
      <c r="C279" s="122">
        <v>32567</v>
      </c>
    </row>
    <row r="280" spans="1:3" x14ac:dyDescent="0.25">
      <c r="A280" s="19" t="s">
        <v>22735</v>
      </c>
      <c r="B280" s="19" t="s">
        <v>25604</v>
      </c>
      <c r="C280" s="122">
        <v>59692</v>
      </c>
    </row>
    <row r="281" spans="1:3" x14ac:dyDescent="0.25">
      <c r="A281" s="19" t="s">
        <v>4799</v>
      </c>
      <c r="B281" s="19" t="s">
        <v>25600</v>
      </c>
      <c r="C281" s="122">
        <v>222392</v>
      </c>
    </row>
    <row r="282" spans="1:3" x14ac:dyDescent="0.25">
      <c r="A282" s="19" t="s">
        <v>2357</v>
      </c>
      <c r="B282" s="19" t="s">
        <v>25563</v>
      </c>
      <c r="C282" s="122">
        <v>539268</v>
      </c>
    </row>
    <row r="283" spans="1:3" x14ac:dyDescent="0.25">
      <c r="A283" s="19" t="s">
        <v>2129</v>
      </c>
      <c r="B283" s="19" t="s">
        <v>25564</v>
      </c>
      <c r="C283" s="122">
        <v>657025</v>
      </c>
    </row>
    <row r="284" spans="1:3" x14ac:dyDescent="0.25">
      <c r="A284" s="19" t="s">
        <v>7040</v>
      </c>
      <c r="B284" s="19" t="s">
        <v>25591</v>
      </c>
      <c r="C284" s="122">
        <v>109334</v>
      </c>
    </row>
    <row r="285" spans="1:3" x14ac:dyDescent="0.25">
      <c r="A285" s="19" t="s">
        <v>6505</v>
      </c>
      <c r="B285" s="19" t="s">
        <v>25576</v>
      </c>
      <c r="C285" s="122">
        <v>41751</v>
      </c>
    </row>
    <row r="286" spans="1:3" x14ac:dyDescent="0.25">
      <c r="A286" s="19" t="s">
        <v>8056</v>
      </c>
      <c r="B286" s="19" t="s">
        <v>25599</v>
      </c>
      <c r="C286" s="122">
        <v>32914</v>
      </c>
    </row>
    <row r="287" spans="1:3" x14ac:dyDescent="0.25">
      <c r="A287" s="19" t="s">
        <v>7564</v>
      </c>
      <c r="B287" s="19" t="s">
        <v>25582</v>
      </c>
      <c r="C287" s="122">
        <v>37172</v>
      </c>
    </row>
    <row r="288" spans="1:3" x14ac:dyDescent="0.25">
      <c r="A288" s="19" t="s">
        <v>13166</v>
      </c>
      <c r="B288" s="19" t="s">
        <v>25566</v>
      </c>
      <c r="C288" s="122">
        <v>10807</v>
      </c>
    </row>
    <row r="289" spans="1:3" x14ac:dyDescent="0.25">
      <c r="A289" s="19" t="s">
        <v>2567</v>
      </c>
      <c r="B289" s="19" t="s">
        <v>25565</v>
      </c>
      <c r="C289" s="122">
        <v>553371</v>
      </c>
    </row>
    <row r="290" spans="1:3" x14ac:dyDescent="0.25">
      <c r="A290" s="19" t="s">
        <v>7163</v>
      </c>
      <c r="B290" s="19" t="s">
        <v>25581</v>
      </c>
      <c r="C290" s="122">
        <v>42366</v>
      </c>
    </row>
    <row r="291" spans="1:3" x14ac:dyDescent="0.25">
      <c r="A291" s="19" t="s">
        <v>22737</v>
      </c>
      <c r="B291" s="19" t="s">
        <v>28212</v>
      </c>
      <c r="C291" s="122">
        <v>13280</v>
      </c>
    </row>
    <row r="292" spans="1:3" x14ac:dyDescent="0.25">
      <c r="A292" s="19" t="s">
        <v>11904</v>
      </c>
      <c r="B292" s="19" t="s">
        <v>25602</v>
      </c>
      <c r="C292" s="122">
        <v>55705</v>
      </c>
    </row>
    <row r="293" spans="1:3" x14ac:dyDescent="0.25">
      <c r="A293" s="19" t="s">
        <v>2240</v>
      </c>
      <c r="B293" s="19" t="s">
        <v>25567</v>
      </c>
      <c r="C293" s="122">
        <v>495137</v>
      </c>
    </row>
    <row r="294" spans="1:3" x14ac:dyDescent="0.25">
      <c r="A294" s="19" t="s">
        <v>2786</v>
      </c>
      <c r="B294" s="19" t="s">
        <v>25568</v>
      </c>
      <c r="C294" s="122">
        <v>244950</v>
      </c>
    </row>
    <row r="295" spans="1:3" x14ac:dyDescent="0.25">
      <c r="A295" s="19" t="s">
        <v>10141</v>
      </c>
      <c r="B295" s="19" t="s">
        <v>25592</v>
      </c>
      <c r="C295" s="122">
        <v>50983</v>
      </c>
    </row>
    <row r="296" spans="1:3" x14ac:dyDescent="0.25">
      <c r="A296" s="19" t="s">
        <v>16343</v>
      </c>
      <c r="B296" s="19" t="s">
        <v>25569</v>
      </c>
      <c r="C296" s="122">
        <v>121196</v>
      </c>
    </row>
    <row r="297" spans="1:3" x14ac:dyDescent="0.25">
      <c r="A297" s="19" t="s">
        <v>2945</v>
      </c>
      <c r="B297" s="19" t="s">
        <v>25570</v>
      </c>
      <c r="C297" s="122">
        <v>467895</v>
      </c>
    </row>
    <row r="298" spans="1:3" x14ac:dyDescent="0.25">
      <c r="A298" s="19" t="s">
        <v>1020</v>
      </c>
      <c r="B298" s="19" t="s">
        <v>25574</v>
      </c>
      <c r="C298" s="122">
        <v>364215</v>
      </c>
    </row>
    <row r="299" spans="1:3" x14ac:dyDescent="0.25">
      <c r="A299" s="19" t="s">
        <v>7612</v>
      </c>
      <c r="B299" s="19" t="s">
        <v>25571</v>
      </c>
      <c r="C299" s="122">
        <v>86296</v>
      </c>
    </row>
    <row r="300" spans="1:3" x14ac:dyDescent="0.25">
      <c r="A300" s="19" t="s">
        <v>3426</v>
      </c>
      <c r="B300" s="19" t="s">
        <v>25578</v>
      </c>
      <c r="C300" s="122">
        <v>277942</v>
      </c>
    </row>
    <row r="301" spans="1:3" x14ac:dyDescent="0.25">
      <c r="A301" s="19" t="s">
        <v>6466</v>
      </c>
      <c r="B301" s="19" t="s">
        <v>25572</v>
      </c>
      <c r="C301" s="122">
        <v>163643</v>
      </c>
    </row>
    <row r="302" spans="1:3" x14ac:dyDescent="0.25">
      <c r="A302" s="19" t="s">
        <v>6541</v>
      </c>
      <c r="B302" s="19" t="s">
        <v>25892</v>
      </c>
      <c r="C302" s="122">
        <v>78505</v>
      </c>
    </row>
    <row r="303" spans="1:3" x14ac:dyDescent="0.25">
      <c r="A303" s="19" t="s">
        <v>2192</v>
      </c>
      <c r="B303" s="19" t="s">
        <v>25887</v>
      </c>
      <c r="C303" s="122">
        <v>279151</v>
      </c>
    </row>
    <row r="304" spans="1:3" x14ac:dyDescent="0.25">
      <c r="A304" s="19" t="s">
        <v>25893</v>
      </c>
      <c r="B304" s="19" t="s">
        <v>25894</v>
      </c>
      <c r="C304" s="122">
        <v>13875</v>
      </c>
    </row>
    <row r="305" spans="1:3" x14ac:dyDescent="0.25">
      <c r="A305" s="19" t="s">
        <v>15915</v>
      </c>
      <c r="B305" s="19" t="s">
        <v>25891</v>
      </c>
      <c r="C305" s="122">
        <v>5958</v>
      </c>
    </row>
    <row r="306" spans="1:3" x14ac:dyDescent="0.25">
      <c r="A306" s="19" t="s">
        <v>11774</v>
      </c>
      <c r="B306" s="19" t="s">
        <v>25888</v>
      </c>
      <c r="C306" s="122">
        <v>13794</v>
      </c>
    </row>
    <row r="307" spans="1:3" x14ac:dyDescent="0.25">
      <c r="A307" s="19" t="s">
        <v>17125</v>
      </c>
      <c r="B307" s="19" t="s">
        <v>25889</v>
      </c>
      <c r="C307" s="122">
        <v>3445</v>
      </c>
    </row>
    <row r="308" spans="1:3" x14ac:dyDescent="0.25">
      <c r="A308" s="19" t="s">
        <v>11457</v>
      </c>
      <c r="B308" s="19" t="s">
        <v>28236</v>
      </c>
      <c r="C308" s="122">
        <v>20175</v>
      </c>
    </row>
    <row r="309" spans="1:3" x14ac:dyDescent="0.25">
      <c r="A309" s="19" t="s">
        <v>6286</v>
      </c>
      <c r="B309" s="19" t="s">
        <v>25890</v>
      </c>
      <c r="C309" s="122">
        <v>31958</v>
      </c>
    </row>
    <row r="310" spans="1:3" x14ac:dyDescent="0.25">
      <c r="A310" s="19" t="s">
        <v>16111</v>
      </c>
      <c r="B310" s="19" t="s">
        <v>25651</v>
      </c>
      <c r="C310" s="122">
        <v>659</v>
      </c>
    </row>
    <row r="311" spans="1:3" x14ac:dyDescent="0.25">
      <c r="A311" s="19" t="s">
        <v>9540</v>
      </c>
      <c r="B311" s="19" t="s">
        <v>25657</v>
      </c>
      <c r="C311" s="122">
        <v>3910</v>
      </c>
    </row>
    <row r="312" spans="1:3" x14ac:dyDescent="0.25">
      <c r="A312" s="19" t="s">
        <v>9663</v>
      </c>
      <c r="B312" s="19" t="s">
        <v>25736</v>
      </c>
      <c r="C312" s="122">
        <v>10077</v>
      </c>
    </row>
    <row r="313" spans="1:3" x14ac:dyDescent="0.25">
      <c r="A313" s="19" t="s">
        <v>28735</v>
      </c>
      <c r="B313" s="19" t="s">
        <v>28736</v>
      </c>
      <c r="C313" s="122">
        <v>2251</v>
      </c>
    </row>
    <row r="314" spans="1:3" x14ac:dyDescent="0.25">
      <c r="A314" s="19" t="s">
        <v>11343</v>
      </c>
      <c r="B314" s="19" t="s">
        <v>25684</v>
      </c>
      <c r="C314" s="122">
        <v>7698</v>
      </c>
    </row>
    <row r="315" spans="1:3" x14ac:dyDescent="0.25">
      <c r="A315" s="19" t="s">
        <v>7294</v>
      </c>
      <c r="B315" s="19" t="s">
        <v>25682</v>
      </c>
      <c r="C315" s="122">
        <v>119019</v>
      </c>
    </row>
    <row r="316" spans="1:3" x14ac:dyDescent="0.25">
      <c r="A316" s="19" t="s">
        <v>13945</v>
      </c>
      <c r="B316" s="19" t="s">
        <v>25770</v>
      </c>
      <c r="C316" s="122">
        <v>6980</v>
      </c>
    </row>
    <row r="317" spans="1:3" x14ac:dyDescent="0.25">
      <c r="A317" s="19" t="s">
        <v>2828</v>
      </c>
      <c r="B317" s="19" t="s">
        <v>25922</v>
      </c>
      <c r="C317" s="122">
        <v>340392</v>
      </c>
    </row>
    <row r="318" spans="1:3" x14ac:dyDescent="0.25">
      <c r="A318" s="19" t="s">
        <v>9072</v>
      </c>
      <c r="B318" s="19" t="s">
        <v>25632</v>
      </c>
      <c r="C318" s="122">
        <v>56059</v>
      </c>
    </row>
    <row r="319" spans="1:3" x14ac:dyDescent="0.25">
      <c r="A319" s="19" t="s">
        <v>12672</v>
      </c>
      <c r="B319" s="19" t="s">
        <v>25646</v>
      </c>
      <c r="C319" s="122">
        <v>3859</v>
      </c>
    </row>
    <row r="320" spans="1:3" x14ac:dyDescent="0.25">
      <c r="A320" s="19" t="s">
        <v>3121</v>
      </c>
      <c r="B320" s="19" t="s">
        <v>3123</v>
      </c>
      <c r="C320" s="122">
        <v>284409</v>
      </c>
    </row>
    <row r="321" spans="1:3" x14ac:dyDescent="0.25">
      <c r="A321" s="19" t="s">
        <v>5567</v>
      </c>
      <c r="B321" s="19" t="s">
        <v>25944</v>
      </c>
      <c r="C321" s="122">
        <v>187073</v>
      </c>
    </row>
    <row r="322" spans="1:3" x14ac:dyDescent="0.25">
      <c r="A322" s="19" t="s">
        <v>14581</v>
      </c>
      <c r="B322" s="19" t="s">
        <v>25918</v>
      </c>
      <c r="C322" s="122">
        <v>6074</v>
      </c>
    </row>
    <row r="323" spans="1:3" x14ac:dyDescent="0.25">
      <c r="A323" s="19" t="s">
        <v>11495</v>
      </c>
      <c r="B323" s="19" t="s">
        <v>25932</v>
      </c>
      <c r="C323" s="122">
        <v>59034</v>
      </c>
    </row>
    <row r="324" spans="1:3" x14ac:dyDescent="0.25">
      <c r="A324" s="19" t="s">
        <v>11720</v>
      </c>
      <c r="B324" s="19" t="s">
        <v>25919</v>
      </c>
      <c r="C324" s="122">
        <v>28332</v>
      </c>
    </row>
    <row r="325" spans="1:3" x14ac:dyDescent="0.25">
      <c r="A325" s="19" t="s">
        <v>3666</v>
      </c>
      <c r="B325" s="19" t="s">
        <v>25920</v>
      </c>
      <c r="C325" s="122">
        <v>214409</v>
      </c>
    </row>
    <row r="326" spans="1:3" x14ac:dyDescent="0.25">
      <c r="A326" s="19" t="s">
        <v>23005</v>
      </c>
      <c r="B326" s="19" t="s">
        <v>25939</v>
      </c>
      <c r="C326" s="122">
        <v>3621</v>
      </c>
    </row>
    <row r="327" spans="1:3" x14ac:dyDescent="0.25">
      <c r="A327" s="19" t="s">
        <v>14967</v>
      </c>
      <c r="B327" s="19" t="s">
        <v>25938</v>
      </c>
      <c r="C327" s="122">
        <v>3045</v>
      </c>
    </row>
    <row r="328" spans="1:3" x14ac:dyDescent="0.25">
      <c r="A328" s="19" t="s">
        <v>15906</v>
      </c>
      <c r="B328" s="19" t="s">
        <v>25554</v>
      </c>
      <c r="C328" s="122">
        <v>1789</v>
      </c>
    </row>
    <row r="329" spans="1:3" x14ac:dyDescent="0.25">
      <c r="A329" s="19" t="s">
        <v>13030</v>
      </c>
      <c r="B329" s="19" t="s">
        <v>25746</v>
      </c>
      <c r="C329" s="122">
        <v>53346</v>
      </c>
    </row>
    <row r="330" spans="1:3" x14ac:dyDescent="0.25">
      <c r="A330" s="19" t="s">
        <v>28742</v>
      </c>
      <c r="B330" s="19" t="s">
        <v>28743</v>
      </c>
      <c r="C330" s="122">
        <v>73</v>
      </c>
    </row>
    <row r="331" spans="1:3" x14ac:dyDescent="0.25">
      <c r="A331" s="19" t="s">
        <v>13403</v>
      </c>
      <c r="B331" s="19" t="s">
        <v>25753</v>
      </c>
      <c r="C331" s="122">
        <v>14799</v>
      </c>
    </row>
    <row r="332" spans="1:3" x14ac:dyDescent="0.25">
      <c r="A332" s="19" t="s">
        <v>15693</v>
      </c>
      <c r="B332" s="19" t="s">
        <v>25755</v>
      </c>
      <c r="C332" s="122">
        <v>1005</v>
      </c>
    </row>
    <row r="333" spans="1:3" x14ac:dyDescent="0.25">
      <c r="A333" s="19" t="s">
        <v>23001</v>
      </c>
      <c r="B333" s="19" t="s">
        <v>25756</v>
      </c>
      <c r="C333" s="122">
        <v>7773</v>
      </c>
    </row>
    <row r="334" spans="1:3" x14ac:dyDescent="0.25">
      <c r="A334" s="19" t="s">
        <v>5938</v>
      </c>
      <c r="B334" s="19" t="s">
        <v>25750</v>
      </c>
      <c r="C334" s="122">
        <v>71207</v>
      </c>
    </row>
    <row r="335" spans="1:3" x14ac:dyDescent="0.25">
      <c r="A335" s="19" t="s">
        <v>14886</v>
      </c>
      <c r="B335" s="19" t="s">
        <v>25751</v>
      </c>
      <c r="C335" s="122">
        <v>19393</v>
      </c>
    </row>
    <row r="336" spans="1:3" x14ac:dyDescent="0.25">
      <c r="A336" s="19" t="s">
        <v>13100</v>
      </c>
      <c r="B336" s="19" t="s">
        <v>25835</v>
      </c>
      <c r="C336" s="122">
        <v>10411</v>
      </c>
    </row>
    <row r="337" spans="1:3" x14ac:dyDescent="0.25">
      <c r="A337" s="19" t="s">
        <v>8857</v>
      </c>
      <c r="B337" s="19" t="s">
        <v>25847</v>
      </c>
      <c r="C337" s="122">
        <v>52050</v>
      </c>
    </row>
    <row r="338" spans="1:3" x14ac:dyDescent="0.25">
      <c r="A338" s="19" t="s">
        <v>11573</v>
      </c>
      <c r="B338" s="19" t="s">
        <v>28750</v>
      </c>
      <c r="C338" s="122">
        <v>17522</v>
      </c>
    </row>
    <row r="339" spans="1:3" x14ac:dyDescent="0.25">
      <c r="A339" s="19" t="s">
        <v>28753</v>
      </c>
      <c r="B339" s="19" t="s">
        <v>28754</v>
      </c>
      <c r="C339" s="122">
        <v>1055</v>
      </c>
    </row>
    <row r="340" spans="1:3" x14ac:dyDescent="0.25">
      <c r="A340" s="19" t="s">
        <v>18944</v>
      </c>
      <c r="B340" s="19" t="s">
        <v>25836</v>
      </c>
      <c r="C340" s="122">
        <v>24583</v>
      </c>
    </row>
    <row r="341" spans="1:3" x14ac:dyDescent="0.25">
      <c r="A341" s="19" t="s">
        <v>3683</v>
      </c>
      <c r="B341" s="19" t="s">
        <v>25843</v>
      </c>
      <c r="C341" s="122">
        <v>190398</v>
      </c>
    </row>
    <row r="342" spans="1:3" x14ac:dyDescent="0.25">
      <c r="A342" s="19" t="s">
        <v>5480</v>
      </c>
      <c r="B342" s="19" t="s">
        <v>25844</v>
      </c>
      <c r="C342" s="122">
        <v>70604</v>
      </c>
    </row>
    <row r="343" spans="1:3" x14ac:dyDescent="0.25">
      <c r="A343" s="19" t="s">
        <v>2111</v>
      </c>
      <c r="B343" s="19" t="s">
        <v>25840</v>
      </c>
      <c r="C343" s="122">
        <v>508870</v>
      </c>
    </row>
    <row r="344" spans="1:3" x14ac:dyDescent="0.25">
      <c r="A344" s="19" t="s">
        <v>14863</v>
      </c>
      <c r="B344" s="19" t="s">
        <v>28752</v>
      </c>
      <c r="C344" s="122">
        <v>31411</v>
      </c>
    </row>
    <row r="345" spans="1:3" x14ac:dyDescent="0.25">
      <c r="A345" s="19" t="s">
        <v>16577</v>
      </c>
      <c r="B345" s="19" t="s">
        <v>28751</v>
      </c>
      <c r="C345" s="122">
        <v>2360</v>
      </c>
    </row>
    <row r="346" spans="1:3" x14ac:dyDescent="0.25">
      <c r="A346" s="19" t="s">
        <v>1131</v>
      </c>
      <c r="B346" s="19" t="s">
        <v>25837</v>
      </c>
      <c r="C346" s="122">
        <v>1483680</v>
      </c>
    </row>
    <row r="347" spans="1:3" x14ac:dyDescent="0.25">
      <c r="A347" s="19" t="s">
        <v>2006</v>
      </c>
      <c r="B347" s="19" t="s">
        <v>25841</v>
      </c>
      <c r="C347" s="122">
        <v>719479</v>
      </c>
    </row>
    <row r="348" spans="1:3" x14ac:dyDescent="0.25">
      <c r="A348" s="19" t="s">
        <v>12177</v>
      </c>
      <c r="B348" s="19" t="s">
        <v>25832</v>
      </c>
      <c r="C348" s="122">
        <v>21859</v>
      </c>
    </row>
    <row r="349" spans="1:3" x14ac:dyDescent="0.25">
      <c r="A349" s="19" t="s">
        <v>10981</v>
      </c>
      <c r="B349" s="19" t="s">
        <v>25849</v>
      </c>
      <c r="C349" s="122">
        <v>41046</v>
      </c>
    </row>
    <row r="350" spans="1:3" x14ac:dyDescent="0.25">
      <c r="A350" s="19" t="s">
        <v>12733</v>
      </c>
      <c r="B350" s="19" t="s">
        <v>25833</v>
      </c>
      <c r="C350" s="122">
        <v>21741</v>
      </c>
    </row>
    <row r="351" spans="1:3" x14ac:dyDescent="0.25">
      <c r="A351" s="19" t="s">
        <v>13888</v>
      </c>
      <c r="B351" s="19" t="s">
        <v>25828</v>
      </c>
      <c r="C351" s="122">
        <v>50697</v>
      </c>
    </row>
    <row r="352" spans="1:3" x14ac:dyDescent="0.25">
      <c r="A352" s="19" t="s">
        <v>22784</v>
      </c>
      <c r="B352" s="19" t="s">
        <v>25850</v>
      </c>
      <c r="C352" s="122">
        <v>72684</v>
      </c>
    </row>
    <row r="353" spans="1:3" x14ac:dyDescent="0.25">
      <c r="A353" s="19" t="s">
        <v>21923</v>
      </c>
      <c r="B353" s="19" t="s">
        <v>25845</v>
      </c>
      <c r="C353" s="122">
        <v>2021</v>
      </c>
    </row>
    <row r="354" spans="1:3" x14ac:dyDescent="0.25">
      <c r="A354" s="19" t="s">
        <v>6514</v>
      </c>
      <c r="B354" s="19" t="s">
        <v>25829</v>
      </c>
      <c r="C354" s="122">
        <v>160049</v>
      </c>
    </row>
    <row r="355" spans="1:3" x14ac:dyDescent="0.25">
      <c r="A355" s="19" t="s">
        <v>8824</v>
      </c>
      <c r="B355" s="19" t="s">
        <v>25834</v>
      </c>
      <c r="C355" s="122">
        <v>24385</v>
      </c>
    </row>
    <row r="356" spans="1:3" x14ac:dyDescent="0.25">
      <c r="A356" s="19" t="s">
        <v>3044</v>
      </c>
      <c r="B356" s="19" t="s">
        <v>25839</v>
      </c>
      <c r="C356" s="122">
        <v>929164</v>
      </c>
    </row>
    <row r="357" spans="1:3" x14ac:dyDescent="0.25">
      <c r="A357" s="19" t="s">
        <v>15625</v>
      </c>
      <c r="B357" s="19" t="s">
        <v>25593</v>
      </c>
      <c r="C357" s="122">
        <v>27345</v>
      </c>
    </row>
    <row r="358" spans="1:3" x14ac:dyDescent="0.25">
      <c r="A358" s="19" t="s">
        <v>10121</v>
      </c>
      <c r="B358" s="19" t="s">
        <v>25703</v>
      </c>
      <c r="C358" s="122">
        <v>59321</v>
      </c>
    </row>
    <row r="359" spans="1:3" x14ac:dyDescent="0.25">
      <c r="A359" s="19" t="s">
        <v>1679</v>
      </c>
      <c r="B359" s="19" t="s">
        <v>25714</v>
      </c>
      <c r="C359" s="122">
        <v>538129</v>
      </c>
    </row>
    <row r="360" spans="1:3" x14ac:dyDescent="0.25">
      <c r="A360" s="19" t="s">
        <v>1655</v>
      </c>
      <c r="B360" s="19" t="s">
        <v>25716</v>
      </c>
      <c r="C360" s="122">
        <v>565217</v>
      </c>
    </row>
    <row r="361" spans="1:3" x14ac:dyDescent="0.25">
      <c r="A361" s="19" t="s">
        <v>6436</v>
      </c>
      <c r="B361" s="19" t="s">
        <v>25611</v>
      </c>
      <c r="C361" s="122">
        <v>309842</v>
      </c>
    </row>
    <row r="362" spans="1:3" x14ac:dyDescent="0.25">
      <c r="A362" s="19" t="s">
        <v>1766</v>
      </c>
      <c r="B362" s="19" t="s">
        <v>25928</v>
      </c>
      <c r="C362" s="122">
        <v>517285</v>
      </c>
    </row>
    <row r="363" spans="1:3" x14ac:dyDescent="0.25">
      <c r="A363" s="19" t="s">
        <v>1415</v>
      </c>
      <c r="B363" s="19" t="s">
        <v>25724</v>
      </c>
      <c r="C363" s="122">
        <v>814917</v>
      </c>
    </row>
    <row r="364" spans="1:3" x14ac:dyDescent="0.25">
      <c r="A364" s="19" t="s">
        <v>8113</v>
      </c>
      <c r="B364" s="19" t="s">
        <v>28766</v>
      </c>
      <c r="C364" s="122">
        <v>21914</v>
      </c>
    </row>
    <row r="365" spans="1:3" x14ac:dyDescent="0.25">
      <c r="A365" s="19" t="s">
        <v>10085</v>
      </c>
      <c r="B365" s="19" t="s">
        <v>28214</v>
      </c>
      <c r="C365" s="122">
        <v>42826</v>
      </c>
    </row>
    <row r="366" spans="1:3" x14ac:dyDescent="0.25">
      <c r="A366" s="19" t="s">
        <v>8950</v>
      </c>
      <c r="B366" s="19" t="s">
        <v>25618</v>
      </c>
      <c r="C366" s="122">
        <v>39721</v>
      </c>
    </row>
    <row r="367" spans="1:3" x14ac:dyDescent="0.25">
      <c r="A367" s="19" t="s">
        <v>10744</v>
      </c>
      <c r="B367" s="19" t="s">
        <v>25653</v>
      </c>
      <c r="C367" s="122">
        <v>27231</v>
      </c>
    </row>
    <row r="368" spans="1:3" x14ac:dyDescent="0.25">
      <c r="A368" s="19" t="s">
        <v>15774</v>
      </c>
      <c r="B368" s="19" t="s">
        <v>25700</v>
      </c>
      <c r="C368" s="122">
        <v>7803</v>
      </c>
    </row>
    <row r="369" spans="1:3" x14ac:dyDescent="0.25">
      <c r="A369" s="19" t="s">
        <v>15848</v>
      </c>
      <c r="B369" s="19" t="s">
        <v>25619</v>
      </c>
      <c r="C369" s="122">
        <v>8244</v>
      </c>
    </row>
    <row r="370" spans="1:3" x14ac:dyDescent="0.25">
      <c r="A370" s="19" t="s">
        <v>11687</v>
      </c>
      <c r="B370" s="19" t="s">
        <v>25686</v>
      </c>
      <c r="C370" s="122">
        <v>20155</v>
      </c>
    </row>
    <row r="371" spans="1:3" x14ac:dyDescent="0.25">
      <c r="A371" s="19" t="s">
        <v>13217</v>
      </c>
      <c r="B371" s="19" t="s">
        <v>25620</v>
      </c>
      <c r="C371" s="122">
        <v>9998</v>
      </c>
    </row>
    <row r="372" spans="1:3" x14ac:dyDescent="0.25">
      <c r="A372" s="19" t="s">
        <v>3348</v>
      </c>
      <c r="B372" s="19" t="s">
        <v>25697</v>
      </c>
      <c r="C372" s="122">
        <v>201671</v>
      </c>
    </row>
    <row r="373" spans="1:3" x14ac:dyDescent="0.25">
      <c r="A373" s="19" t="s">
        <v>12327</v>
      </c>
      <c r="B373" s="19" t="s">
        <v>25662</v>
      </c>
      <c r="C373" s="122">
        <v>22127</v>
      </c>
    </row>
    <row r="374" spans="1:3" x14ac:dyDescent="0.25">
      <c r="A374" s="19" t="s">
        <v>9816</v>
      </c>
      <c r="B374" s="19" t="s">
        <v>25621</v>
      </c>
      <c r="C374" s="122">
        <v>19027</v>
      </c>
    </row>
    <row r="375" spans="1:3" x14ac:dyDescent="0.25">
      <c r="A375" s="19" t="s">
        <v>8155</v>
      </c>
      <c r="B375" s="19" t="s">
        <v>25622</v>
      </c>
      <c r="C375" s="122">
        <v>44953</v>
      </c>
    </row>
    <row r="376" spans="1:3" x14ac:dyDescent="0.25">
      <c r="A376" s="19" t="s">
        <v>10067</v>
      </c>
      <c r="B376" s="19" t="s">
        <v>25661</v>
      </c>
      <c r="C376" s="122">
        <v>92072</v>
      </c>
    </row>
    <row r="377" spans="1:3" x14ac:dyDescent="0.25">
      <c r="A377" s="19" t="s">
        <v>21926</v>
      </c>
      <c r="B377" s="19" t="s">
        <v>28730</v>
      </c>
      <c r="C377" s="122">
        <v>15075</v>
      </c>
    </row>
    <row r="378" spans="1:3" x14ac:dyDescent="0.25">
      <c r="A378" s="19" t="s">
        <v>1194</v>
      </c>
      <c r="B378" s="19" t="s">
        <v>25623</v>
      </c>
      <c r="C378" s="122">
        <v>1192943</v>
      </c>
    </row>
    <row r="379" spans="1:3" x14ac:dyDescent="0.25">
      <c r="A379" s="19" t="s">
        <v>23047</v>
      </c>
      <c r="B379" s="19" t="s">
        <v>25624</v>
      </c>
      <c r="C379" s="122">
        <v>4955</v>
      </c>
    </row>
    <row r="380" spans="1:3" x14ac:dyDescent="0.25">
      <c r="A380" s="19" t="s">
        <v>4150</v>
      </c>
      <c r="B380" s="19" t="s">
        <v>25676</v>
      </c>
      <c r="C380" s="122">
        <v>236878</v>
      </c>
    </row>
    <row r="381" spans="1:3" x14ac:dyDescent="0.25">
      <c r="A381" s="19" t="s">
        <v>1784</v>
      </c>
      <c r="B381" s="19" t="s">
        <v>28218</v>
      </c>
      <c r="C381" s="122">
        <v>680008</v>
      </c>
    </row>
    <row r="382" spans="1:3" x14ac:dyDescent="0.25">
      <c r="A382" s="19" t="s">
        <v>7900</v>
      </c>
      <c r="B382" s="19" t="s">
        <v>25694</v>
      </c>
      <c r="C382" s="122">
        <v>200673</v>
      </c>
    </row>
    <row r="383" spans="1:3" x14ac:dyDescent="0.25">
      <c r="A383" s="19" t="s">
        <v>10753</v>
      </c>
      <c r="B383" s="19" t="s">
        <v>25668</v>
      </c>
      <c r="C383" s="122">
        <v>29091</v>
      </c>
    </row>
    <row r="384" spans="1:3" x14ac:dyDescent="0.25">
      <c r="A384" s="19" t="s">
        <v>6220</v>
      </c>
      <c r="B384" s="19" t="s">
        <v>25625</v>
      </c>
      <c r="C384" s="122">
        <v>74158</v>
      </c>
    </row>
    <row r="385" spans="1:3" x14ac:dyDescent="0.25">
      <c r="A385" s="19" t="s">
        <v>6070</v>
      </c>
      <c r="B385" s="19" t="s">
        <v>25692</v>
      </c>
      <c r="C385" s="122">
        <v>145285</v>
      </c>
    </row>
    <row r="386" spans="1:3" x14ac:dyDescent="0.25">
      <c r="A386" s="19" t="s">
        <v>4742</v>
      </c>
      <c r="B386" s="19" t="s">
        <v>25659</v>
      </c>
      <c r="C386" s="122">
        <v>147809</v>
      </c>
    </row>
    <row r="387" spans="1:3" x14ac:dyDescent="0.25">
      <c r="A387" s="19" t="s">
        <v>5885</v>
      </c>
      <c r="B387" s="19" t="s">
        <v>25663</v>
      </c>
      <c r="C387" s="122">
        <v>82817</v>
      </c>
    </row>
    <row r="388" spans="1:3" x14ac:dyDescent="0.25">
      <c r="A388" s="19" t="s">
        <v>28733</v>
      </c>
      <c r="B388" s="19" t="s">
        <v>28734</v>
      </c>
      <c r="C388" s="122">
        <v>3584</v>
      </c>
    </row>
    <row r="389" spans="1:3" x14ac:dyDescent="0.25">
      <c r="A389" s="19" t="s">
        <v>5297</v>
      </c>
      <c r="B389" s="19" t="s">
        <v>25627</v>
      </c>
      <c r="C389" s="122">
        <v>222411</v>
      </c>
    </row>
    <row r="390" spans="1:3" x14ac:dyDescent="0.25">
      <c r="A390" s="19" t="s">
        <v>20451</v>
      </c>
      <c r="B390" s="19" t="s">
        <v>25617</v>
      </c>
      <c r="C390" s="122">
        <v>345</v>
      </c>
    </row>
    <row r="391" spans="1:3" x14ac:dyDescent="0.25">
      <c r="A391" s="19" t="s">
        <v>11895</v>
      </c>
      <c r="B391" s="19" t="s">
        <v>25701</v>
      </c>
      <c r="C391" s="122">
        <v>39542</v>
      </c>
    </row>
    <row r="392" spans="1:3" x14ac:dyDescent="0.25">
      <c r="A392" s="19" t="s">
        <v>13286</v>
      </c>
      <c r="B392" s="19" t="s">
        <v>25825</v>
      </c>
      <c r="C392" s="122">
        <v>12976</v>
      </c>
    </row>
    <row r="393" spans="1:3" x14ac:dyDescent="0.25">
      <c r="A393" s="19" t="s">
        <v>10231</v>
      </c>
      <c r="B393" s="19" t="s">
        <v>25846</v>
      </c>
      <c r="C393" s="122">
        <v>23429</v>
      </c>
    </row>
    <row r="394" spans="1:3" x14ac:dyDescent="0.25">
      <c r="A394" s="19" t="s">
        <v>6642</v>
      </c>
      <c r="B394" s="19" t="s">
        <v>25628</v>
      </c>
      <c r="C394" s="122">
        <v>104335</v>
      </c>
    </row>
    <row r="395" spans="1:3" x14ac:dyDescent="0.25">
      <c r="A395" s="19" t="s">
        <v>7759</v>
      </c>
      <c r="B395" s="19" t="s">
        <v>25629</v>
      </c>
      <c r="C395" s="122">
        <v>47802</v>
      </c>
    </row>
    <row r="396" spans="1:3" x14ac:dyDescent="0.25">
      <c r="A396" s="19" t="s">
        <v>16673</v>
      </c>
      <c r="B396" s="19" t="s">
        <v>28726</v>
      </c>
      <c r="C396" s="122">
        <v>71647</v>
      </c>
    </row>
    <row r="397" spans="1:3" x14ac:dyDescent="0.25">
      <c r="A397" s="19" t="s">
        <v>5639</v>
      </c>
      <c r="B397" s="19" t="s">
        <v>25630</v>
      </c>
      <c r="C397" s="122">
        <v>125598</v>
      </c>
    </row>
    <row r="398" spans="1:3" x14ac:dyDescent="0.25">
      <c r="A398" s="19" t="s">
        <v>16273</v>
      </c>
      <c r="B398" s="19" t="s">
        <v>25702</v>
      </c>
      <c r="C398" s="122">
        <v>2131</v>
      </c>
    </row>
    <row r="399" spans="1:3" x14ac:dyDescent="0.25">
      <c r="A399" s="19" t="s">
        <v>12282</v>
      </c>
      <c r="B399" s="19" t="s">
        <v>25673</v>
      </c>
      <c r="C399" s="122">
        <v>10953</v>
      </c>
    </row>
    <row r="400" spans="1:3" x14ac:dyDescent="0.25">
      <c r="A400" s="19" t="s">
        <v>5357</v>
      </c>
      <c r="B400" s="19" t="s">
        <v>25633</v>
      </c>
      <c r="C400" s="122">
        <v>163260</v>
      </c>
    </row>
    <row r="401" spans="1:3" x14ac:dyDescent="0.25">
      <c r="A401" s="19" t="s">
        <v>2450</v>
      </c>
      <c r="B401" s="19" t="s">
        <v>25631</v>
      </c>
      <c r="C401" s="122">
        <v>187567</v>
      </c>
    </row>
    <row r="402" spans="1:3" x14ac:dyDescent="0.25">
      <c r="A402" s="19" t="s">
        <v>22814</v>
      </c>
      <c r="B402" s="19" t="s">
        <v>25710</v>
      </c>
      <c r="C402" s="122">
        <v>32152</v>
      </c>
    </row>
    <row r="403" spans="1:3" x14ac:dyDescent="0.25">
      <c r="A403" s="19" t="s">
        <v>13900</v>
      </c>
      <c r="B403" s="19" t="s">
        <v>25705</v>
      </c>
      <c r="C403" s="122">
        <v>13672</v>
      </c>
    </row>
    <row r="404" spans="1:3" x14ac:dyDescent="0.25">
      <c r="A404" s="19" t="s">
        <v>10552</v>
      </c>
      <c r="B404" s="19" t="s">
        <v>25674</v>
      </c>
      <c r="C404" s="122">
        <v>32864</v>
      </c>
    </row>
    <row r="405" spans="1:3" x14ac:dyDescent="0.25">
      <c r="A405" s="19" t="s">
        <v>14522</v>
      </c>
      <c r="B405" s="19" t="s">
        <v>25654</v>
      </c>
      <c r="C405" s="122">
        <v>28843</v>
      </c>
    </row>
    <row r="406" spans="1:3" x14ac:dyDescent="0.25">
      <c r="A406" s="19" t="s">
        <v>1481</v>
      </c>
      <c r="B406" s="19" t="s">
        <v>25634</v>
      </c>
      <c r="C406" s="122">
        <v>1326107</v>
      </c>
    </row>
    <row r="407" spans="1:3" x14ac:dyDescent="0.25">
      <c r="A407" s="19" t="s">
        <v>4943</v>
      </c>
      <c r="B407" s="19" t="s">
        <v>28725</v>
      </c>
      <c r="C407" s="122">
        <v>103476</v>
      </c>
    </row>
    <row r="408" spans="1:3" x14ac:dyDescent="0.25">
      <c r="A408" s="19" t="s">
        <v>1448</v>
      </c>
      <c r="B408" s="19" t="s">
        <v>25635</v>
      </c>
      <c r="C408" s="122">
        <v>846331</v>
      </c>
    </row>
    <row r="409" spans="1:3" x14ac:dyDescent="0.25">
      <c r="A409" s="19" t="s">
        <v>10720</v>
      </c>
      <c r="B409" s="19" t="s">
        <v>25610</v>
      </c>
      <c r="C409" s="122">
        <v>21070</v>
      </c>
    </row>
    <row r="410" spans="1:3" x14ac:dyDescent="0.25">
      <c r="A410" s="19" t="s">
        <v>1826</v>
      </c>
      <c r="B410" s="19" t="s">
        <v>25636</v>
      </c>
      <c r="C410" s="122">
        <v>416667</v>
      </c>
    </row>
    <row r="411" spans="1:3" x14ac:dyDescent="0.25">
      <c r="A411" s="19" t="s">
        <v>12549</v>
      </c>
      <c r="B411" s="19" t="s">
        <v>25637</v>
      </c>
      <c r="C411" s="122">
        <v>300919</v>
      </c>
    </row>
    <row r="412" spans="1:3" x14ac:dyDescent="0.25">
      <c r="A412" s="19" t="s">
        <v>3073</v>
      </c>
      <c r="B412" s="19" t="s">
        <v>25907</v>
      </c>
      <c r="C412" s="122">
        <v>348249</v>
      </c>
    </row>
    <row r="413" spans="1:3" x14ac:dyDescent="0.25">
      <c r="A413" s="19" t="s">
        <v>12736</v>
      </c>
      <c r="B413" s="19" t="s">
        <v>25656</v>
      </c>
      <c r="C413" s="122">
        <v>8929</v>
      </c>
    </row>
    <row r="414" spans="1:3" x14ac:dyDescent="0.25">
      <c r="A414" s="19" t="s">
        <v>4213</v>
      </c>
      <c r="B414" s="19" t="s">
        <v>25693</v>
      </c>
      <c r="C414" s="122">
        <v>49069</v>
      </c>
    </row>
    <row r="415" spans="1:3" x14ac:dyDescent="0.25">
      <c r="A415" s="19" t="s">
        <v>28219</v>
      </c>
      <c r="B415" s="19" t="s">
        <v>28220</v>
      </c>
      <c r="C415" s="122">
        <v>20262</v>
      </c>
    </row>
    <row r="416" spans="1:3" x14ac:dyDescent="0.25">
      <c r="A416" s="19" t="s">
        <v>3432</v>
      </c>
      <c r="B416" s="19" t="s">
        <v>25706</v>
      </c>
      <c r="C416" s="122">
        <v>286558</v>
      </c>
    </row>
    <row r="417" spans="1:3" x14ac:dyDescent="0.25">
      <c r="A417" s="19" t="s">
        <v>15478</v>
      </c>
      <c r="B417" s="19" t="s">
        <v>28727</v>
      </c>
      <c r="C417" s="122">
        <v>6184</v>
      </c>
    </row>
    <row r="418" spans="1:3" x14ac:dyDescent="0.25">
      <c r="A418" s="19" t="s">
        <v>22833</v>
      </c>
      <c r="B418" s="19" t="s">
        <v>25872</v>
      </c>
      <c r="C418" s="122">
        <v>11442</v>
      </c>
    </row>
    <row r="419" spans="1:3" x14ac:dyDescent="0.25">
      <c r="A419" s="19" t="s">
        <v>18870</v>
      </c>
      <c r="B419" s="19" t="s">
        <v>25870</v>
      </c>
      <c r="C419" s="122">
        <v>40094</v>
      </c>
    </row>
    <row r="420" spans="1:3" x14ac:dyDescent="0.25">
      <c r="A420" s="19" t="s">
        <v>16954</v>
      </c>
      <c r="B420" s="19" t="s">
        <v>25871</v>
      </c>
      <c r="C420" s="122">
        <v>14186</v>
      </c>
    </row>
    <row r="421" spans="1:3" x14ac:dyDescent="0.25">
      <c r="A421" s="19" t="s">
        <v>1856</v>
      </c>
      <c r="B421" s="19" t="s">
        <v>25866</v>
      </c>
      <c r="C421" s="122">
        <v>459627</v>
      </c>
    </row>
    <row r="422" spans="1:3" x14ac:dyDescent="0.25">
      <c r="A422" s="19" t="s">
        <v>7708</v>
      </c>
      <c r="B422" s="19" t="s">
        <v>25878</v>
      </c>
      <c r="C422" s="122">
        <v>91261</v>
      </c>
    </row>
    <row r="423" spans="1:3" x14ac:dyDescent="0.25">
      <c r="A423" s="19" t="s">
        <v>15443</v>
      </c>
      <c r="B423" s="19" t="s">
        <v>15445</v>
      </c>
      <c r="C423" s="122">
        <v>9355</v>
      </c>
    </row>
    <row r="424" spans="1:3" x14ac:dyDescent="0.25">
      <c r="A424" s="19" t="s">
        <v>25882</v>
      </c>
      <c r="B424" s="19" t="s">
        <v>25883</v>
      </c>
      <c r="C424" s="122">
        <v>1043</v>
      </c>
    </row>
    <row r="425" spans="1:3" x14ac:dyDescent="0.25">
      <c r="A425" s="19" t="s">
        <v>18432</v>
      </c>
      <c r="B425" s="19" t="s">
        <v>28763</v>
      </c>
      <c r="C425" s="122">
        <v>719</v>
      </c>
    </row>
    <row r="426" spans="1:3" x14ac:dyDescent="0.25">
      <c r="A426" s="19" t="s">
        <v>2687</v>
      </c>
      <c r="B426" s="19" t="s">
        <v>25638</v>
      </c>
      <c r="C426" s="122">
        <v>390623</v>
      </c>
    </row>
    <row r="427" spans="1:3" x14ac:dyDescent="0.25">
      <c r="A427" s="19" t="s">
        <v>9045</v>
      </c>
      <c r="B427" s="19" t="s">
        <v>25667</v>
      </c>
      <c r="C427" s="122">
        <v>29216</v>
      </c>
    </row>
    <row r="428" spans="1:3" x14ac:dyDescent="0.25">
      <c r="A428" s="19" t="s">
        <v>6463</v>
      </c>
      <c r="B428" s="19" t="s">
        <v>25585</v>
      </c>
      <c r="C428" s="122">
        <v>75251</v>
      </c>
    </row>
    <row r="429" spans="1:3" x14ac:dyDescent="0.25">
      <c r="A429" s="19" t="s">
        <v>8854</v>
      </c>
      <c r="B429" s="19" t="s">
        <v>25573</v>
      </c>
      <c r="C429" s="122">
        <v>30064</v>
      </c>
    </row>
    <row r="430" spans="1:3" x14ac:dyDescent="0.25">
      <c r="A430" s="19" t="s">
        <v>13877</v>
      </c>
      <c r="B430" s="19" t="s">
        <v>25679</v>
      </c>
      <c r="C430" s="122">
        <v>5555</v>
      </c>
    </row>
    <row r="431" spans="1:3" x14ac:dyDescent="0.25">
      <c r="A431" s="19" t="s">
        <v>14006</v>
      </c>
      <c r="B431" s="19" t="s">
        <v>25688</v>
      </c>
      <c r="C431" s="122">
        <v>3830</v>
      </c>
    </row>
    <row r="432" spans="1:3" x14ac:dyDescent="0.25">
      <c r="A432" s="19" t="s">
        <v>15510</v>
      </c>
      <c r="B432" s="19" t="s">
        <v>25707</v>
      </c>
      <c r="C432" s="122">
        <v>9381</v>
      </c>
    </row>
    <row r="433" spans="1:3" x14ac:dyDescent="0.25">
      <c r="A433" s="19" t="s">
        <v>9920</v>
      </c>
      <c r="B433" s="19" t="s">
        <v>25698</v>
      </c>
      <c r="C433" s="122">
        <v>48107</v>
      </c>
    </row>
    <row r="434" spans="1:3" x14ac:dyDescent="0.25">
      <c r="A434" s="19" t="s">
        <v>6178</v>
      </c>
      <c r="B434" s="19" t="s">
        <v>25616</v>
      </c>
      <c r="C434" s="122">
        <v>195970</v>
      </c>
    </row>
    <row r="435" spans="1:3" x14ac:dyDescent="0.25">
      <c r="A435" s="19" t="s">
        <v>5183</v>
      </c>
      <c r="B435" s="19" t="s">
        <v>25639</v>
      </c>
      <c r="C435" s="122">
        <v>31751</v>
      </c>
    </row>
    <row r="436" spans="1:3" x14ac:dyDescent="0.25">
      <c r="A436" s="19" t="s">
        <v>8977</v>
      </c>
      <c r="B436" s="19" t="s">
        <v>25666</v>
      </c>
      <c r="C436" s="122">
        <v>43642</v>
      </c>
    </row>
    <row r="437" spans="1:3" x14ac:dyDescent="0.25">
      <c r="A437" s="19" t="s">
        <v>9897</v>
      </c>
      <c r="B437" s="19" t="s">
        <v>28229</v>
      </c>
      <c r="C437" s="122">
        <v>11994</v>
      </c>
    </row>
    <row r="438" spans="1:3" x14ac:dyDescent="0.25">
      <c r="A438" s="19" t="s">
        <v>3154</v>
      </c>
      <c r="B438" s="19" t="s">
        <v>25655</v>
      </c>
      <c r="C438" s="122">
        <v>203960</v>
      </c>
    </row>
    <row r="439" spans="1:3" x14ac:dyDescent="0.25">
      <c r="A439" s="19" t="s">
        <v>2891</v>
      </c>
      <c r="B439" s="19" t="s">
        <v>25921</v>
      </c>
      <c r="C439" s="122">
        <v>395140</v>
      </c>
    </row>
    <row r="440" spans="1:3" x14ac:dyDescent="0.25">
      <c r="A440" s="19" t="s">
        <v>6223</v>
      </c>
      <c r="B440" s="19" t="s">
        <v>25908</v>
      </c>
      <c r="C440" s="122">
        <v>113398</v>
      </c>
    </row>
    <row r="441" spans="1:3" x14ac:dyDescent="0.25">
      <c r="A441" s="19" t="s">
        <v>8581</v>
      </c>
      <c r="B441" s="19" t="s">
        <v>25909</v>
      </c>
      <c r="C441" s="122">
        <v>74805</v>
      </c>
    </row>
    <row r="442" spans="1:3" x14ac:dyDescent="0.25">
      <c r="A442" s="19" t="s">
        <v>6779</v>
      </c>
      <c r="B442" s="19" t="s">
        <v>25615</v>
      </c>
      <c r="C442" s="122">
        <v>76253</v>
      </c>
    </row>
    <row r="443" spans="1:3" x14ac:dyDescent="0.25">
      <c r="A443" s="19" t="s">
        <v>7447</v>
      </c>
      <c r="B443" s="19" t="s">
        <v>25796</v>
      </c>
      <c r="C443" s="122">
        <v>94284</v>
      </c>
    </row>
    <row r="444" spans="1:3" x14ac:dyDescent="0.25">
      <c r="A444" s="19" t="s">
        <v>14454</v>
      </c>
      <c r="B444" s="19" t="s">
        <v>25691</v>
      </c>
      <c r="C444" s="122">
        <v>22616</v>
      </c>
    </row>
    <row r="445" spans="1:3" x14ac:dyDescent="0.25">
      <c r="A445" s="19" t="s">
        <v>2840</v>
      </c>
      <c r="B445" s="19" t="s">
        <v>25647</v>
      </c>
      <c r="C445" s="122">
        <v>447989</v>
      </c>
    </row>
    <row r="446" spans="1:3" x14ac:dyDescent="0.25">
      <c r="A446" s="19" t="s">
        <v>9905</v>
      </c>
      <c r="B446" s="19" t="s">
        <v>25641</v>
      </c>
      <c r="C446" s="122">
        <v>34336</v>
      </c>
    </row>
    <row r="447" spans="1:3" x14ac:dyDescent="0.25">
      <c r="A447" s="19" t="s">
        <v>1511</v>
      </c>
      <c r="B447" s="19" t="s">
        <v>25771</v>
      </c>
      <c r="C447" s="122">
        <v>771466</v>
      </c>
    </row>
    <row r="448" spans="1:3" x14ac:dyDescent="0.25">
      <c r="A448" s="19" t="s">
        <v>13340</v>
      </c>
      <c r="B448" s="19" t="s">
        <v>25642</v>
      </c>
      <c r="C448" s="122">
        <v>11290</v>
      </c>
    </row>
    <row r="449" spans="1:3" x14ac:dyDescent="0.25">
      <c r="A449" s="19" t="s">
        <v>8239</v>
      </c>
      <c r="B449" s="19" t="s">
        <v>25867</v>
      </c>
      <c r="C449" s="122">
        <v>35195</v>
      </c>
    </row>
    <row r="450" spans="1:3" x14ac:dyDescent="0.25">
      <c r="A450" s="19" t="s">
        <v>4384</v>
      </c>
      <c r="B450" s="19" t="s">
        <v>25643</v>
      </c>
      <c r="C450" s="122">
        <v>378190</v>
      </c>
    </row>
    <row r="451" spans="1:3" x14ac:dyDescent="0.25">
      <c r="A451" s="19" t="s">
        <v>22908</v>
      </c>
      <c r="B451" s="19" t="s">
        <v>25709</v>
      </c>
      <c r="C451" s="122">
        <v>2600</v>
      </c>
    </row>
    <row r="452" spans="1:3" x14ac:dyDescent="0.25">
      <c r="A452" s="19" t="s">
        <v>1901</v>
      </c>
      <c r="B452" s="19" t="s">
        <v>1903</v>
      </c>
      <c r="C452" s="122">
        <v>394058</v>
      </c>
    </row>
    <row r="453" spans="1:3" x14ac:dyDescent="0.25">
      <c r="A453" s="19" t="s">
        <v>10783</v>
      </c>
      <c r="B453" s="19" t="s">
        <v>25776</v>
      </c>
      <c r="C453" s="122">
        <v>31169</v>
      </c>
    </row>
    <row r="454" spans="1:3" x14ac:dyDescent="0.25">
      <c r="A454" s="19" t="s">
        <v>7732</v>
      </c>
      <c r="B454" s="19" t="s">
        <v>25949</v>
      </c>
      <c r="C454" s="122">
        <v>62640</v>
      </c>
    </row>
    <row r="455" spans="1:3" x14ac:dyDescent="0.25">
      <c r="A455" s="19" t="s">
        <v>25712</v>
      </c>
      <c r="B455" s="19" t="s">
        <v>25713</v>
      </c>
      <c r="C455" s="122">
        <v>4621</v>
      </c>
    </row>
    <row r="456" spans="1:3" x14ac:dyDescent="0.25">
      <c r="A456" s="19" t="s">
        <v>987</v>
      </c>
      <c r="B456" s="19" t="s">
        <v>25645</v>
      </c>
      <c r="C456" s="122">
        <v>916741</v>
      </c>
    </row>
    <row r="457" spans="1:3" x14ac:dyDescent="0.25">
      <c r="A457" s="19" t="s">
        <v>3760</v>
      </c>
      <c r="B457" s="19" t="s">
        <v>25665</v>
      </c>
      <c r="C457" s="122">
        <v>328140</v>
      </c>
    </row>
    <row r="458" spans="1:3" x14ac:dyDescent="0.25">
      <c r="A458" s="19" t="s">
        <v>5977</v>
      </c>
      <c r="B458" s="19" t="s">
        <v>25862</v>
      </c>
      <c r="C458" s="122">
        <v>25916</v>
      </c>
    </row>
    <row r="459" spans="1:3" x14ac:dyDescent="0.25">
      <c r="A459" s="19" t="s">
        <v>6944</v>
      </c>
      <c r="B459" s="19" t="s">
        <v>25945</v>
      </c>
      <c r="C459" s="122">
        <v>112725</v>
      </c>
    </row>
    <row r="460" spans="1:3" x14ac:dyDescent="0.25">
      <c r="A460" s="19" t="s">
        <v>17187</v>
      </c>
      <c r="B460" s="19" t="s">
        <v>25946</v>
      </c>
      <c r="C460" s="122">
        <v>4058</v>
      </c>
    </row>
    <row r="461" spans="1:3" x14ac:dyDescent="0.25">
      <c r="A461" s="19" t="s">
        <v>1808</v>
      </c>
      <c r="B461" s="19" t="s">
        <v>25779</v>
      </c>
      <c r="C461" s="122">
        <v>395778</v>
      </c>
    </row>
    <row r="462" spans="1:3" x14ac:dyDescent="0.25">
      <c r="A462" s="19" t="s">
        <v>8035</v>
      </c>
      <c r="B462" s="19" t="s">
        <v>25831</v>
      </c>
      <c r="C462" s="122">
        <v>141864</v>
      </c>
    </row>
    <row r="463" spans="1:3" x14ac:dyDescent="0.25">
      <c r="A463" s="19" t="s">
        <v>4976</v>
      </c>
      <c r="B463" s="19" t="s">
        <v>25950</v>
      </c>
      <c r="C463" s="122">
        <v>215333</v>
      </c>
    </row>
    <row r="464" spans="1:3" x14ac:dyDescent="0.25">
      <c r="A464" s="19" t="s">
        <v>10852</v>
      </c>
      <c r="B464" s="19" t="s">
        <v>28215</v>
      </c>
      <c r="C464" s="122">
        <v>10543</v>
      </c>
    </row>
    <row r="465" spans="1:3" x14ac:dyDescent="0.25">
      <c r="A465" s="19" t="s">
        <v>1994</v>
      </c>
      <c r="B465" s="19" t="s">
        <v>25923</v>
      </c>
      <c r="C465" s="122">
        <v>747243</v>
      </c>
    </row>
    <row r="466" spans="1:3" x14ac:dyDescent="0.25">
      <c r="A466" s="19" t="s">
        <v>1790</v>
      </c>
      <c r="B466" s="19" t="s">
        <v>25816</v>
      </c>
      <c r="C466" s="122">
        <v>517111</v>
      </c>
    </row>
    <row r="467" spans="1:3" x14ac:dyDescent="0.25">
      <c r="A467" s="19" t="s">
        <v>28230</v>
      </c>
      <c r="B467" s="19" t="s">
        <v>28231</v>
      </c>
      <c r="C467" s="122">
        <v>30502</v>
      </c>
    </row>
    <row r="468" spans="1:3" x14ac:dyDescent="0.25">
      <c r="A468" s="19" t="s">
        <v>3256</v>
      </c>
      <c r="B468" s="19" t="s">
        <v>25819</v>
      </c>
      <c r="C468" s="122">
        <v>497410</v>
      </c>
    </row>
    <row r="469" spans="1:3" x14ac:dyDescent="0.25">
      <c r="A469" s="19" t="s">
        <v>10717</v>
      </c>
      <c r="B469" s="19" t="s">
        <v>25822</v>
      </c>
      <c r="C469" s="122">
        <v>55318</v>
      </c>
    </row>
    <row r="470" spans="1:3" x14ac:dyDescent="0.25">
      <c r="A470" s="19" t="s">
        <v>7660</v>
      </c>
      <c r="B470" s="19" t="s">
        <v>25821</v>
      </c>
      <c r="C470" s="122">
        <v>32883</v>
      </c>
    </row>
    <row r="471" spans="1:3" x14ac:dyDescent="0.25">
      <c r="A471" s="19" t="s">
        <v>4261</v>
      </c>
      <c r="B471" s="19" t="s">
        <v>25814</v>
      </c>
      <c r="C471" s="122">
        <v>118195</v>
      </c>
    </row>
    <row r="472" spans="1:3" x14ac:dyDescent="0.25">
      <c r="A472" s="19" t="s">
        <v>8779</v>
      </c>
      <c r="B472" s="19" t="s">
        <v>25817</v>
      </c>
      <c r="C472" s="122">
        <v>49586</v>
      </c>
    </row>
    <row r="473" spans="1:3" x14ac:dyDescent="0.25">
      <c r="A473" s="19" t="s">
        <v>6211</v>
      </c>
      <c r="B473" s="19" t="s">
        <v>25818</v>
      </c>
      <c r="C473" s="122">
        <v>333537</v>
      </c>
    </row>
    <row r="474" spans="1:3" x14ac:dyDescent="0.25">
      <c r="A474" s="19" t="s">
        <v>9234</v>
      </c>
      <c r="B474" s="19" t="s">
        <v>25752</v>
      </c>
      <c r="C474" s="122">
        <v>112339</v>
      </c>
    </row>
    <row r="475" spans="1:3" x14ac:dyDescent="0.25">
      <c r="A475" s="112"/>
      <c r="B475" s="112"/>
      <c r="C475" s="24"/>
    </row>
    <row r="476" spans="1:3" x14ac:dyDescent="0.25">
      <c r="A476" s="112"/>
      <c r="B476" s="112"/>
      <c r="C476" s="24"/>
    </row>
    <row r="477" spans="1:3" x14ac:dyDescent="0.25">
      <c r="A477" s="112"/>
      <c r="B477" s="112"/>
      <c r="C477" s="24"/>
    </row>
    <row r="478" spans="1:3" x14ac:dyDescent="0.25">
      <c r="A478" s="112"/>
      <c r="B478" s="112"/>
      <c r="C478" s="24"/>
    </row>
    <row r="479" spans="1:3" x14ac:dyDescent="0.25">
      <c r="A479" s="112"/>
      <c r="B479" s="112"/>
      <c r="C479" s="24"/>
    </row>
    <row r="480" spans="1:3" x14ac:dyDescent="0.25">
      <c r="A480" s="112"/>
      <c r="B480" s="112"/>
      <c r="C480" s="24"/>
    </row>
    <row r="481" spans="1:3" x14ac:dyDescent="0.25">
      <c r="A481" s="112"/>
      <c r="B481" s="112"/>
      <c r="C481" s="24"/>
    </row>
    <row r="482" spans="1:3" x14ac:dyDescent="0.25">
      <c r="A482" s="112"/>
      <c r="B482" s="112"/>
      <c r="C482" s="24"/>
    </row>
    <row r="483" spans="1:3" x14ac:dyDescent="0.25">
      <c r="A483" s="112"/>
      <c r="B483" s="112"/>
      <c r="C483" s="24"/>
    </row>
    <row r="484" spans="1:3" x14ac:dyDescent="0.25">
      <c r="A484" s="112"/>
      <c r="B484" s="112"/>
      <c r="C484" s="24"/>
    </row>
    <row r="485" spans="1:3" x14ac:dyDescent="0.25">
      <c r="A485" s="112"/>
      <c r="B485" s="112"/>
      <c r="C485" s="24"/>
    </row>
    <row r="486" spans="1:3" x14ac:dyDescent="0.25">
      <c r="A486" s="112"/>
      <c r="B486" s="112"/>
      <c r="C486" s="24"/>
    </row>
    <row r="487" spans="1:3" x14ac:dyDescent="0.25">
      <c r="A487" s="112"/>
      <c r="B487" s="112"/>
      <c r="C487" s="24"/>
    </row>
  </sheetData>
  <autoFilter ref="A5:F468" xr:uid="{00000000-0001-0000-1000-000000000000}"/>
  <sortState xmlns:xlrd2="http://schemas.microsoft.com/office/spreadsheetml/2017/richdata2" ref="A6:C474">
    <sortCondition ref="B6:B474"/>
  </sortState>
  <conditionalFormatting sqref="A455:A458">
    <cfRule type="duplicateValues" dxfId="2" priority="1"/>
  </conditionalFormatting>
  <pageMargins left="0.7" right="0.7" top="0.31" bottom="0.3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667"/>
  <sheetViews>
    <sheetView view="pageBreakPreview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Rogaland!A1</f>
        <v>Momskompensasjon 2024 klubber</v>
      </c>
    </row>
    <row r="2" spans="1:3" ht="18.75" x14ac:dyDescent="0.3">
      <c r="A2" s="85" t="s">
        <v>23006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SUM(C6:C1709)</f>
        <v>86369700</v>
      </c>
    </row>
    <row r="6" spans="1:3" x14ac:dyDescent="0.25">
      <c r="A6" s="19" t="s">
        <v>1499</v>
      </c>
      <c r="B6" s="19" t="s">
        <v>26106</v>
      </c>
      <c r="C6" s="122">
        <v>931089</v>
      </c>
    </row>
    <row r="7" spans="1:3" x14ac:dyDescent="0.25">
      <c r="A7" s="19" t="s">
        <v>16170</v>
      </c>
      <c r="B7" s="19" t="s">
        <v>26476</v>
      </c>
      <c r="C7" s="122">
        <v>616</v>
      </c>
    </row>
    <row r="8" spans="1:3" x14ac:dyDescent="0.25">
      <c r="A8" s="19" t="s">
        <v>21939</v>
      </c>
      <c r="B8" s="19" t="s">
        <v>26383</v>
      </c>
      <c r="C8" s="122">
        <v>31614</v>
      </c>
    </row>
    <row r="9" spans="1:3" x14ac:dyDescent="0.25">
      <c r="A9" s="19" t="s">
        <v>23080</v>
      </c>
      <c r="B9" s="19" t="s">
        <v>27974</v>
      </c>
      <c r="C9" s="122">
        <v>3305</v>
      </c>
    </row>
    <row r="10" spans="1:3" x14ac:dyDescent="0.25">
      <c r="A10" s="19" t="s">
        <v>2420</v>
      </c>
      <c r="B10" s="19" t="s">
        <v>25952</v>
      </c>
      <c r="C10" s="122">
        <v>238082</v>
      </c>
    </row>
    <row r="11" spans="1:3" x14ac:dyDescent="0.25">
      <c r="A11" s="19" t="s">
        <v>14824</v>
      </c>
      <c r="B11" s="19" t="s">
        <v>25953</v>
      </c>
      <c r="C11" s="122">
        <v>32850</v>
      </c>
    </row>
    <row r="12" spans="1:3" x14ac:dyDescent="0.25">
      <c r="A12" s="19" t="s">
        <v>12369</v>
      </c>
      <c r="B12" s="19" t="s">
        <v>26454</v>
      </c>
      <c r="C12" s="122">
        <v>23417</v>
      </c>
    </row>
    <row r="13" spans="1:3" x14ac:dyDescent="0.25">
      <c r="A13" s="19" t="s">
        <v>6388</v>
      </c>
      <c r="B13" s="19" t="s">
        <v>26059</v>
      </c>
      <c r="C13" s="122">
        <v>59888</v>
      </c>
    </row>
    <row r="14" spans="1:3" x14ac:dyDescent="0.25">
      <c r="A14" s="19" t="s">
        <v>3390</v>
      </c>
      <c r="B14" s="19" t="s">
        <v>25954</v>
      </c>
      <c r="C14" s="122">
        <v>257151</v>
      </c>
    </row>
    <row r="15" spans="1:3" x14ac:dyDescent="0.25">
      <c r="A15" s="19" t="s">
        <v>9729</v>
      </c>
      <c r="B15" s="19" t="s">
        <v>25955</v>
      </c>
      <c r="C15" s="122">
        <v>28739</v>
      </c>
    </row>
    <row r="16" spans="1:3" x14ac:dyDescent="0.25">
      <c r="A16" s="19" t="s">
        <v>5276</v>
      </c>
      <c r="B16" s="19" t="s">
        <v>26334</v>
      </c>
      <c r="C16" s="122">
        <v>7234</v>
      </c>
    </row>
    <row r="17" spans="1:3" x14ac:dyDescent="0.25">
      <c r="A17" s="19" t="s">
        <v>3853</v>
      </c>
      <c r="B17" s="19" t="s">
        <v>26335</v>
      </c>
      <c r="C17" s="122">
        <v>85436</v>
      </c>
    </row>
    <row r="18" spans="1:3" x14ac:dyDescent="0.25">
      <c r="A18" s="19" t="s">
        <v>6520</v>
      </c>
      <c r="B18" s="19" t="s">
        <v>28818</v>
      </c>
      <c r="C18" s="122">
        <v>98066</v>
      </c>
    </row>
    <row r="19" spans="1:3" x14ac:dyDescent="0.25">
      <c r="A19" s="19" t="s">
        <v>16794</v>
      </c>
      <c r="B19" s="19" t="s">
        <v>26446</v>
      </c>
      <c r="C19" s="122">
        <v>2657</v>
      </c>
    </row>
    <row r="20" spans="1:3" x14ac:dyDescent="0.25">
      <c r="A20" s="19" t="s">
        <v>17031</v>
      </c>
      <c r="B20" s="19" t="s">
        <v>26443</v>
      </c>
      <c r="C20" s="122">
        <v>2587</v>
      </c>
    </row>
    <row r="21" spans="1:3" x14ac:dyDescent="0.25">
      <c r="A21" s="19" t="s">
        <v>9780</v>
      </c>
      <c r="B21" s="19" t="s">
        <v>26318</v>
      </c>
      <c r="C21" s="122">
        <v>33545</v>
      </c>
    </row>
    <row r="22" spans="1:3" x14ac:dyDescent="0.25">
      <c r="A22" s="19" t="s">
        <v>10930</v>
      </c>
      <c r="B22" s="19" t="s">
        <v>26331</v>
      </c>
      <c r="C22" s="122">
        <v>40970</v>
      </c>
    </row>
    <row r="23" spans="1:3" x14ac:dyDescent="0.25">
      <c r="A23" s="19" t="s">
        <v>16978</v>
      </c>
      <c r="B23" s="19" t="s">
        <v>26342</v>
      </c>
      <c r="C23" s="122">
        <v>3457</v>
      </c>
    </row>
    <row r="24" spans="1:3" x14ac:dyDescent="0.25">
      <c r="A24" s="19" t="s">
        <v>14551</v>
      </c>
      <c r="B24" s="19" t="s">
        <v>26324</v>
      </c>
      <c r="C24" s="122">
        <v>14221</v>
      </c>
    </row>
    <row r="25" spans="1:3" x14ac:dyDescent="0.25">
      <c r="A25" s="19" t="s">
        <v>2360</v>
      </c>
      <c r="B25" s="19" t="s">
        <v>26336</v>
      </c>
      <c r="C25" s="122">
        <v>898936</v>
      </c>
    </row>
    <row r="26" spans="1:3" x14ac:dyDescent="0.25">
      <c r="A26" s="19" t="s">
        <v>4156</v>
      </c>
      <c r="B26" s="19" t="s">
        <v>26319</v>
      </c>
      <c r="C26" s="122">
        <v>403456</v>
      </c>
    </row>
    <row r="27" spans="1:3" x14ac:dyDescent="0.25">
      <c r="A27" s="19" t="s">
        <v>16023</v>
      </c>
      <c r="B27" s="19" t="s">
        <v>26344</v>
      </c>
      <c r="C27" s="122">
        <v>15161</v>
      </c>
    </row>
    <row r="28" spans="1:3" x14ac:dyDescent="0.25">
      <c r="A28" s="19" t="s">
        <v>26328</v>
      </c>
      <c r="B28" s="19" t="s">
        <v>26329</v>
      </c>
      <c r="C28" s="122">
        <v>11037</v>
      </c>
    </row>
    <row r="29" spans="1:3" x14ac:dyDescent="0.25">
      <c r="A29" s="19" t="s">
        <v>17054</v>
      </c>
      <c r="B29" s="19" t="s">
        <v>26343</v>
      </c>
      <c r="C29" s="122">
        <v>11556</v>
      </c>
    </row>
    <row r="30" spans="1:3" x14ac:dyDescent="0.25">
      <c r="A30" s="19" t="s">
        <v>13924</v>
      </c>
      <c r="B30" s="19" t="s">
        <v>26320</v>
      </c>
      <c r="C30" s="122">
        <v>25356</v>
      </c>
    </row>
    <row r="31" spans="1:3" x14ac:dyDescent="0.25">
      <c r="A31" s="19" t="s">
        <v>26322</v>
      </c>
      <c r="B31" s="19" t="s">
        <v>26323</v>
      </c>
      <c r="C31" s="122">
        <v>18041</v>
      </c>
    </row>
    <row r="32" spans="1:3" x14ac:dyDescent="0.25">
      <c r="A32" s="19" t="s">
        <v>4519</v>
      </c>
      <c r="B32" s="19" t="s">
        <v>26321</v>
      </c>
      <c r="C32" s="122">
        <v>77019</v>
      </c>
    </row>
    <row r="33" spans="1:3" x14ac:dyDescent="0.25">
      <c r="A33" s="19" t="s">
        <v>11916</v>
      </c>
      <c r="B33" s="19" t="s">
        <v>26340</v>
      </c>
      <c r="C33" s="122">
        <v>33502</v>
      </c>
    </row>
    <row r="34" spans="1:3" x14ac:dyDescent="0.25">
      <c r="A34" s="19" t="s">
        <v>8482</v>
      </c>
      <c r="B34" s="19" t="s">
        <v>26330</v>
      </c>
      <c r="C34" s="122">
        <v>58509</v>
      </c>
    </row>
    <row r="35" spans="1:3" x14ac:dyDescent="0.25">
      <c r="A35" s="19" t="s">
        <v>5576</v>
      </c>
      <c r="B35" s="19" t="s">
        <v>26332</v>
      </c>
      <c r="C35" s="122">
        <v>154310</v>
      </c>
    </row>
    <row r="36" spans="1:3" x14ac:dyDescent="0.25">
      <c r="A36" s="19" t="s">
        <v>26338</v>
      </c>
      <c r="B36" s="19" t="s">
        <v>26339</v>
      </c>
      <c r="C36" s="122">
        <v>24576</v>
      </c>
    </row>
    <row r="37" spans="1:3" x14ac:dyDescent="0.25">
      <c r="A37" s="19" t="s">
        <v>28269</v>
      </c>
      <c r="B37" s="19" t="s">
        <v>28270</v>
      </c>
      <c r="C37" s="122">
        <v>8655</v>
      </c>
    </row>
    <row r="38" spans="1:3" x14ac:dyDescent="0.25">
      <c r="A38" s="19" t="s">
        <v>9549</v>
      </c>
      <c r="B38" s="19" t="s">
        <v>25980</v>
      </c>
      <c r="C38" s="122">
        <v>34884</v>
      </c>
    </row>
    <row r="39" spans="1:3" x14ac:dyDescent="0.25">
      <c r="A39" s="19" t="s">
        <v>9246</v>
      </c>
      <c r="B39" s="19" t="s">
        <v>26444</v>
      </c>
      <c r="C39" s="122">
        <v>18450</v>
      </c>
    </row>
    <row r="40" spans="1:3" x14ac:dyDescent="0.25">
      <c r="A40" s="19" t="s">
        <v>28787</v>
      </c>
      <c r="B40" s="19" t="s">
        <v>28788</v>
      </c>
      <c r="C40" s="122">
        <v>0</v>
      </c>
    </row>
    <row r="41" spans="1:3" x14ac:dyDescent="0.25">
      <c r="A41" s="19" t="s">
        <v>9615</v>
      </c>
      <c r="B41" s="19" t="s">
        <v>26429</v>
      </c>
      <c r="C41" s="122">
        <v>49885</v>
      </c>
    </row>
    <row r="42" spans="1:3" x14ac:dyDescent="0.25">
      <c r="A42" s="19" t="s">
        <v>2246</v>
      </c>
      <c r="B42" s="19" t="s">
        <v>26292</v>
      </c>
      <c r="C42" s="122">
        <v>411073</v>
      </c>
    </row>
    <row r="43" spans="1:3" x14ac:dyDescent="0.25">
      <c r="A43" s="19" t="s">
        <v>10591</v>
      </c>
      <c r="B43" s="19" t="s">
        <v>26294</v>
      </c>
      <c r="C43" s="122">
        <v>53028</v>
      </c>
    </row>
    <row r="44" spans="1:3" x14ac:dyDescent="0.25">
      <c r="A44" s="19" t="s">
        <v>14440</v>
      </c>
      <c r="B44" s="19" t="s">
        <v>26291</v>
      </c>
      <c r="C44" s="122">
        <v>2387</v>
      </c>
    </row>
    <row r="45" spans="1:3" x14ac:dyDescent="0.25">
      <c r="A45" s="19" t="s">
        <v>6720</v>
      </c>
      <c r="B45" s="19" t="s">
        <v>26384</v>
      </c>
      <c r="C45" s="122">
        <v>96177</v>
      </c>
    </row>
    <row r="46" spans="1:3" x14ac:dyDescent="0.25">
      <c r="A46" s="19" t="s">
        <v>22266</v>
      </c>
      <c r="B46" s="19" t="s">
        <v>28274</v>
      </c>
      <c r="C46" s="122">
        <v>5762</v>
      </c>
    </row>
    <row r="47" spans="1:3" x14ac:dyDescent="0.25">
      <c r="A47" s="19" t="s">
        <v>13961</v>
      </c>
      <c r="B47" s="19" t="s">
        <v>28813</v>
      </c>
      <c r="C47" s="122">
        <v>29684</v>
      </c>
    </row>
    <row r="48" spans="1:3" x14ac:dyDescent="0.25">
      <c r="A48" s="19" t="s">
        <v>6217</v>
      </c>
      <c r="B48" s="19" t="s">
        <v>26418</v>
      </c>
      <c r="C48" s="122">
        <v>78137</v>
      </c>
    </row>
    <row r="49" spans="1:3" x14ac:dyDescent="0.25">
      <c r="A49" s="19" t="s">
        <v>29119</v>
      </c>
      <c r="B49" s="19" t="s">
        <v>29118</v>
      </c>
      <c r="C49" s="122">
        <v>0</v>
      </c>
    </row>
    <row r="50" spans="1:3" x14ac:dyDescent="0.25">
      <c r="A50" s="19" t="s">
        <v>3510</v>
      </c>
      <c r="B50" s="19" t="s">
        <v>26046</v>
      </c>
      <c r="C50" s="122">
        <v>232280</v>
      </c>
    </row>
    <row r="51" spans="1:3" x14ac:dyDescent="0.25">
      <c r="A51" s="19" t="s">
        <v>12198</v>
      </c>
      <c r="B51" s="19" t="s">
        <v>26138</v>
      </c>
      <c r="C51" s="122">
        <v>24651</v>
      </c>
    </row>
    <row r="52" spans="1:3" x14ac:dyDescent="0.25">
      <c r="A52" s="19" t="s">
        <v>5285</v>
      </c>
      <c r="B52" s="19" t="s">
        <v>25957</v>
      </c>
      <c r="C52" s="122">
        <v>112296</v>
      </c>
    </row>
    <row r="53" spans="1:3" x14ac:dyDescent="0.25">
      <c r="A53" s="19" t="s">
        <v>10582</v>
      </c>
      <c r="B53" s="19" t="s">
        <v>26042</v>
      </c>
      <c r="C53" s="122">
        <v>18965</v>
      </c>
    </row>
    <row r="54" spans="1:3" x14ac:dyDescent="0.25">
      <c r="A54" s="19" t="s">
        <v>14489</v>
      </c>
      <c r="B54" s="19" t="s">
        <v>26139</v>
      </c>
      <c r="C54" s="122">
        <v>11081</v>
      </c>
    </row>
    <row r="55" spans="1:3" x14ac:dyDescent="0.25">
      <c r="A55" s="19" t="s">
        <v>15582</v>
      </c>
      <c r="B55" s="19" t="s">
        <v>26058</v>
      </c>
      <c r="C55" s="122">
        <v>4103</v>
      </c>
    </row>
    <row r="56" spans="1:3" x14ac:dyDescent="0.25">
      <c r="A56" s="19" t="s">
        <v>20618</v>
      </c>
      <c r="B56" s="19" t="s">
        <v>28250</v>
      </c>
      <c r="C56" s="122">
        <v>4389</v>
      </c>
    </row>
    <row r="57" spans="1:3" x14ac:dyDescent="0.25">
      <c r="A57" s="19" t="s">
        <v>2021</v>
      </c>
      <c r="B57" s="19" t="s">
        <v>25959</v>
      </c>
      <c r="C57" s="122">
        <v>350507</v>
      </c>
    </row>
    <row r="58" spans="1:3" x14ac:dyDescent="0.25">
      <c r="A58" s="19" t="s">
        <v>23079</v>
      </c>
      <c r="B58" s="19" t="s">
        <v>27967</v>
      </c>
      <c r="C58" s="122">
        <v>90598</v>
      </c>
    </row>
    <row r="59" spans="1:3" x14ac:dyDescent="0.25">
      <c r="A59" s="19" t="s">
        <v>14150</v>
      </c>
      <c r="B59" s="19" t="s">
        <v>26119</v>
      </c>
      <c r="C59" s="122">
        <v>17122</v>
      </c>
    </row>
    <row r="60" spans="1:3" x14ac:dyDescent="0.25">
      <c r="A60" s="19" t="s">
        <v>13489</v>
      </c>
      <c r="B60" s="19" t="s">
        <v>28768</v>
      </c>
      <c r="C60" s="122">
        <v>6605</v>
      </c>
    </row>
    <row r="61" spans="1:3" x14ac:dyDescent="0.25">
      <c r="A61" s="19" t="s">
        <v>9324</v>
      </c>
      <c r="B61" s="19" t="s">
        <v>26143</v>
      </c>
      <c r="C61" s="122">
        <v>159978</v>
      </c>
    </row>
    <row r="62" spans="1:3" x14ac:dyDescent="0.25">
      <c r="A62" s="19" t="s">
        <v>6037</v>
      </c>
      <c r="B62" s="19" t="s">
        <v>25960</v>
      </c>
      <c r="C62" s="122">
        <v>29514</v>
      </c>
    </row>
    <row r="63" spans="1:3" x14ac:dyDescent="0.25">
      <c r="A63" s="19" t="s">
        <v>18718</v>
      </c>
      <c r="B63" s="19" t="s">
        <v>26116</v>
      </c>
      <c r="C63" s="122">
        <v>22653</v>
      </c>
    </row>
    <row r="64" spans="1:3" x14ac:dyDescent="0.25">
      <c r="A64" s="19" t="s">
        <v>12615</v>
      </c>
      <c r="B64" s="19" t="s">
        <v>26036</v>
      </c>
      <c r="C64" s="122">
        <v>14496</v>
      </c>
    </row>
    <row r="65" spans="1:3" x14ac:dyDescent="0.25">
      <c r="A65" s="19" t="s">
        <v>28784</v>
      </c>
      <c r="B65" s="19" t="s">
        <v>28785</v>
      </c>
      <c r="C65" s="122">
        <v>4363</v>
      </c>
    </row>
    <row r="66" spans="1:3" x14ac:dyDescent="0.25">
      <c r="A66" s="19" t="s">
        <v>1874</v>
      </c>
      <c r="B66" s="19" t="s">
        <v>25961</v>
      </c>
      <c r="C66" s="122">
        <v>505467</v>
      </c>
    </row>
    <row r="67" spans="1:3" x14ac:dyDescent="0.25">
      <c r="A67" s="19" t="s">
        <v>7996</v>
      </c>
      <c r="B67" s="19" t="s">
        <v>28773</v>
      </c>
      <c r="C67" s="122">
        <v>66444</v>
      </c>
    </row>
    <row r="68" spans="1:3" x14ac:dyDescent="0.25">
      <c r="A68" s="19" t="s">
        <v>7411</v>
      </c>
      <c r="B68" s="19" t="s">
        <v>25962</v>
      </c>
      <c r="C68" s="122">
        <v>37902</v>
      </c>
    </row>
    <row r="69" spans="1:3" x14ac:dyDescent="0.25">
      <c r="A69" s="19" t="s">
        <v>8314</v>
      </c>
      <c r="B69" s="19" t="s">
        <v>25963</v>
      </c>
      <c r="C69" s="122">
        <v>10687</v>
      </c>
    </row>
    <row r="70" spans="1:3" x14ac:dyDescent="0.25">
      <c r="A70" s="19" t="s">
        <v>5120</v>
      </c>
      <c r="B70" s="19" t="s">
        <v>25964</v>
      </c>
      <c r="C70" s="122">
        <v>160429</v>
      </c>
    </row>
    <row r="71" spans="1:3" x14ac:dyDescent="0.25">
      <c r="A71" s="19" t="s">
        <v>28247</v>
      </c>
      <c r="B71" s="19" t="s">
        <v>28248</v>
      </c>
      <c r="C71" s="122">
        <v>404</v>
      </c>
    </row>
    <row r="72" spans="1:3" x14ac:dyDescent="0.25">
      <c r="A72" s="19" t="s">
        <v>3160</v>
      </c>
      <c r="B72" s="19" t="s">
        <v>26087</v>
      </c>
      <c r="C72" s="122">
        <v>327834</v>
      </c>
    </row>
    <row r="73" spans="1:3" x14ac:dyDescent="0.25">
      <c r="A73" s="19" t="s">
        <v>22284</v>
      </c>
      <c r="B73" s="19" t="s">
        <v>28767</v>
      </c>
      <c r="C73" s="122">
        <v>26079</v>
      </c>
    </row>
    <row r="74" spans="1:3" x14ac:dyDescent="0.25">
      <c r="A74" s="19" t="s">
        <v>10159</v>
      </c>
      <c r="B74" s="19" t="s">
        <v>26043</v>
      </c>
      <c r="C74" s="122">
        <v>34983</v>
      </c>
    </row>
    <row r="75" spans="1:3" x14ac:dyDescent="0.25">
      <c r="A75" s="19" t="s">
        <v>6732</v>
      </c>
      <c r="B75" s="19" t="s">
        <v>25965</v>
      </c>
      <c r="C75" s="122">
        <v>80519</v>
      </c>
    </row>
    <row r="76" spans="1:3" x14ac:dyDescent="0.25">
      <c r="A76" s="19" t="s">
        <v>3886</v>
      </c>
      <c r="B76" s="19" t="s">
        <v>26061</v>
      </c>
      <c r="C76" s="122">
        <v>156265</v>
      </c>
    </row>
    <row r="77" spans="1:3" x14ac:dyDescent="0.25">
      <c r="A77" s="19" t="s">
        <v>2795</v>
      </c>
      <c r="B77" s="19" t="s">
        <v>26053</v>
      </c>
      <c r="C77" s="122">
        <v>960318</v>
      </c>
    </row>
    <row r="78" spans="1:3" x14ac:dyDescent="0.25">
      <c r="A78" s="19" t="s">
        <v>3196</v>
      </c>
      <c r="B78" s="19" t="s">
        <v>25966</v>
      </c>
      <c r="C78" s="122">
        <v>207760</v>
      </c>
    </row>
    <row r="79" spans="1:3" x14ac:dyDescent="0.25">
      <c r="A79" s="19" t="s">
        <v>26065</v>
      </c>
      <c r="B79" s="19" t="s">
        <v>26066</v>
      </c>
      <c r="C79" s="122">
        <v>69906</v>
      </c>
    </row>
    <row r="80" spans="1:3" x14ac:dyDescent="0.25">
      <c r="A80" s="19" t="s">
        <v>17210</v>
      </c>
      <c r="B80" s="19" t="s">
        <v>28786</v>
      </c>
      <c r="C80" s="122">
        <v>33444</v>
      </c>
    </row>
    <row r="81" spans="1:3" x14ac:dyDescent="0.25">
      <c r="A81" s="19" t="s">
        <v>21946</v>
      </c>
      <c r="B81" s="19" t="s">
        <v>26111</v>
      </c>
      <c r="C81" s="122">
        <v>2352</v>
      </c>
    </row>
    <row r="82" spans="1:3" x14ac:dyDescent="0.25">
      <c r="A82" s="19" t="s">
        <v>14605</v>
      </c>
      <c r="B82" s="19" t="s">
        <v>26124</v>
      </c>
      <c r="C82" s="122">
        <v>30337</v>
      </c>
    </row>
    <row r="83" spans="1:3" x14ac:dyDescent="0.25">
      <c r="A83" s="19" t="s">
        <v>28477</v>
      </c>
      <c r="B83" s="19" t="s">
        <v>28478</v>
      </c>
      <c r="C83" s="122">
        <v>38512</v>
      </c>
    </row>
    <row r="84" spans="1:3" x14ac:dyDescent="0.25">
      <c r="A84" s="19" t="s">
        <v>10936</v>
      </c>
      <c r="B84" s="19" t="s">
        <v>26045</v>
      </c>
      <c r="C84" s="122">
        <v>54049</v>
      </c>
    </row>
    <row r="85" spans="1:3" x14ac:dyDescent="0.25">
      <c r="A85" s="19" t="s">
        <v>22288</v>
      </c>
      <c r="B85" s="19" t="s">
        <v>26134</v>
      </c>
      <c r="C85" s="122">
        <v>6124</v>
      </c>
    </row>
    <row r="86" spans="1:3" x14ac:dyDescent="0.25">
      <c r="A86" s="19" t="s">
        <v>5708</v>
      </c>
      <c r="B86" s="19" t="s">
        <v>25971</v>
      </c>
      <c r="C86" s="122">
        <v>176327</v>
      </c>
    </row>
    <row r="87" spans="1:3" x14ac:dyDescent="0.25">
      <c r="A87" s="19" t="s">
        <v>1721</v>
      </c>
      <c r="B87" s="19" t="s">
        <v>25967</v>
      </c>
      <c r="C87" s="122">
        <v>418057</v>
      </c>
    </row>
    <row r="88" spans="1:3" x14ac:dyDescent="0.25">
      <c r="A88" s="19" t="s">
        <v>16643</v>
      </c>
      <c r="B88" s="19" t="s">
        <v>26140</v>
      </c>
      <c r="C88" s="122">
        <v>12912</v>
      </c>
    </row>
    <row r="89" spans="1:3" x14ac:dyDescent="0.25">
      <c r="A89" s="19" t="s">
        <v>7783</v>
      </c>
      <c r="B89" s="19" t="s">
        <v>28245</v>
      </c>
      <c r="C89" s="122">
        <v>16717</v>
      </c>
    </row>
    <row r="90" spans="1:3" x14ac:dyDescent="0.25">
      <c r="A90" s="19" t="s">
        <v>27968</v>
      </c>
      <c r="B90" s="19" t="s">
        <v>27969</v>
      </c>
      <c r="C90" s="122">
        <v>35131</v>
      </c>
    </row>
    <row r="91" spans="1:3" x14ac:dyDescent="0.25">
      <c r="A91" s="19" t="s">
        <v>11184</v>
      </c>
      <c r="B91" s="19" t="s">
        <v>26075</v>
      </c>
      <c r="C91" s="122">
        <v>19220</v>
      </c>
    </row>
    <row r="92" spans="1:3" x14ac:dyDescent="0.25">
      <c r="A92" s="19" t="s">
        <v>12790</v>
      </c>
      <c r="B92" s="19" t="s">
        <v>25968</v>
      </c>
      <c r="C92" s="122">
        <v>14040</v>
      </c>
    </row>
    <row r="93" spans="1:3" x14ac:dyDescent="0.25">
      <c r="A93" s="19" t="s">
        <v>3441</v>
      </c>
      <c r="B93" s="19" t="s">
        <v>25969</v>
      </c>
      <c r="C93" s="122">
        <v>399406</v>
      </c>
    </row>
    <row r="94" spans="1:3" x14ac:dyDescent="0.25">
      <c r="A94" s="19" t="s">
        <v>8383</v>
      </c>
      <c r="B94" s="19" t="s">
        <v>26101</v>
      </c>
      <c r="C94" s="122">
        <v>60950</v>
      </c>
    </row>
    <row r="95" spans="1:3" x14ac:dyDescent="0.25">
      <c r="A95" s="19" t="s">
        <v>2600</v>
      </c>
      <c r="B95" s="19" t="s">
        <v>26039</v>
      </c>
      <c r="C95" s="122">
        <v>329311</v>
      </c>
    </row>
    <row r="96" spans="1:3" x14ac:dyDescent="0.25">
      <c r="A96" s="19" t="s">
        <v>29076</v>
      </c>
      <c r="B96" s="19" t="s">
        <v>29077</v>
      </c>
      <c r="C96" s="122">
        <v>88855</v>
      </c>
    </row>
    <row r="97" spans="1:3" x14ac:dyDescent="0.25">
      <c r="A97" s="19" t="s">
        <v>15487</v>
      </c>
      <c r="B97" s="19" t="s">
        <v>26071</v>
      </c>
      <c r="C97" s="122">
        <v>11074</v>
      </c>
    </row>
    <row r="98" spans="1:3" x14ac:dyDescent="0.25">
      <c r="A98" s="19" t="s">
        <v>18539</v>
      </c>
      <c r="B98" s="19" t="s">
        <v>26050</v>
      </c>
      <c r="C98" s="122">
        <v>25718</v>
      </c>
    </row>
    <row r="99" spans="1:3" x14ac:dyDescent="0.25">
      <c r="A99" s="19" t="s">
        <v>5327</v>
      </c>
      <c r="B99" s="19" t="s">
        <v>26073</v>
      </c>
      <c r="C99" s="122">
        <v>34214</v>
      </c>
    </row>
    <row r="100" spans="1:3" x14ac:dyDescent="0.25">
      <c r="A100" s="19" t="s">
        <v>29078</v>
      </c>
      <c r="B100" s="19" t="s">
        <v>29079</v>
      </c>
      <c r="C100" s="122">
        <v>14796</v>
      </c>
    </row>
    <row r="101" spans="1:3" x14ac:dyDescent="0.25">
      <c r="A101" s="19" t="s">
        <v>3757</v>
      </c>
      <c r="B101" s="19" t="s">
        <v>26123</v>
      </c>
      <c r="C101" s="122">
        <v>125958</v>
      </c>
    </row>
    <row r="102" spans="1:3" x14ac:dyDescent="0.25">
      <c r="A102" s="19" t="s">
        <v>26118</v>
      </c>
      <c r="B102" s="19" t="s">
        <v>28249</v>
      </c>
      <c r="C102" s="122">
        <v>31436</v>
      </c>
    </row>
    <row r="103" spans="1:3" x14ac:dyDescent="0.25">
      <c r="A103" s="19" t="s">
        <v>11663</v>
      </c>
      <c r="B103" s="19" t="s">
        <v>26102</v>
      </c>
      <c r="C103" s="122">
        <v>14659</v>
      </c>
    </row>
    <row r="104" spans="1:3" x14ac:dyDescent="0.25">
      <c r="A104" s="19" t="s">
        <v>27970</v>
      </c>
      <c r="B104" s="19" t="s">
        <v>27971</v>
      </c>
      <c r="C104" s="122">
        <v>1075539</v>
      </c>
    </row>
    <row r="105" spans="1:3" x14ac:dyDescent="0.25">
      <c r="A105" s="19" t="s">
        <v>15833</v>
      </c>
      <c r="B105" s="19" t="s">
        <v>28246</v>
      </c>
      <c r="C105" s="122">
        <v>3297</v>
      </c>
    </row>
    <row r="106" spans="1:3" x14ac:dyDescent="0.25">
      <c r="A106" s="19" t="s">
        <v>12414</v>
      </c>
      <c r="B106" s="19" t="s">
        <v>25958</v>
      </c>
      <c r="C106" s="122">
        <v>21636</v>
      </c>
    </row>
    <row r="107" spans="1:3" x14ac:dyDescent="0.25">
      <c r="A107" s="19" t="s">
        <v>18935</v>
      </c>
      <c r="B107" s="19" t="s">
        <v>25970</v>
      </c>
      <c r="C107" s="122">
        <v>4312</v>
      </c>
    </row>
    <row r="108" spans="1:3" x14ac:dyDescent="0.25">
      <c r="A108" s="19" t="s">
        <v>6016</v>
      </c>
      <c r="B108" s="19" t="s">
        <v>26040</v>
      </c>
      <c r="C108" s="122">
        <v>49308</v>
      </c>
    </row>
    <row r="109" spans="1:3" x14ac:dyDescent="0.25">
      <c r="A109" s="19" t="s">
        <v>4973</v>
      </c>
      <c r="B109" s="19" t="s">
        <v>25972</v>
      </c>
      <c r="C109" s="122">
        <v>159165</v>
      </c>
    </row>
    <row r="110" spans="1:3" x14ac:dyDescent="0.25">
      <c r="A110" s="19" t="s">
        <v>1964</v>
      </c>
      <c r="B110" s="19" t="s">
        <v>25973</v>
      </c>
      <c r="C110" s="122">
        <v>137707</v>
      </c>
    </row>
    <row r="111" spans="1:3" x14ac:dyDescent="0.25">
      <c r="A111" s="19" t="s">
        <v>1853</v>
      </c>
      <c r="B111" s="19" t="s">
        <v>25975</v>
      </c>
      <c r="C111" s="122">
        <v>766757</v>
      </c>
    </row>
    <row r="112" spans="1:3" x14ac:dyDescent="0.25">
      <c r="A112" s="19" t="s">
        <v>3695</v>
      </c>
      <c r="B112" s="19" t="s">
        <v>25976</v>
      </c>
      <c r="C112" s="122">
        <v>359209</v>
      </c>
    </row>
    <row r="113" spans="1:6" x14ac:dyDescent="0.25">
      <c r="A113" s="19" t="s">
        <v>1574</v>
      </c>
      <c r="B113" s="19" t="s">
        <v>25977</v>
      </c>
      <c r="C113" s="122">
        <v>659516</v>
      </c>
    </row>
    <row r="114" spans="1:6" x14ac:dyDescent="0.25">
      <c r="A114" s="19" t="s">
        <v>5519</v>
      </c>
      <c r="B114" s="19" t="s">
        <v>26055</v>
      </c>
      <c r="C114" s="122">
        <v>207407</v>
      </c>
    </row>
    <row r="115" spans="1:6" x14ac:dyDescent="0.25">
      <c r="A115" s="19" t="s">
        <v>15493</v>
      </c>
      <c r="B115" s="19" t="s">
        <v>26141</v>
      </c>
      <c r="C115" s="122">
        <v>7531</v>
      </c>
    </row>
    <row r="116" spans="1:6" x14ac:dyDescent="0.25">
      <c r="A116" s="19" t="s">
        <v>29086</v>
      </c>
      <c r="B116" s="19" t="s">
        <v>29087</v>
      </c>
      <c r="C116" s="122">
        <v>3342</v>
      </c>
    </row>
    <row r="117" spans="1:6" x14ac:dyDescent="0.25">
      <c r="A117" s="19" t="s">
        <v>5729</v>
      </c>
      <c r="B117" s="19" t="s">
        <v>19045</v>
      </c>
      <c r="C117" s="122">
        <v>66636</v>
      </c>
    </row>
    <row r="118" spans="1:6" x14ac:dyDescent="0.25">
      <c r="A118" s="19" t="s">
        <v>29080</v>
      </c>
      <c r="B118" s="19" t="s">
        <v>29081</v>
      </c>
      <c r="C118" s="122">
        <v>83282</v>
      </c>
      <c r="F118" s="93"/>
    </row>
    <row r="119" spans="1:6" x14ac:dyDescent="0.25">
      <c r="A119" s="19" t="s">
        <v>14282</v>
      </c>
      <c r="B119" s="19" t="s">
        <v>26409</v>
      </c>
      <c r="C119" s="122">
        <v>6789</v>
      </c>
    </row>
    <row r="120" spans="1:6" x14ac:dyDescent="0.25">
      <c r="A120" s="19" t="s">
        <v>4252</v>
      </c>
      <c r="B120" s="19" t="s">
        <v>28268</v>
      </c>
      <c r="C120" s="122">
        <v>1896</v>
      </c>
    </row>
    <row r="121" spans="1:6" x14ac:dyDescent="0.25">
      <c r="A121" s="19" t="s">
        <v>9741</v>
      </c>
      <c r="B121" s="19" t="s">
        <v>26232</v>
      </c>
      <c r="C121" s="122">
        <v>29523</v>
      </c>
    </row>
    <row r="122" spans="1:6" x14ac:dyDescent="0.25">
      <c r="A122" s="19" t="s">
        <v>6956</v>
      </c>
      <c r="B122" s="19" t="s">
        <v>26094</v>
      </c>
      <c r="C122" s="122">
        <v>57147</v>
      </c>
    </row>
    <row r="123" spans="1:6" x14ac:dyDescent="0.25">
      <c r="A123" s="19" t="s">
        <v>5858</v>
      </c>
      <c r="B123" s="19" t="s">
        <v>25979</v>
      </c>
      <c r="C123" s="122">
        <v>134798</v>
      </c>
    </row>
    <row r="124" spans="1:6" x14ac:dyDescent="0.25">
      <c r="A124" s="19" t="s">
        <v>11155</v>
      </c>
      <c r="B124" s="19" t="s">
        <v>26107</v>
      </c>
      <c r="C124" s="122">
        <v>45974</v>
      </c>
    </row>
    <row r="125" spans="1:6" x14ac:dyDescent="0.25">
      <c r="A125" s="19" t="s">
        <v>26286</v>
      </c>
      <c r="B125" s="19" t="s">
        <v>26287</v>
      </c>
      <c r="C125" s="122">
        <v>8324</v>
      </c>
    </row>
    <row r="126" spans="1:6" x14ac:dyDescent="0.25">
      <c r="A126" s="19" t="s">
        <v>2162</v>
      </c>
      <c r="B126" s="19" t="s">
        <v>26284</v>
      </c>
      <c r="C126" s="122">
        <v>471395</v>
      </c>
    </row>
    <row r="127" spans="1:6" x14ac:dyDescent="0.25">
      <c r="A127" s="19" t="s">
        <v>9795</v>
      </c>
      <c r="B127" s="19" t="s">
        <v>26009</v>
      </c>
      <c r="C127" s="122">
        <v>29999</v>
      </c>
    </row>
    <row r="128" spans="1:6" x14ac:dyDescent="0.25">
      <c r="A128" s="19" t="s">
        <v>13912</v>
      </c>
      <c r="B128" s="19" t="s">
        <v>28779</v>
      </c>
      <c r="C128" s="122">
        <v>11265</v>
      </c>
    </row>
    <row r="129" spans="1:3" x14ac:dyDescent="0.25">
      <c r="A129" s="19" t="s">
        <v>3716</v>
      </c>
      <c r="B129" s="19" t="s">
        <v>26495</v>
      </c>
      <c r="C129" s="122">
        <v>196092</v>
      </c>
    </row>
    <row r="130" spans="1:3" x14ac:dyDescent="0.25">
      <c r="A130" s="19" t="s">
        <v>11877</v>
      </c>
      <c r="B130" s="19" t="s">
        <v>26402</v>
      </c>
      <c r="C130" s="122">
        <v>12632</v>
      </c>
    </row>
    <row r="131" spans="1:3" x14ac:dyDescent="0.25">
      <c r="A131" s="19" t="s">
        <v>4760</v>
      </c>
      <c r="B131" s="19" t="s">
        <v>26469</v>
      </c>
      <c r="C131" s="122">
        <v>159538</v>
      </c>
    </row>
    <row r="132" spans="1:3" x14ac:dyDescent="0.25">
      <c r="A132" s="19" t="s">
        <v>2483</v>
      </c>
      <c r="B132" s="19" t="s">
        <v>26159</v>
      </c>
      <c r="C132" s="122">
        <v>634197</v>
      </c>
    </row>
    <row r="133" spans="1:3" x14ac:dyDescent="0.25">
      <c r="A133" s="19" t="s">
        <v>10726</v>
      </c>
      <c r="B133" s="19" t="s">
        <v>26160</v>
      </c>
      <c r="C133" s="122">
        <v>4863</v>
      </c>
    </row>
    <row r="134" spans="1:3" x14ac:dyDescent="0.25">
      <c r="A134" s="19" t="s">
        <v>11513</v>
      </c>
      <c r="B134" s="19" t="s">
        <v>26358</v>
      </c>
      <c r="C134" s="122">
        <v>8903</v>
      </c>
    </row>
    <row r="135" spans="1:3" x14ac:dyDescent="0.25">
      <c r="A135" s="19" t="s">
        <v>16873</v>
      </c>
      <c r="B135" s="19" t="s">
        <v>26044</v>
      </c>
      <c r="C135" s="122">
        <v>1975</v>
      </c>
    </row>
    <row r="136" spans="1:3" x14ac:dyDescent="0.25">
      <c r="A136" s="19" t="s">
        <v>15567</v>
      </c>
      <c r="B136" s="19" t="s">
        <v>28278</v>
      </c>
      <c r="C136" s="122">
        <v>6914</v>
      </c>
    </row>
    <row r="137" spans="1:3" x14ac:dyDescent="0.25">
      <c r="A137" s="19" t="s">
        <v>28251</v>
      </c>
      <c r="B137" s="19" t="s">
        <v>28252</v>
      </c>
      <c r="C137" s="122">
        <v>10373</v>
      </c>
    </row>
    <row r="138" spans="1:3" x14ac:dyDescent="0.25">
      <c r="A138" s="19" t="s">
        <v>12778</v>
      </c>
      <c r="B138" s="19" t="s">
        <v>28240</v>
      </c>
      <c r="C138" s="122">
        <v>64067</v>
      </c>
    </row>
    <row r="139" spans="1:3" x14ac:dyDescent="0.25">
      <c r="A139" s="19" t="s">
        <v>9303</v>
      </c>
      <c r="B139" s="19" t="s">
        <v>28244</v>
      </c>
      <c r="C139" s="122">
        <v>21798</v>
      </c>
    </row>
    <row r="140" spans="1:3" x14ac:dyDescent="0.25">
      <c r="A140" s="19" t="s">
        <v>8305</v>
      </c>
      <c r="B140" s="19" t="s">
        <v>8307</v>
      </c>
      <c r="C140" s="122">
        <v>76893</v>
      </c>
    </row>
    <row r="141" spans="1:3" x14ac:dyDescent="0.25">
      <c r="A141" s="19" t="s">
        <v>11483</v>
      </c>
      <c r="B141" s="19" t="s">
        <v>28243</v>
      </c>
      <c r="C141" s="122">
        <v>14662</v>
      </c>
    </row>
    <row r="142" spans="1:3" x14ac:dyDescent="0.25">
      <c r="A142" s="19" t="s">
        <v>8674</v>
      </c>
      <c r="B142" s="19" t="s">
        <v>26086</v>
      </c>
      <c r="C142" s="122">
        <v>63633</v>
      </c>
    </row>
    <row r="143" spans="1:3" x14ac:dyDescent="0.25">
      <c r="A143" s="19" t="s">
        <v>11830</v>
      </c>
      <c r="B143" s="19" t="s">
        <v>26085</v>
      </c>
      <c r="C143" s="122">
        <v>34365</v>
      </c>
    </row>
    <row r="144" spans="1:3" x14ac:dyDescent="0.25">
      <c r="A144" s="19" t="s">
        <v>18482</v>
      </c>
      <c r="B144" s="19" t="s">
        <v>28775</v>
      </c>
      <c r="C144" s="122">
        <v>199</v>
      </c>
    </row>
    <row r="145" spans="1:3" x14ac:dyDescent="0.25">
      <c r="A145" s="19" t="s">
        <v>16681</v>
      </c>
      <c r="B145" s="19" t="s">
        <v>26084</v>
      </c>
      <c r="C145" s="122">
        <v>2362</v>
      </c>
    </row>
    <row r="146" spans="1:3" x14ac:dyDescent="0.25">
      <c r="A146" s="19" t="s">
        <v>9117</v>
      </c>
      <c r="B146" s="19" t="s">
        <v>26093</v>
      </c>
      <c r="C146" s="122">
        <v>38301</v>
      </c>
    </row>
    <row r="147" spans="1:3" x14ac:dyDescent="0.25">
      <c r="A147" s="19" t="s">
        <v>14408</v>
      </c>
      <c r="B147" s="19" t="s">
        <v>28776</v>
      </c>
      <c r="C147" s="122">
        <v>5357</v>
      </c>
    </row>
    <row r="148" spans="1:3" x14ac:dyDescent="0.25">
      <c r="A148" s="19" t="s">
        <v>11292</v>
      </c>
      <c r="B148" s="19" t="s">
        <v>26091</v>
      </c>
      <c r="C148" s="122">
        <v>31768</v>
      </c>
    </row>
    <row r="149" spans="1:3" x14ac:dyDescent="0.25">
      <c r="A149" s="19" t="s">
        <v>16143</v>
      </c>
      <c r="B149" s="19" t="s">
        <v>26445</v>
      </c>
      <c r="C149" s="122">
        <v>2023</v>
      </c>
    </row>
    <row r="150" spans="1:3" x14ac:dyDescent="0.25">
      <c r="A150" s="19" t="s">
        <v>6797</v>
      </c>
      <c r="B150" s="19" t="s">
        <v>26233</v>
      </c>
      <c r="C150" s="122">
        <v>72852</v>
      </c>
    </row>
    <row r="151" spans="1:3" x14ac:dyDescent="0.25">
      <c r="A151" s="19" t="s">
        <v>21952</v>
      </c>
      <c r="B151" s="19" t="s">
        <v>26166</v>
      </c>
      <c r="C151" s="122">
        <v>10116</v>
      </c>
    </row>
    <row r="152" spans="1:3" x14ac:dyDescent="0.25">
      <c r="A152" s="19" t="s">
        <v>6995</v>
      </c>
      <c r="B152" s="19" t="s">
        <v>26161</v>
      </c>
      <c r="C152" s="122">
        <v>55178</v>
      </c>
    </row>
    <row r="153" spans="1:3" x14ac:dyDescent="0.25">
      <c r="A153" s="19" t="s">
        <v>9387</v>
      </c>
      <c r="B153" s="19" t="s">
        <v>26167</v>
      </c>
      <c r="C153" s="122">
        <v>40810</v>
      </c>
    </row>
    <row r="154" spans="1:3" x14ac:dyDescent="0.25">
      <c r="A154" s="19" t="s">
        <v>12567</v>
      </c>
      <c r="B154" s="19" t="s">
        <v>28793</v>
      </c>
      <c r="C154" s="122">
        <v>15989</v>
      </c>
    </row>
    <row r="155" spans="1:3" x14ac:dyDescent="0.25">
      <c r="A155" s="19" t="s">
        <v>11624</v>
      </c>
      <c r="B155" s="19" t="s">
        <v>26165</v>
      </c>
      <c r="C155" s="122">
        <v>34157</v>
      </c>
    </row>
    <row r="156" spans="1:3" x14ac:dyDescent="0.25">
      <c r="A156" s="19" t="s">
        <v>28794</v>
      </c>
      <c r="B156" s="19" t="s">
        <v>28795</v>
      </c>
      <c r="C156" s="122">
        <v>41314</v>
      </c>
    </row>
    <row r="157" spans="1:3" x14ac:dyDescent="0.25">
      <c r="A157" s="19" t="s">
        <v>9762</v>
      </c>
      <c r="B157" s="19" t="s">
        <v>26067</v>
      </c>
      <c r="C157" s="122">
        <v>49327</v>
      </c>
    </row>
    <row r="158" spans="1:3" x14ac:dyDescent="0.25">
      <c r="A158" s="19" t="s">
        <v>2234</v>
      </c>
      <c r="B158" s="19" t="s">
        <v>26074</v>
      </c>
      <c r="C158" s="122">
        <v>518286</v>
      </c>
    </row>
    <row r="159" spans="1:3" x14ac:dyDescent="0.25">
      <c r="A159" s="19" t="s">
        <v>11439</v>
      </c>
      <c r="B159" s="19" t="s">
        <v>26193</v>
      </c>
      <c r="C159" s="122">
        <v>51104</v>
      </c>
    </row>
    <row r="160" spans="1:3" x14ac:dyDescent="0.25">
      <c r="A160" s="19" t="s">
        <v>11862</v>
      </c>
      <c r="B160" s="19" t="s">
        <v>26038</v>
      </c>
      <c r="C160" s="122">
        <v>26651</v>
      </c>
    </row>
    <row r="161" spans="1:3" x14ac:dyDescent="0.25">
      <c r="A161" s="19" t="s">
        <v>12826</v>
      </c>
      <c r="B161" s="19" t="s">
        <v>26283</v>
      </c>
      <c r="C161" s="122">
        <v>4078</v>
      </c>
    </row>
    <row r="162" spans="1:3" x14ac:dyDescent="0.25">
      <c r="A162" s="19" t="s">
        <v>7558</v>
      </c>
      <c r="B162" s="19" t="s">
        <v>26301</v>
      </c>
      <c r="C162" s="122">
        <v>35349</v>
      </c>
    </row>
    <row r="163" spans="1:3" x14ac:dyDescent="0.25">
      <c r="A163" s="19" t="s">
        <v>5888</v>
      </c>
      <c r="B163" s="19" t="s">
        <v>26346</v>
      </c>
      <c r="C163" s="122">
        <v>79468</v>
      </c>
    </row>
    <row r="164" spans="1:3" x14ac:dyDescent="0.25">
      <c r="A164" s="19" t="s">
        <v>3235</v>
      </c>
      <c r="B164" s="19" t="s">
        <v>26346</v>
      </c>
      <c r="C164" s="122">
        <v>188822</v>
      </c>
    </row>
    <row r="165" spans="1:3" x14ac:dyDescent="0.25">
      <c r="A165" s="19" t="s">
        <v>16146</v>
      </c>
      <c r="B165" s="19" t="s">
        <v>26404</v>
      </c>
      <c r="C165" s="122">
        <v>5321</v>
      </c>
    </row>
    <row r="166" spans="1:3" x14ac:dyDescent="0.25">
      <c r="A166" s="19" t="s">
        <v>2513</v>
      </c>
      <c r="B166" s="19" t="s">
        <v>26482</v>
      </c>
      <c r="C166" s="122">
        <v>364716</v>
      </c>
    </row>
    <row r="167" spans="1:3" x14ac:dyDescent="0.25">
      <c r="A167" s="19" t="s">
        <v>8170</v>
      </c>
      <c r="B167" s="19" t="s">
        <v>26483</v>
      </c>
      <c r="C167" s="122">
        <v>67924</v>
      </c>
    </row>
    <row r="168" spans="1:3" x14ac:dyDescent="0.25">
      <c r="A168" s="19" t="s">
        <v>3841</v>
      </c>
      <c r="B168" s="19" t="s">
        <v>26225</v>
      </c>
      <c r="C168" s="122">
        <v>116413</v>
      </c>
    </row>
    <row r="169" spans="1:3" x14ac:dyDescent="0.25">
      <c r="A169" s="19" t="s">
        <v>4671</v>
      </c>
      <c r="B169" s="19" t="s">
        <v>25985</v>
      </c>
      <c r="C169" s="122">
        <v>160350</v>
      </c>
    </row>
    <row r="170" spans="1:3" x14ac:dyDescent="0.25">
      <c r="A170" s="19" t="s">
        <v>6064</v>
      </c>
      <c r="B170" s="19" t="s">
        <v>26375</v>
      </c>
      <c r="C170" s="122">
        <v>91012</v>
      </c>
    </row>
    <row r="171" spans="1:3" x14ac:dyDescent="0.25">
      <c r="A171" s="19" t="s">
        <v>4267</v>
      </c>
      <c r="B171" s="19" t="s">
        <v>26388</v>
      </c>
      <c r="C171" s="122">
        <v>129807</v>
      </c>
    </row>
    <row r="172" spans="1:3" x14ac:dyDescent="0.25">
      <c r="A172" s="19" t="s">
        <v>7222</v>
      </c>
      <c r="B172" s="19" t="s">
        <v>26262</v>
      </c>
      <c r="C172" s="122">
        <v>123116</v>
      </c>
    </row>
    <row r="173" spans="1:3" x14ac:dyDescent="0.25">
      <c r="A173" s="19" t="s">
        <v>14434</v>
      </c>
      <c r="B173" s="19" t="s">
        <v>26405</v>
      </c>
      <c r="C173" s="122">
        <v>15763</v>
      </c>
    </row>
    <row r="174" spans="1:3" x14ac:dyDescent="0.25">
      <c r="A174" s="19" t="s">
        <v>14717</v>
      </c>
      <c r="B174" s="19" t="s">
        <v>26347</v>
      </c>
      <c r="C174" s="122">
        <v>9756</v>
      </c>
    </row>
    <row r="175" spans="1:3" x14ac:dyDescent="0.25">
      <c r="A175" s="19" t="s">
        <v>8710</v>
      </c>
      <c r="B175" s="19" t="s">
        <v>8712</v>
      </c>
      <c r="C175" s="122">
        <v>114229</v>
      </c>
    </row>
    <row r="176" spans="1:3" x14ac:dyDescent="0.25">
      <c r="A176" s="19" t="s">
        <v>4429</v>
      </c>
      <c r="B176" s="19" t="s">
        <v>26021</v>
      </c>
      <c r="C176" s="122">
        <v>180539</v>
      </c>
    </row>
    <row r="177" spans="1:3" x14ac:dyDescent="0.25">
      <c r="A177" s="19" t="s">
        <v>20624</v>
      </c>
      <c r="B177" s="19" t="s">
        <v>26151</v>
      </c>
      <c r="C177" s="122">
        <v>376523</v>
      </c>
    </row>
    <row r="178" spans="1:3" x14ac:dyDescent="0.25">
      <c r="A178" s="19" t="s">
        <v>7876</v>
      </c>
      <c r="B178" s="19" t="s">
        <v>26155</v>
      </c>
      <c r="C178" s="122">
        <v>41360</v>
      </c>
    </row>
    <row r="179" spans="1:3" x14ac:dyDescent="0.25">
      <c r="A179" s="19" t="s">
        <v>18484</v>
      </c>
      <c r="B179" s="19" t="s">
        <v>26145</v>
      </c>
      <c r="C179" s="122">
        <v>41679</v>
      </c>
    </row>
    <row r="180" spans="1:3" x14ac:dyDescent="0.25">
      <c r="A180" s="19" t="s">
        <v>1217</v>
      </c>
      <c r="B180" s="19" t="s">
        <v>26047</v>
      </c>
      <c r="C180" s="122">
        <v>1225701</v>
      </c>
    </row>
    <row r="181" spans="1:3" x14ac:dyDescent="0.25">
      <c r="A181" s="19" t="s">
        <v>1125</v>
      </c>
      <c r="B181" s="19" t="s">
        <v>25986</v>
      </c>
      <c r="C181" s="122">
        <v>1825663</v>
      </c>
    </row>
    <row r="182" spans="1:3" x14ac:dyDescent="0.25">
      <c r="A182" s="19" t="s">
        <v>1265</v>
      </c>
      <c r="B182" s="19" t="s">
        <v>26078</v>
      </c>
      <c r="C182" s="122">
        <v>995055</v>
      </c>
    </row>
    <row r="183" spans="1:3" x14ac:dyDescent="0.25">
      <c r="A183" s="19" t="s">
        <v>10612</v>
      </c>
      <c r="B183" s="19" t="s">
        <v>25987</v>
      </c>
      <c r="C183" s="122">
        <v>59489</v>
      </c>
    </row>
    <row r="184" spans="1:3" x14ac:dyDescent="0.25">
      <c r="A184" s="19" t="s">
        <v>11172</v>
      </c>
      <c r="B184" s="19" t="s">
        <v>26062</v>
      </c>
      <c r="C184" s="122">
        <v>16376</v>
      </c>
    </row>
    <row r="185" spans="1:3" x14ac:dyDescent="0.25">
      <c r="A185" s="19" t="s">
        <v>12877</v>
      </c>
      <c r="B185" s="19" t="s">
        <v>26048</v>
      </c>
      <c r="C185" s="122">
        <v>142375</v>
      </c>
    </row>
    <row r="186" spans="1:3" x14ac:dyDescent="0.25">
      <c r="A186" s="19" t="s">
        <v>3829</v>
      </c>
      <c r="B186" s="19" t="s">
        <v>25988</v>
      </c>
      <c r="C186" s="122">
        <v>203988</v>
      </c>
    </row>
    <row r="187" spans="1:3" x14ac:dyDescent="0.25">
      <c r="A187" s="19" t="s">
        <v>28782</v>
      </c>
      <c r="B187" s="19" t="s">
        <v>28783</v>
      </c>
      <c r="C187" s="122">
        <v>28301</v>
      </c>
    </row>
    <row r="188" spans="1:3" x14ac:dyDescent="0.25">
      <c r="A188" s="19" t="s">
        <v>21957</v>
      </c>
      <c r="B188" s="19" t="s">
        <v>26148</v>
      </c>
      <c r="C188" s="122">
        <v>36372</v>
      </c>
    </row>
    <row r="189" spans="1:3" x14ac:dyDescent="0.25">
      <c r="A189" s="19" t="s">
        <v>22357</v>
      </c>
      <c r="B189" s="19" t="s">
        <v>28769</v>
      </c>
      <c r="C189" s="122">
        <v>16878</v>
      </c>
    </row>
    <row r="190" spans="1:3" x14ac:dyDescent="0.25">
      <c r="A190" s="19" t="s">
        <v>13667</v>
      </c>
      <c r="B190" s="19" t="s">
        <v>26142</v>
      </c>
      <c r="C190" s="122">
        <v>19935</v>
      </c>
    </row>
    <row r="191" spans="1:3" x14ac:dyDescent="0.25">
      <c r="A191" s="19" t="s">
        <v>9837</v>
      </c>
      <c r="B191" s="19" t="s">
        <v>28814</v>
      </c>
      <c r="C191" s="122">
        <v>44795</v>
      </c>
    </row>
    <row r="192" spans="1:3" x14ac:dyDescent="0.25">
      <c r="A192" s="19" t="s">
        <v>14548</v>
      </c>
      <c r="B192" s="19" t="s">
        <v>26416</v>
      </c>
      <c r="C192" s="122">
        <v>2343</v>
      </c>
    </row>
    <row r="193" spans="1:3" x14ac:dyDescent="0.25">
      <c r="A193" s="19" t="s">
        <v>3070</v>
      </c>
      <c r="B193" s="19" t="s">
        <v>22363</v>
      </c>
      <c r="C193" s="122">
        <v>346887</v>
      </c>
    </row>
    <row r="194" spans="1:3" x14ac:dyDescent="0.25">
      <c r="A194" s="19" t="s">
        <v>11164</v>
      </c>
      <c r="B194" s="19" t="s">
        <v>26162</v>
      </c>
      <c r="C194" s="122">
        <v>151309</v>
      </c>
    </row>
    <row r="195" spans="1:3" x14ac:dyDescent="0.25">
      <c r="A195" s="19" t="s">
        <v>2804</v>
      </c>
      <c r="B195" s="19" t="s">
        <v>26191</v>
      </c>
      <c r="C195" s="122">
        <v>299704</v>
      </c>
    </row>
    <row r="196" spans="1:3" x14ac:dyDescent="0.25">
      <c r="A196" s="19" t="s">
        <v>13577</v>
      </c>
      <c r="B196" s="19" t="s">
        <v>26449</v>
      </c>
      <c r="C196" s="122">
        <v>8535</v>
      </c>
    </row>
    <row r="197" spans="1:3" x14ac:dyDescent="0.25">
      <c r="A197" s="19" t="s">
        <v>22366</v>
      </c>
      <c r="B197" s="19" t="s">
        <v>28809</v>
      </c>
      <c r="C197" s="122">
        <v>1672</v>
      </c>
    </row>
    <row r="198" spans="1:3" x14ac:dyDescent="0.25">
      <c r="A198" s="19" t="s">
        <v>6842</v>
      </c>
      <c r="B198" s="19" t="s">
        <v>26311</v>
      </c>
      <c r="C198" s="122">
        <v>64074</v>
      </c>
    </row>
    <row r="199" spans="1:3" x14ac:dyDescent="0.25">
      <c r="A199" s="19" t="s">
        <v>3528</v>
      </c>
      <c r="B199" s="19" t="s">
        <v>26492</v>
      </c>
      <c r="C199" s="122">
        <v>26613</v>
      </c>
    </row>
    <row r="200" spans="1:3" x14ac:dyDescent="0.25">
      <c r="A200" s="19" t="s">
        <v>13781</v>
      </c>
      <c r="B200" s="19" t="s">
        <v>26131</v>
      </c>
      <c r="C200" s="122">
        <v>39219</v>
      </c>
    </row>
    <row r="201" spans="1:3" x14ac:dyDescent="0.25">
      <c r="A201" s="19" t="s">
        <v>6229</v>
      </c>
      <c r="B201" s="19" t="s">
        <v>26463</v>
      </c>
      <c r="C201" s="122">
        <v>18326</v>
      </c>
    </row>
    <row r="202" spans="1:3" x14ac:dyDescent="0.25">
      <c r="A202" s="19" t="s">
        <v>14952</v>
      </c>
      <c r="B202" s="19" t="s">
        <v>26457</v>
      </c>
      <c r="C202" s="122">
        <v>6172</v>
      </c>
    </row>
    <row r="203" spans="1:3" x14ac:dyDescent="0.25">
      <c r="A203" s="19" t="s">
        <v>15573</v>
      </c>
      <c r="B203" s="19" t="s">
        <v>26427</v>
      </c>
      <c r="C203" s="122">
        <v>2495</v>
      </c>
    </row>
    <row r="204" spans="1:3" x14ac:dyDescent="0.25">
      <c r="A204" s="19" t="s">
        <v>6412</v>
      </c>
      <c r="B204" s="19" t="s">
        <v>26421</v>
      </c>
      <c r="C204" s="122">
        <v>91409</v>
      </c>
    </row>
    <row r="205" spans="1:3" x14ac:dyDescent="0.25">
      <c r="A205" s="19" t="s">
        <v>1200</v>
      </c>
      <c r="B205" s="19" t="s">
        <v>26137</v>
      </c>
      <c r="C205" s="122">
        <v>549841</v>
      </c>
    </row>
    <row r="206" spans="1:3" x14ac:dyDescent="0.25">
      <c r="A206" s="19" t="s">
        <v>1949</v>
      </c>
      <c r="B206" s="19" t="s">
        <v>26070</v>
      </c>
      <c r="C206" s="122">
        <v>531686</v>
      </c>
    </row>
    <row r="207" spans="1:3" x14ac:dyDescent="0.25">
      <c r="A207" s="19" t="s">
        <v>8065</v>
      </c>
      <c r="B207" s="19" t="s">
        <v>26478</v>
      </c>
      <c r="C207" s="122">
        <v>63316</v>
      </c>
    </row>
    <row r="208" spans="1:3" x14ac:dyDescent="0.25">
      <c r="A208" s="19" t="s">
        <v>22377</v>
      </c>
      <c r="B208" s="19" t="s">
        <v>26149</v>
      </c>
      <c r="C208" s="122">
        <v>15303</v>
      </c>
    </row>
    <row r="209" spans="1:3" x14ac:dyDescent="0.25">
      <c r="A209" s="19" t="s">
        <v>11940</v>
      </c>
      <c r="B209" s="19" t="s">
        <v>26389</v>
      </c>
      <c r="C209" s="122">
        <v>8670</v>
      </c>
    </row>
    <row r="210" spans="1:3" x14ac:dyDescent="0.25">
      <c r="A210" s="19" t="s">
        <v>4871</v>
      </c>
      <c r="B210" s="19" t="s">
        <v>26397</v>
      </c>
      <c r="C210" s="122">
        <v>106777</v>
      </c>
    </row>
    <row r="211" spans="1:3" x14ac:dyDescent="0.25">
      <c r="A211" s="19" t="s">
        <v>9941</v>
      </c>
      <c r="B211" s="19" t="s">
        <v>26399</v>
      </c>
      <c r="C211" s="122">
        <v>82648</v>
      </c>
    </row>
    <row r="212" spans="1:3" x14ac:dyDescent="0.25">
      <c r="A212" s="19" t="s">
        <v>15353</v>
      </c>
      <c r="B212" s="19" t="s">
        <v>26398</v>
      </c>
      <c r="C212" s="122">
        <v>3335</v>
      </c>
    </row>
    <row r="213" spans="1:3" x14ac:dyDescent="0.25">
      <c r="A213" s="19" t="s">
        <v>28815</v>
      </c>
      <c r="B213" s="19" t="s">
        <v>28816</v>
      </c>
      <c r="C213" s="122">
        <v>8950</v>
      </c>
    </row>
    <row r="214" spans="1:3" x14ac:dyDescent="0.25">
      <c r="A214" s="19" t="s">
        <v>15449</v>
      </c>
      <c r="B214" s="19" t="s">
        <v>28275</v>
      </c>
      <c r="C214" s="122">
        <v>6554</v>
      </c>
    </row>
    <row r="215" spans="1:3" x14ac:dyDescent="0.25">
      <c r="A215" s="19" t="s">
        <v>17140</v>
      </c>
      <c r="B215" s="19" t="s">
        <v>26390</v>
      </c>
      <c r="C215" s="122">
        <v>15603</v>
      </c>
    </row>
    <row r="216" spans="1:3" x14ac:dyDescent="0.25">
      <c r="A216" s="19" t="s">
        <v>8884</v>
      </c>
      <c r="B216" s="19" t="s">
        <v>26391</v>
      </c>
      <c r="C216" s="122">
        <v>38649</v>
      </c>
    </row>
    <row r="217" spans="1:3" x14ac:dyDescent="0.25">
      <c r="A217" s="19" t="s">
        <v>1161</v>
      </c>
      <c r="B217" s="19" t="s">
        <v>26392</v>
      </c>
      <c r="C217" s="122">
        <v>702461</v>
      </c>
    </row>
    <row r="218" spans="1:3" x14ac:dyDescent="0.25">
      <c r="A218" s="19" t="s">
        <v>12630</v>
      </c>
      <c r="B218" s="19" t="s">
        <v>26401</v>
      </c>
      <c r="C218" s="122">
        <v>19246</v>
      </c>
    </row>
    <row r="219" spans="1:3" x14ac:dyDescent="0.25">
      <c r="A219" s="19" t="s">
        <v>22379</v>
      </c>
      <c r="B219" s="19" t="s">
        <v>26396</v>
      </c>
      <c r="C219" s="122">
        <v>138</v>
      </c>
    </row>
    <row r="220" spans="1:3" x14ac:dyDescent="0.25">
      <c r="A220" s="19" t="s">
        <v>2576</v>
      </c>
      <c r="B220" s="19" t="s">
        <v>26393</v>
      </c>
      <c r="C220" s="122">
        <v>106990</v>
      </c>
    </row>
    <row r="221" spans="1:3" x14ac:dyDescent="0.25">
      <c r="A221" s="19" t="s">
        <v>28789</v>
      </c>
      <c r="B221" s="19" t="s">
        <v>28790</v>
      </c>
      <c r="C221" s="122">
        <v>638</v>
      </c>
    </row>
    <row r="222" spans="1:3" x14ac:dyDescent="0.25">
      <c r="A222" s="19" t="s">
        <v>16942</v>
      </c>
      <c r="B222" s="19" t="s">
        <v>28257</v>
      </c>
      <c r="C222" s="122">
        <v>3207</v>
      </c>
    </row>
    <row r="223" spans="1:3" x14ac:dyDescent="0.25">
      <c r="A223" s="19" t="s">
        <v>2279</v>
      </c>
      <c r="B223" s="19" t="s">
        <v>26090</v>
      </c>
      <c r="C223" s="122">
        <v>435525</v>
      </c>
    </row>
    <row r="224" spans="1:3" x14ac:dyDescent="0.25">
      <c r="A224" s="19" t="s">
        <v>12537</v>
      </c>
      <c r="B224" s="19" t="s">
        <v>26395</v>
      </c>
      <c r="C224" s="122">
        <v>17833</v>
      </c>
    </row>
    <row r="225" spans="1:3" x14ac:dyDescent="0.25">
      <c r="A225" s="19" t="s">
        <v>1295</v>
      </c>
      <c r="B225" s="19" t="s">
        <v>26235</v>
      </c>
      <c r="C225" s="122">
        <v>799644</v>
      </c>
    </row>
    <row r="226" spans="1:3" x14ac:dyDescent="0.25">
      <c r="A226" s="19" t="s">
        <v>6717</v>
      </c>
      <c r="B226" s="19" t="s">
        <v>26352</v>
      </c>
      <c r="C226" s="122">
        <v>84477</v>
      </c>
    </row>
    <row r="227" spans="1:3" x14ac:dyDescent="0.25">
      <c r="A227" s="19" t="s">
        <v>21961</v>
      </c>
      <c r="B227" s="19" t="s">
        <v>28811</v>
      </c>
      <c r="C227" s="122">
        <v>3081</v>
      </c>
    </row>
    <row r="228" spans="1:3" x14ac:dyDescent="0.25">
      <c r="A228" s="19" t="s">
        <v>11379</v>
      </c>
      <c r="B228" s="19" t="s">
        <v>26132</v>
      </c>
      <c r="C228" s="122">
        <v>14570</v>
      </c>
    </row>
    <row r="229" spans="1:3" x14ac:dyDescent="0.25">
      <c r="A229" s="19" t="s">
        <v>14626</v>
      </c>
      <c r="B229" s="19" t="s">
        <v>26400</v>
      </c>
      <c r="C229" s="122">
        <v>6620</v>
      </c>
    </row>
    <row r="230" spans="1:3" x14ac:dyDescent="0.25">
      <c r="A230" s="19" t="s">
        <v>11579</v>
      </c>
      <c r="B230" s="19" t="s">
        <v>26465</v>
      </c>
      <c r="C230" s="122">
        <v>12198</v>
      </c>
    </row>
    <row r="231" spans="1:3" x14ac:dyDescent="0.25">
      <c r="A231" s="19" t="s">
        <v>16064</v>
      </c>
      <c r="B231" s="19" t="s">
        <v>26408</v>
      </c>
      <c r="C231" s="122">
        <v>6705</v>
      </c>
    </row>
    <row r="232" spans="1:3" x14ac:dyDescent="0.25">
      <c r="A232" s="19" t="s">
        <v>16755</v>
      </c>
      <c r="B232" s="19" t="s">
        <v>26147</v>
      </c>
      <c r="C232" s="122">
        <v>6911</v>
      </c>
    </row>
    <row r="233" spans="1:3" x14ac:dyDescent="0.25">
      <c r="A233" s="19" t="s">
        <v>5747</v>
      </c>
      <c r="B233" s="19" t="s">
        <v>26110</v>
      </c>
      <c r="C233" s="122">
        <v>433012</v>
      </c>
    </row>
    <row r="234" spans="1:3" x14ac:dyDescent="0.25">
      <c r="A234" s="19" t="s">
        <v>6370</v>
      </c>
      <c r="B234" s="19" t="s">
        <v>26115</v>
      </c>
      <c r="C234" s="122">
        <v>147815</v>
      </c>
    </row>
    <row r="235" spans="1:3" x14ac:dyDescent="0.25">
      <c r="A235" s="19" t="s">
        <v>11865</v>
      </c>
      <c r="B235" s="19" t="s">
        <v>26448</v>
      </c>
      <c r="C235" s="122">
        <v>23179</v>
      </c>
    </row>
    <row r="236" spans="1:3" x14ac:dyDescent="0.25">
      <c r="A236" s="19" t="s">
        <v>14466</v>
      </c>
      <c r="B236" s="19" t="s">
        <v>26268</v>
      </c>
      <c r="C236" s="122">
        <v>38473</v>
      </c>
    </row>
    <row r="237" spans="1:3" x14ac:dyDescent="0.25">
      <c r="A237" s="19" t="s">
        <v>10222</v>
      </c>
      <c r="B237" s="19" t="s">
        <v>26267</v>
      </c>
      <c r="C237" s="122">
        <v>16145</v>
      </c>
    </row>
    <row r="238" spans="1:3" x14ac:dyDescent="0.25">
      <c r="A238" s="19" t="s">
        <v>7891</v>
      </c>
      <c r="B238" s="19" t="s">
        <v>26051</v>
      </c>
      <c r="C238" s="122">
        <v>335019</v>
      </c>
    </row>
    <row r="239" spans="1:3" x14ac:dyDescent="0.25">
      <c r="A239" s="19" t="s">
        <v>8962</v>
      </c>
      <c r="B239" s="19" t="s">
        <v>25951</v>
      </c>
      <c r="C239" s="122">
        <v>13626</v>
      </c>
    </row>
    <row r="240" spans="1:3" x14ac:dyDescent="0.25">
      <c r="A240" s="19" t="s">
        <v>3612</v>
      </c>
      <c r="B240" s="19" t="s">
        <v>26072</v>
      </c>
      <c r="C240" s="122">
        <v>503620</v>
      </c>
    </row>
    <row r="241" spans="1:3" x14ac:dyDescent="0.25">
      <c r="A241" s="19" t="s">
        <v>21964</v>
      </c>
      <c r="B241" s="19" t="s">
        <v>25991</v>
      </c>
      <c r="C241" s="122">
        <v>64849</v>
      </c>
    </row>
    <row r="242" spans="1:3" x14ac:dyDescent="0.25">
      <c r="A242" s="19" t="s">
        <v>9926</v>
      </c>
      <c r="B242" s="19" t="s">
        <v>26109</v>
      </c>
      <c r="C242" s="122">
        <v>9680</v>
      </c>
    </row>
    <row r="243" spans="1:3" x14ac:dyDescent="0.25">
      <c r="A243" s="19" t="s">
        <v>15883</v>
      </c>
      <c r="B243" s="19" t="s">
        <v>26455</v>
      </c>
      <c r="C243" s="122">
        <v>4779</v>
      </c>
    </row>
    <row r="244" spans="1:3" x14ac:dyDescent="0.25">
      <c r="A244" s="19" t="s">
        <v>12692</v>
      </c>
      <c r="B244" s="19" t="s">
        <v>26456</v>
      </c>
      <c r="C244" s="122">
        <v>9168</v>
      </c>
    </row>
    <row r="245" spans="1:3" x14ac:dyDescent="0.25">
      <c r="A245" s="19" t="s">
        <v>13229</v>
      </c>
      <c r="B245" s="19" t="s">
        <v>28819</v>
      </c>
      <c r="C245" s="122">
        <v>9076</v>
      </c>
    </row>
    <row r="246" spans="1:3" x14ac:dyDescent="0.25">
      <c r="A246" s="19" t="s">
        <v>28820</v>
      </c>
      <c r="B246" s="19" t="s">
        <v>28821</v>
      </c>
      <c r="C246" s="122">
        <v>6218</v>
      </c>
    </row>
    <row r="247" spans="1:3" x14ac:dyDescent="0.25">
      <c r="A247" s="19" t="s">
        <v>1089</v>
      </c>
      <c r="B247" s="19" t="s">
        <v>26458</v>
      </c>
      <c r="C247" s="122">
        <v>1246187</v>
      </c>
    </row>
    <row r="248" spans="1:3" x14ac:dyDescent="0.25">
      <c r="A248" s="19" t="s">
        <v>2933</v>
      </c>
      <c r="B248" s="19" t="s">
        <v>26459</v>
      </c>
      <c r="C248" s="122">
        <v>303422</v>
      </c>
    </row>
    <row r="249" spans="1:3" x14ac:dyDescent="0.25">
      <c r="A249" s="19" t="s">
        <v>14643</v>
      </c>
      <c r="B249" s="19" t="s">
        <v>28258</v>
      </c>
      <c r="C249" s="122">
        <v>7318</v>
      </c>
    </row>
    <row r="250" spans="1:3" x14ac:dyDescent="0.25">
      <c r="A250" s="19" t="s">
        <v>2990</v>
      </c>
      <c r="B250" s="19" t="s">
        <v>26450</v>
      </c>
      <c r="C250" s="122">
        <v>196523</v>
      </c>
    </row>
    <row r="251" spans="1:3" x14ac:dyDescent="0.25">
      <c r="A251" s="19" t="s">
        <v>18740</v>
      </c>
      <c r="B251" s="19" t="s">
        <v>28255</v>
      </c>
      <c r="C251" s="122">
        <v>4868</v>
      </c>
    </row>
    <row r="252" spans="1:3" x14ac:dyDescent="0.25">
      <c r="A252" s="19" t="s">
        <v>3220</v>
      </c>
      <c r="B252" s="19" t="s">
        <v>25992</v>
      </c>
      <c r="C252" s="122">
        <v>422075</v>
      </c>
    </row>
    <row r="253" spans="1:3" x14ac:dyDescent="0.25">
      <c r="A253" s="19" t="s">
        <v>23052</v>
      </c>
      <c r="B253" s="19" t="s">
        <v>26300</v>
      </c>
      <c r="C253" s="122">
        <v>40489</v>
      </c>
    </row>
    <row r="254" spans="1:3" x14ac:dyDescent="0.25">
      <c r="A254" s="19" t="s">
        <v>6232</v>
      </c>
      <c r="B254" s="19" t="s">
        <v>26497</v>
      </c>
      <c r="C254" s="122">
        <v>44033</v>
      </c>
    </row>
    <row r="255" spans="1:3" x14ac:dyDescent="0.25">
      <c r="A255" s="19" t="s">
        <v>5219</v>
      </c>
      <c r="B255" s="19" t="s">
        <v>26493</v>
      </c>
      <c r="C255" s="122">
        <v>70897</v>
      </c>
    </row>
    <row r="256" spans="1:3" x14ac:dyDescent="0.25">
      <c r="A256" s="19" t="s">
        <v>13208</v>
      </c>
      <c r="B256" s="19" t="s">
        <v>26500</v>
      </c>
      <c r="C256" s="122">
        <v>11064</v>
      </c>
    </row>
    <row r="257" spans="1:3" x14ac:dyDescent="0.25">
      <c r="A257" s="19" t="s">
        <v>10318</v>
      </c>
      <c r="B257" s="19" t="s">
        <v>26229</v>
      </c>
      <c r="C257" s="122">
        <v>23490</v>
      </c>
    </row>
    <row r="258" spans="1:3" x14ac:dyDescent="0.25">
      <c r="A258" s="19" t="s">
        <v>29088</v>
      </c>
      <c r="B258" s="19" t="s">
        <v>29089</v>
      </c>
      <c r="C258" s="122">
        <v>17794</v>
      </c>
    </row>
    <row r="259" spans="1:3" x14ac:dyDescent="0.25">
      <c r="A259" s="19" t="s">
        <v>13530</v>
      </c>
      <c r="B259" s="19" t="s">
        <v>28241</v>
      </c>
      <c r="C259" s="122">
        <v>40547</v>
      </c>
    </row>
    <row r="260" spans="1:3" x14ac:dyDescent="0.25">
      <c r="A260" s="19" t="s">
        <v>28479</v>
      </c>
      <c r="B260" s="19" t="s">
        <v>28480</v>
      </c>
      <c r="C260" s="122">
        <v>21803</v>
      </c>
    </row>
    <row r="261" spans="1:3" x14ac:dyDescent="0.25">
      <c r="A261" s="19" t="s">
        <v>13522</v>
      </c>
      <c r="B261" s="19" t="s">
        <v>26108</v>
      </c>
      <c r="C261" s="122">
        <v>13761</v>
      </c>
    </row>
    <row r="262" spans="1:3" x14ac:dyDescent="0.25">
      <c r="A262" s="19" t="s">
        <v>4144</v>
      </c>
      <c r="B262" s="19" t="s">
        <v>26439</v>
      </c>
      <c r="C262" s="122">
        <v>110166</v>
      </c>
    </row>
    <row r="263" spans="1:3" x14ac:dyDescent="0.25">
      <c r="A263" s="19" t="s">
        <v>7327</v>
      </c>
      <c r="B263" s="19" t="s">
        <v>26199</v>
      </c>
      <c r="C263" s="122">
        <v>102982</v>
      </c>
    </row>
    <row r="264" spans="1:3" x14ac:dyDescent="0.25">
      <c r="A264" s="19" t="s">
        <v>14596</v>
      </c>
      <c r="B264" s="19" t="s">
        <v>26260</v>
      </c>
      <c r="C264" s="122">
        <v>48094</v>
      </c>
    </row>
    <row r="265" spans="1:3" x14ac:dyDescent="0.25">
      <c r="A265" s="19" t="s">
        <v>8281</v>
      </c>
      <c r="B265" s="19" t="s">
        <v>26258</v>
      </c>
      <c r="C265" s="122">
        <v>71985</v>
      </c>
    </row>
    <row r="266" spans="1:3" x14ac:dyDescent="0.25">
      <c r="A266" s="19" t="s">
        <v>26230</v>
      </c>
      <c r="B266" s="19" t="s">
        <v>26231</v>
      </c>
      <c r="C266" s="122">
        <v>60456</v>
      </c>
    </row>
    <row r="267" spans="1:3" x14ac:dyDescent="0.25">
      <c r="A267" s="19" t="s">
        <v>21967</v>
      </c>
      <c r="B267" s="19" t="s">
        <v>26224</v>
      </c>
      <c r="C267" s="122">
        <v>10447</v>
      </c>
    </row>
    <row r="268" spans="1:3" x14ac:dyDescent="0.25">
      <c r="A268" s="19" t="s">
        <v>15198</v>
      </c>
      <c r="B268" s="19" t="s">
        <v>26256</v>
      </c>
      <c r="C268" s="122">
        <v>15320</v>
      </c>
    </row>
    <row r="269" spans="1:3" x14ac:dyDescent="0.25">
      <c r="A269" s="19" t="s">
        <v>3793</v>
      </c>
      <c r="B269" s="19" t="s">
        <v>26226</v>
      </c>
      <c r="C269" s="122">
        <v>397498</v>
      </c>
    </row>
    <row r="270" spans="1:3" x14ac:dyDescent="0.25">
      <c r="A270" s="19" t="s">
        <v>10321</v>
      </c>
      <c r="B270" s="19" t="s">
        <v>26501</v>
      </c>
      <c r="C270" s="122">
        <v>31298</v>
      </c>
    </row>
    <row r="271" spans="1:3" x14ac:dyDescent="0.25">
      <c r="A271" s="19" t="s">
        <v>4648</v>
      </c>
      <c r="B271" s="19" t="s">
        <v>26484</v>
      </c>
      <c r="C271" s="122">
        <v>66880</v>
      </c>
    </row>
    <row r="272" spans="1:3" x14ac:dyDescent="0.25">
      <c r="A272" s="19" t="s">
        <v>8086</v>
      </c>
      <c r="B272" s="19" t="s">
        <v>26353</v>
      </c>
      <c r="C272" s="122">
        <v>56721</v>
      </c>
    </row>
    <row r="273" spans="1:3" x14ac:dyDescent="0.25">
      <c r="A273" s="19" t="s">
        <v>12874</v>
      </c>
      <c r="B273" s="19" t="s">
        <v>26295</v>
      </c>
      <c r="C273" s="122">
        <v>26190</v>
      </c>
    </row>
    <row r="274" spans="1:3" x14ac:dyDescent="0.25">
      <c r="A274" s="19" t="s">
        <v>6346</v>
      </c>
      <c r="B274" s="19" t="s">
        <v>26485</v>
      </c>
      <c r="C274" s="122">
        <v>11923</v>
      </c>
    </row>
    <row r="275" spans="1:3" x14ac:dyDescent="0.25">
      <c r="A275" s="19" t="s">
        <v>28777</v>
      </c>
      <c r="B275" s="19" t="s">
        <v>28778</v>
      </c>
      <c r="C275" s="122">
        <v>813</v>
      </c>
    </row>
    <row r="276" spans="1:3" x14ac:dyDescent="0.25">
      <c r="A276" s="19" t="s">
        <v>10001</v>
      </c>
      <c r="B276" s="19" t="s">
        <v>26210</v>
      </c>
      <c r="C276" s="122">
        <v>16709</v>
      </c>
    </row>
    <row r="277" spans="1:3" x14ac:dyDescent="0.25">
      <c r="A277" s="19" t="s">
        <v>4949</v>
      </c>
      <c r="B277" s="19" t="s">
        <v>26337</v>
      </c>
      <c r="C277" s="122">
        <v>175459</v>
      </c>
    </row>
    <row r="278" spans="1:3" x14ac:dyDescent="0.25">
      <c r="A278" s="19" t="s">
        <v>5135</v>
      </c>
      <c r="B278" s="19" t="s">
        <v>26325</v>
      </c>
      <c r="C278" s="122">
        <v>49019</v>
      </c>
    </row>
    <row r="279" spans="1:3" x14ac:dyDescent="0.25">
      <c r="A279" s="19" t="s">
        <v>6947</v>
      </c>
      <c r="B279" s="19" t="s">
        <v>25995</v>
      </c>
      <c r="C279" s="122">
        <v>46267</v>
      </c>
    </row>
    <row r="280" spans="1:3" x14ac:dyDescent="0.25">
      <c r="A280" s="19" t="s">
        <v>6565</v>
      </c>
      <c r="B280" s="19" t="s">
        <v>26089</v>
      </c>
      <c r="C280" s="122">
        <v>50333</v>
      </c>
    </row>
    <row r="281" spans="1:3" x14ac:dyDescent="0.25">
      <c r="A281" s="19" t="s">
        <v>7387</v>
      </c>
      <c r="B281" s="19" t="s">
        <v>25996</v>
      </c>
      <c r="C281" s="122">
        <v>75675</v>
      </c>
    </row>
    <row r="282" spans="1:3" x14ac:dyDescent="0.25">
      <c r="A282" s="19" t="s">
        <v>17219</v>
      </c>
      <c r="B282" s="19" t="s">
        <v>26357</v>
      </c>
      <c r="C282" s="122">
        <v>3306</v>
      </c>
    </row>
    <row r="283" spans="1:3" x14ac:dyDescent="0.25">
      <c r="A283" s="19" t="s">
        <v>5780</v>
      </c>
      <c r="B283" s="19" t="s">
        <v>25997</v>
      </c>
      <c r="C283" s="122">
        <v>100561</v>
      </c>
    </row>
    <row r="284" spans="1:3" x14ac:dyDescent="0.25">
      <c r="A284" s="19" t="s">
        <v>3940</v>
      </c>
      <c r="B284" s="19" t="s">
        <v>26369</v>
      </c>
      <c r="C284" s="122">
        <v>77834</v>
      </c>
    </row>
    <row r="285" spans="1:3" x14ac:dyDescent="0.25">
      <c r="A285" s="19" t="s">
        <v>17017</v>
      </c>
      <c r="B285" s="19" t="s">
        <v>26064</v>
      </c>
      <c r="C285" s="122">
        <v>4046</v>
      </c>
    </row>
    <row r="286" spans="1:3" x14ac:dyDescent="0.25">
      <c r="A286" s="19" t="s">
        <v>12132</v>
      </c>
      <c r="B286" s="19" t="s">
        <v>25998</v>
      </c>
      <c r="C286" s="122">
        <v>22781</v>
      </c>
    </row>
    <row r="287" spans="1:3" x14ac:dyDescent="0.25">
      <c r="A287" s="19" t="s">
        <v>2924</v>
      </c>
      <c r="B287" s="19" t="s">
        <v>26490</v>
      </c>
      <c r="C287" s="122">
        <v>179847</v>
      </c>
    </row>
    <row r="288" spans="1:3" x14ac:dyDescent="0.25">
      <c r="A288" s="19" t="s">
        <v>9750</v>
      </c>
      <c r="B288" s="19" t="s">
        <v>26494</v>
      </c>
      <c r="C288" s="122">
        <v>37239</v>
      </c>
    </row>
    <row r="289" spans="1:3" x14ac:dyDescent="0.25">
      <c r="A289" s="19" t="s">
        <v>8326</v>
      </c>
      <c r="B289" s="19" t="s">
        <v>26407</v>
      </c>
      <c r="C289" s="122">
        <v>82428</v>
      </c>
    </row>
    <row r="290" spans="1:3" x14ac:dyDescent="0.25">
      <c r="A290" s="19" t="s">
        <v>9507</v>
      </c>
      <c r="B290" s="19" t="s">
        <v>26263</v>
      </c>
      <c r="C290" s="122">
        <v>121253</v>
      </c>
    </row>
    <row r="291" spans="1:3" x14ac:dyDescent="0.25">
      <c r="A291" s="19" t="s">
        <v>10022</v>
      </c>
      <c r="B291" s="19" t="s">
        <v>26438</v>
      </c>
      <c r="C291" s="122">
        <v>32610</v>
      </c>
    </row>
    <row r="292" spans="1:3" x14ac:dyDescent="0.25">
      <c r="A292" s="19" t="s">
        <v>16819</v>
      </c>
      <c r="B292" s="19" t="s">
        <v>26152</v>
      </c>
      <c r="C292" s="122">
        <v>10393</v>
      </c>
    </row>
    <row r="293" spans="1:3" x14ac:dyDescent="0.25">
      <c r="A293" s="19" t="s">
        <v>3273</v>
      </c>
      <c r="B293" s="19" t="s">
        <v>26017</v>
      </c>
      <c r="C293" s="122">
        <v>351305</v>
      </c>
    </row>
    <row r="294" spans="1:3" x14ac:dyDescent="0.25">
      <c r="A294" s="19" t="s">
        <v>8659</v>
      </c>
      <c r="B294" s="19" t="s">
        <v>26222</v>
      </c>
      <c r="C294" s="122">
        <v>22467</v>
      </c>
    </row>
    <row r="295" spans="1:3" x14ac:dyDescent="0.25">
      <c r="A295" s="19" t="s">
        <v>8866</v>
      </c>
      <c r="B295" s="19" t="s">
        <v>26317</v>
      </c>
      <c r="C295" s="122">
        <v>24077</v>
      </c>
    </row>
    <row r="296" spans="1:3" x14ac:dyDescent="0.25">
      <c r="A296" s="19" t="s">
        <v>1691</v>
      </c>
      <c r="B296" s="19" t="s">
        <v>26136</v>
      </c>
      <c r="C296" s="122">
        <v>477563</v>
      </c>
    </row>
    <row r="297" spans="1:3" x14ac:dyDescent="0.25">
      <c r="A297" s="19" t="s">
        <v>1418</v>
      </c>
      <c r="B297" s="19" t="s">
        <v>25978</v>
      </c>
      <c r="C297" s="122">
        <v>1085774</v>
      </c>
    </row>
    <row r="298" spans="1:3" x14ac:dyDescent="0.25">
      <c r="A298" s="19" t="s">
        <v>2948</v>
      </c>
      <c r="B298" s="19" t="s">
        <v>26437</v>
      </c>
      <c r="C298" s="122">
        <v>148740</v>
      </c>
    </row>
    <row r="299" spans="1:3" x14ac:dyDescent="0.25">
      <c r="A299" s="19" t="s">
        <v>2300</v>
      </c>
      <c r="B299" s="19" t="s">
        <v>25981</v>
      </c>
      <c r="C299" s="122">
        <v>435843</v>
      </c>
    </row>
    <row r="300" spans="1:3" x14ac:dyDescent="0.25">
      <c r="A300" s="19" t="s">
        <v>3967</v>
      </c>
      <c r="B300" s="19" t="s">
        <v>26000</v>
      </c>
      <c r="C300" s="122">
        <v>124546</v>
      </c>
    </row>
    <row r="301" spans="1:3" x14ac:dyDescent="0.25">
      <c r="A301" s="19" t="s">
        <v>10330</v>
      </c>
      <c r="B301" s="19" t="s">
        <v>26470</v>
      </c>
      <c r="C301" s="122">
        <v>16181</v>
      </c>
    </row>
    <row r="302" spans="1:3" x14ac:dyDescent="0.25">
      <c r="A302" s="19" t="s">
        <v>3456</v>
      </c>
      <c r="B302" s="19" t="s">
        <v>25990</v>
      </c>
      <c r="C302" s="122">
        <v>287027</v>
      </c>
    </row>
    <row r="303" spans="1:3" x14ac:dyDescent="0.25">
      <c r="A303" s="19" t="s">
        <v>1071</v>
      </c>
      <c r="B303" s="19" t="s">
        <v>25993</v>
      </c>
      <c r="C303" s="122">
        <v>1447676</v>
      </c>
    </row>
    <row r="304" spans="1:3" x14ac:dyDescent="0.25">
      <c r="A304" s="19" t="s">
        <v>2669</v>
      </c>
      <c r="B304" s="19" t="s">
        <v>26410</v>
      </c>
      <c r="C304" s="122">
        <v>214707</v>
      </c>
    </row>
    <row r="305" spans="1:3" x14ac:dyDescent="0.25">
      <c r="A305" s="19" t="s">
        <v>11241</v>
      </c>
      <c r="B305" s="19" t="s">
        <v>26417</v>
      </c>
      <c r="C305" s="122">
        <v>8012</v>
      </c>
    </row>
    <row r="306" spans="1:3" x14ac:dyDescent="0.25">
      <c r="A306" s="19" t="s">
        <v>1703</v>
      </c>
      <c r="B306" s="19" t="s">
        <v>26023</v>
      </c>
      <c r="C306" s="122">
        <v>423457</v>
      </c>
    </row>
    <row r="307" spans="1:3" x14ac:dyDescent="0.25">
      <c r="A307" s="19" t="s">
        <v>2672</v>
      </c>
      <c r="B307" s="19" t="s">
        <v>26170</v>
      </c>
      <c r="C307" s="122">
        <v>374764</v>
      </c>
    </row>
    <row r="308" spans="1:3" x14ac:dyDescent="0.25">
      <c r="A308" s="19" t="s">
        <v>4069</v>
      </c>
      <c r="B308" s="19" t="s">
        <v>26420</v>
      </c>
      <c r="C308" s="122">
        <v>192762</v>
      </c>
    </row>
    <row r="309" spans="1:3" x14ac:dyDescent="0.25">
      <c r="A309" s="19" t="s">
        <v>4868</v>
      </c>
      <c r="B309" s="19" t="s">
        <v>26178</v>
      </c>
      <c r="C309" s="122">
        <v>203783</v>
      </c>
    </row>
    <row r="310" spans="1:3" x14ac:dyDescent="0.25">
      <c r="A310" s="19" t="s">
        <v>5774</v>
      </c>
      <c r="B310" s="19" t="s">
        <v>26508</v>
      </c>
      <c r="C310" s="122">
        <v>213078</v>
      </c>
    </row>
    <row r="311" spans="1:3" x14ac:dyDescent="0.25">
      <c r="A311" s="19" t="s">
        <v>3297</v>
      </c>
      <c r="B311" s="19" t="s">
        <v>26001</v>
      </c>
      <c r="C311" s="122">
        <v>160575</v>
      </c>
    </row>
    <row r="312" spans="1:3" x14ac:dyDescent="0.25">
      <c r="A312" s="19" t="s">
        <v>2075</v>
      </c>
      <c r="B312" s="19" t="s">
        <v>26433</v>
      </c>
      <c r="C312" s="122">
        <v>323771</v>
      </c>
    </row>
    <row r="313" spans="1:3" x14ac:dyDescent="0.25">
      <c r="A313" s="19" t="s">
        <v>12315</v>
      </c>
      <c r="B313" s="19" t="s">
        <v>26153</v>
      </c>
      <c r="C313" s="122">
        <v>13226</v>
      </c>
    </row>
    <row r="314" spans="1:3" x14ac:dyDescent="0.25">
      <c r="A314" s="19" t="s">
        <v>6586</v>
      </c>
      <c r="B314" s="19" t="s">
        <v>26374</v>
      </c>
      <c r="C314" s="122">
        <v>54367</v>
      </c>
    </row>
    <row r="315" spans="1:3" x14ac:dyDescent="0.25">
      <c r="A315" s="19" t="s">
        <v>12612</v>
      </c>
      <c r="B315" s="19" t="s">
        <v>26385</v>
      </c>
      <c r="C315" s="122">
        <v>7519</v>
      </c>
    </row>
    <row r="316" spans="1:3" x14ac:dyDescent="0.25">
      <c r="A316" s="19" t="s">
        <v>12366</v>
      </c>
      <c r="B316" s="19" t="s">
        <v>28279</v>
      </c>
      <c r="C316" s="122">
        <v>8035</v>
      </c>
    </row>
    <row r="317" spans="1:3" x14ac:dyDescent="0.25">
      <c r="A317" s="19" t="s">
        <v>5795</v>
      </c>
      <c r="B317" s="19" t="s">
        <v>25989</v>
      </c>
      <c r="C317" s="122">
        <v>92505</v>
      </c>
    </row>
    <row r="318" spans="1:3" x14ac:dyDescent="0.25">
      <c r="A318" s="19" t="s">
        <v>7492</v>
      </c>
      <c r="B318" s="19" t="s">
        <v>26223</v>
      </c>
      <c r="C318" s="122">
        <v>62905</v>
      </c>
    </row>
    <row r="319" spans="1:3" x14ac:dyDescent="0.25">
      <c r="A319" s="19" t="s">
        <v>9201</v>
      </c>
      <c r="B319" s="19" t="s">
        <v>26212</v>
      </c>
      <c r="C319" s="122">
        <v>45104</v>
      </c>
    </row>
    <row r="320" spans="1:3" x14ac:dyDescent="0.25">
      <c r="A320" s="19" t="s">
        <v>2996</v>
      </c>
      <c r="B320" s="19" t="s">
        <v>26362</v>
      </c>
      <c r="C320" s="122">
        <v>454275</v>
      </c>
    </row>
    <row r="321" spans="1:3" x14ac:dyDescent="0.25">
      <c r="A321" s="19" t="s">
        <v>9555</v>
      </c>
      <c r="B321" s="19" t="s">
        <v>26203</v>
      </c>
      <c r="C321" s="122">
        <v>97211</v>
      </c>
    </row>
    <row r="322" spans="1:3" x14ac:dyDescent="0.25">
      <c r="A322" s="19" t="s">
        <v>15344</v>
      </c>
      <c r="B322" s="19" t="s">
        <v>26265</v>
      </c>
      <c r="C322" s="122">
        <v>10802</v>
      </c>
    </row>
    <row r="323" spans="1:3" x14ac:dyDescent="0.25">
      <c r="A323" s="19" t="s">
        <v>7504</v>
      </c>
      <c r="B323" s="19" t="s">
        <v>28803</v>
      </c>
      <c r="C323" s="122">
        <v>62829</v>
      </c>
    </row>
    <row r="324" spans="1:3" x14ac:dyDescent="0.25">
      <c r="A324" s="19" t="s">
        <v>10399</v>
      </c>
      <c r="B324" s="19" t="s">
        <v>26279</v>
      </c>
      <c r="C324" s="122">
        <v>25221</v>
      </c>
    </row>
    <row r="325" spans="1:3" x14ac:dyDescent="0.25">
      <c r="A325" s="19" t="s">
        <v>13640</v>
      </c>
      <c r="B325" s="19" t="s">
        <v>26270</v>
      </c>
      <c r="C325" s="122">
        <v>22212</v>
      </c>
    </row>
    <row r="326" spans="1:3" x14ac:dyDescent="0.25">
      <c r="A326" s="19" t="s">
        <v>10588</v>
      </c>
      <c r="B326" s="19" t="s">
        <v>26211</v>
      </c>
      <c r="C326" s="122">
        <v>138014</v>
      </c>
    </row>
    <row r="327" spans="1:3" x14ac:dyDescent="0.25">
      <c r="A327" s="19" t="s">
        <v>8359</v>
      </c>
      <c r="B327" s="19" t="s">
        <v>26169</v>
      </c>
      <c r="C327" s="122">
        <v>7172</v>
      </c>
    </row>
    <row r="328" spans="1:3" x14ac:dyDescent="0.25">
      <c r="A328" s="19" t="s">
        <v>3211</v>
      </c>
      <c r="B328" s="19" t="s">
        <v>26452</v>
      </c>
      <c r="C328" s="122">
        <v>218420</v>
      </c>
    </row>
    <row r="329" spans="1:3" x14ac:dyDescent="0.25">
      <c r="A329" s="19" t="s">
        <v>3041</v>
      </c>
      <c r="B329" s="19" t="s">
        <v>26002</v>
      </c>
      <c r="C329" s="122">
        <v>319745</v>
      </c>
    </row>
    <row r="330" spans="1:3" x14ac:dyDescent="0.25">
      <c r="A330" s="19" t="s">
        <v>2999</v>
      </c>
      <c r="B330" s="19" t="s">
        <v>26422</v>
      </c>
      <c r="C330" s="122">
        <v>94355</v>
      </c>
    </row>
    <row r="331" spans="1:3" x14ac:dyDescent="0.25">
      <c r="A331" s="19" t="s">
        <v>9315</v>
      </c>
      <c r="B331" s="19" t="s">
        <v>26056</v>
      </c>
      <c r="C331" s="122">
        <v>57502</v>
      </c>
    </row>
    <row r="332" spans="1:3" x14ac:dyDescent="0.25">
      <c r="A332" s="19" t="s">
        <v>2117</v>
      </c>
      <c r="B332" s="19" t="s">
        <v>26003</v>
      </c>
      <c r="C332" s="122">
        <v>450001</v>
      </c>
    </row>
    <row r="333" spans="1:3" x14ac:dyDescent="0.25">
      <c r="A333" s="19" t="s">
        <v>17101</v>
      </c>
      <c r="B333" s="19" t="s">
        <v>26488</v>
      </c>
      <c r="C333" s="122">
        <v>4905</v>
      </c>
    </row>
    <row r="334" spans="1:3" x14ac:dyDescent="0.25">
      <c r="A334" s="19" t="s">
        <v>6615</v>
      </c>
      <c r="B334" s="19" t="s">
        <v>26376</v>
      </c>
      <c r="C334" s="122">
        <v>80672</v>
      </c>
    </row>
    <row r="335" spans="1:3" x14ac:dyDescent="0.25">
      <c r="A335" s="19" t="s">
        <v>22011</v>
      </c>
      <c r="B335" s="19" t="s">
        <v>22012</v>
      </c>
      <c r="C335" s="122">
        <v>172</v>
      </c>
    </row>
    <row r="336" spans="1:3" x14ac:dyDescent="0.25">
      <c r="A336" s="19" t="s">
        <v>4865</v>
      </c>
      <c r="B336" s="19" t="s">
        <v>26076</v>
      </c>
      <c r="C336" s="122">
        <v>80995</v>
      </c>
    </row>
    <row r="337" spans="1:3" x14ac:dyDescent="0.25">
      <c r="A337" s="19" t="s">
        <v>16526</v>
      </c>
      <c r="B337" s="19" t="s">
        <v>28242</v>
      </c>
      <c r="C337" s="122">
        <v>13815</v>
      </c>
    </row>
    <row r="338" spans="1:3" x14ac:dyDescent="0.25">
      <c r="A338" s="19" t="s">
        <v>23078</v>
      </c>
      <c r="B338" s="19" t="s">
        <v>27966</v>
      </c>
      <c r="C338" s="122">
        <v>22722</v>
      </c>
    </row>
    <row r="339" spans="1:3" x14ac:dyDescent="0.25">
      <c r="A339" s="19" t="s">
        <v>9669</v>
      </c>
      <c r="B339" s="19" t="s">
        <v>26088</v>
      </c>
      <c r="C339" s="122">
        <v>23926</v>
      </c>
    </row>
    <row r="340" spans="1:3" x14ac:dyDescent="0.25">
      <c r="A340" s="19" t="s">
        <v>9120</v>
      </c>
      <c r="B340" s="19" t="s">
        <v>26259</v>
      </c>
      <c r="C340" s="122">
        <v>42447</v>
      </c>
    </row>
    <row r="341" spans="1:3" x14ac:dyDescent="0.25">
      <c r="A341" s="19" t="s">
        <v>12231</v>
      </c>
      <c r="B341" s="19" t="s">
        <v>28807</v>
      </c>
      <c r="C341" s="122">
        <v>19913</v>
      </c>
    </row>
    <row r="342" spans="1:3" x14ac:dyDescent="0.25">
      <c r="A342" s="19" t="s">
        <v>6046</v>
      </c>
      <c r="B342" s="19" t="s">
        <v>26257</v>
      </c>
      <c r="C342" s="122">
        <v>243125</v>
      </c>
    </row>
    <row r="343" spans="1:3" x14ac:dyDescent="0.25">
      <c r="A343" s="19" t="s">
        <v>28805</v>
      </c>
      <c r="B343" s="19" t="s">
        <v>28806</v>
      </c>
      <c r="C343" s="122">
        <v>4286</v>
      </c>
    </row>
    <row r="344" spans="1:3" x14ac:dyDescent="0.25">
      <c r="A344" s="19" t="s">
        <v>11460</v>
      </c>
      <c r="B344" s="19" t="s">
        <v>26249</v>
      </c>
      <c r="C344" s="122">
        <v>10380</v>
      </c>
    </row>
    <row r="345" spans="1:3" x14ac:dyDescent="0.25">
      <c r="A345" s="19" t="s">
        <v>28800</v>
      </c>
      <c r="B345" s="19" t="s">
        <v>28801</v>
      </c>
      <c r="C345" s="122">
        <v>5617</v>
      </c>
    </row>
    <row r="346" spans="1:3" x14ac:dyDescent="0.25">
      <c r="A346" s="19" t="s">
        <v>6884</v>
      </c>
      <c r="B346" s="19" t="s">
        <v>26206</v>
      </c>
      <c r="C346" s="122">
        <v>100788</v>
      </c>
    </row>
    <row r="347" spans="1:3" x14ac:dyDescent="0.25">
      <c r="A347" s="19" t="s">
        <v>6136</v>
      </c>
      <c r="B347" s="19" t="s">
        <v>28256</v>
      </c>
      <c r="C347" s="122">
        <v>70221</v>
      </c>
    </row>
    <row r="348" spans="1:3" x14ac:dyDescent="0.25">
      <c r="A348" s="19" t="s">
        <v>23009</v>
      </c>
      <c r="B348" s="19" t="s">
        <v>26209</v>
      </c>
      <c r="C348" s="122">
        <v>8780</v>
      </c>
    </row>
    <row r="349" spans="1:3" x14ac:dyDescent="0.25">
      <c r="A349" s="19" t="s">
        <v>23050</v>
      </c>
      <c r="B349" s="19" t="s">
        <v>26200</v>
      </c>
      <c r="C349" s="122">
        <v>15241</v>
      </c>
    </row>
    <row r="350" spans="1:3" x14ac:dyDescent="0.25">
      <c r="A350" s="19" t="s">
        <v>14925</v>
      </c>
      <c r="B350" s="19" t="s">
        <v>26411</v>
      </c>
      <c r="C350" s="122">
        <v>14259</v>
      </c>
    </row>
    <row r="351" spans="1:3" x14ac:dyDescent="0.25">
      <c r="A351" s="19" t="s">
        <v>6705</v>
      </c>
      <c r="B351" s="19" t="s">
        <v>26004</v>
      </c>
      <c r="C351" s="122">
        <v>101796</v>
      </c>
    </row>
    <row r="352" spans="1:3" x14ac:dyDescent="0.25">
      <c r="A352" s="19" t="s">
        <v>7600</v>
      </c>
      <c r="B352" s="19" t="s">
        <v>26005</v>
      </c>
      <c r="C352" s="122">
        <v>56733</v>
      </c>
    </row>
    <row r="353" spans="1:3" x14ac:dyDescent="0.25">
      <c r="A353" s="19" t="s">
        <v>2453</v>
      </c>
      <c r="B353" s="19" t="s">
        <v>26006</v>
      </c>
      <c r="C353" s="122">
        <v>522660</v>
      </c>
    </row>
    <row r="354" spans="1:3" x14ac:dyDescent="0.25">
      <c r="A354" s="19" t="s">
        <v>16969</v>
      </c>
      <c r="B354" s="19" t="s">
        <v>26035</v>
      </c>
      <c r="C354" s="122">
        <v>1468</v>
      </c>
    </row>
    <row r="355" spans="1:3" x14ac:dyDescent="0.25">
      <c r="A355" s="19" t="s">
        <v>12000</v>
      </c>
      <c r="B355" s="19" t="s">
        <v>26413</v>
      </c>
      <c r="C355" s="122">
        <v>28165</v>
      </c>
    </row>
    <row r="356" spans="1:3" x14ac:dyDescent="0.25">
      <c r="A356" s="19" t="s">
        <v>22013</v>
      </c>
      <c r="B356" s="19" t="s">
        <v>26414</v>
      </c>
      <c r="C356" s="122">
        <v>10946</v>
      </c>
    </row>
    <row r="357" spans="1:3" x14ac:dyDescent="0.25">
      <c r="A357" s="19" t="s">
        <v>18448</v>
      </c>
      <c r="B357" s="19" t="s">
        <v>28822</v>
      </c>
      <c r="C357" s="122">
        <v>3097</v>
      </c>
    </row>
    <row r="358" spans="1:3" x14ac:dyDescent="0.25">
      <c r="A358" s="19" t="s">
        <v>17107</v>
      </c>
      <c r="B358" s="19" t="s">
        <v>26180</v>
      </c>
      <c r="C358" s="122">
        <v>79</v>
      </c>
    </row>
    <row r="359" spans="1:3" x14ac:dyDescent="0.25">
      <c r="A359" s="19" t="s">
        <v>3564</v>
      </c>
      <c r="B359" s="19" t="s">
        <v>26377</v>
      </c>
      <c r="C359" s="122">
        <v>181217</v>
      </c>
    </row>
    <row r="360" spans="1:3" x14ac:dyDescent="0.25">
      <c r="A360" s="19" t="s">
        <v>1409</v>
      </c>
      <c r="B360" s="19" t="s">
        <v>26007</v>
      </c>
      <c r="C360" s="122">
        <v>660225</v>
      </c>
    </row>
    <row r="361" spans="1:3" x14ac:dyDescent="0.25">
      <c r="A361" s="19" t="s">
        <v>7924</v>
      </c>
      <c r="B361" s="19" t="s">
        <v>26502</v>
      </c>
      <c r="C361" s="122">
        <v>32776</v>
      </c>
    </row>
    <row r="362" spans="1:3" x14ac:dyDescent="0.25">
      <c r="A362" s="19" t="s">
        <v>14102</v>
      </c>
      <c r="B362" s="19" t="s">
        <v>26509</v>
      </c>
      <c r="C362" s="122">
        <v>9310</v>
      </c>
    </row>
    <row r="363" spans="1:3" x14ac:dyDescent="0.25">
      <c r="A363" s="19" t="s">
        <v>11546</v>
      </c>
      <c r="B363" s="19" t="s">
        <v>26440</v>
      </c>
      <c r="C363" s="122">
        <v>13801</v>
      </c>
    </row>
    <row r="364" spans="1:3" x14ac:dyDescent="0.25">
      <c r="A364" s="19" t="s">
        <v>11525</v>
      </c>
      <c r="B364" s="19" t="s">
        <v>26114</v>
      </c>
      <c r="C364" s="122">
        <v>42780</v>
      </c>
    </row>
    <row r="365" spans="1:3" x14ac:dyDescent="0.25">
      <c r="A365" s="19" t="s">
        <v>6202</v>
      </c>
      <c r="B365" s="19" t="s">
        <v>26049</v>
      </c>
      <c r="C365" s="122">
        <v>71157</v>
      </c>
    </row>
    <row r="366" spans="1:3" x14ac:dyDescent="0.25">
      <c r="A366" s="19" t="s">
        <v>15960</v>
      </c>
      <c r="B366" s="19" t="s">
        <v>26068</v>
      </c>
      <c r="C366" s="122">
        <v>6894</v>
      </c>
    </row>
    <row r="367" spans="1:3" x14ac:dyDescent="0.25">
      <c r="A367" s="19" t="s">
        <v>2693</v>
      </c>
      <c r="B367" s="19" t="s">
        <v>26008</v>
      </c>
      <c r="C367" s="122">
        <v>281689</v>
      </c>
    </row>
    <row r="368" spans="1:3" x14ac:dyDescent="0.25">
      <c r="A368" s="19" t="s">
        <v>12081</v>
      </c>
      <c r="B368" s="19" t="s">
        <v>26285</v>
      </c>
      <c r="C368" s="122">
        <v>48551</v>
      </c>
    </row>
    <row r="369" spans="1:3" x14ac:dyDescent="0.25">
      <c r="A369" s="19" t="s">
        <v>1604</v>
      </c>
      <c r="B369" s="19" t="s">
        <v>26271</v>
      </c>
      <c r="C369" s="122">
        <v>520003</v>
      </c>
    </row>
    <row r="370" spans="1:3" x14ac:dyDescent="0.25">
      <c r="A370" s="19" t="s">
        <v>7178</v>
      </c>
      <c r="B370" s="19" t="s">
        <v>26431</v>
      </c>
      <c r="C370" s="122">
        <v>22495</v>
      </c>
    </row>
    <row r="371" spans="1:3" x14ac:dyDescent="0.25">
      <c r="A371" s="19" t="s">
        <v>4688</v>
      </c>
      <c r="B371" s="19" t="s">
        <v>26430</v>
      </c>
      <c r="C371" s="122">
        <v>142119</v>
      </c>
    </row>
    <row r="372" spans="1:3" x14ac:dyDescent="0.25">
      <c r="A372" s="19" t="s">
        <v>17158</v>
      </c>
      <c r="B372" s="19" t="s">
        <v>28817</v>
      </c>
      <c r="C372" s="122">
        <v>3112</v>
      </c>
    </row>
    <row r="373" spans="1:3" x14ac:dyDescent="0.25">
      <c r="A373" s="19" t="s">
        <v>17057</v>
      </c>
      <c r="B373" s="19" t="s">
        <v>26432</v>
      </c>
      <c r="C373" s="122">
        <v>8344</v>
      </c>
    </row>
    <row r="374" spans="1:3" x14ac:dyDescent="0.25">
      <c r="A374" s="19" t="s">
        <v>8623</v>
      </c>
      <c r="B374" s="19" t="s">
        <v>26092</v>
      </c>
      <c r="C374" s="122">
        <v>34659</v>
      </c>
    </row>
    <row r="375" spans="1:3" x14ac:dyDescent="0.25">
      <c r="A375" s="19" t="s">
        <v>11657</v>
      </c>
      <c r="B375" s="19" t="s">
        <v>26370</v>
      </c>
      <c r="C375" s="122">
        <v>52627</v>
      </c>
    </row>
    <row r="376" spans="1:3" x14ac:dyDescent="0.25">
      <c r="A376" s="19" t="s">
        <v>23008</v>
      </c>
      <c r="B376" s="19" t="s">
        <v>26135</v>
      </c>
      <c r="C376" s="122">
        <v>22070</v>
      </c>
    </row>
    <row r="377" spans="1:3" x14ac:dyDescent="0.25">
      <c r="A377" s="19" t="s">
        <v>4051</v>
      </c>
      <c r="B377" s="19" t="s">
        <v>26503</v>
      </c>
      <c r="C377" s="122">
        <v>112678</v>
      </c>
    </row>
    <row r="378" spans="1:3" x14ac:dyDescent="0.25">
      <c r="A378" s="19" t="s">
        <v>7091</v>
      </c>
      <c r="B378" s="19" t="s">
        <v>26386</v>
      </c>
      <c r="C378" s="122">
        <v>46693</v>
      </c>
    </row>
    <row r="379" spans="1:3" x14ac:dyDescent="0.25">
      <c r="A379" s="19" t="s">
        <v>3558</v>
      </c>
      <c r="B379" s="19" t="s">
        <v>26010</v>
      </c>
      <c r="C379" s="122">
        <v>156025</v>
      </c>
    </row>
    <row r="380" spans="1:3" x14ac:dyDescent="0.25">
      <c r="A380" s="19" t="s">
        <v>28798</v>
      </c>
      <c r="B380" s="19" t="s">
        <v>28799</v>
      </c>
      <c r="C380" s="122">
        <v>26821</v>
      </c>
    </row>
    <row r="381" spans="1:3" x14ac:dyDescent="0.25">
      <c r="A381" s="19" t="s">
        <v>1298</v>
      </c>
      <c r="B381" s="19" t="s">
        <v>26364</v>
      </c>
      <c r="C381" s="122">
        <v>712679</v>
      </c>
    </row>
    <row r="382" spans="1:3" x14ac:dyDescent="0.25">
      <c r="A382" s="19" t="s">
        <v>6124</v>
      </c>
      <c r="B382" s="19" t="s">
        <v>26366</v>
      </c>
      <c r="C382" s="122">
        <v>17337</v>
      </c>
    </row>
    <row r="383" spans="1:3" x14ac:dyDescent="0.25">
      <c r="A383" s="19" t="s">
        <v>23007</v>
      </c>
      <c r="B383" s="19" t="s">
        <v>26117</v>
      </c>
      <c r="C383" s="122">
        <v>21142</v>
      </c>
    </row>
    <row r="384" spans="1:3" x14ac:dyDescent="0.25">
      <c r="A384" s="19" t="s">
        <v>5657</v>
      </c>
      <c r="B384" s="19" t="s">
        <v>26011</v>
      </c>
      <c r="C384" s="122">
        <v>29242</v>
      </c>
    </row>
    <row r="385" spans="1:3" x14ac:dyDescent="0.25">
      <c r="A385" s="19" t="s">
        <v>4135</v>
      </c>
      <c r="B385" s="19" t="s">
        <v>26012</v>
      </c>
      <c r="C385" s="122">
        <v>333968</v>
      </c>
    </row>
    <row r="386" spans="1:3" x14ac:dyDescent="0.25">
      <c r="A386" s="19" t="s">
        <v>13536</v>
      </c>
      <c r="B386" s="19" t="s">
        <v>26247</v>
      </c>
      <c r="C386" s="122">
        <v>12783</v>
      </c>
    </row>
    <row r="387" spans="1:3" x14ac:dyDescent="0.25">
      <c r="A387" s="19" t="s">
        <v>13673</v>
      </c>
      <c r="B387" s="19" t="s">
        <v>26354</v>
      </c>
      <c r="C387" s="122">
        <v>16283</v>
      </c>
    </row>
    <row r="388" spans="1:3" x14ac:dyDescent="0.25">
      <c r="A388" s="19" t="s">
        <v>10486</v>
      </c>
      <c r="B388" s="19" t="s">
        <v>26281</v>
      </c>
      <c r="C388" s="122">
        <v>19354</v>
      </c>
    </row>
    <row r="389" spans="1:3" x14ac:dyDescent="0.25">
      <c r="A389" s="19" t="s">
        <v>21977</v>
      </c>
      <c r="B389" s="19" t="s">
        <v>26315</v>
      </c>
      <c r="C389" s="122">
        <v>1604</v>
      </c>
    </row>
    <row r="390" spans="1:3" x14ac:dyDescent="0.25">
      <c r="A390" s="19" t="s">
        <v>16615</v>
      </c>
      <c r="B390" s="19" t="s">
        <v>26013</v>
      </c>
      <c r="C390" s="122">
        <v>1457</v>
      </c>
    </row>
    <row r="391" spans="1:3" x14ac:dyDescent="0.25">
      <c r="A391" s="19" t="s">
        <v>7888</v>
      </c>
      <c r="B391" s="19" t="s">
        <v>26163</v>
      </c>
      <c r="C391" s="122">
        <v>77687</v>
      </c>
    </row>
    <row r="392" spans="1:3" x14ac:dyDescent="0.25">
      <c r="A392" s="19" t="s">
        <v>6100</v>
      </c>
      <c r="B392" s="19" t="s">
        <v>26128</v>
      </c>
      <c r="C392" s="122">
        <v>236610</v>
      </c>
    </row>
    <row r="393" spans="1:3" x14ac:dyDescent="0.25">
      <c r="A393" s="19" t="s">
        <v>23056</v>
      </c>
      <c r="B393" s="19" t="s">
        <v>26477</v>
      </c>
      <c r="C393" s="122">
        <v>377212</v>
      </c>
    </row>
    <row r="394" spans="1:3" x14ac:dyDescent="0.25">
      <c r="A394" s="19" t="s">
        <v>7702</v>
      </c>
      <c r="B394" s="19" t="s">
        <v>26473</v>
      </c>
      <c r="C394" s="122">
        <v>99257</v>
      </c>
    </row>
    <row r="395" spans="1:3" x14ac:dyDescent="0.25">
      <c r="A395" s="19" t="s">
        <v>18765</v>
      </c>
      <c r="B395" s="19" t="s">
        <v>28823</v>
      </c>
      <c r="C395" s="122">
        <v>9227</v>
      </c>
    </row>
    <row r="396" spans="1:3" x14ac:dyDescent="0.25">
      <c r="A396" s="19" t="s">
        <v>23053</v>
      </c>
      <c r="B396" s="19" t="s">
        <v>26316</v>
      </c>
      <c r="C396" s="122">
        <v>162176</v>
      </c>
    </row>
    <row r="397" spans="1:3" x14ac:dyDescent="0.25">
      <c r="A397" s="19" t="s">
        <v>7139</v>
      </c>
      <c r="B397" s="19" t="s">
        <v>26192</v>
      </c>
      <c r="C397" s="122">
        <v>109054</v>
      </c>
    </row>
    <row r="398" spans="1:3" x14ac:dyDescent="0.25">
      <c r="A398" s="19" t="s">
        <v>29082</v>
      </c>
      <c r="B398" s="19" t="s">
        <v>29083</v>
      </c>
      <c r="C398" s="122">
        <v>45262</v>
      </c>
    </row>
    <row r="399" spans="1:3" x14ac:dyDescent="0.25">
      <c r="A399" s="19" t="s">
        <v>8197</v>
      </c>
      <c r="B399" s="19" t="s">
        <v>26014</v>
      </c>
      <c r="C399" s="122">
        <v>48885</v>
      </c>
    </row>
    <row r="400" spans="1:3" x14ac:dyDescent="0.25">
      <c r="A400" s="19" t="s">
        <v>10106</v>
      </c>
      <c r="B400" s="19" t="s">
        <v>26460</v>
      </c>
      <c r="C400" s="122">
        <v>73420</v>
      </c>
    </row>
    <row r="401" spans="1:3" x14ac:dyDescent="0.25">
      <c r="A401" s="19" t="s">
        <v>22636</v>
      </c>
      <c r="B401" s="19" t="s">
        <v>26245</v>
      </c>
      <c r="C401" s="122">
        <v>17009</v>
      </c>
    </row>
    <row r="402" spans="1:3" x14ac:dyDescent="0.25">
      <c r="A402" s="19" t="s">
        <v>12943</v>
      </c>
      <c r="B402" s="19" t="s">
        <v>26425</v>
      </c>
      <c r="C402" s="122">
        <v>11783</v>
      </c>
    </row>
    <row r="403" spans="1:3" x14ac:dyDescent="0.25">
      <c r="A403" s="19" t="s">
        <v>15865</v>
      </c>
      <c r="B403" s="19" t="s">
        <v>26394</v>
      </c>
      <c r="C403" s="122">
        <v>5974</v>
      </c>
    </row>
    <row r="404" spans="1:3" x14ac:dyDescent="0.25">
      <c r="A404" s="19" t="s">
        <v>8407</v>
      </c>
      <c r="B404" s="19" t="s">
        <v>26489</v>
      </c>
      <c r="C404" s="122">
        <v>82062</v>
      </c>
    </row>
    <row r="405" spans="1:3" x14ac:dyDescent="0.25">
      <c r="A405" s="19" t="s">
        <v>16909</v>
      </c>
      <c r="B405" s="19" t="s">
        <v>28280</v>
      </c>
      <c r="C405" s="122">
        <v>23271</v>
      </c>
    </row>
    <row r="406" spans="1:3" x14ac:dyDescent="0.25">
      <c r="A406" s="19" t="s">
        <v>28824</v>
      </c>
      <c r="B406" s="19" t="s">
        <v>28825</v>
      </c>
      <c r="C406" s="122">
        <v>13251</v>
      </c>
    </row>
    <row r="407" spans="1:3" x14ac:dyDescent="0.25">
      <c r="A407" s="19" t="s">
        <v>2375</v>
      </c>
      <c r="B407" s="19" t="s">
        <v>26378</v>
      </c>
      <c r="C407" s="122">
        <v>446976</v>
      </c>
    </row>
    <row r="408" spans="1:3" x14ac:dyDescent="0.25">
      <c r="A408" s="19" t="s">
        <v>14655</v>
      </c>
      <c r="B408" s="19" t="s">
        <v>14657</v>
      </c>
      <c r="C408" s="122">
        <v>23664</v>
      </c>
    </row>
    <row r="409" spans="1:3" x14ac:dyDescent="0.25">
      <c r="A409" s="19" t="s">
        <v>12402</v>
      </c>
      <c r="B409" s="19" t="s">
        <v>26382</v>
      </c>
      <c r="C409" s="122">
        <v>2841</v>
      </c>
    </row>
    <row r="410" spans="1:3" x14ac:dyDescent="0.25">
      <c r="A410" s="19" t="s">
        <v>16252</v>
      </c>
      <c r="B410" s="19" t="s">
        <v>28273</v>
      </c>
      <c r="C410" s="122">
        <v>1864</v>
      </c>
    </row>
    <row r="411" spans="1:3" x14ac:dyDescent="0.25">
      <c r="A411" s="19" t="s">
        <v>22641</v>
      </c>
      <c r="B411" s="19" t="s">
        <v>28812</v>
      </c>
      <c r="C411" s="122">
        <v>5474</v>
      </c>
    </row>
    <row r="412" spans="1:3" x14ac:dyDescent="0.25">
      <c r="A412" s="19" t="s">
        <v>10270</v>
      </c>
      <c r="B412" s="19" t="s">
        <v>26380</v>
      </c>
      <c r="C412" s="122">
        <v>43555</v>
      </c>
    </row>
    <row r="413" spans="1:3" x14ac:dyDescent="0.25">
      <c r="A413" s="19" t="s">
        <v>14705</v>
      </c>
      <c r="B413" s="19" t="s">
        <v>26365</v>
      </c>
      <c r="C413" s="122">
        <v>12801</v>
      </c>
    </row>
    <row r="414" spans="1:3" x14ac:dyDescent="0.25">
      <c r="A414" s="19" t="s">
        <v>11898</v>
      </c>
      <c r="B414" s="19" t="s">
        <v>26373</v>
      </c>
      <c r="C414" s="122">
        <v>8055</v>
      </c>
    </row>
    <row r="415" spans="1:3" x14ac:dyDescent="0.25">
      <c r="A415" s="19" t="s">
        <v>9378</v>
      </c>
      <c r="B415" s="19" t="s">
        <v>26381</v>
      </c>
      <c r="C415" s="122">
        <v>20451</v>
      </c>
    </row>
    <row r="416" spans="1:3" x14ac:dyDescent="0.25">
      <c r="A416" s="19" t="s">
        <v>6950</v>
      </c>
      <c r="B416" s="19" t="s">
        <v>26016</v>
      </c>
      <c r="C416" s="122">
        <v>116660</v>
      </c>
    </row>
    <row r="417" spans="1:3" x14ac:dyDescent="0.25">
      <c r="A417" s="19" t="s">
        <v>7303</v>
      </c>
      <c r="B417" s="19" t="s">
        <v>28810</v>
      </c>
      <c r="C417" s="122">
        <v>80602</v>
      </c>
    </row>
    <row r="418" spans="1:3" x14ac:dyDescent="0.25">
      <c r="A418" s="19" t="s">
        <v>5732</v>
      </c>
      <c r="B418" s="19" t="s">
        <v>26363</v>
      </c>
      <c r="C418" s="122">
        <v>123799</v>
      </c>
    </row>
    <row r="419" spans="1:3" x14ac:dyDescent="0.25">
      <c r="A419" s="19" t="s">
        <v>4312</v>
      </c>
      <c r="B419" s="19" t="s">
        <v>26333</v>
      </c>
      <c r="C419" s="122">
        <v>111586</v>
      </c>
    </row>
    <row r="420" spans="1:3" x14ac:dyDescent="0.25">
      <c r="A420" s="19" t="s">
        <v>4850</v>
      </c>
      <c r="B420" s="19" t="s">
        <v>26063</v>
      </c>
      <c r="C420" s="122">
        <v>92478</v>
      </c>
    </row>
    <row r="421" spans="1:3" x14ac:dyDescent="0.25">
      <c r="A421" s="19" t="s">
        <v>2969</v>
      </c>
      <c r="B421" s="19" t="s">
        <v>26272</v>
      </c>
      <c r="C421" s="122">
        <v>649441</v>
      </c>
    </row>
    <row r="422" spans="1:3" x14ac:dyDescent="0.25">
      <c r="A422" s="19" t="s">
        <v>4892</v>
      </c>
      <c r="B422" s="19" t="s">
        <v>26250</v>
      </c>
      <c r="C422" s="122">
        <v>134957</v>
      </c>
    </row>
    <row r="423" spans="1:3" x14ac:dyDescent="0.25">
      <c r="A423" s="19" t="s">
        <v>10687</v>
      </c>
      <c r="B423" s="19" t="s">
        <v>26018</v>
      </c>
      <c r="C423" s="122">
        <v>25395</v>
      </c>
    </row>
    <row r="424" spans="1:3" x14ac:dyDescent="0.25">
      <c r="A424" s="19" t="s">
        <v>3232</v>
      </c>
      <c r="B424" s="19" t="s">
        <v>26015</v>
      </c>
      <c r="C424" s="122">
        <v>265719</v>
      </c>
    </row>
    <row r="425" spans="1:3" x14ac:dyDescent="0.25">
      <c r="A425" s="19" t="s">
        <v>15933</v>
      </c>
      <c r="B425" s="19" t="s">
        <v>28770</v>
      </c>
      <c r="C425" s="122">
        <v>7285</v>
      </c>
    </row>
    <row r="426" spans="1:3" x14ac:dyDescent="0.25">
      <c r="A426" s="19" t="s">
        <v>28238</v>
      </c>
      <c r="B426" s="19" t="s">
        <v>28239</v>
      </c>
      <c r="C426" s="122">
        <v>19594</v>
      </c>
    </row>
    <row r="427" spans="1:3" x14ac:dyDescent="0.25">
      <c r="A427" s="19" t="s">
        <v>4979</v>
      </c>
      <c r="B427" s="19" t="s">
        <v>26019</v>
      </c>
      <c r="C427" s="122">
        <v>124531</v>
      </c>
    </row>
    <row r="428" spans="1:3" x14ac:dyDescent="0.25">
      <c r="A428" s="19" t="s">
        <v>3229</v>
      </c>
      <c r="B428" s="19" t="s">
        <v>26020</v>
      </c>
      <c r="C428" s="122">
        <v>271399</v>
      </c>
    </row>
    <row r="429" spans="1:3" x14ac:dyDescent="0.25">
      <c r="A429" s="19" t="s">
        <v>22670</v>
      </c>
      <c r="B429" s="19" t="s">
        <v>26150</v>
      </c>
      <c r="C429" s="122">
        <v>5576</v>
      </c>
    </row>
    <row r="430" spans="1:3" x14ac:dyDescent="0.25">
      <c r="A430" s="19" t="s">
        <v>2690</v>
      </c>
      <c r="B430" s="19" t="s">
        <v>26218</v>
      </c>
      <c r="C430" s="122">
        <v>358889</v>
      </c>
    </row>
    <row r="431" spans="1:3" x14ac:dyDescent="0.25">
      <c r="A431" s="19" t="s">
        <v>11367</v>
      </c>
      <c r="B431" s="19" t="s">
        <v>26219</v>
      </c>
      <c r="C431" s="122">
        <v>52542</v>
      </c>
    </row>
    <row r="432" spans="1:3" x14ac:dyDescent="0.25">
      <c r="A432" s="19" t="s">
        <v>4934</v>
      </c>
      <c r="B432" s="19" t="s">
        <v>26213</v>
      </c>
      <c r="C432" s="122">
        <v>100530</v>
      </c>
    </row>
    <row r="433" spans="1:3" x14ac:dyDescent="0.25">
      <c r="A433" s="19" t="s">
        <v>11970</v>
      </c>
      <c r="B433" s="19" t="s">
        <v>26220</v>
      </c>
      <c r="C433" s="122">
        <v>19368</v>
      </c>
    </row>
    <row r="434" spans="1:3" x14ac:dyDescent="0.25">
      <c r="A434" s="19" t="s">
        <v>17336</v>
      </c>
      <c r="B434" s="19" t="s">
        <v>26214</v>
      </c>
      <c r="C434" s="122">
        <v>5712</v>
      </c>
    </row>
    <row r="435" spans="1:3" x14ac:dyDescent="0.25">
      <c r="A435" s="19" t="s">
        <v>9882</v>
      </c>
      <c r="B435" s="19" t="s">
        <v>26060</v>
      </c>
      <c r="C435" s="122">
        <v>60220</v>
      </c>
    </row>
    <row r="436" spans="1:3" x14ac:dyDescent="0.25">
      <c r="A436" s="19" t="s">
        <v>11839</v>
      </c>
      <c r="B436" s="19" t="s">
        <v>26504</v>
      </c>
      <c r="C436" s="122">
        <v>31731</v>
      </c>
    </row>
    <row r="437" spans="1:3" x14ac:dyDescent="0.25">
      <c r="A437" s="19" t="s">
        <v>3943</v>
      </c>
      <c r="B437" s="19" t="s">
        <v>26103</v>
      </c>
      <c r="C437" s="122">
        <v>199291</v>
      </c>
    </row>
    <row r="438" spans="1:3" x14ac:dyDescent="0.25">
      <c r="A438" s="19" t="s">
        <v>12111</v>
      </c>
      <c r="B438" s="19" t="s">
        <v>26201</v>
      </c>
      <c r="C438" s="122">
        <v>8269</v>
      </c>
    </row>
    <row r="439" spans="1:3" x14ac:dyDescent="0.25">
      <c r="A439" s="19" t="s">
        <v>12051</v>
      </c>
      <c r="B439" s="19" t="s">
        <v>26194</v>
      </c>
      <c r="C439" s="122">
        <v>14326</v>
      </c>
    </row>
    <row r="440" spans="1:3" x14ac:dyDescent="0.25">
      <c r="A440" s="19" t="s">
        <v>9971</v>
      </c>
      <c r="B440" s="19" t="s">
        <v>26505</v>
      </c>
      <c r="C440" s="122">
        <v>23771</v>
      </c>
    </row>
    <row r="441" spans="1:3" x14ac:dyDescent="0.25">
      <c r="A441" s="19" t="s">
        <v>4600</v>
      </c>
      <c r="B441" s="19" t="s">
        <v>26273</v>
      </c>
      <c r="C441" s="122">
        <v>62752</v>
      </c>
    </row>
    <row r="442" spans="1:3" x14ac:dyDescent="0.25">
      <c r="A442" s="19" t="s">
        <v>22676</v>
      </c>
      <c r="B442" s="19" t="s">
        <v>28266</v>
      </c>
      <c r="C442" s="122">
        <v>21657</v>
      </c>
    </row>
    <row r="443" spans="1:3" x14ac:dyDescent="0.25">
      <c r="A443" s="19" t="s">
        <v>12042</v>
      </c>
      <c r="B443" s="19" t="s">
        <v>28267</v>
      </c>
      <c r="C443" s="122">
        <v>69277</v>
      </c>
    </row>
    <row r="444" spans="1:3" x14ac:dyDescent="0.25">
      <c r="A444" s="19" t="s">
        <v>11466</v>
      </c>
      <c r="B444" s="19" t="s">
        <v>28808</v>
      </c>
      <c r="C444" s="122">
        <v>6964</v>
      </c>
    </row>
    <row r="445" spans="1:3" x14ac:dyDescent="0.25">
      <c r="A445" s="19" t="s">
        <v>11346</v>
      </c>
      <c r="B445" s="19" t="s">
        <v>26280</v>
      </c>
      <c r="C445" s="122">
        <v>49912</v>
      </c>
    </row>
    <row r="446" spans="1:3" x14ac:dyDescent="0.25">
      <c r="A446" s="19" t="s">
        <v>18792</v>
      </c>
      <c r="B446" s="19" t="s">
        <v>28265</v>
      </c>
      <c r="C446" s="122">
        <v>33892</v>
      </c>
    </row>
    <row r="447" spans="1:3" x14ac:dyDescent="0.25">
      <c r="A447" s="19" t="s">
        <v>12838</v>
      </c>
      <c r="B447" s="19" t="s">
        <v>26289</v>
      </c>
      <c r="C447" s="122">
        <v>6265</v>
      </c>
    </row>
    <row r="448" spans="1:3" x14ac:dyDescent="0.25">
      <c r="A448" s="19" t="s">
        <v>8101</v>
      </c>
      <c r="B448" s="19" t="s">
        <v>26274</v>
      </c>
      <c r="C448" s="122">
        <v>87901</v>
      </c>
    </row>
    <row r="449" spans="1:3" x14ac:dyDescent="0.25">
      <c r="A449" s="19" t="s">
        <v>7972</v>
      </c>
      <c r="B449" s="19" t="s">
        <v>26275</v>
      </c>
      <c r="C449" s="122">
        <v>56462</v>
      </c>
    </row>
    <row r="450" spans="1:3" x14ac:dyDescent="0.25">
      <c r="A450" s="19" t="s">
        <v>23051</v>
      </c>
      <c r="B450" s="19" t="s">
        <v>26290</v>
      </c>
      <c r="C450" s="122">
        <v>4586</v>
      </c>
    </row>
    <row r="451" spans="1:3" x14ac:dyDescent="0.25">
      <c r="A451" s="19" t="s">
        <v>9974</v>
      </c>
      <c r="B451" s="19" t="s">
        <v>26288</v>
      </c>
      <c r="C451" s="122">
        <v>67379</v>
      </c>
    </row>
    <row r="452" spans="1:3" x14ac:dyDescent="0.25">
      <c r="A452" s="19" t="s">
        <v>11125</v>
      </c>
      <c r="B452" s="19" t="s">
        <v>26282</v>
      </c>
      <c r="C452" s="122">
        <v>28839</v>
      </c>
    </row>
    <row r="453" spans="1:3" x14ac:dyDescent="0.25">
      <c r="A453" s="19" t="s">
        <v>1412</v>
      </c>
      <c r="B453" s="19" t="s">
        <v>26276</v>
      </c>
      <c r="C453" s="122">
        <v>914616</v>
      </c>
    </row>
    <row r="454" spans="1:3" x14ac:dyDescent="0.25">
      <c r="A454" s="19" t="s">
        <v>12270</v>
      </c>
      <c r="B454" s="19" t="s">
        <v>26359</v>
      </c>
      <c r="C454" s="122">
        <v>14282</v>
      </c>
    </row>
    <row r="455" spans="1:3" x14ac:dyDescent="0.25">
      <c r="A455" s="19" t="s">
        <v>2402</v>
      </c>
      <c r="B455" s="19" t="s">
        <v>26355</v>
      </c>
      <c r="C455" s="122">
        <v>320629</v>
      </c>
    </row>
    <row r="456" spans="1:3" x14ac:dyDescent="0.25">
      <c r="A456" s="19" t="s">
        <v>18214</v>
      </c>
      <c r="B456" s="19" t="s">
        <v>26360</v>
      </c>
      <c r="C456" s="122">
        <v>11035</v>
      </c>
    </row>
    <row r="457" spans="1:3" x14ac:dyDescent="0.25">
      <c r="A457" s="19" t="s">
        <v>12189</v>
      </c>
      <c r="B457" s="19" t="s">
        <v>26361</v>
      </c>
      <c r="C457" s="122">
        <v>28259</v>
      </c>
    </row>
    <row r="458" spans="1:3" x14ac:dyDescent="0.25">
      <c r="A458" s="19" t="s">
        <v>1748</v>
      </c>
      <c r="B458" s="19" t="s">
        <v>26095</v>
      </c>
      <c r="C458" s="122">
        <v>687333</v>
      </c>
    </row>
    <row r="459" spans="1:3" x14ac:dyDescent="0.25">
      <c r="A459" s="19" t="s">
        <v>15765</v>
      </c>
      <c r="B459" s="19" t="s">
        <v>26208</v>
      </c>
      <c r="C459" s="122">
        <v>10796</v>
      </c>
    </row>
    <row r="460" spans="1:3" x14ac:dyDescent="0.25">
      <c r="A460" s="19" t="s">
        <v>9189</v>
      </c>
      <c r="B460" s="19" t="s">
        <v>26133</v>
      </c>
      <c r="C460" s="122">
        <v>14426</v>
      </c>
    </row>
    <row r="461" spans="1:3" x14ac:dyDescent="0.25">
      <c r="A461" s="19" t="s">
        <v>5750</v>
      </c>
      <c r="B461" s="19" t="s">
        <v>26372</v>
      </c>
      <c r="C461" s="122">
        <v>147891</v>
      </c>
    </row>
    <row r="462" spans="1:3" x14ac:dyDescent="0.25">
      <c r="A462" s="19" t="s">
        <v>11892</v>
      </c>
      <c r="B462" s="19" t="s">
        <v>26371</v>
      </c>
      <c r="C462" s="122">
        <v>31632</v>
      </c>
    </row>
    <row r="463" spans="1:3" x14ac:dyDescent="0.25">
      <c r="A463" s="19" t="s">
        <v>9591</v>
      </c>
      <c r="B463" s="19" t="s">
        <v>28272</v>
      </c>
      <c r="C463" s="122">
        <v>20926</v>
      </c>
    </row>
    <row r="464" spans="1:3" x14ac:dyDescent="0.25">
      <c r="A464" s="19" t="s">
        <v>10666</v>
      </c>
      <c r="B464" s="19" t="s">
        <v>26326</v>
      </c>
      <c r="C464" s="122">
        <v>23403</v>
      </c>
    </row>
    <row r="465" spans="1:3" x14ac:dyDescent="0.25">
      <c r="A465" s="19" t="s">
        <v>4018</v>
      </c>
      <c r="B465" s="19" t="s">
        <v>26308</v>
      </c>
      <c r="C465" s="122">
        <v>146259</v>
      </c>
    </row>
    <row r="466" spans="1:3" x14ac:dyDescent="0.25">
      <c r="A466" s="19" t="s">
        <v>28259</v>
      </c>
      <c r="B466" s="19" t="s">
        <v>28260</v>
      </c>
      <c r="C466" s="122">
        <v>5263</v>
      </c>
    </row>
    <row r="467" spans="1:3" x14ac:dyDescent="0.25">
      <c r="A467" s="19" t="s">
        <v>12084</v>
      </c>
      <c r="B467" s="19" t="s">
        <v>26197</v>
      </c>
      <c r="C467" s="122">
        <v>26226</v>
      </c>
    </row>
    <row r="468" spans="1:3" x14ac:dyDescent="0.25">
      <c r="A468" s="19" t="s">
        <v>20730</v>
      </c>
      <c r="B468" s="19" t="s">
        <v>26387</v>
      </c>
      <c r="C468" s="122">
        <v>12058</v>
      </c>
    </row>
    <row r="469" spans="1:3" x14ac:dyDescent="0.25">
      <c r="A469" s="19" t="s">
        <v>16294</v>
      </c>
      <c r="B469" s="19" t="s">
        <v>26367</v>
      </c>
      <c r="C469" s="122">
        <v>2351</v>
      </c>
    </row>
    <row r="470" spans="1:3" x14ac:dyDescent="0.25">
      <c r="A470" s="19" t="s">
        <v>10103</v>
      </c>
      <c r="B470" s="19" t="s">
        <v>26207</v>
      </c>
      <c r="C470" s="122">
        <v>19272</v>
      </c>
    </row>
    <row r="471" spans="1:3" x14ac:dyDescent="0.25">
      <c r="A471" s="19" t="s">
        <v>2759</v>
      </c>
      <c r="B471" s="19" t="s">
        <v>26202</v>
      </c>
      <c r="C471" s="122">
        <v>224862</v>
      </c>
    </row>
    <row r="472" spans="1:3" x14ac:dyDescent="0.25">
      <c r="A472" s="19" t="s">
        <v>7342</v>
      </c>
      <c r="B472" s="19" t="s">
        <v>26253</v>
      </c>
      <c r="C472" s="122">
        <v>73425</v>
      </c>
    </row>
    <row r="473" spans="1:3" x14ac:dyDescent="0.25">
      <c r="A473" s="19" t="s">
        <v>3429</v>
      </c>
      <c r="B473" s="19" t="s">
        <v>26164</v>
      </c>
      <c r="C473" s="122">
        <v>210396</v>
      </c>
    </row>
    <row r="474" spans="1:3" x14ac:dyDescent="0.25">
      <c r="A474" s="19" t="s">
        <v>8068</v>
      </c>
      <c r="B474" s="19" t="s">
        <v>26215</v>
      </c>
      <c r="C474" s="122">
        <v>80990</v>
      </c>
    </row>
    <row r="475" spans="1:3" x14ac:dyDescent="0.25">
      <c r="A475" s="19" t="s">
        <v>23077</v>
      </c>
      <c r="B475" s="19" t="s">
        <v>27965</v>
      </c>
      <c r="C475" s="122">
        <v>9260</v>
      </c>
    </row>
    <row r="476" spans="1:3" x14ac:dyDescent="0.25">
      <c r="A476" s="19" t="s">
        <v>4811</v>
      </c>
      <c r="B476" s="19" t="s">
        <v>26022</v>
      </c>
      <c r="C476" s="122">
        <v>157994</v>
      </c>
    </row>
    <row r="477" spans="1:3" x14ac:dyDescent="0.25">
      <c r="A477" s="19" t="s">
        <v>8941</v>
      </c>
      <c r="B477" s="19" t="s">
        <v>26269</v>
      </c>
      <c r="C477" s="122">
        <v>130563</v>
      </c>
    </row>
    <row r="478" spans="1:3" x14ac:dyDescent="0.25">
      <c r="A478" s="19" t="s">
        <v>7819</v>
      </c>
      <c r="B478" s="19" t="s">
        <v>26491</v>
      </c>
      <c r="C478" s="122">
        <v>19071</v>
      </c>
    </row>
    <row r="479" spans="1:3" x14ac:dyDescent="0.25">
      <c r="A479" s="19" t="s">
        <v>7903</v>
      </c>
      <c r="B479" s="19" t="s">
        <v>26498</v>
      </c>
      <c r="C479" s="122">
        <v>99827</v>
      </c>
    </row>
    <row r="480" spans="1:3" x14ac:dyDescent="0.25">
      <c r="A480" s="19" t="s">
        <v>11961</v>
      </c>
      <c r="B480" s="19" t="s">
        <v>26499</v>
      </c>
      <c r="C480" s="122">
        <v>1305</v>
      </c>
    </row>
    <row r="481" spans="1:3" x14ac:dyDescent="0.25">
      <c r="A481" s="19" t="s">
        <v>2906</v>
      </c>
      <c r="B481" s="19" t="s">
        <v>26496</v>
      </c>
      <c r="C481" s="122">
        <v>202619</v>
      </c>
    </row>
    <row r="482" spans="1:3" x14ac:dyDescent="0.25">
      <c r="A482" s="19" t="s">
        <v>9039</v>
      </c>
      <c r="B482" s="19" t="s">
        <v>26303</v>
      </c>
      <c r="C482" s="122">
        <v>44517</v>
      </c>
    </row>
    <row r="483" spans="1:3" x14ac:dyDescent="0.25">
      <c r="A483" s="19" t="s">
        <v>14530</v>
      </c>
      <c r="B483" s="19" t="s">
        <v>26379</v>
      </c>
      <c r="C483" s="122">
        <v>8487</v>
      </c>
    </row>
    <row r="484" spans="1:3" x14ac:dyDescent="0.25">
      <c r="A484" s="19" t="s">
        <v>6454</v>
      </c>
      <c r="B484" s="19" t="s">
        <v>26293</v>
      </c>
      <c r="C484" s="122">
        <v>106188</v>
      </c>
    </row>
    <row r="485" spans="1:3" x14ac:dyDescent="0.25">
      <c r="A485" s="19" t="s">
        <v>10576</v>
      </c>
      <c r="B485" s="19" t="s">
        <v>26481</v>
      </c>
      <c r="C485" s="122">
        <v>36135</v>
      </c>
    </row>
    <row r="486" spans="1:3" x14ac:dyDescent="0.25">
      <c r="A486" s="19" t="s">
        <v>4339</v>
      </c>
      <c r="B486" s="19" t="s">
        <v>26479</v>
      </c>
      <c r="C486" s="122">
        <v>168885</v>
      </c>
    </row>
    <row r="487" spans="1:3" x14ac:dyDescent="0.25">
      <c r="A487" s="19" t="s">
        <v>18721</v>
      </c>
      <c r="B487" s="19" t="s">
        <v>28276</v>
      </c>
      <c r="C487" s="122">
        <v>31938</v>
      </c>
    </row>
    <row r="488" spans="1:3" x14ac:dyDescent="0.25">
      <c r="A488" s="19" t="s">
        <v>28253</v>
      </c>
      <c r="B488" s="19" t="s">
        <v>28254</v>
      </c>
      <c r="C488" s="122">
        <v>5071</v>
      </c>
    </row>
    <row r="489" spans="1:3" x14ac:dyDescent="0.25">
      <c r="A489" s="19" t="s">
        <v>11856</v>
      </c>
      <c r="B489" s="19" t="s">
        <v>26216</v>
      </c>
      <c r="C489" s="122">
        <v>9790</v>
      </c>
    </row>
    <row r="490" spans="1:3" x14ac:dyDescent="0.25">
      <c r="A490" s="19" t="s">
        <v>3994</v>
      </c>
      <c r="B490" s="19" t="s">
        <v>26474</v>
      </c>
      <c r="C490" s="122">
        <v>156667</v>
      </c>
    </row>
    <row r="491" spans="1:3" x14ac:dyDescent="0.25">
      <c r="A491" s="19" t="s">
        <v>5789</v>
      </c>
      <c r="B491" s="19" t="s">
        <v>26297</v>
      </c>
      <c r="C491" s="122">
        <v>70568</v>
      </c>
    </row>
    <row r="492" spans="1:3" x14ac:dyDescent="0.25">
      <c r="A492" s="19" t="s">
        <v>7133</v>
      </c>
      <c r="B492" s="19" t="s">
        <v>26154</v>
      </c>
      <c r="C492" s="122">
        <v>58169</v>
      </c>
    </row>
    <row r="493" spans="1:3" x14ac:dyDescent="0.25">
      <c r="A493" s="19" t="s">
        <v>28780</v>
      </c>
      <c r="B493" s="19" t="s">
        <v>28781</v>
      </c>
      <c r="C493" s="122">
        <v>4372</v>
      </c>
    </row>
    <row r="494" spans="1:3" x14ac:dyDescent="0.25">
      <c r="A494" s="19" t="s">
        <v>2435</v>
      </c>
      <c r="B494" s="19" t="s">
        <v>26024</v>
      </c>
      <c r="C494" s="122">
        <v>485196</v>
      </c>
    </row>
    <row r="495" spans="1:3" x14ac:dyDescent="0.25">
      <c r="A495" s="19" t="s">
        <v>5090</v>
      </c>
      <c r="B495" s="19" t="s">
        <v>5092</v>
      </c>
      <c r="C495" s="122">
        <v>15881</v>
      </c>
    </row>
    <row r="496" spans="1:3" x14ac:dyDescent="0.25">
      <c r="A496" s="19" t="s">
        <v>17010</v>
      </c>
      <c r="B496" s="19" t="s">
        <v>26442</v>
      </c>
      <c r="C496" s="122">
        <v>10362</v>
      </c>
    </row>
    <row r="497" spans="1:3" x14ac:dyDescent="0.25">
      <c r="A497" s="19" t="s">
        <v>23055</v>
      </c>
      <c r="B497" s="19" t="s">
        <v>26428</v>
      </c>
      <c r="C497" s="122">
        <v>51974</v>
      </c>
    </row>
    <row r="498" spans="1:3" x14ac:dyDescent="0.25">
      <c r="A498" s="19" t="s">
        <v>28483</v>
      </c>
      <c r="B498" s="19" t="s">
        <v>28484</v>
      </c>
      <c r="C498" s="122">
        <v>287968</v>
      </c>
    </row>
    <row r="499" spans="1:3" x14ac:dyDescent="0.25">
      <c r="A499" s="19" t="s">
        <v>3534</v>
      </c>
      <c r="B499" s="19" t="s">
        <v>26423</v>
      </c>
      <c r="C499" s="122">
        <v>318862</v>
      </c>
    </row>
    <row r="500" spans="1:3" x14ac:dyDescent="0.25">
      <c r="A500" s="19" t="s">
        <v>990</v>
      </c>
      <c r="B500" s="19" t="s">
        <v>992</v>
      </c>
      <c r="C500" s="122">
        <v>1147055</v>
      </c>
    </row>
    <row r="501" spans="1:3" x14ac:dyDescent="0.25">
      <c r="A501" s="19" t="s">
        <v>15788</v>
      </c>
      <c r="B501" s="19" t="s">
        <v>26426</v>
      </c>
      <c r="C501" s="122">
        <v>23753</v>
      </c>
    </row>
    <row r="502" spans="1:3" x14ac:dyDescent="0.25">
      <c r="A502" s="19" t="s">
        <v>13066</v>
      </c>
      <c r="B502" s="19" t="s">
        <v>26406</v>
      </c>
      <c r="C502" s="122">
        <v>20426</v>
      </c>
    </row>
    <row r="503" spans="1:3" x14ac:dyDescent="0.25">
      <c r="A503" s="19" t="s">
        <v>6965</v>
      </c>
      <c r="B503" s="19" t="s">
        <v>26306</v>
      </c>
      <c r="C503" s="122">
        <v>172754</v>
      </c>
    </row>
    <row r="504" spans="1:3" x14ac:dyDescent="0.25">
      <c r="A504" s="19" t="s">
        <v>2873</v>
      </c>
      <c r="B504" s="19" t="s">
        <v>26309</v>
      </c>
      <c r="C504" s="122">
        <v>455326</v>
      </c>
    </row>
    <row r="505" spans="1:3" x14ac:dyDescent="0.25">
      <c r="A505" s="19" t="s">
        <v>28481</v>
      </c>
      <c r="B505" s="19" t="s">
        <v>28482</v>
      </c>
      <c r="C505" s="122">
        <v>2275</v>
      </c>
    </row>
    <row r="506" spans="1:3" x14ac:dyDescent="0.25">
      <c r="A506" s="19" t="s">
        <v>18150</v>
      </c>
      <c r="B506" s="19" t="s">
        <v>26314</v>
      </c>
      <c r="C506" s="122">
        <v>711</v>
      </c>
    </row>
    <row r="507" spans="1:3" x14ac:dyDescent="0.25">
      <c r="A507" s="19" t="s">
        <v>12450</v>
      </c>
      <c r="B507" s="19" t="s">
        <v>26299</v>
      </c>
      <c r="C507" s="122">
        <v>80990</v>
      </c>
    </row>
    <row r="508" spans="1:3" x14ac:dyDescent="0.25">
      <c r="A508" s="19" t="s">
        <v>12871</v>
      </c>
      <c r="B508" s="19" t="s">
        <v>26304</v>
      </c>
      <c r="C508" s="122">
        <v>60600</v>
      </c>
    </row>
    <row r="509" spans="1:3" x14ac:dyDescent="0.25">
      <c r="A509" s="19" t="s">
        <v>1050</v>
      </c>
      <c r="B509" s="19" t="s">
        <v>26305</v>
      </c>
      <c r="C509" s="122">
        <v>1690098</v>
      </c>
    </row>
    <row r="510" spans="1:3" x14ac:dyDescent="0.25">
      <c r="A510" s="19" t="s">
        <v>7193</v>
      </c>
      <c r="B510" s="19" t="s">
        <v>26307</v>
      </c>
      <c r="C510" s="122">
        <v>67841</v>
      </c>
    </row>
    <row r="511" spans="1:3" x14ac:dyDescent="0.25">
      <c r="A511" s="19" t="s">
        <v>8221</v>
      </c>
      <c r="B511" s="19" t="s">
        <v>26302</v>
      </c>
      <c r="C511" s="122">
        <v>39353</v>
      </c>
    </row>
    <row r="512" spans="1:3" x14ac:dyDescent="0.25">
      <c r="A512" s="19" t="s">
        <v>5507</v>
      </c>
      <c r="B512" s="19" t="s">
        <v>25956</v>
      </c>
      <c r="C512" s="122">
        <v>169200</v>
      </c>
    </row>
    <row r="513" spans="1:3" x14ac:dyDescent="0.25">
      <c r="A513" s="19" t="s">
        <v>9279</v>
      </c>
      <c r="B513" s="19" t="s">
        <v>25974</v>
      </c>
      <c r="C513" s="122">
        <v>78412</v>
      </c>
    </row>
    <row r="514" spans="1:3" x14ac:dyDescent="0.25">
      <c r="A514" s="19" t="s">
        <v>954</v>
      </c>
      <c r="B514" s="19" t="s">
        <v>25982</v>
      </c>
      <c r="C514" s="122">
        <v>1620249</v>
      </c>
    </row>
    <row r="515" spans="1:3" x14ac:dyDescent="0.25">
      <c r="A515" s="19" t="s">
        <v>4360</v>
      </c>
      <c r="B515" s="19" t="s">
        <v>25984</v>
      </c>
      <c r="C515" s="122">
        <v>172227</v>
      </c>
    </row>
    <row r="516" spans="1:3" x14ac:dyDescent="0.25">
      <c r="A516" s="19" t="s">
        <v>8152</v>
      </c>
      <c r="B516" s="19" t="s">
        <v>25994</v>
      </c>
      <c r="C516" s="122">
        <v>50501</v>
      </c>
    </row>
    <row r="517" spans="1:3" x14ac:dyDescent="0.25">
      <c r="A517" s="19" t="s">
        <v>5249</v>
      </c>
      <c r="B517" s="19" t="s">
        <v>26026</v>
      </c>
      <c r="C517" s="122">
        <v>190069</v>
      </c>
    </row>
    <row r="518" spans="1:3" x14ac:dyDescent="0.25">
      <c r="A518" s="19" t="s">
        <v>4656</v>
      </c>
      <c r="B518" s="19" t="s">
        <v>26029</v>
      </c>
      <c r="C518" s="122">
        <v>20599</v>
      </c>
    </row>
    <row r="519" spans="1:3" x14ac:dyDescent="0.25">
      <c r="A519" s="19" t="s">
        <v>29090</v>
      </c>
      <c r="B519" s="19" t="s">
        <v>29091</v>
      </c>
      <c r="C519" s="122">
        <v>1067</v>
      </c>
    </row>
    <row r="520" spans="1:3" x14ac:dyDescent="0.25">
      <c r="A520" s="19" t="s">
        <v>7519</v>
      </c>
      <c r="B520" s="19" t="s">
        <v>26480</v>
      </c>
      <c r="C520" s="122">
        <v>89072</v>
      </c>
    </row>
    <row r="521" spans="1:3" x14ac:dyDescent="0.25">
      <c r="A521" s="19" t="s">
        <v>18639</v>
      </c>
      <c r="B521" s="19" t="s">
        <v>26348</v>
      </c>
      <c r="C521" s="122">
        <v>13726</v>
      </c>
    </row>
    <row r="522" spans="1:3" x14ac:dyDescent="0.25">
      <c r="A522" s="19" t="s">
        <v>10489</v>
      </c>
      <c r="B522" s="19" t="s">
        <v>26349</v>
      </c>
      <c r="C522" s="122">
        <v>40222</v>
      </c>
    </row>
    <row r="523" spans="1:3" x14ac:dyDescent="0.25">
      <c r="A523" s="19" t="s">
        <v>9633</v>
      </c>
      <c r="B523" s="19" t="s">
        <v>26172</v>
      </c>
      <c r="C523" s="122">
        <v>120756</v>
      </c>
    </row>
    <row r="524" spans="1:3" x14ac:dyDescent="0.25">
      <c r="A524" s="19" t="s">
        <v>11660</v>
      </c>
      <c r="B524" s="19" t="s">
        <v>26186</v>
      </c>
      <c r="C524" s="122">
        <v>16021</v>
      </c>
    </row>
    <row r="525" spans="1:3" x14ac:dyDescent="0.25">
      <c r="A525" s="19" t="s">
        <v>16987</v>
      </c>
      <c r="B525" s="19" t="s">
        <v>26179</v>
      </c>
      <c r="C525" s="122">
        <v>2135</v>
      </c>
    </row>
    <row r="526" spans="1:3" x14ac:dyDescent="0.25">
      <c r="A526" s="19" t="s">
        <v>21985</v>
      </c>
      <c r="B526" s="19" t="s">
        <v>26190</v>
      </c>
      <c r="C526" s="122">
        <v>13679</v>
      </c>
    </row>
    <row r="527" spans="1:3" x14ac:dyDescent="0.25">
      <c r="A527" s="19" t="s">
        <v>16380</v>
      </c>
      <c r="B527" s="19" t="s">
        <v>26185</v>
      </c>
      <c r="C527" s="122">
        <v>11781</v>
      </c>
    </row>
    <row r="528" spans="1:3" x14ac:dyDescent="0.25">
      <c r="A528" s="19" t="s">
        <v>2159</v>
      </c>
      <c r="B528" s="19" t="s">
        <v>26187</v>
      </c>
      <c r="C528" s="122">
        <v>525554</v>
      </c>
    </row>
    <row r="529" spans="1:3" x14ac:dyDescent="0.25">
      <c r="A529" s="19" t="s">
        <v>29084</v>
      </c>
      <c r="B529" s="19" t="s">
        <v>29085</v>
      </c>
      <c r="C529" s="122">
        <v>301</v>
      </c>
    </row>
    <row r="530" spans="1:3" x14ac:dyDescent="0.25">
      <c r="A530" s="19" t="s">
        <v>4682</v>
      </c>
      <c r="B530" s="19" t="s">
        <v>26182</v>
      </c>
      <c r="C530" s="122">
        <v>176622</v>
      </c>
    </row>
    <row r="531" spans="1:3" x14ac:dyDescent="0.25">
      <c r="A531" s="19" t="s">
        <v>2777</v>
      </c>
      <c r="B531" s="19" t="s">
        <v>26184</v>
      </c>
      <c r="C531" s="122">
        <v>421005</v>
      </c>
    </row>
    <row r="532" spans="1:3" x14ac:dyDescent="0.25">
      <c r="A532" s="19" t="s">
        <v>1505</v>
      </c>
      <c r="B532" s="19" t="s">
        <v>26176</v>
      </c>
      <c r="C532" s="122">
        <v>919484</v>
      </c>
    </row>
    <row r="533" spans="1:3" x14ac:dyDescent="0.25">
      <c r="A533" s="19" t="s">
        <v>10279</v>
      </c>
      <c r="B533" s="19" t="s">
        <v>26173</v>
      </c>
      <c r="C533" s="122">
        <v>39725</v>
      </c>
    </row>
    <row r="534" spans="1:3" x14ac:dyDescent="0.25">
      <c r="A534" s="19" t="s">
        <v>18884</v>
      </c>
      <c r="B534" s="19" t="s">
        <v>26181</v>
      </c>
      <c r="C534" s="122">
        <v>18404</v>
      </c>
    </row>
    <row r="535" spans="1:3" x14ac:dyDescent="0.25">
      <c r="A535" s="19" t="s">
        <v>13805</v>
      </c>
      <c r="B535" s="19" t="s">
        <v>26189</v>
      </c>
      <c r="C535" s="122">
        <v>29140</v>
      </c>
    </row>
    <row r="536" spans="1:3" x14ac:dyDescent="0.25">
      <c r="A536" s="19" t="s">
        <v>14039</v>
      </c>
      <c r="B536" s="19" t="s">
        <v>26174</v>
      </c>
      <c r="C536" s="122">
        <v>24411</v>
      </c>
    </row>
    <row r="537" spans="1:3" x14ac:dyDescent="0.25">
      <c r="A537" s="19" t="s">
        <v>20638</v>
      </c>
      <c r="B537" s="19" t="s">
        <v>26175</v>
      </c>
      <c r="C537" s="122">
        <v>15431</v>
      </c>
    </row>
    <row r="538" spans="1:3" x14ac:dyDescent="0.25">
      <c r="A538" s="19" t="s">
        <v>13504</v>
      </c>
      <c r="B538" s="19" t="s">
        <v>26188</v>
      </c>
      <c r="C538" s="122">
        <v>22304</v>
      </c>
    </row>
    <row r="539" spans="1:3" x14ac:dyDescent="0.25">
      <c r="A539" s="19" t="s">
        <v>15762</v>
      </c>
      <c r="B539" s="19" t="s">
        <v>26171</v>
      </c>
      <c r="C539" s="122">
        <v>7807</v>
      </c>
    </row>
    <row r="540" spans="1:3" x14ac:dyDescent="0.25">
      <c r="A540" s="19" t="s">
        <v>18514</v>
      </c>
      <c r="B540" s="19" t="s">
        <v>26183</v>
      </c>
      <c r="C540" s="122">
        <v>83327</v>
      </c>
    </row>
    <row r="541" spans="1:3" x14ac:dyDescent="0.25">
      <c r="A541" s="19" t="s">
        <v>13787</v>
      </c>
      <c r="B541" s="19" t="s">
        <v>26177</v>
      </c>
      <c r="C541" s="122">
        <v>11355</v>
      </c>
    </row>
    <row r="542" spans="1:3" x14ac:dyDescent="0.25">
      <c r="A542" s="19" t="s">
        <v>5096</v>
      </c>
      <c r="B542" s="19" t="s">
        <v>26146</v>
      </c>
      <c r="C542" s="122">
        <v>134468</v>
      </c>
    </row>
    <row r="543" spans="1:3" x14ac:dyDescent="0.25">
      <c r="A543" s="19" t="s">
        <v>17175</v>
      </c>
      <c r="B543" s="19" t="s">
        <v>26096</v>
      </c>
      <c r="C543" s="122">
        <v>4003</v>
      </c>
    </row>
    <row r="544" spans="1:3" x14ac:dyDescent="0.25">
      <c r="A544" s="19" t="s">
        <v>5186</v>
      </c>
      <c r="B544" s="19" t="s">
        <v>26251</v>
      </c>
      <c r="C544" s="122">
        <v>80759</v>
      </c>
    </row>
    <row r="545" spans="1:3" x14ac:dyDescent="0.25">
      <c r="A545" s="19" t="s">
        <v>7750</v>
      </c>
      <c r="B545" s="19" t="s">
        <v>26264</v>
      </c>
      <c r="C545" s="122">
        <v>67910</v>
      </c>
    </row>
    <row r="546" spans="1:3" x14ac:dyDescent="0.25">
      <c r="A546" s="19" t="s">
        <v>12958</v>
      </c>
      <c r="B546" s="19" t="s">
        <v>26312</v>
      </c>
      <c r="C546" s="122">
        <v>6949</v>
      </c>
    </row>
    <row r="547" spans="1:3" x14ac:dyDescent="0.25">
      <c r="A547" s="19" t="s">
        <v>28281</v>
      </c>
      <c r="B547" s="19" t="s">
        <v>28282</v>
      </c>
      <c r="C547" s="122">
        <v>14947</v>
      </c>
    </row>
    <row r="548" spans="1:3" x14ac:dyDescent="0.25">
      <c r="A548" s="19" t="s">
        <v>10049</v>
      </c>
      <c r="B548" s="19" t="s">
        <v>28826</v>
      </c>
      <c r="C548" s="122">
        <v>3507</v>
      </c>
    </row>
    <row r="549" spans="1:3" x14ac:dyDescent="0.25">
      <c r="A549" s="19" t="s">
        <v>1454</v>
      </c>
      <c r="B549" s="19" t="s">
        <v>26506</v>
      </c>
      <c r="C549" s="122">
        <v>593705</v>
      </c>
    </row>
    <row r="550" spans="1:3" x14ac:dyDescent="0.25">
      <c r="A550" s="19" t="s">
        <v>7309</v>
      </c>
      <c r="B550" s="19" t="s">
        <v>26424</v>
      </c>
      <c r="C550" s="122">
        <v>91839</v>
      </c>
    </row>
    <row r="551" spans="1:3" x14ac:dyDescent="0.25">
      <c r="A551" s="19" t="s">
        <v>7993</v>
      </c>
      <c r="B551" s="19" t="s">
        <v>26486</v>
      </c>
      <c r="C551" s="122">
        <v>33398</v>
      </c>
    </row>
    <row r="552" spans="1:3" x14ac:dyDescent="0.25">
      <c r="A552" s="19" t="s">
        <v>27972</v>
      </c>
      <c r="B552" s="19" t="s">
        <v>27973</v>
      </c>
      <c r="C552" s="122">
        <v>54835</v>
      </c>
    </row>
    <row r="553" spans="1:3" x14ac:dyDescent="0.25">
      <c r="A553" s="19" t="s">
        <v>2942</v>
      </c>
      <c r="B553" s="19" t="s">
        <v>26296</v>
      </c>
      <c r="C553" s="122">
        <v>241850</v>
      </c>
    </row>
    <row r="554" spans="1:3" x14ac:dyDescent="0.25">
      <c r="A554" s="19" t="s">
        <v>6043</v>
      </c>
      <c r="B554" s="19" t="s">
        <v>26453</v>
      </c>
      <c r="C554" s="122">
        <v>164441</v>
      </c>
    </row>
    <row r="555" spans="1:3" x14ac:dyDescent="0.25">
      <c r="A555" s="19" t="s">
        <v>14714</v>
      </c>
      <c r="B555" s="19" t="s">
        <v>26464</v>
      </c>
      <c r="C555" s="122">
        <v>29393</v>
      </c>
    </row>
    <row r="556" spans="1:3" x14ac:dyDescent="0.25">
      <c r="A556" s="19" t="s">
        <v>12823</v>
      </c>
      <c r="B556" s="19" t="s">
        <v>26462</v>
      </c>
      <c r="C556" s="122">
        <v>7490</v>
      </c>
    </row>
    <row r="557" spans="1:3" x14ac:dyDescent="0.25">
      <c r="A557" s="19" t="s">
        <v>16105</v>
      </c>
      <c r="B557" s="19" t="s">
        <v>26461</v>
      </c>
      <c r="C557" s="122">
        <v>16549</v>
      </c>
    </row>
    <row r="558" spans="1:3" x14ac:dyDescent="0.25">
      <c r="A558" s="19" t="s">
        <v>23049</v>
      </c>
      <c r="B558" s="19" t="s">
        <v>26168</v>
      </c>
      <c r="C558" s="122">
        <v>9989</v>
      </c>
    </row>
    <row r="559" spans="1:3" x14ac:dyDescent="0.25">
      <c r="A559" s="19" t="s">
        <v>4477</v>
      </c>
      <c r="B559" s="19" t="s">
        <v>26156</v>
      </c>
      <c r="C559" s="122">
        <v>132995</v>
      </c>
    </row>
    <row r="560" spans="1:3" x14ac:dyDescent="0.25">
      <c r="A560" s="19" t="s">
        <v>11259</v>
      </c>
      <c r="B560" s="19" t="s">
        <v>26158</v>
      </c>
      <c r="C560" s="122">
        <v>19428</v>
      </c>
    </row>
    <row r="561" spans="1:3" x14ac:dyDescent="0.25">
      <c r="A561" s="19" t="s">
        <v>14437</v>
      </c>
      <c r="B561" s="19" t="s">
        <v>26157</v>
      </c>
      <c r="C561" s="122">
        <v>6200</v>
      </c>
    </row>
    <row r="562" spans="1:3" x14ac:dyDescent="0.25">
      <c r="A562" s="19" t="s">
        <v>8317</v>
      </c>
      <c r="B562" s="19" t="s">
        <v>26471</v>
      </c>
      <c r="C562" s="122">
        <v>111266</v>
      </c>
    </row>
    <row r="563" spans="1:3" x14ac:dyDescent="0.25">
      <c r="A563" s="19" t="s">
        <v>15501</v>
      </c>
      <c r="B563" s="19" t="s">
        <v>26447</v>
      </c>
      <c r="C563" s="122">
        <v>4749</v>
      </c>
    </row>
    <row r="564" spans="1:3" x14ac:dyDescent="0.25">
      <c r="A564" s="19" t="s">
        <v>1757</v>
      </c>
      <c r="B564" s="19" t="s">
        <v>25983</v>
      </c>
      <c r="C564" s="122">
        <v>648959</v>
      </c>
    </row>
    <row r="565" spans="1:3" x14ac:dyDescent="0.25">
      <c r="A565" s="19" t="s">
        <v>3342</v>
      </c>
      <c r="B565" s="19" t="s">
        <v>26125</v>
      </c>
      <c r="C565" s="122">
        <v>505161</v>
      </c>
    </row>
    <row r="566" spans="1:3" x14ac:dyDescent="0.25">
      <c r="A566" s="19" t="s">
        <v>21989</v>
      </c>
      <c r="B566" s="19" t="s">
        <v>26113</v>
      </c>
      <c r="C566" s="122">
        <v>21259</v>
      </c>
    </row>
    <row r="567" spans="1:3" x14ac:dyDescent="0.25">
      <c r="A567" s="19" t="s">
        <v>5495</v>
      </c>
      <c r="B567" s="19" t="s">
        <v>26277</v>
      </c>
      <c r="C567" s="122">
        <v>58375</v>
      </c>
    </row>
    <row r="568" spans="1:3" x14ac:dyDescent="0.25">
      <c r="A568" s="19" t="s">
        <v>14675</v>
      </c>
      <c r="B568" s="19" t="s">
        <v>28264</v>
      </c>
      <c r="C568" s="122">
        <v>7257</v>
      </c>
    </row>
    <row r="569" spans="1:3" x14ac:dyDescent="0.25">
      <c r="A569" s="19" t="s">
        <v>5534</v>
      </c>
      <c r="B569" s="19" t="s">
        <v>26278</v>
      </c>
      <c r="C569" s="122">
        <v>185650</v>
      </c>
    </row>
    <row r="570" spans="1:3" x14ac:dyDescent="0.25">
      <c r="A570" s="19" t="s">
        <v>4685</v>
      </c>
      <c r="B570" s="19" t="s">
        <v>26127</v>
      </c>
      <c r="C570" s="122">
        <v>333041</v>
      </c>
    </row>
    <row r="571" spans="1:3" x14ac:dyDescent="0.25">
      <c r="A571" s="19" t="s">
        <v>3531</v>
      </c>
      <c r="B571" s="19" t="s">
        <v>25999</v>
      </c>
      <c r="C571" s="122">
        <v>223509</v>
      </c>
    </row>
    <row r="572" spans="1:3" x14ac:dyDescent="0.25">
      <c r="A572" s="19" t="s">
        <v>3513</v>
      </c>
      <c r="B572" s="19" t="s">
        <v>26466</v>
      </c>
      <c r="C572" s="122">
        <v>159598</v>
      </c>
    </row>
    <row r="573" spans="1:3" x14ac:dyDescent="0.25">
      <c r="A573" s="19" t="s">
        <v>10969</v>
      </c>
      <c r="B573" s="19" t="s">
        <v>26434</v>
      </c>
      <c r="C573" s="122">
        <v>27996</v>
      </c>
    </row>
    <row r="574" spans="1:3" x14ac:dyDescent="0.25">
      <c r="A574" s="19" t="s">
        <v>7642</v>
      </c>
      <c r="B574" s="19" t="s">
        <v>26298</v>
      </c>
      <c r="C574" s="122">
        <v>136788</v>
      </c>
    </row>
    <row r="575" spans="1:3" x14ac:dyDescent="0.25">
      <c r="A575" s="19" t="s">
        <v>3053</v>
      </c>
      <c r="B575" s="19" t="s">
        <v>26100</v>
      </c>
      <c r="C575" s="122">
        <v>51211</v>
      </c>
    </row>
    <row r="576" spans="1:3" x14ac:dyDescent="0.25">
      <c r="A576" s="19" t="s">
        <v>6896</v>
      </c>
      <c r="B576" s="19" t="s">
        <v>26098</v>
      </c>
      <c r="C576" s="122">
        <v>96318</v>
      </c>
    </row>
    <row r="577" spans="1:3" x14ac:dyDescent="0.25">
      <c r="A577" s="19" t="s">
        <v>3850</v>
      </c>
      <c r="B577" s="19" t="s">
        <v>26097</v>
      </c>
      <c r="C577" s="122">
        <v>325389</v>
      </c>
    </row>
    <row r="578" spans="1:3" x14ac:dyDescent="0.25">
      <c r="A578" s="19" t="s">
        <v>6681</v>
      </c>
      <c r="B578" s="19" t="s">
        <v>26105</v>
      </c>
      <c r="C578" s="122">
        <v>175673</v>
      </c>
    </row>
    <row r="579" spans="1:3" x14ac:dyDescent="0.25">
      <c r="A579" s="19" t="s">
        <v>2879</v>
      </c>
      <c r="B579" s="19" t="s">
        <v>26104</v>
      </c>
      <c r="C579" s="122">
        <v>384787</v>
      </c>
    </row>
    <row r="580" spans="1:3" x14ac:dyDescent="0.25">
      <c r="A580" s="19" t="s">
        <v>5144</v>
      </c>
      <c r="B580" s="19" t="s">
        <v>26025</v>
      </c>
      <c r="C580" s="122">
        <v>75640</v>
      </c>
    </row>
    <row r="581" spans="1:3" x14ac:dyDescent="0.25">
      <c r="A581" s="19" t="s">
        <v>11415</v>
      </c>
      <c r="B581" s="19" t="s">
        <v>26126</v>
      </c>
      <c r="C581" s="122">
        <v>36226</v>
      </c>
    </row>
    <row r="582" spans="1:3" x14ac:dyDescent="0.25">
      <c r="A582" s="19" t="s">
        <v>11202</v>
      </c>
      <c r="B582" s="19" t="s">
        <v>26099</v>
      </c>
      <c r="C582" s="122">
        <v>96919</v>
      </c>
    </row>
    <row r="583" spans="1:3" x14ac:dyDescent="0.25">
      <c r="A583" s="19" t="s">
        <v>3844</v>
      </c>
      <c r="B583" s="19" t="s">
        <v>26475</v>
      </c>
      <c r="C583" s="122">
        <v>24445</v>
      </c>
    </row>
    <row r="584" spans="1:3" x14ac:dyDescent="0.25">
      <c r="A584" s="19" t="s">
        <v>3226</v>
      </c>
      <c r="B584" s="19" t="s">
        <v>26204</v>
      </c>
      <c r="C584" s="122">
        <v>330080</v>
      </c>
    </row>
    <row r="585" spans="1:3" x14ac:dyDescent="0.25">
      <c r="A585" s="19" t="s">
        <v>17228</v>
      </c>
      <c r="B585" s="19" t="s">
        <v>17230</v>
      </c>
      <c r="C585" s="122">
        <v>726</v>
      </c>
    </row>
    <row r="586" spans="1:3" x14ac:dyDescent="0.25">
      <c r="A586" s="19" t="s">
        <v>28796</v>
      </c>
      <c r="B586" s="19" t="s">
        <v>28797</v>
      </c>
      <c r="C586" s="122">
        <v>782</v>
      </c>
    </row>
    <row r="587" spans="1:3" x14ac:dyDescent="0.25">
      <c r="A587" s="19" t="s">
        <v>8746</v>
      </c>
      <c r="B587" s="19" t="s">
        <v>26195</v>
      </c>
      <c r="C587" s="122">
        <v>34266</v>
      </c>
    </row>
    <row r="588" spans="1:3" x14ac:dyDescent="0.25">
      <c r="A588" s="19" t="s">
        <v>14687</v>
      </c>
      <c r="B588" s="19" t="s">
        <v>26198</v>
      </c>
      <c r="C588" s="122">
        <v>15395</v>
      </c>
    </row>
    <row r="589" spans="1:3" x14ac:dyDescent="0.25">
      <c r="A589" s="19" t="s">
        <v>13649</v>
      </c>
      <c r="B589" s="19" t="s">
        <v>26217</v>
      </c>
      <c r="C589" s="122">
        <v>49495</v>
      </c>
    </row>
    <row r="590" spans="1:3" x14ac:dyDescent="0.25">
      <c r="A590" s="19" t="s">
        <v>14422</v>
      </c>
      <c r="B590" s="19" t="s">
        <v>26252</v>
      </c>
      <c r="C590" s="122">
        <v>9429</v>
      </c>
    </row>
    <row r="591" spans="1:3" x14ac:dyDescent="0.25">
      <c r="A591" s="19" t="s">
        <v>18336</v>
      </c>
      <c r="B591" s="19" t="s">
        <v>26196</v>
      </c>
      <c r="C591" s="122">
        <v>748</v>
      </c>
    </row>
    <row r="592" spans="1:3" x14ac:dyDescent="0.25">
      <c r="A592" s="19" t="s">
        <v>3749</v>
      </c>
      <c r="B592" s="19" t="s">
        <v>3751</v>
      </c>
      <c r="C592" s="122">
        <v>341835</v>
      </c>
    </row>
    <row r="593" spans="1:3" x14ac:dyDescent="0.25">
      <c r="A593" s="19" t="s">
        <v>15660</v>
      </c>
      <c r="B593" s="19" t="s">
        <v>26144</v>
      </c>
      <c r="C593" s="122">
        <v>857</v>
      </c>
    </row>
    <row r="594" spans="1:3" x14ac:dyDescent="0.25">
      <c r="A594" s="19" t="s">
        <v>7762</v>
      </c>
      <c r="B594" s="19" t="s">
        <v>26227</v>
      </c>
      <c r="C594" s="122">
        <v>86006</v>
      </c>
    </row>
    <row r="595" spans="1:3" x14ac:dyDescent="0.25">
      <c r="A595" s="19" t="s">
        <v>15588</v>
      </c>
      <c r="B595" s="19" t="s">
        <v>26228</v>
      </c>
      <c r="C595" s="122">
        <v>4616</v>
      </c>
    </row>
    <row r="596" spans="1:3" x14ac:dyDescent="0.25">
      <c r="A596" s="19" t="s">
        <v>7654</v>
      </c>
      <c r="B596" s="19" t="s">
        <v>26205</v>
      </c>
      <c r="C596" s="122">
        <v>162864</v>
      </c>
    </row>
    <row r="597" spans="1:3" x14ac:dyDescent="0.25">
      <c r="A597" s="19" t="s">
        <v>12039</v>
      </c>
      <c r="B597" s="19" t="s">
        <v>26412</v>
      </c>
      <c r="C597" s="122">
        <v>11546</v>
      </c>
    </row>
    <row r="598" spans="1:3" x14ac:dyDescent="0.25">
      <c r="A598" s="19" t="s">
        <v>3787</v>
      </c>
      <c r="B598" s="19" t="s">
        <v>26027</v>
      </c>
      <c r="C598" s="122">
        <v>302631</v>
      </c>
    </row>
    <row r="599" spans="1:3" x14ac:dyDescent="0.25">
      <c r="A599" s="19" t="s">
        <v>7210</v>
      </c>
      <c r="B599" s="19" t="s">
        <v>26350</v>
      </c>
      <c r="C599" s="122">
        <v>27056</v>
      </c>
    </row>
    <row r="600" spans="1:3" x14ac:dyDescent="0.25">
      <c r="A600" s="19" t="s">
        <v>14970</v>
      </c>
      <c r="B600" s="19" t="s">
        <v>26351</v>
      </c>
      <c r="C600" s="122">
        <v>7726</v>
      </c>
    </row>
    <row r="601" spans="1:3" x14ac:dyDescent="0.25">
      <c r="A601" s="19" t="s">
        <v>5666</v>
      </c>
      <c r="B601" s="19" t="s">
        <v>26356</v>
      </c>
      <c r="C601" s="122">
        <v>129494</v>
      </c>
    </row>
    <row r="602" spans="1:3" x14ac:dyDescent="0.25">
      <c r="A602" s="19" t="s">
        <v>5129</v>
      </c>
      <c r="B602" s="19" t="s">
        <v>26028</v>
      </c>
      <c r="C602" s="122">
        <v>122301</v>
      </c>
    </row>
    <row r="603" spans="1:3" x14ac:dyDescent="0.25">
      <c r="A603" s="19" t="s">
        <v>2747</v>
      </c>
      <c r="B603" s="19" t="s">
        <v>26122</v>
      </c>
      <c r="C603" s="122">
        <v>285957</v>
      </c>
    </row>
    <row r="604" spans="1:3" x14ac:dyDescent="0.25">
      <c r="A604" s="19" t="s">
        <v>1799</v>
      </c>
      <c r="B604" s="19" t="s">
        <v>26121</v>
      </c>
      <c r="C604" s="122">
        <v>335357</v>
      </c>
    </row>
    <row r="605" spans="1:3" x14ac:dyDescent="0.25">
      <c r="A605" s="19" t="s">
        <v>14495</v>
      </c>
      <c r="B605" s="19" t="s">
        <v>28802</v>
      </c>
      <c r="C605" s="122">
        <v>5077</v>
      </c>
    </row>
    <row r="606" spans="1:3" x14ac:dyDescent="0.25">
      <c r="A606" s="19" t="s">
        <v>10249</v>
      </c>
      <c r="B606" s="19" t="s">
        <v>26441</v>
      </c>
      <c r="C606" s="122">
        <v>24619</v>
      </c>
    </row>
    <row r="607" spans="1:3" x14ac:dyDescent="0.25">
      <c r="A607" s="19" t="s">
        <v>28791</v>
      </c>
      <c r="B607" s="19" t="s">
        <v>28792</v>
      </c>
      <c r="C607" s="122">
        <v>4381</v>
      </c>
    </row>
    <row r="608" spans="1:3" x14ac:dyDescent="0.25">
      <c r="A608" s="19" t="s">
        <v>18434</v>
      </c>
      <c r="B608" s="19" t="s">
        <v>26221</v>
      </c>
      <c r="C608" s="122">
        <v>10410</v>
      </c>
    </row>
    <row r="609" spans="1:3" x14ac:dyDescent="0.25">
      <c r="A609" s="19" t="s">
        <v>8125</v>
      </c>
      <c r="B609" s="19" t="s">
        <v>26052</v>
      </c>
      <c r="C609" s="122">
        <v>22333</v>
      </c>
    </row>
    <row r="610" spans="1:3" x14ac:dyDescent="0.25">
      <c r="A610" s="19" t="s">
        <v>2546</v>
      </c>
      <c r="B610" s="19" t="s">
        <v>26327</v>
      </c>
      <c r="C610" s="122">
        <v>479585</v>
      </c>
    </row>
    <row r="611" spans="1:3" x14ac:dyDescent="0.25">
      <c r="A611" s="19" t="s">
        <v>15035</v>
      </c>
      <c r="B611" s="19" t="s">
        <v>26419</v>
      </c>
      <c r="C611" s="122">
        <v>37597</v>
      </c>
    </row>
    <row r="612" spans="1:3" x14ac:dyDescent="0.25">
      <c r="A612" s="19" t="s">
        <v>26467</v>
      </c>
      <c r="B612" s="19" t="s">
        <v>26468</v>
      </c>
      <c r="C612" s="122">
        <v>14056</v>
      </c>
    </row>
    <row r="613" spans="1:3" x14ac:dyDescent="0.25">
      <c r="A613" s="19" t="s">
        <v>2753</v>
      </c>
      <c r="B613" s="19" t="s">
        <v>26415</v>
      </c>
      <c r="C613" s="122">
        <v>233962</v>
      </c>
    </row>
    <row r="614" spans="1:3" x14ac:dyDescent="0.25">
      <c r="A614" s="19" t="s">
        <v>7118</v>
      </c>
      <c r="B614" s="19" t="s">
        <v>26507</v>
      </c>
      <c r="C614" s="122">
        <v>45929</v>
      </c>
    </row>
    <row r="615" spans="1:3" x14ac:dyDescent="0.25">
      <c r="A615" s="19" t="s">
        <v>1053</v>
      </c>
      <c r="B615" s="19" t="s">
        <v>26037</v>
      </c>
      <c r="C615" s="122">
        <v>1684030</v>
      </c>
    </row>
    <row r="616" spans="1:3" x14ac:dyDescent="0.25">
      <c r="A616" s="19" t="s">
        <v>13361</v>
      </c>
      <c r="B616" s="19" t="s">
        <v>26313</v>
      </c>
      <c r="C616" s="122">
        <v>22367</v>
      </c>
    </row>
    <row r="617" spans="1:3" x14ac:dyDescent="0.25">
      <c r="A617" s="19" t="s">
        <v>10915</v>
      </c>
      <c r="B617" s="19" t="s">
        <v>26451</v>
      </c>
      <c r="C617" s="122">
        <v>31701</v>
      </c>
    </row>
    <row r="618" spans="1:3" x14ac:dyDescent="0.25">
      <c r="A618" s="19" t="s">
        <v>6678</v>
      </c>
      <c r="B618" s="19" t="s">
        <v>26234</v>
      </c>
      <c r="C618" s="122">
        <v>53464</v>
      </c>
    </row>
    <row r="619" spans="1:3" x14ac:dyDescent="0.25">
      <c r="A619" s="19" t="s">
        <v>12222</v>
      </c>
      <c r="B619" s="19" t="s">
        <v>26487</v>
      </c>
      <c r="C619" s="122">
        <v>4080</v>
      </c>
    </row>
    <row r="620" spans="1:3" x14ac:dyDescent="0.25">
      <c r="A620" s="19" t="s">
        <v>13664</v>
      </c>
      <c r="B620" s="19" t="s">
        <v>28261</v>
      </c>
      <c r="C620" s="122">
        <v>55493</v>
      </c>
    </row>
    <row r="621" spans="1:3" x14ac:dyDescent="0.25">
      <c r="A621" s="19" t="s">
        <v>1268</v>
      </c>
      <c r="B621" s="19" t="s">
        <v>26236</v>
      </c>
      <c r="C621" s="122">
        <v>1733872</v>
      </c>
    </row>
    <row r="622" spans="1:3" x14ac:dyDescent="0.25">
      <c r="A622" s="19" t="s">
        <v>10810</v>
      </c>
      <c r="B622" s="19" t="s">
        <v>26237</v>
      </c>
      <c r="C622" s="122">
        <v>60646</v>
      </c>
    </row>
    <row r="623" spans="1:3" x14ac:dyDescent="0.25">
      <c r="A623" s="19" t="s">
        <v>9624</v>
      </c>
      <c r="B623" s="19" t="s">
        <v>26241</v>
      </c>
      <c r="C623" s="122">
        <v>51435</v>
      </c>
    </row>
    <row r="624" spans="1:3" x14ac:dyDescent="0.25">
      <c r="A624" s="19" t="s">
        <v>4694</v>
      </c>
      <c r="B624" s="19" t="s">
        <v>26246</v>
      </c>
      <c r="C624" s="122">
        <v>169296</v>
      </c>
    </row>
    <row r="625" spans="1:3" x14ac:dyDescent="0.25">
      <c r="A625" s="19" t="s">
        <v>6403</v>
      </c>
      <c r="B625" s="19" t="s">
        <v>26243</v>
      </c>
      <c r="C625" s="122">
        <v>84140</v>
      </c>
    </row>
    <row r="626" spans="1:3" x14ac:dyDescent="0.25">
      <c r="A626" s="19" t="s">
        <v>9093</v>
      </c>
      <c r="B626" s="19" t="s">
        <v>26242</v>
      </c>
      <c r="C626" s="122">
        <v>203115</v>
      </c>
    </row>
    <row r="627" spans="1:3" x14ac:dyDescent="0.25">
      <c r="A627" s="19" t="s">
        <v>2903</v>
      </c>
      <c r="B627" s="19" t="s">
        <v>26238</v>
      </c>
      <c r="C627" s="122">
        <v>397358</v>
      </c>
    </row>
    <row r="628" spans="1:3" x14ac:dyDescent="0.25">
      <c r="A628" s="19" t="s">
        <v>28262</v>
      </c>
      <c r="B628" s="19" t="s">
        <v>28263</v>
      </c>
      <c r="C628" s="122">
        <v>12845</v>
      </c>
    </row>
    <row r="629" spans="1:3" x14ac:dyDescent="0.25">
      <c r="A629" s="19" t="s">
        <v>17299</v>
      </c>
      <c r="B629" s="19" t="s">
        <v>26239</v>
      </c>
      <c r="C629" s="122">
        <v>1525</v>
      </c>
    </row>
    <row r="630" spans="1:3" x14ac:dyDescent="0.25">
      <c r="A630" s="19" t="s">
        <v>12934</v>
      </c>
      <c r="B630" s="19" t="s">
        <v>26240</v>
      </c>
      <c r="C630" s="122">
        <v>7564</v>
      </c>
    </row>
    <row r="631" spans="1:3" x14ac:dyDescent="0.25">
      <c r="A631" s="19" t="s">
        <v>9900</v>
      </c>
      <c r="B631" s="19" t="s">
        <v>26244</v>
      </c>
      <c r="C631" s="122">
        <v>30745</v>
      </c>
    </row>
    <row r="632" spans="1:3" x14ac:dyDescent="0.25">
      <c r="A632" s="19" t="s">
        <v>15395</v>
      </c>
      <c r="B632" s="19" t="s">
        <v>26248</v>
      </c>
      <c r="C632" s="122">
        <v>570</v>
      </c>
    </row>
    <row r="633" spans="1:3" x14ac:dyDescent="0.25">
      <c r="A633" s="19" t="s">
        <v>18770</v>
      </c>
      <c r="B633" s="19" t="s">
        <v>28804</v>
      </c>
      <c r="C633" s="122">
        <v>7943</v>
      </c>
    </row>
    <row r="634" spans="1:3" x14ac:dyDescent="0.25">
      <c r="A634" s="19" t="s">
        <v>10540</v>
      </c>
      <c r="B634" s="19" t="s">
        <v>26069</v>
      </c>
      <c r="C634" s="122">
        <v>25810</v>
      </c>
    </row>
    <row r="635" spans="1:3" x14ac:dyDescent="0.25">
      <c r="A635" s="19" t="s">
        <v>14201</v>
      </c>
      <c r="B635" s="19" t="s">
        <v>26403</v>
      </c>
      <c r="C635" s="122">
        <v>13033</v>
      </c>
    </row>
    <row r="636" spans="1:3" x14ac:dyDescent="0.25">
      <c r="A636" s="19" t="s">
        <v>9051</v>
      </c>
      <c r="B636" s="19" t="s">
        <v>26057</v>
      </c>
      <c r="C636" s="122">
        <v>109006</v>
      </c>
    </row>
    <row r="637" spans="1:3" x14ac:dyDescent="0.25">
      <c r="A637" s="19" t="s">
        <v>22001</v>
      </c>
      <c r="B637" s="19" t="s">
        <v>26345</v>
      </c>
      <c r="C637" s="122">
        <v>264562</v>
      </c>
    </row>
    <row r="638" spans="1:3" x14ac:dyDescent="0.25">
      <c r="A638" s="19" t="s">
        <v>2963</v>
      </c>
      <c r="B638" s="19" t="s">
        <v>26341</v>
      </c>
      <c r="C638" s="122">
        <v>334447</v>
      </c>
    </row>
    <row r="639" spans="1:3" x14ac:dyDescent="0.25">
      <c r="A639" s="19" t="s">
        <v>3483</v>
      </c>
      <c r="B639" s="19" t="s">
        <v>28271</v>
      </c>
      <c r="C639" s="122">
        <v>470391</v>
      </c>
    </row>
    <row r="640" spans="1:3" x14ac:dyDescent="0.25">
      <c r="A640" s="19" t="s">
        <v>9621</v>
      </c>
      <c r="B640" s="19" t="s">
        <v>26310</v>
      </c>
      <c r="C640" s="122">
        <v>30095</v>
      </c>
    </row>
    <row r="641" spans="1:3" x14ac:dyDescent="0.25">
      <c r="A641" s="19" t="s">
        <v>23054</v>
      </c>
      <c r="B641" s="19" t="s">
        <v>26368</v>
      </c>
      <c r="C641" s="122">
        <v>13285</v>
      </c>
    </row>
    <row r="642" spans="1:3" x14ac:dyDescent="0.25">
      <c r="A642" s="19" t="s">
        <v>22939</v>
      </c>
      <c r="B642" s="19" t="s">
        <v>26261</v>
      </c>
      <c r="C642" s="122">
        <v>162867</v>
      </c>
    </row>
    <row r="643" spans="1:3" x14ac:dyDescent="0.25">
      <c r="A643" s="19" t="s">
        <v>3193</v>
      </c>
      <c r="B643" s="19" t="s">
        <v>26254</v>
      </c>
      <c r="C643" s="122">
        <v>17901</v>
      </c>
    </row>
    <row r="644" spans="1:3" x14ac:dyDescent="0.25">
      <c r="A644" s="19" t="s">
        <v>13559</v>
      </c>
      <c r="B644" s="19" t="s">
        <v>26266</v>
      </c>
      <c r="C644" s="122">
        <v>13101</v>
      </c>
    </row>
    <row r="645" spans="1:3" x14ac:dyDescent="0.25">
      <c r="A645" s="19" t="s">
        <v>14078</v>
      </c>
      <c r="B645" s="19" t="s">
        <v>26472</v>
      </c>
      <c r="C645" s="122">
        <v>35237</v>
      </c>
    </row>
    <row r="646" spans="1:3" x14ac:dyDescent="0.25">
      <c r="A646" s="19" t="s">
        <v>13459</v>
      </c>
      <c r="B646" s="19" t="s">
        <v>26255</v>
      </c>
      <c r="C646" s="122">
        <v>85042</v>
      </c>
    </row>
    <row r="647" spans="1:3" x14ac:dyDescent="0.25">
      <c r="A647" s="19" t="s">
        <v>4838</v>
      </c>
      <c r="B647" s="19" t="s">
        <v>26436</v>
      </c>
      <c r="C647" s="122">
        <v>140869</v>
      </c>
    </row>
    <row r="648" spans="1:3" x14ac:dyDescent="0.25">
      <c r="A648" s="19" t="s">
        <v>22945</v>
      </c>
      <c r="B648" s="19" t="s">
        <v>28277</v>
      </c>
      <c r="C648" s="122">
        <v>27020</v>
      </c>
    </row>
    <row r="649" spans="1:3" x14ac:dyDescent="0.25">
      <c r="A649" s="19" t="s">
        <v>3961</v>
      </c>
      <c r="B649" s="19" t="s">
        <v>26435</v>
      </c>
      <c r="C649" s="122">
        <v>171495</v>
      </c>
    </row>
    <row r="650" spans="1:3" x14ac:dyDescent="0.25">
      <c r="A650" s="19" t="s">
        <v>3300</v>
      </c>
      <c r="B650" s="19" t="s">
        <v>26030</v>
      </c>
      <c r="C650" s="122">
        <v>140211</v>
      </c>
    </row>
    <row r="651" spans="1:3" x14ac:dyDescent="0.25">
      <c r="A651" s="19" t="s">
        <v>9522</v>
      </c>
      <c r="B651" s="19" t="s">
        <v>26031</v>
      </c>
      <c r="C651" s="122">
        <v>27565</v>
      </c>
    </row>
    <row r="652" spans="1:3" x14ac:dyDescent="0.25">
      <c r="A652" s="19" t="s">
        <v>12459</v>
      </c>
      <c r="B652" s="19" t="s">
        <v>28774</v>
      </c>
      <c r="C652" s="122">
        <v>6010</v>
      </c>
    </row>
    <row r="653" spans="1:3" x14ac:dyDescent="0.25">
      <c r="A653" s="19" t="s">
        <v>5045</v>
      </c>
      <c r="B653" s="19" t="s">
        <v>26083</v>
      </c>
      <c r="C653" s="122">
        <v>131131</v>
      </c>
    </row>
    <row r="654" spans="1:3" x14ac:dyDescent="0.25">
      <c r="A654" s="19" t="s">
        <v>11880</v>
      </c>
      <c r="B654" s="19" t="s">
        <v>26112</v>
      </c>
      <c r="C654" s="122">
        <v>30150</v>
      </c>
    </row>
    <row r="655" spans="1:3" x14ac:dyDescent="0.25">
      <c r="A655" s="19" t="s">
        <v>9768</v>
      </c>
      <c r="B655" s="19" t="s">
        <v>26120</v>
      </c>
      <c r="C655" s="122">
        <v>27334</v>
      </c>
    </row>
    <row r="656" spans="1:3" x14ac:dyDescent="0.25">
      <c r="A656" s="19" t="s">
        <v>1176</v>
      </c>
      <c r="B656" s="19" t="s">
        <v>26081</v>
      </c>
      <c r="C656" s="122">
        <v>694961</v>
      </c>
    </row>
    <row r="657" spans="1:3" x14ac:dyDescent="0.25">
      <c r="A657" s="19" t="s">
        <v>2612</v>
      </c>
      <c r="B657" s="19" t="s">
        <v>26082</v>
      </c>
      <c r="C657" s="122">
        <v>795978</v>
      </c>
    </row>
    <row r="658" spans="1:3" x14ac:dyDescent="0.25">
      <c r="A658" s="19" t="s">
        <v>4015</v>
      </c>
      <c r="B658" s="19" t="s">
        <v>26080</v>
      </c>
      <c r="C658" s="122">
        <v>367758</v>
      </c>
    </row>
    <row r="659" spans="1:3" x14ac:dyDescent="0.25">
      <c r="A659" s="19" t="s">
        <v>26129</v>
      </c>
      <c r="B659" s="19" t="s">
        <v>26130</v>
      </c>
      <c r="C659" s="122">
        <v>32637</v>
      </c>
    </row>
    <row r="660" spans="1:3" x14ac:dyDescent="0.25">
      <c r="A660" s="19" t="s">
        <v>5890</v>
      </c>
      <c r="B660" s="19" t="s">
        <v>26077</v>
      </c>
      <c r="C660" s="122">
        <v>68012</v>
      </c>
    </row>
    <row r="661" spans="1:3" x14ac:dyDescent="0.25">
      <c r="A661" s="19" t="s">
        <v>3032</v>
      </c>
      <c r="B661" s="19" t="s">
        <v>26054</v>
      </c>
      <c r="C661" s="122">
        <v>428721</v>
      </c>
    </row>
    <row r="662" spans="1:3" x14ac:dyDescent="0.25">
      <c r="A662" s="19" t="s">
        <v>5899</v>
      </c>
      <c r="B662" s="19" t="s">
        <v>26033</v>
      </c>
      <c r="C662" s="122">
        <v>36268</v>
      </c>
    </row>
    <row r="663" spans="1:3" x14ac:dyDescent="0.25">
      <c r="A663" s="19" t="s">
        <v>16595</v>
      </c>
      <c r="B663" s="19" t="s">
        <v>26032</v>
      </c>
      <c r="C663" s="122">
        <v>6877</v>
      </c>
    </row>
    <row r="664" spans="1:3" x14ac:dyDescent="0.25">
      <c r="A664" s="19" t="s">
        <v>26041</v>
      </c>
      <c r="B664" s="19" t="s">
        <v>28772</v>
      </c>
      <c r="C664" s="122">
        <v>70954</v>
      </c>
    </row>
    <row r="665" spans="1:3" x14ac:dyDescent="0.25">
      <c r="A665" s="19" t="s">
        <v>7061</v>
      </c>
      <c r="B665" s="19" t="s">
        <v>26079</v>
      </c>
      <c r="C665" s="122">
        <v>126979</v>
      </c>
    </row>
    <row r="666" spans="1:3" x14ac:dyDescent="0.25">
      <c r="A666" s="19" t="s">
        <v>12814</v>
      </c>
      <c r="B666" s="19" t="s">
        <v>28771</v>
      </c>
      <c r="C666" s="122">
        <v>963</v>
      </c>
    </row>
    <row r="667" spans="1:3" x14ac:dyDescent="0.25">
      <c r="A667" s="19" t="s">
        <v>2552</v>
      </c>
      <c r="B667" s="19" t="s">
        <v>26034</v>
      </c>
      <c r="C667" s="122">
        <v>328973</v>
      </c>
    </row>
  </sheetData>
  <sortState xmlns:xlrd2="http://schemas.microsoft.com/office/spreadsheetml/2017/richdata2" ref="A6:C667">
    <sortCondition ref="B6:B667"/>
  </sortState>
  <conditionalFormatting sqref="B377">
    <cfRule type="duplicateValues" dxfId="1" priority="1" stopIfTrue="1"/>
  </conditionalFormatting>
  <pageMargins left="0.7" right="0.7" top="0.28000000000000003" bottom="0.27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379"/>
  <sheetViews>
    <sheetView view="pageBreakPreview" topLeftCell="A320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Vestland!A1</f>
        <v>Momskompensasjon 2024 klubber</v>
      </c>
    </row>
    <row r="2" spans="1:3" ht="18.75" x14ac:dyDescent="0.3">
      <c r="A2" s="85" t="s">
        <v>22023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SUM(C6:C899)</f>
        <v>36844435</v>
      </c>
    </row>
    <row r="6" spans="1:3" x14ac:dyDescent="0.25">
      <c r="A6" s="19" t="s">
        <v>3904</v>
      </c>
      <c r="B6" s="19" t="s">
        <v>26810</v>
      </c>
      <c r="C6" s="122">
        <v>246228</v>
      </c>
    </row>
    <row r="7" spans="1:3" x14ac:dyDescent="0.25">
      <c r="A7" s="19" t="s">
        <v>26767</v>
      </c>
      <c r="B7" s="19" t="s">
        <v>26768</v>
      </c>
      <c r="C7" s="122">
        <v>6228</v>
      </c>
    </row>
    <row r="8" spans="1:3" x14ac:dyDescent="0.25">
      <c r="A8" s="19" t="s">
        <v>9840</v>
      </c>
      <c r="B8" s="19" t="s">
        <v>26766</v>
      </c>
      <c r="C8" s="122">
        <v>29418</v>
      </c>
    </row>
    <row r="9" spans="1:3" x14ac:dyDescent="0.25">
      <c r="A9" s="19" t="s">
        <v>4132</v>
      </c>
      <c r="B9" s="19" t="s">
        <v>26769</v>
      </c>
      <c r="C9" s="122">
        <v>149203</v>
      </c>
    </row>
    <row r="10" spans="1:3" x14ac:dyDescent="0.25">
      <c r="A10" s="19" t="s">
        <v>1547</v>
      </c>
      <c r="B10" s="19" t="s">
        <v>26620</v>
      </c>
      <c r="C10" s="122">
        <v>609260</v>
      </c>
    </row>
    <row r="11" spans="1:3" x14ac:dyDescent="0.25">
      <c r="A11" s="19" t="s">
        <v>12970</v>
      </c>
      <c r="B11" s="19" t="s">
        <v>28856</v>
      </c>
      <c r="C11" s="122">
        <v>4843</v>
      </c>
    </row>
    <row r="12" spans="1:3" x14ac:dyDescent="0.25">
      <c r="A12" s="19" t="s">
        <v>18388</v>
      </c>
      <c r="B12" s="19" t="s">
        <v>26650</v>
      </c>
      <c r="C12" s="122">
        <v>1238</v>
      </c>
    </row>
    <row r="13" spans="1:3" x14ac:dyDescent="0.25">
      <c r="A13" s="19" t="s">
        <v>1424</v>
      </c>
      <c r="B13" s="19" t="s">
        <v>26555</v>
      </c>
      <c r="C13" s="122">
        <v>714314</v>
      </c>
    </row>
    <row r="14" spans="1:3" x14ac:dyDescent="0.25">
      <c r="A14" s="19" t="s">
        <v>11364</v>
      </c>
      <c r="B14" s="19" t="s">
        <v>26510</v>
      </c>
      <c r="C14" s="122">
        <v>13413</v>
      </c>
    </row>
    <row r="15" spans="1:3" x14ac:dyDescent="0.25">
      <c r="A15" s="19" t="s">
        <v>1460</v>
      </c>
      <c r="B15" s="19" t="s">
        <v>26698</v>
      </c>
      <c r="C15" s="122">
        <v>825184</v>
      </c>
    </row>
    <row r="16" spans="1:3" x14ac:dyDescent="0.25">
      <c r="A16" s="19" t="s">
        <v>5636</v>
      </c>
      <c r="B16" s="19" t="s">
        <v>26699</v>
      </c>
      <c r="C16" s="122">
        <v>44093</v>
      </c>
    </row>
    <row r="17" spans="1:3" x14ac:dyDescent="0.25">
      <c r="A17" s="19" t="s">
        <v>4279</v>
      </c>
      <c r="B17" s="19" t="s">
        <v>28303</v>
      </c>
      <c r="C17" s="122">
        <v>91797</v>
      </c>
    </row>
    <row r="18" spans="1:3" x14ac:dyDescent="0.25">
      <c r="A18" s="19" t="s">
        <v>23012</v>
      </c>
      <c r="B18" s="19" t="s">
        <v>26795</v>
      </c>
      <c r="C18" s="122">
        <v>5571</v>
      </c>
    </row>
    <row r="19" spans="1:3" x14ac:dyDescent="0.25">
      <c r="A19" s="19" t="s">
        <v>14159</v>
      </c>
      <c r="B19" s="19" t="s">
        <v>26796</v>
      </c>
      <c r="C19" s="122">
        <v>6647</v>
      </c>
    </row>
    <row r="20" spans="1:3" x14ac:dyDescent="0.25">
      <c r="A20" s="19" t="s">
        <v>10243</v>
      </c>
      <c r="B20" s="19" t="s">
        <v>26797</v>
      </c>
      <c r="C20" s="122">
        <v>9358</v>
      </c>
    </row>
    <row r="21" spans="1:3" x14ac:dyDescent="0.25">
      <c r="A21" s="19" t="s">
        <v>2717</v>
      </c>
      <c r="B21" s="19" t="s">
        <v>26584</v>
      </c>
      <c r="C21" s="122">
        <v>345740</v>
      </c>
    </row>
    <row r="22" spans="1:3" x14ac:dyDescent="0.25">
      <c r="A22" s="19" t="s">
        <v>2384</v>
      </c>
      <c r="B22" s="19" t="s">
        <v>26585</v>
      </c>
      <c r="C22" s="122">
        <v>369516</v>
      </c>
    </row>
    <row r="23" spans="1:3" x14ac:dyDescent="0.25">
      <c r="A23" s="19" t="s">
        <v>18318</v>
      </c>
      <c r="B23" s="19" t="s">
        <v>28839</v>
      </c>
      <c r="C23" s="122">
        <v>3183</v>
      </c>
    </row>
    <row r="24" spans="1:3" x14ac:dyDescent="0.25">
      <c r="A24" s="19" t="s">
        <v>3600</v>
      </c>
      <c r="B24" s="19" t="s">
        <v>26627</v>
      </c>
      <c r="C24" s="122">
        <v>268453</v>
      </c>
    </row>
    <row r="25" spans="1:3" x14ac:dyDescent="0.25">
      <c r="A25" s="19" t="s">
        <v>12228</v>
      </c>
      <c r="B25" s="19" t="s">
        <v>26784</v>
      </c>
      <c r="C25" s="122">
        <v>12658</v>
      </c>
    </row>
    <row r="26" spans="1:3" x14ac:dyDescent="0.25">
      <c r="A26" s="19" t="s">
        <v>7070</v>
      </c>
      <c r="B26" s="19" t="s">
        <v>26482</v>
      </c>
      <c r="C26" s="122">
        <v>10765</v>
      </c>
    </row>
    <row r="27" spans="1:3" x14ac:dyDescent="0.25">
      <c r="A27" s="19" t="s">
        <v>8494</v>
      </c>
      <c r="B27" s="19" t="s">
        <v>26757</v>
      </c>
      <c r="C27" s="122">
        <v>19178</v>
      </c>
    </row>
    <row r="28" spans="1:3" x14ac:dyDescent="0.25">
      <c r="A28" s="19" t="s">
        <v>18635</v>
      </c>
      <c r="B28" s="19" t="s">
        <v>26760</v>
      </c>
      <c r="C28" s="122">
        <v>1444</v>
      </c>
    </row>
    <row r="29" spans="1:3" x14ac:dyDescent="0.25">
      <c r="A29" s="19" t="s">
        <v>14572</v>
      </c>
      <c r="B29" s="19" t="s">
        <v>28851</v>
      </c>
      <c r="C29" s="122">
        <v>17795</v>
      </c>
    </row>
    <row r="30" spans="1:3" x14ac:dyDescent="0.25">
      <c r="A30" s="19" t="s">
        <v>14475</v>
      </c>
      <c r="B30" s="19" t="s">
        <v>26749</v>
      </c>
      <c r="C30" s="122">
        <v>22102</v>
      </c>
    </row>
    <row r="31" spans="1:3" x14ac:dyDescent="0.25">
      <c r="A31" s="19" t="s">
        <v>3698</v>
      </c>
      <c r="B31" s="19" t="s">
        <v>26759</v>
      </c>
      <c r="C31" s="122">
        <v>243356</v>
      </c>
    </row>
    <row r="32" spans="1:3" x14ac:dyDescent="0.25">
      <c r="A32" s="19" t="s">
        <v>8506</v>
      </c>
      <c r="B32" s="19" t="s">
        <v>26662</v>
      </c>
      <c r="C32" s="122">
        <v>26132</v>
      </c>
    </row>
    <row r="33" spans="1:6" x14ac:dyDescent="0.25">
      <c r="A33" s="19" t="s">
        <v>4621</v>
      </c>
      <c r="B33" s="19" t="s">
        <v>25985</v>
      </c>
      <c r="C33" s="122">
        <v>88235</v>
      </c>
    </row>
    <row r="34" spans="1:6" x14ac:dyDescent="0.25">
      <c r="A34" s="19" t="s">
        <v>14883</v>
      </c>
      <c r="B34" s="19" t="s">
        <v>26736</v>
      </c>
      <c r="C34" s="122">
        <v>18032</v>
      </c>
    </row>
    <row r="35" spans="1:6" x14ac:dyDescent="0.25">
      <c r="A35" s="19" t="s">
        <v>4240</v>
      </c>
      <c r="B35" s="19" t="s">
        <v>26746</v>
      </c>
      <c r="C35" s="122">
        <v>164619</v>
      </c>
      <c r="F35" s="93"/>
    </row>
    <row r="36" spans="1:6" x14ac:dyDescent="0.25">
      <c r="A36" s="19" t="s">
        <v>3970</v>
      </c>
      <c r="B36" s="19" t="s">
        <v>26569</v>
      </c>
      <c r="C36" s="122">
        <v>138566</v>
      </c>
    </row>
    <row r="37" spans="1:6" x14ac:dyDescent="0.25">
      <c r="A37" s="19" t="s">
        <v>14460</v>
      </c>
      <c r="B37" s="19" t="s">
        <v>28285</v>
      </c>
      <c r="C37" s="122">
        <v>10362</v>
      </c>
    </row>
    <row r="38" spans="1:6" x14ac:dyDescent="0.25">
      <c r="A38" s="19" t="s">
        <v>22025</v>
      </c>
      <c r="B38" s="19" t="s">
        <v>26747</v>
      </c>
      <c r="C38" s="122">
        <v>254377</v>
      </c>
    </row>
    <row r="39" spans="1:6" x14ac:dyDescent="0.25">
      <c r="A39" s="19" t="s">
        <v>5102</v>
      </c>
      <c r="B39" s="19" t="s">
        <v>26755</v>
      </c>
      <c r="C39" s="122">
        <v>119603</v>
      </c>
    </row>
    <row r="40" spans="1:6" x14ac:dyDescent="0.25">
      <c r="A40" s="19" t="s">
        <v>19037</v>
      </c>
      <c r="B40" s="19" t="s">
        <v>26748</v>
      </c>
      <c r="C40" s="122">
        <v>120375</v>
      </c>
    </row>
    <row r="41" spans="1:6" x14ac:dyDescent="0.25">
      <c r="A41" s="19" t="s">
        <v>2315</v>
      </c>
      <c r="B41" s="19" t="s">
        <v>26556</v>
      </c>
      <c r="C41" s="122">
        <v>275133</v>
      </c>
    </row>
    <row r="42" spans="1:6" x14ac:dyDescent="0.25">
      <c r="A42" s="19" t="s">
        <v>12453</v>
      </c>
      <c r="B42" s="19" t="s">
        <v>26682</v>
      </c>
      <c r="C42" s="122">
        <v>10956</v>
      </c>
    </row>
    <row r="43" spans="1:6" x14ac:dyDescent="0.25">
      <c r="A43" s="19" t="s">
        <v>11934</v>
      </c>
      <c r="B43" s="19" t="s">
        <v>26740</v>
      </c>
      <c r="C43" s="122">
        <v>13786</v>
      </c>
    </row>
    <row r="44" spans="1:6" x14ac:dyDescent="0.25">
      <c r="A44" s="19" t="s">
        <v>14513</v>
      </c>
      <c r="B44" s="19" t="s">
        <v>26739</v>
      </c>
      <c r="C44" s="122">
        <v>16120</v>
      </c>
    </row>
    <row r="45" spans="1:6" x14ac:dyDescent="0.25">
      <c r="A45" s="19" t="s">
        <v>8809</v>
      </c>
      <c r="B45" s="19" t="s">
        <v>26811</v>
      </c>
      <c r="C45" s="122">
        <v>8692</v>
      </c>
    </row>
    <row r="46" spans="1:6" x14ac:dyDescent="0.25">
      <c r="A46" s="19" t="s">
        <v>14747</v>
      </c>
      <c r="B46" s="19" t="s">
        <v>26511</v>
      </c>
      <c r="C46" s="122">
        <v>10339</v>
      </c>
    </row>
    <row r="47" spans="1:6" x14ac:dyDescent="0.25">
      <c r="A47" s="19" t="s">
        <v>13619</v>
      </c>
      <c r="B47" s="19" t="s">
        <v>26544</v>
      </c>
      <c r="C47" s="122">
        <v>5702</v>
      </c>
    </row>
    <row r="48" spans="1:6" x14ac:dyDescent="0.25">
      <c r="A48" s="19" t="s">
        <v>8848</v>
      </c>
      <c r="B48" s="19" t="s">
        <v>26709</v>
      </c>
      <c r="C48" s="122">
        <v>10729</v>
      </c>
    </row>
    <row r="49" spans="1:3" x14ac:dyDescent="0.25">
      <c r="A49" s="19" t="s">
        <v>28309</v>
      </c>
      <c r="B49" s="19" t="s">
        <v>28310</v>
      </c>
      <c r="C49" s="122">
        <v>2594</v>
      </c>
    </row>
    <row r="50" spans="1:3" x14ac:dyDescent="0.25">
      <c r="A50" s="19" t="s">
        <v>15600</v>
      </c>
      <c r="B50" s="19" t="s">
        <v>26700</v>
      </c>
      <c r="C50" s="122">
        <v>76177</v>
      </c>
    </row>
    <row r="51" spans="1:3" x14ac:dyDescent="0.25">
      <c r="A51" s="19" t="s">
        <v>10192</v>
      </c>
      <c r="B51" s="19" t="s">
        <v>26770</v>
      </c>
      <c r="C51" s="122">
        <v>19014</v>
      </c>
    </row>
    <row r="52" spans="1:3" x14ac:dyDescent="0.25">
      <c r="A52" s="19" t="s">
        <v>3109</v>
      </c>
      <c r="B52" s="19" t="s">
        <v>28286</v>
      </c>
      <c r="C52" s="122">
        <v>195032</v>
      </c>
    </row>
    <row r="53" spans="1:3" x14ac:dyDescent="0.25">
      <c r="A53" s="19" t="s">
        <v>4246</v>
      </c>
      <c r="B53" s="19" t="s">
        <v>26601</v>
      </c>
      <c r="C53" s="122">
        <v>299214</v>
      </c>
    </row>
    <row r="54" spans="1:3" x14ac:dyDescent="0.25">
      <c r="A54" s="19" t="s">
        <v>9414</v>
      </c>
      <c r="B54" s="19" t="s">
        <v>28283</v>
      </c>
      <c r="C54" s="122">
        <v>35701</v>
      </c>
    </row>
    <row r="55" spans="1:3" x14ac:dyDescent="0.25">
      <c r="A55" s="19" t="s">
        <v>18836</v>
      </c>
      <c r="B55" s="19" t="s">
        <v>28304</v>
      </c>
      <c r="C55" s="122">
        <v>6012</v>
      </c>
    </row>
    <row r="56" spans="1:3" x14ac:dyDescent="0.25">
      <c r="A56" s="19" t="s">
        <v>12411</v>
      </c>
      <c r="B56" s="19" t="s">
        <v>26756</v>
      </c>
      <c r="C56" s="122">
        <v>24435</v>
      </c>
    </row>
    <row r="57" spans="1:3" x14ac:dyDescent="0.25">
      <c r="A57" s="19" t="s">
        <v>16285</v>
      </c>
      <c r="B57" s="19" t="s">
        <v>26751</v>
      </c>
      <c r="C57" s="122">
        <v>1194</v>
      </c>
    </row>
    <row r="58" spans="1:3" x14ac:dyDescent="0.25">
      <c r="A58" s="19" t="s">
        <v>12465</v>
      </c>
      <c r="B58" s="19" t="s">
        <v>26752</v>
      </c>
      <c r="C58" s="122">
        <v>14157</v>
      </c>
    </row>
    <row r="59" spans="1:3" x14ac:dyDescent="0.25">
      <c r="A59" s="19" t="s">
        <v>6424</v>
      </c>
      <c r="B59" s="19" t="s">
        <v>26536</v>
      </c>
      <c r="C59" s="122">
        <v>62433</v>
      </c>
    </row>
    <row r="60" spans="1:3" x14ac:dyDescent="0.25">
      <c r="A60" s="19" t="s">
        <v>10864</v>
      </c>
      <c r="B60" s="19" t="s">
        <v>26667</v>
      </c>
      <c r="C60" s="122">
        <v>19899</v>
      </c>
    </row>
    <row r="61" spans="1:3" x14ac:dyDescent="0.25">
      <c r="A61" s="19" t="s">
        <v>9654</v>
      </c>
      <c r="B61" s="19" t="s">
        <v>26696</v>
      </c>
      <c r="C61" s="122">
        <v>62853</v>
      </c>
    </row>
    <row r="62" spans="1:3" x14ac:dyDescent="0.25">
      <c r="A62" s="19" t="s">
        <v>12129</v>
      </c>
      <c r="B62" s="19" t="s">
        <v>26695</v>
      </c>
      <c r="C62" s="122">
        <v>14766</v>
      </c>
    </row>
    <row r="63" spans="1:3" x14ac:dyDescent="0.25">
      <c r="A63" s="19" t="s">
        <v>5348</v>
      </c>
      <c r="B63" s="19" t="s">
        <v>26690</v>
      </c>
      <c r="C63" s="122">
        <v>128276</v>
      </c>
    </row>
    <row r="64" spans="1:3" x14ac:dyDescent="0.25">
      <c r="A64" s="19" t="s">
        <v>14333</v>
      </c>
      <c r="B64" s="19" t="s">
        <v>26697</v>
      </c>
      <c r="C64" s="122">
        <v>10570</v>
      </c>
    </row>
    <row r="65" spans="1:3" x14ac:dyDescent="0.25">
      <c r="A65" s="19" t="s">
        <v>6592</v>
      </c>
      <c r="B65" s="19" t="s">
        <v>26615</v>
      </c>
      <c r="C65" s="122">
        <v>30462</v>
      </c>
    </row>
    <row r="66" spans="1:3" x14ac:dyDescent="0.25">
      <c r="A66" s="19" t="s">
        <v>14219</v>
      </c>
      <c r="B66" s="19" t="s">
        <v>26683</v>
      </c>
      <c r="C66" s="122">
        <v>11122</v>
      </c>
    </row>
    <row r="67" spans="1:3" x14ac:dyDescent="0.25">
      <c r="A67" s="19" t="s">
        <v>4441</v>
      </c>
      <c r="B67" s="19" t="s">
        <v>26691</v>
      </c>
      <c r="C67" s="122">
        <v>226399</v>
      </c>
    </row>
    <row r="68" spans="1:3" x14ac:dyDescent="0.25">
      <c r="A68" s="19" t="s">
        <v>2801</v>
      </c>
      <c r="B68" s="19" t="s">
        <v>26744</v>
      </c>
      <c r="C68" s="122">
        <v>191825</v>
      </c>
    </row>
    <row r="69" spans="1:3" x14ac:dyDescent="0.25">
      <c r="A69" s="19" t="s">
        <v>23011</v>
      </c>
      <c r="B69" s="19" t="s">
        <v>28302</v>
      </c>
      <c r="C69" s="122">
        <v>18499</v>
      </c>
    </row>
    <row r="70" spans="1:3" x14ac:dyDescent="0.25">
      <c r="A70" s="19" t="s">
        <v>4390</v>
      </c>
      <c r="B70" s="19" t="s">
        <v>26557</v>
      </c>
      <c r="C70" s="122">
        <v>307278</v>
      </c>
    </row>
    <row r="71" spans="1:3" x14ac:dyDescent="0.25">
      <c r="A71" s="19" t="s">
        <v>15663</v>
      </c>
      <c r="B71" s="19" t="s">
        <v>26616</v>
      </c>
      <c r="C71" s="122">
        <v>87867</v>
      </c>
    </row>
    <row r="72" spans="1:3" x14ac:dyDescent="0.25">
      <c r="A72" s="19" t="s">
        <v>10040</v>
      </c>
      <c r="B72" s="19" t="s">
        <v>26621</v>
      </c>
      <c r="C72" s="122">
        <v>60559</v>
      </c>
    </row>
    <row r="73" spans="1:3" x14ac:dyDescent="0.25">
      <c r="A73" s="19" t="s">
        <v>28852</v>
      </c>
      <c r="B73" s="19" t="s">
        <v>28853</v>
      </c>
      <c r="C73" s="122">
        <v>3045</v>
      </c>
    </row>
    <row r="74" spans="1:3" x14ac:dyDescent="0.25">
      <c r="A74" s="19" t="s">
        <v>8248</v>
      </c>
      <c r="B74" s="19" t="s">
        <v>26812</v>
      </c>
      <c r="C74" s="122">
        <v>42332</v>
      </c>
    </row>
    <row r="75" spans="1:3" x14ac:dyDescent="0.25">
      <c r="A75" s="19" t="s">
        <v>23059</v>
      </c>
      <c r="B75" s="19" t="s">
        <v>26814</v>
      </c>
      <c r="C75" s="122">
        <v>6009</v>
      </c>
    </row>
    <row r="76" spans="1:3" x14ac:dyDescent="0.25">
      <c r="A76" s="19" t="s">
        <v>9825</v>
      </c>
      <c r="B76" s="19" t="s">
        <v>26707</v>
      </c>
      <c r="C76" s="122">
        <v>34249</v>
      </c>
    </row>
    <row r="77" spans="1:3" x14ac:dyDescent="0.25">
      <c r="A77" s="19" t="s">
        <v>13997</v>
      </c>
      <c r="B77" s="19" t="s">
        <v>26708</v>
      </c>
      <c r="C77" s="122">
        <v>34774</v>
      </c>
    </row>
    <row r="78" spans="1:3" x14ac:dyDescent="0.25">
      <c r="A78" s="19" t="s">
        <v>11074</v>
      </c>
      <c r="B78" s="19" t="s">
        <v>26701</v>
      </c>
      <c r="C78" s="122">
        <v>10748</v>
      </c>
    </row>
    <row r="79" spans="1:3" x14ac:dyDescent="0.25">
      <c r="A79" s="19" t="s">
        <v>4952</v>
      </c>
      <c r="B79" s="19" t="s">
        <v>26706</v>
      </c>
      <c r="C79" s="122">
        <v>132111</v>
      </c>
    </row>
    <row r="80" spans="1:3" x14ac:dyDescent="0.25">
      <c r="A80" s="19" t="s">
        <v>2741</v>
      </c>
      <c r="B80" s="19" t="s">
        <v>26635</v>
      </c>
      <c r="C80" s="122">
        <v>415640</v>
      </c>
    </row>
    <row r="81" spans="1:3" x14ac:dyDescent="0.25">
      <c r="A81" s="19" t="s">
        <v>14387</v>
      </c>
      <c r="B81" s="19" t="s">
        <v>26743</v>
      </c>
      <c r="C81" s="122">
        <v>5353</v>
      </c>
    </row>
    <row r="82" spans="1:3" x14ac:dyDescent="0.25">
      <c r="A82" s="19" t="s">
        <v>5489</v>
      </c>
      <c r="B82" s="19" t="s">
        <v>26742</v>
      </c>
      <c r="C82" s="122">
        <v>65353</v>
      </c>
    </row>
    <row r="83" spans="1:3" x14ac:dyDescent="0.25">
      <c r="A83" s="19" t="s">
        <v>4396</v>
      </c>
      <c r="B83" s="19" t="s">
        <v>26628</v>
      </c>
      <c r="C83" s="122">
        <v>173116</v>
      </c>
    </row>
    <row r="84" spans="1:3" x14ac:dyDescent="0.25">
      <c r="A84" s="19" t="s">
        <v>22457</v>
      </c>
      <c r="B84" s="19" t="s">
        <v>28834</v>
      </c>
      <c r="C84" s="122">
        <v>38078</v>
      </c>
    </row>
    <row r="85" spans="1:3" x14ac:dyDescent="0.25">
      <c r="A85" s="19" t="s">
        <v>12093</v>
      </c>
      <c r="B85" s="19" t="s">
        <v>26622</v>
      </c>
      <c r="C85" s="122">
        <v>10276</v>
      </c>
    </row>
    <row r="86" spans="1:3" x14ac:dyDescent="0.25">
      <c r="A86" s="19" t="s">
        <v>12105</v>
      </c>
      <c r="B86" s="19" t="s">
        <v>26625</v>
      </c>
      <c r="C86" s="122">
        <v>20078</v>
      </c>
    </row>
    <row r="87" spans="1:3" x14ac:dyDescent="0.25">
      <c r="A87" s="19" t="s">
        <v>28835</v>
      </c>
      <c r="B87" s="19" t="s">
        <v>28836</v>
      </c>
      <c r="C87" s="122">
        <v>1912</v>
      </c>
    </row>
    <row r="88" spans="1:3" x14ac:dyDescent="0.25">
      <c r="A88" s="19" t="s">
        <v>10019</v>
      </c>
      <c r="B88" s="19" t="s">
        <v>26538</v>
      </c>
      <c r="C88" s="122">
        <v>72893</v>
      </c>
    </row>
    <row r="89" spans="1:3" x14ac:dyDescent="0.25">
      <c r="A89" s="19" t="s">
        <v>13883</v>
      </c>
      <c r="B89" s="19" t="s">
        <v>26637</v>
      </c>
      <c r="C89" s="122">
        <v>24645</v>
      </c>
    </row>
    <row r="90" spans="1:3" x14ac:dyDescent="0.25">
      <c r="A90" s="19" t="s">
        <v>15257</v>
      </c>
      <c r="B90" s="19" t="s">
        <v>26636</v>
      </c>
      <c r="C90" s="122">
        <v>8326</v>
      </c>
    </row>
    <row r="91" spans="1:3" x14ac:dyDescent="0.25">
      <c r="A91" s="19" t="s">
        <v>14611</v>
      </c>
      <c r="B91" s="19" t="s">
        <v>26722</v>
      </c>
      <c r="C91" s="122">
        <v>81557</v>
      </c>
    </row>
    <row r="92" spans="1:3" x14ac:dyDescent="0.25">
      <c r="A92" s="19" t="s">
        <v>5819</v>
      </c>
      <c r="B92" s="19" t="s">
        <v>26651</v>
      </c>
      <c r="C92" s="122">
        <v>119398</v>
      </c>
    </row>
    <row r="93" spans="1:3" x14ac:dyDescent="0.25">
      <c r="A93" s="19" t="s">
        <v>6196</v>
      </c>
      <c r="B93" s="19" t="s">
        <v>26674</v>
      </c>
      <c r="C93" s="122">
        <v>129471</v>
      </c>
    </row>
    <row r="94" spans="1:3" x14ac:dyDescent="0.25">
      <c r="A94" s="19" t="s">
        <v>13712</v>
      </c>
      <c r="B94" s="19" t="s">
        <v>26758</v>
      </c>
      <c r="C94" s="122">
        <v>5099</v>
      </c>
    </row>
    <row r="95" spans="1:3" x14ac:dyDescent="0.25">
      <c r="A95" s="19" t="s">
        <v>11334</v>
      </c>
      <c r="B95" s="19" t="s">
        <v>26754</v>
      </c>
      <c r="C95" s="122">
        <v>28574</v>
      </c>
    </row>
    <row r="96" spans="1:3" x14ac:dyDescent="0.25">
      <c r="A96" s="19" t="s">
        <v>22032</v>
      </c>
      <c r="B96" s="19" t="s">
        <v>28840</v>
      </c>
      <c r="C96" s="122">
        <v>1969</v>
      </c>
    </row>
    <row r="97" spans="1:3" x14ac:dyDescent="0.25">
      <c r="A97" s="19" t="s">
        <v>1008</v>
      </c>
      <c r="B97" s="19" t="s">
        <v>26629</v>
      </c>
      <c r="C97" s="122">
        <v>1110329</v>
      </c>
    </row>
    <row r="98" spans="1:3" x14ac:dyDescent="0.25">
      <c r="A98" s="19" t="s">
        <v>3719</v>
      </c>
      <c r="B98" s="19" t="s">
        <v>26761</v>
      </c>
      <c r="C98" s="122">
        <v>194608</v>
      </c>
    </row>
    <row r="99" spans="1:3" x14ac:dyDescent="0.25">
      <c r="A99" s="19" t="s">
        <v>4333</v>
      </c>
      <c r="B99" s="19" t="s">
        <v>26745</v>
      </c>
      <c r="C99" s="122">
        <v>96636</v>
      </c>
    </row>
    <row r="100" spans="1:3" x14ac:dyDescent="0.25">
      <c r="A100" s="19" t="s">
        <v>4877</v>
      </c>
      <c r="B100" s="19" t="s">
        <v>26583</v>
      </c>
      <c r="C100" s="122">
        <v>135063</v>
      </c>
    </row>
    <row r="101" spans="1:3" x14ac:dyDescent="0.25">
      <c r="A101" s="19" t="s">
        <v>18730</v>
      </c>
      <c r="B101" s="19" t="s">
        <v>26586</v>
      </c>
      <c r="C101" s="122">
        <v>30080</v>
      </c>
    </row>
    <row r="102" spans="1:3" x14ac:dyDescent="0.25">
      <c r="A102" s="19" t="s">
        <v>5756</v>
      </c>
      <c r="B102" s="19" t="s">
        <v>26705</v>
      </c>
      <c r="C102" s="122">
        <v>181297</v>
      </c>
    </row>
    <row r="103" spans="1:3" x14ac:dyDescent="0.25">
      <c r="A103" s="19" t="s">
        <v>5822</v>
      </c>
      <c r="B103" s="19" t="s">
        <v>26799</v>
      </c>
      <c r="C103" s="122">
        <v>54624</v>
      </c>
    </row>
    <row r="104" spans="1:3" x14ac:dyDescent="0.25">
      <c r="A104" s="19" t="s">
        <v>8959</v>
      </c>
      <c r="B104" s="19" t="s">
        <v>26675</v>
      </c>
      <c r="C104" s="122">
        <v>43299</v>
      </c>
    </row>
    <row r="105" spans="1:3" x14ac:dyDescent="0.25">
      <c r="A105" s="19" t="s">
        <v>9501</v>
      </c>
      <c r="B105" s="19" t="s">
        <v>26762</v>
      </c>
      <c r="C105" s="122">
        <v>40977</v>
      </c>
    </row>
    <row r="106" spans="1:3" x14ac:dyDescent="0.25">
      <c r="A106" s="19" t="s">
        <v>22035</v>
      </c>
      <c r="B106" s="19" t="s">
        <v>26763</v>
      </c>
      <c r="C106" s="122">
        <v>50097</v>
      </c>
    </row>
    <row r="107" spans="1:3" x14ac:dyDescent="0.25">
      <c r="A107" s="19" t="s">
        <v>6433</v>
      </c>
      <c r="B107" s="19" t="s">
        <v>26512</v>
      </c>
      <c r="C107" s="122">
        <v>47124</v>
      </c>
    </row>
    <row r="108" spans="1:3" x14ac:dyDescent="0.25">
      <c r="A108" s="19" t="s">
        <v>5870</v>
      </c>
      <c r="B108" s="19" t="s">
        <v>26703</v>
      </c>
      <c r="C108" s="122">
        <v>251867</v>
      </c>
    </row>
    <row r="109" spans="1:3" x14ac:dyDescent="0.25">
      <c r="A109" s="19" t="s">
        <v>2219</v>
      </c>
      <c r="B109" s="19" t="s">
        <v>26594</v>
      </c>
      <c r="C109" s="122">
        <v>230563</v>
      </c>
    </row>
    <row r="110" spans="1:3" x14ac:dyDescent="0.25">
      <c r="A110" s="19" t="s">
        <v>2960</v>
      </c>
      <c r="B110" s="19" t="s">
        <v>26595</v>
      </c>
      <c r="C110" s="122">
        <v>108492</v>
      </c>
    </row>
    <row r="111" spans="1:3" x14ac:dyDescent="0.25">
      <c r="A111" s="19" t="s">
        <v>15041</v>
      </c>
      <c r="B111" s="19" t="s">
        <v>26711</v>
      </c>
      <c r="C111" s="122">
        <v>2478</v>
      </c>
    </row>
    <row r="112" spans="1:3" x14ac:dyDescent="0.25">
      <c r="A112" s="19" t="s">
        <v>10378</v>
      </c>
      <c r="B112" s="19" t="s">
        <v>26777</v>
      </c>
      <c r="C112" s="122">
        <v>8216</v>
      </c>
    </row>
    <row r="113" spans="1:3" x14ac:dyDescent="0.25">
      <c r="A113" s="19" t="s">
        <v>8275</v>
      </c>
      <c r="B113" s="19" t="s">
        <v>26787</v>
      </c>
      <c r="C113" s="122">
        <v>28605</v>
      </c>
    </row>
    <row r="114" spans="1:3" x14ac:dyDescent="0.25">
      <c r="A114" s="19" t="s">
        <v>2582</v>
      </c>
      <c r="B114" s="19" t="s">
        <v>26692</v>
      </c>
      <c r="C114" s="122">
        <v>319078</v>
      </c>
    </row>
    <row r="115" spans="1:3" x14ac:dyDescent="0.25">
      <c r="A115" s="19" t="s">
        <v>15594</v>
      </c>
      <c r="B115" s="19" t="s">
        <v>26723</v>
      </c>
      <c r="C115" s="122">
        <v>17528</v>
      </c>
    </row>
    <row r="116" spans="1:3" x14ac:dyDescent="0.25">
      <c r="A116" s="19" t="s">
        <v>5003</v>
      </c>
      <c r="B116" s="19" t="s">
        <v>26724</v>
      </c>
      <c r="C116" s="122">
        <v>181270</v>
      </c>
    </row>
    <row r="117" spans="1:3" x14ac:dyDescent="0.25">
      <c r="A117" s="19" t="s">
        <v>16684</v>
      </c>
      <c r="B117" s="19" t="s">
        <v>28844</v>
      </c>
      <c r="C117" s="122">
        <v>7035</v>
      </c>
    </row>
    <row r="118" spans="1:3" x14ac:dyDescent="0.25">
      <c r="A118" s="19" t="s">
        <v>14789</v>
      </c>
      <c r="B118" s="19" t="s">
        <v>28827</v>
      </c>
      <c r="C118" s="122">
        <v>15536</v>
      </c>
    </row>
    <row r="119" spans="1:3" x14ac:dyDescent="0.25">
      <c r="A119" s="19" t="s">
        <v>10076</v>
      </c>
      <c r="B119" s="19" t="s">
        <v>26639</v>
      </c>
      <c r="C119" s="122">
        <v>183508</v>
      </c>
    </row>
    <row r="120" spans="1:3" x14ac:dyDescent="0.25">
      <c r="A120" s="19" t="s">
        <v>7948</v>
      </c>
      <c r="B120" s="19" t="s">
        <v>26576</v>
      </c>
      <c r="C120" s="122">
        <v>99900</v>
      </c>
    </row>
    <row r="121" spans="1:3" x14ac:dyDescent="0.25">
      <c r="A121" s="19" t="s">
        <v>11585</v>
      </c>
      <c r="B121" s="19" t="s">
        <v>26513</v>
      </c>
      <c r="C121" s="122">
        <v>21440</v>
      </c>
    </row>
    <row r="122" spans="1:3" x14ac:dyDescent="0.25">
      <c r="A122" s="19" t="s">
        <v>8032</v>
      </c>
      <c r="B122" s="19" t="s">
        <v>26532</v>
      </c>
      <c r="C122" s="122">
        <v>28626</v>
      </c>
    </row>
    <row r="123" spans="1:3" x14ac:dyDescent="0.25">
      <c r="A123" s="19" t="s">
        <v>22039</v>
      </c>
      <c r="B123" s="19" t="s">
        <v>26632</v>
      </c>
      <c r="C123" s="122">
        <v>34714</v>
      </c>
    </row>
    <row r="124" spans="1:3" x14ac:dyDescent="0.25">
      <c r="A124" s="19" t="s">
        <v>28288</v>
      </c>
      <c r="B124" s="19" t="s">
        <v>28289</v>
      </c>
      <c r="C124" s="122">
        <v>3123</v>
      </c>
    </row>
    <row r="125" spans="1:3" x14ac:dyDescent="0.25">
      <c r="A125" s="19" t="s">
        <v>5594</v>
      </c>
      <c r="B125" s="19" t="s">
        <v>26600</v>
      </c>
      <c r="C125" s="122">
        <v>469148</v>
      </c>
    </row>
    <row r="126" spans="1:3" x14ac:dyDescent="0.25">
      <c r="A126" s="19" t="s">
        <v>26605</v>
      </c>
      <c r="B126" s="19" t="s">
        <v>26606</v>
      </c>
      <c r="C126" s="122">
        <v>7529</v>
      </c>
    </row>
    <row r="127" spans="1:3" x14ac:dyDescent="0.25">
      <c r="A127" s="19" t="s">
        <v>13841</v>
      </c>
      <c r="B127" s="19" t="s">
        <v>28287</v>
      </c>
      <c r="C127" s="122">
        <v>3243</v>
      </c>
    </row>
    <row r="128" spans="1:3" x14ac:dyDescent="0.25">
      <c r="A128" s="19" t="s">
        <v>14255</v>
      </c>
      <c r="B128" s="19" t="s">
        <v>26597</v>
      </c>
      <c r="C128" s="122">
        <v>414394</v>
      </c>
    </row>
    <row r="129" spans="1:3" x14ac:dyDescent="0.25">
      <c r="A129" s="19" t="s">
        <v>16802</v>
      </c>
      <c r="B129" s="19" t="s">
        <v>26604</v>
      </c>
      <c r="C129" s="122">
        <v>19905</v>
      </c>
    </row>
    <row r="130" spans="1:3" x14ac:dyDescent="0.25">
      <c r="A130" s="19" t="s">
        <v>2393</v>
      </c>
      <c r="B130" s="19" t="s">
        <v>26588</v>
      </c>
      <c r="C130" s="122">
        <v>393853</v>
      </c>
    </row>
    <row r="131" spans="1:3" x14ac:dyDescent="0.25">
      <c r="A131" s="19" t="s">
        <v>13525</v>
      </c>
      <c r="B131" s="19" t="s">
        <v>26591</v>
      </c>
      <c r="C131" s="122">
        <v>9758</v>
      </c>
    </row>
    <row r="132" spans="1:3" x14ac:dyDescent="0.25">
      <c r="A132" s="19" t="s">
        <v>14851</v>
      </c>
      <c r="B132" s="19" t="s">
        <v>26599</v>
      </c>
      <c r="C132" s="122">
        <v>5504</v>
      </c>
    </row>
    <row r="133" spans="1:3" x14ac:dyDescent="0.25">
      <c r="A133" s="19" t="s">
        <v>7405</v>
      </c>
      <c r="B133" s="19" t="s">
        <v>26602</v>
      </c>
      <c r="C133" s="122">
        <v>88030</v>
      </c>
    </row>
    <row r="134" spans="1:3" x14ac:dyDescent="0.25">
      <c r="A134" s="19" t="s">
        <v>2528</v>
      </c>
      <c r="B134" s="19" t="s">
        <v>26596</v>
      </c>
      <c r="C134" s="122">
        <v>137257</v>
      </c>
    </row>
    <row r="135" spans="1:3" x14ac:dyDescent="0.25">
      <c r="A135" s="19" t="s">
        <v>13322</v>
      </c>
      <c r="B135" s="19" t="s">
        <v>26603</v>
      </c>
      <c r="C135" s="122">
        <v>7351</v>
      </c>
    </row>
    <row r="136" spans="1:3" x14ac:dyDescent="0.25">
      <c r="A136" s="19" t="s">
        <v>7052</v>
      </c>
      <c r="B136" s="19" t="s">
        <v>26589</v>
      </c>
      <c r="C136" s="122">
        <v>17349</v>
      </c>
    </row>
    <row r="137" spans="1:3" x14ac:dyDescent="0.25">
      <c r="A137" s="19" t="s">
        <v>8698</v>
      </c>
      <c r="B137" s="19" t="s">
        <v>26587</v>
      </c>
      <c r="C137" s="122">
        <v>262662</v>
      </c>
    </row>
    <row r="138" spans="1:3" x14ac:dyDescent="0.25">
      <c r="A138" s="19" t="s">
        <v>16626</v>
      </c>
      <c r="B138" s="19" t="s">
        <v>28833</v>
      </c>
      <c r="C138" s="122">
        <v>21395</v>
      </c>
    </row>
    <row r="139" spans="1:3" x14ac:dyDescent="0.25">
      <c r="A139" s="19" t="s">
        <v>10345</v>
      </c>
      <c r="B139" s="19" t="s">
        <v>26590</v>
      </c>
      <c r="C139" s="122">
        <v>11565</v>
      </c>
    </row>
    <row r="140" spans="1:3" x14ac:dyDescent="0.25">
      <c r="A140" s="19" t="s">
        <v>10609</v>
      </c>
      <c r="B140" s="19" t="s">
        <v>26592</v>
      </c>
      <c r="C140" s="122">
        <v>21744</v>
      </c>
    </row>
    <row r="141" spans="1:3" x14ac:dyDescent="0.25">
      <c r="A141" s="19" t="s">
        <v>4270</v>
      </c>
      <c r="B141" s="19" t="s">
        <v>26593</v>
      </c>
      <c r="C141" s="122">
        <v>179670</v>
      </c>
    </row>
    <row r="142" spans="1:3" x14ac:dyDescent="0.25">
      <c r="A142" s="19" t="s">
        <v>8143</v>
      </c>
      <c r="B142" s="19" t="s">
        <v>26617</v>
      </c>
      <c r="C142" s="122">
        <v>51787</v>
      </c>
    </row>
    <row r="143" spans="1:3" x14ac:dyDescent="0.25">
      <c r="A143" s="19" t="s">
        <v>5947</v>
      </c>
      <c r="B143" s="19" t="s">
        <v>26785</v>
      </c>
      <c r="C143" s="122">
        <v>110239</v>
      </c>
    </row>
    <row r="144" spans="1:3" x14ac:dyDescent="0.25">
      <c r="A144" s="19" t="s">
        <v>13891</v>
      </c>
      <c r="B144" s="19" t="s">
        <v>26764</v>
      </c>
      <c r="C144" s="122">
        <v>9252</v>
      </c>
    </row>
    <row r="145" spans="1:3" x14ac:dyDescent="0.25">
      <c r="A145" s="19" t="s">
        <v>20897</v>
      </c>
      <c r="B145" s="19" t="s">
        <v>26765</v>
      </c>
      <c r="C145" s="122">
        <v>103931</v>
      </c>
    </row>
    <row r="146" spans="1:3" x14ac:dyDescent="0.25">
      <c r="A146" s="19" t="s">
        <v>2015</v>
      </c>
      <c r="B146" s="19" t="s">
        <v>26687</v>
      </c>
      <c r="C146" s="122">
        <v>669281</v>
      </c>
    </row>
    <row r="147" spans="1:3" x14ac:dyDescent="0.25">
      <c r="A147" s="19" t="s">
        <v>6866</v>
      </c>
      <c r="B147" s="19" t="s">
        <v>26725</v>
      </c>
      <c r="C147" s="122">
        <v>29878</v>
      </c>
    </row>
    <row r="148" spans="1:3" x14ac:dyDescent="0.25">
      <c r="A148" s="19" t="s">
        <v>7696</v>
      </c>
      <c r="B148" s="19" t="s">
        <v>26618</v>
      </c>
      <c r="C148" s="122">
        <v>95690</v>
      </c>
    </row>
    <row r="149" spans="1:3" x14ac:dyDescent="0.25">
      <c r="A149" s="19" t="s">
        <v>12309</v>
      </c>
      <c r="B149" s="19" t="s">
        <v>26702</v>
      </c>
      <c r="C149" s="122">
        <v>23107</v>
      </c>
    </row>
    <row r="150" spans="1:3" x14ac:dyDescent="0.25">
      <c r="A150" s="19" t="s">
        <v>10975</v>
      </c>
      <c r="B150" s="19" t="s">
        <v>26668</v>
      </c>
      <c r="C150" s="122">
        <v>15058</v>
      </c>
    </row>
    <row r="151" spans="1:3" x14ac:dyDescent="0.25">
      <c r="A151" s="19" t="s">
        <v>28837</v>
      </c>
      <c r="B151" s="19" t="s">
        <v>28838</v>
      </c>
      <c r="C151" s="122">
        <v>2525</v>
      </c>
    </row>
    <row r="152" spans="1:3" x14ac:dyDescent="0.25">
      <c r="A152" s="19" t="s">
        <v>6848</v>
      </c>
      <c r="B152" s="19" t="s">
        <v>26753</v>
      </c>
      <c r="C152" s="122">
        <v>108981</v>
      </c>
    </row>
    <row r="153" spans="1:3" x14ac:dyDescent="0.25">
      <c r="A153" s="19" t="s">
        <v>2768</v>
      </c>
      <c r="B153" s="19" t="s">
        <v>26741</v>
      </c>
      <c r="C153" s="122">
        <v>335690</v>
      </c>
    </row>
    <row r="154" spans="1:3" x14ac:dyDescent="0.25">
      <c r="A154" s="19" t="s">
        <v>14312</v>
      </c>
      <c r="B154" s="19" t="s">
        <v>26726</v>
      </c>
      <c r="C154" s="122">
        <v>4011</v>
      </c>
    </row>
    <row r="155" spans="1:3" x14ac:dyDescent="0.25">
      <c r="A155" s="19" t="s">
        <v>16770</v>
      </c>
      <c r="B155" s="19" t="s">
        <v>26541</v>
      </c>
      <c r="C155" s="122">
        <v>10725</v>
      </c>
    </row>
    <row r="156" spans="1:3" x14ac:dyDescent="0.25">
      <c r="A156" s="19" t="s">
        <v>11510</v>
      </c>
      <c r="B156" s="19" t="s">
        <v>26514</v>
      </c>
      <c r="C156" s="122">
        <v>23346</v>
      </c>
    </row>
    <row r="157" spans="1:3" x14ac:dyDescent="0.25">
      <c r="A157" s="19" t="s">
        <v>18357</v>
      </c>
      <c r="B157" s="19" t="s">
        <v>26515</v>
      </c>
      <c r="C157" s="122">
        <v>2867</v>
      </c>
    </row>
    <row r="158" spans="1:3" x14ac:dyDescent="0.25">
      <c r="A158" s="19" t="s">
        <v>26547</v>
      </c>
      <c r="B158" s="19" t="s">
        <v>26548</v>
      </c>
      <c r="C158" s="122">
        <v>87571</v>
      </c>
    </row>
    <row r="159" spans="1:3" x14ac:dyDescent="0.25">
      <c r="A159" s="19" t="s">
        <v>26607</v>
      </c>
      <c r="B159" s="19" t="s">
        <v>26608</v>
      </c>
      <c r="C159" s="122">
        <v>29286</v>
      </c>
    </row>
    <row r="160" spans="1:3" x14ac:dyDescent="0.25">
      <c r="A160" s="19" t="s">
        <v>8665</v>
      </c>
      <c r="B160" s="19" t="s">
        <v>26534</v>
      </c>
      <c r="C160" s="122">
        <v>4808</v>
      </c>
    </row>
    <row r="161" spans="1:3" x14ac:dyDescent="0.25">
      <c r="A161" s="19" t="s">
        <v>22045</v>
      </c>
      <c r="B161" s="19" t="s">
        <v>26540</v>
      </c>
      <c r="C161" s="122">
        <v>31715</v>
      </c>
    </row>
    <row r="162" spans="1:3" x14ac:dyDescent="0.25">
      <c r="A162" s="19" t="s">
        <v>16354</v>
      </c>
      <c r="B162" s="19" t="s">
        <v>26542</v>
      </c>
      <c r="C162" s="122">
        <v>3807</v>
      </c>
    </row>
    <row r="163" spans="1:3" x14ac:dyDescent="0.25">
      <c r="A163" s="19" t="s">
        <v>8572</v>
      </c>
      <c r="B163" s="19" t="s">
        <v>26543</v>
      </c>
      <c r="C163" s="122">
        <v>26092</v>
      </c>
    </row>
    <row r="164" spans="1:3" x14ac:dyDescent="0.25">
      <c r="A164" s="19" t="s">
        <v>4757</v>
      </c>
      <c r="B164" s="19" t="s">
        <v>28830</v>
      </c>
      <c r="C164" s="122">
        <v>76874</v>
      </c>
    </row>
    <row r="165" spans="1:3" x14ac:dyDescent="0.25">
      <c r="A165" s="19" t="s">
        <v>957</v>
      </c>
      <c r="B165" s="19" t="s">
        <v>26516</v>
      </c>
      <c r="C165" s="122">
        <v>535714</v>
      </c>
    </row>
    <row r="166" spans="1:3" x14ac:dyDescent="0.25">
      <c r="A166" s="19" t="s">
        <v>2423</v>
      </c>
      <c r="B166" s="19" t="s">
        <v>26535</v>
      </c>
      <c r="C166" s="122">
        <v>344174</v>
      </c>
    </row>
    <row r="167" spans="1:3" x14ac:dyDescent="0.25">
      <c r="A167" s="19" t="s">
        <v>4336</v>
      </c>
      <c r="B167" s="19" t="s">
        <v>26531</v>
      </c>
      <c r="C167" s="122">
        <v>185609</v>
      </c>
    </row>
    <row r="168" spans="1:3" x14ac:dyDescent="0.25">
      <c r="A168" s="19" t="s">
        <v>1805</v>
      </c>
      <c r="B168" s="19" t="s">
        <v>26546</v>
      </c>
      <c r="C168" s="122">
        <v>668530</v>
      </c>
    </row>
    <row r="169" spans="1:3" x14ac:dyDescent="0.25">
      <c r="A169" s="19" t="s">
        <v>4090</v>
      </c>
      <c r="B169" s="19" t="s">
        <v>26517</v>
      </c>
      <c r="C169" s="122">
        <v>188699</v>
      </c>
    </row>
    <row r="170" spans="1:3" x14ac:dyDescent="0.25">
      <c r="A170" s="19" t="s">
        <v>11976</v>
      </c>
      <c r="B170" s="19" t="s">
        <v>26518</v>
      </c>
      <c r="C170" s="122">
        <v>16797</v>
      </c>
    </row>
    <row r="171" spans="1:3" x14ac:dyDescent="0.25">
      <c r="A171" s="19" t="s">
        <v>6244</v>
      </c>
      <c r="B171" s="19" t="s">
        <v>26750</v>
      </c>
      <c r="C171" s="122">
        <v>259088</v>
      </c>
    </row>
    <row r="172" spans="1:3" x14ac:dyDescent="0.25">
      <c r="A172" s="19" t="s">
        <v>2711</v>
      </c>
      <c r="B172" s="19" t="s">
        <v>26519</v>
      </c>
      <c r="C172" s="122">
        <v>206430</v>
      </c>
    </row>
    <row r="173" spans="1:3" x14ac:dyDescent="0.25">
      <c r="A173" s="19" t="s">
        <v>15386</v>
      </c>
      <c r="B173" s="19" t="s">
        <v>28828</v>
      </c>
      <c r="C173" s="122">
        <v>5307</v>
      </c>
    </row>
    <row r="174" spans="1:3" x14ac:dyDescent="0.25">
      <c r="A174" s="19" t="s">
        <v>15314</v>
      </c>
      <c r="B174" s="19" t="s">
        <v>26520</v>
      </c>
      <c r="C174" s="122">
        <v>11035</v>
      </c>
    </row>
    <row r="175" spans="1:3" x14ac:dyDescent="0.25">
      <c r="A175" s="19" t="s">
        <v>6271</v>
      </c>
      <c r="B175" s="19" t="s">
        <v>26521</v>
      </c>
      <c r="C175" s="122">
        <v>87303</v>
      </c>
    </row>
    <row r="176" spans="1:3" x14ac:dyDescent="0.25">
      <c r="A176" s="19" t="s">
        <v>23057</v>
      </c>
      <c r="B176" s="19" t="s">
        <v>26545</v>
      </c>
      <c r="C176" s="122">
        <v>57090</v>
      </c>
    </row>
    <row r="177" spans="1:3" x14ac:dyDescent="0.25">
      <c r="A177" s="19" t="s">
        <v>20797</v>
      </c>
      <c r="B177" s="19" t="s">
        <v>28829</v>
      </c>
      <c r="C177" s="122">
        <v>5576</v>
      </c>
    </row>
    <row r="178" spans="1:3" x14ac:dyDescent="0.25">
      <c r="A178" s="19" t="s">
        <v>8080</v>
      </c>
      <c r="B178" s="19" t="s">
        <v>26522</v>
      </c>
      <c r="C178" s="122">
        <v>81289</v>
      </c>
    </row>
    <row r="179" spans="1:3" x14ac:dyDescent="0.25">
      <c r="A179" s="19" t="s">
        <v>8284</v>
      </c>
      <c r="B179" s="19" t="s">
        <v>26539</v>
      </c>
      <c r="C179" s="122">
        <v>27904</v>
      </c>
    </row>
    <row r="180" spans="1:3" x14ac:dyDescent="0.25">
      <c r="A180" s="19" t="s">
        <v>4739</v>
      </c>
      <c r="B180" s="19" t="s">
        <v>26529</v>
      </c>
      <c r="C180" s="122">
        <v>132340</v>
      </c>
    </row>
    <row r="181" spans="1:3" x14ac:dyDescent="0.25">
      <c r="A181" s="19" t="s">
        <v>2825</v>
      </c>
      <c r="B181" s="19" t="s">
        <v>26523</v>
      </c>
      <c r="C181" s="122">
        <v>472640</v>
      </c>
    </row>
    <row r="182" spans="1:3" x14ac:dyDescent="0.25">
      <c r="A182" s="19" t="s">
        <v>9291</v>
      </c>
      <c r="B182" s="19" t="s">
        <v>26530</v>
      </c>
      <c r="C182" s="122">
        <v>32661</v>
      </c>
    </row>
    <row r="183" spans="1:3" x14ac:dyDescent="0.25">
      <c r="A183" s="19" t="s">
        <v>6049</v>
      </c>
      <c r="B183" s="19" t="s">
        <v>26623</v>
      </c>
      <c r="C183" s="122">
        <v>80308</v>
      </c>
    </row>
    <row r="184" spans="1:3" x14ac:dyDescent="0.25">
      <c r="A184" s="19" t="s">
        <v>11403</v>
      </c>
      <c r="B184" s="19" t="s">
        <v>26640</v>
      </c>
      <c r="C184" s="122">
        <v>16418</v>
      </c>
    </row>
    <row r="185" spans="1:3" x14ac:dyDescent="0.25">
      <c r="A185" s="19" t="s">
        <v>7933</v>
      </c>
      <c r="B185" s="19" t="s">
        <v>26598</v>
      </c>
      <c r="C185" s="122">
        <v>5009</v>
      </c>
    </row>
    <row r="186" spans="1:3" x14ac:dyDescent="0.25">
      <c r="A186" s="19" t="s">
        <v>12375</v>
      </c>
      <c r="B186" s="19" t="s">
        <v>26717</v>
      </c>
      <c r="C186" s="122">
        <v>33780</v>
      </c>
    </row>
    <row r="187" spans="1:3" x14ac:dyDescent="0.25">
      <c r="A187" s="19" t="s">
        <v>9831</v>
      </c>
      <c r="B187" s="19" t="s">
        <v>26727</v>
      </c>
      <c r="C187" s="122">
        <v>72699</v>
      </c>
    </row>
    <row r="188" spans="1:3" x14ac:dyDescent="0.25">
      <c r="A188" s="19" t="s">
        <v>6334</v>
      </c>
      <c r="B188" s="19" t="s">
        <v>26524</v>
      </c>
      <c r="C188" s="122">
        <v>60904</v>
      </c>
    </row>
    <row r="189" spans="1:3" x14ac:dyDescent="0.25">
      <c r="A189" s="19" t="s">
        <v>14649</v>
      </c>
      <c r="B189" s="19" t="s">
        <v>26809</v>
      </c>
      <c r="C189" s="122">
        <v>21791</v>
      </c>
    </row>
    <row r="190" spans="1:3" x14ac:dyDescent="0.25">
      <c r="A190" s="19" t="s">
        <v>26720</v>
      </c>
      <c r="B190" s="19" t="s">
        <v>26721</v>
      </c>
      <c r="C190" s="122">
        <v>8953</v>
      </c>
    </row>
    <row r="191" spans="1:3" x14ac:dyDescent="0.25">
      <c r="A191" s="19" t="s">
        <v>9417</v>
      </c>
      <c r="B191" s="19" t="s">
        <v>26663</v>
      </c>
      <c r="C191" s="122">
        <v>31159</v>
      </c>
    </row>
    <row r="192" spans="1:3" x14ac:dyDescent="0.25">
      <c r="A192" s="19" t="s">
        <v>15153</v>
      </c>
      <c r="B192" s="19" t="s">
        <v>28296</v>
      </c>
      <c r="C192" s="122">
        <v>8394</v>
      </c>
    </row>
    <row r="193" spans="1:3" x14ac:dyDescent="0.25">
      <c r="A193" s="19" t="s">
        <v>10702</v>
      </c>
      <c r="B193" s="19" t="s">
        <v>26578</v>
      </c>
      <c r="C193" s="122">
        <v>31418</v>
      </c>
    </row>
    <row r="194" spans="1:3" x14ac:dyDescent="0.25">
      <c r="A194" s="19" t="s">
        <v>16446</v>
      </c>
      <c r="B194" s="19" t="s">
        <v>26792</v>
      </c>
      <c r="C194" s="122">
        <v>311</v>
      </c>
    </row>
    <row r="195" spans="1:3" x14ac:dyDescent="0.25">
      <c r="A195" s="19" t="s">
        <v>10531</v>
      </c>
      <c r="B195" s="19" t="s">
        <v>26704</v>
      </c>
      <c r="C195" s="122">
        <v>19966</v>
      </c>
    </row>
    <row r="196" spans="1:3" x14ac:dyDescent="0.25">
      <c r="A196" s="19" t="s">
        <v>16496</v>
      </c>
      <c r="B196" s="19" t="s">
        <v>26579</v>
      </c>
      <c r="C196" s="122">
        <v>49481</v>
      </c>
    </row>
    <row r="197" spans="1:3" x14ac:dyDescent="0.25">
      <c r="A197" s="19" t="s">
        <v>14381</v>
      </c>
      <c r="B197" s="19" t="s">
        <v>26774</v>
      </c>
      <c r="C197" s="122">
        <v>6886</v>
      </c>
    </row>
    <row r="198" spans="1:3" x14ac:dyDescent="0.25">
      <c r="A198" s="19" t="s">
        <v>14237</v>
      </c>
      <c r="B198" s="19" t="s">
        <v>26771</v>
      </c>
      <c r="C198" s="122">
        <v>18253</v>
      </c>
    </row>
    <row r="199" spans="1:3" x14ac:dyDescent="0.25">
      <c r="A199" s="19" t="s">
        <v>6304</v>
      </c>
      <c r="B199" s="19" t="s">
        <v>26735</v>
      </c>
      <c r="C199" s="122">
        <v>9120</v>
      </c>
    </row>
    <row r="200" spans="1:3" x14ac:dyDescent="0.25">
      <c r="A200" s="19" t="s">
        <v>28849</v>
      </c>
      <c r="B200" s="19" t="s">
        <v>28850</v>
      </c>
      <c r="C200" s="122">
        <v>0</v>
      </c>
    </row>
    <row r="201" spans="1:3" x14ac:dyDescent="0.25">
      <c r="A201" s="19" t="s">
        <v>9396</v>
      </c>
      <c r="B201" s="19" t="s">
        <v>26732</v>
      </c>
      <c r="C201" s="122">
        <v>101385</v>
      </c>
    </row>
    <row r="202" spans="1:3" x14ac:dyDescent="0.25">
      <c r="A202" s="19" t="s">
        <v>17045</v>
      </c>
      <c r="B202" s="19" t="s">
        <v>26733</v>
      </c>
      <c r="C202" s="122">
        <v>747</v>
      </c>
    </row>
    <row r="203" spans="1:3" x14ac:dyDescent="0.25">
      <c r="A203" s="19" t="s">
        <v>13823</v>
      </c>
      <c r="B203" s="19" t="s">
        <v>26728</v>
      </c>
      <c r="C203" s="122">
        <v>7272</v>
      </c>
    </row>
    <row r="204" spans="1:3" x14ac:dyDescent="0.25">
      <c r="A204" s="19" t="s">
        <v>23010</v>
      </c>
      <c r="B204" s="19" t="s">
        <v>26737</v>
      </c>
      <c r="C204" s="122">
        <v>9342</v>
      </c>
    </row>
    <row r="205" spans="1:3" x14ac:dyDescent="0.25">
      <c r="A205" s="19" t="s">
        <v>15585</v>
      </c>
      <c r="B205" s="19" t="s">
        <v>26772</v>
      </c>
      <c r="C205" s="122">
        <v>10230</v>
      </c>
    </row>
    <row r="206" spans="1:3" x14ac:dyDescent="0.25">
      <c r="A206" s="19" t="s">
        <v>15068</v>
      </c>
      <c r="B206" s="19" t="s">
        <v>26710</v>
      </c>
      <c r="C206" s="122">
        <v>4330</v>
      </c>
    </row>
    <row r="207" spans="1:3" x14ac:dyDescent="0.25">
      <c r="A207" s="19" t="s">
        <v>2471</v>
      </c>
      <c r="B207" s="19" t="s">
        <v>26808</v>
      </c>
      <c r="C207" s="122">
        <v>256973</v>
      </c>
    </row>
    <row r="208" spans="1:3" x14ac:dyDescent="0.25">
      <c r="A208" s="19" t="s">
        <v>15729</v>
      </c>
      <c r="B208" s="19" t="s">
        <v>26807</v>
      </c>
      <c r="C208" s="122">
        <v>4349</v>
      </c>
    </row>
    <row r="209" spans="1:3" x14ac:dyDescent="0.25">
      <c r="A209" s="19" t="s">
        <v>18121</v>
      </c>
      <c r="B209" s="19" t="s">
        <v>28831</v>
      </c>
      <c r="C209" s="122">
        <v>23604</v>
      </c>
    </row>
    <row r="210" spans="1:3" x14ac:dyDescent="0.25">
      <c r="A210" s="19" t="s">
        <v>4537</v>
      </c>
      <c r="B210" s="19" t="s">
        <v>26537</v>
      </c>
      <c r="C210" s="122">
        <v>422617</v>
      </c>
    </row>
    <row r="211" spans="1:3" x14ac:dyDescent="0.25">
      <c r="A211" s="19" t="s">
        <v>14783</v>
      </c>
      <c r="B211" s="19" t="s">
        <v>26731</v>
      </c>
      <c r="C211" s="122">
        <v>5276</v>
      </c>
    </row>
    <row r="212" spans="1:3" x14ac:dyDescent="0.25">
      <c r="A212" s="19" t="s">
        <v>7699</v>
      </c>
      <c r="B212" s="19" t="s">
        <v>28291</v>
      </c>
      <c r="C212" s="122">
        <v>56907</v>
      </c>
    </row>
    <row r="213" spans="1:3" x14ac:dyDescent="0.25">
      <c r="A213" s="19" t="s">
        <v>9702</v>
      </c>
      <c r="B213" s="19" t="s">
        <v>26619</v>
      </c>
      <c r="C213" s="122">
        <v>9022</v>
      </c>
    </row>
    <row r="214" spans="1:3" x14ac:dyDescent="0.25">
      <c r="A214" s="19" t="s">
        <v>13670</v>
      </c>
      <c r="B214" s="19" t="s">
        <v>26528</v>
      </c>
      <c r="C214" s="122">
        <v>5328</v>
      </c>
    </row>
    <row r="215" spans="1:3" x14ac:dyDescent="0.25">
      <c r="A215" s="19" t="s">
        <v>4117</v>
      </c>
      <c r="B215" s="19" t="s">
        <v>26559</v>
      </c>
      <c r="C215" s="122">
        <v>549471</v>
      </c>
    </row>
    <row r="216" spans="1:3" x14ac:dyDescent="0.25">
      <c r="A216" s="19" t="s">
        <v>4198</v>
      </c>
      <c r="B216" s="19" t="s">
        <v>26684</v>
      </c>
      <c r="C216" s="122">
        <v>239242</v>
      </c>
    </row>
    <row r="217" spans="1:3" x14ac:dyDescent="0.25">
      <c r="A217" s="19" t="s">
        <v>9258</v>
      </c>
      <c r="B217" s="19" t="s">
        <v>26686</v>
      </c>
      <c r="C217" s="122">
        <v>64054</v>
      </c>
    </row>
    <row r="218" spans="1:3" x14ac:dyDescent="0.25">
      <c r="A218" s="19" t="s">
        <v>4021</v>
      </c>
      <c r="B218" s="19" t="s">
        <v>26526</v>
      </c>
      <c r="C218" s="122">
        <v>111706</v>
      </c>
    </row>
    <row r="219" spans="1:3" x14ac:dyDescent="0.25">
      <c r="A219" s="19" t="s">
        <v>12021</v>
      </c>
      <c r="B219" s="19" t="s">
        <v>26817</v>
      </c>
      <c r="C219" s="122">
        <v>22126</v>
      </c>
    </row>
    <row r="220" spans="1:3" x14ac:dyDescent="0.25">
      <c r="A220" s="19" t="s">
        <v>6394</v>
      </c>
      <c r="B220" s="19" t="s">
        <v>26816</v>
      </c>
      <c r="C220" s="122">
        <v>55141</v>
      </c>
    </row>
    <row r="221" spans="1:3" x14ac:dyDescent="0.25">
      <c r="A221" s="19" t="s">
        <v>5051</v>
      </c>
      <c r="B221" s="19" t="s">
        <v>26580</v>
      </c>
      <c r="C221" s="122">
        <v>165001</v>
      </c>
    </row>
    <row r="222" spans="1:3" x14ac:dyDescent="0.25">
      <c r="A222" s="19" t="s">
        <v>1646</v>
      </c>
      <c r="B222" s="19" t="s">
        <v>26562</v>
      </c>
      <c r="C222" s="122">
        <v>723962</v>
      </c>
    </row>
    <row r="223" spans="1:3" x14ac:dyDescent="0.25">
      <c r="A223" s="19" t="s">
        <v>1988</v>
      </c>
      <c r="B223" s="19" t="s">
        <v>26558</v>
      </c>
      <c r="C223" s="122">
        <v>513521</v>
      </c>
    </row>
    <row r="224" spans="1:3" x14ac:dyDescent="0.25">
      <c r="A224" s="19" t="s">
        <v>3537</v>
      </c>
      <c r="B224" s="19" t="s">
        <v>26525</v>
      </c>
      <c r="C224" s="122">
        <v>355104</v>
      </c>
    </row>
    <row r="225" spans="1:3" x14ac:dyDescent="0.25">
      <c r="A225" s="19" t="s">
        <v>1859</v>
      </c>
      <c r="B225" s="19" t="s">
        <v>26561</v>
      </c>
      <c r="C225" s="122">
        <v>345055</v>
      </c>
    </row>
    <row r="226" spans="1:3" x14ac:dyDescent="0.25">
      <c r="A226" s="19" t="s">
        <v>1940</v>
      </c>
      <c r="B226" s="19" t="s">
        <v>26527</v>
      </c>
      <c r="C226" s="122">
        <v>551019</v>
      </c>
    </row>
    <row r="227" spans="1:3" x14ac:dyDescent="0.25">
      <c r="A227" s="19" t="s">
        <v>3285</v>
      </c>
      <c r="B227" s="19" t="s">
        <v>26673</v>
      </c>
      <c r="C227" s="122">
        <v>207178</v>
      </c>
    </row>
    <row r="228" spans="1:3" x14ac:dyDescent="0.25">
      <c r="A228" s="19" t="s">
        <v>12695</v>
      </c>
      <c r="B228" s="19" t="s">
        <v>26666</v>
      </c>
      <c r="C228" s="122">
        <v>16151</v>
      </c>
    </row>
    <row r="229" spans="1:3" x14ac:dyDescent="0.25">
      <c r="A229" s="19" t="s">
        <v>7381</v>
      </c>
      <c r="B229" s="19" t="s">
        <v>26671</v>
      </c>
      <c r="C229" s="122">
        <v>124557</v>
      </c>
    </row>
    <row r="230" spans="1:3" x14ac:dyDescent="0.25">
      <c r="A230" s="19" t="s">
        <v>3516</v>
      </c>
      <c r="B230" s="19" t="s">
        <v>26669</v>
      </c>
      <c r="C230" s="122">
        <v>278941</v>
      </c>
    </row>
    <row r="231" spans="1:3" x14ac:dyDescent="0.25">
      <c r="A231" s="19" t="s">
        <v>28292</v>
      </c>
      <c r="B231" s="19" t="s">
        <v>28293</v>
      </c>
      <c r="C231" s="122">
        <v>892</v>
      </c>
    </row>
    <row r="232" spans="1:3" x14ac:dyDescent="0.25">
      <c r="A232" s="19" t="s">
        <v>9846</v>
      </c>
      <c r="B232" s="19" t="s">
        <v>26775</v>
      </c>
      <c r="C232" s="122">
        <v>78703</v>
      </c>
    </row>
    <row r="233" spans="1:3" x14ac:dyDescent="0.25">
      <c r="A233" s="19" t="s">
        <v>5060</v>
      </c>
      <c r="B233" s="19" t="s">
        <v>26689</v>
      </c>
      <c r="C233" s="122">
        <v>305633</v>
      </c>
    </row>
    <row r="234" spans="1:3" x14ac:dyDescent="0.25">
      <c r="A234" s="19" t="s">
        <v>7393</v>
      </c>
      <c r="B234" s="19" t="s">
        <v>26688</v>
      </c>
      <c r="C234" s="122">
        <v>107748</v>
      </c>
    </row>
    <row r="235" spans="1:3" x14ac:dyDescent="0.25">
      <c r="A235" s="19" t="s">
        <v>4066</v>
      </c>
      <c r="B235" s="19" t="s">
        <v>28299</v>
      </c>
      <c r="C235" s="122">
        <v>341131</v>
      </c>
    </row>
    <row r="236" spans="1:3" x14ac:dyDescent="0.25">
      <c r="A236" s="19" t="s">
        <v>13283</v>
      </c>
      <c r="B236" s="19" t="s">
        <v>26794</v>
      </c>
      <c r="C236" s="122">
        <v>16124</v>
      </c>
    </row>
    <row r="237" spans="1:3" x14ac:dyDescent="0.25">
      <c r="A237" s="19" t="s">
        <v>10492</v>
      </c>
      <c r="B237" s="19" t="s">
        <v>26793</v>
      </c>
      <c r="C237" s="122">
        <v>66342</v>
      </c>
    </row>
    <row r="238" spans="1:3" x14ac:dyDescent="0.25">
      <c r="A238" s="19" t="s">
        <v>2051</v>
      </c>
      <c r="B238" s="19" t="s">
        <v>28855</v>
      </c>
      <c r="C238" s="122">
        <v>488671</v>
      </c>
    </row>
    <row r="239" spans="1:3" x14ac:dyDescent="0.25">
      <c r="A239" s="19" t="s">
        <v>16782</v>
      </c>
      <c r="B239" s="19" t="s">
        <v>26790</v>
      </c>
      <c r="C239" s="122">
        <v>5548</v>
      </c>
    </row>
    <row r="240" spans="1:3" x14ac:dyDescent="0.25">
      <c r="A240" s="19" t="s">
        <v>9534</v>
      </c>
      <c r="B240" s="19" t="s">
        <v>26791</v>
      </c>
      <c r="C240" s="122">
        <v>55498</v>
      </c>
    </row>
    <row r="241" spans="1:3" x14ac:dyDescent="0.25">
      <c r="A241" s="19" t="s">
        <v>6121</v>
      </c>
      <c r="B241" s="19" t="s">
        <v>26789</v>
      </c>
      <c r="C241" s="122">
        <v>16994</v>
      </c>
    </row>
    <row r="242" spans="1:3" x14ac:dyDescent="0.25">
      <c r="A242" s="19" t="s">
        <v>6738</v>
      </c>
      <c r="B242" s="19" t="s">
        <v>28305</v>
      </c>
      <c r="C242" s="122">
        <v>47238</v>
      </c>
    </row>
    <row r="243" spans="1:3" x14ac:dyDescent="0.25">
      <c r="A243" s="19" t="s">
        <v>12192</v>
      </c>
      <c r="B243" s="19" t="s">
        <v>26786</v>
      </c>
      <c r="C243" s="122">
        <v>82663</v>
      </c>
    </row>
    <row r="244" spans="1:3" x14ac:dyDescent="0.25">
      <c r="A244" s="19" t="s">
        <v>12853</v>
      </c>
      <c r="B244" s="19" t="s">
        <v>28854</v>
      </c>
      <c r="C244" s="122">
        <v>3162</v>
      </c>
    </row>
    <row r="245" spans="1:3" x14ac:dyDescent="0.25">
      <c r="A245" s="19" t="s">
        <v>3561</v>
      </c>
      <c r="B245" s="19" t="s">
        <v>26638</v>
      </c>
      <c r="C245" s="122">
        <v>217249</v>
      </c>
    </row>
    <row r="246" spans="1:3" x14ac:dyDescent="0.25">
      <c r="A246" s="19" t="s">
        <v>10210</v>
      </c>
      <c r="B246" s="19" t="s">
        <v>26657</v>
      </c>
      <c r="C246" s="122">
        <v>135241</v>
      </c>
    </row>
    <row r="247" spans="1:3" x14ac:dyDescent="0.25">
      <c r="A247" s="19" t="s">
        <v>6088</v>
      </c>
      <c r="B247" s="19" t="s">
        <v>26670</v>
      </c>
      <c r="C247" s="122">
        <v>70737</v>
      </c>
    </row>
    <row r="248" spans="1:3" x14ac:dyDescent="0.25">
      <c r="A248" s="19" t="s">
        <v>8290</v>
      </c>
      <c r="B248" s="19" t="s">
        <v>26804</v>
      </c>
      <c r="C248" s="122">
        <v>64045</v>
      </c>
    </row>
    <row r="249" spans="1:3" x14ac:dyDescent="0.25">
      <c r="A249" s="19" t="s">
        <v>1871</v>
      </c>
      <c r="B249" s="19" t="s">
        <v>26798</v>
      </c>
      <c r="C249" s="122">
        <v>480615</v>
      </c>
    </row>
    <row r="250" spans="1:3" x14ac:dyDescent="0.25">
      <c r="A250" s="19" t="s">
        <v>26805</v>
      </c>
      <c r="B250" s="19" t="s">
        <v>26806</v>
      </c>
      <c r="C250" s="122">
        <v>14929</v>
      </c>
    </row>
    <row r="251" spans="1:3" x14ac:dyDescent="0.25">
      <c r="A251" s="19" t="s">
        <v>9992</v>
      </c>
      <c r="B251" s="19" t="s">
        <v>28306</v>
      </c>
      <c r="C251" s="122">
        <v>4759</v>
      </c>
    </row>
    <row r="252" spans="1:3" x14ac:dyDescent="0.25">
      <c r="A252" s="19" t="s">
        <v>7534</v>
      </c>
      <c r="B252" s="19" t="s">
        <v>26802</v>
      </c>
      <c r="C252" s="122">
        <v>36783</v>
      </c>
    </row>
    <row r="253" spans="1:3" x14ac:dyDescent="0.25">
      <c r="A253" s="19" t="s">
        <v>2009</v>
      </c>
      <c r="B253" s="19" t="s">
        <v>26676</v>
      </c>
      <c r="C253" s="122">
        <v>605866</v>
      </c>
    </row>
    <row r="254" spans="1:3" x14ac:dyDescent="0.25">
      <c r="A254" s="19" t="s">
        <v>17131</v>
      </c>
      <c r="B254" s="19" t="s">
        <v>26681</v>
      </c>
      <c r="C254" s="122">
        <v>4212</v>
      </c>
    </row>
    <row r="255" spans="1:3" x14ac:dyDescent="0.25">
      <c r="A255" s="19" t="s">
        <v>8296</v>
      </c>
      <c r="B255" s="19" t="s">
        <v>26680</v>
      </c>
      <c r="C255" s="122">
        <v>22374</v>
      </c>
    </row>
    <row r="256" spans="1:3" x14ac:dyDescent="0.25">
      <c r="A256" s="19" t="s">
        <v>15684</v>
      </c>
      <c r="B256" s="19" t="s">
        <v>28843</v>
      </c>
      <c r="C256" s="122">
        <v>3076</v>
      </c>
    </row>
    <row r="257" spans="1:3" x14ac:dyDescent="0.25">
      <c r="A257" s="19" t="s">
        <v>28297</v>
      </c>
      <c r="B257" s="19" t="s">
        <v>28298</v>
      </c>
      <c r="C257" s="122">
        <v>11937</v>
      </c>
    </row>
    <row r="258" spans="1:3" x14ac:dyDescent="0.25">
      <c r="A258" s="19" t="s">
        <v>17026</v>
      </c>
      <c r="B258" s="19" t="s">
        <v>26677</v>
      </c>
      <c r="C258" s="122">
        <v>1815</v>
      </c>
    </row>
    <row r="259" spans="1:3" x14ac:dyDescent="0.25">
      <c r="A259" s="19" t="s">
        <v>8185</v>
      </c>
      <c r="B259" s="19" t="s">
        <v>26610</v>
      </c>
      <c r="C259" s="122">
        <v>11656</v>
      </c>
    </row>
    <row r="260" spans="1:3" x14ac:dyDescent="0.25">
      <c r="A260" s="19" t="s">
        <v>5911</v>
      </c>
      <c r="B260" s="19" t="s">
        <v>26652</v>
      </c>
      <c r="C260" s="122">
        <v>103107</v>
      </c>
    </row>
    <row r="261" spans="1:3" x14ac:dyDescent="0.25">
      <c r="A261" s="19" t="s">
        <v>14815</v>
      </c>
      <c r="B261" s="19" t="s">
        <v>26783</v>
      </c>
      <c r="C261" s="122">
        <v>30165</v>
      </c>
    </row>
    <row r="262" spans="1:3" x14ac:dyDescent="0.25">
      <c r="A262" s="19" t="s">
        <v>16258</v>
      </c>
      <c r="B262" s="19" t="s">
        <v>26778</v>
      </c>
      <c r="C262" s="122">
        <v>4915</v>
      </c>
    </row>
    <row r="263" spans="1:3" x14ac:dyDescent="0.25">
      <c r="A263" s="19" t="s">
        <v>13000</v>
      </c>
      <c r="B263" s="19" t="s">
        <v>26782</v>
      </c>
      <c r="C263" s="122">
        <v>62597</v>
      </c>
    </row>
    <row r="264" spans="1:3" x14ac:dyDescent="0.25">
      <c r="A264" s="19" t="s">
        <v>2939</v>
      </c>
      <c r="B264" s="19" t="s">
        <v>26776</v>
      </c>
      <c r="C264" s="122">
        <v>177248</v>
      </c>
    </row>
    <row r="265" spans="1:3" x14ac:dyDescent="0.25">
      <c r="A265" s="19" t="s">
        <v>20907</v>
      </c>
      <c r="B265" s="19" t="s">
        <v>26781</v>
      </c>
      <c r="C265" s="122">
        <v>11677</v>
      </c>
    </row>
    <row r="266" spans="1:3" x14ac:dyDescent="0.25">
      <c r="A266" s="19" t="s">
        <v>26779</v>
      </c>
      <c r="B266" s="19" t="s">
        <v>26780</v>
      </c>
      <c r="C266" s="122">
        <v>5593</v>
      </c>
    </row>
    <row r="267" spans="1:3" x14ac:dyDescent="0.25">
      <c r="A267" s="19" t="s">
        <v>5768</v>
      </c>
      <c r="B267" s="19" t="s">
        <v>26624</v>
      </c>
      <c r="C267" s="122">
        <v>54000</v>
      </c>
    </row>
    <row r="268" spans="1:3" x14ac:dyDescent="0.25">
      <c r="A268" s="19" t="s">
        <v>7279</v>
      </c>
      <c r="B268" s="19" t="s">
        <v>26800</v>
      </c>
      <c r="C268" s="122">
        <v>46188</v>
      </c>
    </row>
    <row r="269" spans="1:3" x14ac:dyDescent="0.25">
      <c r="A269" s="19" t="s">
        <v>4564</v>
      </c>
      <c r="B269" s="19" t="s">
        <v>26712</v>
      </c>
      <c r="C269" s="122">
        <v>200584</v>
      </c>
    </row>
    <row r="270" spans="1:3" x14ac:dyDescent="0.25">
      <c r="A270" s="19" t="s">
        <v>9873</v>
      </c>
      <c r="B270" s="19" t="s">
        <v>26773</v>
      </c>
      <c r="C270" s="122">
        <v>44032</v>
      </c>
    </row>
    <row r="271" spans="1:3" x14ac:dyDescent="0.25">
      <c r="A271" s="19" t="s">
        <v>11702</v>
      </c>
      <c r="B271" s="19" t="s">
        <v>26713</v>
      </c>
      <c r="C271" s="122">
        <v>34229</v>
      </c>
    </row>
    <row r="272" spans="1:3" x14ac:dyDescent="0.25">
      <c r="A272" s="19" t="s">
        <v>8038</v>
      </c>
      <c r="B272" s="19" t="s">
        <v>26803</v>
      </c>
      <c r="C272" s="122">
        <v>51324</v>
      </c>
    </row>
    <row r="273" spans="1:3" x14ac:dyDescent="0.25">
      <c r="A273" s="19" t="s">
        <v>22063</v>
      </c>
      <c r="B273" s="19" t="s">
        <v>26672</v>
      </c>
      <c r="C273" s="122">
        <v>18315</v>
      </c>
    </row>
    <row r="274" spans="1:3" x14ac:dyDescent="0.25">
      <c r="A274" s="19" t="s">
        <v>28847</v>
      </c>
      <c r="B274" s="19" t="s">
        <v>28848</v>
      </c>
      <c r="C274" s="122">
        <v>3401</v>
      </c>
    </row>
    <row r="275" spans="1:3" x14ac:dyDescent="0.25">
      <c r="A275" s="19" t="s">
        <v>9099</v>
      </c>
      <c r="B275" s="19" t="s">
        <v>26815</v>
      </c>
      <c r="C275" s="122">
        <v>34861</v>
      </c>
    </row>
    <row r="276" spans="1:3" x14ac:dyDescent="0.25">
      <c r="A276" s="19" t="s">
        <v>14045</v>
      </c>
      <c r="B276" s="19" t="s">
        <v>26631</v>
      </c>
      <c r="C276" s="122">
        <v>8294</v>
      </c>
    </row>
    <row r="277" spans="1:3" x14ac:dyDescent="0.25">
      <c r="A277" s="19" t="s">
        <v>15613</v>
      </c>
      <c r="B277" s="19" t="s">
        <v>26630</v>
      </c>
      <c r="C277" s="122">
        <v>17007</v>
      </c>
    </row>
    <row r="278" spans="1:3" x14ac:dyDescent="0.25">
      <c r="A278" s="19" t="s">
        <v>16058</v>
      </c>
      <c r="B278" s="19" t="s">
        <v>26644</v>
      </c>
      <c r="C278" s="122">
        <v>7371</v>
      </c>
    </row>
    <row r="279" spans="1:3" x14ac:dyDescent="0.25">
      <c r="A279" s="19" t="s">
        <v>17372</v>
      </c>
      <c r="B279" s="19" t="s">
        <v>26685</v>
      </c>
      <c r="C279" s="122">
        <v>12018</v>
      </c>
    </row>
    <row r="280" spans="1:3" x14ac:dyDescent="0.25">
      <c r="A280" s="19" t="s">
        <v>5234</v>
      </c>
      <c r="B280" s="19" t="s">
        <v>26664</v>
      </c>
      <c r="C280" s="122">
        <v>102185</v>
      </c>
    </row>
    <row r="281" spans="1:3" x14ac:dyDescent="0.25">
      <c r="A281" s="19" t="s">
        <v>13256</v>
      </c>
      <c r="B281" s="19" t="s">
        <v>26665</v>
      </c>
      <c r="C281" s="122">
        <v>7302</v>
      </c>
    </row>
    <row r="282" spans="1:3" x14ac:dyDescent="0.25">
      <c r="A282" s="19" t="s">
        <v>4480</v>
      </c>
      <c r="B282" s="19" t="s">
        <v>26813</v>
      </c>
      <c r="C282" s="122">
        <v>13403</v>
      </c>
    </row>
    <row r="283" spans="1:3" x14ac:dyDescent="0.25">
      <c r="A283" s="19" t="s">
        <v>10453</v>
      </c>
      <c r="B283" s="19" t="s">
        <v>26613</v>
      </c>
      <c r="C283" s="122">
        <v>65037</v>
      </c>
    </row>
    <row r="284" spans="1:3" x14ac:dyDescent="0.25">
      <c r="A284" s="19" t="s">
        <v>12186</v>
      </c>
      <c r="B284" s="19" t="s">
        <v>26614</v>
      </c>
      <c r="C284" s="122">
        <v>12999</v>
      </c>
    </row>
    <row r="285" spans="1:3" x14ac:dyDescent="0.25">
      <c r="A285" s="19" t="s">
        <v>22028</v>
      </c>
      <c r="B285" s="19" t="s">
        <v>28290</v>
      </c>
      <c r="C285" s="122">
        <v>7101</v>
      </c>
    </row>
    <row r="286" spans="1:3" x14ac:dyDescent="0.25">
      <c r="A286" s="19" t="s">
        <v>16717</v>
      </c>
      <c r="B286" s="19" t="s">
        <v>26611</v>
      </c>
      <c r="C286" s="122">
        <v>4223</v>
      </c>
    </row>
    <row r="287" spans="1:3" x14ac:dyDescent="0.25">
      <c r="A287" s="19" t="s">
        <v>26633</v>
      </c>
      <c r="B287" s="19" t="s">
        <v>26634</v>
      </c>
      <c r="C287" s="122">
        <v>17830</v>
      </c>
    </row>
    <row r="288" spans="1:3" x14ac:dyDescent="0.25">
      <c r="A288" s="19" t="s">
        <v>6112</v>
      </c>
      <c r="B288" s="19" t="s">
        <v>26653</v>
      </c>
      <c r="C288" s="122">
        <v>90479</v>
      </c>
    </row>
    <row r="289" spans="1:3" x14ac:dyDescent="0.25">
      <c r="A289" s="19" t="s">
        <v>10144</v>
      </c>
      <c r="B289" s="19" t="s">
        <v>26678</v>
      </c>
      <c r="C289" s="122">
        <v>34287</v>
      </c>
    </row>
    <row r="290" spans="1:3" x14ac:dyDescent="0.25">
      <c r="A290" s="19" t="s">
        <v>14213</v>
      </c>
      <c r="B290" s="19" t="s">
        <v>26679</v>
      </c>
      <c r="C290" s="122">
        <v>13682</v>
      </c>
    </row>
    <row r="291" spans="1:3" x14ac:dyDescent="0.25">
      <c r="A291" s="19" t="s">
        <v>7909</v>
      </c>
      <c r="B291" s="19" t="s">
        <v>26715</v>
      </c>
      <c r="C291" s="122">
        <v>45554</v>
      </c>
    </row>
    <row r="292" spans="1:3" x14ac:dyDescent="0.25">
      <c r="A292" s="19" t="s">
        <v>13160</v>
      </c>
      <c r="B292" s="19" t="s">
        <v>26714</v>
      </c>
      <c r="C292" s="122">
        <v>30276</v>
      </c>
    </row>
    <row r="293" spans="1:3" x14ac:dyDescent="0.25">
      <c r="A293" s="19" t="s">
        <v>3148</v>
      </c>
      <c r="B293" s="19" t="s">
        <v>26716</v>
      </c>
      <c r="C293" s="122">
        <v>291397</v>
      </c>
    </row>
    <row r="294" spans="1:3" x14ac:dyDescent="0.25">
      <c r="A294" s="19" t="s">
        <v>13604</v>
      </c>
      <c r="B294" s="19" t="s">
        <v>28294</v>
      </c>
      <c r="C294" s="122">
        <v>10019</v>
      </c>
    </row>
    <row r="295" spans="1:3" x14ac:dyDescent="0.25">
      <c r="A295" s="19" t="s">
        <v>16329</v>
      </c>
      <c r="B295" s="19" t="s">
        <v>26533</v>
      </c>
      <c r="C295" s="122">
        <v>3501</v>
      </c>
    </row>
    <row r="296" spans="1:3" x14ac:dyDescent="0.25">
      <c r="A296" s="19" t="s">
        <v>5522</v>
      </c>
      <c r="B296" s="19" t="s">
        <v>26693</v>
      </c>
      <c r="C296" s="122">
        <v>108075</v>
      </c>
    </row>
    <row r="297" spans="1:3" x14ac:dyDescent="0.25">
      <c r="A297" s="19" t="s">
        <v>11636</v>
      </c>
      <c r="B297" s="19" t="s">
        <v>26694</v>
      </c>
      <c r="C297" s="122">
        <v>21550</v>
      </c>
    </row>
    <row r="298" spans="1:3" x14ac:dyDescent="0.25">
      <c r="A298" s="19" t="s">
        <v>11979</v>
      </c>
      <c r="B298" s="19" t="s">
        <v>26738</v>
      </c>
      <c r="C298" s="122">
        <v>10098</v>
      </c>
    </row>
    <row r="299" spans="1:3" x14ac:dyDescent="0.25">
      <c r="A299" s="19" t="s">
        <v>17213</v>
      </c>
      <c r="B299" s="19" t="s">
        <v>26656</v>
      </c>
      <c r="C299" s="122">
        <v>8562</v>
      </c>
    </row>
    <row r="300" spans="1:3" x14ac:dyDescent="0.25">
      <c r="A300" s="19" t="s">
        <v>17193</v>
      </c>
      <c r="B300" s="19" t="s">
        <v>26658</v>
      </c>
      <c r="C300" s="122">
        <v>15680</v>
      </c>
    </row>
    <row r="301" spans="1:3" x14ac:dyDescent="0.25">
      <c r="A301" s="19" t="s">
        <v>16720</v>
      </c>
      <c r="B301" s="19" t="s">
        <v>28295</v>
      </c>
      <c r="C301" s="122">
        <v>9454</v>
      </c>
    </row>
    <row r="302" spans="1:3" x14ac:dyDescent="0.25">
      <c r="A302" s="19" t="s">
        <v>6499</v>
      </c>
      <c r="B302" s="19" t="s">
        <v>26647</v>
      </c>
      <c r="C302" s="122">
        <v>104057</v>
      </c>
    </row>
    <row r="303" spans="1:3" x14ac:dyDescent="0.25">
      <c r="A303" s="19" t="s">
        <v>2342</v>
      </c>
      <c r="B303" s="19" t="s">
        <v>26648</v>
      </c>
      <c r="C303" s="122">
        <v>429330</v>
      </c>
    </row>
    <row r="304" spans="1:3" x14ac:dyDescent="0.25">
      <c r="A304" s="19" t="s">
        <v>16966</v>
      </c>
      <c r="B304" s="19" t="s">
        <v>26649</v>
      </c>
      <c r="C304" s="122">
        <v>8684</v>
      </c>
    </row>
    <row r="305" spans="1:3" x14ac:dyDescent="0.25">
      <c r="A305" s="19" t="s">
        <v>15711</v>
      </c>
      <c r="B305" s="19" t="s">
        <v>26641</v>
      </c>
      <c r="C305" s="122">
        <v>5711</v>
      </c>
    </row>
    <row r="306" spans="1:3" x14ac:dyDescent="0.25">
      <c r="A306" s="19" t="s">
        <v>28307</v>
      </c>
      <c r="B306" s="19" t="s">
        <v>28308</v>
      </c>
      <c r="C306" s="122">
        <v>15495</v>
      </c>
    </row>
    <row r="307" spans="1:3" x14ac:dyDescent="0.25">
      <c r="A307" s="19" t="s">
        <v>14054</v>
      </c>
      <c r="B307" s="19" t="s">
        <v>26645</v>
      </c>
      <c r="C307" s="122">
        <v>20363</v>
      </c>
    </row>
    <row r="308" spans="1:3" x14ac:dyDescent="0.25">
      <c r="A308" s="19" t="s">
        <v>14857</v>
      </c>
      <c r="B308" s="19" t="s">
        <v>26642</v>
      </c>
      <c r="C308" s="122">
        <v>15569</v>
      </c>
    </row>
    <row r="309" spans="1:3" x14ac:dyDescent="0.25">
      <c r="A309" s="19" t="s">
        <v>4243</v>
      </c>
      <c r="B309" s="19" t="s">
        <v>26643</v>
      </c>
      <c r="C309" s="122">
        <v>60532</v>
      </c>
    </row>
    <row r="310" spans="1:3" x14ac:dyDescent="0.25">
      <c r="A310" s="19" t="s">
        <v>1577</v>
      </c>
      <c r="B310" s="19" t="s">
        <v>26646</v>
      </c>
      <c r="C310" s="122">
        <v>601459</v>
      </c>
    </row>
    <row r="311" spans="1:3" x14ac:dyDescent="0.25">
      <c r="A311" s="19" t="s">
        <v>10939</v>
      </c>
      <c r="B311" s="19" t="s">
        <v>26659</v>
      </c>
      <c r="C311" s="122">
        <v>159947</v>
      </c>
    </row>
    <row r="312" spans="1:3" x14ac:dyDescent="0.25">
      <c r="A312" s="19" t="s">
        <v>8692</v>
      </c>
      <c r="B312" s="19" t="s">
        <v>26729</v>
      </c>
      <c r="C312" s="122">
        <v>20742</v>
      </c>
    </row>
    <row r="313" spans="1:3" x14ac:dyDescent="0.25">
      <c r="A313" s="19" t="s">
        <v>22069</v>
      </c>
      <c r="B313" s="19" t="s">
        <v>26626</v>
      </c>
      <c r="C313" s="122">
        <v>85796</v>
      </c>
    </row>
    <row r="314" spans="1:3" x14ac:dyDescent="0.25">
      <c r="A314" s="19" t="s">
        <v>11101</v>
      </c>
      <c r="B314" s="19" t="s">
        <v>26788</v>
      </c>
      <c r="C314" s="122">
        <v>68900</v>
      </c>
    </row>
    <row r="315" spans="1:3" x14ac:dyDescent="0.25">
      <c r="A315" s="19" t="s">
        <v>5114</v>
      </c>
      <c r="B315" s="19" t="s">
        <v>26660</v>
      </c>
      <c r="C315" s="122">
        <v>164874</v>
      </c>
    </row>
    <row r="316" spans="1:3" x14ac:dyDescent="0.25">
      <c r="A316" s="19" t="s">
        <v>13060</v>
      </c>
      <c r="B316" s="19" t="s">
        <v>26661</v>
      </c>
      <c r="C316" s="122">
        <v>2973</v>
      </c>
    </row>
    <row r="317" spans="1:3" x14ac:dyDescent="0.25">
      <c r="A317" s="19" t="s">
        <v>22071</v>
      </c>
      <c r="B317" s="19" t="s">
        <v>26719</v>
      </c>
      <c r="C317" s="122">
        <v>138580</v>
      </c>
    </row>
    <row r="318" spans="1:3" x14ac:dyDescent="0.25">
      <c r="A318" s="19" t="s">
        <v>1694</v>
      </c>
      <c r="B318" s="19" t="s">
        <v>26654</v>
      </c>
      <c r="C318" s="122">
        <v>868427</v>
      </c>
    </row>
    <row r="319" spans="1:3" x14ac:dyDescent="0.25">
      <c r="A319" s="19" t="s">
        <v>28841</v>
      </c>
      <c r="B319" s="19" t="s">
        <v>28842</v>
      </c>
      <c r="C319" s="122">
        <v>11462</v>
      </c>
    </row>
    <row r="320" spans="1:3" x14ac:dyDescent="0.25">
      <c r="A320" s="19" t="s">
        <v>14189</v>
      </c>
      <c r="B320" s="19" t="s">
        <v>26718</v>
      </c>
      <c r="C320" s="122">
        <v>80342</v>
      </c>
    </row>
    <row r="321" spans="1:3" x14ac:dyDescent="0.25">
      <c r="A321" s="19" t="s">
        <v>13568</v>
      </c>
      <c r="B321" s="19" t="s">
        <v>26801</v>
      </c>
      <c r="C321" s="122">
        <v>10203</v>
      </c>
    </row>
    <row r="322" spans="1:3" x14ac:dyDescent="0.25">
      <c r="A322" s="19" t="s">
        <v>3772</v>
      </c>
      <c r="B322" s="19" t="s">
        <v>26572</v>
      </c>
      <c r="C322" s="122">
        <v>328788</v>
      </c>
    </row>
    <row r="323" spans="1:3" x14ac:dyDescent="0.25">
      <c r="A323" s="19" t="s">
        <v>7112</v>
      </c>
      <c r="B323" s="19" t="s">
        <v>26612</v>
      </c>
      <c r="C323" s="122">
        <v>60293</v>
      </c>
    </row>
    <row r="324" spans="1:3" x14ac:dyDescent="0.25">
      <c r="A324" s="19" t="s">
        <v>8491</v>
      </c>
      <c r="B324" s="19" t="s">
        <v>26563</v>
      </c>
      <c r="C324" s="122">
        <v>57529</v>
      </c>
    </row>
    <row r="325" spans="1:3" x14ac:dyDescent="0.25">
      <c r="A325" s="19" t="s">
        <v>8545</v>
      </c>
      <c r="B325" s="19" t="s">
        <v>26564</v>
      </c>
      <c r="C325" s="122">
        <v>41622</v>
      </c>
    </row>
    <row r="326" spans="1:3" x14ac:dyDescent="0.25">
      <c r="A326" s="19" t="s">
        <v>18872</v>
      </c>
      <c r="B326" s="19" t="s">
        <v>28832</v>
      </c>
      <c r="C326" s="122">
        <v>6425</v>
      </c>
    </row>
    <row r="327" spans="1:3" x14ac:dyDescent="0.25">
      <c r="A327" s="19" t="s">
        <v>22941</v>
      </c>
      <c r="B327" s="19" t="s">
        <v>26570</v>
      </c>
      <c r="C327" s="122">
        <v>12873</v>
      </c>
    </row>
    <row r="328" spans="1:3" x14ac:dyDescent="0.25">
      <c r="A328" s="19" t="s">
        <v>28300</v>
      </c>
      <c r="B328" s="19" t="s">
        <v>28301</v>
      </c>
      <c r="C328" s="122">
        <v>33452</v>
      </c>
    </row>
    <row r="329" spans="1:3" x14ac:dyDescent="0.25">
      <c r="A329" s="19" t="s">
        <v>1829</v>
      </c>
      <c r="B329" s="19" t="s">
        <v>26571</v>
      </c>
      <c r="C329" s="122">
        <v>475160</v>
      </c>
    </row>
    <row r="330" spans="1:3" x14ac:dyDescent="0.25">
      <c r="A330" s="19" t="s">
        <v>22943</v>
      </c>
      <c r="B330" s="19" t="s">
        <v>26582</v>
      </c>
      <c r="C330" s="122">
        <v>6955</v>
      </c>
    </row>
    <row r="331" spans="1:3" x14ac:dyDescent="0.25">
      <c r="A331" s="19" t="s">
        <v>14922</v>
      </c>
      <c r="B331" s="19" t="s">
        <v>26573</v>
      </c>
      <c r="C331" s="122">
        <v>24673</v>
      </c>
    </row>
    <row r="332" spans="1:3" x14ac:dyDescent="0.25">
      <c r="A332" s="19" t="s">
        <v>15266</v>
      </c>
      <c r="B332" s="19" t="s">
        <v>26549</v>
      </c>
      <c r="C332" s="122">
        <v>6115</v>
      </c>
    </row>
    <row r="333" spans="1:3" x14ac:dyDescent="0.25">
      <c r="A333" s="19" t="s">
        <v>23058</v>
      </c>
      <c r="B333" s="19" t="s">
        <v>26609</v>
      </c>
      <c r="C333" s="122">
        <v>10284</v>
      </c>
    </row>
    <row r="334" spans="1:3" x14ac:dyDescent="0.25">
      <c r="A334" s="19" t="s">
        <v>5147</v>
      </c>
      <c r="B334" s="19" t="s">
        <v>26577</v>
      </c>
      <c r="C334" s="122">
        <v>108933</v>
      </c>
    </row>
    <row r="335" spans="1:3" x14ac:dyDescent="0.25">
      <c r="A335" s="19" t="s">
        <v>12009</v>
      </c>
      <c r="B335" s="19" t="s">
        <v>28284</v>
      </c>
      <c r="C335" s="122">
        <v>4802</v>
      </c>
    </row>
    <row r="336" spans="1:3" x14ac:dyDescent="0.25">
      <c r="A336" s="19" t="s">
        <v>22073</v>
      </c>
      <c r="B336" s="19" t="s">
        <v>26581</v>
      </c>
      <c r="C336" s="122">
        <v>2727</v>
      </c>
    </row>
    <row r="337" spans="1:3" x14ac:dyDescent="0.25">
      <c r="A337" s="19" t="s">
        <v>16008</v>
      </c>
      <c r="B337" s="19" t="s">
        <v>26560</v>
      </c>
      <c r="C337" s="122">
        <v>9715</v>
      </c>
    </row>
    <row r="338" spans="1:3" x14ac:dyDescent="0.25">
      <c r="A338" s="19" t="s">
        <v>8626</v>
      </c>
      <c r="B338" s="19" t="s">
        <v>26565</v>
      </c>
      <c r="C338" s="122">
        <v>35797</v>
      </c>
    </row>
    <row r="339" spans="1:3" x14ac:dyDescent="0.25">
      <c r="A339" s="19" t="s">
        <v>14393</v>
      </c>
      <c r="B339" s="19" t="s">
        <v>26575</v>
      </c>
      <c r="C339" s="122">
        <v>23414</v>
      </c>
    </row>
    <row r="340" spans="1:3" x14ac:dyDescent="0.25">
      <c r="A340" s="19" t="s">
        <v>6827</v>
      </c>
      <c r="B340" s="19" t="s">
        <v>26574</v>
      </c>
      <c r="C340" s="122">
        <v>164698</v>
      </c>
    </row>
    <row r="341" spans="1:3" x14ac:dyDescent="0.25">
      <c r="A341" s="19" t="s">
        <v>7462</v>
      </c>
      <c r="B341" s="19" t="s">
        <v>26566</v>
      </c>
      <c r="C341" s="122">
        <v>56879</v>
      </c>
    </row>
    <row r="342" spans="1:3" x14ac:dyDescent="0.25">
      <c r="A342" s="19" t="s">
        <v>5893</v>
      </c>
      <c r="B342" s="19" t="s">
        <v>26550</v>
      </c>
      <c r="C342" s="122">
        <v>140986</v>
      </c>
    </row>
    <row r="343" spans="1:3" x14ac:dyDescent="0.25">
      <c r="A343" s="19" t="s">
        <v>10966</v>
      </c>
      <c r="B343" s="19" t="s">
        <v>26551</v>
      </c>
      <c r="C343" s="122">
        <v>30432</v>
      </c>
    </row>
    <row r="344" spans="1:3" x14ac:dyDescent="0.25">
      <c r="A344" s="19" t="s">
        <v>1011</v>
      </c>
      <c r="B344" s="19" t="s">
        <v>26552</v>
      </c>
      <c r="C344" s="122">
        <v>217593</v>
      </c>
    </row>
    <row r="345" spans="1:3" x14ac:dyDescent="0.25">
      <c r="A345" s="19" t="s">
        <v>6007</v>
      </c>
      <c r="B345" s="19" t="s">
        <v>26553</v>
      </c>
      <c r="C345" s="122">
        <v>127167</v>
      </c>
    </row>
    <row r="346" spans="1:3" x14ac:dyDescent="0.25">
      <c r="A346" s="19" t="s">
        <v>4991</v>
      </c>
      <c r="B346" s="19" t="s">
        <v>26568</v>
      </c>
      <c r="C346" s="122">
        <v>230146</v>
      </c>
    </row>
    <row r="347" spans="1:3" x14ac:dyDescent="0.25">
      <c r="A347" s="19" t="s">
        <v>2858</v>
      </c>
      <c r="B347" s="19" t="s">
        <v>26567</v>
      </c>
      <c r="C347" s="122">
        <v>704849</v>
      </c>
    </row>
    <row r="348" spans="1:3" x14ac:dyDescent="0.25">
      <c r="A348" s="19" t="s">
        <v>3139</v>
      </c>
      <c r="B348" s="19" t="s">
        <v>26554</v>
      </c>
      <c r="C348" s="122">
        <v>352108</v>
      </c>
    </row>
    <row r="349" spans="1:3" x14ac:dyDescent="0.25">
      <c r="A349" s="19" t="s">
        <v>6672</v>
      </c>
      <c r="B349" s="19" t="s">
        <v>26655</v>
      </c>
      <c r="C349" s="122">
        <v>32959</v>
      </c>
    </row>
    <row r="350" spans="1:3" x14ac:dyDescent="0.25">
      <c r="A350" s="19" t="s">
        <v>3076</v>
      </c>
      <c r="B350" s="19" t="s">
        <v>26730</v>
      </c>
      <c r="C350" s="122">
        <v>276305</v>
      </c>
    </row>
    <row r="351" spans="1:3" x14ac:dyDescent="0.25">
      <c r="A351" s="19" t="s">
        <v>28845</v>
      </c>
      <c r="B351" s="19" t="s">
        <v>28846</v>
      </c>
      <c r="C351" s="122">
        <v>3633</v>
      </c>
    </row>
    <row r="352" spans="1:3" x14ac:dyDescent="0.25">
      <c r="A352" s="19" t="s">
        <v>22075</v>
      </c>
      <c r="B352" s="19" t="s">
        <v>26734</v>
      </c>
      <c r="C352" s="122">
        <v>12691</v>
      </c>
    </row>
    <row r="353" spans="1:3" x14ac:dyDescent="0.25">
      <c r="A353" s="118"/>
      <c r="B353" s="118"/>
      <c r="C353" s="118"/>
    </row>
    <row r="354" spans="1:3" x14ac:dyDescent="0.25">
      <c r="A354" s="118"/>
      <c r="B354" s="118"/>
      <c r="C354" s="118"/>
    </row>
    <row r="355" spans="1:3" x14ac:dyDescent="0.25">
      <c r="A355" s="118"/>
      <c r="B355" s="118"/>
      <c r="C355" s="118"/>
    </row>
    <row r="356" spans="1:3" x14ac:dyDescent="0.25">
      <c r="A356" s="118"/>
      <c r="B356" s="118"/>
      <c r="C356" s="118"/>
    </row>
    <row r="357" spans="1:3" x14ac:dyDescent="0.25">
      <c r="A357" s="118"/>
      <c r="B357" s="118"/>
      <c r="C357" s="118"/>
    </row>
    <row r="358" spans="1:3" x14ac:dyDescent="0.25">
      <c r="A358" s="118"/>
      <c r="B358" s="118"/>
      <c r="C358" s="118"/>
    </row>
    <row r="359" spans="1:3" x14ac:dyDescent="0.25">
      <c r="A359" s="118"/>
      <c r="B359" s="118"/>
      <c r="C359" s="118"/>
    </row>
    <row r="360" spans="1:3" x14ac:dyDescent="0.25">
      <c r="A360" s="98"/>
      <c r="B360" s="98"/>
      <c r="C360" s="99"/>
    </row>
    <row r="361" spans="1:3" x14ac:dyDescent="0.25">
      <c r="A361" s="98"/>
      <c r="B361" s="98"/>
      <c r="C361" s="99"/>
    </row>
    <row r="362" spans="1:3" x14ac:dyDescent="0.25">
      <c r="A362" s="98"/>
      <c r="B362" s="98"/>
      <c r="C362" s="99"/>
    </row>
    <row r="363" spans="1:3" x14ac:dyDescent="0.25">
      <c r="A363" s="98"/>
      <c r="B363" s="98"/>
      <c r="C363" s="99"/>
    </row>
    <row r="364" spans="1:3" x14ac:dyDescent="0.25">
      <c r="A364" s="98"/>
      <c r="B364" s="98"/>
      <c r="C364" s="99"/>
    </row>
    <row r="365" spans="1:3" x14ac:dyDescent="0.25">
      <c r="A365" s="98"/>
      <c r="B365" s="98"/>
      <c r="C365" s="99"/>
    </row>
    <row r="366" spans="1:3" x14ac:dyDescent="0.25">
      <c r="A366" s="98"/>
      <c r="B366" s="98"/>
      <c r="C366" s="99"/>
    </row>
    <row r="367" spans="1:3" x14ac:dyDescent="0.25">
      <c r="A367" s="98"/>
      <c r="B367" s="98"/>
      <c r="C367" s="99"/>
    </row>
    <row r="368" spans="1:3" x14ac:dyDescent="0.25">
      <c r="A368" s="98"/>
      <c r="B368" s="98"/>
      <c r="C368" s="99"/>
    </row>
    <row r="369" spans="1:3" x14ac:dyDescent="0.25">
      <c r="A369" s="98"/>
      <c r="B369" s="98"/>
      <c r="C369" s="99"/>
    </row>
    <row r="370" spans="1:3" x14ac:dyDescent="0.25">
      <c r="A370" s="98"/>
      <c r="B370" s="98"/>
      <c r="C370" s="99"/>
    </row>
    <row r="371" spans="1:3" x14ac:dyDescent="0.25">
      <c r="A371" s="98"/>
      <c r="B371" s="98"/>
      <c r="C371" s="99"/>
    </row>
    <row r="372" spans="1:3" x14ac:dyDescent="0.25">
      <c r="A372" s="98"/>
      <c r="B372" s="98"/>
      <c r="C372" s="99"/>
    </row>
    <row r="373" spans="1:3" x14ac:dyDescent="0.25">
      <c r="A373" s="98"/>
      <c r="B373" s="98"/>
      <c r="C373" s="99"/>
    </row>
    <row r="374" spans="1:3" x14ac:dyDescent="0.25">
      <c r="A374" s="98"/>
      <c r="B374" s="98"/>
      <c r="C374" s="99"/>
    </row>
    <row r="375" spans="1:3" x14ac:dyDescent="0.25">
      <c r="A375" s="98"/>
      <c r="B375" s="98"/>
      <c r="C375" s="99"/>
    </row>
    <row r="376" spans="1:3" x14ac:dyDescent="0.25">
      <c r="A376" s="98"/>
      <c r="B376" s="98"/>
      <c r="C376" s="99"/>
    </row>
    <row r="377" spans="1:3" x14ac:dyDescent="0.25">
      <c r="A377" s="98"/>
      <c r="B377" s="98"/>
      <c r="C377" s="99"/>
    </row>
    <row r="378" spans="1:3" x14ac:dyDescent="0.25">
      <c r="A378" s="98"/>
      <c r="B378" s="98"/>
      <c r="C378" s="99"/>
    </row>
    <row r="379" spans="1:3" x14ac:dyDescent="0.25">
      <c r="A379" s="98"/>
      <c r="B379" s="98"/>
      <c r="C379" s="99"/>
    </row>
  </sheetData>
  <sortState xmlns:xlrd2="http://schemas.microsoft.com/office/spreadsheetml/2017/richdata2" ref="A6:C352">
    <sortCondition ref="B6:B352"/>
  </sortState>
  <pageMargins left="0.7" right="0.7" top="0.31" bottom="0.34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579"/>
  <sheetViews>
    <sheetView view="pageBreakPreview" topLeftCell="A339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'Møre og Romsdal'!A1</f>
        <v>Momskompensasjon 2024 klubber</v>
      </c>
    </row>
    <row r="2" spans="1:3" ht="18.75" x14ac:dyDescent="0.3">
      <c r="A2" s="85" t="s">
        <v>22077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SUM(C6:C810)</f>
        <v>69902644</v>
      </c>
    </row>
    <row r="6" spans="1:3" x14ac:dyDescent="0.25">
      <c r="A6" s="19" t="s">
        <v>26993</v>
      </c>
      <c r="B6" s="19" t="s">
        <v>26994</v>
      </c>
      <c r="C6" s="122">
        <v>641</v>
      </c>
    </row>
    <row r="7" spans="1:3" x14ac:dyDescent="0.25">
      <c r="A7" s="19" t="s">
        <v>13388</v>
      </c>
      <c r="B7" s="19" t="s">
        <v>28886</v>
      </c>
      <c r="C7" s="122">
        <v>1752</v>
      </c>
    </row>
    <row r="8" spans="1:3" x14ac:dyDescent="0.25">
      <c r="A8" s="19" t="s">
        <v>18480</v>
      </c>
      <c r="B8" s="19" t="s">
        <v>28311</v>
      </c>
      <c r="C8" s="122">
        <v>6248</v>
      </c>
    </row>
    <row r="9" spans="1:3" x14ac:dyDescent="0.25">
      <c r="A9" s="19" t="s">
        <v>13292</v>
      </c>
      <c r="B9" s="19" t="s">
        <v>26818</v>
      </c>
      <c r="C9" s="122">
        <v>25743</v>
      </c>
    </row>
    <row r="10" spans="1:3" x14ac:dyDescent="0.25">
      <c r="A10" s="19" t="s">
        <v>2675</v>
      </c>
      <c r="B10" s="19" t="s">
        <v>26894</v>
      </c>
      <c r="C10" s="122">
        <v>318449</v>
      </c>
    </row>
    <row r="11" spans="1:3" x14ac:dyDescent="0.25">
      <c r="A11" s="19" t="s">
        <v>4249</v>
      </c>
      <c r="B11" s="19" t="s">
        <v>26895</v>
      </c>
      <c r="C11" s="122">
        <v>277712</v>
      </c>
    </row>
    <row r="12" spans="1:3" x14ac:dyDescent="0.25">
      <c r="A12" s="19" t="s">
        <v>28320</v>
      </c>
      <c r="B12" s="19" t="s">
        <v>28321</v>
      </c>
      <c r="C12" s="122">
        <v>15509</v>
      </c>
    </row>
    <row r="13" spans="1:3" x14ac:dyDescent="0.25">
      <c r="A13" s="19" t="s">
        <v>8365</v>
      </c>
      <c r="B13" s="19" t="s">
        <v>26989</v>
      </c>
      <c r="C13" s="122">
        <v>41952</v>
      </c>
    </row>
    <row r="14" spans="1:3" x14ac:dyDescent="0.25">
      <c r="A14" s="19" t="s">
        <v>8008</v>
      </c>
      <c r="B14" s="19" t="s">
        <v>27143</v>
      </c>
      <c r="C14" s="122">
        <v>25325</v>
      </c>
    </row>
    <row r="15" spans="1:3" x14ac:dyDescent="0.25">
      <c r="A15" s="19" t="s">
        <v>9336</v>
      </c>
      <c r="B15" s="19" t="s">
        <v>28339</v>
      </c>
      <c r="C15" s="122">
        <v>45193</v>
      </c>
    </row>
    <row r="16" spans="1:3" x14ac:dyDescent="0.25">
      <c r="A16" s="19" t="s">
        <v>5054</v>
      </c>
      <c r="B16" s="19" t="s">
        <v>27115</v>
      </c>
      <c r="C16" s="122">
        <v>123702</v>
      </c>
    </row>
    <row r="17" spans="1:3" x14ac:dyDescent="0.25">
      <c r="A17" s="19" t="s">
        <v>16837</v>
      </c>
      <c r="B17" s="19" t="s">
        <v>27139</v>
      </c>
      <c r="C17" s="122">
        <v>971</v>
      </c>
    </row>
    <row r="18" spans="1:3" x14ac:dyDescent="0.25">
      <c r="A18" s="19" t="s">
        <v>13976</v>
      </c>
      <c r="B18" s="19" t="s">
        <v>27207</v>
      </c>
      <c r="C18" s="122">
        <v>22002</v>
      </c>
    </row>
    <row r="19" spans="1:3" x14ac:dyDescent="0.25">
      <c r="A19" s="19" t="s">
        <v>15699</v>
      </c>
      <c r="B19" s="19" t="s">
        <v>26955</v>
      </c>
      <c r="C19" s="122">
        <v>27152</v>
      </c>
    </row>
    <row r="20" spans="1:3" x14ac:dyDescent="0.25">
      <c r="A20" s="19" t="s">
        <v>22081</v>
      </c>
      <c r="B20" s="19" t="s">
        <v>27012</v>
      </c>
      <c r="C20" s="122">
        <v>125665</v>
      </c>
    </row>
    <row r="21" spans="1:3" x14ac:dyDescent="0.25">
      <c r="A21" s="19" t="s">
        <v>9474</v>
      </c>
      <c r="B21" s="19" t="s">
        <v>27007</v>
      </c>
      <c r="C21" s="122">
        <v>16617</v>
      </c>
    </row>
    <row r="22" spans="1:3" x14ac:dyDescent="0.25">
      <c r="A22" s="19" t="s">
        <v>7199</v>
      </c>
      <c r="B22" s="19" t="s">
        <v>27009</v>
      </c>
      <c r="C22" s="122">
        <v>47166</v>
      </c>
    </row>
    <row r="23" spans="1:3" x14ac:dyDescent="0.25">
      <c r="A23" s="19" t="s">
        <v>13927</v>
      </c>
      <c r="B23" s="19" t="s">
        <v>27193</v>
      </c>
      <c r="C23" s="122">
        <v>6134</v>
      </c>
    </row>
    <row r="24" spans="1:3" x14ac:dyDescent="0.25">
      <c r="A24" s="19" t="s">
        <v>15029</v>
      </c>
      <c r="B24" s="19" t="s">
        <v>28861</v>
      </c>
      <c r="C24" s="122">
        <v>44372</v>
      </c>
    </row>
    <row r="25" spans="1:3" x14ac:dyDescent="0.25">
      <c r="A25" s="19" t="s">
        <v>7363</v>
      </c>
      <c r="B25" s="19" t="s">
        <v>26819</v>
      </c>
      <c r="C25" s="122">
        <v>84277</v>
      </c>
    </row>
    <row r="26" spans="1:3" x14ac:dyDescent="0.25">
      <c r="A26" s="19" t="s">
        <v>11949</v>
      </c>
      <c r="B26" s="19" t="s">
        <v>27144</v>
      </c>
      <c r="C26" s="122">
        <v>16758</v>
      </c>
    </row>
    <row r="27" spans="1:3" x14ac:dyDescent="0.25">
      <c r="A27" s="19" t="s">
        <v>5261</v>
      </c>
      <c r="B27" s="19" t="s">
        <v>26820</v>
      </c>
      <c r="C27" s="122">
        <v>79085</v>
      </c>
    </row>
    <row r="28" spans="1:3" x14ac:dyDescent="0.25">
      <c r="A28" s="19" t="s">
        <v>4636</v>
      </c>
      <c r="B28" s="19" t="s">
        <v>27043</v>
      </c>
      <c r="C28" s="122">
        <v>153279</v>
      </c>
    </row>
    <row r="29" spans="1:3" x14ac:dyDescent="0.25">
      <c r="A29" s="19" t="s">
        <v>15951</v>
      </c>
      <c r="B29" s="19" t="s">
        <v>26937</v>
      </c>
      <c r="C29" s="122">
        <v>11915</v>
      </c>
    </row>
    <row r="30" spans="1:3" x14ac:dyDescent="0.25">
      <c r="A30" s="19" t="s">
        <v>6169</v>
      </c>
      <c r="B30" s="19" t="s">
        <v>26915</v>
      </c>
      <c r="C30" s="122">
        <v>99027</v>
      </c>
    </row>
    <row r="31" spans="1:3" x14ac:dyDescent="0.25">
      <c r="A31" s="19" t="s">
        <v>8179</v>
      </c>
      <c r="B31" s="19" t="s">
        <v>27057</v>
      </c>
      <c r="C31" s="122">
        <v>51163</v>
      </c>
    </row>
    <row r="32" spans="1:3" x14ac:dyDescent="0.25">
      <c r="A32" s="19" t="s">
        <v>3175</v>
      </c>
      <c r="B32" s="19" t="s">
        <v>27078</v>
      </c>
      <c r="C32" s="122">
        <v>338370</v>
      </c>
    </row>
    <row r="33" spans="1:6" x14ac:dyDescent="0.25">
      <c r="A33" s="19" t="s">
        <v>19061</v>
      </c>
      <c r="B33" s="19" t="s">
        <v>27116</v>
      </c>
      <c r="C33" s="122">
        <v>82515</v>
      </c>
    </row>
    <row r="34" spans="1:6" x14ac:dyDescent="0.25">
      <c r="A34" s="19" t="s">
        <v>3648</v>
      </c>
      <c r="B34" s="19" t="s">
        <v>26901</v>
      </c>
      <c r="C34" s="122">
        <v>200752</v>
      </c>
    </row>
    <row r="35" spans="1:6" x14ac:dyDescent="0.25">
      <c r="A35" s="19" t="s">
        <v>3333</v>
      </c>
      <c r="B35" s="19" t="s">
        <v>26822</v>
      </c>
      <c r="C35" s="122">
        <v>235708</v>
      </c>
    </row>
    <row r="36" spans="1:6" x14ac:dyDescent="0.25">
      <c r="A36" s="19" t="s">
        <v>7873</v>
      </c>
      <c r="B36" s="19" t="s">
        <v>26904</v>
      </c>
      <c r="C36" s="122">
        <v>28119</v>
      </c>
    </row>
    <row r="37" spans="1:6" x14ac:dyDescent="0.25">
      <c r="A37" s="19" t="s">
        <v>1364</v>
      </c>
      <c r="B37" s="19" t="s">
        <v>26914</v>
      </c>
      <c r="C37" s="122">
        <v>605403</v>
      </c>
    </row>
    <row r="38" spans="1:6" x14ac:dyDescent="0.25">
      <c r="A38" s="19" t="s">
        <v>1143</v>
      </c>
      <c r="B38" s="19" t="s">
        <v>26823</v>
      </c>
      <c r="C38" s="122">
        <v>1335947</v>
      </c>
    </row>
    <row r="39" spans="1:6" x14ac:dyDescent="0.25">
      <c r="A39" s="19" t="s">
        <v>5714</v>
      </c>
      <c r="B39" s="19" t="s">
        <v>26821</v>
      </c>
      <c r="C39" s="122">
        <v>85021</v>
      </c>
    </row>
    <row r="40" spans="1:6" x14ac:dyDescent="0.25">
      <c r="A40" s="19" t="s">
        <v>7936</v>
      </c>
      <c r="B40" s="19" t="s">
        <v>26824</v>
      </c>
      <c r="C40" s="122">
        <v>61927</v>
      </c>
    </row>
    <row r="41" spans="1:6" x14ac:dyDescent="0.25">
      <c r="A41" s="19" t="s">
        <v>3725</v>
      </c>
      <c r="B41" s="19" t="s">
        <v>26913</v>
      </c>
      <c r="C41" s="122">
        <v>160420</v>
      </c>
    </row>
    <row r="42" spans="1:6" x14ac:dyDescent="0.25">
      <c r="A42" s="19" t="s">
        <v>7714</v>
      </c>
      <c r="B42" s="19" t="s">
        <v>27079</v>
      </c>
      <c r="C42" s="122">
        <v>38585</v>
      </c>
    </row>
    <row r="43" spans="1:6" x14ac:dyDescent="0.25">
      <c r="A43" s="19" t="s">
        <v>1077</v>
      </c>
      <c r="B43" s="19" t="s">
        <v>26826</v>
      </c>
      <c r="C43" s="122">
        <v>1172234</v>
      </c>
    </row>
    <row r="44" spans="1:6" x14ac:dyDescent="0.25">
      <c r="A44" s="19" t="s">
        <v>10180</v>
      </c>
      <c r="B44" s="19" t="s">
        <v>27084</v>
      </c>
      <c r="C44" s="122">
        <v>12745</v>
      </c>
    </row>
    <row r="45" spans="1:6" x14ac:dyDescent="0.25">
      <c r="A45" s="19" t="s">
        <v>10738</v>
      </c>
      <c r="B45" s="19" t="s">
        <v>28322</v>
      </c>
      <c r="C45" s="122">
        <v>8280</v>
      </c>
      <c r="F45" s="93"/>
    </row>
    <row r="46" spans="1:6" x14ac:dyDescent="0.25">
      <c r="A46" s="19" t="s">
        <v>7408</v>
      </c>
      <c r="B46" s="19" t="s">
        <v>26936</v>
      </c>
      <c r="C46" s="122">
        <v>26437</v>
      </c>
    </row>
    <row r="47" spans="1:6" x14ac:dyDescent="0.25">
      <c r="A47" s="19" t="s">
        <v>22087</v>
      </c>
      <c r="B47" s="19" t="s">
        <v>26966</v>
      </c>
      <c r="C47" s="122">
        <v>67923</v>
      </c>
    </row>
    <row r="48" spans="1:6" x14ac:dyDescent="0.25">
      <c r="A48" s="19" t="s">
        <v>11080</v>
      </c>
      <c r="B48" s="19" t="s">
        <v>26877</v>
      </c>
      <c r="C48" s="122">
        <v>20579</v>
      </c>
    </row>
    <row r="49" spans="1:3" x14ac:dyDescent="0.25">
      <c r="A49" s="19" t="s">
        <v>8668</v>
      </c>
      <c r="B49" s="19" t="s">
        <v>26827</v>
      </c>
      <c r="C49" s="122">
        <v>61918</v>
      </c>
    </row>
    <row r="50" spans="1:3" x14ac:dyDescent="0.25">
      <c r="A50" s="19" t="s">
        <v>14507</v>
      </c>
      <c r="B50" s="19" t="s">
        <v>27017</v>
      </c>
      <c r="C50" s="122">
        <v>24030</v>
      </c>
    </row>
    <row r="51" spans="1:3" x14ac:dyDescent="0.25">
      <c r="A51" s="19" t="s">
        <v>3306</v>
      </c>
      <c r="B51" s="19" t="s">
        <v>27117</v>
      </c>
      <c r="C51" s="122">
        <v>149438</v>
      </c>
    </row>
    <row r="52" spans="1:3" x14ac:dyDescent="0.25">
      <c r="A52" s="19" t="s">
        <v>7906</v>
      </c>
      <c r="B52" s="19" t="s">
        <v>27208</v>
      </c>
      <c r="C52" s="122">
        <v>29175</v>
      </c>
    </row>
    <row r="53" spans="1:3" x14ac:dyDescent="0.25">
      <c r="A53" s="19" t="s">
        <v>11149</v>
      </c>
      <c r="B53" s="19" t="s">
        <v>27264</v>
      </c>
      <c r="C53" s="122">
        <v>30667</v>
      </c>
    </row>
    <row r="54" spans="1:3" x14ac:dyDescent="0.25">
      <c r="A54" s="19" t="s">
        <v>22089</v>
      </c>
      <c r="B54" s="19" t="s">
        <v>28913</v>
      </c>
      <c r="C54" s="122">
        <v>9122</v>
      </c>
    </row>
    <row r="55" spans="1:3" x14ac:dyDescent="0.25">
      <c r="A55" s="19" t="s">
        <v>12045</v>
      </c>
      <c r="B55" s="19" t="s">
        <v>28877</v>
      </c>
      <c r="C55" s="122">
        <v>17423</v>
      </c>
    </row>
    <row r="56" spans="1:3" x14ac:dyDescent="0.25">
      <c r="A56" s="19" t="s">
        <v>11868</v>
      </c>
      <c r="B56" s="19" t="s">
        <v>28898</v>
      </c>
      <c r="C56" s="122">
        <v>28242</v>
      </c>
    </row>
    <row r="57" spans="1:3" x14ac:dyDescent="0.25">
      <c r="A57" s="19" t="s">
        <v>14958</v>
      </c>
      <c r="B57" s="19" t="s">
        <v>26995</v>
      </c>
      <c r="C57" s="122">
        <v>7137</v>
      </c>
    </row>
    <row r="58" spans="1:3" x14ac:dyDescent="0.25">
      <c r="A58" s="19" t="s">
        <v>15681</v>
      </c>
      <c r="B58" s="19" t="s">
        <v>27001</v>
      </c>
      <c r="C58" s="122">
        <v>10519</v>
      </c>
    </row>
    <row r="59" spans="1:3" x14ac:dyDescent="0.25">
      <c r="A59" s="19" t="s">
        <v>11361</v>
      </c>
      <c r="B59" s="19" t="s">
        <v>26967</v>
      </c>
      <c r="C59" s="122">
        <v>19090</v>
      </c>
    </row>
    <row r="60" spans="1:3" x14ac:dyDescent="0.25">
      <c r="A60" s="19" t="s">
        <v>18874</v>
      </c>
      <c r="B60" s="19" t="s">
        <v>27276</v>
      </c>
      <c r="C60" s="122">
        <v>67828</v>
      </c>
    </row>
    <row r="61" spans="1:3" x14ac:dyDescent="0.25">
      <c r="A61" s="19" t="s">
        <v>19123</v>
      </c>
      <c r="B61" s="19" t="s">
        <v>26878</v>
      </c>
      <c r="C61" s="122">
        <v>495412</v>
      </c>
    </row>
    <row r="62" spans="1:3" x14ac:dyDescent="0.25">
      <c r="A62" s="19" t="s">
        <v>16478</v>
      </c>
      <c r="B62" s="19" t="s">
        <v>27170</v>
      </c>
      <c r="C62" s="122">
        <v>3265</v>
      </c>
    </row>
    <row r="63" spans="1:3" x14ac:dyDescent="0.25">
      <c r="A63" s="19" t="s">
        <v>5444</v>
      </c>
      <c r="B63" s="19" t="s">
        <v>27065</v>
      </c>
      <c r="C63" s="122">
        <v>122790</v>
      </c>
    </row>
    <row r="64" spans="1:3" x14ac:dyDescent="0.25">
      <c r="A64" s="19" t="s">
        <v>11621</v>
      </c>
      <c r="B64" s="19" t="s">
        <v>27280</v>
      </c>
      <c r="C64" s="122">
        <v>24599</v>
      </c>
    </row>
    <row r="65" spans="1:3" x14ac:dyDescent="0.25">
      <c r="A65" s="19" t="s">
        <v>7154</v>
      </c>
      <c r="B65" s="19" t="s">
        <v>27247</v>
      </c>
      <c r="C65" s="122">
        <v>54031</v>
      </c>
    </row>
    <row r="66" spans="1:3" x14ac:dyDescent="0.25">
      <c r="A66" s="19" t="s">
        <v>12279</v>
      </c>
      <c r="B66" s="19" t="s">
        <v>27171</v>
      </c>
      <c r="C66" s="122">
        <v>34158</v>
      </c>
    </row>
    <row r="67" spans="1:3" x14ac:dyDescent="0.25">
      <c r="A67" s="19" t="s">
        <v>28890</v>
      </c>
      <c r="B67" s="19" t="s">
        <v>28891</v>
      </c>
      <c r="C67" s="122">
        <v>3558</v>
      </c>
    </row>
    <row r="68" spans="1:3" x14ac:dyDescent="0.25">
      <c r="A68" s="19" t="s">
        <v>28884</v>
      </c>
      <c r="B68" s="19" t="s">
        <v>28885</v>
      </c>
      <c r="C68" s="122">
        <v>3154</v>
      </c>
    </row>
    <row r="69" spans="1:3" x14ac:dyDescent="0.25">
      <c r="A69" s="19" t="s">
        <v>22092</v>
      </c>
      <c r="B69" s="19" t="s">
        <v>27005</v>
      </c>
      <c r="C69" s="122">
        <v>23884</v>
      </c>
    </row>
    <row r="70" spans="1:3" x14ac:dyDescent="0.25">
      <c r="A70" s="19" t="s">
        <v>11158</v>
      </c>
      <c r="B70" s="19" t="s">
        <v>27004</v>
      </c>
      <c r="C70" s="122">
        <v>24218</v>
      </c>
    </row>
    <row r="71" spans="1:3" x14ac:dyDescent="0.25">
      <c r="A71" s="19" t="s">
        <v>17068</v>
      </c>
      <c r="B71" s="19" t="s">
        <v>28889</v>
      </c>
      <c r="C71" s="122">
        <v>1842</v>
      </c>
    </row>
    <row r="72" spans="1:3" x14ac:dyDescent="0.25">
      <c r="A72" s="19" t="s">
        <v>6872</v>
      </c>
      <c r="B72" s="19" t="s">
        <v>27010</v>
      </c>
      <c r="C72" s="122">
        <v>96784</v>
      </c>
    </row>
    <row r="73" spans="1:3" x14ac:dyDescent="0.25">
      <c r="A73" s="19" t="s">
        <v>7202</v>
      </c>
      <c r="B73" s="19" t="s">
        <v>26834</v>
      </c>
      <c r="C73" s="122">
        <v>91298</v>
      </c>
    </row>
    <row r="74" spans="1:3" x14ac:dyDescent="0.25">
      <c r="A74" s="19" t="s">
        <v>15669</v>
      </c>
      <c r="B74" s="19" t="s">
        <v>27245</v>
      </c>
      <c r="C74" s="122">
        <v>31161</v>
      </c>
    </row>
    <row r="75" spans="1:3" x14ac:dyDescent="0.25">
      <c r="A75" s="19" t="s">
        <v>15377</v>
      </c>
      <c r="B75" s="19" t="s">
        <v>26975</v>
      </c>
      <c r="C75" s="122">
        <v>5558</v>
      </c>
    </row>
    <row r="76" spans="1:3" x14ac:dyDescent="0.25">
      <c r="A76" s="19" t="s">
        <v>2819</v>
      </c>
      <c r="B76" s="19" t="s">
        <v>27209</v>
      </c>
      <c r="C76" s="122">
        <v>209369</v>
      </c>
    </row>
    <row r="77" spans="1:3" x14ac:dyDescent="0.25">
      <c r="A77" s="19" t="s">
        <v>7879</v>
      </c>
      <c r="B77" s="19" t="s">
        <v>27202</v>
      </c>
      <c r="C77" s="122">
        <v>42821</v>
      </c>
    </row>
    <row r="78" spans="1:3" x14ac:dyDescent="0.25">
      <c r="A78" s="19" t="s">
        <v>5582</v>
      </c>
      <c r="B78" s="19" t="s">
        <v>27199</v>
      </c>
      <c r="C78" s="122">
        <v>136591</v>
      </c>
    </row>
    <row r="79" spans="1:3" x14ac:dyDescent="0.25">
      <c r="A79" s="19" t="s">
        <v>14720</v>
      </c>
      <c r="B79" s="19" t="s">
        <v>27203</v>
      </c>
      <c r="C79" s="122">
        <v>4858</v>
      </c>
    </row>
    <row r="80" spans="1:3" x14ac:dyDescent="0.25">
      <c r="A80" s="19" t="s">
        <v>15404</v>
      </c>
      <c r="B80" s="19" t="s">
        <v>27200</v>
      </c>
      <c r="C80" s="122">
        <v>14736</v>
      </c>
    </row>
    <row r="81" spans="1:3" x14ac:dyDescent="0.25">
      <c r="A81" s="19" t="s">
        <v>3722</v>
      </c>
      <c r="B81" s="19" t="s">
        <v>26976</v>
      </c>
      <c r="C81" s="122">
        <v>259435</v>
      </c>
    </row>
    <row r="82" spans="1:3" x14ac:dyDescent="0.25">
      <c r="A82" s="19" t="s">
        <v>17181</v>
      </c>
      <c r="B82" s="19" t="s">
        <v>26980</v>
      </c>
      <c r="C82" s="122">
        <v>11498</v>
      </c>
    </row>
    <row r="83" spans="1:3" x14ac:dyDescent="0.25">
      <c r="A83" s="19" t="s">
        <v>14652</v>
      </c>
      <c r="B83" s="19" t="s">
        <v>26977</v>
      </c>
      <c r="C83" s="122">
        <v>6809</v>
      </c>
    </row>
    <row r="84" spans="1:3" x14ac:dyDescent="0.25">
      <c r="A84" s="19" t="s">
        <v>4802</v>
      </c>
      <c r="B84" s="19" t="s">
        <v>27118</v>
      </c>
      <c r="C84" s="122">
        <v>54209</v>
      </c>
    </row>
    <row r="85" spans="1:3" x14ac:dyDescent="0.25">
      <c r="A85" s="19" t="s">
        <v>4072</v>
      </c>
      <c r="B85" s="19" t="s">
        <v>27077</v>
      </c>
      <c r="C85" s="122">
        <v>112461</v>
      </c>
    </row>
    <row r="86" spans="1:3" x14ac:dyDescent="0.25">
      <c r="A86" s="19" t="s">
        <v>11265</v>
      </c>
      <c r="B86" s="19" t="s">
        <v>28901</v>
      </c>
      <c r="C86" s="122">
        <v>2936</v>
      </c>
    </row>
    <row r="87" spans="1:3" x14ac:dyDescent="0.25">
      <c r="A87" s="19" t="s">
        <v>7142</v>
      </c>
      <c r="B87" s="19" t="s">
        <v>27066</v>
      </c>
      <c r="C87" s="122">
        <v>11010</v>
      </c>
    </row>
    <row r="88" spans="1:3" x14ac:dyDescent="0.25">
      <c r="A88" s="19" t="s">
        <v>22094</v>
      </c>
      <c r="B88" s="19" t="s">
        <v>27064</v>
      </c>
      <c r="C88" s="122">
        <v>27204</v>
      </c>
    </row>
    <row r="89" spans="1:3" x14ac:dyDescent="0.25">
      <c r="A89" s="19" t="s">
        <v>2927</v>
      </c>
      <c r="B89" s="19" t="s">
        <v>27067</v>
      </c>
      <c r="C89" s="122">
        <v>173400</v>
      </c>
    </row>
    <row r="90" spans="1:3" x14ac:dyDescent="0.25">
      <c r="A90" s="19" t="s">
        <v>23016</v>
      </c>
      <c r="B90" s="19" t="s">
        <v>27196</v>
      </c>
      <c r="C90" s="122">
        <v>27191</v>
      </c>
    </row>
    <row r="91" spans="1:3" x14ac:dyDescent="0.25">
      <c r="A91" s="19" t="s">
        <v>8254</v>
      </c>
      <c r="B91" s="19" t="s">
        <v>28328</v>
      </c>
      <c r="C91" s="122">
        <v>71228</v>
      </c>
    </row>
    <row r="92" spans="1:3" x14ac:dyDescent="0.25">
      <c r="A92" s="19" t="s">
        <v>7426</v>
      </c>
      <c r="B92" s="19" t="s">
        <v>27085</v>
      </c>
      <c r="C92" s="122">
        <v>40618</v>
      </c>
    </row>
    <row r="93" spans="1:3" x14ac:dyDescent="0.25">
      <c r="A93" s="19" t="s">
        <v>8500</v>
      </c>
      <c r="B93" s="19" t="s">
        <v>27268</v>
      </c>
      <c r="C93" s="122">
        <v>27259</v>
      </c>
    </row>
    <row r="94" spans="1:3" x14ac:dyDescent="0.25">
      <c r="A94" s="19" t="s">
        <v>5372</v>
      </c>
      <c r="B94" s="19" t="s">
        <v>27266</v>
      </c>
      <c r="C94" s="122">
        <v>98862</v>
      </c>
    </row>
    <row r="95" spans="1:3" x14ac:dyDescent="0.25">
      <c r="A95" s="19" t="s">
        <v>18685</v>
      </c>
      <c r="B95" s="19" t="s">
        <v>26923</v>
      </c>
      <c r="C95" s="122">
        <v>4515</v>
      </c>
    </row>
    <row r="96" spans="1:3" x14ac:dyDescent="0.25">
      <c r="A96" s="19" t="s">
        <v>15062</v>
      </c>
      <c r="B96" s="19" t="s">
        <v>27112</v>
      </c>
      <c r="C96" s="122">
        <v>10106</v>
      </c>
    </row>
    <row r="97" spans="1:3" x14ac:dyDescent="0.25">
      <c r="A97" s="19" t="s">
        <v>28862</v>
      </c>
      <c r="B97" s="19" t="s">
        <v>28863</v>
      </c>
      <c r="C97" s="122">
        <v>717</v>
      </c>
    </row>
    <row r="98" spans="1:3" x14ac:dyDescent="0.25">
      <c r="A98" s="19" t="s">
        <v>13874</v>
      </c>
      <c r="B98" s="19" t="s">
        <v>27281</v>
      </c>
      <c r="C98" s="122">
        <v>16294</v>
      </c>
    </row>
    <row r="99" spans="1:3" x14ac:dyDescent="0.25">
      <c r="A99" s="19" t="s">
        <v>7297</v>
      </c>
      <c r="B99" s="19" t="s">
        <v>27145</v>
      </c>
      <c r="C99" s="122">
        <v>89377</v>
      </c>
    </row>
    <row r="100" spans="1:3" x14ac:dyDescent="0.25">
      <c r="A100" s="19" t="s">
        <v>8965</v>
      </c>
      <c r="B100" s="19" t="s">
        <v>27044</v>
      </c>
      <c r="C100" s="122">
        <v>20418</v>
      </c>
    </row>
    <row r="101" spans="1:3" x14ac:dyDescent="0.25">
      <c r="A101" s="19" t="s">
        <v>8050</v>
      </c>
      <c r="B101" s="19" t="s">
        <v>27053</v>
      </c>
      <c r="C101" s="122">
        <v>71544</v>
      </c>
    </row>
    <row r="102" spans="1:3" x14ac:dyDescent="0.25">
      <c r="A102" s="19" t="s">
        <v>11167</v>
      </c>
      <c r="B102" s="19" t="s">
        <v>26932</v>
      </c>
      <c r="C102" s="122">
        <v>35046</v>
      </c>
    </row>
    <row r="103" spans="1:3" x14ac:dyDescent="0.25">
      <c r="A103" s="19" t="s">
        <v>15821</v>
      </c>
      <c r="B103" s="19" t="s">
        <v>26829</v>
      </c>
      <c r="C103" s="122">
        <v>4508</v>
      </c>
    </row>
    <row r="104" spans="1:3" x14ac:dyDescent="0.25">
      <c r="A104" s="19" t="s">
        <v>18696</v>
      </c>
      <c r="B104" s="19" t="s">
        <v>27267</v>
      </c>
      <c r="C104" s="122">
        <v>22177</v>
      </c>
    </row>
    <row r="105" spans="1:3" x14ac:dyDescent="0.25">
      <c r="A105" s="19" t="s">
        <v>11433</v>
      </c>
      <c r="B105" s="19" t="s">
        <v>26997</v>
      </c>
      <c r="C105" s="122">
        <v>15088</v>
      </c>
    </row>
    <row r="106" spans="1:3" x14ac:dyDescent="0.25">
      <c r="A106" s="19" t="s">
        <v>3163</v>
      </c>
      <c r="B106" s="19" t="s">
        <v>27172</v>
      </c>
      <c r="C106" s="122">
        <v>255455</v>
      </c>
    </row>
    <row r="107" spans="1:3" x14ac:dyDescent="0.25">
      <c r="A107" s="19" t="s">
        <v>29102</v>
      </c>
      <c r="B107" s="19" t="s">
        <v>29103</v>
      </c>
      <c r="C107" s="122">
        <v>24474</v>
      </c>
    </row>
    <row r="108" spans="1:3" x14ac:dyDescent="0.25">
      <c r="A108" s="19" t="s">
        <v>2771</v>
      </c>
      <c r="B108" s="19" t="s">
        <v>26908</v>
      </c>
      <c r="C108" s="122">
        <v>354715</v>
      </c>
    </row>
    <row r="109" spans="1:3" x14ac:dyDescent="0.25">
      <c r="A109" s="19" t="s">
        <v>5150</v>
      </c>
      <c r="B109" s="19" t="s">
        <v>26909</v>
      </c>
      <c r="C109" s="122">
        <v>324307</v>
      </c>
    </row>
    <row r="110" spans="1:3" x14ac:dyDescent="0.25">
      <c r="A110" s="19" t="s">
        <v>2573</v>
      </c>
      <c r="B110" s="19" t="s">
        <v>26830</v>
      </c>
      <c r="C110" s="122">
        <v>266935</v>
      </c>
    </row>
    <row r="111" spans="1:3" x14ac:dyDescent="0.25">
      <c r="A111" s="19" t="s">
        <v>8536</v>
      </c>
      <c r="B111" s="19" t="s">
        <v>26956</v>
      </c>
      <c r="C111" s="122">
        <v>41437</v>
      </c>
    </row>
    <row r="112" spans="1:3" x14ac:dyDescent="0.25">
      <c r="A112" s="19" t="s">
        <v>9339</v>
      </c>
      <c r="B112" s="19" t="s">
        <v>26910</v>
      </c>
      <c r="C112" s="122">
        <v>27285</v>
      </c>
    </row>
    <row r="113" spans="1:3" x14ac:dyDescent="0.25">
      <c r="A113" s="19" t="s">
        <v>5651</v>
      </c>
      <c r="B113" s="19" t="s">
        <v>27225</v>
      </c>
      <c r="C113" s="122">
        <v>147343</v>
      </c>
    </row>
    <row r="114" spans="1:3" x14ac:dyDescent="0.25">
      <c r="A114" s="19" t="s">
        <v>12030</v>
      </c>
      <c r="B114" s="19" t="s">
        <v>27192</v>
      </c>
      <c r="C114" s="122">
        <v>12443</v>
      </c>
    </row>
    <row r="115" spans="1:3" x14ac:dyDescent="0.25">
      <c r="A115" s="19" t="s">
        <v>16158</v>
      </c>
      <c r="B115" s="19" t="s">
        <v>26961</v>
      </c>
      <c r="C115" s="122">
        <v>4051</v>
      </c>
    </row>
    <row r="116" spans="1:3" x14ac:dyDescent="0.25">
      <c r="A116" s="19" t="s">
        <v>22097</v>
      </c>
      <c r="B116" s="19" t="s">
        <v>26962</v>
      </c>
      <c r="C116" s="122">
        <v>14976</v>
      </c>
    </row>
    <row r="117" spans="1:3" x14ac:dyDescent="0.25">
      <c r="A117" s="19" t="s">
        <v>16407</v>
      </c>
      <c r="B117" s="19" t="s">
        <v>26960</v>
      </c>
      <c r="C117" s="122">
        <v>6555</v>
      </c>
    </row>
    <row r="118" spans="1:3" x14ac:dyDescent="0.25">
      <c r="A118" s="19" t="s">
        <v>16544</v>
      </c>
      <c r="B118" s="19" t="s">
        <v>28325</v>
      </c>
      <c r="C118" s="122">
        <v>3966</v>
      </c>
    </row>
    <row r="119" spans="1:3" x14ac:dyDescent="0.25">
      <c r="A119" s="19" t="s">
        <v>6941</v>
      </c>
      <c r="B119" s="19" t="s">
        <v>27119</v>
      </c>
      <c r="C119" s="122">
        <v>54907</v>
      </c>
    </row>
    <row r="120" spans="1:3" x14ac:dyDescent="0.25">
      <c r="A120" s="19" t="s">
        <v>6331</v>
      </c>
      <c r="B120" s="19" t="s">
        <v>27137</v>
      </c>
      <c r="C120" s="122">
        <v>21586</v>
      </c>
    </row>
    <row r="121" spans="1:3" x14ac:dyDescent="0.25">
      <c r="A121" s="19" t="s">
        <v>12835</v>
      </c>
      <c r="B121" s="19" t="s">
        <v>27054</v>
      </c>
      <c r="C121" s="122">
        <v>31853</v>
      </c>
    </row>
    <row r="122" spans="1:3" x14ac:dyDescent="0.25">
      <c r="A122" s="19" t="s">
        <v>9681</v>
      </c>
      <c r="B122" s="19" t="s">
        <v>27204</v>
      </c>
      <c r="C122" s="122">
        <v>47796</v>
      </c>
    </row>
    <row r="123" spans="1:3" x14ac:dyDescent="0.25">
      <c r="A123" s="19" t="s">
        <v>22099</v>
      </c>
      <c r="B123" s="19" t="s">
        <v>26928</v>
      </c>
      <c r="C123" s="122">
        <v>3306</v>
      </c>
    </row>
    <row r="124" spans="1:3" x14ac:dyDescent="0.25">
      <c r="A124" s="19" t="s">
        <v>5474</v>
      </c>
      <c r="B124" s="19" t="s">
        <v>26973</v>
      </c>
      <c r="C124" s="122">
        <v>150112</v>
      </c>
    </row>
    <row r="125" spans="1:3" x14ac:dyDescent="0.25">
      <c r="A125" s="19" t="s">
        <v>12704</v>
      </c>
      <c r="B125" s="19" t="s">
        <v>26972</v>
      </c>
      <c r="C125" s="122">
        <v>1286</v>
      </c>
    </row>
    <row r="126" spans="1:3" x14ac:dyDescent="0.25">
      <c r="A126" s="19" t="s">
        <v>10444</v>
      </c>
      <c r="B126" s="19" t="s">
        <v>26974</v>
      </c>
      <c r="C126" s="122">
        <v>46066</v>
      </c>
    </row>
    <row r="127" spans="1:3" x14ac:dyDescent="0.25">
      <c r="A127" s="19" t="s">
        <v>4847</v>
      </c>
      <c r="B127" s="19" t="s">
        <v>26968</v>
      </c>
      <c r="C127" s="122">
        <v>110995</v>
      </c>
    </row>
    <row r="128" spans="1:3" x14ac:dyDescent="0.25">
      <c r="A128" s="19" t="s">
        <v>18492</v>
      </c>
      <c r="B128" s="19" t="s">
        <v>26971</v>
      </c>
      <c r="C128" s="122">
        <v>15925</v>
      </c>
    </row>
    <row r="129" spans="1:3" x14ac:dyDescent="0.25">
      <c r="A129" s="19" t="s">
        <v>8902</v>
      </c>
      <c r="B129" s="19" t="s">
        <v>26969</v>
      </c>
      <c r="C129" s="122">
        <v>52916</v>
      </c>
    </row>
    <row r="130" spans="1:3" x14ac:dyDescent="0.25">
      <c r="A130" s="19" t="s">
        <v>11630</v>
      </c>
      <c r="B130" s="19" t="s">
        <v>28883</v>
      </c>
      <c r="C130" s="122">
        <v>1738</v>
      </c>
    </row>
    <row r="131" spans="1:3" x14ac:dyDescent="0.25">
      <c r="A131" s="19" t="s">
        <v>13742</v>
      </c>
      <c r="B131" s="19" t="s">
        <v>27045</v>
      </c>
      <c r="C131" s="122">
        <v>17697</v>
      </c>
    </row>
    <row r="132" spans="1:3" x14ac:dyDescent="0.25">
      <c r="A132" s="19" t="s">
        <v>1490</v>
      </c>
      <c r="B132" s="19" t="s">
        <v>27093</v>
      </c>
      <c r="C132" s="122">
        <v>726027</v>
      </c>
    </row>
    <row r="133" spans="1:3" x14ac:dyDescent="0.25">
      <c r="A133" s="19" t="s">
        <v>7255</v>
      </c>
      <c r="B133" s="19" t="s">
        <v>27068</v>
      </c>
      <c r="C133" s="122">
        <v>159002</v>
      </c>
    </row>
    <row r="134" spans="1:3" x14ac:dyDescent="0.25">
      <c r="A134" s="19" t="s">
        <v>13373</v>
      </c>
      <c r="B134" s="19" t="s">
        <v>27270</v>
      </c>
      <c r="C134" s="122">
        <v>8194</v>
      </c>
    </row>
    <row r="135" spans="1:3" x14ac:dyDescent="0.25">
      <c r="A135" s="19" t="s">
        <v>12555</v>
      </c>
      <c r="B135" s="19" t="s">
        <v>27222</v>
      </c>
      <c r="C135" s="122">
        <v>21993</v>
      </c>
    </row>
    <row r="136" spans="1:3" x14ac:dyDescent="0.25">
      <c r="A136" s="19" t="s">
        <v>6851</v>
      </c>
      <c r="B136" s="19" t="s">
        <v>26996</v>
      </c>
      <c r="C136" s="122">
        <v>44531</v>
      </c>
    </row>
    <row r="137" spans="1:3" x14ac:dyDescent="0.25">
      <c r="A137" s="19" t="s">
        <v>9813</v>
      </c>
      <c r="B137" s="19" t="s">
        <v>27175</v>
      </c>
      <c r="C137" s="122">
        <v>28856</v>
      </c>
    </row>
    <row r="138" spans="1:3" x14ac:dyDescent="0.25">
      <c r="A138" s="19" t="s">
        <v>12982</v>
      </c>
      <c r="B138" s="19" t="s">
        <v>27169</v>
      </c>
      <c r="C138" s="122">
        <v>11198</v>
      </c>
    </row>
    <row r="139" spans="1:3" x14ac:dyDescent="0.25">
      <c r="A139" s="19" t="s">
        <v>3124</v>
      </c>
      <c r="B139" s="19" t="s">
        <v>27069</v>
      </c>
      <c r="C139" s="122">
        <v>479786</v>
      </c>
    </row>
    <row r="140" spans="1:3" x14ac:dyDescent="0.25">
      <c r="A140" s="19" t="s">
        <v>9672</v>
      </c>
      <c r="B140" s="19" t="s">
        <v>27021</v>
      </c>
      <c r="C140" s="122">
        <v>50351</v>
      </c>
    </row>
    <row r="141" spans="1:3" x14ac:dyDescent="0.25">
      <c r="A141" s="19" t="s">
        <v>2549</v>
      </c>
      <c r="B141" s="19" t="s">
        <v>27220</v>
      </c>
      <c r="C141" s="122">
        <v>302589</v>
      </c>
    </row>
    <row r="142" spans="1:3" x14ac:dyDescent="0.25">
      <c r="A142" s="19" t="s">
        <v>3525</v>
      </c>
      <c r="B142" s="19" t="s">
        <v>26855</v>
      </c>
      <c r="C142" s="122">
        <v>258826</v>
      </c>
    </row>
    <row r="143" spans="1:3" x14ac:dyDescent="0.25">
      <c r="A143" s="19" t="s">
        <v>9210</v>
      </c>
      <c r="B143" s="19" t="s">
        <v>27033</v>
      </c>
      <c r="C143" s="122">
        <v>34351</v>
      </c>
    </row>
    <row r="144" spans="1:3" x14ac:dyDescent="0.25">
      <c r="A144" s="19" t="s">
        <v>14492</v>
      </c>
      <c r="B144" s="19" t="s">
        <v>28881</v>
      </c>
      <c r="C144" s="122">
        <v>14627</v>
      </c>
    </row>
    <row r="145" spans="1:3" x14ac:dyDescent="0.25">
      <c r="A145" s="19" t="s">
        <v>3145</v>
      </c>
      <c r="B145" s="19" t="s">
        <v>28914</v>
      </c>
      <c r="C145" s="122">
        <v>350626</v>
      </c>
    </row>
    <row r="146" spans="1:3" x14ac:dyDescent="0.25">
      <c r="A146" s="19" t="s">
        <v>6082</v>
      </c>
      <c r="B146" s="19" t="s">
        <v>27269</v>
      </c>
      <c r="C146" s="122">
        <v>123368</v>
      </c>
    </row>
    <row r="147" spans="1:3" x14ac:dyDescent="0.25">
      <c r="A147" s="19" t="s">
        <v>23015</v>
      </c>
      <c r="B147" s="19" t="s">
        <v>26999</v>
      </c>
      <c r="C147" s="122">
        <v>8537</v>
      </c>
    </row>
    <row r="148" spans="1:3" x14ac:dyDescent="0.25">
      <c r="A148" s="19" t="s">
        <v>14928</v>
      </c>
      <c r="B148" s="19" t="s">
        <v>27166</v>
      </c>
      <c r="C148" s="122">
        <v>15178</v>
      </c>
    </row>
    <row r="149" spans="1:3" x14ac:dyDescent="0.25">
      <c r="A149" s="19" t="s">
        <v>12417</v>
      </c>
      <c r="B149" s="19" t="s">
        <v>28319</v>
      </c>
      <c r="C149" s="122">
        <v>2620</v>
      </c>
    </row>
    <row r="150" spans="1:3" x14ac:dyDescent="0.25">
      <c r="A150" s="19" t="s">
        <v>2441</v>
      </c>
      <c r="B150" s="19" t="s">
        <v>27167</v>
      </c>
      <c r="C150" s="122">
        <v>382906</v>
      </c>
    </row>
    <row r="151" spans="1:3" x14ac:dyDescent="0.25">
      <c r="A151" s="19" t="s">
        <v>11958</v>
      </c>
      <c r="B151" s="19" t="s">
        <v>26982</v>
      </c>
      <c r="C151" s="122">
        <v>22353</v>
      </c>
    </row>
    <row r="152" spans="1:3" x14ac:dyDescent="0.25">
      <c r="A152" s="19" t="s">
        <v>3677</v>
      </c>
      <c r="B152" s="19" t="s">
        <v>27221</v>
      </c>
      <c r="C152" s="122">
        <v>217539</v>
      </c>
    </row>
    <row r="153" spans="1:3" x14ac:dyDescent="0.25">
      <c r="A153" s="19" t="s">
        <v>4603</v>
      </c>
      <c r="B153" s="19" t="s">
        <v>27251</v>
      </c>
      <c r="C153" s="122">
        <v>365426</v>
      </c>
    </row>
    <row r="154" spans="1:3" x14ac:dyDescent="0.25">
      <c r="A154" s="19" t="s">
        <v>11199</v>
      </c>
      <c r="B154" s="19" t="s">
        <v>27254</v>
      </c>
      <c r="C154" s="122">
        <v>7466</v>
      </c>
    </row>
    <row r="155" spans="1:3" x14ac:dyDescent="0.25">
      <c r="A155" s="19" t="s">
        <v>18691</v>
      </c>
      <c r="B155" s="19" t="s">
        <v>26992</v>
      </c>
      <c r="C155" s="122">
        <v>1644</v>
      </c>
    </row>
    <row r="156" spans="1:3" x14ac:dyDescent="0.25">
      <c r="A156" s="19" t="s">
        <v>21070</v>
      </c>
      <c r="B156" s="19" t="s">
        <v>28346</v>
      </c>
      <c r="C156" s="122">
        <v>8115</v>
      </c>
    </row>
    <row r="157" spans="1:3" x14ac:dyDescent="0.25">
      <c r="A157" s="19" t="s">
        <v>28907</v>
      </c>
      <c r="B157" s="19" t="s">
        <v>28908</v>
      </c>
      <c r="C157" s="122">
        <v>348</v>
      </c>
    </row>
    <row r="158" spans="1:3" x14ac:dyDescent="0.25">
      <c r="A158" s="19" t="s">
        <v>11011</v>
      </c>
      <c r="B158" s="19" t="s">
        <v>27140</v>
      </c>
      <c r="C158" s="122">
        <v>22587</v>
      </c>
    </row>
    <row r="159" spans="1:3" x14ac:dyDescent="0.25">
      <c r="A159" s="19" t="s">
        <v>16320</v>
      </c>
      <c r="B159" s="19" t="s">
        <v>28348</v>
      </c>
      <c r="C159" s="122">
        <v>3237</v>
      </c>
    </row>
    <row r="160" spans="1:3" x14ac:dyDescent="0.25">
      <c r="A160" s="19" t="s">
        <v>9255</v>
      </c>
      <c r="B160" s="19" t="s">
        <v>27224</v>
      </c>
      <c r="C160" s="122">
        <v>20357</v>
      </c>
    </row>
    <row r="161" spans="1:3" x14ac:dyDescent="0.25">
      <c r="A161" s="19" t="s">
        <v>22492</v>
      </c>
      <c r="B161" s="19" t="s">
        <v>27226</v>
      </c>
      <c r="C161" s="122">
        <v>5312</v>
      </c>
    </row>
    <row r="162" spans="1:3" x14ac:dyDescent="0.25">
      <c r="A162" s="19" t="s">
        <v>15461</v>
      </c>
      <c r="B162" s="19" t="s">
        <v>27030</v>
      </c>
      <c r="C162" s="122">
        <v>8953</v>
      </c>
    </row>
    <row r="163" spans="1:3" x14ac:dyDescent="0.25">
      <c r="A163" s="19" t="s">
        <v>23013</v>
      </c>
      <c r="B163" s="19" t="s">
        <v>26926</v>
      </c>
      <c r="C163" s="122">
        <v>19274</v>
      </c>
    </row>
    <row r="164" spans="1:3" x14ac:dyDescent="0.25">
      <c r="A164" s="19" t="s">
        <v>5678</v>
      </c>
      <c r="B164" s="19" t="s">
        <v>26831</v>
      </c>
      <c r="C164" s="122">
        <v>57404</v>
      </c>
    </row>
    <row r="165" spans="1:3" x14ac:dyDescent="0.25">
      <c r="A165" s="19" t="s">
        <v>18672</v>
      </c>
      <c r="B165" s="19" t="s">
        <v>27275</v>
      </c>
      <c r="C165" s="122">
        <v>10372</v>
      </c>
    </row>
    <row r="166" spans="1:3" x14ac:dyDescent="0.25">
      <c r="A166" s="19" t="s">
        <v>28887</v>
      </c>
      <c r="B166" s="19" t="s">
        <v>28888</v>
      </c>
      <c r="C166" s="122">
        <v>30540</v>
      </c>
    </row>
    <row r="167" spans="1:3" x14ac:dyDescent="0.25">
      <c r="A167" s="19" t="s">
        <v>28864</v>
      </c>
      <c r="B167" s="19" t="s">
        <v>28865</v>
      </c>
      <c r="C167" s="122">
        <v>1240</v>
      </c>
    </row>
    <row r="168" spans="1:3" x14ac:dyDescent="0.25">
      <c r="A168" s="19" t="s">
        <v>2954</v>
      </c>
      <c r="B168" s="19" t="s">
        <v>26948</v>
      </c>
      <c r="C168" s="122">
        <v>206781</v>
      </c>
    </row>
    <row r="169" spans="1:3" x14ac:dyDescent="0.25">
      <c r="A169" s="19" t="s">
        <v>6319</v>
      </c>
      <c r="B169" s="19" t="s">
        <v>26939</v>
      </c>
      <c r="C169" s="122">
        <v>62900</v>
      </c>
    </row>
    <row r="170" spans="1:3" x14ac:dyDescent="0.25">
      <c r="A170" s="19" t="s">
        <v>12725</v>
      </c>
      <c r="B170" s="19" t="s">
        <v>28313</v>
      </c>
      <c r="C170" s="122">
        <v>60690</v>
      </c>
    </row>
    <row r="171" spans="1:3" x14ac:dyDescent="0.25">
      <c r="A171" s="19" t="s">
        <v>2330</v>
      </c>
      <c r="B171" s="19" t="s">
        <v>26959</v>
      </c>
      <c r="C171" s="122">
        <v>487381</v>
      </c>
    </row>
    <row r="172" spans="1:3" x14ac:dyDescent="0.25">
      <c r="A172" s="19" t="s">
        <v>13724</v>
      </c>
      <c r="B172" s="19" t="s">
        <v>27163</v>
      </c>
      <c r="C172" s="122">
        <v>37148</v>
      </c>
    </row>
    <row r="173" spans="1:3" x14ac:dyDescent="0.25">
      <c r="A173" s="19" t="s">
        <v>13205</v>
      </c>
      <c r="B173" s="19" t="s">
        <v>27086</v>
      </c>
      <c r="C173" s="122">
        <v>3082</v>
      </c>
    </row>
    <row r="174" spans="1:3" x14ac:dyDescent="0.25">
      <c r="A174" s="19" t="s">
        <v>6550</v>
      </c>
      <c r="B174" s="19" t="s">
        <v>27090</v>
      </c>
      <c r="C174" s="122">
        <v>108502</v>
      </c>
    </row>
    <row r="175" spans="1:3" x14ac:dyDescent="0.25">
      <c r="A175" s="19" t="s">
        <v>1883</v>
      </c>
      <c r="B175" s="19" t="s">
        <v>27087</v>
      </c>
      <c r="C175" s="122">
        <v>835645</v>
      </c>
    </row>
    <row r="176" spans="1:3" x14ac:dyDescent="0.25">
      <c r="A176" s="19" t="s">
        <v>9111</v>
      </c>
      <c r="B176" s="19" t="s">
        <v>27092</v>
      </c>
      <c r="C176" s="122">
        <v>28596</v>
      </c>
    </row>
    <row r="177" spans="1:3" x14ac:dyDescent="0.25">
      <c r="A177" s="19" t="s">
        <v>22517</v>
      </c>
      <c r="B177" s="19" t="s">
        <v>27089</v>
      </c>
      <c r="C177" s="122">
        <v>6611</v>
      </c>
    </row>
    <row r="178" spans="1:3" x14ac:dyDescent="0.25">
      <c r="A178" s="19" t="s">
        <v>12207</v>
      </c>
      <c r="B178" s="19" t="s">
        <v>27091</v>
      </c>
      <c r="C178" s="122">
        <v>8613</v>
      </c>
    </row>
    <row r="179" spans="1:3" x14ac:dyDescent="0.25">
      <c r="A179" s="19" t="s">
        <v>1934</v>
      </c>
      <c r="B179" s="19" t="s">
        <v>26832</v>
      </c>
      <c r="C179" s="122">
        <v>393877</v>
      </c>
    </row>
    <row r="180" spans="1:3" x14ac:dyDescent="0.25">
      <c r="A180" s="19" t="s">
        <v>1346</v>
      </c>
      <c r="B180" s="19" t="s">
        <v>26903</v>
      </c>
      <c r="C180" s="122">
        <v>3701227</v>
      </c>
    </row>
    <row r="181" spans="1:3" x14ac:dyDescent="0.25">
      <c r="A181" s="19" t="s">
        <v>2297</v>
      </c>
      <c r="B181" s="19" t="s">
        <v>27282</v>
      </c>
      <c r="C181" s="122">
        <v>319906</v>
      </c>
    </row>
    <row r="182" spans="1:3" x14ac:dyDescent="0.25">
      <c r="A182" s="19" t="s">
        <v>14866</v>
      </c>
      <c r="B182" s="19" t="s">
        <v>27165</v>
      </c>
      <c r="C182" s="122">
        <v>19311</v>
      </c>
    </row>
    <row r="183" spans="1:3" x14ac:dyDescent="0.25">
      <c r="A183" s="19" t="s">
        <v>10993</v>
      </c>
      <c r="B183" s="19" t="s">
        <v>26833</v>
      </c>
      <c r="C183" s="122">
        <v>23294</v>
      </c>
    </row>
    <row r="184" spans="1:3" x14ac:dyDescent="0.25">
      <c r="A184" s="19" t="s">
        <v>11268</v>
      </c>
      <c r="B184" s="19" t="s">
        <v>26963</v>
      </c>
      <c r="C184" s="122">
        <v>27984</v>
      </c>
    </row>
    <row r="185" spans="1:3" x14ac:dyDescent="0.25">
      <c r="A185" s="19" t="s">
        <v>8758</v>
      </c>
      <c r="B185" s="19" t="s">
        <v>27120</v>
      </c>
      <c r="C185" s="122">
        <v>45302</v>
      </c>
    </row>
    <row r="186" spans="1:3" x14ac:dyDescent="0.25">
      <c r="A186" s="19" t="s">
        <v>4084</v>
      </c>
      <c r="B186" s="19" t="s">
        <v>26958</v>
      </c>
      <c r="C186" s="122">
        <v>184879</v>
      </c>
    </row>
    <row r="187" spans="1:3" x14ac:dyDescent="0.25">
      <c r="A187" s="19" t="s">
        <v>10828</v>
      </c>
      <c r="B187" s="19" t="s">
        <v>27173</v>
      </c>
      <c r="C187" s="122">
        <v>12377</v>
      </c>
    </row>
    <row r="188" spans="1:3" x14ac:dyDescent="0.25">
      <c r="A188" s="19" t="s">
        <v>28353</v>
      </c>
      <c r="B188" s="19" t="s">
        <v>28354</v>
      </c>
      <c r="C188" s="122">
        <v>5288</v>
      </c>
    </row>
    <row r="189" spans="1:3" x14ac:dyDescent="0.25">
      <c r="A189" s="19" t="s">
        <v>4207</v>
      </c>
      <c r="B189" s="19" t="s">
        <v>26835</v>
      </c>
      <c r="C189" s="122">
        <v>229319</v>
      </c>
    </row>
    <row r="190" spans="1:3" x14ac:dyDescent="0.25">
      <c r="A190" s="19" t="s">
        <v>10216</v>
      </c>
      <c r="B190" s="19" t="s">
        <v>27227</v>
      </c>
      <c r="C190" s="122">
        <v>26209</v>
      </c>
    </row>
    <row r="191" spans="1:3" x14ac:dyDescent="0.25">
      <c r="A191" s="19" t="s">
        <v>10432</v>
      </c>
      <c r="B191" s="19" t="s">
        <v>27286</v>
      </c>
      <c r="C191" s="122">
        <v>44066</v>
      </c>
    </row>
    <row r="192" spans="1:3" x14ac:dyDescent="0.25">
      <c r="A192" s="19" t="s">
        <v>5929</v>
      </c>
      <c r="B192" s="19" t="s">
        <v>27228</v>
      </c>
      <c r="C192" s="122">
        <v>83776</v>
      </c>
    </row>
    <row r="193" spans="1:3" x14ac:dyDescent="0.25">
      <c r="A193" s="19" t="s">
        <v>5189</v>
      </c>
      <c r="B193" s="19" t="s">
        <v>27205</v>
      </c>
      <c r="C193" s="122">
        <v>144933</v>
      </c>
    </row>
    <row r="194" spans="1:3" x14ac:dyDescent="0.25">
      <c r="A194" s="19" t="s">
        <v>1179</v>
      </c>
      <c r="B194" s="19" t="s">
        <v>27223</v>
      </c>
      <c r="C194" s="122">
        <v>383764</v>
      </c>
    </row>
    <row r="195" spans="1:3" x14ac:dyDescent="0.25">
      <c r="A195" s="19" t="s">
        <v>18683</v>
      </c>
      <c r="B195" s="19" t="s">
        <v>27211</v>
      </c>
      <c r="C195" s="122">
        <v>10483</v>
      </c>
    </row>
    <row r="196" spans="1:3" x14ac:dyDescent="0.25">
      <c r="A196" s="19" t="s">
        <v>1946</v>
      </c>
      <c r="B196" s="19" t="s">
        <v>27210</v>
      </c>
      <c r="C196" s="122">
        <v>394050</v>
      </c>
    </row>
    <row r="197" spans="1:3" x14ac:dyDescent="0.25">
      <c r="A197" s="19" t="s">
        <v>5549</v>
      </c>
      <c r="B197" s="19" t="s">
        <v>27212</v>
      </c>
      <c r="C197" s="122">
        <v>87687</v>
      </c>
    </row>
    <row r="198" spans="1:3" x14ac:dyDescent="0.25">
      <c r="A198" s="19" t="s">
        <v>12820</v>
      </c>
      <c r="B198" s="19" t="s">
        <v>28918</v>
      </c>
      <c r="C198" s="122">
        <v>8700</v>
      </c>
    </row>
    <row r="199" spans="1:3" x14ac:dyDescent="0.25">
      <c r="A199" s="19" t="s">
        <v>22556</v>
      </c>
      <c r="B199" s="19" t="s">
        <v>27982</v>
      </c>
      <c r="C199" s="122">
        <v>12034</v>
      </c>
    </row>
    <row r="200" spans="1:3" x14ac:dyDescent="0.25">
      <c r="A200" s="19" t="s">
        <v>15942</v>
      </c>
      <c r="B200" s="19" t="s">
        <v>27213</v>
      </c>
      <c r="C200" s="122">
        <v>26203</v>
      </c>
    </row>
    <row r="201" spans="1:3" x14ac:dyDescent="0.25">
      <c r="A201" s="19" t="s">
        <v>6325</v>
      </c>
      <c r="B201" s="19" t="s">
        <v>27214</v>
      </c>
      <c r="C201" s="122">
        <v>31611</v>
      </c>
    </row>
    <row r="202" spans="1:3" x14ac:dyDescent="0.25">
      <c r="A202" s="19" t="s">
        <v>5813</v>
      </c>
      <c r="B202" s="19" t="s">
        <v>27262</v>
      </c>
      <c r="C202" s="122">
        <v>306302</v>
      </c>
    </row>
    <row r="203" spans="1:3" x14ac:dyDescent="0.25">
      <c r="A203" s="19" t="s">
        <v>18568</v>
      </c>
      <c r="B203" s="19" t="s">
        <v>27283</v>
      </c>
      <c r="C203" s="122">
        <v>8466</v>
      </c>
    </row>
    <row r="204" spans="1:3" x14ac:dyDescent="0.25">
      <c r="A204" s="19" t="s">
        <v>7414</v>
      </c>
      <c r="B204" s="19" t="s">
        <v>28900</v>
      </c>
      <c r="C204" s="122">
        <v>32401</v>
      </c>
    </row>
    <row r="205" spans="1:3" x14ac:dyDescent="0.25">
      <c r="A205" s="19" t="s">
        <v>14463</v>
      </c>
      <c r="B205" s="19" t="s">
        <v>27070</v>
      </c>
      <c r="C205" s="122">
        <v>2769</v>
      </c>
    </row>
    <row r="206" spans="1:3" x14ac:dyDescent="0.25">
      <c r="A206" s="19" t="s">
        <v>28921</v>
      </c>
      <c r="B206" s="19" t="s">
        <v>28922</v>
      </c>
      <c r="C206" s="122">
        <v>1171</v>
      </c>
    </row>
    <row r="207" spans="1:3" x14ac:dyDescent="0.25">
      <c r="A207" s="19" t="s">
        <v>18165</v>
      </c>
      <c r="B207" s="19" t="s">
        <v>27011</v>
      </c>
      <c r="C207" s="122">
        <v>1103</v>
      </c>
    </row>
    <row r="208" spans="1:3" x14ac:dyDescent="0.25">
      <c r="A208" s="19" t="s">
        <v>12399</v>
      </c>
      <c r="B208" s="19" t="s">
        <v>27008</v>
      </c>
      <c r="C208" s="122">
        <v>22963</v>
      </c>
    </row>
    <row r="209" spans="1:3" x14ac:dyDescent="0.25">
      <c r="A209" s="19" t="s">
        <v>9309</v>
      </c>
      <c r="B209" s="19" t="s">
        <v>27032</v>
      </c>
      <c r="C209" s="122">
        <v>38877</v>
      </c>
    </row>
    <row r="210" spans="1:3" x14ac:dyDescent="0.25">
      <c r="A210" s="19" t="s">
        <v>12348</v>
      </c>
      <c r="B210" s="19" t="s">
        <v>27018</v>
      </c>
      <c r="C210" s="122">
        <v>21365</v>
      </c>
    </row>
    <row r="211" spans="1:3" x14ac:dyDescent="0.25">
      <c r="A211" s="19" t="s">
        <v>3710</v>
      </c>
      <c r="B211" s="19" t="s">
        <v>27174</v>
      </c>
      <c r="C211" s="122">
        <v>303392</v>
      </c>
    </row>
    <row r="212" spans="1:3" x14ac:dyDescent="0.25">
      <c r="A212" s="19" t="s">
        <v>7675</v>
      </c>
      <c r="B212" s="19" t="s">
        <v>27248</v>
      </c>
      <c r="C212" s="122">
        <v>56529</v>
      </c>
    </row>
    <row r="213" spans="1:3" x14ac:dyDescent="0.25">
      <c r="A213" s="19" t="s">
        <v>1886</v>
      </c>
      <c r="B213" s="19" t="s">
        <v>27094</v>
      </c>
      <c r="C213" s="122">
        <v>962483</v>
      </c>
    </row>
    <row r="214" spans="1:3" x14ac:dyDescent="0.25">
      <c r="A214" s="19" t="s">
        <v>15290</v>
      </c>
      <c r="B214" s="19" t="s">
        <v>27099</v>
      </c>
      <c r="C214" s="122">
        <v>4784</v>
      </c>
    </row>
    <row r="215" spans="1:3" x14ac:dyDescent="0.25">
      <c r="A215" s="19" t="s">
        <v>22111</v>
      </c>
      <c r="B215" s="19" t="s">
        <v>27096</v>
      </c>
      <c r="C215" s="122">
        <v>20957</v>
      </c>
    </row>
    <row r="216" spans="1:3" x14ac:dyDescent="0.25">
      <c r="A216" s="19" t="s">
        <v>13574</v>
      </c>
      <c r="B216" s="19" t="s">
        <v>27198</v>
      </c>
      <c r="C216" s="122">
        <v>14488</v>
      </c>
    </row>
    <row r="217" spans="1:3" x14ac:dyDescent="0.25">
      <c r="A217" s="19" t="s">
        <v>15750</v>
      </c>
      <c r="B217" s="19" t="s">
        <v>27098</v>
      </c>
      <c r="C217" s="122">
        <v>7303</v>
      </c>
    </row>
    <row r="218" spans="1:3" x14ac:dyDescent="0.25">
      <c r="A218" s="19" t="s">
        <v>3459</v>
      </c>
      <c r="B218" s="19" t="s">
        <v>27095</v>
      </c>
      <c r="C218" s="122">
        <v>152968</v>
      </c>
    </row>
    <row r="219" spans="1:3" x14ac:dyDescent="0.25">
      <c r="A219" s="19" t="s">
        <v>16571</v>
      </c>
      <c r="B219" s="19" t="s">
        <v>26933</v>
      </c>
      <c r="C219" s="122">
        <v>4541</v>
      </c>
    </row>
    <row r="220" spans="1:3" x14ac:dyDescent="0.25">
      <c r="A220" s="19" t="s">
        <v>8335</v>
      </c>
      <c r="B220" s="19" t="s">
        <v>27215</v>
      </c>
      <c r="C220" s="122">
        <v>44820</v>
      </c>
    </row>
    <row r="221" spans="1:3" x14ac:dyDescent="0.25">
      <c r="A221" s="19" t="s">
        <v>5075</v>
      </c>
      <c r="B221" s="19" t="s">
        <v>26978</v>
      </c>
      <c r="C221" s="122">
        <v>161218</v>
      </c>
    </row>
    <row r="222" spans="1:3" x14ac:dyDescent="0.25">
      <c r="A222" s="19" t="s">
        <v>29104</v>
      </c>
      <c r="B222" s="19" t="s">
        <v>29105</v>
      </c>
      <c r="C222" s="122">
        <v>353112</v>
      </c>
    </row>
    <row r="223" spans="1:3" x14ac:dyDescent="0.25">
      <c r="A223" s="19" t="s">
        <v>1709</v>
      </c>
      <c r="B223" s="19" t="s">
        <v>27071</v>
      </c>
      <c r="C223" s="122">
        <v>734885</v>
      </c>
    </row>
    <row r="224" spans="1:3" x14ac:dyDescent="0.25">
      <c r="A224" s="19" t="s">
        <v>28495</v>
      </c>
      <c r="B224" s="19" t="s">
        <v>28496</v>
      </c>
      <c r="C224" s="122">
        <v>2231</v>
      </c>
    </row>
    <row r="225" spans="1:3" x14ac:dyDescent="0.25">
      <c r="A225" s="19" t="s">
        <v>15228</v>
      </c>
      <c r="B225" s="19" t="s">
        <v>27072</v>
      </c>
      <c r="C225" s="122">
        <v>37823</v>
      </c>
    </row>
    <row r="226" spans="1:3" x14ac:dyDescent="0.25">
      <c r="A226" s="19" t="s">
        <v>8980</v>
      </c>
      <c r="B226" s="19" t="s">
        <v>28342</v>
      </c>
      <c r="C226" s="122">
        <v>28890</v>
      </c>
    </row>
    <row r="227" spans="1:3" x14ac:dyDescent="0.25">
      <c r="A227" s="19" t="s">
        <v>18894</v>
      </c>
      <c r="B227" s="19" t="s">
        <v>27168</v>
      </c>
      <c r="C227" s="122">
        <v>167129</v>
      </c>
    </row>
    <row r="228" spans="1:3" x14ac:dyDescent="0.25">
      <c r="A228" s="19" t="s">
        <v>15047</v>
      </c>
      <c r="B228" s="19" t="s">
        <v>28912</v>
      </c>
      <c r="C228" s="122">
        <v>5569</v>
      </c>
    </row>
    <row r="229" spans="1:3" x14ac:dyDescent="0.25">
      <c r="A229" s="19" t="s">
        <v>23024</v>
      </c>
      <c r="B229" s="19" t="s">
        <v>27976</v>
      </c>
      <c r="C229" s="122">
        <v>103792</v>
      </c>
    </row>
    <row r="230" spans="1:3" x14ac:dyDescent="0.25">
      <c r="A230" s="19" t="s">
        <v>10672</v>
      </c>
      <c r="B230" s="19" t="s">
        <v>26838</v>
      </c>
      <c r="C230" s="122">
        <v>185077</v>
      </c>
    </row>
    <row r="231" spans="1:3" x14ac:dyDescent="0.25">
      <c r="A231" s="19" t="s">
        <v>28902</v>
      </c>
      <c r="B231" s="19" t="s">
        <v>28903</v>
      </c>
      <c r="C231" s="122">
        <v>1689</v>
      </c>
    </row>
    <row r="232" spans="1:3" x14ac:dyDescent="0.25">
      <c r="A232" s="19" t="s">
        <v>5840</v>
      </c>
      <c r="B232" s="19" t="s">
        <v>27246</v>
      </c>
      <c r="C232" s="122">
        <v>42269</v>
      </c>
    </row>
    <row r="233" spans="1:3" x14ac:dyDescent="0.25">
      <c r="A233" s="19" t="s">
        <v>9081</v>
      </c>
      <c r="B233" s="19" t="s">
        <v>26836</v>
      </c>
      <c r="C233" s="122">
        <v>58181</v>
      </c>
    </row>
    <row r="234" spans="1:3" x14ac:dyDescent="0.25">
      <c r="A234" s="19" t="s">
        <v>8218</v>
      </c>
      <c r="B234" s="19" t="s">
        <v>26979</v>
      </c>
      <c r="C234" s="122">
        <v>26822</v>
      </c>
    </row>
    <row r="235" spans="1:3" x14ac:dyDescent="0.25">
      <c r="A235" s="19" t="s">
        <v>14741</v>
      </c>
      <c r="B235" s="19" t="s">
        <v>27161</v>
      </c>
      <c r="C235" s="122">
        <v>30271</v>
      </c>
    </row>
    <row r="236" spans="1:3" x14ac:dyDescent="0.25">
      <c r="A236" s="19" t="s">
        <v>9486</v>
      </c>
      <c r="B236" s="19" t="s">
        <v>27272</v>
      </c>
      <c r="C236" s="122">
        <v>52541</v>
      </c>
    </row>
    <row r="237" spans="1:3" x14ac:dyDescent="0.25">
      <c r="A237" s="19" t="s">
        <v>22113</v>
      </c>
      <c r="B237" s="19" t="s">
        <v>27164</v>
      </c>
      <c r="C237" s="122">
        <v>9934</v>
      </c>
    </row>
    <row r="238" spans="1:3" x14ac:dyDescent="0.25">
      <c r="A238" s="19" t="s">
        <v>10732</v>
      </c>
      <c r="B238" s="19" t="s">
        <v>27162</v>
      </c>
      <c r="C238" s="122">
        <v>23585</v>
      </c>
    </row>
    <row r="239" spans="1:3" x14ac:dyDescent="0.25">
      <c r="A239" s="19" t="s">
        <v>12390</v>
      </c>
      <c r="B239" s="19" t="s">
        <v>27274</v>
      </c>
      <c r="C239" s="122">
        <v>9284</v>
      </c>
    </row>
    <row r="240" spans="1:3" x14ac:dyDescent="0.25">
      <c r="A240" s="19" t="s">
        <v>14869</v>
      </c>
      <c r="B240" s="19" t="s">
        <v>28923</v>
      </c>
      <c r="C240" s="122">
        <v>4589</v>
      </c>
    </row>
    <row r="241" spans="1:3" x14ac:dyDescent="0.25">
      <c r="A241" s="19" t="s">
        <v>15080</v>
      </c>
      <c r="B241" s="19" t="s">
        <v>28911</v>
      </c>
      <c r="C241" s="122">
        <v>18269</v>
      </c>
    </row>
    <row r="242" spans="1:3" x14ac:dyDescent="0.25">
      <c r="A242" s="19" t="s">
        <v>7450</v>
      </c>
      <c r="B242" s="19" t="s">
        <v>27250</v>
      </c>
      <c r="C242" s="122">
        <v>77739</v>
      </c>
    </row>
    <row r="243" spans="1:3" x14ac:dyDescent="0.25">
      <c r="A243" s="19" t="s">
        <v>5974</v>
      </c>
      <c r="B243" s="19" t="s">
        <v>27148</v>
      </c>
      <c r="C243" s="122">
        <v>33305</v>
      </c>
    </row>
    <row r="244" spans="1:3" x14ac:dyDescent="0.25">
      <c r="A244" s="19" t="s">
        <v>28491</v>
      </c>
      <c r="B244" s="19" t="s">
        <v>28492</v>
      </c>
      <c r="C244" s="122">
        <v>2151</v>
      </c>
    </row>
    <row r="245" spans="1:3" x14ac:dyDescent="0.25">
      <c r="A245" s="19" t="s">
        <v>18450</v>
      </c>
      <c r="B245" s="19" t="s">
        <v>28341</v>
      </c>
      <c r="C245" s="122">
        <v>19025</v>
      </c>
    </row>
    <row r="246" spans="1:3" x14ac:dyDescent="0.25">
      <c r="A246" s="19" t="s">
        <v>6127</v>
      </c>
      <c r="B246" s="19" t="s">
        <v>27159</v>
      </c>
      <c r="C246" s="122">
        <v>50929</v>
      </c>
    </row>
    <row r="247" spans="1:3" x14ac:dyDescent="0.25">
      <c r="A247" s="19" t="s">
        <v>6052</v>
      </c>
      <c r="B247" s="19" t="s">
        <v>27153</v>
      </c>
      <c r="C247" s="122">
        <v>107741</v>
      </c>
    </row>
    <row r="248" spans="1:3" x14ac:dyDescent="0.25">
      <c r="A248" s="19" t="s">
        <v>2543</v>
      </c>
      <c r="B248" s="19" t="s">
        <v>27156</v>
      </c>
      <c r="C248" s="122">
        <v>268826</v>
      </c>
    </row>
    <row r="249" spans="1:3" x14ac:dyDescent="0.25">
      <c r="A249" s="19" t="s">
        <v>11859</v>
      </c>
      <c r="B249" s="19" t="s">
        <v>27160</v>
      </c>
      <c r="C249" s="122">
        <v>12194</v>
      </c>
    </row>
    <row r="250" spans="1:3" x14ac:dyDescent="0.25">
      <c r="A250" s="19" t="s">
        <v>7693</v>
      </c>
      <c r="B250" s="19" t="s">
        <v>27154</v>
      </c>
      <c r="C250" s="122">
        <v>29511</v>
      </c>
    </row>
    <row r="251" spans="1:3" x14ac:dyDescent="0.25">
      <c r="A251" s="19" t="s">
        <v>16164</v>
      </c>
      <c r="B251" s="19" t="s">
        <v>27147</v>
      </c>
      <c r="C251" s="122">
        <v>15134</v>
      </c>
    </row>
    <row r="252" spans="1:3" x14ac:dyDescent="0.25">
      <c r="A252" s="19" t="s">
        <v>7205</v>
      </c>
      <c r="B252" s="19" t="s">
        <v>27157</v>
      </c>
      <c r="C252" s="122">
        <v>49915</v>
      </c>
    </row>
    <row r="253" spans="1:3" x14ac:dyDescent="0.25">
      <c r="A253" s="19" t="s">
        <v>22115</v>
      </c>
      <c r="B253" s="19" t="s">
        <v>27146</v>
      </c>
      <c r="C253" s="122">
        <v>37095</v>
      </c>
    </row>
    <row r="254" spans="1:3" x14ac:dyDescent="0.25">
      <c r="A254" s="19" t="s">
        <v>5741</v>
      </c>
      <c r="B254" s="19" t="s">
        <v>27149</v>
      </c>
      <c r="C254" s="122">
        <v>34456</v>
      </c>
    </row>
    <row r="255" spans="1:3" x14ac:dyDescent="0.25">
      <c r="A255" s="19" t="s">
        <v>9393</v>
      </c>
      <c r="B255" s="19" t="s">
        <v>27158</v>
      </c>
      <c r="C255" s="122">
        <v>76271</v>
      </c>
    </row>
    <row r="256" spans="1:3" x14ac:dyDescent="0.25">
      <c r="A256" s="19" t="s">
        <v>16729</v>
      </c>
      <c r="B256" s="19" t="s">
        <v>27150</v>
      </c>
      <c r="C256" s="122">
        <v>4971</v>
      </c>
    </row>
    <row r="257" spans="1:3" x14ac:dyDescent="0.25">
      <c r="A257" s="19" t="s">
        <v>12015</v>
      </c>
      <c r="B257" s="19" t="s">
        <v>27155</v>
      </c>
      <c r="C257" s="122">
        <v>13678</v>
      </c>
    </row>
    <row r="258" spans="1:3" x14ac:dyDescent="0.25">
      <c r="A258" s="19" t="s">
        <v>2165</v>
      </c>
      <c r="B258" s="19" t="s">
        <v>26881</v>
      </c>
      <c r="C258" s="122">
        <v>464962</v>
      </c>
    </row>
    <row r="259" spans="1:3" x14ac:dyDescent="0.25">
      <c r="A259" s="19" t="s">
        <v>28332</v>
      </c>
      <c r="B259" s="19" t="s">
        <v>28333</v>
      </c>
      <c r="C259" s="122">
        <v>1468</v>
      </c>
    </row>
    <row r="260" spans="1:3" x14ac:dyDescent="0.25">
      <c r="A260" s="19" t="s">
        <v>3871</v>
      </c>
      <c r="B260" s="19" t="s">
        <v>27201</v>
      </c>
      <c r="C260" s="122">
        <v>251062</v>
      </c>
    </row>
    <row r="261" spans="1:3" x14ac:dyDescent="0.25">
      <c r="A261" s="19" t="s">
        <v>12829</v>
      </c>
      <c r="B261" s="19" t="s">
        <v>27229</v>
      </c>
      <c r="C261" s="122">
        <v>13332</v>
      </c>
    </row>
    <row r="262" spans="1:3" x14ac:dyDescent="0.25">
      <c r="A262" s="19" t="s">
        <v>28485</v>
      </c>
      <c r="B262" s="19" t="s">
        <v>28486</v>
      </c>
      <c r="C262" s="122">
        <v>32010</v>
      </c>
    </row>
    <row r="263" spans="1:3" x14ac:dyDescent="0.25">
      <c r="A263" s="19" t="s">
        <v>8224</v>
      </c>
      <c r="B263" s="19" t="s">
        <v>26946</v>
      </c>
      <c r="C263" s="122">
        <v>57589</v>
      </c>
    </row>
    <row r="264" spans="1:3" x14ac:dyDescent="0.25">
      <c r="A264" s="19" t="s">
        <v>15912</v>
      </c>
      <c r="B264" s="19" t="s">
        <v>26898</v>
      </c>
      <c r="C264" s="122">
        <v>6332</v>
      </c>
    </row>
    <row r="265" spans="1:3" x14ac:dyDescent="0.25">
      <c r="A265" s="19" t="s">
        <v>5198</v>
      </c>
      <c r="B265" s="19" t="s">
        <v>28874</v>
      </c>
      <c r="C265" s="122">
        <v>122956</v>
      </c>
    </row>
    <row r="266" spans="1:3" x14ac:dyDescent="0.25">
      <c r="A266" s="19" t="s">
        <v>3847</v>
      </c>
      <c r="B266" s="19" t="s">
        <v>26951</v>
      </c>
      <c r="C266" s="122">
        <v>384189</v>
      </c>
    </row>
    <row r="267" spans="1:3" x14ac:dyDescent="0.25">
      <c r="A267" s="19" t="s">
        <v>4820</v>
      </c>
      <c r="B267" s="19" t="s">
        <v>26957</v>
      </c>
      <c r="C267" s="122">
        <v>546883</v>
      </c>
    </row>
    <row r="268" spans="1:3" x14ac:dyDescent="0.25">
      <c r="A268" s="19" t="s">
        <v>9033</v>
      </c>
      <c r="B268" s="19" t="s">
        <v>26952</v>
      </c>
      <c r="C268" s="122">
        <v>69088</v>
      </c>
    </row>
    <row r="269" spans="1:3" x14ac:dyDescent="0.25">
      <c r="A269" s="19" t="s">
        <v>10816</v>
      </c>
      <c r="B269" s="19" t="s">
        <v>26902</v>
      </c>
      <c r="C269" s="122">
        <v>32712</v>
      </c>
    </row>
    <row r="270" spans="1:3" x14ac:dyDescent="0.25">
      <c r="A270" s="19" t="s">
        <v>15969</v>
      </c>
      <c r="B270" s="19" t="s">
        <v>26896</v>
      </c>
      <c r="C270" s="122">
        <v>588</v>
      </c>
    </row>
    <row r="271" spans="1:3" x14ac:dyDescent="0.25">
      <c r="A271" s="19" t="s">
        <v>11014</v>
      </c>
      <c r="B271" s="19" t="s">
        <v>28866</v>
      </c>
      <c r="C271" s="122">
        <v>8414</v>
      </c>
    </row>
    <row r="272" spans="1:3" x14ac:dyDescent="0.25">
      <c r="A272" s="19" t="s">
        <v>15891</v>
      </c>
      <c r="B272" s="19" t="s">
        <v>26920</v>
      </c>
      <c r="C272" s="122">
        <v>2463</v>
      </c>
    </row>
    <row r="273" spans="1:3" x14ac:dyDescent="0.25">
      <c r="A273" s="19" t="s">
        <v>28314</v>
      </c>
      <c r="B273" s="19" t="s">
        <v>28315</v>
      </c>
      <c r="C273" s="122">
        <v>809</v>
      </c>
    </row>
    <row r="274" spans="1:3" x14ac:dyDescent="0.25">
      <c r="A274" s="19" t="s">
        <v>19011</v>
      </c>
      <c r="B274" s="19" t="s">
        <v>26925</v>
      </c>
      <c r="C274" s="122">
        <v>435501</v>
      </c>
    </row>
    <row r="275" spans="1:3" x14ac:dyDescent="0.25">
      <c r="A275" s="19" t="s">
        <v>11274</v>
      </c>
      <c r="B275" s="19" t="s">
        <v>26883</v>
      </c>
      <c r="C275" s="122">
        <v>12573</v>
      </c>
    </row>
    <row r="276" spans="1:3" x14ac:dyDescent="0.25">
      <c r="A276" s="19" t="s">
        <v>1802</v>
      </c>
      <c r="B276" s="19" t="s">
        <v>26837</v>
      </c>
      <c r="C276" s="122">
        <v>543118</v>
      </c>
    </row>
    <row r="277" spans="1:3" x14ac:dyDescent="0.25">
      <c r="A277" s="19" t="s">
        <v>4844</v>
      </c>
      <c r="B277" s="19" t="s">
        <v>26949</v>
      </c>
      <c r="C277" s="122">
        <v>254788</v>
      </c>
    </row>
    <row r="278" spans="1:3" x14ac:dyDescent="0.25">
      <c r="A278" s="19" t="s">
        <v>22634</v>
      </c>
      <c r="B278" s="19" t="s">
        <v>27056</v>
      </c>
      <c r="C278" s="122">
        <v>59428</v>
      </c>
    </row>
    <row r="279" spans="1:3" x14ac:dyDescent="0.25">
      <c r="A279" s="19" t="s">
        <v>6723</v>
      </c>
      <c r="B279" s="19" t="s">
        <v>27075</v>
      </c>
      <c r="C279" s="122">
        <v>141128</v>
      </c>
    </row>
    <row r="280" spans="1:3" x14ac:dyDescent="0.25">
      <c r="A280" s="19" t="s">
        <v>12946</v>
      </c>
      <c r="B280" s="19" t="s">
        <v>27273</v>
      </c>
      <c r="C280" s="122">
        <v>25664</v>
      </c>
    </row>
    <row r="281" spans="1:3" x14ac:dyDescent="0.25">
      <c r="A281" s="19" t="s">
        <v>15930</v>
      </c>
      <c r="B281" s="19" t="s">
        <v>28896</v>
      </c>
      <c r="C281" s="122">
        <v>32630</v>
      </c>
    </row>
    <row r="282" spans="1:3" x14ac:dyDescent="0.25">
      <c r="A282" s="19" t="s">
        <v>22117</v>
      </c>
      <c r="B282" s="19" t="s">
        <v>27244</v>
      </c>
      <c r="C282" s="122">
        <v>74439</v>
      </c>
    </row>
    <row r="283" spans="1:3" x14ac:dyDescent="0.25">
      <c r="A283" s="19" t="s">
        <v>4171</v>
      </c>
      <c r="B283" s="19" t="s">
        <v>26840</v>
      </c>
      <c r="C283" s="122">
        <v>161168</v>
      </c>
    </row>
    <row r="284" spans="1:3" x14ac:dyDescent="0.25">
      <c r="A284" s="19" t="s">
        <v>7606</v>
      </c>
      <c r="B284" s="19" t="s">
        <v>26839</v>
      </c>
      <c r="C284" s="122">
        <v>154036</v>
      </c>
    </row>
    <row r="285" spans="1:3" x14ac:dyDescent="0.25">
      <c r="A285" s="19" t="s">
        <v>1107</v>
      </c>
      <c r="B285" s="19" t="s">
        <v>26905</v>
      </c>
      <c r="C285" s="122">
        <v>1451504</v>
      </c>
    </row>
    <row r="286" spans="1:3" x14ac:dyDescent="0.25">
      <c r="A286" s="19" t="s">
        <v>6589</v>
      </c>
      <c r="B286" s="19" t="s">
        <v>26924</v>
      </c>
      <c r="C286" s="122">
        <v>46261</v>
      </c>
    </row>
    <row r="287" spans="1:3" x14ac:dyDescent="0.25">
      <c r="A287" s="19" t="s">
        <v>7726</v>
      </c>
      <c r="B287" s="19" t="s">
        <v>27284</v>
      </c>
      <c r="C287" s="122">
        <v>44705</v>
      </c>
    </row>
    <row r="288" spans="1:3" x14ac:dyDescent="0.25">
      <c r="A288" s="19" t="s">
        <v>28351</v>
      </c>
      <c r="B288" s="19" t="s">
        <v>28352</v>
      </c>
      <c r="C288" s="122">
        <v>19213</v>
      </c>
    </row>
    <row r="289" spans="1:3" x14ac:dyDescent="0.25">
      <c r="A289" s="19" t="s">
        <v>22728</v>
      </c>
      <c r="B289" s="19" t="s">
        <v>27278</v>
      </c>
      <c r="C289" s="122">
        <v>5407</v>
      </c>
    </row>
    <row r="290" spans="1:3" x14ac:dyDescent="0.25">
      <c r="A290" s="19" t="s">
        <v>6517</v>
      </c>
      <c r="B290" s="19" t="s">
        <v>27121</v>
      </c>
      <c r="C290" s="122">
        <v>47156</v>
      </c>
    </row>
    <row r="291" spans="1:3" x14ac:dyDescent="0.25">
      <c r="A291" s="19" t="s">
        <v>16368</v>
      </c>
      <c r="B291" s="19" t="s">
        <v>27055</v>
      </c>
      <c r="C291" s="122">
        <v>3903</v>
      </c>
    </row>
    <row r="292" spans="1:3" x14ac:dyDescent="0.25">
      <c r="A292" s="19" t="s">
        <v>9956</v>
      </c>
      <c r="B292" s="19" t="s">
        <v>27217</v>
      </c>
      <c r="C292" s="122">
        <v>29931</v>
      </c>
    </row>
    <row r="293" spans="1:3" x14ac:dyDescent="0.25">
      <c r="A293" s="19" t="s">
        <v>22119</v>
      </c>
      <c r="B293" s="19" t="s">
        <v>27029</v>
      </c>
      <c r="C293" s="122">
        <v>123453</v>
      </c>
    </row>
    <row r="294" spans="1:3" x14ac:dyDescent="0.25">
      <c r="A294" s="19" t="s">
        <v>13027</v>
      </c>
      <c r="B294" s="19" t="s">
        <v>27027</v>
      </c>
      <c r="C294" s="122">
        <v>26881</v>
      </c>
    </row>
    <row r="295" spans="1:3" x14ac:dyDescent="0.25">
      <c r="A295" s="19" t="s">
        <v>3594</v>
      </c>
      <c r="B295" s="19" t="s">
        <v>27019</v>
      </c>
      <c r="C295" s="122">
        <v>162356</v>
      </c>
    </row>
    <row r="296" spans="1:3" x14ac:dyDescent="0.25">
      <c r="A296" s="19" t="s">
        <v>12522</v>
      </c>
      <c r="B296" s="19" t="s">
        <v>27026</v>
      </c>
      <c r="C296" s="122">
        <v>5276</v>
      </c>
    </row>
    <row r="297" spans="1:3" x14ac:dyDescent="0.25">
      <c r="A297" s="19" t="s">
        <v>7849</v>
      </c>
      <c r="B297" s="19" t="s">
        <v>27025</v>
      </c>
      <c r="C297" s="122">
        <v>98987</v>
      </c>
    </row>
    <row r="298" spans="1:3" x14ac:dyDescent="0.25">
      <c r="A298" s="19" t="s">
        <v>7681</v>
      </c>
      <c r="B298" s="19" t="s">
        <v>27022</v>
      </c>
      <c r="C298" s="122">
        <v>84156</v>
      </c>
    </row>
    <row r="299" spans="1:3" x14ac:dyDescent="0.25">
      <c r="A299" s="19" t="s">
        <v>2057</v>
      </c>
      <c r="B299" s="19" t="s">
        <v>27020</v>
      </c>
      <c r="C299" s="122">
        <v>472193</v>
      </c>
    </row>
    <row r="300" spans="1:3" x14ac:dyDescent="0.25">
      <c r="A300" s="19" t="s">
        <v>22672</v>
      </c>
      <c r="B300" s="19" t="s">
        <v>22673</v>
      </c>
      <c r="C300" s="122">
        <v>166479</v>
      </c>
    </row>
    <row r="301" spans="1:3" x14ac:dyDescent="0.25">
      <c r="A301" s="19" t="s">
        <v>11792</v>
      </c>
      <c r="B301" s="19" t="s">
        <v>27023</v>
      </c>
      <c r="C301" s="122">
        <v>17275</v>
      </c>
    </row>
    <row r="302" spans="1:3" x14ac:dyDescent="0.25">
      <c r="A302" s="19" t="s">
        <v>29096</v>
      </c>
      <c r="B302" s="19" t="s">
        <v>29097</v>
      </c>
      <c r="C302" s="122">
        <v>450</v>
      </c>
    </row>
    <row r="303" spans="1:3" x14ac:dyDescent="0.25">
      <c r="A303" s="19" t="s">
        <v>9747</v>
      </c>
      <c r="B303" s="19" t="s">
        <v>27024</v>
      </c>
      <c r="C303" s="122">
        <v>6036</v>
      </c>
    </row>
    <row r="304" spans="1:3" x14ac:dyDescent="0.25">
      <c r="A304" s="19" t="s">
        <v>28894</v>
      </c>
      <c r="B304" s="19" t="s">
        <v>28895</v>
      </c>
      <c r="C304" s="122">
        <v>7660</v>
      </c>
    </row>
    <row r="305" spans="1:3" x14ac:dyDescent="0.25">
      <c r="A305" s="19" t="s">
        <v>16138</v>
      </c>
      <c r="B305" s="19" t="s">
        <v>27074</v>
      </c>
      <c r="C305" s="122">
        <v>4577</v>
      </c>
    </row>
    <row r="306" spans="1:3" x14ac:dyDescent="0.25">
      <c r="A306" s="19" t="s">
        <v>7103</v>
      </c>
      <c r="B306" s="19" t="s">
        <v>26841</v>
      </c>
      <c r="C306" s="122">
        <v>44154</v>
      </c>
    </row>
    <row r="307" spans="1:3" x14ac:dyDescent="0.25">
      <c r="A307" s="19" t="s">
        <v>1292</v>
      </c>
      <c r="B307" s="19" t="s">
        <v>27035</v>
      </c>
      <c r="C307" s="122">
        <v>804749</v>
      </c>
    </row>
    <row r="308" spans="1:3" x14ac:dyDescent="0.25">
      <c r="A308" s="19" t="s">
        <v>1208</v>
      </c>
      <c r="B308" s="19" t="s">
        <v>27036</v>
      </c>
      <c r="C308" s="122">
        <v>394074</v>
      </c>
    </row>
    <row r="309" spans="1:3" x14ac:dyDescent="0.25">
      <c r="A309" s="19" t="s">
        <v>8590</v>
      </c>
      <c r="B309" s="19" t="s">
        <v>27039</v>
      </c>
      <c r="C309" s="122">
        <v>22918</v>
      </c>
    </row>
    <row r="310" spans="1:3" x14ac:dyDescent="0.25">
      <c r="A310" s="19" t="s">
        <v>11645</v>
      </c>
      <c r="B310" s="19" t="s">
        <v>27040</v>
      </c>
      <c r="C310" s="122">
        <v>24560</v>
      </c>
    </row>
    <row r="311" spans="1:3" x14ac:dyDescent="0.25">
      <c r="A311" s="19" t="s">
        <v>3495</v>
      </c>
      <c r="B311" s="19" t="s">
        <v>27041</v>
      </c>
      <c r="C311" s="122">
        <v>17404</v>
      </c>
    </row>
    <row r="312" spans="1:3" x14ac:dyDescent="0.25">
      <c r="A312" s="19" t="s">
        <v>2036</v>
      </c>
      <c r="B312" s="19" t="s">
        <v>27038</v>
      </c>
      <c r="C312" s="122">
        <v>335812</v>
      </c>
    </row>
    <row r="313" spans="1:3" x14ac:dyDescent="0.25">
      <c r="A313" s="19" t="s">
        <v>15195</v>
      </c>
      <c r="B313" s="19" t="s">
        <v>27037</v>
      </c>
      <c r="C313" s="122">
        <v>12122</v>
      </c>
    </row>
    <row r="314" spans="1:3" x14ac:dyDescent="0.25">
      <c r="A314" s="19" t="s">
        <v>28326</v>
      </c>
      <c r="B314" s="19" t="s">
        <v>28327</v>
      </c>
      <c r="C314" s="122">
        <v>4030</v>
      </c>
    </row>
    <row r="315" spans="1:3" x14ac:dyDescent="0.25">
      <c r="A315" s="19" t="s">
        <v>22121</v>
      </c>
      <c r="B315" s="19" t="s">
        <v>27016</v>
      </c>
      <c r="C315" s="122">
        <v>22941</v>
      </c>
    </row>
    <row r="316" spans="1:3" x14ac:dyDescent="0.25">
      <c r="A316" s="19" t="s">
        <v>3805</v>
      </c>
      <c r="B316" s="19" t="s">
        <v>26842</v>
      </c>
      <c r="C316" s="122">
        <v>60828</v>
      </c>
    </row>
    <row r="317" spans="1:3" x14ac:dyDescent="0.25">
      <c r="A317" s="19" t="s">
        <v>15785</v>
      </c>
      <c r="B317" s="19" t="s">
        <v>28340</v>
      </c>
      <c r="C317" s="122">
        <v>5129</v>
      </c>
    </row>
    <row r="318" spans="1:3" x14ac:dyDescent="0.25">
      <c r="A318" s="19" t="s">
        <v>3713</v>
      </c>
      <c r="B318" s="19" t="s">
        <v>27271</v>
      </c>
      <c r="C318" s="122">
        <v>340948</v>
      </c>
    </row>
    <row r="319" spans="1:3" x14ac:dyDescent="0.25">
      <c r="A319" s="19" t="s">
        <v>14978</v>
      </c>
      <c r="B319" s="19" t="s">
        <v>26861</v>
      </c>
      <c r="C319" s="122">
        <v>9075</v>
      </c>
    </row>
    <row r="320" spans="1:3" x14ac:dyDescent="0.25">
      <c r="A320" s="19" t="s">
        <v>23014</v>
      </c>
      <c r="B320" s="19" t="s">
        <v>26929</v>
      </c>
      <c r="C320" s="122">
        <v>2792</v>
      </c>
    </row>
    <row r="321" spans="1:3" x14ac:dyDescent="0.25">
      <c r="A321" s="19" t="s">
        <v>1277</v>
      </c>
      <c r="B321" s="19" t="s">
        <v>26843</v>
      </c>
      <c r="C321" s="122">
        <v>1403472</v>
      </c>
    </row>
    <row r="322" spans="1:3" x14ac:dyDescent="0.25">
      <c r="A322" s="19" t="s">
        <v>1331</v>
      </c>
      <c r="B322" s="19" t="s">
        <v>26940</v>
      </c>
      <c r="C322" s="122">
        <v>367350</v>
      </c>
    </row>
    <row r="323" spans="1:3" x14ac:dyDescent="0.25">
      <c r="A323" s="19" t="s">
        <v>8671</v>
      </c>
      <c r="B323" s="19" t="s">
        <v>26889</v>
      </c>
      <c r="C323" s="122">
        <v>46093</v>
      </c>
    </row>
    <row r="324" spans="1:3" x14ac:dyDescent="0.25">
      <c r="A324" s="19" t="s">
        <v>16505</v>
      </c>
      <c r="B324" s="19" t="s">
        <v>28873</v>
      </c>
      <c r="C324" s="122">
        <v>3383</v>
      </c>
    </row>
    <row r="325" spans="1:3" x14ac:dyDescent="0.25">
      <c r="A325" s="19" t="s">
        <v>28858</v>
      </c>
      <c r="B325" s="19" t="s">
        <v>28859</v>
      </c>
      <c r="C325" s="122">
        <v>2332</v>
      </c>
    </row>
    <row r="326" spans="1:3" x14ac:dyDescent="0.25">
      <c r="A326" s="19" t="s">
        <v>5804</v>
      </c>
      <c r="B326" s="19" t="s">
        <v>27176</v>
      </c>
      <c r="C326" s="122">
        <v>224182</v>
      </c>
    </row>
    <row r="327" spans="1:3" x14ac:dyDescent="0.25">
      <c r="A327" s="19" t="s">
        <v>2852</v>
      </c>
      <c r="B327" s="19" t="s">
        <v>27031</v>
      </c>
      <c r="C327" s="122">
        <v>155417</v>
      </c>
    </row>
    <row r="328" spans="1:3" x14ac:dyDescent="0.25">
      <c r="A328" s="19" t="s">
        <v>4624</v>
      </c>
      <c r="B328" s="19" t="s">
        <v>26998</v>
      </c>
      <c r="C328" s="122">
        <v>185200</v>
      </c>
    </row>
    <row r="329" spans="1:3" x14ac:dyDescent="0.25">
      <c r="A329" s="19" t="s">
        <v>13727</v>
      </c>
      <c r="B329" s="19" t="s">
        <v>27002</v>
      </c>
      <c r="C329" s="122">
        <v>4492</v>
      </c>
    </row>
    <row r="330" spans="1:3" x14ac:dyDescent="0.25">
      <c r="A330" s="19" t="s">
        <v>16469</v>
      </c>
      <c r="B330" s="19" t="s">
        <v>27006</v>
      </c>
      <c r="C330" s="122">
        <v>2721</v>
      </c>
    </row>
    <row r="331" spans="1:3" x14ac:dyDescent="0.25">
      <c r="A331" s="19" t="s">
        <v>13453</v>
      </c>
      <c r="B331" s="19" t="s">
        <v>27015</v>
      </c>
      <c r="C331" s="122">
        <v>11706</v>
      </c>
    </row>
    <row r="332" spans="1:3" x14ac:dyDescent="0.25">
      <c r="A332" s="19" t="s">
        <v>14608</v>
      </c>
      <c r="B332" s="19" t="s">
        <v>28899</v>
      </c>
      <c r="C332" s="122">
        <v>8253</v>
      </c>
    </row>
    <row r="333" spans="1:3" x14ac:dyDescent="0.25">
      <c r="A333" s="19" t="s">
        <v>5342</v>
      </c>
      <c r="B333" s="19" t="s">
        <v>26825</v>
      </c>
      <c r="C333" s="122">
        <v>81250</v>
      </c>
    </row>
    <row r="334" spans="1:3" x14ac:dyDescent="0.25">
      <c r="A334" s="19" t="s">
        <v>10639</v>
      </c>
      <c r="B334" s="19" t="s">
        <v>27218</v>
      </c>
      <c r="C334" s="122">
        <v>15178</v>
      </c>
    </row>
    <row r="335" spans="1:3" x14ac:dyDescent="0.25">
      <c r="A335" s="19" t="s">
        <v>948</v>
      </c>
      <c r="B335" s="19" t="s">
        <v>26845</v>
      </c>
      <c r="C335" s="122">
        <v>2263077</v>
      </c>
    </row>
    <row r="336" spans="1:3" x14ac:dyDescent="0.25">
      <c r="A336" s="19" t="s">
        <v>4030</v>
      </c>
      <c r="B336" s="19" t="s">
        <v>26893</v>
      </c>
      <c r="C336" s="122">
        <v>126213</v>
      </c>
    </row>
    <row r="337" spans="1:3" x14ac:dyDescent="0.25">
      <c r="A337" s="19" t="s">
        <v>29094</v>
      </c>
      <c r="B337" s="19" t="s">
        <v>29095</v>
      </c>
      <c r="C337" s="122">
        <v>542</v>
      </c>
    </row>
    <row r="338" spans="1:3" x14ac:dyDescent="0.25">
      <c r="A338" s="19" t="s">
        <v>15050</v>
      </c>
      <c r="B338" s="19" t="s">
        <v>27122</v>
      </c>
      <c r="C338" s="122">
        <v>12818</v>
      </c>
    </row>
    <row r="339" spans="1:3" x14ac:dyDescent="0.25">
      <c r="A339" s="19" t="s">
        <v>7031</v>
      </c>
      <c r="B339" s="19" t="s">
        <v>27252</v>
      </c>
      <c r="C339" s="122">
        <v>61839</v>
      </c>
    </row>
    <row r="340" spans="1:3" x14ac:dyDescent="0.25">
      <c r="A340" s="19" t="s">
        <v>27255</v>
      </c>
      <c r="B340" s="19" t="s">
        <v>27256</v>
      </c>
      <c r="C340" s="122">
        <v>39398</v>
      </c>
    </row>
    <row r="341" spans="1:3" x14ac:dyDescent="0.25">
      <c r="A341" s="19" t="s">
        <v>17012</v>
      </c>
      <c r="B341" s="19" t="s">
        <v>27051</v>
      </c>
      <c r="C341" s="122">
        <v>898</v>
      </c>
    </row>
    <row r="342" spans="1:3" x14ac:dyDescent="0.25">
      <c r="A342" s="19" t="s">
        <v>10603</v>
      </c>
      <c r="B342" s="19" t="s">
        <v>27052</v>
      </c>
      <c r="C342" s="122">
        <v>22763</v>
      </c>
    </row>
    <row r="343" spans="1:3" x14ac:dyDescent="0.25">
      <c r="A343" s="19" t="s">
        <v>7645</v>
      </c>
      <c r="B343" s="19" t="s">
        <v>27049</v>
      </c>
      <c r="C343" s="122">
        <v>91549</v>
      </c>
    </row>
    <row r="344" spans="1:3" x14ac:dyDescent="0.25">
      <c r="A344" s="19" t="s">
        <v>1637</v>
      </c>
      <c r="B344" s="19" t="s">
        <v>27046</v>
      </c>
      <c r="C344" s="122">
        <v>707976</v>
      </c>
    </row>
    <row r="345" spans="1:3" x14ac:dyDescent="0.25">
      <c r="A345" s="19" t="s">
        <v>27047</v>
      </c>
      <c r="B345" s="19" t="s">
        <v>27048</v>
      </c>
      <c r="C345" s="122">
        <v>2640</v>
      </c>
    </row>
    <row r="346" spans="1:3" x14ac:dyDescent="0.25">
      <c r="A346" s="19" t="s">
        <v>22125</v>
      </c>
      <c r="B346" s="19" t="s">
        <v>27050</v>
      </c>
      <c r="C346" s="122">
        <v>6332</v>
      </c>
    </row>
    <row r="347" spans="1:3" x14ac:dyDescent="0.25">
      <c r="A347" s="19" t="s">
        <v>18619</v>
      </c>
      <c r="B347" s="19" t="s">
        <v>28897</v>
      </c>
      <c r="C347" s="122">
        <v>4044</v>
      </c>
    </row>
    <row r="348" spans="1:3" x14ac:dyDescent="0.25">
      <c r="A348" s="19" t="s">
        <v>2216</v>
      </c>
      <c r="B348" s="19" t="s">
        <v>27277</v>
      </c>
      <c r="C348" s="122">
        <v>895059</v>
      </c>
    </row>
    <row r="349" spans="1:3" x14ac:dyDescent="0.25">
      <c r="A349" s="19" t="s">
        <v>8923</v>
      </c>
      <c r="B349" s="19" t="s">
        <v>27279</v>
      </c>
      <c r="C349" s="122">
        <v>27881</v>
      </c>
    </row>
    <row r="350" spans="1:3" x14ac:dyDescent="0.25">
      <c r="A350" s="19" t="s">
        <v>21094</v>
      </c>
      <c r="B350" s="19" t="s">
        <v>27263</v>
      </c>
      <c r="C350" s="122">
        <v>17643</v>
      </c>
    </row>
    <row r="351" spans="1:3" x14ac:dyDescent="0.25">
      <c r="A351" s="19" t="s">
        <v>11056</v>
      </c>
      <c r="B351" s="19" t="s">
        <v>26970</v>
      </c>
      <c r="C351" s="122">
        <v>70429</v>
      </c>
    </row>
    <row r="352" spans="1:3" x14ac:dyDescent="0.25">
      <c r="A352" s="19" t="s">
        <v>9708</v>
      </c>
      <c r="B352" s="19" t="s">
        <v>27253</v>
      </c>
      <c r="C352" s="122">
        <v>93012</v>
      </c>
    </row>
    <row r="353" spans="1:3" x14ac:dyDescent="0.25">
      <c r="A353" s="19" t="s">
        <v>4510</v>
      </c>
      <c r="B353" s="19" t="s">
        <v>27101</v>
      </c>
      <c r="C353" s="122">
        <v>178303</v>
      </c>
    </row>
    <row r="354" spans="1:3" x14ac:dyDescent="0.25">
      <c r="A354" s="19" t="s">
        <v>29098</v>
      </c>
      <c r="B354" s="19" t="s">
        <v>29099</v>
      </c>
      <c r="C354" s="122">
        <v>6032</v>
      </c>
    </row>
    <row r="355" spans="1:3" x14ac:dyDescent="0.25">
      <c r="A355" s="19" t="s">
        <v>21020</v>
      </c>
      <c r="B355" s="19" t="s">
        <v>27108</v>
      </c>
      <c r="C355" s="122">
        <v>3869</v>
      </c>
    </row>
    <row r="356" spans="1:3" x14ac:dyDescent="0.25">
      <c r="A356" s="19" t="s">
        <v>15924</v>
      </c>
      <c r="B356" s="19" t="s">
        <v>28334</v>
      </c>
      <c r="C356" s="122">
        <v>15379</v>
      </c>
    </row>
    <row r="357" spans="1:3" x14ac:dyDescent="0.25">
      <c r="A357" s="19" t="s">
        <v>6523</v>
      </c>
      <c r="B357" s="19" t="s">
        <v>27102</v>
      </c>
      <c r="C357" s="122">
        <v>60634</v>
      </c>
    </row>
    <row r="358" spans="1:3" x14ac:dyDescent="0.25">
      <c r="A358" s="19" t="s">
        <v>3489</v>
      </c>
      <c r="B358" s="19" t="s">
        <v>27110</v>
      </c>
      <c r="C358" s="122">
        <v>166889</v>
      </c>
    </row>
    <row r="359" spans="1:3" x14ac:dyDescent="0.25">
      <c r="A359" s="19" t="s">
        <v>22127</v>
      </c>
      <c r="B359" s="19" t="s">
        <v>27111</v>
      </c>
      <c r="C359" s="122">
        <v>2197</v>
      </c>
    </row>
    <row r="360" spans="1:3" x14ac:dyDescent="0.25">
      <c r="A360" s="19" t="s">
        <v>23082</v>
      </c>
      <c r="B360" s="19" t="s">
        <v>27981</v>
      </c>
      <c r="C360" s="122">
        <v>14622</v>
      </c>
    </row>
    <row r="361" spans="1:3" x14ac:dyDescent="0.25">
      <c r="A361" s="19" t="s">
        <v>16302</v>
      </c>
      <c r="B361" s="19" t="s">
        <v>28904</v>
      </c>
      <c r="C361" s="122">
        <v>2457</v>
      </c>
    </row>
    <row r="362" spans="1:3" x14ac:dyDescent="0.25">
      <c r="A362" s="19" t="s">
        <v>14084</v>
      </c>
      <c r="B362" s="19" t="s">
        <v>27103</v>
      </c>
      <c r="C362" s="122">
        <v>13545</v>
      </c>
    </row>
    <row r="363" spans="1:3" x14ac:dyDescent="0.25">
      <c r="A363" s="19" t="s">
        <v>14545</v>
      </c>
      <c r="B363" s="19" t="s">
        <v>27104</v>
      </c>
      <c r="C363" s="122">
        <v>4741</v>
      </c>
    </row>
    <row r="364" spans="1:3" x14ac:dyDescent="0.25">
      <c r="A364" s="19" t="s">
        <v>10297</v>
      </c>
      <c r="B364" s="19" t="s">
        <v>27109</v>
      </c>
      <c r="C364" s="122">
        <v>24345</v>
      </c>
    </row>
    <row r="365" spans="1:3" x14ac:dyDescent="0.25">
      <c r="A365" s="19" t="s">
        <v>9699</v>
      </c>
      <c r="B365" s="19" t="s">
        <v>27105</v>
      </c>
      <c r="C365" s="122">
        <v>32823</v>
      </c>
    </row>
    <row r="366" spans="1:3" x14ac:dyDescent="0.25">
      <c r="A366" s="19" t="s">
        <v>7597</v>
      </c>
      <c r="B366" s="19" t="s">
        <v>26846</v>
      </c>
      <c r="C366" s="122">
        <v>47582</v>
      </c>
    </row>
    <row r="367" spans="1:3" x14ac:dyDescent="0.25">
      <c r="A367" s="19" t="s">
        <v>11833</v>
      </c>
      <c r="B367" s="19" t="s">
        <v>26847</v>
      </c>
      <c r="C367" s="122">
        <v>60639</v>
      </c>
    </row>
    <row r="368" spans="1:3" x14ac:dyDescent="0.25">
      <c r="A368" s="19" t="s">
        <v>6280</v>
      </c>
      <c r="B368" s="19" t="s">
        <v>27058</v>
      </c>
      <c r="C368" s="122">
        <v>68619</v>
      </c>
    </row>
    <row r="369" spans="1:3" x14ac:dyDescent="0.25">
      <c r="A369" s="19" t="s">
        <v>18413</v>
      </c>
      <c r="B369" s="19" t="s">
        <v>27062</v>
      </c>
      <c r="C369" s="122">
        <v>71780</v>
      </c>
    </row>
    <row r="370" spans="1:3" x14ac:dyDescent="0.25">
      <c r="A370" s="19" t="s">
        <v>13262</v>
      </c>
      <c r="B370" s="19" t="s">
        <v>28349</v>
      </c>
      <c r="C370" s="122">
        <v>9814</v>
      </c>
    </row>
    <row r="371" spans="1:3" x14ac:dyDescent="0.25">
      <c r="A371" s="19" t="s">
        <v>2468</v>
      </c>
      <c r="B371" s="19" t="s">
        <v>26848</v>
      </c>
      <c r="C371" s="122">
        <v>521813</v>
      </c>
    </row>
    <row r="372" spans="1:3" x14ac:dyDescent="0.25">
      <c r="A372" s="19" t="s">
        <v>7082</v>
      </c>
      <c r="B372" s="19" t="s">
        <v>27177</v>
      </c>
      <c r="C372" s="122">
        <v>119717</v>
      </c>
    </row>
    <row r="373" spans="1:3" x14ac:dyDescent="0.25">
      <c r="A373" s="19" t="s">
        <v>4345</v>
      </c>
      <c r="B373" s="19" t="s">
        <v>27082</v>
      </c>
      <c r="C373" s="122">
        <v>193725</v>
      </c>
    </row>
    <row r="374" spans="1:3" x14ac:dyDescent="0.25">
      <c r="A374" s="19" t="s">
        <v>6612</v>
      </c>
      <c r="B374" s="19" t="s">
        <v>27083</v>
      </c>
      <c r="C374" s="122">
        <v>85474</v>
      </c>
    </row>
    <row r="375" spans="1:3" x14ac:dyDescent="0.25">
      <c r="A375" s="19" t="s">
        <v>6472</v>
      </c>
      <c r="B375" s="19" t="s">
        <v>27080</v>
      </c>
      <c r="C375" s="122">
        <v>79730</v>
      </c>
    </row>
    <row r="376" spans="1:3" x14ac:dyDescent="0.25">
      <c r="A376" s="19" t="s">
        <v>22760</v>
      </c>
      <c r="B376" s="19" t="s">
        <v>22761</v>
      </c>
      <c r="C376" s="122">
        <v>1328</v>
      </c>
    </row>
    <row r="377" spans="1:3" x14ac:dyDescent="0.25">
      <c r="A377" s="19" t="s">
        <v>28344</v>
      </c>
      <c r="B377" s="19" t="s">
        <v>28345</v>
      </c>
      <c r="C377" s="122">
        <v>2155</v>
      </c>
    </row>
    <row r="378" spans="1:3" x14ac:dyDescent="0.25">
      <c r="A378" s="19" t="s">
        <v>8932</v>
      </c>
      <c r="B378" s="19" t="s">
        <v>27178</v>
      </c>
      <c r="C378" s="122">
        <v>46704</v>
      </c>
    </row>
    <row r="379" spans="1:3" x14ac:dyDescent="0.25">
      <c r="A379" s="19" t="s">
        <v>2261</v>
      </c>
      <c r="B379" s="19" t="s">
        <v>27219</v>
      </c>
      <c r="C379" s="122">
        <v>301411</v>
      </c>
    </row>
    <row r="380" spans="1:3" x14ac:dyDescent="0.25">
      <c r="A380" s="19" t="s">
        <v>29123</v>
      </c>
      <c r="B380" s="19" t="s">
        <v>29122</v>
      </c>
      <c r="C380" s="122">
        <v>0</v>
      </c>
    </row>
    <row r="381" spans="1:3" x14ac:dyDescent="0.25">
      <c r="A381" s="19" t="s">
        <v>13193</v>
      </c>
      <c r="B381" s="19" t="s">
        <v>26965</v>
      </c>
      <c r="C381" s="122">
        <v>119739</v>
      </c>
    </row>
    <row r="382" spans="1:3" x14ac:dyDescent="0.25">
      <c r="A382" s="19" t="s">
        <v>16867</v>
      </c>
      <c r="B382" s="19" t="s">
        <v>27259</v>
      </c>
      <c r="C382" s="122">
        <v>4300</v>
      </c>
    </row>
    <row r="383" spans="1:3" x14ac:dyDescent="0.25">
      <c r="A383" s="19" t="s">
        <v>4147</v>
      </c>
      <c r="B383" s="19" t="s">
        <v>27257</v>
      </c>
      <c r="C383" s="122">
        <v>275425</v>
      </c>
    </row>
    <row r="384" spans="1:3" x14ac:dyDescent="0.25">
      <c r="A384" s="19" t="s">
        <v>10252</v>
      </c>
      <c r="B384" s="19" t="s">
        <v>27258</v>
      </c>
      <c r="C384" s="122">
        <v>17091</v>
      </c>
    </row>
    <row r="385" spans="1:3" x14ac:dyDescent="0.25">
      <c r="A385" s="19" t="s">
        <v>3549</v>
      </c>
      <c r="B385" s="19" t="s">
        <v>27059</v>
      </c>
      <c r="C385" s="122">
        <v>243490</v>
      </c>
    </row>
    <row r="386" spans="1:3" x14ac:dyDescent="0.25">
      <c r="A386" s="19" t="s">
        <v>27977</v>
      </c>
      <c r="B386" s="19" t="s">
        <v>27978</v>
      </c>
      <c r="C386" s="122">
        <v>13074</v>
      </c>
    </row>
    <row r="387" spans="1:3" x14ac:dyDescent="0.25">
      <c r="A387" s="19" t="s">
        <v>3919</v>
      </c>
      <c r="B387" s="19" t="s">
        <v>27123</v>
      </c>
      <c r="C387" s="122">
        <v>210128</v>
      </c>
    </row>
    <row r="388" spans="1:3" x14ac:dyDescent="0.25">
      <c r="A388" s="19" t="s">
        <v>8299</v>
      </c>
      <c r="B388" s="19" t="s">
        <v>26953</v>
      </c>
      <c r="C388" s="122">
        <v>38851</v>
      </c>
    </row>
    <row r="389" spans="1:3" x14ac:dyDescent="0.25">
      <c r="A389" s="19" t="s">
        <v>4432</v>
      </c>
      <c r="B389" s="19" t="s">
        <v>27151</v>
      </c>
      <c r="C389" s="122">
        <v>350948</v>
      </c>
    </row>
    <row r="390" spans="1:3" x14ac:dyDescent="0.25">
      <c r="A390" s="19" t="s">
        <v>10516</v>
      </c>
      <c r="B390" s="19" t="s">
        <v>26828</v>
      </c>
      <c r="C390" s="122">
        <v>37763</v>
      </c>
    </row>
    <row r="391" spans="1:3" x14ac:dyDescent="0.25">
      <c r="A391" s="19" t="s">
        <v>12928</v>
      </c>
      <c r="B391" s="19" t="s">
        <v>28920</v>
      </c>
      <c r="C391" s="122">
        <v>12119</v>
      </c>
    </row>
    <row r="392" spans="1:3" x14ac:dyDescent="0.25">
      <c r="A392" s="19" t="s">
        <v>1235</v>
      </c>
      <c r="B392" s="19" t="s">
        <v>28857</v>
      </c>
      <c r="C392" s="122">
        <v>1198843</v>
      </c>
    </row>
    <row r="393" spans="1:3" x14ac:dyDescent="0.25">
      <c r="A393" s="19" t="s">
        <v>3309</v>
      </c>
      <c r="B393" s="19" t="s">
        <v>28312</v>
      </c>
      <c r="C393" s="122">
        <v>335260</v>
      </c>
    </row>
    <row r="394" spans="1:3" x14ac:dyDescent="0.25">
      <c r="A394" s="19" t="s">
        <v>4486</v>
      </c>
      <c r="B394" s="19" t="s">
        <v>27216</v>
      </c>
      <c r="C394" s="122">
        <v>195723</v>
      </c>
    </row>
    <row r="395" spans="1:3" x14ac:dyDescent="0.25">
      <c r="A395" s="19" t="s">
        <v>4985</v>
      </c>
      <c r="B395" s="19" t="s">
        <v>26844</v>
      </c>
      <c r="C395" s="122">
        <v>142230</v>
      </c>
    </row>
    <row r="396" spans="1:3" x14ac:dyDescent="0.25">
      <c r="A396" s="19" t="s">
        <v>2966</v>
      </c>
      <c r="B396" s="19" t="s">
        <v>26849</v>
      </c>
      <c r="C396" s="122">
        <v>439533</v>
      </c>
    </row>
    <row r="397" spans="1:3" x14ac:dyDescent="0.25">
      <c r="A397" s="19" t="s">
        <v>12570</v>
      </c>
      <c r="B397" s="19" t="s">
        <v>26874</v>
      </c>
      <c r="C397" s="122">
        <v>18964</v>
      </c>
    </row>
    <row r="398" spans="1:3" x14ac:dyDescent="0.25">
      <c r="A398" s="19" t="s">
        <v>8734</v>
      </c>
      <c r="B398" s="19" t="s">
        <v>27003</v>
      </c>
      <c r="C398" s="122">
        <v>76527</v>
      </c>
    </row>
    <row r="399" spans="1:3" x14ac:dyDescent="0.25">
      <c r="A399" s="19" t="s">
        <v>28905</v>
      </c>
      <c r="B399" s="19" t="s">
        <v>28906</v>
      </c>
      <c r="C399" s="122">
        <v>6688</v>
      </c>
    </row>
    <row r="400" spans="1:3" x14ac:dyDescent="0.25">
      <c r="A400" s="19" t="s">
        <v>22133</v>
      </c>
      <c r="B400" s="19" t="s">
        <v>27142</v>
      </c>
      <c r="C400" s="122">
        <v>6428</v>
      </c>
    </row>
    <row r="401" spans="1:3" x14ac:dyDescent="0.25">
      <c r="A401" s="19" t="s">
        <v>1673</v>
      </c>
      <c r="B401" s="19" t="s">
        <v>27134</v>
      </c>
      <c r="C401" s="122">
        <v>520336</v>
      </c>
    </row>
    <row r="402" spans="1:3" x14ac:dyDescent="0.25">
      <c r="A402" s="19" t="s">
        <v>5240</v>
      </c>
      <c r="B402" s="19" t="s">
        <v>27133</v>
      </c>
      <c r="C402" s="122">
        <v>103040</v>
      </c>
    </row>
    <row r="403" spans="1:3" x14ac:dyDescent="0.25">
      <c r="A403" s="19" t="s">
        <v>16070</v>
      </c>
      <c r="B403" s="19" t="s">
        <v>28910</v>
      </c>
      <c r="C403" s="122">
        <v>17766</v>
      </c>
    </row>
    <row r="404" spans="1:3" x14ac:dyDescent="0.25">
      <c r="A404" s="19" t="s">
        <v>7094</v>
      </c>
      <c r="B404" s="19" t="s">
        <v>27138</v>
      </c>
      <c r="C404" s="122">
        <v>78561</v>
      </c>
    </row>
    <row r="405" spans="1:3" x14ac:dyDescent="0.25">
      <c r="A405" s="19" t="s">
        <v>2249</v>
      </c>
      <c r="B405" s="19" t="s">
        <v>27135</v>
      </c>
      <c r="C405" s="122">
        <v>536817</v>
      </c>
    </row>
    <row r="406" spans="1:3" x14ac:dyDescent="0.25">
      <c r="A406" s="19" t="s">
        <v>16061</v>
      </c>
      <c r="B406" s="19" t="s">
        <v>27141</v>
      </c>
      <c r="C406" s="122">
        <v>13912</v>
      </c>
    </row>
    <row r="407" spans="1:3" x14ac:dyDescent="0.25">
      <c r="A407" s="19" t="s">
        <v>13184</v>
      </c>
      <c r="B407" s="19" t="s">
        <v>27132</v>
      </c>
      <c r="C407" s="122">
        <v>6985</v>
      </c>
    </row>
    <row r="408" spans="1:3" x14ac:dyDescent="0.25">
      <c r="A408" s="19" t="s">
        <v>22818</v>
      </c>
      <c r="B408" s="19" t="s">
        <v>27124</v>
      </c>
      <c r="C408" s="122">
        <v>9658</v>
      </c>
    </row>
    <row r="409" spans="1:3" x14ac:dyDescent="0.25">
      <c r="A409" s="19" t="s">
        <v>3002</v>
      </c>
      <c r="B409" s="19" t="s">
        <v>27125</v>
      </c>
      <c r="C409" s="122">
        <v>165345</v>
      </c>
    </row>
    <row r="410" spans="1:3" x14ac:dyDescent="0.25">
      <c r="A410" s="19" t="s">
        <v>9594</v>
      </c>
      <c r="B410" s="19" t="s">
        <v>27126</v>
      </c>
      <c r="C410" s="122">
        <v>18657</v>
      </c>
    </row>
    <row r="411" spans="1:3" x14ac:dyDescent="0.25">
      <c r="A411" s="19" t="s">
        <v>21031</v>
      </c>
      <c r="B411" s="19" t="s">
        <v>27131</v>
      </c>
      <c r="C411" s="122">
        <v>3312</v>
      </c>
    </row>
    <row r="412" spans="1:3" x14ac:dyDescent="0.25">
      <c r="A412" s="19" t="s">
        <v>12907</v>
      </c>
      <c r="B412" s="19" t="s">
        <v>28909</v>
      </c>
      <c r="C412" s="122">
        <v>4870</v>
      </c>
    </row>
    <row r="413" spans="1:3" x14ac:dyDescent="0.25">
      <c r="A413" s="19" t="s">
        <v>28337</v>
      </c>
      <c r="B413" s="19" t="s">
        <v>28338</v>
      </c>
      <c r="C413" s="122">
        <v>14271</v>
      </c>
    </row>
    <row r="414" spans="1:3" x14ac:dyDescent="0.25">
      <c r="A414" s="19" t="s">
        <v>23081</v>
      </c>
      <c r="B414" s="19" t="s">
        <v>27979</v>
      </c>
      <c r="C414" s="122">
        <v>28300</v>
      </c>
    </row>
    <row r="415" spans="1:3" x14ac:dyDescent="0.25">
      <c r="A415" s="19" t="s">
        <v>14895</v>
      </c>
      <c r="B415" s="19" t="s">
        <v>27136</v>
      </c>
      <c r="C415" s="122">
        <v>54990</v>
      </c>
    </row>
    <row r="416" spans="1:3" x14ac:dyDescent="0.25">
      <c r="A416" s="19" t="s">
        <v>28335</v>
      </c>
      <c r="B416" s="19" t="s">
        <v>28336</v>
      </c>
      <c r="C416" s="122">
        <v>7327</v>
      </c>
    </row>
    <row r="417" spans="1:3" x14ac:dyDescent="0.25">
      <c r="A417" s="19" t="s">
        <v>7037</v>
      </c>
      <c r="B417" s="19" t="s">
        <v>26945</v>
      </c>
      <c r="C417" s="122">
        <v>70065</v>
      </c>
    </row>
    <row r="418" spans="1:3" x14ac:dyDescent="0.25">
      <c r="A418" s="19" t="s">
        <v>2390</v>
      </c>
      <c r="B418" s="19" t="s">
        <v>27231</v>
      </c>
      <c r="C418" s="122">
        <v>491064</v>
      </c>
    </row>
    <row r="419" spans="1:3" x14ac:dyDescent="0.25">
      <c r="A419" s="19" t="s">
        <v>19088</v>
      </c>
      <c r="B419" s="19" t="s">
        <v>27230</v>
      </c>
      <c r="C419" s="122">
        <v>155878</v>
      </c>
    </row>
    <row r="420" spans="1:3" x14ac:dyDescent="0.25">
      <c r="A420" s="19" t="s">
        <v>8272</v>
      </c>
      <c r="B420" s="19" t="s">
        <v>27183</v>
      </c>
      <c r="C420" s="122">
        <v>35558</v>
      </c>
    </row>
    <row r="421" spans="1:3" x14ac:dyDescent="0.25">
      <c r="A421" s="19" t="s">
        <v>28916</v>
      </c>
      <c r="B421" s="19" t="s">
        <v>28917</v>
      </c>
      <c r="C421" s="122">
        <v>1951</v>
      </c>
    </row>
    <row r="422" spans="1:3" x14ac:dyDescent="0.25">
      <c r="A422" s="19" t="s">
        <v>6532</v>
      </c>
      <c r="B422" s="19" t="s">
        <v>28915</v>
      </c>
      <c r="C422" s="122">
        <v>49680</v>
      </c>
    </row>
    <row r="423" spans="1:3" x14ac:dyDescent="0.25">
      <c r="A423" s="19" t="s">
        <v>14063</v>
      </c>
      <c r="B423" s="19" t="s">
        <v>27184</v>
      </c>
      <c r="C423" s="122">
        <v>9023</v>
      </c>
    </row>
    <row r="424" spans="1:3" x14ac:dyDescent="0.25">
      <c r="A424" s="19" t="s">
        <v>2531</v>
      </c>
      <c r="B424" s="19" t="s">
        <v>27186</v>
      </c>
      <c r="C424" s="122">
        <v>261454</v>
      </c>
    </row>
    <row r="425" spans="1:3" x14ac:dyDescent="0.25">
      <c r="A425" s="19" t="s">
        <v>12048</v>
      </c>
      <c r="B425" s="19" t="s">
        <v>27180</v>
      </c>
      <c r="C425" s="122">
        <v>7559</v>
      </c>
    </row>
    <row r="426" spans="1:3" x14ac:dyDescent="0.25">
      <c r="A426" s="19" t="s">
        <v>4105</v>
      </c>
      <c r="B426" s="19" t="s">
        <v>27190</v>
      </c>
      <c r="C426" s="122">
        <v>258906</v>
      </c>
    </row>
    <row r="427" spans="1:3" x14ac:dyDescent="0.25">
      <c r="A427" s="19" t="s">
        <v>10381</v>
      </c>
      <c r="B427" s="19" t="s">
        <v>27194</v>
      </c>
      <c r="C427" s="122">
        <v>30057</v>
      </c>
    </row>
    <row r="428" spans="1:3" x14ac:dyDescent="0.25">
      <c r="A428" s="19" t="s">
        <v>16276</v>
      </c>
      <c r="B428" s="19" t="s">
        <v>27197</v>
      </c>
      <c r="C428" s="122">
        <v>4180</v>
      </c>
    </row>
    <row r="429" spans="1:3" x14ac:dyDescent="0.25">
      <c r="A429" s="19" t="s">
        <v>15900</v>
      </c>
      <c r="B429" s="19" t="s">
        <v>27195</v>
      </c>
      <c r="C429" s="122">
        <v>6513</v>
      </c>
    </row>
    <row r="430" spans="1:3" x14ac:dyDescent="0.25">
      <c r="A430" s="19" t="s">
        <v>7187</v>
      </c>
      <c r="B430" s="19" t="s">
        <v>27179</v>
      </c>
      <c r="C430" s="122">
        <v>36225</v>
      </c>
    </row>
    <row r="431" spans="1:3" x14ac:dyDescent="0.25">
      <c r="A431" s="19" t="s">
        <v>14144</v>
      </c>
      <c r="B431" s="19" t="s">
        <v>28343</v>
      </c>
      <c r="C431" s="122">
        <v>50924</v>
      </c>
    </row>
    <row r="432" spans="1:3" x14ac:dyDescent="0.25">
      <c r="A432" s="19" t="s">
        <v>10798</v>
      </c>
      <c r="B432" s="19" t="s">
        <v>27185</v>
      </c>
      <c r="C432" s="122">
        <v>22148</v>
      </c>
    </row>
    <row r="433" spans="1:3" x14ac:dyDescent="0.25">
      <c r="A433" s="19" t="s">
        <v>1640</v>
      </c>
      <c r="B433" s="19" t="s">
        <v>27187</v>
      </c>
      <c r="C433" s="122">
        <v>511980</v>
      </c>
    </row>
    <row r="434" spans="1:3" x14ac:dyDescent="0.25">
      <c r="A434" s="19" t="s">
        <v>2045</v>
      </c>
      <c r="B434" s="19" t="s">
        <v>27181</v>
      </c>
      <c r="C434" s="122">
        <v>527468</v>
      </c>
    </row>
    <row r="435" spans="1:3" x14ac:dyDescent="0.25">
      <c r="A435" s="19" t="s">
        <v>11134</v>
      </c>
      <c r="B435" s="19" t="s">
        <v>27188</v>
      </c>
      <c r="C435" s="122">
        <v>39584</v>
      </c>
    </row>
    <row r="436" spans="1:3" x14ac:dyDescent="0.25">
      <c r="A436" s="19" t="s">
        <v>9585</v>
      </c>
      <c r="B436" s="19" t="s">
        <v>27000</v>
      </c>
      <c r="C436" s="122">
        <v>47532</v>
      </c>
    </row>
    <row r="437" spans="1:3" x14ac:dyDescent="0.25">
      <c r="A437" s="19" t="s">
        <v>5516</v>
      </c>
      <c r="B437" s="19" t="s">
        <v>27127</v>
      </c>
      <c r="C437" s="122">
        <v>52698</v>
      </c>
    </row>
    <row r="438" spans="1:3" x14ac:dyDescent="0.25">
      <c r="A438" s="19" t="s">
        <v>9231</v>
      </c>
      <c r="B438" s="19" t="s">
        <v>26879</v>
      </c>
      <c r="C438" s="122">
        <v>17918</v>
      </c>
    </row>
    <row r="439" spans="1:3" x14ac:dyDescent="0.25">
      <c r="A439" s="19" t="s">
        <v>7945</v>
      </c>
      <c r="B439" s="19" t="s">
        <v>26931</v>
      </c>
      <c r="C439" s="122">
        <v>82775</v>
      </c>
    </row>
    <row r="440" spans="1:3" x14ac:dyDescent="0.25">
      <c r="A440" s="19" t="s">
        <v>22829</v>
      </c>
      <c r="B440" s="19" t="s">
        <v>26990</v>
      </c>
      <c r="C440" s="122">
        <v>1592</v>
      </c>
    </row>
    <row r="441" spans="1:3" x14ac:dyDescent="0.25">
      <c r="A441" s="19" t="s">
        <v>15939</v>
      </c>
      <c r="B441" s="19" t="s">
        <v>27088</v>
      </c>
      <c r="C441" s="122">
        <v>2975</v>
      </c>
    </row>
    <row r="442" spans="1:3" x14ac:dyDescent="0.25">
      <c r="A442" s="19" t="s">
        <v>1229</v>
      </c>
      <c r="B442" s="19" t="s">
        <v>26850</v>
      </c>
      <c r="C442" s="122">
        <v>967490</v>
      </c>
    </row>
    <row r="443" spans="1:3" x14ac:dyDescent="0.25">
      <c r="A443" s="19" t="s">
        <v>4054</v>
      </c>
      <c r="B443" s="19" t="s">
        <v>26934</v>
      </c>
      <c r="C443" s="122">
        <v>142321</v>
      </c>
    </row>
    <row r="444" spans="1:3" x14ac:dyDescent="0.25">
      <c r="A444" s="19" t="s">
        <v>13033</v>
      </c>
      <c r="B444" s="19" t="s">
        <v>27063</v>
      </c>
      <c r="C444" s="122">
        <v>4812</v>
      </c>
    </row>
    <row r="445" spans="1:3" x14ac:dyDescent="0.25">
      <c r="A445" s="19" t="s">
        <v>3014</v>
      </c>
      <c r="B445" s="19" t="s">
        <v>27061</v>
      </c>
      <c r="C445" s="122">
        <v>303680</v>
      </c>
    </row>
    <row r="446" spans="1:3" x14ac:dyDescent="0.25">
      <c r="A446" s="19" t="s">
        <v>7567</v>
      </c>
      <c r="B446" s="19" t="s">
        <v>27060</v>
      </c>
      <c r="C446" s="122">
        <v>42904</v>
      </c>
    </row>
    <row r="447" spans="1:3" x14ac:dyDescent="0.25">
      <c r="A447" s="19" t="s">
        <v>23060</v>
      </c>
      <c r="B447" s="19" t="s">
        <v>27128</v>
      </c>
      <c r="C447" s="122">
        <v>9100</v>
      </c>
    </row>
    <row r="448" spans="1:3" x14ac:dyDescent="0.25">
      <c r="A448" s="19" t="s">
        <v>28879</v>
      </c>
      <c r="B448" s="19" t="s">
        <v>28880</v>
      </c>
      <c r="C448" s="122">
        <v>3807</v>
      </c>
    </row>
    <row r="449" spans="1:3" x14ac:dyDescent="0.25">
      <c r="A449" s="19" t="s">
        <v>7285</v>
      </c>
      <c r="B449" s="19" t="s">
        <v>28331</v>
      </c>
      <c r="C449" s="122">
        <v>73622</v>
      </c>
    </row>
    <row r="450" spans="1:3" x14ac:dyDescent="0.25">
      <c r="A450" s="19" t="s">
        <v>16658</v>
      </c>
      <c r="B450" s="19" t="s">
        <v>27100</v>
      </c>
      <c r="C450" s="122">
        <v>1189</v>
      </c>
    </row>
    <row r="451" spans="1:3" x14ac:dyDescent="0.25">
      <c r="A451" s="19" t="s">
        <v>12730</v>
      </c>
      <c r="B451" s="19" t="s">
        <v>26851</v>
      </c>
      <c r="C451" s="122">
        <v>11214</v>
      </c>
    </row>
    <row r="452" spans="1:3" x14ac:dyDescent="0.25">
      <c r="A452" s="19" t="s">
        <v>2030</v>
      </c>
      <c r="B452" s="19" t="s">
        <v>28870</v>
      </c>
      <c r="C452" s="122">
        <v>342813</v>
      </c>
    </row>
    <row r="453" spans="1:3" x14ac:dyDescent="0.25">
      <c r="A453" s="19" t="s">
        <v>4775</v>
      </c>
      <c r="B453" s="19" t="s">
        <v>26938</v>
      </c>
      <c r="C453" s="122">
        <v>127386</v>
      </c>
    </row>
    <row r="454" spans="1:3" x14ac:dyDescent="0.25">
      <c r="A454" s="19" t="s">
        <v>15434</v>
      </c>
      <c r="B454" s="19" t="s">
        <v>28323</v>
      </c>
      <c r="C454" s="122">
        <v>25081</v>
      </c>
    </row>
    <row r="455" spans="1:3" x14ac:dyDescent="0.25">
      <c r="A455" s="19" t="s">
        <v>2894</v>
      </c>
      <c r="B455" s="19" t="s">
        <v>26935</v>
      </c>
      <c r="C455" s="122">
        <v>121229</v>
      </c>
    </row>
    <row r="456" spans="1:3" x14ac:dyDescent="0.25">
      <c r="A456" s="19" t="s">
        <v>28329</v>
      </c>
      <c r="B456" s="19" t="s">
        <v>28330</v>
      </c>
      <c r="C456" s="122">
        <v>30554</v>
      </c>
    </row>
    <row r="457" spans="1:3" x14ac:dyDescent="0.25">
      <c r="A457" s="19" t="s">
        <v>5896</v>
      </c>
      <c r="B457" s="19" t="s">
        <v>5898</v>
      </c>
      <c r="C457" s="122">
        <v>101318</v>
      </c>
    </row>
    <row r="458" spans="1:3" x14ac:dyDescent="0.25">
      <c r="A458" s="19" t="s">
        <v>16897</v>
      </c>
      <c r="B458" s="19" t="s">
        <v>27129</v>
      </c>
      <c r="C458" s="122">
        <v>10150</v>
      </c>
    </row>
    <row r="459" spans="1:3" x14ac:dyDescent="0.25">
      <c r="A459" s="19" t="s">
        <v>21091</v>
      </c>
      <c r="B459" s="19" t="s">
        <v>27260</v>
      </c>
      <c r="C459" s="122">
        <v>21245</v>
      </c>
    </row>
    <row r="460" spans="1:3" x14ac:dyDescent="0.25">
      <c r="A460" s="19" t="s">
        <v>6340</v>
      </c>
      <c r="B460" s="19" t="s">
        <v>27130</v>
      </c>
      <c r="C460" s="122">
        <v>124941</v>
      </c>
    </row>
    <row r="461" spans="1:3" x14ac:dyDescent="0.25">
      <c r="A461" s="19" t="s">
        <v>10972</v>
      </c>
      <c r="B461" s="19" t="s">
        <v>28317</v>
      </c>
      <c r="C461" s="122">
        <v>26268</v>
      </c>
    </row>
    <row r="462" spans="1:3" x14ac:dyDescent="0.25">
      <c r="A462" s="19" t="s">
        <v>5540</v>
      </c>
      <c r="B462" s="19" t="s">
        <v>27182</v>
      </c>
      <c r="C462" s="122">
        <v>103200</v>
      </c>
    </row>
    <row r="463" spans="1:3" x14ac:dyDescent="0.25">
      <c r="A463" s="19" t="s">
        <v>1688</v>
      </c>
      <c r="B463" s="19" t="s">
        <v>26852</v>
      </c>
      <c r="C463" s="122">
        <v>866564</v>
      </c>
    </row>
    <row r="464" spans="1:3" x14ac:dyDescent="0.25">
      <c r="A464" s="19" t="s">
        <v>12294</v>
      </c>
      <c r="B464" s="19" t="s">
        <v>26918</v>
      </c>
      <c r="C464" s="122">
        <v>10814</v>
      </c>
    </row>
    <row r="465" spans="1:3" x14ac:dyDescent="0.25">
      <c r="A465" s="19" t="s">
        <v>11340</v>
      </c>
      <c r="B465" s="19" t="s">
        <v>26854</v>
      </c>
      <c r="C465" s="122">
        <v>32664</v>
      </c>
    </row>
    <row r="466" spans="1:3" x14ac:dyDescent="0.25">
      <c r="A466" s="19" t="s">
        <v>11973</v>
      </c>
      <c r="B466" s="19" t="s">
        <v>26927</v>
      </c>
      <c r="C466" s="122">
        <v>15103</v>
      </c>
    </row>
    <row r="467" spans="1:3" x14ac:dyDescent="0.25">
      <c r="A467" s="19" t="s">
        <v>10498</v>
      </c>
      <c r="B467" s="19" t="s">
        <v>26921</v>
      </c>
      <c r="C467" s="122">
        <v>8505</v>
      </c>
    </row>
    <row r="468" spans="1:3" x14ac:dyDescent="0.25">
      <c r="A468" s="19" t="s">
        <v>7219</v>
      </c>
      <c r="B468" s="19" t="s">
        <v>26856</v>
      </c>
      <c r="C468" s="122">
        <v>13014</v>
      </c>
    </row>
    <row r="469" spans="1:3" x14ac:dyDescent="0.25">
      <c r="A469" s="19" t="s">
        <v>13112</v>
      </c>
      <c r="B469" s="19" t="s">
        <v>26857</v>
      </c>
      <c r="C469" s="122">
        <v>38755</v>
      </c>
    </row>
    <row r="470" spans="1:3" x14ac:dyDescent="0.25">
      <c r="A470" s="19" t="s">
        <v>18271</v>
      </c>
      <c r="B470" s="19" t="s">
        <v>26950</v>
      </c>
      <c r="C470" s="122">
        <v>8744</v>
      </c>
    </row>
    <row r="471" spans="1:3" x14ac:dyDescent="0.25">
      <c r="A471" s="19" t="s">
        <v>12636</v>
      </c>
      <c r="B471" s="19" t="s">
        <v>26884</v>
      </c>
      <c r="C471" s="122">
        <v>2711</v>
      </c>
    </row>
    <row r="472" spans="1:3" x14ac:dyDescent="0.25">
      <c r="A472" s="19" t="s">
        <v>10894</v>
      </c>
      <c r="B472" s="19" t="s">
        <v>26906</v>
      </c>
      <c r="C472" s="122">
        <v>78496</v>
      </c>
    </row>
    <row r="473" spans="1:3" x14ac:dyDescent="0.25">
      <c r="A473" s="19" t="s">
        <v>7894</v>
      </c>
      <c r="B473" s="19" t="s">
        <v>26917</v>
      </c>
      <c r="C473" s="122">
        <v>183794</v>
      </c>
    </row>
    <row r="474" spans="1:3" x14ac:dyDescent="0.25">
      <c r="A474" s="19" t="s">
        <v>7312</v>
      </c>
      <c r="B474" s="19" t="s">
        <v>26858</v>
      </c>
      <c r="C474" s="122">
        <v>73873</v>
      </c>
    </row>
    <row r="475" spans="1:3" x14ac:dyDescent="0.25">
      <c r="A475" s="19" t="s">
        <v>12195</v>
      </c>
      <c r="B475" s="19" t="s">
        <v>28316</v>
      </c>
      <c r="C475" s="122">
        <v>12155</v>
      </c>
    </row>
    <row r="476" spans="1:3" x14ac:dyDescent="0.25">
      <c r="A476" s="19" t="s">
        <v>22891</v>
      </c>
      <c r="B476" s="19" t="s">
        <v>28324</v>
      </c>
      <c r="C476" s="122">
        <v>6449</v>
      </c>
    </row>
    <row r="477" spans="1:3" x14ac:dyDescent="0.25">
      <c r="A477" s="19" t="s">
        <v>4141</v>
      </c>
      <c r="B477" s="19" t="s">
        <v>26859</v>
      </c>
      <c r="C477" s="122">
        <v>169698</v>
      </c>
    </row>
    <row r="478" spans="1:3" x14ac:dyDescent="0.25">
      <c r="A478" s="19" t="s">
        <v>9036</v>
      </c>
      <c r="B478" s="19" t="s">
        <v>26891</v>
      </c>
      <c r="C478" s="122">
        <v>33966</v>
      </c>
    </row>
    <row r="479" spans="1:3" x14ac:dyDescent="0.25">
      <c r="A479" s="19" t="s">
        <v>8770</v>
      </c>
      <c r="B479" s="19" t="s">
        <v>26860</v>
      </c>
      <c r="C479" s="122">
        <v>59712</v>
      </c>
    </row>
    <row r="480" spans="1:3" x14ac:dyDescent="0.25">
      <c r="A480" s="19" t="s">
        <v>15023</v>
      </c>
      <c r="B480" s="19" t="s">
        <v>26911</v>
      </c>
      <c r="C480" s="122">
        <v>14707</v>
      </c>
    </row>
    <row r="481" spans="1:3" x14ac:dyDescent="0.25">
      <c r="A481" s="19" t="s">
        <v>12252</v>
      </c>
      <c r="B481" s="19" t="s">
        <v>26954</v>
      </c>
      <c r="C481" s="122">
        <v>65989</v>
      </c>
    </row>
    <row r="482" spans="1:3" x14ac:dyDescent="0.25">
      <c r="A482" s="19" t="s">
        <v>7366</v>
      </c>
      <c r="B482" s="19" t="s">
        <v>26912</v>
      </c>
      <c r="C482" s="122">
        <v>43798</v>
      </c>
    </row>
    <row r="483" spans="1:3" x14ac:dyDescent="0.25">
      <c r="A483" s="19" t="s">
        <v>18878</v>
      </c>
      <c r="B483" s="19" t="s">
        <v>28869</v>
      </c>
      <c r="C483" s="122">
        <v>86576</v>
      </c>
    </row>
    <row r="484" spans="1:3" x14ac:dyDescent="0.25">
      <c r="A484" s="19" t="s">
        <v>28487</v>
      </c>
      <c r="B484" s="19" t="s">
        <v>28488</v>
      </c>
      <c r="C484" s="122">
        <v>0</v>
      </c>
    </row>
    <row r="485" spans="1:3" x14ac:dyDescent="0.25">
      <c r="A485" s="19" t="s">
        <v>13661</v>
      </c>
      <c r="B485" s="19" t="s">
        <v>28318</v>
      </c>
      <c r="C485" s="122">
        <v>7569</v>
      </c>
    </row>
    <row r="486" spans="1:3" x14ac:dyDescent="0.25">
      <c r="A486" s="19" t="s">
        <v>2114</v>
      </c>
      <c r="B486" s="19" t="s">
        <v>26862</v>
      </c>
      <c r="C486" s="122">
        <v>437911</v>
      </c>
    </row>
    <row r="487" spans="1:3" x14ac:dyDescent="0.25">
      <c r="A487" s="19" t="s">
        <v>8968</v>
      </c>
      <c r="B487" s="19" t="s">
        <v>26863</v>
      </c>
      <c r="C487" s="122">
        <v>52881</v>
      </c>
    </row>
    <row r="488" spans="1:3" x14ac:dyDescent="0.25">
      <c r="A488" s="19" t="s">
        <v>26943</v>
      </c>
      <c r="B488" s="19" t="s">
        <v>26944</v>
      </c>
      <c r="C488" s="122">
        <v>39123</v>
      </c>
    </row>
    <row r="489" spans="1:3" x14ac:dyDescent="0.25">
      <c r="A489" s="19" t="s">
        <v>18398</v>
      </c>
      <c r="B489" s="19" t="s">
        <v>26930</v>
      </c>
      <c r="C489" s="122">
        <v>5655</v>
      </c>
    </row>
    <row r="490" spans="1:3" x14ac:dyDescent="0.25">
      <c r="A490" s="19" t="s">
        <v>7705</v>
      </c>
      <c r="B490" s="19" t="s">
        <v>26897</v>
      </c>
      <c r="C490" s="122">
        <v>42803</v>
      </c>
    </row>
    <row r="491" spans="1:3" x14ac:dyDescent="0.25">
      <c r="A491" s="19" t="s">
        <v>7495</v>
      </c>
      <c r="B491" s="19" t="s">
        <v>26864</v>
      </c>
      <c r="C491" s="122">
        <v>33265</v>
      </c>
    </row>
    <row r="492" spans="1:3" x14ac:dyDescent="0.25">
      <c r="A492" s="19" t="s">
        <v>5777</v>
      </c>
      <c r="B492" s="19" t="s">
        <v>26880</v>
      </c>
      <c r="C492" s="122">
        <v>59586</v>
      </c>
    </row>
    <row r="493" spans="1:3" x14ac:dyDescent="0.25">
      <c r="A493" s="19" t="s">
        <v>28867</v>
      </c>
      <c r="B493" s="19" t="s">
        <v>28868</v>
      </c>
      <c r="C493" s="122">
        <v>0</v>
      </c>
    </row>
    <row r="494" spans="1:3" x14ac:dyDescent="0.25">
      <c r="A494" s="19" t="s">
        <v>8395</v>
      </c>
      <c r="B494" s="19" t="s">
        <v>26919</v>
      </c>
      <c r="C494" s="122">
        <v>59809</v>
      </c>
    </row>
    <row r="495" spans="1:3" x14ac:dyDescent="0.25">
      <c r="A495" s="19" t="s">
        <v>9462</v>
      </c>
      <c r="B495" s="19" t="s">
        <v>28878</v>
      </c>
      <c r="C495" s="122">
        <v>26153</v>
      </c>
    </row>
    <row r="496" spans="1:3" x14ac:dyDescent="0.25">
      <c r="A496" s="19" t="s">
        <v>20957</v>
      </c>
      <c r="B496" s="19" t="s">
        <v>26916</v>
      </c>
      <c r="C496" s="122">
        <v>12480</v>
      </c>
    </row>
    <row r="497" spans="1:3" x14ac:dyDescent="0.25">
      <c r="A497" s="19" t="s">
        <v>5375</v>
      </c>
      <c r="B497" s="19" t="s">
        <v>26899</v>
      </c>
      <c r="C497" s="122">
        <v>36870</v>
      </c>
    </row>
    <row r="498" spans="1:3" x14ac:dyDescent="0.25">
      <c r="A498" s="19" t="s">
        <v>16702</v>
      </c>
      <c r="B498" s="19" t="s">
        <v>26941</v>
      </c>
      <c r="C498" s="122">
        <v>9190</v>
      </c>
    </row>
    <row r="499" spans="1:3" x14ac:dyDescent="0.25">
      <c r="A499" s="19" t="s">
        <v>9597</v>
      </c>
      <c r="B499" s="19" t="s">
        <v>26947</v>
      </c>
      <c r="C499" s="122">
        <v>19736</v>
      </c>
    </row>
    <row r="500" spans="1:3" x14ac:dyDescent="0.25">
      <c r="A500" s="19" t="s">
        <v>28871</v>
      </c>
      <c r="B500" s="19" t="s">
        <v>28872</v>
      </c>
      <c r="C500" s="122">
        <v>7847</v>
      </c>
    </row>
    <row r="501" spans="1:3" x14ac:dyDescent="0.25">
      <c r="A501" s="19" t="s">
        <v>28875</v>
      </c>
      <c r="B501" s="19" t="s">
        <v>28876</v>
      </c>
      <c r="C501" s="122">
        <v>2064</v>
      </c>
    </row>
    <row r="502" spans="1:3" x14ac:dyDescent="0.25">
      <c r="A502" s="19" t="s">
        <v>23023</v>
      </c>
      <c r="B502" s="19" t="s">
        <v>27975</v>
      </c>
      <c r="C502" s="122">
        <v>17584</v>
      </c>
    </row>
    <row r="503" spans="1:3" x14ac:dyDescent="0.25">
      <c r="A503" s="19" t="s">
        <v>28489</v>
      </c>
      <c r="B503" s="19" t="s">
        <v>28490</v>
      </c>
      <c r="C503" s="122">
        <v>32655</v>
      </c>
    </row>
    <row r="504" spans="1:3" x14ac:dyDescent="0.25">
      <c r="A504" s="19" t="s">
        <v>2066</v>
      </c>
      <c r="B504" s="19" t="s">
        <v>26890</v>
      </c>
      <c r="C504" s="122">
        <v>537726</v>
      </c>
    </row>
    <row r="505" spans="1:3" x14ac:dyDescent="0.25">
      <c r="A505" s="19" t="s">
        <v>29092</v>
      </c>
      <c r="B505" s="19" t="s">
        <v>29093</v>
      </c>
      <c r="C505" s="122">
        <v>3413</v>
      </c>
    </row>
    <row r="506" spans="1:3" x14ac:dyDescent="0.25">
      <c r="A506" s="19" t="s">
        <v>11600</v>
      </c>
      <c r="B506" s="19" t="s">
        <v>26853</v>
      </c>
      <c r="C506" s="122">
        <v>7427</v>
      </c>
    </row>
    <row r="507" spans="1:3" x14ac:dyDescent="0.25">
      <c r="A507" s="19" t="s">
        <v>7507</v>
      </c>
      <c r="B507" s="19" t="s">
        <v>26907</v>
      </c>
      <c r="C507" s="122">
        <v>52956</v>
      </c>
    </row>
    <row r="508" spans="1:3" x14ac:dyDescent="0.25">
      <c r="A508" s="19" t="s">
        <v>17119</v>
      </c>
      <c r="B508" s="19" t="s">
        <v>26892</v>
      </c>
      <c r="C508" s="122">
        <v>2597</v>
      </c>
    </row>
    <row r="509" spans="1:3" x14ac:dyDescent="0.25">
      <c r="A509" s="19" t="s">
        <v>6571</v>
      </c>
      <c r="B509" s="19" t="s">
        <v>26885</v>
      </c>
      <c r="C509" s="122">
        <v>64732</v>
      </c>
    </row>
    <row r="510" spans="1:3" x14ac:dyDescent="0.25">
      <c r="A510" s="19" t="s">
        <v>4727</v>
      </c>
      <c r="B510" s="19" t="s">
        <v>26866</v>
      </c>
      <c r="C510" s="122">
        <v>131158</v>
      </c>
    </row>
    <row r="511" spans="1:3" x14ac:dyDescent="0.25">
      <c r="A511" s="19" t="s">
        <v>10723</v>
      </c>
      <c r="B511" s="19" t="s">
        <v>26867</v>
      </c>
      <c r="C511" s="122">
        <v>33947</v>
      </c>
    </row>
    <row r="512" spans="1:3" x14ac:dyDescent="0.25">
      <c r="A512" s="19" t="s">
        <v>4781</v>
      </c>
      <c r="B512" s="19" t="s">
        <v>26868</v>
      </c>
      <c r="C512" s="122">
        <v>135740</v>
      </c>
    </row>
    <row r="513" spans="1:3" x14ac:dyDescent="0.25">
      <c r="A513" s="19" t="s">
        <v>2381</v>
      </c>
      <c r="B513" s="19" t="s">
        <v>26869</v>
      </c>
      <c r="C513" s="122">
        <v>433825</v>
      </c>
    </row>
    <row r="514" spans="1:3" x14ac:dyDescent="0.25">
      <c r="A514" s="19" t="s">
        <v>4078</v>
      </c>
      <c r="B514" s="19" t="s">
        <v>26882</v>
      </c>
      <c r="C514" s="122">
        <v>102235</v>
      </c>
    </row>
    <row r="515" spans="1:3" x14ac:dyDescent="0.25">
      <c r="A515" s="19" t="s">
        <v>4573</v>
      </c>
      <c r="B515" s="19" t="s">
        <v>26870</v>
      </c>
      <c r="C515" s="122">
        <v>209949</v>
      </c>
    </row>
    <row r="516" spans="1:3" x14ac:dyDescent="0.25">
      <c r="A516" s="19" t="s">
        <v>1571</v>
      </c>
      <c r="B516" s="19" t="s">
        <v>26865</v>
      </c>
      <c r="C516" s="122">
        <v>1120782</v>
      </c>
    </row>
    <row r="517" spans="1:3" x14ac:dyDescent="0.25">
      <c r="A517" s="19" t="s">
        <v>4027</v>
      </c>
      <c r="B517" s="19" t="s">
        <v>28860</v>
      </c>
      <c r="C517" s="122">
        <v>297987</v>
      </c>
    </row>
    <row r="518" spans="1:3" x14ac:dyDescent="0.25">
      <c r="A518" s="19" t="s">
        <v>1340</v>
      </c>
      <c r="B518" s="19" t="s">
        <v>26871</v>
      </c>
      <c r="C518" s="122">
        <v>878043</v>
      </c>
    </row>
    <row r="519" spans="1:3" x14ac:dyDescent="0.25">
      <c r="A519" s="19" t="s">
        <v>5456</v>
      </c>
      <c r="B519" s="19" t="s">
        <v>26872</v>
      </c>
      <c r="C519" s="122">
        <v>77466</v>
      </c>
    </row>
    <row r="520" spans="1:3" x14ac:dyDescent="0.25">
      <c r="A520" s="19" t="s">
        <v>15138</v>
      </c>
      <c r="B520" s="19" t="s">
        <v>27265</v>
      </c>
      <c r="C520" s="122">
        <v>19733</v>
      </c>
    </row>
    <row r="521" spans="1:3" x14ac:dyDescent="0.25">
      <c r="A521" s="19" t="s">
        <v>11077</v>
      </c>
      <c r="B521" s="19" t="s">
        <v>26873</v>
      </c>
      <c r="C521" s="122">
        <v>19049</v>
      </c>
    </row>
    <row r="522" spans="1:3" x14ac:dyDescent="0.25">
      <c r="A522" s="19" t="s">
        <v>6058</v>
      </c>
      <c r="B522" s="19" t="s">
        <v>27076</v>
      </c>
      <c r="C522" s="122">
        <v>23420</v>
      </c>
    </row>
    <row r="523" spans="1:3" x14ac:dyDescent="0.25">
      <c r="A523" s="19" t="s">
        <v>3603</v>
      </c>
      <c r="B523" s="19" t="s">
        <v>26887</v>
      </c>
      <c r="C523" s="122">
        <v>216597</v>
      </c>
    </row>
    <row r="524" spans="1:3" x14ac:dyDescent="0.25">
      <c r="A524" s="19" t="s">
        <v>3303</v>
      </c>
      <c r="B524" s="19" t="s">
        <v>27073</v>
      </c>
      <c r="C524" s="122">
        <v>378289</v>
      </c>
    </row>
    <row r="525" spans="1:3" x14ac:dyDescent="0.25">
      <c r="A525" s="19" t="s">
        <v>10312</v>
      </c>
      <c r="B525" s="19" t="s">
        <v>27261</v>
      </c>
      <c r="C525" s="122">
        <v>16519</v>
      </c>
    </row>
    <row r="526" spans="1:3" x14ac:dyDescent="0.25">
      <c r="A526" s="19" t="s">
        <v>4120</v>
      </c>
      <c r="B526" s="19" t="s">
        <v>27113</v>
      </c>
      <c r="C526" s="122">
        <v>124063</v>
      </c>
    </row>
    <row r="527" spans="1:3" x14ac:dyDescent="0.25">
      <c r="A527" s="19" t="s">
        <v>10675</v>
      </c>
      <c r="B527" s="19" t="s">
        <v>27114</v>
      </c>
      <c r="C527" s="122">
        <v>25759</v>
      </c>
    </row>
    <row r="528" spans="1:3" x14ac:dyDescent="0.25">
      <c r="A528" s="19" t="s">
        <v>4405</v>
      </c>
      <c r="B528" s="19" t="s">
        <v>27034</v>
      </c>
      <c r="C528" s="122">
        <v>103509</v>
      </c>
    </row>
    <row r="529" spans="1:3" x14ac:dyDescent="0.25">
      <c r="A529" s="19" t="s">
        <v>19005</v>
      </c>
      <c r="B529" s="19" t="s">
        <v>27014</v>
      </c>
      <c r="C529" s="122">
        <v>75994</v>
      </c>
    </row>
    <row r="530" spans="1:3" x14ac:dyDescent="0.25">
      <c r="A530" s="19" t="s">
        <v>8458</v>
      </c>
      <c r="B530" s="19" t="s">
        <v>26981</v>
      </c>
      <c r="C530" s="122">
        <v>3116</v>
      </c>
    </row>
    <row r="531" spans="1:3" x14ac:dyDescent="0.25">
      <c r="A531" s="19" t="s">
        <v>12507</v>
      </c>
      <c r="B531" s="19" t="s">
        <v>28882</v>
      </c>
      <c r="C531" s="122">
        <v>5762</v>
      </c>
    </row>
    <row r="532" spans="1:3" x14ac:dyDescent="0.25">
      <c r="A532" s="19" t="s">
        <v>1307</v>
      </c>
      <c r="B532" s="19" t="s">
        <v>26875</v>
      </c>
      <c r="C532" s="122">
        <v>1153349</v>
      </c>
    </row>
    <row r="533" spans="1:3" x14ac:dyDescent="0.25">
      <c r="A533" s="19" t="s">
        <v>4748</v>
      </c>
      <c r="B533" s="19" t="s">
        <v>27028</v>
      </c>
      <c r="C533" s="122">
        <v>141684</v>
      </c>
    </row>
    <row r="534" spans="1:3" x14ac:dyDescent="0.25">
      <c r="A534" s="19" t="s">
        <v>5492</v>
      </c>
      <c r="B534" s="19" t="s">
        <v>27206</v>
      </c>
      <c r="C534" s="122">
        <v>212495</v>
      </c>
    </row>
    <row r="535" spans="1:3" x14ac:dyDescent="0.25">
      <c r="A535" s="19" t="s">
        <v>15779</v>
      </c>
      <c r="B535" s="19" t="s">
        <v>27152</v>
      </c>
      <c r="C535" s="122">
        <v>10552</v>
      </c>
    </row>
    <row r="536" spans="1:3" x14ac:dyDescent="0.25">
      <c r="A536" s="19" t="s">
        <v>10088</v>
      </c>
      <c r="B536" s="19" t="s">
        <v>27242</v>
      </c>
      <c r="C536" s="122">
        <v>26090</v>
      </c>
    </row>
    <row r="537" spans="1:3" x14ac:dyDescent="0.25">
      <c r="A537" s="19" t="s">
        <v>13691</v>
      </c>
      <c r="B537" s="19" t="s">
        <v>27239</v>
      </c>
      <c r="C537" s="122">
        <v>12331</v>
      </c>
    </row>
    <row r="538" spans="1:3" x14ac:dyDescent="0.25">
      <c r="A538" s="19" t="s">
        <v>29100</v>
      </c>
      <c r="B538" s="19" t="s">
        <v>29101</v>
      </c>
      <c r="C538" s="122">
        <v>10423</v>
      </c>
    </row>
    <row r="539" spans="1:3" x14ac:dyDescent="0.25">
      <c r="A539" s="19" t="s">
        <v>1430</v>
      </c>
      <c r="B539" s="19" t="s">
        <v>27232</v>
      </c>
      <c r="C539" s="122">
        <v>585905</v>
      </c>
    </row>
    <row r="540" spans="1:3" x14ac:dyDescent="0.25">
      <c r="A540" s="19" t="s">
        <v>10435</v>
      </c>
      <c r="B540" s="19" t="s">
        <v>27241</v>
      </c>
      <c r="C540" s="122">
        <v>34841</v>
      </c>
    </row>
    <row r="541" spans="1:3" x14ac:dyDescent="0.25">
      <c r="A541" s="19" t="s">
        <v>6418</v>
      </c>
      <c r="B541" s="19" t="s">
        <v>27233</v>
      </c>
      <c r="C541" s="122">
        <v>76164</v>
      </c>
    </row>
    <row r="542" spans="1:3" x14ac:dyDescent="0.25">
      <c r="A542" s="19" t="s">
        <v>15672</v>
      </c>
      <c r="B542" s="19" t="s">
        <v>27240</v>
      </c>
      <c r="C542" s="122">
        <v>5953</v>
      </c>
    </row>
    <row r="543" spans="1:3" x14ac:dyDescent="0.25">
      <c r="A543" s="19" t="s">
        <v>13592</v>
      </c>
      <c r="B543" s="19" t="s">
        <v>27234</v>
      </c>
      <c r="C543" s="122">
        <v>21804</v>
      </c>
    </row>
    <row r="544" spans="1:3" x14ac:dyDescent="0.25">
      <c r="A544" s="19" t="s">
        <v>7786</v>
      </c>
      <c r="B544" s="19" t="s">
        <v>27243</v>
      </c>
      <c r="C544" s="122">
        <v>48734</v>
      </c>
    </row>
    <row r="545" spans="1:3" x14ac:dyDescent="0.25">
      <c r="A545" s="19" t="s">
        <v>9965</v>
      </c>
      <c r="B545" s="19" t="s">
        <v>27235</v>
      </c>
      <c r="C545" s="122">
        <v>56109</v>
      </c>
    </row>
    <row r="546" spans="1:3" x14ac:dyDescent="0.25">
      <c r="A546" s="19" t="s">
        <v>21079</v>
      </c>
      <c r="B546" s="19" t="s">
        <v>28347</v>
      </c>
      <c r="C546" s="122">
        <v>24732</v>
      </c>
    </row>
    <row r="547" spans="1:3" x14ac:dyDescent="0.25">
      <c r="A547" s="19" t="s">
        <v>16311</v>
      </c>
      <c r="B547" s="19" t="s">
        <v>27249</v>
      </c>
      <c r="C547" s="122">
        <v>3290</v>
      </c>
    </row>
    <row r="548" spans="1:3" x14ac:dyDescent="0.25">
      <c r="A548" s="19" t="s">
        <v>15011</v>
      </c>
      <c r="B548" s="19" t="s">
        <v>28919</v>
      </c>
      <c r="C548" s="122">
        <v>3274</v>
      </c>
    </row>
    <row r="549" spans="1:3" x14ac:dyDescent="0.25">
      <c r="A549" s="19" t="s">
        <v>4651</v>
      </c>
      <c r="B549" s="19" t="s">
        <v>26876</v>
      </c>
      <c r="C549" s="122">
        <v>269945</v>
      </c>
    </row>
    <row r="550" spans="1:3" x14ac:dyDescent="0.25">
      <c r="A550" s="19" t="s">
        <v>3094</v>
      </c>
      <c r="B550" s="19" t="s">
        <v>26942</v>
      </c>
      <c r="C550" s="122">
        <v>208516</v>
      </c>
    </row>
    <row r="551" spans="1:3" x14ac:dyDescent="0.25">
      <c r="A551" s="19" t="s">
        <v>14486</v>
      </c>
      <c r="B551" s="19" t="s">
        <v>27081</v>
      </c>
      <c r="C551" s="122">
        <v>20652</v>
      </c>
    </row>
    <row r="552" spans="1:3" x14ac:dyDescent="0.25">
      <c r="A552" s="19" t="s">
        <v>7939</v>
      </c>
      <c r="B552" s="19" t="s">
        <v>27097</v>
      </c>
      <c r="C552" s="122">
        <v>137570</v>
      </c>
    </row>
    <row r="553" spans="1:3" x14ac:dyDescent="0.25">
      <c r="A553" s="19" t="s">
        <v>8869</v>
      </c>
      <c r="B553" s="19" t="s">
        <v>26886</v>
      </c>
      <c r="C553" s="122">
        <v>28288</v>
      </c>
    </row>
    <row r="554" spans="1:3" x14ac:dyDescent="0.25">
      <c r="A554" s="19" t="s">
        <v>7306</v>
      </c>
      <c r="B554" s="19" t="s">
        <v>27106</v>
      </c>
      <c r="C554" s="122">
        <v>31129</v>
      </c>
    </row>
    <row r="555" spans="1:3" x14ac:dyDescent="0.25">
      <c r="A555" s="19" t="s">
        <v>17023</v>
      </c>
      <c r="B555" s="19" t="s">
        <v>26922</v>
      </c>
      <c r="C555" s="122">
        <v>7495</v>
      </c>
    </row>
    <row r="556" spans="1:3" x14ac:dyDescent="0.25">
      <c r="A556" s="19" t="s">
        <v>5177</v>
      </c>
      <c r="B556" s="19" t="s">
        <v>27236</v>
      </c>
      <c r="C556" s="122">
        <v>167098</v>
      </c>
    </row>
    <row r="557" spans="1:3" x14ac:dyDescent="0.25">
      <c r="A557" s="19" t="s">
        <v>7543</v>
      </c>
      <c r="B557" s="19" t="s">
        <v>27237</v>
      </c>
      <c r="C557" s="122">
        <v>55001</v>
      </c>
    </row>
    <row r="558" spans="1:3" x14ac:dyDescent="0.25">
      <c r="A558" s="19" t="s">
        <v>2645</v>
      </c>
      <c r="B558" s="19" t="s">
        <v>27238</v>
      </c>
      <c r="C558" s="122">
        <v>312387</v>
      </c>
    </row>
    <row r="559" spans="1:3" x14ac:dyDescent="0.25">
      <c r="A559" s="19" t="s">
        <v>3498</v>
      </c>
      <c r="B559" s="19" t="s">
        <v>27191</v>
      </c>
      <c r="C559" s="122">
        <v>217106</v>
      </c>
    </row>
    <row r="560" spans="1:3" x14ac:dyDescent="0.25">
      <c r="A560" s="19" t="s">
        <v>8410</v>
      </c>
      <c r="B560" s="19" t="s">
        <v>27189</v>
      </c>
      <c r="C560" s="122">
        <v>27023</v>
      </c>
    </row>
    <row r="561" spans="1:3" x14ac:dyDescent="0.25">
      <c r="A561" s="19" t="s">
        <v>11789</v>
      </c>
      <c r="B561" s="19" t="s">
        <v>26888</v>
      </c>
      <c r="C561" s="122">
        <v>37664</v>
      </c>
    </row>
    <row r="562" spans="1:3" x14ac:dyDescent="0.25">
      <c r="A562" s="19" t="s">
        <v>6953</v>
      </c>
      <c r="B562" s="19" t="s">
        <v>26900</v>
      </c>
      <c r="C562" s="122">
        <v>70077</v>
      </c>
    </row>
    <row r="563" spans="1:3" x14ac:dyDescent="0.25">
      <c r="A563" s="19" t="s">
        <v>15014</v>
      </c>
      <c r="B563" s="19" t="s">
        <v>27042</v>
      </c>
      <c r="C563" s="122">
        <v>6981</v>
      </c>
    </row>
    <row r="564" spans="1:3" x14ac:dyDescent="0.25">
      <c r="A564" s="19" t="s">
        <v>23061</v>
      </c>
      <c r="B564" s="19" t="s">
        <v>27285</v>
      </c>
      <c r="C564" s="122">
        <v>25849</v>
      </c>
    </row>
    <row r="565" spans="1:3" x14ac:dyDescent="0.25">
      <c r="A565" s="19" t="s">
        <v>13548</v>
      </c>
      <c r="B565" s="19" t="s">
        <v>26964</v>
      </c>
      <c r="C565" s="122">
        <v>40143</v>
      </c>
    </row>
    <row r="566" spans="1:3" x14ac:dyDescent="0.25">
      <c r="A566" s="19" t="s">
        <v>15877</v>
      </c>
      <c r="B566" s="19" t="s">
        <v>28350</v>
      </c>
      <c r="C566" s="122">
        <v>3794</v>
      </c>
    </row>
    <row r="567" spans="1:3" x14ac:dyDescent="0.25">
      <c r="A567" s="19" t="s">
        <v>3169</v>
      </c>
      <c r="B567" s="19" t="s">
        <v>26986</v>
      </c>
      <c r="C567" s="122">
        <v>339514</v>
      </c>
    </row>
    <row r="568" spans="1:3" x14ac:dyDescent="0.25">
      <c r="A568" s="19" t="s">
        <v>14297</v>
      </c>
      <c r="B568" s="19" t="s">
        <v>26987</v>
      </c>
      <c r="C568" s="122">
        <v>11663</v>
      </c>
    </row>
    <row r="569" spans="1:3" x14ac:dyDescent="0.25">
      <c r="A569" s="19" t="s">
        <v>28493</v>
      </c>
      <c r="B569" s="19" t="s">
        <v>28494</v>
      </c>
      <c r="C569" s="122">
        <v>25076</v>
      </c>
    </row>
    <row r="570" spans="1:3" x14ac:dyDescent="0.25">
      <c r="A570" s="19" t="s">
        <v>10795</v>
      </c>
      <c r="B570" s="19" t="s">
        <v>26983</v>
      </c>
      <c r="C570" s="122">
        <v>8361</v>
      </c>
    </row>
    <row r="571" spans="1:3" x14ac:dyDescent="0.25">
      <c r="A571" s="19" t="s">
        <v>15732</v>
      </c>
      <c r="B571" s="19" t="s">
        <v>26984</v>
      </c>
      <c r="C571" s="122">
        <v>2008</v>
      </c>
    </row>
    <row r="572" spans="1:3" x14ac:dyDescent="0.25">
      <c r="A572" s="19" t="s">
        <v>23025</v>
      </c>
      <c r="B572" s="19" t="s">
        <v>27980</v>
      </c>
      <c r="C572" s="122">
        <v>41034</v>
      </c>
    </row>
    <row r="573" spans="1:3" x14ac:dyDescent="0.25">
      <c r="A573" s="19" t="s">
        <v>14042</v>
      </c>
      <c r="B573" s="19" t="s">
        <v>26988</v>
      </c>
      <c r="C573" s="122">
        <v>36088</v>
      </c>
    </row>
    <row r="574" spans="1:3" x14ac:dyDescent="0.25">
      <c r="A574" s="19" t="s">
        <v>5825</v>
      </c>
      <c r="B574" s="19" t="s">
        <v>26985</v>
      </c>
      <c r="C574" s="122">
        <v>66542</v>
      </c>
    </row>
    <row r="575" spans="1:3" x14ac:dyDescent="0.25">
      <c r="A575" s="19" t="s">
        <v>6902</v>
      </c>
      <c r="B575" s="19" t="s">
        <v>26991</v>
      </c>
      <c r="C575" s="122">
        <v>224135</v>
      </c>
    </row>
    <row r="576" spans="1:3" x14ac:dyDescent="0.25">
      <c r="A576" s="19" t="s">
        <v>6490</v>
      </c>
      <c r="B576" s="19" t="s">
        <v>27107</v>
      </c>
      <c r="C576" s="122">
        <v>42608</v>
      </c>
    </row>
    <row r="577" spans="1:3" x14ac:dyDescent="0.25">
      <c r="A577" s="19" t="s">
        <v>28892</v>
      </c>
      <c r="B577" s="19" t="s">
        <v>28893</v>
      </c>
      <c r="C577" s="122">
        <v>1490</v>
      </c>
    </row>
    <row r="578" spans="1:3" x14ac:dyDescent="0.25">
      <c r="A578" s="19" t="s">
        <v>3097</v>
      </c>
      <c r="B578" s="19" t="s">
        <v>27013</v>
      </c>
      <c r="C578" s="122">
        <v>293687</v>
      </c>
    </row>
    <row r="579" spans="1:3" x14ac:dyDescent="0.25">
      <c r="A579" s="19" t="s">
        <v>3017</v>
      </c>
      <c r="B579" s="19" t="s">
        <v>3019</v>
      </c>
      <c r="C579" s="122">
        <v>214203</v>
      </c>
    </row>
  </sheetData>
  <sortState xmlns:xlrd2="http://schemas.microsoft.com/office/spreadsheetml/2017/richdata2" ref="A6:C579">
    <sortCondition ref="B6:B579"/>
  </sortState>
  <pageMargins left="0.7" right="0.7" top="0.31" bottom="0.2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522"/>
  <sheetViews>
    <sheetView topLeftCell="B5480" workbookViewId="0">
      <selection activeCell="C5520" sqref="C5520"/>
    </sheetView>
  </sheetViews>
  <sheetFormatPr baseColWidth="10" defaultColWidth="11.5703125" defaultRowHeight="15" x14ac:dyDescent="0.25"/>
  <cols>
    <col min="1" max="1" width="6.28515625" hidden="1" customWidth="1"/>
    <col min="2" max="2" width="11.42578125" bestFit="1" customWidth="1"/>
    <col min="3" max="3" width="66.7109375" bestFit="1" customWidth="1"/>
    <col min="4" max="4" width="8.7109375" bestFit="1" customWidth="1"/>
  </cols>
  <sheetData>
    <row r="1" spans="1:5" x14ac:dyDescent="0.25">
      <c r="B1" t="s">
        <v>17985</v>
      </c>
      <c r="C1" t="s">
        <v>947</v>
      </c>
      <c r="D1" t="s">
        <v>17986</v>
      </c>
      <c r="E1" s="2">
        <f>SUM(D2:D10009)</f>
        <v>352965150</v>
      </c>
    </row>
    <row r="2" spans="1:5" x14ac:dyDescent="0.25">
      <c r="A2" s="54" t="s">
        <v>947</v>
      </c>
      <c r="B2" s="57" t="s">
        <v>6445</v>
      </c>
      <c r="C2" s="57" t="s">
        <v>6447</v>
      </c>
      <c r="D2" s="58">
        <v>41878</v>
      </c>
    </row>
    <row r="3" spans="1:5" x14ac:dyDescent="0.25">
      <c r="A3" s="54" t="s">
        <v>947</v>
      </c>
      <c r="B3" s="57" t="s">
        <v>2981</v>
      </c>
      <c r="C3" s="57" t="s">
        <v>2983</v>
      </c>
      <c r="D3" s="58">
        <v>53781</v>
      </c>
    </row>
    <row r="4" spans="1:5" x14ac:dyDescent="0.25">
      <c r="A4" s="54" t="s">
        <v>947</v>
      </c>
      <c r="B4" s="57" t="s">
        <v>5588</v>
      </c>
      <c r="C4" s="57" t="s">
        <v>5590</v>
      </c>
      <c r="D4" s="58">
        <v>53808</v>
      </c>
    </row>
    <row r="5" spans="1:5" x14ac:dyDescent="0.25">
      <c r="A5" s="54" t="s">
        <v>947</v>
      </c>
      <c r="B5" s="57" t="s">
        <v>8479</v>
      </c>
      <c r="C5" s="57" t="s">
        <v>8481</v>
      </c>
      <c r="D5" s="58">
        <v>24877</v>
      </c>
    </row>
    <row r="6" spans="1:5" x14ac:dyDescent="0.25">
      <c r="A6" s="54" t="s">
        <v>947</v>
      </c>
      <c r="B6" s="57" t="s">
        <v>8845</v>
      </c>
      <c r="C6" s="57" t="s">
        <v>8847</v>
      </c>
      <c r="D6" s="58">
        <v>22557</v>
      </c>
    </row>
    <row r="7" spans="1:5" x14ac:dyDescent="0.25">
      <c r="A7" s="54" t="s">
        <v>947</v>
      </c>
      <c r="B7" s="57" t="s">
        <v>12072</v>
      </c>
      <c r="C7" s="57" t="s">
        <v>12074</v>
      </c>
      <c r="D7" s="58">
        <v>9385</v>
      </c>
    </row>
    <row r="8" spans="1:5" x14ac:dyDescent="0.25">
      <c r="A8" s="54" t="s">
        <v>947</v>
      </c>
      <c r="B8" s="57" t="s">
        <v>4102</v>
      </c>
      <c r="C8" s="57" t="s">
        <v>4104</v>
      </c>
      <c r="D8" s="58">
        <v>90231</v>
      </c>
    </row>
    <row r="9" spans="1:5" x14ac:dyDescent="0.25">
      <c r="A9" s="54" t="s">
        <v>947</v>
      </c>
      <c r="B9" s="57" t="s">
        <v>7022</v>
      </c>
      <c r="C9" s="57" t="s">
        <v>7024</v>
      </c>
      <c r="D9" s="58">
        <v>35252</v>
      </c>
    </row>
    <row r="10" spans="1:5" x14ac:dyDescent="0.25">
      <c r="A10" s="54" t="s">
        <v>947</v>
      </c>
      <c r="B10" s="57" t="s">
        <v>7744</v>
      </c>
      <c r="C10" s="57" t="s">
        <v>7746</v>
      </c>
      <c r="D10" s="58">
        <v>29546</v>
      </c>
    </row>
    <row r="11" spans="1:5" x14ac:dyDescent="0.25">
      <c r="A11" s="54" t="s">
        <v>947</v>
      </c>
      <c r="B11" s="57" t="s">
        <v>13009</v>
      </c>
      <c r="C11" s="57" t="s">
        <v>13011</v>
      </c>
      <c r="D11" s="58">
        <v>7158</v>
      </c>
    </row>
    <row r="12" spans="1:5" x14ac:dyDescent="0.25">
      <c r="A12" s="54" t="s">
        <v>947</v>
      </c>
      <c r="B12" s="57" t="s">
        <v>13199</v>
      </c>
      <c r="C12" s="57" t="s">
        <v>13201</v>
      </c>
      <c r="D12" s="58">
        <v>6754</v>
      </c>
    </row>
    <row r="13" spans="1:5" x14ac:dyDescent="0.25">
      <c r="A13" s="54" t="s">
        <v>947</v>
      </c>
      <c r="B13" s="57" t="s">
        <v>3366</v>
      </c>
      <c r="C13" s="57" t="s">
        <v>3368</v>
      </c>
      <c r="D13" s="58">
        <v>122260</v>
      </c>
    </row>
    <row r="14" spans="1:5" x14ac:dyDescent="0.25">
      <c r="A14" s="54" t="s">
        <v>947</v>
      </c>
      <c r="B14" s="57" t="s">
        <v>10519</v>
      </c>
      <c r="C14" s="57" t="s">
        <v>10521</v>
      </c>
      <c r="D14" s="58">
        <v>14240</v>
      </c>
    </row>
    <row r="15" spans="1:5" x14ac:dyDescent="0.25">
      <c r="A15" s="54" t="s">
        <v>947</v>
      </c>
      <c r="B15" s="57" t="s">
        <v>7735</v>
      </c>
      <c r="C15" s="57" t="s">
        <v>7737</v>
      </c>
      <c r="D15" s="58">
        <v>29588</v>
      </c>
    </row>
    <row r="16" spans="1:5" x14ac:dyDescent="0.25">
      <c r="A16" s="54" t="s">
        <v>947</v>
      </c>
      <c r="B16" s="57" t="s">
        <v>9348</v>
      </c>
      <c r="C16" s="57" t="s">
        <v>9350</v>
      </c>
      <c r="D16" s="58">
        <v>19439</v>
      </c>
    </row>
    <row r="17" spans="1:4" x14ac:dyDescent="0.25">
      <c r="A17" s="54" t="s">
        <v>947</v>
      </c>
      <c r="B17" s="57" t="s">
        <v>12420</v>
      </c>
      <c r="C17" s="57" t="s">
        <v>12422</v>
      </c>
      <c r="D17" s="58">
        <v>8559</v>
      </c>
    </row>
    <row r="18" spans="1:4" x14ac:dyDescent="0.25">
      <c r="A18" s="54" t="s">
        <v>947</v>
      </c>
      <c r="B18" s="57" t="s">
        <v>3814</v>
      </c>
      <c r="C18" s="57" t="s">
        <v>3816</v>
      </c>
      <c r="D18" s="58">
        <v>100213</v>
      </c>
    </row>
    <row r="19" spans="1:4" x14ac:dyDescent="0.25">
      <c r="A19" s="54" t="s">
        <v>947</v>
      </c>
      <c r="B19" s="57" t="s">
        <v>1643</v>
      </c>
      <c r="C19" s="57" t="s">
        <v>1645</v>
      </c>
      <c r="D19" s="58">
        <v>235901</v>
      </c>
    </row>
    <row r="20" spans="1:4" x14ac:dyDescent="0.25">
      <c r="A20" s="54" t="s">
        <v>947</v>
      </c>
      <c r="B20" s="57" t="s">
        <v>4219</v>
      </c>
      <c r="C20" s="57" t="s">
        <v>4221</v>
      </c>
      <c r="D20" s="58">
        <v>84497</v>
      </c>
    </row>
    <row r="21" spans="1:4" x14ac:dyDescent="0.25">
      <c r="A21" s="54" t="s">
        <v>947</v>
      </c>
      <c r="B21" s="57" t="s">
        <v>1922</v>
      </c>
      <c r="C21" s="57" t="s">
        <v>1924</v>
      </c>
      <c r="D21" s="58">
        <v>162809</v>
      </c>
    </row>
    <row r="22" spans="1:4" x14ac:dyDescent="0.25">
      <c r="A22" s="54" t="s">
        <v>947</v>
      </c>
      <c r="B22" s="57" t="s">
        <v>15368</v>
      </c>
      <c r="C22" s="57" t="s">
        <v>15370</v>
      </c>
      <c r="D22" s="58">
        <v>3196</v>
      </c>
    </row>
    <row r="23" spans="1:4" x14ac:dyDescent="0.25">
      <c r="A23" s="54" t="s">
        <v>947</v>
      </c>
      <c r="B23" s="57" t="s">
        <v>8605</v>
      </c>
      <c r="C23" s="57" t="s">
        <v>8607</v>
      </c>
      <c r="D23" s="58">
        <v>23925</v>
      </c>
    </row>
    <row r="24" spans="1:4" x14ac:dyDescent="0.25">
      <c r="A24" s="54" t="s">
        <v>947</v>
      </c>
      <c r="B24" s="57" t="s">
        <v>11612</v>
      </c>
      <c r="C24" s="57" t="s">
        <v>11614</v>
      </c>
      <c r="D24" s="58">
        <v>10585</v>
      </c>
    </row>
    <row r="25" spans="1:4" x14ac:dyDescent="0.25">
      <c r="A25" s="54" t="s">
        <v>947</v>
      </c>
      <c r="B25" s="57" t="s">
        <v>1958</v>
      </c>
      <c r="C25" s="57" t="s">
        <v>1960</v>
      </c>
      <c r="D25" s="58">
        <v>221331</v>
      </c>
    </row>
    <row r="26" spans="1:4" x14ac:dyDescent="0.25">
      <c r="A26" s="54" t="s">
        <v>947</v>
      </c>
      <c r="B26" s="57" t="s">
        <v>11295</v>
      </c>
      <c r="C26" s="57" t="s">
        <v>11297</v>
      </c>
      <c r="D26" s="58">
        <v>11526</v>
      </c>
    </row>
    <row r="27" spans="1:4" x14ac:dyDescent="0.25">
      <c r="A27" s="54" t="s">
        <v>947</v>
      </c>
      <c r="B27" s="57" t="s">
        <v>17369</v>
      </c>
      <c r="C27" s="57" t="s">
        <v>17371</v>
      </c>
      <c r="D27" s="58">
        <v>107</v>
      </c>
    </row>
    <row r="28" spans="1:4" x14ac:dyDescent="0.25">
      <c r="A28" s="54" t="s">
        <v>947</v>
      </c>
      <c r="B28" s="57" t="s">
        <v>14195</v>
      </c>
      <c r="C28" s="57" t="s">
        <v>14197</v>
      </c>
      <c r="D28" s="58">
        <v>5026</v>
      </c>
    </row>
    <row r="29" spans="1:4" x14ac:dyDescent="0.25">
      <c r="A29" s="54" t="s">
        <v>947</v>
      </c>
      <c r="B29" s="57" t="s">
        <v>3826</v>
      </c>
      <c r="C29" s="57" t="s">
        <v>3828</v>
      </c>
      <c r="D29" s="58">
        <v>100022</v>
      </c>
    </row>
    <row r="30" spans="1:4" x14ac:dyDescent="0.25">
      <c r="A30" s="54" t="s">
        <v>947</v>
      </c>
      <c r="B30" s="57" t="s">
        <v>2534</v>
      </c>
      <c r="C30" s="57" t="s">
        <v>2536</v>
      </c>
      <c r="D30" s="58">
        <v>187198</v>
      </c>
    </row>
    <row r="31" spans="1:4" x14ac:dyDescent="0.25">
      <c r="A31" s="54" t="s">
        <v>947</v>
      </c>
      <c r="B31" s="57" t="s">
        <v>10477</v>
      </c>
      <c r="C31" s="57" t="s">
        <v>10479</v>
      </c>
      <c r="D31" s="58">
        <v>14430</v>
      </c>
    </row>
    <row r="32" spans="1:4" x14ac:dyDescent="0.25">
      <c r="A32" s="54" t="s">
        <v>947</v>
      </c>
      <c r="B32" s="57" t="s">
        <v>2399</v>
      </c>
      <c r="C32" s="57" t="s">
        <v>2401</v>
      </c>
      <c r="D32" s="58">
        <v>202975</v>
      </c>
    </row>
    <row r="33" spans="1:4" x14ac:dyDescent="0.25">
      <c r="A33" s="54" t="s">
        <v>947</v>
      </c>
      <c r="B33" s="57" t="s">
        <v>14000</v>
      </c>
      <c r="C33" s="57" t="s">
        <v>14002</v>
      </c>
      <c r="D33" s="58">
        <v>5346</v>
      </c>
    </row>
    <row r="34" spans="1:4" x14ac:dyDescent="0.25">
      <c r="A34" s="54" t="s">
        <v>947</v>
      </c>
      <c r="B34" s="57" t="s">
        <v>5537</v>
      </c>
      <c r="C34" s="57" t="s">
        <v>5539</v>
      </c>
      <c r="D34" s="58">
        <v>54606</v>
      </c>
    </row>
    <row r="35" spans="1:4" x14ac:dyDescent="0.25">
      <c r="A35" s="54" t="s">
        <v>947</v>
      </c>
      <c r="B35" s="57" t="s">
        <v>8194</v>
      </c>
      <c r="C35" s="57" t="s">
        <v>8196</v>
      </c>
      <c r="D35" s="58">
        <v>26395</v>
      </c>
    </row>
    <row r="36" spans="1:4" x14ac:dyDescent="0.25">
      <c r="A36" s="54" t="s">
        <v>947</v>
      </c>
      <c r="B36" s="57" t="s">
        <v>9690</v>
      </c>
      <c r="C36" s="57" t="s">
        <v>9692</v>
      </c>
      <c r="D36" s="58">
        <v>17620</v>
      </c>
    </row>
    <row r="37" spans="1:4" x14ac:dyDescent="0.25">
      <c r="A37" s="54" t="s">
        <v>947</v>
      </c>
      <c r="B37" s="57" t="s">
        <v>11816</v>
      </c>
      <c r="C37" s="57" t="s">
        <v>11817</v>
      </c>
      <c r="D37" s="58">
        <v>10015</v>
      </c>
    </row>
    <row r="38" spans="1:4" x14ac:dyDescent="0.25">
      <c r="A38" s="54" t="s">
        <v>947</v>
      </c>
      <c r="B38" s="57" t="s">
        <v>10735</v>
      </c>
      <c r="C38" s="57" t="s">
        <v>10737</v>
      </c>
      <c r="D38" s="58">
        <v>13489</v>
      </c>
    </row>
    <row r="39" spans="1:4" x14ac:dyDescent="0.25">
      <c r="A39" s="54" t="s">
        <v>947</v>
      </c>
      <c r="B39" s="57" t="s">
        <v>1739</v>
      </c>
      <c r="C39" s="57" t="s">
        <v>1741</v>
      </c>
      <c r="D39" s="58">
        <v>285533</v>
      </c>
    </row>
    <row r="40" spans="1:4" x14ac:dyDescent="0.25">
      <c r="A40" s="54" t="s">
        <v>947</v>
      </c>
      <c r="B40" s="57" t="s">
        <v>7513</v>
      </c>
      <c r="C40" s="57" t="s">
        <v>7515</v>
      </c>
      <c r="D40" s="58">
        <v>31343</v>
      </c>
    </row>
    <row r="41" spans="1:4" x14ac:dyDescent="0.25">
      <c r="A41" s="54" t="s">
        <v>947</v>
      </c>
      <c r="B41" s="57" t="s">
        <v>10043</v>
      </c>
      <c r="C41" s="57" t="s">
        <v>10045</v>
      </c>
      <c r="D41" s="58">
        <v>16219</v>
      </c>
    </row>
    <row r="42" spans="1:4" x14ac:dyDescent="0.25">
      <c r="A42" s="54" t="s">
        <v>947</v>
      </c>
      <c r="B42" s="57" t="s">
        <v>6385</v>
      </c>
      <c r="C42" s="57" t="s">
        <v>6387</v>
      </c>
      <c r="D42" s="58">
        <v>42480</v>
      </c>
    </row>
    <row r="43" spans="1:4" x14ac:dyDescent="0.25">
      <c r="A43" s="54" t="s">
        <v>947</v>
      </c>
      <c r="B43" s="57" t="s">
        <v>7498</v>
      </c>
      <c r="C43" s="57" t="s">
        <v>7500</v>
      </c>
      <c r="D43" s="58">
        <v>31495</v>
      </c>
    </row>
    <row r="44" spans="1:4" x14ac:dyDescent="0.25">
      <c r="A44" s="54" t="s">
        <v>947</v>
      </c>
      <c r="B44" s="57" t="s">
        <v>7318</v>
      </c>
      <c r="C44" s="57" t="s">
        <v>7320</v>
      </c>
      <c r="D44" s="58">
        <v>33001</v>
      </c>
    </row>
    <row r="45" spans="1:4" x14ac:dyDescent="0.25">
      <c r="A45" s="54" t="s">
        <v>947</v>
      </c>
      <c r="B45" s="57" t="s">
        <v>5792</v>
      </c>
      <c r="C45" s="57" t="s">
        <v>5794</v>
      </c>
      <c r="D45" s="58">
        <v>50667</v>
      </c>
    </row>
    <row r="46" spans="1:4" x14ac:dyDescent="0.25">
      <c r="A46" s="54" t="s">
        <v>947</v>
      </c>
      <c r="B46" s="57" t="s">
        <v>3420</v>
      </c>
      <c r="C46" s="57" t="s">
        <v>3422</v>
      </c>
      <c r="D46" s="58">
        <v>119925</v>
      </c>
    </row>
    <row r="47" spans="1:4" x14ac:dyDescent="0.25">
      <c r="A47" s="54" t="s">
        <v>947</v>
      </c>
      <c r="B47" s="57" t="s">
        <v>5843</v>
      </c>
      <c r="C47" s="57" t="s">
        <v>5845</v>
      </c>
      <c r="D47" s="58">
        <v>49989</v>
      </c>
    </row>
    <row r="48" spans="1:4" x14ac:dyDescent="0.25">
      <c r="A48" s="54" t="s">
        <v>947</v>
      </c>
      <c r="B48" s="57" t="s">
        <v>12423</v>
      </c>
      <c r="C48" s="57" t="s">
        <v>12425</v>
      </c>
      <c r="D48" s="58">
        <v>8556</v>
      </c>
    </row>
    <row r="49" spans="1:4" x14ac:dyDescent="0.25">
      <c r="A49" s="54" t="s">
        <v>947</v>
      </c>
      <c r="B49" s="57" t="s">
        <v>3151</v>
      </c>
      <c r="C49" s="57" t="s">
        <v>3153</v>
      </c>
      <c r="D49" s="58">
        <v>135399</v>
      </c>
    </row>
    <row r="50" spans="1:4" x14ac:dyDescent="0.25">
      <c r="A50" s="54" t="s">
        <v>947</v>
      </c>
      <c r="B50" s="57" t="s">
        <v>3895</v>
      </c>
      <c r="C50" s="57" t="s">
        <v>3897</v>
      </c>
      <c r="D50" s="58">
        <v>97635</v>
      </c>
    </row>
    <row r="51" spans="1:4" x14ac:dyDescent="0.25">
      <c r="A51" s="54" t="s">
        <v>947</v>
      </c>
      <c r="B51" s="57" t="s">
        <v>4567</v>
      </c>
      <c r="C51" s="57" t="s">
        <v>4569</v>
      </c>
      <c r="D51" s="58">
        <v>74266</v>
      </c>
    </row>
    <row r="52" spans="1:4" x14ac:dyDescent="0.25">
      <c r="A52" s="54" t="s">
        <v>947</v>
      </c>
      <c r="B52" s="57" t="s">
        <v>11370</v>
      </c>
      <c r="C52" s="57" t="s">
        <v>11372</v>
      </c>
      <c r="D52" s="58">
        <v>11300</v>
      </c>
    </row>
    <row r="53" spans="1:4" x14ac:dyDescent="0.25">
      <c r="A53" s="54" t="s">
        <v>947</v>
      </c>
      <c r="B53" s="57" t="s">
        <v>5753</v>
      </c>
      <c r="C53" s="57" t="s">
        <v>5755</v>
      </c>
      <c r="D53" s="58">
        <v>51210</v>
      </c>
    </row>
    <row r="54" spans="1:4" x14ac:dyDescent="0.25">
      <c r="A54" s="54" t="s">
        <v>947</v>
      </c>
      <c r="B54" s="57" t="s">
        <v>6860</v>
      </c>
      <c r="C54" s="57" t="s">
        <v>6862</v>
      </c>
      <c r="D54" s="58">
        <v>37250</v>
      </c>
    </row>
    <row r="55" spans="1:4" x14ac:dyDescent="0.25">
      <c r="A55" s="54" t="s">
        <v>947</v>
      </c>
      <c r="B55" s="57" t="s">
        <v>1898</v>
      </c>
      <c r="C55" s="57" t="s">
        <v>1900</v>
      </c>
      <c r="D55" s="58">
        <v>249517</v>
      </c>
    </row>
    <row r="56" spans="1:4" x14ac:dyDescent="0.25">
      <c r="A56" s="54" t="s">
        <v>947</v>
      </c>
      <c r="B56" s="57" t="s">
        <v>3540</v>
      </c>
      <c r="C56" s="57" t="s">
        <v>3542</v>
      </c>
      <c r="D56" s="58">
        <v>112643</v>
      </c>
    </row>
    <row r="57" spans="1:4" x14ac:dyDescent="0.25">
      <c r="A57" s="54" t="s">
        <v>947</v>
      </c>
      <c r="B57" s="57" t="s">
        <v>9084</v>
      </c>
      <c r="C57" s="57" t="s">
        <v>9086</v>
      </c>
      <c r="D57" s="58">
        <v>21119</v>
      </c>
    </row>
    <row r="58" spans="1:4" x14ac:dyDescent="0.25">
      <c r="A58" s="54" t="s">
        <v>947</v>
      </c>
      <c r="B58" s="57" t="s">
        <v>5300</v>
      </c>
      <c r="C58" s="57" t="s">
        <v>5302</v>
      </c>
      <c r="D58" s="58">
        <v>0</v>
      </c>
    </row>
    <row r="59" spans="1:4" x14ac:dyDescent="0.25">
      <c r="A59" s="54" t="s">
        <v>947</v>
      </c>
      <c r="B59" s="57" t="s">
        <v>8416</v>
      </c>
      <c r="C59" s="57" t="s">
        <v>8418</v>
      </c>
      <c r="D59" s="58">
        <v>25117</v>
      </c>
    </row>
    <row r="60" spans="1:4" x14ac:dyDescent="0.25">
      <c r="A60" s="54" t="s">
        <v>947</v>
      </c>
      <c r="B60" s="57" t="s">
        <v>11152</v>
      </c>
      <c r="C60" s="57" t="s">
        <v>11154</v>
      </c>
      <c r="D60" s="58">
        <v>11946</v>
      </c>
    </row>
    <row r="61" spans="1:4" x14ac:dyDescent="0.25">
      <c r="A61" s="54" t="s">
        <v>947</v>
      </c>
      <c r="B61" s="57" t="s">
        <v>6887</v>
      </c>
      <c r="C61" s="57" t="s">
        <v>6889</v>
      </c>
      <c r="D61" s="58">
        <v>37059</v>
      </c>
    </row>
    <row r="62" spans="1:4" x14ac:dyDescent="0.25">
      <c r="A62" s="54" t="s">
        <v>947</v>
      </c>
      <c r="B62" s="57" t="s">
        <v>6265</v>
      </c>
      <c r="C62" s="57" t="s">
        <v>6267</v>
      </c>
      <c r="D62" s="58">
        <v>43825</v>
      </c>
    </row>
    <row r="63" spans="1:4" x14ac:dyDescent="0.25">
      <c r="A63" s="54" t="s">
        <v>947</v>
      </c>
      <c r="B63" s="57" t="s">
        <v>12255</v>
      </c>
      <c r="C63" s="57" t="s">
        <v>12257</v>
      </c>
      <c r="D63" s="58">
        <v>8986</v>
      </c>
    </row>
    <row r="64" spans="1:4" x14ac:dyDescent="0.25">
      <c r="A64" s="54" t="s">
        <v>947</v>
      </c>
      <c r="B64" s="57" t="s">
        <v>11633</v>
      </c>
      <c r="C64" s="57" t="s">
        <v>11635</v>
      </c>
      <c r="D64" s="58">
        <v>10527</v>
      </c>
    </row>
    <row r="65" spans="1:4" x14ac:dyDescent="0.25">
      <c r="A65" s="54" t="s">
        <v>947</v>
      </c>
      <c r="B65" s="57" t="s">
        <v>5012</v>
      </c>
      <c r="C65" s="57" t="s">
        <v>5014</v>
      </c>
      <c r="D65" s="58">
        <v>64162</v>
      </c>
    </row>
    <row r="66" spans="1:4" x14ac:dyDescent="0.25">
      <c r="A66" s="54" t="s">
        <v>947</v>
      </c>
      <c r="B66" s="57" t="s">
        <v>16918</v>
      </c>
      <c r="C66" s="57" t="s">
        <v>16920</v>
      </c>
      <c r="D66" s="58">
        <v>914</v>
      </c>
    </row>
    <row r="67" spans="1:4" x14ac:dyDescent="0.25">
      <c r="A67" s="54" t="s">
        <v>947</v>
      </c>
      <c r="B67" s="57" t="s">
        <v>15356</v>
      </c>
      <c r="C67" s="57" t="s">
        <v>15358</v>
      </c>
      <c r="D67" s="58">
        <v>3226</v>
      </c>
    </row>
    <row r="68" spans="1:4" x14ac:dyDescent="0.25">
      <c r="A68" s="54" t="s">
        <v>947</v>
      </c>
      <c r="B68" s="57" t="s">
        <v>4883</v>
      </c>
      <c r="C68" s="57" t="s">
        <v>4885</v>
      </c>
      <c r="D68" s="58">
        <v>66673</v>
      </c>
    </row>
    <row r="69" spans="1:4" x14ac:dyDescent="0.25">
      <c r="A69" s="54" t="s">
        <v>947</v>
      </c>
      <c r="B69" s="57" t="s">
        <v>11181</v>
      </c>
      <c r="C69" s="57" t="s">
        <v>11183</v>
      </c>
      <c r="D69" s="58">
        <v>11810</v>
      </c>
    </row>
    <row r="70" spans="1:4" x14ac:dyDescent="0.25">
      <c r="A70" s="54" t="s">
        <v>947</v>
      </c>
      <c r="B70" s="57" t="s">
        <v>10417</v>
      </c>
      <c r="C70" s="57" t="s">
        <v>10419</v>
      </c>
      <c r="D70" s="58">
        <v>14678</v>
      </c>
    </row>
    <row r="71" spans="1:4" x14ac:dyDescent="0.25">
      <c r="A71" s="54" t="s">
        <v>947</v>
      </c>
      <c r="B71" s="57" t="s">
        <v>16664</v>
      </c>
      <c r="C71" s="57" t="s">
        <v>16666</v>
      </c>
      <c r="D71" s="58">
        <v>1262</v>
      </c>
    </row>
    <row r="72" spans="1:4" x14ac:dyDescent="0.25">
      <c r="A72" s="54" t="s">
        <v>947</v>
      </c>
      <c r="B72" s="57" t="s">
        <v>2078</v>
      </c>
      <c r="C72" s="57" t="s">
        <v>2080</v>
      </c>
      <c r="D72" s="58">
        <v>240128</v>
      </c>
    </row>
    <row r="73" spans="1:4" x14ac:dyDescent="0.25">
      <c r="A73" s="54" t="s">
        <v>947</v>
      </c>
      <c r="B73" s="57" t="s">
        <v>2153</v>
      </c>
      <c r="C73" s="57" t="s">
        <v>2155</v>
      </c>
      <c r="D73" s="58">
        <v>229734</v>
      </c>
    </row>
    <row r="74" spans="1:4" x14ac:dyDescent="0.25">
      <c r="A74" s="54" t="s">
        <v>947</v>
      </c>
      <c r="B74" s="57" t="s">
        <v>8974</v>
      </c>
      <c r="C74" s="57" t="s">
        <v>8976</v>
      </c>
      <c r="D74" s="58">
        <v>21755</v>
      </c>
    </row>
    <row r="75" spans="1:4" x14ac:dyDescent="0.25">
      <c r="A75" s="54" t="s">
        <v>947</v>
      </c>
      <c r="B75" s="57" t="s">
        <v>7372</v>
      </c>
      <c r="C75" s="57" t="s">
        <v>7374</v>
      </c>
      <c r="D75" s="58">
        <v>32503</v>
      </c>
    </row>
    <row r="76" spans="1:4" x14ac:dyDescent="0.25">
      <c r="A76" s="54" t="s">
        <v>947</v>
      </c>
      <c r="B76" s="57" t="s">
        <v>10351</v>
      </c>
      <c r="C76" s="57" t="s">
        <v>10353</v>
      </c>
      <c r="D76" s="58">
        <v>14864</v>
      </c>
    </row>
    <row r="77" spans="1:4" x14ac:dyDescent="0.25">
      <c r="A77" s="54" t="s">
        <v>947</v>
      </c>
      <c r="B77" s="57" t="s">
        <v>8527</v>
      </c>
      <c r="C77" s="57" t="s">
        <v>8529</v>
      </c>
      <c r="D77" s="58">
        <v>24483</v>
      </c>
    </row>
    <row r="78" spans="1:4" x14ac:dyDescent="0.25">
      <c r="A78" s="54" t="s">
        <v>947</v>
      </c>
      <c r="B78" s="57" t="s">
        <v>7474</v>
      </c>
      <c r="C78" s="57" t="s">
        <v>7476</v>
      </c>
      <c r="D78" s="58">
        <v>31631</v>
      </c>
    </row>
    <row r="79" spans="1:4" x14ac:dyDescent="0.25">
      <c r="A79" s="54" t="s">
        <v>947</v>
      </c>
      <c r="B79" s="57" t="s">
        <v>6256</v>
      </c>
      <c r="C79" s="57" t="s">
        <v>6258</v>
      </c>
      <c r="D79" s="58">
        <v>43932</v>
      </c>
    </row>
    <row r="80" spans="1:4" x14ac:dyDescent="0.25">
      <c r="A80" s="54" t="s">
        <v>947</v>
      </c>
      <c r="B80" s="57" t="s">
        <v>8059</v>
      </c>
      <c r="C80" s="57" t="s">
        <v>8061</v>
      </c>
      <c r="D80" s="58">
        <v>27238</v>
      </c>
    </row>
    <row r="81" spans="1:4" x14ac:dyDescent="0.25">
      <c r="A81" s="54" t="s">
        <v>947</v>
      </c>
      <c r="B81" s="57" t="s">
        <v>10951</v>
      </c>
      <c r="C81" s="57" t="s">
        <v>10953</v>
      </c>
      <c r="D81" s="58">
        <v>12627</v>
      </c>
    </row>
    <row r="82" spans="1:4" x14ac:dyDescent="0.25">
      <c r="A82" s="54" t="s">
        <v>947</v>
      </c>
      <c r="B82" s="57" t="s">
        <v>10135</v>
      </c>
      <c r="C82" s="57" t="s">
        <v>10137</v>
      </c>
      <c r="D82" s="58">
        <v>15833</v>
      </c>
    </row>
    <row r="83" spans="1:4" x14ac:dyDescent="0.25">
      <c r="A83" s="54" t="s">
        <v>947</v>
      </c>
      <c r="B83" s="57" t="s">
        <v>5510</v>
      </c>
      <c r="C83" s="57" t="s">
        <v>5512</v>
      </c>
      <c r="D83" s="58">
        <v>55135</v>
      </c>
    </row>
    <row r="84" spans="1:4" x14ac:dyDescent="0.25">
      <c r="A84" s="54" t="s">
        <v>947</v>
      </c>
      <c r="B84" s="57" t="s">
        <v>9911</v>
      </c>
      <c r="C84" s="57" t="s">
        <v>9913</v>
      </c>
      <c r="D84" s="58">
        <v>16705</v>
      </c>
    </row>
    <row r="85" spans="1:4" x14ac:dyDescent="0.25">
      <c r="A85" s="54" t="s">
        <v>947</v>
      </c>
      <c r="B85" s="57" t="s">
        <v>5672</v>
      </c>
      <c r="C85" s="57" t="s">
        <v>5674</v>
      </c>
      <c r="D85" s="58">
        <v>52590</v>
      </c>
    </row>
    <row r="86" spans="1:4" x14ac:dyDescent="0.25">
      <c r="A86" s="54" t="s">
        <v>947</v>
      </c>
      <c r="B86" s="57" t="s">
        <v>4501</v>
      </c>
      <c r="C86" s="57" t="s">
        <v>4503</v>
      </c>
      <c r="D86" s="58">
        <v>75858</v>
      </c>
    </row>
    <row r="87" spans="1:4" x14ac:dyDescent="0.25">
      <c r="A87" s="54" t="s">
        <v>947</v>
      </c>
      <c r="B87" s="57" t="s">
        <v>1472</v>
      </c>
      <c r="C87" s="57" t="s">
        <v>1474</v>
      </c>
      <c r="D87" s="58">
        <v>427089</v>
      </c>
    </row>
    <row r="88" spans="1:4" x14ac:dyDescent="0.25">
      <c r="A88" s="54" t="s">
        <v>947</v>
      </c>
      <c r="B88" s="57" t="s">
        <v>6741</v>
      </c>
      <c r="C88" s="57" t="s">
        <v>6743</v>
      </c>
      <c r="D88" s="58">
        <v>38484</v>
      </c>
    </row>
    <row r="89" spans="1:4" x14ac:dyDescent="0.25">
      <c r="A89" s="54" t="s">
        <v>947</v>
      </c>
      <c r="B89" s="57" t="s">
        <v>5066</v>
      </c>
      <c r="C89" s="57" t="s">
        <v>5068</v>
      </c>
      <c r="D89" s="58">
        <v>63480</v>
      </c>
    </row>
    <row r="90" spans="1:4" x14ac:dyDescent="0.25">
      <c r="A90" s="54" t="s">
        <v>947</v>
      </c>
      <c r="B90" s="57" t="s">
        <v>13447</v>
      </c>
      <c r="C90" s="57" t="s">
        <v>13449</v>
      </c>
      <c r="D90" s="58">
        <v>6307</v>
      </c>
    </row>
    <row r="91" spans="1:4" x14ac:dyDescent="0.25">
      <c r="A91" s="54" t="s">
        <v>947</v>
      </c>
      <c r="B91" s="57" t="s">
        <v>2270</v>
      </c>
      <c r="C91" s="57" t="s">
        <v>2272</v>
      </c>
      <c r="D91" s="58">
        <v>215644</v>
      </c>
    </row>
    <row r="92" spans="1:4" x14ac:dyDescent="0.25">
      <c r="A92" s="54" t="s">
        <v>947</v>
      </c>
      <c r="B92" s="57" t="s">
        <v>12243</v>
      </c>
      <c r="C92" s="57" t="s">
        <v>12245</v>
      </c>
      <c r="D92" s="58">
        <v>9012</v>
      </c>
    </row>
    <row r="93" spans="1:4" x14ac:dyDescent="0.25">
      <c r="A93" s="54" t="s">
        <v>947</v>
      </c>
      <c r="B93" s="57" t="s">
        <v>7016</v>
      </c>
      <c r="C93" s="57" t="s">
        <v>7018</v>
      </c>
      <c r="D93" s="58">
        <v>35333</v>
      </c>
    </row>
    <row r="94" spans="1:4" x14ac:dyDescent="0.25">
      <c r="A94" s="54" t="s">
        <v>947</v>
      </c>
      <c r="B94" s="57" t="s">
        <v>3585</v>
      </c>
      <c r="C94" s="57" t="s">
        <v>3587</v>
      </c>
      <c r="D94" s="58">
        <v>110557</v>
      </c>
    </row>
    <row r="95" spans="1:4" x14ac:dyDescent="0.25">
      <c r="A95" s="54" t="s">
        <v>947</v>
      </c>
      <c r="B95" s="57" t="s">
        <v>5351</v>
      </c>
      <c r="C95" s="57" t="s">
        <v>5353</v>
      </c>
      <c r="D95" s="58">
        <v>58200</v>
      </c>
    </row>
    <row r="96" spans="1:4" x14ac:dyDescent="0.25">
      <c r="A96" s="54" t="s">
        <v>947</v>
      </c>
      <c r="B96" s="57" t="s">
        <v>3438</v>
      </c>
      <c r="C96" s="57" t="s">
        <v>3440</v>
      </c>
      <c r="D96" s="58">
        <v>117924</v>
      </c>
    </row>
    <row r="97" spans="1:4" x14ac:dyDescent="0.25">
      <c r="A97" s="54" t="s">
        <v>947</v>
      </c>
      <c r="B97" s="57" t="s">
        <v>11355</v>
      </c>
      <c r="C97" s="57" t="s">
        <v>11357</v>
      </c>
      <c r="D97" s="58">
        <v>11341</v>
      </c>
    </row>
    <row r="98" spans="1:4" x14ac:dyDescent="0.25">
      <c r="A98" s="54" t="s">
        <v>947</v>
      </c>
      <c r="B98" s="57" t="s">
        <v>4841</v>
      </c>
      <c r="C98" s="57" t="s">
        <v>4843</v>
      </c>
      <c r="D98" s="58">
        <v>67508</v>
      </c>
    </row>
    <row r="99" spans="1:4" x14ac:dyDescent="0.25">
      <c r="A99" s="54" t="s">
        <v>947</v>
      </c>
      <c r="B99" s="57" t="s">
        <v>7738</v>
      </c>
      <c r="C99" s="57" t="s">
        <v>7740</v>
      </c>
      <c r="D99" s="58">
        <v>29583</v>
      </c>
    </row>
    <row r="100" spans="1:4" x14ac:dyDescent="0.25">
      <c r="A100" s="54" t="s">
        <v>947</v>
      </c>
      <c r="B100" s="57" t="s">
        <v>8926</v>
      </c>
      <c r="C100" s="57" t="s">
        <v>8928</v>
      </c>
      <c r="D100" s="58">
        <v>22163</v>
      </c>
    </row>
    <row r="101" spans="1:4" x14ac:dyDescent="0.25">
      <c r="A101" s="54" t="s">
        <v>947</v>
      </c>
      <c r="B101" s="57" t="s">
        <v>1919</v>
      </c>
      <c r="C101" s="57" t="s">
        <v>1921</v>
      </c>
      <c r="D101" s="58">
        <v>208512</v>
      </c>
    </row>
    <row r="102" spans="1:4" x14ac:dyDescent="0.25">
      <c r="A102" s="54" t="s">
        <v>947</v>
      </c>
      <c r="B102" s="57" t="s">
        <v>13903</v>
      </c>
      <c r="C102" s="57" t="s">
        <v>13905</v>
      </c>
      <c r="D102" s="58">
        <v>5534</v>
      </c>
    </row>
    <row r="103" spans="1:4" x14ac:dyDescent="0.25">
      <c r="A103" s="54" t="s">
        <v>947</v>
      </c>
      <c r="B103" s="57" t="s">
        <v>3064</v>
      </c>
      <c r="C103" s="57" t="s">
        <v>3066</v>
      </c>
      <c r="D103" s="58">
        <v>139810</v>
      </c>
    </row>
    <row r="104" spans="1:4" x14ac:dyDescent="0.25">
      <c r="A104" s="54" t="s">
        <v>947</v>
      </c>
      <c r="B104" s="57" t="s">
        <v>5312</v>
      </c>
      <c r="C104" s="57" t="s">
        <v>5314</v>
      </c>
      <c r="D104" s="58">
        <v>58723</v>
      </c>
    </row>
    <row r="105" spans="1:4" x14ac:dyDescent="0.25">
      <c r="A105" s="54" t="s">
        <v>947</v>
      </c>
      <c r="B105" s="57" t="s">
        <v>7630</v>
      </c>
      <c r="C105" s="57" t="s">
        <v>7632</v>
      </c>
      <c r="D105" s="58">
        <v>30419</v>
      </c>
    </row>
    <row r="106" spans="1:4" x14ac:dyDescent="0.25">
      <c r="A106" s="54" t="s">
        <v>947</v>
      </c>
      <c r="B106" s="57" t="s">
        <v>13571</v>
      </c>
      <c r="C106" s="57" t="s">
        <v>13573</v>
      </c>
      <c r="D106" s="58">
        <v>6131</v>
      </c>
    </row>
    <row r="107" spans="1:4" x14ac:dyDescent="0.25">
      <c r="A107" s="54" t="s">
        <v>947</v>
      </c>
      <c r="B107" s="57" t="s">
        <v>6376</v>
      </c>
      <c r="C107" s="57" t="s">
        <v>6378</v>
      </c>
      <c r="D107" s="58">
        <v>42593</v>
      </c>
    </row>
    <row r="108" spans="1:4" x14ac:dyDescent="0.25">
      <c r="A108" s="54" t="s">
        <v>947</v>
      </c>
      <c r="B108" s="57" t="s">
        <v>5081</v>
      </c>
      <c r="C108" s="57" t="s">
        <v>5083</v>
      </c>
      <c r="D108" s="58">
        <v>63356</v>
      </c>
    </row>
    <row r="109" spans="1:4" x14ac:dyDescent="0.25">
      <c r="A109" s="54" t="s">
        <v>947</v>
      </c>
      <c r="B109" s="57" t="s">
        <v>3312</v>
      </c>
      <c r="C109" s="57" t="s">
        <v>3314</v>
      </c>
      <c r="D109" s="58">
        <v>125022</v>
      </c>
    </row>
    <row r="110" spans="1:4" x14ac:dyDescent="0.25">
      <c r="A110" s="54" t="s">
        <v>947</v>
      </c>
      <c r="B110" s="57" t="s">
        <v>9528</v>
      </c>
      <c r="C110" s="57" t="s">
        <v>9530</v>
      </c>
      <c r="D110" s="58">
        <v>18487</v>
      </c>
    </row>
    <row r="111" spans="1:4" x14ac:dyDescent="0.25">
      <c r="A111" s="54" t="s">
        <v>947</v>
      </c>
      <c r="B111" s="57" t="s">
        <v>10366</v>
      </c>
      <c r="C111" s="57" t="s">
        <v>10368</v>
      </c>
      <c r="D111" s="58">
        <v>14806</v>
      </c>
    </row>
    <row r="112" spans="1:4" x14ac:dyDescent="0.25">
      <c r="A112" s="54" t="s">
        <v>947</v>
      </c>
      <c r="B112" s="57" t="s">
        <v>4309</v>
      </c>
      <c r="C112" s="57" t="s">
        <v>4311</v>
      </c>
      <c r="D112" s="58">
        <v>81534</v>
      </c>
    </row>
    <row r="113" spans="1:4" x14ac:dyDescent="0.25">
      <c r="A113" s="54" t="s">
        <v>947</v>
      </c>
      <c r="B113" s="57" t="s">
        <v>4012</v>
      </c>
      <c r="C113" s="57" t="s">
        <v>4014</v>
      </c>
      <c r="D113" s="58">
        <v>94370</v>
      </c>
    </row>
    <row r="114" spans="1:4" x14ac:dyDescent="0.25">
      <c r="A114" s="54" t="s">
        <v>947</v>
      </c>
      <c r="B114" s="57" t="s">
        <v>11062</v>
      </c>
      <c r="C114" s="57" t="s">
        <v>11064</v>
      </c>
      <c r="D114" s="58">
        <v>12206</v>
      </c>
    </row>
    <row r="115" spans="1:4" x14ac:dyDescent="0.25">
      <c r="A115" s="54" t="s">
        <v>947</v>
      </c>
      <c r="B115" s="57" t="s">
        <v>14554</v>
      </c>
      <c r="C115" s="57" t="s">
        <v>14556</v>
      </c>
      <c r="D115" s="58">
        <v>4428</v>
      </c>
    </row>
    <row r="116" spans="1:4" x14ac:dyDescent="0.25">
      <c r="A116" s="54" t="s">
        <v>947</v>
      </c>
      <c r="B116" s="57" t="s">
        <v>4766</v>
      </c>
      <c r="C116" s="57" t="s">
        <v>4768</v>
      </c>
      <c r="D116" s="58">
        <v>68984</v>
      </c>
    </row>
    <row r="117" spans="1:4" x14ac:dyDescent="0.25">
      <c r="A117" s="54" t="s">
        <v>947</v>
      </c>
      <c r="B117" s="57" t="s">
        <v>975</v>
      </c>
      <c r="C117" s="57" t="s">
        <v>977</v>
      </c>
      <c r="D117" s="58">
        <v>685636</v>
      </c>
    </row>
    <row r="118" spans="1:4" x14ac:dyDescent="0.25">
      <c r="A118" s="54" t="s">
        <v>947</v>
      </c>
      <c r="B118" s="57" t="s">
        <v>4186</v>
      </c>
      <c r="C118" s="57" t="s">
        <v>4188</v>
      </c>
      <c r="D118" s="58">
        <v>86310</v>
      </c>
    </row>
    <row r="119" spans="1:4" x14ac:dyDescent="0.25">
      <c r="A119" s="54" t="s">
        <v>947</v>
      </c>
      <c r="B119" s="57" t="s">
        <v>9705</v>
      </c>
      <c r="C119" s="57" t="s">
        <v>9707</v>
      </c>
      <c r="D119" s="58">
        <v>17562</v>
      </c>
    </row>
    <row r="120" spans="1:4" x14ac:dyDescent="0.25">
      <c r="A120" s="54" t="s">
        <v>947</v>
      </c>
      <c r="B120" s="57" t="s">
        <v>9054</v>
      </c>
      <c r="C120" s="57" t="s">
        <v>9056</v>
      </c>
      <c r="D120" s="58">
        <v>21317</v>
      </c>
    </row>
    <row r="121" spans="1:4" x14ac:dyDescent="0.25">
      <c r="A121" s="54" t="s">
        <v>947</v>
      </c>
      <c r="B121" s="57" t="s">
        <v>11131</v>
      </c>
      <c r="C121" s="57" t="s">
        <v>11133</v>
      </c>
      <c r="D121" s="58">
        <v>11979</v>
      </c>
    </row>
    <row r="122" spans="1:4" x14ac:dyDescent="0.25">
      <c r="A122" s="54" t="s">
        <v>947</v>
      </c>
      <c r="B122" s="57" t="s">
        <v>12775</v>
      </c>
      <c r="C122" s="57" t="s">
        <v>12777</v>
      </c>
      <c r="D122" s="58">
        <v>7711</v>
      </c>
    </row>
    <row r="123" spans="1:4" x14ac:dyDescent="0.25">
      <c r="A123" s="54" t="s">
        <v>947</v>
      </c>
      <c r="B123" s="57" t="s">
        <v>1583</v>
      </c>
      <c r="C123" s="57" t="s">
        <v>1585</v>
      </c>
      <c r="D123" s="58">
        <v>30420</v>
      </c>
    </row>
    <row r="124" spans="1:4" x14ac:dyDescent="0.25">
      <c r="A124" s="54" t="s">
        <v>947</v>
      </c>
      <c r="B124" s="57" t="s">
        <v>2351</v>
      </c>
      <c r="C124" s="57" t="s">
        <v>2353</v>
      </c>
      <c r="D124" s="58">
        <v>207343</v>
      </c>
    </row>
    <row r="125" spans="1:4" x14ac:dyDescent="0.25">
      <c r="A125" s="54" t="s">
        <v>947</v>
      </c>
      <c r="B125" s="57" t="s">
        <v>10834</v>
      </c>
      <c r="C125" s="57" t="s">
        <v>10836</v>
      </c>
      <c r="D125" s="58">
        <v>13043</v>
      </c>
    </row>
    <row r="126" spans="1:4" x14ac:dyDescent="0.25">
      <c r="A126" s="54" t="s">
        <v>947</v>
      </c>
      <c r="B126" s="57" t="s">
        <v>16431</v>
      </c>
      <c r="C126" s="57" t="s">
        <v>16433</v>
      </c>
      <c r="D126" s="58">
        <v>1634</v>
      </c>
    </row>
    <row r="127" spans="1:4" x14ac:dyDescent="0.25">
      <c r="A127" s="54" t="s">
        <v>947</v>
      </c>
      <c r="B127" s="57" t="s">
        <v>15118</v>
      </c>
      <c r="C127" s="57" t="s">
        <v>15120</v>
      </c>
      <c r="D127" s="58">
        <v>3600</v>
      </c>
    </row>
    <row r="128" spans="1:4" x14ac:dyDescent="0.25">
      <c r="A128" s="54" t="s">
        <v>947</v>
      </c>
      <c r="B128" s="57" t="s">
        <v>13921</v>
      </c>
      <c r="C128" s="57" t="s">
        <v>13923</v>
      </c>
      <c r="D128" s="58">
        <v>5497</v>
      </c>
    </row>
    <row r="129" spans="1:4" x14ac:dyDescent="0.25">
      <c r="A129" s="54" t="s">
        <v>947</v>
      </c>
      <c r="B129" s="57" t="s">
        <v>10091</v>
      </c>
      <c r="C129" s="57" t="s">
        <v>10093</v>
      </c>
      <c r="D129" s="58">
        <v>16045</v>
      </c>
    </row>
    <row r="130" spans="1:4" x14ac:dyDescent="0.25">
      <c r="A130" s="54" t="s">
        <v>947</v>
      </c>
      <c r="B130" s="57" t="s">
        <v>8263</v>
      </c>
      <c r="C130" s="57" t="s">
        <v>8265</v>
      </c>
      <c r="D130" s="58">
        <v>25929</v>
      </c>
    </row>
    <row r="131" spans="1:4" x14ac:dyDescent="0.25">
      <c r="A131" s="54" t="s">
        <v>947</v>
      </c>
      <c r="B131" s="57" t="s">
        <v>12645</v>
      </c>
      <c r="C131" s="57" t="s">
        <v>12647</v>
      </c>
      <c r="D131" s="58">
        <v>7995</v>
      </c>
    </row>
    <row r="132" spans="1:4" x14ac:dyDescent="0.25">
      <c r="A132" s="54" t="s">
        <v>947</v>
      </c>
      <c r="B132" s="57" t="s">
        <v>12940</v>
      </c>
      <c r="C132" s="57" t="s">
        <v>12942</v>
      </c>
      <c r="D132" s="58">
        <v>7341</v>
      </c>
    </row>
    <row r="133" spans="1:4" x14ac:dyDescent="0.25">
      <c r="A133" s="54" t="s">
        <v>947</v>
      </c>
      <c r="B133" s="57" t="s">
        <v>996</v>
      </c>
      <c r="C133" s="57" t="s">
        <v>998</v>
      </c>
      <c r="D133" s="58">
        <v>482283</v>
      </c>
    </row>
    <row r="134" spans="1:4" x14ac:dyDescent="0.25">
      <c r="A134" s="54" t="s">
        <v>947</v>
      </c>
      <c r="B134" s="57" t="s">
        <v>3731</v>
      </c>
      <c r="C134" s="57" t="s">
        <v>3733</v>
      </c>
      <c r="D134" s="58">
        <v>104431</v>
      </c>
    </row>
    <row r="135" spans="1:4" x14ac:dyDescent="0.25">
      <c r="A135" s="54" t="s">
        <v>947</v>
      </c>
      <c r="B135" s="57" t="s">
        <v>6352</v>
      </c>
      <c r="C135" s="57" t="s">
        <v>6354</v>
      </c>
      <c r="D135" s="58">
        <v>42833</v>
      </c>
    </row>
    <row r="136" spans="1:4" x14ac:dyDescent="0.25">
      <c r="A136" s="54" t="s">
        <v>947</v>
      </c>
      <c r="B136" s="57" t="s">
        <v>7537</v>
      </c>
      <c r="C136" s="57" t="s">
        <v>7539</v>
      </c>
      <c r="D136" s="58">
        <v>31103</v>
      </c>
    </row>
    <row r="137" spans="1:4" x14ac:dyDescent="0.25">
      <c r="A137" s="54" t="s">
        <v>947</v>
      </c>
      <c r="B137" s="57" t="s">
        <v>11678</v>
      </c>
      <c r="C137" s="57" t="s">
        <v>11680</v>
      </c>
      <c r="D137" s="58">
        <v>10414</v>
      </c>
    </row>
    <row r="138" spans="1:4" x14ac:dyDescent="0.25">
      <c r="A138" s="54" t="s">
        <v>947</v>
      </c>
      <c r="B138" s="57" t="s">
        <v>3701</v>
      </c>
      <c r="C138" s="57" t="s">
        <v>3703</v>
      </c>
      <c r="D138" s="58">
        <v>105644</v>
      </c>
    </row>
    <row r="139" spans="1:4" x14ac:dyDescent="0.25">
      <c r="A139" s="54" t="s">
        <v>947</v>
      </c>
      <c r="B139" s="57" t="s">
        <v>2861</v>
      </c>
      <c r="C139" s="57" t="s">
        <v>2863</v>
      </c>
      <c r="D139" s="58">
        <v>157532</v>
      </c>
    </row>
    <row r="140" spans="1:4" x14ac:dyDescent="0.25">
      <c r="A140" s="54" t="s">
        <v>947</v>
      </c>
      <c r="B140" s="57" t="s">
        <v>10684</v>
      </c>
      <c r="C140" s="57" t="s">
        <v>10686</v>
      </c>
      <c r="D140" s="58">
        <v>13680</v>
      </c>
    </row>
    <row r="141" spans="1:4" x14ac:dyDescent="0.25">
      <c r="A141" s="54" t="s">
        <v>947</v>
      </c>
      <c r="B141" s="57" t="s">
        <v>9885</v>
      </c>
      <c r="C141" s="57" t="s">
        <v>9887</v>
      </c>
      <c r="D141" s="58">
        <v>16869</v>
      </c>
    </row>
    <row r="142" spans="1:4" x14ac:dyDescent="0.25">
      <c r="A142" s="54" t="s">
        <v>947</v>
      </c>
      <c r="B142" s="57" t="s">
        <v>2264</v>
      </c>
      <c r="C142" s="57" t="s">
        <v>2266</v>
      </c>
      <c r="D142" s="58">
        <v>216969</v>
      </c>
    </row>
    <row r="143" spans="1:4" x14ac:dyDescent="0.25">
      <c r="A143" s="54" t="s">
        <v>947</v>
      </c>
      <c r="B143" s="57" t="s">
        <v>10384</v>
      </c>
      <c r="C143" s="57" t="s">
        <v>10386</v>
      </c>
      <c r="D143" s="58">
        <v>14759</v>
      </c>
    </row>
    <row r="144" spans="1:4" x14ac:dyDescent="0.25">
      <c r="A144" s="54" t="s">
        <v>947</v>
      </c>
      <c r="B144" s="57" t="s">
        <v>14587</v>
      </c>
      <c r="C144" s="57" t="s">
        <v>14589</v>
      </c>
      <c r="D144" s="58">
        <v>4409</v>
      </c>
    </row>
    <row r="145" spans="1:4" x14ac:dyDescent="0.25">
      <c r="A145" s="54" t="s">
        <v>947</v>
      </c>
      <c r="B145" s="57" t="s">
        <v>2282</v>
      </c>
      <c r="C145" s="57" t="s">
        <v>2284</v>
      </c>
      <c r="D145" s="58">
        <v>214084</v>
      </c>
    </row>
    <row r="146" spans="1:4" x14ac:dyDescent="0.25">
      <c r="A146" s="54" t="s">
        <v>947</v>
      </c>
      <c r="B146" s="57" t="s">
        <v>2642</v>
      </c>
      <c r="C146" s="57" t="s">
        <v>2644</v>
      </c>
      <c r="D146" s="58">
        <v>176908</v>
      </c>
    </row>
    <row r="147" spans="1:4" x14ac:dyDescent="0.25">
      <c r="A147" s="54" t="s">
        <v>947</v>
      </c>
      <c r="B147" s="57" t="s">
        <v>13098</v>
      </c>
      <c r="C147" s="57" t="s">
        <v>13099</v>
      </c>
      <c r="D147" s="58">
        <v>6963</v>
      </c>
    </row>
    <row r="148" spans="1:4" x14ac:dyDescent="0.25">
      <c r="A148" s="54" t="s">
        <v>947</v>
      </c>
      <c r="B148" s="57" t="s">
        <v>3270</v>
      </c>
      <c r="C148" s="57" t="s">
        <v>3272</v>
      </c>
      <c r="D148" s="58">
        <v>128200</v>
      </c>
    </row>
    <row r="149" spans="1:4" x14ac:dyDescent="0.25">
      <c r="A149" s="54" t="s">
        <v>947</v>
      </c>
      <c r="B149" s="57" t="s">
        <v>2618</v>
      </c>
      <c r="C149" s="57" t="s">
        <v>2620</v>
      </c>
      <c r="D149" s="58">
        <v>178020</v>
      </c>
    </row>
    <row r="150" spans="1:4" x14ac:dyDescent="0.25">
      <c r="A150" s="54" t="s">
        <v>947</v>
      </c>
      <c r="B150" s="57" t="s">
        <v>2405</v>
      </c>
      <c r="C150" s="57" t="s">
        <v>2407</v>
      </c>
      <c r="D150" s="58">
        <v>202911</v>
      </c>
    </row>
    <row r="151" spans="1:4" x14ac:dyDescent="0.25">
      <c r="A151" s="54" t="s">
        <v>947</v>
      </c>
      <c r="B151" s="57" t="s">
        <v>4528</v>
      </c>
      <c r="C151" s="57" t="s">
        <v>4530</v>
      </c>
      <c r="D151" s="58">
        <v>75208</v>
      </c>
    </row>
    <row r="152" spans="1:4" x14ac:dyDescent="0.25">
      <c r="A152" s="54" t="s">
        <v>947</v>
      </c>
      <c r="B152" s="57" t="s">
        <v>5905</v>
      </c>
      <c r="C152" s="57" t="s">
        <v>5907</v>
      </c>
      <c r="D152" s="58">
        <v>48972</v>
      </c>
    </row>
    <row r="153" spans="1:4" x14ac:dyDescent="0.25">
      <c r="A153" s="54" t="s">
        <v>947</v>
      </c>
      <c r="B153" s="57" t="s">
        <v>6214</v>
      </c>
      <c r="C153" s="57" t="s">
        <v>6216</v>
      </c>
      <c r="D153" s="58">
        <v>44528</v>
      </c>
    </row>
    <row r="154" spans="1:4" x14ac:dyDescent="0.25">
      <c r="A154" s="54" t="s">
        <v>947</v>
      </c>
      <c r="B154" s="57" t="s">
        <v>5861</v>
      </c>
      <c r="C154" s="57" t="s">
        <v>5863</v>
      </c>
      <c r="D154" s="58">
        <v>49671</v>
      </c>
    </row>
    <row r="155" spans="1:4" x14ac:dyDescent="0.25">
      <c r="A155" s="54" t="s">
        <v>947</v>
      </c>
      <c r="B155" s="57" t="s">
        <v>3020</v>
      </c>
      <c r="C155" s="57" t="s">
        <v>3022</v>
      </c>
      <c r="D155" s="58">
        <v>143685</v>
      </c>
    </row>
    <row r="156" spans="1:4" x14ac:dyDescent="0.25">
      <c r="A156" s="54" t="s">
        <v>947</v>
      </c>
      <c r="B156" s="57" t="s">
        <v>7300</v>
      </c>
      <c r="C156" s="57" t="s">
        <v>7302</v>
      </c>
      <c r="D156" s="58">
        <v>33100</v>
      </c>
    </row>
    <row r="157" spans="1:4" x14ac:dyDescent="0.25">
      <c r="A157" s="54" t="s">
        <v>947</v>
      </c>
      <c r="B157" s="57" t="s">
        <v>8509</v>
      </c>
      <c r="C157" s="57" t="s">
        <v>8511</v>
      </c>
      <c r="D157" s="58">
        <v>24689</v>
      </c>
    </row>
    <row r="158" spans="1:4" x14ac:dyDescent="0.25">
      <c r="A158" s="54" t="s">
        <v>947</v>
      </c>
      <c r="B158" s="57" t="s">
        <v>2426</v>
      </c>
      <c r="C158" s="57" t="s">
        <v>2428</v>
      </c>
      <c r="D158" s="58">
        <v>198783</v>
      </c>
    </row>
    <row r="159" spans="1:4" x14ac:dyDescent="0.25">
      <c r="A159" s="54" t="s">
        <v>947</v>
      </c>
      <c r="B159" s="57" t="s">
        <v>1727</v>
      </c>
      <c r="C159" s="57" t="s">
        <v>1729</v>
      </c>
      <c r="D159" s="58">
        <v>274531</v>
      </c>
    </row>
    <row r="160" spans="1:4" x14ac:dyDescent="0.25">
      <c r="A160" s="54" t="s">
        <v>947</v>
      </c>
      <c r="B160" s="57" t="s">
        <v>10426</v>
      </c>
      <c r="C160" s="57" t="s">
        <v>10428</v>
      </c>
      <c r="D160" s="58">
        <v>14657</v>
      </c>
    </row>
    <row r="161" spans="1:4" x14ac:dyDescent="0.25">
      <c r="A161" s="54" t="s">
        <v>947</v>
      </c>
      <c r="B161" s="57" t="s">
        <v>13808</v>
      </c>
      <c r="C161" s="57" t="s">
        <v>13810</v>
      </c>
      <c r="D161" s="58">
        <v>5677</v>
      </c>
    </row>
    <row r="162" spans="1:4" x14ac:dyDescent="0.25">
      <c r="A162" s="54" t="s">
        <v>947</v>
      </c>
      <c r="B162" s="57" t="s">
        <v>3480</v>
      </c>
      <c r="C162" s="57" t="s">
        <v>3482</v>
      </c>
      <c r="D162" s="58">
        <v>115246</v>
      </c>
    </row>
    <row r="163" spans="1:4" x14ac:dyDescent="0.25">
      <c r="A163" s="54" t="s">
        <v>947</v>
      </c>
      <c r="B163" s="57" t="s">
        <v>2042</v>
      </c>
      <c r="C163" s="57" t="s">
        <v>2044</v>
      </c>
      <c r="D163" s="58">
        <v>244554</v>
      </c>
    </row>
    <row r="164" spans="1:4" x14ac:dyDescent="0.25">
      <c r="A164" s="54" t="s">
        <v>947</v>
      </c>
      <c r="B164" s="57" t="s">
        <v>12171</v>
      </c>
      <c r="C164" s="57" t="s">
        <v>12173</v>
      </c>
      <c r="D164" s="58">
        <v>9190</v>
      </c>
    </row>
    <row r="165" spans="1:4" x14ac:dyDescent="0.25">
      <c r="A165" s="54" t="s">
        <v>947</v>
      </c>
      <c r="B165" s="57" t="s">
        <v>11071</v>
      </c>
      <c r="C165" s="57" t="s">
        <v>11073</v>
      </c>
      <c r="D165" s="58">
        <v>12160</v>
      </c>
    </row>
    <row r="166" spans="1:4" x14ac:dyDescent="0.25">
      <c r="A166" s="54" t="s">
        <v>947</v>
      </c>
      <c r="B166" s="57" t="s">
        <v>2783</v>
      </c>
      <c r="C166" s="57" t="s">
        <v>2785</v>
      </c>
      <c r="D166" s="58">
        <v>162083</v>
      </c>
    </row>
    <row r="167" spans="1:4" x14ac:dyDescent="0.25">
      <c r="A167" s="54" t="s">
        <v>947</v>
      </c>
      <c r="B167" s="57" t="s">
        <v>6881</v>
      </c>
      <c r="C167" s="57" t="s">
        <v>6883</v>
      </c>
      <c r="D167" s="58">
        <v>37092</v>
      </c>
    </row>
    <row r="168" spans="1:4" x14ac:dyDescent="0.25">
      <c r="A168" s="54" t="s">
        <v>947</v>
      </c>
      <c r="B168" s="57" t="s">
        <v>7034</v>
      </c>
      <c r="C168" s="57" t="s">
        <v>7036</v>
      </c>
      <c r="D168" s="58">
        <v>35108</v>
      </c>
    </row>
    <row r="169" spans="1:4" x14ac:dyDescent="0.25">
      <c r="A169" s="54" t="s">
        <v>947</v>
      </c>
      <c r="B169" s="57" t="s">
        <v>3205</v>
      </c>
      <c r="C169" s="57" t="s">
        <v>3207</v>
      </c>
      <c r="D169" s="58">
        <v>132399</v>
      </c>
    </row>
    <row r="170" spans="1:4" x14ac:dyDescent="0.25">
      <c r="A170" s="54" t="s">
        <v>947</v>
      </c>
      <c r="B170" s="57" t="s">
        <v>8077</v>
      </c>
      <c r="C170" s="57" t="s">
        <v>8079</v>
      </c>
      <c r="D170" s="58">
        <v>0</v>
      </c>
    </row>
    <row r="171" spans="1:4" x14ac:dyDescent="0.25">
      <c r="A171" s="54" t="s">
        <v>947</v>
      </c>
      <c r="B171" s="57" t="s">
        <v>2108</v>
      </c>
      <c r="C171" s="57" t="s">
        <v>2110</v>
      </c>
      <c r="D171" s="58">
        <v>235578</v>
      </c>
    </row>
    <row r="172" spans="1:4" x14ac:dyDescent="0.25">
      <c r="A172" s="54" t="s">
        <v>947</v>
      </c>
      <c r="B172" s="57" t="s">
        <v>9666</v>
      </c>
      <c r="C172" s="57" t="s">
        <v>9668</v>
      </c>
      <c r="D172" s="58">
        <v>17759</v>
      </c>
    </row>
    <row r="173" spans="1:4" x14ac:dyDescent="0.25">
      <c r="A173" s="54" t="s">
        <v>947</v>
      </c>
      <c r="B173" s="57" t="s">
        <v>9162</v>
      </c>
      <c r="C173" s="57" t="s">
        <v>9164</v>
      </c>
      <c r="D173" s="58">
        <v>20547</v>
      </c>
    </row>
    <row r="174" spans="1:4" x14ac:dyDescent="0.25">
      <c r="A174" s="54" t="s">
        <v>947</v>
      </c>
      <c r="B174" s="57" t="s">
        <v>9165</v>
      </c>
      <c r="C174" s="57" t="s">
        <v>9167</v>
      </c>
      <c r="D174" s="58">
        <v>20542</v>
      </c>
    </row>
    <row r="175" spans="1:4" x14ac:dyDescent="0.25">
      <c r="A175" s="54" t="s">
        <v>947</v>
      </c>
      <c r="B175" s="57" t="s">
        <v>17413</v>
      </c>
      <c r="C175" s="57" t="s">
        <v>17414</v>
      </c>
      <c r="D175" s="58">
        <v>25</v>
      </c>
    </row>
    <row r="176" spans="1:4" x14ac:dyDescent="0.25">
      <c r="A176" s="54" t="s">
        <v>947</v>
      </c>
      <c r="B176" s="57" t="s">
        <v>7420</v>
      </c>
      <c r="C176" s="57" t="s">
        <v>7422</v>
      </c>
      <c r="D176" s="58">
        <v>32076</v>
      </c>
    </row>
    <row r="177" spans="1:4" x14ac:dyDescent="0.25">
      <c r="A177" s="54" t="s">
        <v>947</v>
      </c>
      <c r="B177" s="57" t="s">
        <v>10624</v>
      </c>
      <c r="C177" s="57" t="s">
        <v>10626</v>
      </c>
      <c r="D177" s="58">
        <v>13851</v>
      </c>
    </row>
    <row r="178" spans="1:4" x14ac:dyDescent="0.25">
      <c r="A178" s="54" t="s">
        <v>947</v>
      </c>
      <c r="B178" s="57" t="s">
        <v>2525</v>
      </c>
      <c r="C178" s="57" t="s">
        <v>2527</v>
      </c>
      <c r="D178" s="58">
        <v>170028</v>
      </c>
    </row>
    <row r="179" spans="1:4" x14ac:dyDescent="0.25">
      <c r="A179" s="54" t="s">
        <v>947</v>
      </c>
      <c r="B179" s="57" t="s">
        <v>2141</v>
      </c>
      <c r="C179" s="57" t="s">
        <v>2143</v>
      </c>
      <c r="D179" s="58">
        <v>230707</v>
      </c>
    </row>
    <row r="180" spans="1:4" x14ac:dyDescent="0.25">
      <c r="A180" s="54" t="s">
        <v>947</v>
      </c>
      <c r="B180" s="57" t="s">
        <v>7013</v>
      </c>
      <c r="C180" s="57" t="s">
        <v>7015</v>
      </c>
      <c r="D180" s="58">
        <v>35364</v>
      </c>
    </row>
    <row r="181" spans="1:4" x14ac:dyDescent="0.25">
      <c r="A181" s="54" t="s">
        <v>947</v>
      </c>
      <c r="B181" s="57" t="s">
        <v>4321</v>
      </c>
      <c r="C181" s="57" t="s">
        <v>4323</v>
      </c>
      <c r="D181" s="58">
        <v>81182</v>
      </c>
    </row>
    <row r="182" spans="1:4" x14ac:dyDescent="0.25">
      <c r="A182" s="54" t="s">
        <v>947</v>
      </c>
      <c r="B182" s="57" t="s">
        <v>1622</v>
      </c>
      <c r="C182" s="57" t="s">
        <v>1624</v>
      </c>
      <c r="D182" s="58">
        <v>382240</v>
      </c>
    </row>
    <row r="183" spans="1:4" x14ac:dyDescent="0.25">
      <c r="A183" s="54" t="s">
        <v>947</v>
      </c>
      <c r="B183" s="57" t="s">
        <v>8533</v>
      </c>
      <c r="C183" s="57" t="s">
        <v>8535</v>
      </c>
      <c r="D183" s="58">
        <v>24478</v>
      </c>
    </row>
    <row r="184" spans="1:4" x14ac:dyDescent="0.25">
      <c r="A184" s="54" t="s">
        <v>947</v>
      </c>
      <c r="B184" s="57" t="s">
        <v>1379</v>
      </c>
      <c r="C184" s="57" t="s">
        <v>1381</v>
      </c>
      <c r="D184" s="58">
        <v>0</v>
      </c>
    </row>
    <row r="185" spans="1:4" x14ac:dyDescent="0.25">
      <c r="A185" s="54" t="s">
        <v>947</v>
      </c>
      <c r="B185" s="57" t="s">
        <v>17266</v>
      </c>
      <c r="C185" s="57" t="s">
        <v>17268</v>
      </c>
      <c r="D185" s="58">
        <v>357</v>
      </c>
    </row>
    <row r="186" spans="1:4" x14ac:dyDescent="0.25">
      <c r="A186" s="54" t="s">
        <v>947</v>
      </c>
      <c r="B186" s="57" t="s">
        <v>1220</v>
      </c>
      <c r="C186" s="57" t="s">
        <v>1222</v>
      </c>
      <c r="D186" s="58">
        <v>33292</v>
      </c>
    </row>
    <row r="187" spans="1:4" x14ac:dyDescent="0.25">
      <c r="A187" s="54" t="s">
        <v>947</v>
      </c>
      <c r="B187" s="57" t="s">
        <v>5989</v>
      </c>
      <c r="C187" s="57" t="s">
        <v>5991</v>
      </c>
      <c r="D187" s="58">
        <v>47838</v>
      </c>
    </row>
    <row r="188" spans="1:4" x14ac:dyDescent="0.25">
      <c r="A188" s="54" t="s">
        <v>947</v>
      </c>
      <c r="B188" s="57" t="s">
        <v>9159</v>
      </c>
      <c r="C188" s="57" t="s">
        <v>9161</v>
      </c>
      <c r="D188" s="58">
        <v>20552</v>
      </c>
    </row>
    <row r="189" spans="1:4" x14ac:dyDescent="0.25">
      <c r="A189" s="54" t="s">
        <v>947</v>
      </c>
      <c r="B189" s="57" t="s">
        <v>12710</v>
      </c>
      <c r="C189" s="57" t="s">
        <v>12712</v>
      </c>
      <c r="D189" s="58">
        <v>7848</v>
      </c>
    </row>
    <row r="190" spans="1:4" x14ac:dyDescent="0.25">
      <c r="A190" s="54" t="s">
        <v>947</v>
      </c>
      <c r="B190" s="57" t="s">
        <v>11771</v>
      </c>
      <c r="C190" s="57" t="s">
        <v>11773</v>
      </c>
      <c r="D190" s="58">
        <v>10104</v>
      </c>
    </row>
    <row r="191" spans="1:4" x14ac:dyDescent="0.25">
      <c r="A191" s="54" t="s">
        <v>947</v>
      </c>
      <c r="B191" s="57" t="s">
        <v>17007</v>
      </c>
      <c r="C191" s="57" t="s">
        <v>17009</v>
      </c>
      <c r="D191" s="58">
        <v>780</v>
      </c>
    </row>
    <row r="192" spans="1:4" x14ac:dyDescent="0.25">
      <c r="A192" s="54" t="s">
        <v>947</v>
      </c>
      <c r="B192" s="57" t="s">
        <v>4447</v>
      </c>
      <c r="C192" s="57" t="s">
        <v>4449</v>
      </c>
      <c r="D192" s="58">
        <v>78084</v>
      </c>
    </row>
    <row r="193" spans="1:4" x14ac:dyDescent="0.25">
      <c r="A193" s="54" t="s">
        <v>947</v>
      </c>
      <c r="B193" s="57" t="s">
        <v>12683</v>
      </c>
      <c r="C193" s="57" t="s">
        <v>12685</v>
      </c>
      <c r="D193" s="58">
        <v>7925</v>
      </c>
    </row>
    <row r="194" spans="1:4" x14ac:dyDescent="0.25">
      <c r="A194" s="54" t="s">
        <v>947</v>
      </c>
      <c r="B194" s="57" t="s">
        <v>9198</v>
      </c>
      <c r="C194" s="57" t="s">
        <v>9200</v>
      </c>
      <c r="D194" s="58">
        <v>20339</v>
      </c>
    </row>
    <row r="195" spans="1:4" x14ac:dyDescent="0.25">
      <c r="A195" s="54" t="s">
        <v>947</v>
      </c>
      <c r="B195" s="57" t="s">
        <v>6034</v>
      </c>
      <c r="C195" s="57" t="s">
        <v>6036</v>
      </c>
      <c r="D195" s="58">
        <v>47169</v>
      </c>
    </row>
    <row r="196" spans="1:4" x14ac:dyDescent="0.25">
      <c r="A196" s="54" t="s">
        <v>947</v>
      </c>
      <c r="B196" s="57" t="s">
        <v>13634</v>
      </c>
      <c r="C196" s="57" t="s">
        <v>13636</v>
      </c>
      <c r="D196" s="58">
        <v>0</v>
      </c>
    </row>
    <row r="197" spans="1:4" x14ac:dyDescent="0.25">
      <c r="A197" s="54" t="s">
        <v>947</v>
      </c>
      <c r="B197" s="57" t="s">
        <v>16463</v>
      </c>
      <c r="C197" s="57" t="s">
        <v>16465</v>
      </c>
      <c r="D197" s="58">
        <v>1579</v>
      </c>
    </row>
    <row r="198" spans="1:4" x14ac:dyDescent="0.25">
      <c r="A198" s="54" t="s">
        <v>947</v>
      </c>
      <c r="B198" s="57" t="s">
        <v>7636</v>
      </c>
      <c r="C198" s="57" t="s">
        <v>7638</v>
      </c>
      <c r="D198" s="58">
        <v>30380</v>
      </c>
    </row>
    <row r="199" spans="1:4" x14ac:dyDescent="0.25">
      <c r="A199" s="54" t="s">
        <v>947</v>
      </c>
      <c r="B199" s="57" t="s">
        <v>14504</v>
      </c>
      <c r="C199" s="57" t="s">
        <v>14506</v>
      </c>
      <c r="D199" s="58">
        <v>4531</v>
      </c>
    </row>
    <row r="200" spans="1:4" x14ac:dyDescent="0.25">
      <c r="A200" s="54" t="s">
        <v>947</v>
      </c>
      <c r="B200" s="57" t="s">
        <v>8560</v>
      </c>
      <c r="C200" s="57" t="s">
        <v>8562</v>
      </c>
      <c r="D200" s="58">
        <v>24302</v>
      </c>
    </row>
    <row r="201" spans="1:4" x14ac:dyDescent="0.25">
      <c r="A201" s="54" t="s">
        <v>947</v>
      </c>
      <c r="B201" s="57" t="s">
        <v>15531</v>
      </c>
      <c r="C201" s="57" t="s">
        <v>15533</v>
      </c>
      <c r="D201" s="58">
        <v>2966</v>
      </c>
    </row>
    <row r="202" spans="1:4" x14ac:dyDescent="0.25">
      <c r="A202" s="54" t="s">
        <v>947</v>
      </c>
      <c r="B202" s="57" t="s">
        <v>15094</v>
      </c>
      <c r="C202" s="57" t="s">
        <v>15096</v>
      </c>
      <c r="D202" s="58">
        <v>3648</v>
      </c>
    </row>
    <row r="203" spans="1:4" x14ac:dyDescent="0.25">
      <c r="A203" s="54" t="s">
        <v>947</v>
      </c>
      <c r="B203" s="57" t="s">
        <v>13739</v>
      </c>
      <c r="C203" s="57" t="s">
        <v>13741</v>
      </c>
      <c r="D203" s="58">
        <v>5810</v>
      </c>
    </row>
    <row r="204" spans="1:4" x14ac:dyDescent="0.25">
      <c r="A204" s="54" t="s">
        <v>947</v>
      </c>
      <c r="B204" s="57" t="s">
        <v>11798</v>
      </c>
      <c r="C204" s="57" t="s">
        <v>11800</v>
      </c>
      <c r="D204" s="58">
        <v>10054</v>
      </c>
    </row>
    <row r="205" spans="1:4" x14ac:dyDescent="0.25">
      <c r="A205" s="54" t="s">
        <v>947</v>
      </c>
      <c r="B205" s="57" t="s">
        <v>4282</v>
      </c>
      <c r="C205" s="57" t="s">
        <v>4284</v>
      </c>
      <c r="D205" s="58">
        <v>82155</v>
      </c>
    </row>
    <row r="206" spans="1:4" x14ac:dyDescent="0.25">
      <c r="A206" s="54" t="s">
        <v>947</v>
      </c>
      <c r="B206" s="57" t="s">
        <v>12552</v>
      </c>
      <c r="C206" s="57" t="s">
        <v>12554</v>
      </c>
      <c r="D206" s="58">
        <v>8269</v>
      </c>
    </row>
    <row r="207" spans="1:4" x14ac:dyDescent="0.25">
      <c r="A207" s="54" t="s">
        <v>947</v>
      </c>
      <c r="B207" s="57" t="s">
        <v>5621</v>
      </c>
      <c r="C207" s="57" t="s">
        <v>5623</v>
      </c>
      <c r="D207" s="58">
        <v>53223</v>
      </c>
    </row>
    <row r="208" spans="1:4" x14ac:dyDescent="0.25">
      <c r="A208" s="54" t="s">
        <v>947</v>
      </c>
      <c r="B208" s="57" t="s">
        <v>17089</v>
      </c>
      <c r="C208" s="57" t="s">
        <v>17091</v>
      </c>
      <c r="D208" s="58">
        <v>638</v>
      </c>
    </row>
    <row r="209" spans="1:4" x14ac:dyDescent="0.25">
      <c r="A209" s="54" t="s">
        <v>947</v>
      </c>
      <c r="B209" s="57" t="s">
        <v>16676</v>
      </c>
      <c r="C209" s="57" t="s">
        <v>16678</v>
      </c>
      <c r="D209" s="58">
        <v>1252</v>
      </c>
    </row>
    <row r="210" spans="1:4" x14ac:dyDescent="0.25">
      <c r="A210" s="54" t="s">
        <v>947</v>
      </c>
      <c r="B210" s="57" t="s">
        <v>3796</v>
      </c>
      <c r="C210" s="57" t="s">
        <v>3798</v>
      </c>
      <c r="D210" s="58">
        <v>100852</v>
      </c>
    </row>
    <row r="211" spans="1:4" x14ac:dyDescent="0.25">
      <c r="A211" s="54" t="s">
        <v>947</v>
      </c>
      <c r="B211" s="57" t="s">
        <v>11642</v>
      </c>
      <c r="C211" s="57" t="s">
        <v>11644</v>
      </c>
      <c r="D211" s="58">
        <v>10523</v>
      </c>
    </row>
    <row r="212" spans="1:4" x14ac:dyDescent="0.25">
      <c r="A212" s="54" t="s">
        <v>947</v>
      </c>
      <c r="B212" s="57" t="s">
        <v>5222</v>
      </c>
      <c r="C212" s="57" t="s">
        <v>5224</v>
      </c>
      <c r="D212" s="58">
        <v>60707</v>
      </c>
    </row>
    <row r="213" spans="1:4" x14ac:dyDescent="0.25">
      <c r="A213" s="54" t="s">
        <v>947</v>
      </c>
      <c r="B213" s="57" t="s">
        <v>14431</v>
      </c>
      <c r="C213" s="57" t="s">
        <v>14433</v>
      </c>
      <c r="D213" s="58">
        <v>4652</v>
      </c>
    </row>
    <row r="214" spans="1:4" x14ac:dyDescent="0.25">
      <c r="A214" s="54" t="s">
        <v>947</v>
      </c>
      <c r="B214" s="57" t="s">
        <v>11549</v>
      </c>
      <c r="C214" s="57" t="s">
        <v>11551</v>
      </c>
      <c r="D214" s="58">
        <v>10711</v>
      </c>
    </row>
    <row r="215" spans="1:4" x14ac:dyDescent="0.25">
      <c r="A215" s="54" t="s">
        <v>947</v>
      </c>
      <c r="B215" s="57" t="s">
        <v>5675</v>
      </c>
      <c r="C215" s="57" t="s">
        <v>5677</v>
      </c>
      <c r="D215" s="58">
        <v>52530</v>
      </c>
    </row>
    <row r="216" spans="1:4" x14ac:dyDescent="0.25">
      <c r="A216" s="54" t="s">
        <v>947</v>
      </c>
      <c r="B216" s="57" t="s">
        <v>10025</v>
      </c>
      <c r="C216" s="57" t="s">
        <v>10027</v>
      </c>
      <c r="D216" s="58">
        <v>16258</v>
      </c>
    </row>
    <row r="217" spans="1:4" x14ac:dyDescent="0.25">
      <c r="A217" s="54" t="s">
        <v>947</v>
      </c>
      <c r="B217" s="57" t="s">
        <v>4790</v>
      </c>
      <c r="C217" s="57" t="s">
        <v>4792</v>
      </c>
      <c r="D217" s="58">
        <v>68650</v>
      </c>
    </row>
    <row r="218" spans="1:4" x14ac:dyDescent="0.25">
      <c r="A218" s="54" t="s">
        <v>947</v>
      </c>
      <c r="B218" s="57" t="s">
        <v>11481</v>
      </c>
      <c r="C218" s="57" t="s">
        <v>11482</v>
      </c>
      <c r="D218" s="58">
        <v>10874</v>
      </c>
    </row>
    <row r="219" spans="1:4" x14ac:dyDescent="0.25">
      <c r="A219" s="54" t="s">
        <v>947</v>
      </c>
      <c r="B219" s="57" t="s">
        <v>6430</v>
      </c>
      <c r="C219" s="57" t="s">
        <v>6432</v>
      </c>
      <c r="D219" s="58">
        <v>42092</v>
      </c>
    </row>
    <row r="220" spans="1:4" x14ac:dyDescent="0.25">
      <c r="A220" s="54" t="s">
        <v>947</v>
      </c>
      <c r="B220" s="57" t="s">
        <v>16200</v>
      </c>
      <c r="C220" s="57" t="s">
        <v>16202</v>
      </c>
      <c r="D220" s="58">
        <v>1934</v>
      </c>
    </row>
    <row r="221" spans="1:4" x14ac:dyDescent="0.25">
      <c r="A221" s="54" t="s">
        <v>947</v>
      </c>
      <c r="B221" s="57" t="s">
        <v>17308</v>
      </c>
      <c r="C221" s="57" t="s">
        <v>17310</v>
      </c>
      <c r="D221" s="58">
        <v>264</v>
      </c>
    </row>
    <row r="222" spans="1:4" x14ac:dyDescent="0.25">
      <c r="A222" s="54" t="s">
        <v>947</v>
      </c>
      <c r="B222" s="57" t="s">
        <v>3172</v>
      </c>
      <c r="C222" s="57" t="s">
        <v>3174</v>
      </c>
      <c r="D222" s="58">
        <v>134477</v>
      </c>
    </row>
    <row r="223" spans="1:4" x14ac:dyDescent="0.25">
      <c r="A223" s="54" t="s">
        <v>947</v>
      </c>
      <c r="B223" s="57" t="s">
        <v>5360</v>
      </c>
      <c r="C223" s="57" t="s">
        <v>5362</v>
      </c>
      <c r="D223" s="58">
        <v>58049</v>
      </c>
    </row>
    <row r="224" spans="1:4" x14ac:dyDescent="0.25">
      <c r="A224" s="54" t="s">
        <v>947</v>
      </c>
      <c r="B224" s="57" t="s">
        <v>8881</v>
      </c>
      <c r="C224" s="57" t="s">
        <v>8883</v>
      </c>
      <c r="D224" s="58">
        <v>22343</v>
      </c>
    </row>
    <row r="225" spans="1:4" x14ac:dyDescent="0.25">
      <c r="A225" s="54" t="s">
        <v>947</v>
      </c>
      <c r="B225" s="57" t="s">
        <v>13501</v>
      </c>
      <c r="C225" s="57" t="s">
        <v>13503</v>
      </c>
      <c r="D225" s="58">
        <v>6234</v>
      </c>
    </row>
    <row r="226" spans="1:4" x14ac:dyDescent="0.25">
      <c r="A226" s="54" t="s">
        <v>947</v>
      </c>
      <c r="B226" s="57" t="s">
        <v>1787</v>
      </c>
      <c r="C226" s="57" t="s">
        <v>1789</v>
      </c>
      <c r="D226" s="58">
        <v>216178</v>
      </c>
    </row>
    <row r="227" spans="1:4" x14ac:dyDescent="0.25">
      <c r="A227" s="54" t="s">
        <v>947</v>
      </c>
      <c r="B227" s="57" t="s">
        <v>14617</v>
      </c>
      <c r="C227" s="57" t="s">
        <v>14619</v>
      </c>
      <c r="D227" s="58">
        <v>4335</v>
      </c>
    </row>
    <row r="228" spans="1:4" x14ac:dyDescent="0.25">
      <c r="A228" s="54" t="s">
        <v>947</v>
      </c>
      <c r="B228" s="57" t="s">
        <v>15467</v>
      </c>
      <c r="C228" s="57" t="s">
        <v>15469</v>
      </c>
      <c r="D228" s="58">
        <v>3050</v>
      </c>
    </row>
    <row r="229" spans="1:4" x14ac:dyDescent="0.25">
      <c r="A229" s="54" t="s">
        <v>947</v>
      </c>
      <c r="B229" s="57" t="s">
        <v>3883</v>
      </c>
      <c r="C229" s="57" t="s">
        <v>3885</v>
      </c>
      <c r="D229" s="58">
        <v>98051</v>
      </c>
    </row>
    <row r="230" spans="1:4" x14ac:dyDescent="0.25">
      <c r="A230" s="54" t="s">
        <v>947</v>
      </c>
      <c r="B230" s="57" t="s">
        <v>2750</v>
      </c>
      <c r="C230" s="57" t="s">
        <v>2752</v>
      </c>
      <c r="D230" s="58">
        <v>166446</v>
      </c>
    </row>
    <row r="231" spans="1:4" x14ac:dyDescent="0.25">
      <c r="A231" s="54" t="s">
        <v>947</v>
      </c>
      <c r="B231" s="57" t="s">
        <v>9935</v>
      </c>
      <c r="C231" s="57" t="s">
        <v>9937</v>
      </c>
      <c r="D231" s="58">
        <v>16598</v>
      </c>
    </row>
    <row r="232" spans="1:4" x14ac:dyDescent="0.25">
      <c r="A232" s="54" t="s">
        <v>947</v>
      </c>
      <c r="B232" s="57" t="s">
        <v>14153</v>
      </c>
      <c r="C232" s="57" t="s">
        <v>14155</v>
      </c>
      <c r="D232" s="58">
        <v>5090</v>
      </c>
    </row>
    <row r="233" spans="1:4" x14ac:dyDescent="0.25">
      <c r="A233" s="54" t="s">
        <v>947</v>
      </c>
      <c r="B233" s="57" t="s">
        <v>11732</v>
      </c>
      <c r="C233" s="57" t="s">
        <v>11734</v>
      </c>
      <c r="D233" s="58">
        <v>10222</v>
      </c>
    </row>
    <row r="234" spans="1:4" x14ac:dyDescent="0.25">
      <c r="A234" s="54" t="s">
        <v>947</v>
      </c>
      <c r="B234" s="57" t="s">
        <v>3363</v>
      </c>
      <c r="C234" s="57" t="s">
        <v>3365</v>
      </c>
      <c r="D234" s="58">
        <v>122327</v>
      </c>
    </row>
    <row r="235" spans="1:4" x14ac:dyDescent="0.25">
      <c r="A235" s="54" t="s">
        <v>947</v>
      </c>
      <c r="B235" s="57" t="s">
        <v>9864</v>
      </c>
      <c r="C235" s="57" t="s">
        <v>9866</v>
      </c>
      <c r="D235" s="58">
        <v>16980</v>
      </c>
    </row>
    <row r="236" spans="1:4" x14ac:dyDescent="0.25">
      <c r="A236" s="54" t="s">
        <v>947</v>
      </c>
      <c r="B236" s="57" t="s">
        <v>15591</v>
      </c>
      <c r="C236" s="57" t="s">
        <v>15593</v>
      </c>
      <c r="D236" s="58">
        <v>2872</v>
      </c>
    </row>
    <row r="237" spans="1:4" x14ac:dyDescent="0.25">
      <c r="A237" s="54" t="s">
        <v>947</v>
      </c>
      <c r="B237" s="57" t="s">
        <v>8386</v>
      </c>
      <c r="C237" s="57" t="s">
        <v>8388</v>
      </c>
      <c r="D237" s="58">
        <v>25209</v>
      </c>
    </row>
    <row r="238" spans="1:4" x14ac:dyDescent="0.25">
      <c r="A238" s="54" t="s">
        <v>947</v>
      </c>
      <c r="B238" s="57" t="s">
        <v>7345</v>
      </c>
      <c r="C238" s="57" t="s">
        <v>7347</v>
      </c>
      <c r="D238" s="58">
        <v>32731</v>
      </c>
    </row>
    <row r="239" spans="1:4" x14ac:dyDescent="0.25">
      <c r="A239" s="54" t="s">
        <v>947</v>
      </c>
      <c r="B239" s="57" t="s">
        <v>10984</v>
      </c>
      <c r="C239" s="57" t="s">
        <v>10986</v>
      </c>
      <c r="D239" s="58">
        <v>12518</v>
      </c>
    </row>
    <row r="240" spans="1:4" x14ac:dyDescent="0.25">
      <c r="A240" s="54" t="s">
        <v>947</v>
      </c>
      <c r="B240" s="57" t="s">
        <v>15723</v>
      </c>
      <c r="C240" s="57" t="s">
        <v>15725</v>
      </c>
      <c r="D240" s="58">
        <v>2627</v>
      </c>
    </row>
    <row r="241" spans="1:4" x14ac:dyDescent="0.25">
      <c r="A241" s="54" t="s">
        <v>947</v>
      </c>
      <c r="B241" s="57" t="s">
        <v>9483</v>
      </c>
      <c r="C241" s="57" t="s">
        <v>9485</v>
      </c>
      <c r="D241" s="58">
        <v>18734</v>
      </c>
    </row>
    <row r="242" spans="1:4" x14ac:dyDescent="0.25">
      <c r="A242" s="54" t="s">
        <v>947</v>
      </c>
      <c r="B242" s="57" t="s">
        <v>12339</v>
      </c>
      <c r="C242" s="57" t="s">
        <v>12341</v>
      </c>
      <c r="D242" s="58">
        <v>8760</v>
      </c>
    </row>
    <row r="243" spans="1:4" x14ac:dyDescent="0.25">
      <c r="A243" s="54" t="s">
        <v>947</v>
      </c>
      <c r="B243" s="57" t="s">
        <v>12802</v>
      </c>
      <c r="C243" s="57" t="s">
        <v>12804</v>
      </c>
      <c r="D243" s="58">
        <v>7661</v>
      </c>
    </row>
    <row r="244" spans="1:4" x14ac:dyDescent="0.25">
      <c r="A244" s="54" t="s">
        <v>947</v>
      </c>
      <c r="B244" s="57" t="s">
        <v>14833</v>
      </c>
      <c r="C244" s="57" t="s">
        <v>14835</v>
      </c>
      <c r="D244" s="58">
        <v>4007</v>
      </c>
    </row>
    <row r="245" spans="1:4" x14ac:dyDescent="0.25">
      <c r="A245" s="54" t="s">
        <v>947</v>
      </c>
      <c r="B245" s="57" t="s">
        <v>16392</v>
      </c>
      <c r="C245" s="57" t="s">
        <v>16394</v>
      </c>
      <c r="D245" s="58">
        <v>1679</v>
      </c>
    </row>
    <row r="246" spans="1:4" x14ac:dyDescent="0.25">
      <c r="A246" s="54" t="s">
        <v>947</v>
      </c>
      <c r="B246" s="57" t="s">
        <v>7288</v>
      </c>
      <c r="C246" s="57" t="s">
        <v>7290</v>
      </c>
      <c r="D246" s="58">
        <v>33232</v>
      </c>
    </row>
    <row r="247" spans="1:4" x14ac:dyDescent="0.25">
      <c r="A247" s="54" t="s">
        <v>947</v>
      </c>
      <c r="B247" s="57" t="s">
        <v>8749</v>
      </c>
      <c r="C247" s="57" t="s">
        <v>8751</v>
      </c>
      <c r="D247" s="58">
        <v>22969</v>
      </c>
    </row>
    <row r="248" spans="1:4" x14ac:dyDescent="0.25">
      <c r="A248" s="54" t="s">
        <v>947</v>
      </c>
      <c r="B248" s="57" t="s">
        <v>7276</v>
      </c>
      <c r="C248" s="57" t="s">
        <v>7278</v>
      </c>
      <c r="D248" s="58">
        <v>33314</v>
      </c>
    </row>
    <row r="249" spans="1:4" x14ac:dyDescent="0.25">
      <c r="A249" s="54" t="s">
        <v>947</v>
      </c>
      <c r="B249" s="57" t="s">
        <v>4679</v>
      </c>
      <c r="C249" s="57" t="s">
        <v>4681</v>
      </c>
      <c r="D249" s="58">
        <v>71066</v>
      </c>
    </row>
    <row r="250" spans="1:4" x14ac:dyDescent="0.25">
      <c r="A250" s="54" t="s">
        <v>947</v>
      </c>
      <c r="B250" s="57" t="s">
        <v>8575</v>
      </c>
      <c r="C250" s="57" t="s">
        <v>8577</v>
      </c>
      <c r="D250" s="58">
        <v>24200</v>
      </c>
    </row>
    <row r="251" spans="1:4" x14ac:dyDescent="0.25">
      <c r="A251" s="54" t="s">
        <v>947</v>
      </c>
      <c r="B251" s="57" t="s">
        <v>8647</v>
      </c>
      <c r="C251" s="57" t="s">
        <v>8649</v>
      </c>
      <c r="D251" s="58">
        <v>23499</v>
      </c>
    </row>
    <row r="252" spans="1:4" x14ac:dyDescent="0.25">
      <c r="A252" s="54" t="s">
        <v>947</v>
      </c>
      <c r="B252" s="57" t="s">
        <v>10921</v>
      </c>
      <c r="C252" s="57" t="s">
        <v>10923</v>
      </c>
      <c r="D252" s="58">
        <v>15592</v>
      </c>
    </row>
    <row r="253" spans="1:4" x14ac:dyDescent="0.25">
      <c r="A253" s="54" t="s">
        <v>947</v>
      </c>
      <c r="B253" s="57" t="s">
        <v>7816</v>
      </c>
      <c r="C253" s="57" t="s">
        <v>7818</v>
      </c>
      <c r="D253" s="58">
        <v>29055</v>
      </c>
    </row>
    <row r="254" spans="1:4" x14ac:dyDescent="0.25">
      <c r="A254" s="54" t="s">
        <v>947</v>
      </c>
      <c r="B254" s="57" t="s">
        <v>14519</v>
      </c>
      <c r="C254" s="57" t="s">
        <v>14521</v>
      </c>
      <c r="D254" s="58">
        <v>4490</v>
      </c>
    </row>
    <row r="255" spans="1:4" x14ac:dyDescent="0.25">
      <c r="A255" s="54" t="s">
        <v>947</v>
      </c>
      <c r="B255" s="57" t="s">
        <v>5078</v>
      </c>
      <c r="C255" s="57" t="s">
        <v>5080</v>
      </c>
      <c r="D255" s="58">
        <v>63362</v>
      </c>
    </row>
    <row r="256" spans="1:4" x14ac:dyDescent="0.25">
      <c r="A256" s="54" t="s">
        <v>947</v>
      </c>
      <c r="B256" s="57" t="s">
        <v>14057</v>
      </c>
      <c r="C256" s="57" t="s">
        <v>14059</v>
      </c>
      <c r="D256" s="58">
        <v>5248</v>
      </c>
    </row>
    <row r="257" spans="1:4" x14ac:dyDescent="0.25">
      <c r="A257" s="54" t="s">
        <v>947</v>
      </c>
      <c r="B257" s="57" t="s">
        <v>2882</v>
      </c>
      <c r="C257" s="57" t="s">
        <v>2884</v>
      </c>
      <c r="D257" s="58">
        <v>154924</v>
      </c>
    </row>
    <row r="258" spans="1:4" x14ac:dyDescent="0.25">
      <c r="A258" s="54" t="s">
        <v>947</v>
      </c>
      <c r="B258" s="57" t="s">
        <v>10873</v>
      </c>
      <c r="C258" s="57" t="s">
        <v>10875</v>
      </c>
      <c r="D258" s="58">
        <v>12940</v>
      </c>
    </row>
    <row r="259" spans="1:4" x14ac:dyDescent="0.25">
      <c r="A259" s="54" t="s">
        <v>947</v>
      </c>
      <c r="B259" s="57" t="s">
        <v>10459</v>
      </c>
      <c r="C259" s="57" t="s">
        <v>10461</v>
      </c>
      <c r="D259" s="58">
        <v>14565</v>
      </c>
    </row>
    <row r="260" spans="1:4" x14ac:dyDescent="0.25">
      <c r="A260" s="54" t="s">
        <v>947</v>
      </c>
      <c r="B260" s="57" t="s">
        <v>14192</v>
      </c>
      <c r="C260" s="57" t="s">
        <v>14194</v>
      </c>
      <c r="D260" s="58">
        <v>5030</v>
      </c>
    </row>
    <row r="261" spans="1:4" x14ac:dyDescent="0.25">
      <c r="A261" s="54" t="s">
        <v>947</v>
      </c>
      <c r="B261" s="57" t="s">
        <v>17255</v>
      </c>
      <c r="C261" s="57" t="s">
        <v>17257</v>
      </c>
      <c r="D261" s="58">
        <v>363</v>
      </c>
    </row>
    <row r="262" spans="1:4" x14ac:dyDescent="0.25">
      <c r="A262" s="54" t="s">
        <v>947</v>
      </c>
      <c r="B262" s="57" t="s">
        <v>4450</v>
      </c>
      <c r="C262" s="57" t="s">
        <v>4452</v>
      </c>
      <c r="D262" s="58">
        <v>78029</v>
      </c>
    </row>
    <row r="263" spans="1:4" x14ac:dyDescent="0.25">
      <c r="A263" s="54" t="s">
        <v>947</v>
      </c>
      <c r="B263" s="57" t="s">
        <v>8167</v>
      </c>
      <c r="C263" s="57" t="s">
        <v>8169</v>
      </c>
      <c r="D263" s="58">
        <v>26525</v>
      </c>
    </row>
    <row r="264" spans="1:4" x14ac:dyDescent="0.25">
      <c r="A264" s="54" t="s">
        <v>947</v>
      </c>
      <c r="B264" s="57" t="s">
        <v>3462</v>
      </c>
      <c r="C264" s="57" t="s">
        <v>3464</v>
      </c>
      <c r="D264" s="58">
        <v>116242</v>
      </c>
    </row>
    <row r="265" spans="1:4" x14ac:dyDescent="0.25">
      <c r="A265" s="54" t="s">
        <v>947</v>
      </c>
      <c r="B265" s="57" t="s">
        <v>15675</v>
      </c>
      <c r="C265" s="57" t="s">
        <v>15677</v>
      </c>
      <c r="D265" s="58">
        <v>2713</v>
      </c>
    </row>
    <row r="266" spans="1:4" x14ac:dyDescent="0.25">
      <c r="A266" s="54" t="s">
        <v>947</v>
      </c>
      <c r="B266" s="57" t="s">
        <v>13856</v>
      </c>
      <c r="C266" s="57" t="s">
        <v>13858</v>
      </c>
      <c r="D266" s="58">
        <v>5603</v>
      </c>
    </row>
    <row r="267" spans="1:4" x14ac:dyDescent="0.25">
      <c r="A267" s="54" t="s">
        <v>947</v>
      </c>
      <c r="B267" s="57" t="s">
        <v>9732</v>
      </c>
      <c r="C267" s="57" t="s">
        <v>9734</v>
      </c>
      <c r="D267" s="58">
        <v>17469</v>
      </c>
    </row>
    <row r="268" spans="1:4" x14ac:dyDescent="0.25">
      <c r="A268" s="54" t="s">
        <v>947</v>
      </c>
      <c r="B268" s="57" t="s">
        <v>15616</v>
      </c>
      <c r="C268" s="57" t="s">
        <v>15618</v>
      </c>
      <c r="D268" s="58">
        <v>2823</v>
      </c>
    </row>
    <row r="269" spans="1:4" x14ac:dyDescent="0.25">
      <c r="A269" s="54" t="s">
        <v>947</v>
      </c>
      <c r="B269" s="57" t="s">
        <v>5099</v>
      </c>
      <c r="C269" s="57" t="s">
        <v>5101</v>
      </c>
      <c r="D269" s="58">
        <v>62940</v>
      </c>
    </row>
    <row r="270" spans="1:4" x14ac:dyDescent="0.25">
      <c r="A270" s="54" t="s">
        <v>947</v>
      </c>
      <c r="B270" s="57" t="s">
        <v>15771</v>
      </c>
      <c r="C270" s="57" t="s">
        <v>15773</v>
      </c>
      <c r="D270" s="58">
        <v>2558</v>
      </c>
    </row>
    <row r="271" spans="1:4" x14ac:dyDescent="0.25">
      <c r="A271" s="54" t="s">
        <v>947</v>
      </c>
      <c r="B271" s="57" t="s">
        <v>1751</v>
      </c>
      <c r="C271" s="57" t="s">
        <v>1753</v>
      </c>
      <c r="D271" s="58">
        <v>247092</v>
      </c>
    </row>
    <row r="272" spans="1:4" x14ac:dyDescent="0.25">
      <c r="A272" s="54" t="s">
        <v>947</v>
      </c>
      <c r="B272" s="57" t="s">
        <v>13533</v>
      </c>
      <c r="C272" s="57" t="s">
        <v>13535</v>
      </c>
      <c r="D272" s="58">
        <v>6172</v>
      </c>
    </row>
    <row r="273" spans="1:4" x14ac:dyDescent="0.25">
      <c r="A273" s="54" t="s">
        <v>947</v>
      </c>
      <c r="B273" s="57" t="s">
        <v>8680</v>
      </c>
      <c r="C273" s="57" t="s">
        <v>8682</v>
      </c>
      <c r="D273" s="58">
        <v>23332</v>
      </c>
    </row>
    <row r="274" spans="1:4" x14ac:dyDescent="0.25">
      <c r="A274" s="54" t="s">
        <v>947</v>
      </c>
      <c r="B274" s="57" t="s">
        <v>11220</v>
      </c>
      <c r="C274" s="57" t="s">
        <v>11222</v>
      </c>
      <c r="D274" s="58">
        <v>11711</v>
      </c>
    </row>
    <row r="275" spans="1:4" x14ac:dyDescent="0.25">
      <c r="A275" s="54" t="s">
        <v>947</v>
      </c>
      <c r="B275" s="57" t="s">
        <v>12078</v>
      </c>
      <c r="C275" s="57" t="s">
        <v>12080</v>
      </c>
      <c r="D275" s="58">
        <v>9380</v>
      </c>
    </row>
    <row r="276" spans="1:4" x14ac:dyDescent="0.25">
      <c r="A276" s="54" t="s">
        <v>947</v>
      </c>
      <c r="B276" s="57" t="s">
        <v>9285</v>
      </c>
      <c r="C276" s="57" t="s">
        <v>9287</v>
      </c>
      <c r="D276" s="58">
        <v>19813</v>
      </c>
    </row>
    <row r="277" spans="1:4" x14ac:dyDescent="0.25">
      <c r="A277" s="54" t="s">
        <v>947</v>
      </c>
      <c r="B277" s="57" t="s">
        <v>3402</v>
      </c>
      <c r="C277" s="57" t="s">
        <v>3404</v>
      </c>
      <c r="D277" s="58">
        <v>120696</v>
      </c>
    </row>
    <row r="278" spans="1:4" x14ac:dyDescent="0.25">
      <c r="A278" s="54" t="s">
        <v>947</v>
      </c>
      <c r="B278" s="57" t="s">
        <v>12180</v>
      </c>
      <c r="C278" s="57" t="s">
        <v>12182</v>
      </c>
      <c r="D278" s="58">
        <v>9174</v>
      </c>
    </row>
    <row r="279" spans="1:4" x14ac:dyDescent="0.25">
      <c r="A279" s="54" t="s">
        <v>947</v>
      </c>
      <c r="B279" s="57" t="s">
        <v>5042</v>
      </c>
      <c r="C279" s="57" t="s">
        <v>5044</v>
      </c>
      <c r="D279" s="58">
        <v>63823</v>
      </c>
    </row>
    <row r="280" spans="1:4" x14ac:dyDescent="0.25">
      <c r="A280" s="54" t="s">
        <v>947</v>
      </c>
      <c r="B280" s="57" t="s">
        <v>3645</v>
      </c>
      <c r="C280" s="57" t="s">
        <v>3647</v>
      </c>
      <c r="D280" s="58">
        <v>107530</v>
      </c>
    </row>
    <row r="281" spans="1:4" x14ac:dyDescent="0.25">
      <c r="A281" s="54" t="s">
        <v>947</v>
      </c>
      <c r="B281" s="57" t="s">
        <v>4183</v>
      </c>
      <c r="C281" s="57" t="s">
        <v>4185</v>
      </c>
      <c r="D281" s="58">
        <v>86530</v>
      </c>
    </row>
    <row r="282" spans="1:4" x14ac:dyDescent="0.25">
      <c r="A282" s="54" t="s">
        <v>947</v>
      </c>
      <c r="B282" s="57" t="s">
        <v>12919</v>
      </c>
      <c r="C282" s="57" t="s">
        <v>12921</v>
      </c>
      <c r="D282" s="58">
        <v>7393</v>
      </c>
    </row>
    <row r="283" spans="1:4" x14ac:dyDescent="0.25">
      <c r="A283" s="54" t="s">
        <v>947</v>
      </c>
      <c r="B283" s="57" t="s">
        <v>3038</v>
      </c>
      <c r="C283" s="57" t="s">
        <v>3040</v>
      </c>
      <c r="D283" s="58">
        <v>141361</v>
      </c>
    </row>
    <row r="284" spans="1:4" x14ac:dyDescent="0.25">
      <c r="A284" s="54" t="s">
        <v>947</v>
      </c>
      <c r="B284" s="57" t="s">
        <v>5926</v>
      </c>
      <c r="C284" s="57" t="s">
        <v>5928</v>
      </c>
      <c r="D284" s="58">
        <v>48590</v>
      </c>
    </row>
    <row r="285" spans="1:4" x14ac:dyDescent="0.25">
      <c r="A285" s="54" t="s">
        <v>947</v>
      </c>
      <c r="B285" s="57" t="s">
        <v>12183</v>
      </c>
      <c r="C285" s="57" t="s">
        <v>12185</v>
      </c>
      <c r="D285" s="58">
        <v>9169</v>
      </c>
    </row>
    <row r="286" spans="1:4" x14ac:dyDescent="0.25">
      <c r="A286" s="54" t="s">
        <v>947</v>
      </c>
      <c r="B286" s="57" t="s">
        <v>1616</v>
      </c>
      <c r="C286" s="57" t="s">
        <v>1618</v>
      </c>
      <c r="D286" s="58">
        <v>384717</v>
      </c>
    </row>
    <row r="287" spans="1:4" x14ac:dyDescent="0.25">
      <c r="A287" s="54" t="s">
        <v>947</v>
      </c>
      <c r="B287" s="57" t="s">
        <v>6959</v>
      </c>
      <c r="C287" s="57" t="s">
        <v>6961</v>
      </c>
      <c r="D287" s="58">
        <v>36247</v>
      </c>
    </row>
    <row r="288" spans="1:4" x14ac:dyDescent="0.25">
      <c r="A288" s="54" t="s">
        <v>947</v>
      </c>
      <c r="B288" s="57" t="s">
        <v>10189</v>
      </c>
      <c r="C288" s="57" t="s">
        <v>10191</v>
      </c>
      <c r="D288" s="58">
        <v>15584</v>
      </c>
    </row>
    <row r="289" spans="1:4" x14ac:dyDescent="0.25">
      <c r="A289" s="54" t="s">
        <v>947</v>
      </c>
      <c r="B289" s="57" t="s">
        <v>5477</v>
      </c>
      <c r="C289" s="57" t="s">
        <v>5479</v>
      </c>
      <c r="D289" s="58">
        <v>55765</v>
      </c>
    </row>
    <row r="290" spans="1:4" x14ac:dyDescent="0.25">
      <c r="A290" s="54" t="s">
        <v>947</v>
      </c>
      <c r="B290" s="57" t="s">
        <v>17205</v>
      </c>
      <c r="C290" s="57" t="s">
        <v>17206</v>
      </c>
      <c r="D290" s="58">
        <v>479</v>
      </c>
    </row>
    <row r="291" spans="1:4" x14ac:dyDescent="0.25">
      <c r="A291" s="54" t="s">
        <v>947</v>
      </c>
      <c r="B291" s="57" t="s">
        <v>4231</v>
      </c>
      <c r="C291" s="57" t="s">
        <v>4233</v>
      </c>
      <c r="D291" s="58">
        <v>84072</v>
      </c>
    </row>
    <row r="292" spans="1:4" x14ac:dyDescent="0.25">
      <c r="A292" s="54" t="s">
        <v>947</v>
      </c>
      <c r="B292" s="57" t="s">
        <v>15183</v>
      </c>
      <c r="C292" s="57" t="s">
        <v>15185</v>
      </c>
      <c r="D292" s="58">
        <v>3491</v>
      </c>
    </row>
    <row r="293" spans="1:4" x14ac:dyDescent="0.25">
      <c r="A293" s="54" t="s">
        <v>947</v>
      </c>
      <c r="B293" s="57" t="s">
        <v>9108</v>
      </c>
      <c r="C293" s="57" t="s">
        <v>9110</v>
      </c>
      <c r="D293" s="58">
        <v>0</v>
      </c>
    </row>
    <row r="294" spans="1:4" x14ac:dyDescent="0.25">
      <c r="A294" s="54" t="s">
        <v>947</v>
      </c>
      <c r="B294" s="57" t="s">
        <v>15645</v>
      </c>
      <c r="C294" s="57" t="s">
        <v>15647</v>
      </c>
      <c r="D294" s="58">
        <v>2768</v>
      </c>
    </row>
    <row r="295" spans="1:4" x14ac:dyDescent="0.25">
      <c r="A295" s="54" t="s">
        <v>947</v>
      </c>
      <c r="B295" s="57" t="s">
        <v>3133</v>
      </c>
      <c r="C295" s="57" t="s">
        <v>3135</v>
      </c>
      <c r="D295" s="58">
        <v>136081</v>
      </c>
    </row>
    <row r="296" spans="1:4" x14ac:dyDescent="0.25">
      <c r="A296" s="54" t="s">
        <v>947</v>
      </c>
      <c r="B296" s="57" t="s">
        <v>6815</v>
      </c>
      <c r="C296" s="57" t="s">
        <v>6817</v>
      </c>
      <c r="D296" s="58">
        <v>37640</v>
      </c>
    </row>
    <row r="297" spans="1:4" x14ac:dyDescent="0.25">
      <c r="A297" s="54" t="s">
        <v>947</v>
      </c>
      <c r="B297" s="57" t="s">
        <v>12096</v>
      </c>
      <c r="C297" s="57" t="s">
        <v>12098</v>
      </c>
      <c r="D297" s="58">
        <v>9334</v>
      </c>
    </row>
    <row r="298" spans="1:4" x14ac:dyDescent="0.25">
      <c r="A298" s="54" t="s">
        <v>947</v>
      </c>
      <c r="B298" s="57" t="s">
        <v>10309</v>
      </c>
      <c r="C298" s="57" t="s">
        <v>10311</v>
      </c>
      <c r="D298" s="58">
        <v>0</v>
      </c>
    </row>
    <row r="299" spans="1:4" x14ac:dyDescent="0.25">
      <c r="A299" s="54" t="s">
        <v>947</v>
      </c>
      <c r="B299" s="59" t="s">
        <v>8794</v>
      </c>
      <c r="C299" s="59" t="s">
        <v>8796</v>
      </c>
      <c r="D299" s="60">
        <v>22737</v>
      </c>
    </row>
    <row r="300" spans="1:4" x14ac:dyDescent="0.25">
      <c r="A300" s="54" t="s">
        <v>947</v>
      </c>
      <c r="B300" s="59" t="s">
        <v>6845</v>
      </c>
      <c r="C300" s="59" t="s">
        <v>6847</v>
      </c>
      <c r="D300" s="60">
        <v>37378</v>
      </c>
    </row>
    <row r="301" spans="1:4" x14ac:dyDescent="0.25">
      <c r="A301" s="54" t="s">
        <v>947</v>
      </c>
      <c r="B301" s="59" t="s">
        <v>4817</v>
      </c>
      <c r="C301" s="59" t="s">
        <v>4819</v>
      </c>
      <c r="D301" s="60">
        <v>67996</v>
      </c>
    </row>
    <row r="302" spans="1:4" x14ac:dyDescent="0.25">
      <c r="A302" s="54" t="s">
        <v>947</v>
      </c>
      <c r="B302" s="59" t="s">
        <v>8164</v>
      </c>
      <c r="C302" s="59" t="s">
        <v>8166</v>
      </c>
      <c r="D302" s="60">
        <v>26570</v>
      </c>
    </row>
    <row r="303" spans="1:4" x14ac:dyDescent="0.25">
      <c r="A303" s="54" t="s">
        <v>947</v>
      </c>
      <c r="B303" s="59" t="s">
        <v>5525</v>
      </c>
      <c r="C303" s="59" t="s">
        <v>5527</v>
      </c>
      <c r="D303" s="60">
        <v>54769</v>
      </c>
    </row>
    <row r="304" spans="1:4" x14ac:dyDescent="0.25">
      <c r="A304" s="54" t="s">
        <v>947</v>
      </c>
      <c r="B304" s="59" t="s">
        <v>14804</v>
      </c>
      <c r="C304" s="59" t="s">
        <v>14806</v>
      </c>
      <c r="D304" s="60">
        <v>4050</v>
      </c>
    </row>
    <row r="305" spans="1:4" x14ac:dyDescent="0.25">
      <c r="A305" s="54" t="s">
        <v>947</v>
      </c>
      <c r="B305" s="59" t="s">
        <v>12663</v>
      </c>
      <c r="C305" s="59" t="s">
        <v>12665</v>
      </c>
      <c r="D305" s="60">
        <v>7973</v>
      </c>
    </row>
    <row r="306" spans="1:4" x14ac:dyDescent="0.25">
      <c r="A306" s="54" t="s">
        <v>947</v>
      </c>
      <c r="B306" s="59" t="s">
        <v>9222</v>
      </c>
      <c r="C306" s="59" t="s">
        <v>9224</v>
      </c>
      <c r="D306" s="60">
        <v>20220</v>
      </c>
    </row>
    <row r="307" spans="1:4" x14ac:dyDescent="0.25">
      <c r="A307" s="54" t="s">
        <v>947</v>
      </c>
      <c r="B307" s="59" t="s">
        <v>12898</v>
      </c>
      <c r="C307" s="59" t="s">
        <v>12900</v>
      </c>
      <c r="D307" s="60">
        <v>7439</v>
      </c>
    </row>
    <row r="308" spans="1:4" x14ac:dyDescent="0.25">
      <c r="A308" s="54" t="s">
        <v>947</v>
      </c>
      <c r="B308" s="59" t="s">
        <v>4703</v>
      </c>
      <c r="C308" s="59" t="s">
        <v>4705</v>
      </c>
      <c r="D308" s="60">
        <v>70473</v>
      </c>
    </row>
    <row r="309" spans="1:4" x14ac:dyDescent="0.25">
      <c r="A309" s="54" t="s">
        <v>947</v>
      </c>
      <c r="B309" s="59" t="s">
        <v>5105</v>
      </c>
      <c r="C309" s="59" t="s">
        <v>5107</v>
      </c>
      <c r="D309" s="60">
        <v>62606</v>
      </c>
    </row>
    <row r="310" spans="1:4" x14ac:dyDescent="0.25">
      <c r="A310" s="54" t="s">
        <v>947</v>
      </c>
      <c r="B310" s="59" t="s">
        <v>10561</v>
      </c>
      <c r="C310" s="59" t="s">
        <v>10563</v>
      </c>
      <c r="D310" s="60">
        <v>14064</v>
      </c>
    </row>
    <row r="311" spans="1:4" x14ac:dyDescent="0.25">
      <c r="A311" s="54" t="s">
        <v>947</v>
      </c>
      <c r="B311" s="59" t="s">
        <v>10786</v>
      </c>
      <c r="C311" s="59" t="s">
        <v>10788</v>
      </c>
      <c r="D311" s="60">
        <v>13209</v>
      </c>
    </row>
    <row r="312" spans="1:4" x14ac:dyDescent="0.25">
      <c r="A312" s="54" t="s">
        <v>947</v>
      </c>
      <c r="B312" s="59" t="s">
        <v>14177</v>
      </c>
      <c r="C312" s="59" t="s">
        <v>14179</v>
      </c>
      <c r="D312" s="60">
        <v>5048</v>
      </c>
    </row>
    <row r="313" spans="1:4" x14ac:dyDescent="0.25">
      <c r="A313" s="54" t="s">
        <v>947</v>
      </c>
      <c r="B313" s="59" t="s">
        <v>2570</v>
      </c>
      <c r="C313" s="59" t="s">
        <v>2572</v>
      </c>
      <c r="D313" s="60">
        <v>182786</v>
      </c>
    </row>
    <row r="314" spans="1:4" x14ac:dyDescent="0.25">
      <c r="A314" s="54" t="s">
        <v>947</v>
      </c>
      <c r="B314" s="59" t="s">
        <v>16936</v>
      </c>
      <c r="C314" s="59" t="s">
        <v>16938</v>
      </c>
      <c r="D314" s="60">
        <v>898</v>
      </c>
    </row>
    <row r="315" spans="1:4" x14ac:dyDescent="0.25">
      <c r="A315" s="54" t="s">
        <v>947</v>
      </c>
      <c r="B315" s="59" t="s">
        <v>13142</v>
      </c>
      <c r="C315" s="59" t="s">
        <v>13144</v>
      </c>
      <c r="D315" s="60">
        <v>6899</v>
      </c>
    </row>
    <row r="316" spans="1:4" x14ac:dyDescent="0.25">
      <c r="A316" s="54" t="s">
        <v>947</v>
      </c>
      <c r="B316" s="59" t="s">
        <v>17363</v>
      </c>
      <c r="C316" s="59" t="s">
        <v>17365</v>
      </c>
      <c r="D316" s="60">
        <v>126</v>
      </c>
    </row>
    <row r="317" spans="1:4" x14ac:dyDescent="0.25">
      <c r="A317" s="54" t="s">
        <v>947</v>
      </c>
      <c r="B317" s="59" t="s">
        <v>13598</v>
      </c>
      <c r="C317" s="59" t="s">
        <v>13600</v>
      </c>
      <c r="D317" s="60">
        <v>6074</v>
      </c>
    </row>
    <row r="318" spans="1:4" x14ac:dyDescent="0.25">
      <c r="A318" s="54" t="s">
        <v>947</v>
      </c>
      <c r="B318" s="59" t="s">
        <v>6794</v>
      </c>
      <c r="C318" s="59" t="s">
        <v>6796</v>
      </c>
      <c r="D318" s="60">
        <v>37864</v>
      </c>
    </row>
    <row r="319" spans="1:4" x14ac:dyDescent="0.25">
      <c r="A319" s="54" t="s">
        <v>947</v>
      </c>
      <c r="B319" s="59" t="s">
        <v>4255</v>
      </c>
      <c r="C319" s="59" t="s">
        <v>4257</v>
      </c>
      <c r="D319" s="60">
        <v>82779</v>
      </c>
    </row>
    <row r="320" spans="1:4" x14ac:dyDescent="0.25">
      <c r="A320" s="54" t="s">
        <v>947</v>
      </c>
      <c r="B320" s="59" t="s">
        <v>4925</v>
      </c>
      <c r="C320" s="59" t="s">
        <v>4927</v>
      </c>
      <c r="D320" s="60">
        <v>66003</v>
      </c>
    </row>
    <row r="321" spans="1:4" x14ac:dyDescent="0.25">
      <c r="A321" s="54" t="s">
        <v>947</v>
      </c>
      <c r="B321" s="59" t="s">
        <v>8821</v>
      </c>
      <c r="C321" s="59" t="s">
        <v>8823</v>
      </c>
      <c r="D321" s="60">
        <v>22675</v>
      </c>
    </row>
    <row r="322" spans="1:4" x14ac:dyDescent="0.25">
      <c r="A322" s="54" t="s">
        <v>947</v>
      </c>
      <c r="B322" s="59" t="s">
        <v>11298</v>
      </c>
      <c r="C322" s="59" t="s">
        <v>11300</v>
      </c>
      <c r="D322" s="60">
        <v>11523</v>
      </c>
    </row>
    <row r="323" spans="1:4" x14ac:dyDescent="0.25">
      <c r="A323" s="54" t="s">
        <v>947</v>
      </c>
      <c r="B323" s="59" t="s">
        <v>3396</v>
      </c>
      <c r="C323" s="59" t="s">
        <v>3398</v>
      </c>
      <c r="D323" s="60">
        <v>120993</v>
      </c>
    </row>
    <row r="324" spans="1:4" x14ac:dyDescent="0.25">
      <c r="A324" s="54" t="s">
        <v>947</v>
      </c>
      <c r="B324" s="59" t="s">
        <v>6875</v>
      </c>
      <c r="C324" s="59" t="s">
        <v>6877</v>
      </c>
      <c r="D324" s="60">
        <v>37173</v>
      </c>
    </row>
    <row r="325" spans="1:4" x14ac:dyDescent="0.25">
      <c r="A325" s="54" t="s">
        <v>947</v>
      </c>
      <c r="B325" s="59" t="s">
        <v>14114</v>
      </c>
      <c r="C325" s="59" t="s">
        <v>14116</v>
      </c>
      <c r="D325" s="60">
        <v>5171</v>
      </c>
    </row>
    <row r="326" spans="1:4" x14ac:dyDescent="0.25">
      <c r="A326" s="54" t="s">
        <v>947</v>
      </c>
      <c r="B326" s="59" t="s">
        <v>7196</v>
      </c>
      <c r="C326" s="59" t="s">
        <v>7198</v>
      </c>
      <c r="D326" s="60">
        <v>33793</v>
      </c>
    </row>
    <row r="327" spans="1:4" x14ac:dyDescent="0.25">
      <c r="A327" s="54" t="s">
        <v>947</v>
      </c>
      <c r="B327" s="59" t="s">
        <v>3769</v>
      </c>
      <c r="C327" s="59" t="s">
        <v>3771</v>
      </c>
      <c r="D327" s="60">
        <v>102907</v>
      </c>
    </row>
    <row r="328" spans="1:4" x14ac:dyDescent="0.25">
      <c r="A328" s="54" t="s">
        <v>947</v>
      </c>
      <c r="B328" s="59" t="s">
        <v>11818</v>
      </c>
      <c r="C328" s="59" t="s">
        <v>11820</v>
      </c>
      <c r="D328" s="60">
        <v>9999</v>
      </c>
    </row>
    <row r="329" spans="1:4" x14ac:dyDescent="0.25">
      <c r="A329" s="54" t="s">
        <v>947</v>
      </c>
      <c r="B329" s="59" t="s">
        <v>3026</v>
      </c>
      <c r="C329" s="59" t="s">
        <v>3028</v>
      </c>
      <c r="D329" s="60">
        <v>142664</v>
      </c>
    </row>
    <row r="330" spans="1:4" x14ac:dyDescent="0.25">
      <c r="A330" s="54" t="s">
        <v>947</v>
      </c>
      <c r="B330" s="59" t="s">
        <v>9819</v>
      </c>
      <c r="C330" s="59" t="s">
        <v>9821</v>
      </c>
      <c r="D330" s="60">
        <v>17169</v>
      </c>
    </row>
    <row r="331" spans="1:4" x14ac:dyDescent="0.25">
      <c r="A331" s="54" t="s">
        <v>947</v>
      </c>
      <c r="B331" s="59" t="s">
        <v>1712</v>
      </c>
      <c r="C331" s="59" t="s">
        <v>1714</v>
      </c>
      <c r="D331" s="60">
        <v>256219</v>
      </c>
    </row>
    <row r="332" spans="1:4" x14ac:dyDescent="0.25">
      <c r="A332" s="54" t="s">
        <v>947</v>
      </c>
      <c r="B332" s="59" t="s">
        <v>5429</v>
      </c>
      <c r="C332" s="59" t="s">
        <v>5431</v>
      </c>
      <c r="D332" s="60">
        <v>56521</v>
      </c>
    </row>
    <row r="333" spans="1:4" x14ac:dyDescent="0.25">
      <c r="A333" s="54" t="s">
        <v>947</v>
      </c>
      <c r="B333" s="59" t="s">
        <v>1631</v>
      </c>
      <c r="C333" s="59" t="s">
        <v>1633</v>
      </c>
      <c r="D333" s="60">
        <v>313105</v>
      </c>
    </row>
    <row r="334" spans="1:4" x14ac:dyDescent="0.25">
      <c r="A334" s="54" t="s">
        <v>947</v>
      </c>
      <c r="B334" s="59" t="s">
        <v>6130</v>
      </c>
      <c r="C334" s="59" t="s">
        <v>6132</v>
      </c>
      <c r="D334" s="60">
        <v>45765</v>
      </c>
    </row>
    <row r="335" spans="1:4" x14ac:dyDescent="0.25">
      <c r="A335" s="54" t="s">
        <v>947</v>
      </c>
      <c r="B335" s="59" t="s">
        <v>10372</v>
      </c>
      <c r="C335" s="59" t="s">
        <v>10374</v>
      </c>
      <c r="D335" s="60">
        <v>14803</v>
      </c>
    </row>
    <row r="336" spans="1:4" x14ac:dyDescent="0.25">
      <c r="A336" s="54" t="s">
        <v>947</v>
      </c>
      <c r="B336" s="59" t="s">
        <v>10714</v>
      </c>
      <c r="C336" s="59" t="s">
        <v>10716</v>
      </c>
      <c r="D336" s="60">
        <v>13571</v>
      </c>
    </row>
    <row r="337" spans="1:4" x14ac:dyDescent="0.25">
      <c r="A337" s="54" t="s">
        <v>947</v>
      </c>
      <c r="B337" s="59" t="s">
        <v>13423</v>
      </c>
      <c r="C337" s="59" t="s">
        <v>13425</v>
      </c>
      <c r="D337" s="60">
        <v>6322</v>
      </c>
    </row>
    <row r="338" spans="1:4" x14ac:dyDescent="0.25">
      <c r="A338" s="54" t="s">
        <v>947</v>
      </c>
      <c r="B338" s="59" t="s">
        <v>1760</v>
      </c>
      <c r="C338" s="59" t="s">
        <v>1762</v>
      </c>
      <c r="D338" s="60">
        <v>238974</v>
      </c>
    </row>
    <row r="339" spans="1:4" x14ac:dyDescent="0.25">
      <c r="A339" s="54" t="s">
        <v>947</v>
      </c>
      <c r="B339" s="59" t="s">
        <v>16299</v>
      </c>
      <c r="C339" s="59" t="s">
        <v>16301</v>
      </c>
      <c r="D339" s="60">
        <v>1793</v>
      </c>
    </row>
    <row r="340" spans="1:4" x14ac:dyDescent="0.25">
      <c r="A340" s="54" t="s">
        <v>947</v>
      </c>
      <c r="B340" s="59" t="s">
        <v>2660</v>
      </c>
      <c r="C340" s="59" t="s">
        <v>2662</v>
      </c>
      <c r="D340" s="60">
        <v>175113</v>
      </c>
    </row>
    <row r="341" spans="1:4" x14ac:dyDescent="0.25">
      <c r="A341" s="54" t="s">
        <v>947</v>
      </c>
      <c r="B341" s="59" t="s">
        <v>4006</v>
      </c>
      <c r="C341" s="59" t="s">
        <v>4008</v>
      </c>
      <c r="D341" s="60">
        <v>94476</v>
      </c>
    </row>
    <row r="342" spans="1:4" x14ac:dyDescent="0.25">
      <c r="A342" s="54" t="s">
        <v>947</v>
      </c>
      <c r="B342" s="59" t="s">
        <v>11804</v>
      </c>
      <c r="C342" s="59" t="s">
        <v>11806</v>
      </c>
      <c r="D342" s="60">
        <v>10040</v>
      </c>
    </row>
    <row r="343" spans="1:4" x14ac:dyDescent="0.25">
      <c r="A343" s="54" t="s">
        <v>947</v>
      </c>
      <c r="B343" s="59" t="s">
        <v>3262</v>
      </c>
      <c r="C343" s="59" t="s">
        <v>3264</v>
      </c>
      <c r="D343" s="60">
        <v>128870</v>
      </c>
    </row>
    <row r="344" spans="1:4" x14ac:dyDescent="0.25">
      <c r="A344" s="54" t="s">
        <v>947</v>
      </c>
      <c r="B344" s="59" t="s">
        <v>2477</v>
      </c>
      <c r="C344" s="59" t="s">
        <v>2479</v>
      </c>
      <c r="D344" s="60">
        <v>193473</v>
      </c>
    </row>
    <row r="345" spans="1:4" x14ac:dyDescent="0.25">
      <c r="A345" s="54" t="s">
        <v>947</v>
      </c>
      <c r="B345" s="59" t="s">
        <v>5642</v>
      </c>
      <c r="C345" s="59" t="s">
        <v>5644</v>
      </c>
      <c r="D345" s="60">
        <v>52998</v>
      </c>
    </row>
    <row r="346" spans="1:4" x14ac:dyDescent="0.25">
      <c r="A346" s="54" t="s">
        <v>947</v>
      </c>
      <c r="B346" s="59" t="s">
        <v>13092</v>
      </c>
      <c r="C346" s="59" t="s">
        <v>13094</v>
      </c>
      <c r="D346" s="60">
        <v>6970</v>
      </c>
    </row>
    <row r="347" spans="1:4" x14ac:dyDescent="0.25">
      <c r="A347" s="54" t="s">
        <v>947</v>
      </c>
      <c r="B347" s="59" t="s">
        <v>2666</v>
      </c>
      <c r="C347" s="59" t="s">
        <v>2668</v>
      </c>
      <c r="D347" s="60">
        <v>174824</v>
      </c>
    </row>
    <row r="348" spans="1:4" x14ac:dyDescent="0.25">
      <c r="A348" s="54" t="s">
        <v>947</v>
      </c>
      <c r="B348" s="59" t="s">
        <v>13021</v>
      </c>
      <c r="C348" s="59" t="s">
        <v>13023</v>
      </c>
      <c r="D348" s="60">
        <v>7139</v>
      </c>
    </row>
    <row r="349" spans="1:4" x14ac:dyDescent="0.25">
      <c r="A349" s="54" t="s">
        <v>947</v>
      </c>
      <c r="B349" s="59" t="s">
        <v>1931</v>
      </c>
      <c r="C349" s="59" t="s">
        <v>1933</v>
      </c>
      <c r="D349" s="60">
        <v>270346</v>
      </c>
    </row>
    <row r="350" spans="1:4" x14ac:dyDescent="0.25">
      <c r="A350" s="54" t="s">
        <v>947</v>
      </c>
      <c r="B350" s="59" t="s">
        <v>12372</v>
      </c>
      <c r="C350" s="59" t="s">
        <v>12374</v>
      </c>
      <c r="D350" s="60">
        <v>8668</v>
      </c>
    </row>
    <row r="351" spans="1:4" x14ac:dyDescent="0.25">
      <c r="A351" s="54" t="s">
        <v>947</v>
      </c>
      <c r="B351" s="59" t="s">
        <v>8002</v>
      </c>
      <c r="C351" s="59" t="s">
        <v>8004</v>
      </c>
      <c r="D351" s="60">
        <v>27691</v>
      </c>
    </row>
    <row r="352" spans="1:4" x14ac:dyDescent="0.25">
      <c r="A352" s="54" t="s">
        <v>947</v>
      </c>
      <c r="B352" s="59" t="s">
        <v>11271</v>
      </c>
      <c r="C352" s="59" t="s">
        <v>11273</v>
      </c>
      <c r="D352" s="60">
        <v>11605</v>
      </c>
    </row>
    <row r="353" spans="1:4" x14ac:dyDescent="0.25">
      <c r="A353" s="54" t="s">
        <v>947</v>
      </c>
      <c r="B353" s="59" t="s">
        <v>11421</v>
      </c>
      <c r="C353" s="59" t="s">
        <v>11423</v>
      </c>
      <c r="D353" s="60">
        <v>11171</v>
      </c>
    </row>
    <row r="354" spans="1:4" x14ac:dyDescent="0.25">
      <c r="A354" s="54" t="s">
        <v>947</v>
      </c>
      <c r="B354" s="59" t="s">
        <v>11226</v>
      </c>
      <c r="C354" s="59" t="s">
        <v>11228</v>
      </c>
      <c r="D354" s="60">
        <v>11709</v>
      </c>
    </row>
    <row r="355" spans="1:4" x14ac:dyDescent="0.25">
      <c r="A355" s="54" t="s">
        <v>947</v>
      </c>
      <c r="B355" s="59" t="s">
        <v>2699</v>
      </c>
      <c r="C355" s="59" t="s">
        <v>2701</v>
      </c>
      <c r="D355" s="60">
        <v>171656</v>
      </c>
    </row>
    <row r="356" spans="1:4" x14ac:dyDescent="0.25">
      <c r="A356" s="54" t="s">
        <v>947</v>
      </c>
      <c r="B356" s="59" t="s">
        <v>11582</v>
      </c>
      <c r="C356" s="59" t="s">
        <v>11584</v>
      </c>
      <c r="D356" s="60">
        <v>10652</v>
      </c>
    </row>
    <row r="357" spans="1:4" x14ac:dyDescent="0.25">
      <c r="A357" s="54" t="s">
        <v>947</v>
      </c>
      <c r="B357" s="59" t="s">
        <v>15610</v>
      </c>
      <c r="C357" s="59" t="s">
        <v>15612</v>
      </c>
      <c r="D357" s="60">
        <v>2840</v>
      </c>
    </row>
    <row r="358" spans="1:4" x14ac:dyDescent="0.25">
      <c r="A358" s="54" t="s">
        <v>947</v>
      </c>
      <c r="B358" s="59" t="s">
        <v>6253</v>
      </c>
      <c r="C358" s="59" t="s">
        <v>6255</v>
      </c>
      <c r="D358" s="60">
        <v>43966</v>
      </c>
    </row>
    <row r="359" spans="1:4" x14ac:dyDescent="0.25">
      <c r="A359" s="54" t="s">
        <v>947</v>
      </c>
      <c r="B359" s="59" t="s">
        <v>9138</v>
      </c>
      <c r="C359" s="59" t="s">
        <v>9140</v>
      </c>
      <c r="D359" s="60">
        <v>20739</v>
      </c>
    </row>
    <row r="360" spans="1:4" x14ac:dyDescent="0.25">
      <c r="A360" s="54" t="s">
        <v>947</v>
      </c>
      <c r="B360" s="59" t="s">
        <v>1104</v>
      </c>
      <c r="C360" s="59" t="s">
        <v>1106</v>
      </c>
      <c r="D360" s="60">
        <v>749522</v>
      </c>
    </row>
    <row r="361" spans="1:4" x14ac:dyDescent="0.25">
      <c r="A361" s="54" t="s">
        <v>947</v>
      </c>
      <c r="B361" s="59" t="s">
        <v>6040</v>
      </c>
      <c r="C361" s="59" t="s">
        <v>6042</v>
      </c>
      <c r="D361" s="60">
        <v>46915</v>
      </c>
    </row>
    <row r="362" spans="1:4" x14ac:dyDescent="0.25">
      <c r="A362" s="54" t="s">
        <v>947</v>
      </c>
      <c r="B362" s="59" t="s">
        <v>13933</v>
      </c>
      <c r="C362" s="59" t="s">
        <v>13935</v>
      </c>
      <c r="D362" s="60">
        <v>5478</v>
      </c>
    </row>
    <row r="363" spans="1:4" x14ac:dyDescent="0.25">
      <c r="A363" s="54" t="s">
        <v>947</v>
      </c>
      <c r="B363" s="59" t="s">
        <v>7249</v>
      </c>
      <c r="C363" s="59" t="s">
        <v>7251</v>
      </c>
      <c r="D363" s="60">
        <v>33447</v>
      </c>
    </row>
    <row r="364" spans="1:4" x14ac:dyDescent="0.25">
      <c r="A364" s="54" t="s">
        <v>947</v>
      </c>
      <c r="B364" s="59" t="s">
        <v>16099</v>
      </c>
      <c r="C364" s="59" t="s">
        <v>16101</v>
      </c>
      <c r="D364" s="60">
        <v>2045</v>
      </c>
    </row>
    <row r="365" spans="1:4" x14ac:dyDescent="0.25">
      <c r="A365" s="54" t="s">
        <v>947</v>
      </c>
      <c r="B365" s="59" t="s">
        <v>1256</v>
      </c>
      <c r="C365" s="59" t="s">
        <v>1258</v>
      </c>
      <c r="D365" s="60">
        <v>542993</v>
      </c>
    </row>
    <row r="366" spans="1:4" x14ac:dyDescent="0.25">
      <c r="A366" s="54" t="s">
        <v>947</v>
      </c>
      <c r="B366" s="59" t="s">
        <v>10034</v>
      </c>
      <c r="C366" s="59" t="s">
        <v>10036</v>
      </c>
      <c r="D366" s="60">
        <v>16250</v>
      </c>
    </row>
    <row r="367" spans="1:4" x14ac:dyDescent="0.25">
      <c r="A367" s="54" t="s">
        <v>947</v>
      </c>
      <c r="B367" s="59" t="s">
        <v>13967</v>
      </c>
      <c r="C367" s="59" t="s">
        <v>13969</v>
      </c>
      <c r="D367" s="60">
        <v>5393</v>
      </c>
    </row>
    <row r="368" spans="1:4" x14ac:dyDescent="0.25">
      <c r="A368" s="54" t="s">
        <v>947</v>
      </c>
      <c r="B368" s="59" t="s">
        <v>11693</v>
      </c>
      <c r="C368" s="59" t="s">
        <v>11695</v>
      </c>
      <c r="D368" s="60">
        <v>10380</v>
      </c>
    </row>
    <row r="369" spans="1:4" x14ac:dyDescent="0.25">
      <c r="A369" s="54" t="s">
        <v>947</v>
      </c>
      <c r="B369" s="59" t="s">
        <v>1232</v>
      </c>
      <c r="C369" s="59" t="s">
        <v>1234</v>
      </c>
      <c r="D369" s="60">
        <v>535874</v>
      </c>
    </row>
    <row r="370" spans="1:4" x14ac:dyDescent="0.25">
      <c r="A370" s="54" t="s">
        <v>947</v>
      </c>
      <c r="B370" s="59" t="s">
        <v>9828</v>
      </c>
      <c r="C370" s="59" t="s">
        <v>9830</v>
      </c>
      <c r="D370" s="60">
        <v>17145</v>
      </c>
    </row>
    <row r="371" spans="1:4" x14ac:dyDescent="0.25">
      <c r="A371" s="54" t="s">
        <v>947</v>
      </c>
      <c r="B371" s="59" t="s">
        <v>5165</v>
      </c>
      <c r="C371" s="59" t="s">
        <v>5167</v>
      </c>
      <c r="D371" s="60">
        <v>61656</v>
      </c>
    </row>
    <row r="372" spans="1:4" x14ac:dyDescent="0.25">
      <c r="A372" s="54" t="s">
        <v>947</v>
      </c>
      <c r="B372" s="59" t="s">
        <v>3874</v>
      </c>
      <c r="C372" s="59" t="s">
        <v>3876</v>
      </c>
      <c r="D372" s="60">
        <v>98546</v>
      </c>
    </row>
    <row r="373" spans="1:4" x14ac:dyDescent="0.25">
      <c r="A373" s="54" t="s">
        <v>947</v>
      </c>
      <c r="B373" s="59" t="s">
        <v>11352</v>
      </c>
      <c r="C373" s="59" t="s">
        <v>11354</v>
      </c>
      <c r="D373" s="60">
        <v>11353</v>
      </c>
    </row>
    <row r="374" spans="1:4" x14ac:dyDescent="0.25">
      <c r="A374" s="54" t="s">
        <v>947</v>
      </c>
      <c r="B374" s="59" t="s">
        <v>5432</v>
      </c>
      <c r="C374" s="59" t="s">
        <v>5434</v>
      </c>
      <c r="D374" s="60">
        <v>56491</v>
      </c>
    </row>
    <row r="375" spans="1:4" x14ac:dyDescent="0.25">
      <c r="A375" s="54" t="s">
        <v>947</v>
      </c>
      <c r="B375" s="59" t="s">
        <v>9477</v>
      </c>
      <c r="C375" s="59" t="s">
        <v>9479</v>
      </c>
      <c r="D375" s="60">
        <v>18738</v>
      </c>
    </row>
    <row r="376" spans="1:4" x14ac:dyDescent="0.25">
      <c r="A376" s="54" t="s">
        <v>947</v>
      </c>
      <c r="B376" s="59" t="s">
        <v>6529</v>
      </c>
      <c r="C376" s="59" t="s">
        <v>6531</v>
      </c>
      <c r="D376" s="60">
        <v>41151</v>
      </c>
    </row>
    <row r="377" spans="1:4" x14ac:dyDescent="0.25">
      <c r="A377" s="54" t="s">
        <v>947</v>
      </c>
      <c r="B377" s="59" t="s">
        <v>5168</v>
      </c>
      <c r="C377" s="59" t="s">
        <v>5170</v>
      </c>
      <c r="D377" s="60">
        <v>61628</v>
      </c>
    </row>
    <row r="378" spans="1:4" x14ac:dyDescent="0.25">
      <c r="A378" s="54" t="s">
        <v>947</v>
      </c>
      <c r="B378" s="59" t="s">
        <v>12099</v>
      </c>
      <c r="C378" s="59" t="s">
        <v>12101</v>
      </c>
      <c r="D378" s="60">
        <v>9327</v>
      </c>
    </row>
    <row r="379" spans="1:4" x14ac:dyDescent="0.25">
      <c r="A379" s="54" t="s">
        <v>947</v>
      </c>
      <c r="B379" s="59" t="s">
        <v>11522</v>
      </c>
      <c r="C379" s="59" t="s">
        <v>11524</v>
      </c>
      <c r="D379" s="60">
        <v>10760</v>
      </c>
    </row>
    <row r="380" spans="1:4" x14ac:dyDescent="0.25">
      <c r="A380" s="54" t="s">
        <v>947</v>
      </c>
      <c r="B380" s="59" t="s">
        <v>15269</v>
      </c>
      <c r="C380" s="59" t="s">
        <v>15271</v>
      </c>
      <c r="D380" s="60">
        <v>3356</v>
      </c>
    </row>
    <row r="381" spans="1:4" x14ac:dyDescent="0.25">
      <c r="A381" s="54" t="s">
        <v>947</v>
      </c>
      <c r="B381" s="59" t="s">
        <v>1026</v>
      </c>
      <c r="C381" s="59" t="s">
        <v>1028</v>
      </c>
      <c r="D381" s="60">
        <v>1246623</v>
      </c>
    </row>
    <row r="382" spans="1:4" x14ac:dyDescent="0.25">
      <c r="A382" s="54" t="s">
        <v>947</v>
      </c>
      <c r="B382" s="59" t="s">
        <v>4627</v>
      </c>
      <c r="C382" s="59" t="s">
        <v>4629</v>
      </c>
      <c r="D382" s="60">
        <v>72147</v>
      </c>
    </row>
    <row r="383" spans="1:4" x14ac:dyDescent="0.25">
      <c r="A383" s="54" t="s">
        <v>947</v>
      </c>
      <c r="B383" s="59" t="s">
        <v>1337</v>
      </c>
      <c r="C383" s="59" t="s">
        <v>1339</v>
      </c>
      <c r="D383" s="60">
        <v>497088</v>
      </c>
    </row>
    <row r="384" spans="1:4" x14ac:dyDescent="0.25">
      <c r="A384" s="54" t="s">
        <v>947</v>
      </c>
      <c r="B384" s="59" t="s">
        <v>8743</v>
      </c>
      <c r="C384" s="59" t="s">
        <v>8745</v>
      </c>
      <c r="D384" s="60">
        <v>22990</v>
      </c>
    </row>
    <row r="385" spans="1:4" x14ac:dyDescent="0.25">
      <c r="A385" s="54" t="s">
        <v>947</v>
      </c>
      <c r="B385" s="59" t="s">
        <v>14913</v>
      </c>
      <c r="C385" s="59" t="s">
        <v>14915</v>
      </c>
      <c r="D385" s="60">
        <v>3893</v>
      </c>
    </row>
    <row r="386" spans="1:4" x14ac:dyDescent="0.25">
      <c r="A386" s="54" t="s">
        <v>947</v>
      </c>
      <c r="B386" s="59" t="s">
        <v>9456</v>
      </c>
      <c r="C386" s="59" t="s">
        <v>9458</v>
      </c>
      <c r="D386" s="60">
        <v>18846</v>
      </c>
    </row>
    <row r="387" spans="1:4" x14ac:dyDescent="0.25">
      <c r="A387" s="54" t="s">
        <v>947</v>
      </c>
      <c r="B387" s="59" t="s">
        <v>1355</v>
      </c>
      <c r="C387" s="59" t="s">
        <v>1357</v>
      </c>
      <c r="D387" s="60">
        <v>441969</v>
      </c>
    </row>
    <row r="388" spans="1:4" x14ac:dyDescent="0.25">
      <c r="A388" s="54" t="s">
        <v>947</v>
      </c>
      <c r="B388" s="59" t="s">
        <v>7555</v>
      </c>
      <c r="C388" s="59" t="s">
        <v>7557</v>
      </c>
      <c r="D388" s="60">
        <v>31023</v>
      </c>
    </row>
    <row r="389" spans="1:4" x14ac:dyDescent="0.25">
      <c r="A389" s="54" t="s">
        <v>947</v>
      </c>
      <c r="B389" s="59" t="s">
        <v>16249</v>
      </c>
      <c r="C389" s="59" t="s">
        <v>16251</v>
      </c>
      <c r="D389" s="60">
        <v>1865</v>
      </c>
    </row>
    <row r="390" spans="1:4" x14ac:dyDescent="0.25">
      <c r="A390" s="54" t="s">
        <v>947</v>
      </c>
      <c r="B390" s="59" t="s">
        <v>10504</v>
      </c>
      <c r="C390" s="59" t="s">
        <v>10506</v>
      </c>
      <c r="D390" s="60">
        <v>14329</v>
      </c>
    </row>
    <row r="391" spans="1:4" x14ac:dyDescent="0.25">
      <c r="A391" s="54" t="s">
        <v>947</v>
      </c>
      <c r="B391" s="59" t="s">
        <v>6785</v>
      </c>
      <c r="C391" s="59" t="s">
        <v>6787</v>
      </c>
      <c r="D391" s="60">
        <v>37955</v>
      </c>
    </row>
    <row r="392" spans="1:4" x14ac:dyDescent="0.25">
      <c r="A392" s="54" t="s">
        <v>947</v>
      </c>
      <c r="B392" s="59" t="s">
        <v>10879</v>
      </c>
      <c r="C392" s="59" t="s">
        <v>10881</v>
      </c>
      <c r="D392" s="60">
        <v>12923</v>
      </c>
    </row>
    <row r="393" spans="1:4" x14ac:dyDescent="0.25">
      <c r="A393" s="54" t="s">
        <v>947</v>
      </c>
      <c r="B393" s="59" t="s">
        <v>15086</v>
      </c>
      <c r="C393" s="59" t="s">
        <v>15088</v>
      </c>
      <c r="D393" s="60">
        <v>3668</v>
      </c>
    </row>
    <row r="394" spans="1:4" x14ac:dyDescent="0.25">
      <c r="A394" s="54" t="s">
        <v>947</v>
      </c>
      <c r="B394" s="59" t="s">
        <v>14516</v>
      </c>
      <c r="C394" s="59" t="s">
        <v>14518</v>
      </c>
      <c r="D394" s="60">
        <v>4493</v>
      </c>
    </row>
    <row r="395" spans="1:4" x14ac:dyDescent="0.25">
      <c r="A395" s="54" t="s">
        <v>947</v>
      </c>
      <c r="B395" s="59" t="s">
        <v>3453</v>
      </c>
      <c r="C395" s="59" t="s">
        <v>3455</v>
      </c>
      <c r="D395" s="60">
        <v>116555</v>
      </c>
    </row>
    <row r="396" spans="1:4" x14ac:dyDescent="0.25">
      <c r="A396" s="54" t="s">
        <v>947</v>
      </c>
      <c r="B396" s="59" t="s">
        <v>1185</v>
      </c>
      <c r="C396" s="59" t="s">
        <v>1187</v>
      </c>
      <c r="D396" s="60">
        <v>678753</v>
      </c>
    </row>
    <row r="397" spans="1:4" x14ac:dyDescent="0.25">
      <c r="A397" s="54" t="s">
        <v>947</v>
      </c>
      <c r="B397" s="59" t="s">
        <v>7753</v>
      </c>
      <c r="C397" s="59" t="s">
        <v>7755</v>
      </c>
      <c r="D397" s="60">
        <v>29485</v>
      </c>
    </row>
    <row r="398" spans="1:4" x14ac:dyDescent="0.25">
      <c r="A398" s="54" t="s">
        <v>947</v>
      </c>
      <c r="B398" s="59" t="s">
        <v>16191</v>
      </c>
      <c r="C398" s="59" t="s">
        <v>16193</v>
      </c>
      <c r="D398" s="60">
        <v>1960</v>
      </c>
    </row>
    <row r="399" spans="1:4" x14ac:dyDescent="0.25">
      <c r="A399" s="54" t="s">
        <v>947</v>
      </c>
      <c r="B399" s="59" t="s">
        <v>1241</v>
      </c>
      <c r="C399" s="59" t="s">
        <v>1243</v>
      </c>
      <c r="D399" s="60">
        <v>485194</v>
      </c>
    </row>
    <row r="400" spans="1:4" x14ac:dyDescent="0.25">
      <c r="A400" s="54" t="s">
        <v>947</v>
      </c>
      <c r="B400" s="59" t="s">
        <v>5834</v>
      </c>
      <c r="C400" s="59" t="s">
        <v>5836</v>
      </c>
      <c r="D400" s="60">
        <v>0</v>
      </c>
    </row>
    <row r="401" spans="1:4" x14ac:dyDescent="0.25">
      <c r="A401" s="54" t="s">
        <v>947</v>
      </c>
      <c r="B401" s="59" t="s">
        <v>4378</v>
      </c>
      <c r="C401" s="59" t="s">
        <v>4380</v>
      </c>
      <c r="D401" s="60">
        <v>79471</v>
      </c>
    </row>
    <row r="402" spans="1:4" x14ac:dyDescent="0.25">
      <c r="A402" s="54" t="s">
        <v>947</v>
      </c>
      <c r="B402" s="59" t="s">
        <v>3654</v>
      </c>
      <c r="C402" s="59" t="s">
        <v>3656</v>
      </c>
      <c r="D402" s="60">
        <v>107330</v>
      </c>
    </row>
    <row r="403" spans="1:4" x14ac:dyDescent="0.25">
      <c r="A403" s="54" t="s">
        <v>947</v>
      </c>
      <c r="B403" s="59" t="s">
        <v>9660</v>
      </c>
      <c r="C403" s="59" t="s">
        <v>9662</v>
      </c>
      <c r="D403" s="60">
        <v>17856</v>
      </c>
    </row>
    <row r="404" spans="1:4" x14ac:dyDescent="0.25">
      <c r="A404" s="54" t="s">
        <v>947</v>
      </c>
      <c r="B404" s="59" t="s">
        <v>5459</v>
      </c>
      <c r="C404" s="59" t="s">
        <v>5461</v>
      </c>
      <c r="D404" s="60">
        <v>56077</v>
      </c>
    </row>
    <row r="405" spans="1:4" x14ac:dyDescent="0.25">
      <c r="A405" s="54" t="s">
        <v>947</v>
      </c>
      <c r="B405" s="59" t="s">
        <v>3011</v>
      </c>
      <c r="C405" s="59" t="s">
        <v>3013</v>
      </c>
      <c r="D405" s="60">
        <v>144321</v>
      </c>
    </row>
    <row r="406" spans="1:4" x14ac:dyDescent="0.25">
      <c r="A406" s="54" t="s">
        <v>947</v>
      </c>
      <c r="B406" s="59" t="s">
        <v>7615</v>
      </c>
      <c r="C406" s="59" t="s">
        <v>7617</v>
      </c>
      <c r="D406" s="60">
        <v>30547</v>
      </c>
    </row>
    <row r="407" spans="1:4" x14ac:dyDescent="0.25">
      <c r="A407" s="54" t="s">
        <v>947</v>
      </c>
      <c r="B407" s="59" t="s">
        <v>1274</v>
      </c>
      <c r="C407" s="59" t="s">
        <v>1276</v>
      </c>
      <c r="D407" s="60">
        <v>542501</v>
      </c>
    </row>
    <row r="408" spans="1:4" x14ac:dyDescent="0.25">
      <c r="A408" s="54" t="s">
        <v>947</v>
      </c>
      <c r="B408" s="59" t="s">
        <v>11020</v>
      </c>
      <c r="C408" s="59" t="s">
        <v>11022</v>
      </c>
      <c r="D408" s="60">
        <v>12358</v>
      </c>
    </row>
    <row r="409" spans="1:4" x14ac:dyDescent="0.25">
      <c r="A409" s="54" t="s">
        <v>947</v>
      </c>
      <c r="B409" s="59" t="s">
        <v>1134</v>
      </c>
      <c r="C409" s="59" t="s">
        <v>1136</v>
      </c>
      <c r="D409" s="60">
        <v>449183</v>
      </c>
    </row>
    <row r="410" spans="1:4" x14ac:dyDescent="0.25">
      <c r="A410" s="54" t="s">
        <v>947</v>
      </c>
      <c r="B410" s="59" t="s">
        <v>1041</v>
      </c>
      <c r="C410" s="59" t="s">
        <v>1043</v>
      </c>
      <c r="D410" s="60">
        <v>679429</v>
      </c>
    </row>
    <row r="411" spans="1:4" x14ac:dyDescent="0.25">
      <c r="A411" s="54" t="s">
        <v>947</v>
      </c>
      <c r="B411" s="59" t="s">
        <v>1152</v>
      </c>
      <c r="C411" s="59" t="s">
        <v>1154</v>
      </c>
      <c r="D411" s="60">
        <v>751092</v>
      </c>
    </row>
    <row r="412" spans="1:4" x14ac:dyDescent="0.25">
      <c r="A412" s="54" t="s">
        <v>947</v>
      </c>
      <c r="B412" s="59" t="s">
        <v>10315</v>
      </c>
      <c r="C412" s="59" t="s">
        <v>10317</v>
      </c>
      <c r="D412" s="60">
        <v>15042</v>
      </c>
    </row>
    <row r="413" spans="1:4" x14ac:dyDescent="0.25">
      <c r="A413" s="54" t="s">
        <v>947</v>
      </c>
      <c r="B413" s="59" t="s">
        <v>1065</v>
      </c>
      <c r="C413" s="59" t="s">
        <v>1067</v>
      </c>
      <c r="D413" s="60">
        <v>873543</v>
      </c>
    </row>
    <row r="414" spans="1:4" x14ac:dyDescent="0.25">
      <c r="A414" s="54" t="s">
        <v>947</v>
      </c>
      <c r="B414" s="59" t="s">
        <v>8833</v>
      </c>
      <c r="C414" s="59" t="s">
        <v>8835</v>
      </c>
      <c r="D414" s="60">
        <v>22594</v>
      </c>
    </row>
    <row r="415" spans="1:4" x14ac:dyDescent="0.25">
      <c r="A415" s="54" t="s">
        <v>947</v>
      </c>
      <c r="B415" s="59" t="s">
        <v>1244</v>
      </c>
      <c r="C415" s="59" t="s">
        <v>1246</v>
      </c>
      <c r="D415" s="60">
        <v>471873</v>
      </c>
    </row>
    <row r="416" spans="1:4" x14ac:dyDescent="0.25">
      <c r="A416" s="54" t="s">
        <v>947</v>
      </c>
      <c r="B416" s="59" t="s">
        <v>3621</v>
      </c>
      <c r="C416" s="59" t="s">
        <v>3623</v>
      </c>
      <c r="D416" s="60">
        <v>108590</v>
      </c>
    </row>
    <row r="417" spans="1:4" x14ac:dyDescent="0.25">
      <c r="A417" s="54" t="s">
        <v>947</v>
      </c>
      <c r="B417" s="59" t="s">
        <v>2627</v>
      </c>
      <c r="C417" s="59" t="s">
        <v>2629</v>
      </c>
      <c r="D417" s="60">
        <v>177438</v>
      </c>
    </row>
    <row r="418" spans="1:4" x14ac:dyDescent="0.25">
      <c r="A418" s="54" t="s">
        <v>947</v>
      </c>
      <c r="B418" s="59" t="s">
        <v>1457</v>
      </c>
      <c r="C418" s="59" t="s">
        <v>1459</v>
      </c>
      <c r="D418" s="60">
        <v>411499</v>
      </c>
    </row>
    <row r="419" spans="1:4" x14ac:dyDescent="0.25">
      <c r="A419" s="54" t="s">
        <v>947</v>
      </c>
      <c r="B419" s="59" t="s">
        <v>1403</v>
      </c>
      <c r="C419" s="59" t="s">
        <v>1405</v>
      </c>
      <c r="D419" s="60">
        <v>345182</v>
      </c>
    </row>
    <row r="420" spans="1:4" x14ac:dyDescent="0.25">
      <c r="A420" s="54" t="s">
        <v>947</v>
      </c>
      <c r="B420" s="59" t="s">
        <v>8785</v>
      </c>
      <c r="C420" s="59" t="s">
        <v>8787</v>
      </c>
      <c r="D420" s="60">
        <v>22814</v>
      </c>
    </row>
    <row r="421" spans="1:4" x14ac:dyDescent="0.25">
      <c r="A421" s="54" t="s">
        <v>947</v>
      </c>
      <c r="B421" s="59" t="s">
        <v>16041</v>
      </c>
      <c r="C421" s="59" t="s">
        <v>16043</v>
      </c>
      <c r="D421" s="60">
        <v>2099</v>
      </c>
    </row>
    <row r="422" spans="1:4" x14ac:dyDescent="0.25">
      <c r="A422" s="54" t="s">
        <v>947</v>
      </c>
      <c r="B422" s="59" t="s">
        <v>1197</v>
      </c>
      <c r="C422" s="59" t="s">
        <v>1199</v>
      </c>
      <c r="D422" s="60">
        <v>440276</v>
      </c>
    </row>
    <row r="423" spans="1:4" x14ac:dyDescent="0.25">
      <c r="A423" s="54" t="s">
        <v>947</v>
      </c>
      <c r="B423" s="59" t="s">
        <v>4898</v>
      </c>
      <c r="C423" s="59" t="s">
        <v>4900</v>
      </c>
      <c r="D423" s="60">
        <v>66324</v>
      </c>
    </row>
    <row r="424" spans="1:4" x14ac:dyDescent="0.25">
      <c r="A424" s="54" t="s">
        <v>947</v>
      </c>
      <c r="B424" s="59" t="s">
        <v>5558</v>
      </c>
      <c r="C424" s="59" t="s">
        <v>5560</v>
      </c>
      <c r="D424" s="60">
        <v>54379</v>
      </c>
    </row>
    <row r="425" spans="1:4" x14ac:dyDescent="0.25">
      <c r="A425" s="54" t="s">
        <v>947</v>
      </c>
      <c r="B425" s="59" t="s">
        <v>2726</v>
      </c>
      <c r="C425" s="59" t="s">
        <v>2728</v>
      </c>
      <c r="D425" s="60">
        <v>169480</v>
      </c>
    </row>
    <row r="426" spans="1:4" x14ac:dyDescent="0.25">
      <c r="A426" s="54" t="s">
        <v>947</v>
      </c>
      <c r="B426" s="59" t="s">
        <v>4351</v>
      </c>
      <c r="C426" s="59" t="s">
        <v>4353</v>
      </c>
      <c r="D426" s="60">
        <v>80107</v>
      </c>
    </row>
    <row r="427" spans="1:4" x14ac:dyDescent="0.25">
      <c r="A427" s="54" t="s">
        <v>947</v>
      </c>
      <c r="B427" s="59" t="s">
        <v>9923</v>
      </c>
      <c r="C427" s="59" t="s">
        <v>9925</v>
      </c>
      <c r="D427" s="60">
        <v>16622</v>
      </c>
    </row>
    <row r="428" spans="1:4" x14ac:dyDescent="0.25">
      <c r="A428" s="54" t="s">
        <v>947</v>
      </c>
      <c r="B428" s="59" t="s">
        <v>3318</v>
      </c>
      <c r="C428" s="59" t="s">
        <v>3320</v>
      </c>
      <c r="D428" s="60">
        <v>124749</v>
      </c>
    </row>
    <row r="429" spans="1:4" x14ac:dyDescent="0.25">
      <c r="A429" s="54" t="s">
        <v>947</v>
      </c>
      <c r="B429" s="59" t="s">
        <v>15026</v>
      </c>
      <c r="C429" s="59" t="s">
        <v>15028</v>
      </c>
      <c r="D429" s="60">
        <v>3731</v>
      </c>
    </row>
    <row r="430" spans="1:4" x14ac:dyDescent="0.25">
      <c r="A430" s="54" t="s">
        <v>947</v>
      </c>
      <c r="B430" s="59" t="s">
        <v>6905</v>
      </c>
      <c r="C430" s="59" t="s">
        <v>6907</v>
      </c>
      <c r="D430" s="60">
        <v>36903</v>
      </c>
    </row>
    <row r="431" spans="1:4" x14ac:dyDescent="0.25">
      <c r="A431" s="54" t="s">
        <v>947</v>
      </c>
      <c r="B431" s="59" t="s">
        <v>1451</v>
      </c>
      <c r="C431" s="59" t="s">
        <v>1453</v>
      </c>
      <c r="D431" s="60">
        <v>424178</v>
      </c>
    </row>
    <row r="432" spans="1:4" x14ac:dyDescent="0.25">
      <c r="A432" s="54" t="s">
        <v>947</v>
      </c>
      <c r="B432" s="59" t="s">
        <v>2993</v>
      </c>
      <c r="C432" s="59" t="s">
        <v>2995</v>
      </c>
      <c r="D432" s="60">
        <v>144894</v>
      </c>
    </row>
    <row r="433" spans="1:4" x14ac:dyDescent="0.25">
      <c r="A433" s="54" t="s">
        <v>947</v>
      </c>
      <c r="B433" s="59" t="s">
        <v>13471</v>
      </c>
      <c r="C433" s="59" t="s">
        <v>13473</v>
      </c>
      <c r="D433" s="60">
        <v>6276</v>
      </c>
    </row>
    <row r="434" spans="1:4" x14ac:dyDescent="0.25">
      <c r="A434" s="54" t="s">
        <v>947</v>
      </c>
      <c r="B434" s="59" t="s">
        <v>12363</v>
      </c>
      <c r="C434" s="59" t="s">
        <v>12365</v>
      </c>
      <c r="D434" s="60">
        <v>8680</v>
      </c>
    </row>
    <row r="435" spans="1:4" x14ac:dyDescent="0.25">
      <c r="A435" s="54" t="s">
        <v>947</v>
      </c>
      <c r="B435" s="59" t="s">
        <v>1397</v>
      </c>
      <c r="C435" s="59" t="s">
        <v>1399</v>
      </c>
      <c r="D435" s="60">
        <v>457617</v>
      </c>
    </row>
    <row r="436" spans="1:4" x14ac:dyDescent="0.25">
      <c r="A436" s="54" t="s">
        <v>947</v>
      </c>
      <c r="B436" s="59" t="s">
        <v>1520</v>
      </c>
      <c r="C436" s="59" t="s">
        <v>1522</v>
      </c>
      <c r="D436" s="60">
        <v>292837</v>
      </c>
    </row>
    <row r="437" spans="1:4" x14ac:dyDescent="0.25">
      <c r="A437" s="54" t="s">
        <v>947</v>
      </c>
      <c r="B437" s="59" t="s">
        <v>4330</v>
      </c>
      <c r="C437" s="59" t="s">
        <v>4332</v>
      </c>
      <c r="D437" s="60">
        <v>80657</v>
      </c>
    </row>
    <row r="438" spans="1:4" x14ac:dyDescent="0.25">
      <c r="A438" s="54" t="s">
        <v>947</v>
      </c>
      <c r="B438" s="59" t="s">
        <v>15897</v>
      </c>
      <c r="C438" s="59" t="s">
        <v>15899</v>
      </c>
      <c r="D438" s="60">
        <v>2315</v>
      </c>
    </row>
    <row r="439" spans="1:4" x14ac:dyDescent="0.25">
      <c r="A439" s="54" t="s">
        <v>947</v>
      </c>
      <c r="B439" s="59" t="s">
        <v>1493</v>
      </c>
      <c r="C439" s="59" t="s">
        <v>1495</v>
      </c>
      <c r="D439" s="60">
        <v>417879</v>
      </c>
    </row>
    <row r="440" spans="1:4" x14ac:dyDescent="0.25">
      <c r="A440" s="54" t="s">
        <v>947</v>
      </c>
      <c r="B440" s="59" t="s">
        <v>7390</v>
      </c>
      <c r="C440" s="59" t="s">
        <v>7392</v>
      </c>
      <c r="D440" s="60">
        <v>32255</v>
      </c>
    </row>
    <row r="441" spans="1:4" x14ac:dyDescent="0.25">
      <c r="A441" s="54" t="s">
        <v>947</v>
      </c>
      <c r="B441" s="59" t="s">
        <v>2348</v>
      </c>
      <c r="C441" s="59" t="s">
        <v>2350</v>
      </c>
      <c r="D441" s="60">
        <v>207719</v>
      </c>
    </row>
    <row r="442" spans="1:4" x14ac:dyDescent="0.25">
      <c r="A442" s="54" t="s">
        <v>947</v>
      </c>
      <c r="B442" s="59" t="s">
        <v>2774</v>
      </c>
      <c r="C442" s="59" t="s">
        <v>2776</v>
      </c>
      <c r="D442" s="60">
        <v>164292</v>
      </c>
    </row>
    <row r="443" spans="1:4" x14ac:dyDescent="0.25">
      <c r="A443" s="54" t="s">
        <v>947</v>
      </c>
      <c r="B443" s="59" t="s">
        <v>7663</v>
      </c>
      <c r="C443" s="59" t="s">
        <v>7665</v>
      </c>
      <c r="D443" s="60">
        <v>30130</v>
      </c>
    </row>
    <row r="444" spans="1:4" x14ac:dyDescent="0.25">
      <c r="A444" s="54" t="s">
        <v>947</v>
      </c>
      <c r="B444" s="59" t="s">
        <v>1137</v>
      </c>
      <c r="C444" s="59" t="s">
        <v>1139</v>
      </c>
      <c r="D444" s="60">
        <v>750641</v>
      </c>
    </row>
    <row r="445" spans="1:4" x14ac:dyDescent="0.25">
      <c r="A445" s="54" t="s">
        <v>947</v>
      </c>
      <c r="B445" s="59" t="s">
        <v>9129</v>
      </c>
      <c r="C445" s="59" t="s">
        <v>9131</v>
      </c>
      <c r="D445" s="60">
        <v>20788</v>
      </c>
    </row>
    <row r="446" spans="1:4" x14ac:dyDescent="0.25">
      <c r="A446" s="54" t="s">
        <v>947</v>
      </c>
      <c r="B446" s="59" t="s">
        <v>8368</v>
      </c>
      <c r="C446" s="59" t="s">
        <v>8370</v>
      </c>
      <c r="D446" s="60">
        <v>25271</v>
      </c>
    </row>
    <row r="447" spans="1:4" x14ac:dyDescent="0.25">
      <c r="A447" s="54" t="s">
        <v>947</v>
      </c>
      <c r="B447" s="59" t="s">
        <v>8503</v>
      </c>
      <c r="C447" s="59" t="s">
        <v>8505</v>
      </c>
      <c r="D447" s="60">
        <v>24721</v>
      </c>
    </row>
    <row r="448" spans="1:4" x14ac:dyDescent="0.25">
      <c r="A448" s="54" t="s">
        <v>947</v>
      </c>
      <c r="B448" s="59" t="s">
        <v>4033</v>
      </c>
      <c r="C448" s="59" t="s">
        <v>4035</v>
      </c>
      <c r="D448" s="60">
        <v>92517</v>
      </c>
    </row>
    <row r="449" spans="1:4" x14ac:dyDescent="0.25">
      <c r="A449" s="54" t="s">
        <v>947</v>
      </c>
      <c r="B449" s="59" t="s">
        <v>17317</v>
      </c>
      <c r="C449" s="59" t="s">
        <v>17319</v>
      </c>
      <c r="D449" s="60">
        <v>252</v>
      </c>
    </row>
    <row r="450" spans="1:4" x14ac:dyDescent="0.25">
      <c r="A450" s="54" t="s">
        <v>947</v>
      </c>
      <c r="B450" s="59" t="s">
        <v>2708</v>
      </c>
      <c r="C450" s="59" t="s">
        <v>2710</v>
      </c>
      <c r="D450" s="60">
        <v>170680</v>
      </c>
    </row>
    <row r="451" spans="1:4" x14ac:dyDescent="0.25">
      <c r="A451" s="54" t="s">
        <v>947</v>
      </c>
      <c r="B451" s="59" t="s">
        <v>6986</v>
      </c>
      <c r="C451" s="59" t="s">
        <v>6988</v>
      </c>
      <c r="D451" s="60">
        <v>35771</v>
      </c>
    </row>
    <row r="452" spans="1:4" x14ac:dyDescent="0.25">
      <c r="A452" s="54" t="s">
        <v>947</v>
      </c>
      <c r="B452" s="59" t="s">
        <v>981</v>
      </c>
      <c r="C452" s="59" t="s">
        <v>983</v>
      </c>
      <c r="D452" s="60">
        <v>297185</v>
      </c>
    </row>
    <row r="453" spans="1:4" x14ac:dyDescent="0.25">
      <c r="A453" s="54" t="s">
        <v>947</v>
      </c>
      <c r="B453" s="59" t="s">
        <v>7369</v>
      </c>
      <c r="C453" s="59" t="s">
        <v>7371</v>
      </c>
      <c r="D453" s="60">
        <v>32548</v>
      </c>
    </row>
    <row r="454" spans="1:4" x14ac:dyDescent="0.25">
      <c r="A454" s="54" t="s">
        <v>947</v>
      </c>
      <c r="B454" s="59" t="s">
        <v>1997</v>
      </c>
      <c r="C454" s="59" t="s">
        <v>1999</v>
      </c>
      <c r="D454" s="60">
        <v>250381</v>
      </c>
    </row>
    <row r="455" spans="1:4" x14ac:dyDescent="0.25">
      <c r="A455" s="54" t="s">
        <v>947</v>
      </c>
      <c r="B455" s="59" t="s">
        <v>1625</v>
      </c>
      <c r="C455" s="59" t="s">
        <v>1627</v>
      </c>
      <c r="D455" s="60">
        <v>321561</v>
      </c>
    </row>
    <row r="456" spans="1:4" x14ac:dyDescent="0.25">
      <c r="A456" s="54" t="s">
        <v>947</v>
      </c>
      <c r="B456" s="59" t="s">
        <v>15124</v>
      </c>
      <c r="C456" s="59" t="s">
        <v>15126</v>
      </c>
      <c r="D456" s="60">
        <v>3595</v>
      </c>
    </row>
    <row r="457" spans="1:4" x14ac:dyDescent="0.25">
      <c r="A457" s="53" t="s">
        <v>947</v>
      </c>
      <c r="B457" s="59" t="s">
        <v>3055</v>
      </c>
      <c r="C457" s="59" t="s">
        <v>3056</v>
      </c>
      <c r="D457" s="60">
        <v>48357</v>
      </c>
    </row>
    <row r="458" spans="1:4" x14ac:dyDescent="0.25">
      <c r="A458" s="54" t="s">
        <v>947</v>
      </c>
      <c r="B458" s="59" t="s">
        <v>1092</v>
      </c>
      <c r="C458" s="59" t="s">
        <v>1094</v>
      </c>
      <c r="D458" s="60">
        <v>913648</v>
      </c>
    </row>
    <row r="459" spans="1:4" x14ac:dyDescent="0.25">
      <c r="A459" s="54" t="s">
        <v>947</v>
      </c>
      <c r="B459" s="59" t="s">
        <v>13414</v>
      </c>
      <c r="C459" s="59" t="s">
        <v>13416</v>
      </c>
      <c r="D459" s="60">
        <v>6340</v>
      </c>
    </row>
    <row r="460" spans="1:4" x14ac:dyDescent="0.25">
      <c r="A460" s="54" t="s">
        <v>947</v>
      </c>
      <c r="B460" s="59" t="s">
        <v>14871</v>
      </c>
      <c r="C460" s="59" t="s">
        <v>14873</v>
      </c>
      <c r="D460" s="60">
        <v>3937</v>
      </c>
    </row>
    <row r="461" spans="1:4" x14ac:dyDescent="0.25">
      <c r="A461" s="54" t="s">
        <v>947</v>
      </c>
      <c r="B461" s="59" t="s">
        <v>5402</v>
      </c>
      <c r="C461" s="59" t="s">
        <v>5404</v>
      </c>
      <c r="D461" s="60">
        <v>56877</v>
      </c>
    </row>
    <row r="462" spans="1:4" x14ac:dyDescent="0.25">
      <c r="A462" s="54" t="s">
        <v>947</v>
      </c>
      <c r="B462" s="59" t="s">
        <v>2132</v>
      </c>
      <c r="C462" s="59" t="s">
        <v>2134</v>
      </c>
      <c r="D462" s="60">
        <v>0</v>
      </c>
    </row>
    <row r="463" spans="1:4" x14ac:dyDescent="0.25">
      <c r="A463" s="54" t="s">
        <v>947</v>
      </c>
      <c r="B463" s="59" t="s">
        <v>7831</v>
      </c>
      <c r="C463" s="59" t="s">
        <v>7833</v>
      </c>
      <c r="D463" s="60">
        <v>28987</v>
      </c>
    </row>
    <row r="464" spans="1:4" x14ac:dyDescent="0.25">
      <c r="A464" s="54" t="s">
        <v>947</v>
      </c>
      <c r="B464" s="59" t="s">
        <v>7897</v>
      </c>
      <c r="C464" s="59" t="s">
        <v>7899</v>
      </c>
      <c r="D464" s="60">
        <v>28514</v>
      </c>
    </row>
    <row r="465" spans="1:4" x14ac:dyDescent="0.25">
      <c r="A465" s="54" t="s">
        <v>947</v>
      </c>
      <c r="B465" s="59" t="s">
        <v>14934</v>
      </c>
      <c r="C465" s="59" t="s">
        <v>14936</v>
      </c>
      <c r="D465" s="60">
        <v>3880</v>
      </c>
    </row>
    <row r="466" spans="1:4" x14ac:dyDescent="0.25">
      <c r="A466" s="54" t="s">
        <v>947</v>
      </c>
      <c r="B466" s="59" t="s">
        <v>9273</v>
      </c>
      <c r="C466" s="59" t="s">
        <v>9275</v>
      </c>
      <c r="D466" s="60">
        <v>19853</v>
      </c>
    </row>
    <row r="467" spans="1:4" x14ac:dyDescent="0.25">
      <c r="A467" s="54" t="s">
        <v>947</v>
      </c>
      <c r="B467" s="59" t="s">
        <v>10471</v>
      </c>
      <c r="C467" s="59" t="s">
        <v>10473</v>
      </c>
      <c r="D467" s="60">
        <v>14492</v>
      </c>
    </row>
    <row r="468" spans="1:4" x14ac:dyDescent="0.25">
      <c r="A468" s="54" t="s">
        <v>947</v>
      </c>
      <c r="B468" s="59" t="s">
        <v>3660</v>
      </c>
      <c r="C468" s="59" t="s">
        <v>3662</v>
      </c>
      <c r="D468" s="60">
        <v>106859</v>
      </c>
    </row>
    <row r="469" spans="1:4" x14ac:dyDescent="0.25">
      <c r="A469" s="54" t="s">
        <v>947</v>
      </c>
      <c r="B469" s="59" t="s">
        <v>8470</v>
      </c>
      <c r="C469" s="59" t="s">
        <v>8472</v>
      </c>
      <c r="D469" s="60">
        <v>24934</v>
      </c>
    </row>
    <row r="470" spans="1:4" x14ac:dyDescent="0.25">
      <c r="A470" s="54" t="s">
        <v>947</v>
      </c>
      <c r="B470" s="59" t="s">
        <v>8557</v>
      </c>
      <c r="C470" s="59" t="s">
        <v>8559</v>
      </c>
      <c r="D470" s="60">
        <v>24305</v>
      </c>
    </row>
    <row r="471" spans="1:4" x14ac:dyDescent="0.25">
      <c r="A471" s="54" t="s">
        <v>947</v>
      </c>
      <c r="B471" s="59" t="s">
        <v>11277</v>
      </c>
      <c r="C471" s="59" t="s">
        <v>11279</v>
      </c>
      <c r="D471" s="60">
        <v>11577</v>
      </c>
    </row>
    <row r="472" spans="1:4" x14ac:dyDescent="0.25">
      <c r="A472" s="54" t="s">
        <v>947</v>
      </c>
      <c r="B472" s="59" t="s">
        <v>10234</v>
      </c>
      <c r="C472" s="59" t="s">
        <v>10236</v>
      </c>
      <c r="D472" s="60">
        <v>15360</v>
      </c>
    </row>
    <row r="473" spans="1:4" x14ac:dyDescent="0.25">
      <c r="A473" s="54" t="s">
        <v>947</v>
      </c>
      <c r="B473" s="59" t="s">
        <v>3820</v>
      </c>
      <c r="C473" s="59" t="s">
        <v>3822</v>
      </c>
      <c r="D473" s="60">
        <v>100197</v>
      </c>
    </row>
    <row r="474" spans="1:4" x14ac:dyDescent="0.25">
      <c r="A474" s="54" t="s">
        <v>947</v>
      </c>
      <c r="B474" s="59" t="s">
        <v>5720</v>
      </c>
      <c r="C474" s="59" t="s">
        <v>5722</v>
      </c>
      <c r="D474" s="60">
        <v>51915</v>
      </c>
    </row>
    <row r="475" spans="1:4" x14ac:dyDescent="0.25">
      <c r="A475" s="54" t="s">
        <v>947</v>
      </c>
      <c r="B475" s="59" t="s">
        <v>11627</v>
      </c>
      <c r="C475" s="59" t="s">
        <v>11629</v>
      </c>
      <c r="D475" s="60">
        <v>10539</v>
      </c>
    </row>
    <row r="476" spans="1:4" x14ac:dyDescent="0.25">
      <c r="A476" s="54" t="s">
        <v>947</v>
      </c>
      <c r="B476" s="59" t="s">
        <v>9369</v>
      </c>
      <c r="C476" s="59" t="s">
        <v>9371</v>
      </c>
      <c r="D476" s="60">
        <v>19338</v>
      </c>
    </row>
    <row r="477" spans="1:4" x14ac:dyDescent="0.25">
      <c r="A477" s="54" t="s">
        <v>947</v>
      </c>
      <c r="B477" s="59" t="s">
        <v>7651</v>
      </c>
      <c r="C477" s="59" t="s">
        <v>7653</v>
      </c>
      <c r="D477" s="60">
        <v>30192</v>
      </c>
    </row>
    <row r="478" spans="1:4" x14ac:dyDescent="0.25">
      <c r="A478" s="54" t="s">
        <v>947</v>
      </c>
      <c r="B478" s="59" t="s">
        <v>3913</v>
      </c>
      <c r="C478" s="59" t="s">
        <v>3915</v>
      </c>
      <c r="D478" s="60">
        <v>97162</v>
      </c>
    </row>
    <row r="479" spans="1:4" x14ac:dyDescent="0.25">
      <c r="A479" s="54" t="s">
        <v>947</v>
      </c>
      <c r="B479" s="59" t="s">
        <v>13379</v>
      </c>
      <c r="C479" s="59" t="s">
        <v>13381</v>
      </c>
      <c r="D479" s="60">
        <v>6407</v>
      </c>
    </row>
    <row r="480" spans="1:4" x14ac:dyDescent="0.25">
      <c r="A480" s="54" t="s">
        <v>947</v>
      </c>
      <c r="B480" s="59" t="s">
        <v>2837</v>
      </c>
      <c r="C480" s="59" t="s">
        <v>2839</v>
      </c>
      <c r="D480" s="60">
        <v>157958</v>
      </c>
    </row>
    <row r="481" spans="1:4" x14ac:dyDescent="0.25">
      <c r="A481" s="54" t="s">
        <v>947</v>
      </c>
      <c r="B481" s="59" t="s">
        <v>1062</v>
      </c>
      <c r="C481" s="59" t="s">
        <v>1064</v>
      </c>
      <c r="D481" s="60">
        <v>889163</v>
      </c>
    </row>
    <row r="482" spans="1:4" x14ac:dyDescent="0.25">
      <c r="A482" s="54" t="s">
        <v>947</v>
      </c>
      <c r="B482" s="59" t="s">
        <v>17987</v>
      </c>
      <c r="C482" s="59" t="s">
        <v>828</v>
      </c>
      <c r="D482" s="60">
        <v>15916</v>
      </c>
    </row>
    <row r="483" spans="1:4" x14ac:dyDescent="0.25">
      <c r="A483" s="54" t="s">
        <v>947</v>
      </c>
      <c r="B483" s="59" t="s">
        <v>4730</v>
      </c>
      <c r="C483" s="59" t="s">
        <v>4732</v>
      </c>
      <c r="D483" s="60">
        <v>69847</v>
      </c>
    </row>
    <row r="484" spans="1:4" x14ac:dyDescent="0.25">
      <c r="A484" s="54" t="s">
        <v>947</v>
      </c>
      <c r="B484" s="59" t="s">
        <v>1517</v>
      </c>
      <c r="C484" s="59" t="s">
        <v>1519</v>
      </c>
      <c r="D484" s="60">
        <v>413854</v>
      </c>
    </row>
    <row r="485" spans="1:4" x14ac:dyDescent="0.25">
      <c r="A485" s="54" t="s">
        <v>947</v>
      </c>
      <c r="B485" s="59" t="s">
        <v>1523</v>
      </c>
      <c r="C485" s="59" t="s">
        <v>1525</v>
      </c>
      <c r="D485" s="60">
        <v>337581</v>
      </c>
    </row>
    <row r="486" spans="1:4" x14ac:dyDescent="0.25">
      <c r="A486" s="54" t="s">
        <v>947</v>
      </c>
      <c r="B486" s="59" t="s">
        <v>10474</v>
      </c>
      <c r="C486" s="59" t="s">
        <v>10476</v>
      </c>
      <c r="D486" s="60">
        <v>14465</v>
      </c>
    </row>
    <row r="487" spans="1:4" x14ac:dyDescent="0.25">
      <c r="A487" s="54" t="s">
        <v>947</v>
      </c>
      <c r="B487" s="59" t="s">
        <v>1586</v>
      </c>
      <c r="C487" s="59" t="s">
        <v>1588</v>
      </c>
      <c r="D487" s="60">
        <v>385496</v>
      </c>
    </row>
    <row r="488" spans="1:4" x14ac:dyDescent="0.25">
      <c r="A488" s="54" t="s">
        <v>947</v>
      </c>
      <c r="B488" s="59" t="s">
        <v>2147</v>
      </c>
      <c r="C488" s="59" t="s">
        <v>2149</v>
      </c>
      <c r="D488" s="60">
        <v>230171</v>
      </c>
    </row>
    <row r="489" spans="1:4" x14ac:dyDescent="0.25">
      <c r="A489" s="54" t="s">
        <v>947</v>
      </c>
      <c r="B489" s="59" t="s">
        <v>4060</v>
      </c>
      <c r="C489" s="59" t="s">
        <v>4062</v>
      </c>
      <c r="D489" s="60">
        <v>91685</v>
      </c>
    </row>
    <row r="490" spans="1:4" x14ac:dyDescent="0.25">
      <c r="A490" s="54" t="s">
        <v>947</v>
      </c>
      <c r="B490" s="59" t="s">
        <v>2090</v>
      </c>
      <c r="C490" s="59" t="s">
        <v>2092</v>
      </c>
      <c r="D490" s="60">
        <v>237888</v>
      </c>
    </row>
    <row r="491" spans="1:4" x14ac:dyDescent="0.25">
      <c r="A491" s="54" t="s">
        <v>947</v>
      </c>
      <c r="B491" s="59" t="s">
        <v>3627</v>
      </c>
      <c r="C491" s="59" t="s">
        <v>3629</v>
      </c>
      <c r="D491" s="60">
        <v>169569</v>
      </c>
    </row>
    <row r="492" spans="1:4" x14ac:dyDescent="0.25">
      <c r="A492" s="54" t="s">
        <v>947</v>
      </c>
      <c r="B492" s="59" t="s">
        <v>1262</v>
      </c>
      <c r="C492" s="59" t="s">
        <v>1264</v>
      </c>
      <c r="D492" s="60">
        <v>574636</v>
      </c>
    </row>
    <row r="493" spans="1:4" x14ac:dyDescent="0.25">
      <c r="A493" s="54" t="s">
        <v>947</v>
      </c>
      <c r="B493" s="59" t="s">
        <v>1484</v>
      </c>
      <c r="C493" s="59" t="s">
        <v>1486</v>
      </c>
      <c r="D493" s="60">
        <v>360891</v>
      </c>
    </row>
    <row r="494" spans="1:4" x14ac:dyDescent="0.25">
      <c r="A494" s="54" t="s">
        <v>947</v>
      </c>
      <c r="B494" s="59" t="s">
        <v>1862</v>
      </c>
      <c r="C494" s="59" t="s">
        <v>1864</v>
      </c>
      <c r="D494" s="60">
        <v>242565</v>
      </c>
    </row>
    <row r="495" spans="1:4" x14ac:dyDescent="0.25">
      <c r="A495" s="54" t="s">
        <v>947</v>
      </c>
      <c r="B495" s="59" t="s">
        <v>12165</v>
      </c>
      <c r="C495" s="59" t="s">
        <v>12167</v>
      </c>
      <c r="D495" s="60">
        <v>9208</v>
      </c>
    </row>
    <row r="496" spans="1:4" x14ac:dyDescent="0.25">
      <c r="A496" s="54" t="s">
        <v>947</v>
      </c>
      <c r="B496" s="59" t="s">
        <v>5935</v>
      </c>
      <c r="C496" s="59" t="s">
        <v>5937</v>
      </c>
      <c r="D496" s="60">
        <v>48437</v>
      </c>
    </row>
    <row r="497" spans="1:4" x14ac:dyDescent="0.25">
      <c r="A497" s="54" t="s">
        <v>947</v>
      </c>
      <c r="B497" s="59" t="s">
        <v>1343</v>
      </c>
      <c r="C497" s="59" t="s">
        <v>1345</v>
      </c>
      <c r="D497" s="60">
        <v>484347</v>
      </c>
    </row>
    <row r="498" spans="1:4" x14ac:dyDescent="0.25">
      <c r="A498" s="54" t="s">
        <v>947</v>
      </c>
      <c r="B498" s="59" t="s">
        <v>15702</v>
      </c>
      <c r="C498" s="59" t="s">
        <v>15704</v>
      </c>
      <c r="D498" s="60">
        <v>2668</v>
      </c>
    </row>
    <row r="499" spans="1:4" x14ac:dyDescent="0.25">
      <c r="A499" s="54" t="s">
        <v>947</v>
      </c>
      <c r="B499" s="59" t="s">
        <v>15981</v>
      </c>
      <c r="C499" s="59" t="s">
        <v>15983</v>
      </c>
      <c r="D499" s="60">
        <v>2189</v>
      </c>
    </row>
    <row r="500" spans="1:4" x14ac:dyDescent="0.25">
      <c r="A500" s="54" t="s">
        <v>947</v>
      </c>
      <c r="B500" s="59" t="s">
        <v>10741</v>
      </c>
      <c r="C500" s="59" t="s">
        <v>10743</v>
      </c>
      <c r="D500" s="60">
        <v>13463</v>
      </c>
    </row>
    <row r="501" spans="1:4" x14ac:dyDescent="0.25">
      <c r="A501" s="54" t="s">
        <v>947</v>
      </c>
      <c r="B501" s="59" t="s">
        <v>3253</v>
      </c>
      <c r="C501" s="59" t="s">
        <v>3255</v>
      </c>
      <c r="D501" s="60">
        <v>129513</v>
      </c>
    </row>
    <row r="502" spans="1:4" x14ac:dyDescent="0.25">
      <c r="A502" s="54" t="s">
        <v>947</v>
      </c>
      <c r="B502" s="59" t="s">
        <v>14993</v>
      </c>
      <c r="C502" s="59" t="s">
        <v>14995</v>
      </c>
      <c r="D502" s="60">
        <v>3789</v>
      </c>
    </row>
    <row r="503" spans="1:4" x14ac:dyDescent="0.25">
      <c r="A503" s="54" t="s">
        <v>947</v>
      </c>
      <c r="B503" s="59" t="s">
        <v>4709</v>
      </c>
      <c r="C503" s="59" t="s">
        <v>4711</v>
      </c>
      <c r="D503" s="60">
        <v>70197</v>
      </c>
    </row>
    <row r="504" spans="1:4" x14ac:dyDescent="0.25">
      <c r="A504" s="54" t="s">
        <v>947</v>
      </c>
      <c r="B504" s="59" t="s">
        <v>10978</v>
      </c>
      <c r="C504" s="59" t="s">
        <v>10980</v>
      </c>
      <c r="D504" s="60">
        <v>12533</v>
      </c>
    </row>
    <row r="505" spans="1:4" x14ac:dyDescent="0.25">
      <c r="A505" s="54" t="s">
        <v>947</v>
      </c>
      <c r="B505" s="59" t="s">
        <v>1158</v>
      </c>
      <c r="C505" s="59" t="s">
        <v>1160</v>
      </c>
      <c r="D505" s="60">
        <v>586671</v>
      </c>
    </row>
    <row r="506" spans="1:4" x14ac:dyDescent="0.25">
      <c r="A506" s="54" t="s">
        <v>947</v>
      </c>
      <c r="B506" s="59" t="s">
        <v>12582</v>
      </c>
      <c r="C506" s="59" t="s">
        <v>12584</v>
      </c>
      <c r="D506" s="60">
        <v>8165</v>
      </c>
    </row>
    <row r="507" spans="1:4" x14ac:dyDescent="0.25">
      <c r="A507" s="54" t="s">
        <v>947</v>
      </c>
      <c r="B507" s="59" t="s">
        <v>17360</v>
      </c>
      <c r="C507" s="59" t="s">
        <v>17362</v>
      </c>
      <c r="D507" s="60">
        <v>153</v>
      </c>
    </row>
    <row r="508" spans="1:4" x14ac:dyDescent="0.25">
      <c r="A508" s="54" t="s">
        <v>947</v>
      </c>
      <c r="B508" s="59" t="s">
        <v>8092</v>
      </c>
      <c r="C508" s="59" t="s">
        <v>8094</v>
      </c>
      <c r="D508" s="60">
        <v>27022</v>
      </c>
    </row>
    <row r="509" spans="1:4" x14ac:dyDescent="0.25">
      <c r="A509" s="54" t="s">
        <v>947</v>
      </c>
      <c r="B509" s="59" t="s">
        <v>11463</v>
      </c>
      <c r="C509" s="59" t="s">
        <v>11465</v>
      </c>
      <c r="D509" s="60">
        <v>10950</v>
      </c>
    </row>
    <row r="510" spans="1:4" x14ac:dyDescent="0.25">
      <c r="A510" s="54" t="s">
        <v>947</v>
      </c>
      <c r="B510" s="59" t="s">
        <v>1367</v>
      </c>
      <c r="C510" s="59" t="s">
        <v>1369</v>
      </c>
      <c r="D510" s="60">
        <v>461568</v>
      </c>
    </row>
    <row r="511" spans="1:4" x14ac:dyDescent="0.25">
      <c r="A511" s="54" t="s">
        <v>947</v>
      </c>
      <c r="B511" s="59" t="s">
        <v>9977</v>
      </c>
      <c r="C511" s="59" t="s">
        <v>9979</v>
      </c>
      <c r="D511" s="60">
        <v>16433</v>
      </c>
    </row>
    <row r="512" spans="1:4" x14ac:dyDescent="0.25">
      <c r="A512" s="54" t="s">
        <v>947</v>
      </c>
      <c r="B512" s="59" t="s">
        <v>8404</v>
      </c>
      <c r="C512" s="59" t="s">
        <v>8406</v>
      </c>
      <c r="D512" s="60">
        <v>25166</v>
      </c>
    </row>
    <row r="513" spans="1:4" x14ac:dyDescent="0.25">
      <c r="A513" s="54" t="s">
        <v>947</v>
      </c>
      <c r="B513" s="59" t="s">
        <v>1280</v>
      </c>
      <c r="C513" s="59" t="s">
        <v>1282</v>
      </c>
      <c r="D513" s="60">
        <v>74120</v>
      </c>
    </row>
    <row r="514" spans="1:4" x14ac:dyDescent="0.25">
      <c r="A514" s="54" t="s">
        <v>947</v>
      </c>
      <c r="B514" s="59" t="s">
        <v>11507</v>
      </c>
      <c r="C514" s="59" t="s">
        <v>11509</v>
      </c>
      <c r="D514" s="60">
        <v>10800</v>
      </c>
    </row>
    <row r="515" spans="1:4" x14ac:dyDescent="0.25">
      <c r="A515" s="54" t="s">
        <v>947</v>
      </c>
      <c r="B515" s="59" t="s">
        <v>16374</v>
      </c>
      <c r="C515" s="59" t="s">
        <v>16376</v>
      </c>
      <c r="D515" s="60">
        <v>1716</v>
      </c>
    </row>
    <row r="516" spans="1:4" x14ac:dyDescent="0.25">
      <c r="A516" s="54" t="s">
        <v>947</v>
      </c>
      <c r="B516" s="59" t="s">
        <v>12719</v>
      </c>
      <c r="C516" s="59" t="s">
        <v>12721</v>
      </c>
      <c r="D516" s="60">
        <v>7827</v>
      </c>
    </row>
    <row r="517" spans="1:4" x14ac:dyDescent="0.25">
      <c r="A517" s="54" t="s">
        <v>947</v>
      </c>
      <c r="B517" s="59" t="s">
        <v>10162</v>
      </c>
      <c r="C517" s="59" t="s">
        <v>10164</v>
      </c>
      <c r="D517" s="60">
        <v>15733</v>
      </c>
    </row>
    <row r="518" spans="1:4" x14ac:dyDescent="0.25">
      <c r="A518" s="54" t="s">
        <v>947</v>
      </c>
      <c r="B518" s="59" t="s">
        <v>2222</v>
      </c>
      <c r="C518" s="59" t="s">
        <v>2224</v>
      </c>
      <c r="D518" s="60">
        <v>221985</v>
      </c>
    </row>
    <row r="519" spans="1:4" x14ac:dyDescent="0.25">
      <c r="A519" s="54" t="s">
        <v>947</v>
      </c>
      <c r="B519" s="59" t="s">
        <v>2012</v>
      </c>
      <c r="C519" s="59" t="s">
        <v>2014</v>
      </c>
      <c r="D519" s="60">
        <v>249649</v>
      </c>
    </row>
    <row r="520" spans="1:4" x14ac:dyDescent="0.25">
      <c r="A520" s="54" t="s">
        <v>947</v>
      </c>
      <c r="B520" s="59" t="s">
        <v>7115</v>
      </c>
      <c r="C520" s="59" t="s">
        <v>7117</v>
      </c>
      <c r="D520" s="60">
        <v>34432</v>
      </c>
    </row>
    <row r="521" spans="1:4" x14ac:dyDescent="0.25">
      <c r="A521" s="54" t="s">
        <v>947</v>
      </c>
      <c r="B521" s="59" t="s">
        <v>5159</v>
      </c>
      <c r="C521" s="59" t="s">
        <v>5161</v>
      </c>
      <c r="D521" s="60">
        <v>61745</v>
      </c>
    </row>
    <row r="522" spans="1:4" x14ac:dyDescent="0.25">
      <c r="A522" s="54" t="s">
        <v>947</v>
      </c>
      <c r="B522" s="59" t="s">
        <v>2033</v>
      </c>
      <c r="C522" s="59" t="s">
        <v>2035</v>
      </c>
      <c r="D522" s="60">
        <v>246397</v>
      </c>
    </row>
    <row r="523" spans="1:4" x14ac:dyDescent="0.25">
      <c r="A523" s="54" t="s">
        <v>947</v>
      </c>
      <c r="B523" s="59" t="s">
        <v>5873</v>
      </c>
      <c r="C523" s="59" t="s">
        <v>5875</v>
      </c>
      <c r="D523" s="60">
        <v>49567</v>
      </c>
    </row>
    <row r="524" spans="1:4" x14ac:dyDescent="0.25">
      <c r="A524" s="54" t="s">
        <v>947</v>
      </c>
      <c r="B524" s="59" t="s">
        <v>13307</v>
      </c>
      <c r="C524" s="59" t="s">
        <v>13309</v>
      </c>
      <c r="D524" s="60">
        <v>6509</v>
      </c>
    </row>
    <row r="525" spans="1:4" x14ac:dyDescent="0.25">
      <c r="A525" s="54" t="s">
        <v>947</v>
      </c>
      <c r="B525" s="59" t="s">
        <v>1538</v>
      </c>
      <c r="C525" s="59" t="s">
        <v>1540</v>
      </c>
      <c r="D525" s="60">
        <v>255071</v>
      </c>
    </row>
    <row r="526" spans="1:4" x14ac:dyDescent="0.25">
      <c r="A526" s="54" t="s">
        <v>947</v>
      </c>
      <c r="B526" s="59" t="s">
        <v>12471</v>
      </c>
      <c r="C526" s="59" t="s">
        <v>12473</v>
      </c>
      <c r="D526" s="60">
        <v>8437</v>
      </c>
    </row>
    <row r="527" spans="1:4" x14ac:dyDescent="0.25">
      <c r="A527" s="54" t="s">
        <v>947</v>
      </c>
      <c r="B527" s="59" t="s">
        <v>13124</v>
      </c>
      <c r="C527" s="59" t="s">
        <v>13126</v>
      </c>
      <c r="D527" s="60">
        <v>0</v>
      </c>
    </row>
    <row r="528" spans="1:4" x14ac:dyDescent="0.25">
      <c r="A528" s="54" t="s">
        <v>947</v>
      </c>
      <c r="B528" s="59" t="s">
        <v>2306</v>
      </c>
      <c r="C528" s="59" t="s">
        <v>2308</v>
      </c>
      <c r="D528" s="60">
        <v>212411</v>
      </c>
    </row>
    <row r="529" spans="1:4" x14ac:dyDescent="0.25">
      <c r="A529" s="54" t="s">
        <v>947</v>
      </c>
      <c r="B529" s="59" t="s">
        <v>17122</v>
      </c>
      <c r="C529" s="59" t="s">
        <v>17124</v>
      </c>
      <c r="D529" s="60">
        <v>599</v>
      </c>
    </row>
    <row r="530" spans="1:4" x14ac:dyDescent="0.25">
      <c r="A530" s="54" t="s">
        <v>947</v>
      </c>
      <c r="B530" s="59" t="s">
        <v>13355</v>
      </c>
      <c r="C530" s="59" t="s">
        <v>13357</v>
      </c>
      <c r="D530" s="60">
        <v>6423</v>
      </c>
    </row>
    <row r="531" spans="1:4" x14ac:dyDescent="0.25">
      <c r="A531" s="54" t="s">
        <v>947</v>
      </c>
      <c r="B531" s="59" t="s">
        <v>5405</v>
      </c>
      <c r="C531" s="59" t="s">
        <v>5407</v>
      </c>
      <c r="D531" s="60">
        <v>56874</v>
      </c>
    </row>
    <row r="532" spans="1:4" x14ac:dyDescent="0.25">
      <c r="A532" s="54" t="s">
        <v>947</v>
      </c>
      <c r="B532" s="59" t="s">
        <v>16714</v>
      </c>
      <c r="C532" s="59" t="s">
        <v>16716</v>
      </c>
      <c r="D532" s="60">
        <v>1169</v>
      </c>
    </row>
    <row r="533" spans="1:4" x14ac:dyDescent="0.25">
      <c r="A533" s="54" t="s">
        <v>947</v>
      </c>
      <c r="B533" s="59" t="s">
        <v>6782</v>
      </c>
      <c r="C533" s="59" t="s">
        <v>6784</v>
      </c>
      <c r="D533" s="60">
        <v>37985</v>
      </c>
    </row>
    <row r="534" spans="1:4" x14ac:dyDescent="0.25">
      <c r="A534" s="54" t="s">
        <v>947</v>
      </c>
      <c r="B534" s="59" t="s">
        <v>12117</v>
      </c>
      <c r="C534" s="59" t="s">
        <v>12119</v>
      </c>
      <c r="D534" s="60">
        <v>9289</v>
      </c>
    </row>
    <row r="535" spans="1:4" x14ac:dyDescent="0.25">
      <c r="A535" s="54" t="s">
        <v>947</v>
      </c>
      <c r="B535" s="59" t="s">
        <v>11229</v>
      </c>
      <c r="C535" s="59" t="s">
        <v>11231</v>
      </c>
      <c r="D535" s="60">
        <v>11706</v>
      </c>
    </row>
    <row r="536" spans="1:4" x14ac:dyDescent="0.25">
      <c r="A536" s="54" t="s">
        <v>947</v>
      </c>
      <c r="B536" s="59" t="s">
        <v>4928</v>
      </c>
      <c r="C536" s="59" t="s">
        <v>4930</v>
      </c>
      <c r="D536" s="60">
        <v>65960</v>
      </c>
    </row>
    <row r="537" spans="1:4" x14ac:dyDescent="0.25">
      <c r="A537" s="54" t="s">
        <v>947</v>
      </c>
      <c r="B537" s="59" t="s">
        <v>1376</v>
      </c>
      <c r="C537" s="59" t="s">
        <v>1378</v>
      </c>
      <c r="D537" s="60">
        <v>321201</v>
      </c>
    </row>
    <row r="538" spans="1:4" x14ac:dyDescent="0.25">
      <c r="A538" s="54" t="s">
        <v>947</v>
      </c>
      <c r="B538" s="59" t="s">
        <v>1778</v>
      </c>
      <c r="C538" s="59" t="s">
        <v>1780</v>
      </c>
      <c r="D538" s="60">
        <v>279226</v>
      </c>
    </row>
    <row r="539" spans="1:4" x14ac:dyDescent="0.25">
      <c r="A539" s="54" t="s">
        <v>947</v>
      </c>
      <c r="B539" s="59" t="s">
        <v>17281</v>
      </c>
      <c r="C539" s="59" t="s">
        <v>17283</v>
      </c>
      <c r="D539" s="60">
        <v>329</v>
      </c>
    </row>
    <row r="540" spans="1:4" x14ac:dyDescent="0.25">
      <c r="A540" s="54" t="s">
        <v>947</v>
      </c>
      <c r="B540" s="59" t="s">
        <v>9639</v>
      </c>
      <c r="C540" s="59" t="s">
        <v>9641</v>
      </c>
      <c r="D540" s="60">
        <v>17936</v>
      </c>
    </row>
    <row r="541" spans="1:4" x14ac:dyDescent="0.25">
      <c r="A541" s="54" t="s">
        <v>947</v>
      </c>
      <c r="B541" s="59" t="s">
        <v>17199</v>
      </c>
      <c r="C541" s="59" t="s">
        <v>17201</v>
      </c>
      <c r="D541" s="60">
        <v>496</v>
      </c>
    </row>
    <row r="542" spans="1:4" x14ac:dyDescent="0.25">
      <c r="A542" s="54" t="s">
        <v>947</v>
      </c>
      <c r="B542" s="59" t="s">
        <v>13865</v>
      </c>
      <c r="C542" s="59" t="s">
        <v>13867</v>
      </c>
      <c r="D542" s="60">
        <v>5596</v>
      </c>
    </row>
    <row r="543" spans="1:4" x14ac:dyDescent="0.25">
      <c r="A543" s="54" t="s">
        <v>947</v>
      </c>
      <c r="B543" s="59" t="s">
        <v>6857</v>
      </c>
      <c r="C543" s="59" t="s">
        <v>6859</v>
      </c>
      <c r="D543" s="60">
        <v>37258</v>
      </c>
    </row>
    <row r="544" spans="1:4" x14ac:dyDescent="0.25">
      <c r="A544" s="54" t="s">
        <v>947</v>
      </c>
      <c r="B544" s="59" t="s">
        <v>13628</v>
      </c>
      <c r="C544" s="59" t="s">
        <v>13630</v>
      </c>
      <c r="D544" s="60">
        <v>6054</v>
      </c>
    </row>
    <row r="545" spans="1:4" x14ac:dyDescent="0.25">
      <c r="A545" s="54" t="s">
        <v>947</v>
      </c>
      <c r="B545" s="59" t="s">
        <v>1595</v>
      </c>
      <c r="C545" s="59" t="s">
        <v>1597</v>
      </c>
      <c r="D545" s="60">
        <v>342354</v>
      </c>
    </row>
    <row r="546" spans="1:4" x14ac:dyDescent="0.25">
      <c r="A546" s="54" t="s">
        <v>947</v>
      </c>
      <c r="B546" s="59" t="s">
        <v>11349</v>
      </c>
      <c r="C546" s="59" t="s">
        <v>11351</v>
      </c>
      <c r="D546" s="60">
        <v>11359</v>
      </c>
    </row>
    <row r="547" spans="1:4" x14ac:dyDescent="0.25">
      <c r="A547" s="54" t="s">
        <v>947</v>
      </c>
      <c r="B547" s="59" t="s">
        <v>5381</v>
      </c>
      <c r="C547" s="59" t="s">
        <v>5383</v>
      </c>
      <c r="D547" s="60">
        <v>57721</v>
      </c>
    </row>
    <row r="548" spans="1:4" x14ac:dyDescent="0.25">
      <c r="A548" s="54" t="s">
        <v>947</v>
      </c>
      <c r="B548" s="59" t="s">
        <v>4922</v>
      </c>
      <c r="C548" s="59" t="s">
        <v>4924</v>
      </c>
      <c r="D548" s="60">
        <v>66003</v>
      </c>
    </row>
    <row r="549" spans="1:4" x14ac:dyDescent="0.25">
      <c r="A549" s="54" t="s">
        <v>947</v>
      </c>
      <c r="B549" s="59" t="s">
        <v>6187</v>
      </c>
      <c r="C549" s="59" t="s">
        <v>6189</v>
      </c>
      <c r="D549" s="60">
        <v>44920</v>
      </c>
    </row>
    <row r="550" spans="1:4" x14ac:dyDescent="0.25">
      <c r="A550" s="54" t="s">
        <v>947</v>
      </c>
      <c r="B550" s="59" t="s">
        <v>3597</v>
      </c>
      <c r="C550" s="59" t="s">
        <v>3599</v>
      </c>
      <c r="D550" s="60">
        <v>110024</v>
      </c>
    </row>
    <row r="551" spans="1:4" x14ac:dyDescent="0.25">
      <c r="A551" s="54" t="s">
        <v>947</v>
      </c>
      <c r="B551" s="59" t="s">
        <v>2003</v>
      </c>
      <c r="C551" s="59" t="s">
        <v>2005</v>
      </c>
      <c r="D551" s="60">
        <v>249965</v>
      </c>
    </row>
    <row r="552" spans="1:4" x14ac:dyDescent="0.25">
      <c r="A552" s="54" t="s">
        <v>947</v>
      </c>
      <c r="B552" s="59" t="s">
        <v>2744</v>
      </c>
      <c r="C552" s="59" t="s">
        <v>2746</v>
      </c>
      <c r="D552" s="60">
        <v>167419</v>
      </c>
    </row>
    <row r="553" spans="1:4" x14ac:dyDescent="0.25">
      <c r="A553" s="54" t="s">
        <v>947</v>
      </c>
      <c r="B553" s="59" t="s">
        <v>3321</v>
      </c>
      <c r="C553" s="59" t="s">
        <v>3323</v>
      </c>
      <c r="D553" s="60">
        <v>124557</v>
      </c>
    </row>
    <row r="554" spans="1:4" x14ac:dyDescent="0.25">
      <c r="A554" s="54" t="s">
        <v>947</v>
      </c>
      <c r="B554" s="59" t="s">
        <v>9908</v>
      </c>
      <c r="C554" s="59" t="s">
        <v>9910</v>
      </c>
      <c r="D554" s="60">
        <v>16751</v>
      </c>
    </row>
    <row r="555" spans="1:4" x14ac:dyDescent="0.25">
      <c r="A555" s="54" t="s">
        <v>947</v>
      </c>
      <c r="B555" s="59" t="s">
        <v>10411</v>
      </c>
      <c r="C555" s="59" t="s">
        <v>10413</v>
      </c>
      <c r="D555" s="60">
        <v>14690</v>
      </c>
    </row>
    <row r="556" spans="1:4" x14ac:dyDescent="0.25">
      <c r="A556" s="54" t="s">
        <v>947</v>
      </c>
      <c r="B556" s="59" t="s">
        <v>7885</v>
      </c>
      <c r="C556" s="59" t="s">
        <v>7887</v>
      </c>
      <c r="D556" s="60">
        <v>28558</v>
      </c>
    </row>
    <row r="557" spans="1:4" x14ac:dyDescent="0.25">
      <c r="A557" s="54" t="s">
        <v>947</v>
      </c>
      <c r="B557" s="59" t="s">
        <v>15744</v>
      </c>
      <c r="C557" s="59" t="s">
        <v>15746</v>
      </c>
      <c r="D557" s="60">
        <v>2600</v>
      </c>
    </row>
    <row r="558" spans="1:4" x14ac:dyDescent="0.25">
      <c r="A558" s="54" t="s">
        <v>947</v>
      </c>
      <c r="B558" s="59" t="s">
        <v>3555</v>
      </c>
      <c r="C558" s="59" t="s">
        <v>3557</v>
      </c>
      <c r="D558" s="60">
        <v>112215</v>
      </c>
    </row>
    <row r="559" spans="1:4" x14ac:dyDescent="0.25">
      <c r="A559" s="54" t="s">
        <v>947</v>
      </c>
      <c r="B559" s="59" t="s">
        <v>11122</v>
      </c>
      <c r="C559" s="59" t="s">
        <v>11124</v>
      </c>
      <c r="D559" s="60">
        <v>11995</v>
      </c>
    </row>
    <row r="560" spans="1:4" x14ac:dyDescent="0.25">
      <c r="A560" s="54" t="s">
        <v>947</v>
      </c>
      <c r="B560" s="59" t="s">
        <v>2060</v>
      </c>
      <c r="C560" s="59" t="s">
        <v>2062</v>
      </c>
      <c r="D560" s="60">
        <v>242694</v>
      </c>
    </row>
    <row r="561" spans="1:4" x14ac:dyDescent="0.25">
      <c r="A561" s="54" t="s">
        <v>947</v>
      </c>
      <c r="B561" s="59" t="s">
        <v>8023</v>
      </c>
      <c r="C561" s="59" t="s">
        <v>8025</v>
      </c>
      <c r="D561" s="60">
        <v>27483</v>
      </c>
    </row>
    <row r="562" spans="1:4" x14ac:dyDescent="0.25">
      <c r="A562" s="54" t="s">
        <v>947</v>
      </c>
      <c r="B562" s="59" t="s">
        <v>4456</v>
      </c>
      <c r="C562" s="59" t="s">
        <v>4458</v>
      </c>
      <c r="D562" s="60">
        <v>77782</v>
      </c>
    </row>
    <row r="563" spans="1:4" x14ac:dyDescent="0.25">
      <c r="A563" s="54" t="s">
        <v>947</v>
      </c>
      <c r="B563" s="59" t="s">
        <v>8347</v>
      </c>
      <c r="C563" s="59" t="s">
        <v>8349</v>
      </c>
      <c r="D563" s="60">
        <v>25384</v>
      </c>
    </row>
    <row r="564" spans="1:4" x14ac:dyDescent="0.25">
      <c r="A564" s="54" t="s">
        <v>947</v>
      </c>
      <c r="B564" s="59" t="s">
        <v>1814</v>
      </c>
      <c r="C564" s="59" t="s">
        <v>1816</v>
      </c>
      <c r="D564" s="60">
        <v>256563</v>
      </c>
    </row>
    <row r="565" spans="1:4" x14ac:dyDescent="0.25">
      <c r="A565" s="54" t="s">
        <v>947</v>
      </c>
      <c r="B565" s="59" t="s">
        <v>4375</v>
      </c>
      <c r="C565" s="59" t="s">
        <v>4377</v>
      </c>
      <c r="D565" s="60">
        <v>79620</v>
      </c>
    </row>
    <row r="566" spans="1:4" x14ac:dyDescent="0.25">
      <c r="A566" s="54" t="s">
        <v>947</v>
      </c>
      <c r="B566" s="59" t="s">
        <v>1613</v>
      </c>
      <c r="C566" s="59" t="s">
        <v>1615</v>
      </c>
      <c r="D566" s="60">
        <v>377694</v>
      </c>
    </row>
    <row r="567" spans="1:4" x14ac:dyDescent="0.25">
      <c r="A567" s="54" t="s">
        <v>947</v>
      </c>
      <c r="B567" s="59" t="s">
        <v>1706</v>
      </c>
      <c r="C567" s="59" t="s">
        <v>1708</v>
      </c>
      <c r="D567" s="60">
        <v>291625</v>
      </c>
    </row>
    <row r="568" spans="1:4" x14ac:dyDescent="0.25">
      <c r="A568" s="54" t="s">
        <v>947</v>
      </c>
      <c r="B568" s="59" t="s">
        <v>2198</v>
      </c>
      <c r="C568" s="59" t="s">
        <v>2200</v>
      </c>
      <c r="D568" s="60">
        <v>224664</v>
      </c>
    </row>
    <row r="569" spans="1:4" x14ac:dyDescent="0.25">
      <c r="A569" s="54" t="s">
        <v>947</v>
      </c>
      <c r="B569" s="59" t="s">
        <v>4417</v>
      </c>
      <c r="C569" s="59" t="s">
        <v>4419</v>
      </c>
      <c r="D569" s="60">
        <v>78687</v>
      </c>
    </row>
    <row r="570" spans="1:4" x14ac:dyDescent="0.25">
      <c r="A570" s="54" t="s">
        <v>947</v>
      </c>
      <c r="B570" s="59" t="s">
        <v>5501</v>
      </c>
      <c r="C570" s="59" t="s">
        <v>5503</v>
      </c>
      <c r="D570" s="60">
        <v>55386</v>
      </c>
    </row>
    <row r="571" spans="1:4" x14ac:dyDescent="0.25">
      <c r="A571" s="54" t="s">
        <v>947</v>
      </c>
      <c r="B571" s="59" t="s">
        <v>15452</v>
      </c>
      <c r="C571" s="59" t="s">
        <v>15454</v>
      </c>
      <c r="D571" s="60">
        <v>3071</v>
      </c>
    </row>
    <row r="572" spans="1:4" x14ac:dyDescent="0.25">
      <c r="A572" s="54" t="s">
        <v>947</v>
      </c>
      <c r="B572" s="59" t="s">
        <v>8362</v>
      </c>
      <c r="C572" s="59" t="s">
        <v>8364</v>
      </c>
      <c r="D572" s="60">
        <v>25313</v>
      </c>
    </row>
    <row r="573" spans="1:4" x14ac:dyDescent="0.25">
      <c r="A573" s="54" t="s">
        <v>947</v>
      </c>
      <c r="B573" s="59" t="s">
        <v>9030</v>
      </c>
      <c r="C573" s="59" t="s">
        <v>9032</v>
      </c>
      <c r="D573" s="60">
        <v>21397</v>
      </c>
    </row>
    <row r="574" spans="1:4" x14ac:dyDescent="0.25">
      <c r="A574" s="54" t="s">
        <v>947</v>
      </c>
      <c r="B574" s="59" t="s">
        <v>6361</v>
      </c>
      <c r="C574" s="59" t="s">
        <v>6363</v>
      </c>
      <c r="D574" s="60">
        <v>42808</v>
      </c>
    </row>
    <row r="575" spans="1:4" x14ac:dyDescent="0.25">
      <c r="A575" s="54" t="s">
        <v>947</v>
      </c>
      <c r="B575" s="59" t="s">
        <v>1173</v>
      </c>
      <c r="C575" s="59" t="s">
        <v>1175</v>
      </c>
      <c r="D575" s="60">
        <v>711469</v>
      </c>
    </row>
    <row r="576" spans="1:4" x14ac:dyDescent="0.25">
      <c r="A576" s="54" t="s">
        <v>947</v>
      </c>
      <c r="B576" s="59" t="s">
        <v>1700</v>
      </c>
      <c r="C576" s="59" t="s">
        <v>1702</v>
      </c>
      <c r="D576" s="60">
        <v>300151</v>
      </c>
    </row>
    <row r="577" spans="1:4" x14ac:dyDescent="0.25">
      <c r="A577" s="54" t="s">
        <v>947</v>
      </c>
      <c r="B577" s="59" t="s">
        <v>12006</v>
      </c>
      <c r="C577" s="59" t="s">
        <v>12008</v>
      </c>
      <c r="D577" s="60">
        <v>9536</v>
      </c>
    </row>
    <row r="578" spans="1:4" x14ac:dyDescent="0.25">
      <c r="A578" s="54" t="s">
        <v>947</v>
      </c>
      <c r="B578" s="59" t="s">
        <v>4153</v>
      </c>
      <c r="C578" s="59" t="s">
        <v>4155</v>
      </c>
      <c r="D578" s="60">
        <v>87767</v>
      </c>
    </row>
    <row r="579" spans="1:4" x14ac:dyDescent="0.25">
      <c r="A579" s="54" t="s">
        <v>947</v>
      </c>
      <c r="B579" s="59" t="s">
        <v>4958</v>
      </c>
      <c r="C579" s="59" t="s">
        <v>4960</v>
      </c>
      <c r="D579" s="60">
        <v>65367</v>
      </c>
    </row>
    <row r="580" spans="1:4" x14ac:dyDescent="0.25">
      <c r="A580" s="54" t="s">
        <v>947</v>
      </c>
      <c r="B580" s="59" t="s">
        <v>3657</v>
      </c>
      <c r="C580" s="59" t="s">
        <v>3659</v>
      </c>
      <c r="D580" s="60">
        <v>107085</v>
      </c>
    </row>
    <row r="581" spans="1:4" x14ac:dyDescent="0.25">
      <c r="A581" s="54" t="s">
        <v>947</v>
      </c>
      <c r="B581" s="59" t="s">
        <v>13039</v>
      </c>
      <c r="C581" s="59" t="s">
        <v>13041</v>
      </c>
      <c r="D581" s="60">
        <v>7087</v>
      </c>
    </row>
    <row r="582" spans="1:4" x14ac:dyDescent="0.25">
      <c r="A582" s="54" t="s">
        <v>947</v>
      </c>
      <c r="B582" s="59" t="s">
        <v>10813</v>
      </c>
      <c r="C582" s="59" t="s">
        <v>10815</v>
      </c>
      <c r="D582" s="60">
        <v>13120</v>
      </c>
    </row>
    <row r="583" spans="1:4" x14ac:dyDescent="0.25">
      <c r="A583" s="54" t="s">
        <v>947</v>
      </c>
      <c r="B583" s="59" t="s">
        <v>1047</v>
      </c>
      <c r="C583" s="59" t="s">
        <v>1049</v>
      </c>
      <c r="D583" s="60">
        <v>956319</v>
      </c>
    </row>
    <row r="584" spans="1:4" x14ac:dyDescent="0.25">
      <c r="A584" s="54" t="s">
        <v>947</v>
      </c>
      <c r="B584" s="59" t="s">
        <v>7441</v>
      </c>
      <c r="C584" s="59" t="s">
        <v>7443</v>
      </c>
      <c r="D584" s="60">
        <v>31890</v>
      </c>
    </row>
    <row r="585" spans="1:4" x14ac:dyDescent="0.25">
      <c r="A585" s="54" t="s">
        <v>947</v>
      </c>
      <c r="B585" s="59" t="s">
        <v>13148</v>
      </c>
      <c r="C585" s="59" t="s">
        <v>13150</v>
      </c>
      <c r="D585" s="60">
        <v>6885</v>
      </c>
    </row>
    <row r="586" spans="1:4" x14ac:dyDescent="0.25">
      <c r="A586" s="54" t="s">
        <v>947</v>
      </c>
      <c r="B586" s="59" t="s">
        <v>6391</v>
      </c>
      <c r="C586" s="59" t="s">
        <v>6393</v>
      </c>
      <c r="D586" s="60">
        <v>42473</v>
      </c>
    </row>
    <row r="587" spans="1:4" x14ac:dyDescent="0.25">
      <c r="A587" s="54" t="s">
        <v>947</v>
      </c>
      <c r="B587" s="59" t="s">
        <v>1811</v>
      </c>
      <c r="C587" s="59" t="s">
        <v>1813</v>
      </c>
      <c r="D587" s="60">
        <v>285604</v>
      </c>
    </row>
    <row r="588" spans="1:4" x14ac:dyDescent="0.25">
      <c r="A588" s="54" t="s">
        <v>947</v>
      </c>
      <c r="B588" s="59" t="s">
        <v>2237</v>
      </c>
      <c r="C588" s="59" t="s">
        <v>2239</v>
      </c>
      <c r="D588" s="60">
        <v>219938</v>
      </c>
    </row>
    <row r="589" spans="1:4" x14ac:dyDescent="0.25">
      <c r="A589" s="54" t="s">
        <v>947</v>
      </c>
      <c r="B589" s="59" t="s">
        <v>13298</v>
      </c>
      <c r="C589" s="59" t="s">
        <v>13300</v>
      </c>
      <c r="D589" s="60">
        <v>6526</v>
      </c>
    </row>
    <row r="590" spans="1:4" x14ac:dyDescent="0.25">
      <c r="A590" s="54" t="s">
        <v>947</v>
      </c>
      <c r="B590" s="59" t="s">
        <v>8473</v>
      </c>
      <c r="C590" s="59" t="s">
        <v>8475</v>
      </c>
      <c r="D590" s="60">
        <v>24913</v>
      </c>
    </row>
    <row r="591" spans="1:4" x14ac:dyDescent="0.25">
      <c r="A591" s="54" t="s">
        <v>947</v>
      </c>
      <c r="B591" s="59" t="s">
        <v>8401</v>
      </c>
      <c r="C591" s="59" t="s">
        <v>8403</v>
      </c>
      <c r="D591" s="60">
        <v>25179</v>
      </c>
    </row>
    <row r="592" spans="1:4" x14ac:dyDescent="0.25">
      <c r="A592" s="54" t="s">
        <v>947</v>
      </c>
      <c r="B592" s="59" t="s">
        <v>11143</v>
      </c>
      <c r="C592" s="59" t="s">
        <v>11145</v>
      </c>
      <c r="D592" s="60">
        <v>11953</v>
      </c>
    </row>
    <row r="593" spans="1:4" x14ac:dyDescent="0.25">
      <c r="A593" s="54" t="s">
        <v>947</v>
      </c>
      <c r="B593" s="59" t="s">
        <v>13319</v>
      </c>
      <c r="C593" s="59" t="s">
        <v>13321</v>
      </c>
      <c r="D593" s="60">
        <v>6498</v>
      </c>
    </row>
    <row r="594" spans="1:4" x14ac:dyDescent="0.25">
      <c r="A594" s="54" t="s">
        <v>947</v>
      </c>
      <c r="B594" s="59" t="s">
        <v>5837</v>
      </c>
      <c r="C594" s="59" t="s">
        <v>5839</v>
      </c>
      <c r="D594" s="60">
        <v>50060</v>
      </c>
    </row>
    <row r="595" spans="1:4" x14ac:dyDescent="0.25">
      <c r="A595" s="54" t="s">
        <v>947</v>
      </c>
      <c r="B595" s="59" t="s">
        <v>6172</v>
      </c>
      <c r="C595" s="59" t="s">
        <v>6174</v>
      </c>
      <c r="D595" s="60">
        <v>45116</v>
      </c>
    </row>
    <row r="596" spans="1:4" x14ac:dyDescent="0.25">
      <c r="A596" s="54" t="s">
        <v>947</v>
      </c>
      <c r="B596" s="59" t="s">
        <v>12669</v>
      </c>
      <c r="C596" s="59" t="s">
        <v>12671</v>
      </c>
      <c r="D596" s="60">
        <v>7949</v>
      </c>
    </row>
    <row r="597" spans="1:4" x14ac:dyDescent="0.25">
      <c r="A597" s="54" t="s">
        <v>947</v>
      </c>
      <c r="B597" s="59" t="s">
        <v>8464</v>
      </c>
      <c r="C597" s="59" t="s">
        <v>8466</v>
      </c>
      <c r="D597" s="60">
        <v>24965</v>
      </c>
    </row>
    <row r="598" spans="1:4" x14ac:dyDescent="0.25">
      <c r="A598" s="54" t="s">
        <v>947</v>
      </c>
      <c r="B598" s="59" t="s">
        <v>9252</v>
      </c>
      <c r="C598" s="59" t="s">
        <v>9254</v>
      </c>
      <c r="D598" s="60">
        <v>20020</v>
      </c>
    </row>
    <row r="599" spans="1:4" x14ac:dyDescent="0.25">
      <c r="A599" s="54" t="s">
        <v>947</v>
      </c>
      <c r="B599" s="59" t="s">
        <v>966</v>
      </c>
      <c r="C599" s="59" t="s">
        <v>968</v>
      </c>
      <c r="D599" s="60">
        <v>41754</v>
      </c>
    </row>
    <row r="600" spans="1:4" x14ac:dyDescent="0.25">
      <c r="A600" s="54" t="s">
        <v>947</v>
      </c>
      <c r="B600" s="59" t="s">
        <v>9888</v>
      </c>
      <c r="C600" s="59" t="s">
        <v>9890</v>
      </c>
      <c r="D600" s="60">
        <v>16869</v>
      </c>
    </row>
    <row r="601" spans="1:4" x14ac:dyDescent="0.25">
      <c r="A601" s="54" t="s">
        <v>947</v>
      </c>
      <c r="B601" s="59" t="s">
        <v>13313</v>
      </c>
      <c r="C601" s="59" t="s">
        <v>13315</v>
      </c>
      <c r="D601" s="60">
        <v>6500</v>
      </c>
    </row>
    <row r="602" spans="1:4" x14ac:dyDescent="0.25">
      <c r="A602" s="54" t="s">
        <v>947</v>
      </c>
      <c r="B602" s="59" t="s">
        <v>1286</v>
      </c>
      <c r="C602" s="59" t="s">
        <v>1288</v>
      </c>
      <c r="D602" s="60">
        <v>507065</v>
      </c>
    </row>
    <row r="603" spans="1:4" x14ac:dyDescent="0.25">
      <c r="A603" s="54" t="s">
        <v>947</v>
      </c>
      <c r="B603" s="59" t="s">
        <v>4558</v>
      </c>
      <c r="C603" s="59" t="s">
        <v>4560</v>
      </c>
      <c r="D603" s="60">
        <v>74302</v>
      </c>
    </row>
    <row r="604" spans="1:4" x14ac:dyDescent="0.25">
      <c r="A604" s="54" t="s">
        <v>947</v>
      </c>
      <c r="B604" s="59" t="s">
        <v>6989</v>
      </c>
      <c r="C604" s="59" t="s">
        <v>6991</v>
      </c>
      <c r="D604" s="60">
        <v>35697</v>
      </c>
    </row>
    <row r="605" spans="1:4" x14ac:dyDescent="0.25">
      <c r="A605" s="54" t="s">
        <v>947</v>
      </c>
      <c r="B605" s="59" t="s">
        <v>5318</v>
      </c>
      <c r="C605" s="59" t="s">
        <v>5320</v>
      </c>
      <c r="D605" s="60">
        <v>58679</v>
      </c>
    </row>
    <row r="606" spans="1:4" x14ac:dyDescent="0.25">
      <c r="A606" s="54" t="s">
        <v>947</v>
      </c>
      <c r="B606" s="59" t="s">
        <v>4994</v>
      </c>
      <c r="C606" s="59" t="s">
        <v>4996</v>
      </c>
      <c r="D606" s="60">
        <v>64653</v>
      </c>
    </row>
    <row r="607" spans="1:4" x14ac:dyDescent="0.25">
      <c r="A607" s="54" t="s">
        <v>947</v>
      </c>
      <c r="B607" s="59" t="s">
        <v>6962</v>
      </c>
      <c r="C607" s="59" t="s">
        <v>6964</v>
      </c>
      <c r="D607" s="60">
        <v>36131</v>
      </c>
    </row>
    <row r="608" spans="1:4" x14ac:dyDescent="0.25">
      <c r="A608" s="54" t="s">
        <v>947</v>
      </c>
      <c r="B608" s="59" t="s">
        <v>1211</v>
      </c>
      <c r="C608" s="59" t="s">
        <v>1213</v>
      </c>
      <c r="D608" s="60">
        <v>282808</v>
      </c>
    </row>
    <row r="609" spans="1:4" x14ac:dyDescent="0.25">
      <c r="A609" s="54" t="s">
        <v>947</v>
      </c>
      <c r="B609" s="59" t="s">
        <v>12054</v>
      </c>
      <c r="C609" s="59" t="s">
        <v>12056</v>
      </c>
      <c r="D609" s="60">
        <v>9415</v>
      </c>
    </row>
    <row r="610" spans="1:4" x14ac:dyDescent="0.25">
      <c r="A610" s="54" t="s">
        <v>947</v>
      </c>
      <c r="B610" s="59" t="s">
        <v>5765</v>
      </c>
      <c r="C610" s="59" t="s">
        <v>5767</v>
      </c>
      <c r="D610" s="60">
        <v>51046</v>
      </c>
    </row>
    <row r="611" spans="1:4" x14ac:dyDescent="0.25">
      <c r="A611" s="54" t="s">
        <v>947</v>
      </c>
      <c r="B611" s="59" t="s">
        <v>11247</v>
      </c>
      <c r="C611" s="59" t="s">
        <v>11249</v>
      </c>
      <c r="D611" s="60">
        <v>11657</v>
      </c>
    </row>
    <row r="612" spans="1:4" x14ac:dyDescent="0.25">
      <c r="A612" s="54" t="s">
        <v>947</v>
      </c>
      <c r="B612" s="59" t="s">
        <v>13462</v>
      </c>
      <c r="C612" s="59" t="s">
        <v>13464</v>
      </c>
      <c r="D612" s="60">
        <v>6295</v>
      </c>
    </row>
    <row r="613" spans="1:4" x14ac:dyDescent="0.25">
      <c r="A613" s="54" t="s">
        <v>947</v>
      </c>
      <c r="B613" s="59" t="s">
        <v>4793</v>
      </c>
      <c r="C613" s="59" t="s">
        <v>4795</v>
      </c>
      <c r="D613" s="60">
        <v>68639</v>
      </c>
    </row>
    <row r="614" spans="1:4" x14ac:dyDescent="0.25">
      <c r="A614" s="54" t="s">
        <v>947</v>
      </c>
      <c r="B614" s="59" t="s">
        <v>2603</v>
      </c>
      <c r="C614" s="59" t="s">
        <v>2605</v>
      </c>
      <c r="D614" s="60">
        <v>179782</v>
      </c>
    </row>
    <row r="615" spans="1:4" x14ac:dyDescent="0.25">
      <c r="A615" s="54" t="s">
        <v>947</v>
      </c>
      <c r="B615" s="59" t="s">
        <v>3208</v>
      </c>
      <c r="C615" s="59" t="s">
        <v>3210</v>
      </c>
      <c r="D615" s="60">
        <v>131951</v>
      </c>
    </row>
    <row r="616" spans="1:4" x14ac:dyDescent="0.25">
      <c r="A616" s="54" t="s">
        <v>947</v>
      </c>
      <c r="B616" s="59" t="s">
        <v>7621</v>
      </c>
      <c r="C616" s="59" t="s">
        <v>7623</v>
      </c>
      <c r="D616" s="60">
        <v>30457</v>
      </c>
    </row>
    <row r="617" spans="1:4" x14ac:dyDescent="0.25">
      <c r="A617" s="54" t="s">
        <v>947</v>
      </c>
      <c r="B617" s="59" t="s">
        <v>9834</v>
      </c>
      <c r="C617" s="59" t="s">
        <v>9836</v>
      </c>
      <c r="D617" s="60">
        <v>17090</v>
      </c>
    </row>
    <row r="618" spans="1:4" x14ac:dyDescent="0.25">
      <c r="A618" s="54" t="s">
        <v>947</v>
      </c>
      <c r="B618" s="59" t="s">
        <v>6208</v>
      </c>
      <c r="C618" s="59" t="s">
        <v>6210</v>
      </c>
      <c r="D618" s="60">
        <v>44612</v>
      </c>
    </row>
    <row r="619" spans="1:4" x14ac:dyDescent="0.25">
      <c r="A619" s="54" t="s">
        <v>947</v>
      </c>
      <c r="B619" s="59" t="s">
        <v>7921</v>
      </c>
      <c r="C619" s="59" t="s">
        <v>7923</v>
      </c>
      <c r="D619" s="60">
        <v>28315</v>
      </c>
    </row>
    <row r="620" spans="1:4" x14ac:dyDescent="0.25">
      <c r="A620" s="54" t="s">
        <v>947</v>
      </c>
      <c r="B620" s="59" t="s">
        <v>4048</v>
      </c>
      <c r="C620" s="59" t="s">
        <v>4050</v>
      </c>
      <c r="D620" s="60">
        <v>92053</v>
      </c>
    </row>
    <row r="621" spans="1:4" x14ac:dyDescent="0.25">
      <c r="A621" s="54" t="s">
        <v>947</v>
      </c>
      <c r="B621" s="59" t="s">
        <v>2507</v>
      </c>
      <c r="C621" s="59" t="s">
        <v>2509</v>
      </c>
      <c r="D621" s="60">
        <v>189619</v>
      </c>
    </row>
    <row r="622" spans="1:4" x14ac:dyDescent="0.25">
      <c r="A622" s="54" t="s">
        <v>947</v>
      </c>
      <c r="B622" s="59" t="s">
        <v>1319</v>
      </c>
      <c r="C622" s="59" t="s">
        <v>1321</v>
      </c>
      <c r="D622" s="60">
        <v>387883</v>
      </c>
    </row>
    <row r="623" spans="1:4" x14ac:dyDescent="0.25">
      <c r="A623" s="54" t="s">
        <v>947</v>
      </c>
      <c r="B623" s="59" t="s">
        <v>2456</v>
      </c>
      <c r="C623" s="59" t="s">
        <v>2458</v>
      </c>
      <c r="D623" s="60">
        <v>196847</v>
      </c>
    </row>
    <row r="624" spans="1:4" x14ac:dyDescent="0.25">
      <c r="A624" s="54" t="s">
        <v>947</v>
      </c>
      <c r="B624" s="59" t="s">
        <v>5393</v>
      </c>
      <c r="C624" s="59" t="s">
        <v>5395</v>
      </c>
      <c r="D624" s="60">
        <v>57259</v>
      </c>
    </row>
    <row r="625" spans="1:4" x14ac:dyDescent="0.25">
      <c r="A625" s="54" t="s">
        <v>947</v>
      </c>
      <c r="B625" s="59" t="s">
        <v>1433</v>
      </c>
      <c r="C625" s="59" t="s">
        <v>1435</v>
      </c>
      <c r="D625" s="60">
        <v>447923</v>
      </c>
    </row>
    <row r="626" spans="1:4" x14ac:dyDescent="0.25">
      <c r="A626" s="54" t="s">
        <v>947</v>
      </c>
      <c r="B626" s="59" t="s">
        <v>9564</v>
      </c>
      <c r="C626" s="59" t="s">
        <v>9566</v>
      </c>
      <c r="D626" s="60">
        <v>18353</v>
      </c>
    </row>
    <row r="627" spans="1:4" x14ac:dyDescent="0.25">
      <c r="A627" s="54" t="s">
        <v>947</v>
      </c>
      <c r="B627" s="59" t="s">
        <v>9267</v>
      </c>
      <c r="C627" s="59" t="s">
        <v>9269</v>
      </c>
      <c r="D627" s="60">
        <v>19900</v>
      </c>
    </row>
    <row r="628" spans="1:4" x14ac:dyDescent="0.25">
      <c r="A628" s="54" t="s">
        <v>947</v>
      </c>
      <c r="B628" s="59" t="s">
        <v>3985</v>
      </c>
      <c r="C628" s="59" t="s">
        <v>3987</v>
      </c>
      <c r="D628" s="60">
        <v>95062</v>
      </c>
    </row>
    <row r="629" spans="1:4" x14ac:dyDescent="0.25">
      <c r="A629" s="54" t="s">
        <v>947</v>
      </c>
      <c r="B629" s="59" t="s">
        <v>12147</v>
      </c>
      <c r="C629" s="59" t="s">
        <v>12149</v>
      </c>
      <c r="D629" s="60">
        <v>9267</v>
      </c>
    </row>
    <row r="630" spans="1:4" x14ac:dyDescent="0.25">
      <c r="A630" s="54" t="s">
        <v>947</v>
      </c>
      <c r="B630" s="59" t="s">
        <v>10195</v>
      </c>
      <c r="C630" s="59" t="s">
        <v>10197</v>
      </c>
      <c r="D630" s="60">
        <v>15527</v>
      </c>
    </row>
    <row r="631" spans="1:4" x14ac:dyDescent="0.25">
      <c r="A631" s="54" t="s">
        <v>947</v>
      </c>
      <c r="B631" s="59" t="s">
        <v>5941</v>
      </c>
      <c r="C631" s="59" t="s">
        <v>5943</v>
      </c>
      <c r="D631" s="60">
        <v>48326</v>
      </c>
    </row>
    <row r="632" spans="1:4" x14ac:dyDescent="0.25">
      <c r="A632" s="54" t="s">
        <v>947</v>
      </c>
      <c r="B632" s="59" t="s">
        <v>3979</v>
      </c>
      <c r="C632" s="59" t="s">
        <v>3981</v>
      </c>
      <c r="D632" s="60">
        <v>95247</v>
      </c>
    </row>
    <row r="633" spans="1:4" x14ac:dyDescent="0.25">
      <c r="A633" s="54" t="s">
        <v>947</v>
      </c>
      <c r="B633" s="59" t="s">
        <v>15830</v>
      </c>
      <c r="C633" s="59" t="s">
        <v>15832</v>
      </c>
      <c r="D633" s="60">
        <v>2450</v>
      </c>
    </row>
    <row r="634" spans="1:4" x14ac:dyDescent="0.25">
      <c r="A634" s="54" t="s">
        <v>947</v>
      </c>
      <c r="B634" s="59" t="s">
        <v>6645</v>
      </c>
      <c r="C634" s="59" t="s">
        <v>6647</v>
      </c>
      <c r="D634" s="60">
        <v>39662</v>
      </c>
    </row>
    <row r="635" spans="1:4" x14ac:dyDescent="0.25">
      <c r="A635" s="54" t="s">
        <v>947</v>
      </c>
      <c r="B635" s="59" t="s">
        <v>12832</v>
      </c>
      <c r="C635" s="59" t="s">
        <v>12834</v>
      </c>
      <c r="D635" s="60">
        <v>7568</v>
      </c>
    </row>
    <row r="636" spans="1:4" x14ac:dyDescent="0.25">
      <c r="A636" s="54" t="s">
        <v>947</v>
      </c>
      <c r="B636" s="59" t="s">
        <v>12994</v>
      </c>
      <c r="C636" s="59" t="s">
        <v>12996</v>
      </c>
      <c r="D636" s="60">
        <v>7207</v>
      </c>
    </row>
    <row r="637" spans="1:4" x14ac:dyDescent="0.25">
      <c r="A637" s="54" t="s">
        <v>947</v>
      </c>
      <c r="B637" s="59" t="s">
        <v>5231</v>
      </c>
      <c r="C637" s="59" t="s">
        <v>5233</v>
      </c>
      <c r="D637" s="60">
        <v>60482</v>
      </c>
    </row>
    <row r="638" spans="1:4" x14ac:dyDescent="0.25">
      <c r="A638" s="54" t="s">
        <v>947</v>
      </c>
      <c r="B638" s="59" t="s">
        <v>14357</v>
      </c>
      <c r="C638" s="59" t="s">
        <v>14359</v>
      </c>
      <c r="D638" s="60">
        <v>4755</v>
      </c>
    </row>
    <row r="639" spans="1:4" x14ac:dyDescent="0.25">
      <c r="A639" s="54" t="s">
        <v>947</v>
      </c>
      <c r="B639" s="59" t="s">
        <v>13277</v>
      </c>
      <c r="C639" s="59" t="s">
        <v>13279</v>
      </c>
      <c r="D639" s="60">
        <v>6559</v>
      </c>
    </row>
    <row r="640" spans="1:4" x14ac:dyDescent="0.25">
      <c r="A640" s="54" t="s">
        <v>947</v>
      </c>
      <c r="B640" s="59" t="s">
        <v>2285</v>
      </c>
      <c r="C640" s="59" t="s">
        <v>2287</v>
      </c>
      <c r="D640" s="60">
        <v>213908</v>
      </c>
    </row>
    <row r="641" spans="1:4" x14ac:dyDescent="0.25">
      <c r="A641" s="54" t="s">
        <v>947</v>
      </c>
      <c r="B641" s="59" t="s">
        <v>6577</v>
      </c>
      <c r="C641" s="59" t="s">
        <v>6579</v>
      </c>
      <c r="D641" s="60">
        <v>40555</v>
      </c>
    </row>
    <row r="642" spans="1:4" x14ac:dyDescent="0.25">
      <c r="A642" s="54" t="s">
        <v>947</v>
      </c>
      <c r="B642" s="59" t="s">
        <v>12654</v>
      </c>
      <c r="C642" s="59" t="s">
        <v>12656</v>
      </c>
      <c r="D642" s="60">
        <v>7992</v>
      </c>
    </row>
    <row r="643" spans="1:4" x14ac:dyDescent="0.25">
      <c r="A643" s="54" t="s">
        <v>947</v>
      </c>
      <c r="B643" s="59" t="s">
        <v>17001</v>
      </c>
      <c r="C643" s="59" t="s">
        <v>17003</v>
      </c>
      <c r="D643" s="60">
        <v>796</v>
      </c>
    </row>
    <row r="644" spans="1:4" x14ac:dyDescent="0.25">
      <c r="A644" s="54" t="s">
        <v>947</v>
      </c>
      <c r="B644" s="59" t="s">
        <v>5618</v>
      </c>
      <c r="C644" s="59" t="s">
        <v>5620</v>
      </c>
      <c r="D644" s="60">
        <v>53297</v>
      </c>
    </row>
    <row r="645" spans="1:4" x14ac:dyDescent="0.25">
      <c r="A645" s="54" t="s">
        <v>947</v>
      </c>
      <c r="B645" s="59" t="s">
        <v>16227</v>
      </c>
      <c r="C645" s="59" t="s">
        <v>16229</v>
      </c>
      <c r="D645" s="60">
        <v>1899</v>
      </c>
    </row>
    <row r="646" spans="1:4" x14ac:dyDescent="0.25">
      <c r="A646" s="54" t="s">
        <v>947</v>
      </c>
      <c r="B646" s="59" t="s">
        <v>1140</v>
      </c>
      <c r="C646" s="59" t="s">
        <v>1142</v>
      </c>
      <c r="D646" s="60">
        <v>748290</v>
      </c>
    </row>
    <row r="647" spans="1:4" x14ac:dyDescent="0.25">
      <c r="A647" s="54" t="s">
        <v>947</v>
      </c>
      <c r="B647" s="59" t="s">
        <v>1742</v>
      </c>
      <c r="C647" s="59" t="s">
        <v>1744</v>
      </c>
      <c r="D647" s="60">
        <v>275390</v>
      </c>
    </row>
    <row r="648" spans="1:4" x14ac:dyDescent="0.25">
      <c r="A648" s="54" t="s">
        <v>947</v>
      </c>
      <c r="B648" s="59" t="s">
        <v>12018</v>
      </c>
      <c r="C648" s="59" t="s">
        <v>12020</v>
      </c>
      <c r="D648" s="60">
        <v>9490</v>
      </c>
    </row>
    <row r="649" spans="1:4" x14ac:dyDescent="0.25">
      <c r="A649" s="54" t="s">
        <v>947</v>
      </c>
      <c r="B649" s="59" t="s">
        <v>1535</v>
      </c>
      <c r="C649" s="59" t="s">
        <v>1537</v>
      </c>
      <c r="D649" s="60">
        <v>411554</v>
      </c>
    </row>
    <row r="650" spans="1:4" x14ac:dyDescent="0.25">
      <c r="A650" s="54" t="s">
        <v>947</v>
      </c>
      <c r="B650" s="59" t="s">
        <v>3859</v>
      </c>
      <c r="C650" s="59" t="s">
        <v>3861</v>
      </c>
      <c r="D650" s="60">
        <v>98753</v>
      </c>
    </row>
    <row r="651" spans="1:4" x14ac:dyDescent="0.25">
      <c r="A651" s="54" t="s">
        <v>947</v>
      </c>
      <c r="B651" s="59" t="s">
        <v>9330</v>
      </c>
      <c r="C651" s="59" t="s">
        <v>9332</v>
      </c>
      <c r="D651" s="60">
        <v>19543</v>
      </c>
    </row>
    <row r="652" spans="1:4" x14ac:dyDescent="0.25">
      <c r="A652" s="54" t="s">
        <v>947</v>
      </c>
      <c r="B652" s="59" t="s">
        <v>14738</v>
      </c>
      <c r="C652" s="59" t="s">
        <v>14740</v>
      </c>
      <c r="D652" s="60">
        <v>4124</v>
      </c>
    </row>
    <row r="653" spans="1:4" x14ac:dyDescent="0.25">
      <c r="A653" s="54" t="s">
        <v>947</v>
      </c>
      <c r="B653" s="59" t="s">
        <v>6085</v>
      </c>
      <c r="C653" s="59" t="s">
        <v>6087</v>
      </c>
      <c r="D653" s="60">
        <v>46277</v>
      </c>
    </row>
    <row r="654" spans="1:4" x14ac:dyDescent="0.25">
      <c r="A654" s="54" t="s">
        <v>947</v>
      </c>
      <c r="B654" s="59" t="s">
        <v>12174</v>
      </c>
      <c r="C654" s="59" t="s">
        <v>12176</v>
      </c>
      <c r="D654" s="60">
        <v>9188</v>
      </c>
    </row>
    <row r="655" spans="1:4" x14ac:dyDescent="0.25">
      <c r="A655" s="54" t="s">
        <v>947</v>
      </c>
      <c r="B655" s="59" t="s">
        <v>8662</v>
      </c>
      <c r="C655" s="59" t="s">
        <v>8664</v>
      </c>
      <c r="D655" s="60">
        <v>23417</v>
      </c>
    </row>
    <row r="656" spans="1:4" x14ac:dyDescent="0.25">
      <c r="A656" s="54" t="s">
        <v>947</v>
      </c>
      <c r="B656" s="59" t="s">
        <v>14027</v>
      </c>
      <c r="C656" s="59" t="s">
        <v>14029</v>
      </c>
      <c r="D656" s="60">
        <v>5280</v>
      </c>
    </row>
    <row r="657" spans="1:4" x14ac:dyDescent="0.25">
      <c r="A657" s="54" t="s">
        <v>947</v>
      </c>
      <c r="B657" s="59" t="s">
        <v>5914</v>
      </c>
      <c r="C657" s="59" t="s">
        <v>5916</v>
      </c>
      <c r="D657" s="60">
        <v>48818</v>
      </c>
    </row>
    <row r="658" spans="1:4" x14ac:dyDescent="0.25">
      <c r="A658" s="54" t="s">
        <v>947</v>
      </c>
      <c r="B658" s="59" t="s">
        <v>11128</v>
      </c>
      <c r="C658" s="59" t="s">
        <v>11130</v>
      </c>
      <c r="D658" s="60">
        <v>11986</v>
      </c>
    </row>
    <row r="659" spans="1:4" x14ac:dyDescent="0.25">
      <c r="A659" s="54" t="s">
        <v>947</v>
      </c>
      <c r="B659" s="59" t="s">
        <v>8896</v>
      </c>
      <c r="C659" s="59" t="s">
        <v>8898</v>
      </c>
      <c r="D659" s="60">
        <v>22287</v>
      </c>
    </row>
    <row r="660" spans="1:4" x14ac:dyDescent="0.25">
      <c r="A660" s="54" t="s">
        <v>947</v>
      </c>
      <c r="B660" s="59" t="s">
        <v>1164</v>
      </c>
      <c r="C660" s="59" t="s">
        <v>1166</v>
      </c>
      <c r="D660" s="60">
        <v>558277</v>
      </c>
    </row>
    <row r="661" spans="1:4" x14ac:dyDescent="0.25">
      <c r="A661" s="54" t="s">
        <v>947</v>
      </c>
      <c r="B661" s="59" t="s">
        <v>4453</v>
      </c>
      <c r="C661" s="59" t="s">
        <v>4455</v>
      </c>
      <c r="D661" s="60">
        <v>77932</v>
      </c>
    </row>
    <row r="662" spans="1:4" x14ac:dyDescent="0.25">
      <c r="A662" s="54" t="s">
        <v>947</v>
      </c>
      <c r="B662" s="59" t="s">
        <v>14765</v>
      </c>
      <c r="C662" s="59" t="s">
        <v>14767</v>
      </c>
      <c r="D662" s="60">
        <v>4076</v>
      </c>
    </row>
    <row r="663" spans="1:4" x14ac:dyDescent="0.25">
      <c r="A663" s="54" t="s">
        <v>947</v>
      </c>
      <c r="B663" s="59" t="s">
        <v>12063</v>
      </c>
      <c r="C663" s="59" t="s">
        <v>12065</v>
      </c>
      <c r="D663" s="60">
        <v>9407</v>
      </c>
    </row>
    <row r="664" spans="1:4" x14ac:dyDescent="0.25">
      <c r="A664" s="54" t="s">
        <v>947</v>
      </c>
      <c r="B664" s="59" t="s">
        <v>1475</v>
      </c>
      <c r="C664" s="59" t="s">
        <v>1477</v>
      </c>
      <c r="D664" s="60">
        <v>327908</v>
      </c>
    </row>
    <row r="665" spans="1:4" x14ac:dyDescent="0.25">
      <c r="A665" s="54" t="s">
        <v>947</v>
      </c>
      <c r="B665" s="59" t="s">
        <v>9102</v>
      </c>
      <c r="C665" s="59" t="s">
        <v>9104</v>
      </c>
      <c r="D665" s="60">
        <v>20957</v>
      </c>
    </row>
    <row r="666" spans="1:4" x14ac:dyDescent="0.25">
      <c r="A666" s="54" t="s">
        <v>947</v>
      </c>
      <c r="B666" s="59" t="s">
        <v>11928</v>
      </c>
      <c r="C666" s="59" t="s">
        <v>11930</v>
      </c>
      <c r="D666" s="60">
        <v>9736</v>
      </c>
    </row>
    <row r="667" spans="1:4" x14ac:dyDescent="0.25">
      <c r="A667" s="54" t="s">
        <v>947</v>
      </c>
      <c r="B667" s="59" t="s">
        <v>11690</v>
      </c>
      <c r="C667" s="59" t="s">
        <v>11692</v>
      </c>
      <c r="D667" s="60">
        <v>10387</v>
      </c>
    </row>
    <row r="668" spans="1:4" x14ac:dyDescent="0.25">
      <c r="A668" s="54" t="s">
        <v>947</v>
      </c>
      <c r="B668" s="59" t="s">
        <v>3079</v>
      </c>
      <c r="C668" s="59" t="s">
        <v>3081</v>
      </c>
      <c r="D668" s="60">
        <v>139051</v>
      </c>
    </row>
    <row r="669" spans="1:4" x14ac:dyDescent="0.25">
      <c r="A669" s="54" t="s">
        <v>947</v>
      </c>
      <c r="B669" s="59" t="s">
        <v>11310</v>
      </c>
      <c r="C669" s="59" t="s">
        <v>11312</v>
      </c>
      <c r="D669" s="60">
        <v>11476</v>
      </c>
    </row>
    <row r="670" spans="1:4" x14ac:dyDescent="0.25">
      <c r="A670" s="54" t="s">
        <v>947</v>
      </c>
      <c r="B670" s="59" t="s">
        <v>3279</v>
      </c>
      <c r="C670" s="59" t="s">
        <v>3281</v>
      </c>
      <c r="D670" s="60">
        <v>127480</v>
      </c>
    </row>
    <row r="671" spans="1:4" x14ac:dyDescent="0.25">
      <c r="A671" s="54" t="s">
        <v>947</v>
      </c>
      <c r="B671" s="59" t="s">
        <v>7579</v>
      </c>
      <c r="C671" s="59" t="s">
        <v>7581</v>
      </c>
      <c r="D671" s="60">
        <v>30910</v>
      </c>
    </row>
    <row r="672" spans="1:4" x14ac:dyDescent="0.25">
      <c r="A672" s="54" t="s">
        <v>947</v>
      </c>
      <c r="B672" s="59" t="s">
        <v>7121</v>
      </c>
      <c r="C672" s="59" t="s">
        <v>7123</v>
      </c>
      <c r="D672" s="60">
        <v>34349</v>
      </c>
    </row>
    <row r="673" spans="1:4" x14ac:dyDescent="0.25">
      <c r="A673" s="54" t="s">
        <v>947</v>
      </c>
      <c r="B673" s="59" t="s">
        <v>2273</v>
      </c>
      <c r="C673" s="59" t="s">
        <v>2275</v>
      </c>
      <c r="D673" s="60">
        <v>214942</v>
      </c>
    </row>
    <row r="674" spans="1:4" x14ac:dyDescent="0.25">
      <c r="A674" s="54" t="s">
        <v>947</v>
      </c>
      <c r="B674" s="59" t="s">
        <v>12501</v>
      </c>
      <c r="C674" s="59" t="s">
        <v>12503</v>
      </c>
      <c r="D674" s="60">
        <v>8364</v>
      </c>
    </row>
    <row r="675" spans="1:4" x14ac:dyDescent="0.25">
      <c r="A675" s="54" t="s">
        <v>947</v>
      </c>
      <c r="B675" s="59" t="s">
        <v>7840</v>
      </c>
      <c r="C675" s="59" t="s">
        <v>7842</v>
      </c>
      <c r="D675" s="60">
        <v>28925</v>
      </c>
    </row>
    <row r="676" spans="1:4" x14ac:dyDescent="0.25">
      <c r="A676" s="54" t="s">
        <v>947</v>
      </c>
      <c r="B676" s="59" t="s">
        <v>6145</v>
      </c>
      <c r="C676" s="59" t="s">
        <v>6147</v>
      </c>
      <c r="D676" s="60">
        <v>45463</v>
      </c>
    </row>
    <row r="677" spans="1:4" x14ac:dyDescent="0.25">
      <c r="A677" s="54" t="s">
        <v>947</v>
      </c>
      <c r="B677" s="59" t="s">
        <v>2480</v>
      </c>
      <c r="C677" s="59" t="s">
        <v>2482</v>
      </c>
      <c r="D677" s="60">
        <v>193326</v>
      </c>
    </row>
    <row r="678" spans="1:4" x14ac:dyDescent="0.25">
      <c r="A678" s="54" t="s">
        <v>947</v>
      </c>
      <c r="B678" s="59" t="s">
        <v>16038</v>
      </c>
      <c r="C678" s="59" t="s">
        <v>16040</v>
      </c>
      <c r="D678" s="60">
        <v>2102</v>
      </c>
    </row>
    <row r="679" spans="1:4" x14ac:dyDescent="0.25">
      <c r="A679" s="54" t="s">
        <v>947</v>
      </c>
      <c r="B679" s="59" t="s">
        <v>6744</v>
      </c>
      <c r="C679" s="59" t="s">
        <v>6746</v>
      </c>
      <c r="D679" s="60">
        <v>38478</v>
      </c>
    </row>
    <row r="680" spans="1:4" x14ac:dyDescent="0.25">
      <c r="A680" s="54" t="s">
        <v>947</v>
      </c>
      <c r="B680" s="59" t="s">
        <v>10756</v>
      </c>
      <c r="C680" s="59" t="s">
        <v>10758</v>
      </c>
      <c r="D680" s="60">
        <v>13285</v>
      </c>
    </row>
    <row r="681" spans="1:4" x14ac:dyDescent="0.25">
      <c r="A681" s="54" t="s">
        <v>947</v>
      </c>
      <c r="B681" s="59" t="s">
        <v>3973</v>
      </c>
      <c r="C681" s="59" t="s">
        <v>3975</v>
      </c>
      <c r="D681" s="60">
        <v>95373</v>
      </c>
    </row>
    <row r="682" spans="1:4" x14ac:dyDescent="0.25">
      <c r="A682" s="54" t="s">
        <v>947</v>
      </c>
      <c r="B682" s="59" t="s">
        <v>6469</v>
      </c>
      <c r="C682" s="59" t="s">
        <v>6471</v>
      </c>
      <c r="D682" s="60">
        <v>41610</v>
      </c>
    </row>
    <row r="683" spans="1:4" x14ac:dyDescent="0.25">
      <c r="A683" s="54" t="s">
        <v>947</v>
      </c>
      <c r="B683" s="59" t="s">
        <v>8134</v>
      </c>
      <c r="C683" s="59" t="s">
        <v>8136</v>
      </c>
      <c r="D683" s="60">
        <v>26720</v>
      </c>
    </row>
    <row r="684" spans="1:4" x14ac:dyDescent="0.25">
      <c r="A684" s="54" t="s">
        <v>947</v>
      </c>
      <c r="B684" s="59" t="s">
        <v>5213</v>
      </c>
      <c r="C684" s="59" t="s">
        <v>5215</v>
      </c>
      <c r="D684" s="60">
        <v>60810</v>
      </c>
    </row>
    <row r="685" spans="1:4" x14ac:dyDescent="0.25">
      <c r="A685" s="54" t="s">
        <v>947</v>
      </c>
      <c r="B685" s="59" t="s">
        <v>3414</v>
      </c>
      <c r="C685" s="59" t="s">
        <v>3416</v>
      </c>
      <c r="D685" s="60">
        <v>120006</v>
      </c>
    </row>
    <row r="686" spans="1:4" x14ac:dyDescent="0.25">
      <c r="A686" s="54" t="s">
        <v>947</v>
      </c>
      <c r="B686" s="59" t="s">
        <v>1110</v>
      </c>
      <c r="C686" s="59" t="s">
        <v>1112</v>
      </c>
      <c r="D686" s="60">
        <v>829675</v>
      </c>
    </row>
    <row r="687" spans="1:4" x14ac:dyDescent="0.25">
      <c r="A687" s="54" t="s">
        <v>947</v>
      </c>
      <c r="B687" s="59" t="s">
        <v>15993</v>
      </c>
      <c r="C687" s="59" t="s">
        <v>15995</v>
      </c>
      <c r="D687" s="60">
        <v>2155</v>
      </c>
    </row>
    <row r="688" spans="1:4" x14ac:dyDescent="0.25">
      <c r="A688" s="54" t="s">
        <v>947</v>
      </c>
      <c r="B688" s="59" t="s">
        <v>13685</v>
      </c>
      <c r="C688" s="59" t="s">
        <v>13687</v>
      </c>
      <c r="D688" s="60">
        <v>62413</v>
      </c>
    </row>
    <row r="689" spans="1:4" x14ac:dyDescent="0.25">
      <c r="A689" s="54" t="s">
        <v>947</v>
      </c>
      <c r="B689" s="59" t="s">
        <v>9636</v>
      </c>
      <c r="C689" s="59" t="s">
        <v>9638</v>
      </c>
      <c r="D689" s="60">
        <v>17936</v>
      </c>
    </row>
    <row r="690" spans="1:4" x14ac:dyDescent="0.25">
      <c r="A690" s="54" t="s">
        <v>947</v>
      </c>
      <c r="B690" s="59" t="s">
        <v>2609</v>
      </c>
      <c r="C690" s="59" t="s">
        <v>2611</v>
      </c>
      <c r="D690" s="60">
        <v>179495</v>
      </c>
    </row>
    <row r="691" spans="1:4" x14ac:dyDescent="0.25">
      <c r="A691" s="54" t="s">
        <v>947</v>
      </c>
      <c r="B691" s="59" t="s">
        <v>4222</v>
      </c>
      <c r="C691" s="59" t="s">
        <v>4224</v>
      </c>
      <c r="D691" s="60">
        <v>84404</v>
      </c>
    </row>
    <row r="692" spans="1:4" x14ac:dyDescent="0.25">
      <c r="A692" s="54" t="s">
        <v>947</v>
      </c>
      <c r="B692" s="59" t="s">
        <v>12204</v>
      </c>
      <c r="C692" s="59" t="s">
        <v>12206</v>
      </c>
      <c r="D692" s="60">
        <v>9108</v>
      </c>
    </row>
    <row r="693" spans="1:4" x14ac:dyDescent="0.25">
      <c r="A693" s="54" t="s">
        <v>947</v>
      </c>
      <c r="B693" s="59" t="s">
        <v>2813</v>
      </c>
      <c r="C693" s="59" t="s">
        <v>2815</v>
      </c>
      <c r="D693" s="60">
        <v>159842</v>
      </c>
    </row>
    <row r="694" spans="1:4" x14ac:dyDescent="0.25">
      <c r="A694" s="54" t="s">
        <v>947</v>
      </c>
      <c r="B694" s="59" t="s">
        <v>3471</v>
      </c>
      <c r="C694" s="59" t="s">
        <v>3473</v>
      </c>
      <c r="D694" s="60">
        <v>115687</v>
      </c>
    </row>
    <row r="695" spans="1:4" x14ac:dyDescent="0.25">
      <c r="A695" s="54" t="s">
        <v>947</v>
      </c>
      <c r="B695" s="59" t="s">
        <v>1128</v>
      </c>
      <c r="C695" s="59" t="s">
        <v>1130</v>
      </c>
      <c r="D695" s="60">
        <v>223877</v>
      </c>
    </row>
    <row r="696" spans="1:4" x14ac:dyDescent="0.25">
      <c r="A696" s="54" t="s">
        <v>947</v>
      </c>
      <c r="B696" s="59" t="s">
        <v>10465</v>
      </c>
      <c r="C696" s="59" t="s">
        <v>10467</v>
      </c>
      <c r="D696" s="60">
        <v>14531</v>
      </c>
    </row>
    <row r="697" spans="1:4" x14ac:dyDescent="0.25">
      <c r="A697" s="54" t="s">
        <v>947</v>
      </c>
      <c r="B697" s="59" t="s">
        <v>12492</v>
      </c>
      <c r="C697" s="59" t="s">
        <v>12494</v>
      </c>
      <c r="D697" s="60">
        <v>8385</v>
      </c>
    </row>
    <row r="698" spans="1:4" x14ac:dyDescent="0.25">
      <c r="A698" s="54" t="s">
        <v>947</v>
      </c>
      <c r="B698" s="59" t="s">
        <v>11400</v>
      </c>
      <c r="C698" s="59" t="s">
        <v>11402</v>
      </c>
      <c r="D698" s="60">
        <v>11234</v>
      </c>
    </row>
    <row r="699" spans="1:4" x14ac:dyDescent="0.25">
      <c r="A699" s="54" t="s">
        <v>947</v>
      </c>
      <c r="B699" s="59" t="s">
        <v>8512</v>
      </c>
      <c r="C699" s="59" t="s">
        <v>8514</v>
      </c>
      <c r="D699" s="60">
        <v>24660</v>
      </c>
    </row>
    <row r="700" spans="1:4" x14ac:dyDescent="0.25">
      <c r="A700" s="54" t="s">
        <v>947</v>
      </c>
      <c r="B700" s="59" t="s">
        <v>2975</v>
      </c>
      <c r="C700" s="59" t="s">
        <v>2977</v>
      </c>
      <c r="D700" s="60">
        <v>146155</v>
      </c>
    </row>
    <row r="701" spans="1:4" x14ac:dyDescent="0.25">
      <c r="A701" s="54" t="s">
        <v>947</v>
      </c>
      <c r="B701" s="59" t="s">
        <v>4787</v>
      </c>
      <c r="C701" s="59" t="s">
        <v>4789</v>
      </c>
      <c r="D701" s="60">
        <v>68676</v>
      </c>
    </row>
    <row r="702" spans="1:4" x14ac:dyDescent="0.25">
      <c r="A702" s="54" t="s">
        <v>947</v>
      </c>
      <c r="B702" s="59" t="s">
        <v>10013</v>
      </c>
      <c r="C702" s="59" t="s">
        <v>10015</v>
      </c>
      <c r="D702" s="60">
        <v>16285</v>
      </c>
    </row>
    <row r="703" spans="1:4" x14ac:dyDescent="0.25">
      <c r="A703" s="54" t="s">
        <v>947</v>
      </c>
      <c r="B703" s="59" t="s">
        <v>1697</v>
      </c>
      <c r="C703" s="59" t="s">
        <v>1699</v>
      </c>
      <c r="D703" s="60">
        <v>312240</v>
      </c>
    </row>
    <row r="704" spans="1:4" x14ac:dyDescent="0.25">
      <c r="A704" s="54" t="s">
        <v>947</v>
      </c>
      <c r="B704" s="59" t="s">
        <v>6535</v>
      </c>
      <c r="C704" s="59" t="s">
        <v>6537</v>
      </c>
      <c r="D704" s="60">
        <v>41122</v>
      </c>
    </row>
    <row r="705" spans="1:4" x14ac:dyDescent="0.25">
      <c r="A705" s="54" t="s">
        <v>947</v>
      </c>
      <c r="B705" s="59" t="s">
        <v>3955</v>
      </c>
      <c r="C705" s="59" t="s">
        <v>3957</v>
      </c>
      <c r="D705" s="60">
        <v>95817</v>
      </c>
    </row>
    <row r="706" spans="1:4" x14ac:dyDescent="0.25">
      <c r="A706" s="54" t="s">
        <v>947</v>
      </c>
      <c r="B706" s="59" t="s">
        <v>15797</v>
      </c>
      <c r="C706" s="59" t="s">
        <v>15799</v>
      </c>
      <c r="D706" s="60">
        <v>2514</v>
      </c>
    </row>
    <row r="707" spans="1:4" x14ac:dyDescent="0.25">
      <c r="A707" s="54" t="s">
        <v>947</v>
      </c>
      <c r="B707" s="59" t="s">
        <v>6639</v>
      </c>
      <c r="C707" s="59" t="s">
        <v>6641</v>
      </c>
      <c r="D707" s="60">
        <v>39729</v>
      </c>
    </row>
    <row r="708" spans="1:4" x14ac:dyDescent="0.25">
      <c r="A708" s="54" t="s">
        <v>947</v>
      </c>
      <c r="B708" s="59" t="s">
        <v>2303</v>
      </c>
      <c r="C708" s="59" t="s">
        <v>2305</v>
      </c>
      <c r="D708" s="60">
        <v>212515</v>
      </c>
    </row>
    <row r="709" spans="1:4" x14ac:dyDescent="0.25">
      <c r="A709" s="54" t="s">
        <v>947</v>
      </c>
      <c r="B709" s="59" t="s">
        <v>9141</v>
      </c>
      <c r="C709" s="59" t="s">
        <v>9143</v>
      </c>
      <c r="D709" s="60">
        <v>20692</v>
      </c>
    </row>
    <row r="710" spans="1:4" x14ac:dyDescent="0.25">
      <c r="A710" s="54" t="s">
        <v>947</v>
      </c>
      <c r="B710" s="59" t="s">
        <v>14498</v>
      </c>
      <c r="C710" s="59" t="s">
        <v>14500</v>
      </c>
      <c r="D710" s="60">
        <v>4552</v>
      </c>
    </row>
    <row r="711" spans="1:4" x14ac:dyDescent="0.25">
      <c r="A711" s="54" t="s">
        <v>947</v>
      </c>
      <c r="B711" s="59" t="s">
        <v>3324</v>
      </c>
      <c r="C711" s="59" t="s">
        <v>3326</v>
      </c>
      <c r="D711" s="60">
        <v>124345</v>
      </c>
    </row>
    <row r="712" spans="1:4" x14ac:dyDescent="0.25">
      <c r="A712" s="54" t="s">
        <v>947</v>
      </c>
      <c r="B712" s="59" t="s">
        <v>10807</v>
      </c>
      <c r="C712" s="59" t="s">
        <v>10809</v>
      </c>
      <c r="D712" s="60">
        <v>13127</v>
      </c>
    </row>
    <row r="713" spans="1:4" x14ac:dyDescent="0.25">
      <c r="A713" s="54" t="s">
        <v>947</v>
      </c>
      <c r="B713" s="59" t="s">
        <v>15519</v>
      </c>
      <c r="C713" s="59" t="s">
        <v>15521</v>
      </c>
      <c r="D713" s="60">
        <v>2980</v>
      </c>
    </row>
    <row r="714" spans="1:4" x14ac:dyDescent="0.25">
      <c r="A714" s="54" t="s">
        <v>947</v>
      </c>
      <c r="B714" s="59" t="s">
        <v>5950</v>
      </c>
      <c r="C714" s="59" t="s">
        <v>5952</v>
      </c>
      <c r="D714" s="60">
        <v>48193</v>
      </c>
    </row>
    <row r="715" spans="1:4" x14ac:dyDescent="0.25">
      <c r="A715" s="54" t="s">
        <v>947</v>
      </c>
      <c r="B715" s="59" t="s">
        <v>5932</v>
      </c>
      <c r="C715" s="59" t="s">
        <v>5934</v>
      </c>
      <c r="D715" s="60">
        <v>48456</v>
      </c>
    </row>
    <row r="716" spans="1:4" x14ac:dyDescent="0.25">
      <c r="A716" s="54" t="s">
        <v>947</v>
      </c>
      <c r="B716" s="59" t="s">
        <v>12291</v>
      </c>
      <c r="C716" s="59" t="s">
        <v>12293</v>
      </c>
      <c r="D716" s="60">
        <v>8834</v>
      </c>
    </row>
    <row r="717" spans="1:4" x14ac:dyDescent="0.25">
      <c r="A717" s="54" t="s">
        <v>947</v>
      </c>
      <c r="B717" s="59" t="s">
        <v>16487</v>
      </c>
      <c r="C717" s="59" t="s">
        <v>16489</v>
      </c>
      <c r="D717" s="60">
        <v>1543</v>
      </c>
    </row>
    <row r="718" spans="1:4" x14ac:dyDescent="0.25">
      <c r="A718" s="54" t="s">
        <v>947</v>
      </c>
      <c r="B718" s="59" t="s">
        <v>14186</v>
      </c>
      <c r="C718" s="59" t="s">
        <v>14188</v>
      </c>
      <c r="D718" s="60">
        <v>5039</v>
      </c>
    </row>
    <row r="719" spans="1:4" x14ac:dyDescent="0.25">
      <c r="A719" s="54" t="s">
        <v>947</v>
      </c>
      <c r="B719" s="59" t="s">
        <v>7531</v>
      </c>
      <c r="C719" s="59" t="s">
        <v>7533</v>
      </c>
      <c r="D719" s="60">
        <v>31161</v>
      </c>
    </row>
    <row r="720" spans="1:4" x14ac:dyDescent="0.25">
      <c r="A720" s="54" t="s">
        <v>947</v>
      </c>
      <c r="B720" s="59" t="s">
        <v>7594</v>
      </c>
      <c r="C720" s="59" t="s">
        <v>7596</v>
      </c>
      <c r="D720" s="60">
        <v>30710</v>
      </c>
    </row>
    <row r="721" spans="1:4" x14ac:dyDescent="0.25">
      <c r="A721" s="54" t="s">
        <v>947</v>
      </c>
      <c r="B721" s="59" t="s">
        <v>4615</v>
      </c>
      <c r="C721" s="59" t="s">
        <v>4617</v>
      </c>
      <c r="D721" s="60">
        <v>72461</v>
      </c>
    </row>
    <row r="722" spans="1:4" x14ac:dyDescent="0.25">
      <c r="A722" s="54" t="s">
        <v>947</v>
      </c>
      <c r="B722" s="59" t="s">
        <v>2093</v>
      </c>
      <c r="C722" s="59" t="s">
        <v>2095</v>
      </c>
      <c r="D722" s="60">
        <v>237778</v>
      </c>
    </row>
    <row r="723" spans="1:4" x14ac:dyDescent="0.25">
      <c r="A723" s="54" t="s">
        <v>947</v>
      </c>
      <c r="B723" s="59" t="s">
        <v>11146</v>
      </c>
      <c r="C723" s="59" t="s">
        <v>11148</v>
      </c>
      <c r="D723" s="60">
        <v>11952</v>
      </c>
    </row>
    <row r="724" spans="1:4" x14ac:dyDescent="0.25">
      <c r="A724" s="54" t="s">
        <v>947</v>
      </c>
      <c r="B724" s="59" t="s">
        <v>4444</v>
      </c>
      <c r="C724" s="59" t="s">
        <v>4446</v>
      </c>
      <c r="D724" s="60">
        <v>78097</v>
      </c>
    </row>
    <row r="725" spans="1:4" x14ac:dyDescent="0.25">
      <c r="A725" s="54" t="s">
        <v>947</v>
      </c>
      <c r="B725" s="59" t="s">
        <v>14711</v>
      </c>
      <c r="C725" s="59" t="s">
        <v>14713</v>
      </c>
      <c r="D725" s="60">
        <v>4176</v>
      </c>
    </row>
    <row r="726" spans="1:4" x14ac:dyDescent="0.25">
      <c r="A726" s="54" t="s">
        <v>947</v>
      </c>
      <c r="B726" s="59" t="s">
        <v>7864</v>
      </c>
      <c r="C726" s="59" t="s">
        <v>7866</v>
      </c>
      <c r="D726" s="60">
        <v>0</v>
      </c>
    </row>
    <row r="727" spans="1:4" x14ac:dyDescent="0.25">
      <c r="A727" s="54" t="s">
        <v>947</v>
      </c>
      <c r="B727" s="59" t="s">
        <v>13930</v>
      </c>
      <c r="C727" s="59" t="s">
        <v>13932</v>
      </c>
      <c r="D727" s="60">
        <v>5479</v>
      </c>
    </row>
    <row r="728" spans="1:4" x14ac:dyDescent="0.25">
      <c r="A728" s="54" t="s">
        <v>947</v>
      </c>
      <c r="B728" s="59" t="s">
        <v>4195</v>
      </c>
      <c r="C728" s="59" t="s">
        <v>4197</v>
      </c>
      <c r="D728" s="60">
        <v>86069</v>
      </c>
    </row>
    <row r="729" spans="1:4" x14ac:dyDescent="0.25">
      <c r="A729" s="54" t="s">
        <v>947</v>
      </c>
      <c r="B729" s="59" t="s">
        <v>7846</v>
      </c>
      <c r="C729" s="59" t="s">
        <v>7848</v>
      </c>
      <c r="D729" s="60">
        <v>28859</v>
      </c>
    </row>
    <row r="730" spans="1:4" x14ac:dyDescent="0.25">
      <c r="A730" s="54" t="s">
        <v>947</v>
      </c>
      <c r="B730" s="59" t="s">
        <v>15678</v>
      </c>
      <c r="C730" s="59" t="s">
        <v>15680</v>
      </c>
      <c r="D730" s="60">
        <v>2713</v>
      </c>
    </row>
    <row r="731" spans="1:4" x14ac:dyDescent="0.25">
      <c r="A731" s="54" t="s">
        <v>947</v>
      </c>
      <c r="B731" s="59" t="s">
        <v>4273</v>
      </c>
      <c r="C731" s="59" t="s">
        <v>4275</v>
      </c>
      <c r="D731" s="60">
        <v>82328</v>
      </c>
    </row>
    <row r="732" spans="1:4" x14ac:dyDescent="0.25">
      <c r="A732" s="54" t="s">
        <v>947</v>
      </c>
      <c r="B732" s="59" t="s">
        <v>15464</v>
      </c>
      <c r="C732" s="59" t="s">
        <v>15466</v>
      </c>
      <c r="D732" s="60">
        <v>3054</v>
      </c>
    </row>
    <row r="733" spans="1:4" x14ac:dyDescent="0.25">
      <c r="A733" s="54" t="s">
        <v>947</v>
      </c>
      <c r="B733" s="59" t="s">
        <v>15619</v>
      </c>
      <c r="C733" s="59" t="s">
        <v>15621</v>
      </c>
      <c r="D733" s="60">
        <v>2815</v>
      </c>
    </row>
    <row r="734" spans="1:4" x14ac:dyDescent="0.25">
      <c r="A734" s="54" t="s">
        <v>947</v>
      </c>
      <c r="B734" s="59" t="s">
        <v>12675</v>
      </c>
      <c r="C734" s="59" t="s">
        <v>12677</v>
      </c>
      <c r="D734" s="60">
        <v>7932</v>
      </c>
    </row>
    <row r="735" spans="1:4" x14ac:dyDescent="0.25">
      <c r="A735" s="54" t="s">
        <v>947</v>
      </c>
      <c r="B735" s="59" t="s">
        <v>3642</v>
      </c>
      <c r="C735" s="59" t="s">
        <v>3644</v>
      </c>
      <c r="D735" s="60">
        <v>108050</v>
      </c>
    </row>
    <row r="736" spans="1:4" x14ac:dyDescent="0.25">
      <c r="A736" s="54" t="s">
        <v>947</v>
      </c>
      <c r="B736" s="59" t="s">
        <v>15100</v>
      </c>
      <c r="C736" s="59" t="s">
        <v>15102</v>
      </c>
      <c r="D736" s="60">
        <v>3625</v>
      </c>
    </row>
    <row r="737" spans="1:4" x14ac:dyDescent="0.25">
      <c r="A737" s="54" t="s">
        <v>947</v>
      </c>
      <c r="B737" s="59" t="s">
        <v>6151</v>
      </c>
      <c r="C737" s="59" t="s">
        <v>6153</v>
      </c>
      <c r="D737" s="60">
        <v>45344</v>
      </c>
    </row>
    <row r="738" spans="1:4" x14ac:dyDescent="0.25">
      <c r="A738" s="54" t="s">
        <v>947</v>
      </c>
      <c r="B738" s="59" t="s">
        <v>9723</v>
      </c>
      <c r="C738" s="59" t="s">
        <v>9725</v>
      </c>
      <c r="D738" s="60">
        <v>17508</v>
      </c>
    </row>
    <row r="739" spans="1:4" x14ac:dyDescent="0.25">
      <c r="A739" s="54" t="s">
        <v>947</v>
      </c>
      <c r="B739" s="59" t="s">
        <v>4751</v>
      </c>
      <c r="C739" s="59" t="s">
        <v>4753</v>
      </c>
      <c r="D739" s="60">
        <v>69480</v>
      </c>
    </row>
    <row r="740" spans="1:4" x14ac:dyDescent="0.25">
      <c r="A740" s="54" t="s">
        <v>947</v>
      </c>
      <c r="B740" s="59" t="s">
        <v>15177</v>
      </c>
      <c r="C740" s="59" t="s">
        <v>15179</v>
      </c>
      <c r="D740" s="60">
        <v>3510</v>
      </c>
    </row>
    <row r="741" spans="1:4" x14ac:dyDescent="0.25">
      <c r="A741" s="54" t="s">
        <v>947</v>
      </c>
      <c r="B741" s="59" t="s">
        <v>1463</v>
      </c>
      <c r="C741" s="59" t="s">
        <v>1465</v>
      </c>
      <c r="D741" s="60">
        <v>402137</v>
      </c>
    </row>
    <row r="742" spans="1:4" x14ac:dyDescent="0.25">
      <c r="A742" s="54" t="s">
        <v>947</v>
      </c>
      <c r="B742" s="59" t="s">
        <v>7444</v>
      </c>
      <c r="C742" s="59" t="s">
        <v>7446</v>
      </c>
      <c r="D742" s="60">
        <v>31868</v>
      </c>
    </row>
    <row r="743" spans="1:4" x14ac:dyDescent="0.25">
      <c r="A743" s="54" t="s">
        <v>947</v>
      </c>
      <c r="B743" s="59" t="s">
        <v>10348</v>
      </c>
      <c r="C743" s="59" t="s">
        <v>10350</v>
      </c>
      <c r="D743" s="60">
        <v>14867</v>
      </c>
    </row>
    <row r="744" spans="1:4" x14ac:dyDescent="0.25">
      <c r="A744" s="54" t="s">
        <v>947</v>
      </c>
      <c r="B744" s="59" t="s">
        <v>12090</v>
      </c>
      <c r="C744" s="59" t="s">
        <v>12092</v>
      </c>
      <c r="D744" s="60">
        <v>9340</v>
      </c>
    </row>
    <row r="745" spans="1:4" x14ac:dyDescent="0.25">
      <c r="A745" s="54" t="s">
        <v>947</v>
      </c>
      <c r="B745" s="59" t="s">
        <v>15845</v>
      </c>
      <c r="C745" s="59" t="s">
        <v>15847</v>
      </c>
      <c r="D745" s="60">
        <v>2412</v>
      </c>
    </row>
    <row r="746" spans="1:4" x14ac:dyDescent="0.25">
      <c r="A746" s="54" t="s">
        <v>947</v>
      </c>
      <c r="B746" s="59" t="s">
        <v>4715</v>
      </c>
      <c r="C746" s="59" t="s">
        <v>4717</v>
      </c>
      <c r="D746" s="60">
        <v>70080</v>
      </c>
    </row>
    <row r="747" spans="1:4" x14ac:dyDescent="0.25">
      <c r="A747" s="54" t="s">
        <v>947</v>
      </c>
      <c r="B747" s="59" t="s">
        <v>5762</v>
      </c>
      <c r="C747" s="59" t="s">
        <v>5764</v>
      </c>
      <c r="D747" s="60">
        <v>51136</v>
      </c>
    </row>
    <row r="748" spans="1:4" x14ac:dyDescent="0.25">
      <c r="A748" s="54" t="s">
        <v>947</v>
      </c>
      <c r="B748" s="59" t="s">
        <v>3067</v>
      </c>
      <c r="C748" s="59" t="s">
        <v>3069</v>
      </c>
      <c r="D748" s="60">
        <v>139678</v>
      </c>
    </row>
    <row r="749" spans="1:4" x14ac:dyDescent="0.25">
      <c r="A749" s="54" t="s">
        <v>947</v>
      </c>
      <c r="B749" s="59" t="s">
        <v>16490</v>
      </c>
      <c r="C749" s="59" t="s">
        <v>16492</v>
      </c>
      <c r="D749" s="60">
        <v>1538</v>
      </c>
    </row>
    <row r="750" spans="1:4" x14ac:dyDescent="0.25">
      <c r="A750" s="54" t="s">
        <v>947</v>
      </c>
      <c r="B750" s="59" t="s">
        <v>5453</v>
      </c>
      <c r="C750" s="59" t="s">
        <v>5455</v>
      </c>
      <c r="D750" s="60">
        <v>56105</v>
      </c>
    </row>
    <row r="751" spans="1:4" x14ac:dyDescent="0.25">
      <c r="A751" s="54" t="s">
        <v>947</v>
      </c>
      <c r="B751" s="59" t="s">
        <v>13358</v>
      </c>
      <c r="C751" s="59" t="s">
        <v>13360</v>
      </c>
      <c r="D751" s="60">
        <v>6422</v>
      </c>
    </row>
    <row r="752" spans="1:4" x14ac:dyDescent="0.25">
      <c r="A752" s="54" t="s">
        <v>947</v>
      </c>
      <c r="B752" s="59" t="s">
        <v>3704</v>
      </c>
      <c r="C752" s="59" t="s">
        <v>3706</v>
      </c>
      <c r="D752" s="60">
        <v>105467</v>
      </c>
    </row>
    <row r="753" spans="1:4" x14ac:dyDescent="0.25">
      <c r="A753" s="54" t="s">
        <v>947</v>
      </c>
      <c r="B753" s="59" t="s">
        <v>5786</v>
      </c>
      <c r="C753" s="59" t="s">
        <v>5788</v>
      </c>
      <c r="D753" s="60">
        <v>50703</v>
      </c>
    </row>
    <row r="754" spans="1:4" x14ac:dyDescent="0.25">
      <c r="A754" s="54" t="s">
        <v>947</v>
      </c>
      <c r="B754" s="59" t="s">
        <v>14384</v>
      </c>
      <c r="C754" s="59" t="s">
        <v>14386</v>
      </c>
      <c r="D754" s="60">
        <v>4708</v>
      </c>
    </row>
    <row r="755" spans="1:4" x14ac:dyDescent="0.25">
      <c r="A755" s="54" t="s">
        <v>947</v>
      </c>
      <c r="B755" s="59" t="s">
        <v>15210</v>
      </c>
      <c r="C755" s="59" t="s">
        <v>15212</v>
      </c>
      <c r="D755" s="60">
        <v>3457</v>
      </c>
    </row>
    <row r="756" spans="1:4" x14ac:dyDescent="0.25">
      <c r="A756" s="54" t="s">
        <v>947</v>
      </c>
      <c r="B756" s="59" t="s">
        <v>8998</v>
      </c>
      <c r="C756" s="59" t="s">
        <v>9000</v>
      </c>
      <c r="D756" s="60">
        <v>21646</v>
      </c>
    </row>
    <row r="757" spans="1:4" x14ac:dyDescent="0.25">
      <c r="A757" s="54" t="s">
        <v>947</v>
      </c>
      <c r="B757" s="59" t="s">
        <v>4549</v>
      </c>
      <c r="C757" s="59" t="s">
        <v>4551</v>
      </c>
      <c r="D757" s="60">
        <v>74313</v>
      </c>
    </row>
    <row r="758" spans="1:4" x14ac:dyDescent="0.25">
      <c r="A758" s="54" t="s">
        <v>947</v>
      </c>
      <c r="B758" s="59" t="s">
        <v>16460</v>
      </c>
      <c r="C758" s="59" t="s">
        <v>16462</v>
      </c>
      <c r="D758" s="60">
        <v>1582</v>
      </c>
    </row>
    <row r="759" spans="1:4" x14ac:dyDescent="0.25">
      <c r="A759" s="54" t="s">
        <v>947</v>
      </c>
      <c r="B759" s="61" t="s">
        <v>4087</v>
      </c>
      <c r="C759" s="61" t="s">
        <v>4089</v>
      </c>
      <c r="D759" s="62">
        <v>90581</v>
      </c>
    </row>
    <row r="760" spans="1:4" x14ac:dyDescent="0.25">
      <c r="A760" s="54" t="s">
        <v>947</v>
      </c>
      <c r="B760" s="61" t="s">
        <v>9801</v>
      </c>
      <c r="C760" s="61" t="s">
        <v>9803</v>
      </c>
      <c r="D760" s="62">
        <v>17231</v>
      </c>
    </row>
    <row r="761" spans="1:4" x14ac:dyDescent="0.25">
      <c r="A761" s="54" t="s">
        <v>947</v>
      </c>
      <c r="B761" s="61" t="s">
        <v>10204</v>
      </c>
      <c r="C761" s="61" t="s">
        <v>10206</v>
      </c>
      <c r="D761" s="62">
        <v>15492</v>
      </c>
    </row>
    <row r="762" spans="1:4" x14ac:dyDescent="0.25">
      <c r="A762" s="54" t="s">
        <v>947</v>
      </c>
      <c r="B762" s="61" t="s">
        <v>9450</v>
      </c>
      <c r="C762" s="61" t="s">
        <v>9452</v>
      </c>
      <c r="D762" s="62">
        <v>18889</v>
      </c>
    </row>
    <row r="763" spans="1:4" x14ac:dyDescent="0.25">
      <c r="A763" s="54" t="s">
        <v>947</v>
      </c>
      <c r="B763" s="61" t="s">
        <v>17275</v>
      </c>
      <c r="C763" s="61" t="s">
        <v>17277</v>
      </c>
      <c r="D763" s="62">
        <v>345</v>
      </c>
    </row>
    <row r="764" spans="1:4" x14ac:dyDescent="0.25">
      <c r="A764" s="54" t="s">
        <v>947</v>
      </c>
      <c r="B764" s="61" t="s">
        <v>8992</v>
      </c>
      <c r="C764" s="61" t="s">
        <v>8994</v>
      </c>
      <c r="D764" s="62">
        <v>21678</v>
      </c>
    </row>
    <row r="765" spans="1:4" x14ac:dyDescent="0.25">
      <c r="A765" s="54" t="s">
        <v>947</v>
      </c>
      <c r="B765" s="61" t="s">
        <v>9858</v>
      </c>
      <c r="C765" s="61" t="s">
        <v>9860</v>
      </c>
      <c r="D765" s="62">
        <v>16995</v>
      </c>
    </row>
    <row r="766" spans="1:4" x14ac:dyDescent="0.25">
      <c r="A766" s="54" t="s">
        <v>947</v>
      </c>
      <c r="B766" s="61" t="s">
        <v>8515</v>
      </c>
      <c r="C766" s="61" t="s">
        <v>8517</v>
      </c>
      <c r="D766" s="62">
        <v>24638</v>
      </c>
    </row>
    <row r="767" spans="1:4" x14ac:dyDescent="0.25">
      <c r="A767" s="54" t="s">
        <v>947</v>
      </c>
      <c r="B767" s="61" t="s">
        <v>4543</v>
      </c>
      <c r="C767" s="61" t="s">
        <v>4545</v>
      </c>
      <c r="D767" s="62">
        <v>74575</v>
      </c>
    </row>
    <row r="768" spans="1:4" x14ac:dyDescent="0.25">
      <c r="A768" s="54" t="s">
        <v>947</v>
      </c>
      <c r="B768" s="61" t="s">
        <v>6526</v>
      </c>
      <c r="C768" s="61" t="s">
        <v>6528</v>
      </c>
      <c r="D768" s="62">
        <v>41170</v>
      </c>
    </row>
    <row r="769" spans="1:4" x14ac:dyDescent="0.25">
      <c r="A769" s="54" t="s">
        <v>947</v>
      </c>
      <c r="B769" s="61" t="s">
        <v>1769</v>
      </c>
      <c r="C769" s="61" t="s">
        <v>1771</v>
      </c>
      <c r="D769" s="62">
        <v>313192</v>
      </c>
    </row>
    <row r="770" spans="1:4" x14ac:dyDescent="0.25">
      <c r="A770" s="54" t="s">
        <v>947</v>
      </c>
      <c r="B770" s="61" t="s">
        <v>5174</v>
      </c>
      <c r="C770" s="61" t="s">
        <v>5176</v>
      </c>
      <c r="D770" s="62">
        <v>61519</v>
      </c>
    </row>
    <row r="771" spans="1:4" x14ac:dyDescent="0.25">
      <c r="A771" s="54" t="s">
        <v>947</v>
      </c>
      <c r="B771" s="61" t="s">
        <v>8872</v>
      </c>
      <c r="C771" s="61" t="s">
        <v>8874</v>
      </c>
      <c r="D771" s="62">
        <v>22410</v>
      </c>
    </row>
    <row r="772" spans="1:4" x14ac:dyDescent="0.25">
      <c r="A772" s="54" t="s">
        <v>947</v>
      </c>
      <c r="B772" s="61" t="s">
        <v>7291</v>
      </c>
      <c r="C772" s="61" t="s">
        <v>7293</v>
      </c>
      <c r="D772" s="62">
        <v>33204</v>
      </c>
    </row>
    <row r="773" spans="1:4" x14ac:dyDescent="0.25">
      <c r="A773" s="54" t="s">
        <v>947</v>
      </c>
      <c r="B773" s="61" t="s">
        <v>1910</v>
      </c>
      <c r="C773" s="61" t="s">
        <v>1912</v>
      </c>
      <c r="D773" s="62">
        <v>268740</v>
      </c>
    </row>
    <row r="774" spans="1:4" x14ac:dyDescent="0.25">
      <c r="A774" s="54" t="s">
        <v>947</v>
      </c>
      <c r="B774" s="61" t="s">
        <v>960</v>
      </c>
      <c r="C774" s="61" t="s">
        <v>962</v>
      </c>
      <c r="D774" s="62">
        <v>3472367</v>
      </c>
    </row>
    <row r="775" spans="1:4" x14ac:dyDescent="0.25">
      <c r="A775" s="54" t="s">
        <v>947</v>
      </c>
      <c r="B775" s="61" t="s">
        <v>2267</v>
      </c>
      <c r="C775" s="61" t="s">
        <v>2269</v>
      </c>
      <c r="D775" s="62">
        <v>215870</v>
      </c>
    </row>
    <row r="776" spans="1:4" x14ac:dyDescent="0.25">
      <c r="A776" s="54" t="s">
        <v>947</v>
      </c>
      <c r="B776" s="61" t="s">
        <v>2729</v>
      </c>
      <c r="C776" s="61" t="s">
        <v>2731</v>
      </c>
      <c r="D776" s="62">
        <v>169267</v>
      </c>
    </row>
    <row r="777" spans="1:4" x14ac:dyDescent="0.25">
      <c r="A777" s="54" t="s">
        <v>947</v>
      </c>
      <c r="B777" s="61" t="s">
        <v>17172</v>
      </c>
      <c r="C777" s="61" t="s">
        <v>17174</v>
      </c>
      <c r="D777" s="62">
        <v>529</v>
      </c>
    </row>
    <row r="778" spans="1:4" x14ac:dyDescent="0.25">
      <c r="A778" s="54" t="s">
        <v>947</v>
      </c>
      <c r="B778" s="61" t="s">
        <v>11540</v>
      </c>
      <c r="C778" s="61" t="s">
        <v>11542</v>
      </c>
      <c r="D778" s="62">
        <v>10724</v>
      </c>
    </row>
    <row r="779" spans="1:4" x14ac:dyDescent="0.25">
      <c r="A779" s="54" t="s">
        <v>947</v>
      </c>
      <c r="B779" s="61" t="s">
        <v>3507</v>
      </c>
      <c r="C779" s="61" t="s">
        <v>3509</v>
      </c>
      <c r="D779" s="62">
        <v>113836</v>
      </c>
    </row>
    <row r="780" spans="1:4" x14ac:dyDescent="0.25">
      <c r="A780" s="54" t="s">
        <v>947</v>
      </c>
      <c r="B780" s="61" t="s">
        <v>10660</v>
      </c>
      <c r="C780" s="61" t="s">
        <v>10662</v>
      </c>
      <c r="D780" s="62">
        <v>13753</v>
      </c>
    </row>
    <row r="781" spans="1:4" x14ac:dyDescent="0.25">
      <c r="A781" s="54" t="s">
        <v>947</v>
      </c>
      <c r="B781" s="61" t="s">
        <v>12024</v>
      </c>
      <c r="C781" s="61" t="s">
        <v>12026</v>
      </c>
      <c r="D781" s="62">
        <v>9487</v>
      </c>
    </row>
    <row r="782" spans="1:4" x14ac:dyDescent="0.25">
      <c r="A782" s="54" t="s">
        <v>947</v>
      </c>
      <c r="B782" s="61" t="s">
        <v>10648</v>
      </c>
      <c r="C782" s="61" t="s">
        <v>10650</v>
      </c>
      <c r="D782" s="62">
        <v>13782</v>
      </c>
    </row>
    <row r="783" spans="1:4" x14ac:dyDescent="0.25">
      <c r="A783" s="54" t="s">
        <v>947</v>
      </c>
      <c r="B783" s="61" t="s">
        <v>3375</v>
      </c>
      <c r="C783" s="61" t="s">
        <v>3377</v>
      </c>
      <c r="D783" s="62">
        <v>122050</v>
      </c>
    </row>
    <row r="784" spans="1:4" x14ac:dyDescent="0.25">
      <c r="A784" s="54" t="s">
        <v>947</v>
      </c>
      <c r="B784" s="61" t="s">
        <v>951</v>
      </c>
      <c r="C784" s="61" t="s">
        <v>953</v>
      </c>
      <c r="D784" s="62">
        <v>3142122</v>
      </c>
    </row>
    <row r="785" spans="1:4" x14ac:dyDescent="0.25">
      <c r="A785" s="54" t="s">
        <v>947</v>
      </c>
      <c r="B785" s="61" t="s">
        <v>15159</v>
      </c>
      <c r="C785" s="61" t="s">
        <v>15161</v>
      </c>
      <c r="D785" s="62">
        <v>3528</v>
      </c>
    </row>
    <row r="786" spans="1:4" x14ac:dyDescent="0.25">
      <c r="A786" s="54" t="s">
        <v>947</v>
      </c>
      <c r="B786" s="61" t="s">
        <v>1667</v>
      </c>
      <c r="C786" s="61" t="s">
        <v>1669</v>
      </c>
      <c r="D786" s="62">
        <v>343793</v>
      </c>
    </row>
    <row r="787" spans="1:4" x14ac:dyDescent="0.25">
      <c r="A787" s="54" t="s">
        <v>947</v>
      </c>
      <c r="B787" s="61" t="s">
        <v>15044</v>
      </c>
      <c r="C787" s="61" t="s">
        <v>15046</v>
      </c>
      <c r="D787" s="62">
        <v>3716</v>
      </c>
    </row>
    <row r="788" spans="1:4" x14ac:dyDescent="0.25">
      <c r="A788" s="54" t="s">
        <v>947</v>
      </c>
      <c r="B788" s="61" t="s">
        <v>14108</v>
      </c>
      <c r="C788" s="61" t="s">
        <v>14110</v>
      </c>
      <c r="D788" s="62">
        <v>5192</v>
      </c>
    </row>
    <row r="789" spans="1:4" x14ac:dyDescent="0.25">
      <c r="A789" s="54" t="s">
        <v>947</v>
      </c>
      <c r="B789" s="61" t="s">
        <v>3988</v>
      </c>
      <c r="C789" s="61" t="s">
        <v>3990</v>
      </c>
      <c r="D789" s="62">
        <v>95044</v>
      </c>
    </row>
    <row r="790" spans="1:4" x14ac:dyDescent="0.25">
      <c r="A790" s="54" t="s">
        <v>947</v>
      </c>
      <c r="B790" s="61" t="s">
        <v>2231</v>
      </c>
      <c r="C790" s="61" t="s">
        <v>2233</v>
      </c>
      <c r="D790" s="62">
        <v>221470</v>
      </c>
    </row>
    <row r="791" spans="1:4" x14ac:dyDescent="0.25">
      <c r="A791" s="54" t="s">
        <v>947</v>
      </c>
      <c r="B791" s="61" t="s">
        <v>15065</v>
      </c>
      <c r="C791" s="61" t="s">
        <v>15067</v>
      </c>
      <c r="D791" s="62">
        <v>3699</v>
      </c>
    </row>
    <row r="792" spans="1:4" x14ac:dyDescent="0.25">
      <c r="A792" s="54" t="s">
        <v>947</v>
      </c>
      <c r="B792" s="61" t="s">
        <v>6106</v>
      </c>
      <c r="C792" s="61" t="s">
        <v>6108</v>
      </c>
      <c r="D792" s="62">
        <v>46039</v>
      </c>
    </row>
    <row r="793" spans="1:4" x14ac:dyDescent="0.25">
      <c r="A793" s="54" t="s">
        <v>947</v>
      </c>
      <c r="B793" s="61" t="s">
        <v>2834</v>
      </c>
      <c r="C793" s="61" t="s">
        <v>2836</v>
      </c>
      <c r="D793" s="62">
        <v>158620</v>
      </c>
    </row>
    <row r="794" spans="1:4" x14ac:dyDescent="0.25">
      <c r="A794" s="54" t="s">
        <v>947</v>
      </c>
      <c r="B794" s="61" t="s">
        <v>2438</v>
      </c>
      <c r="C794" s="61" t="s">
        <v>2440</v>
      </c>
      <c r="D794" s="62">
        <v>197846</v>
      </c>
    </row>
    <row r="795" spans="1:4" x14ac:dyDescent="0.25">
      <c r="A795" s="54" t="s">
        <v>947</v>
      </c>
      <c r="B795" s="61" t="s">
        <v>7049</v>
      </c>
      <c r="C795" s="61" t="s">
        <v>7051</v>
      </c>
      <c r="D795" s="62">
        <v>34993</v>
      </c>
    </row>
    <row r="796" spans="1:4" x14ac:dyDescent="0.25">
      <c r="A796" s="54" t="s">
        <v>947</v>
      </c>
      <c r="B796" s="61" t="s">
        <v>1832</v>
      </c>
      <c r="C796" s="61" t="s">
        <v>1834</v>
      </c>
      <c r="D796" s="62">
        <v>295769</v>
      </c>
    </row>
    <row r="797" spans="1:4" x14ac:dyDescent="0.25">
      <c r="A797" s="54" t="s">
        <v>947</v>
      </c>
      <c r="B797" s="61" t="s">
        <v>1421</v>
      </c>
      <c r="C797" s="61" t="s">
        <v>1423</v>
      </c>
      <c r="D797" s="62">
        <v>443970</v>
      </c>
    </row>
    <row r="798" spans="1:4" x14ac:dyDescent="0.25">
      <c r="A798" s="54" t="s">
        <v>947</v>
      </c>
      <c r="B798" s="61" t="s">
        <v>2561</v>
      </c>
      <c r="C798" s="61" t="s">
        <v>2563</v>
      </c>
      <c r="D798" s="62">
        <v>183398</v>
      </c>
    </row>
    <row r="799" spans="1:4" x14ac:dyDescent="0.25">
      <c r="A799" s="54" t="s">
        <v>947</v>
      </c>
      <c r="B799" s="61" t="s">
        <v>2594</v>
      </c>
      <c r="C799" s="61" t="s">
        <v>2596</v>
      </c>
      <c r="D799" s="62">
        <v>180311</v>
      </c>
    </row>
    <row r="800" spans="1:4" x14ac:dyDescent="0.25">
      <c r="A800" s="54" t="s">
        <v>947</v>
      </c>
      <c r="B800" s="61" t="s">
        <v>972</v>
      </c>
      <c r="C800" s="61" t="s">
        <v>974</v>
      </c>
      <c r="D800" s="62">
        <v>2311031</v>
      </c>
    </row>
    <row r="801" spans="1:4" x14ac:dyDescent="0.25">
      <c r="A801" s="54" t="s">
        <v>947</v>
      </c>
      <c r="B801" s="61" t="s">
        <v>5399</v>
      </c>
      <c r="C801" s="61" t="s">
        <v>5401</v>
      </c>
      <c r="D801" s="62">
        <v>56893</v>
      </c>
    </row>
    <row r="802" spans="1:4" x14ac:dyDescent="0.25">
      <c r="A802" s="54" t="s">
        <v>947</v>
      </c>
      <c r="B802" s="61" t="s">
        <v>8461</v>
      </c>
      <c r="C802" s="61" t="s">
        <v>8463</v>
      </c>
      <c r="D802" s="62">
        <v>24969</v>
      </c>
    </row>
    <row r="803" spans="1:4" x14ac:dyDescent="0.25">
      <c r="A803" s="54" t="s">
        <v>947</v>
      </c>
      <c r="B803" s="61" t="s">
        <v>1619</v>
      </c>
      <c r="C803" s="61" t="s">
        <v>1621</v>
      </c>
      <c r="D803" s="62">
        <v>329998</v>
      </c>
    </row>
    <row r="804" spans="1:4" x14ac:dyDescent="0.25">
      <c r="A804" s="54" t="s">
        <v>947</v>
      </c>
      <c r="B804" s="61" t="s">
        <v>13513</v>
      </c>
      <c r="C804" s="61" t="s">
        <v>13515</v>
      </c>
      <c r="D804" s="62">
        <v>6218</v>
      </c>
    </row>
    <row r="805" spans="1:4" x14ac:dyDescent="0.25">
      <c r="A805" s="54" t="s">
        <v>947</v>
      </c>
      <c r="B805" s="61" t="s">
        <v>5564</v>
      </c>
      <c r="C805" s="61" t="s">
        <v>5566</v>
      </c>
      <c r="D805" s="62">
        <v>54246</v>
      </c>
    </row>
    <row r="806" spans="1:4" x14ac:dyDescent="0.25">
      <c r="A806" s="54" t="s">
        <v>947</v>
      </c>
      <c r="B806" s="61" t="s">
        <v>9980</v>
      </c>
      <c r="C806" s="61" t="s">
        <v>9982</v>
      </c>
      <c r="D806" s="62">
        <v>16430</v>
      </c>
    </row>
    <row r="807" spans="1:4" x14ac:dyDescent="0.25">
      <c r="A807" s="54" t="s">
        <v>947</v>
      </c>
      <c r="B807" s="61" t="s">
        <v>1283</v>
      </c>
      <c r="C807" s="61" t="s">
        <v>1285</v>
      </c>
      <c r="D807" s="62">
        <v>534805</v>
      </c>
    </row>
    <row r="808" spans="1:4" x14ac:dyDescent="0.25">
      <c r="A808" s="54" t="s">
        <v>947</v>
      </c>
      <c r="B808" s="61" t="s">
        <v>14984</v>
      </c>
      <c r="C808" s="61" t="s">
        <v>14986</v>
      </c>
      <c r="D808" s="62">
        <v>3804</v>
      </c>
    </row>
    <row r="809" spans="1:4" x14ac:dyDescent="0.25">
      <c r="A809" s="54" t="s">
        <v>947</v>
      </c>
      <c r="B809" s="61" t="s">
        <v>1044</v>
      </c>
      <c r="C809" s="61" t="s">
        <v>1046</v>
      </c>
      <c r="D809" s="62">
        <v>996759</v>
      </c>
    </row>
    <row r="810" spans="1:4" x14ac:dyDescent="0.25">
      <c r="A810" s="54" t="s">
        <v>947</v>
      </c>
      <c r="B810" s="61" t="s">
        <v>8323</v>
      </c>
      <c r="C810" s="61" t="s">
        <v>8325</v>
      </c>
      <c r="D810" s="62">
        <v>25537</v>
      </c>
    </row>
    <row r="811" spans="1:4" x14ac:dyDescent="0.25">
      <c r="A811" s="54" t="s">
        <v>947</v>
      </c>
      <c r="B811" s="61" t="s">
        <v>1014</v>
      </c>
      <c r="C811" s="61" t="s">
        <v>1016</v>
      </c>
      <c r="D811" s="62">
        <v>1299286</v>
      </c>
    </row>
    <row r="812" spans="1:4" x14ac:dyDescent="0.25">
      <c r="A812" s="54" t="s">
        <v>947</v>
      </c>
      <c r="B812" s="61" t="s">
        <v>5264</v>
      </c>
      <c r="C812" s="61" t="s">
        <v>5266</v>
      </c>
      <c r="D812" s="62">
        <v>59560</v>
      </c>
    </row>
    <row r="813" spans="1:4" x14ac:dyDescent="0.25">
      <c r="A813" s="54" t="s">
        <v>947</v>
      </c>
      <c r="B813" s="61" t="s">
        <v>1730</v>
      </c>
      <c r="C813" s="61" t="s">
        <v>1732</v>
      </c>
      <c r="D813" s="62">
        <v>271175</v>
      </c>
    </row>
    <row r="814" spans="1:4" x14ac:dyDescent="0.25">
      <c r="A814" s="54" t="s">
        <v>947</v>
      </c>
      <c r="B814" s="61" t="s">
        <v>1017</v>
      </c>
      <c r="C814" s="61" t="s">
        <v>1019</v>
      </c>
      <c r="D814" s="62">
        <v>1161643</v>
      </c>
    </row>
    <row r="815" spans="1:4" x14ac:dyDescent="0.25">
      <c r="A815" s="54" t="s">
        <v>947</v>
      </c>
      <c r="B815" s="61" t="s">
        <v>1904</v>
      </c>
      <c r="C815" s="61" t="s">
        <v>1906</v>
      </c>
      <c r="D815" s="62">
        <v>268527</v>
      </c>
    </row>
    <row r="816" spans="1:4" x14ac:dyDescent="0.25">
      <c r="A816" s="54" t="s">
        <v>947</v>
      </c>
      <c r="B816" s="61" t="s">
        <v>9342</v>
      </c>
      <c r="C816" s="61" t="s">
        <v>9344</v>
      </c>
      <c r="D816" s="62">
        <v>19457</v>
      </c>
    </row>
    <row r="817" spans="1:4" x14ac:dyDescent="0.25">
      <c r="A817" s="54" t="s">
        <v>947</v>
      </c>
      <c r="B817" s="61" t="s">
        <v>3823</v>
      </c>
      <c r="C817" s="61" t="s">
        <v>3825</v>
      </c>
      <c r="D817" s="62">
        <v>100195</v>
      </c>
    </row>
    <row r="818" spans="1:4" x14ac:dyDescent="0.25">
      <c r="A818" s="54" t="s">
        <v>947</v>
      </c>
      <c r="B818" s="61" t="s">
        <v>1086</v>
      </c>
      <c r="C818" s="61" t="s">
        <v>1088</v>
      </c>
      <c r="D818" s="62">
        <v>863639</v>
      </c>
    </row>
    <row r="819" spans="1:4" x14ac:dyDescent="0.25">
      <c r="A819" s="54" t="s">
        <v>947</v>
      </c>
      <c r="B819" s="61" t="s">
        <v>3465</v>
      </c>
      <c r="C819" s="61" t="s">
        <v>3467</v>
      </c>
      <c r="D819" s="62">
        <v>116051</v>
      </c>
    </row>
    <row r="820" spans="1:4" x14ac:dyDescent="0.25">
      <c r="A820" s="54" t="s">
        <v>947</v>
      </c>
      <c r="B820" s="61" t="s">
        <v>6508</v>
      </c>
      <c r="C820" s="61" t="s">
        <v>6510</v>
      </c>
      <c r="D820" s="62">
        <v>41275</v>
      </c>
    </row>
    <row r="821" spans="1:4" x14ac:dyDescent="0.25">
      <c r="A821" s="54" t="s">
        <v>947</v>
      </c>
      <c r="B821" s="61" t="s">
        <v>16732</v>
      </c>
      <c r="C821" s="61" t="s">
        <v>16734</v>
      </c>
      <c r="D821" s="62">
        <v>1147</v>
      </c>
    </row>
    <row r="822" spans="1:4" x14ac:dyDescent="0.25">
      <c r="A822" s="54" t="s">
        <v>947</v>
      </c>
      <c r="B822" s="61" t="s">
        <v>13220</v>
      </c>
      <c r="C822" s="61" t="s">
        <v>13222</v>
      </c>
      <c r="D822" s="62">
        <v>6715</v>
      </c>
    </row>
    <row r="823" spans="1:4" x14ac:dyDescent="0.25">
      <c r="A823" s="54" t="s">
        <v>947</v>
      </c>
      <c r="B823" s="61" t="s">
        <v>14249</v>
      </c>
      <c r="C823" s="61" t="s">
        <v>14251</v>
      </c>
      <c r="D823" s="62">
        <v>4932</v>
      </c>
    </row>
    <row r="824" spans="1:4" x14ac:dyDescent="0.25">
      <c r="A824" s="54" t="s">
        <v>947</v>
      </c>
      <c r="B824" s="61" t="s">
        <v>12405</v>
      </c>
      <c r="C824" s="61" t="s">
        <v>12407</v>
      </c>
      <c r="D824" s="62">
        <v>8601</v>
      </c>
    </row>
    <row r="825" spans="1:4" x14ac:dyDescent="0.25">
      <c r="A825" s="54" t="s">
        <v>947</v>
      </c>
      <c r="B825" s="61" t="s">
        <v>1029</v>
      </c>
      <c r="C825" s="61" t="s">
        <v>1031</v>
      </c>
      <c r="D825" s="62">
        <v>1154374</v>
      </c>
    </row>
    <row r="826" spans="1:4" x14ac:dyDescent="0.25">
      <c r="A826" s="54" t="s">
        <v>947</v>
      </c>
      <c r="B826" s="61" t="s">
        <v>4859</v>
      </c>
      <c r="C826" s="61" t="s">
        <v>4861</v>
      </c>
      <c r="D826" s="62">
        <v>67230</v>
      </c>
    </row>
    <row r="827" spans="1:4" x14ac:dyDescent="0.25">
      <c r="A827" s="54" t="s">
        <v>947</v>
      </c>
      <c r="B827" s="61" t="s">
        <v>13694</v>
      </c>
      <c r="C827" s="61" t="s">
        <v>13696</v>
      </c>
      <c r="D827" s="62">
        <v>5897</v>
      </c>
    </row>
    <row r="828" spans="1:4" x14ac:dyDescent="0.25">
      <c r="A828" s="54" t="s">
        <v>947</v>
      </c>
      <c r="B828" s="61" t="s">
        <v>2909</v>
      </c>
      <c r="C828" s="61" t="s">
        <v>2911</v>
      </c>
      <c r="D828" s="62">
        <v>154037</v>
      </c>
    </row>
    <row r="829" spans="1:4" x14ac:dyDescent="0.25">
      <c r="A829" s="54" t="s">
        <v>947</v>
      </c>
      <c r="B829" s="61" t="s">
        <v>10291</v>
      </c>
      <c r="C829" s="61" t="s">
        <v>10293</v>
      </c>
      <c r="D829" s="62">
        <v>15136</v>
      </c>
    </row>
    <row r="830" spans="1:4" x14ac:dyDescent="0.25">
      <c r="A830" s="54" t="s">
        <v>947</v>
      </c>
      <c r="B830" s="61" t="s">
        <v>1116</v>
      </c>
      <c r="C830" s="61" t="s">
        <v>1118</v>
      </c>
      <c r="D830" s="62">
        <v>703435</v>
      </c>
    </row>
    <row r="831" spans="1:4" x14ac:dyDescent="0.25">
      <c r="A831" s="54" t="s">
        <v>947</v>
      </c>
      <c r="B831" s="61" t="s">
        <v>10495</v>
      </c>
      <c r="C831" s="61" t="s">
        <v>10497</v>
      </c>
      <c r="D831" s="62">
        <v>14372</v>
      </c>
    </row>
    <row r="832" spans="1:4" x14ac:dyDescent="0.25">
      <c r="A832" s="54" t="s">
        <v>947</v>
      </c>
      <c r="B832" s="61" t="s">
        <v>1628</v>
      </c>
      <c r="C832" s="61" t="s">
        <v>1630</v>
      </c>
      <c r="D832" s="62">
        <v>364175</v>
      </c>
    </row>
    <row r="833" spans="1:4" x14ac:dyDescent="0.25">
      <c r="A833" s="54" t="s">
        <v>947</v>
      </c>
      <c r="B833" s="61" t="s">
        <v>6358</v>
      </c>
      <c r="C833" s="61" t="s">
        <v>6360</v>
      </c>
      <c r="D833" s="62">
        <v>42808</v>
      </c>
    </row>
    <row r="834" spans="1:4" x14ac:dyDescent="0.25">
      <c r="A834" s="54" t="s">
        <v>947</v>
      </c>
      <c r="B834" s="61" t="s">
        <v>14602</v>
      </c>
      <c r="C834" s="61" t="s">
        <v>14604</v>
      </c>
      <c r="D834" s="62">
        <v>4364</v>
      </c>
    </row>
    <row r="835" spans="1:4" x14ac:dyDescent="0.25">
      <c r="A835" s="54" t="s">
        <v>947</v>
      </c>
      <c r="B835" s="61" t="s">
        <v>9411</v>
      </c>
      <c r="C835" s="61" t="s">
        <v>9413</v>
      </c>
      <c r="D835" s="62">
        <v>19092</v>
      </c>
    </row>
    <row r="836" spans="1:4" x14ac:dyDescent="0.25">
      <c r="A836" s="54" t="s">
        <v>947</v>
      </c>
      <c r="B836" s="61" t="s">
        <v>2354</v>
      </c>
      <c r="C836" s="61" t="s">
        <v>2356</v>
      </c>
      <c r="D836" s="62">
        <v>207230</v>
      </c>
    </row>
    <row r="837" spans="1:4" x14ac:dyDescent="0.25">
      <c r="A837" s="54" t="s">
        <v>947</v>
      </c>
      <c r="B837" s="61" t="s">
        <v>2630</v>
      </c>
      <c r="C837" s="61" t="s">
        <v>2632</v>
      </c>
      <c r="D837" s="62">
        <v>177370</v>
      </c>
    </row>
    <row r="838" spans="1:4" x14ac:dyDescent="0.25">
      <c r="A838" s="54" t="s">
        <v>947</v>
      </c>
      <c r="B838" s="61" t="s">
        <v>16079</v>
      </c>
      <c r="C838" s="61" t="s">
        <v>16081</v>
      </c>
      <c r="D838" s="62">
        <v>2069</v>
      </c>
    </row>
    <row r="839" spans="1:4" x14ac:dyDescent="0.25">
      <c r="A839" s="54" t="s">
        <v>947</v>
      </c>
      <c r="B839" s="61" t="s">
        <v>5162</v>
      </c>
      <c r="C839" s="61" t="s">
        <v>5164</v>
      </c>
      <c r="D839" s="62">
        <v>61736</v>
      </c>
    </row>
    <row r="840" spans="1:4" x14ac:dyDescent="0.25">
      <c r="A840" s="54" t="s">
        <v>947</v>
      </c>
      <c r="B840" s="61" t="s">
        <v>13420</v>
      </c>
      <c r="C840" s="61" t="s">
        <v>13422</v>
      </c>
      <c r="D840" s="62">
        <v>6323</v>
      </c>
    </row>
    <row r="841" spans="1:4" x14ac:dyDescent="0.25">
      <c r="A841" s="54" t="s">
        <v>947</v>
      </c>
      <c r="B841" s="61" t="s">
        <v>6624</v>
      </c>
      <c r="C841" s="61" t="s">
        <v>6626</v>
      </c>
      <c r="D841" s="62">
        <v>39946</v>
      </c>
    </row>
    <row r="842" spans="1:4" x14ac:dyDescent="0.25">
      <c r="A842" s="54" t="s">
        <v>947</v>
      </c>
      <c r="B842" s="61" t="s">
        <v>8815</v>
      </c>
      <c r="C842" s="61" t="s">
        <v>8817</v>
      </c>
      <c r="D842" s="62">
        <v>22684</v>
      </c>
    </row>
    <row r="843" spans="1:4" x14ac:dyDescent="0.25">
      <c r="A843" s="54" t="s">
        <v>947</v>
      </c>
      <c r="B843" s="61" t="s">
        <v>11528</v>
      </c>
      <c r="C843" s="61" t="s">
        <v>11530</v>
      </c>
      <c r="D843" s="62">
        <v>10746</v>
      </c>
    </row>
    <row r="844" spans="1:4" x14ac:dyDescent="0.25">
      <c r="A844" s="54" t="s">
        <v>947</v>
      </c>
      <c r="B844" s="61" t="s">
        <v>15555</v>
      </c>
      <c r="C844" s="61" t="s">
        <v>15557</v>
      </c>
      <c r="D844" s="62">
        <v>2939</v>
      </c>
    </row>
    <row r="845" spans="1:4" x14ac:dyDescent="0.25">
      <c r="A845" s="54" t="s">
        <v>947</v>
      </c>
      <c r="B845" s="61" t="s">
        <v>6544</v>
      </c>
      <c r="C845" s="61" t="s">
        <v>6546</v>
      </c>
      <c r="D845" s="62">
        <v>41027</v>
      </c>
    </row>
    <row r="846" spans="1:4" x14ac:dyDescent="0.25">
      <c r="A846" s="54" t="s">
        <v>947</v>
      </c>
      <c r="B846" s="61" t="s">
        <v>1634</v>
      </c>
      <c r="C846" s="61" t="s">
        <v>1636</v>
      </c>
      <c r="D846" s="62">
        <v>378683</v>
      </c>
    </row>
    <row r="847" spans="1:4" x14ac:dyDescent="0.25">
      <c r="A847" s="54" t="s">
        <v>947</v>
      </c>
      <c r="B847" s="61" t="s">
        <v>10004</v>
      </c>
      <c r="C847" s="61" t="s">
        <v>10006</v>
      </c>
      <c r="D847" s="62">
        <v>16308</v>
      </c>
    </row>
    <row r="848" spans="1:4" x14ac:dyDescent="0.25">
      <c r="A848" s="54" t="s">
        <v>947</v>
      </c>
      <c r="B848" s="61" t="s">
        <v>999</v>
      </c>
      <c r="C848" s="61" t="s">
        <v>1001</v>
      </c>
      <c r="D848" s="62">
        <v>1523905</v>
      </c>
    </row>
    <row r="849" spans="1:4" x14ac:dyDescent="0.25">
      <c r="A849" s="54" t="s">
        <v>947</v>
      </c>
      <c r="B849" s="61" t="s">
        <v>10654</v>
      </c>
      <c r="C849" s="61" t="s">
        <v>10656</v>
      </c>
      <c r="D849" s="62">
        <v>13769</v>
      </c>
    </row>
    <row r="850" spans="1:4" x14ac:dyDescent="0.25">
      <c r="A850" s="54" t="s">
        <v>947</v>
      </c>
      <c r="B850" s="61" t="s">
        <v>15687</v>
      </c>
      <c r="C850" s="61" t="s">
        <v>15689</v>
      </c>
      <c r="D850" s="62">
        <v>2700</v>
      </c>
    </row>
    <row r="851" spans="1:4" x14ac:dyDescent="0.25">
      <c r="A851" s="54" t="s">
        <v>947</v>
      </c>
      <c r="B851" s="61" t="s">
        <v>1892</v>
      </c>
      <c r="C851" s="61" t="s">
        <v>1894</v>
      </c>
      <c r="D851" s="62">
        <v>259235</v>
      </c>
    </row>
    <row r="852" spans="1:4" x14ac:dyDescent="0.25">
      <c r="A852" s="54" t="s">
        <v>947</v>
      </c>
      <c r="B852" s="61" t="s">
        <v>9216</v>
      </c>
      <c r="C852" s="61" t="s">
        <v>9218</v>
      </c>
      <c r="D852" s="62">
        <v>20245</v>
      </c>
    </row>
    <row r="853" spans="1:4" x14ac:dyDescent="0.25">
      <c r="A853" s="54" t="s">
        <v>947</v>
      </c>
      <c r="B853" s="61" t="s">
        <v>9573</v>
      </c>
      <c r="C853" s="61" t="s">
        <v>9575</v>
      </c>
      <c r="D853" s="62">
        <v>18303</v>
      </c>
    </row>
    <row r="854" spans="1:4" x14ac:dyDescent="0.25">
      <c r="A854" s="54" t="s">
        <v>947</v>
      </c>
      <c r="B854" s="61" t="s">
        <v>6400</v>
      </c>
      <c r="C854" s="61" t="s">
        <v>6402</v>
      </c>
      <c r="D854" s="62">
        <v>42431</v>
      </c>
    </row>
    <row r="855" spans="1:4" x14ac:dyDescent="0.25">
      <c r="A855" s="54" t="s">
        <v>947</v>
      </c>
      <c r="B855" s="61" t="s">
        <v>8899</v>
      </c>
      <c r="C855" s="61" t="s">
        <v>8901</v>
      </c>
      <c r="D855" s="62">
        <v>22273</v>
      </c>
    </row>
    <row r="856" spans="1:4" x14ac:dyDescent="0.25">
      <c r="A856" s="54" t="s">
        <v>947</v>
      </c>
      <c r="B856" s="61" t="s">
        <v>13310</v>
      </c>
      <c r="C856" s="61" t="s">
        <v>13312</v>
      </c>
      <c r="D856" s="62">
        <v>6507</v>
      </c>
    </row>
    <row r="857" spans="1:4" x14ac:dyDescent="0.25">
      <c r="A857" s="54" t="s">
        <v>947</v>
      </c>
      <c r="B857" s="61" t="s">
        <v>5138</v>
      </c>
      <c r="C857" s="61" t="s">
        <v>5140</v>
      </c>
      <c r="D857" s="62">
        <v>62112</v>
      </c>
    </row>
    <row r="858" spans="1:4" x14ac:dyDescent="0.25">
      <c r="A858" s="54" t="s">
        <v>947</v>
      </c>
      <c r="B858" s="61" t="s">
        <v>14399</v>
      </c>
      <c r="C858" s="61" t="s">
        <v>14401</v>
      </c>
      <c r="D858" s="62">
        <v>4700</v>
      </c>
    </row>
    <row r="859" spans="1:4" x14ac:dyDescent="0.25">
      <c r="A859" s="54" t="s">
        <v>947</v>
      </c>
      <c r="B859" s="61" t="s">
        <v>15147</v>
      </c>
      <c r="C859" s="61" t="s">
        <v>15149</v>
      </c>
      <c r="D859" s="62">
        <v>3537</v>
      </c>
    </row>
    <row r="860" spans="1:4" x14ac:dyDescent="0.25">
      <c r="A860" s="54" t="s">
        <v>947</v>
      </c>
      <c r="B860" s="61" t="s">
        <v>2138</v>
      </c>
      <c r="C860" s="61" t="s">
        <v>2140</v>
      </c>
      <c r="D860" s="62">
        <v>231399</v>
      </c>
    </row>
    <row r="861" spans="1:4" x14ac:dyDescent="0.25">
      <c r="A861" s="54" t="s">
        <v>947</v>
      </c>
      <c r="B861" s="61" t="s">
        <v>3157</v>
      </c>
      <c r="C861" s="61" t="s">
        <v>3159</v>
      </c>
      <c r="D861" s="62">
        <v>135149</v>
      </c>
    </row>
    <row r="862" spans="1:4" x14ac:dyDescent="0.25">
      <c r="A862" s="54" t="s">
        <v>947</v>
      </c>
      <c r="B862" s="61" t="s">
        <v>6556</v>
      </c>
      <c r="C862" s="61" t="s">
        <v>6558</v>
      </c>
      <c r="D862" s="62">
        <v>40771</v>
      </c>
    </row>
    <row r="863" spans="1:4" x14ac:dyDescent="0.25">
      <c r="A863" s="54" t="s">
        <v>947</v>
      </c>
      <c r="B863" s="61" t="s">
        <v>6878</v>
      </c>
      <c r="C863" s="61" t="s">
        <v>6880</v>
      </c>
      <c r="D863" s="62">
        <v>37148</v>
      </c>
    </row>
    <row r="864" spans="1:4" x14ac:dyDescent="0.25">
      <c r="A864" s="54" t="s">
        <v>947</v>
      </c>
      <c r="B864" s="61" t="s">
        <v>1607</v>
      </c>
      <c r="C864" s="61" t="s">
        <v>1609</v>
      </c>
      <c r="D864" s="62">
        <v>376376</v>
      </c>
    </row>
    <row r="865" spans="1:4" x14ac:dyDescent="0.25">
      <c r="A865" s="54" t="s">
        <v>947</v>
      </c>
      <c r="B865" s="61" t="s">
        <v>1005</v>
      </c>
      <c r="C865" s="61" t="s">
        <v>1007</v>
      </c>
      <c r="D865" s="62">
        <v>1515694</v>
      </c>
    </row>
    <row r="866" spans="1:4" x14ac:dyDescent="0.25">
      <c r="A866" s="54" t="s">
        <v>947</v>
      </c>
      <c r="B866" s="61" t="s">
        <v>17196</v>
      </c>
      <c r="C866" s="61" t="s">
        <v>17198</v>
      </c>
      <c r="D866" s="62">
        <v>499</v>
      </c>
    </row>
    <row r="867" spans="1:4" x14ac:dyDescent="0.25">
      <c r="A867" s="54" t="s">
        <v>947</v>
      </c>
      <c r="B867" s="61" t="s">
        <v>9600</v>
      </c>
      <c r="C867" s="61" t="s">
        <v>9602</v>
      </c>
      <c r="D867" s="62">
        <v>18090</v>
      </c>
    </row>
    <row r="868" spans="1:4" x14ac:dyDescent="0.25">
      <c r="A868" s="54" t="s">
        <v>947</v>
      </c>
      <c r="B868" s="61" t="s">
        <v>16197</v>
      </c>
      <c r="C868" s="61" t="s">
        <v>16199</v>
      </c>
      <c r="D868" s="62">
        <v>1942</v>
      </c>
    </row>
    <row r="869" spans="1:4" x14ac:dyDescent="0.25">
      <c r="A869" s="54" t="s">
        <v>947</v>
      </c>
      <c r="B869" s="61" t="s">
        <v>1820</v>
      </c>
      <c r="C869" s="61" t="s">
        <v>1822</v>
      </c>
      <c r="D869" s="62">
        <v>274020</v>
      </c>
    </row>
    <row r="870" spans="1:4" x14ac:dyDescent="0.25">
      <c r="A870" s="54" t="s">
        <v>947</v>
      </c>
      <c r="B870" s="61" t="s">
        <v>1580</v>
      </c>
      <c r="C870" s="61" t="s">
        <v>1582</v>
      </c>
      <c r="D870" s="62">
        <v>274263</v>
      </c>
    </row>
    <row r="871" spans="1:4" x14ac:dyDescent="0.25">
      <c r="A871" s="54" t="s">
        <v>947</v>
      </c>
      <c r="B871" s="61" t="s">
        <v>8587</v>
      </c>
      <c r="C871" s="61" t="s">
        <v>8589</v>
      </c>
      <c r="D871" s="62">
        <v>24153</v>
      </c>
    </row>
    <row r="872" spans="1:4" x14ac:dyDescent="0.25">
      <c r="A872" s="54" t="s">
        <v>947</v>
      </c>
      <c r="B872" s="61" t="s">
        <v>5345</v>
      </c>
      <c r="C872" s="61" t="s">
        <v>5347</v>
      </c>
      <c r="D872" s="62">
        <v>58267</v>
      </c>
    </row>
    <row r="873" spans="1:4" x14ac:dyDescent="0.25">
      <c r="A873" s="54" t="s">
        <v>947</v>
      </c>
      <c r="B873" s="61" t="s">
        <v>16422</v>
      </c>
      <c r="C873" s="61" t="s">
        <v>16424</v>
      </c>
      <c r="D873" s="62">
        <v>1643</v>
      </c>
    </row>
    <row r="874" spans="1:4" x14ac:dyDescent="0.25">
      <c r="A874" s="54" t="s">
        <v>947</v>
      </c>
      <c r="B874" s="61" t="s">
        <v>1113</v>
      </c>
      <c r="C874" s="61" t="s">
        <v>1115</v>
      </c>
      <c r="D874" s="62">
        <v>822821</v>
      </c>
    </row>
    <row r="875" spans="1:4" x14ac:dyDescent="0.25">
      <c r="A875" s="54" t="s">
        <v>947</v>
      </c>
      <c r="B875" s="61" t="s">
        <v>7225</v>
      </c>
      <c r="C875" s="61" t="s">
        <v>7227</v>
      </c>
      <c r="D875" s="62">
        <v>33650</v>
      </c>
    </row>
    <row r="876" spans="1:4" x14ac:dyDescent="0.25">
      <c r="A876" s="54" t="s">
        <v>947</v>
      </c>
      <c r="B876" s="61" t="s">
        <v>3734</v>
      </c>
      <c r="C876" s="61" t="s">
        <v>3736</v>
      </c>
      <c r="D876" s="62">
        <v>104335</v>
      </c>
    </row>
    <row r="877" spans="1:4" x14ac:dyDescent="0.25">
      <c r="A877" s="54" t="s">
        <v>947</v>
      </c>
      <c r="B877" s="61" t="s">
        <v>1661</v>
      </c>
      <c r="C877" s="61" t="s">
        <v>1663</v>
      </c>
      <c r="D877" s="62">
        <v>401424</v>
      </c>
    </row>
    <row r="878" spans="1:4" x14ac:dyDescent="0.25">
      <c r="A878" s="54" t="s">
        <v>947</v>
      </c>
      <c r="B878" s="61" t="s">
        <v>2039</v>
      </c>
      <c r="C878" s="61" t="s">
        <v>2041</v>
      </c>
      <c r="D878" s="62">
        <v>245543</v>
      </c>
    </row>
    <row r="879" spans="1:4" x14ac:dyDescent="0.25">
      <c r="A879" s="54" t="s">
        <v>947</v>
      </c>
      <c r="B879" s="61" t="s">
        <v>1250</v>
      </c>
      <c r="C879" s="61" t="s">
        <v>1252</v>
      </c>
      <c r="D879" s="62">
        <v>563829</v>
      </c>
    </row>
    <row r="880" spans="1:4" x14ac:dyDescent="0.25">
      <c r="A880" s="54" t="s">
        <v>947</v>
      </c>
      <c r="B880" s="61" t="s">
        <v>1880</v>
      </c>
      <c r="C880" s="61" t="s">
        <v>1882</v>
      </c>
      <c r="D880" s="62">
        <v>281740</v>
      </c>
    </row>
    <row r="881" spans="1:4" x14ac:dyDescent="0.25">
      <c r="A881" s="54" t="s">
        <v>947</v>
      </c>
      <c r="B881" s="61" t="s">
        <v>8653</v>
      </c>
      <c r="C881" s="61" t="s">
        <v>8655</v>
      </c>
      <c r="D881" s="62">
        <v>23481</v>
      </c>
    </row>
    <row r="882" spans="1:4" x14ac:dyDescent="0.25">
      <c r="A882" s="54" t="s">
        <v>947</v>
      </c>
      <c r="B882" s="61" t="s">
        <v>12784</v>
      </c>
      <c r="C882" s="61" t="s">
        <v>12786</v>
      </c>
      <c r="D882" s="62">
        <v>7671</v>
      </c>
    </row>
    <row r="883" spans="1:4" x14ac:dyDescent="0.25">
      <c r="A883" s="54" t="s">
        <v>947</v>
      </c>
      <c r="B883" s="61" t="s">
        <v>13382</v>
      </c>
      <c r="C883" s="61" t="s">
        <v>13384</v>
      </c>
      <c r="D883" s="62">
        <v>6407</v>
      </c>
    </row>
    <row r="884" spans="1:4" x14ac:dyDescent="0.25">
      <c r="A884" s="54" t="s">
        <v>947</v>
      </c>
      <c r="B884" s="61" t="s">
        <v>6283</v>
      </c>
      <c r="C884" s="61" t="s">
        <v>6285</v>
      </c>
      <c r="D884" s="62">
        <v>43466</v>
      </c>
    </row>
    <row r="885" spans="1:4" x14ac:dyDescent="0.25">
      <c r="A885" s="54" t="s">
        <v>947</v>
      </c>
      <c r="B885" s="61" t="s">
        <v>16224</v>
      </c>
      <c r="C885" s="61" t="s">
        <v>16226</v>
      </c>
      <c r="D885" s="62">
        <v>1904</v>
      </c>
    </row>
    <row r="886" spans="1:4" x14ac:dyDescent="0.25">
      <c r="A886" s="54" t="s">
        <v>947</v>
      </c>
      <c r="B886" s="61" t="s">
        <v>1406</v>
      </c>
      <c r="C886" s="61" t="s">
        <v>1408</v>
      </c>
      <c r="D886" s="62">
        <v>441210</v>
      </c>
    </row>
    <row r="887" spans="1:4" x14ac:dyDescent="0.25">
      <c r="A887" s="54" t="s">
        <v>947</v>
      </c>
      <c r="B887" s="61" t="s">
        <v>13145</v>
      </c>
      <c r="C887" s="61" t="s">
        <v>13147</v>
      </c>
      <c r="D887" s="62">
        <v>6891</v>
      </c>
    </row>
    <row r="888" spans="1:4" x14ac:dyDescent="0.25">
      <c r="A888" s="54" t="s">
        <v>947</v>
      </c>
      <c r="B888" s="61" t="s">
        <v>7927</v>
      </c>
      <c r="C888" s="61" t="s">
        <v>7929</v>
      </c>
      <c r="D888" s="62">
        <v>28258</v>
      </c>
    </row>
    <row r="889" spans="1:4" x14ac:dyDescent="0.25">
      <c r="A889" s="54" t="s">
        <v>947</v>
      </c>
      <c r="B889" s="61" t="s">
        <v>1550</v>
      </c>
      <c r="C889" s="61" t="s">
        <v>1552</v>
      </c>
      <c r="D889" s="62">
        <v>402624</v>
      </c>
    </row>
    <row r="890" spans="1:4" x14ac:dyDescent="0.25">
      <c r="A890" s="54" t="s">
        <v>947</v>
      </c>
      <c r="B890" s="61" t="s">
        <v>5810</v>
      </c>
      <c r="C890" s="61" t="s">
        <v>5812</v>
      </c>
      <c r="D890" s="62">
        <v>50383</v>
      </c>
    </row>
    <row r="891" spans="1:4" x14ac:dyDescent="0.25">
      <c r="A891" s="54" t="s">
        <v>947</v>
      </c>
      <c r="B891" s="61" t="s">
        <v>14339</v>
      </c>
      <c r="C891" s="61" t="s">
        <v>14341</v>
      </c>
      <c r="D891" s="62">
        <v>4772</v>
      </c>
    </row>
    <row r="892" spans="1:4" x14ac:dyDescent="0.25">
      <c r="A892" s="54" t="s">
        <v>947</v>
      </c>
      <c r="B892" s="61" t="s">
        <v>10768</v>
      </c>
      <c r="C892" s="61" t="s">
        <v>10770</v>
      </c>
      <c r="D892" s="62">
        <v>13252</v>
      </c>
    </row>
    <row r="893" spans="1:4" x14ac:dyDescent="0.25">
      <c r="A893" s="54" t="s">
        <v>947</v>
      </c>
      <c r="B893" s="61" t="s">
        <v>16326</v>
      </c>
      <c r="C893" s="61" t="s">
        <v>16328</v>
      </c>
      <c r="D893" s="62">
        <v>1765</v>
      </c>
    </row>
    <row r="894" spans="1:4" x14ac:dyDescent="0.25">
      <c r="A894" s="54" t="s">
        <v>947</v>
      </c>
      <c r="B894" s="61" t="s">
        <v>8860</v>
      </c>
      <c r="C894" s="61" t="s">
        <v>8862</v>
      </c>
      <c r="D894" s="62">
        <v>22454</v>
      </c>
    </row>
    <row r="895" spans="1:4" x14ac:dyDescent="0.25">
      <c r="A895" s="54" t="s">
        <v>947</v>
      </c>
      <c r="B895" s="61" t="s">
        <v>4516</v>
      </c>
      <c r="C895" s="61" t="s">
        <v>4518</v>
      </c>
      <c r="D895" s="62">
        <v>75464</v>
      </c>
    </row>
    <row r="896" spans="1:4" x14ac:dyDescent="0.25">
      <c r="A896" s="54" t="s">
        <v>947</v>
      </c>
      <c r="B896" s="61" t="s">
        <v>7822</v>
      </c>
      <c r="C896" s="61" t="s">
        <v>7824</v>
      </c>
      <c r="D896" s="62">
        <v>29038</v>
      </c>
    </row>
    <row r="897" spans="1:4" x14ac:dyDescent="0.25">
      <c r="A897" s="54" t="s">
        <v>947</v>
      </c>
      <c r="B897" s="61" t="s">
        <v>6609</v>
      </c>
      <c r="C897" s="61" t="s">
        <v>6611</v>
      </c>
      <c r="D897" s="62">
        <v>40163</v>
      </c>
    </row>
    <row r="898" spans="1:4" x14ac:dyDescent="0.25">
      <c r="A898" s="54" t="s">
        <v>947</v>
      </c>
      <c r="B898" s="61" t="s">
        <v>1214</v>
      </c>
      <c r="C898" s="61" t="s">
        <v>1216</v>
      </c>
      <c r="D898" s="62">
        <v>545939</v>
      </c>
    </row>
    <row r="899" spans="1:4" x14ac:dyDescent="0.25">
      <c r="A899" s="54" t="s">
        <v>947</v>
      </c>
      <c r="B899" s="61" t="s">
        <v>15853</v>
      </c>
      <c r="C899" s="61" t="s">
        <v>15855</v>
      </c>
      <c r="D899" s="62">
        <v>2382</v>
      </c>
    </row>
    <row r="900" spans="1:4" x14ac:dyDescent="0.25">
      <c r="A900" s="54" t="s">
        <v>947</v>
      </c>
      <c r="B900" s="61" t="s">
        <v>3142</v>
      </c>
      <c r="C900" s="61" t="s">
        <v>3144</v>
      </c>
      <c r="D900" s="62">
        <v>135478</v>
      </c>
    </row>
    <row r="901" spans="1:4" x14ac:dyDescent="0.25">
      <c r="A901" s="54" t="s">
        <v>947</v>
      </c>
      <c r="B901" s="61" t="s">
        <v>9582</v>
      </c>
      <c r="C901" s="61" t="s">
        <v>9584</v>
      </c>
      <c r="D901" s="62">
        <v>18169</v>
      </c>
    </row>
    <row r="902" spans="1:4" x14ac:dyDescent="0.25">
      <c r="A902" s="54" t="s">
        <v>947</v>
      </c>
      <c r="B902" s="61" t="s">
        <v>1146</v>
      </c>
      <c r="C902" s="61" t="s">
        <v>1148</v>
      </c>
      <c r="D902" s="62">
        <v>730695</v>
      </c>
    </row>
    <row r="903" spans="1:4" x14ac:dyDescent="0.25">
      <c r="A903" s="54" t="s">
        <v>947</v>
      </c>
      <c r="B903" s="61" t="s">
        <v>3244</v>
      </c>
      <c r="C903" s="61" t="s">
        <v>3246</v>
      </c>
      <c r="D903" s="62">
        <v>130136</v>
      </c>
    </row>
    <row r="904" spans="1:4" x14ac:dyDescent="0.25">
      <c r="A904" s="54" t="s">
        <v>947</v>
      </c>
      <c r="B904" s="61" t="s">
        <v>8935</v>
      </c>
      <c r="C904" s="61" t="s">
        <v>8937</v>
      </c>
      <c r="D904" s="62">
        <v>22103</v>
      </c>
    </row>
    <row r="905" spans="1:4" x14ac:dyDescent="0.25">
      <c r="A905" s="54" t="s">
        <v>947</v>
      </c>
      <c r="B905" s="61" t="s">
        <v>7981</v>
      </c>
      <c r="C905" s="61" t="s">
        <v>7983</v>
      </c>
      <c r="D905" s="62">
        <v>27846</v>
      </c>
    </row>
    <row r="906" spans="1:4" x14ac:dyDescent="0.25">
      <c r="A906" s="54" t="s">
        <v>947</v>
      </c>
      <c r="B906" s="61" t="s">
        <v>6559</v>
      </c>
      <c r="C906" s="61" t="s">
        <v>6561</v>
      </c>
      <c r="D906" s="62">
        <v>40749</v>
      </c>
    </row>
    <row r="907" spans="1:4" x14ac:dyDescent="0.25">
      <c r="A907" s="54" t="s">
        <v>947</v>
      </c>
      <c r="B907" s="61" t="s">
        <v>2288</v>
      </c>
      <c r="C907" s="61" t="s">
        <v>2290</v>
      </c>
      <c r="D907" s="62">
        <v>213731</v>
      </c>
    </row>
    <row r="908" spans="1:4" x14ac:dyDescent="0.25">
      <c r="A908" s="54" t="s">
        <v>947</v>
      </c>
      <c r="B908" s="61" t="s">
        <v>2831</v>
      </c>
      <c r="C908" s="61" t="s">
        <v>2833</v>
      </c>
      <c r="D908" s="62">
        <v>158779</v>
      </c>
    </row>
    <row r="909" spans="1:4" x14ac:dyDescent="0.25">
      <c r="A909" s="54" t="s">
        <v>947</v>
      </c>
      <c r="B909" s="61" t="s">
        <v>13054</v>
      </c>
      <c r="C909" s="61" t="s">
        <v>13056</v>
      </c>
      <c r="D909" s="62">
        <v>7052</v>
      </c>
    </row>
    <row r="910" spans="1:4" x14ac:dyDescent="0.25">
      <c r="A910" s="54" t="s">
        <v>947</v>
      </c>
      <c r="B910" s="61" t="s">
        <v>10483</v>
      </c>
      <c r="C910" s="61" t="s">
        <v>10485</v>
      </c>
      <c r="D910" s="62">
        <v>14410</v>
      </c>
    </row>
    <row r="911" spans="1:4" x14ac:dyDescent="0.25">
      <c r="A911" s="54" t="s">
        <v>947</v>
      </c>
      <c r="B911" s="61" t="s">
        <v>8776</v>
      </c>
      <c r="C911" s="61" t="s">
        <v>8778</v>
      </c>
      <c r="D911" s="62">
        <v>22852</v>
      </c>
    </row>
    <row r="912" spans="1:4" x14ac:dyDescent="0.25">
      <c r="A912" s="54" t="s">
        <v>947</v>
      </c>
      <c r="B912" s="61" t="s">
        <v>13331</v>
      </c>
      <c r="C912" s="61" t="s">
        <v>13333</v>
      </c>
      <c r="D912" s="62">
        <v>6463</v>
      </c>
    </row>
    <row r="913" spans="1:4" x14ac:dyDescent="0.25">
      <c r="A913" s="54" t="s">
        <v>947</v>
      </c>
      <c r="B913" s="61" t="s">
        <v>13118</v>
      </c>
      <c r="C913" s="61" t="s">
        <v>13120</v>
      </c>
      <c r="D913" s="62">
        <v>6936</v>
      </c>
    </row>
    <row r="914" spans="1:4" x14ac:dyDescent="0.25">
      <c r="A914" s="54" t="s">
        <v>947</v>
      </c>
      <c r="B914" s="61" t="s">
        <v>11023</v>
      </c>
      <c r="C914" s="61" t="s">
        <v>11025</v>
      </c>
      <c r="D914" s="62">
        <v>12338</v>
      </c>
    </row>
    <row r="915" spans="1:4" x14ac:dyDescent="0.25">
      <c r="A915" s="54" t="s">
        <v>947</v>
      </c>
      <c r="B915" s="61" t="s">
        <v>13748</v>
      </c>
      <c r="C915" s="61" t="s">
        <v>13750</v>
      </c>
      <c r="D915" s="62">
        <v>5779</v>
      </c>
    </row>
    <row r="916" spans="1:4" x14ac:dyDescent="0.25">
      <c r="A916" s="54" t="s">
        <v>947</v>
      </c>
      <c r="B916" s="61" t="s">
        <v>1775</v>
      </c>
      <c r="C916" s="61" t="s">
        <v>1777</v>
      </c>
      <c r="D916" s="62">
        <v>312729</v>
      </c>
    </row>
    <row r="917" spans="1:4" x14ac:dyDescent="0.25">
      <c r="A917" s="54" t="s">
        <v>947</v>
      </c>
      <c r="B917" s="61" t="s">
        <v>7516</v>
      </c>
      <c r="C917" s="61" t="s">
        <v>7518</v>
      </c>
      <c r="D917" s="62">
        <v>31336</v>
      </c>
    </row>
    <row r="918" spans="1:4" x14ac:dyDescent="0.25">
      <c r="A918" s="54" t="s">
        <v>947</v>
      </c>
      <c r="B918" s="61" t="s">
        <v>9546</v>
      </c>
      <c r="C918" s="61" t="s">
        <v>9548</v>
      </c>
      <c r="D918" s="62">
        <v>18401</v>
      </c>
    </row>
    <row r="919" spans="1:4" x14ac:dyDescent="0.25">
      <c r="A919" s="54" t="s">
        <v>947</v>
      </c>
      <c r="B919" s="61" t="s">
        <v>3259</v>
      </c>
      <c r="C919" s="61" t="s">
        <v>3261</v>
      </c>
      <c r="D919" s="62">
        <v>129252</v>
      </c>
    </row>
    <row r="920" spans="1:4" x14ac:dyDescent="0.25">
      <c r="A920" s="54" t="s">
        <v>947</v>
      </c>
      <c r="B920" s="61" t="s">
        <v>1967</v>
      </c>
      <c r="C920" s="61" t="s">
        <v>1969</v>
      </c>
      <c r="D920" s="62">
        <v>258237</v>
      </c>
    </row>
    <row r="921" spans="1:4" x14ac:dyDescent="0.25">
      <c r="A921" s="54" t="s">
        <v>947</v>
      </c>
      <c r="B921" s="61" t="s">
        <v>2336</v>
      </c>
      <c r="C921" s="61" t="s">
        <v>2338</v>
      </c>
      <c r="D921" s="62">
        <v>210104</v>
      </c>
    </row>
    <row r="922" spans="1:4" x14ac:dyDescent="0.25">
      <c r="A922" s="54" t="s">
        <v>947</v>
      </c>
      <c r="B922" s="61" t="s">
        <v>7234</v>
      </c>
      <c r="C922" s="61" t="s">
        <v>7236</v>
      </c>
      <c r="D922" s="62">
        <v>33630</v>
      </c>
    </row>
    <row r="923" spans="1:4" x14ac:dyDescent="0.25">
      <c r="A923" s="54" t="s">
        <v>947</v>
      </c>
      <c r="B923" s="61" t="s">
        <v>10420</v>
      </c>
      <c r="C923" s="61" t="s">
        <v>10422</v>
      </c>
      <c r="D923" s="62">
        <v>14664</v>
      </c>
    </row>
    <row r="924" spans="1:4" x14ac:dyDescent="0.25">
      <c r="A924" s="54" t="s">
        <v>947</v>
      </c>
      <c r="B924" s="61" t="s">
        <v>8707</v>
      </c>
      <c r="C924" s="61" t="s">
        <v>8709</v>
      </c>
      <c r="D924" s="62">
        <v>23175</v>
      </c>
    </row>
    <row r="925" spans="1:4" x14ac:dyDescent="0.25">
      <c r="A925" s="54" t="s">
        <v>947</v>
      </c>
      <c r="B925" s="61" t="s">
        <v>6971</v>
      </c>
      <c r="C925" s="61" t="s">
        <v>6973</v>
      </c>
      <c r="D925" s="62">
        <v>35963</v>
      </c>
    </row>
    <row r="926" spans="1:4" x14ac:dyDescent="0.25">
      <c r="A926" s="54" t="s">
        <v>947</v>
      </c>
      <c r="B926" s="61" t="s">
        <v>11492</v>
      </c>
      <c r="C926" s="61" t="s">
        <v>11494</v>
      </c>
      <c r="D926" s="62">
        <v>10838</v>
      </c>
    </row>
    <row r="927" spans="1:4" x14ac:dyDescent="0.25">
      <c r="A927" s="54" t="s">
        <v>947</v>
      </c>
      <c r="B927" s="61" t="s">
        <v>15651</v>
      </c>
      <c r="C927" s="61" t="s">
        <v>15653</v>
      </c>
      <c r="D927" s="62">
        <v>2759</v>
      </c>
    </row>
    <row r="928" spans="1:4" x14ac:dyDescent="0.25">
      <c r="A928" s="54" t="s">
        <v>947</v>
      </c>
      <c r="B928" s="61" t="s">
        <v>7768</v>
      </c>
      <c r="C928" s="61" t="s">
        <v>7770</v>
      </c>
      <c r="D928" s="62">
        <v>29380</v>
      </c>
    </row>
    <row r="929" spans="1:4" x14ac:dyDescent="0.25">
      <c r="A929" s="54" t="s">
        <v>947</v>
      </c>
      <c r="B929" s="61" t="s">
        <v>6854</v>
      </c>
      <c r="C929" s="61" t="s">
        <v>6856</v>
      </c>
      <c r="D929" s="62">
        <v>37284</v>
      </c>
    </row>
    <row r="930" spans="1:4" x14ac:dyDescent="0.25">
      <c r="A930" s="54" t="s">
        <v>947</v>
      </c>
      <c r="B930" s="61" t="s">
        <v>7918</v>
      </c>
      <c r="C930" s="61" t="s">
        <v>7920</v>
      </c>
      <c r="D930" s="62">
        <v>28315</v>
      </c>
    </row>
    <row r="931" spans="1:4" x14ac:dyDescent="0.25">
      <c r="A931" s="54" t="s">
        <v>947</v>
      </c>
      <c r="B931" s="61" t="s">
        <v>7930</v>
      </c>
      <c r="C931" s="61" t="s">
        <v>7932</v>
      </c>
      <c r="D931" s="62">
        <v>28247</v>
      </c>
    </row>
    <row r="932" spans="1:4" x14ac:dyDescent="0.25">
      <c r="A932" s="54" t="s">
        <v>947</v>
      </c>
      <c r="B932" s="61" t="s">
        <v>14162</v>
      </c>
      <c r="C932" s="61" t="s">
        <v>14164</v>
      </c>
      <c r="D932" s="62">
        <v>5067</v>
      </c>
    </row>
    <row r="933" spans="1:4" x14ac:dyDescent="0.25">
      <c r="A933" s="54" t="s">
        <v>947</v>
      </c>
      <c r="B933" s="61" t="s">
        <v>14973</v>
      </c>
      <c r="C933" s="61" t="s">
        <v>14974</v>
      </c>
      <c r="D933" s="62">
        <v>3827</v>
      </c>
    </row>
    <row r="934" spans="1:4" x14ac:dyDescent="0.25">
      <c r="A934" s="54" t="s">
        <v>947</v>
      </c>
      <c r="B934" s="61" t="s">
        <v>4000</v>
      </c>
      <c r="C934" s="61" t="s">
        <v>4002</v>
      </c>
      <c r="D934" s="62">
        <v>94567</v>
      </c>
    </row>
    <row r="935" spans="1:4" x14ac:dyDescent="0.25">
      <c r="A935" s="54" t="s">
        <v>947</v>
      </c>
      <c r="B935" s="61" t="s">
        <v>9645</v>
      </c>
      <c r="C935" s="61" t="s">
        <v>9647</v>
      </c>
      <c r="D935" s="62">
        <v>17911</v>
      </c>
    </row>
    <row r="936" spans="1:4" x14ac:dyDescent="0.25">
      <c r="A936" s="54" t="s">
        <v>947</v>
      </c>
      <c r="B936" s="61" t="s">
        <v>10168</v>
      </c>
      <c r="C936" s="61" t="s">
        <v>10170</v>
      </c>
      <c r="D936" s="62">
        <v>15695</v>
      </c>
    </row>
    <row r="937" spans="1:4" x14ac:dyDescent="0.25">
      <c r="A937" s="54" t="s">
        <v>947</v>
      </c>
      <c r="B937" s="61" t="s">
        <v>7417</v>
      </c>
      <c r="C937" s="61" t="s">
        <v>7419</v>
      </c>
      <c r="D937" s="62">
        <v>32109</v>
      </c>
    </row>
    <row r="938" spans="1:4" x14ac:dyDescent="0.25">
      <c r="A938" s="54" t="s">
        <v>947</v>
      </c>
      <c r="B938" s="61" t="s">
        <v>5585</v>
      </c>
      <c r="C938" s="61" t="s">
        <v>5587</v>
      </c>
      <c r="D938" s="62">
        <v>54013</v>
      </c>
    </row>
    <row r="939" spans="1:4" x14ac:dyDescent="0.25">
      <c r="A939" s="54" t="s">
        <v>947</v>
      </c>
      <c r="B939" s="61" t="s">
        <v>6181</v>
      </c>
      <c r="C939" s="61" t="s">
        <v>6183</v>
      </c>
      <c r="D939" s="62">
        <v>44993</v>
      </c>
    </row>
    <row r="940" spans="1:4" x14ac:dyDescent="0.25">
      <c r="A940" s="54" t="s">
        <v>947</v>
      </c>
      <c r="B940" s="61" t="s">
        <v>7019</v>
      </c>
      <c r="C940" s="61" t="s">
        <v>7021</v>
      </c>
      <c r="D940" s="62">
        <v>35329</v>
      </c>
    </row>
    <row r="941" spans="1:4" x14ac:dyDescent="0.25">
      <c r="A941" s="54" t="s">
        <v>947</v>
      </c>
      <c r="B941" s="61" t="s">
        <v>4465</v>
      </c>
      <c r="C941" s="61" t="s">
        <v>4467</v>
      </c>
      <c r="D941" s="62">
        <v>76975</v>
      </c>
    </row>
    <row r="942" spans="1:4" x14ac:dyDescent="0.25">
      <c r="A942" s="54" t="s">
        <v>947</v>
      </c>
      <c r="B942" s="61" t="s">
        <v>14129</v>
      </c>
      <c r="C942" s="61" t="s">
        <v>14131</v>
      </c>
      <c r="D942" s="62">
        <v>5146</v>
      </c>
    </row>
    <row r="943" spans="1:4" x14ac:dyDescent="0.25">
      <c r="A943" s="54" t="s">
        <v>947</v>
      </c>
      <c r="B943" s="61" t="s">
        <v>3737</v>
      </c>
      <c r="C943" s="61" t="s">
        <v>3739</v>
      </c>
      <c r="D943" s="62">
        <v>104264</v>
      </c>
    </row>
    <row r="944" spans="1:4" x14ac:dyDescent="0.25">
      <c r="A944" s="54" t="s">
        <v>947</v>
      </c>
      <c r="B944" s="61" t="s">
        <v>17351</v>
      </c>
      <c r="C944" s="61" t="s">
        <v>17353</v>
      </c>
      <c r="D944" s="62">
        <v>170795</v>
      </c>
    </row>
    <row r="945" spans="1:4" x14ac:dyDescent="0.25">
      <c r="A945" s="54" t="s">
        <v>947</v>
      </c>
      <c r="B945" s="61" t="s">
        <v>16589</v>
      </c>
      <c r="C945" s="61" t="s">
        <v>16591</v>
      </c>
      <c r="D945" s="62">
        <v>1383</v>
      </c>
    </row>
    <row r="946" spans="1:4" x14ac:dyDescent="0.25">
      <c r="A946" s="54" t="s">
        <v>947</v>
      </c>
      <c r="B946" s="61" t="s">
        <v>11786</v>
      </c>
      <c r="C946" s="61" t="s">
        <v>11788</v>
      </c>
      <c r="D946" s="62">
        <v>10082</v>
      </c>
    </row>
    <row r="947" spans="1:4" x14ac:dyDescent="0.25">
      <c r="A947" s="54" t="s">
        <v>947</v>
      </c>
      <c r="B947" s="61" t="s">
        <v>4111</v>
      </c>
      <c r="C947" s="61" t="s">
        <v>4113</v>
      </c>
      <c r="D947" s="62">
        <v>89942</v>
      </c>
    </row>
    <row r="948" spans="1:4" x14ac:dyDescent="0.25">
      <c r="A948" s="54" t="s">
        <v>947</v>
      </c>
      <c r="B948" s="61" t="s">
        <v>2258</v>
      </c>
      <c r="C948" s="61" t="s">
        <v>2260</v>
      </c>
      <c r="D948" s="62">
        <v>217586</v>
      </c>
    </row>
    <row r="949" spans="1:4" x14ac:dyDescent="0.25">
      <c r="A949" s="54" t="s">
        <v>947</v>
      </c>
      <c r="B949" s="61" t="s">
        <v>4495</v>
      </c>
      <c r="C949" s="61" t="s">
        <v>4497</v>
      </c>
      <c r="D949" s="62">
        <v>75904</v>
      </c>
    </row>
    <row r="950" spans="1:4" x14ac:dyDescent="0.25">
      <c r="A950" s="54" t="s">
        <v>947</v>
      </c>
      <c r="B950" s="61" t="s">
        <v>1068</v>
      </c>
      <c r="C950" s="61" t="s">
        <v>1070</v>
      </c>
      <c r="D950" s="62">
        <v>975546</v>
      </c>
    </row>
    <row r="951" spans="1:4" x14ac:dyDescent="0.25">
      <c r="A951" s="54" t="s">
        <v>947</v>
      </c>
      <c r="B951" s="61" t="s">
        <v>13862</v>
      </c>
      <c r="C951" s="61" t="s">
        <v>13864</v>
      </c>
      <c r="D951" s="62">
        <v>5600</v>
      </c>
    </row>
    <row r="952" spans="1:4" x14ac:dyDescent="0.25">
      <c r="A952" s="54" t="s">
        <v>947</v>
      </c>
      <c r="B952" s="61" t="s">
        <v>5669</v>
      </c>
      <c r="C952" s="61" t="s">
        <v>5671</v>
      </c>
      <c r="D952" s="62">
        <v>52600</v>
      </c>
    </row>
    <row r="953" spans="1:4" x14ac:dyDescent="0.25">
      <c r="A953" s="54" t="s">
        <v>947</v>
      </c>
      <c r="B953" s="61" t="s">
        <v>9432</v>
      </c>
      <c r="C953" s="61" t="s">
        <v>9434</v>
      </c>
      <c r="D953" s="62">
        <v>18969</v>
      </c>
    </row>
    <row r="954" spans="1:4" x14ac:dyDescent="0.25">
      <c r="A954" s="54" t="s">
        <v>947</v>
      </c>
      <c r="B954" s="61" t="s">
        <v>12351</v>
      </c>
      <c r="C954" s="61" t="s">
        <v>12353</v>
      </c>
      <c r="D954" s="62">
        <v>8703</v>
      </c>
    </row>
    <row r="955" spans="1:4" x14ac:dyDescent="0.25">
      <c r="A955" s="54" t="s">
        <v>947</v>
      </c>
      <c r="B955" s="61" t="s">
        <v>12949</v>
      </c>
      <c r="C955" s="61" t="s">
        <v>12951</v>
      </c>
      <c r="D955" s="62">
        <v>7328</v>
      </c>
    </row>
    <row r="956" spans="1:4" x14ac:dyDescent="0.25">
      <c r="A956" s="54" t="s">
        <v>947</v>
      </c>
      <c r="B956" s="61" t="s">
        <v>13988</v>
      </c>
      <c r="C956" s="61" t="s">
        <v>13990</v>
      </c>
      <c r="D956" s="62">
        <v>5368</v>
      </c>
    </row>
    <row r="957" spans="1:4" x14ac:dyDescent="0.25">
      <c r="A957" s="54" t="s">
        <v>947</v>
      </c>
      <c r="B957" s="61" t="s">
        <v>3061</v>
      </c>
      <c r="C957" s="61" t="s">
        <v>3063</v>
      </c>
      <c r="D957" s="62">
        <v>140209</v>
      </c>
    </row>
    <row r="958" spans="1:4" x14ac:dyDescent="0.25">
      <c r="A958" s="54" t="s">
        <v>947</v>
      </c>
      <c r="B958" s="61" t="s">
        <v>2318</v>
      </c>
      <c r="C958" s="61" t="s">
        <v>2320</v>
      </c>
      <c r="D958" s="62">
        <v>211420</v>
      </c>
    </row>
    <row r="959" spans="1:4" x14ac:dyDescent="0.25">
      <c r="A959" s="54" t="s">
        <v>947</v>
      </c>
      <c r="B959" s="61" t="s">
        <v>10663</v>
      </c>
      <c r="C959" s="61" t="s">
        <v>10665</v>
      </c>
      <c r="D959" s="62">
        <v>13749</v>
      </c>
    </row>
    <row r="960" spans="1:4" x14ac:dyDescent="0.25">
      <c r="A960" s="54" t="s">
        <v>947</v>
      </c>
      <c r="B960" s="61" t="s">
        <v>6657</v>
      </c>
      <c r="C960" s="61" t="s">
        <v>6659</v>
      </c>
      <c r="D960" s="62">
        <v>39581</v>
      </c>
    </row>
    <row r="961" spans="1:4" x14ac:dyDescent="0.25">
      <c r="A961" s="54" t="s">
        <v>947</v>
      </c>
      <c r="B961" s="61" t="s">
        <v>14021</v>
      </c>
      <c r="C961" s="61" t="s">
        <v>14023</v>
      </c>
      <c r="D961" s="62">
        <v>5299</v>
      </c>
    </row>
    <row r="962" spans="1:4" x14ac:dyDescent="0.25">
      <c r="A962" s="54" t="s">
        <v>947</v>
      </c>
      <c r="B962" s="61" t="s">
        <v>1793</v>
      </c>
      <c r="C962" s="61" t="s">
        <v>1795</v>
      </c>
      <c r="D962" s="62">
        <v>288540</v>
      </c>
    </row>
    <row r="963" spans="1:4" x14ac:dyDescent="0.25">
      <c r="A963" s="54" t="s">
        <v>947</v>
      </c>
      <c r="B963" s="61" t="s">
        <v>14907</v>
      </c>
      <c r="C963" s="61" t="s">
        <v>14909</v>
      </c>
      <c r="D963" s="62">
        <v>3898</v>
      </c>
    </row>
    <row r="964" spans="1:4" x14ac:dyDescent="0.25">
      <c r="A964" s="54" t="s">
        <v>947</v>
      </c>
      <c r="B964" s="61" t="s">
        <v>14327</v>
      </c>
      <c r="C964" s="61" t="s">
        <v>14329</v>
      </c>
      <c r="D964" s="62">
        <v>4818</v>
      </c>
    </row>
    <row r="965" spans="1:4" x14ac:dyDescent="0.25">
      <c r="A965" s="54" t="s">
        <v>947</v>
      </c>
      <c r="B965" s="61" t="s">
        <v>4880</v>
      </c>
      <c r="C965" s="61" t="s">
        <v>4882</v>
      </c>
      <c r="D965" s="62">
        <v>66810</v>
      </c>
    </row>
    <row r="966" spans="1:4" x14ac:dyDescent="0.25">
      <c r="A966" s="54" t="s">
        <v>947</v>
      </c>
      <c r="B966" s="61" t="s">
        <v>11810</v>
      </c>
      <c r="C966" s="61" t="s">
        <v>11812</v>
      </c>
      <c r="D966" s="62">
        <v>10032</v>
      </c>
    </row>
    <row r="967" spans="1:4" x14ac:dyDescent="0.25">
      <c r="A967" s="54" t="s">
        <v>947</v>
      </c>
      <c r="B967" s="61" t="s">
        <v>15440</v>
      </c>
      <c r="C967" s="61" t="s">
        <v>15442</v>
      </c>
      <c r="D967" s="62">
        <v>3092</v>
      </c>
    </row>
    <row r="968" spans="1:4" x14ac:dyDescent="0.25">
      <c r="A968" s="54" t="s">
        <v>947</v>
      </c>
      <c r="B968" s="61" t="s">
        <v>6373</v>
      </c>
      <c r="C968" s="61" t="s">
        <v>6375</v>
      </c>
      <c r="D968" s="62">
        <v>42751</v>
      </c>
    </row>
    <row r="969" spans="1:4" x14ac:dyDescent="0.25">
      <c r="A969" s="54" t="s">
        <v>947</v>
      </c>
      <c r="B969" s="61" t="s">
        <v>12489</v>
      </c>
      <c r="C969" s="61" t="s">
        <v>12491</v>
      </c>
      <c r="D969" s="62">
        <v>8393</v>
      </c>
    </row>
    <row r="970" spans="1:4" x14ac:dyDescent="0.25">
      <c r="A970" s="54" t="s">
        <v>947</v>
      </c>
      <c r="B970" s="61" t="s">
        <v>7228</v>
      </c>
      <c r="C970" s="61" t="s">
        <v>7230</v>
      </c>
      <c r="D970" s="62">
        <v>33642</v>
      </c>
    </row>
    <row r="971" spans="1:4" x14ac:dyDescent="0.25">
      <c r="A971" s="54" t="s">
        <v>947</v>
      </c>
      <c r="B971" s="61" t="s">
        <v>7172</v>
      </c>
      <c r="C971" s="61" t="s">
        <v>7174</v>
      </c>
      <c r="D971" s="62">
        <v>33912</v>
      </c>
    </row>
    <row r="972" spans="1:4" x14ac:dyDescent="0.25">
      <c r="A972" s="54" t="s">
        <v>947</v>
      </c>
      <c r="B972" s="61" t="s">
        <v>3035</v>
      </c>
      <c r="C972" s="61" t="s">
        <v>3037</v>
      </c>
      <c r="D972" s="62">
        <v>141498</v>
      </c>
    </row>
    <row r="973" spans="1:4" x14ac:dyDescent="0.25">
      <c r="A973" s="54" t="s">
        <v>947</v>
      </c>
      <c r="B973" s="61" t="s">
        <v>3450</v>
      </c>
      <c r="C973" s="61" t="s">
        <v>3452</v>
      </c>
      <c r="D973" s="62">
        <v>117274</v>
      </c>
    </row>
    <row r="974" spans="1:4" x14ac:dyDescent="0.25">
      <c r="A974" s="54" t="s">
        <v>947</v>
      </c>
      <c r="B974" s="61" t="s">
        <v>12219</v>
      </c>
      <c r="C974" s="61" t="s">
        <v>12221</v>
      </c>
      <c r="D974" s="62">
        <v>9065</v>
      </c>
    </row>
    <row r="975" spans="1:4" x14ac:dyDescent="0.25">
      <c r="A975" s="54" t="s">
        <v>947</v>
      </c>
      <c r="B975" s="61" t="s">
        <v>1943</v>
      </c>
      <c r="C975" s="61" t="s">
        <v>1945</v>
      </c>
      <c r="D975" s="62">
        <v>267803</v>
      </c>
    </row>
    <row r="976" spans="1:4" x14ac:dyDescent="0.25">
      <c r="A976" s="54" t="s">
        <v>947</v>
      </c>
      <c r="B976" s="61" t="s">
        <v>3624</v>
      </c>
      <c r="C976" s="61" t="s">
        <v>3626</v>
      </c>
      <c r="D976" s="62">
        <v>108530</v>
      </c>
    </row>
    <row r="977" spans="1:4" x14ac:dyDescent="0.25">
      <c r="A977" s="54" t="s">
        <v>947</v>
      </c>
      <c r="B977" s="61" t="s">
        <v>4402</v>
      </c>
      <c r="C977" s="61" t="s">
        <v>4404</v>
      </c>
      <c r="D977" s="62">
        <v>79007</v>
      </c>
    </row>
    <row r="978" spans="1:4" x14ac:dyDescent="0.25">
      <c r="A978" s="54" t="s">
        <v>947</v>
      </c>
      <c r="B978" s="61" t="s">
        <v>13655</v>
      </c>
      <c r="C978" s="61" t="s">
        <v>13657</v>
      </c>
      <c r="D978" s="62">
        <v>6007</v>
      </c>
    </row>
    <row r="979" spans="1:4" x14ac:dyDescent="0.25">
      <c r="A979" s="54" t="s">
        <v>947</v>
      </c>
      <c r="B979" s="61" t="s">
        <v>12757</v>
      </c>
      <c r="C979" s="61" t="s">
        <v>12759</v>
      </c>
      <c r="D979" s="62">
        <v>7733</v>
      </c>
    </row>
    <row r="980" spans="1:4" x14ac:dyDescent="0.25">
      <c r="A980" s="54" t="s">
        <v>947</v>
      </c>
      <c r="B980" s="61" t="s">
        <v>1247</v>
      </c>
      <c r="C980" s="61" t="s">
        <v>1249</v>
      </c>
      <c r="D980" s="62">
        <v>470031</v>
      </c>
    </row>
    <row r="981" spans="1:4" x14ac:dyDescent="0.25">
      <c r="A981" s="54" t="s">
        <v>947</v>
      </c>
      <c r="B981" s="61" t="s">
        <v>9917</v>
      </c>
      <c r="C981" s="61" t="s">
        <v>9919</v>
      </c>
      <c r="D981" s="62">
        <v>16645</v>
      </c>
    </row>
    <row r="982" spans="1:4" x14ac:dyDescent="0.25">
      <c r="A982" s="54" t="s">
        <v>947</v>
      </c>
      <c r="B982" s="61" t="s">
        <v>8380</v>
      </c>
      <c r="C982" s="61" t="s">
        <v>8382</v>
      </c>
      <c r="D982" s="62">
        <v>25215</v>
      </c>
    </row>
    <row r="983" spans="1:4" x14ac:dyDescent="0.25">
      <c r="A983" s="54" t="s">
        <v>947</v>
      </c>
      <c r="B983" s="61" t="s">
        <v>3050</v>
      </c>
      <c r="C983" s="61" t="s">
        <v>3052</v>
      </c>
      <c r="D983" s="62">
        <v>140396</v>
      </c>
    </row>
    <row r="984" spans="1:4" x14ac:dyDescent="0.25">
      <c r="A984" s="54" t="s">
        <v>947</v>
      </c>
      <c r="B984" s="61" t="s">
        <v>14174</v>
      </c>
      <c r="C984" s="61" t="s">
        <v>14176</v>
      </c>
      <c r="D984" s="62">
        <v>5051</v>
      </c>
    </row>
    <row r="985" spans="1:4" x14ac:dyDescent="0.25">
      <c r="A985" s="54" t="s">
        <v>947</v>
      </c>
      <c r="B985" s="61" t="s">
        <v>5294</v>
      </c>
      <c r="C985" s="61" t="s">
        <v>5296</v>
      </c>
      <c r="D985" s="62">
        <v>59020</v>
      </c>
    </row>
    <row r="986" spans="1:4" x14ac:dyDescent="0.25">
      <c r="A986" s="54" t="s">
        <v>947</v>
      </c>
      <c r="B986" s="61" t="s">
        <v>3907</v>
      </c>
      <c r="C986" s="61" t="s">
        <v>3909</v>
      </c>
      <c r="D986" s="62">
        <v>97247</v>
      </c>
    </row>
    <row r="987" spans="1:4" x14ac:dyDescent="0.25">
      <c r="A987" s="54" t="s">
        <v>947</v>
      </c>
      <c r="B987" s="61" t="s">
        <v>13190</v>
      </c>
      <c r="C987" s="61" t="s">
        <v>13192</v>
      </c>
      <c r="D987" s="62">
        <v>6769</v>
      </c>
    </row>
    <row r="988" spans="1:4" x14ac:dyDescent="0.25">
      <c r="A988" s="54" t="s">
        <v>947</v>
      </c>
      <c r="B988" s="61" t="s">
        <v>1817</v>
      </c>
      <c r="C988" s="61" t="s">
        <v>1819</v>
      </c>
      <c r="D988" s="62">
        <v>301406</v>
      </c>
    </row>
    <row r="989" spans="1:4" x14ac:dyDescent="0.25">
      <c r="A989" s="54" t="s">
        <v>947</v>
      </c>
      <c r="B989" s="61" t="s">
        <v>12769</v>
      </c>
      <c r="C989" s="61" t="s">
        <v>12771</v>
      </c>
      <c r="D989" s="62">
        <v>7721</v>
      </c>
    </row>
    <row r="990" spans="1:4" x14ac:dyDescent="0.25">
      <c r="A990" s="54" t="s">
        <v>947</v>
      </c>
      <c r="B990" s="61" t="s">
        <v>8149</v>
      </c>
      <c r="C990" s="61" t="s">
        <v>8151</v>
      </c>
      <c r="D990" s="62">
        <v>26635</v>
      </c>
    </row>
    <row r="991" spans="1:4" x14ac:dyDescent="0.25">
      <c r="A991" s="54" t="s">
        <v>947</v>
      </c>
      <c r="B991" s="61" t="s">
        <v>4919</v>
      </c>
      <c r="C991" s="61" t="s">
        <v>4921</v>
      </c>
      <c r="D991" s="62">
        <v>66015</v>
      </c>
    </row>
    <row r="992" spans="1:4" x14ac:dyDescent="0.25">
      <c r="A992" s="54" t="s">
        <v>947</v>
      </c>
      <c r="B992" s="61" t="s">
        <v>13733</v>
      </c>
      <c r="C992" s="61" t="s">
        <v>13735</v>
      </c>
      <c r="D992" s="62">
        <v>5818</v>
      </c>
    </row>
    <row r="993" spans="1:4" x14ac:dyDescent="0.25">
      <c r="A993" s="54" t="s">
        <v>947</v>
      </c>
      <c r="B993" s="61" t="s">
        <v>8131</v>
      </c>
      <c r="C993" s="61" t="s">
        <v>8133</v>
      </c>
      <c r="D993" s="62">
        <v>26725</v>
      </c>
    </row>
    <row r="994" spans="1:4" x14ac:dyDescent="0.25">
      <c r="A994" s="54" t="s">
        <v>947</v>
      </c>
      <c r="B994" s="61" t="s">
        <v>14593</v>
      </c>
      <c r="C994" s="61" t="s">
        <v>14595</v>
      </c>
      <c r="D994" s="62">
        <v>4378</v>
      </c>
    </row>
    <row r="995" spans="1:4" x14ac:dyDescent="0.25">
      <c r="A995" s="54" t="s">
        <v>947</v>
      </c>
      <c r="B995" s="61" t="s">
        <v>2000</v>
      </c>
      <c r="C995" s="61" t="s">
        <v>2002</v>
      </c>
      <c r="D995" s="62">
        <v>249995</v>
      </c>
    </row>
    <row r="996" spans="1:4" x14ac:dyDescent="0.25">
      <c r="A996" s="54" t="s">
        <v>947</v>
      </c>
      <c r="B996" s="61" t="s">
        <v>2636</v>
      </c>
      <c r="C996" s="61" t="s">
        <v>2638</v>
      </c>
      <c r="D996" s="62">
        <v>177038</v>
      </c>
    </row>
    <row r="997" spans="1:4" x14ac:dyDescent="0.25">
      <c r="A997" s="54" t="s">
        <v>947</v>
      </c>
      <c r="B997" s="61" t="s">
        <v>7765</v>
      </c>
      <c r="C997" s="61" t="s">
        <v>7767</v>
      </c>
      <c r="D997" s="62">
        <v>29410</v>
      </c>
    </row>
    <row r="998" spans="1:4" x14ac:dyDescent="0.25">
      <c r="A998" s="54" t="s">
        <v>947</v>
      </c>
      <c r="B998" s="61" t="s">
        <v>12817</v>
      </c>
      <c r="C998" s="61" t="s">
        <v>12819</v>
      </c>
      <c r="D998" s="62">
        <v>7602</v>
      </c>
    </row>
    <row r="999" spans="1:4" x14ac:dyDescent="0.25">
      <c r="A999" s="54" t="s">
        <v>947</v>
      </c>
      <c r="B999" s="61" t="s">
        <v>6160</v>
      </c>
      <c r="C999" s="61" t="s">
        <v>6162</v>
      </c>
      <c r="D999" s="62">
        <v>45249</v>
      </c>
    </row>
    <row r="1000" spans="1:4" x14ac:dyDescent="0.25">
      <c r="A1000" s="54" t="s">
        <v>947</v>
      </c>
      <c r="B1000" s="61" t="s">
        <v>16667</v>
      </c>
      <c r="C1000" s="61" t="s">
        <v>16669</v>
      </c>
      <c r="D1000" s="62">
        <v>1261</v>
      </c>
    </row>
    <row r="1001" spans="1:4" x14ac:dyDescent="0.25">
      <c r="A1001" s="54" t="s">
        <v>947</v>
      </c>
      <c r="B1001" s="61" t="s">
        <v>9177</v>
      </c>
      <c r="C1001" s="61" t="s">
        <v>9179</v>
      </c>
      <c r="D1001" s="62">
        <v>20472</v>
      </c>
    </row>
    <row r="1002" spans="1:4" x14ac:dyDescent="0.25">
      <c r="A1002" s="54" t="s">
        <v>947</v>
      </c>
      <c r="B1002" s="61" t="s">
        <v>16705</v>
      </c>
      <c r="C1002" s="61" t="s">
        <v>16707</v>
      </c>
      <c r="D1002" s="62">
        <v>1185</v>
      </c>
    </row>
    <row r="1003" spans="1:4" x14ac:dyDescent="0.25">
      <c r="A1003" s="54" t="s">
        <v>947</v>
      </c>
      <c r="B1003" s="61" t="s">
        <v>12153</v>
      </c>
      <c r="C1003" s="61" t="s">
        <v>12155</v>
      </c>
      <c r="D1003" s="62">
        <v>9252</v>
      </c>
    </row>
    <row r="1004" spans="1:4" x14ac:dyDescent="0.25">
      <c r="A1004" s="54" t="s">
        <v>947</v>
      </c>
      <c r="B1004" s="61" t="s">
        <v>3832</v>
      </c>
      <c r="C1004" s="61" t="s">
        <v>3834</v>
      </c>
      <c r="D1004" s="62">
        <v>100000</v>
      </c>
    </row>
    <row r="1005" spans="1:4" x14ac:dyDescent="0.25">
      <c r="A1005" s="54" t="s">
        <v>947</v>
      </c>
      <c r="B1005" s="61" t="s">
        <v>4468</v>
      </c>
      <c r="C1005" s="61" t="s">
        <v>4470</v>
      </c>
      <c r="D1005" s="62">
        <v>76829</v>
      </c>
    </row>
    <row r="1006" spans="1:4" x14ac:dyDescent="0.25">
      <c r="A1006" s="54" t="s">
        <v>947</v>
      </c>
      <c r="B1006" s="61" t="s">
        <v>9261</v>
      </c>
      <c r="C1006" s="61" t="s">
        <v>9263</v>
      </c>
      <c r="D1006" s="62">
        <v>19930</v>
      </c>
    </row>
    <row r="1007" spans="1:4" x14ac:dyDescent="0.25">
      <c r="A1007" s="54" t="s">
        <v>947</v>
      </c>
      <c r="B1007" s="61" t="s">
        <v>13178</v>
      </c>
      <c r="C1007" s="61" t="s">
        <v>13180</v>
      </c>
      <c r="D1007" s="62">
        <v>6832</v>
      </c>
    </row>
    <row r="1008" spans="1:4" x14ac:dyDescent="0.25">
      <c r="A1008" s="54" t="s">
        <v>947</v>
      </c>
      <c r="B1008" s="61" t="s">
        <v>16279</v>
      </c>
      <c r="C1008" s="61" t="s">
        <v>16281</v>
      </c>
      <c r="D1008" s="62">
        <v>1831</v>
      </c>
    </row>
    <row r="1009" spans="1:4" x14ac:dyDescent="0.25">
      <c r="A1009" s="54" t="s">
        <v>947</v>
      </c>
      <c r="B1009" s="61" t="s">
        <v>5717</v>
      </c>
      <c r="C1009" s="61" t="s">
        <v>5719</v>
      </c>
      <c r="D1009" s="62">
        <v>51967</v>
      </c>
    </row>
    <row r="1010" spans="1:4" x14ac:dyDescent="0.25">
      <c r="A1010" s="54" t="s">
        <v>947</v>
      </c>
      <c r="B1010" s="61" t="s">
        <v>4408</v>
      </c>
      <c r="C1010" s="61" t="s">
        <v>4410</v>
      </c>
      <c r="D1010" s="62">
        <v>78876</v>
      </c>
    </row>
    <row r="1011" spans="1:4" x14ac:dyDescent="0.25">
      <c r="A1011" s="54" t="s">
        <v>947</v>
      </c>
      <c r="B1011" s="61" t="s">
        <v>7456</v>
      </c>
      <c r="C1011" s="61" t="s">
        <v>7458</v>
      </c>
      <c r="D1011" s="62">
        <v>31796</v>
      </c>
    </row>
    <row r="1012" spans="1:4" x14ac:dyDescent="0.25">
      <c r="A1012" s="54" t="s">
        <v>947</v>
      </c>
      <c r="B1012" s="61" t="s">
        <v>14940</v>
      </c>
      <c r="C1012" s="61" t="s">
        <v>14942</v>
      </c>
      <c r="D1012" s="62">
        <v>3875</v>
      </c>
    </row>
    <row r="1013" spans="1:4" x14ac:dyDescent="0.25">
      <c r="A1013" s="54" t="s">
        <v>947</v>
      </c>
      <c r="B1013" s="61" t="s">
        <v>4910</v>
      </c>
      <c r="C1013" s="61" t="s">
        <v>4912</v>
      </c>
      <c r="D1013" s="62">
        <v>66268</v>
      </c>
    </row>
    <row r="1014" spans="1:4" x14ac:dyDescent="0.25">
      <c r="A1014" s="54" t="s">
        <v>947</v>
      </c>
      <c r="B1014" s="61" t="s">
        <v>16029</v>
      </c>
      <c r="C1014" s="61" t="s">
        <v>16031</v>
      </c>
      <c r="D1014" s="62">
        <v>2108</v>
      </c>
    </row>
    <row r="1015" spans="1:4" x14ac:dyDescent="0.25">
      <c r="A1015" s="54" t="s">
        <v>947</v>
      </c>
      <c r="B1015" s="61" t="s">
        <v>7978</v>
      </c>
      <c r="C1015" s="61" t="s">
        <v>7980</v>
      </c>
      <c r="D1015" s="62">
        <v>27857</v>
      </c>
    </row>
    <row r="1016" spans="1:4" x14ac:dyDescent="0.25">
      <c r="A1016" s="54" t="s">
        <v>947</v>
      </c>
      <c r="B1016" s="61" t="s">
        <v>10130</v>
      </c>
      <c r="C1016" s="61" t="s">
        <v>10132</v>
      </c>
      <c r="D1016" s="62">
        <v>15852</v>
      </c>
    </row>
    <row r="1017" spans="1:4" x14ac:dyDescent="0.25">
      <c r="A1017" s="54" t="s">
        <v>947</v>
      </c>
      <c r="B1017" s="61" t="s">
        <v>17110</v>
      </c>
      <c r="C1017" s="61" t="s">
        <v>17112</v>
      </c>
      <c r="D1017" s="62">
        <v>608</v>
      </c>
    </row>
    <row r="1018" spans="1:4" x14ac:dyDescent="0.25">
      <c r="A1018" s="54" t="s">
        <v>947</v>
      </c>
      <c r="B1018" s="61" t="s">
        <v>7627</v>
      </c>
      <c r="C1018" s="61" t="s">
        <v>7629</v>
      </c>
      <c r="D1018" s="62">
        <v>30427</v>
      </c>
    </row>
    <row r="1019" spans="1:4" x14ac:dyDescent="0.25">
      <c r="A1019" s="54" t="s">
        <v>947</v>
      </c>
      <c r="B1019" s="61" t="s">
        <v>12976</v>
      </c>
      <c r="C1019" s="61" t="s">
        <v>12978</v>
      </c>
      <c r="D1019" s="62">
        <v>7255</v>
      </c>
    </row>
    <row r="1020" spans="1:4" x14ac:dyDescent="0.25">
      <c r="A1020" s="54" t="s">
        <v>947</v>
      </c>
      <c r="B1020" s="61" t="s">
        <v>9471</v>
      </c>
      <c r="C1020" s="61" t="s">
        <v>9473</v>
      </c>
      <c r="D1020" s="62">
        <v>18759</v>
      </c>
    </row>
    <row r="1021" spans="1:4" x14ac:dyDescent="0.25">
      <c r="A1021" s="54" t="s">
        <v>947</v>
      </c>
      <c r="B1021" s="61" t="s">
        <v>6328</v>
      </c>
      <c r="C1021" s="61" t="s">
        <v>6330</v>
      </c>
      <c r="D1021" s="62">
        <v>43094</v>
      </c>
    </row>
    <row r="1022" spans="1:4" x14ac:dyDescent="0.25">
      <c r="A1022" s="54" t="s">
        <v>947</v>
      </c>
      <c r="B1022" s="61" t="s">
        <v>1973</v>
      </c>
      <c r="C1022" s="61" t="s">
        <v>1975</v>
      </c>
      <c r="D1022" s="62">
        <v>256250</v>
      </c>
    </row>
    <row r="1023" spans="1:4" x14ac:dyDescent="0.25">
      <c r="A1023" s="54" t="s">
        <v>947</v>
      </c>
      <c r="B1023" s="61" t="s">
        <v>13528</v>
      </c>
      <c r="C1023" s="61" t="s">
        <v>13529</v>
      </c>
      <c r="D1023" s="62">
        <v>6181</v>
      </c>
    </row>
    <row r="1024" spans="1:4" x14ac:dyDescent="0.25">
      <c r="A1024" s="54" t="s">
        <v>947</v>
      </c>
      <c r="B1024" s="61" t="s">
        <v>8182</v>
      </c>
      <c r="C1024" s="61" t="s">
        <v>8184</v>
      </c>
      <c r="D1024" s="62">
        <v>26462</v>
      </c>
    </row>
    <row r="1025" spans="1:4" x14ac:dyDescent="0.25">
      <c r="A1025" s="54" t="s">
        <v>947</v>
      </c>
      <c r="B1025" s="61" t="s">
        <v>11436</v>
      </c>
      <c r="C1025" s="61" t="s">
        <v>11438</v>
      </c>
      <c r="D1025" s="62">
        <v>11101</v>
      </c>
    </row>
    <row r="1026" spans="1:4" x14ac:dyDescent="0.25">
      <c r="A1026" s="54" t="s">
        <v>947</v>
      </c>
      <c r="B1026" s="61" t="s">
        <v>16114</v>
      </c>
      <c r="C1026" s="61" t="s">
        <v>16116</v>
      </c>
      <c r="D1026" s="62">
        <v>2039</v>
      </c>
    </row>
    <row r="1027" spans="1:4" x14ac:dyDescent="0.25">
      <c r="A1027" s="54" t="s">
        <v>947</v>
      </c>
      <c r="B1027" s="61" t="s">
        <v>6770</v>
      </c>
      <c r="C1027" s="61" t="s">
        <v>6772</v>
      </c>
      <c r="D1027" s="62">
        <v>38177</v>
      </c>
    </row>
    <row r="1028" spans="1:4" x14ac:dyDescent="0.25">
      <c r="A1028" s="54" t="s">
        <v>947</v>
      </c>
      <c r="B1028" s="61" t="s">
        <v>9929</v>
      </c>
      <c r="C1028" s="61" t="s">
        <v>9931</v>
      </c>
      <c r="D1028" s="62">
        <v>16619</v>
      </c>
    </row>
    <row r="1029" spans="1:4" x14ac:dyDescent="0.25">
      <c r="A1029" s="54" t="s">
        <v>947</v>
      </c>
      <c r="B1029" s="61" t="s">
        <v>14807</v>
      </c>
      <c r="C1029" s="61" t="s">
        <v>14809</v>
      </c>
      <c r="D1029" s="62">
        <v>4043</v>
      </c>
    </row>
    <row r="1030" spans="1:4" x14ac:dyDescent="0.25">
      <c r="A1030" s="54" t="s">
        <v>947</v>
      </c>
      <c r="B1030" s="61" t="s">
        <v>13444</v>
      </c>
      <c r="C1030" s="61" t="s">
        <v>13446</v>
      </c>
      <c r="D1030" s="62">
        <v>6307</v>
      </c>
    </row>
    <row r="1031" spans="1:4" x14ac:dyDescent="0.25">
      <c r="A1031" s="54" t="s">
        <v>947</v>
      </c>
      <c r="B1031" s="61" t="s">
        <v>16085</v>
      </c>
      <c r="C1031" s="61" t="s">
        <v>16087</v>
      </c>
      <c r="D1031" s="62">
        <v>2062</v>
      </c>
    </row>
    <row r="1032" spans="1:4" x14ac:dyDescent="0.25">
      <c r="A1032" s="54" t="s">
        <v>947</v>
      </c>
      <c r="B1032" s="61" t="s">
        <v>3672</v>
      </c>
      <c r="C1032" s="61" t="s">
        <v>3673</v>
      </c>
      <c r="D1032" s="62">
        <v>106575</v>
      </c>
    </row>
    <row r="1033" spans="1:4" x14ac:dyDescent="0.25">
      <c r="A1033" s="54" t="s">
        <v>947</v>
      </c>
      <c r="B1033" s="61" t="s">
        <v>11836</v>
      </c>
      <c r="C1033" s="61" t="s">
        <v>11838</v>
      </c>
      <c r="D1033" s="62">
        <v>9973</v>
      </c>
    </row>
    <row r="1034" spans="1:4" x14ac:dyDescent="0.25">
      <c r="A1034" s="54" t="s">
        <v>947</v>
      </c>
      <c r="B1034" s="61" t="s">
        <v>1865</v>
      </c>
      <c r="C1034" s="61" t="s">
        <v>1867</v>
      </c>
      <c r="D1034" s="62">
        <v>270909</v>
      </c>
    </row>
    <row r="1035" spans="1:4" x14ac:dyDescent="0.25">
      <c r="A1035" s="54" t="s">
        <v>947</v>
      </c>
      <c r="B1035" s="61" t="s">
        <v>2624</v>
      </c>
      <c r="C1035" s="61" t="s">
        <v>2626</v>
      </c>
      <c r="D1035" s="62">
        <v>177730</v>
      </c>
    </row>
    <row r="1036" spans="1:4" x14ac:dyDescent="0.25">
      <c r="A1036" s="54" t="s">
        <v>947</v>
      </c>
      <c r="B1036" s="61" t="s">
        <v>1559</v>
      </c>
      <c r="C1036" s="61" t="s">
        <v>1561</v>
      </c>
      <c r="D1036" s="62">
        <v>400127</v>
      </c>
    </row>
    <row r="1037" spans="1:4" x14ac:dyDescent="0.25">
      <c r="A1037" s="54" t="s">
        <v>947</v>
      </c>
      <c r="B1037" s="61" t="s">
        <v>1170</v>
      </c>
      <c r="C1037" s="61" t="s">
        <v>1172</v>
      </c>
      <c r="D1037" s="62">
        <v>716472</v>
      </c>
    </row>
    <row r="1038" spans="1:4" x14ac:dyDescent="0.25">
      <c r="A1038" s="54" t="s">
        <v>947</v>
      </c>
      <c r="B1038" s="61" t="s">
        <v>8677</v>
      </c>
      <c r="C1038" s="61" t="s">
        <v>8679</v>
      </c>
      <c r="D1038" s="62">
        <v>23335</v>
      </c>
    </row>
    <row r="1039" spans="1:4" x14ac:dyDescent="0.25">
      <c r="A1039" s="54" t="s">
        <v>947</v>
      </c>
      <c r="B1039" s="61" t="s">
        <v>8188</v>
      </c>
      <c r="C1039" s="61" t="s">
        <v>8190</v>
      </c>
      <c r="D1039" s="62">
        <v>26443</v>
      </c>
    </row>
    <row r="1040" spans="1:4" x14ac:dyDescent="0.25">
      <c r="A1040" s="54" t="s">
        <v>947</v>
      </c>
      <c r="B1040" s="61" t="s">
        <v>17086</v>
      </c>
      <c r="C1040" s="61" t="s">
        <v>17088</v>
      </c>
      <c r="D1040" s="62">
        <v>652</v>
      </c>
    </row>
    <row r="1041" spans="1:4" x14ac:dyDescent="0.25">
      <c r="A1041" s="54" t="s">
        <v>947</v>
      </c>
      <c r="B1041" s="61" t="s">
        <v>17345</v>
      </c>
      <c r="C1041" s="61" t="s">
        <v>17347</v>
      </c>
      <c r="D1041" s="62">
        <v>201</v>
      </c>
    </row>
    <row r="1042" spans="1:4" x14ac:dyDescent="0.25">
      <c r="A1042" s="54" t="s">
        <v>947</v>
      </c>
      <c r="B1042" s="61" t="s">
        <v>13095</v>
      </c>
      <c r="C1042" s="61" t="s">
        <v>13097</v>
      </c>
      <c r="D1042" s="62">
        <v>6964</v>
      </c>
    </row>
    <row r="1043" spans="1:4" x14ac:dyDescent="0.25">
      <c r="A1043" s="54" t="s">
        <v>947</v>
      </c>
      <c r="B1043" s="61" t="s">
        <v>9297</v>
      </c>
      <c r="C1043" s="61" t="s">
        <v>9299</v>
      </c>
      <c r="D1043" s="62">
        <v>19787</v>
      </c>
    </row>
    <row r="1044" spans="1:4" x14ac:dyDescent="0.25">
      <c r="A1044" s="54" t="s">
        <v>947</v>
      </c>
      <c r="B1044" s="61" t="s">
        <v>8737</v>
      </c>
      <c r="C1044" s="61" t="s">
        <v>8739</v>
      </c>
      <c r="D1044" s="62">
        <v>23026</v>
      </c>
    </row>
    <row r="1045" spans="1:4" x14ac:dyDescent="0.25">
      <c r="A1045" s="54" t="s">
        <v>947</v>
      </c>
      <c r="B1045" s="61" t="s">
        <v>15717</v>
      </c>
      <c r="C1045" s="61" t="s">
        <v>15719</v>
      </c>
      <c r="D1045" s="62">
        <v>2631</v>
      </c>
    </row>
    <row r="1046" spans="1:4" x14ac:dyDescent="0.25">
      <c r="A1046" s="54" t="s">
        <v>947</v>
      </c>
      <c r="B1046" s="61" t="s">
        <v>2732</v>
      </c>
      <c r="C1046" s="61" t="s">
        <v>2734</v>
      </c>
      <c r="D1046" s="62">
        <v>168474</v>
      </c>
    </row>
    <row r="1047" spans="1:4" x14ac:dyDescent="0.25">
      <c r="A1047" s="54" t="s">
        <v>947</v>
      </c>
      <c r="B1047" s="61" t="s">
        <v>12585</v>
      </c>
      <c r="C1047" s="61" t="s">
        <v>12587</v>
      </c>
      <c r="D1047" s="62">
        <v>8162</v>
      </c>
    </row>
    <row r="1048" spans="1:4" x14ac:dyDescent="0.25">
      <c r="A1048" s="54" t="s">
        <v>947</v>
      </c>
      <c r="B1048" s="61" t="s">
        <v>9408</v>
      </c>
      <c r="C1048" s="61" t="s">
        <v>9410</v>
      </c>
      <c r="D1048" s="62">
        <v>19145</v>
      </c>
    </row>
    <row r="1049" spans="1:4" x14ac:dyDescent="0.25">
      <c r="A1049" s="54" t="s">
        <v>947</v>
      </c>
      <c r="B1049" s="61" t="s">
        <v>1598</v>
      </c>
      <c r="C1049" s="61" t="s">
        <v>1600</v>
      </c>
      <c r="D1049" s="62">
        <v>337736</v>
      </c>
    </row>
    <row r="1050" spans="1:4" x14ac:dyDescent="0.25">
      <c r="A1050" s="54" t="s">
        <v>947</v>
      </c>
      <c r="B1050" s="61" t="s">
        <v>1271</v>
      </c>
      <c r="C1050" s="61" t="s">
        <v>1273</v>
      </c>
      <c r="D1050" s="62">
        <v>541925</v>
      </c>
    </row>
    <row r="1051" spans="1:4" x14ac:dyDescent="0.25">
      <c r="A1051" s="54" t="s">
        <v>947</v>
      </c>
      <c r="B1051" s="61" t="s">
        <v>15383</v>
      </c>
      <c r="C1051" s="61" t="s">
        <v>15385</v>
      </c>
      <c r="D1051" s="62">
        <v>3174</v>
      </c>
    </row>
    <row r="1052" spans="1:4" x14ac:dyDescent="0.25">
      <c r="A1052" s="54" t="s">
        <v>947</v>
      </c>
      <c r="B1052" s="61" t="s">
        <v>9345</v>
      </c>
      <c r="C1052" s="61" t="s">
        <v>9347</v>
      </c>
      <c r="D1052" s="62">
        <v>19447</v>
      </c>
    </row>
    <row r="1053" spans="1:4" x14ac:dyDescent="0.25">
      <c r="A1053" s="54" t="s">
        <v>947</v>
      </c>
      <c r="B1053" s="61" t="s">
        <v>6687</v>
      </c>
      <c r="C1053" s="61" t="s">
        <v>6689</v>
      </c>
      <c r="D1053" s="62">
        <v>39106</v>
      </c>
    </row>
    <row r="1054" spans="1:4" x14ac:dyDescent="0.25">
      <c r="A1054" s="54" t="s">
        <v>947</v>
      </c>
      <c r="B1054" s="61" t="s">
        <v>14330</v>
      </c>
      <c r="C1054" s="61" t="s">
        <v>14332</v>
      </c>
      <c r="D1054" s="62">
        <v>4813</v>
      </c>
    </row>
    <row r="1055" spans="1:4" x14ac:dyDescent="0.25">
      <c r="A1055" s="54" t="s">
        <v>947</v>
      </c>
      <c r="B1055" s="61" t="s">
        <v>16535</v>
      </c>
      <c r="C1055" s="61" t="s">
        <v>16537</v>
      </c>
      <c r="D1055" s="62">
        <v>1456</v>
      </c>
    </row>
    <row r="1056" spans="1:4" x14ac:dyDescent="0.25">
      <c r="A1056" s="54" t="s">
        <v>947</v>
      </c>
      <c r="B1056" s="61" t="s">
        <v>13492</v>
      </c>
      <c r="C1056" s="61" t="s">
        <v>13494</v>
      </c>
      <c r="D1056" s="62">
        <v>6256</v>
      </c>
    </row>
    <row r="1057" spans="1:4" x14ac:dyDescent="0.25">
      <c r="A1057" s="54" t="s">
        <v>947</v>
      </c>
      <c r="B1057" s="61" t="s">
        <v>6322</v>
      </c>
      <c r="C1057" s="61" t="s">
        <v>6324</v>
      </c>
      <c r="D1057" s="62">
        <v>43171</v>
      </c>
    </row>
    <row r="1058" spans="1:4" x14ac:dyDescent="0.25">
      <c r="A1058" s="54" t="s">
        <v>947</v>
      </c>
      <c r="B1058" s="61" t="s">
        <v>7798</v>
      </c>
      <c r="C1058" s="61" t="s">
        <v>7800</v>
      </c>
      <c r="D1058" s="62">
        <v>29209</v>
      </c>
    </row>
    <row r="1059" spans="1:4" x14ac:dyDescent="0.25">
      <c r="A1059" s="54" t="s">
        <v>947</v>
      </c>
      <c r="B1059" s="61" t="s">
        <v>15543</v>
      </c>
      <c r="C1059" s="61" t="s">
        <v>15545</v>
      </c>
      <c r="D1059" s="62">
        <v>2943</v>
      </c>
    </row>
    <row r="1060" spans="1:4" x14ac:dyDescent="0.25">
      <c r="A1060" s="54" t="s">
        <v>947</v>
      </c>
      <c r="B1060" s="61" t="s">
        <v>10897</v>
      </c>
      <c r="C1060" s="61" t="s">
        <v>10899</v>
      </c>
      <c r="D1060" s="62">
        <v>12823</v>
      </c>
    </row>
    <row r="1061" spans="1:4" x14ac:dyDescent="0.25">
      <c r="A1061" s="54" t="s">
        <v>947</v>
      </c>
      <c r="B1061" s="61" t="s">
        <v>13394</v>
      </c>
      <c r="C1061" s="61" t="s">
        <v>13396</v>
      </c>
      <c r="D1061" s="62">
        <v>6373</v>
      </c>
    </row>
    <row r="1062" spans="1:4" x14ac:dyDescent="0.25">
      <c r="A1062" s="54" t="s">
        <v>947</v>
      </c>
      <c r="B1062" s="61" t="s">
        <v>1526</v>
      </c>
      <c r="C1062" s="61" t="s">
        <v>1528</v>
      </c>
      <c r="D1062" s="62">
        <v>0</v>
      </c>
    </row>
    <row r="1063" spans="1:4" x14ac:dyDescent="0.25">
      <c r="A1063" s="54" t="s">
        <v>947</v>
      </c>
      <c r="B1063" s="61" t="s">
        <v>6097</v>
      </c>
      <c r="C1063" s="61" t="s">
        <v>6099</v>
      </c>
      <c r="D1063" s="62">
        <v>46078</v>
      </c>
    </row>
    <row r="1064" spans="1:4" x14ac:dyDescent="0.25">
      <c r="A1064" s="54" t="s">
        <v>947</v>
      </c>
      <c r="B1064" s="61" t="s">
        <v>3707</v>
      </c>
      <c r="C1064" s="61" t="s">
        <v>3709</v>
      </c>
      <c r="D1064" s="62">
        <v>105321</v>
      </c>
    </row>
    <row r="1065" spans="1:4" x14ac:dyDescent="0.25">
      <c r="A1065" s="54" t="s">
        <v>947</v>
      </c>
      <c r="B1065" s="61" t="s">
        <v>2516</v>
      </c>
      <c r="C1065" s="61" t="s">
        <v>2518</v>
      </c>
      <c r="D1065" s="62">
        <v>188140</v>
      </c>
    </row>
    <row r="1066" spans="1:4" x14ac:dyDescent="0.25">
      <c r="A1066" s="54" t="s">
        <v>947</v>
      </c>
      <c r="B1066" s="61" t="s">
        <v>12808</v>
      </c>
      <c r="C1066" s="61" t="s">
        <v>12810</v>
      </c>
      <c r="D1066" s="62">
        <v>7619</v>
      </c>
    </row>
    <row r="1067" spans="1:4" x14ac:dyDescent="0.25">
      <c r="A1067" s="54" t="s">
        <v>947</v>
      </c>
      <c r="B1067" s="61" t="s">
        <v>15251</v>
      </c>
      <c r="C1067" s="61" t="s">
        <v>15253</v>
      </c>
      <c r="D1067" s="62">
        <v>3377</v>
      </c>
    </row>
    <row r="1068" spans="1:4" x14ac:dyDescent="0.25">
      <c r="A1068" s="54" t="s">
        <v>947</v>
      </c>
      <c r="B1068" s="61" t="s">
        <v>4180</v>
      </c>
      <c r="C1068" s="61" t="s">
        <v>4182</v>
      </c>
      <c r="D1068" s="62">
        <v>86677</v>
      </c>
    </row>
    <row r="1069" spans="1:4" x14ac:dyDescent="0.25">
      <c r="A1069" s="54" t="s">
        <v>947</v>
      </c>
      <c r="B1069" s="61" t="s">
        <v>16383</v>
      </c>
      <c r="C1069" s="61" t="s">
        <v>16385</v>
      </c>
      <c r="D1069" s="62">
        <v>1700</v>
      </c>
    </row>
    <row r="1070" spans="1:4" x14ac:dyDescent="0.25">
      <c r="A1070" s="54" t="s">
        <v>947</v>
      </c>
      <c r="B1070" s="61" t="s">
        <v>15880</v>
      </c>
      <c r="C1070" s="61" t="s">
        <v>15882</v>
      </c>
      <c r="D1070" s="62">
        <v>2344</v>
      </c>
    </row>
    <row r="1071" spans="1:4" x14ac:dyDescent="0.25">
      <c r="A1071" s="54" t="s">
        <v>947</v>
      </c>
      <c r="B1071" s="61" t="s">
        <v>12510</v>
      </c>
      <c r="C1071" s="61" t="s">
        <v>12512</v>
      </c>
      <c r="D1071" s="62">
        <v>8336</v>
      </c>
    </row>
    <row r="1072" spans="1:4" x14ac:dyDescent="0.25">
      <c r="A1072" s="54" t="s">
        <v>947</v>
      </c>
      <c r="B1072" s="61" t="s">
        <v>8467</v>
      </c>
      <c r="C1072" s="61" t="s">
        <v>8469</v>
      </c>
      <c r="D1072" s="62">
        <v>24951</v>
      </c>
    </row>
    <row r="1073" spans="1:4" x14ac:dyDescent="0.25">
      <c r="A1073" s="54" t="s">
        <v>947</v>
      </c>
      <c r="B1073" s="61" t="s">
        <v>16744</v>
      </c>
      <c r="C1073" s="61" t="s">
        <v>16746</v>
      </c>
      <c r="D1073" s="62">
        <v>1129</v>
      </c>
    </row>
    <row r="1074" spans="1:4" x14ac:dyDescent="0.25">
      <c r="A1074" s="54" t="s">
        <v>947</v>
      </c>
      <c r="B1074" s="61" t="s">
        <v>14457</v>
      </c>
      <c r="C1074" s="61" t="s">
        <v>14459</v>
      </c>
      <c r="D1074" s="62">
        <v>4609</v>
      </c>
    </row>
    <row r="1075" spans="1:4" x14ac:dyDescent="0.25">
      <c r="A1075" s="54" t="s">
        <v>947</v>
      </c>
      <c r="B1075" s="61" t="s">
        <v>11615</v>
      </c>
      <c r="C1075" s="61" t="s">
        <v>11617</v>
      </c>
      <c r="D1075" s="62">
        <v>10569</v>
      </c>
    </row>
    <row r="1076" spans="1:4" x14ac:dyDescent="0.25">
      <c r="A1076" s="54" t="s">
        <v>947</v>
      </c>
      <c r="B1076" s="61" t="s">
        <v>2888</v>
      </c>
      <c r="C1076" s="61" t="s">
        <v>2890</v>
      </c>
      <c r="D1076" s="62">
        <v>154606</v>
      </c>
    </row>
    <row r="1077" spans="1:4" x14ac:dyDescent="0.25">
      <c r="A1077" s="54" t="s">
        <v>947</v>
      </c>
      <c r="B1077" s="61" t="s">
        <v>13958</v>
      </c>
      <c r="C1077" s="61" t="s">
        <v>13960</v>
      </c>
      <c r="D1077" s="62">
        <v>5395</v>
      </c>
    </row>
    <row r="1078" spans="1:4" x14ac:dyDescent="0.25">
      <c r="A1078" s="54" t="s">
        <v>947</v>
      </c>
      <c r="B1078" s="61" t="s">
        <v>14402</v>
      </c>
      <c r="C1078" s="61" t="s">
        <v>14404</v>
      </c>
      <c r="D1078" s="62">
        <v>4699</v>
      </c>
    </row>
    <row r="1079" spans="1:4" x14ac:dyDescent="0.25">
      <c r="A1079" s="54" t="s">
        <v>947</v>
      </c>
      <c r="B1079" s="61" t="s">
        <v>16864</v>
      </c>
      <c r="C1079" s="61" t="s">
        <v>16866</v>
      </c>
      <c r="D1079" s="62">
        <v>1009</v>
      </c>
    </row>
    <row r="1080" spans="1:4" x14ac:dyDescent="0.25">
      <c r="A1080" s="54" t="s">
        <v>947</v>
      </c>
      <c r="B1080" s="61" t="s">
        <v>13625</v>
      </c>
      <c r="C1080" s="61" t="s">
        <v>13627</v>
      </c>
      <c r="D1080" s="62">
        <v>6056</v>
      </c>
    </row>
    <row r="1081" spans="1:4" x14ac:dyDescent="0.25">
      <c r="A1081" s="54" t="s">
        <v>947</v>
      </c>
      <c r="B1081" s="61" t="s">
        <v>10855</v>
      </c>
      <c r="C1081" s="61" t="s">
        <v>10857</v>
      </c>
      <c r="D1081" s="62">
        <v>12994</v>
      </c>
    </row>
    <row r="1082" spans="1:4" x14ac:dyDescent="0.25">
      <c r="A1082" s="54" t="s">
        <v>947</v>
      </c>
      <c r="B1082" s="61" t="s">
        <v>17407</v>
      </c>
      <c r="C1082" s="61" t="s">
        <v>17409</v>
      </c>
      <c r="D1082" s="62">
        <v>0</v>
      </c>
    </row>
    <row r="1083" spans="1:4" x14ac:dyDescent="0.25">
      <c r="A1083" s="54" t="s">
        <v>947</v>
      </c>
      <c r="B1083" s="61" t="s">
        <v>15056</v>
      </c>
      <c r="C1083" s="61" t="s">
        <v>15058</v>
      </c>
      <c r="D1083" s="62">
        <v>3703</v>
      </c>
    </row>
    <row r="1084" spans="1:4" x14ac:dyDescent="0.25">
      <c r="A1084" s="54" t="s">
        <v>947</v>
      </c>
      <c r="B1084" s="61" t="s">
        <v>17306</v>
      </c>
      <c r="C1084" s="61" t="s">
        <v>17307</v>
      </c>
      <c r="D1084" s="62">
        <v>278</v>
      </c>
    </row>
    <row r="1085" spans="1:4" x14ac:dyDescent="0.25">
      <c r="A1085" s="54" t="s">
        <v>947</v>
      </c>
      <c r="B1085" s="61" t="s">
        <v>2414</v>
      </c>
      <c r="C1085" s="61" t="s">
        <v>2416</v>
      </c>
      <c r="D1085" s="62">
        <v>200884</v>
      </c>
    </row>
    <row r="1086" spans="1:4" x14ac:dyDescent="0.25">
      <c r="A1086" s="54" t="s">
        <v>947</v>
      </c>
      <c r="B1086" s="61" t="s">
        <v>12213</v>
      </c>
      <c r="C1086" s="61" t="s">
        <v>12215</v>
      </c>
      <c r="D1086" s="62">
        <v>9082</v>
      </c>
    </row>
    <row r="1087" spans="1:4" x14ac:dyDescent="0.25">
      <c r="A1087" s="54" t="s">
        <v>947</v>
      </c>
      <c r="B1087" s="61" t="s">
        <v>4826</v>
      </c>
      <c r="C1087" s="61" t="s">
        <v>4828</v>
      </c>
      <c r="D1087" s="62">
        <v>67727</v>
      </c>
    </row>
    <row r="1088" spans="1:4" x14ac:dyDescent="0.25">
      <c r="A1088" s="54" t="s">
        <v>947</v>
      </c>
      <c r="B1088" s="61" t="s">
        <v>1301</v>
      </c>
      <c r="C1088" s="61" t="s">
        <v>1303</v>
      </c>
      <c r="D1088" s="62">
        <v>541792</v>
      </c>
    </row>
    <row r="1089" spans="1:4" x14ac:dyDescent="0.25">
      <c r="A1089" s="54" t="s">
        <v>947</v>
      </c>
      <c r="B1089" s="61" t="s">
        <v>15174</v>
      </c>
      <c r="C1089" s="61" t="s">
        <v>15176</v>
      </c>
      <c r="D1089" s="62">
        <v>3510</v>
      </c>
    </row>
    <row r="1090" spans="1:4" x14ac:dyDescent="0.25">
      <c r="A1090" s="54" t="s">
        <v>947</v>
      </c>
      <c r="B1090" s="61" t="s">
        <v>14069</v>
      </c>
      <c r="C1090" s="61" t="s">
        <v>14071</v>
      </c>
      <c r="D1090" s="62">
        <v>5237</v>
      </c>
    </row>
    <row r="1091" spans="1:4" x14ac:dyDescent="0.25">
      <c r="A1091" s="54" t="s">
        <v>947</v>
      </c>
      <c r="B1091" s="61" t="s">
        <v>14306</v>
      </c>
      <c r="C1091" s="61" t="s">
        <v>14308</v>
      </c>
      <c r="D1091" s="62">
        <v>4848</v>
      </c>
    </row>
    <row r="1092" spans="1:4" x14ac:dyDescent="0.25">
      <c r="A1092" s="54" t="s">
        <v>947</v>
      </c>
      <c r="B1092" s="61" t="s">
        <v>10960</v>
      </c>
      <c r="C1092" s="61" t="s">
        <v>10962</v>
      </c>
      <c r="D1092" s="62">
        <v>12614</v>
      </c>
    </row>
    <row r="1093" spans="1:4" x14ac:dyDescent="0.25">
      <c r="A1093" s="54" t="s">
        <v>947</v>
      </c>
      <c r="B1093" s="61" t="s">
        <v>7336</v>
      </c>
      <c r="C1093" s="61" t="s">
        <v>7338</v>
      </c>
      <c r="D1093" s="62">
        <v>32847</v>
      </c>
    </row>
    <row r="1094" spans="1:4" x14ac:dyDescent="0.25">
      <c r="A1094" s="54" t="s">
        <v>947</v>
      </c>
      <c r="B1094" s="61" t="s">
        <v>16998</v>
      </c>
      <c r="C1094" s="61" t="s">
        <v>17000</v>
      </c>
      <c r="D1094" s="62">
        <v>0</v>
      </c>
    </row>
    <row r="1095" spans="1:4" x14ac:dyDescent="0.25">
      <c r="A1095" s="54" t="s">
        <v>947</v>
      </c>
      <c r="B1095" s="61" t="s">
        <v>11813</v>
      </c>
      <c r="C1095" s="61" t="s">
        <v>11815</v>
      </c>
      <c r="D1095" s="62">
        <v>10029</v>
      </c>
    </row>
    <row r="1096" spans="1:4" x14ac:dyDescent="0.25">
      <c r="A1096" s="54" t="s">
        <v>947</v>
      </c>
      <c r="B1096" s="61" t="s">
        <v>10846</v>
      </c>
      <c r="C1096" s="61" t="s">
        <v>10848</v>
      </c>
      <c r="D1096" s="62">
        <v>13013</v>
      </c>
    </row>
    <row r="1097" spans="1:4" x14ac:dyDescent="0.25">
      <c r="A1097" s="54" t="s">
        <v>947</v>
      </c>
      <c r="B1097" s="61" t="s">
        <v>16135</v>
      </c>
      <c r="C1097" s="61" t="s">
        <v>16137</v>
      </c>
      <c r="D1097" s="62">
        <v>2018</v>
      </c>
    </row>
    <row r="1098" spans="1:4" x14ac:dyDescent="0.25">
      <c r="A1098" s="54" t="s">
        <v>947</v>
      </c>
      <c r="B1098" s="61" t="s">
        <v>16840</v>
      </c>
      <c r="C1098" s="61" t="s">
        <v>16842</v>
      </c>
      <c r="D1098" s="62">
        <v>1009</v>
      </c>
    </row>
    <row r="1099" spans="1:4" x14ac:dyDescent="0.25">
      <c r="A1099" s="54" t="s">
        <v>947</v>
      </c>
      <c r="B1099" s="61" t="s">
        <v>16696</v>
      </c>
      <c r="C1099" s="61" t="s">
        <v>16698</v>
      </c>
      <c r="D1099" s="62">
        <v>1210</v>
      </c>
    </row>
    <row r="1100" spans="1:4" x14ac:dyDescent="0.25">
      <c r="A1100" s="54" t="s">
        <v>947</v>
      </c>
      <c r="B1100" s="61" t="s">
        <v>3178</v>
      </c>
      <c r="C1100" s="61" t="s">
        <v>3180</v>
      </c>
      <c r="D1100" s="62">
        <v>134092</v>
      </c>
    </row>
    <row r="1101" spans="1:4" x14ac:dyDescent="0.25">
      <c r="A1101" s="54" t="s">
        <v>947</v>
      </c>
      <c r="B1101" s="61" t="s">
        <v>2621</v>
      </c>
      <c r="C1101" s="61" t="s">
        <v>2623</v>
      </c>
      <c r="D1101" s="62">
        <v>177808</v>
      </c>
    </row>
    <row r="1102" spans="1:4" x14ac:dyDescent="0.25">
      <c r="A1102" s="54" t="s">
        <v>947</v>
      </c>
      <c r="B1102" s="61" t="s">
        <v>14048</v>
      </c>
      <c r="C1102" s="61" t="s">
        <v>14050</v>
      </c>
      <c r="D1102" s="62">
        <v>5262</v>
      </c>
    </row>
    <row r="1103" spans="1:4" x14ac:dyDescent="0.25">
      <c r="A1103" s="54" t="s">
        <v>947</v>
      </c>
      <c r="B1103" s="61" t="s">
        <v>11591</v>
      </c>
      <c r="C1103" s="61" t="s">
        <v>11593</v>
      </c>
      <c r="D1103" s="62">
        <v>10627</v>
      </c>
    </row>
    <row r="1104" spans="1:4" x14ac:dyDescent="0.25">
      <c r="A1104" s="54" t="s">
        <v>947</v>
      </c>
      <c r="B1104" s="61" t="s">
        <v>2156</v>
      </c>
      <c r="C1104" s="61" t="s">
        <v>2158</v>
      </c>
      <c r="D1104" s="62">
        <v>229567</v>
      </c>
    </row>
    <row r="1105" spans="1:4" x14ac:dyDescent="0.25">
      <c r="A1105" s="54" t="s">
        <v>947</v>
      </c>
      <c r="B1105" s="61" t="s">
        <v>9537</v>
      </c>
      <c r="C1105" s="61" t="s">
        <v>9539</v>
      </c>
      <c r="D1105" s="62">
        <v>18431</v>
      </c>
    </row>
    <row r="1106" spans="1:4" x14ac:dyDescent="0.25">
      <c r="A1106" s="54" t="s">
        <v>947</v>
      </c>
      <c r="B1106" s="61" t="s">
        <v>15141</v>
      </c>
      <c r="C1106" s="61" t="s">
        <v>15143</v>
      </c>
      <c r="D1106" s="62">
        <v>3550</v>
      </c>
    </row>
    <row r="1107" spans="1:4" x14ac:dyDescent="0.25">
      <c r="A1107" s="54" t="s">
        <v>947</v>
      </c>
      <c r="B1107" s="61" t="s">
        <v>16849</v>
      </c>
      <c r="C1107" s="61" t="s">
        <v>16851</v>
      </c>
      <c r="D1107" s="62">
        <v>1009</v>
      </c>
    </row>
    <row r="1108" spans="1:4" x14ac:dyDescent="0.25">
      <c r="A1108" s="54" t="s">
        <v>947</v>
      </c>
      <c r="B1108" s="61" t="s">
        <v>3214</v>
      </c>
      <c r="C1108" s="61" t="s">
        <v>3216</v>
      </c>
      <c r="D1108" s="62">
        <v>131675</v>
      </c>
    </row>
    <row r="1109" spans="1:4" x14ac:dyDescent="0.25">
      <c r="A1109" s="54" t="s">
        <v>947</v>
      </c>
      <c r="B1109" s="61" t="s">
        <v>17287</v>
      </c>
      <c r="C1109" s="61" t="s">
        <v>17289</v>
      </c>
      <c r="D1109" s="62">
        <v>320</v>
      </c>
    </row>
    <row r="1110" spans="1:4" x14ac:dyDescent="0.25">
      <c r="A1110" s="54" t="s">
        <v>947</v>
      </c>
      <c r="B1110" s="61" t="s">
        <v>7270</v>
      </c>
      <c r="C1110" s="61" t="s">
        <v>7272</v>
      </c>
      <c r="D1110" s="62">
        <v>33345</v>
      </c>
    </row>
    <row r="1111" spans="1:4" x14ac:dyDescent="0.25">
      <c r="A1111" s="54" t="s">
        <v>947</v>
      </c>
      <c r="B1111" s="61" t="s">
        <v>16044</v>
      </c>
      <c r="C1111" s="61" t="s">
        <v>16046</v>
      </c>
      <c r="D1111" s="62">
        <v>2099</v>
      </c>
    </row>
    <row r="1112" spans="1:4" x14ac:dyDescent="0.25">
      <c r="A1112" s="54" t="s">
        <v>947</v>
      </c>
      <c r="B1112" s="61" t="s">
        <v>10402</v>
      </c>
      <c r="C1112" s="61" t="s">
        <v>10404</v>
      </c>
      <c r="D1112" s="62">
        <v>14714</v>
      </c>
    </row>
    <row r="1113" spans="1:4" x14ac:dyDescent="0.25">
      <c r="A1113" s="54" t="s">
        <v>947</v>
      </c>
      <c r="B1113" s="61" t="s">
        <v>13495</v>
      </c>
      <c r="C1113" s="61" t="s">
        <v>13497</v>
      </c>
      <c r="D1113" s="62">
        <v>6255</v>
      </c>
    </row>
    <row r="1114" spans="1:4" x14ac:dyDescent="0.25">
      <c r="A1114" s="54" t="s">
        <v>947</v>
      </c>
      <c r="B1114" s="61" t="s">
        <v>6914</v>
      </c>
      <c r="C1114" s="61" t="s">
        <v>6916</v>
      </c>
      <c r="D1114" s="62">
        <v>36769</v>
      </c>
    </row>
    <row r="1115" spans="1:4" x14ac:dyDescent="0.25">
      <c r="A1115" s="54" t="s">
        <v>947</v>
      </c>
      <c r="B1115" s="61" t="s">
        <v>13589</v>
      </c>
      <c r="C1115" s="61" t="s">
        <v>13591</v>
      </c>
      <c r="D1115" s="62">
        <v>6085</v>
      </c>
    </row>
    <row r="1116" spans="1:4" x14ac:dyDescent="0.25">
      <c r="A1116" s="54" t="s">
        <v>947</v>
      </c>
      <c r="B1116" s="61" t="s">
        <v>12766</v>
      </c>
      <c r="C1116" s="61" t="s">
        <v>12768</v>
      </c>
      <c r="D1116" s="62">
        <v>7722</v>
      </c>
    </row>
    <row r="1117" spans="1:4" x14ac:dyDescent="0.25">
      <c r="A1117" s="54" t="s">
        <v>947</v>
      </c>
      <c r="B1117" s="61" t="s">
        <v>10690</v>
      </c>
      <c r="C1117" s="61" t="s">
        <v>10692</v>
      </c>
      <c r="D1117" s="62">
        <v>13635</v>
      </c>
    </row>
    <row r="1118" spans="1:4" x14ac:dyDescent="0.25">
      <c r="A1118" s="54" t="s">
        <v>947</v>
      </c>
      <c r="B1118" s="61" t="s">
        <v>17249</v>
      </c>
      <c r="C1118" s="61" t="s">
        <v>17251</v>
      </c>
      <c r="D1118" s="62">
        <v>375</v>
      </c>
    </row>
    <row r="1119" spans="1:4" x14ac:dyDescent="0.25">
      <c r="A1119" s="54" t="s">
        <v>947</v>
      </c>
      <c r="B1119" s="61" t="s">
        <v>12868</v>
      </c>
      <c r="C1119" s="61" t="s">
        <v>12870</v>
      </c>
      <c r="D1119" s="62">
        <v>7510</v>
      </c>
    </row>
    <row r="1120" spans="1:4" x14ac:dyDescent="0.25">
      <c r="A1120" s="54" t="s">
        <v>947</v>
      </c>
      <c r="B1120" s="61" t="s">
        <v>12657</v>
      </c>
      <c r="C1120" s="61" t="s">
        <v>12659</v>
      </c>
      <c r="D1120" s="62">
        <v>7986</v>
      </c>
    </row>
    <row r="1121" spans="1:4" x14ac:dyDescent="0.25">
      <c r="A1121" s="54" t="s">
        <v>947</v>
      </c>
      <c r="B1121" s="61" t="s">
        <v>13169</v>
      </c>
      <c r="C1121" s="61" t="s">
        <v>13171</v>
      </c>
      <c r="D1121" s="62">
        <v>6841</v>
      </c>
    </row>
    <row r="1122" spans="1:4" x14ac:dyDescent="0.25">
      <c r="A1122" s="54" t="s">
        <v>947</v>
      </c>
      <c r="B1122" s="61" t="s">
        <v>17134</v>
      </c>
      <c r="C1122" s="61" t="s">
        <v>17136</v>
      </c>
      <c r="D1122" s="62">
        <v>581</v>
      </c>
    </row>
    <row r="1123" spans="1:4" x14ac:dyDescent="0.25">
      <c r="A1123" s="54" t="s">
        <v>947</v>
      </c>
      <c r="B1123" s="61" t="s">
        <v>13090</v>
      </c>
      <c r="C1123" s="61" t="s">
        <v>13091</v>
      </c>
      <c r="D1123" s="62">
        <v>6974</v>
      </c>
    </row>
    <row r="1124" spans="1:4" x14ac:dyDescent="0.25">
      <c r="A1124" s="54" t="s">
        <v>947</v>
      </c>
      <c r="B1124" s="61" t="s">
        <v>2897</v>
      </c>
      <c r="C1124" s="61" t="s">
        <v>2899</v>
      </c>
      <c r="D1124" s="62">
        <v>154512</v>
      </c>
    </row>
    <row r="1125" spans="1:4" x14ac:dyDescent="0.25">
      <c r="A1125" s="54" t="s">
        <v>947</v>
      </c>
      <c r="B1125" s="61" t="s">
        <v>6451</v>
      </c>
      <c r="C1125" s="61" t="s">
        <v>6453</v>
      </c>
      <c r="D1125" s="62">
        <v>30993</v>
      </c>
    </row>
    <row r="1126" spans="1:4" x14ac:dyDescent="0.25">
      <c r="A1126" s="54" t="s">
        <v>947</v>
      </c>
      <c r="B1126" s="61" t="s">
        <v>5504</v>
      </c>
      <c r="C1126" s="61" t="s">
        <v>5506</v>
      </c>
      <c r="D1126" s="62">
        <v>55327</v>
      </c>
    </row>
    <row r="1127" spans="1:4" x14ac:dyDescent="0.25">
      <c r="A1127" s="54" t="s">
        <v>947</v>
      </c>
      <c r="B1127" s="61" t="s">
        <v>6729</v>
      </c>
      <c r="C1127" s="61" t="s">
        <v>6731</v>
      </c>
      <c r="D1127" s="62">
        <v>38642</v>
      </c>
    </row>
    <row r="1128" spans="1:4" x14ac:dyDescent="0.25">
      <c r="A1128" s="54" t="s">
        <v>947</v>
      </c>
      <c r="B1128" s="61" t="s">
        <v>8806</v>
      </c>
      <c r="C1128" s="61" t="s">
        <v>8808</v>
      </c>
      <c r="D1128" s="62">
        <v>0</v>
      </c>
    </row>
    <row r="1129" spans="1:4" x14ac:dyDescent="0.25">
      <c r="A1129" s="54" t="s">
        <v>947</v>
      </c>
      <c r="B1129" s="61" t="s">
        <v>10246</v>
      </c>
      <c r="C1129" s="61" t="s">
        <v>10248</v>
      </c>
      <c r="D1129" s="62">
        <v>15308</v>
      </c>
    </row>
    <row r="1130" spans="1:4" x14ac:dyDescent="0.25">
      <c r="A1130" s="54" t="s">
        <v>947</v>
      </c>
      <c r="B1130" s="71" t="s">
        <v>12321</v>
      </c>
      <c r="C1130" s="71" t="s">
        <v>12323</v>
      </c>
      <c r="D1130" s="72">
        <v>8805</v>
      </c>
    </row>
    <row r="1131" spans="1:4" x14ac:dyDescent="0.25">
      <c r="A1131" s="54" t="s">
        <v>947</v>
      </c>
      <c r="B1131" s="71" t="s">
        <v>7240</v>
      </c>
      <c r="C1131" s="71" t="s">
        <v>7242</v>
      </c>
      <c r="D1131" s="72">
        <v>33619</v>
      </c>
    </row>
    <row r="1132" spans="1:4" x14ac:dyDescent="0.25">
      <c r="A1132" s="54" t="s">
        <v>947</v>
      </c>
      <c r="B1132" s="71" t="s">
        <v>8731</v>
      </c>
      <c r="C1132" s="71" t="s">
        <v>8733</v>
      </c>
      <c r="D1132" s="72">
        <v>23051</v>
      </c>
    </row>
    <row r="1133" spans="1:4" x14ac:dyDescent="0.25">
      <c r="A1133" s="54" t="s">
        <v>947</v>
      </c>
      <c r="B1133" s="71" t="s">
        <v>7639</v>
      </c>
      <c r="C1133" s="71" t="s">
        <v>7641</v>
      </c>
      <c r="D1133" s="72">
        <v>30377</v>
      </c>
    </row>
    <row r="1134" spans="1:4" x14ac:dyDescent="0.25">
      <c r="A1134" s="54" t="s">
        <v>947</v>
      </c>
      <c r="B1134" s="71" t="s">
        <v>14156</v>
      </c>
      <c r="C1134" s="71" t="s">
        <v>14158</v>
      </c>
      <c r="D1134" s="72">
        <v>5075</v>
      </c>
    </row>
    <row r="1135" spans="1:4" x14ac:dyDescent="0.25">
      <c r="A1135" s="54" t="s">
        <v>947</v>
      </c>
      <c r="B1135" s="71" t="s">
        <v>7861</v>
      </c>
      <c r="C1135" s="71" t="s">
        <v>7863</v>
      </c>
      <c r="D1135" s="72">
        <v>28689</v>
      </c>
    </row>
    <row r="1136" spans="1:4" x14ac:dyDescent="0.25">
      <c r="A1136" s="54" t="s">
        <v>947</v>
      </c>
      <c r="B1136" s="71" t="s">
        <v>4306</v>
      </c>
      <c r="C1136" s="71" t="s">
        <v>4308</v>
      </c>
      <c r="D1136" s="72">
        <v>81573</v>
      </c>
    </row>
    <row r="1137" spans="1:4" x14ac:dyDescent="0.25">
      <c r="A1137" s="54" t="s">
        <v>947</v>
      </c>
      <c r="B1137" s="71" t="s">
        <v>11478</v>
      </c>
      <c r="C1137" s="71" t="s">
        <v>11480</v>
      </c>
      <c r="D1137" s="72">
        <v>10877</v>
      </c>
    </row>
    <row r="1138" spans="1:4" x14ac:dyDescent="0.25">
      <c r="A1138" s="54" t="s">
        <v>947</v>
      </c>
      <c r="B1138" s="71" t="s">
        <v>11235</v>
      </c>
      <c r="C1138" s="71" t="s">
        <v>11237</v>
      </c>
      <c r="D1138" s="72">
        <v>11703</v>
      </c>
    </row>
    <row r="1139" spans="1:4" x14ac:dyDescent="0.25">
      <c r="A1139" s="54" t="s">
        <v>947</v>
      </c>
      <c r="B1139" s="71" t="s">
        <v>7429</v>
      </c>
      <c r="C1139" s="71" t="s">
        <v>7431</v>
      </c>
      <c r="D1139" s="72">
        <v>31988</v>
      </c>
    </row>
    <row r="1140" spans="1:4" x14ac:dyDescent="0.25">
      <c r="A1140" s="54" t="s">
        <v>947</v>
      </c>
      <c r="B1140" s="71" t="s">
        <v>8191</v>
      </c>
      <c r="C1140" s="71" t="s">
        <v>8193</v>
      </c>
      <c r="D1140" s="72">
        <v>26428</v>
      </c>
    </row>
    <row r="1141" spans="1:4" x14ac:dyDescent="0.25">
      <c r="A1141" s="54" t="s">
        <v>947</v>
      </c>
      <c r="B1141" s="71" t="s">
        <v>12624</v>
      </c>
      <c r="C1141" s="71" t="s">
        <v>12626</v>
      </c>
      <c r="D1141" s="72">
        <v>8068</v>
      </c>
    </row>
    <row r="1142" spans="1:4" x14ac:dyDescent="0.25">
      <c r="A1142" s="54" t="s">
        <v>947</v>
      </c>
      <c r="B1142" s="71" t="s">
        <v>9114</v>
      </c>
      <c r="C1142" s="71" t="s">
        <v>9116</v>
      </c>
      <c r="D1142" s="72">
        <v>20889</v>
      </c>
    </row>
    <row r="1143" spans="1:4" x14ac:dyDescent="0.25">
      <c r="A1143" s="54" t="s">
        <v>947</v>
      </c>
      <c r="B1143" s="71" t="s">
        <v>4201</v>
      </c>
      <c r="C1143" s="71" t="s">
        <v>4203</v>
      </c>
      <c r="D1143" s="72">
        <v>85763</v>
      </c>
    </row>
    <row r="1144" spans="1:4" x14ac:dyDescent="0.25">
      <c r="A1144" s="54" t="s">
        <v>947</v>
      </c>
      <c r="B1144" s="71" t="s">
        <v>2054</v>
      </c>
      <c r="C1144" s="71" t="s">
        <v>2056</v>
      </c>
      <c r="D1144" s="72">
        <v>242989</v>
      </c>
    </row>
    <row r="1145" spans="1:4" x14ac:dyDescent="0.25">
      <c r="A1145" s="54" t="s">
        <v>947</v>
      </c>
      <c r="B1145" s="71" t="s">
        <v>1059</v>
      </c>
      <c r="C1145" s="71" t="s">
        <v>1061</v>
      </c>
      <c r="D1145" s="72">
        <v>203527</v>
      </c>
    </row>
    <row r="1146" spans="1:4" x14ac:dyDescent="0.25">
      <c r="A1146" s="54" t="s">
        <v>947</v>
      </c>
      <c r="B1146" s="71" t="s">
        <v>9717</v>
      </c>
      <c r="C1146" s="71" t="s">
        <v>9719</v>
      </c>
      <c r="D1146" s="72">
        <v>17528</v>
      </c>
    </row>
    <row r="1147" spans="1:4" x14ac:dyDescent="0.25">
      <c r="A1147" s="54" t="s">
        <v>947</v>
      </c>
      <c r="B1147" s="71" t="s">
        <v>4597</v>
      </c>
      <c r="C1147" s="71" t="s">
        <v>4599</v>
      </c>
      <c r="D1147" s="72">
        <v>72838</v>
      </c>
    </row>
    <row r="1148" spans="1:4" x14ac:dyDescent="0.25">
      <c r="A1148" s="54" t="s">
        <v>947</v>
      </c>
      <c r="B1148" s="71" t="s">
        <v>6547</v>
      </c>
      <c r="C1148" s="71" t="s">
        <v>6549</v>
      </c>
      <c r="D1148" s="72">
        <v>40982</v>
      </c>
    </row>
    <row r="1149" spans="1:4" x14ac:dyDescent="0.25">
      <c r="A1149" s="54" t="s">
        <v>947</v>
      </c>
      <c r="B1149" s="71" t="s">
        <v>14138</v>
      </c>
      <c r="C1149" s="71" t="s">
        <v>14140</v>
      </c>
      <c r="D1149" s="72">
        <v>5141</v>
      </c>
    </row>
    <row r="1150" spans="1:4" x14ac:dyDescent="0.25">
      <c r="A1150" s="54" t="s">
        <v>947</v>
      </c>
      <c r="B1150" s="71" t="s">
        <v>11931</v>
      </c>
      <c r="C1150" s="71" t="s">
        <v>11933</v>
      </c>
      <c r="D1150" s="72">
        <v>9725</v>
      </c>
    </row>
    <row r="1151" spans="1:4" x14ac:dyDescent="0.25">
      <c r="A1151" s="54" t="s">
        <v>947</v>
      </c>
      <c r="B1151" s="71" t="s">
        <v>12483</v>
      </c>
      <c r="C1151" s="71" t="s">
        <v>12485</v>
      </c>
      <c r="D1151" s="72">
        <v>8411</v>
      </c>
    </row>
    <row r="1152" spans="1:4" x14ac:dyDescent="0.25">
      <c r="A1152" s="54" t="s">
        <v>947</v>
      </c>
      <c r="B1152" s="71" t="s">
        <v>8419</v>
      </c>
      <c r="C1152" s="71" t="s">
        <v>8421</v>
      </c>
      <c r="D1152" s="72">
        <v>25116</v>
      </c>
    </row>
    <row r="1153" spans="1:4" x14ac:dyDescent="0.25">
      <c r="A1153" s="54" t="s">
        <v>947</v>
      </c>
      <c r="B1153" s="71" t="s">
        <v>16389</v>
      </c>
      <c r="C1153" s="71" t="s">
        <v>16391</v>
      </c>
      <c r="D1153" s="72">
        <v>1689</v>
      </c>
    </row>
    <row r="1154" spans="1:4" x14ac:dyDescent="0.25">
      <c r="A1154" s="54" t="s">
        <v>947</v>
      </c>
      <c r="B1154" s="71" t="s">
        <v>16499</v>
      </c>
      <c r="C1154" s="71" t="s">
        <v>16501</v>
      </c>
      <c r="D1154" s="72">
        <v>1513</v>
      </c>
    </row>
    <row r="1155" spans="1:4" x14ac:dyDescent="0.25">
      <c r="A1155" s="54" t="s">
        <v>947</v>
      </c>
      <c r="B1155" s="71" t="s">
        <v>3573</v>
      </c>
      <c r="C1155" s="71" t="s">
        <v>3575</v>
      </c>
      <c r="D1155" s="72">
        <v>110990</v>
      </c>
    </row>
    <row r="1156" spans="1:4" x14ac:dyDescent="0.25">
      <c r="A1156" s="54" t="s">
        <v>947</v>
      </c>
      <c r="B1156" s="71" t="s">
        <v>1925</v>
      </c>
      <c r="C1156" s="71" t="s">
        <v>1927</v>
      </c>
      <c r="D1156" s="72">
        <v>208602</v>
      </c>
    </row>
    <row r="1157" spans="1:4" x14ac:dyDescent="0.25">
      <c r="A1157" s="54" t="s">
        <v>947</v>
      </c>
      <c r="B1157" s="71" t="s">
        <v>5696</v>
      </c>
      <c r="C1157" s="71" t="s">
        <v>5698</v>
      </c>
      <c r="D1157" s="72">
        <v>52248</v>
      </c>
    </row>
    <row r="1158" spans="1:4" x14ac:dyDescent="0.25">
      <c r="A1158" s="54" t="s">
        <v>947</v>
      </c>
      <c r="B1158" s="71" t="s">
        <v>12763</v>
      </c>
      <c r="C1158" s="71" t="s">
        <v>12765</v>
      </c>
      <c r="D1158" s="72">
        <v>7726</v>
      </c>
    </row>
    <row r="1159" spans="1:4" x14ac:dyDescent="0.25">
      <c r="A1159" s="54" t="s">
        <v>947</v>
      </c>
      <c r="B1159" s="71" t="s">
        <v>10501</v>
      </c>
      <c r="C1159" s="71" t="s">
        <v>10503</v>
      </c>
      <c r="D1159" s="72">
        <v>14354</v>
      </c>
    </row>
    <row r="1160" spans="1:4" x14ac:dyDescent="0.25">
      <c r="A1160" s="54" t="s">
        <v>947</v>
      </c>
      <c r="B1160" s="71" t="s">
        <v>12772</v>
      </c>
      <c r="C1160" s="71" t="s">
        <v>12774</v>
      </c>
      <c r="D1160" s="72">
        <v>7720</v>
      </c>
    </row>
    <row r="1161" spans="1:4" x14ac:dyDescent="0.25">
      <c r="A1161" s="54" t="s">
        <v>947</v>
      </c>
      <c r="B1161" s="71" t="s">
        <v>1253</v>
      </c>
      <c r="C1161" s="71" t="s">
        <v>1255</v>
      </c>
      <c r="D1161" s="72">
        <v>576609</v>
      </c>
    </row>
    <row r="1162" spans="1:4" x14ac:dyDescent="0.25">
      <c r="A1162" s="54" t="s">
        <v>947</v>
      </c>
      <c r="B1162" s="71" t="s">
        <v>14777</v>
      </c>
      <c r="C1162" s="71" t="s">
        <v>14779</v>
      </c>
      <c r="D1162" s="72">
        <v>4069</v>
      </c>
    </row>
    <row r="1163" spans="1:4" x14ac:dyDescent="0.25">
      <c r="A1163" s="54" t="s">
        <v>947</v>
      </c>
      <c r="B1163" s="71" t="s">
        <v>13906</v>
      </c>
      <c r="C1163" s="71" t="s">
        <v>13908</v>
      </c>
      <c r="D1163" s="72">
        <v>5522</v>
      </c>
    </row>
    <row r="1164" spans="1:4" x14ac:dyDescent="0.25">
      <c r="A1164" s="54" t="s">
        <v>947</v>
      </c>
      <c r="B1164" s="71" t="s">
        <v>7067</v>
      </c>
      <c r="C1164" s="71" t="s">
        <v>7069</v>
      </c>
      <c r="D1164" s="72">
        <v>34786</v>
      </c>
    </row>
    <row r="1165" spans="1:4" x14ac:dyDescent="0.25">
      <c r="A1165" s="54" t="s">
        <v>947</v>
      </c>
      <c r="B1165" s="71" t="s">
        <v>10765</v>
      </c>
      <c r="C1165" s="71" t="s">
        <v>10767</v>
      </c>
      <c r="D1165" s="72">
        <v>13252</v>
      </c>
    </row>
    <row r="1166" spans="1:4" x14ac:dyDescent="0.25">
      <c r="A1166" s="54" t="s">
        <v>947</v>
      </c>
      <c r="B1166" s="71" t="s">
        <v>3817</v>
      </c>
      <c r="C1166" s="71" t="s">
        <v>3819</v>
      </c>
      <c r="D1166" s="72">
        <v>100205</v>
      </c>
    </row>
    <row r="1167" spans="1:4" x14ac:dyDescent="0.25">
      <c r="A1167" s="54" t="s">
        <v>947</v>
      </c>
      <c r="B1167" s="71" t="s">
        <v>9630</v>
      </c>
      <c r="C1167" s="71" t="s">
        <v>9632</v>
      </c>
      <c r="D1167" s="72">
        <v>17962</v>
      </c>
    </row>
    <row r="1168" spans="1:4" x14ac:dyDescent="0.25">
      <c r="A1168" s="54" t="s">
        <v>947</v>
      </c>
      <c r="B1168" s="71" t="s">
        <v>1191</v>
      </c>
      <c r="C1168" s="71" t="s">
        <v>1193</v>
      </c>
      <c r="D1168" s="72">
        <v>620184</v>
      </c>
    </row>
    <row r="1169" spans="1:4" x14ac:dyDescent="0.25">
      <c r="A1169" s="54" t="s">
        <v>947</v>
      </c>
      <c r="B1169" s="71" t="s">
        <v>8110</v>
      </c>
      <c r="C1169" s="71" t="s">
        <v>8112</v>
      </c>
      <c r="D1169" s="72">
        <v>26903</v>
      </c>
    </row>
    <row r="1170" spans="1:4" x14ac:dyDescent="0.25">
      <c r="A1170" s="54" t="s">
        <v>947</v>
      </c>
      <c r="B1170" s="71" t="s">
        <v>6654</v>
      </c>
      <c r="C1170" s="71" t="s">
        <v>6656</v>
      </c>
      <c r="D1170" s="72">
        <v>39601</v>
      </c>
    </row>
    <row r="1171" spans="1:4" x14ac:dyDescent="0.25">
      <c r="A1171" s="54" t="s">
        <v>947</v>
      </c>
      <c r="B1171" s="71" t="s">
        <v>14964</v>
      </c>
      <c r="C1171" s="71" t="s">
        <v>14966</v>
      </c>
      <c r="D1171" s="72">
        <v>3837</v>
      </c>
    </row>
    <row r="1172" spans="1:4" x14ac:dyDescent="0.25">
      <c r="A1172" s="54" t="s">
        <v>947</v>
      </c>
      <c r="B1172" s="71" t="s">
        <v>4579</v>
      </c>
      <c r="C1172" s="71" t="s">
        <v>4581</v>
      </c>
      <c r="D1172" s="72">
        <v>73872</v>
      </c>
    </row>
    <row r="1173" spans="1:4" x14ac:dyDescent="0.25">
      <c r="A1173" s="54" t="s">
        <v>947</v>
      </c>
      <c r="B1173" s="71" t="s">
        <v>15747</v>
      </c>
      <c r="C1173" s="71" t="s">
        <v>15749</v>
      </c>
      <c r="D1173" s="72">
        <v>2591</v>
      </c>
    </row>
    <row r="1174" spans="1:4" x14ac:dyDescent="0.25">
      <c r="A1174" s="54" t="s">
        <v>947</v>
      </c>
      <c r="B1174" s="71" t="s">
        <v>16056</v>
      </c>
      <c r="C1174" s="71" t="s">
        <v>16057</v>
      </c>
      <c r="D1174" s="72">
        <v>2088</v>
      </c>
    </row>
    <row r="1175" spans="1:4" x14ac:dyDescent="0.25">
      <c r="A1175" s="54" t="s">
        <v>947</v>
      </c>
      <c r="B1175" s="71" t="s">
        <v>8098</v>
      </c>
      <c r="C1175" s="71" t="s">
        <v>8100</v>
      </c>
      <c r="D1175" s="72">
        <v>27014</v>
      </c>
    </row>
    <row r="1176" spans="1:4" x14ac:dyDescent="0.25">
      <c r="A1176" s="54" t="s">
        <v>947</v>
      </c>
      <c r="B1176" s="71" t="s">
        <v>13715</v>
      </c>
      <c r="C1176" s="71" t="s">
        <v>13717</v>
      </c>
      <c r="D1176" s="72">
        <v>5868</v>
      </c>
    </row>
    <row r="1177" spans="1:4" x14ac:dyDescent="0.25">
      <c r="A1177" s="54" t="s">
        <v>947</v>
      </c>
      <c r="B1177" s="71" t="s">
        <v>8542</v>
      </c>
      <c r="C1177" s="71" t="s">
        <v>8544</v>
      </c>
      <c r="D1177" s="72">
        <v>24414</v>
      </c>
    </row>
    <row r="1178" spans="1:4" x14ac:dyDescent="0.25">
      <c r="A1178" s="54" t="s">
        <v>947</v>
      </c>
      <c r="B1178" s="71" t="s">
        <v>8227</v>
      </c>
      <c r="C1178" s="71" t="s">
        <v>8229</v>
      </c>
      <c r="D1178" s="72">
        <v>26208</v>
      </c>
    </row>
    <row r="1179" spans="1:4" x14ac:dyDescent="0.25">
      <c r="A1179" s="54" t="s">
        <v>947</v>
      </c>
      <c r="B1179" s="71" t="s">
        <v>13364</v>
      </c>
      <c r="C1179" s="71" t="s">
        <v>13366</v>
      </c>
      <c r="D1179" s="72">
        <v>6421</v>
      </c>
    </row>
    <row r="1180" spans="1:4" x14ac:dyDescent="0.25">
      <c r="A1180" s="54" t="s">
        <v>947</v>
      </c>
      <c r="B1180" s="71" t="s">
        <v>2678</v>
      </c>
      <c r="C1180" s="71" t="s">
        <v>2680</v>
      </c>
      <c r="D1180" s="72">
        <v>174525</v>
      </c>
    </row>
    <row r="1181" spans="1:4" x14ac:dyDescent="0.25">
      <c r="A1181" s="54" t="s">
        <v>947</v>
      </c>
      <c r="B1181" s="71" t="s">
        <v>4895</v>
      </c>
      <c r="C1181" s="71" t="s">
        <v>4897</v>
      </c>
      <c r="D1181" s="72">
        <v>66354</v>
      </c>
    </row>
    <row r="1182" spans="1:4" x14ac:dyDescent="0.25">
      <c r="A1182" s="54" t="s">
        <v>947</v>
      </c>
      <c r="B1182" s="71" t="s">
        <v>4700</v>
      </c>
      <c r="C1182" s="71" t="s">
        <v>4702</v>
      </c>
      <c r="D1182" s="72">
        <v>70482</v>
      </c>
    </row>
    <row r="1183" spans="1:4" x14ac:dyDescent="0.25">
      <c r="A1183" s="54" t="s">
        <v>947</v>
      </c>
      <c r="B1183" s="71" t="s">
        <v>6863</v>
      </c>
      <c r="C1183" s="71" t="s">
        <v>6865</v>
      </c>
      <c r="D1183" s="72">
        <v>37225</v>
      </c>
    </row>
    <row r="1184" spans="1:4" x14ac:dyDescent="0.25">
      <c r="A1184" s="54" t="s">
        <v>947</v>
      </c>
      <c r="B1184" s="71" t="s">
        <v>8656</v>
      </c>
      <c r="C1184" s="71" t="s">
        <v>8658</v>
      </c>
      <c r="D1184" s="72">
        <v>23478</v>
      </c>
    </row>
    <row r="1185" spans="1:4" x14ac:dyDescent="0.25">
      <c r="A1185" s="54" t="s">
        <v>947</v>
      </c>
      <c r="B1185" s="71" t="s">
        <v>2333</v>
      </c>
      <c r="C1185" s="71" t="s">
        <v>2335</v>
      </c>
      <c r="D1185" s="72">
        <v>210395</v>
      </c>
    </row>
    <row r="1186" spans="1:4" x14ac:dyDescent="0.25">
      <c r="A1186" s="54" t="s">
        <v>947</v>
      </c>
      <c r="B1186" s="71" t="s">
        <v>6618</v>
      </c>
      <c r="C1186" s="71" t="s">
        <v>6620</v>
      </c>
      <c r="D1186" s="72">
        <v>39997</v>
      </c>
    </row>
    <row r="1187" spans="1:4" x14ac:dyDescent="0.25">
      <c r="A1187" s="54" t="s">
        <v>947</v>
      </c>
      <c r="B1187" s="71" t="s">
        <v>5252</v>
      </c>
      <c r="C1187" s="71" t="s">
        <v>5254</v>
      </c>
      <c r="D1187" s="72">
        <v>59939</v>
      </c>
    </row>
    <row r="1188" spans="1:4" x14ac:dyDescent="0.25">
      <c r="A1188" s="54" t="s">
        <v>947</v>
      </c>
      <c r="B1188" s="71" t="s">
        <v>1328</v>
      </c>
      <c r="C1188" s="71" t="s">
        <v>1330</v>
      </c>
      <c r="D1188" s="72">
        <v>385526</v>
      </c>
    </row>
    <row r="1189" spans="1:4" x14ac:dyDescent="0.25">
      <c r="A1189" s="54" t="s">
        <v>947</v>
      </c>
      <c r="B1189" s="71" t="s">
        <v>8203</v>
      </c>
      <c r="C1189" s="71" t="s">
        <v>8205</v>
      </c>
      <c r="D1189" s="72">
        <v>26336</v>
      </c>
    </row>
    <row r="1190" spans="1:4" x14ac:dyDescent="0.25">
      <c r="A1190" s="54" t="s">
        <v>947</v>
      </c>
      <c r="B1190" s="71" t="s">
        <v>14629</v>
      </c>
      <c r="C1190" s="71" t="s">
        <v>14631</v>
      </c>
      <c r="D1190" s="72">
        <v>4306</v>
      </c>
    </row>
    <row r="1191" spans="1:4" x14ac:dyDescent="0.25">
      <c r="A1191" s="54" t="s">
        <v>947</v>
      </c>
      <c r="B1191" s="71" t="s">
        <v>1478</v>
      </c>
      <c r="C1191" s="71" t="s">
        <v>1480</v>
      </c>
      <c r="D1191" s="72">
        <v>420045</v>
      </c>
    </row>
    <row r="1192" spans="1:4" x14ac:dyDescent="0.25">
      <c r="A1192" s="54" t="s">
        <v>947</v>
      </c>
      <c r="B1192" s="71" t="s">
        <v>1394</v>
      </c>
      <c r="C1192" s="71" t="s">
        <v>1396</v>
      </c>
      <c r="D1192" s="72">
        <v>457773</v>
      </c>
    </row>
    <row r="1193" spans="1:4" x14ac:dyDescent="0.25">
      <c r="A1193" s="54" t="s">
        <v>947</v>
      </c>
      <c r="B1193" s="71" t="s">
        <v>1652</v>
      </c>
      <c r="C1193" s="71" t="s">
        <v>1654</v>
      </c>
      <c r="D1193" s="72">
        <v>299506</v>
      </c>
    </row>
    <row r="1194" spans="1:4" x14ac:dyDescent="0.25">
      <c r="A1194" s="54" t="s">
        <v>947</v>
      </c>
      <c r="B1194" s="71" t="s">
        <v>9579</v>
      </c>
      <c r="C1194" s="71" t="s">
        <v>9581</v>
      </c>
      <c r="D1194" s="72">
        <v>18177</v>
      </c>
    </row>
    <row r="1195" spans="1:4" x14ac:dyDescent="0.25">
      <c r="A1195" s="54" t="s">
        <v>947</v>
      </c>
      <c r="B1195" s="71" t="s">
        <v>8842</v>
      </c>
      <c r="C1195" s="71" t="s">
        <v>8844</v>
      </c>
      <c r="D1195" s="72">
        <v>22563</v>
      </c>
    </row>
    <row r="1196" spans="1:4" x14ac:dyDescent="0.25">
      <c r="A1196" s="54" t="s">
        <v>947</v>
      </c>
      <c r="B1196" s="71" t="s">
        <v>9558</v>
      </c>
      <c r="C1196" s="71" t="s">
        <v>9560</v>
      </c>
      <c r="D1196" s="72">
        <v>18357</v>
      </c>
    </row>
    <row r="1197" spans="1:4" x14ac:dyDescent="0.25">
      <c r="A1197" s="54" t="s">
        <v>947</v>
      </c>
      <c r="B1197" s="71" t="s">
        <v>5255</v>
      </c>
      <c r="C1197" s="71" t="s">
        <v>5257</v>
      </c>
      <c r="D1197" s="72">
        <v>59872</v>
      </c>
    </row>
    <row r="1198" spans="1:4" x14ac:dyDescent="0.25">
      <c r="A1198" s="54" t="s">
        <v>947</v>
      </c>
      <c r="B1198" s="71" t="s">
        <v>3315</v>
      </c>
      <c r="C1198" s="71" t="s">
        <v>3317</v>
      </c>
      <c r="D1198" s="72">
        <v>125022</v>
      </c>
    </row>
    <row r="1199" spans="1:4" x14ac:dyDescent="0.25">
      <c r="A1199" s="54" t="s">
        <v>947</v>
      </c>
      <c r="B1199" s="71" t="s">
        <v>10390</v>
      </c>
      <c r="C1199" s="71" t="s">
        <v>10392</v>
      </c>
      <c r="D1199" s="72">
        <v>14733</v>
      </c>
    </row>
    <row r="1200" spans="1:4" x14ac:dyDescent="0.25">
      <c r="A1200" s="54" t="s">
        <v>947</v>
      </c>
      <c r="B1200" s="71" t="s">
        <v>13075</v>
      </c>
      <c r="C1200" s="71" t="s">
        <v>13077</v>
      </c>
      <c r="D1200" s="72">
        <v>7001</v>
      </c>
    </row>
    <row r="1201" spans="1:4" x14ac:dyDescent="0.25">
      <c r="A1201" s="54" t="s">
        <v>947</v>
      </c>
      <c r="B1201" s="71" t="s">
        <v>9510</v>
      </c>
      <c r="C1201" s="71" t="s">
        <v>9512</v>
      </c>
      <c r="D1201" s="72">
        <v>18592</v>
      </c>
    </row>
    <row r="1202" spans="1:4" x14ac:dyDescent="0.25">
      <c r="A1202" s="54" t="s">
        <v>947</v>
      </c>
      <c r="B1202" s="71" t="s">
        <v>17260</v>
      </c>
      <c r="C1202" s="71" t="s">
        <v>17262</v>
      </c>
      <c r="D1202" s="72">
        <v>362</v>
      </c>
    </row>
    <row r="1203" spans="1:4" x14ac:dyDescent="0.25">
      <c r="A1203" s="54" t="s">
        <v>947</v>
      </c>
      <c r="B1203" s="71" t="s">
        <v>4258</v>
      </c>
      <c r="C1203" s="71" t="s">
        <v>4260</v>
      </c>
      <c r="D1203" s="72">
        <v>82698</v>
      </c>
    </row>
    <row r="1204" spans="1:4" x14ac:dyDescent="0.25">
      <c r="A1204" s="54" t="s">
        <v>947</v>
      </c>
      <c r="B1204" s="71" t="s">
        <v>10282</v>
      </c>
      <c r="C1204" s="71" t="s">
        <v>10284</v>
      </c>
      <c r="D1204" s="72">
        <v>15161</v>
      </c>
    </row>
    <row r="1205" spans="1:4" x14ac:dyDescent="0.25">
      <c r="A1205" s="54" t="s">
        <v>947</v>
      </c>
      <c r="B1205" s="71" t="s">
        <v>9156</v>
      </c>
      <c r="C1205" s="71" t="s">
        <v>9158</v>
      </c>
      <c r="D1205" s="72">
        <v>20556</v>
      </c>
    </row>
    <row r="1206" spans="1:4" x14ac:dyDescent="0.25">
      <c r="A1206" s="54" t="s">
        <v>947</v>
      </c>
      <c r="B1206" s="71" t="s">
        <v>5849</v>
      </c>
      <c r="C1206" s="71" t="s">
        <v>5851</v>
      </c>
      <c r="D1206" s="72">
        <v>49957</v>
      </c>
    </row>
    <row r="1207" spans="1:4" x14ac:dyDescent="0.25">
      <c r="A1207" s="54" t="s">
        <v>947</v>
      </c>
      <c r="B1207" s="71" t="s">
        <v>12135</v>
      </c>
      <c r="C1207" s="71" t="s">
        <v>12137</v>
      </c>
      <c r="D1207" s="72">
        <v>9271</v>
      </c>
    </row>
    <row r="1208" spans="1:4" x14ac:dyDescent="0.25">
      <c r="A1208" s="54" t="s">
        <v>947</v>
      </c>
      <c r="B1208" s="71" t="s">
        <v>15350</v>
      </c>
      <c r="C1208" s="71" t="s">
        <v>15352</v>
      </c>
      <c r="D1208" s="72">
        <v>3233</v>
      </c>
    </row>
    <row r="1209" spans="1:4" x14ac:dyDescent="0.25">
      <c r="A1209" s="54" t="s">
        <v>947</v>
      </c>
      <c r="B1209" s="71" t="s">
        <v>9513</v>
      </c>
      <c r="C1209" s="71" t="s">
        <v>9515</v>
      </c>
      <c r="D1209" s="72">
        <v>18582</v>
      </c>
    </row>
    <row r="1210" spans="1:4" x14ac:dyDescent="0.25">
      <c r="A1210" s="54" t="s">
        <v>947</v>
      </c>
      <c r="B1210" s="71" t="s">
        <v>12576</v>
      </c>
      <c r="C1210" s="71" t="s">
        <v>12578</v>
      </c>
      <c r="D1210" s="72">
        <v>8190</v>
      </c>
    </row>
    <row r="1211" spans="1:4" x14ac:dyDescent="0.25">
      <c r="A1211" s="54" t="s">
        <v>947</v>
      </c>
      <c r="B1211" s="71" t="s">
        <v>2369</v>
      </c>
      <c r="C1211" s="71" t="s">
        <v>2371</v>
      </c>
      <c r="D1211" s="72">
        <v>206631</v>
      </c>
    </row>
    <row r="1212" spans="1:4" x14ac:dyDescent="0.25">
      <c r="A1212" s="54" t="s">
        <v>947</v>
      </c>
      <c r="B1212" s="71" t="s">
        <v>5270</v>
      </c>
      <c r="C1212" s="71" t="s">
        <v>5272</v>
      </c>
      <c r="D1212" s="72">
        <v>59417</v>
      </c>
    </row>
    <row r="1213" spans="1:4" x14ac:dyDescent="0.25">
      <c r="A1213" s="54" t="s">
        <v>947</v>
      </c>
      <c r="B1213" s="71" t="s">
        <v>8026</v>
      </c>
      <c r="C1213" s="71" t="s">
        <v>8028</v>
      </c>
      <c r="D1213" s="72">
        <v>27446</v>
      </c>
    </row>
    <row r="1214" spans="1:4" x14ac:dyDescent="0.25">
      <c r="A1214" s="54" t="s">
        <v>947</v>
      </c>
      <c r="B1214" s="71" t="s">
        <v>10267</v>
      </c>
      <c r="C1214" s="71" t="s">
        <v>10269</v>
      </c>
      <c r="D1214" s="72">
        <v>15227</v>
      </c>
    </row>
    <row r="1215" spans="1:4" x14ac:dyDescent="0.25">
      <c r="A1215" s="54" t="s">
        <v>947</v>
      </c>
      <c r="B1215" s="71" t="s">
        <v>4862</v>
      </c>
      <c r="C1215" s="71" t="s">
        <v>4864</v>
      </c>
      <c r="D1215" s="72">
        <v>67119</v>
      </c>
    </row>
    <row r="1216" spans="1:4" x14ac:dyDescent="0.25">
      <c r="A1216" s="54" t="s">
        <v>947</v>
      </c>
      <c r="B1216" s="71" t="s">
        <v>8686</v>
      </c>
      <c r="C1216" s="71" t="s">
        <v>8688</v>
      </c>
      <c r="D1216" s="72">
        <v>23289</v>
      </c>
    </row>
    <row r="1217" spans="1:4" x14ac:dyDescent="0.25">
      <c r="A1217" s="54" t="s">
        <v>947</v>
      </c>
      <c r="B1217" s="71" t="s">
        <v>7106</v>
      </c>
      <c r="C1217" s="71" t="s">
        <v>7108</v>
      </c>
      <c r="D1217" s="72">
        <v>34512</v>
      </c>
    </row>
    <row r="1218" spans="1:4" x14ac:dyDescent="0.25">
      <c r="A1218" s="54" t="s">
        <v>947</v>
      </c>
      <c r="B1218" s="71" t="s">
        <v>16215</v>
      </c>
      <c r="C1218" s="71" t="s">
        <v>16217</v>
      </c>
      <c r="D1218" s="72">
        <v>1910</v>
      </c>
    </row>
    <row r="1219" spans="1:4" x14ac:dyDescent="0.25">
      <c r="A1219" s="54" t="s">
        <v>947</v>
      </c>
      <c r="B1219" s="71" t="s">
        <v>12961</v>
      </c>
      <c r="C1219" s="71" t="s">
        <v>12963</v>
      </c>
      <c r="D1219" s="72">
        <v>7307</v>
      </c>
    </row>
    <row r="1220" spans="1:4" x14ac:dyDescent="0.25">
      <c r="A1220" s="54" t="s">
        <v>947</v>
      </c>
      <c r="B1220" s="71" t="s">
        <v>9318</v>
      </c>
      <c r="C1220" s="71" t="s">
        <v>9320</v>
      </c>
      <c r="D1220" s="72">
        <v>19615</v>
      </c>
    </row>
    <row r="1221" spans="1:4" x14ac:dyDescent="0.25">
      <c r="A1221" s="54" t="s">
        <v>947</v>
      </c>
      <c r="B1221" s="71" t="s">
        <v>2585</v>
      </c>
      <c r="C1221" s="71" t="s">
        <v>2587</v>
      </c>
      <c r="D1221" s="72">
        <v>181276</v>
      </c>
    </row>
    <row r="1222" spans="1:4" x14ac:dyDescent="0.25">
      <c r="A1222" s="54" t="s">
        <v>947</v>
      </c>
      <c r="B1222" s="71" t="s">
        <v>12432</v>
      </c>
      <c r="C1222" s="71" t="s">
        <v>12434</v>
      </c>
      <c r="D1222" s="72">
        <v>8534</v>
      </c>
    </row>
    <row r="1223" spans="1:4" x14ac:dyDescent="0.25">
      <c r="A1223" s="54" t="s">
        <v>947</v>
      </c>
      <c r="B1223" s="71" t="s">
        <v>5201</v>
      </c>
      <c r="C1223" s="71" t="s">
        <v>5203</v>
      </c>
      <c r="D1223" s="72">
        <v>61025</v>
      </c>
    </row>
    <row r="1224" spans="1:4" x14ac:dyDescent="0.25">
      <c r="A1224" s="54" t="s">
        <v>947</v>
      </c>
      <c r="B1224" s="71" t="s">
        <v>3399</v>
      </c>
      <c r="C1224" s="71" t="s">
        <v>3401</v>
      </c>
      <c r="D1224" s="72">
        <v>120755</v>
      </c>
    </row>
    <row r="1225" spans="1:4" x14ac:dyDescent="0.25">
      <c r="A1225" s="54" t="s">
        <v>947</v>
      </c>
      <c r="B1225" s="71" t="s">
        <v>10525</v>
      </c>
      <c r="C1225" s="71" t="s">
        <v>10527</v>
      </c>
      <c r="D1225" s="72">
        <v>14225</v>
      </c>
    </row>
    <row r="1226" spans="1:4" x14ac:dyDescent="0.25">
      <c r="A1226" s="54" t="s">
        <v>947</v>
      </c>
      <c r="B1226" s="71" t="s">
        <v>6190</v>
      </c>
      <c r="C1226" s="71" t="s">
        <v>6192</v>
      </c>
      <c r="D1226" s="72">
        <v>44920</v>
      </c>
    </row>
    <row r="1227" spans="1:4" x14ac:dyDescent="0.25">
      <c r="A1227" s="54" t="s">
        <v>947</v>
      </c>
      <c r="B1227" s="71" t="s">
        <v>10219</v>
      </c>
      <c r="C1227" s="71" t="s">
        <v>10221</v>
      </c>
      <c r="D1227" s="72">
        <v>15445</v>
      </c>
    </row>
    <row r="1228" spans="1:4" x14ac:dyDescent="0.25">
      <c r="A1228" s="54" t="s">
        <v>947</v>
      </c>
      <c r="B1228" s="71" t="s">
        <v>1562</v>
      </c>
      <c r="C1228" s="71" t="s">
        <v>1564</v>
      </c>
      <c r="D1228" s="72">
        <v>320141</v>
      </c>
    </row>
    <row r="1229" spans="1:4" x14ac:dyDescent="0.25">
      <c r="A1229" s="54" t="s">
        <v>947</v>
      </c>
      <c r="B1229" s="71" t="s">
        <v>7145</v>
      </c>
      <c r="C1229" s="71" t="s">
        <v>7147</v>
      </c>
      <c r="D1229" s="72">
        <v>34094</v>
      </c>
    </row>
    <row r="1230" spans="1:4" x14ac:dyDescent="0.25">
      <c r="A1230" s="54" t="s">
        <v>947</v>
      </c>
      <c r="B1230" s="71" t="s">
        <v>16984</v>
      </c>
      <c r="C1230" s="71" t="s">
        <v>16986</v>
      </c>
      <c r="D1230" s="72">
        <v>830</v>
      </c>
    </row>
    <row r="1231" spans="1:4" x14ac:dyDescent="0.25">
      <c r="A1231" s="54" t="s">
        <v>947</v>
      </c>
      <c r="B1231" s="71" t="s">
        <v>6938</v>
      </c>
      <c r="C1231" s="71" t="s">
        <v>6940</v>
      </c>
      <c r="D1231" s="72">
        <v>36483</v>
      </c>
    </row>
    <row r="1232" spans="1:4" x14ac:dyDescent="0.25">
      <c r="A1232" s="54" t="s">
        <v>947</v>
      </c>
      <c r="B1232" s="71" t="s">
        <v>7855</v>
      </c>
      <c r="C1232" s="71" t="s">
        <v>7857</v>
      </c>
      <c r="D1232" s="72">
        <v>28802</v>
      </c>
    </row>
    <row r="1233" spans="1:4" x14ac:dyDescent="0.25">
      <c r="A1233" s="54" t="s">
        <v>947</v>
      </c>
      <c r="B1233" s="71" t="s">
        <v>4546</v>
      </c>
      <c r="C1233" s="71" t="s">
        <v>4548</v>
      </c>
      <c r="D1233" s="72">
        <v>74492</v>
      </c>
    </row>
    <row r="1234" spans="1:4" x14ac:dyDescent="0.25">
      <c r="A1234" s="54" t="s">
        <v>947</v>
      </c>
      <c r="B1234" s="71" t="s">
        <v>11654</v>
      </c>
      <c r="C1234" s="71" t="s">
        <v>11656</v>
      </c>
      <c r="D1234" s="72">
        <v>10477</v>
      </c>
    </row>
    <row r="1235" spans="1:4" x14ac:dyDescent="0.25">
      <c r="A1235" s="54" t="s">
        <v>947</v>
      </c>
      <c r="B1235" s="71" t="s">
        <v>4315</v>
      </c>
      <c r="C1235" s="71" t="s">
        <v>4317</v>
      </c>
      <c r="D1235" s="72">
        <v>81310</v>
      </c>
    </row>
    <row r="1236" spans="1:4" x14ac:dyDescent="0.25">
      <c r="A1236" s="54" t="s">
        <v>947</v>
      </c>
      <c r="B1236" s="71" t="s">
        <v>7453</v>
      </c>
      <c r="C1236" s="71" t="s">
        <v>7455</v>
      </c>
      <c r="D1236" s="72">
        <v>31806</v>
      </c>
    </row>
    <row r="1237" spans="1:4" x14ac:dyDescent="0.25">
      <c r="A1237" s="54" t="s">
        <v>947</v>
      </c>
      <c r="B1237" s="71" t="s">
        <v>11169</v>
      </c>
      <c r="C1237" s="71" t="s">
        <v>11171</v>
      </c>
      <c r="D1237" s="72">
        <v>11877</v>
      </c>
    </row>
    <row r="1238" spans="1:4" x14ac:dyDescent="0.25">
      <c r="A1238" s="54" t="s">
        <v>947</v>
      </c>
      <c r="B1238" s="71" t="s">
        <v>6580</v>
      </c>
      <c r="C1238" s="71" t="s">
        <v>6582</v>
      </c>
      <c r="D1238" s="72">
        <v>40532</v>
      </c>
    </row>
    <row r="1239" spans="1:4" x14ac:dyDescent="0.25">
      <c r="A1239" s="54" t="s">
        <v>947</v>
      </c>
      <c r="B1239" s="71" t="s">
        <v>11795</v>
      </c>
      <c r="C1239" s="71" t="s">
        <v>11797</v>
      </c>
      <c r="D1239" s="72">
        <v>10056</v>
      </c>
    </row>
    <row r="1240" spans="1:4" x14ac:dyDescent="0.25">
      <c r="A1240" s="54" t="s">
        <v>947</v>
      </c>
      <c r="B1240" s="71" t="s">
        <v>4940</v>
      </c>
      <c r="C1240" s="71" t="s">
        <v>4942</v>
      </c>
      <c r="D1240" s="72">
        <v>65813</v>
      </c>
    </row>
    <row r="1241" spans="1:4" x14ac:dyDescent="0.25">
      <c r="A1241" s="54" t="s">
        <v>947</v>
      </c>
      <c r="B1241" s="71" t="s">
        <v>7672</v>
      </c>
      <c r="C1241" s="71" t="s">
        <v>7674</v>
      </c>
      <c r="D1241" s="72">
        <v>30045</v>
      </c>
    </row>
    <row r="1242" spans="1:4" x14ac:dyDescent="0.25">
      <c r="A1242" s="54" t="s">
        <v>947</v>
      </c>
      <c r="B1242" s="71" t="s">
        <v>14996</v>
      </c>
      <c r="C1242" s="71" t="s">
        <v>14998</v>
      </c>
      <c r="D1242" s="72">
        <v>3787</v>
      </c>
    </row>
    <row r="1243" spans="1:4" x14ac:dyDescent="0.25">
      <c r="A1243" s="54" t="s">
        <v>947</v>
      </c>
      <c r="B1243" s="71" t="s">
        <v>7525</v>
      </c>
      <c r="C1243" s="71" t="s">
        <v>7527</v>
      </c>
      <c r="D1243" s="72">
        <v>31221</v>
      </c>
    </row>
    <row r="1244" spans="1:4" x14ac:dyDescent="0.25">
      <c r="A1244" s="53" t="s">
        <v>947</v>
      </c>
      <c r="B1244" s="71" t="s">
        <v>1206</v>
      </c>
      <c r="C1244" s="71" t="s">
        <v>1207</v>
      </c>
      <c r="D1244" s="72">
        <v>185895</v>
      </c>
    </row>
    <row r="1245" spans="1:4" x14ac:dyDescent="0.25">
      <c r="A1245" s="54" t="s">
        <v>947</v>
      </c>
      <c r="B1245" s="71" t="s">
        <v>8608</v>
      </c>
      <c r="C1245" s="71" t="s">
        <v>8610</v>
      </c>
      <c r="D1245" s="72">
        <v>23898</v>
      </c>
    </row>
    <row r="1246" spans="1:4" x14ac:dyDescent="0.25">
      <c r="A1246" s="54" t="s">
        <v>947</v>
      </c>
      <c r="B1246" s="71" t="s">
        <v>3294</v>
      </c>
      <c r="C1246" s="71" t="s">
        <v>3296</v>
      </c>
      <c r="D1246" s="72">
        <v>125995</v>
      </c>
    </row>
    <row r="1247" spans="1:4" x14ac:dyDescent="0.25">
      <c r="A1247" s="54" t="s">
        <v>947</v>
      </c>
      <c r="B1247" s="71" t="s">
        <v>9495</v>
      </c>
      <c r="C1247" s="71" t="s">
        <v>9497</v>
      </c>
      <c r="D1247" s="72">
        <v>18677</v>
      </c>
    </row>
    <row r="1248" spans="1:4" x14ac:dyDescent="0.25">
      <c r="A1248" s="54" t="s">
        <v>947</v>
      </c>
      <c r="B1248" s="71" t="s">
        <v>3686</v>
      </c>
      <c r="C1248" s="71" t="s">
        <v>3688</v>
      </c>
      <c r="D1248" s="72">
        <v>105805</v>
      </c>
    </row>
    <row r="1249" spans="1:4" x14ac:dyDescent="0.25">
      <c r="A1249" s="54" t="s">
        <v>947</v>
      </c>
      <c r="B1249" s="71" t="s">
        <v>13175</v>
      </c>
      <c r="C1249" s="71" t="s">
        <v>13177</v>
      </c>
      <c r="D1249" s="72">
        <v>6835</v>
      </c>
    </row>
    <row r="1250" spans="1:4" x14ac:dyDescent="0.25">
      <c r="A1250" s="54" t="s">
        <v>947</v>
      </c>
      <c r="B1250" s="71" t="s">
        <v>7813</v>
      </c>
      <c r="C1250" s="71" t="s">
        <v>7815</v>
      </c>
      <c r="D1250" s="72">
        <v>29086</v>
      </c>
    </row>
    <row r="1251" spans="1:4" x14ac:dyDescent="0.25">
      <c r="A1251" s="54" t="s">
        <v>947</v>
      </c>
      <c r="B1251" s="71" t="s">
        <v>13868</v>
      </c>
      <c r="C1251" s="71" t="s">
        <v>13870</v>
      </c>
      <c r="D1251" s="72">
        <v>5586</v>
      </c>
    </row>
    <row r="1252" spans="1:4" x14ac:dyDescent="0.25">
      <c r="A1252" s="54" t="s">
        <v>947</v>
      </c>
      <c r="B1252" s="71" t="s">
        <v>5057</v>
      </c>
      <c r="C1252" s="71" t="s">
        <v>5059</v>
      </c>
      <c r="D1252" s="72">
        <v>0</v>
      </c>
    </row>
    <row r="1253" spans="1:4" x14ac:dyDescent="0.25">
      <c r="A1253" s="54" t="s">
        <v>947</v>
      </c>
      <c r="B1253" s="71" t="s">
        <v>12760</v>
      </c>
      <c r="C1253" s="71" t="s">
        <v>12762</v>
      </c>
      <c r="D1253" s="72">
        <v>7733</v>
      </c>
    </row>
    <row r="1254" spans="1:4" x14ac:dyDescent="0.25">
      <c r="A1254" s="54" t="s">
        <v>947</v>
      </c>
      <c r="B1254" s="71" t="s">
        <v>5411</v>
      </c>
      <c r="C1254" s="71" t="s">
        <v>5413</v>
      </c>
      <c r="D1254" s="72">
        <v>56826</v>
      </c>
    </row>
    <row r="1255" spans="1:4" x14ac:dyDescent="0.25">
      <c r="A1255" s="54" t="s">
        <v>947</v>
      </c>
      <c r="B1255" s="71" t="s">
        <v>16502</v>
      </c>
      <c r="C1255" s="71" t="s">
        <v>16504</v>
      </c>
      <c r="D1255" s="72">
        <v>1513</v>
      </c>
    </row>
    <row r="1256" spans="1:4" x14ac:dyDescent="0.25">
      <c r="A1256" s="54" t="s">
        <v>947</v>
      </c>
      <c r="B1256" s="71" t="s">
        <v>10801</v>
      </c>
      <c r="C1256" s="71" t="s">
        <v>10803</v>
      </c>
      <c r="D1256" s="72">
        <v>17462</v>
      </c>
    </row>
    <row r="1257" spans="1:4" x14ac:dyDescent="0.25">
      <c r="A1257" s="54" t="s">
        <v>947</v>
      </c>
      <c r="B1257" s="71" t="s">
        <v>11717</v>
      </c>
      <c r="C1257" s="71" t="s">
        <v>11719</v>
      </c>
      <c r="D1257" s="72">
        <v>10244</v>
      </c>
    </row>
    <row r="1258" spans="1:4" x14ac:dyDescent="0.25">
      <c r="A1258" s="54" t="s">
        <v>947</v>
      </c>
      <c r="B1258" s="71" t="s">
        <v>4784</v>
      </c>
      <c r="C1258" s="71" t="s">
        <v>4786</v>
      </c>
      <c r="D1258" s="72">
        <v>68747</v>
      </c>
    </row>
    <row r="1259" spans="1:4" x14ac:dyDescent="0.25">
      <c r="A1259" s="54" t="s">
        <v>947</v>
      </c>
      <c r="B1259" s="71" t="s">
        <v>2957</v>
      </c>
      <c r="C1259" s="71" t="s">
        <v>2959</v>
      </c>
      <c r="D1259" s="72">
        <v>149120</v>
      </c>
    </row>
    <row r="1260" spans="1:4" x14ac:dyDescent="0.25">
      <c r="A1260" s="54" t="s">
        <v>947</v>
      </c>
      <c r="B1260" s="71" t="s">
        <v>15800</v>
      </c>
      <c r="C1260" s="71" t="s">
        <v>15802</v>
      </c>
      <c r="D1260" s="72">
        <v>2512</v>
      </c>
    </row>
    <row r="1261" spans="1:4" x14ac:dyDescent="0.25">
      <c r="A1261" s="54" t="s">
        <v>947</v>
      </c>
      <c r="B1261" s="71" t="s">
        <v>5723</v>
      </c>
      <c r="C1261" s="71" t="s">
        <v>5725</v>
      </c>
      <c r="D1261" s="72">
        <v>51874</v>
      </c>
    </row>
    <row r="1262" spans="1:4" x14ac:dyDescent="0.25">
      <c r="A1262" s="54" t="s">
        <v>947</v>
      </c>
      <c r="B1262" s="71" t="s">
        <v>16067</v>
      </c>
      <c r="C1262" s="71" t="s">
        <v>16069</v>
      </c>
      <c r="D1262" s="72">
        <v>2077</v>
      </c>
    </row>
    <row r="1263" spans="1:4" x14ac:dyDescent="0.25">
      <c r="A1263" s="54" t="s">
        <v>947</v>
      </c>
      <c r="B1263" s="71" t="s">
        <v>7124</v>
      </c>
      <c r="C1263" s="71" t="s">
        <v>7126</v>
      </c>
      <c r="D1263" s="72">
        <v>34336</v>
      </c>
    </row>
    <row r="1264" spans="1:4" x14ac:dyDescent="0.25">
      <c r="A1264" s="54" t="s">
        <v>947</v>
      </c>
      <c r="B1264" s="71" t="s">
        <v>11217</v>
      </c>
      <c r="C1264" s="71" t="s">
        <v>11219</v>
      </c>
      <c r="D1264" s="72">
        <v>11724</v>
      </c>
    </row>
    <row r="1265" spans="1:4" x14ac:dyDescent="0.25">
      <c r="A1265" s="54" t="s">
        <v>947</v>
      </c>
      <c r="B1265" s="71" t="s">
        <v>6980</v>
      </c>
      <c r="C1265" s="71" t="s">
        <v>6982</v>
      </c>
      <c r="D1265" s="72">
        <v>35841</v>
      </c>
    </row>
    <row r="1266" spans="1:4" x14ac:dyDescent="0.25">
      <c r="A1266" s="54" t="s">
        <v>947</v>
      </c>
      <c r="B1266" s="71" t="s">
        <v>3946</v>
      </c>
      <c r="C1266" s="71" t="s">
        <v>3948</v>
      </c>
      <c r="D1266" s="72">
        <v>95984</v>
      </c>
    </row>
    <row r="1267" spans="1:4" x14ac:dyDescent="0.25">
      <c r="A1267" s="54" t="s">
        <v>947</v>
      </c>
      <c r="B1267" s="71" t="s">
        <v>6028</v>
      </c>
      <c r="C1267" s="71" t="s">
        <v>6030</v>
      </c>
      <c r="D1267" s="72">
        <v>47176</v>
      </c>
    </row>
    <row r="1268" spans="1:4" x14ac:dyDescent="0.25">
      <c r="A1268" s="54" t="s">
        <v>947</v>
      </c>
      <c r="B1268" s="71" t="s">
        <v>6406</v>
      </c>
      <c r="C1268" s="71" t="s">
        <v>6408</v>
      </c>
      <c r="D1268" s="72">
        <v>42356</v>
      </c>
    </row>
    <row r="1269" spans="1:4" x14ac:dyDescent="0.25">
      <c r="A1269" s="54" t="s">
        <v>947</v>
      </c>
      <c r="B1269" s="71" t="s">
        <v>7969</v>
      </c>
      <c r="C1269" s="71" t="s">
        <v>7971</v>
      </c>
      <c r="D1269" s="72">
        <v>27900</v>
      </c>
    </row>
    <row r="1270" spans="1:4" x14ac:dyDescent="0.25">
      <c r="A1270" s="54" t="s">
        <v>947</v>
      </c>
      <c r="B1270" s="71" t="s">
        <v>12603</v>
      </c>
      <c r="C1270" s="71" t="s">
        <v>12605</v>
      </c>
      <c r="D1270" s="72">
        <v>8123</v>
      </c>
    </row>
    <row r="1271" spans="1:4" x14ac:dyDescent="0.25">
      <c r="A1271" s="54" t="s">
        <v>947</v>
      </c>
      <c r="B1271" s="71" t="s">
        <v>7975</v>
      </c>
      <c r="C1271" s="71" t="s">
        <v>7977</v>
      </c>
      <c r="D1271" s="72">
        <v>27880</v>
      </c>
    </row>
    <row r="1272" spans="1:4" x14ac:dyDescent="0.25">
      <c r="A1272" s="54" t="s">
        <v>947</v>
      </c>
      <c r="B1272" s="71" t="s">
        <v>15329</v>
      </c>
      <c r="C1272" s="71" t="s">
        <v>15331</v>
      </c>
      <c r="D1272" s="72">
        <v>3266</v>
      </c>
    </row>
    <row r="1273" spans="1:4" x14ac:dyDescent="0.25">
      <c r="A1273" s="54" t="s">
        <v>947</v>
      </c>
      <c r="B1273" s="71" t="s">
        <v>14003</v>
      </c>
      <c r="C1273" s="71" t="s">
        <v>14005</v>
      </c>
      <c r="D1273" s="72">
        <v>5334</v>
      </c>
    </row>
    <row r="1274" spans="1:4" x14ac:dyDescent="0.25">
      <c r="A1274" s="54" t="s">
        <v>947</v>
      </c>
      <c r="B1274" s="71" t="s">
        <v>13909</v>
      </c>
      <c r="C1274" s="71" t="s">
        <v>13911</v>
      </c>
      <c r="D1274" s="72">
        <v>5518</v>
      </c>
    </row>
    <row r="1275" spans="1:4" x14ac:dyDescent="0.25">
      <c r="A1275" s="54" t="s">
        <v>947</v>
      </c>
      <c r="B1275" s="71" t="s">
        <v>12258</v>
      </c>
      <c r="C1275" s="71" t="s">
        <v>12260</v>
      </c>
      <c r="D1275" s="72">
        <v>8985</v>
      </c>
    </row>
    <row r="1276" spans="1:4" x14ac:dyDescent="0.25">
      <c r="A1276" s="54" t="s">
        <v>947</v>
      </c>
      <c r="B1276" s="71" t="s">
        <v>10462</v>
      </c>
      <c r="C1276" s="71" t="s">
        <v>10464</v>
      </c>
      <c r="D1276" s="72">
        <v>14543</v>
      </c>
    </row>
    <row r="1277" spans="1:4" x14ac:dyDescent="0.25">
      <c r="A1277" s="54" t="s">
        <v>947</v>
      </c>
      <c r="B1277" s="71" t="s">
        <v>13012</v>
      </c>
      <c r="C1277" s="71" t="s">
        <v>13014</v>
      </c>
      <c r="D1277" s="72">
        <v>7155</v>
      </c>
    </row>
    <row r="1278" spans="1:4" x14ac:dyDescent="0.25">
      <c r="A1278" s="54" t="s">
        <v>947</v>
      </c>
      <c r="B1278" s="71" t="s">
        <v>12639</v>
      </c>
      <c r="C1278" s="71" t="s">
        <v>12641</v>
      </c>
      <c r="D1278" s="72">
        <v>8006</v>
      </c>
    </row>
    <row r="1279" spans="1:4" x14ac:dyDescent="0.25">
      <c r="A1279" s="54" t="s">
        <v>947</v>
      </c>
      <c r="B1279" s="71" t="s">
        <v>4645</v>
      </c>
      <c r="C1279" s="71" t="s">
        <v>4647</v>
      </c>
      <c r="D1279" s="72">
        <v>71790</v>
      </c>
    </row>
    <row r="1280" spans="1:4" x14ac:dyDescent="0.25">
      <c r="A1280" s="54" t="s">
        <v>947</v>
      </c>
      <c r="B1280" s="71" t="s">
        <v>5735</v>
      </c>
      <c r="C1280" s="71" t="s">
        <v>5737</v>
      </c>
      <c r="D1280" s="72">
        <v>51699</v>
      </c>
    </row>
    <row r="1281" spans="1:4" x14ac:dyDescent="0.25">
      <c r="A1281" s="54" t="s">
        <v>947</v>
      </c>
      <c r="B1281" s="71" t="s">
        <v>9183</v>
      </c>
      <c r="C1281" s="71" t="s">
        <v>9185</v>
      </c>
      <c r="D1281" s="72">
        <v>20436</v>
      </c>
    </row>
    <row r="1282" spans="1:4" x14ac:dyDescent="0.25">
      <c r="A1282" s="54" t="s">
        <v>947</v>
      </c>
      <c r="B1282" s="71" t="s">
        <v>10918</v>
      </c>
      <c r="C1282" s="71" t="s">
        <v>10920</v>
      </c>
      <c r="D1282" s="72">
        <v>12752</v>
      </c>
    </row>
    <row r="1283" spans="1:4" x14ac:dyDescent="0.25">
      <c r="A1283" s="54" t="s">
        <v>947</v>
      </c>
      <c r="B1283" s="71" t="s">
        <v>12642</v>
      </c>
      <c r="C1283" s="71" t="s">
        <v>12644</v>
      </c>
      <c r="D1283" s="72">
        <v>7997</v>
      </c>
    </row>
    <row r="1284" spans="1:4" x14ac:dyDescent="0.25">
      <c r="A1284" s="54" t="s">
        <v>947</v>
      </c>
      <c r="B1284" s="71" t="s">
        <v>4099</v>
      </c>
      <c r="C1284" s="71" t="s">
        <v>4101</v>
      </c>
      <c r="D1284" s="72">
        <v>90245</v>
      </c>
    </row>
    <row r="1285" spans="1:4" x14ac:dyDescent="0.25">
      <c r="A1285" s="54" t="s">
        <v>947</v>
      </c>
      <c r="B1285" s="71" t="s">
        <v>12573</v>
      </c>
      <c r="C1285" s="71" t="s">
        <v>12575</v>
      </c>
      <c r="D1285" s="72">
        <v>8191</v>
      </c>
    </row>
    <row r="1286" spans="1:4" x14ac:dyDescent="0.25">
      <c r="A1286" s="54" t="s">
        <v>947</v>
      </c>
      <c r="B1286" s="71" t="s">
        <v>14051</v>
      </c>
      <c r="C1286" s="71" t="s">
        <v>14053</v>
      </c>
      <c r="D1286" s="72">
        <v>5254</v>
      </c>
    </row>
    <row r="1287" spans="1:4" x14ac:dyDescent="0.25">
      <c r="A1287" s="54" t="s">
        <v>947</v>
      </c>
      <c r="B1287" s="71" t="s">
        <v>15112</v>
      </c>
      <c r="C1287" s="71" t="s">
        <v>15114</v>
      </c>
      <c r="D1287" s="72">
        <v>3603</v>
      </c>
    </row>
    <row r="1288" spans="1:4" x14ac:dyDescent="0.25">
      <c r="A1288" s="54" t="s">
        <v>947</v>
      </c>
      <c r="B1288" s="71" t="s">
        <v>16050</v>
      </c>
      <c r="C1288" s="71" t="s">
        <v>16052</v>
      </c>
      <c r="D1288" s="72">
        <v>2096</v>
      </c>
    </row>
    <row r="1289" spans="1:4" x14ac:dyDescent="0.25">
      <c r="A1289" s="54" t="s">
        <v>947</v>
      </c>
      <c r="B1289" s="71" t="s">
        <v>1868</v>
      </c>
      <c r="C1289" s="71" t="s">
        <v>1870</v>
      </c>
      <c r="D1289" s="72">
        <v>282153</v>
      </c>
    </row>
    <row r="1290" spans="1:4" x14ac:dyDescent="0.25">
      <c r="A1290" s="54" t="s">
        <v>947</v>
      </c>
      <c r="B1290" s="71" t="s">
        <v>13253</v>
      </c>
      <c r="C1290" s="71" t="s">
        <v>13255</v>
      </c>
      <c r="D1290" s="72">
        <v>6595</v>
      </c>
    </row>
    <row r="1291" spans="1:4" x14ac:dyDescent="0.25">
      <c r="A1291" s="54" t="s">
        <v>947</v>
      </c>
      <c r="B1291" s="71" t="s">
        <v>12396</v>
      </c>
      <c r="C1291" s="71" t="s">
        <v>12398</v>
      </c>
      <c r="D1291" s="72">
        <v>8602</v>
      </c>
    </row>
    <row r="1292" spans="1:4" x14ac:dyDescent="0.25">
      <c r="A1292" s="54" t="s">
        <v>947</v>
      </c>
      <c r="B1292" s="71" t="s">
        <v>17231</v>
      </c>
      <c r="C1292" s="71" t="s">
        <v>17233</v>
      </c>
      <c r="D1292" s="72">
        <v>0</v>
      </c>
    </row>
    <row r="1293" spans="1:4" x14ac:dyDescent="0.25">
      <c r="A1293" s="54" t="s">
        <v>947</v>
      </c>
      <c r="B1293" s="71" t="s">
        <v>15476</v>
      </c>
      <c r="C1293" s="71" t="s">
        <v>15477</v>
      </c>
      <c r="D1293" s="72">
        <v>3026</v>
      </c>
    </row>
    <row r="1294" spans="1:4" x14ac:dyDescent="0.25">
      <c r="A1294" s="54" t="s">
        <v>947</v>
      </c>
      <c r="B1294" s="71" t="s">
        <v>2183</v>
      </c>
      <c r="C1294" s="71" t="s">
        <v>2185</v>
      </c>
      <c r="D1294" s="72">
        <v>226461</v>
      </c>
    </row>
    <row r="1295" spans="1:4" x14ac:dyDescent="0.25">
      <c r="A1295" s="54" t="s">
        <v>947</v>
      </c>
      <c r="B1295" s="71" t="s">
        <v>4642</v>
      </c>
      <c r="C1295" s="71" t="s">
        <v>4644</v>
      </c>
      <c r="D1295" s="72">
        <v>71817</v>
      </c>
    </row>
    <row r="1296" spans="1:4" x14ac:dyDescent="0.25">
      <c r="A1296" s="54" t="s">
        <v>947</v>
      </c>
      <c r="B1296" s="71" t="s">
        <v>2537</v>
      </c>
      <c r="C1296" s="71" t="s">
        <v>2539</v>
      </c>
      <c r="D1296" s="72">
        <v>102457</v>
      </c>
    </row>
    <row r="1297" spans="1:4" x14ac:dyDescent="0.25">
      <c r="A1297" s="54" t="s">
        <v>947</v>
      </c>
      <c r="B1297" s="71" t="s">
        <v>12387</v>
      </c>
      <c r="C1297" s="71" t="s">
        <v>12389</v>
      </c>
      <c r="D1297" s="72">
        <v>8627</v>
      </c>
    </row>
    <row r="1298" spans="1:4" x14ac:dyDescent="0.25">
      <c r="A1298" s="54" t="s">
        <v>947</v>
      </c>
      <c r="B1298" s="71" t="s">
        <v>8356</v>
      </c>
      <c r="C1298" s="71" t="s">
        <v>8358</v>
      </c>
      <c r="D1298" s="72">
        <v>25335</v>
      </c>
    </row>
    <row r="1299" spans="1:4" x14ac:dyDescent="0.25">
      <c r="A1299" s="54" t="s">
        <v>947</v>
      </c>
      <c r="B1299" s="71" t="s">
        <v>10606</v>
      </c>
      <c r="C1299" s="71" t="s">
        <v>10608</v>
      </c>
      <c r="D1299" s="72">
        <v>13909</v>
      </c>
    </row>
    <row r="1300" spans="1:4" x14ac:dyDescent="0.25">
      <c r="A1300" s="54" t="s">
        <v>947</v>
      </c>
      <c r="B1300" s="71" t="s">
        <v>12895</v>
      </c>
      <c r="C1300" s="71" t="s">
        <v>12897</v>
      </c>
      <c r="D1300" s="72">
        <v>7449</v>
      </c>
    </row>
    <row r="1301" spans="1:4" x14ac:dyDescent="0.25">
      <c r="A1301" s="54" t="s">
        <v>947</v>
      </c>
      <c r="B1301" s="71" t="s">
        <v>12713</v>
      </c>
      <c r="C1301" s="71" t="s">
        <v>12715</v>
      </c>
      <c r="D1301" s="72">
        <v>7842</v>
      </c>
    </row>
    <row r="1302" spans="1:4" x14ac:dyDescent="0.25">
      <c r="A1302" s="54" t="s">
        <v>947</v>
      </c>
      <c r="B1302" s="71" t="s">
        <v>3241</v>
      </c>
      <c r="C1302" s="71" t="s">
        <v>3243</v>
      </c>
      <c r="D1302" s="72">
        <v>130437</v>
      </c>
    </row>
    <row r="1303" spans="1:4" x14ac:dyDescent="0.25">
      <c r="A1303" s="54" t="s">
        <v>947</v>
      </c>
      <c r="B1303" s="71" t="s">
        <v>12516</v>
      </c>
      <c r="C1303" s="71" t="s">
        <v>12518</v>
      </c>
      <c r="D1303" s="72">
        <v>8321</v>
      </c>
    </row>
    <row r="1304" spans="1:4" x14ac:dyDescent="0.25">
      <c r="A1304" s="54" t="s">
        <v>947</v>
      </c>
      <c r="B1304" s="71" t="s">
        <v>16323</v>
      </c>
      <c r="C1304" s="71" t="s">
        <v>16325</v>
      </c>
      <c r="D1304" s="72">
        <v>1765</v>
      </c>
    </row>
    <row r="1305" spans="1:4" x14ac:dyDescent="0.25">
      <c r="A1305" s="54" t="s">
        <v>947</v>
      </c>
      <c r="B1305" s="71" t="s">
        <v>5390</v>
      </c>
      <c r="C1305" s="71" t="s">
        <v>5392</v>
      </c>
      <c r="D1305" s="72">
        <v>57331</v>
      </c>
    </row>
    <row r="1306" spans="1:4" x14ac:dyDescent="0.25">
      <c r="A1306" s="54" t="s">
        <v>947</v>
      </c>
      <c r="B1306" s="71" t="s">
        <v>7465</v>
      </c>
      <c r="C1306" s="71" t="s">
        <v>7467</v>
      </c>
      <c r="D1306" s="72">
        <v>31781</v>
      </c>
    </row>
    <row r="1307" spans="1:4" x14ac:dyDescent="0.25">
      <c r="A1307" s="54" t="s">
        <v>947</v>
      </c>
      <c r="B1307" s="71" t="s">
        <v>14910</v>
      </c>
      <c r="C1307" s="71" t="s">
        <v>14912</v>
      </c>
      <c r="D1307" s="72">
        <v>3896</v>
      </c>
    </row>
    <row r="1308" spans="1:4" x14ac:dyDescent="0.25">
      <c r="A1308" s="54" t="s">
        <v>947</v>
      </c>
      <c r="B1308" s="71" t="s">
        <v>3865</v>
      </c>
      <c r="C1308" s="71" t="s">
        <v>3867</v>
      </c>
      <c r="D1308" s="72">
        <v>98592</v>
      </c>
    </row>
    <row r="1309" spans="1:4" x14ac:dyDescent="0.25">
      <c r="A1309" s="54" t="s">
        <v>947</v>
      </c>
      <c r="B1309" s="71" t="s">
        <v>12707</v>
      </c>
      <c r="C1309" s="71" t="s">
        <v>12709</v>
      </c>
      <c r="D1309" s="72">
        <v>7867</v>
      </c>
    </row>
    <row r="1310" spans="1:4" x14ac:dyDescent="0.25">
      <c r="A1310" s="54" t="s">
        <v>947</v>
      </c>
      <c r="B1310" s="71" t="s">
        <v>15776</v>
      </c>
      <c r="C1310" s="71" t="s">
        <v>15778</v>
      </c>
      <c r="D1310" s="72">
        <v>2536</v>
      </c>
    </row>
    <row r="1311" spans="1:4" x14ac:dyDescent="0.25">
      <c r="A1311" s="54" t="s">
        <v>947</v>
      </c>
      <c r="B1311" s="71" t="s">
        <v>7046</v>
      </c>
      <c r="C1311" s="71" t="s">
        <v>7048</v>
      </c>
      <c r="D1311" s="72">
        <v>35027</v>
      </c>
    </row>
    <row r="1312" spans="1:4" x14ac:dyDescent="0.25">
      <c r="A1312" s="54" t="s">
        <v>947</v>
      </c>
      <c r="B1312" s="71" t="s">
        <v>10360</v>
      </c>
      <c r="C1312" s="71" t="s">
        <v>10362</v>
      </c>
      <c r="D1312" s="72">
        <v>14834</v>
      </c>
    </row>
    <row r="1313" spans="1:4" x14ac:dyDescent="0.25">
      <c r="A1313" s="54" t="s">
        <v>947</v>
      </c>
      <c r="B1313" s="71" t="s">
        <v>13510</v>
      </c>
      <c r="C1313" s="71" t="s">
        <v>13512</v>
      </c>
      <c r="D1313" s="72">
        <v>6223</v>
      </c>
    </row>
    <row r="1314" spans="1:4" x14ac:dyDescent="0.25">
      <c r="A1314" s="54" t="s">
        <v>947</v>
      </c>
      <c r="B1314" s="71" t="s">
        <v>13838</v>
      </c>
      <c r="C1314" s="71" t="s">
        <v>13840</v>
      </c>
      <c r="D1314" s="72">
        <v>5643</v>
      </c>
    </row>
    <row r="1315" spans="1:4" x14ac:dyDescent="0.25">
      <c r="A1315" s="54" t="s">
        <v>947</v>
      </c>
      <c r="B1315" s="71" t="s">
        <v>8602</v>
      </c>
      <c r="C1315" s="71" t="s">
        <v>8604</v>
      </c>
      <c r="D1315" s="72">
        <v>23969</v>
      </c>
    </row>
    <row r="1316" spans="1:4" x14ac:dyDescent="0.25">
      <c r="A1316" s="54" t="s">
        <v>947</v>
      </c>
      <c r="B1316" s="71" t="s">
        <v>4763</v>
      </c>
      <c r="C1316" s="71" t="s">
        <v>4765</v>
      </c>
      <c r="D1316" s="72">
        <v>69116</v>
      </c>
    </row>
    <row r="1317" spans="1:4" x14ac:dyDescent="0.25">
      <c r="A1317" s="54" t="s">
        <v>947</v>
      </c>
      <c r="B1317" s="71" t="s">
        <v>13820</v>
      </c>
      <c r="C1317" s="71" t="s">
        <v>13822</v>
      </c>
      <c r="D1317" s="72">
        <v>5664</v>
      </c>
    </row>
    <row r="1318" spans="1:4" x14ac:dyDescent="0.25">
      <c r="A1318" s="54" t="s">
        <v>947</v>
      </c>
      <c r="B1318" s="71" t="s">
        <v>12618</v>
      </c>
      <c r="C1318" s="71" t="s">
        <v>12620</v>
      </c>
      <c r="D1318" s="72">
        <v>8090</v>
      </c>
    </row>
    <row r="1319" spans="1:4" x14ac:dyDescent="0.25">
      <c r="A1319" s="54" t="s">
        <v>947</v>
      </c>
      <c r="B1319" s="71" t="s">
        <v>2696</v>
      </c>
      <c r="C1319" s="71" t="s">
        <v>2698</v>
      </c>
      <c r="D1319" s="72">
        <v>172638</v>
      </c>
    </row>
    <row r="1320" spans="1:4" x14ac:dyDescent="0.25">
      <c r="A1320" s="54" t="s">
        <v>947</v>
      </c>
      <c r="B1320" s="71" t="s">
        <v>14801</v>
      </c>
      <c r="C1320" s="71" t="s">
        <v>14803</v>
      </c>
      <c r="D1320" s="72">
        <v>4051</v>
      </c>
    </row>
    <row r="1321" spans="1:4" x14ac:dyDescent="0.25">
      <c r="A1321" s="54" t="s">
        <v>947</v>
      </c>
      <c r="B1321" s="71" t="s">
        <v>7282</v>
      </c>
      <c r="C1321" s="71" t="s">
        <v>7284</v>
      </c>
      <c r="D1321" s="72">
        <v>33284</v>
      </c>
    </row>
    <row r="1322" spans="1:4" x14ac:dyDescent="0.25">
      <c r="A1322" s="54" t="s">
        <v>947</v>
      </c>
      <c r="B1322" s="71" t="s">
        <v>8308</v>
      </c>
      <c r="C1322" s="71" t="s">
        <v>8310</v>
      </c>
      <c r="D1322" s="72">
        <v>25695</v>
      </c>
    </row>
    <row r="1323" spans="1:4" x14ac:dyDescent="0.25">
      <c r="A1323" s="54" t="s">
        <v>947</v>
      </c>
      <c r="B1323" s="71" t="s">
        <v>5018</v>
      </c>
      <c r="C1323" s="71" t="s">
        <v>5020</v>
      </c>
      <c r="D1323" s="72">
        <v>64111</v>
      </c>
    </row>
    <row r="1324" spans="1:4" x14ac:dyDescent="0.25">
      <c r="A1324" s="54" t="s">
        <v>947</v>
      </c>
      <c r="B1324" s="71" t="s">
        <v>9962</v>
      </c>
      <c r="C1324" s="71" t="s">
        <v>9964</v>
      </c>
      <c r="D1324" s="72">
        <v>16491</v>
      </c>
    </row>
    <row r="1325" spans="1:4" x14ac:dyDescent="0.25">
      <c r="A1325" s="54" t="s">
        <v>947</v>
      </c>
      <c r="B1325" s="71" t="s">
        <v>11451</v>
      </c>
      <c r="C1325" s="71" t="s">
        <v>11453</v>
      </c>
      <c r="D1325" s="72">
        <v>11053</v>
      </c>
    </row>
    <row r="1326" spans="1:4" x14ac:dyDescent="0.25">
      <c r="A1326" s="54" t="s">
        <v>947</v>
      </c>
      <c r="B1326" s="71" t="s">
        <v>5920</v>
      </c>
      <c r="C1326" s="71" t="s">
        <v>5922</v>
      </c>
      <c r="D1326" s="72">
        <v>48598</v>
      </c>
    </row>
    <row r="1327" spans="1:4" x14ac:dyDescent="0.25">
      <c r="A1327" s="54" t="s">
        <v>947</v>
      </c>
      <c r="B1327" s="71" t="s">
        <v>2411</v>
      </c>
      <c r="C1327" s="71" t="s">
        <v>2413</v>
      </c>
      <c r="D1327" s="72">
        <v>201495</v>
      </c>
    </row>
    <row r="1328" spans="1:4" x14ac:dyDescent="0.25">
      <c r="A1328" s="54" t="s">
        <v>947</v>
      </c>
      <c r="B1328" s="71" t="s">
        <v>1203</v>
      </c>
      <c r="C1328" s="71" t="s">
        <v>1205</v>
      </c>
      <c r="D1328" s="72">
        <v>550711</v>
      </c>
    </row>
    <row r="1329" spans="1:4" x14ac:dyDescent="0.25">
      <c r="A1329" s="54" t="s">
        <v>947</v>
      </c>
      <c r="B1329" s="71" t="s">
        <v>1101</v>
      </c>
      <c r="C1329" s="71" t="s">
        <v>1103</v>
      </c>
      <c r="D1329" s="72">
        <v>626467</v>
      </c>
    </row>
    <row r="1330" spans="1:4" x14ac:dyDescent="0.25">
      <c r="A1330" s="54" t="s">
        <v>947</v>
      </c>
      <c r="B1330" s="71" t="s">
        <v>13316</v>
      </c>
      <c r="C1330" s="71" t="s">
        <v>13318</v>
      </c>
      <c r="D1330" s="72">
        <v>6500</v>
      </c>
    </row>
    <row r="1331" spans="1:4" x14ac:dyDescent="0.25">
      <c r="A1331" s="54" t="s">
        <v>947</v>
      </c>
      <c r="B1331" s="71" t="s">
        <v>4126</v>
      </c>
      <c r="C1331" s="71" t="s">
        <v>4128</v>
      </c>
      <c r="D1331" s="72">
        <v>89262</v>
      </c>
    </row>
    <row r="1332" spans="1:4" x14ac:dyDescent="0.25">
      <c r="A1332" s="54" t="s">
        <v>947</v>
      </c>
      <c r="B1332" s="71" t="s">
        <v>9186</v>
      </c>
      <c r="C1332" s="71" t="s">
        <v>9188</v>
      </c>
      <c r="D1332" s="72">
        <v>20434</v>
      </c>
    </row>
    <row r="1333" spans="1:4" x14ac:dyDescent="0.25">
      <c r="A1333" s="54" t="s">
        <v>947</v>
      </c>
      <c r="B1333" s="71" t="s">
        <v>10052</v>
      </c>
      <c r="C1333" s="71" t="s">
        <v>10054</v>
      </c>
      <c r="D1333" s="72">
        <v>16199</v>
      </c>
    </row>
    <row r="1334" spans="1:4" x14ac:dyDescent="0.25">
      <c r="A1334" s="54" t="s">
        <v>947</v>
      </c>
      <c r="B1334" s="71" t="s">
        <v>13024</v>
      </c>
      <c r="C1334" s="71" t="s">
        <v>13026</v>
      </c>
      <c r="D1334" s="72">
        <v>7118</v>
      </c>
    </row>
    <row r="1335" spans="1:4" x14ac:dyDescent="0.25">
      <c r="A1335" s="54" t="s">
        <v>947</v>
      </c>
      <c r="B1335" s="71" t="s">
        <v>10963</v>
      </c>
      <c r="C1335" s="71" t="s">
        <v>10965</v>
      </c>
      <c r="D1335" s="72">
        <v>12605</v>
      </c>
    </row>
    <row r="1336" spans="1:4" x14ac:dyDescent="0.25">
      <c r="A1336" s="54" t="s">
        <v>947</v>
      </c>
      <c r="B1336" s="71" t="s">
        <v>14756</v>
      </c>
      <c r="C1336" s="71" t="s">
        <v>14758</v>
      </c>
      <c r="D1336" s="72">
        <v>4081</v>
      </c>
    </row>
    <row r="1337" spans="1:4" x14ac:dyDescent="0.25">
      <c r="A1337" s="54" t="s">
        <v>947</v>
      </c>
      <c r="B1337" s="71" t="s">
        <v>6382</v>
      </c>
      <c r="C1337" s="71" t="s">
        <v>6384</v>
      </c>
      <c r="D1337" s="72">
        <v>42482</v>
      </c>
    </row>
    <row r="1338" spans="1:4" x14ac:dyDescent="0.25">
      <c r="A1338" s="54" t="s">
        <v>947</v>
      </c>
      <c r="B1338" s="71" t="s">
        <v>5084</v>
      </c>
      <c r="C1338" s="71" t="s">
        <v>5086</v>
      </c>
      <c r="D1338" s="72">
        <v>63187</v>
      </c>
    </row>
    <row r="1339" spans="1:4" x14ac:dyDescent="0.25">
      <c r="A1339" s="54" t="s">
        <v>947</v>
      </c>
      <c r="B1339" s="71" t="s">
        <v>1352</v>
      </c>
      <c r="C1339" s="71" t="s">
        <v>1354</v>
      </c>
      <c r="D1339" s="72">
        <v>404943</v>
      </c>
    </row>
    <row r="1340" spans="1:4" x14ac:dyDescent="0.25">
      <c r="A1340" s="54" t="s">
        <v>947</v>
      </c>
      <c r="B1340" s="71" t="s">
        <v>12033</v>
      </c>
      <c r="C1340" s="71" t="s">
        <v>12035</v>
      </c>
      <c r="D1340" s="72">
        <v>9465</v>
      </c>
    </row>
    <row r="1341" spans="1:4" x14ac:dyDescent="0.25">
      <c r="A1341" s="54" t="s">
        <v>947</v>
      </c>
      <c r="B1341" s="71" t="s">
        <v>9519</v>
      </c>
      <c r="C1341" s="71" t="s">
        <v>9521</v>
      </c>
      <c r="D1341" s="72">
        <v>18514</v>
      </c>
    </row>
    <row r="1342" spans="1:4" x14ac:dyDescent="0.25">
      <c r="A1342" s="54" t="s">
        <v>947</v>
      </c>
      <c r="B1342" s="71" t="s">
        <v>12438</v>
      </c>
      <c r="C1342" s="71" t="s">
        <v>12440</v>
      </c>
      <c r="D1342" s="72">
        <v>8505</v>
      </c>
    </row>
    <row r="1343" spans="1:4" x14ac:dyDescent="0.25">
      <c r="A1343" s="54" t="s">
        <v>947</v>
      </c>
      <c r="B1343" s="71" t="s">
        <v>10804</v>
      </c>
      <c r="C1343" s="71" t="s">
        <v>10806</v>
      </c>
      <c r="D1343" s="72">
        <v>13149</v>
      </c>
    </row>
    <row r="1344" spans="1:4" x14ac:dyDescent="0.25">
      <c r="A1344" s="54" t="s">
        <v>947</v>
      </c>
      <c r="B1344" s="71" t="s">
        <v>8215</v>
      </c>
      <c r="C1344" s="71" t="s">
        <v>8217</v>
      </c>
      <c r="D1344" s="72">
        <v>26293</v>
      </c>
    </row>
    <row r="1345" spans="1:4" x14ac:dyDescent="0.25">
      <c r="A1345" s="54" t="s">
        <v>947</v>
      </c>
      <c r="B1345" s="71" t="s">
        <v>11337</v>
      </c>
      <c r="C1345" s="71" t="s">
        <v>11339</v>
      </c>
      <c r="D1345" s="72">
        <v>11424</v>
      </c>
    </row>
    <row r="1346" spans="1:4" x14ac:dyDescent="0.25">
      <c r="A1346" s="54" t="s">
        <v>947</v>
      </c>
      <c r="B1346" s="71" t="s">
        <v>4522</v>
      </c>
      <c r="C1346" s="71" t="s">
        <v>4524</v>
      </c>
      <c r="D1346" s="72">
        <v>75451</v>
      </c>
    </row>
    <row r="1347" spans="1:4" x14ac:dyDescent="0.25">
      <c r="A1347" s="54" t="s">
        <v>947</v>
      </c>
      <c r="B1347" s="71" t="s">
        <v>14901</v>
      </c>
      <c r="C1347" s="71" t="s">
        <v>14903</v>
      </c>
      <c r="D1347" s="72">
        <v>3901</v>
      </c>
    </row>
    <row r="1348" spans="1:4" x14ac:dyDescent="0.25">
      <c r="A1348" s="54" t="s">
        <v>947</v>
      </c>
      <c r="B1348" s="71" t="s">
        <v>3393</v>
      </c>
      <c r="C1348" s="71" t="s">
        <v>3395</v>
      </c>
      <c r="D1348" s="72">
        <v>121067</v>
      </c>
    </row>
    <row r="1349" spans="1:4" x14ac:dyDescent="0.25">
      <c r="A1349" s="54" t="s">
        <v>947</v>
      </c>
      <c r="B1349" s="71" t="s">
        <v>14375</v>
      </c>
      <c r="C1349" s="71" t="s">
        <v>14377</v>
      </c>
      <c r="D1349" s="72">
        <v>4729</v>
      </c>
    </row>
    <row r="1350" spans="1:4" x14ac:dyDescent="0.25">
      <c r="A1350" s="54" t="s">
        <v>947</v>
      </c>
      <c r="B1350" s="71" t="s">
        <v>10507</v>
      </c>
      <c r="C1350" s="71" t="s">
        <v>10509</v>
      </c>
      <c r="D1350" s="72">
        <v>11156</v>
      </c>
    </row>
    <row r="1351" spans="1:4" x14ac:dyDescent="0.25">
      <c r="A1351" s="54" t="s">
        <v>947</v>
      </c>
      <c r="B1351" s="71" t="s">
        <v>14246</v>
      </c>
      <c r="C1351" s="71" t="s">
        <v>14248</v>
      </c>
      <c r="D1351" s="72">
        <v>4937</v>
      </c>
    </row>
    <row r="1352" spans="1:4" x14ac:dyDescent="0.25">
      <c r="A1352" s="54" t="s">
        <v>947</v>
      </c>
      <c r="B1352" s="71" t="s">
        <v>1601</v>
      </c>
      <c r="C1352" s="71" t="s">
        <v>1603</v>
      </c>
      <c r="D1352" s="72">
        <v>243373</v>
      </c>
    </row>
    <row r="1353" spans="1:4" x14ac:dyDescent="0.25">
      <c r="A1353" s="54" t="s">
        <v>947</v>
      </c>
      <c r="B1353" s="71" t="s">
        <v>8392</v>
      </c>
      <c r="C1353" s="71" t="s">
        <v>8394</v>
      </c>
      <c r="D1353" s="72">
        <v>25201</v>
      </c>
    </row>
    <row r="1354" spans="1:4" x14ac:dyDescent="0.25">
      <c r="A1354" s="54" t="s">
        <v>947</v>
      </c>
      <c r="B1354" s="71" t="s">
        <v>3100</v>
      </c>
      <c r="C1354" s="71" t="s">
        <v>3102</v>
      </c>
      <c r="D1354" s="72">
        <v>137663</v>
      </c>
    </row>
    <row r="1355" spans="1:4" x14ac:dyDescent="0.25">
      <c r="A1355" s="54" t="s">
        <v>947</v>
      </c>
      <c r="B1355" s="71" t="s">
        <v>6364</v>
      </c>
      <c r="C1355" s="71" t="s">
        <v>6366</v>
      </c>
      <c r="D1355" s="72">
        <v>42804</v>
      </c>
    </row>
    <row r="1356" spans="1:4" x14ac:dyDescent="0.25">
      <c r="A1356" s="54" t="s">
        <v>947</v>
      </c>
      <c r="B1356" s="71" t="s">
        <v>5111</v>
      </c>
      <c r="C1356" s="71" t="s">
        <v>5113</v>
      </c>
      <c r="D1356" s="72">
        <v>62495</v>
      </c>
    </row>
    <row r="1357" spans="1:4" x14ac:dyDescent="0.25">
      <c r="A1357" s="54" t="s">
        <v>947</v>
      </c>
      <c r="B1357" s="71" t="s">
        <v>9720</v>
      </c>
      <c r="C1357" s="71" t="s">
        <v>9722</v>
      </c>
      <c r="D1357" s="72">
        <v>17512</v>
      </c>
    </row>
    <row r="1358" spans="1:4" x14ac:dyDescent="0.25">
      <c r="A1358" s="54" t="s">
        <v>947</v>
      </c>
      <c r="B1358" s="71" t="s">
        <v>15666</v>
      </c>
      <c r="C1358" s="71" t="s">
        <v>15668</v>
      </c>
      <c r="D1358" s="72">
        <v>2727</v>
      </c>
    </row>
    <row r="1359" spans="1:4" x14ac:dyDescent="0.25">
      <c r="A1359" s="54" t="s">
        <v>947</v>
      </c>
      <c r="B1359" s="71" t="s">
        <v>7870</v>
      </c>
      <c r="C1359" s="71" t="s">
        <v>7872</v>
      </c>
      <c r="D1359" s="72">
        <v>28660</v>
      </c>
    </row>
    <row r="1360" spans="1:4" x14ac:dyDescent="0.25">
      <c r="A1360" s="54" t="s">
        <v>947</v>
      </c>
      <c r="B1360" s="71" t="s">
        <v>15921</v>
      </c>
      <c r="C1360" s="71" t="s">
        <v>15923</v>
      </c>
      <c r="D1360" s="72">
        <v>2280</v>
      </c>
    </row>
    <row r="1361" spans="1:4" x14ac:dyDescent="0.25">
      <c r="A1361" s="54" t="s">
        <v>947</v>
      </c>
      <c r="B1361" s="71" t="s">
        <v>4668</v>
      </c>
      <c r="C1361" s="71" t="s">
        <v>4670</v>
      </c>
      <c r="D1361" s="72">
        <v>71364</v>
      </c>
    </row>
    <row r="1362" spans="1:4" x14ac:dyDescent="0.25">
      <c r="A1362" s="54" t="s">
        <v>947</v>
      </c>
      <c r="B1362" s="71" t="s">
        <v>8518</v>
      </c>
      <c r="C1362" s="71" t="s">
        <v>8520</v>
      </c>
      <c r="D1362" s="72">
        <v>24520</v>
      </c>
    </row>
    <row r="1363" spans="1:4" x14ac:dyDescent="0.25">
      <c r="A1363" s="54" t="s">
        <v>947</v>
      </c>
      <c r="B1363" s="71" t="s">
        <v>16957</v>
      </c>
      <c r="C1363" s="71" t="s">
        <v>16959</v>
      </c>
      <c r="D1363" s="72">
        <v>860</v>
      </c>
    </row>
    <row r="1364" spans="1:4" x14ac:dyDescent="0.25">
      <c r="A1364" s="54" t="s">
        <v>947</v>
      </c>
      <c r="B1364" s="71" t="s">
        <v>5006</v>
      </c>
      <c r="C1364" s="71" t="s">
        <v>5008</v>
      </c>
      <c r="D1364" s="72">
        <v>64403</v>
      </c>
    </row>
    <row r="1365" spans="1:4" x14ac:dyDescent="0.25">
      <c r="A1365" s="54" t="s">
        <v>947</v>
      </c>
      <c r="B1365" s="71" t="s">
        <v>6824</v>
      </c>
      <c r="C1365" s="71" t="s">
        <v>6826</v>
      </c>
      <c r="D1365" s="72">
        <v>37564</v>
      </c>
    </row>
    <row r="1366" spans="1:4" x14ac:dyDescent="0.25">
      <c r="A1366" s="54" t="s">
        <v>947</v>
      </c>
      <c r="B1366" s="71" t="s">
        <v>15308</v>
      </c>
      <c r="C1366" s="71" t="s">
        <v>15310</v>
      </c>
      <c r="D1366" s="72">
        <v>3282</v>
      </c>
    </row>
    <row r="1367" spans="1:4" x14ac:dyDescent="0.25">
      <c r="A1367" s="54" t="s">
        <v>947</v>
      </c>
      <c r="B1367" s="71" t="s">
        <v>7951</v>
      </c>
      <c r="C1367" s="71" t="s">
        <v>7953</v>
      </c>
      <c r="D1367" s="72">
        <v>28085</v>
      </c>
    </row>
    <row r="1368" spans="1:4" x14ac:dyDescent="0.25">
      <c r="A1368" s="54" t="s">
        <v>947</v>
      </c>
      <c r="B1368" s="71" t="s">
        <v>17263</v>
      </c>
      <c r="C1368" s="71" t="s">
        <v>17265</v>
      </c>
      <c r="D1368" s="72">
        <v>360</v>
      </c>
    </row>
    <row r="1369" spans="1:4" x14ac:dyDescent="0.25">
      <c r="A1369" s="54" t="s">
        <v>947</v>
      </c>
      <c r="B1369" s="71" t="s">
        <v>8905</v>
      </c>
      <c r="C1369" s="71" t="s">
        <v>8907</v>
      </c>
      <c r="D1369" s="72">
        <v>22223</v>
      </c>
    </row>
    <row r="1370" spans="1:4" x14ac:dyDescent="0.25">
      <c r="A1370" s="54" t="s">
        <v>947</v>
      </c>
      <c r="B1370" s="71" t="s">
        <v>14075</v>
      </c>
      <c r="C1370" s="71" t="s">
        <v>14077</v>
      </c>
      <c r="D1370" s="72">
        <v>5231</v>
      </c>
    </row>
    <row r="1371" spans="1:4" x14ac:dyDescent="0.25">
      <c r="A1371" s="54" t="s">
        <v>947</v>
      </c>
      <c r="B1371" s="71" t="s">
        <v>6776</v>
      </c>
      <c r="C1371" s="71" t="s">
        <v>6778</v>
      </c>
      <c r="D1371" s="72">
        <v>38119</v>
      </c>
    </row>
    <row r="1372" spans="1:4" x14ac:dyDescent="0.25">
      <c r="A1372" s="54" t="s">
        <v>947</v>
      </c>
      <c r="B1372" s="71" t="s">
        <v>8293</v>
      </c>
      <c r="C1372" s="71" t="s">
        <v>8295</v>
      </c>
      <c r="D1372" s="72">
        <v>25763</v>
      </c>
    </row>
    <row r="1373" spans="1:4" x14ac:dyDescent="0.25">
      <c r="A1373" s="54" t="s">
        <v>947</v>
      </c>
      <c r="B1373" s="71" t="s">
        <v>1119</v>
      </c>
      <c r="C1373" s="71" t="s">
        <v>1121</v>
      </c>
      <c r="D1373" s="72">
        <v>634286</v>
      </c>
    </row>
    <row r="1374" spans="1:4" x14ac:dyDescent="0.25">
      <c r="A1374" s="54" t="s">
        <v>947</v>
      </c>
      <c r="B1374" s="71" t="s">
        <v>16933</v>
      </c>
      <c r="C1374" s="71" t="s">
        <v>16935</v>
      </c>
      <c r="D1374" s="72">
        <v>898</v>
      </c>
    </row>
    <row r="1375" spans="1:4" x14ac:dyDescent="0.25">
      <c r="A1375" s="54" t="s">
        <v>947</v>
      </c>
      <c r="B1375" s="71" t="s">
        <v>1955</v>
      </c>
      <c r="C1375" s="71" t="s">
        <v>1957</v>
      </c>
      <c r="D1375" s="72">
        <v>203668</v>
      </c>
    </row>
    <row r="1376" spans="1:4" x14ac:dyDescent="0.25">
      <c r="A1376" s="54" t="s">
        <v>947</v>
      </c>
      <c r="B1376" s="71" t="s">
        <v>4718</v>
      </c>
      <c r="C1376" s="71" t="s">
        <v>4720</v>
      </c>
      <c r="D1376" s="72">
        <v>70067</v>
      </c>
    </row>
    <row r="1377" spans="1:4" x14ac:dyDescent="0.25">
      <c r="A1377" s="54" t="s">
        <v>947</v>
      </c>
      <c r="B1377" s="71" t="s">
        <v>16927</v>
      </c>
      <c r="C1377" s="71" t="s">
        <v>16929</v>
      </c>
      <c r="D1377" s="72">
        <v>907</v>
      </c>
    </row>
    <row r="1378" spans="1:4" x14ac:dyDescent="0.25">
      <c r="A1378" s="54" t="s">
        <v>947</v>
      </c>
      <c r="B1378" s="71" t="s">
        <v>10276</v>
      </c>
      <c r="C1378" s="71" t="s">
        <v>10278</v>
      </c>
      <c r="D1378" s="72">
        <v>15194</v>
      </c>
    </row>
    <row r="1379" spans="1:4" x14ac:dyDescent="0.25">
      <c r="A1379" s="54" t="s">
        <v>947</v>
      </c>
      <c r="B1379" s="71" t="s">
        <v>3868</v>
      </c>
      <c r="C1379" s="71" t="s">
        <v>3870</v>
      </c>
      <c r="D1379" s="72">
        <v>98592</v>
      </c>
    </row>
    <row r="1380" spans="1:4" x14ac:dyDescent="0.25">
      <c r="A1380" s="54" t="s">
        <v>947</v>
      </c>
      <c r="B1380" s="71" t="s">
        <v>4997</v>
      </c>
      <c r="C1380" s="71" t="s">
        <v>4999</v>
      </c>
      <c r="D1380" s="72">
        <v>64536</v>
      </c>
    </row>
    <row r="1381" spans="1:4" x14ac:dyDescent="0.25">
      <c r="A1381" s="54" t="s">
        <v>947</v>
      </c>
      <c r="B1381" s="71" t="s">
        <v>12964</v>
      </c>
      <c r="C1381" s="71" t="s">
        <v>12966</v>
      </c>
      <c r="D1381" s="72">
        <v>7306</v>
      </c>
    </row>
    <row r="1382" spans="1:4" x14ac:dyDescent="0.25">
      <c r="A1382" s="54" t="s">
        <v>947</v>
      </c>
      <c r="B1382" s="69" t="s">
        <v>5959</v>
      </c>
      <c r="C1382" s="69" t="s">
        <v>5961</v>
      </c>
      <c r="D1382" s="70">
        <v>48176</v>
      </c>
    </row>
    <row r="1383" spans="1:4" x14ac:dyDescent="0.25">
      <c r="A1383" s="54" t="s">
        <v>947</v>
      </c>
      <c r="B1383" s="69" t="s">
        <v>2807</v>
      </c>
      <c r="C1383" s="69" t="s">
        <v>2809</v>
      </c>
      <c r="D1383" s="70">
        <v>160024</v>
      </c>
    </row>
    <row r="1384" spans="1:4" x14ac:dyDescent="0.25">
      <c r="A1384" s="54" t="s">
        <v>947</v>
      </c>
      <c r="B1384" s="69" t="s">
        <v>5465</v>
      </c>
      <c r="C1384" s="69" t="s">
        <v>5467</v>
      </c>
      <c r="D1384" s="70">
        <v>55855</v>
      </c>
    </row>
    <row r="1385" spans="1:4" x14ac:dyDescent="0.25">
      <c r="A1385" s="54" t="s">
        <v>947</v>
      </c>
      <c r="B1385" s="69" t="s">
        <v>12588</v>
      </c>
      <c r="C1385" s="69" t="s">
        <v>12590</v>
      </c>
      <c r="D1385" s="70">
        <v>8158</v>
      </c>
    </row>
    <row r="1386" spans="1:4" x14ac:dyDescent="0.25">
      <c r="A1386" s="54" t="s">
        <v>947</v>
      </c>
      <c r="B1386" s="69" t="s">
        <v>5108</v>
      </c>
      <c r="C1386" s="69" t="s">
        <v>5110</v>
      </c>
      <c r="D1386" s="70">
        <v>62574</v>
      </c>
    </row>
    <row r="1387" spans="1:4" x14ac:dyDescent="0.25">
      <c r="A1387" s="54" t="s">
        <v>947</v>
      </c>
      <c r="B1387" s="69" t="s">
        <v>1122</v>
      </c>
      <c r="C1387" s="69" t="s">
        <v>1124</v>
      </c>
      <c r="D1387" s="70">
        <v>268578</v>
      </c>
    </row>
    <row r="1388" spans="1:4" x14ac:dyDescent="0.25">
      <c r="A1388" s="54" t="s">
        <v>947</v>
      </c>
      <c r="B1388" s="69" t="s">
        <v>7795</v>
      </c>
      <c r="C1388" s="69" t="s">
        <v>7797</v>
      </c>
      <c r="D1388" s="70">
        <v>29252</v>
      </c>
    </row>
    <row r="1389" spans="1:4" x14ac:dyDescent="0.25">
      <c r="A1389" s="54" t="s">
        <v>947</v>
      </c>
      <c r="B1389" s="69" t="s">
        <v>12591</v>
      </c>
      <c r="C1389" s="69" t="s">
        <v>12593</v>
      </c>
      <c r="D1389" s="70">
        <v>8152</v>
      </c>
    </row>
    <row r="1390" spans="1:4" x14ac:dyDescent="0.25">
      <c r="A1390" s="54" t="s">
        <v>947</v>
      </c>
      <c r="B1390" s="69" t="s">
        <v>12648</v>
      </c>
      <c r="C1390" s="69" t="s">
        <v>12650</v>
      </c>
      <c r="D1390" s="70">
        <v>7994</v>
      </c>
    </row>
    <row r="1391" spans="1:4" x14ac:dyDescent="0.25">
      <c r="A1391" s="54" t="s">
        <v>947</v>
      </c>
      <c r="B1391" s="69" t="s">
        <v>1388</v>
      </c>
      <c r="C1391" s="69" t="s">
        <v>1390</v>
      </c>
      <c r="D1391" s="70">
        <v>420165</v>
      </c>
    </row>
    <row r="1392" spans="1:4" x14ac:dyDescent="0.25">
      <c r="A1392" s="54" t="s">
        <v>947</v>
      </c>
      <c r="B1392" s="69" t="s">
        <v>13679</v>
      </c>
      <c r="C1392" s="69" t="s">
        <v>13681</v>
      </c>
      <c r="D1392" s="70">
        <v>5956</v>
      </c>
    </row>
    <row r="1393" spans="1:4" x14ac:dyDescent="0.25">
      <c r="A1393" s="54" t="s">
        <v>947</v>
      </c>
      <c r="B1393" s="69" t="s">
        <v>7843</v>
      </c>
      <c r="C1393" s="69" t="s">
        <v>7845</v>
      </c>
      <c r="D1393" s="70">
        <v>28861</v>
      </c>
    </row>
    <row r="1394" spans="1:4" x14ac:dyDescent="0.25">
      <c r="A1394" s="54" t="s">
        <v>947</v>
      </c>
      <c r="B1394" s="69" t="s">
        <v>11603</v>
      </c>
      <c r="C1394" s="69" t="s">
        <v>11605</v>
      </c>
      <c r="D1394" s="70">
        <v>10600</v>
      </c>
    </row>
    <row r="1395" spans="1:4" x14ac:dyDescent="0.25">
      <c r="A1395" s="54" t="s">
        <v>947</v>
      </c>
      <c r="B1395" s="69" t="s">
        <v>14231</v>
      </c>
      <c r="C1395" s="69" t="s">
        <v>14233</v>
      </c>
      <c r="D1395" s="70">
        <v>4961</v>
      </c>
    </row>
    <row r="1396" spans="1:4" x14ac:dyDescent="0.25">
      <c r="A1396" s="54" t="s">
        <v>947</v>
      </c>
      <c r="B1396" s="69" t="s">
        <v>4129</v>
      </c>
      <c r="C1396" s="69" t="s">
        <v>4131</v>
      </c>
      <c r="D1396" s="70">
        <v>89157</v>
      </c>
    </row>
    <row r="1397" spans="1:4" x14ac:dyDescent="0.25">
      <c r="A1397" s="54" t="s">
        <v>947</v>
      </c>
      <c r="B1397" s="69" t="s">
        <v>10447</v>
      </c>
      <c r="C1397" s="69" t="s">
        <v>10449</v>
      </c>
      <c r="D1397" s="70">
        <v>14603</v>
      </c>
    </row>
    <row r="1398" spans="1:4" x14ac:dyDescent="0.25">
      <c r="A1398" s="54" t="s">
        <v>947</v>
      </c>
      <c r="B1398" s="69" t="s">
        <v>14536</v>
      </c>
      <c r="C1398" s="69" t="s">
        <v>14538</v>
      </c>
      <c r="D1398" s="70">
        <v>4448</v>
      </c>
    </row>
    <row r="1399" spans="1:4" x14ac:dyDescent="0.25">
      <c r="A1399" s="54" t="s">
        <v>947</v>
      </c>
      <c r="B1399" s="69" t="s">
        <v>4946</v>
      </c>
      <c r="C1399" s="69" t="s">
        <v>4948</v>
      </c>
      <c r="D1399" s="70">
        <v>65724</v>
      </c>
    </row>
    <row r="1400" spans="1:4" x14ac:dyDescent="0.25">
      <c r="A1400" s="54" t="s">
        <v>947</v>
      </c>
      <c r="B1400" s="69" t="s">
        <v>8803</v>
      </c>
      <c r="C1400" s="69" t="s">
        <v>8805</v>
      </c>
      <c r="D1400" s="70">
        <v>22710</v>
      </c>
    </row>
    <row r="1401" spans="1:4" x14ac:dyDescent="0.25">
      <c r="A1401" s="54" t="s">
        <v>947</v>
      </c>
      <c r="B1401" s="69" t="s">
        <v>3288</v>
      </c>
      <c r="C1401" s="69" t="s">
        <v>3290</v>
      </c>
      <c r="D1401" s="70">
        <v>126171</v>
      </c>
    </row>
    <row r="1402" spans="1:4" x14ac:dyDescent="0.25">
      <c r="A1402" s="54" t="s">
        <v>947</v>
      </c>
      <c r="B1402" s="69" t="s">
        <v>5867</v>
      </c>
      <c r="C1402" s="69" t="s">
        <v>5869</v>
      </c>
      <c r="D1402" s="70">
        <v>49608</v>
      </c>
    </row>
    <row r="1403" spans="1:4" x14ac:dyDescent="0.25">
      <c r="A1403" s="54" t="s">
        <v>947</v>
      </c>
      <c r="B1403" s="69" t="s">
        <v>3669</v>
      </c>
      <c r="C1403" s="69" t="s">
        <v>3671</v>
      </c>
      <c r="D1403" s="70">
        <v>106659</v>
      </c>
    </row>
    <row r="1404" spans="1:4" x14ac:dyDescent="0.25">
      <c r="A1404" s="54" t="s">
        <v>947</v>
      </c>
      <c r="B1404" s="69" t="s">
        <v>11807</v>
      </c>
      <c r="C1404" s="69" t="s">
        <v>11809</v>
      </c>
      <c r="D1404" s="70">
        <v>10040</v>
      </c>
    </row>
    <row r="1405" spans="1:4" x14ac:dyDescent="0.25">
      <c r="A1405" s="54" t="s">
        <v>947</v>
      </c>
      <c r="B1405" s="69" t="s">
        <v>9354</v>
      </c>
      <c r="C1405" s="69" t="s">
        <v>9356</v>
      </c>
      <c r="D1405" s="70">
        <v>19419</v>
      </c>
    </row>
    <row r="1406" spans="1:4" x14ac:dyDescent="0.25">
      <c r="A1406" s="54" t="s">
        <v>947</v>
      </c>
      <c r="B1406" s="69" t="s">
        <v>13850</v>
      </c>
      <c r="C1406" s="69" t="s">
        <v>13852</v>
      </c>
      <c r="D1406" s="70">
        <v>5610</v>
      </c>
    </row>
    <row r="1407" spans="1:4" x14ac:dyDescent="0.25">
      <c r="A1407" s="54" t="s">
        <v>947</v>
      </c>
      <c r="B1407" s="69" t="s">
        <v>9543</v>
      </c>
      <c r="C1407" s="69" t="s">
        <v>9545</v>
      </c>
      <c r="D1407" s="70">
        <v>18403</v>
      </c>
    </row>
    <row r="1408" spans="1:4" x14ac:dyDescent="0.25">
      <c r="A1408" s="54" t="s">
        <v>947</v>
      </c>
      <c r="B1408" s="69" t="s">
        <v>2756</v>
      </c>
      <c r="C1408" s="69" t="s">
        <v>2758</v>
      </c>
      <c r="D1408" s="70">
        <v>166301</v>
      </c>
    </row>
    <row r="1409" spans="1:4" x14ac:dyDescent="0.25">
      <c r="A1409" s="54" t="s">
        <v>947</v>
      </c>
      <c r="B1409" s="69" t="s">
        <v>13793</v>
      </c>
      <c r="C1409" s="69" t="s">
        <v>13795</v>
      </c>
      <c r="D1409" s="70">
        <v>5701</v>
      </c>
    </row>
    <row r="1410" spans="1:4" x14ac:dyDescent="0.25">
      <c r="A1410" s="54" t="s">
        <v>947</v>
      </c>
      <c r="B1410" s="69" t="s">
        <v>10621</v>
      </c>
      <c r="C1410" s="69" t="s">
        <v>10623</v>
      </c>
      <c r="D1410" s="70">
        <v>13863</v>
      </c>
    </row>
    <row r="1411" spans="1:4" x14ac:dyDescent="0.25">
      <c r="A1411" s="54" t="s">
        <v>947</v>
      </c>
      <c r="B1411" s="69" t="s">
        <v>12681</v>
      </c>
      <c r="C1411" s="69" t="s">
        <v>12682</v>
      </c>
      <c r="D1411" s="70">
        <v>7926</v>
      </c>
    </row>
    <row r="1412" spans="1:4" x14ac:dyDescent="0.25">
      <c r="A1412" s="54" t="s">
        <v>947</v>
      </c>
      <c r="B1412" s="69" t="s">
        <v>2063</v>
      </c>
      <c r="C1412" s="69" t="s">
        <v>2065</v>
      </c>
      <c r="D1412" s="70">
        <v>242285</v>
      </c>
    </row>
    <row r="1413" spans="1:4" x14ac:dyDescent="0.25">
      <c r="A1413" s="54" t="s">
        <v>947</v>
      </c>
      <c r="B1413" s="69" t="s">
        <v>9366</v>
      </c>
      <c r="C1413" s="69" t="s">
        <v>9368</v>
      </c>
      <c r="D1413" s="70">
        <v>19379</v>
      </c>
    </row>
    <row r="1414" spans="1:4" x14ac:dyDescent="0.25">
      <c r="A1414" s="54" t="s">
        <v>947</v>
      </c>
      <c r="B1414" s="69" t="s">
        <v>16758</v>
      </c>
      <c r="C1414" s="69" t="s">
        <v>16760</v>
      </c>
      <c r="D1414" s="70">
        <v>1110</v>
      </c>
    </row>
    <row r="1415" spans="1:4" x14ac:dyDescent="0.25">
      <c r="A1415" s="54" t="s">
        <v>947</v>
      </c>
      <c r="B1415" s="69" t="s">
        <v>7774</v>
      </c>
      <c r="C1415" s="69" t="s">
        <v>7776</v>
      </c>
      <c r="D1415" s="70">
        <v>29372</v>
      </c>
    </row>
    <row r="1416" spans="1:4" x14ac:dyDescent="0.25">
      <c r="A1416" s="54" t="s">
        <v>947</v>
      </c>
      <c r="B1416" s="69" t="s">
        <v>14937</v>
      </c>
      <c r="C1416" s="69" t="s">
        <v>14939</v>
      </c>
      <c r="D1416" s="70">
        <v>3878</v>
      </c>
    </row>
    <row r="1417" spans="1:4" x14ac:dyDescent="0.25">
      <c r="A1417" s="54" t="s">
        <v>947</v>
      </c>
      <c r="B1417" s="69" t="s">
        <v>14288</v>
      </c>
      <c r="C1417" s="69" t="s">
        <v>14290</v>
      </c>
      <c r="D1417" s="70">
        <v>4873</v>
      </c>
    </row>
    <row r="1418" spans="1:4" x14ac:dyDescent="0.25">
      <c r="A1418" s="54" t="s">
        <v>947</v>
      </c>
      <c r="B1418" s="69" t="s">
        <v>3411</v>
      </c>
      <c r="C1418" s="69" t="s">
        <v>3413</v>
      </c>
      <c r="D1418" s="70">
        <v>120028</v>
      </c>
    </row>
    <row r="1419" spans="1:4" x14ac:dyDescent="0.25">
      <c r="A1419" s="54" t="s">
        <v>947</v>
      </c>
      <c r="B1419" s="69" t="s">
        <v>16960</v>
      </c>
      <c r="C1419" s="69" t="s">
        <v>16962</v>
      </c>
      <c r="D1419" s="70">
        <v>857</v>
      </c>
    </row>
    <row r="1420" spans="1:4" x14ac:dyDescent="0.25">
      <c r="A1420" s="54" t="s">
        <v>947</v>
      </c>
      <c r="B1420" s="69" t="s">
        <v>1889</v>
      </c>
      <c r="C1420" s="69" t="s">
        <v>1891</v>
      </c>
      <c r="D1420" s="70">
        <v>273403</v>
      </c>
    </row>
    <row r="1421" spans="1:4" x14ac:dyDescent="0.25">
      <c r="A1421" s="54" t="s">
        <v>947</v>
      </c>
      <c r="B1421" s="69" t="s">
        <v>16834</v>
      </c>
      <c r="C1421" s="69" t="s">
        <v>16836</v>
      </c>
      <c r="D1421" s="70">
        <v>1015</v>
      </c>
    </row>
    <row r="1422" spans="1:4" x14ac:dyDescent="0.25">
      <c r="A1422" s="54" t="s">
        <v>947</v>
      </c>
      <c r="B1422" s="69" t="s">
        <v>17272</v>
      </c>
      <c r="C1422" s="69" t="s">
        <v>17274</v>
      </c>
      <c r="D1422" s="70">
        <v>351</v>
      </c>
    </row>
    <row r="1423" spans="1:4" x14ac:dyDescent="0.25">
      <c r="A1423" s="54" t="s">
        <v>947</v>
      </c>
      <c r="B1423" s="69" t="s">
        <v>17137</v>
      </c>
      <c r="C1423" s="69" t="s">
        <v>17139</v>
      </c>
      <c r="D1423" s="70">
        <v>572</v>
      </c>
    </row>
    <row r="1424" spans="1:4" x14ac:dyDescent="0.25">
      <c r="A1424" s="54" t="s">
        <v>947</v>
      </c>
      <c r="B1424" s="69" t="s">
        <v>3405</v>
      </c>
      <c r="C1424" s="69" t="s">
        <v>3407</v>
      </c>
      <c r="D1424" s="70">
        <v>120581</v>
      </c>
    </row>
    <row r="1425" spans="1:4" x14ac:dyDescent="0.25">
      <c r="A1425" s="54" t="s">
        <v>947</v>
      </c>
      <c r="B1425" s="69" t="s">
        <v>5687</v>
      </c>
      <c r="C1425" s="69" t="s">
        <v>5689</v>
      </c>
      <c r="D1425" s="70">
        <v>52335</v>
      </c>
    </row>
    <row r="1426" spans="1:4" x14ac:dyDescent="0.25">
      <c r="A1426" s="54" t="s">
        <v>947</v>
      </c>
      <c r="B1426" s="69" t="s">
        <v>10300</v>
      </c>
      <c r="C1426" s="69" t="s">
        <v>10302</v>
      </c>
      <c r="D1426" s="70">
        <v>15116</v>
      </c>
    </row>
    <row r="1427" spans="1:4" x14ac:dyDescent="0.25">
      <c r="A1427" s="54" t="s">
        <v>947</v>
      </c>
      <c r="B1427" s="69" t="s">
        <v>14081</v>
      </c>
      <c r="C1427" s="69" t="s">
        <v>14083</v>
      </c>
      <c r="D1427" s="70">
        <v>5224</v>
      </c>
    </row>
    <row r="1428" spans="1:4" x14ac:dyDescent="0.25">
      <c r="A1428" s="54" t="s">
        <v>947</v>
      </c>
      <c r="B1428" s="69" t="s">
        <v>13271</v>
      </c>
      <c r="C1428" s="69" t="s">
        <v>13273</v>
      </c>
      <c r="D1428" s="70">
        <v>6566</v>
      </c>
    </row>
    <row r="1429" spans="1:4" x14ac:dyDescent="0.25">
      <c r="A1429" s="54" t="s">
        <v>947</v>
      </c>
      <c r="B1429" s="69" t="s">
        <v>8452</v>
      </c>
      <c r="C1429" s="69" t="s">
        <v>8454</v>
      </c>
      <c r="D1429" s="70">
        <v>25013</v>
      </c>
    </row>
    <row r="1430" spans="1:4" x14ac:dyDescent="0.25">
      <c r="A1430" s="54" t="s">
        <v>947</v>
      </c>
      <c r="B1430" s="69" t="s">
        <v>11988</v>
      </c>
      <c r="C1430" s="69" t="s">
        <v>11990</v>
      </c>
      <c r="D1430" s="70">
        <v>9582</v>
      </c>
    </row>
    <row r="1431" spans="1:4" x14ac:dyDescent="0.25">
      <c r="A1431" s="54" t="s">
        <v>947</v>
      </c>
      <c r="B1431" s="69" t="s">
        <v>3501</v>
      </c>
      <c r="C1431" s="69" t="s">
        <v>3503</v>
      </c>
      <c r="D1431" s="70">
        <v>114150</v>
      </c>
    </row>
    <row r="1432" spans="1:4" x14ac:dyDescent="0.25">
      <c r="A1432" s="54" t="s">
        <v>947</v>
      </c>
      <c r="B1432" s="69" t="s">
        <v>4913</v>
      </c>
      <c r="C1432" s="69" t="s">
        <v>4915</v>
      </c>
      <c r="D1432" s="70">
        <v>66135</v>
      </c>
    </row>
    <row r="1433" spans="1:4" x14ac:dyDescent="0.25">
      <c r="A1433" s="54" t="s">
        <v>947</v>
      </c>
      <c r="B1433" s="69" t="s">
        <v>9789</v>
      </c>
      <c r="C1433" s="69" t="s">
        <v>9791</v>
      </c>
      <c r="D1433" s="70">
        <v>17268</v>
      </c>
    </row>
    <row r="1434" spans="1:4" x14ac:dyDescent="0.25">
      <c r="A1434" s="54" t="s">
        <v>947</v>
      </c>
      <c r="B1434" s="69" t="s">
        <v>1592</v>
      </c>
      <c r="C1434" s="69" t="s">
        <v>1594</v>
      </c>
      <c r="D1434" s="70">
        <v>341922</v>
      </c>
    </row>
    <row r="1435" spans="1:4" x14ac:dyDescent="0.25">
      <c r="A1435" s="54" t="s">
        <v>947</v>
      </c>
      <c r="B1435" s="69" t="s">
        <v>11801</v>
      </c>
      <c r="C1435" s="69" t="s">
        <v>11803</v>
      </c>
      <c r="D1435" s="70">
        <v>10044</v>
      </c>
    </row>
    <row r="1436" spans="1:4" x14ac:dyDescent="0.25">
      <c r="A1436" s="54" t="s">
        <v>947</v>
      </c>
      <c r="B1436" s="69" t="s">
        <v>6415</v>
      </c>
      <c r="C1436" s="69" t="s">
        <v>6417</v>
      </c>
      <c r="D1436" s="70">
        <v>42227</v>
      </c>
    </row>
    <row r="1437" spans="1:4" x14ac:dyDescent="0.25">
      <c r="A1437" s="54" t="s">
        <v>947</v>
      </c>
      <c r="B1437" s="69" t="s">
        <v>12748</v>
      </c>
      <c r="C1437" s="69" t="s">
        <v>12750</v>
      </c>
      <c r="D1437" s="70">
        <v>7772</v>
      </c>
    </row>
    <row r="1438" spans="1:4" x14ac:dyDescent="0.25">
      <c r="A1438" s="54" t="s">
        <v>947</v>
      </c>
      <c r="B1438" s="69" t="s">
        <v>3423</v>
      </c>
      <c r="C1438" s="69" t="s">
        <v>3425</v>
      </c>
      <c r="D1438" s="70">
        <v>119588</v>
      </c>
    </row>
    <row r="1439" spans="1:4" x14ac:dyDescent="0.25">
      <c r="A1439" s="54" t="s">
        <v>947</v>
      </c>
      <c r="B1439" s="69" t="s">
        <v>8230</v>
      </c>
      <c r="C1439" s="69" t="s">
        <v>8232</v>
      </c>
      <c r="D1439" s="70">
        <v>26207</v>
      </c>
    </row>
    <row r="1440" spans="1:4" x14ac:dyDescent="0.25">
      <c r="A1440" s="54" t="s">
        <v>947</v>
      </c>
      <c r="B1440" s="69" t="s">
        <v>6502</v>
      </c>
      <c r="C1440" s="69" t="s">
        <v>6504</v>
      </c>
      <c r="D1440" s="70">
        <v>41286</v>
      </c>
    </row>
    <row r="1441" spans="1:4" x14ac:dyDescent="0.25">
      <c r="A1441" s="54" t="s">
        <v>947</v>
      </c>
      <c r="B1441" s="69" t="s">
        <v>1532</v>
      </c>
      <c r="C1441" s="69" t="s">
        <v>1534</v>
      </c>
      <c r="D1441" s="70">
        <v>386982</v>
      </c>
    </row>
    <row r="1442" spans="1:4" x14ac:dyDescent="0.25">
      <c r="A1442" s="54" t="s">
        <v>947</v>
      </c>
      <c r="B1442" s="69" t="s">
        <v>13799</v>
      </c>
      <c r="C1442" s="69" t="s">
        <v>13801</v>
      </c>
      <c r="D1442" s="70">
        <v>5699</v>
      </c>
    </row>
    <row r="1443" spans="1:4" x14ac:dyDescent="0.25">
      <c r="A1443" s="54" t="s">
        <v>947</v>
      </c>
      <c r="B1443" s="69" t="s">
        <v>3633</v>
      </c>
      <c r="C1443" s="69" t="s">
        <v>3635</v>
      </c>
      <c r="D1443" s="70">
        <v>108408</v>
      </c>
    </row>
    <row r="1444" spans="1:4" x14ac:dyDescent="0.25">
      <c r="A1444" s="54" t="s">
        <v>947</v>
      </c>
      <c r="B1444" s="69" t="s">
        <v>12480</v>
      </c>
      <c r="C1444" s="69" t="s">
        <v>12482</v>
      </c>
      <c r="D1444" s="70">
        <v>8426</v>
      </c>
    </row>
    <row r="1445" spans="1:4" x14ac:dyDescent="0.25">
      <c r="A1445" s="54" t="s">
        <v>947</v>
      </c>
      <c r="B1445" s="69" t="s">
        <v>8938</v>
      </c>
      <c r="C1445" s="69" t="s">
        <v>8940</v>
      </c>
      <c r="D1445" s="70">
        <v>22066</v>
      </c>
    </row>
    <row r="1446" spans="1:4" x14ac:dyDescent="0.25">
      <c r="A1446" s="54" t="s">
        <v>947</v>
      </c>
      <c r="B1446" s="69" t="s">
        <v>15528</v>
      </c>
      <c r="C1446" s="69" t="s">
        <v>15530</v>
      </c>
      <c r="D1446" s="70">
        <v>2968</v>
      </c>
    </row>
    <row r="1447" spans="1:4" x14ac:dyDescent="0.25">
      <c r="A1447" s="54" t="s">
        <v>947</v>
      </c>
      <c r="B1447" s="69" t="s">
        <v>12141</v>
      </c>
      <c r="C1447" s="69" t="s">
        <v>12143</v>
      </c>
      <c r="D1447" s="70">
        <v>9269</v>
      </c>
    </row>
    <row r="1448" spans="1:4" x14ac:dyDescent="0.25">
      <c r="A1448" s="54" t="s">
        <v>947</v>
      </c>
      <c r="B1448" s="69" t="s">
        <v>2540</v>
      </c>
      <c r="C1448" s="69" t="s">
        <v>2542</v>
      </c>
      <c r="D1448" s="70">
        <v>186641</v>
      </c>
    </row>
    <row r="1449" spans="1:4" x14ac:dyDescent="0.25">
      <c r="A1449" s="54" t="s">
        <v>947</v>
      </c>
      <c r="B1449" s="69" t="s">
        <v>12967</v>
      </c>
      <c r="C1449" s="69" t="s">
        <v>12969</v>
      </c>
      <c r="D1449" s="70">
        <v>7303</v>
      </c>
    </row>
    <row r="1450" spans="1:4" x14ac:dyDescent="0.25">
      <c r="A1450" s="54" t="s">
        <v>947</v>
      </c>
      <c r="B1450" s="69" t="s">
        <v>13352</v>
      </c>
      <c r="C1450" s="69" t="s">
        <v>13354</v>
      </c>
      <c r="D1450" s="70">
        <v>6423</v>
      </c>
    </row>
    <row r="1451" spans="1:4" x14ac:dyDescent="0.25">
      <c r="A1451" s="54" t="s">
        <v>947</v>
      </c>
      <c r="B1451" s="69" t="s">
        <v>15522</v>
      </c>
      <c r="C1451" s="69" t="s">
        <v>15524</v>
      </c>
      <c r="D1451" s="70">
        <v>2975</v>
      </c>
    </row>
    <row r="1452" spans="1:4" x14ac:dyDescent="0.25">
      <c r="A1452" s="54" t="s">
        <v>947</v>
      </c>
      <c r="B1452" s="69" t="s">
        <v>8434</v>
      </c>
      <c r="C1452" s="69" t="s">
        <v>8436</v>
      </c>
      <c r="D1452" s="70">
        <v>25088</v>
      </c>
    </row>
    <row r="1453" spans="1:4" x14ac:dyDescent="0.25">
      <c r="A1453" s="54" t="s">
        <v>947</v>
      </c>
      <c r="B1453" s="69" t="s">
        <v>14234</v>
      </c>
      <c r="C1453" s="69" t="s">
        <v>14236</v>
      </c>
      <c r="D1453" s="70">
        <v>4958</v>
      </c>
    </row>
    <row r="1454" spans="1:4" x14ac:dyDescent="0.25">
      <c r="A1454" s="54" t="s">
        <v>947</v>
      </c>
      <c r="B1454" s="69" t="s">
        <v>15552</v>
      </c>
      <c r="C1454" s="69" t="s">
        <v>15554</v>
      </c>
      <c r="D1454" s="70">
        <v>2939</v>
      </c>
    </row>
    <row r="1455" spans="1:4" x14ac:dyDescent="0.25">
      <c r="A1455" s="54" t="s">
        <v>947</v>
      </c>
      <c r="B1455" s="69" t="s">
        <v>12660</v>
      </c>
      <c r="C1455" s="69" t="s">
        <v>12662</v>
      </c>
      <c r="D1455" s="70">
        <v>7977</v>
      </c>
    </row>
    <row r="1456" spans="1:4" x14ac:dyDescent="0.25">
      <c r="A1456" s="54" t="s">
        <v>947</v>
      </c>
      <c r="B1456" s="69" t="s">
        <v>9765</v>
      </c>
      <c r="C1456" s="69" t="s">
        <v>9767</v>
      </c>
      <c r="D1456" s="70">
        <v>17346</v>
      </c>
    </row>
    <row r="1457" spans="1:4" x14ac:dyDescent="0.25">
      <c r="A1457" s="54" t="s">
        <v>947</v>
      </c>
      <c r="B1457" s="69" t="s">
        <v>11780</v>
      </c>
      <c r="C1457" s="69" t="s">
        <v>11782</v>
      </c>
      <c r="D1457" s="70">
        <v>10091</v>
      </c>
    </row>
    <row r="1458" spans="1:4" x14ac:dyDescent="0.25">
      <c r="A1458" s="54" t="s">
        <v>947</v>
      </c>
      <c r="B1458" s="69" t="s">
        <v>11322</v>
      </c>
      <c r="C1458" s="69" t="s">
        <v>11324</v>
      </c>
      <c r="D1458" s="70">
        <v>11451</v>
      </c>
    </row>
    <row r="1459" spans="1:4" x14ac:dyDescent="0.25">
      <c r="A1459" s="54" t="s">
        <v>947</v>
      </c>
      <c r="B1459" s="69" t="s">
        <v>14590</v>
      </c>
      <c r="C1459" s="69" t="s">
        <v>14592</v>
      </c>
      <c r="D1459" s="70">
        <v>4391</v>
      </c>
    </row>
    <row r="1460" spans="1:4" x14ac:dyDescent="0.25">
      <c r="A1460" s="54" t="s">
        <v>947</v>
      </c>
      <c r="B1460" s="69" t="s">
        <v>16598</v>
      </c>
      <c r="C1460" s="69" t="s">
        <v>16600</v>
      </c>
      <c r="D1460" s="70">
        <v>1365</v>
      </c>
    </row>
    <row r="1461" spans="1:4" x14ac:dyDescent="0.25">
      <c r="A1461" s="54" t="s">
        <v>947</v>
      </c>
      <c r="B1461" s="69" t="s">
        <v>9420</v>
      </c>
      <c r="C1461" s="69" t="s">
        <v>9422</v>
      </c>
      <c r="D1461" s="70">
        <v>19034</v>
      </c>
    </row>
    <row r="1462" spans="1:4" x14ac:dyDescent="0.25">
      <c r="A1462" s="54" t="s">
        <v>947</v>
      </c>
      <c r="B1462" s="69" t="s">
        <v>13247</v>
      </c>
      <c r="C1462" s="69" t="s">
        <v>13249</v>
      </c>
      <c r="D1462" s="70">
        <v>6606</v>
      </c>
    </row>
    <row r="1463" spans="1:4" x14ac:dyDescent="0.25">
      <c r="A1463" s="54" t="s">
        <v>947</v>
      </c>
      <c r="B1463" s="69" t="s">
        <v>3103</v>
      </c>
      <c r="C1463" s="69" t="s">
        <v>3105</v>
      </c>
      <c r="D1463" s="70">
        <v>137354</v>
      </c>
    </row>
    <row r="1464" spans="1:4" x14ac:dyDescent="0.25">
      <c r="A1464" s="54" t="s">
        <v>947</v>
      </c>
      <c r="B1464" s="69" t="s">
        <v>10564</v>
      </c>
      <c r="C1464" s="69" t="s">
        <v>10566</v>
      </c>
      <c r="D1464" s="70">
        <v>14055</v>
      </c>
    </row>
    <row r="1465" spans="1:4" x14ac:dyDescent="0.25">
      <c r="A1465" s="54" t="s">
        <v>947</v>
      </c>
      <c r="B1465" s="69" t="s">
        <v>16221</v>
      </c>
      <c r="C1465" s="69" t="s">
        <v>16223</v>
      </c>
      <c r="D1465" s="70">
        <v>1905</v>
      </c>
    </row>
    <row r="1466" spans="1:4" x14ac:dyDescent="0.25">
      <c r="A1466" s="54" t="s">
        <v>947</v>
      </c>
      <c r="B1466" s="69" t="s">
        <v>15836</v>
      </c>
      <c r="C1466" s="69" t="s">
        <v>15838</v>
      </c>
      <c r="D1466" s="70">
        <v>2430</v>
      </c>
    </row>
    <row r="1467" spans="1:4" x14ac:dyDescent="0.25">
      <c r="A1467" s="54" t="s">
        <v>947</v>
      </c>
      <c r="B1467" s="69" t="s">
        <v>16788</v>
      </c>
      <c r="C1467" s="69" t="s">
        <v>16790</v>
      </c>
      <c r="D1467" s="70">
        <v>1072</v>
      </c>
    </row>
    <row r="1468" spans="1:4" x14ac:dyDescent="0.25">
      <c r="A1468" s="54" t="s">
        <v>947</v>
      </c>
      <c r="B1468" s="69" t="s">
        <v>10837</v>
      </c>
      <c r="C1468" s="69" t="s">
        <v>10839</v>
      </c>
      <c r="D1468" s="70">
        <v>13040</v>
      </c>
    </row>
    <row r="1469" spans="1:4" x14ac:dyDescent="0.25">
      <c r="A1469" s="54" t="s">
        <v>947</v>
      </c>
      <c r="B1469" s="69" t="s">
        <v>9321</v>
      </c>
      <c r="C1469" s="69" t="s">
        <v>9323</v>
      </c>
      <c r="D1469" s="70">
        <v>19602</v>
      </c>
    </row>
    <row r="1470" spans="1:4" x14ac:dyDescent="0.25">
      <c r="A1470" s="54" t="s">
        <v>947</v>
      </c>
      <c r="B1470" s="69" t="s">
        <v>6295</v>
      </c>
      <c r="C1470" s="69" t="s">
        <v>6297</v>
      </c>
      <c r="D1470" s="70">
        <v>43378</v>
      </c>
    </row>
    <row r="1471" spans="1:4" x14ac:dyDescent="0.25">
      <c r="A1471" s="54" t="s">
        <v>947</v>
      </c>
      <c r="B1471" s="69" t="s">
        <v>11543</v>
      </c>
      <c r="C1471" s="69" t="s">
        <v>11545</v>
      </c>
      <c r="D1471" s="70">
        <v>10718</v>
      </c>
    </row>
    <row r="1472" spans="1:4" x14ac:dyDescent="0.25">
      <c r="A1472" s="54" t="s">
        <v>947</v>
      </c>
      <c r="B1472" s="69" t="s">
        <v>11711</v>
      </c>
      <c r="C1472" s="69" t="s">
        <v>11713</v>
      </c>
      <c r="D1472" s="70">
        <v>10262</v>
      </c>
    </row>
    <row r="1473" spans="1:4" x14ac:dyDescent="0.25">
      <c r="A1473" s="54" t="s">
        <v>947</v>
      </c>
      <c r="B1473" s="69" t="s">
        <v>4606</v>
      </c>
      <c r="C1473" s="69" t="s">
        <v>4608</v>
      </c>
      <c r="D1473" s="70">
        <v>72619</v>
      </c>
    </row>
    <row r="1474" spans="1:4" x14ac:dyDescent="0.25">
      <c r="A1474" s="54" t="s">
        <v>947</v>
      </c>
      <c r="B1474" s="69" t="s">
        <v>13853</v>
      </c>
      <c r="C1474" s="69" t="s">
        <v>13855</v>
      </c>
      <c r="D1474" s="70">
        <v>5605</v>
      </c>
    </row>
    <row r="1475" spans="1:4" x14ac:dyDescent="0.25">
      <c r="A1475" s="54" t="s">
        <v>947</v>
      </c>
      <c r="B1475" s="69" t="s">
        <v>13829</v>
      </c>
      <c r="C1475" s="69" t="s">
        <v>13831</v>
      </c>
      <c r="D1475" s="70">
        <v>5651</v>
      </c>
    </row>
    <row r="1476" spans="1:4" x14ac:dyDescent="0.25">
      <c r="A1476" s="54" t="s">
        <v>947</v>
      </c>
      <c r="B1476" s="69" t="s">
        <v>12751</v>
      </c>
      <c r="C1476" s="69" t="s">
        <v>12753</v>
      </c>
      <c r="D1476" s="70">
        <v>7750</v>
      </c>
    </row>
    <row r="1477" spans="1:4" x14ac:dyDescent="0.25">
      <c r="A1477" s="54" t="s">
        <v>947</v>
      </c>
      <c r="B1477" s="69" t="s">
        <v>11564</v>
      </c>
      <c r="C1477" s="69" t="s">
        <v>11566</v>
      </c>
      <c r="D1477" s="70">
        <v>10684</v>
      </c>
    </row>
    <row r="1478" spans="1:4" x14ac:dyDescent="0.25">
      <c r="A1478" s="54" t="s">
        <v>947</v>
      </c>
      <c r="B1478" s="69" t="s">
        <v>3958</v>
      </c>
      <c r="C1478" s="69" t="s">
        <v>3960</v>
      </c>
      <c r="D1478" s="70">
        <v>95684</v>
      </c>
    </row>
    <row r="1479" spans="1:4" x14ac:dyDescent="0.25">
      <c r="A1479" s="54" t="s">
        <v>947</v>
      </c>
      <c r="B1479" s="69" t="s">
        <v>11747</v>
      </c>
      <c r="C1479" s="69" t="s">
        <v>11749</v>
      </c>
      <c r="D1479" s="70">
        <v>10178</v>
      </c>
    </row>
    <row r="1480" spans="1:4" x14ac:dyDescent="0.25">
      <c r="A1480" s="54" t="s">
        <v>947</v>
      </c>
      <c r="B1480" s="69" t="s">
        <v>11059</v>
      </c>
      <c r="C1480" s="69" t="s">
        <v>11061</v>
      </c>
      <c r="D1480" s="70">
        <v>12214</v>
      </c>
    </row>
    <row r="1481" spans="1:4" x14ac:dyDescent="0.25">
      <c r="A1481" s="54" t="s">
        <v>947</v>
      </c>
      <c r="B1481" s="69" t="s">
        <v>9204</v>
      </c>
      <c r="C1481" s="69" t="s">
        <v>9206</v>
      </c>
      <c r="D1481" s="70">
        <v>20286</v>
      </c>
    </row>
    <row r="1482" spans="1:4" x14ac:dyDescent="0.25">
      <c r="A1482" s="54" t="s">
        <v>947</v>
      </c>
      <c r="B1482" s="69" t="s">
        <v>10097</v>
      </c>
      <c r="C1482" s="69" t="s">
        <v>10099</v>
      </c>
      <c r="D1482" s="70">
        <v>16022</v>
      </c>
    </row>
    <row r="1483" spans="1:4" x14ac:dyDescent="0.25">
      <c r="A1483" s="54" t="s">
        <v>947</v>
      </c>
      <c r="B1483" s="69" t="s">
        <v>5597</v>
      </c>
      <c r="C1483" s="69" t="s">
        <v>5599</v>
      </c>
      <c r="D1483" s="70">
        <v>53643</v>
      </c>
    </row>
    <row r="1484" spans="1:4" x14ac:dyDescent="0.25">
      <c r="A1484" s="54" t="s">
        <v>947</v>
      </c>
      <c r="B1484" s="69" t="s">
        <v>16670</v>
      </c>
      <c r="C1484" s="69" t="s">
        <v>16672</v>
      </c>
      <c r="D1484" s="70">
        <v>1256</v>
      </c>
    </row>
    <row r="1485" spans="1:4" x14ac:dyDescent="0.25">
      <c r="A1485" s="54" t="s">
        <v>947</v>
      </c>
      <c r="B1485" s="69" t="s">
        <v>16993</v>
      </c>
      <c r="C1485" s="69" t="s">
        <v>16994</v>
      </c>
      <c r="D1485" s="70">
        <v>820</v>
      </c>
    </row>
    <row r="1486" spans="1:4" x14ac:dyDescent="0.25">
      <c r="A1486" s="54" t="s">
        <v>947</v>
      </c>
      <c r="B1486" s="69" t="s">
        <v>15097</v>
      </c>
      <c r="C1486" s="69" t="s">
        <v>15099</v>
      </c>
      <c r="D1486" s="70">
        <v>3642</v>
      </c>
    </row>
    <row r="1487" spans="1:4" x14ac:dyDescent="0.25">
      <c r="A1487" s="54" t="s">
        <v>947</v>
      </c>
      <c r="B1487" s="69" t="s">
        <v>16141</v>
      </c>
      <c r="C1487" s="69" t="s">
        <v>16142</v>
      </c>
      <c r="D1487" s="70">
        <v>2018</v>
      </c>
    </row>
    <row r="1488" spans="1:4" x14ac:dyDescent="0.25">
      <c r="A1488" s="54" t="s">
        <v>947</v>
      </c>
      <c r="B1488" s="69" t="s">
        <v>9078</v>
      </c>
      <c r="C1488" s="69" t="s">
        <v>9080</v>
      </c>
      <c r="D1488" s="70">
        <v>21158</v>
      </c>
    </row>
    <row r="1489" spans="1:4" x14ac:dyDescent="0.25">
      <c r="A1489" s="54" t="s">
        <v>947</v>
      </c>
      <c r="B1489" s="69" t="s">
        <v>11244</v>
      </c>
      <c r="C1489" s="69" t="s">
        <v>11246</v>
      </c>
      <c r="D1489" s="70">
        <v>11692</v>
      </c>
    </row>
    <row r="1490" spans="1:4" x14ac:dyDescent="0.25">
      <c r="A1490" s="54" t="s">
        <v>947</v>
      </c>
      <c r="B1490" s="69" t="s">
        <v>15083</v>
      </c>
      <c r="C1490" s="69" t="s">
        <v>15085</v>
      </c>
      <c r="D1490" s="70">
        <v>3676</v>
      </c>
    </row>
    <row r="1491" spans="1:4" x14ac:dyDescent="0.25">
      <c r="A1491" s="54" t="s">
        <v>947</v>
      </c>
      <c r="B1491" s="69" t="s">
        <v>9675</v>
      </c>
      <c r="C1491" s="69" t="s">
        <v>9677</v>
      </c>
      <c r="D1491" s="70">
        <v>17739</v>
      </c>
    </row>
    <row r="1492" spans="1:4" x14ac:dyDescent="0.25">
      <c r="A1492" s="54" t="s">
        <v>947</v>
      </c>
      <c r="B1492" s="69" t="s">
        <v>14270</v>
      </c>
      <c r="C1492" s="69" t="s">
        <v>14272</v>
      </c>
      <c r="D1492" s="70">
        <v>4899</v>
      </c>
    </row>
    <row r="1493" spans="1:4" x14ac:dyDescent="0.25">
      <c r="A1493" s="54" t="s">
        <v>947</v>
      </c>
      <c r="B1493" s="69" t="s">
        <v>3552</v>
      </c>
      <c r="C1493" s="69" t="s">
        <v>3554</v>
      </c>
      <c r="D1493" s="70">
        <v>112274</v>
      </c>
    </row>
    <row r="1494" spans="1:4" x14ac:dyDescent="0.25">
      <c r="A1494" s="54" t="s">
        <v>947</v>
      </c>
      <c r="B1494" s="69" t="s">
        <v>13498</v>
      </c>
      <c r="C1494" s="69" t="s">
        <v>13500</v>
      </c>
      <c r="D1494" s="70">
        <v>6241</v>
      </c>
    </row>
    <row r="1495" spans="1:4" x14ac:dyDescent="0.25">
      <c r="A1495" s="54" t="s">
        <v>947</v>
      </c>
      <c r="B1495" s="69" t="s">
        <v>10186</v>
      </c>
      <c r="C1495" s="69" t="s">
        <v>10188</v>
      </c>
      <c r="D1495" s="70">
        <v>15590</v>
      </c>
    </row>
    <row r="1496" spans="1:4" x14ac:dyDescent="0.25">
      <c r="A1496" s="54" t="s">
        <v>947</v>
      </c>
      <c r="B1496" s="69" t="s">
        <v>6583</v>
      </c>
      <c r="C1496" s="69" t="s">
        <v>6585</v>
      </c>
      <c r="D1496" s="70">
        <v>40437</v>
      </c>
    </row>
    <row r="1497" spans="1:4" x14ac:dyDescent="0.25">
      <c r="A1497" s="54" t="s">
        <v>947</v>
      </c>
      <c r="B1497" s="69" t="s">
        <v>8611</v>
      </c>
      <c r="C1497" s="69" t="s">
        <v>8613</v>
      </c>
      <c r="D1497" s="70">
        <v>23819</v>
      </c>
    </row>
    <row r="1498" spans="1:4" x14ac:dyDescent="0.25">
      <c r="A1498" s="54" t="s">
        <v>947</v>
      </c>
      <c r="B1498" s="69" t="s">
        <v>13894</v>
      </c>
      <c r="C1498" s="69" t="s">
        <v>13896</v>
      </c>
      <c r="D1498" s="70">
        <v>5540</v>
      </c>
    </row>
    <row r="1499" spans="1:4" x14ac:dyDescent="0.25">
      <c r="A1499" s="54" t="s">
        <v>947</v>
      </c>
      <c r="B1499" s="69" t="s">
        <v>16011</v>
      </c>
      <c r="C1499" s="69" t="s">
        <v>16013</v>
      </c>
      <c r="D1499" s="70">
        <v>2124</v>
      </c>
    </row>
    <row r="1500" spans="1:4" x14ac:dyDescent="0.25">
      <c r="A1500" s="54" t="s">
        <v>947</v>
      </c>
      <c r="B1500" s="69" t="s">
        <v>11714</v>
      </c>
      <c r="C1500" s="69" t="s">
        <v>11716</v>
      </c>
      <c r="D1500" s="70">
        <v>10247</v>
      </c>
    </row>
    <row r="1501" spans="1:4" x14ac:dyDescent="0.25">
      <c r="A1501" s="54" t="s">
        <v>947</v>
      </c>
      <c r="B1501" s="69" t="s">
        <v>7438</v>
      </c>
      <c r="C1501" s="69" t="s">
        <v>7440</v>
      </c>
      <c r="D1501" s="70">
        <v>31895</v>
      </c>
    </row>
    <row r="1502" spans="1:4" x14ac:dyDescent="0.25">
      <c r="A1502" s="54" t="s">
        <v>947</v>
      </c>
      <c r="B1502" s="69" t="s">
        <v>4745</v>
      </c>
      <c r="C1502" s="69" t="s">
        <v>4747</v>
      </c>
      <c r="D1502" s="70">
        <v>69556</v>
      </c>
    </row>
    <row r="1503" spans="1:4" x14ac:dyDescent="0.25">
      <c r="A1503" s="54" t="s">
        <v>947</v>
      </c>
      <c r="B1503" s="69" t="s">
        <v>2867</v>
      </c>
      <c r="C1503" s="69" t="s">
        <v>2869</v>
      </c>
      <c r="D1503" s="70">
        <v>157315</v>
      </c>
    </row>
    <row r="1504" spans="1:4" x14ac:dyDescent="0.25">
      <c r="A1504" s="54" t="s">
        <v>947</v>
      </c>
      <c r="B1504" s="69" t="s">
        <v>8488</v>
      </c>
      <c r="C1504" s="69" t="s">
        <v>8490</v>
      </c>
      <c r="D1504" s="70">
        <v>24860</v>
      </c>
    </row>
    <row r="1505" spans="1:4" x14ac:dyDescent="0.25">
      <c r="A1505" s="54" t="s">
        <v>947</v>
      </c>
      <c r="B1505" s="69" t="s">
        <v>11753</v>
      </c>
      <c r="C1505" s="69" t="s">
        <v>11755</v>
      </c>
      <c r="D1505" s="70">
        <v>10155</v>
      </c>
    </row>
    <row r="1506" spans="1:4" x14ac:dyDescent="0.25">
      <c r="A1506" s="54" t="s">
        <v>947</v>
      </c>
      <c r="B1506" s="69" t="s">
        <v>13826</v>
      </c>
      <c r="C1506" s="69" t="s">
        <v>13828</v>
      </c>
      <c r="D1506" s="70">
        <v>5656</v>
      </c>
    </row>
    <row r="1507" spans="1:4" x14ac:dyDescent="0.25">
      <c r="A1507" s="54" t="s">
        <v>947</v>
      </c>
      <c r="B1507" s="69" t="s">
        <v>8017</v>
      </c>
      <c r="C1507" s="69" t="s">
        <v>8019</v>
      </c>
      <c r="D1507" s="70">
        <v>27540</v>
      </c>
    </row>
    <row r="1508" spans="1:4" x14ac:dyDescent="0.25">
      <c r="A1508" s="54" t="s">
        <v>947</v>
      </c>
      <c r="B1508" s="69" t="s">
        <v>5555</v>
      </c>
      <c r="C1508" s="69" t="s">
        <v>5557</v>
      </c>
      <c r="D1508" s="70">
        <v>54389</v>
      </c>
    </row>
    <row r="1509" spans="1:4" x14ac:dyDescent="0.25">
      <c r="A1509" s="54" t="s">
        <v>947</v>
      </c>
      <c r="B1509" s="69" t="s">
        <v>5069</v>
      </c>
      <c r="C1509" s="69" t="s">
        <v>5071</v>
      </c>
      <c r="D1509" s="70">
        <v>63478</v>
      </c>
    </row>
    <row r="1510" spans="1:4" x14ac:dyDescent="0.25">
      <c r="A1510" s="54" t="s">
        <v>947</v>
      </c>
      <c r="B1510" s="69" t="s">
        <v>11065</v>
      </c>
      <c r="C1510" s="69" t="s">
        <v>11067</v>
      </c>
      <c r="D1510" s="70">
        <v>12202</v>
      </c>
    </row>
    <row r="1511" spans="1:4" x14ac:dyDescent="0.25">
      <c r="A1511" s="54" t="s">
        <v>947</v>
      </c>
      <c r="B1511" s="69" t="s">
        <v>10597</v>
      </c>
      <c r="C1511" s="69" t="s">
        <v>10599</v>
      </c>
      <c r="D1511" s="70">
        <v>13934</v>
      </c>
    </row>
    <row r="1512" spans="1:4" x14ac:dyDescent="0.25">
      <c r="A1512" s="54" t="s">
        <v>947</v>
      </c>
      <c r="B1512" s="69" t="s">
        <v>11681</v>
      </c>
      <c r="C1512" s="69" t="s">
        <v>11683</v>
      </c>
      <c r="D1512" s="70">
        <v>10408</v>
      </c>
    </row>
    <row r="1513" spans="1:4" x14ac:dyDescent="0.25">
      <c r="A1513" s="54" t="s">
        <v>947</v>
      </c>
      <c r="B1513" s="69" t="s">
        <v>15053</v>
      </c>
      <c r="C1513" s="69" t="s">
        <v>15055</v>
      </c>
      <c r="D1513" s="70">
        <v>3704</v>
      </c>
    </row>
    <row r="1514" spans="1:4" x14ac:dyDescent="0.25">
      <c r="A1514" s="54" t="s">
        <v>947</v>
      </c>
      <c r="B1514" s="69" t="s">
        <v>7486</v>
      </c>
      <c r="C1514" s="69" t="s">
        <v>7488</v>
      </c>
      <c r="D1514" s="70">
        <v>31565</v>
      </c>
    </row>
    <row r="1515" spans="1:4" x14ac:dyDescent="0.25">
      <c r="A1515" s="54" t="s">
        <v>947</v>
      </c>
      <c r="B1515" s="69" t="s">
        <v>6747</v>
      </c>
      <c r="C1515" s="69" t="s">
        <v>6749</v>
      </c>
      <c r="D1515" s="70">
        <v>38392</v>
      </c>
    </row>
    <row r="1516" spans="1:4" x14ac:dyDescent="0.25">
      <c r="A1516" s="54" t="s">
        <v>947</v>
      </c>
      <c r="B1516" s="69" t="s">
        <v>12249</v>
      </c>
      <c r="C1516" s="69" t="s">
        <v>12251</v>
      </c>
      <c r="D1516" s="70">
        <v>9003</v>
      </c>
    </row>
    <row r="1517" spans="1:4" x14ac:dyDescent="0.25">
      <c r="A1517" s="54" t="s">
        <v>947</v>
      </c>
      <c r="B1517" s="69" t="s">
        <v>15419</v>
      </c>
      <c r="C1517" s="69" t="s">
        <v>15421</v>
      </c>
      <c r="D1517" s="70">
        <v>3114</v>
      </c>
    </row>
    <row r="1518" spans="1:4" x14ac:dyDescent="0.25">
      <c r="A1518" s="54" t="s">
        <v>947</v>
      </c>
      <c r="B1518" s="69" t="s">
        <v>2321</v>
      </c>
      <c r="C1518" s="69" t="s">
        <v>2323</v>
      </c>
      <c r="D1518" s="70">
        <v>211376</v>
      </c>
    </row>
    <row r="1519" spans="1:4" x14ac:dyDescent="0.25">
      <c r="A1519" s="54" t="s">
        <v>947</v>
      </c>
      <c r="B1519" s="69" t="s">
        <v>15735</v>
      </c>
      <c r="C1519" s="69" t="s">
        <v>15737</v>
      </c>
      <c r="D1519" s="70">
        <v>2604</v>
      </c>
    </row>
    <row r="1520" spans="1:4" x14ac:dyDescent="0.25">
      <c r="A1520" s="54" t="s">
        <v>947</v>
      </c>
      <c r="B1520" s="69" t="s">
        <v>10171</v>
      </c>
      <c r="C1520" s="69" t="s">
        <v>10173</v>
      </c>
      <c r="D1520" s="70">
        <v>15674</v>
      </c>
    </row>
    <row r="1521" spans="1:4" x14ac:dyDescent="0.25">
      <c r="A1521" s="54" t="s">
        <v>947</v>
      </c>
      <c r="B1521" s="69" t="s">
        <v>8311</v>
      </c>
      <c r="C1521" s="69" t="s">
        <v>8313</v>
      </c>
      <c r="D1521" s="70">
        <v>25658</v>
      </c>
    </row>
    <row r="1522" spans="1:4" x14ac:dyDescent="0.25">
      <c r="A1522" s="54" t="s">
        <v>947</v>
      </c>
      <c r="B1522" s="69" t="s">
        <v>8836</v>
      </c>
      <c r="C1522" s="69" t="s">
        <v>8838</v>
      </c>
      <c r="D1522" s="70">
        <v>22592</v>
      </c>
    </row>
    <row r="1523" spans="1:4" x14ac:dyDescent="0.25">
      <c r="A1523" s="54" t="s">
        <v>947</v>
      </c>
      <c r="B1523" s="69" t="s">
        <v>5498</v>
      </c>
      <c r="C1523" s="69" t="s">
        <v>5500</v>
      </c>
      <c r="D1523" s="70">
        <v>55426</v>
      </c>
    </row>
    <row r="1524" spans="1:4" x14ac:dyDescent="0.25">
      <c r="A1524" s="54" t="s">
        <v>947</v>
      </c>
      <c r="B1524" s="69" t="s">
        <v>12330</v>
      </c>
      <c r="C1524" s="69" t="s">
        <v>12332</v>
      </c>
      <c r="D1524" s="70">
        <v>8780</v>
      </c>
    </row>
    <row r="1525" spans="1:4" x14ac:dyDescent="0.25">
      <c r="A1525" s="54" t="s">
        <v>947</v>
      </c>
      <c r="B1525" s="69" t="s">
        <v>10585</v>
      </c>
      <c r="C1525" s="69" t="s">
        <v>10587</v>
      </c>
      <c r="D1525" s="70">
        <v>13969</v>
      </c>
    </row>
    <row r="1526" spans="1:4" x14ac:dyDescent="0.25">
      <c r="A1526" s="54" t="s">
        <v>947</v>
      </c>
      <c r="B1526" s="69" t="s">
        <v>9096</v>
      </c>
      <c r="C1526" s="69" t="s">
        <v>9098</v>
      </c>
      <c r="D1526" s="70">
        <v>20979</v>
      </c>
    </row>
    <row r="1527" spans="1:4" x14ac:dyDescent="0.25">
      <c r="A1527" s="54" t="s">
        <v>947</v>
      </c>
      <c r="B1527" s="69" t="s">
        <v>9525</v>
      </c>
      <c r="C1527" s="69" t="s">
        <v>9527</v>
      </c>
      <c r="D1527" s="70">
        <v>18501</v>
      </c>
    </row>
    <row r="1528" spans="1:4" x14ac:dyDescent="0.25">
      <c r="A1528" s="54" t="s">
        <v>947</v>
      </c>
      <c r="B1528" s="69" t="s">
        <v>5450</v>
      </c>
      <c r="C1528" s="69" t="s">
        <v>5452</v>
      </c>
      <c r="D1528" s="70">
        <v>56136</v>
      </c>
    </row>
    <row r="1529" spans="1:4" x14ac:dyDescent="0.25">
      <c r="A1529" s="54" t="s">
        <v>947</v>
      </c>
      <c r="B1529" s="69" t="s">
        <v>10657</v>
      </c>
      <c r="C1529" s="69" t="s">
        <v>10659</v>
      </c>
      <c r="D1529" s="70">
        <v>13760</v>
      </c>
    </row>
    <row r="1530" spans="1:4" x14ac:dyDescent="0.25">
      <c r="A1530" s="54" t="s">
        <v>947</v>
      </c>
      <c r="B1530" s="69" t="s">
        <v>10010</v>
      </c>
      <c r="C1530" s="69" t="s">
        <v>10012</v>
      </c>
      <c r="D1530" s="70">
        <v>16291</v>
      </c>
    </row>
    <row r="1531" spans="1:4" x14ac:dyDescent="0.25">
      <c r="A1531" s="54" t="s">
        <v>947</v>
      </c>
      <c r="B1531" s="69" t="s">
        <v>8632</v>
      </c>
      <c r="C1531" s="69" t="s">
        <v>8634</v>
      </c>
      <c r="D1531" s="70">
        <v>23548</v>
      </c>
    </row>
    <row r="1532" spans="1:4" x14ac:dyDescent="0.25">
      <c r="A1532" s="54" t="s">
        <v>947</v>
      </c>
      <c r="B1532" s="69" t="s">
        <v>3372</v>
      </c>
      <c r="C1532" s="69" t="s">
        <v>3374</v>
      </c>
      <c r="D1532" s="70">
        <v>122050</v>
      </c>
    </row>
    <row r="1533" spans="1:4" x14ac:dyDescent="0.25">
      <c r="A1533" s="54" t="s">
        <v>947</v>
      </c>
      <c r="B1533" s="69" t="s">
        <v>6806</v>
      </c>
      <c r="C1533" s="69" t="s">
        <v>6808</v>
      </c>
      <c r="D1533" s="70">
        <v>37796</v>
      </c>
    </row>
    <row r="1534" spans="1:4" x14ac:dyDescent="0.25">
      <c r="A1534" s="54" t="s">
        <v>947</v>
      </c>
      <c r="B1534" s="69" t="s">
        <v>4733</v>
      </c>
      <c r="C1534" s="69" t="s">
        <v>4735</v>
      </c>
      <c r="D1534" s="70">
        <v>69815</v>
      </c>
    </row>
    <row r="1535" spans="1:4" x14ac:dyDescent="0.25">
      <c r="A1535" s="54" t="s">
        <v>947</v>
      </c>
      <c r="B1535" s="69" t="s">
        <v>5369</v>
      </c>
      <c r="C1535" s="69" t="s">
        <v>5371</v>
      </c>
      <c r="D1535" s="70">
        <v>57944</v>
      </c>
    </row>
    <row r="1536" spans="1:4" x14ac:dyDescent="0.25">
      <c r="A1536" s="54" t="s">
        <v>947</v>
      </c>
      <c r="B1536" s="69" t="s">
        <v>15499</v>
      </c>
      <c r="C1536" s="69" t="s">
        <v>15500</v>
      </c>
      <c r="D1536" s="70">
        <v>3009</v>
      </c>
    </row>
    <row r="1537" spans="1:4" x14ac:dyDescent="0.25">
      <c r="A1537" s="54" t="s">
        <v>947</v>
      </c>
      <c r="B1537" s="69" t="s">
        <v>5771</v>
      </c>
      <c r="C1537" s="69" t="s">
        <v>5773</v>
      </c>
      <c r="D1537" s="70">
        <v>51038</v>
      </c>
    </row>
    <row r="1538" spans="1:4" x14ac:dyDescent="0.25">
      <c r="A1538" s="54" t="s">
        <v>947</v>
      </c>
      <c r="B1538" s="69" t="s">
        <v>2816</v>
      </c>
      <c r="C1538" s="69" t="s">
        <v>2818</v>
      </c>
      <c r="D1538" s="70">
        <v>159813</v>
      </c>
    </row>
    <row r="1539" spans="1:4" x14ac:dyDescent="0.25">
      <c r="A1539" s="54" t="s">
        <v>947</v>
      </c>
      <c r="B1539" s="69" t="s">
        <v>10408</v>
      </c>
      <c r="C1539" s="69" t="s">
        <v>10410</v>
      </c>
      <c r="D1539" s="70">
        <v>14702</v>
      </c>
    </row>
    <row r="1540" spans="1:4" x14ac:dyDescent="0.25">
      <c r="A1540" s="54" t="s">
        <v>947</v>
      </c>
      <c r="B1540" s="69" t="s">
        <v>7435</v>
      </c>
      <c r="C1540" s="69" t="s">
        <v>7437</v>
      </c>
      <c r="D1540" s="70">
        <v>31923</v>
      </c>
    </row>
    <row r="1541" spans="1:4" x14ac:dyDescent="0.25">
      <c r="A1541" s="54" t="s">
        <v>947</v>
      </c>
      <c r="B1541" s="69" t="s">
        <v>4357</v>
      </c>
      <c r="C1541" s="69" t="s">
        <v>4359</v>
      </c>
      <c r="D1541" s="70">
        <v>79875</v>
      </c>
    </row>
    <row r="1542" spans="1:4" x14ac:dyDescent="0.25">
      <c r="A1542" s="54" t="s">
        <v>947</v>
      </c>
      <c r="B1542" s="69" t="s">
        <v>12201</v>
      </c>
      <c r="C1542" s="69" t="s">
        <v>12203</v>
      </c>
      <c r="D1542" s="70">
        <v>9109</v>
      </c>
    </row>
    <row r="1543" spans="1:4" x14ac:dyDescent="0.25">
      <c r="A1543" s="54" t="s">
        <v>947</v>
      </c>
      <c r="B1543" s="69" t="s">
        <v>3187</v>
      </c>
      <c r="C1543" s="69" t="s">
        <v>3189</v>
      </c>
      <c r="D1543" s="70">
        <v>133258</v>
      </c>
    </row>
    <row r="1544" spans="1:4" x14ac:dyDescent="0.25">
      <c r="A1544" s="54" t="s">
        <v>947</v>
      </c>
      <c r="B1544" s="69" t="s">
        <v>10153</v>
      </c>
      <c r="C1544" s="69" t="s">
        <v>10155</v>
      </c>
      <c r="D1544" s="70">
        <v>15757</v>
      </c>
    </row>
    <row r="1545" spans="1:4" x14ac:dyDescent="0.25">
      <c r="A1545" s="54" t="s">
        <v>947</v>
      </c>
      <c r="B1545" s="69" t="s">
        <v>8524</v>
      </c>
      <c r="C1545" s="69" t="s">
        <v>8526</v>
      </c>
      <c r="D1545" s="70">
        <v>24494</v>
      </c>
    </row>
    <row r="1546" spans="1:4" x14ac:dyDescent="0.25">
      <c r="A1546" s="54" t="s">
        <v>947</v>
      </c>
      <c r="B1546" s="69" t="s">
        <v>4045</v>
      </c>
      <c r="C1546" s="69" t="s">
        <v>4047</v>
      </c>
      <c r="D1546" s="70">
        <v>92234</v>
      </c>
    </row>
    <row r="1547" spans="1:4" x14ac:dyDescent="0.25">
      <c r="A1547" s="54" t="s">
        <v>947</v>
      </c>
      <c r="B1547" s="69" t="s">
        <v>9381</v>
      </c>
      <c r="C1547" s="69" t="s">
        <v>9383</v>
      </c>
      <c r="D1547" s="70">
        <v>19273</v>
      </c>
    </row>
    <row r="1548" spans="1:4" x14ac:dyDescent="0.25">
      <c r="A1548" s="54" t="s">
        <v>947</v>
      </c>
      <c r="B1548" s="69" t="s">
        <v>14768</v>
      </c>
      <c r="C1548" s="69" t="s">
        <v>14770</v>
      </c>
      <c r="D1548" s="70">
        <v>4074</v>
      </c>
    </row>
    <row r="1549" spans="1:4" x14ac:dyDescent="0.25">
      <c r="A1549" s="54" t="s">
        <v>947</v>
      </c>
      <c r="B1549" s="69" t="s">
        <v>12892</v>
      </c>
      <c r="C1549" s="69" t="s">
        <v>12894</v>
      </c>
      <c r="D1549" s="70">
        <v>7456</v>
      </c>
    </row>
    <row r="1550" spans="1:4" x14ac:dyDescent="0.25">
      <c r="A1550" s="54" t="s">
        <v>947</v>
      </c>
      <c r="B1550" s="69" t="s">
        <v>8596</v>
      </c>
      <c r="C1550" s="69" t="s">
        <v>8598</v>
      </c>
      <c r="D1550" s="70">
        <v>24080</v>
      </c>
    </row>
    <row r="1551" spans="1:4" x14ac:dyDescent="0.25">
      <c r="A1551" s="54" t="s">
        <v>947</v>
      </c>
      <c r="B1551" s="69" t="s">
        <v>7591</v>
      </c>
      <c r="C1551" s="69" t="s">
        <v>7593</v>
      </c>
      <c r="D1551" s="70">
        <v>30735</v>
      </c>
    </row>
    <row r="1552" spans="1:4" x14ac:dyDescent="0.25">
      <c r="A1552" s="54" t="s">
        <v>947</v>
      </c>
      <c r="B1552" s="69" t="s">
        <v>11232</v>
      </c>
      <c r="C1552" s="69" t="s">
        <v>11234</v>
      </c>
      <c r="D1552" s="70">
        <v>11704</v>
      </c>
    </row>
    <row r="1553" spans="1:4" x14ac:dyDescent="0.25">
      <c r="A1553" s="54" t="s">
        <v>947</v>
      </c>
      <c r="B1553" s="69" t="s">
        <v>7582</v>
      </c>
      <c r="C1553" s="69" t="s">
        <v>7584</v>
      </c>
      <c r="D1553" s="70">
        <v>30790</v>
      </c>
    </row>
    <row r="1554" spans="1:4" x14ac:dyDescent="0.25">
      <c r="A1554" s="54" t="s">
        <v>947</v>
      </c>
      <c r="B1554" s="69" t="s">
        <v>11289</v>
      </c>
      <c r="C1554" s="69" t="s">
        <v>11291</v>
      </c>
      <c r="D1554" s="70">
        <v>11533</v>
      </c>
    </row>
    <row r="1555" spans="1:4" x14ac:dyDescent="0.25">
      <c r="A1555" s="54" t="s">
        <v>947</v>
      </c>
      <c r="B1555" s="69" t="s">
        <v>16799</v>
      </c>
      <c r="C1555" s="69" t="s">
        <v>16801</v>
      </c>
      <c r="D1555" s="70">
        <v>1059</v>
      </c>
    </row>
    <row r="1556" spans="1:4" x14ac:dyDescent="0.25">
      <c r="A1556" s="54" t="s">
        <v>947</v>
      </c>
      <c r="B1556" s="69" t="s">
        <v>4856</v>
      </c>
      <c r="C1556" s="69" t="s">
        <v>4858</v>
      </c>
      <c r="D1556" s="70">
        <v>67286</v>
      </c>
    </row>
    <row r="1557" spans="1:4" x14ac:dyDescent="0.25">
      <c r="A1557" s="54" t="s">
        <v>947</v>
      </c>
      <c r="B1557" s="69" t="s">
        <v>14566</v>
      </c>
      <c r="C1557" s="69" t="s">
        <v>14568</v>
      </c>
      <c r="D1557" s="70">
        <v>4419</v>
      </c>
    </row>
    <row r="1558" spans="1:4" x14ac:dyDescent="0.25">
      <c r="A1558" s="54" t="s">
        <v>947</v>
      </c>
      <c r="B1558" s="69" t="s">
        <v>4582</v>
      </c>
      <c r="C1558" s="69" t="s">
        <v>4584</v>
      </c>
      <c r="D1558" s="70">
        <v>73455</v>
      </c>
    </row>
    <row r="1559" spans="1:4" x14ac:dyDescent="0.25">
      <c r="A1559" s="54" t="s">
        <v>947</v>
      </c>
      <c r="B1559" s="69" t="s">
        <v>1080</v>
      </c>
      <c r="C1559" s="69" t="s">
        <v>1082</v>
      </c>
      <c r="D1559" s="70">
        <v>735972</v>
      </c>
    </row>
    <row r="1560" spans="1:4" x14ac:dyDescent="0.25">
      <c r="A1560" s="54" t="s">
        <v>947</v>
      </c>
      <c r="B1560" s="69" t="s">
        <v>9294</v>
      </c>
      <c r="C1560" s="69" t="s">
        <v>9296</v>
      </c>
      <c r="D1560" s="70">
        <v>19791</v>
      </c>
    </row>
    <row r="1561" spans="1:4" x14ac:dyDescent="0.25">
      <c r="A1561" s="54" t="s">
        <v>947</v>
      </c>
      <c r="B1561" s="69" t="s">
        <v>8893</v>
      </c>
      <c r="C1561" s="69" t="s">
        <v>8895</v>
      </c>
      <c r="D1561" s="70">
        <v>22298</v>
      </c>
    </row>
    <row r="1562" spans="1:4" x14ac:dyDescent="0.25">
      <c r="A1562" s="54" t="s">
        <v>947</v>
      </c>
      <c r="B1562" s="69" t="s">
        <v>9105</v>
      </c>
      <c r="C1562" s="69" t="s">
        <v>9107</v>
      </c>
      <c r="D1562" s="70">
        <v>20932</v>
      </c>
    </row>
    <row r="1563" spans="1:4" x14ac:dyDescent="0.25">
      <c r="A1563" s="54" t="s">
        <v>947</v>
      </c>
      <c r="B1563" s="69" t="s">
        <v>12297</v>
      </c>
      <c r="C1563" s="69" t="s">
        <v>12299</v>
      </c>
      <c r="D1563" s="70">
        <v>8824</v>
      </c>
    </row>
    <row r="1564" spans="1:4" x14ac:dyDescent="0.25">
      <c r="A1564" s="54" t="s">
        <v>947</v>
      </c>
      <c r="B1564" s="69" t="s">
        <v>11504</v>
      </c>
      <c r="C1564" s="69" t="s">
        <v>11506</v>
      </c>
      <c r="D1564" s="70">
        <v>10803</v>
      </c>
    </row>
    <row r="1565" spans="1:4" x14ac:dyDescent="0.25">
      <c r="A1565" s="54" t="s">
        <v>947</v>
      </c>
      <c r="B1565" s="69" t="s">
        <v>12102</v>
      </c>
      <c r="C1565" s="69" t="s">
        <v>12104</v>
      </c>
      <c r="D1565" s="70">
        <v>9322</v>
      </c>
    </row>
    <row r="1566" spans="1:4" x14ac:dyDescent="0.25">
      <c r="A1566" s="54" t="s">
        <v>947</v>
      </c>
      <c r="B1566" s="69" t="s">
        <v>5684</v>
      </c>
      <c r="C1566" s="69" t="s">
        <v>5686</v>
      </c>
      <c r="D1566" s="70">
        <v>52385</v>
      </c>
    </row>
    <row r="1567" spans="1:4" x14ac:dyDescent="0.25">
      <c r="A1567" s="54" t="s">
        <v>947</v>
      </c>
      <c r="B1567" s="69" t="s">
        <v>5048</v>
      </c>
      <c r="C1567" s="69" t="s">
        <v>5050</v>
      </c>
      <c r="D1567" s="70">
        <v>63776</v>
      </c>
    </row>
    <row r="1568" spans="1:4" x14ac:dyDescent="0.25">
      <c r="A1568" s="54" t="s">
        <v>947</v>
      </c>
      <c r="B1568" s="69" t="s">
        <v>7687</v>
      </c>
      <c r="C1568" s="69" t="s">
        <v>7689</v>
      </c>
      <c r="D1568" s="70">
        <v>29947</v>
      </c>
    </row>
    <row r="1569" spans="1:4" x14ac:dyDescent="0.25">
      <c r="A1569" s="54" t="s">
        <v>947</v>
      </c>
      <c r="B1569" s="69" t="s">
        <v>6750</v>
      </c>
      <c r="C1569" s="69" t="s">
        <v>6752</v>
      </c>
      <c r="D1569" s="70">
        <v>38343</v>
      </c>
    </row>
    <row r="1570" spans="1:4" x14ac:dyDescent="0.25">
      <c r="A1570" s="54" t="s">
        <v>947</v>
      </c>
      <c r="B1570" s="69" t="s">
        <v>7801</v>
      </c>
      <c r="C1570" s="69" t="s">
        <v>7803</v>
      </c>
      <c r="D1570" s="70">
        <v>29185</v>
      </c>
    </row>
    <row r="1571" spans="1:4" x14ac:dyDescent="0.25">
      <c r="A1571" s="54" t="s">
        <v>947</v>
      </c>
      <c r="B1571" s="69" t="s">
        <v>15278</v>
      </c>
      <c r="C1571" s="69" t="s">
        <v>15280</v>
      </c>
      <c r="D1571" s="70">
        <v>3350</v>
      </c>
    </row>
    <row r="1572" spans="1:4" x14ac:dyDescent="0.25">
      <c r="A1572" s="54" t="s">
        <v>947</v>
      </c>
      <c r="B1572" s="69" t="s">
        <v>10225</v>
      </c>
      <c r="C1572" s="69" t="s">
        <v>10227</v>
      </c>
      <c r="D1572" s="70">
        <v>15388</v>
      </c>
    </row>
    <row r="1573" spans="1:4" x14ac:dyDescent="0.25">
      <c r="A1573" s="54" t="s">
        <v>947</v>
      </c>
      <c r="B1573" s="69" t="s">
        <v>5879</v>
      </c>
      <c r="C1573" s="69" t="s">
        <v>5881</v>
      </c>
      <c r="D1573" s="70">
        <v>49318</v>
      </c>
    </row>
    <row r="1574" spans="1:4" x14ac:dyDescent="0.25">
      <c r="A1574" s="54" t="s">
        <v>947</v>
      </c>
      <c r="B1574" s="69" t="s">
        <v>5660</v>
      </c>
      <c r="C1574" s="69" t="s">
        <v>5662</v>
      </c>
      <c r="D1574" s="70">
        <v>52687</v>
      </c>
    </row>
    <row r="1575" spans="1:4" x14ac:dyDescent="0.25">
      <c r="A1575" s="54" t="s">
        <v>947</v>
      </c>
      <c r="B1575" s="69" t="s">
        <v>6633</v>
      </c>
      <c r="C1575" s="69" t="s">
        <v>6635</v>
      </c>
      <c r="D1575" s="70">
        <v>39783</v>
      </c>
    </row>
    <row r="1576" spans="1:4" x14ac:dyDescent="0.25">
      <c r="A1576" s="54" t="s">
        <v>947</v>
      </c>
      <c r="B1576" s="69" t="s">
        <v>3639</v>
      </c>
      <c r="C1576" s="69" t="s">
        <v>3641</v>
      </c>
      <c r="D1576" s="70">
        <v>108380</v>
      </c>
    </row>
    <row r="1577" spans="1:4" x14ac:dyDescent="0.25">
      <c r="A1577" s="54" t="s">
        <v>947</v>
      </c>
      <c r="B1577" s="69" t="s">
        <v>11594</v>
      </c>
      <c r="C1577" s="69" t="s">
        <v>11596</v>
      </c>
      <c r="D1577" s="70">
        <v>10619</v>
      </c>
    </row>
    <row r="1578" spans="1:4" x14ac:dyDescent="0.25">
      <c r="A1578" s="54" t="s">
        <v>947</v>
      </c>
      <c r="B1578" s="69" t="s">
        <v>9465</v>
      </c>
      <c r="C1578" s="69" t="s">
        <v>9467</v>
      </c>
      <c r="D1578" s="70">
        <v>18779</v>
      </c>
    </row>
    <row r="1579" spans="1:4" x14ac:dyDescent="0.25">
      <c r="A1579" s="54" t="s">
        <v>947</v>
      </c>
      <c r="B1579" s="69" t="s">
        <v>9693</v>
      </c>
      <c r="C1579" s="69" t="s">
        <v>9695</v>
      </c>
      <c r="D1579" s="70">
        <v>17583</v>
      </c>
    </row>
    <row r="1580" spans="1:4" x14ac:dyDescent="0.25">
      <c r="A1580" s="54" t="s">
        <v>947</v>
      </c>
      <c r="B1580" s="69" t="s">
        <v>6241</v>
      </c>
      <c r="C1580" s="69" t="s">
        <v>6243</v>
      </c>
      <c r="D1580" s="70">
        <v>44014</v>
      </c>
    </row>
    <row r="1581" spans="1:4" x14ac:dyDescent="0.25">
      <c r="A1581" s="54" t="s">
        <v>947</v>
      </c>
      <c r="B1581" s="69" t="s">
        <v>9959</v>
      </c>
      <c r="C1581" s="69" t="s">
        <v>9961</v>
      </c>
      <c r="D1581" s="70">
        <v>16514</v>
      </c>
    </row>
    <row r="1582" spans="1:4" x14ac:dyDescent="0.25">
      <c r="A1582" s="54" t="s">
        <v>947</v>
      </c>
      <c r="B1582" s="69" t="s">
        <v>2276</v>
      </c>
      <c r="C1582" s="69" t="s">
        <v>2278</v>
      </c>
      <c r="D1582" s="70">
        <v>214851</v>
      </c>
    </row>
    <row r="1583" spans="1:4" x14ac:dyDescent="0.25">
      <c r="A1583" s="54" t="s">
        <v>947</v>
      </c>
      <c r="B1583" s="69" t="s">
        <v>16629</v>
      </c>
      <c r="C1583" s="69" t="s">
        <v>16631</v>
      </c>
      <c r="D1583" s="70">
        <v>1318</v>
      </c>
    </row>
    <row r="1584" spans="1:4" x14ac:dyDescent="0.25">
      <c r="A1584" s="54" t="s">
        <v>947</v>
      </c>
      <c r="B1584" s="69" t="s">
        <v>5801</v>
      </c>
      <c r="C1584" s="69" t="s">
        <v>5803</v>
      </c>
      <c r="D1584" s="70">
        <v>50541</v>
      </c>
    </row>
    <row r="1585" spans="1:4" x14ac:dyDescent="0.25">
      <c r="A1585" s="54" t="s">
        <v>947</v>
      </c>
      <c r="B1585" s="69" t="s">
        <v>10342</v>
      </c>
      <c r="C1585" s="69" t="s">
        <v>10344</v>
      </c>
      <c r="D1585" s="70">
        <v>14901</v>
      </c>
    </row>
    <row r="1586" spans="1:4" x14ac:dyDescent="0.25">
      <c r="A1586" s="54" t="s">
        <v>947</v>
      </c>
      <c r="B1586" s="69" t="s">
        <v>3781</v>
      </c>
      <c r="C1586" s="69" t="s">
        <v>3783</v>
      </c>
      <c r="D1586" s="70">
        <v>102020</v>
      </c>
    </row>
    <row r="1587" spans="1:4" x14ac:dyDescent="0.25">
      <c r="A1587" s="54" t="s">
        <v>947</v>
      </c>
      <c r="B1587" s="69" t="s">
        <v>4853</v>
      </c>
      <c r="C1587" s="69" t="s">
        <v>4855</v>
      </c>
      <c r="D1587" s="70">
        <v>67360</v>
      </c>
    </row>
    <row r="1588" spans="1:4" x14ac:dyDescent="0.25">
      <c r="A1588" s="54" t="s">
        <v>947</v>
      </c>
      <c r="B1588" s="69" t="s">
        <v>10528</v>
      </c>
      <c r="C1588" s="69" t="s">
        <v>10530</v>
      </c>
      <c r="D1588" s="70">
        <v>14222</v>
      </c>
    </row>
    <row r="1589" spans="1:4" x14ac:dyDescent="0.25">
      <c r="A1589" s="54" t="s">
        <v>947</v>
      </c>
      <c r="B1589" s="69" t="s">
        <v>4829</v>
      </c>
      <c r="C1589" s="69" t="s">
        <v>4831</v>
      </c>
      <c r="D1589" s="70">
        <v>67713</v>
      </c>
    </row>
    <row r="1590" spans="1:4" x14ac:dyDescent="0.25">
      <c r="A1590" s="54" t="s">
        <v>947</v>
      </c>
      <c r="B1590" s="69" t="s">
        <v>10861</v>
      </c>
      <c r="C1590" s="69" t="s">
        <v>10863</v>
      </c>
      <c r="D1590" s="70">
        <v>12990</v>
      </c>
    </row>
    <row r="1591" spans="1:4" x14ac:dyDescent="0.25">
      <c r="A1591" s="54" t="s">
        <v>947</v>
      </c>
      <c r="B1591" s="69" t="s">
        <v>12261</v>
      </c>
      <c r="C1591" s="69" t="s">
        <v>12263</v>
      </c>
      <c r="D1591" s="70">
        <v>8979</v>
      </c>
    </row>
    <row r="1592" spans="1:4" x14ac:dyDescent="0.25">
      <c r="A1592" s="54" t="s">
        <v>947</v>
      </c>
      <c r="B1592" s="69" t="s">
        <v>3166</v>
      </c>
      <c r="C1592" s="69" t="s">
        <v>3168</v>
      </c>
      <c r="D1592" s="70">
        <v>134584</v>
      </c>
    </row>
    <row r="1593" spans="1:4" x14ac:dyDescent="0.25">
      <c r="A1593" s="54" t="s">
        <v>947</v>
      </c>
      <c r="B1593" s="69" t="s">
        <v>1469</v>
      </c>
      <c r="C1593" s="69" t="s">
        <v>1471</v>
      </c>
      <c r="D1593" s="70">
        <v>330159</v>
      </c>
    </row>
    <row r="1594" spans="1:4" x14ac:dyDescent="0.25">
      <c r="A1594" s="54" t="s">
        <v>947</v>
      </c>
      <c r="B1594" s="69" t="s">
        <v>5633</v>
      </c>
      <c r="C1594" s="69" t="s">
        <v>5635</v>
      </c>
      <c r="D1594" s="70">
        <v>53068</v>
      </c>
    </row>
    <row r="1595" spans="1:4" x14ac:dyDescent="0.25">
      <c r="A1595" s="54" t="s">
        <v>947</v>
      </c>
      <c r="B1595" s="69" t="s">
        <v>13187</v>
      </c>
      <c r="C1595" s="69" t="s">
        <v>13189</v>
      </c>
      <c r="D1595" s="70">
        <v>6796</v>
      </c>
    </row>
    <row r="1596" spans="1:4" x14ac:dyDescent="0.25">
      <c r="A1596" s="54" t="s">
        <v>947</v>
      </c>
      <c r="B1596" s="69" t="s">
        <v>10693</v>
      </c>
      <c r="C1596" s="69" t="s">
        <v>10695</v>
      </c>
      <c r="D1596" s="70">
        <v>13630</v>
      </c>
    </row>
    <row r="1597" spans="1:4" x14ac:dyDescent="0.25">
      <c r="A1597" s="54" t="s">
        <v>947</v>
      </c>
      <c r="B1597" s="69" t="s">
        <v>14243</v>
      </c>
      <c r="C1597" s="69" t="s">
        <v>14245</v>
      </c>
      <c r="D1597" s="70">
        <v>4937</v>
      </c>
    </row>
    <row r="1598" spans="1:4" x14ac:dyDescent="0.25">
      <c r="A1598" s="54" t="s">
        <v>947</v>
      </c>
      <c r="B1598" s="69" t="s">
        <v>7573</v>
      </c>
      <c r="C1598" s="69" t="s">
        <v>7575</v>
      </c>
      <c r="D1598" s="70">
        <v>30944</v>
      </c>
    </row>
    <row r="1599" spans="1:4" x14ac:dyDescent="0.25">
      <c r="A1599" s="54" t="s">
        <v>947</v>
      </c>
      <c r="B1599" s="69" t="s">
        <v>8725</v>
      </c>
      <c r="C1599" s="69" t="s">
        <v>8727</v>
      </c>
      <c r="D1599" s="70">
        <v>23088</v>
      </c>
    </row>
    <row r="1600" spans="1:4" x14ac:dyDescent="0.25">
      <c r="A1600" s="54" t="s">
        <v>947</v>
      </c>
      <c r="B1600" s="69" t="s">
        <v>15216</v>
      </c>
      <c r="C1600" s="69" t="s">
        <v>15218</v>
      </c>
      <c r="D1600" s="70">
        <v>3436</v>
      </c>
    </row>
    <row r="1601" spans="1:4" x14ac:dyDescent="0.25">
      <c r="A1601" s="54" t="s">
        <v>947</v>
      </c>
      <c r="B1601" s="69" t="s">
        <v>9531</v>
      </c>
      <c r="C1601" s="69" t="s">
        <v>9533</v>
      </c>
      <c r="D1601" s="70">
        <v>18458</v>
      </c>
    </row>
    <row r="1602" spans="1:4" x14ac:dyDescent="0.25">
      <c r="A1602" s="54" t="s">
        <v>947</v>
      </c>
      <c r="B1602" s="69" t="s">
        <v>8704</v>
      </c>
      <c r="C1602" s="69" t="s">
        <v>8706</v>
      </c>
      <c r="D1602" s="70">
        <v>23195</v>
      </c>
    </row>
    <row r="1603" spans="1:4" x14ac:dyDescent="0.25">
      <c r="A1603" s="54" t="s">
        <v>947</v>
      </c>
      <c r="B1603" s="69" t="s">
        <v>8053</v>
      </c>
      <c r="C1603" s="69" t="s">
        <v>8055</v>
      </c>
      <c r="D1603" s="70">
        <v>27268</v>
      </c>
    </row>
    <row r="1604" spans="1:4" x14ac:dyDescent="0.25">
      <c r="A1604" s="54" t="s">
        <v>947</v>
      </c>
      <c r="B1604" s="69" t="s">
        <v>5917</v>
      </c>
      <c r="C1604" s="69" t="s">
        <v>5919</v>
      </c>
      <c r="D1604" s="70">
        <v>48750</v>
      </c>
    </row>
    <row r="1605" spans="1:4" x14ac:dyDescent="0.25">
      <c r="A1605" s="54" t="s">
        <v>947</v>
      </c>
      <c r="B1605" s="69" t="s">
        <v>16230</v>
      </c>
      <c r="C1605" s="69" t="s">
        <v>16231</v>
      </c>
      <c r="D1605" s="70">
        <v>1896</v>
      </c>
    </row>
    <row r="1606" spans="1:4" x14ac:dyDescent="0.25">
      <c r="A1606" s="54" t="s">
        <v>947</v>
      </c>
      <c r="B1606" s="69" t="s">
        <v>12678</v>
      </c>
      <c r="C1606" s="69" t="s">
        <v>12680</v>
      </c>
      <c r="D1606" s="70">
        <v>7930</v>
      </c>
    </row>
    <row r="1607" spans="1:4" x14ac:dyDescent="0.25">
      <c r="A1607" s="54" t="s">
        <v>947</v>
      </c>
      <c r="B1607" s="69" t="s">
        <v>13516</v>
      </c>
      <c r="C1607" s="69" t="s">
        <v>13518</v>
      </c>
      <c r="D1607" s="70">
        <v>6217</v>
      </c>
    </row>
    <row r="1608" spans="1:4" x14ac:dyDescent="0.25">
      <c r="A1608" s="54" t="s">
        <v>947</v>
      </c>
      <c r="B1608" s="69" t="s">
        <v>13871</v>
      </c>
      <c r="C1608" s="69" t="s">
        <v>13873</v>
      </c>
      <c r="D1608" s="70">
        <v>5582</v>
      </c>
    </row>
    <row r="1609" spans="1:4" x14ac:dyDescent="0.25">
      <c r="A1609" s="54" t="s">
        <v>947</v>
      </c>
      <c r="B1609" s="69" t="s">
        <v>9570</v>
      </c>
      <c r="C1609" s="69" t="s">
        <v>9572</v>
      </c>
      <c r="D1609" s="70">
        <v>18339</v>
      </c>
    </row>
    <row r="1610" spans="1:4" x14ac:dyDescent="0.25">
      <c r="A1610" s="54" t="s">
        <v>947</v>
      </c>
      <c r="B1610" s="69" t="s">
        <v>6935</v>
      </c>
      <c r="C1610" s="69" t="s">
        <v>6937</v>
      </c>
      <c r="D1610" s="70">
        <v>36542</v>
      </c>
    </row>
    <row r="1611" spans="1:4" x14ac:dyDescent="0.25">
      <c r="A1611" s="54" t="s">
        <v>947</v>
      </c>
      <c r="B1611" s="69" t="s">
        <v>12594</v>
      </c>
      <c r="C1611" s="69" t="s">
        <v>12596</v>
      </c>
      <c r="D1611" s="70">
        <v>8151</v>
      </c>
    </row>
    <row r="1612" spans="1:4" x14ac:dyDescent="0.25">
      <c r="A1612" s="54" t="s">
        <v>947</v>
      </c>
      <c r="B1612" s="69" t="s">
        <v>11967</v>
      </c>
      <c r="C1612" s="69" t="s">
        <v>11969</v>
      </c>
      <c r="D1612" s="70">
        <v>9634</v>
      </c>
    </row>
    <row r="1613" spans="1:4" x14ac:dyDescent="0.25">
      <c r="A1613" s="54" t="s">
        <v>947</v>
      </c>
      <c r="B1613" s="69" t="s">
        <v>7001</v>
      </c>
      <c r="C1613" s="69" t="s">
        <v>7003</v>
      </c>
      <c r="D1613" s="70">
        <v>35464</v>
      </c>
    </row>
    <row r="1614" spans="1:4" x14ac:dyDescent="0.25">
      <c r="A1614" s="54" t="s">
        <v>947</v>
      </c>
      <c r="B1614" s="69" t="s">
        <v>9696</v>
      </c>
      <c r="C1614" s="69" t="s">
        <v>9698</v>
      </c>
      <c r="D1614" s="70">
        <v>17582</v>
      </c>
    </row>
    <row r="1615" spans="1:4" x14ac:dyDescent="0.25">
      <c r="A1615" s="54" t="s">
        <v>947</v>
      </c>
      <c r="B1615" s="69" t="s">
        <v>17092</v>
      </c>
      <c r="C1615" s="69" t="s">
        <v>17094</v>
      </c>
      <c r="D1615" s="70">
        <v>623</v>
      </c>
    </row>
    <row r="1616" spans="1:4" x14ac:dyDescent="0.25">
      <c r="A1616" s="54" t="s">
        <v>947</v>
      </c>
      <c r="B1616" s="69" t="s">
        <v>12462</v>
      </c>
      <c r="C1616" s="69" t="s">
        <v>12464</v>
      </c>
      <c r="D1616" s="70">
        <v>8466</v>
      </c>
    </row>
    <row r="1617" spans="1:4" x14ac:dyDescent="0.25">
      <c r="A1617" s="54" t="s">
        <v>947</v>
      </c>
      <c r="B1617" s="69" t="s">
        <v>14279</v>
      </c>
      <c r="C1617" s="69" t="s">
        <v>14281</v>
      </c>
      <c r="D1617" s="70">
        <v>4889</v>
      </c>
    </row>
    <row r="1618" spans="1:4" x14ac:dyDescent="0.25">
      <c r="A1618" s="54" t="s">
        <v>947</v>
      </c>
      <c r="B1618" s="69" t="s">
        <v>15237</v>
      </c>
      <c r="C1618" s="69" t="s">
        <v>15239</v>
      </c>
      <c r="D1618" s="70">
        <v>3404</v>
      </c>
    </row>
    <row r="1619" spans="1:4" x14ac:dyDescent="0.25">
      <c r="A1619" s="54" t="s">
        <v>947</v>
      </c>
      <c r="B1619" s="69" t="s">
        <v>7756</v>
      </c>
      <c r="C1619" s="69" t="s">
        <v>7758</v>
      </c>
      <c r="D1619" s="70">
        <v>29480</v>
      </c>
    </row>
    <row r="1620" spans="1:4" x14ac:dyDescent="0.25">
      <c r="A1620" s="54" t="s">
        <v>947</v>
      </c>
      <c r="B1620" s="69" t="s">
        <v>14632</v>
      </c>
      <c r="C1620" s="69" t="s">
        <v>14634</v>
      </c>
      <c r="D1620" s="70">
        <v>4304</v>
      </c>
    </row>
    <row r="1621" spans="1:4" x14ac:dyDescent="0.25">
      <c r="A1621" s="54" t="s">
        <v>947</v>
      </c>
      <c r="B1621" s="69" t="s">
        <v>9807</v>
      </c>
      <c r="C1621" s="69" t="s">
        <v>9809</v>
      </c>
      <c r="D1621" s="70">
        <v>17213</v>
      </c>
    </row>
    <row r="1622" spans="1:4" x14ac:dyDescent="0.25">
      <c r="A1622" s="54" t="s">
        <v>947</v>
      </c>
      <c r="B1622" s="69" t="s">
        <v>2465</v>
      </c>
      <c r="C1622" s="69" t="s">
        <v>2467</v>
      </c>
      <c r="D1622" s="70">
        <v>195182</v>
      </c>
    </row>
    <row r="1623" spans="1:4" x14ac:dyDescent="0.25">
      <c r="A1623" s="54" t="s">
        <v>947</v>
      </c>
      <c r="B1623" s="69" t="s">
        <v>11286</v>
      </c>
      <c r="C1623" s="69" t="s">
        <v>11288</v>
      </c>
      <c r="D1623" s="70">
        <v>11546</v>
      </c>
    </row>
    <row r="1624" spans="1:4" x14ac:dyDescent="0.25">
      <c r="A1624" s="54" t="s">
        <v>947</v>
      </c>
      <c r="B1624" s="69" t="s">
        <v>6830</v>
      </c>
      <c r="C1624" s="69" t="s">
        <v>6832</v>
      </c>
      <c r="D1624" s="70">
        <v>37524</v>
      </c>
    </row>
    <row r="1625" spans="1:4" x14ac:dyDescent="0.25">
      <c r="A1625" s="54" t="s">
        <v>947</v>
      </c>
      <c r="B1625" s="69" t="s">
        <v>13607</v>
      </c>
      <c r="C1625" s="69" t="s">
        <v>13609</v>
      </c>
      <c r="D1625" s="70">
        <v>6069</v>
      </c>
    </row>
    <row r="1626" spans="1:4" x14ac:dyDescent="0.25">
      <c r="A1626" s="54" t="s">
        <v>947</v>
      </c>
      <c r="B1626" s="69" t="s">
        <v>17331</v>
      </c>
      <c r="C1626" s="69" t="s">
        <v>17333</v>
      </c>
      <c r="D1626" s="70">
        <v>0</v>
      </c>
    </row>
    <row r="1627" spans="1:4" x14ac:dyDescent="0.25">
      <c r="A1627" s="54" t="s">
        <v>947</v>
      </c>
      <c r="B1627" s="69" t="s">
        <v>4835</v>
      </c>
      <c r="C1627" s="69" t="s">
        <v>4837</v>
      </c>
      <c r="D1627" s="70">
        <v>67559</v>
      </c>
    </row>
    <row r="1628" spans="1:4" x14ac:dyDescent="0.25">
      <c r="A1628" s="54" t="s">
        <v>947</v>
      </c>
      <c r="B1628" s="69" t="s">
        <v>8986</v>
      </c>
      <c r="C1628" s="69" t="s">
        <v>8988</v>
      </c>
      <c r="D1628" s="70">
        <v>21705</v>
      </c>
    </row>
    <row r="1629" spans="1:4" x14ac:dyDescent="0.25">
      <c r="A1629" s="54" t="s">
        <v>947</v>
      </c>
      <c r="B1629" s="69" t="s">
        <v>13811</v>
      </c>
      <c r="C1629" s="69" t="s">
        <v>13813</v>
      </c>
      <c r="D1629" s="70">
        <v>5667</v>
      </c>
    </row>
    <row r="1630" spans="1:4" x14ac:dyDescent="0.25">
      <c r="A1630" s="54" t="s">
        <v>947</v>
      </c>
      <c r="B1630" s="69" t="s">
        <v>11498</v>
      </c>
      <c r="C1630" s="69" t="s">
        <v>11500</v>
      </c>
      <c r="D1630" s="70">
        <v>10830</v>
      </c>
    </row>
    <row r="1631" spans="1:4" x14ac:dyDescent="0.25">
      <c r="A1631" s="54" t="s">
        <v>947</v>
      </c>
      <c r="B1631" s="69" t="s">
        <v>15473</v>
      </c>
      <c r="C1631" s="69" t="s">
        <v>15475</v>
      </c>
      <c r="D1631" s="70">
        <v>3029</v>
      </c>
    </row>
    <row r="1632" spans="1:4" x14ac:dyDescent="0.25">
      <c r="A1632" s="54" t="s">
        <v>947</v>
      </c>
      <c r="B1632" s="69" t="s">
        <v>14378</v>
      </c>
      <c r="C1632" s="69" t="s">
        <v>14380</v>
      </c>
      <c r="D1632" s="70">
        <v>4726</v>
      </c>
    </row>
    <row r="1633" spans="1:4" x14ac:dyDescent="0.25">
      <c r="A1633" s="54" t="s">
        <v>947</v>
      </c>
      <c r="B1633" s="69" t="s">
        <v>10876</v>
      </c>
      <c r="C1633" s="69" t="s">
        <v>10878</v>
      </c>
      <c r="D1633" s="70">
        <v>12933</v>
      </c>
    </row>
    <row r="1634" spans="1:4" x14ac:dyDescent="0.25">
      <c r="A1634" s="54" t="s">
        <v>947</v>
      </c>
      <c r="B1634" s="69" t="s">
        <v>11448</v>
      </c>
      <c r="C1634" s="69" t="s">
        <v>11450</v>
      </c>
      <c r="D1634" s="70">
        <v>11078</v>
      </c>
    </row>
    <row r="1635" spans="1:4" x14ac:dyDescent="0.25">
      <c r="A1635" s="54" t="s">
        <v>947</v>
      </c>
      <c r="B1635" s="69" t="s">
        <v>6666</v>
      </c>
      <c r="C1635" s="69" t="s">
        <v>6668</v>
      </c>
      <c r="D1635" s="70">
        <v>39442</v>
      </c>
    </row>
    <row r="1636" spans="1:4" x14ac:dyDescent="0.25">
      <c r="A1636" s="54" t="s">
        <v>947</v>
      </c>
      <c r="B1636" s="69" t="s">
        <v>3808</v>
      </c>
      <c r="C1636" s="69" t="s">
        <v>3810</v>
      </c>
      <c r="D1636" s="70">
        <v>100242</v>
      </c>
    </row>
    <row r="1637" spans="1:4" x14ac:dyDescent="0.25">
      <c r="A1637" s="54" t="s">
        <v>947</v>
      </c>
      <c r="B1637" s="69" t="s">
        <v>14955</v>
      </c>
      <c r="C1637" s="69" t="s">
        <v>14957</v>
      </c>
      <c r="D1637" s="70">
        <v>3851</v>
      </c>
    </row>
    <row r="1638" spans="1:4" x14ac:dyDescent="0.25">
      <c r="A1638" s="54" t="s">
        <v>947</v>
      </c>
      <c r="B1638" s="69" t="s">
        <v>4874</v>
      </c>
      <c r="C1638" s="69" t="s">
        <v>4876</v>
      </c>
      <c r="D1638" s="70">
        <v>66998</v>
      </c>
    </row>
    <row r="1639" spans="1:4" x14ac:dyDescent="0.25">
      <c r="A1639" s="54" t="s">
        <v>947</v>
      </c>
      <c r="B1639" s="69" t="s">
        <v>14480</v>
      </c>
      <c r="C1639" s="69" t="s">
        <v>14482</v>
      </c>
      <c r="D1639" s="70">
        <v>4570</v>
      </c>
    </row>
    <row r="1640" spans="1:4" x14ac:dyDescent="0.25">
      <c r="A1640" s="54" t="s">
        <v>947</v>
      </c>
      <c r="B1640" s="69" t="s">
        <v>17399</v>
      </c>
      <c r="C1640" s="69" t="s">
        <v>17401</v>
      </c>
      <c r="D1640" s="70">
        <v>75</v>
      </c>
    </row>
    <row r="1641" spans="1:4" x14ac:dyDescent="0.25">
      <c r="A1641" s="54" t="s">
        <v>947</v>
      </c>
      <c r="B1641" s="69" t="s">
        <v>11113</v>
      </c>
      <c r="C1641" s="69" t="s">
        <v>11115</v>
      </c>
      <c r="D1641" s="70">
        <v>12030</v>
      </c>
    </row>
    <row r="1642" spans="1:4" x14ac:dyDescent="0.25">
      <c r="A1642" s="54" t="s">
        <v>947</v>
      </c>
      <c r="B1642" s="69" t="s">
        <v>4659</v>
      </c>
      <c r="C1642" s="69" t="s">
        <v>4661</v>
      </c>
      <c r="D1642" s="70">
        <v>71538</v>
      </c>
    </row>
    <row r="1643" spans="1:4" x14ac:dyDescent="0.25">
      <c r="A1643" s="54" t="s">
        <v>947</v>
      </c>
      <c r="B1643" s="69" t="s">
        <v>8752</v>
      </c>
      <c r="C1643" s="69" t="s">
        <v>8754</v>
      </c>
      <c r="D1643" s="70">
        <v>22944</v>
      </c>
    </row>
    <row r="1644" spans="1:4" x14ac:dyDescent="0.25">
      <c r="A1644" s="54" t="s">
        <v>947</v>
      </c>
      <c r="B1644" s="69" t="s">
        <v>13721</v>
      </c>
      <c r="C1644" s="69" t="s">
        <v>13723</v>
      </c>
      <c r="D1644" s="70">
        <v>5855</v>
      </c>
    </row>
    <row r="1645" spans="1:4" x14ac:dyDescent="0.25">
      <c r="A1645" s="54" t="s">
        <v>947</v>
      </c>
      <c r="B1645" s="69" t="s">
        <v>14354</v>
      </c>
      <c r="C1645" s="69" t="s">
        <v>14356</v>
      </c>
      <c r="D1645" s="70">
        <v>4756</v>
      </c>
    </row>
    <row r="1646" spans="1:4" x14ac:dyDescent="0.25">
      <c r="A1646" s="54" t="s">
        <v>947</v>
      </c>
      <c r="B1646" s="69" t="s">
        <v>3008</v>
      </c>
      <c r="C1646" s="69" t="s">
        <v>3010</v>
      </c>
      <c r="D1646" s="70">
        <v>144392</v>
      </c>
    </row>
    <row r="1647" spans="1:4" x14ac:dyDescent="0.25">
      <c r="A1647" s="54" t="s">
        <v>947</v>
      </c>
      <c r="B1647" s="69" t="s">
        <v>2444</v>
      </c>
      <c r="C1647" s="69" t="s">
        <v>2446</v>
      </c>
      <c r="D1647" s="70">
        <v>197140</v>
      </c>
    </row>
    <row r="1648" spans="1:4" x14ac:dyDescent="0.25">
      <c r="A1648" s="54" t="s">
        <v>947</v>
      </c>
      <c r="B1648" s="69" t="s">
        <v>14096</v>
      </c>
      <c r="C1648" s="69" t="s">
        <v>14098</v>
      </c>
      <c r="D1648" s="70">
        <v>5206</v>
      </c>
    </row>
    <row r="1649" spans="1:4" x14ac:dyDescent="0.25">
      <c r="A1649" s="54" t="s">
        <v>947</v>
      </c>
      <c r="B1649" s="69" t="s">
        <v>9390</v>
      </c>
      <c r="C1649" s="69" t="s">
        <v>9392</v>
      </c>
      <c r="D1649" s="70">
        <v>19255</v>
      </c>
    </row>
    <row r="1650" spans="1:4" x14ac:dyDescent="0.25">
      <c r="A1650" s="54" t="s">
        <v>947</v>
      </c>
      <c r="B1650" s="69" t="s">
        <v>17328</v>
      </c>
      <c r="C1650" s="69" t="s">
        <v>17330</v>
      </c>
      <c r="D1650" s="70">
        <v>242</v>
      </c>
    </row>
    <row r="1651" spans="1:4" x14ac:dyDescent="0.25">
      <c r="A1651" s="54" t="s">
        <v>947</v>
      </c>
      <c r="B1651" s="69" t="s">
        <v>16419</v>
      </c>
      <c r="C1651" s="69" t="s">
        <v>16421</v>
      </c>
      <c r="D1651" s="70">
        <v>1648</v>
      </c>
    </row>
    <row r="1652" spans="1:4" x14ac:dyDescent="0.25">
      <c r="A1652" s="54" t="s">
        <v>947</v>
      </c>
      <c r="B1652" s="69" t="s">
        <v>17354</v>
      </c>
      <c r="C1652" s="69" t="s">
        <v>17356</v>
      </c>
      <c r="D1652" s="70">
        <v>166</v>
      </c>
    </row>
    <row r="1653" spans="1:4" x14ac:dyDescent="0.25">
      <c r="A1653" s="54" t="s">
        <v>947</v>
      </c>
      <c r="B1653" s="69" t="s">
        <v>5339</v>
      </c>
      <c r="C1653" s="69" t="s">
        <v>5341</v>
      </c>
      <c r="D1653" s="70">
        <v>58433</v>
      </c>
    </row>
    <row r="1654" spans="1:4" x14ac:dyDescent="0.25">
      <c r="A1654" s="54" t="s">
        <v>947</v>
      </c>
      <c r="B1654" s="69" t="s">
        <v>7483</v>
      </c>
      <c r="C1654" s="69" t="s">
        <v>7485</v>
      </c>
      <c r="D1654" s="70">
        <v>31572</v>
      </c>
    </row>
    <row r="1655" spans="1:4" x14ac:dyDescent="0.25">
      <c r="A1655" s="54" t="s">
        <v>947</v>
      </c>
      <c r="B1655" s="69" t="s">
        <v>14830</v>
      </c>
      <c r="C1655" s="69" t="s">
        <v>14832</v>
      </c>
      <c r="D1655" s="70">
        <v>0</v>
      </c>
    </row>
    <row r="1656" spans="1:4" x14ac:dyDescent="0.25">
      <c r="A1656" s="54" t="s">
        <v>947</v>
      </c>
      <c r="B1656" s="69" t="s">
        <v>11726</v>
      </c>
      <c r="C1656" s="69" t="s">
        <v>11728</v>
      </c>
      <c r="D1656" s="70">
        <v>10226</v>
      </c>
    </row>
    <row r="1657" spans="1:4" x14ac:dyDescent="0.25">
      <c r="A1657" s="54" t="s">
        <v>947</v>
      </c>
      <c r="B1657" s="69" t="s">
        <v>6890</v>
      </c>
      <c r="C1657" s="69" t="s">
        <v>6892</v>
      </c>
      <c r="D1657" s="70">
        <v>37056</v>
      </c>
    </row>
    <row r="1658" spans="1:4" x14ac:dyDescent="0.25">
      <c r="A1658" s="54" t="s">
        <v>947</v>
      </c>
      <c r="B1658" s="69" t="s">
        <v>5195</v>
      </c>
      <c r="C1658" s="69" t="s">
        <v>5197</v>
      </c>
      <c r="D1658" s="70">
        <v>61054</v>
      </c>
    </row>
    <row r="1659" spans="1:4" x14ac:dyDescent="0.25">
      <c r="A1659" s="54" t="s">
        <v>947</v>
      </c>
      <c r="B1659" s="69" t="s">
        <v>7480</v>
      </c>
      <c r="C1659" s="69" t="s">
        <v>7482</v>
      </c>
      <c r="D1659" s="70">
        <v>0</v>
      </c>
    </row>
    <row r="1660" spans="1:4" x14ac:dyDescent="0.25">
      <c r="A1660" s="54" t="s">
        <v>947</v>
      </c>
      <c r="B1660" s="69" t="s">
        <v>13915</v>
      </c>
      <c r="C1660" s="69" t="s">
        <v>13917</v>
      </c>
      <c r="D1660" s="70">
        <v>5513</v>
      </c>
    </row>
    <row r="1661" spans="1:4" x14ac:dyDescent="0.25">
      <c r="A1661" s="54" t="s">
        <v>947</v>
      </c>
      <c r="B1661" s="69" t="s">
        <v>15558</v>
      </c>
      <c r="C1661" s="69" t="s">
        <v>15560</v>
      </c>
      <c r="D1661" s="70">
        <v>2938</v>
      </c>
    </row>
    <row r="1662" spans="1:4" x14ac:dyDescent="0.25">
      <c r="A1662" s="54" t="s">
        <v>947</v>
      </c>
      <c r="B1662" s="69" t="s">
        <v>13880</v>
      </c>
      <c r="C1662" s="69" t="s">
        <v>13882</v>
      </c>
      <c r="D1662" s="70">
        <v>5575</v>
      </c>
    </row>
    <row r="1663" spans="1:4" x14ac:dyDescent="0.25">
      <c r="A1663" s="54" t="s">
        <v>947</v>
      </c>
      <c r="B1663" s="69" t="s">
        <v>14425</v>
      </c>
      <c r="C1663" s="69" t="s">
        <v>14427</v>
      </c>
      <c r="D1663" s="70">
        <v>4658</v>
      </c>
    </row>
    <row r="1664" spans="1:4" x14ac:dyDescent="0.25">
      <c r="A1664" s="54" t="s">
        <v>947</v>
      </c>
      <c r="B1664" s="69" t="s">
        <v>7717</v>
      </c>
      <c r="C1664" s="69" t="s">
        <v>7719</v>
      </c>
      <c r="D1664" s="70">
        <v>29746</v>
      </c>
    </row>
    <row r="1665" spans="1:4" x14ac:dyDescent="0.25">
      <c r="A1665" s="54" t="s">
        <v>947</v>
      </c>
      <c r="B1665" s="69" t="s">
        <v>17243</v>
      </c>
      <c r="C1665" s="69" t="s">
        <v>17245</v>
      </c>
      <c r="D1665" s="70">
        <v>385</v>
      </c>
    </row>
    <row r="1666" spans="1:4" x14ac:dyDescent="0.25">
      <c r="A1666" s="54" t="s">
        <v>947</v>
      </c>
      <c r="B1666" s="67" t="s">
        <v>5902</v>
      </c>
      <c r="C1666" s="67" t="s">
        <v>5904</v>
      </c>
      <c r="D1666" s="68">
        <v>49003</v>
      </c>
    </row>
    <row r="1667" spans="1:4" x14ac:dyDescent="0.25">
      <c r="A1667" s="54" t="s">
        <v>947</v>
      </c>
      <c r="B1667" s="67" t="s">
        <v>11382</v>
      </c>
      <c r="C1667" s="67" t="s">
        <v>11384</v>
      </c>
      <c r="D1667" s="68">
        <v>11261</v>
      </c>
    </row>
    <row r="1668" spans="1:4" x14ac:dyDescent="0.25">
      <c r="A1668" s="54" t="s">
        <v>947</v>
      </c>
      <c r="B1668" s="67" t="s">
        <v>13951</v>
      </c>
      <c r="C1668" s="67" t="s">
        <v>13952</v>
      </c>
      <c r="D1668" s="68">
        <v>5415</v>
      </c>
    </row>
    <row r="1669" spans="1:4" x14ac:dyDescent="0.25">
      <c r="A1669" s="54" t="s">
        <v>947</v>
      </c>
      <c r="B1669" s="67" t="s">
        <v>1781</v>
      </c>
      <c r="C1669" s="67" t="s">
        <v>1783</v>
      </c>
      <c r="D1669" s="68">
        <v>295722</v>
      </c>
    </row>
    <row r="1670" spans="1:4" x14ac:dyDescent="0.25">
      <c r="A1670" s="54" t="s">
        <v>947</v>
      </c>
      <c r="B1670" s="67" t="s">
        <v>9810</v>
      </c>
      <c r="C1670" s="67" t="s">
        <v>9812</v>
      </c>
      <c r="D1670" s="68">
        <v>17210</v>
      </c>
    </row>
    <row r="1671" spans="1:4" x14ac:dyDescent="0.25">
      <c r="A1671" s="54" t="s">
        <v>947</v>
      </c>
      <c r="B1671" s="67" t="s">
        <v>12722</v>
      </c>
      <c r="C1671" s="67" t="s">
        <v>12724</v>
      </c>
      <c r="D1671" s="68">
        <v>7807</v>
      </c>
    </row>
    <row r="1672" spans="1:4" x14ac:dyDescent="0.25">
      <c r="A1672" s="54" t="s">
        <v>947</v>
      </c>
      <c r="B1672" s="67" t="s">
        <v>9879</v>
      </c>
      <c r="C1672" s="67" t="s">
        <v>9881</v>
      </c>
      <c r="D1672" s="68">
        <v>17067</v>
      </c>
    </row>
    <row r="1673" spans="1:4" x14ac:dyDescent="0.25">
      <c r="A1673" s="54" t="s">
        <v>947</v>
      </c>
      <c r="B1673" s="67" t="s">
        <v>9306</v>
      </c>
      <c r="C1673" s="67" t="s">
        <v>9308</v>
      </c>
      <c r="D1673" s="68">
        <v>19764</v>
      </c>
    </row>
    <row r="1674" spans="1:4" x14ac:dyDescent="0.25">
      <c r="A1674" s="54" t="s">
        <v>947</v>
      </c>
      <c r="B1674" s="67" t="s">
        <v>3784</v>
      </c>
      <c r="C1674" s="67" t="s">
        <v>3786</v>
      </c>
      <c r="D1674" s="68">
        <v>101455</v>
      </c>
    </row>
    <row r="1675" spans="1:4" x14ac:dyDescent="0.25">
      <c r="A1675" s="54" t="s">
        <v>947</v>
      </c>
      <c r="B1675" s="67" t="s">
        <v>14276</v>
      </c>
      <c r="C1675" s="67" t="s">
        <v>14278</v>
      </c>
      <c r="D1675" s="68">
        <v>4891</v>
      </c>
    </row>
    <row r="1676" spans="1:4" x14ac:dyDescent="0.25">
      <c r="A1676" s="54" t="s">
        <v>947</v>
      </c>
      <c r="B1676" s="67" t="s">
        <v>5237</v>
      </c>
      <c r="C1676" s="67" t="s">
        <v>5239</v>
      </c>
      <c r="D1676" s="68">
        <v>60186</v>
      </c>
    </row>
    <row r="1677" spans="1:4" x14ac:dyDescent="0.25">
      <c r="A1677" s="54" t="s">
        <v>947</v>
      </c>
      <c r="B1677" s="67" t="s">
        <v>12739</v>
      </c>
      <c r="C1677" s="67" t="s">
        <v>12741</v>
      </c>
      <c r="D1677" s="68">
        <v>7791</v>
      </c>
    </row>
    <row r="1678" spans="1:4" x14ac:dyDescent="0.25">
      <c r="A1678" s="54" t="s">
        <v>947</v>
      </c>
      <c r="B1678" s="67" t="s">
        <v>7360</v>
      </c>
      <c r="C1678" s="67" t="s">
        <v>7362</v>
      </c>
      <c r="D1678" s="68">
        <v>32558</v>
      </c>
    </row>
    <row r="1679" spans="1:4" x14ac:dyDescent="0.25">
      <c r="A1679" s="54" t="s">
        <v>947</v>
      </c>
      <c r="B1679" s="67" t="s">
        <v>11964</v>
      </c>
      <c r="C1679" s="67" t="s">
        <v>11966</v>
      </c>
      <c r="D1679" s="68">
        <v>9634</v>
      </c>
    </row>
    <row r="1680" spans="1:4" x14ac:dyDescent="0.25">
      <c r="A1680" s="54" t="s">
        <v>947</v>
      </c>
      <c r="B1680" s="67" t="s">
        <v>2462</v>
      </c>
      <c r="C1680" s="67" t="s">
        <v>2464</v>
      </c>
      <c r="D1680" s="68">
        <v>195403</v>
      </c>
    </row>
    <row r="1681" spans="1:4" x14ac:dyDescent="0.25">
      <c r="A1681" s="54" t="s">
        <v>947</v>
      </c>
      <c r="B1681" s="67" t="s">
        <v>4823</v>
      </c>
      <c r="C1681" s="67" t="s">
        <v>4825</v>
      </c>
      <c r="D1681" s="68">
        <v>67749</v>
      </c>
    </row>
    <row r="1682" spans="1:4" x14ac:dyDescent="0.25">
      <c r="A1682" s="54" t="s">
        <v>947</v>
      </c>
      <c r="B1682" s="67" t="s">
        <v>16349</v>
      </c>
      <c r="C1682" s="67" t="s">
        <v>16351</v>
      </c>
      <c r="D1682" s="68">
        <v>1737</v>
      </c>
    </row>
    <row r="1683" spans="1:4" x14ac:dyDescent="0.25">
      <c r="A1683" s="54" t="s">
        <v>947</v>
      </c>
      <c r="B1683" s="67" t="s">
        <v>9219</v>
      </c>
      <c r="C1683" s="67" t="s">
        <v>9221</v>
      </c>
      <c r="D1683" s="68">
        <v>20233</v>
      </c>
    </row>
    <row r="1684" spans="1:4" x14ac:dyDescent="0.25">
      <c r="A1684" s="54" t="s">
        <v>947</v>
      </c>
      <c r="B1684" s="67" t="s">
        <v>6818</v>
      </c>
      <c r="C1684" s="67" t="s">
        <v>6820</v>
      </c>
      <c r="D1684" s="68">
        <v>37587</v>
      </c>
    </row>
    <row r="1685" spans="1:4" x14ac:dyDescent="0.25">
      <c r="A1685" s="54" t="s">
        <v>947</v>
      </c>
      <c r="B1685" s="67" t="s">
        <v>5995</v>
      </c>
      <c r="C1685" s="67" t="s">
        <v>5997</v>
      </c>
      <c r="D1685" s="68">
        <v>47661</v>
      </c>
    </row>
    <row r="1686" spans="1:4" x14ac:dyDescent="0.25">
      <c r="A1686" s="54" t="s">
        <v>947</v>
      </c>
      <c r="B1686" s="67" t="s">
        <v>9516</v>
      </c>
      <c r="C1686" s="67" t="s">
        <v>9518</v>
      </c>
      <c r="D1686" s="68">
        <v>18535</v>
      </c>
    </row>
    <row r="1687" spans="1:4" x14ac:dyDescent="0.25">
      <c r="A1687" s="54" t="s">
        <v>947</v>
      </c>
      <c r="B1687" s="67" t="s">
        <v>16679</v>
      </c>
      <c r="C1687" s="67" t="s">
        <v>16680</v>
      </c>
      <c r="D1687" s="68">
        <v>1250</v>
      </c>
    </row>
    <row r="1688" spans="1:4" x14ac:dyDescent="0.25">
      <c r="A1688" s="54" t="s">
        <v>947</v>
      </c>
      <c r="B1688" s="67" t="s">
        <v>1733</v>
      </c>
      <c r="C1688" s="67" t="s">
        <v>1735</v>
      </c>
      <c r="D1688" s="68">
        <v>338250</v>
      </c>
    </row>
    <row r="1689" spans="1:4" x14ac:dyDescent="0.25">
      <c r="A1689" s="54" t="s">
        <v>947</v>
      </c>
      <c r="B1689" s="67" t="s">
        <v>1238</v>
      </c>
      <c r="C1689" s="67" t="s">
        <v>1240</v>
      </c>
      <c r="D1689" s="68">
        <v>550033</v>
      </c>
    </row>
    <row r="1690" spans="1:4" x14ac:dyDescent="0.25">
      <c r="A1690" s="54" t="s">
        <v>947</v>
      </c>
      <c r="B1690" s="67" t="s">
        <v>8257</v>
      </c>
      <c r="C1690" s="67" t="s">
        <v>8259</v>
      </c>
      <c r="D1690" s="68">
        <v>25964</v>
      </c>
    </row>
    <row r="1691" spans="1:4" x14ac:dyDescent="0.25">
      <c r="A1691" s="54" t="s">
        <v>947</v>
      </c>
      <c r="B1691" s="67" t="s">
        <v>1035</v>
      </c>
      <c r="C1691" s="67" t="s">
        <v>1037</v>
      </c>
      <c r="D1691" s="68">
        <v>654554</v>
      </c>
    </row>
    <row r="1692" spans="1:4" x14ac:dyDescent="0.25">
      <c r="A1692" s="54" t="s">
        <v>947</v>
      </c>
      <c r="B1692" s="67" t="s">
        <v>9891</v>
      </c>
      <c r="C1692" s="67" t="s">
        <v>9893</v>
      </c>
      <c r="D1692" s="68">
        <v>16858</v>
      </c>
    </row>
    <row r="1693" spans="1:4" x14ac:dyDescent="0.25">
      <c r="A1693" s="54" t="s">
        <v>947</v>
      </c>
      <c r="B1693" s="67" t="s">
        <v>14798</v>
      </c>
      <c r="C1693" s="67" t="s">
        <v>14800</v>
      </c>
      <c r="D1693" s="68">
        <v>4052</v>
      </c>
    </row>
    <row r="1694" spans="1:4" x14ac:dyDescent="0.25">
      <c r="A1694" s="54" t="s">
        <v>947</v>
      </c>
      <c r="B1694" s="67" t="s">
        <v>15299</v>
      </c>
      <c r="C1694" s="67" t="s">
        <v>15301</v>
      </c>
      <c r="D1694" s="68">
        <v>3303</v>
      </c>
    </row>
    <row r="1695" spans="1:4" x14ac:dyDescent="0.25">
      <c r="A1695" s="54" t="s">
        <v>947</v>
      </c>
      <c r="B1695" s="67" t="s">
        <v>2027</v>
      </c>
      <c r="C1695" s="67" t="s">
        <v>2029</v>
      </c>
      <c r="D1695" s="68">
        <v>247774</v>
      </c>
    </row>
    <row r="1696" spans="1:4" x14ac:dyDescent="0.25">
      <c r="A1696" s="54" t="s">
        <v>947</v>
      </c>
      <c r="B1696" s="67" t="s">
        <v>3636</v>
      </c>
      <c r="C1696" s="67" t="s">
        <v>3638</v>
      </c>
      <c r="D1696" s="68">
        <v>108689</v>
      </c>
    </row>
    <row r="1697" spans="1:4" x14ac:dyDescent="0.25">
      <c r="A1697" s="54" t="s">
        <v>947</v>
      </c>
      <c r="B1697" s="67" t="s">
        <v>10414</v>
      </c>
      <c r="C1697" s="67" t="s">
        <v>10416</v>
      </c>
      <c r="D1697" s="68">
        <v>14681</v>
      </c>
    </row>
    <row r="1698" spans="1:4" x14ac:dyDescent="0.25">
      <c r="A1698" s="54" t="s">
        <v>947</v>
      </c>
      <c r="B1698" s="67" t="s">
        <v>2243</v>
      </c>
      <c r="C1698" s="67" t="s">
        <v>2245</v>
      </c>
      <c r="D1698" s="68">
        <v>218697</v>
      </c>
    </row>
    <row r="1699" spans="1:4" x14ac:dyDescent="0.25">
      <c r="A1699" s="54" t="s">
        <v>947</v>
      </c>
      <c r="B1699" s="67" t="s">
        <v>2885</v>
      </c>
      <c r="C1699" s="67" t="s">
        <v>2887</v>
      </c>
      <c r="D1699" s="68">
        <v>154726</v>
      </c>
    </row>
    <row r="1700" spans="1:4" x14ac:dyDescent="0.25">
      <c r="A1700" s="54" t="s">
        <v>947</v>
      </c>
      <c r="B1700" s="67" t="s">
        <v>8917</v>
      </c>
      <c r="C1700" s="67" t="s">
        <v>8919</v>
      </c>
      <c r="D1700" s="68">
        <v>22190</v>
      </c>
    </row>
    <row r="1701" spans="1:4" x14ac:dyDescent="0.25">
      <c r="A1701" s="54" t="s">
        <v>947</v>
      </c>
      <c r="B1701" s="67" t="s">
        <v>2447</v>
      </c>
      <c r="C1701" s="67" t="s">
        <v>2449</v>
      </c>
      <c r="D1701" s="68">
        <v>197049</v>
      </c>
    </row>
    <row r="1702" spans="1:4" x14ac:dyDescent="0.25">
      <c r="A1702" s="54" t="s">
        <v>947</v>
      </c>
      <c r="B1702" s="67" t="s">
        <v>7252</v>
      </c>
      <c r="C1702" s="67" t="s">
        <v>7254</v>
      </c>
      <c r="D1702" s="68">
        <v>33427</v>
      </c>
    </row>
    <row r="1703" spans="1:4" x14ac:dyDescent="0.25">
      <c r="A1703" s="54" t="s">
        <v>947</v>
      </c>
      <c r="B1703" s="67" t="s">
        <v>8437</v>
      </c>
      <c r="C1703" s="67" t="s">
        <v>8439</v>
      </c>
      <c r="D1703" s="68">
        <v>25072</v>
      </c>
    </row>
    <row r="1704" spans="1:4" x14ac:dyDescent="0.25">
      <c r="A1704" s="54" t="s">
        <v>947</v>
      </c>
      <c r="B1704" s="67" t="s">
        <v>1724</v>
      </c>
      <c r="C1704" s="67" t="s">
        <v>1726</v>
      </c>
      <c r="D1704" s="68">
        <v>304997</v>
      </c>
    </row>
    <row r="1705" spans="1:4" x14ac:dyDescent="0.25">
      <c r="A1705" s="54" t="s">
        <v>947</v>
      </c>
      <c r="B1705" s="67" t="s">
        <v>10570</v>
      </c>
      <c r="C1705" s="67" t="s">
        <v>10572</v>
      </c>
      <c r="D1705" s="68">
        <v>14035</v>
      </c>
    </row>
    <row r="1706" spans="1:4" x14ac:dyDescent="0.25">
      <c r="A1706" s="54" t="s">
        <v>947</v>
      </c>
      <c r="B1706" s="67" t="s">
        <v>8389</v>
      </c>
      <c r="C1706" s="67" t="s">
        <v>8391</v>
      </c>
      <c r="D1706" s="68">
        <v>25204</v>
      </c>
    </row>
    <row r="1707" spans="1:4" x14ac:dyDescent="0.25">
      <c r="A1707" s="54" t="s">
        <v>947</v>
      </c>
      <c r="B1707" s="67" t="s">
        <v>12841</v>
      </c>
      <c r="C1707" s="67" t="s">
        <v>12843</v>
      </c>
      <c r="D1707" s="68">
        <v>7557</v>
      </c>
    </row>
    <row r="1708" spans="1:4" x14ac:dyDescent="0.25">
      <c r="A1708" s="54" t="s">
        <v>947</v>
      </c>
      <c r="B1708" s="67" t="s">
        <v>14931</v>
      </c>
      <c r="C1708" s="67" t="s">
        <v>14933</v>
      </c>
      <c r="D1708" s="68">
        <v>3881</v>
      </c>
    </row>
    <row r="1709" spans="1:4" x14ac:dyDescent="0.25">
      <c r="A1709" s="54" t="s">
        <v>947</v>
      </c>
      <c r="B1709" s="67" t="s">
        <v>16807</v>
      </c>
      <c r="C1709" s="67" t="s">
        <v>16809</v>
      </c>
      <c r="D1709" s="68">
        <v>1055</v>
      </c>
    </row>
    <row r="1710" spans="1:4" x14ac:dyDescent="0.25">
      <c r="A1710" s="54" t="s">
        <v>947</v>
      </c>
      <c r="B1710" s="67" t="s">
        <v>8245</v>
      </c>
      <c r="C1710" s="67" t="s">
        <v>8247</v>
      </c>
      <c r="D1710" s="68">
        <v>26020</v>
      </c>
    </row>
    <row r="1711" spans="1:4" x14ac:dyDescent="0.25">
      <c r="A1711" s="54" t="s">
        <v>947</v>
      </c>
      <c r="B1711" s="67" t="s">
        <v>15948</v>
      </c>
      <c r="C1711" s="67" t="s">
        <v>15950</v>
      </c>
      <c r="D1711" s="68">
        <v>2243</v>
      </c>
    </row>
    <row r="1712" spans="1:4" x14ac:dyDescent="0.25">
      <c r="A1712" s="54" t="s">
        <v>947</v>
      </c>
      <c r="B1712" s="67" t="s">
        <v>2558</v>
      </c>
      <c r="C1712" s="67" t="s">
        <v>2560</v>
      </c>
      <c r="D1712" s="68">
        <v>183511</v>
      </c>
    </row>
    <row r="1713" spans="1:4" x14ac:dyDescent="0.25">
      <c r="A1713" s="54" t="s">
        <v>947</v>
      </c>
      <c r="B1713" s="67" t="s">
        <v>10909</v>
      </c>
      <c r="C1713" s="67" t="s">
        <v>10911</v>
      </c>
      <c r="D1713" s="68">
        <v>12797</v>
      </c>
    </row>
    <row r="1714" spans="1:4" x14ac:dyDescent="0.25">
      <c r="A1714" s="54" t="s">
        <v>947</v>
      </c>
      <c r="B1714" s="67" t="s">
        <v>14732</v>
      </c>
      <c r="C1714" s="67" t="s">
        <v>14734</v>
      </c>
      <c r="D1714" s="68">
        <v>4126</v>
      </c>
    </row>
    <row r="1715" spans="1:4" x14ac:dyDescent="0.25">
      <c r="A1715" s="54" t="s">
        <v>947</v>
      </c>
      <c r="B1715" s="67" t="s">
        <v>4414</v>
      </c>
      <c r="C1715" s="67" t="s">
        <v>4416</v>
      </c>
      <c r="D1715" s="68">
        <v>78728</v>
      </c>
    </row>
    <row r="1716" spans="1:4" x14ac:dyDescent="0.25">
      <c r="A1716" s="54" t="s">
        <v>947</v>
      </c>
      <c r="B1716" s="67" t="s">
        <v>16401</v>
      </c>
      <c r="C1716" s="67" t="s">
        <v>16403</v>
      </c>
      <c r="D1716" s="68">
        <v>1672</v>
      </c>
    </row>
    <row r="1717" spans="1:4" x14ac:dyDescent="0.25">
      <c r="A1717" s="54" t="s">
        <v>947</v>
      </c>
      <c r="B1717" s="67" t="s">
        <v>984</v>
      </c>
      <c r="C1717" s="67" t="s">
        <v>986</v>
      </c>
      <c r="D1717" s="68">
        <v>455080</v>
      </c>
    </row>
    <row r="1718" spans="1:4" x14ac:dyDescent="0.25">
      <c r="A1718" s="54" t="s">
        <v>947</v>
      </c>
      <c r="B1718" s="67" t="s">
        <v>6484</v>
      </c>
      <c r="C1718" s="67" t="s">
        <v>6486</v>
      </c>
      <c r="D1718" s="68">
        <v>41519</v>
      </c>
    </row>
    <row r="1719" spans="1:4" x14ac:dyDescent="0.25">
      <c r="A1719" s="54" t="s">
        <v>947</v>
      </c>
      <c r="B1719" s="67" t="s">
        <v>5852</v>
      </c>
      <c r="C1719" s="67" t="s">
        <v>5854</v>
      </c>
      <c r="D1719" s="68">
        <v>49903</v>
      </c>
    </row>
    <row r="1720" spans="1:4" x14ac:dyDescent="0.25">
      <c r="A1720" s="54" t="s">
        <v>947</v>
      </c>
      <c r="B1720" s="67" t="s">
        <v>4225</v>
      </c>
      <c r="C1720" s="67" t="s">
        <v>4227</v>
      </c>
      <c r="D1720" s="68">
        <v>84240</v>
      </c>
    </row>
    <row r="1721" spans="1:4" x14ac:dyDescent="0.25">
      <c r="A1721" s="54" t="s">
        <v>947</v>
      </c>
      <c r="B1721" s="67" t="s">
        <v>7004</v>
      </c>
      <c r="C1721" s="67" t="s">
        <v>7006</v>
      </c>
      <c r="D1721" s="68">
        <v>35404</v>
      </c>
    </row>
    <row r="1722" spans="1:4" x14ac:dyDescent="0.25">
      <c r="A1722" s="54" t="s">
        <v>947</v>
      </c>
      <c r="B1722" s="67" t="s">
        <v>15470</v>
      </c>
      <c r="C1722" s="67" t="s">
        <v>15472</v>
      </c>
      <c r="D1722" s="68">
        <v>3036</v>
      </c>
    </row>
    <row r="1723" spans="1:4" x14ac:dyDescent="0.25">
      <c r="A1723" s="54" t="s">
        <v>947</v>
      </c>
      <c r="B1723" s="67" t="s">
        <v>16805</v>
      </c>
      <c r="C1723" s="67" t="s">
        <v>16806</v>
      </c>
      <c r="D1723" s="68">
        <v>1059</v>
      </c>
    </row>
    <row r="1724" spans="1:4" x14ac:dyDescent="0.25">
      <c r="A1724" s="54" t="s">
        <v>947</v>
      </c>
      <c r="B1724" s="67" t="s">
        <v>15540</v>
      </c>
      <c r="C1724" s="67" t="s">
        <v>15542</v>
      </c>
      <c r="D1724" s="68">
        <v>2946</v>
      </c>
    </row>
    <row r="1725" spans="1:4" x14ac:dyDescent="0.25">
      <c r="A1725" s="54" t="s">
        <v>947</v>
      </c>
      <c r="B1725" s="67" t="s">
        <v>12952</v>
      </c>
      <c r="C1725" s="67" t="s">
        <v>12954</v>
      </c>
      <c r="D1725" s="68">
        <v>7323</v>
      </c>
    </row>
    <row r="1726" spans="1:4" x14ac:dyDescent="0.25">
      <c r="A1726" s="54" t="s">
        <v>947</v>
      </c>
      <c r="B1726" s="67" t="s">
        <v>16132</v>
      </c>
      <c r="C1726" s="67" t="s">
        <v>16134</v>
      </c>
      <c r="D1726" s="68">
        <v>2022</v>
      </c>
    </row>
    <row r="1727" spans="1:4" x14ac:dyDescent="0.25">
      <c r="A1727" s="54" t="s">
        <v>947</v>
      </c>
      <c r="B1727" s="67" t="s">
        <v>14898</v>
      </c>
      <c r="C1727" s="67" t="s">
        <v>14900</v>
      </c>
      <c r="D1727" s="68">
        <v>3904</v>
      </c>
    </row>
    <row r="1728" spans="1:4" x14ac:dyDescent="0.25">
      <c r="A1728" s="54" t="s">
        <v>947</v>
      </c>
      <c r="B1728" s="67" t="s">
        <v>16921</v>
      </c>
      <c r="C1728" s="67" t="s">
        <v>16923</v>
      </c>
      <c r="D1728" s="68">
        <v>914</v>
      </c>
    </row>
    <row r="1729" spans="1:4" x14ac:dyDescent="0.25">
      <c r="A1729" s="54" t="s">
        <v>947</v>
      </c>
      <c r="B1729" s="67" t="s">
        <v>8788</v>
      </c>
      <c r="C1729" s="67" t="s">
        <v>8790</v>
      </c>
      <c r="D1729" s="68">
        <v>22805</v>
      </c>
    </row>
    <row r="1730" spans="1:4" x14ac:dyDescent="0.25">
      <c r="A1730" s="54" t="s">
        <v>947</v>
      </c>
      <c r="B1730" s="67" t="s">
        <v>8041</v>
      </c>
      <c r="C1730" s="67" t="s">
        <v>8043</v>
      </c>
      <c r="D1730" s="68">
        <v>27349</v>
      </c>
    </row>
    <row r="1731" spans="1:4" x14ac:dyDescent="0.25">
      <c r="A1731" s="54" t="s">
        <v>947</v>
      </c>
      <c r="B1731" s="67" t="s">
        <v>15576</v>
      </c>
      <c r="C1731" s="67" t="s">
        <v>15578</v>
      </c>
      <c r="D1731" s="68">
        <v>2901</v>
      </c>
    </row>
    <row r="1732" spans="1:4" x14ac:dyDescent="0.25">
      <c r="A1732" s="54" t="s">
        <v>947</v>
      </c>
      <c r="B1732" s="67" t="s">
        <v>8620</v>
      </c>
      <c r="C1732" s="67" t="s">
        <v>8622</v>
      </c>
      <c r="D1732" s="68">
        <v>23777</v>
      </c>
    </row>
    <row r="1733" spans="1:4" x14ac:dyDescent="0.25">
      <c r="A1733" s="54" t="s">
        <v>947</v>
      </c>
      <c r="B1733" s="67" t="s">
        <v>14987</v>
      </c>
      <c r="C1733" s="67" t="s">
        <v>14989</v>
      </c>
      <c r="D1733" s="68">
        <v>3796</v>
      </c>
    </row>
    <row r="1734" spans="1:4" x14ac:dyDescent="0.25">
      <c r="A1734" s="54" t="s">
        <v>947</v>
      </c>
      <c r="B1734" s="67" t="s">
        <v>7489</v>
      </c>
      <c r="C1734" s="67" t="s">
        <v>7491</v>
      </c>
      <c r="D1734" s="68">
        <v>31560</v>
      </c>
    </row>
    <row r="1735" spans="1:4" x14ac:dyDescent="0.25">
      <c r="A1735" s="54" t="s">
        <v>947</v>
      </c>
      <c r="B1735" s="67" t="s">
        <v>14527</v>
      </c>
      <c r="C1735" s="67" t="s">
        <v>14529</v>
      </c>
      <c r="D1735" s="68">
        <v>4469</v>
      </c>
    </row>
    <row r="1736" spans="1:4" x14ac:dyDescent="0.25">
      <c r="A1736" s="54" t="s">
        <v>947</v>
      </c>
      <c r="B1736" s="67" t="s">
        <v>13832</v>
      </c>
      <c r="C1736" s="67" t="s">
        <v>13834</v>
      </c>
      <c r="D1736" s="68">
        <v>5651</v>
      </c>
    </row>
    <row r="1737" spans="1:4" x14ac:dyDescent="0.25">
      <c r="A1737" s="54" t="s">
        <v>947</v>
      </c>
      <c r="B1737" s="67" t="s">
        <v>15389</v>
      </c>
      <c r="C1737" s="67" t="s">
        <v>15391</v>
      </c>
      <c r="D1737" s="68">
        <v>3171</v>
      </c>
    </row>
    <row r="1738" spans="1:4" x14ac:dyDescent="0.25">
      <c r="A1738" s="54" t="s">
        <v>947</v>
      </c>
      <c r="B1738" s="67" t="s">
        <v>9855</v>
      </c>
      <c r="C1738" s="67" t="s">
        <v>9857</v>
      </c>
      <c r="D1738" s="68">
        <v>17010</v>
      </c>
    </row>
    <row r="1739" spans="1:4" x14ac:dyDescent="0.25">
      <c r="A1739" s="54" t="s">
        <v>947</v>
      </c>
      <c r="B1739" s="67" t="s">
        <v>7468</v>
      </c>
      <c r="C1739" s="67" t="s">
        <v>7470</v>
      </c>
      <c r="D1739" s="68">
        <v>31719</v>
      </c>
    </row>
    <row r="1740" spans="1:4" x14ac:dyDescent="0.25">
      <c r="A1740" s="54" t="s">
        <v>947</v>
      </c>
      <c r="B1740" s="67" t="s">
        <v>8083</v>
      </c>
      <c r="C1740" s="67" t="s">
        <v>8085</v>
      </c>
      <c r="D1740" s="68">
        <v>27097</v>
      </c>
    </row>
    <row r="1741" spans="1:4" x14ac:dyDescent="0.25">
      <c r="A1741" s="54" t="s">
        <v>947</v>
      </c>
      <c r="B1741" s="67" t="s">
        <v>6714</v>
      </c>
      <c r="C1741" s="67" t="s">
        <v>6716</v>
      </c>
      <c r="D1741" s="68">
        <v>38747</v>
      </c>
    </row>
    <row r="1742" spans="1:4" x14ac:dyDescent="0.25">
      <c r="A1742" s="54" t="s">
        <v>947</v>
      </c>
      <c r="B1742" s="67" t="s">
        <v>10957</v>
      </c>
      <c r="C1742" s="67" t="s">
        <v>10959</v>
      </c>
      <c r="D1742" s="68">
        <v>12621</v>
      </c>
    </row>
    <row r="1743" spans="1:4" x14ac:dyDescent="0.25">
      <c r="A1743" s="54" t="s">
        <v>947</v>
      </c>
      <c r="B1743" s="67" t="s">
        <v>13964</v>
      </c>
      <c r="C1743" s="67" t="s">
        <v>13966</v>
      </c>
      <c r="D1743" s="68">
        <v>5394</v>
      </c>
    </row>
    <row r="1744" spans="1:4" x14ac:dyDescent="0.25">
      <c r="A1744" s="54" t="s">
        <v>947</v>
      </c>
      <c r="B1744" s="67" t="s">
        <v>1445</v>
      </c>
      <c r="C1744" s="67" t="s">
        <v>1447</v>
      </c>
      <c r="D1744" s="68">
        <v>414101</v>
      </c>
    </row>
    <row r="1745" spans="1:4" x14ac:dyDescent="0.25">
      <c r="A1745" s="54" t="s">
        <v>947</v>
      </c>
      <c r="B1745" s="67" t="s">
        <v>14111</v>
      </c>
      <c r="C1745" s="67" t="s">
        <v>14113</v>
      </c>
      <c r="D1745" s="68">
        <v>5181</v>
      </c>
    </row>
    <row r="1746" spans="1:4" x14ac:dyDescent="0.25">
      <c r="A1746" s="54" t="s">
        <v>947</v>
      </c>
      <c r="B1746" s="67" t="s">
        <v>10708</v>
      </c>
      <c r="C1746" s="67" t="s">
        <v>10710</v>
      </c>
      <c r="D1746" s="68">
        <v>13579</v>
      </c>
    </row>
    <row r="1747" spans="1:4" x14ac:dyDescent="0.25">
      <c r="A1747" s="54" t="s">
        <v>947</v>
      </c>
      <c r="B1747" s="67" t="s">
        <v>8956</v>
      </c>
      <c r="C1747" s="67" t="s">
        <v>8958</v>
      </c>
      <c r="D1747" s="68">
        <v>21936</v>
      </c>
    </row>
    <row r="1748" spans="1:4" x14ac:dyDescent="0.25">
      <c r="A1748" s="54" t="s">
        <v>947</v>
      </c>
      <c r="B1748" s="67" t="s">
        <v>3630</v>
      </c>
      <c r="C1748" s="67" t="s">
        <v>3632</v>
      </c>
      <c r="D1748" s="68">
        <v>35097</v>
      </c>
    </row>
    <row r="1749" spans="1:4" x14ac:dyDescent="0.25">
      <c r="A1749" s="54" t="s">
        <v>947</v>
      </c>
      <c r="B1749" s="67" t="s">
        <v>1979</v>
      </c>
      <c r="C1749" s="67" t="s">
        <v>1981</v>
      </c>
      <c r="D1749" s="68">
        <v>252054</v>
      </c>
    </row>
    <row r="1750" spans="1:4" x14ac:dyDescent="0.25">
      <c r="A1750" s="54" t="s">
        <v>947</v>
      </c>
      <c r="B1750" s="67" t="s">
        <v>12540</v>
      </c>
      <c r="C1750" s="67" t="s">
        <v>12542</v>
      </c>
      <c r="D1750" s="68">
        <v>8293</v>
      </c>
    </row>
    <row r="1751" spans="1:4" x14ac:dyDescent="0.25">
      <c r="A1751" s="54" t="s">
        <v>947</v>
      </c>
      <c r="B1751" s="67" t="s">
        <v>4108</v>
      </c>
      <c r="C1751" s="67" t="s">
        <v>4110</v>
      </c>
      <c r="D1751" s="68">
        <v>90100</v>
      </c>
    </row>
    <row r="1752" spans="1:4" x14ac:dyDescent="0.25">
      <c r="A1752" s="54" t="s">
        <v>947</v>
      </c>
      <c r="B1752" s="67" t="s">
        <v>3082</v>
      </c>
      <c r="C1752" s="67" t="s">
        <v>3084</v>
      </c>
      <c r="D1752" s="68">
        <v>138707</v>
      </c>
    </row>
    <row r="1753" spans="1:4" x14ac:dyDescent="0.25">
      <c r="A1753" s="54" t="s">
        <v>947</v>
      </c>
      <c r="B1753" s="67" t="s">
        <v>15534</v>
      </c>
      <c r="C1753" s="67" t="s">
        <v>15536</v>
      </c>
      <c r="D1753" s="68">
        <v>2966</v>
      </c>
    </row>
    <row r="1754" spans="1:4" x14ac:dyDescent="0.25">
      <c r="A1754" s="54" t="s">
        <v>947</v>
      </c>
      <c r="B1754" s="67" t="s">
        <v>8755</v>
      </c>
      <c r="C1754" s="67" t="s">
        <v>8757</v>
      </c>
      <c r="D1754" s="68">
        <v>22942</v>
      </c>
    </row>
    <row r="1755" spans="1:4" x14ac:dyDescent="0.25">
      <c r="A1755" s="54" t="s">
        <v>947</v>
      </c>
      <c r="B1755" s="67" t="s">
        <v>5408</v>
      </c>
      <c r="C1755" s="67" t="s">
        <v>5410</v>
      </c>
      <c r="D1755" s="68">
        <v>56847</v>
      </c>
    </row>
    <row r="1756" spans="1:4" x14ac:dyDescent="0.25">
      <c r="A1756" s="54" t="s">
        <v>947</v>
      </c>
      <c r="B1756" s="67" t="s">
        <v>12609</v>
      </c>
      <c r="C1756" s="67" t="s">
        <v>12611</v>
      </c>
      <c r="D1756" s="68">
        <v>8111</v>
      </c>
    </row>
    <row r="1757" spans="1:4" x14ac:dyDescent="0.25">
      <c r="A1757" s="54" t="s">
        <v>947</v>
      </c>
      <c r="B1757" s="67" t="s">
        <v>16475</v>
      </c>
      <c r="C1757" s="67" t="s">
        <v>16477</v>
      </c>
      <c r="D1757" s="68">
        <v>1568</v>
      </c>
    </row>
    <row r="1758" spans="1:4" x14ac:dyDescent="0.25">
      <c r="A1758" s="54" t="s">
        <v>947</v>
      </c>
      <c r="B1758" s="67" t="s">
        <v>14904</v>
      </c>
      <c r="C1758" s="67" t="s">
        <v>14906</v>
      </c>
      <c r="D1758" s="68">
        <v>3898</v>
      </c>
    </row>
    <row r="1759" spans="1:4" x14ac:dyDescent="0.25">
      <c r="A1759" s="54" t="s">
        <v>947</v>
      </c>
      <c r="B1759" s="67" t="s">
        <v>11558</v>
      </c>
      <c r="C1759" s="67" t="s">
        <v>11560</v>
      </c>
      <c r="D1759" s="68">
        <v>10692</v>
      </c>
    </row>
    <row r="1760" spans="1:4" x14ac:dyDescent="0.25">
      <c r="A1760" s="54" t="s">
        <v>947</v>
      </c>
      <c r="B1760" s="67" t="s">
        <v>2498</v>
      </c>
      <c r="C1760" s="67" t="s">
        <v>2500</v>
      </c>
      <c r="D1760" s="68">
        <v>190172</v>
      </c>
    </row>
    <row r="1761" spans="1:4" x14ac:dyDescent="0.25">
      <c r="A1761" s="54" t="s">
        <v>947</v>
      </c>
      <c r="B1761" s="67" t="s">
        <v>14762</v>
      </c>
      <c r="C1761" s="67" t="s">
        <v>14764</v>
      </c>
      <c r="D1761" s="68">
        <v>4077</v>
      </c>
    </row>
    <row r="1762" spans="1:4" x14ac:dyDescent="0.25">
      <c r="A1762" s="54" t="s">
        <v>947</v>
      </c>
      <c r="B1762" s="67" t="s">
        <v>11684</v>
      </c>
      <c r="C1762" s="67" t="s">
        <v>11686</v>
      </c>
      <c r="D1762" s="68">
        <v>10391</v>
      </c>
    </row>
    <row r="1763" spans="1:4" x14ac:dyDescent="0.25">
      <c r="A1763" s="54" t="s">
        <v>947</v>
      </c>
      <c r="B1763" s="67" t="s">
        <v>6457</v>
      </c>
      <c r="C1763" s="67" t="s">
        <v>6459</v>
      </c>
      <c r="D1763" s="68">
        <v>41716</v>
      </c>
    </row>
    <row r="1764" spans="1:4" x14ac:dyDescent="0.25">
      <c r="A1764" s="54" t="s">
        <v>947</v>
      </c>
      <c r="B1764" s="67" t="s">
        <v>13057</v>
      </c>
      <c r="C1764" s="67" t="s">
        <v>13059</v>
      </c>
      <c r="D1764" s="68">
        <v>7047</v>
      </c>
    </row>
    <row r="1765" spans="1:4" x14ac:dyDescent="0.25">
      <c r="A1765" s="54" t="s">
        <v>947</v>
      </c>
      <c r="B1765" s="67" t="s">
        <v>16455</v>
      </c>
      <c r="C1765" s="67" t="s">
        <v>16457</v>
      </c>
      <c r="D1765" s="68">
        <v>1589</v>
      </c>
    </row>
    <row r="1766" spans="1:4" x14ac:dyDescent="0.25">
      <c r="A1766" s="54" t="s">
        <v>947</v>
      </c>
      <c r="B1766" s="67" t="s">
        <v>14759</v>
      </c>
      <c r="C1766" s="67" t="s">
        <v>14761</v>
      </c>
      <c r="D1766" s="68">
        <v>4079</v>
      </c>
    </row>
    <row r="1767" spans="1:4" x14ac:dyDescent="0.25">
      <c r="A1767" s="54" t="s">
        <v>947</v>
      </c>
      <c r="B1767" s="67" t="s">
        <v>16179</v>
      </c>
      <c r="C1767" s="67" t="s">
        <v>16181</v>
      </c>
      <c r="D1767" s="68">
        <v>1984</v>
      </c>
    </row>
    <row r="1768" spans="1:4" x14ac:dyDescent="0.25">
      <c r="A1768" s="54" t="s">
        <v>947</v>
      </c>
      <c r="B1768" s="67" t="s">
        <v>13244</v>
      </c>
      <c r="C1768" s="67" t="s">
        <v>13246</v>
      </c>
      <c r="D1768" s="68">
        <v>6620</v>
      </c>
    </row>
    <row r="1769" spans="1:4" x14ac:dyDescent="0.25">
      <c r="A1769" s="54" t="s">
        <v>947</v>
      </c>
      <c r="B1769" s="67" t="s">
        <v>15222</v>
      </c>
      <c r="C1769" s="67" t="s">
        <v>15224</v>
      </c>
      <c r="D1769" s="68">
        <v>3433</v>
      </c>
    </row>
    <row r="1770" spans="1:4" x14ac:dyDescent="0.25">
      <c r="A1770" s="54" t="s">
        <v>947</v>
      </c>
      <c r="B1770" s="67" t="s">
        <v>3023</v>
      </c>
      <c r="C1770" s="67" t="s">
        <v>3025</v>
      </c>
      <c r="D1770" s="68">
        <v>142886</v>
      </c>
    </row>
    <row r="1771" spans="1:4" x14ac:dyDescent="0.25">
      <c r="A1771" s="54" t="s">
        <v>947</v>
      </c>
      <c r="B1771" s="67" t="s">
        <v>16340</v>
      </c>
      <c r="C1771" s="67" t="s">
        <v>16342</v>
      </c>
      <c r="D1771" s="68">
        <v>1748</v>
      </c>
    </row>
    <row r="1772" spans="1:4" x14ac:dyDescent="0.25">
      <c r="A1772" s="54" t="s">
        <v>947</v>
      </c>
      <c r="B1772" s="67" t="s">
        <v>17396</v>
      </c>
      <c r="C1772" s="67" t="s">
        <v>17398</v>
      </c>
      <c r="D1772" s="68">
        <v>75</v>
      </c>
    </row>
    <row r="1773" spans="1:4" x14ac:dyDescent="0.25">
      <c r="A1773" s="54" t="s">
        <v>947</v>
      </c>
      <c r="B1773" s="67" t="s">
        <v>4901</v>
      </c>
      <c r="C1773" s="67" t="s">
        <v>4903</v>
      </c>
      <c r="D1773" s="68">
        <v>66300</v>
      </c>
    </row>
    <row r="1774" spans="1:4" x14ac:dyDescent="0.25">
      <c r="A1774" s="54" t="s">
        <v>947</v>
      </c>
      <c r="B1774" s="67" t="s">
        <v>6675</v>
      </c>
      <c r="C1774" s="67" t="s">
        <v>6677</v>
      </c>
      <c r="D1774" s="68">
        <v>39351</v>
      </c>
    </row>
    <row r="1775" spans="1:4" x14ac:dyDescent="0.25">
      <c r="A1775" s="55" t="s">
        <v>947</v>
      </c>
      <c r="B1775" s="73" t="s">
        <v>3265</v>
      </c>
      <c r="C1775" s="73" t="s">
        <v>3266</v>
      </c>
      <c r="D1775" s="74">
        <v>128781</v>
      </c>
    </row>
    <row r="1776" spans="1:4" x14ac:dyDescent="0.25">
      <c r="A1776" s="54" t="s">
        <v>947</v>
      </c>
      <c r="B1776" s="67" t="s">
        <v>10546</v>
      </c>
      <c r="C1776" s="67" t="s">
        <v>10548</v>
      </c>
      <c r="D1776" s="68">
        <v>14145</v>
      </c>
    </row>
    <row r="1777" spans="1:4" x14ac:dyDescent="0.25">
      <c r="A1777" s="54" t="s">
        <v>947</v>
      </c>
      <c r="B1777" s="67" t="s">
        <v>11675</v>
      </c>
      <c r="C1777" s="67" t="s">
        <v>11677</v>
      </c>
      <c r="D1777" s="68">
        <v>10421</v>
      </c>
    </row>
    <row r="1778" spans="1:4" x14ac:dyDescent="0.25">
      <c r="A1778" s="54" t="s">
        <v>947</v>
      </c>
      <c r="B1778" s="67" t="s">
        <v>11373</v>
      </c>
      <c r="C1778" s="67" t="s">
        <v>11375</v>
      </c>
      <c r="D1778" s="68">
        <v>11283</v>
      </c>
    </row>
    <row r="1779" spans="1:4" x14ac:dyDescent="0.25">
      <c r="A1779" s="54" t="s">
        <v>947</v>
      </c>
      <c r="B1779" s="67" t="s">
        <v>2912</v>
      </c>
      <c r="C1779" s="67" t="s">
        <v>2914</v>
      </c>
      <c r="D1779" s="68">
        <v>153158</v>
      </c>
    </row>
    <row r="1780" spans="1:4" x14ac:dyDescent="0.25">
      <c r="A1780" s="54" t="s">
        <v>947</v>
      </c>
      <c r="B1780" s="67" t="s">
        <v>13346</v>
      </c>
      <c r="C1780" s="67" t="s">
        <v>13348</v>
      </c>
      <c r="D1780" s="68">
        <v>6428</v>
      </c>
    </row>
    <row r="1781" spans="1:4" x14ac:dyDescent="0.25">
      <c r="A1781" s="54" t="s">
        <v>947</v>
      </c>
      <c r="B1781" s="67" t="s">
        <v>8569</v>
      </c>
      <c r="C1781" s="67" t="s">
        <v>8571</v>
      </c>
      <c r="D1781" s="68">
        <v>24227</v>
      </c>
    </row>
    <row r="1782" spans="1:4" x14ac:dyDescent="0.25">
      <c r="A1782" s="54" t="s">
        <v>947</v>
      </c>
      <c r="B1782" s="67" t="s">
        <v>9192</v>
      </c>
      <c r="C1782" s="67" t="s">
        <v>9194</v>
      </c>
      <c r="D1782" s="68">
        <v>20406</v>
      </c>
    </row>
    <row r="1783" spans="1:4" x14ac:dyDescent="0.25">
      <c r="A1783" s="54" t="s">
        <v>947</v>
      </c>
      <c r="B1783" s="67" t="s">
        <v>3582</v>
      </c>
      <c r="C1783" s="67" t="s">
        <v>3584</v>
      </c>
      <c r="D1783" s="68">
        <v>110697</v>
      </c>
    </row>
    <row r="1784" spans="1:4" x14ac:dyDescent="0.25">
      <c r="A1784" s="54" t="s">
        <v>947</v>
      </c>
      <c r="B1784" s="67" t="s">
        <v>5417</v>
      </c>
      <c r="C1784" s="67" t="s">
        <v>5419</v>
      </c>
      <c r="D1784" s="68">
        <v>56784</v>
      </c>
    </row>
    <row r="1785" spans="1:4" x14ac:dyDescent="0.25">
      <c r="A1785" s="54" t="s">
        <v>947</v>
      </c>
      <c r="B1785" s="67" t="s">
        <v>2681</v>
      </c>
      <c r="C1785" s="67" t="s">
        <v>2683</v>
      </c>
      <c r="D1785" s="68">
        <v>174483</v>
      </c>
    </row>
    <row r="1786" spans="1:4" x14ac:dyDescent="0.25">
      <c r="A1786" s="54" t="s">
        <v>947</v>
      </c>
      <c r="B1786" s="67" t="s">
        <v>4736</v>
      </c>
      <c r="C1786" s="67" t="s">
        <v>4738</v>
      </c>
      <c r="D1786" s="68">
        <v>69778</v>
      </c>
    </row>
    <row r="1787" spans="1:4" x14ac:dyDescent="0.25">
      <c r="A1787" s="54" t="s">
        <v>947</v>
      </c>
      <c r="B1787" s="67" t="s">
        <v>5324</v>
      </c>
      <c r="C1787" s="67" t="s">
        <v>5326</v>
      </c>
      <c r="D1787" s="68">
        <v>58631</v>
      </c>
    </row>
    <row r="1788" spans="1:4" x14ac:dyDescent="0.25">
      <c r="A1788" s="54" t="s">
        <v>947</v>
      </c>
      <c r="B1788" s="67" t="s">
        <v>4805</v>
      </c>
      <c r="C1788" s="67" t="s">
        <v>4807</v>
      </c>
      <c r="D1788" s="68">
        <v>68379</v>
      </c>
    </row>
    <row r="1789" spans="1:4" x14ac:dyDescent="0.25">
      <c r="A1789" s="54" t="s">
        <v>947</v>
      </c>
      <c r="B1789" s="67" t="s">
        <v>15109</v>
      </c>
      <c r="C1789" s="67" t="s">
        <v>15111</v>
      </c>
      <c r="D1789" s="68">
        <v>3608</v>
      </c>
    </row>
    <row r="1790" spans="1:4" x14ac:dyDescent="0.25">
      <c r="A1790" s="54" t="s">
        <v>947</v>
      </c>
      <c r="B1790" s="67" t="s">
        <v>9714</v>
      </c>
      <c r="C1790" s="67" t="s">
        <v>9716</v>
      </c>
      <c r="D1790" s="68">
        <v>17556</v>
      </c>
    </row>
    <row r="1791" spans="1:4" x14ac:dyDescent="0.25">
      <c r="A1791" s="54" t="s">
        <v>947</v>
      </c>
      <c r="B1791" s="67" t="s">
        <v>11618</v>
      </c>
      <c r="C1791" s="67" t="s">
        <v>11620</v>
      </c>
      <c r="D1791" s="68">
        <v>10556</v>
      </c>
    </row>
    <row r="1792" spans="1:4" x14ac:dyDescent="0.25">
      <c r="A1792" s="54" t="s">
        <v>947</v>
      </c>
      <c r="B1792" s="67" t="s">
        <v>16870</v>
      </c>
      <c r="C1792" s="67" t="s">
        <v>16872</v>
      </c>
      <c r="D1792" s="68">
        <v>1004</v>
      </c>
    </row>
    <row r="1793" spans="1:4" x14ac:dyDescent="0.25">
      <c r="A1793" s="54" t="s">
        <v>947</v>
      </c>
      <c r="B1793" s="67" t="s">
        <v>7348</v>
      </c>
      <c r="C1793" s="67" t="s">
        <v>7350</v>
      </c>
      <c r="D1793" s="68">
        <v>32716</v>
      </c>
    </row>
    <row r="1794" spans="1:4" x14ac:dyDescent="0.25">
      <c r="A1794" s="54" t="s">
        <v>947</v>
      </c>
      <c r="B1794" s="67" t="s">
        <v>12754</v>
      </c>
      <c r="C1794" s="67" t="s">
        <v>12756</v>
      </c>
      <c r="D1794" s="68">
        <v>7749</v>
      </c>
    </row>
    <row r="1795" spans="1:4" x14ac:dyDescent="0.25">
      <c r="A1795" s="54" t="s">
        <v>947</v>
      </c>
      <c r="B1795" s="67" t="s">
        <v>8644</v>
      </c>
      <c r="C1795" s="67" t="s">
        <v>8646</v>
      </c>
      <c r="D1795" s="68">
        <v>23511</v>
      </c>
    </row>
    <row r="1796" spans="1:4" x14ac:dyDescent="0.25">
      <c r="A1796" s="54" t="s">
        <v>947</v>
      </c>
      <c r="B1796" s="67" t="s">
        <v>15150</v>
      </c>
      <c r="C1796" s="67" t="s">
        <v>15152</v>
      </c>
      <c r="D1796" s="68">
        <v>3535</v>
      </c>
    </row>
    <row r="1797" spans="1:4" x14ac:dyDescent="0.25">
      <c r="A1797" s="54" t="s">
        <v>947</v>
      </c>
      <c r="B1797" s="67" t="s">
        <v>8617</v>
      </c>
      <c r="C1797" s="67" t="s">
        <v>8619</v>
      </c>
      <c r="D1797" s="68">
        <v>23814</v>
      </c>
    </row>
    <row r="1798" spans="1:4" x14ac:dyDescent="0.25">
      <c r="A1798" s="54" t="s">
        <v>947</v>
      </c>
      <c r="B1798" s="67" t="s">
        <v>1056</v>
      </c>
      <c r="C1798" s="67" t="s">
        <v>1058</v>
      </c>
      <c r="D1798" s="68">
        <v>404724</v>
      </c>
    </row>
    <row r="1799" spans="1:4" x14ac:dyDescent="0.25">
      <c r="A1799" s="54" t="s">
        <v>947</v>
      </c>
      <c r="B1799" s="67" t="s">
        <v>16652</v>
      </c>
      <c r="C1799" s="67" t="s">
        <v>16654</v>
      </c>
      <c r="D1799" s="68">
        <v>1273</v>
      </c>
    </row>
    <row r="1800" spans="1:4" x14ac:dyDescent="0.25">
      <c r="A1800" s="54" t="s">
        <v>947</v>
      </c>
      <c r="B1800" s="67" t="s">
        <v>16466</v>
      </c>
      <c r="C1800" s="67" t="s">
        <v>16468</v>
      </c>
      <c r="D1800" s="68">
        <v>1572</v>
      </c>
    </row>
    <row r="1801" spans="1:4" x14ac:dyDescent="0.25">
      <c r="A1801" s="54" t="s">
        <v>947</v>
      </c>
      <c r="B1801" s="67" t="s">
        <v>9144</v>
      </c>
      <c r="C1801" s="67" t="s">
        <v>9146</v>
      </c>
      <c r="D1801" s="68">
        <v>20660</v>
      </c>
    </row>
    <row r="1802" spans="1:4" x14ac:dyDescent="0.25">
      <c r="A1802" s="54" t="s">
        <v>947</v>
      </c>
      <c r="B1802" s="67" t="s">
        <v>7867</v>
      </c>
      <c r="C1802" s="67" t="s">
        <v>7869</v>
      </c>
      <c r="D1802" s="68">
        <v>28665</v>
      </c>
    </row>
    <row r="1803" spans="1:4" x14ac:dyDescent="0.25">
      <c r="A1803" s="54" t="s">
        <v>947</v>
      </c>
      <c r="B1803" s="67" t="s">
        <v>15410</v>
      </c>
      <c r="C1803" s="67" t="s">
        <v>15412</v>
      </c>
      <c r="D1803" s="68">
        <v>3132</v>
      </c>
    </row>
    <row r="1804" spans="1:4" x14ac:dyDescent="0.25">
      <c r="A1804" s="54" t="s">
        <v>947</v>
      </c>
      <c r="B1804" s="67" t="s">
        <v>16930</v>
      </c>
      <c r="C1804" s="67" t="s">
        <v>16932</v>
      </c>
      <c r="D1804" s="68">
        <v>899</v>
      </c>
    </row>
    <row r="1805" spans="1:4" x14ac:dyDescent="0.25">
      <c r="A1805" s="54" t="s">
        <v>947</v>
      </c>
      <c r="B1805" s="67" t="s">
        <v>15071</v>
      </c>
      <c r="C1805" s="67" t="s">
        <v>15073</v>
      </c>
      <c r="D1805" s="68">
        <v>3688</v>
      </c>
    </row>
    <row r="1806" spans="1:4" x14ac:dyDescent="0.25">
      <c r="A1806" s="54" t="s">
        <v>947</v>
      </c>
      <c r="B1806" s="67" t="s">
        <v>9983</v>
      </c>
      <c r="C1806" s="67" t="s">
        <v>9985</v>
      </c>
      <c r="D1806" s="68">
        <v>16408</v>
      </c>
    </row>
    <row r="1807" spans="1:4" x14ac:dyDescent="0.25">
      <c r="A1807" s="54" t="s">
        <v>947</v>
      </c>
      <c r="B1807" s="67" t="s">
        <v>17161</v>
      </c>
      <c r="C1807" s="67" t="s">
        <v>17162</v>
      </c>
      <c r="D1807" s="68">
        <v>545</v>
      </c>
    </row>
    <row r="1808" spans="1:4" x14ac:dyDescent="0.25">
      <c r="A1808" s="54" t="s">
        <v>947</v>
      </c>
      <c r="B1808" s="67" t="s">
        <v>15868</v>
      </c>
      <c r="C1808" s="67" t="s">
        <v>15870</v>
      </c>
      <c r="D1808" s="68">
        <v>2367</v>
      </c>
    </row>
    <row r="1809" spans="1:4" x14ac:dyDescent="0.25">
      <c r="A1809" s="54" t="s">
        <v>947</v>
      </c>
      <c r="B1809" s="67" t="s">
        <v>6636</v>
      </c>
      <c r="C1809" s="67" t="s">
        <v>6638</v>
      </c>
      <c r="D1809" s="68">
        <v>39746</v>
      </c>
    </row>
    <row r="1810" spans="1:4" x14ac:dyDescent="0.25">
      <c r="A1810" s="54" t="s">
        <v>947</v>
      </c>
      <c r="B1810" s="67" t="s">
        <v>6307</v>
      </c>
      <c r="C1810" s="67" t="s">
        <v>6309</v>
      </c>
      <c r="D1810" s="68">
        <v>43271</v>
      </c>
    </row>
    <row r="1811" spans="1:4" x14ac:dyDescent="0.25">
      <c r="A1811" s="54" t="s">
        <v>947</v>
      </c>
      <c r="B1811" s="67" t="s">
        <v>16687</v>
      </c>
      <c r="C1811" s="67" t="s">
        <v>16689</v>
      </c>
      <c r="D1811" s="68">
        <v>1216</v>
      </c>
    </row>
    <row r="1812" spans="1:4" x14ac:dyDescent="0.25">
      <c r="A1812" s="54" t="s">
        <v>947</v>
      </c>
      <c r="B1812" s="67" t="s">
        <v>16580</v>
      </c>
      <c r="C1812" s="67" t="s">
        <v>16582</v>
      </c>
      <c r="D1812" s="68">
        <v>1408</v>
      </c>
    </row>
    <row r="1813" spans="1:4" x14ac:dyDescent="0.25">
      <c r="A1813" s="54" t="s">
        <v>947</v>
      </c>
      <c r="B1813" s="67" t="s">
        <v>2204</v>
      </c>
      <c r="C1813" s="67" t="s">
        <v>2206</v>
      </c>
      <c r="D1813" s="68">
        <v>224416</v>
      </c>
    </row>
    <row r="1814" spans="1:4" x14ac:dyDescent="0.25">
      <c r="A1814" s="54" t="s">
        <v>947</v>
      </c>
      <c r="B1814" s="67" t="s">
        <v>1322</v>
      </c>
      <c r="C1814" s="67" t="s">
        <v>1324</v>
      </c>
      <c r="D1814" s="68">
        <v>463085</v>
      </c>
    </row>
    <row r="1815" spans="1:4" x14ac:dyDescent="0.25">
      <c r="A1815" s="54" t="s">
        <v>947</v>
      </c>
      <c r="B1815" s="67" t="s">
        <v>13349</v>
      </c>
      <c r="C1815" s="67" t="s">
        <v>13351</v>
      </c>
      <c r="D1815" s="68">
        <v>6426</v>
      </c>
    </row>
    <row r="1816" spans="1:4" x14ac:dyDescent="0.25">
      <c r="A1816" s="54" t="s">
        <v>947</v>
      </c>
      <c r="B1816" s="67" t="s">
        <v>5807</v>
      </c>
      <c r="C1816" s="67" t="s">
        <v>5809</v>
      </c>
      <c r="D1816" s="68">
        <v>50444</v>
      </c>
    </row>
    <row r="1817" spans="1:4" x14ac:dyDescent="0.25">
      <c r="A1817" s="54" t="s">
        <v>947</v>
      </c>
      <c r="B1817" s="67" t="s">
        <v>10354</v>
      </c>
      <c r="C1817" s="67" t="s">
        <v>10356</v>
      </c>
      <c r="D1817" s="68">
        <v>14861</v>
      </c>
    </row>
    <row r="1818" spans="1:4" x14ac:dyDescent="0.25">
      <c r="A1818" s="54" t="s">
        <v>947</v>
      </c>
      <c r="B1818" s="67" t="s">
        <v>7585</v>
      </c>
      <c r="C1818" s="67" t="s">
        <v>7587</v>
      </c>
      <c r="D1818" s="68">
        <v>30759</v>
      </c>
    </row>
    <row r="1819" spans="1:4" x14ac:dyDescent="0.25">
      <c r="A1819" s="54" t="s">
        <v>947</v>
      </c>
      <c r="B1819" s="67" t="s">
        <v>2519</v>
      </c>
      <c r="C1819" s="67" t="s">
        <v>2521</v>
      </c>
      <c r="D1819" s="68">
        <v>188107</v>
      </c>
    </row>
    <row r="1820" spans="1:4" x14ac:dyDescent="0.25">
      <c r="A1820" s="54" t="s">
        <v>947</v>
      </c>
      <c r="B1820" s="67" t="s">
        <v>15092</v>
      </c>
      <c r="C1820" s="67" t="s">
        <v>15093</v>
      </c>
      <c r="D1820" s="68">
        <v>3655</v>
      </c>
    </row>
    <row r="1821" spans="1:4" x14ac:dyDescent="0.25">
      <c r="A1821" s="54" t="s">
        <v>947</v>
      </c>
      <c r="B1821" s="67" t="s">
        <v>14324</v>
      </c>
      <c r="C1821" s="67" t="s">
        <v>14326</v>
      </c>
      <c r="D1821" s="68">
        <v>4823</v>
      </c>
    </row>
    <row r="1822" spans="1:4" x14ac:dyDescent="0.25">
      <c r="A1822" s="54" t="s">
        <v>947</v>
      </c>
      <c r="B1822" s="67" t="s">
        <v>2522</v>
      </c>
      <c r="C1822" s="67" t="s">
        <v>2524</v>
      </c>
      <c r="D1822" s="68">
        <v>187802</v>
      </c>
    </row>
    <row r="1823" spans="1:4" x14ac:dyDescent="0.25">
      <c r="A1823" s="54" t="s">
        <v>947</v>
      </c>
      <c r="B1823" s="67" t="s">
        <v>10016</v>
      </c>
      <c r="C1823" s="67" t="s">
        <v>10018</v>
      </c>
      <c r="D1823" s="68">
        <v>16276</v>
      </c>
    </row>
    <row r="1824" spans="1:4" x14ac:dyDescent="0.25">
      <c r="A1824" s="54" t="s">
        <v>947</v>
      </c>
      <c r="B1824" s="67" t="s">
        <v>2210</v>
      </c>
      <c r="C1824" s="67" t="s">
        <v>2212</v>
      </c>
      <c r="D1824" s="68">
        <v>223824</v>
      </c>
    </row>
    <row r="1825" spans="1:4" x14ac:dyDescent="0.25">
      <c r="A1825" s="54" t="s">
        <v>947</v>
      </c>
      <c r="B1825" s="67" t="s">
        <v>5783</v>
      </c>
      <c r="C1825" s="67" t="s">
        <v>5785</v>
      </c>
      <c r="D1825" s="68">
        <v>50747</v>
      </c>
    </row>
    <row r="1826" spans="1:4" x14ac:dyDescent="0.25">
      <c r="A1826" s="54" t="s">
        <v>947</v>
      </c>
      <c r="B1826" s="67" t="s">
        <v>4159</v>
      </c>
      <c r="C1826" s="67" t="s">
        <v>4161</v>
      </c>
      <c r="D1826" s="68">
        <v>87705</v>
      </c>
    </row>
    <row r="1827" spans="1:4" x14ac:dyDescent="0.25">
      <c r="A1827" s="54" t="s">
        <v>947</v>
      </c>
      <c r="B1827" s="67" t="s">
        <v>3934</v>
      </c>
      <c r="C1827" s="67" t="s">
        <v>3936</v>
      </c>
      <c r="D1827" s="68">
        <v>96546</v>
      </c>
    </row>
    <row r="1828" spans="1:4" x14ac:dyDescent="0.25">
      <c r="A1828" s="54" t="s">
        <v>947</v>
      </c>
      <c r="B1828" s="67" t="s">
        <v>17163</v>
      </c>
      <c r="C1828" s="67" t="s">
        <v>17165</v>
      </c>
      <c r="D1828" s="68">
        <v>544</v>
      </c>
    </row>
    <row r="1829" spans="1:4" x14ac:dyDescent="0.25">
      <c r="A1829" s="54" t="s">
        <v>947</v>
      </c>
      <c r="B1829" s="67" t="s">
        <v>11047</v>
      </c>
      <c r="C1829" s="67" t="s">
        <v>11049</v>
      </c>
      <c r="D1829" s="68">
        <v>12252</v>
      </c>
    </row>
    <row r="1830" spans="1:4" x14ac:dyDescent="0.25">
      <c r="A1830" s="54" t="s">
        <v>947</v>
      </c>
      <c r="B1830" s="67" t="s">
        <v>2366</v>
      </c>
      <c r="C1830" s="67" t="s">
        <v>2368</v>
      </c>
      <c r="D1830" s="68">
        <v>206746</v>
      </c>
    </row>
    <row r="1831" spans="1:4" x14ac:dyDescent="0.25">
      <c r="A1831" s="54" t="s">
        <v>947</v>
      </c>
      <c r="B1831" s="67" t="s">
        <v>13580</v>
      </c>
      <c r="C1831" s="67" t="s">
        <v>13582</v>
      </c>
      <c r="D1831" s="68">
        <v>6126</v>
      </c>
    </row>
    <row r="1832" spans="1:4" x14ac:dyDescent="0.25">
      <c r="A1832" s="54" t="s">
        <v>947</v>
      </c>
      <c r="B1832" s="67" t="s">
        <v>6603</v>
      </c>
      <c r="C1832" s="67" t="s">
        <v>6605</v>
      </c>
      <c r="D1832" s="68">
        <v>40230</v>
      </c>
    </row>
    <row r="1833" spans="1:4" x14ac:dyDescent="0.25">
      <c r="A1833" s="54" t="s">
        <v>947</v>
      </c>
      <c r="B1833" s="67" t="s">
        <v>12597</v>
      </c>
      <c r="C1833" s="67" t="s">
        <v>12599</v>
      </c>
      <c r="D1833" s="68">
        <v>8144</v>
      </c>
    </row>
    <row r="1834" spans="1:4" x14ac:dyDescent="0.25">
      <c r="A1834" s="54" t="s">
        <v>947</v>
      </c>
      <c r="B1834" s="67" t="s">
        <v>16458</v>
      </c>
      <c r="C1834" s="67" t="s">
        <v>16459</v>
      </c>
      <c r="D1834" s="68">
        <v>1586</v>
      </c>
    </row>
    <row r="1835" spans="1:4" x14ac:dyDescent="0.25">
      <c r="A1835" s="54" t="s">
        <v>947</v>
      </c>
      <c r="B1835" s="67" t="s">
        <v>8287</v>
      </c>
      <c r="C1835" s="67" t="s">
        <v>8289</v>
      </c>
      <c r="D1835" s="68">
        <v>25768</v>
      </c>
    </row>
    <row r="1836" spans="1:4" x14ac:dyDescent="0.25">
      <c r="A1836" s="54" t="s">
        <v>947</v>
      </c>
      <c r="B1836" s="67" t="s">
        <v>2408</v>
      </c>
      <c r="C1836" s="67" t="s">
        <v>2410</v>
      </c>
      <c r="D1836" s="68">
        <v>202620</v>
      </c>
    </row>
    <row r="1837" spans="1:4" x14ac:dyDescent="0.25">
      <c r="A1837" s="54" t="s">
        <v>947</v>
      </c>
      <c r="B1837" s="67" t="s">
        <v>4369</v>
      </c>
      <c r="C1837" s="67" t="s">
        <v>4371</v>
      </c>
      <c r="D1837" s="68">
        <v>79649</v>
      </c>
    </row>
    <row r="1838" spans="1:4" x14ac:dyDescent="0.25">
      <c r="A1838" s="54" t="s">
        <v>947</v>
      </c>
      <c r="B1838" s="67" t="s">
        <v>13979</v>
      </c>
      <c r="C1838" s="67" t="s">
        <v>13981</v>
      </c>
      <c r="D1838" s="68">
        <v>5377</v>
      </c>
    </row>
    <row r="1839" spans="1:4" x14ac:dyDescent="0.25">
      <c r="A1839" s="54" t="s">
        <v>947</v>
      </c>
      <c r="B1839" s="67" t="s">
        <v>13163</v>
      </c>
      <c r="C1839" s="67" t="s">
        <v>13165</v>
      </c>
      <c r="D1839" s="68">
        <v>6842</v>
      </c>
    </row>
    <row r="1840" spans="1:4" x14ac:dyDescent="0.25">
      <c r="A1840" s="54" t="s">
        <v>947</v>
      </c>
      <c r="B1840" s="67" t="s">
        <v>11750</v>
      </c>
      <c r="C1840" s="67" t="s">
        <v>11752</v>
      </c>
      <c r="D1840" s="68">
        <v>20054</v>
      </c>
    </row>
    <row r="1841" spans="1:4" x14ac:dyDescent="0.25">
      <c r="A1841" s="54" t="s">
        <v>947</v>
      </c>
      <c r="B1841" s="67" t="s">
        <v>8713</v>
      </c>
      <c r="C1841" s="67" t="s">
        <v>8715</v>
      </c>
      <c r="D1841" s="68">
        <v>23170</v>
      </c>
    </row>
    <row r="1842" spans="1:4" x14ac:dyDescent="0.25">
      <c r="A1842" s="54" t="s">
        <v>947</v>
      </c>
      <c r="B1842" s="67" t="s">
        <v>1032</v>
      </c>
      <c r="C1842" s="67" t="s">
        <v>1034</v>
      </c>
      <c r="D1842" s="68">
        <v>940001</v>
      </c>
    </row>
    <row r="1843" spans="1:4" x14ac:dyDescent="0.25">
      <c r="A1843" s="54" t="s">
        <v>947</v>
      </c>
      <c r="B1843" s="67" t="s">
        <v>4561</v>
      </c>
      <c r="C1843" s="67" t="s">
        <v>4563</v>
      </c>
      <c r="D1843" s="68">
        <v>74281</v>
      </c>
    </row>
    <row r="1844" spans="1:4" x14ac:dyDescent="0.25">
      <c r="A1844" s="54" t="s">
        <v>947</v>
      </c>
      <c r="B1844" s="67" t="s">
        <v>16088</v>
      </c>
      <c r="C1844" s="67" t="s">
        <v>16089</v>
      </c>
      <c r="D1844" s="68">
        <v>2053</v>
      </c>
    </row>
    <row r="1845" spans="1:4" x14ac:dyDescent="0.25">
      <c r="A1845" s="54" t="s">
        <v>947</v>
      </c>
      <c r="B1845" s="67" t="s">
        <v>9606</v>
      </c>
      <c r="C1845" s="67" t="s">
        <v>9608</v>
      </c>
      <c r="D1845" s="68">
        <v>18071</v>
      </c>
    </row>
    <row r="1846" spans="1:4" x14ac:dyDescent="0.25">
      <c r="A1846" s="54" t="s">
        <v>947</v>
      </c>
      <c r="B1846" s="67" t="s">
        <v>17104</v>
      </c>
      <c r="C1846" s="67" t="s">
        <v>17106</v>
      </c>
      <c r="D1846" s="68">
        <v>611</v>
      </c>
    </row>
    <row r="1847" spans="1:4" x14ac:dyDescent="0.25">
      <c r="A1847" s="54" t="s">
        <v>947</v>
      </c>
      <c r="B1847" s="67" t="s">
        <v>5192</v>
      </c>
      <c r="C1847" s="67" t="s">
        <v>5194</v>
      </c>
      <c r="D1847" s="68">
        <v>61241</v>
      </c>
    </row>
    <row r="1848" spans="1:4" x14ac:dyDescent="0.25">
      <c r="A1848" s="54" t="s">
        <v>947</v>
      </c>
      <c r="B1848" s="67" t="s">
        <v>7720</v>
      </c>
      <c r="C1848" s="67" t="s">
        <v>7722</v>
      </c>
      <c r="D1848" s="68">
        <v>29724</v>
      </c>
    </row>
    <row r="1849" spans="1:4" x14ac:dyDescent="0.25">
      <c r="A1849" s="54" t="s">
        <v>947</v>
      </c>
      <c r="B1849" s="67" t="s">
        <v>17051</v>
      </c>
      <c r="C1849" s="67" t="s">
        <v>17053</v>
      </c>
      <c r="D1849" s="68">
        <v>715</v>
      </c>
    </row>
    <row r="1850" spans="1:4" x14ac:dyDescent="0.25">
      <c r="A1850" s="54" t="s">
        <v>947</v>
      </c>
      <c r="B1850" s="67" t="s">
        <v>4399</v>
      </c>
      <c r="C1850" s="67" t="s">
        <v>4401</v>
      </c>
      <c r="D1850" s="68">
        <v>79019</v>
      </c>
    </row>
    <row r="1851" spans="1:4" x14ac:dyDescent="0.25">
      <c r="A1851" s="54" t="s">
        <v>947</v>
      </c>
      <c r="B1851" s="67" t="s">
        <v>15089</v>
      </c>
      <c r="C1851" s="67" t="s">
        <v>15091</v>
      </c>
      <c r="D1851" s="68">
        <v>3667</v>
      </c>
    </row>
    <row r="1852" spans="1:4" x14ac:dyDescent="0.25">
      <c r="A1852" s="54" t="s">
        <v>947</v>
      </c>
      <c r="B1852" s="67" t="s">
        <v>12513</v>
      </c>
      <c r="C1852" s="67" t="s">
        <v>12515</v>
      </c>
      <c r="D1852" s="68">
        <v>8335</v>
      </c>
    </row>
    <row r="1853" spans="1:4" x14ac:dyDescent="0.25">
      <c r="A1853" s="54" t="s">
        <v>947</v>
      </c>
      <c r="B1853" s="67" t="s">
        <v>13709</v>
      </c>
      <c r="C1853" s="67" t="s">
        <v>13711</v>
      </c>
      <c r="D1853" s="68">
        <v>5883</v>
      </c>
    </row>
    <row r="1854" spans="1:4" x14ac:dyDescent="0.25">
      <c r="A1854" s="54" t="s">
        <v>947</v>
      </c>
      <c r="B1854" s="67" t="s">
        <v>13586</v>
      </c>
      <c r="C1854" s="67" t="s">
        <v>13588</v>
      </c>
      <c r="D1854" s="68">
        <v>6100</v>
      </c>
    </row>
    <row r="1855" spans="1:4" x14ac:dyDescent="0.25">
      <c r="A1855" s="54" t="s">
        <v>947</v>
      </c>
      <c r="B1855" s="67" t="s">
        <v>15341</v>
      </c>
      <c r="C1855" s="67" t="s">
        <v>15343</v>
      </c>
      <c r="D1855" s="68">
        <v>3252</v>
      </c>
    </row>
    <row r="1856" spans="1:4" x14ac:dyDescent="0.25">
      <c r="A1856" s="54" t="s">
        <v>947</v>
      </c>
      <c r="B1856" s="67" t="s">
        <v>12303</v>
      </c>
      <c r="C1856" s="67" t="s">
        <v>12305</v>
      </c>
      <c r="D1856" s="68">
        <v>8820</v>
      </c>
    </row>
    <row r="1857" spans="1:4" x14ac:dyDescent="0.25">
      <c r="A1857" s="54" t="s">
        <v>947</v>
      </c>
      <c r="B1857" s="67" t="s">
        <v>4138</v>
      </c>
      <c r="C1857" s="67" t="s">
        <v>4140</v>
      </c>
      <c r="D1857" s="68">
        <v>88712</v>
      </c>
    </row>
    <row r="1858" spans="1:4" x14ac:dyDescent="0.25">
      <c r="A1858" s="54" t="s">
        <v>947</v>
      </c>
      <c r="B1858" s="67" t="s">
        <v>5561</v>
      </c>
      <c r="C1858" s="67" t="s">
        <v>5563</v>
      </c>
      <c r="D1858" s="68">
        <v>54379</v>
      </c>
    </row>
    <row r="1859" spans="1:4" x14ac:dyDescent="0.25">
      <c r="A1859" s="54" t="s">
        <v>947</v>
      </c>
      <c r="B1859" s="67" t="s">
        <v>4291</v>
      </c>
      <c r="C1859" s="67" t="s">
        <v>4293</v>
      </c>
      <c r="D1859" s="68">
        <v>81968</v>
      </c>
    </row>
    <row r="1860" spans="1:4" x14ac:dyDescent="0.25">
      <c r="A1860" s="54" t="s">
        <v>947</v>
      </c>
      <c r="B1860" s="67" t="s">
        <v>15002</v>
      </c>
      <c r="C1860" s="67" t="s">
        <v>15004</v>
      </c>
      <c r="D1860" s="68">
        <v>3777</v>
      </c>
    </row>
    <row r="1861" spans="1:4" x14ac:dyDescent="0.25">
      <c r="A1861" s="54" t="s">
        <v>947</v>
      </c>
      <c r="B1861" s="67" t="s">
        <v>11672</v>
      </c>
      <c r="C1861" s="67" t="s">
        <v>11674</v>
      </c>
      <c r="D1861" s="68">
        <v>10423</v>
      </c>
    </row>
    <row r="1862" spans="1:4" x14ac:dyDescent="0.25">
      <c r="A1862" s="54" t="s">
        <v>947</v>
      </c>
      <c r="B1862" s="67" t="s">
        <v>3898</v>
      </c>
      <c r="C1862" s="67" t="s">
        <v>3900</v>
      </c>
      <c r="D1862" s="68">
        <v>97629</v>
      </c>
    </row>
    <row r="1863" spans="1:4" x14ac:dyDescent="0.25">
      <c r="A1863" s="54" t="s">
        <v>947</v>
      </c>
      <c r="B1863" s="67" t="s">
        <v>14472</v>
      </c>
      <c r="C1863" s="67" t="s">
        <v>14474</v>
      </c>
      <c r="D1863" s="68">
        <v>4584</v>
      </c>
    </row>
    <row r="1864" spans="1:4" x14ac:dyDescent="0.25">
      <c r="A1864" s="54" t="s">
        <v>947</v>
      </c>
      <c r="B1864" s="67" t="s">
        <v>8455</v>
      </c>
      <c r="C1864" s="67" t="s">
        <v>8457</v>
      </c>
      <c r="D1864" s="68">
        <v>24990</v>
      </c>
    </row>
    <row r="1865" spans="1:4" x14ac:dyDescent="0.25">
      <c r="A1865" s="54" t="s">
        <v>947</v>
      </c>
      <c r="B1865" s="67" t="s">
        <v>6651</v>
      </c>
      <c r="C1865" s="67" t="s">
        <v>6653</v>
      </c>
      <c r="D1865" s="68">
        <v>39615</v>
      </c>
    </row>
    <row r="1866" spans="1:4" x14ac:dyDescent="0.25">
      <c r="A1866" s="54" t="s">
        <v>947</v>
      </c>
      <c r="B1866" s="67" t="s">
        <v>6568</v>
      </c>
      <c r="C1866" s="67" t="s">
        <v>6570</v>
      </c>
      <c r="D1866" s="68">
        <v>40716</v>
      </c>
    </row>
    <row r="1867" spans="1:4" x14ac:dyDescent="0.25">
      <c r="A1867" s="54" t="s">
        <v>947</v>
      </c>
      <c r="B1867" s="67" t="s">
        <v>12689</v>
      </c>
      <c r="C1867" s="67" t="s">
        <v>12691</v>
      </c>
      <c r="D1867" s="68">
        <v>7918</v>
      </c>
    </row>
    <row r="1868" spans="1:4" x14ac:dyDescent="0.25">
      <c r="A1868" s="54" t="s">
        <v>947</v>
      </c>
      <c r="B1868" s="67" t="s">
        <v>5552</v>
      </c>
      <c r="C1868" s="67" t="s">
        <v>5554</v>
      </c>
      <c r="D1868" s="68">
        <v>54398</v>
      </c>
    </row>
    <row r="1869" spans="1:4" x14ac:dyDescent="0.25">
      <c r="A1869" s="54" t="s">
        <v>947</v>
      </c>
      <c r="B1869" s="67" t="s">
        <v>14318</v>
      </c>
      <c r="C1869" s="67" t="s">
        <v>14320</v>
      </c>
      <c r="D1869" s="68">
        <v>4836</v>
      </c>
    </row>
    <row r="1870" spans="1:4" x14ac:dyDescent="0.25">
      <c r="A1870" s="54" t="s">
        <v>947</v>
      </c>
      <c r="B1870" s="67" t="s">
        <v>4662</v>
      </c>
      <c r="C1870" s="67" t="s">
        <v>4664</v>
      </c>
      <c r="D1870" s="68">
        <v>71401</v>
      </c>
    </row>
    <row r="1871" spans="1:4" x14ac:dyDescent="0.25">
      <c r="A1871" s="54" t="s">
        <v>947</v>
      </c>
      <c r="B1871" s="67" t="s">
        <v>13343</v>
      </c>
      <c r="C1871" s="67" t="s">
        <v>13345</v>
      </c>
      <c r="D1871" s="68">
        <v>6438</v>
      </c>
    </row>
    <row r="1872" spans="1:4" x14ac:dyDescent="0.25">
      <c r="A1872" s="54" t="s">
        <v>947</v>
      </c>
      <c r="B1872" s="67" t="s">
        <v>2201</v>
      </c>
      <c r="C1872" s="67" t="s">
        <v>2203</v>
      </c>
      <c r="D1872" s="68">
        <v>224594</v>
      </c>
    </row>
    <row r="1873" spans="1:4" x14ac:dyDescent="0.25">
      <c r="A1873" s="54" t="s">
        <v>947</v>
      </c>
      <c r="B1873" s="67" t="s">
        <v>3615</v>
      </c>
      <c r="C1873" s="67" t="s">
        <v>3617</v>
      </c>
      <c r="D1873" s="68">
        <v>109095</v>
      </c>
    </row>
    <row r="1874" spans="1:4" x14ac:dyDescent="0.25">
      <c r="A1874" s="54" t="s">
        <v>947</v>
      </c>
      <c r="B1874" s="67" t="s">
        <v>11325</v>
      </c>
      <c r="C1874" s="67" t="s">
        <v>11327</v>
      </c>
      <c r="D1874" s="68">
        <v>11450</v>
      </c>
    </row>
    <row r="1875" spans="1:4" x14ac:dyDescent="0.25">
      <c r="A1875" s="54" t="s">
        <v>947</v>
      </c>
      <c r="B1875" s="67" t="s">
        <v>16020</v>
      </c>
      <c r="C1875" s="67" t="s">
        <v>16022</v>
      </c>
      <c r="D1875" s="68">
        <v>2118</v>
      </c>
    </row>
    <row r="1876" spans="1:4" x14ac:dyDescent="0.25">
      <c r="A1876" s="54" t="s">
        <v>947</v>
      </c>
      <c r="B1876" s="67" t="s">
        <v>14198</v>
      </c>
      <c r="C1876" s="67" t="s">
        <v>14200</v>
      </c>
      <c r="D1876" s="68">
        <v>5007</v>
      </c>
    </row>
    <row r="1877" spans="1:4" x14ac:dyDescent="0.25">
      <c r="A1877" s="54" t="s">
        <v>947</v>
      </c>
      <c r="B1877" s="67" t="s">
        <v>16767</v>
      </c>
      <c r="C1877" s="67" t="s">
        <v>16769</v>
      </c>
      <c r="D1877" s="68">
        <v>1105</v>
      </c>
    </row>
    <row r="1878" spans="1:4" x14ac:dyDescent="0.25">
      <c r="A1878" s="54" t="s">
        <v>947</v>
      </c>
      <c r="B1878" s="67" t="s">
        <v>4673</v>
      </c>
      <c r="C1878" s="67" t="s">
        <v>4675</v>
      </c>
      <c r="D1878" s="68">
        <v>71291</v>
      </c>
    </row>
    <row r="1879" spans="1:4" x14ac:dyDescent="0.25">
      <c r="A1879" s="54" t="s">
        <v>947</v>
      </c>
      <c r="B1879" s="67" t="s">
        <v>13238</v>
      </c>
      <c r="C1879" s="67" t="s">
        <v>13240</v>
      </c>
      <c r="D1879" s="68">
        <v>6645</v>
      </c>
    </row>
    <row r="1880" spans="1:4" x14ac:dyDescent="0.25">
      <c r="A1880" s="54" t="s">
        <v>947</v>
      </c>
      <c r="B1880" s="67" t="s">
        <v>6595</v>
      </c>
      <c r="C1880" s="67" t="s">
        <v>3240</v>
      </c>
      <c r="D1880" s="68">
        <v>40350</v>
      </c>
    </row>
    <row r="1881" spans="1:4" x14ac:dyDescent="0.25">
      <c r="A1881" s="54" t="s">
        <v>947</v>
      </c>
      <c r="B1881" s="67" t="s">
        <v>17040</v>
      </c>
      <c r="C1881" s="67" t="s">
        <v>17041</v>
      </c>
      <c r="D1881" s="68">
        <v>728</v>
      </c>
    </row>
    <row r="1882" spans="1:4" x14ac:dyDescent="0.25">
      <c r="A1882" s="54" t="s">
        <v>947</v>
      </c>
      <c r="B1882" s="67" t="s">
        <v>5180</v>
      </c>
      <c r="C1882" s="67" t="s">
        <v>5182</v>
      </c>
      <c r="D1882" s="68">
        <v>61354</v>
      </c>
    </row>
    <row r="1883" spans="1:4" x14ac:dyDescent="0.25">
      <c r="A1883" s="54" t="s">
        <v>947</v>
      </c>
      <c r="B1883" s="67" t="s">
        <v>2459</v>
      </c>
      <c r="C1883" s="67" t="s">
        <v>2461</v>
      </c>
      <c r="D1883" s="68">
        <v>195758</v>
      </c>
    </row>
    <row r="1884" spans="1:4" x14ac:dyDescent="0.25">
      <c r="A1884" s="54" t="s">
        <v>947</v>
      </c>
      <c r="B1884" s="67" t="s">
        <v>6702</v>
      </c>
      <c r="C1884" s="67" t="s">
        <v>6704</v>
      </c>
      <c r="D1884" s="68">
        <v>38899</v>
      </c>
    </row>
    <row r="1885" spans="1:4" x14ac:dyDescent="0.25">
      <c r="A1885" s="54" t="s">
        <v>947</v>
      </c>
      <c r="B1885" s="67" t="s">
        <v>6983</v>
      </c>
      <c r="C1885" s="67" t="s">
        <v>6985</v>
      </c>
      <c r="D1885" s="68">
        <v>35836</v>
      </c>
    </row>
    <row r="1886" spans="1:4" x14ac:dyDescent="0.25">
      <c r="A1886" s="54" t="s">
        <v>947</v>
      </c>
      <c r="B1886" s="67" t="s">
        <v>2309</v>
      </c>
      <c r="C1886" s="67" t="s">
        <v>2311</v>
      </c>
      <c r="D1886" s="68">
        <v>212175</v>
      </c>
    </row>
    <row r="1887" spans="1:4" x14ac:dyDescent="0.25">
      <c r="A1887" s="54" t="s">
        <v>947</v>
      </c>
      <c r="B1887" s="67" t="s">
        <v>11696</v>
      </c>
      <c r="C1887" s="67" t="s">
        <v>11698</v>
      </c>
      <c r="D1887" s="68">
        <v>10365</v>
      </c>
    </row>
    <row r="1888" spans="1:4" x14ac:dyDescent="0.25">
      <c r="A1888" s="54" t="s">
        <v>947</v>
      </c>
      <c r="B1888" s="67" t="s">
        <v>3567</v>
      </c>
      <c r="C1888" s="67" t="s">
        <v>3569</v>
      </c>
      <c r="D1888" s="68">
        <v>111398</v>
      </c>
    </row>
    <row r="1889" spans="1:4" x14ac:dyDescent="0.25">
      <c r="A1889" s="54" t="s">
        <v>947</v>
      </c>
      <c r="B1889" s="67" t="s">
        <v>17375</v>
      </c>
      <c r="C1889" s="67" t="s">
        <v>17377</v>
      </c>
      <c r="D1889" s="68">
        <v>92</v>
      </c>
    </row>
    <row r="1890" spans="1:4" x14ac:dyDescent="0.25">
      <c r="A1890" s="54" t="s">
        <v>947</v>
      </c>
      <c r="B1890" s="67" t="s">
        <v>1895</v>
      </c>
      <c r="C1890" s="67" t="s">
        <v>1897</v>
      </c>
      <c r="D1890" s="68">
        <v>250787</v>
      </c>
    </row>
    <row r="1891" spans="1:4" x14ac:dyDescent="0.25">
      <c r="A1891" s="54" t="s">
        <v>947</v>
      </c>
      <c r="B1891" s="67" t="s">
        <v>4534</v>
      </c>
      <c r="C1891" s="67" t="s">
        <v>4536</v>
      </c>
      <c r="D1891" s="68">
        <v>74916</v>
      </c>
    </row>
    <row r="1892" spans="1:4" x14ac:dyDescent="0.25">
      <c r="A1892" s="54" t="s">
        <v>947</v>
      </c>
      <c r="B1892" s="67" t="s">
        <v>14836</v>
      </c>
      <c r="C1892" s="67" t="s">
        <v>14838</v>
      </c>
      <c r="D1892" s="68">
        <v>4004</v>
      </c>
    </row>
    <row r="1893" spans="1:4" x14ac:dyDescent="0.25">
      <c r="A1893" s="54" t="s">
        <v>947</v>
      </c>
      <c r="B1893" s="67" t="s">
        <v>8146</v>
      </c>
      <c r="C1893" s="67" t="s">
        <v>8148</v>
      </c>
      <c r="D1893" s="68">
        <v>26660</v>
      </c>
    </row>
    <row r="1894" spans="1:4" x14ac:dyDescent="0.25">
      <c r="A1894" s="54" t="s">
        <v>947</v>
      </c>
      <c r="B1894" s="67" t="s">
        <v>15885</v>
      </c>
      <c r="C1894" s="67" t="s">
        <v>15887</v>
      </c>
      <c r="D1894" s="68">
        <v>2337</v>
      </c>
    </row>
    <row r="1895" spans="1:4" x14ac:dyDescent="0.25">
      <c r="A1895" s="54" t="s">
        <v>947</v>
      </c>
      <c r="B1895" s="67" t="s">
        <v>13775</v>
      </c>
      <c r="C1895" s="67" t="s">
        <v>13777</v>
      </c>
      <c r="D1895" s="68">
        <v>5730</v>
      </c>
    </row>
    <row r="1896" spans="1:4" x14ac:dyDescent="0.25">
      <c r="A1896" s="54" t="s">
        <v>947</v>
      </c>
      <c r="B1896" s="67" t="s">
        <v>2363</v>
      </c>
      <c r="C1896" s="67" t="s">
        <v>2365</v>
      </c>
      <c r="D1896" s="68">
        <v>206812</v>
      </c>
    </row>
    <row r="1897" spans="1:4" x14ac:dyDescent="0.25">
      <c r="A1897" s="54" t="s">
        <v>947</v>
      </c>
      <c r="B1897" s="67" t="s">
        <v>9135</v>
      </c>
      <c r="C1897" s="67" t="s">
        <v>9137</v>
      </c>
      <c r="D1897" s="68">
        <v>20750</v>
      </c>
    </row>
    <row r="1898" spans="1:4" x14ac:dyDescent="0.25">
      <c r="A1898" s="54" t="s">
        <v>947</v>
      </c>
      <c r="B1898" s="67" t="s">
        <v>16360</v>
      </c>
      <c r="C1898" s="67" t="s">
        <v>16361</v>
      </c>
      <c r="D1898" s="68">
        <v>1725</v>
      </c>
    </row>
    <row r="1899" spans="1:4" x14ac:dyDescent="0.25">
      <c r="A1899" s="54" t="s">
        <v>947</v>
      </c>
      <c r="B1899" s="67" t="s">
        <v>1002</v>
      </c>
      <c r="C1899" s="67" t="s">
        <v>1004</v>
      </c>
      <c r="D1899" s="68">
        <v>663588</v>
      </c>
    </row>
    <row r="1900" spans="1:4" x14ac:dyDescent="0.25">
      <c r="A1900" s="54" t="s">
        <v>947</v>
      </c>
      <c r="B1900" s="67" t="s">
        <v>10336</v>
      </c>
      <c r="C1900" s="67" t="s">
        <v>10338</v>
      </c>
      <c r="D1900" s="68">
        <v>14963</v>
      </c>
    </row>
    <row r="1901" spans="1:4" x14ac:dyDescent="0.25">
      <c r="A1901" s="54" t="s">
        <v>947</v>
      </c>
      <c r="B1901" s="67" t="s">
        <v>5798</v>
      </c>
      <c r="C1901" s="67" t="s">
        <v>5800</v>
      </c>
      <c r="D1901" s="68">
        <v>50608</v>
      </c>
    </row>
    <row r="1902" spans="1:4" x14ac:dyDescent="0.25">
      <c r="A1902" s="54" t="s">
        <v>947</v>
      </c>
      <c r="B1902" s="67" t="s">
        <v>16005</v>
      </c>
      <c r="C1902" s="67" t="s">
        <v>16007</v>
      </c>
      <c r="D1902" s="68">
        <v>2131</v>
      </c>
    </row>
    <row r="1903" spans="1:4" x14ac:dyDescent="0.25">
      <c r="A1903" s="54" t="s">
        <v>947</v>
      </c>
      <c r="B1903" s="67" t="s">
        <v>2048</v>
      </c>
      <c r="C1903" s="67" t="s">
        <v>2050</v>
      </c>
      <c r="D1903" s="68">
        <v>244020</v>
      </c>
    </row>
    <row r="1904" spans="1:4" x14ac:dyDescent="0.25">
      <c r="A1904" s="54" t="s">
        <v>947</v>
      </c>
      <c r="B1904" s="67" t="s">
        <v>3922</v>
      </c>
      <c r="C1904" s="67" t="s">
        <v>3924</v>
      </c>
      <c r="D1904" s="68">
        <v>97024</v>
      </c>
    </row>
    <row r="1905" spans="1:4" x14ac:dyDescent="0.25">
      <c r="A1905" s="54" t="s">
        <v>947</v>
      </c>
      <c r="B1905" s="67" t="s">
        <v>8638</v>
      </c>
      <c r="C1905" s="67" t="s">
        <v>8640</v>
      </c>
      <c r="D1905" s="68">
        <v>23516</v>
      </c>
    </row>
    <row r="1906" spans="1:4" x14ac:dyDescent="0.25">
      <c r="A1906" s="54" t="s">
        <v>947</v>
      </c>
      <c r="B1906" s="67" t="s">
        <v>16047</v>
      </c>
      <c r="C1906" s="67" t="s">
        <v>16049</v>
      </c>
      <c r="D1906" s="68">
        <v>2098</v>
      </c>
    </row>
    <row r="1907" spans="1:4" x14ac:dyDescent="0.25">
      <c r="A1907" s="54" t="s">
        <v>947</v>
      </c>
      <c r="B1907" s="67" t="s">
        <v>10537</v>
      </c>
      <c r="C1907" s="67" t="s">
        <v>10539</v>
      </c>
      <c r="D1907" s="68">
        <v>14197</v>
      </c>
    </row>
    <row r="1908" spans="1:4" x14ac:dyDescent="0.25">
      <c r="A1908" s="54" t="s">
        <v>947</v>
      </c>
      <c r="B1908" s="67" t="s">
        <v>5204</v>
      </c>
      <c r="C1908" s="67" t="s">
        <v>5206</v>
      </c>
      <c r="D1908" s="68">
        <v>60987</v>
      </c>
    </row>
    <row r="1909" spans="1:4" x14ac:dyDescent="0.25">
      <c r="A1909" s="54" t="s">
        <v>947</v>
      </c>
      <c r="B1909" s="67" t="s">
        <v>3937</v>
      </c>
      <c r="C1909" s="67" t="s">
        <v>3939</v>
      </c>
      <c r="D1909" s="68">
        <v>96339</v>
      </c>
    </row>
    <row r="1910" spans="1:4" x14ac:dyDescent="0.25">
      <c r="A1910" s="54" t="s">
        <v>947</v>
      </c>
      <c r="B1910" s="67" t="s">
        <v>3576</v>
      </c>
      <c r="C1910" s="67" t="s">
        <v>3578</v>
      </c>
      <c r="D1910" s="68">
        <v>110966</v>
      </c>
    </row>
    <row r="1911" spans="1:4" x14ac:dyDescent="0.25">
      <c r="A1911" s="54" t="s">
        <v>947</v>
      </c>
      <c r="B1911" s="67" t="s">
        <v>3336</v>
      </c>
      <c r="C1911" s="67" t="s">
        <v>3338</v>
      </c>
      <c r="D1911" s="68">
        <v>123761</v>
      </c>
    </row>
    <row r="1912" spans="1:4" x14ac:dyDescent="0.25">
      <c r="A1912" s="54" t="s">
        <v>947</v>
      </c>
      <c r="B1912" s="67" t="s">
        <v>16632</v>
      </c>
      <c r="C1912" s="67" t="s">
        <v>16634</v>
      </c>
      <c r="D1912" s="68">
        <v>1317</v>
      </c>
    </row>
    <row r="1913" spans="1:4" x14ac:dyDescent="0.25">
      <c r="A1913" s="54" t="s">
        <v>947</v>
      </c>
      <c r="B1913" s="67" t="s">
        <v>2648</v>
      </c>
      <c r="C1913" s="67" t="s">
        <v>2650</v>
      </c>
      <c r="D1913" s="68">
        <v>176593</v>
      </c>
    </row>
    <row r="1914" spans="1:4" x14ac:dyDescent="0.25">
      <c r="A1914" s="54" t="s">
        <v>947</v>
      </c>
      <c r="B1914" s="67" t="s">
        <v>15115</v>
      </c>
      <c r="C1914" s="67" t="s">
        <v>15117</v>
      </c>
      <c r="D1914" s="68">
        <v>3601</v>
      </c>
    </row>
    <row r="1915" spans="1:4" x14ac:dyDescent="0.25">
      <c r="A1915" s="54" t="s">
        <v>947</v>
      </c>
      <c r="B1915" s="67" t="s">
        <v>4342</v>
      </c>
      <c r="C1915" s="67" t="s">
        <v>4344</v>
      </c>
      <c r="D1915" s="68">
        <v>80348</v>
      </c>
    </row>
    <row r="1916" spans="1:4" x14ac:dyDescent="0.25">
      <c r="A1916" s="54" t="s">
        <v>947</v>
      </c>
      <c r="B1916" s="67" t="s">
        <v>10927</v>
      </c>
      <c r="C1916" s="67" t="s">
        <v>10929</v>
      </c>
      <c r="D1916" s="68">
        <v>12721</v>
      </c>
    </row>
    <row r="1917" spans="1:4" x14ac:dyDescent="0.25">
      <c r="A1917" s="54" t="s">
        <v>947</v>
      </c>
      <c r="B1917" s="67" t="s">
        <v>12564</v>
      </c>
      <c r="C1917" s="67" t="s">
        <v>12566</v>
      </c>
      <c r="D1917" s="68">
        <v>8233</v>
      </c>
    </row>
    <row r="1918" spans="1:4" x14ac:dyDescent="0.25">
      <c r="A1918" s="54" t="s">
        <v>947</v>
      </c>
      <c r="B1918" s="67" t="s">
        <v>3519</v>
      </c>
      <c r="C1918" s="67" t="s">
        <v>3521</v>
      </c>
      <c r="D1918" s="68">
        <v>113754</v>
      </c>
    </row>
    <row r="1919" spans="1:4" x14ac:dyDescent="0.25">
      <c r="A1919" s="54" t="s">
        <v>947</v>
      </c>
      <c r="B1919" s="67" t="s">
        <v>10258</v>
      </c>
      <c r="C1919" s="67" t="s">
        <v>10260</v>
      </c>
      <c r="D1919" s="68">
        <v>15268</v>
      </c>
    </row>
    <row r="1920" spans="1:4" x14ac:dyDescent="0.25">
      <c r="A1920" s="54" t="s">
        <v>947</v>
      </c>
      <c r="B1920" s="67" t="s">
        <v>6496</v>
      </c>
      <c r="C1920" s="67" t="s">
        <v>6498</v>
      </c>
      <c r="D1920" s="68">
        <v>41398</v>
      </c>
    </row>
    <row r="1921" spans="1:4" x14ac:dyDescent="0.25">
      <c r="A1921" s="54" t="s">
        <v>947</v>
      </c>
      <c r="B1921" s="67" t="s">
        <v>5207</v>
      </c>
      <c r="C1921" s="67" t="s">
        <v>5209</v>
      </c>
      <c r="D1921" s="68">
        <v>60891</v>
      </c>
    </row>
    <row r="1922" spans="1:4" x14ac:dyDescent="0.25">
      <c r="A1922" s="54" t="s">
        <v>947</v>
      </c>
      <c r="B1922" s="67" t="s">
        <v>4653</v>
      </c>
      <c r="C1922" s="67" t="s">
        <v>4655</v>
      </c>
      <c r="D1922" s="68">
        <v>71628</v>
      </c>
    </row>
    <row r="1923" spans="1:4" x14ac:dyDescent="0.25">
      <c r="A1923" s="54" t="s">
        <v>947</v>
      </c>
      <c r="B1923" s="67" t="s">
        <v>16484</v>
      </c>
      <c r="C1923" s="67" t="s">
        <v>16486</v>
      </c>
      <c r="D1923" s="68">
        <v>1548</v>
      </c>
    </row>
    <row r="1924" spans="1:4" x14ac:dyDescent="0.25">
      <c r="A1924" s="54" t="s">
        <v>947</v>
      </c>
      <c r="B1924" s="67" t="s">
        <v>9066</v>
      </c>
      <c r="C1924" s="67" t="s">
        <v>9068</v>
      </c>
      <c r="D1924" s="68">
        <v>18068</v>
      </c>
    </row>
    <row r="1925" spans="1:4" x14ac:dyDescent="0.25">
      <c r="A1925" s="54" t="s">
        <v>947</v>
      </c>
      <c r="B1925" s="67" t="s">
        <v>10261</v>
      </c>
      <c r="C1925" s="67" t="s">
        <v>10263</v>
      </c>
      <c r="D1925" s="68">
        <v>15254</v>
      </c>
    </row>
    <row r="1926" spans="1:4" x14ac:dyDescent="0.25">
      <c r="A1926" s="54" t="s">
        <v>947</v>
      </c>
      <c r="B1926" s="67" t="s">
        <v>15631</v>
      </c>
      <c r="C1926" s="67" t="s">
        <v>15632</v>
      </c>
      <c r="D1926" s="68">
        <v>2797</v>
      </c>
    </row>
    <row r="1927" spans="1:4" x14ac:dyDescent="0.25">
      <c r="A1927" s="54" t="s">
        <v>947</v>
      </c>
      <c r="B1927" s="67" t="s">
        <v>5615</v>
      </c>
      <c r="C1927" s="67" t="s">
        <v>5617</v>
      </c>
      <c r="D1927" s="68">
        <v>53418</v>
      </c>
    </row>
    <row r="1928" spans="1:4" x14ac:dyDescent="0.25">
      <c r="A1928" s="54" t="s">
        <v>947</v>
      </c>
      <c r="B1928" s="67" t="s">
        <v>16093</v>
      </c>
      <c r="C1928" s="67" t="s">
        <v>16095</v>
      </c>
      <c r="D1928" s="68">
        <v>2047</v>
      </c>
    </row>
    <row r="1929" spans="1:4" x14ac:dyDescent="0.25">
      <c r="A1929" s="54" t="s">
        <v>947</v>
      </c>
      <c r="B1929" s="67" t="s">
        <v>2639</v>
      </c>
      <c r="C1929" s="67" t="s">
        <v>2641</v>
      </c>
      <c r="D1929" s="68">
        <v>176927</v>
      </c>
    </row>
    <row r="1930" spans="1:4" x14ac:dyDescent="0.25">
      <c r="A1930" s="54" t="s">
        <v>947</v>
      </c>
      <c r="B1930" s="67" t="s">
        <v>9282</v>
      </c>
      <c r="C1930" s="67" t="s">
        <v>9284</v>
      </c>
      <c r="D1930" s="68">
        <v>19820</v>
      </c>
    </row>
    <row r="1931" spans="1:4" x14ac:dyDescent="0.25">
      <c r="A1931" s="54" t="s">
        <v>947</v>
      </c>
      <c r="B1931" s="67" t="s">
        <v>1823</v>
      </c>
      <c r="C1931" s="67" t="s">
        <v>1825</v>
      </c>
      <c r="D1931" s="68">
        <v>287725</v>
      </c>
    </row>
    <row r="1932" spans="1:4" x14ac:dyDescent="0.25">
      <c r="A1932" s="54" t="s">
        <v>947</v>
      </c>
      <c r="B1932" s="67" t="s">
        <v>6259</v>
      </c>
      <c r="C1932" s="67" t="s">
        <v>6261</v>
      </c>
      <c r="D1932" s="68">
        <v>43921</v>
      </c>
    </row>
    <row r="1933" spans="1:4" x14ac:dyDescent="0.25">
      <c r="A1933" s="54" t="s">
        <v>947</v>
      </c>
      <c r="B1933" s="67" t="s">
        <v>9171</v>
      </c>
      <c r="C1933" s="67" t="s">
        <v>9173</v>
      </c>
      <c r="D1933" s="68">
        <v>20496</v>
      </c>
    </row>
    <row r="1934" spans="1:4" x14ac:dyDescent="0.25">
      <c r="A1934" s="54" t="s">
        <v>947</v>
      </c>
      <c r="B1934" s="67" t="s">
        <v>1439</v>
      </c>
      <c r="C1934" s="67" t="s">
        <v>1441</v>
      </c>
      <c r="D1934" s="68">
        <v>425048</v>
      </c>
    </row>
    <row r="1935" spans="1:4" x14ac:dyDescent="0.25">
      <c r="A1935" s="54" t="s">
        <v>947</v>
      </c>
      <c r="B1935" s="67" t="s">
        <v>6917</v>
      </c>
      <c r="C1935" s="67" t="s">
        <v>6919</v>
      </c>
      <c r="D1935" s="68">
        <v>36713</v>
      </c>
    </row>
    <row r="1936" spans="1:4" x14ac:dyDescent="0.25">
      <c r="A1936" s="54" t="s">
        <v>947</v>
      </c>
      <c r="B1936" s="67" t="s">
        <v>1487</v>
      </c>
      <c r="C1936" s="67" t="s">
        <v>1489</v>
      </c>
      <c r="D1936" s="68">
        <v>363625</v>
      </c>
    </row>
    <row r="1937" spans="1:4" x14ac:dyDescent="0.25">
      <c r="A1937" s="54" t="s">
        <v>947</v>
      </c>
      <c r="B1937" s="67" t="s">
        <v>13477</v>
      </c>
      <c r="C1937" s="67" t="s">
        <v>13479</v>
      </c>
      <c r="D1937" s="68">
        <v>6263</v>
      </c>
    </row>
    <row r="1938" spans="1:4" x14ac:dyDescent="0.25">
      <c r="A1938" s="54" t="s">
        <v>947</v>
      </c>
      <c r="B1938" s="67" t="s">
        <v>9019</v>
      </c>
      <c r="C1938" s="67" t="s">
        <v>9021</v>
      </c>
      <c r="D1938" s="68">
        <v>21509</v>
      </c>
    </row>
    <row r="1939" spans="1:4" x14ac:dyDescent="0.25">
      <c r="A1939" s="54" t="s">
        <v>947</v>
      </c>
      <c r="B1939" s="67" t="s">
        <v>16238</v>
      </c>
      <c r="C1939" s="67" t="s">
        <v>16240</v>
      </c>
      <c r="D1939" s="68">
        <v>1887</v>
      </c>
    </row>
    <row r="1940" spans="1:4" x14ac:dyDescent="0.25">
      <c r="A1940" s="54" t="s">
        <v>947</v>
      </c>
      <c r="B1940" s="67" t="s">
        <v>5690</v>
      </c>
      <c r="C1940" s="67" t="s">
        <v>5692</v>
      </c>
      <c r="D1940" s="68">
        <v>52310</v>
      </c>
    </row>
    <row r="1941" spans="1:4" x14ac:dyDescent="0.25">
      <c r="A1941" s="54" t="s">
        <v>947</v>
      </c>
      <c r="B1941" s="67" t="s">
        <v>3202</v>
      </c>
      <c r="C1941" s="67" t="s">
        <v>3204</v>
      </c>
      <c r="D1941" s="68">
        <v>119877</v>
      </c>
    </row>
    <row r="1942" spans="1:4" x14ac:dyDescent="0.25">
      <c r="A1942" s="54" t="s">
        <v>947</v>
      </c>
      <c r="B1942" s="67" t="s">
        <v>7552</v>
      </c>
      <c r="C1942" s="67" t="s">
        <v>7554</v>
      </c>
      <c r="D1942" s="68">
        <v>31023</v>
      </c>
    </row>
    <row r="1943" spans="1:4" x14ac:dyDescent="0.25">
      <c r="A1943" s="54" t="s">
        <v>947</v>
      </c>
      <c r="B1943" s="67" t="s">
        <v>15362</v>
      </c>
      <c r="C1943" s="67" t="s">
        <v>15364</v>
      </c>
      <c r="D1943" s="68">
        <v>3221</v>
      </c>
    </row>
    <row r="1944" spans="1:4" x14ac:dyDescent="0.25">
      <c r="A1944" s="54" t="s">
        <v>947</v>
      </c>
      <c r="B1944" s="67" t="s">
        <v>16434</v>
      </c>
      <c r="C1944" s="67" t="s">
        <v>16436</v>
      </c>
      <c r="D1944" s="68">
        <v>1626</v>
      </c>
    </row>
    <row r="1945" spans="1:4" x14ac:dyDescent="0.25">
      <c r="A1945" s="54" t="s">
        <v>947</v>
      </c>
      <c r="B1945" s="67" t="s">
        <v>4081</v>
      </c>
      <c r="C1945" s="67" t="s">
        <v>4083</v>
      </c>
      <c r="D1945" s="68">
        <v>90660</v>
      </c>
    </row>
    <row r="1946" spans="1:4" x14ac:dyDescent="0.25">
      <c r="A1946" s="54" t="s">
        <v>947</v>
      </c>
      <c r="B1946" s="67" t="s">
        <v>17424</v>
      </c>
      <c r="C1946" s="67" t="s">
        <v>17425</v>
      </c>
      <c r="D1946" s="68">
        <v>0</v>
      </c>
    </row>
    <row r="1947" spans="1:4" x14ac:dyDescent="0.25">
      <c r="A1947" s="54" t="s">
        <v>947</v>
      </c>
      <c r="B1947" s="67" t="s">
        <v>6442</v>
      </c>
      <c r="C1947" s="67" t="s">
        <v>6444</v>
      </c>
      <c r="D1947" s="68">
        <v>41990</v>
      </c>
    </row>
    <row r="1948" spans="1:4" x14ac:dyDescent="0.25">
      <c r="A1948" s="54" t="s">
        <v>947</v>
      </c>
      <c r="B1948" s="67" t="s">
        <v>4555</v>
      </c>
      <c r="C1948" s="67" t="s">
        <v>4557</v>
      </c>
      <c r="D1948" s="68">
        <v>74303</v>
      </c>
    </row>
    <row r="1949" spans="1:4" x14ac:dyDescent="0.25">
      <c r="A1949" s="54" t="s">
        <v>947</v>
      </c>
      <c r="B1949" s="67" t="s">
        <v>2417</v>
      </c>
      <c r="C1949" s="67" t="s">
        <v>2419</v>
      </c>
      <c r="D1949" s="68">
        <v>200549</v>
      </c>
    </row>
    <row r="1950" spans="1:4" x14ac:dyDescent="0.25">
      <c r="A1950" s="54" t="s">
        <v>947</v>
      </c>
      <c r="B1950" s="67" t="s">
        <v>4228</v>
      </c>
      <c r="C1950" s="67" t="s">
        <v>4230</v>
      </c>
      <c r="D1950" s="68">
        <v>84141</v>
      </c>
    </row>
    <row r="1951" spans="1:4" x14ac:dyDescent="0.25">
      <c r="A1951" s="54" t="s">
        <v>947</v>
      </c>
      <c r="B1951" s="67" t="s">
        <v>15975</v>
      </c>
      <c r="C1951" s="67" t="s">
        <v>15977</v>
      </c>
      <c r="D1951" s="68">
        <v>2202</v>
      </c>
    </row>
    <row r="1952" spans="1:4" x14ac:dyDescent="0.25">
      <c r="A1952" s="54" t="s">
        <v>947</v>
      </c>
      <c r="B1952" s="67" t="s">
        <v>12276</v>
      </c>
      <c r="C1952" s="67" t="s">
        <v>12278</v>
      </c>
      <c r="D1952" s="68">
        <v>8908</v>
      </c>
    </row>
    <row r="1953" spans="1:4" x14ac:dyDescent="0.25">
      <c r="A1953" s="54" t="s">
        <v>947</v>
      </c>
      <c r="B1953" s="67" t="s">
        <v>12444</v>
      </c>
      <c r="C1953" s="67" t="s">
        <v>12446</v>
      </c>
      <c r="D1953" s="68">
        <v>8487</v>
      </c>
    </row>
    <row r="1954" spans="1:4" x14ac:dyDescent="0.25">
      <c r="A1954" s="54" t="s">
        <v>947</v>
      </c>
      <c r="B1954" s="67" t="s">
        <v>9001</v>
      </c>
      <c r="C1954" s="67" t="s">
        <v>9003</v>
      </c>
      <c r="D1954" s="68">
        <v>21640</v>
      </c>
    </row>
    <row r="1955" spans="1:4" x14ac:dyDescent="0.25">
      <c r="A1955" s="54" t="s">
        <v>947</v>
      </c>
      <c r="B1955" s="67" t="s">
        <v>6184</v>
      </c>
      <c r="C1955" s="67" t="s">
        <v>6186</v>
      </c>
      <c r="D1955" s="68">
        <v>44933</v>
      </c>
    </row>
    <row r="1956" spans="1:4" x14ac:dyDescent="0.25">
      <c r="A1956" s="54" t="s">
        <v>947</v>
      </c>
      <c r="B1956" s="67" t="s">
        <v>15738</v>
      </c>
      <c r="C1956" s="67" t="s">
        <v>15740</v>
      </c>
      <c r="D1956" s="68">
        <v>2604</v>
      </c>
    </row>
    <row r="1957" spans="1:4" x14ac:dyDescent="0.25">
      <c r="A1957" s="54" t="s">
        <v>947</v>
      </c>
      <c r="B1957" s="67" t="s">
        <v>15281</v>
      </c>
      <c r="C1957" s="67" t="s">
        <v>15283</v>
      </c>
      <c r="D1957" s="68">
        <v>3339</v>
      </c>
    </row>
    <row r="1958" spans="1:4" x14ac:dyDescent="0.25">
      <c r="A1958" s="54" t="s">
        <v>947</v>
      </c>
      <c r="B1958" s="67" t="s">
        <v>16102</v>
      </c>
      <c r="C1958" s="67" t="s">
        <v>16104</v>
      </c>
      <c r="D1958" s="68">
        <v>2044</v>
      </c>
    </row>
    <row r="1959" spans="1:4" x14ac:dyDescent="0.25">
      <c r="A1959" s="54" t="s">
        <v>947</v>
      </c>
      <c r="B1959" s="67" t="s">
        <v>13223</v>
      </c>
      <c r="C1959" s="67" t="s">
        <v>13225</v>
      </c>
      <c r="D1959" s="68">
        <v>6710</v>
      </c>
    </row>
    <row r="1960" spans="1:4" x14ac:dyDescent="0.25">
      <c r="A1960" s="54" t="s">
        <v>947</v>
      </c>
      <c r="B1960" s="67" t="s">
        <v>14135</v>
      </c>
      <c r="C1960" s="67" t="s">
        <v>14137</v>
      </c>
      <c r="D1960" s="68">
        <v>5142</v>
      </c>
    </row>
    <row r="1961" spans="1:4" x14ac:dyDescent="0.25">
      <c r="A1961" s="54" t="s">
        <v>947</v>
      </c>
      <c r="B1961" s="67" t="s">
        <v>4492</v>
      </c>
      <c r="C1961" s="67" t="s">
        <v>4494</v>
      </c>
      <c r="D1961" s="68">
        <v>75988</v>
      </c>
    </row>
    <row r="1962" spans="1:4" x14ac:dyDescent="0.25">
      <c r="A1962" s="54" t="s">
        <v>947</v>
      </c>
      <c r="B1962" s="67" t="s">
        <v>11537</v>
      </c>
      <c r="C1962" s="67" t="s">
        <v>11539</v>
      </c>
      <c r="D1962" s="68">
        <v>10731</v>
      </c>
    </row>
    <row r="1963" spans="1:4" x14ac:dyDescent="0.25">
      <c r="A1963" s="54" t="s">
        <v>947</v>
      </c>
      <c r="B1963" s="67" t="s">
        <v>7058</v>
      </c>
      <c r="C1963" s="67" t="s">
        <v>7060</v>
      </c>
      <c r="D1963" s="68">
        <v>34878</v>
      </c>
    </row>
    <row r="1964" spans="1:4" x14ac:dyDescent="0.25">
      <c r="A1964" s="54" t="s">
        <v>947</v>
      </c>
      <c r="B1964" s="67" t="s">
        <v>15954</v>
      </c>
      <c r="C1964" s="67" t="s">
        <v>15956</v>
      </c>
      <c r="D1964" s="68">
        <v>2225</v>
      </c>
    </row>
    <row r="1965" spans="1:4" x14ac:dyDescent="0.25">
      <c r="A1965" s="54" t="s">
        <v>947</v>
      </c>
      <c r="B1965" s="67" t="s">
        <v>13136</v>
      </c>
      <c r="C1965" s="67" t="s">
        <v>13138</v>
      </c>
      <c r="D1965" s="68">
        <v>6914</v>
      </c>
    </row>
    <row r="1966" spans="1:4" x14ac:dyDescent="0.25">
      <c r="A1966" s="54" t="s">
        <v>947</v>
      </c>
      <c r="B1966" s="67" t="s">
        <v>7315</v>
      </c>
      <c r="C1966" s="67" t="s">
        <v>7317</v>
      </c>
      <c r="D1966" s="68">
        <v>33001</v>
      </c>
    </row>
    <row r="1967" spans="1:4" x14ac:dyDescent="0.25">
      <c r="A1967" s="54" t="s">
        <v>947</v>
      </c>
      <c r="B1967" s="67" t="s">
        <v>11406</v>
      </c>
      <c r="C1967" s="67" t="s">
        <v>11408</v>
      </c>
      <c r="D1967" s="68">
        <v>11197</v>
      </c>
    </row>
    <row r="1968" spans="1:4" x14ac:dyDescent="0.25">
      <c r="A1968" s="54" t="s">
        <v>947</v>
      </c>
      <c r="B1968" s="67" t="s">
        <v>8350</v>
      </c>
      <c r="C1968" s="67" t="s">
        <v>8352</v>
      </c>
      <c r="D1968" s="68">
        <v>25361</v>
      </c>
    </row>
    <row r="1969" spans="1:4" x14ac:dyDescent="0.25">
      <c r="A1969" s="54" t="s">
        <v>947</v>
      </c>
      <c r="B1969" s="67" t="s">
        <v>6166</v>
      </c>
      <c r="C1969" s="67" t="s">
        <v>6168</v>
      </c>
      <c r="D1969" s="68">
        <v>45165</v>
      </c>
    </row>
    <row r="1970" spans="1:4" x14ac:dyDescent="0.25">
      <c r="A1970" s="54" t="s">
        <v>947</v>
      </c>
      <c r="B1970" s="57" t="s">
        <v>1382</v>
      </c>
      <c r="C1970" s="57" t="s">
        <v>1384</v>
      </c>
      <c r="D1970" s="58">
        <v>365791</v>
      </c>
    </row>
    <row r="1971" spans="1:4" x14ac:dyDescent="0.25">
      <c r="A1971" s="54" t="s">
        <v>947</v>
      </c>
      <c r="B1971" s="57" t="s">
        <v>15365</v>
      </c>
      <c r="C1971" s="57" t="s">
        <v>15367</v>
      </c>
      <c r="D1971" s="58">
        <v>3216</v>
      </c>
    </row>
    <row r="1972" spans="1:4" x14ac:dyDescent="0.25">
      <c r="A1972" s="54" t="s">
        <v>947</v>
      </c>
      <c r="B1972" s="57" t="s">
        <v>14336</v>
      </c>
      <c r="C1972" s="57" t="s">
        <v>14338</v>
      </c>
      <c r="D1972" s="58">
        <v>4780</v>
      </c>
    </row>
    <row r="1973" spans="1:4" x14ac:dyDescent="0.25">
      <c r="A1973" s="54" t="s">
        <v>947</v>
      </c>
      <c r="B1973" s="57" t="s">
        <v>11002</v>
      </c>
      <c r="C1973" s="57" t="s">
        <v>11004</v>
      </c>
      <c r="D1973" s="58">
        <v>12399</v>
      </c>
    </row>
    <row r="1974" spans="1:4" x14ac:dyDescent="0.25">
      <c r="A1974" s="54" t="s">
        <v>947</v>
      </c>
      <c r="B1974" s="57" t="s">
        <v>4324</v>
      </c>
      <c r="C1974" s="57" t="s">
        <v>4326</v>
      </c>
      <c r="D1974" s="58">
        <v>80816</v>
      </c>
    </row>
    <row r="1975" spans="1:4" x14ac:dyDescent="0.25">
      <c r="A1975" s="54" t="s">
        <v>947</v>
      </c>
      <c r="B1975" s="57" t="s">
        <v>11955</v>
      </c>
      <c r="C1975" s="57" t="s">
        <v>11957</v>
      </c>
      <c r="D1975" s="58">
        <v>9658</v>
      </c>
    </row>
    <row r="1976" spans="1:4" x14ac:dyDescent="0.25">
      <c r="A1976" s="54" t="s">
        <v>947</v>
      </c>
      <c r="B1976" s="57" t="s">
        <v>15293</v>
      </c>
      <c r="C1976" s="57" t="s">
        <v>15295</v>
      </c>
      <c r="D1976" s="58">
        <v>3319</v>
      </c>
    </row>
    <row r="1977" spans="1:4" x14ac:dyDescent="0.25">
      <c r="A1977" s="54" t="s">
        <v>947</v>
      </c>
      <c r="B1977" s="57" t="s">
        <v>5384</v>
      </c>
      <c r="C1977" s="57" t="s">
        <v>5386</v>
      </c>
      <c r="D1977" s="58">
        <v>57607</v>
      </c>
    </row>
    <row r="1978" spans="1:4" x14ac:dyDescent="0.25">
      <c r="A1978" s="54" t="s">
        <v>947</v>
      </c>
      <c r="B1978" s="57" t="s">
        <v>5654</v>
      </c>
      <c r="C1978" s="57" t="s">
        <v>5656</v>
      </c>
      <c r="D1978" s="58">
        <v>52719</v>
      </c>
    </row>
    <row r="1979" spans="1:4" x14ac:dyDescent="0.25">
      <c r="A1979" s="54" t="s">
        <v>947</v>
      </c>
      <c r="B1979" s="57" t="s">
        <v>10858</v>
      </c>
      <c r="C1979" s="57" t="s">
        <v>10860</v>
      </c>
      <c r="D1979" s="58">
        <v>12991</v>
      </c>
    </row>
    <row r="1980" spans="1:4" x14ac:dyDescent="0.25">
      <c r="A1980" s="54" t="s">
        <v>947</v>
      </c>
      <c r="B1980" s="57" t="s">
        <v>11137</v>
      </c>
      <c r="C1980" s="57" t="s">
        <v>11139</v>
      </c>
      <c r="D1980" s="58">
        <v>11973</v>
      </c>
    </row>
    <row r="1981" spans="1:4" x14ac:dyDescent="0.25">
      <c r="A1981" s="54" t="s">
        <v>947</v>
      </c>
      <c r="B1981" s="57" t="s">
        <v>8140</v>
      </c>
      <c r="C1981" s="57" t="s">
        <v>8142</v>
      </c>
      <c r="D1981" s="58">
        <v>26687</v>
      </c>
    </row>
    <row r="1982" spans="1:4" x14ac:dyDescent="0.25">
      <c r="A1982" s="54" t="s">
        <v>947</v>
      </c>
      <c r="B1982" s="57" t="s">
        <v>16188</v>
      </c>
      <c r="C1982" s="57" t="s">
        <v>16190</v>
      </c>
      <c r="D1982" s="58">
        <v>1962</v>
      </c>
    </row>
    <row r="1983" spans="1:4" x14ac:dyDescent="0.25">
      <c r="A1983" s="54" t="s">
        <v>947</v>
      </c>
      <c r="B1983" s="57" t="s">
        <v>16235</v>
      </c>
      <c r="C1983" s="57" t="s">
        <v>16237</v>
      </c>
      <c r="D1983" s="58">
        <v>1889</v>
      </c>
    </row>
    <row r="1984" spans="1:4" x14ac:dyDescent="0.25">
      <c r="A1984" s="54" t="s">
        <v>947</v>
      </c>
      <c r="B1984" s="57" t="s">
        <v>5693</v>
      </c>
      <c r="C1984" s="57" t="s">
        <v>5695</v>
      </c>
      <c r="D1984" s="58">
        <v>52261</v>
      </c>
    </row>
    <row r="1985" spans="1:4" x14ac:dyDescent="0.25">
      <c r="A1985" s="54" t="s">
        <v>947</v>
      </c>
      <c r="B1985" s="57" t="s">
        <v>1952</v>
      </c>
      <c r="C1985" s="57" t="s">
        <v>1954</v>
      </c>
      <c r="D1985" s="58">
        <v>265632</v>
      </c>
    </row>
    <row r="1986" spans="1:4" x14ac:dyDescent="0.25">
      <c r="A1986" s="54" t="s">
        <v>947</v>
      </c>
      <c r="B1986" s="57" t="s">
        <v>12561</v>
      </c>
      <c r="C1986" s="57" t="s">
        <v>12563</v>
      </c>
      <c r="D1986" s="58">
        <v>8235</v>
      </c>
    </row>
    <row r="1987" spans="1:4" x14ac:dyDescent="0.25">
      <c r="A1987" s="54" t="s">
        <v>947</v>
      </c>
      <c r="B1987" s="57" t="s">
        <v>11762</v>
      </c>
      <c r="C1987" s="57" t="s">
        <v>11764</v>
      </c>
      <c r="D1987" s="58">
        <v>10116</v>
      </c>
    </row>
    <row r="1988" spans="1:4" x14ac:dyDescent="0.25">
      <c r="A1988" s="54" t="s">
        <v>947</v>
      </c>
      <c r="B1988" s="57" t="s">
        <v>5414</v>
      </c>
      <c r="C1988" s="57" t="s">
        <v>5416</v>
      </c>
      <c r="D1988" s="58">
        <v>56787</v>
      </c>
    </row>
    <row r="1989" spans="1:4" x14ac:dyDescent="0.25">
      <c r="A1989" s="54" t="s">
        <v>947</v>
      </c>
      <c r="B1989" s="57" t="s">
        <v>7151</v>
      </c>
      <c r="C1989" s="57" t="s">
        <v>7153</v>
      </c>
      <c r="D1989" s="58">
        <v>34027</v>
      </c>
    </row>
    <row r="1990" spans="1:4" x14ac:dyDescent="0.25">
      <c r="A1990" s="54" t="s">
        <v>947</v>
      </c>
      <c r="B1990" s="57" t="s">
        <v>4552</v>
      </c>
      <c r="C1990" s="57" t="s">
        <v>4554</v>
      </c>
      <c r="D1990" s="58">
        <v>74307</v>
      </c>
    </row>
    <row r="1991" spans="1:4" x14ac:dyDescent="0.25">
      <c r="A1991" s="54" t="s">
        <v>947</v>
      </c>
      <c r="B1991" s="57" t="s">
        <v>4423</v>
      </c>
      <c r="C1991" s="57" t="s">
        <v>4425</v>
      </c>
      <c r="D1991" s="58">
        <v>78607</v>
      </c>
    </row>
    <row r="1992" spans="1:4" x14ac:dyDescent="0.25">
      <c r="A1992" s="54" t="s">
        <v>947</v>
      </c>
      <c r="B1992" s="57" t="s">
        <v>5216</v>
      </c>
      <c r="C1992" s="57" t="s">
        <v>5218</v>
      </c>
      <c r="D1992" s="58">
        <v>60796</v>
      </c>
    </row>
    <row r="1993" spans="1:4" x14ac:dyDescent="0.25">
      <c r="A1993" s="54" t="s">
        <v>947</v>
      </c>
      <c r="B1993" s="57" t="s">
        <v>1877</v>
      </c>
      <c r="C1993" s="57" t="s">
        <v>1879</v>
      </c>
      <c r="D1993" s="58">
        <v>282250</v>
      </c>
    </row>
    <row r="1994" spans="1:4" x14ac:dyDescent="0.25">
      <c r="A1994" s="54" t="s">
        <v>947</v>
      </c>
      <c r="B1994" s="57" t="s">
        <v>14428</v>
      </c>
      <c r="C1994" s="57" t="s">
        <v>14430</v>
      </c>
      <c r="D1994" s="58">
        <v>4652</v>
      </c>
    </row>
    <row r="1995" spans="1:4" x14ac:dyDescent="0.25">
      <c r="A1995" s="54" t="s">
        <v>947</v>
      </c>
      <c r="B1995" s="57" t="s">
        <v>13214</v>
      </c>
      <c r="C1995" s="57" t="s">
        <v>13216</v>
      </c>
      <c r="D1995" s="58">
        <v>6724</v>
      </c>
    </row>
    <row r="1996" spans="1:4" x14ac:dyDescent="0.25">
      <c r="A1996" s="54" t="s">
        <v>947</v>
      </c>
      <c r="B1996" s="57" t="s">
        <v>17234</v>
      </c>
      <c r="C1996" s="57" t="s">
        <v>17236</v>
      </c>
      <c r="D1996" s="58">
        <v>400</v>
      </c>
    </row>
    <row r="1997" spans="1:4" x14ac:dyDescent="0.25">
      <c r="A1997" s="54" t="s">
        <v>947</v>
      </c>
      <c r="B1997" s="57" t="s">
        <v>15347</v>
      </c>
      <c r="C1997" s="57" t="s">
        <v>15349</v>
      </c>
      <c r="D1997" s="58">
        <v>3238</v>
      </c>
    </row>
    <row r="1998" spans="1:4" x14ac:dyDescent="0.25">
      <c r="A1998" s="54" t="s">
        <v>947</v>
      </c>
      <c r="B1998" s="57" t="s">
        <v>9180</v>
      </c>
      <c r="C1998" s="57" t="s">
        <v>9182</v>
      </c>
      <c r="D1998" s="58">
        <v>20446</v>
      </c>
    </row>
    <row r="1999" spans="1:4" x14ac:dyDescent="0.25">
      <c r="A1999" s="54" t="s">
        <v>947</v>
      </c>
      <c r="B1999" s="57" t="s">
        <v>2798</v>
      </c>
      <c r="C1999" s="57" t="s">
        <v>2800</v>
      </c>
      <c r="D1999" s="58">
        <v>160350</v>
      </c>
    </row>
    <row r="2000" spans="1:4" x14ac:dyDescent="0.25">
      <c r="A2000" s="54" t="s">
        <v>947</v>
      </c>
      <c r="B2000" s="57" t="s">
        <v>5983</v>
      </c>
      <c r="C2000" s="57" t="s">
        <v>5985</v>
      </c>
      <c r="D2000" s="58">
        <v>47917</v>
      </c>
    </row>
    <row r="2001" spans="1:4" x14ac:dyDescent="0.25">
      <c r="A2001" s="54" t="s">
        <v>947</v>
      </c>
      <c r="B2001" s="57" t="s">
        <v>9849</v>
      </c>
      <c r="C2001" s="57" t="s">
        <v>9851</v>
      </c>
      <c r="D2001" s="58">
        <v>17036</v>
      </c>
    </row>
    <row r="2002" spans="1:4" x14ac:dyDescent="0.25">
      <c r="A2002" s="54" t="s">
        <v>947</v>
      </c>
      <c r="B2002" s="57" t="s">
        <v>2504</v>
      </c>
      <c r="C2002" s="57" t="s">
        <v>2506</v>
      </c>
      <c r="D2002" s="58">
        <v>189967</v>
      </c>
    </row>
    <row r="2003" spans="1:4" x14ac:dyDescent="0.25">
      <c r="A2003" s="54" t="s">
        <v>947</v>
      </c>
      <c r="B2003" s="57" t="s">
        <v>12988</v>
      </c>
      <c r="C2003" s="57" t="s">
        <v>12990</v>
      </c>
      <c r="D2003" s="58">
        <v>7220</v>
      </c>
    </row>
    <row r="2004" spans="1:4" x14ac:dyDescent="0.25">
      <c r="A2004" s="54" t="s">
        <v>947</v>
      </c>
      <c r="B2004" s="57" t="s">
        <v>10423</v>
      </c>
      <c r="C2004" s="57" t="s">
        <v>10425</v>
      </c>
      <c r="D2004" s="58">
        <v>14660</v>
      </c>
    </row>
    <row r="2005" spans="1:4" x14ac:dyDescent="0.25">
      <c r="A2005" s="54" t="s">
        <v>947</v>
      </c>
      <c r="B2005" s="57" t="s">
        <v>13763</v>
      </c>
      <c r="C2005" s="57" t="s">
        <v>13765</v>
      </c>
      <c r="D2005" s="58">
        <v>5750</v>
      </c>
    </row>
    <row r="2006" spans="1:4" x14ac:dyDescent="0.25">
      <c r="A2006" s="54" t="s">
        <v>947</v>
      </c>
      <c r="B2006" s="57" t="s">
        <v>16203</v>
      </c>
      <c r="C2006" s="57" t="s">
        <v>16205</v>
      </c>
      <c r="D2006" s="58">
        <v>1922</v>
      </c>
    </row>
    <row r="2007" spans="1:4" x14ac:dyDescent="0.25">
      <c r="A2007" s="54" t="s">
        <v>947</v>
      </c>
      <c r="B2007" s="57" t="s">
        <v>2864</v>
      </c>
      <c r="C2007" s="57" t="s">
        <v>2866</v>
      </c>
      <c r="D2007" s="58">
        <v>157411</v>
      </c>
    </row>
    <row r="2008" spans="1:4" x14ac:dyDescent="0.25">
      <c r="A2008" s="54" t="s">
        <v>947</v>
      </c>
      <c r="B2008" s="57" t="s">
        <v>12264</v>
      </c>
      <c r="C2008" s="57" t="s">
        <v>12266</v>
      </c>
      <c r="D2008" s="58">
        <v>8977</v>
      </c>
    </row>
    <row r="2009" spans="1:4" x14ac:dyDescent="0.25">
      <c r="A2009" s="54" t="s">
        <v>947</v>
      </c>
      <c r="B2009" s="57" t="s">
        <v>13554</v>
      </c>
      <c r="C2009" s="57" t="s">
        <v>13556</v>
      </c>
      <c r="D2009" s="58">
        <v>6155</v>
      </c>
    </row>
    <row r="2010" spans="1:4" x14ac:dyDescent="0.25">
      <c r="A2010" s="54" t="s">
        <v>947</v>
      </c>
      <c r="B2010" s="57" t="s">
        <v>15579</v>
      </c>
      <c r="C2010" s="57" t="s">
        <v>15581</v>
      </c>
      <c r="D2010" s="58">
        <v>2876</v>
      </c>
    </row>
    <row r="2011" spans="1:4" x14ac:dyDescent="0.25">
      <c r="A2011" s="54" t="s">
        <v>947</v>
      </c>
      <c r="B2011" s="57" t="s">
        <v>3345</v>
      </c>
      <c r="C2011" s="57" t="s">
        <v>3347</v>
      </c>
      <c r="D2011" s="58">
        <v>123141</v>
      </c>
    </row>
    <row r="2012" spans="1:4" x14ac:dyDescent="0.25">
      <c r="A2012" s="54" t="s">
        <v>947</v>
      </c>
      <c r="B2012" s="57" t="s">
        <v>6974</v>
      </c>
      <c r="C2012" s="57" t="s">
        <v>6976</v>
      </c>
      <c r="D2012" s="58">
        <v>35898</v>
      </c>
    </row>
    <row r="2013" spans="1:4" x14ac:dyDescent="0.25">
      <c r="A2013" s="54" t="s">
        <v>947</v>
      </c>
      <c r="B2013" s="57" t="s">
        <v>8701</v>
      </c>
      <c r="C2013" s="57" t="s">
        <v>8703</v>
      </c>
      <c r="D2013" s="58">
        <v>23201</v>
      </c>
    </row>
    <row r="2014" spans="1:4" x14ac:dyDescent="0.25">
      <c r="A2014" s="54" t="s">
        <v>947</v>
      </c>
      <c r="B2014" s="57" t="s">
        <v>5962</v>
      </c>
      <c r="C2014" s="57" t="s">
        <v>5964</v>
      </c>
      <c r="D2014" s="58">
        <v>48150</v>
      </c>
    </row>
    <row r="2015" spans="1:4" x14ac:dyDescent="0.25">
      <c r="A2015" s="54" t="s">
        <v>947</v>
      </c>
      <c r="B2015" s="57" t="s">
        <v>5846</v>
      </c>
      <c r="C2015" s="57" t="s">
        <v>5848</v>
      </c>
      <c r="D2015" s="58">
        <v>49967</v>
      </c>
    </row>
    <row r="2016" spans="1:4" x14ac:dyDescent="0.25">
      <c r="A2016" s="54" t="s">
        <v>947</v>
      </c>
      <c r="B2016" s="57" t="s">
        <v>1334</v>
      </c>
      <c r="C2016" s="57" t="s">
        <v>1336</v>
      </c>
      <c r="D2016" s="58">
        <v>510064</v>
      </c>
    </row>
    <row r="2017" spans="1:4" x14ac:dyDescent="0.25">
      <c r="A2017" s="54" t="s">
        <v>947</v>
      </c>
      <c r="B2017" s="57" t="s">
        <v>5971</v>
      </c>
      <c r="C2017" s="57" t="s">
        <v>5973</v>
      </c>
      <c r="D2017" s="58">
        <v>48024</v>
      </c>
    </row>
    <row r="2018" spans="1:4" x14ac:dyDescent="0.25">
      <c r="A2018" s="54" t="s">
        <v>947</v>
      </c>
      <c r="B2018" s="57" t="s">
        <v>13051</v>
      </c>
      <c r="C2018" s="57" t="s">
        <v>13053</v>
      </c>
      <c r="D2018" s="58">
        <v>7057</v>
      </c>
    </row>
    <row r="2019" spans="1:4" x14ac:dyDescent="0.25">
      <c r="A2019" s="54" t="s">
        <v>947</v>
      </c>
      <c r="B2019" s="57" t="s">
        <v>6899</v>
      </c>
      <c r="C2019" s="57" t="s">
        <v>6901</v>
      </c>
      <c r="D2019" s="58">
        <v>36907</v>
      </c>
    </row>
    <row r="2020" spans="1:4" x14ac:dyDescent="0.25">
      <c r="A2020" s="54" t="s">
        <v>947</v>
      </c>
      <c r="B2020" s="57" t="s">
        <v>4174</v>
      </c>
      <c r="C2020" s="57" t="s">
        <v>4176</v>
      </c>
      <c r="D2020" s="58">
        <v>87042</v>
      </c>
    </row>
    <row r="2021" spans="1:4" x14ac:dyDescent="0.25">
      <c r="A2021" s="54" t="s">
        <v>947</v>
      </c>
      <c r="B2021" s="57" t="s">
        <v>5288</v>
      </c>
      <c r="C2021" s="57" t="s">
        <v>5290</v>
      </c>
      <c r="D2021" s="58">
        <v>75783</v>
      </c>
    </row>
    <row r="2022" spans="1:4" x14ac:dyDescent="0.25">
      <c r="A2022" s="54" t="s">
        <v>947</v>
      </c>
      <c r="B2022" s="57" t="s">
        <v>3477</v>
      </c>
      <c r="C2022" s="57" t="s">
        <v>3479</v>
      </c>
      <c r="D2022" s="58">
        <v>115285</v>
      </c>
    </row>
    <row r="2023" spans="1:4" x14ac:dyDescent="0.25">
      <c r="A2023" s="54" t="s">
        <v>947</v>
      </c>
      <c r="B2023" s="57" t="s">
        <v>6163</v>
      </c>
      <c r="C2023" s="57" t="s">
        <v>6165</v>
      </c>
      <c r="D2023" s="58">
        <v>45183</v>
      </c>
    </row>
    <row r="2024" spans="1:4" x14ac:dyDescent="0.25">
      <c r="A2024" s="54" t="s">
        <v>947</v>
      </c>
      <c r="B2024" s="57" t="s">
        <v>4036</v>
      </c>
      <c r="C2024" s="57" t="s">
        <v>4038</v>
      </c>
      <c r="D2024" s="58">
        <v>92503</v>
      </c>
    </row>
    <row r="2025" spans="1:4" x14ac:dyDescent="0.25">
      <c r="A2025" s="54" t="s">
        <v>947</v>
      </c>
      <c r="B2025" s="57" t="s">
        <v>1763</v>
      </c>
      <c r="C2025" s="57" t="s">
        <v>1765</v>
      </c>
      <c r="D2025" s="58">
        <v>317528</v>
      </c>
    </row>
    <row r="2026" spans="1:4" x14ac:dyDescent="0.25">
      <c r="A2026" s="54" t="s">
        <v>947</v>
      </c>
      <c r="B2026" s="57" t="s">
        <v>3088</v>
      </c>
      <c r="C2026" s="57" t="s">
        <v>3090</v>
      </c>
      <c r="D2026" s="58">
        <v>138573</v>
      </c>
    </row>
    <row r="2027" spans="1:4" x14ac:dyDescent="0.25">
      <c r="A2027" s="54" t="s">
        <v>947</v>
      </c>
      <c r="B2027" s="57" t="s">
        <v>5333</v>
      </c>
      <c r="C2027" s="57" t="s">
        <v>5335</v>
      </c>
      <c r="D2027" s="58">
        <v>58496</v>
      </c>
    </row>
    <row r="2028" spans="1:4" x14ac:dyDescent="0.25">
      <c r="A2028" s="54" t="s">
        <v>947</v>
      </c>
      <c r="B2028" s="57" t="s">
        <v>2102</v>
      </c>
      <c r="C2028" s="57" t="s">
        <v>2104</v>
      </c>
      <c r="D2028" s="58">
        <v>236295</v>
      </c>
    </row>
    <row r="2029" spans="1:4" x14ac:dyDescent="0.25">
      <c r="A2029" s="54" t="s">
        <v>947</v>
      </c>
      <c r="B2029" s="57" t="s">
        <v>1502</v>
      </c>
      <c r="C2029" s="57" t="s">
        <v>1504</v>
      </c>
      <c r="D2029" s="58">
        <v>288322</v>
      </c>
    </row>
    <row r="2030" spans="1:4" x14ac:dyDescent="0.25">
      <c r="A2030" s="54" t="s">
        <v>947</v>
      </c>
      <c r="B2030" s="57" t="s">
        <v>3746</v>
      </c>
      <c r="C2030" s="57" t="s">
        <v>3748</v>
      </c>
      <c r="D2030" s="58">
        <v>103855</v>
      </c>
    </row>
    <row r="2031" spans="1:4" x14ac:dyDescent="0.25">
      <c r="A2031" s="54" t="s">
        <v>947</v>
      </c>
      <c r="B2031" s="57" t="s">
        <v>5009</v>
      </c>
      <c r="C2031" s="57" t="s">
        <v>5011</v>
      </c>
      <c r="D2031" s="58">
        <v>64197</v>
      </c>
    </row>
    <row r="2032" spans="1:4" x14ac:dyDescent="0.25">
      <c r="A2032" s="54" t="s">
        <v>947</v>
      </c>
      <c r="B2032" s="57" t="s">
        <v>15458</v>
      </c>
      <c r="C2032" s="57" t="s">
        <v>15460</v>
      </c>
      <c r="D2032" s="58">
        <v>3056</v>
      </c>
    </row>
    <row r="2033" spans="1:4" x14ac:dyDescent="0.25">
      <c r="A2033" s="54" t="s">
        <v>947</v>
      </c>
      <c r="B2033" s="57" t="s">
        <v>6660</v>
      </c>
      <c r="C2033" s="57" t="s">
        <v>6662</v>
      </c>
      <c r="D2033" s="58">
        <v>39483</v>
      </c>
    </row>
    <row r="2034" spans="1:4" x14ac:dyDescent="0.25">
      <c r="A2034" s="54" t="s">
        <v>947</v>
      </c>
      <c r="B2034" s="57" t="s">
        <v>4024</v>
      </c>
      <c r="C2034" s="57" t="s">
        <v>4026</v>
      </c>
      <c r="D2034" s="58">
        <v>93350</v>
      </c>
    </row>
    <row r="2035" spans="1:4" x14ac:dyDescent="0.25">
      <c r="A2035" s="54" t="s">
        <v>947</v>
      </c>
      <c r="B2035" s="57" t="s">
        <v>11313</v>
      </c>
      <c r="C2035" s="57" t="s">
        <v>11315</v>
      </c>
      <c r="D2035" s="58">
        <v>11467</v>
      </c>
    </row>
    <row r="2036" spans="1:4" x14ac:dyDescent="0.25">
      <c r="A2036" s="54" t="s">
        <v>947</v>
      </c>
      <c r="B2036" s="57" t="s">
        <v>5447</v>
      </c>
      <c r="C2036" s="57" t="s">
        <v>5449</v>
      </c>
      <c r="D2036" s="58">
        <v>56208</v>
      </c>
    </row>
    <row r="2037" spans="1:4" x14ac:dyDescent="0.25">
      <c r="A2037" s="54" t="s">
        <v>947</v>
      </c>
      <c r="B2037" s="57" t="s">
        <v>15231</v>
      </c>
      <c r="C2037" s="57" t="s">
        <v>15233</v>
      </c>
      <c r="D2037" s="58">
        <v>3411</v>
      </c>
    </row>
    <row r="2038" spans="1:4" x14ac:dyDescent="0.25">
      <c r="A2038" s="54" t="s">
        <v>947</v>
      </c>
      <c r="B2038" s="57" t="s">
        <v>10789</v>
      </c>
      <c r="C2038" s="57" t="s">
        <v>10791</v>
      </c>
      <c r="D2038" s="58">
        <v>13206</v>
      </c>
    </row>
    <row r="2039" spans="1:4" x14ac:dyDescent="0.25">
      <c r="A2039" s="54" t="s">
        <v>947</v>
      </c>
      <c r="B2039" s="57" t="s">
        <v>15945</v>
      </c>
      <c r="C2039" s="57" t="s">
        <v>15947</v>
      </c>
      <c r="D2039" s="58">
        <v>2250</v>
      </c>
    </row>
    <row r="2040" spans="1:4" x14ac:dyDescent="0.25">
      <c r="A2040" s="54" t="s">
        <v>947</v>
      </c>
      <c r="B2040" s="57" t="s">
        <v>8782</v>
      </c>
      <c r="C2040" s="57" t="s">
        <v>8784</v>
      </c>
      <c r="D2040" s="58">
        <v>22817</v>
      </c>
    </row>
    <row r="2041" spans="1:4" x14ac:dyDescent="0.25">
      <c r="A2041" s="54" t="s">
        <v>947</v>
      </c>
      <c r="B2041" s="57" t="s">
        <v>7166</v>
      </c>
      <c r="C2041" s="57" t="s">
        <v>7168</v>
      </c>
      <c r="D2041" s="58">
        <v>33934</v>
      </c>
    </row>
    <row r="2042" spans="1:4" x14ac:dyDescent="0.25">
      <c r="A2042" s="54" t="s">
        <v>947</v>
      </c>
      <c r="B2042" s="57" t="s">
        <v>14795</v>
      </c>
      <c r="C2042" s="57" t="s">
        <v>14797</v>
      </c>
      <c r="D2042" s="58">
        <v>4052</v>
      </c>
    </row>
    <row r="2043" spans="1:4" x14ac:dyDescent="0.25">
      <c r="A2043" s="54" t="s">
        <v>947</v>
      </c>
      <c r="B2043" s="57" t="s">
        <v>4633</v>
      </c>
      <c r="C2043" s="57" t="s">
        <v>4635</v>
      </c>
      <c r="D2043" s="58">
        <v>71999</v>
      </c>
    </row>
    <row r="2044" spans="1:4" x14ac:dyDescent="0.25">
      <c r="A2044" s="54" t="s">
        <v>947</v>
      </c>
      <c r="B2044" s="57" t="s">
        <v>17323</v>
      </c>
      <c r="C2044" s="57" t="s">
        <v>17325</v>
      </c>
      <c r="D2044" s="58">
        <v>252</v>
      </c>
    </row>
    <row r="2045" spans="1:4" x14ac:dyDescent="0.25">
      <c r="A2045" s="54" t="s">
        <v>947</v>
      </c>
      <c r="B2045" s="57" t="s">
        <v>15225</v>
      </c>
      <c r="C2045" s="57" t="s">
        <v>15227</v>
      </c>
      <c r="D2045" s="58">
        <v>3430</v>
      </c>
    </row>
    <row r="2046" spans="1:4" x14ac:dyDescent="0.25">
      <c r="A2046" s="54" t="s">
        <v>947</v>
      </c>
      <c r="B2046" s="57" t="s">
        <v>1658</v>
      </c>
      <c r="C2046" s="57" t="s">
        <v>1660</v>
      </c>
      <c r="D2046" s="58">
        <v>284628</v>
      </c>
    </row>
    <row r="2047" spans="1:4" x14ac:dyDescent="0.25">
      <c r="A2047" s="54" t="s">
        <v>947</v>
      </c>
      <c r="B2047" s="57" t="s">
        <v>11489</v>
      </c>
      <c r="C2047" s="57" t="s">
        <v>11491</v>
      </c>
      <c r="D2047" s="58">
        <v>10841</v>
      </c>
    </row>
    <row r="2048" spans="1:4" x14ac:dyDescent="0.25">
      <c r="A2048" s="54" t="s">
        <v>947</v>
      </c>
      <c r="B2048" s="57" t="s">
        <v>11534</v>
      </c>
      <c r="C2048" s="57" t="s">
        <v>11536</v>
      </c>
      <c r="D2048" s="58">
        <v>10744</v>
      </c>
    </row>
    <row r="2049" spans="1:4" x14ac:dyDescent="0.25">
      <c r="A2049" s="54" t="s">
        <v>947</v>
      </c>
      <c r="B2049" s="57" t="s">
        <v>8116</v>
      </c>
      <c r="C2049" s="57" t="s">
        <v>8118</v>
      </c>
      <c r="D2049" s="58">
        <v>26871</v>
      </c>
    </row>
    <row r="2050" spans="1:4" x14ac:dyDescent="0.25">
      <c r="A2050" s="54" t="s">
        <v>947</v>
      </c>
      <c r="B2050" s="57" t="s">
        <v>11723</v>
      </c>
      <c r="C2050" s="57" t="s">
        <v>11725</v>
      </c>
      <c r="D2050" s="58">
        <v>10234</v>
      </c>
    </row>
    <row r="2051" spans="1:4" x14ac:dyDescent="0.25">
      <c r="A2051" s="54" t="s">
        <v>947</v>
      </c>
      <c r="B2051" s="57" t="s">
        <v>6773</v>
      </c>
      <c r="C2051" s="57" t="s">
        <v>6775</v>
      </c>
      <c r="D2051" s="58">
        <v>38146</v>
      </c>
    </row>
    <row r="2052" spans="1:4" x14ac:dyDescent="0.25">
      <c r="A2052" s="54" t="s">
        <v>947</v>
      </c>
      <c r="B2052" s="57" t="s">
        <v>10618</v>
      </c>
      <c r="C2052" s="57" t="s">
        <v>10620</v>
      </c>
      <c r="D2052" s="58">
        <v>13875</v>
      </c>
    </row>
    <row r="2053" spans="1:4" x14ac:dyDescent="0.25">
      <c r="A2053" s="54" t="s">
        <v>947</v>
      </c>
      <c r="B2053" s="57" t="s">
        <v>9947</v>
      </c>
      <c r="C2053" s="57" t="s">
        <v>9949</v>
      </c>
      <c r="D2053" s="58">
        <v>16558</v>
      </c>
    </row>
    <row r="2054" spans="1:4" x14ac:dyDescent="0.25">
      <c r="A2054" s="54" t="s">
        <v>947</v>
      </c>
      <c r="B2054" s="57" t="s">
        <v>2654</v>
      </c>
      <c r="C2054" s="57" t="s">
        <v>2656</v>
      </c>
      <c r="D2054" s="58">
        <v>175617</v>
      </c>
    </row>
    <row r="2055" spans="1:4" x14ac:dyDescent="0.25">
      <c r="A2055" s="54" t="s">
        <v>947</v>
      </c>
      <c r="B2055" s="57" t="s">
        <v>17342</v>
      </c>
      <c r="C2055" s="57" t="s">
        <v>17344</v>
      </c>
      <c r="D2055" s="58">
        <v>211</v>
      </c>
    </row>
    <row r="2056" spans="1:4" x14ac:dyDescent="0.25">
      <c r="A2056" s="54" t="s">
        <v>947</v>
      </c>
      <c r="B2056" s="57" t="s">
        <v>5303</v>
      </c>
      <c r="C2056" s="57" t="s">
        <v>5305</v>
      </c>
      <c r="D2056" s="58">
        <v>58772</v>
      </c>
    </row>
    <row r="2057" spans="1:4" x14ac:dyDescent="0.25">
      <c r="A2057" s="54" t="s">
        <v>947</v>
      </c>
      <c r="B2057" s="57" t="s">
        <v>7540</v>
      </c>
      <c r="C2057" s="57" t="s">
        <v>7542</v>
      </c>
      <c r="D2057" s="58">
        <v>31075</v>
      </c>
    </row>
    <row r="2058" spans="1:4" x14ac:dyDescent="0.25">
      <c r="A2058" s="54" t="s">
        <v>947</v>
      </c>
      <c r="B2058" s="57" t="s">
        <v>4576</v>
      </c>
      <c r="C2058" s="57" t="s">
        <v>4578</v>
      </c>
      <c r="D2058" s="58">
        <v>74002</v>
      </c>
    </row>
    <row r="2059" spans="1:4" x14ac:dyDescent="0.25">
      <c r="A2059" s="54" t="s">
        <v>947</v>
      </c>
      <c r="B2059" s="57" t="s">
        <v>5273</v>
      </c>
      <c r="C2059" s="57" t="s">
        <v>5275</v>
      </c>
      <c r="D2059" s="58">
        <v>59343</v>
      </c>
    </row>
    <row r="2060" spans="1:4" x14ac:dyDescent="0.25">
      <c r="A2060" s="54" t="s">
        <v>947</v>
      </c>
      <c r="B2060" s="57" t="s">
        <v>1155</v>
      </c>
      <c r="C2060" s="57" t="s">
        <v>1157</v>
      </c>
      <c r="D2060" s="58">
        <v>652822</v>
      </c>
    </row>
    <row r="2061" spans="1:4" x14ac:dyDescent="0.25">
      <c r="A2061" s="54" t="s">
        <v>947</v>
      </c>
      <c r="B2061" s="57" t="s">
        <v>1442</v>
      </c>
      <c r="C2061" s="57" t="s">
        <v>1444</v>
      </c>
      <c r="D2061" s="58">
        <v>391953</v>
      </c>
    </row>
    <row r="2062" spans="1:4" x14ac:dyDescent="0.25">
      <c r="A2062" s="54" t="s">
        <v>947</v>
      </c>
      <c r="B2062" s="57" t="s">
        <v>9986</v>
      </c>
      <c r="C2062" s="57" t="s">
        <v>9988</v>
      </c>
      <c r="D2062" s="58">
        <v>16392</v>
      </c>
    </row>
    <row r="2063" spans="1:4" x14ac:dyDescent="0.25">
      <c r="A2063" s="54" t="s">
        <v>947</v>
      </c>
      <c r="B2063" s="57" t="s">
        <v>12498</v>
      </c>
      <c r="C2063" s="57" t="s">
        <v>12500</v>
      </c>
      <c r="D2063" s="58">
        <v>8373</v>
      </c>
    </row>
    <row r="2064" spans="1:4" x14ac:dyDescent="0.25">
      <c r="A2064" s="54" t="s">
        <v>947</v>
      </c>
      <c r="B2064" s="57" t="s">
        <v>4075</v>
      </c>
      <c r="C2064" s="57" t="s">
        <v>4077</v>
      </c>
      <c r="D2064" s="58">
        <v>90922</v>
      </c>
    </row>
    <row r="2065" spans="1:4" x14ac:dyDescent="0.25">
      <c r="A2065" s="54" t="s">
        <v>947</v>
      </c>
      <c r="B2065" s="57" t="s">
        <v>2501</v>
      </c>
      <c r="C2065" s="57" t="s">
        <v>2503</v>
      </c>
      <c r="D2065" s="58">
        <v>190114</v>
      </c>
    </row>
    <row r="2066" spans="1:4" x14ac:dyDescent="0.25">
      <c r="A2066" s="54" t="s">
        <v>947</v>
      </c>
      <c r="B2066" s="57" t="s">
        <v>7459</v>
      </c>
      <c r="C2066" s="57" t="s">
        <v>7461</v>
      </c>
      <c r="D2066" s="58">
        <v>31787</v>
      </c>
    </row>
    <row r="2067" spans="1:4" x14ac:dyDescent="0.25">
      <c r="A2067" s="54" t="s">
        <v>947</v>
      </c>
      <c r="B2067" s="57" t="s">
        <v>5546</v>
      </c>
      <c r="C2067" s="57" t="s">
        <v>5548</v>
      </c>
      <c r="D2067" s="58">
        <v>54426</v>
      </c>
    </row>
    <row r="2068" spans="1:4" x14ac:dyDescent="0.25">
      <c r="A2068" s="54" t="s">
        <v>947</v>
      </c>
      <c r="B2068" s="57" t="s">
        <v>9932</v>
      </c>
      <c r="C2068" s="57" t="s">
        <v>9934</v>
      </c>
      <c r="D2068" s="58">
        <v>16617</v>
      </c>
    </row>
    <row r="2069" spans="1:4" x14ac:dyDescent="0.25">
      <c r="A2069" s="54" t="s">
        <v>947</v>
      </c>
      <c r="B2069" s="57" t="s">
        <v>8071</v>
      </c>
      <c r="C2069" s="57" t="s">
        <v>8073</v>
      </c>
      <c r="D2069" s="58">
        <v>27185</v>
      </c>
    </row>
    <row r="2070" spans="1:4" x14ac:dyDescent="0.25">
      <c r="A2070" s="54" t="s">
        <v>947</v>
      </c>
      <c r="B2070" s="57" t="s">
        <v>8044</v>
      </c>
      <c r="C2070" s="57" t="s">
        <v>8046</v>
      </c>
      <c r="D2070" s="58">
        <v>27347</v>
      </c>
    </row>
    <row r="2071" spans="1:4" x14ac:dyDescent="0.25">
      <c r="A2071" s="54" t="s">
        <v>947</v>
      </c>
      <c r="B2071" s="57" t="s">
        <v>3880</v>
      </c>
      <c r="C2071" s="57" t="s">
        <v>3882</v>
      </c>
      <c r="D2071" s="58">
        <v>98281</v>
      </c>
    </row>
    <row r="2072" spans="1:4" x14ac:dyDescent="0.25">
      <c r="A2072" s="54" t="s">
        <v>947</v>
      </c>
      <c r="B2072" s="57" t="s">
        <v>7624</v>
      </c>
      <c r="C2072" s="57" t="s">
        <v>7626</v>
      </c>
      <c r="D2072" s="58">
        <v>30436</v>
      </c>
    </row>
    <row r="2073" spans="1:4" x14ac:dyDescent="0.25">
      <c r="A2073" s="54" t="s">
        <v>947</v>
      </c>
      <c r="B2073" s="57" t="s">
        <v>3267</v>
      </c>
      <c r="C2073" s="57" t="s">
        <v>3269</v>
      </c>
      <c r="D2073" s="58">
        <v>128311</v>
      </c>
    </row>
    <row r="2074" spans="1:4" x14ac:dyDescent="0.25">
      <c r="A2074" s="54" t="s">
        <v>947</v>
      </c>
      <c r="B2074" s="57" t="s">
        <v>7148</v>
      </c>
      <c r="C2074" s="57" t="s">
        <v>7150</v>
      </c>
      <c r="D2074" s="58">
        <v>34063</v>
      </c>
    </row>
    <row r="2075" spans="1:4" x14ac:dyDescent="0.25">
      <c r="A2075" s="54" t="s">
        <v>947</v>
      </c>
      <c r="B2075" s="57" t="s">
        <v>3118</v>
      </c>
      <c r="C2075" s="57" t="s">
        <v>3120</v>
      </c>
      <c r="D2075" s="58">
        <v>136648</v>
      </c>
    </row>
    <row r="2076" spans="1:4" x14ac:dyDescent="0.25">
      <c r="A2076" s="54" t="s">
        <v>947</v>
      </c>
      <c r="B2076" s="57" t="s">
        <v>2069</v>
      </c>
      <c r="C2076" s="57" t="s">
        <v>2071</v>
      </c>
      <c r="D2076" s="58">
        <v>241228</v>
      </c>
    </row>
    <row r="2077" spans="1:4" x14ac:dyDescent="0.25">
      <c r="A2077" s="54" t="s">
        <v>947</v>
      </c>
      <c r="B2077" s="57" t="s">
        <v>2978</v>
      </c>
      <c r="C2077" s="57" t="s">
        <v>2980</v>
      </c>
      <c r="D2077" s="58">
        <v>145965</v>
      </c>
    </row>
    <row r="2078" spans="1:4" x14ac:dyDescent="0.25">
      <c r="A2078" s="54" t="s">
        <v>947</v>
      </c>
      <c r="B2078" s="57" t="s">
        <v>12862</v>
      </c>
      <c r="C2078" s="57" t="s">
        <v>12864</v>
      </c>
      <c r="D2078" s="58">
        <v>7515</v>
      </c>
    </row>
    <row r="2079" spans="1:4" x14ac:dyDescent="0.25">
      <c r="A2079" s="54" t="s">
        <v>947</v>
      </c>
      <c r="B2079" s="57" t="s">
        <v>5681</v>
      </c>
      <c r="C2079" s="57" t="s">
        <v>5683</v>
      </c>
      <c r="D2079" s="58">
        <v>52403</v>
      </c>
    </row>
    <row r="2080" spans="1:4" x14ac:dyDescent="0.25">
      <c r="A2080" s="54" t="s">
        <v>947</v>
      </c>
      <c r="B2080" s="57" t="s">
        <v>11283</v>
      </c>
      <c r="C2080" s="57" t="s">
        <v>11285</v>
      </c>
      <c r="D2080" s="58">
        <v>11554</v>
      </c>
    </row>
    <row r="2081" spans="1:4" x14ac:dyDescent="0.25">
      <c r="A2081" s="54" t="s">
        <v>947</v>
      </c>
      <c r="B2081" s="57" t="s">
        <v>1436</v>
      </c>
      <c r="C2081" s="57" t="s">
        <v>1438</v>
      </c>
      <c r="D2081" s="58">
        <v>377811</v>
      </c>
    </row>
    <row r="2082" spans="1:4" x14ac:dyDescent="0.25">
      <c r="A2082" s="54" t="s">
        <v>947</v>
      </c>
      <c r="B2082" s="57" t="s">
        <v>17284</v>
      </c>
      <c r="C2082" s="57" t="s">
        <v>17286</v>
      </c>
      <c r="D2082" s="58">
        <v>327</v>
      </c>
    </row>
    <row r="2083" spans="1:4" x14ac:dyDescent="0.25">
      <c r="A2083" s="54" t="s">
        <v>947</v>
      </c>
      <c r="B2083" s="57" t="s">
        <v>1095</v>
      </c>
      <c r="C2083" s="57" t="s">
        <v>1097</v>
      </c>
      <c r="D2083" s="58">
        <v>293128</v>
      </c>
    </row>
    <row r="2084" spans="1:4" x14ac:dyDescent="0.25">
      <c r="A2084" s="54" t="s">
        <v>947</v>
      </c>
      <c r="B2084" s="57" t="s">
        <v>7043</v>
      </c>
      <c r="C2084" s="57" t="s">
        <v>7045</v>
      </c>
      <c r="D2084" s="58">
        <v>35052</v>
      </c>
    </row>
    <row r="2085" spans="1:4" x14ac:dyDescent="0.25">
      <c r="A2085" s="54" t="s">
        <v>947</v>
      </c>
      <c r="B2085" s="57" t="s">
        <v>16741</v>
      </c>
      <c r="C2085" s="57" t="s">
        <v>16743</v>
      </c>
      <c r="D2085" s="58">
        <v>1134</v>
      </c>
    </row>
    <row r="2086" spans="1:4" x14ac:dyDescent="0.25">
      <c r="A2086" s="54" t="s">
        <v>947</v>
      </c>
      <c r="B2086" s="57" t="s">
        <v>12357</v>
      </c>
      <c r="C2086" s="57" t="s">
        <v>12359</v>
      </c>
      <c r="D2086" s="58">
        <v>8691</v>
      </c>
    </row>
    <row r="2087" spans="1:4" x14ac:dyDescent="0.25">
      <c r="A2087" s="54" t="s">
        <v>947</v>
      </c>
      <c r="B2087" s="57" t="s">
        <v>13718</v>
      </c>
      <c r="C2087" s="57" t="s">
        <v>13720</v>
      </c>
      <c r="D2087" s="58">
        <v>5859</v>
      </c>
    </row>
    <row r="2088" spans="1:4" x14ac:dyDescent="0.25">
      <c r="A2088" s="54" t="s">
        <v>947</v>
      </c>
      <c r="B2088" s="57" t="s">
        <v>12991</v>
      </c>
      <c r="C2088" s="57" t="s">
        <v>12993</v>
      </c>
      <c r="D2088" s="58">
        <v>7214</v>
      </c>
    </row>
    <row r="2089" spans="1:4" x14ac:dyDescent="0.25">
      <c r="A2089" s="54" t="s">
        <v>947</v>
      </c>
      <c r="B2089" s="57" t="s">
        <v>16559</v>
      </c>
      <c r="C2089" s="57" t="s">
        <v>16561</v>
      </c>
      <c r="D2089" s="58">
        <v>1440</v>
      </c>
    </row>
    <row r="2090" spans="1:4" x14ac:dyDescent="0.25">
      <c r="A2090" s="54" t="s">
        <v>947</v>
      </c>
      <c r="B2090" s="57" t="s">
        <v>11606</v>
      </c>
      <c r="C2090" s="57" t="s">
        <v>11608</v>
      </c>
      <c r="D2090" s="58">
        <v>10595</v>
      </c>
    </row>
    <row r="2091" spans="1:4" x14ac:dyDescent="0.25">
      <c r="A2091" s="54" t="s">
        <v>947</v>
      </c>
      <c r="B2091" s="57" t="s">
        <v>10450</v>
      </c>
      <c r="C2091" s="57" t="s">
        <v>10452</v>
      </c>
      <c r="D2091" s="58">
        <v>14576</v>
      </c>
    </row>
    <row r="2092" spans="1:4" x14ac:dyDescent="0.25">
      <c r="A2092" s="54" t="s">
        <v>947</v>
      </c>
      <c r="B2092" s="57" t="s">
        <v>4697</v>
      </c>
      <c r="C2092" s="57" t="s">
        <v>4699</v>
      </c>
      <c r="D2092" s="58">
        <v>70564</v>
      </c>
    </row>
    <row r="2093" spans="1:4" x14ac:dyDescent="0.25">
      <c r="A2093" s="54" t="s">
        <v>947</v>
      </c>
      <c r="B2093" s="57" t="s">
        <v>3447</v>
      </c>
      <c r="C2093" s="57" t="s">
        <v>3449</v>
      </c>
      <c r="D2093" s="58">
        <v>117367</v>
      </c>
    </row>
    <row r="2094" spans="1:4" x14ac:dyDescent="0.25">
      <c r="A2094" s="54" t="s">
        <v>947</v>
      </c>
      <c r="B2094" s="57" t="s">
        <v>16362</v>
      </c>
      <c r="C2094" s="57" t="s">
        <v>16364</v>
      </c>
      <c r="D2094" s="58">
        <v>1722</v>
      </c>
    </row>
    <row r="2095" spans="1:4" x14ac:dyDescent="0.25">
      <c r="A2095" s="54" t="s">
        <v>947</v>
      </c>
      <c r="B2095" s="57" t="s">
        <v>13595</v>
      </c>
      <c r="C2095" s="57" t="s">
        <v>13597</v>
      </c>
      <c r="D2095" s="58">
        <v>6076</v>
      </c>
    </row>
    <row r="2096" spans="1:4" x14ac:dyDescent="0.25">
      <c r="A2096" s="54" t="s">
        <v>947</v>
      </c>
      <c r="B2096" s="57" t="s">
        <v>16117</v>
      </c>
      <c r="C2096" s="57" t="s">
        <v>16119</v>
      </c>
      <c r="D2096" s="58">
        <v>2034</v>
      </c>
    </row>
    <row r="2097" spans="1:4" x14ac:dyDescent="0.25">
      <c r="A2097" s="54" t="s">
        <v>947</v>
      </c>
      <c r="B2097" s="57" t="s">
        <v>13542</v>
      </c>
      <c r="C2097" s="57" t="s">
        <v>13544</v>
      </c>
      <c r="D2097" s="58">
        <v>6163</v>
      </c>
    </row>
    <row r="2098" spans="1:4" x14ac:dyDescent="0.25">
      <c r="A2098" s="54" t="s">
        <v>947</v>
      </c>
      <c r="B2098" s="57" t="s">
        <v>12060</v>
      </c>
      <c r="C2098" s="57" t="s">
        <v>12062</v>
      </c>
      <c r="D2098" s="58">
        <v>9411</v>
      </c>
    </row>
    <row r="2099" spans="1:4" x14ac:dyDescent="0.25">
      <c r="A2099" s="54" t="s">
        <v>947</v>
      </c>
      <c r="B2099" s="57" t="s">
        <v>1373</v>
      </c>
      <c r="C2099" s="57" t="s">
        <v>1375</v>
      </c>
      <c r="D2099" s="58">
        <v>413322</v>
      </c>
    </row>
    <row r="2100" spans="1:4" x14ac:dyDescent="0.25">
      <c r="A2100" s="54" t="s">
        <v>947</v>
      </c>
      <c r="B2100" s="57" t="s">
        <v>11385</v>
      </c>
      <c r="C2100" s="57" t="s">
        <v>11387</v>
      </c>
      <c r="D2100" s="58">
        <v>11257</v>
      </c>
    </row>
    <row r="2101" spans="1:4" x14ac:dyDescent="0.25">
      <c r="A2101" s="54" t="s">
        <v>947</v>
      </c>
      <c r="B2101" s="57" t="s">
        <v>12234</v>
      </c>
      <c r="C2101" s="57" t="s">
        <v>12236</v>
      </c>
      <c r="D2101" s="58">
        <v>9029</v>
      </c>
    </row>
    <row r="2102" spans="1:4" x14ac:dyDescent="0.25">
      <c r="A2102" s="54" t="s">
        <v>947</v>
      </c>
      <c r="B2102" s="57" t="s">
        <v>10228</v>
      </c>
      <c r="C2102" s="57" t="s">
        <v>10230</v>
      </c>
      <c r="D2102" s="58">
        <v>15378</v>
      </c>
    </row>
    <row r="2103" spans="1:4" x14ac:dyDescent="0.25">
      <c r="A2103" s="54" t="s">
        <v>947</v>
      </c>
      <c r="B2103" s="57" t="s">
        <v>9423</v>
      </c>
      <c r="C2103" s="57" t="s">
        <v>9425</v>
      </c>
      <c r="D2103" s="58">
        <v>19031</v>
      </c>
    </row>
    <row r="2104" spans="1:4" x14ac:dyDescent="0.25">
      <c r="A2104" s="54" t="s">
        <v>947</v>
      </c>
      <c r="B2104" s="57" t="s">
        <v>1556</v>
      </c>
      <c r="C2104" s="57" t="s">
        <v>1558</v>
      </c>
      <c r="D2104" s="58">
        <v>400689</v>
      </c>
    </row>
    <row r="2105" spans="1:4" x14ac:dyDescent="0.25">
      <c r="A2105" s="54" t="s">
        <v>947</v>
      </c>
      <c r="B2105" s="57" t="s">
        <v>5021</v>
      </c>
      <c r="C2105" s="57" t="s">
        <v>5023</v>
      </c>
      <c r="D2105" s="58">
        <v>64100</v>
      </c>
    </row>
    <row r="2106" spans="1:4" x14ac:dyDescent="0.25">
      <c r="A2106" s="54" t="s">
        <v>947</v>
      </c>
      <c r="B2106" s="57" t="s">
        <v>13172</v>
      </c>
      <c r="C2106" s="57" t="s">
        <v>13174</v>
      </c>
      <c r="D2106" s="58">
        <v>6836</v>
      </c>
    </row>
    <row r="2107" spans="1:4" x14ac:dyDescent="0.25">
      <c r="A2107" s="54" t="s">
        <v>947</v>
      </c>
      <c r="B2107" s="57" t="s">
        <v>4288</v>
      </c>
      <c r="C2107" s="57" t="s">
        <v>4290</v>
      </c>
      <c r="D2107" s="58">
        <v>81988</v>
      </c>
    </row>
    <row r="2108" spans="1:4" x14ac:dyDescent="0.25">
      <c r="A2108" s="54" t="s">
        <v>947</v>
      </c>
      <c r="B2108" s="57" t="s">
        <v>3444</v>
      </c>
      <c r="C2108" s="57" t="s">
        <v>3446</v>
      </c>
      <c r="D2108" s="58">
        <v>117698</v>
      </c>
    </row>
    <row r="2109" spans="1:4" x14ac:dyDescent="0.25">
      <c r="A2109" s="54" t="s">
        <v>947</v>
      </c>
      <c r="B2109" s="57" t="s">
        <v>4691</v>
      </c>
      <c r="C2109" s="57" t="s">
        <v>4693</v>
      </c>
      <c r="D2109" s="58">
        <v>70689</v>
      </c>
    </row>
    <row r="2110" spans="1:4" x14ac:dyDescent="0.25">
      <c r="A2110" s="54" t="s">
        <v>947</v>
      </c>
      <c r="B2110" s="57" t="s">
        <v>1223</v>
      </c>
      <c r="C2110" s="57" t="s">
        <v>1225</v>
      </c>
      <c r="D2110" s="58">
        <v>600411</v>
      </c>
    </row>
    <row r="2111" spans="1:4" x14ac:dyDescent="0.25">
      <c r="A2111" s="54" t="s">
        <v>947</v>
      </c>
      <c r="B2111" s="57" t="s">
        <v>16352</v>
      </c>
      <c r="C2111" s="57" t="s">
        <v>16353</v>
      </c>
      <c r="D2111" s="58">
        <v>1735</v>
      </c>
    </row>
    <row r="2112" spans="1:4" x14ac:dyDescent="0.25">
      <c r="A2112" s="54" t="s">
        <v>947</v>
      </c>
      <c r="B2112" s="57" t="s">
        <v>14672</v>
      </c>
      <c r="C2112" s="57" t="s">
        <v>14674</v>
      </c>
      <c r="D2112" s="58">
        <v>4241</v>
      </c>
    </row>
    <row r="2113" spans="1:4" x14ac:dyDescent="0.25">
      <c r="A2113" s="54" t="s">
        <v>947</v>
      </c>
      <c r="B2113" s="57" t="s">
        <v>11098</v>
      </c>
      <c r="C2113" s="57" t="s">
        <v>11100</v>
      </c>
      <c r="D2113" s="58">
        <v>12094</v>
      </c>
    </row>
    <row r="2114" spans="1:4" x14ac:dyDescent="0.25">
      <c r="A2114" s="54" t="s">
        <v>947</v>
      </c>
      <c r="B2114" s="57" t="s">
        <v>6932</v>
      </c>
      <c r="C2114" s="57" t="s">
        <v>6934</v>
      </c>
      <c r="D2114" s="58">
        <v>36545</v>
      </c>
    </row>
    <row r="2115" spans="1:4" x14ac:dyDescent="0.25">
      <c r="A2115" s="54" t="s">
        <v>947</v>
      </c>
      <c r="B2115" s="57" t="s">
        <v>6711</v>
      </c>
      <c r="C2115" s="57" t="s">
        <v>6713</v>
      </c>
      <c r="D2115" s="58">
        <v>38802</v>
      </c>
    </row>
    <row r="2116" spans="1:4" x14ac:dyDescent="0.25">
      <c r="A2116" s="54" t="s">
        <v>947</v>
      </c>
      <c r="B2116" s="57" t="s">
        <v>11472</v>
      </c>
      <c r="C2116" s="57" t="s">
        <v>11474</v>
      </c>
      <c r="D2116" s="58">
        <v>10911</v>
      </c>
    </row>
    <row r="2117" spans="1:4" x14ac:dyDescent="0.25">
      <c r="A2117" s="54" t="s">
        <v>947</v>
      </c>
      <c r="B2117" s="57" t="s">
        <v>1553</v>
      </c>
      <c r="C2117" s="57" t="s">
        <v>1555</v>
      </c>
      <c r="D2117" s="58">
        <v>330813</v>
      </c>
    </row>
    <row r="2118" spans="1:4" x14ac:dyDescent="0.25">
      <c r="A2118" s="54" t="s">
        <v>947</v>
      </c>
      <c r="B2118" s="57" t="s">
        <v>2123</v>
      </c>
      <c r="C2118" s="57" t="s">
        <v>2125</v>
      </c>
      <c r="D2118" s="58">
        <v>233214</v>
      </c>
    </row>
    <row r="2119" spans="1:4" x14ac:dyDescent="0.25">
      <c r="A2119" s="54" t="s">
        <v>947</v>
      </c>
      <c r="B2119" s="57" t="s">
        <v>8551</v>
      </c>
      <c r="C2119" s="57" t="s">
        <v>8553</v>
      </c>
      <c r="D2119" s="58">
        <v>24335</v>
      </c>
    </row>
    <row r="2120" spans="1:4" x14ac:dyDescent="0.25">
      <c r="A2120" s="54" t="s">
        <v>947</v>
      </c>
      <c r="B2120" s="57" t="s">
        <v>15806</v>
      </c>
      <c r="C2120" s="57" t="s">
        <v>15808</v>
      </c>
      <c r="D2120" s="58">
        <v>2504</v>
      </c>
    </row>
    <row r="2121" spans="1:4" x14ac:dyDescent="0.25">
      <c r="A2121" s="54" t="s">
        <v>947</v>
      </c>
      <c r="B2121" s="57" t="s">
        <v>16167</v>
      </c>
      <c r="C2121" s="57" t="s">
        <v>16169</v>
      </c>
      <c r="D2121" s="58">
        <v>1996</v>
      </c>
    </row>
    <row r="2122" spans="1:4" x14ac:dyDescent="0.25">
      <c r="A2122" s="54" t="s">
        <v>947</v>
      </c>
      <c r="B2122" s="57" t="s">
        <v>9228</v>
      </c>
      <c r="C2122" s="57" t="s">
        <v>9230</v>
      </c>
      <c r="D2122" s="58">
        <v>20177</v>
      </c>
    </row>
    <row r="2123" spans="1:4" x14ac:dyDescent="0.25">
      <c r="A2123" s="54" t="s">
        <v>947</v>
      </c>
      <c r="B2123" s="57" t="s">
        <v>2633</v>
      </c>
      <c r="C2123" s="57" t="s">
        <v>2635</v>
      </c>
      <c r="D2123" s="58">
        <v>177216</v>
      </c>
    </row>
    <row r="2124" spans="1:4" x14ac:dyDescent="0.25">
      <c r="A2124" s="54" t="s">
        <v>947</v>
      </c>
      <c r="B2124" s="57" t="s">
        <v>1745</v>
      </c>
      <c r="C2124" s="57" t="s">
        <v>1747</v>
      </c>
      <c r="D2124" s="58">
        <v>324735</v>
      </c>
    </row>
    <row r="2125" spans="1:4" x14ac:dyDescent="0.25">
      <c r="A2125" s="54" t="s">
        <v>947</v>
      </c>
      <c r="B2125" s="57" t="s">
        <v>15525</v>
      </c>
      <c r="C2125" s="57" t="s">
        <v>15527</v>
      </c>
      <c r="D2125" s="58">
        <v>2971</v>
      </c>
    </row>
    <row r="2126" spans="1:4" x14ac:dyDescent="0.25">
      <c r="A2126" s="54" t="s">
        <v>947</v>
      </c>
      <c r="B2126" s="57" t="s">
        <v>11280</v>
      </c>
      <c r="C2126" s="57" t="s">
        <v>11282</v>
      </c>
      <c r="D2126" s="58">
        <v>11556</v>
      </c>
    </row>
    <row r="2127" spans="1:4" x14ac:dyDescent="0.25">
      <c r="A2127" s="54" t="s">
        <v>947</v>
      </c>
      <c r="B2127" s="57" t="s">
        <v>6310</v>
      </c>
      <c r="C2127" s="57" t="s">
        <v>6312</v>
      </c>
      <c r="D2127" s="58">
        <v>43266</v>
      </c>
    </row>
    <row r="2128" spans="1:4" x14ac:dyDescent="0.25">
      <c r="A2128" s="54" t="s">
        <v>947</v>
      </c>
      <c r="B2128" s="57" t="s">
        <v>8329</v>
      </c>
      <c r="C2128" s="57" t="s">
        <v>8331</v>
      </c>
      <c r="D2128" s="58">
        <v>25487</v>
      </c>
    </row>
    <row r="2129" spans="1:4" x14ac:dyDescent="0.25">
      <c r="A2129" s="54" t="s">
        <v>947</v>
      </c>
      <c r="B2129" s="57" t="s">
        <v>6076</v>
      </c>
      <c r="C2129" s="57" t="s">
        <v>6078</v>
      </c>
      <c r="D2129" s="58">
        <v>46712</v>
      </c>
    </row>
    <row r="2130" spans="1:4" x14ac:dyDescent="0.25">
      <c r="A2130" s="54" t="s">
        <v>947</v>
      </c>
      <c r="B2130" s="57" t="s">
        <v>10115</v>
      </c>
      <c r="C2130" s="57" t="s">
        <v>10117</v>
      </c>
      <c r="D2130" s="58">
        <v>15927</v>
      </c>
    </row>
    <row r="2131" spans="1:4" x14ac:dyDescent="0.25">
      <c r="A2131" s="54" t="s">
        <v>947</v>
      </c>
      <c r="B2131" s="57" t="s">
        <v>2489</v>
      </c>
      <c r="C2131" s="57" t="s">
        <v>2491</v>
      </c>
      <c r="D2131" s="58">
        <v>191289</v>
      </c>
    </row>
    <row r="2132" spans="1:4" x14ac:dyDescent="0.25">
      <c r="A2132" s="54" t="s">
        <v>947</v>
      </c>
      <c r="B2132" s="57" t="s">
        <v>7130</v>
      </c>
      <c r="C2132" s="57" t="s">
        <v>7132</v>
      </c>
      <c r="D2132" s="58">
        <v>34323</v>
      </c>
    </row>
    <row r="2133" spans="1:4" x14ac:dyDescent="0.25">
      <c r="A2133" s="54" t="s">
        <v>947</v>
      </c>
      <c r="B2133" s="57" t="s">
        <v>1074</v>
      </c>
      <c r="C2133" s="57" t="s">
        <v>1076</v>
      </c>
      <c r="D2133" s="58">
        <v>763957</v>
      </c>
    </row>
    <row r="2134" spans="1:4" x14ac:dyDescent="0.25">
      <c r="A2134" s="54" t="s">
        <v>947</v>
      </c>
      <c r="B2134" s="57" t="s">
        <v>13601</v>
      </c>
      <c r="C2134" s="57" t="s">
        <v>13603</v>
      </c>
      <c r="D2134" s="58">
        <v>6072</v>
      </c>
    </row>
    <row r="2135" spans="1:4" x14ac:dyDescent="0.25">
      <c r="A2135" s="54" t="s">
        <v>947</v>
      </c>
      <c r="B2135" s="57" t="s">
        <v>8719</v>
      </c>
      <c r="C2135" s="57" t="s">
        <v>8721</v>
      </c>
      <c r="D2135" s="58">
        <v>23134</v>
      </c>
    </row>
    <row r="2136" spans="1:4" x14ac:dyDescent="0.25">
      <c r="A2136" s="54" t="s">
        <v>947</v>
      </c>
      <c r="B2136" s="57" t="s">
        <v>13682</v>
      </c>
      <c r="C2136" s="57" t="s">
        <v>13684</v>
      </c>
      <c r="D2136" s="58">
        <v>5939</v>
      </c>
    </row>
    <row r="2137" spans="1:4" x14ac:dyDescent="0.25">
      <c r="A2137" s="54" t="s">
        <v>947</v>
      </c>
      <c r="B2137" s="57" t="s">
        <v>11319</v>
      </c>
      <c r="C2137" s="57" t="s">
        <v>11321</v>
      </c>
      <c r="D2137" s="58">
        <v>11454</v>
      </c>
    </row>
    <row r="2138" spans="1:4" x14ac:dyDescent="0.25">
      <c r="A2138" s="54" t="s">
        <v>947</v>
      </c>
      <c r="B2138" s="57" t="s">
        <v>15374</v>
      </c>
      <c r="C2138" s="57" t="s">
        <v>15376</v>
      </c>
      <c r="D2138" s="58">
        <v>3183</v>
      </c>
    </row>
    <row r="2139" spans="1:4" x14ac:dyDescent="0.25">
      <c r="A2139" s="54" t="s">
        <v>947</v>
      </c>
      <c r="B2139" s="57" t="s">
        <v>11032</v>
      </c>
      <c r="C2139" s="57" t="s">
        <v>11034</v>
      </c>
      <c r="D2139" s="58">
        <v>12311</v>
      </c>
    </row>
    <row r="2140" spans="1:4" x14ac:dyDescent="0.25">
      <c r="A2140" s="54" t="s">
        <v>947</v>
      </c>
      <c r="B2140" s="57" t="s">
        <v>7231</v>
      </c>
      <c r="C2140" s="57" t="s">
        <v>7233</v>
      </c>
      <c r="D2140" s="58">
        <v>33633</v>
      </c>
    </row>
    <row r="2141" spans="1:4" x14ac:dyDescent="0.25">
      <c r="A2141" s="54" t="s">
        <v>947</v>
      </c>
      <c r="B2141" s="57" t="s">
        <v>16903</v>
      </c>
      <c r="C2141" s="57" t="s">
        <v>16905</v>
      </c>
      <c r="D2141" s="58">
        <v>949</v>
      </c>
    </row>
    <row r="2142" spans="1:4" x14ac:dyDescent="0.25">
      <c r="A2142" s="54" t="s">
        <v>947</v>
      </c>
      <c r="B2142" s="57" t="s">
        <v>14575</v>
      </c>
      <c r="C2142" s="57" t="s">
        <v>14577</v>
      </c>
      <c r="D2142" s="58">
        <v>4414</v>
      </c>
    </row>
    <row r="2143" spans="1:4" x14ac:dyDescent="0.25">
      <c r="A2143" s="54" t="s">
        <v>947</v>
      </c>
      <c r="B2143" s="57" t="s">
        <v>17113</v>
      </c>
      <c r="C2143" s="57" t="s">
        <v>17115</v>
      </c>
      <c r="D2143" s="58">
        <v>606</v>
      </c>
    </row>
    <row r="2144" spans="1:4" x14ac:dyDescent="0.25">
      <c r="A2144" s="54" t="s">
        <v>947</v>
      </c>
      <c r="B2144" s="57" t="s">
        <v>12686</v>
      </c>
      <c r="C2144" s="57" t="s">
        <v>12688</v>
      </c>
      <c r="D2144" s="58">
        <v>7925</v>
      </c>
    </row>
    <row r="2145" spans="1:4" x14ac:dyDescent="0.25">
      <c r="A2145" s="54" t="s">
        <v>947</v>
      </c>
      <c r="B2145" s="57" t="s">
        <v>14345</v>
      </c>
      <c r="C2145" s="57" t="s">
        <v>14347</v>
      </c>
      <c r="D2145" s="58">
        <v>4764</v>
      </c>
    </row>
    <row r="2146" spans="1:4" x14ac:dyDescent="0.25">
      <c r="A2146" s="54" t="s">
        <v>947</v>
      </c>
      <c r="B2146" s="57" t="s">
        <v>8953</v>
      </c>
      <c r="C2146" s="57" t="s">
        <v>8955</v>
      </c>
      <c r="D2146" s="58">
        <v>21940</v>
      </c>
    </row>
    <row r="2147" spans="1:4" x14ac:dyDescent="0.25">
      <c r="A2147" s="54" t="s">
        <v>947</v>
      </c>
      <c r="B2147" s="57" t="s">
        <v>14640</v>
      </c>
      <c r="C2147" s="57" t="s">
        <v>14642</v>
      </c>
      <c r="D2147" s="58">
        <v>4300</v>
      </c>
    </row>
    <row r="2148" spans="1:4" x14ac:dyDescent="0.25">
      <c r="A2148" s="54" t="s">
        <v>947</v>
      </c>
      <c r="B2148" s="57" t="s">
        <v>5267</v>
      </c>
      <c r="C2148" s="57" t="s">
        <v>5269</v>
      </c>
      <c r="D2148" s="58">
        <v>59463</v>
      </c>
    </row>
    <row r="2149" spans="1:4" x14ac:dyDescent="0.25">
      <c r="A2149" s="54" t="s">
        <v>947</v>
      </c>
      <c r="B2149" s="57" t="s">
        <v>4591</v>
      </c>
      <c r="C2149" s="57" t="s">
        <v>4593</v>
      </c>
      <c r="D2149" s="58">
        <v>73183</v>
      </c>
    </row>
    <row r="2150" spans="1:4" x14ac:dyDescent="0.25">
      <c r="A2150" s="54" t="s">
        <v>947</v>
      </c>
      <c r="B2150" s="57" t="s">
        <v>16810</v>
      </c>
      <c r="C2150" s="57" t="s">
        <v>16812</v>
      </c>
      <c r="D2150" s="58">
        <v>1049</v>
      </c>
    </row>
    <row r="2151" spans="1:4" x14ac:dyDescent="0.25">
      <c r="A2151" s="54" t="s">
        <v>947</v>
      </c>
      <c r="B2151" s="57" t="s">
        <v>3588</v>
      </c>
      <c r="C2151" s="57" t="s">
        <v>3590</v>
      </c>
      <c r="D2151" s="58">
        <v>110534</v>
      </c>
    </row>
    <row r="2152" spans="1:4" x14ac:dyDescent="0.25">
      <c r="A2152" s="54" t="s">
        <v>947</v>
      </c>
      <c r="B2152" s="57" t="s">
        <v>9351</v>
      </c>
      <c r="C2152" s="57" t="s">
        <v>9353</v>
      </c>
      <c r="D2152" s="58">
        <v>19433</v>
      </c>
    </row>
    <row r="2153" spans="1:4" x14ac:dyDescent="0.25">
      <c r="A2153" s="54" t="s">
        <v>947</v>
      </c>
      <c r="B2153" s="57" t="s">
        <v>10064</v>
      </c>
      <c r="C2153" s="57" t="s">
        <v>10066</v>
      </c>
      <c r="D2153" s="58">
        <v>16162</v>
      </c>
    </row>
    <row r="2154" spans="1:4" x14ac:dyDescent="0.25">
      <c r="A2154" s="54" t="s">
        <v>947</v>
      </c>
      <c r="B2154" s="57" t="s">
        <v>5015</v>
      </c>
      <c r="C2154" s="57" t="s">
        <v>5017</v>
      </c>
      <c r="D2154" s="58">
        <v>64119</v>
      </c>
    </row>
    <row r="2155" spans="1:4" x14ac:dyDescent="0.25">
      <c r="A2155" s="54" t="s">
        <v>947</v>
      </c>
      <c r="B2155" s="57" t="s">
        <v>4276</v>
      </c>
      <c r="C2155" s="57" t="s">
        <v>4278</v>
      </c>
      <c r="D2155" s="58">
        <v>82246</v>
      </c>
    </row>
    <row r="2156" spans="1:4" x14ac:dyDescent="0.25">
      <c r="A2156" s="54" t="s">
        <v>947</v>
      </c>
      <c r="B2156" s="57" t="s">
        <v>8278</v>
      </c>
      <c r="C2156" s="57" t="s">
        <v>8280</v>
      </c>
      <c r="D2156" s="58">
        <v>25790</v>
      </c>
    </row>
    <row r="2157" spans="1:4" x14ac:dyDescent="0.25">
      <c r="A2157" s="54" t="s">
        <v>947</v>
      </c>
      <c r="B2157" s="57" t="s">
        <v>6292</v>
      </c>
      <c r="C2157" s="57" t="s">
        <v>6294</v>
      </c>
      <c r="D2157" s="58">
        <v>43390</v>
      </c>
    </row>
    <row r="2158" spans="1:4" x14ac:dyDescent="0.25">
      <c r="A2158" s="54" t="s">
        <v>947</v>
      </c>
      <c r="B2158" s="57" t="s">
        <v>1937</v>
      </c>
      <c r="C2158" s="57" t="s">
        <v>1939</v>
      </c>
      <c r="D2158" s="58">
        <v>254280</v>
      </c>
    </row>
    <row r="2159" spans="1:4" x14ac:dyDescent="0.25">
      <c r="A2159" s="54" t="s">
        <v>947</v>
      </c>
      <c r="B2159" s="57" t="s">
        <v>4363</v>
      </c>
      <c r="C2159" s="57" t="s">
        <v>4365</v>
      </c>
      <c r="D2159" s="58">
        <v>79724</v>
      </c>
    </row>
    <row r="2160" spans="1:4" x14ac:dyDescent="0.25">
      <c r="A2160" s="54" t="s">
        <v>947</v>
      </c>
      <c r="B2160" s="57" t="s">
        <v>3877</v>
      </c>
      <c r="C2160" s="57" t="s">
        <v>3879</v>
      </c>
      <c r="D2160" s="58">
        <v>98516</v>
      </c>
    </row>
    <row r="2161" spans="1:4" x14ac:dyDescent="0.25">
      <c r="A2161" s="54" t="s">
        <v>947</v>
      </c>
      <c r="B2161" s="57" t="s">
        <v>12318</v>
      </c>
      <c r="C2161" s="57" t="s">
        <v>12320</v>
      </c>
      <c r="D2161" s="58">
        <v>8807</v>
      </c>
    </row>
    <row r="2162" spans="1:4" x14ac:dyDescent="0.25">
      <c r="A2162" s="54" t="s">
        <v>947</v>
      </c>
      <c r="B2162" s="57" t="s">
        <v>8797</v>
      </c>
      <c r="C2162" s="57" t="s">
        <v>8799</v>
      </c>
      <c r="D2162" s="58">
        <v>22736</v>
      </c>
    </row>
    <row r="2163" spans="1:4" x14ac:dyDescent="0.25">
      <c r="A2163" s="54" t="s">
        <v>947</v>
      </c>
      <c r="B2163" s="57" t="s">
        <v>17169</v>
      </c>
      <c r="C2163" s="57" t="s">
        <v>17171</v>
      </c>
      <c r="D2163" s="58">
        <v>539</v>
      </c>
    </row>
    <row r="2164" spans="1:4" x14ac:dyDescent="0.25">
      <c r="A2164" s="54" t="s">
        <v>947</v>
      </c>
      <c r="B2164" s="57" t="s">
        <v>15162</v>
      </c>
      <c r="C2164" s="57" t="s">
        <v>15164</v>
      </c>
      <c r="D2164" s="58">
        <v>3523</v>
      </c>
    </row>
    <row r="2165" spans="1:4" x14ac:dyDescent="0.25">
      <c r="A2165" s="54" t="s">
        <v>947</v>
      </c>
      <c r="B2165" s="57" t="s">
        <v>2684</v>
      </c>
      <c r="C2165" s="57" t="s">
        <v>2686</v>
      </c>
      <c r="D2165" s="58">
        <v>174258</v>
      </c>
    </row>
    <row r="2166" spans="1:4" x14ac:dyDescent="0.25">
      <c r="A2166" s="54" t="s">
        <v>947</v>
      </c>
      <c r="B2166" s="57" t="s">
        <v>13048</v>
      </c>
      <c r="C2166" s="57" t="s">
        <v>13050</v>
      </c>
      <c r="D2166" s="58">
        <v>7074</v>
      </c>
    </row>
    <row r="2167" spans="1:4" x14ac:dyDescent="0.25">
      <c r="A2167" s="54" t="s">
        <v>947</v>
      </c>
      <c r="B2167" s="57" t="s">
        <v>11038</v>
      </c>
      <c r="C2167" s="57" t="s">
        <v>11040</v>
      </c>
      <c r="D2167" s="58">
        <v>12290</v>
      </c>
    </row>
    <row r="2168" spans="1:4" x14ac:dyDescent="0.25">
      <c r="A2168" s="54" t="s">
        <v>947</v>
      </c>
      <c r="B2168" s="57" t="s">
        <v>6262</v>
      </c>
      <c r="C2168" s="57" t="s">
        <v>6264</v>
      </c>
      <c r="D2168" s="58">
        <v>43869</v>
      </c>
    </row>
    <row r="2169" spans="1:4" x14ac:dyDescent="0.25">
      <c r="A2169" s="54" t="s">
        <v>947</v>
      </c>
      <c r="B2169" s="57" t="s">
        <v>2720</v>
      </c>
      <c r="C2169" s="57" t="s">
        <v>2722</v>
      </c>
      <c r="D2169" s="58">
        <v>169668</v>
      </c>
    </row>
    <row r="2170" spans="1:4" x14ac:dyDescent="0.25">
      <c r="A2170" s="54" t="s">
        <v>947</v>
      </c>
      <c r="B2170" s="57" t="s">
        <v>16002</v>
      </c>
      <c r="C2170" s="57" t="s">
        <v>16004</v>
      </c>
      <c r="D2170" s="58">
        <v>2137</v>
      </c>
    </row>
    <row r="2171" spans="1:4" x14ac:dyDescent="0.25">
      <c r="A2171" s="54" t="s">
        <v>947</v>
      </c>
      <c r="B2171" s="57" t="s">
        <v>12889</v>
      </c>
      <c r="C2171" s="57" t="s">
        <v>12891</v>
      </c>
      <c r="D2171" s="58">
        <v>7463</v>
      </c>
    </row>
    <row r="2172" spans="1:4" x14ac:dyDescent="0.25">
      <c r="A2172" s="54" t="s">
        <v>947</v>
      </c>
      <c r="B2172" s="57" t="s">
        <v>15059</v>
      </c>
      <c r="C2172" s="57" t="s">
        <v>15061</v>
      </c>
      <c r="D2172" s="58">
        <v>3703</v>
      </c>
    </row>
    <row r="2173" spans="1:4" x14ac:dyDescent="0.25">
      <c r="A2173" s="54" t="s">
        <v>947</v>
      </c>
      <c r="B2173" s="57" t="s">
        <v>5423</v>
      </c>
      <c r="C2173" s="57" t="s">
        <v>5425</v>
      </c>
      <c r="D2173" s="58">
        <v>56650</v>
      </c>
    </row>
    <row r="2174" spans="1:4" x14ac:dyDescent="0.25">
      <c r="A2174" s="54" t="s">
        <v>947</v>
      </c>
      <c r="B2174" s="57" t="s">
        <v>6998</v>
      </c>
      <c r="C2174" s="57" t="s">
        <v>7000</v>
      </c>
      <c r="D2174" s="58">
        <v>35534</v>
      </c>
    </row>
    <row r="2175" spans="1:4" x14ac:dyDescent="0.25">
      <c r="A2175" s="54" t="s">
        <v>947</v>
      </c>
      <c r="B2175" s="57" t="s">
        <v>3740</v>
      </c>
      <c r="C2175" s="57" t="s">
        <v>3742</v>
      </c>
      <c r="D2175" s="58">
        <v>103986</v>
      </c>
    </row>
    <row r="2176" spans="1:4" x14ac:dyDescent="0.25">
      <c r="A2176" s="54" t="s">
        <v>947</v>
      </c>
      <c r="B2176" s="57" t="s">
        <v>10642</v>
      </c>
      <c r="C2176" s="57" t="s">
        <v>10644</v>
      </c>
      <c r="D2176" s="58">
        <v>13793</v>
      </c>
    </row>
    <row r="2177" spans="1:4" x14ac:dyDescent="0.25">
      <c r="A2177" s="54" t="s">
        <v>947</v>
      </c>
      <c r="B2177" s="57" t="s">
        <v>6316</v>
      </c>
      <c r="C2177" s="57" t="s">
        <v>6318</v>
      </c>
      <c r="D2177" s="58">
        <v>43223</v>
      </c>
    </row>
    <row r="2178" spans="1:4" x14ac:dyDescent="0.25">
      <c r="A2178" s="54" t="s">
        <v>947</v>
      </c>
      <c r="B2178" s="57" t="s">
        <v>15639</v>
      </c>
      <c r="C2178" s="57" t="s">
        <v>15641</v>
      </c>
      <c r="D2178" s="58">
        <v>2786</v>
      </c>
    </row>
    <row r="2179" spans="1:4" x14ac:dyDescent="0.25">
      <c r="A2179" s="54" t="s">
        <v>947</v>
      </c>
      <c r="B2179" s="57" t="s">
        <v>12066</v>
      </c>
      <c r="C2179" s="57" t="s">
        <v>12068</v>
      </c>
      <c r="D2179" s="58">
        <v>9402</v>
      </c>
    </row>
    <row r="2180" spans="1:4" x14ac:dyDescent="0.25">
      <c r="A2180" s="54" t="s">
        <v>947</v>
      </c>
      <c r="B2180" s="57" t="s">
        <v>9123</v>
      </c>
      <c r="C2180" s="57" t="s">
        <v>9125</v>
      </c>
      <c r="D2180" s="58">
        <v>20831</v>
      </c>
    </row>
    <row r="2181" spans="1:4" x14ac:dyDescent="0.25">
      <c r="A2181" s="54" t="s">
        <v>947</v>
      </c>
      <c r="B2181" s="57" t="s">
        <v>1754</v>
      </c>
      <c r="C2181" s="57" t="s">
        <v>1756</v>
      </c>
      <c r="D2181" s="58">
        <v>297183</v>
      </c>
    </row>
    <row r="2182" spans="1:4" x14ac:dyDescent="0.25">
      <c r="A2182" s="54" t="s">
        <v>947</v>
      </c>
      <c r="B2182" s="57" t="s">
        <v>1310</v>
      </c>
      <c r="C2182" s="57" t="s">
        <v>1312</v>
      </c>
      <c r="D2182" s="58">
        <v>448607</v>
      </c>
    </row>
    <row r="2183" spans="1:4" x14ac:dyDescent="0.25">
      <c r="A2183" s="54" t="s">
        <v>947</v>
      </c>
      <c r="B2183" s="57" t="s">
        <v>16511</v>
      </c>
      <c r="C2183" s="57" t="s">
        <v>16513</v>
      </c>
      <c r="D2183" s="58">
        <v>1512</v>
      </c>
    </row>
    <row r="2184" spans="1:4" x14ac:dyDescent="0.25">
      <c r="A2184" s="54" t="s">
        <v>947</v>
      </c>
      <c r="B2184" s="57" t="s">
        <v>15332</v>
      </c>
      <c r="C2184" s="57" t="s">
        <v>15334</v>
      </c>
      <c r="D2184" s="58">
        <v>3260</v>
      </c>
    </row>
    <row r="2185" spans="1:4" x14ac:dyDescent="0.25">
      <c r="A2185" s="54" t="s">
        <v>947</v>
      </c>
      <c r="B2185" s="57" t="s">
        <v>15243</v>
      </c>
      <c r="C2185" s="57" t="s">
        <v>15245</v>
      </c>
      <c r="D2185" s="58">
        <v>3390</v>
      </c>
    </row>
    <row r="2186" spans="1:4" x14ac:dyDescent="0.25">
      <c r="A2186" s="54" t="s">
        <v>947</v>
      </c>
      <c r="B2186" s="57" t="s">
        <v>11561</v>
      </c>
      <c r="C2186" s="57" t="s">
        <v>11563</v>
      </c>
      <c r="D2186" s="58">
        <v>10685</v>
      </c>
    </row>
    <row r="2187" spans="1:4" x14ac:dyDescent="0.25">
      <c r="A2187" s="54" t="s">
        <v>947</v>
      </c>
      <c r="B2187" s="57" t="s">
        <v>3357</v>
      </c>
      <c r="C2187" s="57" t="s">
        <v>3359</v>
      </c>
      <c r="D2187" s="58">
        <v>122490</v>
      </c>
    </row>
    <row r="2188" spans="1:4" x14ac:dyDescent="0.25">
      <c r="A2188" s="54" t="s">
        <v>947</v>
      </c>
      <c r="B2188" s="57" t="s">
        <v>17071</v>
      </c>
      <c r="C2188" s="57" t="s">
        <v>17073</v>
      </c>
      <c r="D2188" s="58">
        <v>680</v>
      </c>
    </row>
    <row r="2189" spans="1:4" x14ac:dyDescent="0.25">
      <c r="A2189" s="54" t="s">
        <v>947</v>
      </c>
      <c r="B2189" s="57" t="s">
        <v>2843</v>
      </c>
      <c r="C2189" s="57" t="s">
        <v>2845</v>
      </c>
      <c r="D2189" s="58">
        <v>157800</v>
      </c>
    </row>
    <row r="2190" spans="1:4" x14ac:dyDescent="0.25">
      <c r="A2190" s="54" t="s">
        <v>947</v>
      </c>
      <c r="B2190" s="57" t="s">
        <v>11994</v>
      </c>
      <c r="C2190" s="57" t="s">
        <v>11996</v>
      </c>
      <c r="D2190" s="58">
        <v>9569</v>
      </c>
    </row>
    <row r="2191" spans="1:4" x14ac:dyDescent="0.25">
      <c r="A2191" s="54" t="s">
        <v>947</v>
      </c>
      <c r="B2191" s="57" t="s">
        <v>5462</v>
      </c>
      <c r="C2191" s="57" t="s">
        <v>5464</v>
      </c>
      <c r="D2191" s="58">
        <v>55960</v>
      </c>
    </row>
    <row r="2192" spans="1:4" x14ac:dyDescent="0.25">
      <c r="A2192" s="54" t="s">
        <v>947</v>
      </c>
      <c r="B2192" s="57" t="s">
        <v>13706</v>
      </c>
      <c r="C2192" s="57" t="s">
        <v>13708</v>
      </c>
      <c r="D2192" s="58">
        <v>5884</v>
      </c>
    </row>
    <row r="2193" spans="1:4" x14ac:dyDescent="0.25">
      <c r="A2193" s="54" t="s">
        <v>947</v>
      </c>
      <c r="B2193" s="57" t="s">
        <v>2579</v>
      </c>
      <c r="C2193" s="57" t="s">
        <v>2581</v>
      </c>
      <c r="D2193" s="58">
        <v>182221</v>
      </c>
    </row>
    <row r="2194" spans="1:4" x14ac:dyDescent="0.25">
      <c r="A2194" s="54" t="s">
        <v>947</v>
      </c>
      <c r="B2194" s="57" t="s">
        <v>1427</v>
      </c>
      <c r="C2194" s="57" t="s">
        <v>1429</v>
      </c>
      <c r="D2194" s="58">
        <v>451244</v>
      </c>
    </row>
    <row r="2195" spans="1:4" x14ac:dyDescent="0.25">
      <c r="A2195" s="54" t="s">
        <v>947</v>
      </c>
      <c r="B2195" s="57" t="s">
        <v>11597</v>
      </c>
      <c r="C2195" s="57" t="s">
        <v>11599</v>
      </c>
      <c r="D2195" s="58">
        <v>10614</v>
      </c>
    </row>
    <row r="2196" spans="1:4" x14ac:dyDescent="0.25">
      <c r="A2196" s="54" t="s">
        <v>947</v>
      </c>
      <c r="B2196" s="57" t="s">
        <v>14261</v>
      </c>
      <c r="C2196" s="57" t="s">
        <v>14263</v>
      </c>
      <c r="D2196" s="58">
        <v>4918</v>
      </c>
    </row>
    <row r="2197" spans="1:4" x14ac:dyDescent="0.25">
      <c r="A2197" s="54" t="s">
        <v>947</v>
      </c>
      <c r="B2197" s="57" t="s">
        <v>15839</v>
      </c>
      <c r="C2197" s="57" t="s">
        <v>15841</v>
      </c>
      <c r="D2197" s="58">
        <v>2418</v>
      </c>
    </row>
    <row r="2198" spans="1:4" x14ac:dyDescent="0.25">
      <c r="A2198" s="54" t="s">
        <v>947</v>
      </c>
      <c r="B2198" s="57" t="s">
        <v>2096</v>
      </c>
      <c r="C2198" s="57" t="s">
        <v>2098</v>
      </c>
      <c r="D2198" s="58">
        <v>237426</v>
      </c>
    </row>
    <row r="2199" spans="1:4" x14ac:dyDescent="0.25">
      <c r="A2199" s="54" t="s">
        <v>947</v>
      </c>
      <c r="B2199" s="57" t="s">
        <v>4498</v>
      </c>
      <c r="C2199" s="57" t="s">
        <v>4500</v>
      </c>
      <c r="D2199" s="58">
        <v>75872</v>
      </c>
    </row>
    <row r="2200" spans="1:4" x14ac:dyDescent="0.25">
      <c r="A2200" s="54" t="s">
        <v>947</v>
      </c>
      <c r="B2200" s="57" t="s">
        <v>16194</v>
      </c>
      <c r="C2200" s="57" t="s">
        <v>16196</v>
      </c>
      <c r="D2200" s="58">
        <v>1946</v>
      </c>
    </row>
    <row r="2201" spans="1:4" x14ac:dyDescent="0.25">
      <c r="A2201" s="54" t="s">
        <v>947</v>
      </c>
      <c r="B2201" s="57" t="s">
        <v>10627</v>
      </c>
      <c r="C2201" s="57" t="s">
        <v>10629</v>
      </c>
      <c r="D2201" s="58">
        <v>13838</v>
      </c>
    </row>
    <row r="2202" spans="1:4" x14ac:dyDescent="0.25">
      <c r="A2202" s="54" t="s">
        <v>947</v>
      </c>
      <c r="B2202" s="57" t="s">
        <v>4832</v>
      </c>
      <c r="C2202" s="57" t="s">
        <v>4834</v>
      </c>
      <c r="D2202" s="58">
        <v>67700</v>
      </c>
    </row>
    <row r="2203" spans="1:4" x14ac:dyDescent="0.25">
      <c r="A2203" s="54" t="s">
        <v>947</v>
      </c>
      <c r="B2203" s="57" t="s">
        <v>15008</v>
      </c>
      <c r="C2203" s="57" t="s">
        <v>15010</v>
      </c>
      <c r="D2203" s="58">
        <v>3772</v>
      </c>
    </row>
    <row r="2204" spans="1:4" x14ac:dyDescent="0.25">
      <c r="A2204" s="54" t="s">
        <v>947</v>
      </c>
      <c r="B2204" s="57" t="s">
        <v>13006</v>
      </c>
      <c r="C2204" s="57" t="s">
        <v>13008</v>
      </c>
      <c r="D2204" s="58">
        <v>7162</v>
      </c>
    </row>
    <row r="2205" spans="1:4" x14ac:dyDescent="0.25">
      <c r="A2205" s="54" t="s">
        <v>947</v>
      </c>
      <c r="B2205" s="57" t="s">
        <v>11759</v>
      </c>
      <c r="C2205" s="57" t="s">
        <v>11761</v>
      </c>
      <c r="D2205" s="58">
        <v>10140</v>
      </c>
    </row>
    <row r="2206" spans="1:4" x14ac:dyDescent="0.25">
      <c r="A2206" s="54" t="s">
        <v>947</v>
      </c>
      <c r="B2206" s="57" t="s">
        <v>2018</v>
      </c>
      <c r="C2206" s="57" t="s">
        <v>2020</v>
      </c>
      <c r="D2206" s="58">
        <v>249474</v>
      </c>
    </row>
    <row r="2207" spans="1:4" x14ac:dyDescent="0.25">
      <c r="A2207" s="54" t="s">
        <v>947</v>
      </c>
      <c r="B2207" s="57" t="s">
        <v>15317</v>
      </c>
      <c r="C2207" s="57" t="s">
        <v>15319</v>
      </c>
      <c r="D2207" s="58">
        <v>3274</v>
      </c>
    </row>
    <row r="2208" spans="1:4" x14ac:dyDescent="0.25">
      <c r="A2208" s="54" t="s">
        <v>947</v>
      </c>
      <c r="B2208" s="57" t="s">
        <v>11397</v>
      </c>
      <c r="C2208" s="57" t="s">
        <v>11399</v>
      </c>
      <c r="D2208" s="58">
        <v>11249</v>
      </c>
    </row>
    <row r="2209" spans="1:4" x14ac:dyDescent="0.25">
      <c r="A2209" s="54" t="s">
        <v>947</v>
      </c>
      <c r="B2209" s="57" t="s">
        <v>3728</v>
      </c>
      <c r="C2209" s="57" t="s">
        <v>3730</v>
      </c>
      <c r="D2209" s="58">
        <v>104622</v>
      </c>
    </row>
    <row r="2210" spans="1:4" x14ac:dyDescent="0.25">
      <c r="A2210" s="54" t="s">
        <v>947</v>
      </c>
      <c r="B2210" s="57" t="s">
        <v>13417</v>
      </c>
      <c r="C2210" s="57" t="s">
        <v>13419</v>
      </c>
      <c r="D2210" s="58">
        <v>6339</v>
      </c>
    </row>
    <row r="2211" spans="1:4" x14ac:dyDescent="0.25">
      <c r="A2211" s="54" t="s">
        <v>947</v>
      </c>
      <c r="B2211" s="57" t="s">
        <v>15484</v>
      </c>
      <c r="C2211" s="57" t="s">
        <v>15486</v>
      </c>
      <c r="D2211" s="58">
        <v>3019</v>
      </c>
    </row>
    <row r="2212" spans="1:4" x14ac:dyDescent="0.25">
      <c r="A2212" s="54" t="s">
        <v>947</v>
      </c>
      <c r="B2212" s="57" t="s">
        <v>13942</v>
      </c>
      <c r="C2212" s="57" t="s">
        <v>13944</v>
      </c>
      <c r="D2212" s="58">
        <v>5481</v>
      </c>
    </row>
    <row r="2213" spans="1:4" x14ac:dyDescent="0.25">
      <c r="A2213" s="54" t="s">
        <v>947</v>
      </c>
      <c r="B2213" s="57" t="s">
        <v>13616</v>
      </c>
      <c r="C2213" s="57" t="s">
        <v>13618</v>
      </c>
      <c r="D2213" s="58">
        <v>6058</v>
      </c>
    </row>
    <row r="2214" spans="1:4" x14ac:dyDescent="0.25">
      <c r="A2214" s="54" t="s">
        <v>947</v>
      </c>
      <c r="B2214" s="59" t="s">
        <v>5123</v>
      </c>
      <c r="C2214" s="59" t="s">
        <v>5125</v>
      </c>
      <c r="D2214" s="60">
        <v>62352</v>
      </c>
    </row>
    <row r="2215" spans="1:4" x14ac:dyDescent="0.25">
      <c r="A2215" s="54" t="s">
        <v>947</v>
      </c>
      <c r="B2215" s="59" t="s">
        <v>7007</v>
      </c>
      <c r="C2215" s="59" t="s">
        <v>7009</v>
      </c>
      <c r="D2215" s="60">
        <v>35381</v>
      </c>
    </row>
    <row r="2216" spans="1:4" x14ac:dyDescent="0.25">
      <c r="A2216" s="54" t="s">
        <v>947</v>
      </c>
      <c r="B2216" s="59" t="s">
        <v>5831</v>
      </c>
      <c r="C2216" s="59" t="s">
        <v>5833</v>
      </c>
      <c r="D2216" s="60">
        <v>50122</v>
      </c>
    </row>
    <row r="2217" spans="1:4" x14ac:dyDescent="0.25">
      <c r="A2217" s="54" t="s">
        <v>947</v>
      </c>
      <c r="B2217" s="59" t="s">
        <v>3339</v>
      </c>
      <c r="C2217" s="59" t="s">
        <v>3341</v>
      </c>
      <c r="D2217" s="60">
        <v>123219</v>
      </c>
    </row>
    <row r="2218" spans="1:4" x14ac:dyDescent="0.25">
      <c r="A2218" s="54" t="s">
        <v>947</v>
      </c>
      <c r="B2218" s="59" t="s">
        <v>16335</v>
      </c>
      <c r="C2218" s="59" t="s">
        <v>16336</v>
      </c>
      <c r="D2218" s="60">
        <v>1756</v>
      </c>
    </row>
    <row r="2219" spans="1:4" x14ac:dyDescent="0.25">
      <c r="A2219" s="54" t="s">
        <v>947</v>
      </c>
      <c r="B2219" s="59" t="s">
        <v>15201</v>
      </c>
      <c r="C2219" s="59" t="s">
        <v>15203</v>
      </c>
      <c r="D2219" s="60">
        <v>3460</v>
      </c>
    </row>
    <row r="2220" spans="1:4" x14ac:dyDescent="0.25">
      <c r="A2220" s="54" t="s">
        <v>947</v>
      </c>
      <c r="B2220" s="59" t="s">
        <v>2087</v>
      </c>
      <c r="C2220" s="59" t="s">
        <v>2089</v>
      </c>
      <c r="D2220" s="60">
        <v>238942</v>
      </c>
    </row>
    <row r="2221" spans="1:4" x14ac:dyDescent="0.25">
      <c r="A2221" s="54" t="s">
        <v>947</v>
      </c>
      <c r="B2221" s="59" t="s">
        <v>10558</v>
      </c>
      <c r="C2221" s="59" t="s">
        <v>10560</v>
      </c>
      <c r="D2221" s="60">
        <v>14089</v>
      </c>
    </row>
    <row r="2222" spans="1:4" x14ac:dyDescent="0.25">
      <c r="A2222" s="54" t="s">
        <v>947</v>
      </c>
      <c r="B2222" s="59" t="s">
        <v>2174</v>
      </c>
      <c r="C2222" s="59" t="s">
        <v>2176</v>
      </c>
      <c r="D2222" s="60">
        <v>227832</v>
      </c>
    </row>
    <row r="2223" spans="1:4" x14ac:dyDescent="0.25">
      <c r="A2223" s="54" t="s">
        <v>947</v>
      </c>
      <c r="B2223" s="59" t="s">
        <v>3522</v>
      </c>
      <c r="C2223" s="59" t="s">
        <v>3524</v>
      </c>
      <c r="D2223" s="60">
        <v>113544</v>
      </c>
    </row>
    <row r="2224" spans="1:4" x14ac:dyDescent="0.25">
      <c r="A2224" s="54" t="s">
        <v>947</v>
      </c>
      <c r="B2224" s="59" t="s">
        <v>6025</v>
      </c>
      <c r="C2224" s="59" t="s">
        <v>6027</v>
      </c>
      <c r="D2224" s="60">
        <v>47342</v>
      </c>
    </row>
    <row r="2225" spans="1:4" x14ac:dyDescent="0.25">
      <c r="A2225" s="54" t="s">
        <v>947</v>
      </c>
      <c r="B2225" s="59" t="s">
        <v>8764</v>
      </c>
      <c r="C2225" s="59" t="s">
        <v>8766</v>
      </c>
      <c r="D2225" s="60">
        <v>22873</v>
      </c>
    </row>
    <row r="2226" spans="1:4" x14ac:dyDescent="0.25">
      <c r="A2226" s="54" t="s">
        <v>947</v>
      </c>
      <c r="B2226" s="59" t="s">
        <v>2084</v>
      </c>
      <c r="C2226" s="59" t="s">
        <v>2086</v>
      </c>
      <c r="D2226" s="60">
        <v>239251</v>
      </c>
    </row>
    <row r="2227" spans="1:4" x14ac:dyDescent="0.25">
      <c r="A2227" s="54" t="s">
        <v>947</v>
      </c>
      <c r="B2227" s="59" t="s">
        <v>14405</v>
      </c>
      <c r="C2227" s="59" t="s">
        <v>14407</v>
      </c>
      <c r="D2227" s="60">
        <v>4698</v>
      </c>
    </row>
    <row r="2228" spans="1:4" x14ac:dyDescent="0.25">
      <c r="A2228" s="54" t="s">
        <v>947</v>
      </c>
      <c r="B2228" s="59" t="s">
        <v>15648</v>
      </c>
      <c r="C2228" s="59" t="s">
        <v>15650</v>
      </c>
      <c r="D2228" s="60">
        <v>2761</v>
      </c>
    </row>
    <row r="2229" spans="1:4" x14ac:dyDescent="0.25">
      <c r="A2229" s="54" t="s">
        <v>947</v>
      </c>
      <c r="B2229" s="59" t="s">
        <v>9150</v>
      </c>
      <c r="C2229" s="59" t="s">
        <v>9152</v>
      </c>
      <c r="D2229" s="60">
        <v>20599</v>
      </c>
    </row>
    <row r="2230" spans="1:4" x14ac:dyDescent="0.25">
      <c r="A2230" s="54" t="s">
        <v>947</v>
      </c>
      <c r="B2230" s="59" t="s">
        <v>4970</v>
      </c>
      <c r="C2230" s="59" t="s">
        <v>4972</v>
      </c>
      <c r="D2230" s="60">
        <v>65073</v>
      </c>
    </row>
    <row r="2231" spans="1:4" x14ac:dyDescent="0.25">
      <c r="A2231" s="54" t="s">
        <v>947</v>
      </c>
      <c r="B2231" s="59" t="s">
        <v>10891</v>
      </c>
      <c r="C2231" s="59" t="s">
        <v>10893</v>
      </c>
      <c r="D2231" s="60">
        <v>12827</v>
      </c>
    </row>
    <row r="2232" spans="1:4" x14ac:dyDescent="0.25">
      <c r="A2232" s="54" t="s">
        <v>947</v>
      </c>
      <c r="B2232" s="59" t="s">
        <v>11486</v>
      </c>
      <c r="C2232" s="59" t="s">
        <v>11488</v>
      </c>
      <c r="D2232" s="60">
        <v>10845</v>
      </c>
    </row>
    <row r="2233" spans="1:4" x14ac:dyDescent="0.25">
      <c r="A2233" s="54" t="s">
        <v>947</v>
      </c>
      <c r="B2233" s="59" t="s">
        <v>3838</v>
      </c>
      <c r="C2233" s="59" t="s">
        <v>3840</v>
      </c>
      <c r="D2233" s="60">
        <v>99644</v>
      </c>
    </row>
    <row r="2234" spans="1:4" x14ac:dyDescent="0.25">
      <c r="A2234" s="54" t="s">
        <v>947</v>
      </c>
      <c r="B2234" s="59" t="s">
        <v>3354</v>
      </c>
      <c r="C2234" s="59" t="s">
        <v>3356</v>
      </c>
      <c r="D2234" s="60">
        <v>122881</v>
      </c>
    </row>
    <row r="2235" spans="1:4" x14ac:dyDescent="0.25">
      <c r="A2235" s="54" t="s">
        <v>947</v>
      </c>
      <c r="B2235" s="59" t="s">
        <v>4438</v>
      </c>
      <c r="C2235" s="59" t="s">
        <v>4440</v>
      </c>
      <c r="D2235" s="60">
        <v>78142</v>
      </c>
    </row>
    <row r="2236" spans="1:4" x14ac:dyDescent="0.25">
      <c r="A2236" s="54" t="s">
        <v>947</v>
      </c>
      <c r="B2236" s="59" t="s">
        <v>4676</v>
      </c>
      <c r="C2236" s="59" t="s">
        <v>4678</v>
      </c>
      <c r="D2236" s="60">
        <v>71270</v>
      </c>
    </row>
    <row r="2237" spans="1:4" x14ac:dyDescent="0.25">
      <c r="A2237" s="54" t="s">
        <v>947</v>
      </c>
      <c r="B2237" s="59" t="s">
        <v>5243</v>
      </c>
      <c r="C2237" s="59" t="s">
        <v>5245</v>
      </c>
      <c r="D2237" s="60">
        <v>60087</v>
      </c>
    </row>
    <row r="2238" spans="1:4" x14ac:dyDescent="0.25">
      <c r="A2238" s="54" t="s">
        <v>947</v>
      </c>
      <c r="B2238" s="59" t="s">
        <v>17077</v>
      </c>
      <c r="C2238" s="59" t="s">
        <v>17079</v>
      </c>
      <c r="D2238" s="60">
        <v>673</v>
      </c>
    </row>
    <row r="2239" spans="1:4" x14ac:dyDescent="0.25">
      <c r="A2239" s="54" t="s">
        <v>947</v>
      </c>
      <c r="B2239" s="59" t="s">
        <v>8413</v>
      </c>
      <c r="C2239" s="59" t="s">
        <v>8415</v>
      </c>
      <c r="D2239" s="60">
        <v>25127</v>
      </c>
    </row>
    <row r="2240" spans="1:4" x14ac:dyDescent="0.25">
      <c r="A2240" s="54" t="s">
        <v>947</v>
      </c>
      <c r="B2240" s="59" t="s">
        <v>1589</v>
      </c>
      <c r="C2240" s="59" t="s">
        <v>1591</v>
      </c>
      <c r="D2240" s="60">
        <v>232863</v>
      </c>
    </row>
    <row r="2241" spans="1:4" x14ac:dyDescent="0.25">
      <c r="A2241" s="54" t="s">
        <v>947</v>
      </c>
      <c r="B2241" s="59" t="s">
        <v>3291</v>
      </c>
      <c r="C2241" s="59" t="s">
        <v>3293</v>
      </c>
      <c r="D2241" s="60">
        <v>126137</v>
      </c>
    </row>
    <row r="2242" spans="1:4" x14ac:dyDescent="0.25">
      <c r="A2242" s="54" t="s">
        <v>947</v>
      </c>
      <c r="B2242" s="59" t="s">
        <v>10240</v>
      </c>
      <c r="C2242" s="59" t="s">
        <v>10242</v>
      </c>
      <c r="D2242" s="60">
        <v>15334</v>
      </c>
    </row>
    <row r="2243" spans="1:4" x14ac:dyDescent="0.25">
      <c r="A2243" s="54" t="s">
        <v>947</v>
      </c>
      <c r="B2243" s="59" t="s">
        <v>14690</v>
      </c>
      <c r="C2243" s="59" t="s">
        <v>14692</v>
      </c>
      <c r="D2243" s="60">
        <v>4198</v>
      </c>
    </row>
    <row r="2244" spans="1:4" x14ac:dyDescent="0.25">
      <c r="A2244" s="54" t="s">
        <v>947</v>
      </c>
      <c r="B2244" s="59" t="s">
        <v>17410</v>
      </c>
      <c r="C2244" s="59" t="s">
        <v>17412</v>
      </c>
      <c r="D2244" s="60">
        <v>42</v>
      </c>
    </row>
    <row r="2245" spans="1:4" x14ac:dyDescent="0.25">
      <c r="A2245" s="54" t="s">
        <v>947</v>
      </c>
      <c r="B2245" s="59" t="s">
        <v>14372</v>
      </c>
      <c r="C2245" s="59" t="s">
        <v>14374</v>
      </c>
      <c r="D2245" s="60">
        <v>4732</v>
      </c>
    </row>
    <row r="2246" spans="1:4" x14ac:dyDescent="0.25">
      <c r="A2246" s="54" t="s">
        <v>947</v>
      </c>
      <c r="B2246" s="59" t="s">
        <v>10138</v>
      </c>
      <c r="C2246" s="59" t="s">
        <v>10140</v>
      </c>
      <c r="D2246" s="60">
        <v>15797</v>
      </c>
    </row>
    <row r="2247" spans="1:4" x14ac:dyDescent="0.25">
      <c r="A2247" s="54" t="s">
        <v>947</v>
      </c>
      <c r="B2247" s="59" t="s">
        <v>2144</v>
      </c>
      <c r="C2247" s="59" t="s">
        <v>2146</v>
      </c>
      <c r="D2247" s="60">
        <v>230700</v>
      </c>
    </row>
    <row r="2248" spans="1:4" x14ac:dyDescent="0.25">
      <c r="A2248" s="54" t="s">
        <v>947</v>
      </c>
      <c r="B2248" s="59" t="s">
        <v>16574</v>
      </c>
      <c r="C2248" s="59" t="s">
        <v>16576</v>
      </c>
      <c r="D2248" s="60">
        <v>1417</v>
      </c>
    </row>
    <row r="2249" spans="1:4" x14ac:dyDescent="0.25">
      <c r="A2249" s="54" t="s">
        <v>947</v>
      </c>
      <c r="B2249" s="59" t="s">
        <v>9147</v>
      </c>
      <c r="C2249" s="59" t="s">
        <v>9149</v>
      </c>
      <c r="D2249" s="60">
        <v>20649</v>
      </c>
    </row>
    <row r="2250" spans="1:4" x14ac:dyDescent="0.25">
      <c r="A2250" s="54" t="s">
        <v>947</v>
      </c>
      <c r="B2250" s="59" t="s">
        <v>16825</v>
      </c>
      <c r="C2250" s="59" t="s">
        <v>16827</v>
      </c>
      <c r="D2250" s="60">
        <v>1030</v>
      </c>
    </row>
    <row r="2251" spans="1:4" x14ac:dyDescent="0.25">
      <c r="A2251" s="54" t="s">
        <v>947</v>
      </c>
      <c r="B2251" s="59" t="s">
        <v>13370</v>
      </c>
      <c r="C2251" s="59" t="s">
        <v>13372</v>
      </c>
      <c r="D2251" s="60">
        <v>6410</v>
      </c>
    </row>
    <row r="2252" spans="1:4" x14ac:dyDescent="0.25">
      <c r="A2252" s="54" t="s">
        <v>947</v>
      </c>
      <c r="B2252" s="59" t="s">
        <v>7852</v>
      </c>
      <c r="C2252" s="59" t="s">
        <v>7854</v>
      </c>
      <c r="D2252" s="60">
        <v>28811</v>
      </c>
    </row>
    <row r="2253" spans="1:4" x14ac:dyDescent="0.25">
      <c r="A2253" s="54" t="s">
        <v>947</v>
      </c>
      <c r="B2253" s="59" t="s">
        <v>16861</v>
      </c>
      <c r="C2253" s="59" t="s">
        <v>16863</v>
      </c>
      <c r="D2253" s="60">
        <v>1009</v>
      </c>
    </row>
    <row r="2254" spans="1:4" x14ac:dyDescent="0.25">
      <c r="A2254" s="54" t="s">
        <v>947</v>
      </c>
      <c r="B2254" s="59" t="s">
        <v>3546</v>
      </c>
      <c r="C2254" s="59" t="s">
        <v>3548</v>
      </c>
      <c r="D2254" s="60">
        <v>112571</v>
      </c>
    </row>
    <row r="2255" spans="1:4" x14ac:dyDescent="0.25">
      <c r="A2255" s="54" t="s">
        <v>947</v>
      </c>
      <c r="B2255" s="59" t="s">
        <v>8971</v>
      </c>
      <c r="C2255" s="59" t="s">
        <v>8973</v>
      </c>
      <c r="D2255" s="60">
        <v>15750</v>
      </c>
    </row>
    <row r="2256" spans="1:4" x14ac:dyDescent="0.25">
      <c r="A2256" s="54" t="s">
        <v>947</v>
      </c>
      <c r="B2256" s="59" t="s">
        <v>4961</v>
      </c>
      <c r="C2256" s="59" t="s">
        <v>4963</v>
      </c>
      <c r="D2256" s="60">
        <v>65282</v>
      </c>
    </row>
    <row r="2257" spans="1:4" x14ac:dyDescent="0.25">
      <c r="A2257" s="54" t="s">
        <v>947</v>
      </c>
      <c r="B2257" s="59" t="s">
        <v>4177</v>
      </c>
      <c r="C2257" s="59" t="s">
        <v>4179</v>
      </c>
      <c r="D2257" s="60">
        <v>86976</v>
      </c>
    </row>
    <row r="2258" spans="1:4" x14ac:dyDescent="0.25">
      <c r="A2258" s="54" t="s">
        <v>947</v>
      </c>
      <c r="B2258" s="59" t="s">
        <v>3689</v>
      </c>
      <c r="C2258" s="59" t="s">
        <v>3691</v>
      </c>
      <c r="D2258" s="60">
        <v>105781</v>
      </c>
    </row>
    <row r="2259" spans="1:4" x14ac:dyDescent="0.25">
      <c r="A2259" s="54" t="s">
        <v>947</v>
      </c>
      <c r="B2259" s="59" t="s">
        <v>4216</v>
      </c>
      <c r="C2259" s="59" t="s">
        <v>4218</v>
      </c>
      <c r="D2259" s="60">
        <v>84708</v>
      </c>
    </row>
    <row r="2260" spans="1:4" x14ac:dyDescent="0.25">
      <c r="A2260" s="54" t="s">
        <v>947</v>
      </c>
      <c r="B2260" s="59" t="s">
        <v>17034</v>
      </c>
      <c r="C2260" s="59" t="s">
        <v>17036</v>
      </c>
      <c r="D2260" s="60">
        <v>739</v>
      </c>
    </row>
    <row r="2261" spans="1:4" x14ac:dyDescent="0.25">
      <c r="A2261" s="54" t="s">
        <v>947</v>
      </c>
      <c r="B2261" s="59" t="s">
        <v>3925</v>
      </c>
      <c r="C2261" s="59" t="s">
        <v>3927</v>
      </c>
      <c r="D2261" s="60">
        <v>96975</v>
      </c>
    </row>
    <row r="2262" spans="1:4" x14ac:dyDescent="0.25">
      <c r="A2262" s="54" t="s">
        <v>947</v>
      </c>
      <c r="B2262" s="59" t="s">
        <v>14961</v>
      </c>
      <c r="C2262" s="59" t="s">
        <v>14963</v>
      </c>
      <c r="D2262" s="60">
        <v>3839</v>
      </c>
    </row>
    <row r="2263" spans="1:4" x14ac:dyDescent="0.25">
      <c r="A2263" s="54" t="s">
        <v>947</v>
      </c>
      <c r="B2263" s="59" t="s">
        <v>2921</v>
      </c>
      <c r="C2263" s="59" t="s">
        <v>2923</v>
      </c>
      <c r="D2263" s="60">
        <v>152309</v>
      </c>
    </row>
    <row r="2264" spans="1:4" x14ac:dyDescent="0.25">
      <c r="A2264" s="54" t="s">
        <v>947</v>
      </c>
      <c r="B2264" s="59" t="s">
        <v>16948</v>
      </c>
      <c r="C2264" s="59" t="s">
        <v>16950</v>
      </c>
      <c r="D2264" s="60">
        <v>869</v>
      </c>
    </row>
    <row r="2265" spans="1:4" x14ac:dyDescent="0.25">
      <c r="A2265" s="54" t="s">
        <v>947</v>
      </c>
      <c r="B2265" s="59" t="s">
        <v>6301</v>
      </c>
      <c r="C2265" s="59" t="s">
        <v>6303</v>
      </c>
      <c r="D2265" s="60">
        <v>43288</v>
      </c>
    </row>
    <row r="2266" spans="1:4" x14ac:dyDescent="0.25">
      <c r="A2266" s="54" t="s">
        <v>947</v>
      </c>
      <c r="B2266" s="59" t="s">
        <v>13480</v>
      </c>
      <c r="C2266" s="59" t="s">
        <v>13482</v>
      </c>
      <c r="D2266" s="60">
        <v>6261</v>
      </c>
    </row>
    <row r="2267" spans="1:4" x14ac:dyDescent="0.25">
      <c r="A2267" s="54" t="s">
        <v>947</v>
      </c>
      <c r="B2267" s="59" t="s">
        <v>8137</v>
      </c>
      <c r="C2267" s="59" t="s">
        <v>8139</v>
      </c>
      <c r="D2267" s="60">
        <v>26690</v>
      </c>
    </row>
    <row r="2268" spans="1:4" x14ac:dyDescent="0.25">
      <c r="A2268" s="54" t="s">
        <v>947</v>
      </c>
      <c r="B2268" s="59" t="s">
        <v>9861</v>
      </c>
      <c r="C2268" s="59" t="s">
        <v>9863</v>
      </c>
      <c r="D2268" s="60">
        <v>16989</v>
      </c>
    </row>
    <row r="2269" spans="1:4" x14ac:dyDescent="0.25">
      <c r="A2269" s="54" t="s">
        <v>947</v>
      </c>
      <c r="B2269" s="59" t="s">
        <v>3997</v>
      </c>
      <c r="C2269" s="59" t="s">
        <v>3999</v>
      </c>
      <c r="D2269" s="60">
        <v>94974</v>
      </c>
    </row>
    <row r="2270" spans="1:4" x14ac:dyDescent="0.25">
      <c r="A2270" s="54" t="s">
        <v>947</v>
      </c>
      <c r="B2270" s="59" t="s">
        <v>4372</v>
      </c>
      <c r="C2270" s="59" t="s">
        <v>4374</v>
      </c>
      <c r="D2270" s="60">
        <v>79636</v>
      </c>
    </row>
    <row r="2271" spans="1:4" x14ac:dyDescent="0.25">
      <c r="A2271" s="54" t="s">
        <v>947</v>
      </c>
      <c r="B2271" s="59" t="s">
        <v>11107</v>
      </c>
      <c r="C2271" s="59" t="s">
        <v>11109</v>
      </c>
      <c r="D2271" s="60">
        <v>12059</v>
      </c>
    </row>
    <row r="2272" spans="1:4" x14ac:dyDescent="0.25">
      <c r="A2272" s="54" t="s">
        <v>947</v>
      </c>
      <c r="B2272" s="59" t="s">
        <v>13918</v>
      </c>
      <c r="C2272" s="59" t="s">
        <v>13920</v>
      </c>
      <c r="D2272" s="60">
        <v>5499</v>
      </c>
    </row>
    <row r="2273" spans="1:4" x14ac:dyDescent="0.25">
      <c r="A2273" s="54" t="s">
        <v>947</v>
      </c>
      <c r="B2273" s="59" t="s">
        <v>6157</v>
      </c>
      <c r="C2273" s="59" t="s">
        <v>6159</v>
      </c>
      <c r="D2273" s="60">
        <v>45264</v>
      </c>
    </row>
    <row r="2274" spans="1:4" x14ac:dyDescent="0.25">
      <c r="A2274" s="54" t="s">
        <v>947</v>
      </c>
      <c r="B2274" s="59" t="s">
        <v>7273</v>
      </c>
      <c r="C2274" s="59" t="s">
        <v>7275</v>
      </c>
      <c r="D2274" s="60">
        <v>33340</v>
      </c>
    </row>
    <row r="2275" spans="1:4" x14ac:dyDescent="0.25">
      <c r="A2275" s="54" t="s">
        <v>947</v>
      </c>
      <c r="B2275" s="59" t="s">
        <v>9168</v>
      </c>
      <c r="C2275" s="59" t="s">
        <v>9170</v>
      </c>
      <c r="D2275" s="60">
        <v>20518</v>
      </c>
    </row>
    <row r="2276" spans="1:4" x14ac:dyDescent="0.25">
      <c r="A2276" s="54" t="s">
        <v>947</v>
      </c>
      <c r="B2276" s="59" t="s">
        <v>14015</v>
      </c>
      <c r="C2276" s="59" t="s">
        <v>14017</v>
      </c>
      <c r="D2276" s="60">
        <v>5305</v>
      </c>
    </row>
    <row r="2277" spans="1:4" x14ac:dyDescent="0.25">
      <c r="A2277" s="54" t="s">
        <v>947</v>
      </c>
      <c r="B2277" s="59" t="s">
        <v>9276</v>
      </c>
      <c r="C2277" s="59" t="s">
        <v>9278</v>
      </c>
      <c r="D2277" s="60">
        <v>19845</v>
      </c>
    </row>
    <row r="2278" spans="1:4" x14ac:dyDescent="0.25">
      <c r="A2278" s="54" t="s">
        <v>947</v>
      </c>
      <c r="B2278" s="59" t="s">
        <v>9069</v>
      </c>
      <c r="C2278" s="59" t="s">
        <v>9071</v>
      </c>
      <c r="D2278" s="60">
        <v>21216</v>
      </c>
    </row>
    <row r="2279" spans="1:4" x14ac:dyDescent="0.25">
      <c r="A2279" s="54" t="s">
        <v>947</v>
      </c>
      <c r="B2279" s="59" t="s">
        <v>6337</v>
      </c>
      <c r="C2279" s="59" t="s">
        <v>6339</v>
      </c>
      <c r="D2279" s="60">
        <v>42935</v>
      </c>
    </row>
    <row r="2280" spans="1:4" x14ac:dyDescent="0.25">
      <c r="A2280" s="54" t="s">
        <v>947</v>
      </c>
      <c r="B2280" s="59" t="s">
        <v>4318</v>
      </c>
      <c r="C2280" s="59" t="s">
        <v>4320</v>
      </c>
      <c r="D2280" s="60">
        <v>81232</v>
      </c>
    </row>
    <row r="2281" spans="1:4" x14ac:dyDescent="0.25">
      <c r="A2281" s="54" t="s">
        <v>947</v>
      </c>
      <c r="B2281" s="59" t="s">
        <v>2951</v>
      </c>
      <c r="C2281" s="59" t="s">
        <v>2953</v>
      </c>
      <c r="D2281" s="60">
        <v>149869</v>
      </c>
    </row>
    <row r="2282" spans="1:4" x14ac:dyDescent="0.25">
      <c r="A2282" s="54" t="s">
        <v>947</v>
      </c>
      <c r="B2282" s="59" t="s">
        <v>13196</v>
      </c>
      <c r="C2282" s="59" t="s">
        <v>13198</v>
      </c>
      <c r="D2282" s="60">
        <v>6761</v>
      </c>
    </row>
    <row r="2283" spans="1:4" x14ac:dyDescent="0.25">
      <c r="A2283" s="54" t="s">
        <v>947</v>
      </c>
      <c r="B2283" s="59" t="s">
        <v>5968</v>
      </c>
      <c r="C2283" s="59" t="s">
        <v>5970</v>
      </c>
      <c r="D2283" s="60">
        <v>48053</v>
      </c>
    </row>
    <row r="2284" spans="1:4" x14ac:dyDescent="0.25">
      <c r="A2284" s="54" t="s">
        <v>947</v>
      </c>
      <c r="B2284" s="59" t="s">
        <v>7546</v>
      </c>
      <c r="C2284" s="59" t="s">
        <v>7548</v>
      </c>
      <c r="D2284" s="60">
        <v>31063</v>
      </c>
    </row>
    <row r="2285" spans="1:4" x14ac:dyDescent="0.25">
      <c r="A2285" s="54" t="s">
        <v>947</v>
      </c>
      <c r="B2285" s="59" t="s">
        <v>15741</v>
      </c>
      <c r="C2285" s="59" t="s">
        <v>15743</v>
      </c>
      <c r="D2285" s="60">
        <v>2601</v>
      </c>
    </row>
    <row r="2286" spans="1:4" x14ac:dyDescent="0.25">
      <c r="A2286" s="54" t="s">
        <v>947</v>
      </c>
      <c r="B2286" s="59" t="s">
        <v>16773</v>
      </c>
      <c r="C2286" s="59" t="s">
        <v>16775</v>
      </c>
      <c r="D2286" s="60">
        <v>1094</v>
      </c>
    </row>
    <row r="2287" spans="1:4" x14ac:dyDescent="0.25">
      <c r="A2287" s="54" t="s">
        <v>947</v>
      </c>
      <c r="B2287" s="59" t="s">
        <v>9022</v>
      </c>
      <c r="C2287" s="59" t="s">
        <v>9024</v>
      </c>
      <c r="D2287" s="60">
        <v>21502</v>
      </c>
    </row>
    <row r="2288" spans="1:4" x14ac:dyDescent="0.25">
      <c r="A2288" s="54" t="s">
        <v>947</v>
      </c>
      <c r="B2288" s="59" t="s">
        <v>10534</v>
      </c>
      <c r="C2288" s="59" t="s">
        <v>10536</v>
      </c>
      <c r="D2288" s="60">
        <v>14202</v>
      </c>
    </row>
    <row r="2289" spans="1:4" x14ac:dyDescent="0.25">
      <c r="A2289" s="54" t="s">
        <v>947</v>
      </c>
      <c r="B2289" s="59" t="s">
        <v>12528</v>
      </c>
      <c r="C2289" s="59" t="s">
        <v>12530</v>
      </c>
      <c r="D2289" s="60">
        <v>8303</v>
      </c>
    </row>
    <row r="2290" spans="1:4" x14ac:dyDescent="0.25">
      <c r="A2290" s="54" t="s">
        <v>947</v>
      </c>
      <c r="B2290" s="59" t="s">
        <v>15696</v>
      </c>
      <c r="C2290" s="59" t="s">
        <v>15698</v>
      </c>
      <c r="D2290" s="60">
        <v>2683</v>
      </c>
    </row>
    <row r="2291" spans="1:4" x14ac:dyDescent="0.25">
      <c r="A2291" s="54" t="s">
        <v>947</v>
      </c>
      <c r="B2291" s="59" t="s">
        <v>8554</v>
      </c>
      <c r="C2291" s="59" t="s">
        <v>8556</v>
      </c>
      <c r="D2291" s="60">
        <v>24329</v>
      </c>
    </row>
    <row r="2292" spans="1:4" x14ac:dyDescent="0.25">
      <c r="A2292" s="54" t="s">
        <v>947</v>
      </c>
      <c r="B2292" s="59" t="s">
        <v>963</v>
      </c>
      <c r="C2292" s="59" t="s">
        <v>965</v>
      </c>
      <c r="D2292" s="60">
        <v>228014</v>
      </c>
    </row>
    <row r="2293" spans="1:4" x14ac:dyDescent="0.25">
      <c r="A2293" s="54" t="s">
        <v>947</v>
      </c>
      <c r="B2293" s="59" t="s">
        <v>13784</v>
      </c>
      <c r="C2293" s="59" t="s">
        <v>13786</v>
      </c>
      <c r="D2293" s="60">
        <v>5722</v>
      </c>
    </row>
    <row r="2294" spans="1:4" x14ac:dyDescent="0.25">
      <c r="A2294" s="54" t="s">
        <v>947</v>
      </c>
      <c r="B2294" s="59" t="s">
        <v>3916</v>
      </c>
      <c r="C2294" s="59" t="s">
        <v>3918</v>
      </c>
      <c r="D2294" s="60">
        <v>23724</v>
      </c>
    </row>
    <row r="2295" spans="1:4" x14ac:dyDescent="0.25">
      <c r="A2295" s="54" t="s">
        <v>947</v>
      </c>
      <c r="B2295" s="59" t="s">
        <v>3486</v>
      </c>
      <c r="C2295" s="59" t="s">
        <v>3488</v>
      </c>
      <c r="D2295" s="60">
        <v>114908</v>
      </c>
    </row>
    <row r="2296" spans="1:4" x14ac:dyDescent="0.25">
      <c r="A2296" s="54" t="s">
        <v>947</v>
      </c>
      <c r="B2296" s="59" t="s">
        <v>14620</v>
      </c>
      <c r="C2296" s="59" t="s">
        <v>14622</v>
      </c>
      <c r="D2296" s="60">
        <v>4335</v>
      </c>
    </row>
    <row r="2297" spans="1:4" x14ac:dyDescent="0.25">
      <c r="A2297" s="54" t="s">
        <v>947</v>
      </c>
      <c r="B2297" s="59" t="s">
        <v>13325</v>
      </c>
      <c r="C2297" s="59" t="s">
        <v>13327</v>
      </c>
      <c r="D2297" s="60">
        <v>6488</v>
      </c>
    </row>
    <row r="2298" spans="1:4" x14ac:dyDescent="0.25">
      <c r="A2298" s="54" t="s">
        <v>947</v>
      </c>
      <c r="B2298" s="59" t="s">
        <v>6764</v>
      </c>
      <c r="C2298" s="59" t="s">
        <v>6766</v>
      </c>
      <c r="D2298" s="60">
        <v>38200</v>
      </c>
    </row>
    <row r="2299" spans="1:4" x14ac:dyDescent="0.25">
      <c r="A2299" s="54" t="s">
        <v>947</v>
      </c>
      <c r="B2299" s="59" t="s">
        <v>3606</v>
      </c>
      <c r="C2299" s="59" t="s">
        <v>3608</v>
      </c>
      <c r="D2299" s="60">
        <v>109490</v>
      </c>
    </row>
    <row r="2300" spans="1:4" x14ac:dyDescent="0.25">
      <c r="A2300" s="54" t="s">
        <v>947</v>
      </c>
      <c r="B2300" s="59" t="s">
        <v>2171</v>
      </c>
      <c r="C2300" s="59" t="s">
        <v>2173</v>
      </c>
      <c r="D2300" s="60">
        <v>229197</v>
      </c>
    </row>
    <row r="2301" spans="1:4" x14ac:dyDescent="0.25">
      <c r="A2301" s="54" t="s">
        <v>947</v>
      </c>
      <c r="B2301" s="59" t="s">
        <v>11253</v>
      </c>
      <c r="C2301" s="59" t="s">
        <v>11255</v>
      </c>
      <c r="D2301" s="60">
        <v>11655</v>
      </c>
    </row>
    <row r="2302" spans="1:4" x14ac:dyDescent="0.25">
      <c r="A2302" s="54" t="s">
        <v>947</v>
      </c>
      <c r="B2302" s="59" t="s">
        <v>3889</v>
      </c>
      <c r="C2302" s="59" t="s">
        <v>3891</v>
      </c>
      <c r="D2302" s="60">
        <v>97817</v>
      </c>
    </row>
    <row r="2303" spans="1:4" x14ac:dyDescent="0.25">
      <c r="A2303" s="54" t="s">
        <v>947</v>
      </c>
      <c r="B2303" s="59" t="s">
        <v>11394</v>
      </c>
      <c r="C2303" s="59" t="s">
        <v>11396</v>
      </c>
      <c r="D2303" s="60">
        <v>11252</v>
      </c>
    </row>
    <row r="2304" spans="1:4" x14ac:dyDescent="0.25">
      <c r="A2304" s="54" t="s">
        <v>947</v>
      </c>
      <c r="B2304" s="59" t="s">
        <v>3184</v>
      </c>
      <c r="C2304" s="59" t="s">
        <v>3186</v>
      </c>
      <c r="D2304" s="60">
        <v>133758</v>
      </c>
    </row>
    <row r="2305" spans="1:4" x14ac:dyDescent="0.25">
      <c r="A2305" s="54" t="s">
        <v>947</v>
      </c>
      <c r="B2305" s="59" t="s">
        <v>14919</v>
      </c>
      <c r="C2305" s="59" t="s">
        <v>14921</v>
      </c>
      <c r="D2305" s="60">
        <v>3891</v>
      </c>
    </row>
    <row r="2306" spans="1:4" x14ac:dyDescent="0.25">
      <c r="A2306" s="54" t="s">
        <v>947</v>
      </c>
      <c r="B2306" s="59" t="s">
        <v>15032</v>
      </c>
      <c r="C2306" s="59" t="s">
        <v>15034</v>
      </c>
      <c r="D2306" s="60">
        <v>3725</v>
      </c>
    </row>
    <row r="2307" spans="1:4" x14ac:dyDescent="0.25">
      <c r="A2307" s="54" t="s">
        <v>947</v>
      </c>
      <c r="B2307" s="59" t="s">
        <v>10109</v>
      </c>
      <c r="C2307" s="59" t="s">
        <v>10111</v>
      </c>
      <c r="D2307" s="60">
        <v>15989</v>
      </c>
    </row>
    <row r="2308" spans="1:4" x14ac:dyDescent="0.25">
      <c r="A2308" s="54" t="s">
        <v>947</v>
      </c>
      <c r="B2308" s="59" t="s">
        <v>11358</v>
      </c>
      <c r="C2308" s="59" t="s">
        <v>11360</v>
      </c>
      <c r="D2308" s="60">
        <v>11329</v>
      </c>
    </row>
    <row r="2309" spans="1:4" x14ac:dyDescent="0.25">
      <c r="A2309" s="54" t="s">
        <v>947</v>
      </c>
      <c r="B2309" s="59" t="s">
        <v>12324</v>
      </c>
      <c r="C2309" s="59" t="s">
        <v>12326</v>
      </c>
      <c r="D2309" s="60">
        <v>8802</v>
      </c>
    </row>
    <row r="2310" spans="1:4" x14ac:dyDescent="0.25">
      <c r="A2310" s="54" t="s">
        <v>947</v>
      </c>
      <c r="B2310" s="59" t="s">
        <v>16053</v>
      </c>
      <c r="C2310" s="59" t="s">
        <v>16055</v>
      </c>
      <c r="D2310" s="60">
        <v>2092</v>
      </c>
    </row>
    <row r="2311" spans="1:4" x14ac:dyDescent="0.25">
      <c r="A2311" s="54" t="s">
        <v>947</v>
      </c>
      <c r="B2311" s="59" t="s">
        <v>2189</v>
      </c>
      <c r="C2311" s="59" t="s">
        <v>2191</v>
      </c>
      <c r="D2311" s="60">
        <v>225660</v>
      </c>
    </row>
    <row r="2312" spans="1:4" x14ac:dyDescent="0.25">
      <c r="A2312" s="54" t="s">
        <v>947</v>
      </c>
      <c r="B2312" s="59" t="s">
        <v>14542</v>
      </c>
      <c r="C2312" s="59" t="s">
        <v>14544</v>
      </c>
      <c r="D2312" s="60">
        <v>4444</v>
      </c>
    </row>
    <row r="2313" spans="1:4" x14ac:dyDescent="0.25">
      <c r="A2313" s="54" t="s">
        <v>947</v>
      </c>
      <c r="B2313" s="59" t="s">
        <v>13646</v>
      </c>
      <c r="C2313" s="59" t="s">
        <v>13648</v>
      </c>
      <c r="D2313" s="60">
        <v>6035</v>
      </c>
    </row>
    <row r="2314" spans="1:4" x14ac:dyDescent="0.25">
      <c r="A2314" s="54" t="s">
        <v>947</v>
      </c>
      <c r="B2314" s="59" t="s">
        <v>11211</v>
      </c>
      <c r="C2314" s="59" t="s">
        <v>11213</v>
      </c>
      <c r="D2314" s="60">
        <v>11739</v>
      </c>
    </row>
    <row r="2315" spans="1:4" x14ac:dyDescent="0.25">
      <c r="A2315" s="54" t="s">
        <v>947</v>
      </c>
      <c r="B2315" s="59" t="s">
        <v>15753</v>
      </c>
      <c r="C2315" s="59" t="s">
        <v>15755</v>
      </c>
      <c r="D2315" s="60">
        <v>2582</v>
      </c>
    </row>
    <row r="2316" spans="1:4" x14ac:dyDescent="0.25">
      <c r="A2316" s="54" t="s">
        <v>947</v>
      </c>
      <c r="B2316" s="59" t="s">
        <v>8629</v>
      </c>
      <c r="C2316" s="59" t="s">
        <v>8631</v>
      </c>
      <c r="D2316" s="60">
        <v>23612</v>
      </c>
    </row>
    <row r="2317" spans="1:4" x14ac:dyDescent="0.25">
      <c r="A2317" s="54" t="s">
        <v>947</v>
      </c>
      <c r="B2317" s="59" t="s">
        <v>2378</v>
      </c>
      <c r="C2317" s="59" t="s">
        <v>2380</v>
      </c>
      <c r="D2317" s="60">
        <v>205065</v>
      </c>
    </row>
    <row r="2318" spans="1:4" x14ac:dyDescent="0.25">
      <c r="A2318" s="54" t="s">
        <v>947</v>
      </c>
      <c r="B2318" s="59" t="s">
        <v>14614</v>
      </c>
      <c r="C2318" s="59" t="s">
        <v>14616</v>
      </c>
      <c r="D2318" s="60">
        <v>4340</v>
      </c>
    </row>
    <row r="2319" spans="1:4" x14ac:dyDescent="0.25">
      <c r="A2319" s="54" t="s">
        <v>947</v>
      </c>
      <c r="B2319" s="59" t="s">
        <v>9998</v>
      </c>
      <c r="C2319" s="59" t="s">
        <v>10000</v>
      </c>
      <c r="D2319" s="60">
        <v>16322</v>
      </c>
    </row>
    <row r="2320" spans="1:4" x14ac:dyDescent="0.25">
      <c r="A2320" s="54" t="s">
        <v>947</v>
      </c>
      <c r="B2320" s="59" t="s">
        <v>15818</v>
      </c>
      <c r="C2320" s="59" t="s">
        <v>15820</v>
      </c>
      <c r="D2320" s="60">
        <v>2477</v>
      </c>
    </row>
    <row r="2321" spans="1:4" x14ac:dyDescent="0.25">
      <c r="A2321" s="54" t="s">
        <v>947</v>
      </c>
      <c r="B2321" s="59" t="s">
        <v>5744</v>
      </c>
      <c r="C2321" s="59" t="s">
        <v>5746</v>
      </c>
      <c r="D2321" s="60">
        <v>51408</v>
      </c>
    </row>
    <row r="2322" spans="1:4" x14ac:dyDescent="0.25">
      <c r="A2322" s="54" t="s">
        <v>947</v>
      </c>
      <c r="B2322" s="59" t="s">
        <v>7657</v>
      </c>
      <c r="C2322" s="59" t="s">
        <v>7659</v>
      </c>
      <c r="D2322" s="60">
        <v>30168</v>
      </c>
    </row>
    <row r="2323" spans="1:4" x14ac:dyDescent="0.25">
      <c r="A2323" s="54" t="s">
        <v>947</v>
      </c>
      <c r="B2323" s="59" t="s">
        <v>13157</v>
      </c>
      <c r="C2323" s="59" t="s">
        <v>13159</v>
      </c>
      <c r="D2323" s="60">
        <v>6859</v>
      </c>
    </row>
    <row r="2324" spans="1:4" x14ac:dyDescent="0.25">
      <c r="A2324" s="54" t="s">
        <v>947</v>
      </c>
      <c r="B2324" s="59" t="s">
        <v>12426</v>
      </c>
      <c r="C2324" s="59" t="s">
        <v>12428</v>
      </c>
      <c r="D2324" s="60">
        <v>8546</v>
      </c>
    </row>
    <row r="2325" spans="1:4" x14ac:dyDescent="0.25">
      <c r="A2325" s="54" t="s">
        <v>947</v>
      </c>
      <c r="B2325" s="59" t="s">
        <v>13127</v>
      </c>
      <c r="C2325" s="59" t="s">
        <v>13129</v>
      </c>
      <c r="D2325" s="60">
        <v>6921</v>
      </c>
    </row>
    <row r="2326" spans="1:4" x14ac:dyDescent="0.25">
      <c r="A2326" s="54" t="s">
        <v>947</v>
      </c>
      <c r="B2326" s="59" t="s">
        <v>3408</v>
      </c>
      <c r="C2326" s="59" t="s">
        <v>3410</v>
      </c>
      <c r="D2326" s="60">
        <v>120371</v>
      </c>
    </row>
    <row r="2327" spans="1:4" x14ac:dyDescent="0.25">
      <c r="A2327" s="54" t="s">
        <v>947</v>
      </c>
      <c r="B2327" s="59" t="s">
        <v>9075</v>
      </c>
      <c r="C2327" s="59" t="s">
        <v>9077</v>
      </c>
      <c r="D2327" s="60">
        <v>21198</v>
      </c>
    </row>
    <row r="2328" spans="1:4" x14ac:dyDescent="0.25">
      <c r="A2328" s="54" t="s">
        <v>947</v>
      </c>
      <c r="B2328" s="59" t="s">
        <v>6553</v>
      </c>
      <c r="C2328" s="59" t="s">
        <v>6555</v>
      </c>
      <c r="D2328" s="60">
        <v>40794</v>
      </c>
    </row>
    <row r="2329" spans="1:4" x14ac:dyDescent="0.25">
      <c r="A2329" s="54" t="s">
        <v>947</v>
      </c>
      <c r="B2329" s="59" t="s">
        <v>11469</v>
      </c>
      <c r="C2329" s="59" t="s">
        <v>11471</v>
      </c>
      <c r="D2329" s="60">
        <v>10913</v>
      </c>
    </row>
    <row r="2330" spans="1:4" x14ac:dyDescent="0.25">
      <c r="A2330" s="54" t="s">
        <v>947</v>
      </c>
      <c r="B2330" s="59" t="s">
        <v>6019</v>
      </c>
      <c r="C2330" s="59" t="s">
        <v>6021</v>
      </c>
      <c r="D2330" s="60">
        <v>47384</v>
      </c>
    </row>
    <row r="2331" spans="1:4" x14ac:dyDescent="0.25">
      <c r="A2331" s="54" t="s">
        <v>947</v>
      </c>
      <c r="B2331" s="59" t="s">
        <v>9786</v>
      </c>
      <c r="C2331" s="59" t="s">
        <v>9788</v>
      </c>
      <c r="D2331" s="60">
        <v>17272</v>
      </c>
    </row>
    <row r="2332" spans="1:4" x14ac:dyDescent="0.25">
      <c r="A2332" s="54" t="s">
        <v>947</v>
      </c>
      <c r="B2332" s="59" t="s">
        <v>1098</v>
      </c>
      <c r="C2332" s="59" t="s">
        <v>1100</v>
      </c>
      <c r="D2332" s="60">
        <v>759098</v>
      </c>
    </row>
    <row r="2333" spans="1:4" x14ac:dyDescent="0.25">
      <c r="A2333" s="54" t="s">
        <v>947</v>
      </c>
      <c r="B2333" s="59" t="s">
        <v>7357</v>
      </c>
      <c r="C2333" s="59" t="s">
        <v>7359</v>
      </c>
      <c r="D2333" s="60">
        <v>32589</v>
      </c>
    </row>
    <row r="2334" spans="1:4" x14ac:dyDescent="0.25">
      <c r="A2334" s="54" t="s">
        <v>947</v>
      </c>
      <c r="B2334" s="59" t="s">
        <v>14411</v>
      </c>
      <c r="C2334" s="59" t="s">
        <v>14412</v>
      </c>
      <c r="D2334" s="60">
        <v>4692</v>
      </c>
    </row>
    <row r="2335" spans="1:4" x14ac:dyDescent="0.25">
      <c r="A2335" s="54" t="s">
        <v>947</v>
      </c>
      <c r="B2335" s="59" t="s">
        <v>17116</v>
      </c>
      <c r="C2335" s="59" t="s">
        <v>17118</v>
      </c>
      <c r="D2335" s="60">
        <v>602</v>
      </c>
    </row>
    <row r="2336" spans="1:4" x14ac:dyDescent="0.25">
      <c r="A2336" s="54" t="s">
        <v>947</v>
      </c>
      <c r="B2336" s="59" t="s">
        <v>9249</v>
      </c>
      <c r="C2336" s="59" t="s">
        <v>9251</v>
      </c>
      <c r="D2336" s="60">
        <v>20027</v>
      </c>
    </row>
    <row r="2337" spans="1:4" x14ac:dyDescent="0.25">
      <c r="A2337" s="54" t="s">
        <v>947</v>
      </c>
      <c r="B2337" s="59" t="s">
        <v>4042</v>
      </c>
      <c r="C2337" s="59" t="s">
        <v>4044</v>
      </c>
      <c r="D2337" s="60">
        <v>92238</v>
      </c>
    </row>
    <row r="2338" spans="1:4" x14ac:dyDescent="0.25">
      <c r="A2338" s="54" t="s">
        <v>947</v>
      </c>
      <c r="B2338" s="59" t="s">
        <v>12120</v>
      </c>
      <c r="C2338" s="59" t="s">
        <v>12122</v>
      </c>
      <c r="D2338" s="60">
        <v>9284</v>
      </c>
    </row>
    <row r="2339" spans="1:4" x14ac:dyDescent="0.25">
      <c r="A2339" s="54" t="s">
        <v>947</v>
      </c>
      <c r="B2339" s="59" t="s">
        <v>4237</v>
      </c>
      <c r="C2339" s="59" t="s">
        <v>4239</v>
      </c>
      <c r="D2339" s="60">
        <v>83960</v>
      </c>
    </row>
    <row r="2340" spans="1:4" x14ac:dyDescent="0.25">
      <c r="A2340" s="54" t="s">
        <v>947</v>
      </c>
      <c r="B2340" s="59" t="s">
        <v>7729</v>
      </c>
      <c r="C2340" s="59" t="s">
        <v>7731</v>
      </c>
      <c r="D2340" s="60">
        <v>29618</v>
      </c>
    </row>
    <row r="2341" spans="1:4" x14ac:dyDescent="0.25">
      <c r="A2341" s="54" t="s">
        <v>947</v>
      </c>
      <c r="B2341" s="59" t="s">
        <v>2597</v>
      </c>
      <c r="C2341" s="59" t="s">
        <v>2599</v>
      </c>
      <c r="D2341" s="60">
        <v>180041</v>
      </c>
    </row>
    <row r="2342" spans="1:4" x14ac:dyDescent="0.25">
      <c r="A2342" s="54" t="s">
        <v>947</v>
      </c>
      <c r="B2342" s="59" t="s">
        <v>3130</v>
      </c>
      <c r="C2342" s="59" t="s">
        <v>3132</v>
      </c>
      <c r="D2342" s="60">
        <v>136146</v>
      </c>
    </row>
    <row r="2343" spans="1:4" x14ac:dyDescent="0.25">
      <c r="A2343" s="54" t="s">
        <v>947</v>
      </c>
      <c r="B2343" s="59" t="s">
        <v>10055</v>
      </c>
      <c r="C2343" s="59" t="s">
        <v>10057</v>
      </c>
      <c r="D2343" s="60">
        <v>16187</v>
      </c>
    </row>
    <row r="2344" spans="1:4" x14ac:dyDescent="0.25">
      <c r="A2344" s="54" t="s">
        <v>947</v>
      </c>
      <c r="B2344" s="59" t="s">
        <v>11952</v>
      </c>
      <c r="C2344" s="59" t="s">
        <v>11954</v>
      </c>
      <c r="D2344" s="60">
        <v>9683</v>
      </c>
    </row>
    <row r="2345" spans="1:4" x14ac:dyDescent="0.25">
      <c r="A2345" s="54" t="s">
        <v>947</v>
      </c>
      <c r="B2345" s="59" t="s">
        <v>5387</v>
      </c>
      <c r="C2345" s="59" t="s">
        <v>5389</v>
      </c>
      <c r="D2345" s="60">
        <v>57534</v>
      </c>
    </row>
    <row r="2346" spans="1:4" x14ac:dyDescent="0.25">
      <c r="A2346" s="54" t="s">
        <v>947</v>
      </c>
      <c r="B2346" s="59" t="s">
        <v>6562</v>
      </c>
      <c r="C2346" s="59" t="s">
        <v>6564</v>
      </c>
      <c r="D2346" s="60">
        <v>40730</v>
      </c>
    </row>
    <row r="2347" spans="1:4" x14ac:dyDescent="0.25">
      <c r="A2347" s="54" t="s">
        <v>947</v>
      </c>
      <c r="B2347" s="59" t="s">
        <v>16553</v>
      </c>
      <c r="C2347" s="59" t="s">
        <v>16555</v>
      </c>
      <c r="D2347" s="60">
        <v>1445</v>
      </c>
    </row>
    <row r="2348" spans="1:4" x14ac:dyDescent="0.25">
      <c r="A2348" s="54" t="s">
        <v>947</v>
      </c>
      <c r="B2348" s="59" t="s">
        <v>13676</v>
      </c>
      <c r="C2348" s="59" t="s">
        <v>13678</v>
      </c>
      <c r="D2348" s="60">
        <v>5961</v>
      </c>
    </row>
    <row r="2349" spans="1:4" x14ac:dyDescent="0.25">
      <c r="A2349" s="54" t="s">
        <v>947</v>
      </c>
      <c r="B2349" s="59" t="s">
        <v>16314</v>
      </c>
      <c r="C2349" s="59" t="s">
        <v>16316</v>
      </c>
      <c r="D2349" s="60">
        <v>1773</v>
      </c>
    </row>
    <row r="2350" spans="1:4" x14ac:dyDescent="0.25">
      <c r="A2350" s="54" t="s">
        <v>947</v>
      </c>
      <c r="B2350" s="59" t="s">
        <v>12336</v>
      </c>
      <c r="C2350" s="59" t="s">
        <v>12338</v>
      </c>
      <c r="D2350" s="60">
        <v>8761</v>
      </c>
    </row>
    <row r="2351" spans="1:4" x14ac:dyDescent="0.25">
      <c r="A2351" s="54" t="s">
        <v>947</v>
      </c>
      <c r="B2351" s="59" t="s">
        <v>15254</v>
      </c>
      <c r="C2351" s="59" t="s">
        <v>15256</v>
      </c>
      <c r="D2351" s="60">
        <v>3372</v>
      </c>
    </row>
    <row r="2352" spans="1:4" x14ac:dyDescent="0.25">
      <c r="A2352" s="54" t="s">
        <v>947</v>
      </c>
      <c r="B2352" s="59" t="s">
        <v>6091</v>
      </c>
      <c r="C2352" s="59" t="s">
        <v>6093</v>
      </c>
      <c r="D2352" s="60">
        <v>46202</v>
      </c>
    </row>
    <row r="2353" spans="1:4" x14ac:dyDescent="0.25">
      <c r="A2353" s="54" t="s">
        <v>947</v>
      </c>
      <c r="B2353" s="59" t="s">
        <v>15603</v>
      </c>
      <c r="C2353" s="59" t="s">
        <v>15604</v>
      </c>
      <c r="D2353" s="60">
        <v>2854</v>
      </c>
    </row>
    <row r="2354" spans="1:4" x14ac:dyDescent="0.25">
      <c r="A2354" s="54" t="s">
        <v>947</v>
      </c>
      <c r="B2354" s="59" t="s">
        <v>15272</v>
      </c>
      <c r="C2354" s="59" t="s">
        <v>15274</v>
      </c>
      <c r="D2354" s="60">
        <v>3355</v>
      </c>
    </row>
    <row r="2355" spans="1:4" x14ac:dyDescent="0.25">
      <c r="A2355" s="54" t="s">
        <v>947</v>
      </c>
      <c r="B2355" s="59" t="s">
        <v>9375</v>
      </c>
      <c r="C2355" s="59" t="s">
        <v>9377</v>
      </c>
      <c r="D2355" s="60">
        <v>19305</v>
      </c>
    </row>
    <row r="2356" spans="1:4" x14ac:dyDescent="0.25">
      <c r="A2356" s="54" t="s">
        <v>947</v>
      </c>
      <c r="B2356" s="59" t="s">
        <v>6911</v>
      </c>
      <c r="C2356" s="59" t="s">
        <v>6913</v>
      </c>
      <c r="D2356" s="60">
        <v>36789</v>
      </c>
    </row>
    <row r="2357" spans="1:4" x14ac:dyDescent="0.25">
      <c r="A2357" s="54" t="s">
        <v>947</v>
      </c>
      <c r="B2357" s="59" t="s">
        <v>16416</v>
      </c>
      <c r="C2357" s="59" t="s">
        <v>16418</v>
      </c>
      <c r="D2357" s="60">
        <v>1651</v>
      </c>
    </row>
    <row r="2358" spans="1:4" x14ac:dyDescent="0.25">
      <c r="A2358" s="54" t="s">
        <v>947</v>
      </c>
      <c r="B2358" s="59" t="s">
        <v>16014</v>
      </c>
      <c r="C2358" s="59" t="s">
        <v>16016</v>
      </c>
      <c r="D2358" s="60">
        <v>2123</v>
      </c>
    </row>
    <row r="2359" spans="1:4" x14ac:dyDescent="0.25">
      <c r="A2359" s="54" t="s">
        <v>947</v>
      </c>
      <c r="B2359" s="59" t="s">
        <v>11140</v>
      </c>
      <c r="C2359" s="59" t="s">
        <v>11142</v>
      </c>
      <c r="D2359" s="60">
        <v>11966</v>
      </c>
    </row>
    <row r="2360" spans="1:4" x14ac:dyDescent="0.25">
      <c r="A2360" s="54" t="s">
        <v>947</v>
      </c>
      <c r="B2360" s="59" t="s">
        <v>4489</v>
      </c>
      <c r="C2360" s="59" t="s">
        <v>4491</v>
      </c>
      <c r="D2360" s="60">
        <v>76063</v>
      </c>
    </row>
    <row r="2361" spans="1:4" x14ac:dyDescent="0.25">
      <c r="A2361" s="54" t="s">
        <v>947</v>
      </c>
      <c r="B2361" s="59" t="s">
        <v>14351</v>
      </c>
      <c r="C2361" s="59" t="s">
        <v>14353</v>
      </c>
      <c r="D2361" s="60">
        <v>4757</v>
      </c>
    </row>
    <row r="2362" spans="1:4" x14ac:dyDescent="0.25">
      <c r="A2362" s="54" t="s">
        <v>947</v>
      </c>
      <c r="B2362" s="59" t="s">
        <v>13405</v>
      </c>
      <c r="C2362" s="59" t="s">
        <v>13407</v>
      </c>
      <c r="D2362" s="60">
        <v>6356</v>
      </c>
    </row>
    <row r="2363" spans="1:4" x14ac:dyDescent="0.25">
      <c r="A2363" s="54" t="s">
        <v>947</v>
      </c>
      <c r="B2363" s="59" t="s">
        <v>9243</v>
      </c>
      <c r="C2363" s="59" t="s">
        <v>9245</v>
      </c>
      <c r="D2363" s="60">
        <v>20097</v>
      </c>
    </row>
    <row r="2364" spans="1:4" x14ac:dyDescent="0.25">
      <c r="A2364" s="54" t="s">
        <v>947</v>
      </c>
      <c r="B2364" s="59" t="s">
        <v>6379</v>
      </c>
      <c r="C2364" s="59" t="s">
        <v>6381</v>
      </c>
      <c r="D2364" s="60">
        <v>42492</v>
      </c>
    </row>
    <row r="2365" spans="1:4" x14ac:dyDescent="0.25">
      <c r="A2365" s="54" t="s">
        <v>947</v>
      </c>
      <c r="B2365" s="59" t="s">
        <v>17393</v>
      </c>
      <c r="C2365" s="59" t="s">
        <v>17395</v>
      </c>
      <c r="D2365" s="60">
        <v>76</v>
      </c>
    </row>
    <row r="2366" spans="1:4" x14ac:dyDescent="0.25">
      <c r="A2366" s="54" t="s">
        <v>947</v>
      </c>
      <c r="B2366" s="59" t="s">
        <v>10441</v>
      </c>
      <c r="C2366" s="59" t="s">
        <v>10443</v>
      </c>
      <c r="D2366" s="60">
        <v>14609</v>
      </c>
    </row>
    <row r="2367" spans="1:4" x14ac:dyDescent="0.25">
      <c r="A2367" s="54" t="s">
        <v>947</v>
      </c>
      <c r="B2367" s="59" t="s">
        <v>4009</v>
      </c>
      <c r="C2367" s="59" t="s">
        <v>4011</v>
      </c>
      <c r="D2367" s="60">
        <v>94436</v>
      </c>
    </row>
    <row r="2368" spans="1:4" x14ac:dyDescent="0.25">
      <c r="A2368" s="54" t="s">
        <v>947</v>
      </c>
      <c r="B2368" s="59" t="s">
        <v>11205</v>
      </c>
      <c r="C2368" s="59" t="s">
        <v>11207</v>
      </c>
      <c r="D2368" s="60">
        <v>11748</v>
      </c>
    </row>
    <row r="2369" spans="1:4" x14ac:dyDescent="0.25">
      <c r="A2369" s="54" t="s">
        <v>947</v>
      </c>
      <c r="B2369" s="59" t="s">
        <v>4057</v>
      </c>
      <c r="C2369" s="59" t="s">
        <v>4059</v>
      </c>
      <c r="D2369" s="60">
        <v>91752</v>
      </c>
    </row>
    <row r="2370" spans="1:4" x14ac:dyDescent="0.25">
      <c r="A2370" s="54" t="s">
        <v>947</v>
      </c>
      <c r="B2370" s="59" t="s">
        <v>14771</v>
      </c>
      <c r="C2370" s="59" t="s">
        <v>14773</v>
      </c>
      <c r="D2370" s="60">
        <v>4073</v>
      </c>
    </row>
    <row r="2371" spans="1:4" x14ac:dyDescent="0.25">
      <c r="A2371" s="54" t="s">
        <v>947</v>
      </c>
      <c r="B2371" s="59" t="s">
        <v>1361</v>
      </c>
      <c r="C2371" s="59" t="s">
        <v>1363</v>
      </c>
      <c r="D2371" s="60">
        <v>449838</v>
      </c>
    </row>
    <row r="2372" spans="1:4" x14ac:dyDescent="0.25">
      <c r="A2372" s="54" t="s">
        <v>947</v>
      </c>
      <c r="B2372" s="59" t="s">
        <v>11083</v>
      </c>
      <c r="C2372" s="59" t="s">
        <v>11085</v>
      </c>
      <c r="D2372" s="60">
        <v>12136</v>
      </c>
    </row>
    <row r="2373" spans="1:4" x14ac:dyDescent="0.25">
      <c r="A2373" s="54" t="s">
        <v>947</v>
      </c>
      <c r="B2373" s="59" t="s">
        <v>17095</v>
      </c>
      <c r="C2373" s="59" t="s">
        <v>17097</v>
      </c>
      <c r="D2373" s="60">
        <v>621</v>
      </c>
    </row>
    <row r="2374" spans="1:4" x14ac:dyDescent="0.25">
      <c r="A2374" s="54" t="s">
        <v>947</v>
      </c>
      <c r="B2374" s="59" t="s">
        <v>16126</v>
      </c>
      <c r="C2374" s="59" t="s">
        <v>16128</v>
      </c>
      <c r="D2374" s="60">
        <v>2029</v>
      </c>
    </row>
    <row r="2375" spans="1:4" x14ac:dyDescent="0.25">
      <c r="A2375" s="54" t="s">
        <v>947</v>
      </c>
      <c r="B2375" s="59" t="s">
        <v>14661</v>
      </c>
      <c r="C2375" s="59" t="s">
        <v>14662</v>
      </c>
      <c r="D2375" s="60">
        <v>4270</v>
      </c>
    </row>
    <row r="2376" spans="1:4" x14ac:dyDescent="0.25">
      <c r="A2376" s="54" t="s">
        <v>947</v>
      </c>
      <c r="B2376" s="59" t="s">
        <v>3468</v>
      </c>
      <c r="C2376" s="59" t="s">
        <v>3470</v>
      </c>
      <c r="D2376" s="60">
        <v>115917</v>
      </c>
    </row>
    <row r="2377" spans="1:4" x14ac:dyDescent="0.25">
      <c r="A2377" s="54" t="s">
        <v>947</v>
      </c>
      <c r="B2377" s="59" t="s">
        <v>12728</v>
      </c>
      <c r="C2377" s="59" t="s">
        <v>12729</v>
      </c>
      <c r="D2377" s="60">
        <v>7804</v>
      </c>
    </row>
    <row r="2378" spans="1:4" x14ac:dyDescent="0.25">
      <c r="A2378" s="54" t="s">
        <v>947</v>
      </c>
      <c r="B2378" s="59" t="s">
        <v>5579</v>
      </c>
      <c r="C2378" s="59" t="s">
        <v>5581</v>
      </c>
      <c r="D2378" s="60">
        <v>54136</v>
      </c>
    </row>
    <row r="2379" spans="1:4" x14ac:dyDescent="0.25">
      <c r="A2379" s="54" t="s">
        <v>947</v>
      </c>
      <c r="B2379" s="59" t="s">
        <v>5513</v>
      </c>
      <c r="C2379" s="59" t="s">
        <v>5515</v>
      </c>
      <c r="D2379" s="60">
        <v>55049</v>
      </c>
    </row>
    <row r="2380" spans="1:4" x14ac:dyDescent="0.25">
      <c r="A2380" s="54" t="s">
        <v>947</v>
      </c>
      <c r="B2380" s="59" t="s">
        <v>11196</v>
      </c>
      <c r="C2380" s="59" t="s">
        <v>11198</v>
      </c>
      <c r="D2380" s="60">
        <v>11796</v>
      </c>
    </row>
    <row r="2381" spans="1:4" x14ac:dyDescent="0.25">
      <c r="A2381" s="54" t="s">
        <v>947</v>
      </c>
      <c r="B2381" s="59" t="s">
        <v>14916</v>
      </c>
      <c r="C2381" s="59" t="s">
        <v>14918</v>
      </c>
      <c r="D2381" s="60">
        <v>3891</v>
      </c>
    </row>
    <row r="2382" spans="1:4" x14ac:dyDescent="0.25">
      <c r="A2382" s="54" t="s">
        <v>947</v>
      </c>
      <c r="B2382" s="59" t="s">
        <v>5992</v>
      </c>
      <c r="C2382" s="59" t="s">
        <v>5994</v>
      </c>
      <c r="D2382" s="60">
        <v>47837</v>
      </c>
    </row>
    <row r="2383" spans="1:4" x14ac:dyDescent="0.25">
      <c r="A2383" s="54" t="s">
        <v>947</v>
      </c>
      <c r="B2383" s="59" t="s">
        <v>8341</v>
      </c>
      <c r="C2383" s="59" t="s">
        <v>8343</v>
      </c>
      <c r="D2383" s="60">
        <v>25412</v>
      </c>
    </row>
    <row r="2384" spans="1:4" x14ac:dyDescent="0.25">
      <c r="A2384" s="54" t="s">
        <v>947</v>
      </c>
      <c r="B2384" s="59" t="s">
        <v>3136</v>
      </c>
      <c r="C2384" s="59" t="s">
        <v>3138</v>
      </c>
      <c r="D2384" s="60">
        <v>136049</v>
      </c>
    </row>
    <row r="2385" spans="1:4" x14ac:dyDescent="0.25">
      <c r="A2385" s="54" t="s">
        <v>947</v>
      </c>
      <c r="B2385" s="59" t="s">
        <v>3378</v>
      </c>
      <c r="C2385" s="59" t="s">
        <v>3380</v>
      </c>
      <c r="D2385" s="60">
        <v>121960</v>
      </c>
    </row>
    <row r="2386" spans="1:4" x14ac:dyDescent="0.25">
      <c r="A2386" s="54" t="s">
        <v>947</v>
      </c>
      <c r="B2386" s="59" t="s">
        <v>9561</v>
      </c>
      <c r="C2386" s="59" t="s">
        <v>9563</v>
      </c>
      <c r="D2386" s="60">
        <v>8379</v>
      </c>
    </row>
    <row r="2387" spans="1:4" x14ac:dyDescent="0.25">
      <c r="A2387" s="54" t="s">
        <v>947</v>
      </c>
      <c r="B2387" s="59" t="s">
        <v>12069</v>
      </c>
      <c r="C2387" s="59" t="s">
        <v>12071</v>
      </c>
      <c r="D2387" s="60">
        <v>9385</v>
      </c>
    </row>
    <row r="2388" spans="1:4" x14ac:dyDescent="0.25">
      <c r="A2388" s="54" t="s">
        <v>947</v>
      </c>
      <c r="B2388" s="59" t="s">
        <v>2846</v>
      </c>
      <c r="C2388" s="59" t="s">
        <v>2848</v>
      </c>
      <c r="D2388" s="60">
        <v>157771</v>
      </c>
    </row>
    <row r="2389" spans="1:4" x14ac:dyDescent="0.25">
      <c r="A2389" s="54" t="s">
        <v>947</v>
      </c>
      <c r="B2389" s="59" t="s">
        <v>16449</v>
      </c>
      <c r="C2389" s="59" t="s">
        <v>16451</v>
      </c>
      <c r="D2389" s="60">
        <v>1607</v>
      </c>
    </row>
    <row r="2390" spans="1:4" x14ac:dyDescent="0.25">
      <c r="A2390" s="54" t="s">
        <v>947</v>
      </c>
      <c r="B2390" s="59" t="s">
        <v>14557</v>
      </c>
      <c r="C2390" s="59" t="s">
        <v>14559</v>
      </c>
      <c r="D2390" s="60">
        <v>4428</v>
      </c>
    </row>
    <row r="2391" spans="1:4" x14ac:dyDescent="0.25">
      <c r="A2391" s="54" t="s">
        <v>947</v>
      </c>
      <c r="B2391" s="59" t="s">
        <v>16894</v>
      </c>
      <c r="C2391" s="59" t="s">
        <v>16896</v>
      </c>
      <c r="D2391" s="60">
        <v>958</v>
      </c>
    </row>
    <row r="2392" spans="1:4" x14ac:dyDescent="0.25">
      <c r="A2392" s="54" t="s">
        <v>947</v>
      </c>
      <c r="B2392" s="59" t="s">
        <v>13411</v>
      </c>
      <c r="C2392" s="59" t="s">
        <v>13413</v>
      </c>
      <c r="D2392" s="60">
        <v>6345</v>
      </c>
    </row>
    <row r="2393" spans="1:4" x14ac:dyDescent="0.25">
      <c r="A2393" s="54" t="s">
        <v>947</v>
      </c>
      <c r="B2393" s="59" t="s">
        <v>1226</v>
      </c>
      <c r="C2393" s="59" t="s">
        <v>1228</v>
      </c>
      <c r="D2393" s="60">
        <v>589112</v>
      </c>
    </row>
    <row r="2394" spans="1:4" x14ac:dyDescent="0.25">
      <c r="A2394" s="54" t="s">
        <v>947</v>
      </c>
      <c r="B2394" s="59" t="s">
        <v>10630</v>
      </c>
      <c r="C2394" s="59" t="s">
        <v>10632</v>
      </c>
      <c r="D2394" s="60">
        <v>13819</v>
      </c>
    </row>
    <row r="2395" spans="1:4" x14ac:dyDescent="0.25">
      <c r="A2395" s="54" t="s">
        <v>947</v>
      </c>
      <c r="B2395" s="59" t="s">
        <v>15633</v>
      </c>
      <c r="C2395" s="59" t="s">
        <v>15635</v>
      </c>
      <c r="D2395" s="60">
        <v>2788</v>
      </c>
    </row>
    <row r="2396" spans="1:4" x14ac:dyDescent="0.25">
      <c r="A2396" s="54" t="s">
        <v>947</v>
      </c>
      <c r="B2396" s="59" t="s">
        <v>14348</v>
      </c>
      <c r="C2396" s="59" t="s">
        <v>14350</v>
      </c>
      <c r="D2396" s="60">
        <v>4759</v>
      </c>
    </row>
    <row r="2397" spans="1:4" x14ac:dyDescent="0.25">
      <c r="A2397" s="54" t="s">
        <v>947</v>
      </c>
      <c r="B2397" s="59" t="s">
        <v>12745</v>
      </c>
      <c r="C2397" s="59" t="s">
        <v>12747</v>
      </c>
      <c r="D2397" s="60">
        <v>7779</v>
      </c>
    </row>
    <row r="2398" spans="1:4" x14ac:dyDescent="0.25">
      <c r="A2398" s="54" t="s">
        <v>947</v>
      </c>
      <c r="B2398" s="59" t="s">
        <v>17166</v>
      </c>
      <c r="C2398" s="59" t="s">
        <v>17168</v>
      </c>
      <c r="D2398" s="60">
        <v>540</v>
      </c>
    </row>
    <row r="2399" spans="1:4" x14ac:dyDescent="0.25">
      <c r="A2399" s="54" t="s">
        <v>947</v>
      </c>
      <c r="B2399" s="59" t="s">
        <v>14735</v>
      </c>
      <c r="C2399" s="59" t="s">
        <v>14737</v>
      </c>
      <c r="D2399" s="60">
        <v>4125</v>
      </c>
    </row>
    <row r="2400" spans="1:4" x14ac:dyDescent="0.25">
      <c r="A2400" s="54" t="s">
        <v>947</v>
      </c>
      <c r="B2400" s="59" t="s">
        <v>5378</v>
      </c>
      <c r="C2400" s="59" t="s">
        <v>5380</v>
      </c>
      <c r="D2400" s="60">
        <v>57802</v>
      </c>
    </row>
    <row r="2401" spans="1:4" x14ac:dyDescent="0.25">
      <c r="A2401" s="54" t="s">
        <v>947</v>
      </c>
      <c r="B2401" s="59" t="s">
        <v>11531</v>
      </c>
      <c r="C2401" s="59" t="s">
        <v>11533</v>
      </c>
      <c r="D2401" s="60">
        <v>10745</v>
      </c>
    </row>
    <row r="2402" spans="1:4" x14ac:dyDescent="0.25">
      <c r="A2402" s="54" t="s">
        <v>947</v>
      </c>
      <c r="B2402" s="59" t="s">
        <v>4712</v>
      </c>
      <c r="C2402" s="59" t="s">
        <v>4714</v>
      </c>
      <c r="D2402" s="60">
        <v>70120</v>
      </c>
    </row>
    <row r="2403" spans="1:4" x14ac:dyDescent="0.25">
      <c r="A2403" s="54" t="s">
        <v>947</v>
      </c>
      <c r="B2403" s="59" t="s">
        <v>11985</v>
      </c>
      <c r="C2403" s="59" t="s">
        <v>11987</v>
      </c>
      <c r="D2403" s="60">
        <v>9588</v>
      </c>
    </row>
    <row r="2404" spans="1:4" x14ac:dyDescent="0.25">
      <c r="A2404" s="54" t="s">
        <v>947</v>
      </c>
      <c r="B2404" s="59" t="s">
        <v>15809</v>
      </c>
      <c r="C2404" s="59" t="s">
        <v>15811</v>
      </c>
      <c r="D2404" s="60">
        <v>2492</v>
      </c>
    </row>
    <row r="2405" spans="1:4" x14ac:dyDescent="0.25">
      <c r="A2405" s="54" t="s">
        <v>947</v>
      </c>
      <c r="B2405" s="59" t="s">
        <v>11991</v>
      </c>
      <c r="C2405" s="59" t="s">
        <v>11993</v>
      </c>
      <c r="D2405" s="60">
        <v>9576</v>
      </c>
    </row>
    <row r="2406" spans="1:4" x14ac:dyDescent="0.25">
      <c r="A2406" s="54" t="s">
        <v>947</v>
      </c>
      <c r="B2406" s="59" t="s">
        <v>2930</v>
      </c>
      <c r="C2406" s="59" t="s">
        <v>2932</v>
      </c>
      <c r="D2406" s="60">
        <v>151649</v>
      </c>
    </row>
    <row r="2407" spans="1:4" x14ac:dyDescent="0.25">
      <c r="A2407" s="54" t="s">
        <v>947</v>
      </c>
      <c r="B2407" s="59" t="s">
        <v>16425</v>
      </c>
      <c r="C2407" s="59" t="s">
        <v>16427</v>
      </c>
      <c r="D2407" s="60">
        <v>1640</v>
      </c>
    </row>
    <row r="2408" spans="1:4" x14ac:dyDescent="0.25">
      <c r="A2408" s="54" t="s">
        <v>947</v>
      </c>
      <c r="B2408" s="59" t="s">
        <v>12012</v>
      </c>
      <c r="C2408" s="59" t="s">
        <v>12014</v>
      </c>
      <c r="D2408" s="60">
        <v>9504</v>
      </c>
    </row>
    <row r="2409" spans="1:4" x14ac:dyDescent="0.25">
      <c r="A2409" s="54" t="s">
        <v>947</v>
      </c>
      <c r="B2409" s="59" t="s">
        <v>12126</v>
      </c>
      <c r="C2409" s="59" t="s">
        <v>12128</v>
      </c>
      <c r="D2409" s="60">
        <v>9278</v>
      </c>
    </row>
    <row r="2410" spans="1:4" x14ac:dyDescent="0.25">
      <c r="A2410" s="54" t="s">
        <v>947</v>
      </c>
      <c r="B2410" s="59" t="s">
        <v>13018</v>
      </c>
      <c r="C2410" s="59" t="s">
        <v>13020</v>
      </c>
      <c r="D2410" s="60">
        <v>7152</v>
      </c>
    </row>
    <row r="2411" spans="1:4" x14ac:dyDescent="0.25">
      <c r="A2411" s="54" t="s">
        <v>947</v>
      </c>
      <c r="B2411" s="59" t="s">
        <v>12087</v>
      </c>
      <c r="C2411" s="59" t="s">
        <v>12089</v>
      </c>
      <c r="D2411" s="60">
        <v>9349</v>
      </c>
    </row>
    <row r="2412" spans="1:4" x14ac:dyDescent="0.25">
      <c r="A2412" s="54" t="s">
        <v>947</v>
      </c>
      <c r="B2412" s="59" t="s">
        <v>10729</v>
      </c>
      <c r="C2412" s="59" t="s">
        <v>10731</v>
      </c>
      <c r="D2412" s="60">
        <v>13518</v>
      </c>
    </row>
    <row r="2413" spans="1:4" x14ac:dyDescent="0.25">
      <c r="A2413" s="54" t="s">
        <v>947</v>
      </c>
      <c r="B2413" s="59" t="s">
        <v>15657</v>
      </c>
      <c r="C2413" s="59" t="s">
        <v>15659</v>
      </c>
      <c r="D2413" s="60">
        <v>2751</v>
      </c>
    </row>
    <row r="2414" spans="1:4" x14ac:dyDescent="0.25">
      <c r="A2414" s="54" t="s">
        <v>947</v>
      </c>
      <c r="B2414" s="59" t="s">
        <v>12306</v>
      </c>
      <c r="C2414" s="59" t="s">
        <v>12308</v>
      </c>
      <c r="D2414" s="60">
        <v>8819</v>
      </c>
    </row>
    <row r="2415" spans="1:4" x14ac:dyDescent="0.25">
      <c r="A2415" s="54" t="s">
        <v>947</v>
      </c>
      <c r="B2415" s="59" t="s">
        <v>6869</v>
      </c>
      <c r="C2415" s="59" t="s">
        <v>6871</v>
      </c>
      <c r="D2415" s="60">
        <v>37206</v>
      </c>
    </row>
    <row r="2416" spans="1:4" x14ac:dyDescent="0.25">
      <c r="A2416" s="54" t="s">
        <v>947</v>
      </c>
      <c r="B2416" s="59" t="s">
        <v>10333</v>
      </c>
      <c r="C2416" s="59" t="s">
        <v>10335</v>
      </c>
      <c r="D2416" s="60">
        <v>14980</v>
      </c>
    </row>
    <row r="2417" spans="1:4" x14ac:dyDescent="0.25">
      <c r="A2417" s="54" t="s">
        <v>947</v>
      </c>
      <c r="B2417" s="59" t="s">
        <v>8104</v>
      </c>
      <c r="C2417" s="59" t="s">
        <v>8106</v>
      </c>
      <c r="D2417" s="60">
        <v>26960</v>
      </c>
    </row>
    <row r="2418" spans="1:4" x14ac:dyDescent="0.25">
      <c r="A2418" s="54" t="s">
        <v>947</v>
      </c>
      <c r="B2418" s="59" t="s">
        <v>10777</v>
      </c>
      <c r="C2418" s="59" t="s">
        <v>10779</v>
      </c>
      <c r="D2418" s="60">
        <v>13220</v>
      </c>
    </row>
    <row r="2419" spans="1:4" x14ac:dyDescent="0.25">
      <c r="A2419" s="54" t="s">
        <v>947</v>
      </c>
      <c r="B2419" s="59" t="s">
        <v>3223</v>
      </c>
      <c r="C2419" s="59" t="s">
        <v>3225</v>
      </c>
      <c r="D2419" s="60">
        <v>131288</v>
      </c>
    </row>
    <row r="2420" spans="1:4" x14ac:dyDescent="0.25">
      <c r="A2420" s="54" t="s">
        <v>947</v>
      </c>
      <c r="B2420" s="59" t="s">
        <v>9657</v>
      </c>
      <c r="C2420" s="59" t="s">
        <v>9659</v>
      </c>
      <c r="D2420" s="60">
        <v>17874</v>
      </c>
    </row>
    <row r="2421" spans="1:4" x14ac:dyDescent="0.25">
      <c r="A2421" s="54" t="s">
        <v>947</v>
      </c>
      <c r="B2421" s="59" t="s">
        <v>15856</v>
      </c>
      <c r="C2421" s="59" t="s">
        <v>15858</v>
      </c>
      <c r="D2421" s="60">
        <v>2380</v>
      </c>
    </row>
    <row r="2422" spans="1:4" x14ac:dyDescent="0.25">
      <c r="A2422" s="54" t="s">
        <v>947</v>
      </c>
      <c r="B2422" s="59" t="s">
        <v>8428</v>
      </c>
      <c r="C2422" s="59" t="s">
        <v>8430</v>
      </c>
      <c r="D2422" s="60">
        <v>25093</v>
      </c>
    </row>
    <row r="2423" spans="1:4" x14ac:dyDescent="0.25">
      <c r="A2423" s="54" t="s">
        <v>947</v>
      </c>
      <c r="B2423" s="59" t="s">
        <v>16604</v>
      </c>
      <c r="C2423" s="59" t="s">
        <v>16605</v>
      </c>
      <c r="D2423" s="60">
        <v>1350</v>
      </c>
    </row>
    <row r="2424" spans="1:4" x14ac:dyDescent="0.25">
      <c r="A2424" s="54" t="s">
        <v>947</v>
      </c>
      <c r="B2424" s="59" t="s">
        <v>6893</v>
      </c>
      <c r="C2424" s="59" t="s">
        <v>6895</v>
      </c>
      <c r="D2424" s="60">
        <v>37048</v>
      </c>
    </row>
    <row r="2425" spans="1:4" x14ac:dyDescent="0.25">
      <c r="A2425" s="54" t="s">
        <v>947</v>
      </c>
      <c r="B2425" s="59" t="s">
        <v>8344</v>
      </c>
      <c r="C2425" s="59" t="s">
        <v>8346</v>
      </c>
      <c r="D2425" s="60">
        <v>25400</v>
      </c>
    </row>
    <row r="2426" spans="1:4" x14ac:dyDescent="0.25">
      <c r="A2426" s="54" t="s">
        <v>947</v>
      </c>
      <c r="B2426" s="59" t="s">
        <v>12913</v>
      </c>
      <c r="C2426" s="59" t="s">
        <v>12915</v>
      </c>
      <c r="D2426" s="60">
        <v>7398</v>
      </c>
    </row>
    <row r="2427" spans="1:4" x14ac:dyDescent="0.25">
      <c r="A2427" s="54" t="s">
        <v>947</v>
      </c>
      <c r="B2427" s="59" t="s">
        <v>14845</v>
      </c>
      <c r="C2427" s="59" t="s">
        <v>14847</v>
      </c>
      <c r="D2427" s="60">
        <v>3998</v>
      </c>
    </row>
    <row r="2428" spans="1:4" x14ac:dyDescent="0.25">
      <c r="A2428" s="54" t="s">
        <v>947</v>
      </c>
      <c r="B2428" s="59" t="s">
        <v>7741</v>
      </c>
      <c r="C2428" s="59" t="s">
        <v>7743</v>
      </c>
      <c r="D2428" s="60">
        <v>29567</v>
      </c>
    </row>
    <row r="2429" spans="1:4" x14ac:dyDescent="0.25">
      <c r="A2429" s="54" t="s">
        <v>947</v>
      </c>
      <c r="B2429" s="59" t="s">
        <v>8539</v>
      </c>
      <c r="C2429" s="59" t="s">
        <v>8541</v>
      </c>
      <c r="D2429" s="60">
        <v>24425</v>
      </c>
    </row>
    <row r="2430" spans="1:4" x14ac:dyDescent="0.25">
      <c r="A2430" s="54" t="s">
        <v>947</v>
      </c>
      <c r="B2430" s="59" t="s">
        <v>10468</v>
      </c>
      <c r="C2430" s="59" t="s">
        <v>10470</v>
      </c>
      <c r="D2430" s="60">
        <v>14527</v>
      </c>
    </row>
    <row r="2431" spans="1:4" x14ac:dyDescent="0.25">
      <c r="A2431" s="54" t="s">
        <v>947</v>
      </c>
      <c r="B2431" s="59" t="s">
        <v>14708</v>
      </c>
      <c r="C2431" s="59" t="s">
        <v>14710</v>
      </c>
      <c r="D2431" s="60">
        <v>4183</v>
      </c>
    </row>
    <row r="2432" spans="1:4" x14ac:dyDescent="0.25">
      <c r="A2432" s="54" t="s">
        <v>947</v>
      </c>
      <c r="B2432" s="59" t="s">
        <v>10124</v>
      </c>
      <c r="C2432" s="59" t="s">
        <v>10126</v>
      </c>
      <c r="D2432" s="60">
        <v>15918</v>
      </c>
    </row>
    <row r="2433" spans="1:4" x14ac:dyDescent="0.25">
      <c r="A2433" s="54" t="s">
        <v>947</v>
      </c>
      <c r="B2433" s="59" t="s">
        <v>16972</v>
      </c>
      <c r="C2433" s="59" t="s">
        <v>16974</v>
      </c>
      <c r="D2433" s="60">
        <v>845</v>
      </c>
    </row>
    <row r="2434" spans="1:4" x14ac:dyDescent="0.25">
      <c r="A2434" s="54" t="s">
        <v>947</v>
      </c>
      <c r="B2434" s="59" t="s">
        <v>14168</v>
      </c>
      <c r="C2434" s="59" t="s">
        <v>14170</v>
      </c>
      <c r="D2434" s="60">
        <v>5054</v>
      </c>
    </row>
    <row r="2435" spans="1:4" x14ac:dyDescent="0.25">
      <c r="A2435" s="54" t="s">
        <v>947</v>
      </c>
      <c r="B2435" s="59" t="s">
        <v>4531</v>
      </c>
      <c r="C2435" s="59" t="s">
        <v>4533</v>
      </c>
      <c r="D2435" s="60">
        <v>75001</v>
      </c>
    </row>
    <row r="2436" spans="1:4" x14ac:dyDescent="0.25">
      <c r="A2436" s="54" t="s">
        <v>947</v>
      </c>
      <c r="B2436" s="59" t="s">
        <v>13486</v>
      </c>
      <c r="C2436" s="59" t="s">
        <v>13488</v>
      </c>
      <c r="D2436" s="60">
        <v>6257</v>
      </c>
    </row>
    <row r="2437" spans="1:4" x14ac:dyDescent="0.25">
      <c r="A2437" s="54" t="s">
        <v>947</v>
      </c>
      <c r="B2437" s="59" t="s">
        <v>7477</v>
      </c>
      <c r="C2437" s="59" t="s">
        <v>7479</v>
      </c>
      <c r="D2437" s="60">
        <v>31617</v>
      </c>
    </row>
    <row r="2438" spans="1:4" x14ac:dyDescent="0.25">
      <c r="A2438" s="54" t="s">
        <v>947</v>
      </c>
      <c r="B2438" s="59" t="s">
        <v>17080</v>
      </c>
      <c r="C2438" s="59" t="s">
        <v>17082</v>
      </c>
      <c r="D2438" s="60">
        <v>654</v>
      </c>
    </row>
    <row r="2439" spans="1:4" x14ac:dyDescent="0.25">
      <c r="A2439" s="54" t="s">
        <v>947</v>
      </c>
      <c r="B2439" s="59" t="s">
        <v>5543</v>
      </c>
      <c r="C2439" s="59" t="s">
        <v>5545</v>
      </c>
      <c r="D2439" s="60">
        <v>54523</v>
      </c>
    </row>
    <row r="2440" spans="1:4" x14ac:dyDescent="0.25">
      <c r="A2440" s="54" t="s">
        <v>947</v>
      </c>
      <c r="B2440" s="59" t="s">
        <v>14780</v>
      </c>
      <c r="C2440" s="59" t="s">
        <v>14782</v>
      </c>
      <c r="D2440" s="60">
        <v>4069</v>
      </c>
    </row>
    <row r="2441" spans="1:4" x14ac:dyDescent="0.25">
      <c r="A2441" s="54" t="s">
        <v>947</v>
      </c>
      <c r="B2441" s="59" t="s">
        <v>5027</v>
      </c>
      <c r="C2441" s="59" t="s">
        <v>5029</v>
      </c>
      <c r="D2441" s="60">
        <v>64080</v>
      </c>
    </row>
    <row r="2442" spans="1:4" x14ac:dyDescent="0.25">
      <c r="A2442" s="54" t="s">
        <v>947</v>
      </c>
      <c r="B2442" s="59" t="s">
        <v>4618</v>
      </c>
      <c r="C2442" s="59" t="s">
        <v>4620</v>
      </c>
      <c r="D2442" s="60">
        <v>72414</v>
      </c>
    </row>
    <row r="2443" spans="1:4" x14ac:dyDescent="0.25">
      <c r="A2443" s="54" t="s">
        <v>947</v>
      </c>
      <c r="B2443" s="59" t="s">
        <v>5036</v>
      </c>
      <c r="C2443" s="59" t="s">
        <v>5038</v>
      </c>
      <c r="D2443" s="60">
        <v>63904</v>
      </c>
    </row>
    <row r="2444" spans="1:4" x14ac:dyDescent="0.25">
      <c r="A2444" s="54" t="s">
        <v>947</v>
      </c>
      <c r="B2444" s="59" t="s">
        <v>16308</v>
      </c>
      <c r="C2444" s="59" t="s">
        <v>16310</v>
      </c>
      <c r="D2444" s="60">
        <v>1776</v>
      </c>
    </row>
    <row r="2445" spans="1:4" x14ac:dyDescent="0.25">
      <c r="A2445" s="54" t="s">
        <v>947</v>
      </c>
      <c r="B2445" s="59" t="s">
        <v>13519</v>
      </c>
      <c r="C2445" s="59" t="s">
        <v>13521</v>
      </c>
      <c r="D2445" s="60">
        <v>6215</v>
      </c>
    </row>
    <row r="2446" spans="1:4" x14ac:dyDescent="0.25">
      <c r="A2446" s="54" t="s">
        <v>947</v>
      </c>
      <c r="B2446" s="61" t="s">
        <v>14294</v>
      </c>
      <c r="C2446" s="61" t="s">
        <v>14296</v>
      </c>
      <c r="D2446" s="62">
        <v>4869</v>
      </c>
    </row>
    <row r="2447" spans="1:4" x14ac:dyDescent="0.25">
      <c r="A2447" s="54" t="s">
        <v>947</v>
      </c>
      <c r="B2447" s="61" t="s">
        <v>12859</v>
      </c>
      <c r="C2447" s="61" t="s">
        <v>12861</v>
      </c>
      <c r="D2447" s="62">
        <v>7516</v>
      </c>
    </row>
    <row r="2448" spans="1:4" x14ac:dyDescent="0.25">
      <c r="A2448" s="54" t="s">
        <v>947</v>
      </c>
      <c r="B2448" s="61" t="s">
        <v>4982</v>
      </c>
      <c r="C2448" s="61" t="s">
        <v>4984</v>
      </c>
      <c r="D2448" s="62">
        <v>64848</v>
      </c>
    </row>
    <row r="2449" spans="1:4" x14ac:dyDescent="0.25">
      <c r="A2449" s="54" t="s">
        <v>947</v>
      </c>
      <c r="B2449" s="61" t="s">
        <v>15496</v>
      </c>
      <c r="C2449" s="61" t="s">
        <v>15498</v>
      </c>
      <c r="D2449" s="62">
        <v>3011</v>
      </c>
    </row>
    <row r="2450" spans="1:4" x14ac:dyDescent="0.25">
      <c r="A2450" s="54" t="s">
        <v>947</v>
      </c>
      <c r="B2450" s="61" t="s">
        <v>15984</v>
      </c>
      <c r="C2450" s="61" t="s">
        <v>15986</v>
      </c>
      <c r="D2450" s="62">
        <v>2188</v>
      </c>
    </row>
    <row r="2451" spans="1:4" x14ac:dyDescent="0.25">
      <c r="A2451" s="54" t="s">
        <v>947</v>
      </c>
      <c r="B2451" s="61" t="s">
        <v>4796</v>
      </c>
      <c r="C2451" s="61" t="s">
        <v>4798</v>
      </c>
      <c r="D2451" s="62">
        <v>68599</v>
      </c>
    </row>
    <row r="2452" spans="1:4" x14ac:dyDescent="0.25">
      <c r="A2452" s="54" t="s">
        <v>947</v>
      </c>
      <c r="B2452" s="61" t="s">
        <v>10822</v>
      </c>
      <c r="C2452" s="61" t="s">
        <v>10824</v>
      </c>
      <c r="D2452" s="62">
        <v>13073</v>
      </c>
    </row>
    <row r="2453" spans="1:4" x14ac:dyDescent="0.25">
      <c r="A2453" s="54" t="s">
        <v>947</v>
      </c>
      <c r="B2453" s="61" t="s">
        <v>13268</v>
      </c>
      <c r="C2453" s="61" t="s">
        <v>13270</v>
      </c>
      <c r="D2453" s="62">
        <v>6568</v>
      </c>
    </row>
    <row r="2454" spans="1:4" x14ac:dyDescent="0.25">
      <c r="A2454" s="54" t="s">
        <v>947</v>
      </c>
      <c r="B2454" s="61" t="s">
        <v>16035</v>
      </c>
      <c r="C2454" s="61" t="s">
        <v>16037</v>
      </c>
      <c r="D2454" s="62">
        <v>2103</v>
      </c>
    </row>
    <row r="2455" spans="1:4" x14ac:dyDescent="0.25">
      <c r="A2455" s="54" t="s">
        <v>947</v>
      </c>
      <c r="B2455" s="61" t="s">
        <v>9007</v>
      </c>
      <c r="C2455" s="61" t="s">
        <v>9009</v>
      </c>
      <c r="D2455" s="62">
        <v>21609</v>
      </c>
    </row>
    <row r="2456" spans="1:4" x14ac:dyDescent="0.25">
      <c r="A2456" s="54" t="s">
        <v>947</v>
      </c>
      <c r="B2456" s="61" t="s">
        <v>13736</v>
      </c>
      <c r="C2456" s="61" t="s">
        <v>13738</v>
      </c>
      <c r="D2456" s="62">
        <v>5813</v>
      </c>
    </row>
    <row r="2457" spans="1:4" x14ac:dyDescent="0.25">
      <c r="A2457" s="54" t="s">
        <v>947</v>
      </c>
      <c r="B2457" s="61" t="s">
        <v>17278</v>
      </c>
      <c r="C2457" s="61" t="s">
        <v>17280</v>
      </c>
      <c r="D2457" s="62">
        <v>340</v>
      </c>
    </row>
    <row r="2458" spans="1:4" x14ac:dyDescent="0.25">
      <c r="A2458" s="54" t="s">
        <v>947</v>
      </c>
      <c r="B2458" s="61" t="s">
        <v>14560</v>
      </c>
      <c r="C2458" s="61" t="s">
        <v>14562</v>
      </c>
      <c r="D2458" s="62">
        <v>4428</v>
      </c>
    </row>
    <row r="2459" spans="1:4" x14ac:dyDescent="0.25">
      <c r="A2459" s="54" t="s">
        <v>947</v>
      </c>
      <c r="B2459" s="61" t="s">
        <v>6427</v>
      </c>
      <c r="C2459" s="61" t="s">
        <v>6429</v>
      </c>
      <c r="D2459" s="62">
        <v>22314</v>
      </c>
    </row>
    <row r="2460" spans="1:4" x14ac:dyDescent="0.25">
      <c r="A2460" s="54" t="s">
        <v>947</v>
      </c>
      <c r="B2460" s="61" t="s">
        <v>14483</v>
      </c>
      <c r="C2460" s="61" t="s">
        <v>14485</v>
      </c>
      <c r="D2460" s="62">
        <v>4567</v>
      </c>
    </row>
    <row r="2461" spans="1:4" x14ac:dyDescent="0.25">
      <c r="A2461" s="54" t="s">
        <v>947</v>
      </c>
      <c r="B2461" s="61" t="s">
        <v>9004</v>
      </c>
      <c r="C2461" s="61" t="s">
        <v>9006</v>
      </c>
      <c r="D2461" s="62">
        <v>21626</v>
      </c>
    </row>
    <row r="2462" spans="1:4" x14ac:dyDescent="0.25">
      <c r="A2462" s="54" t="s">
        <v>947</v>
      </c>
      <c r="B2462" s="61" t="s">
        <v>1970</v>
      </c>
      <c r="C2462" s="61" t="s">
        <v>1972</v>
      </c>
      <c r="D2462" s="62">
        <v>228886</v>
      </c>
    </row>
    <row r="2463" spans="1:4" x14ac:dyDescent="0.25">
      <c r="A2463" s="54" t="s">
        <v>947</v>
      </c>
      <c r="B2463" s="61" t="s">
        <v>10747</v>
      </c>
      <c r="C2463" s="61" t="s">
        <v>10749</v>
      </c>
      <c r="D2463" s="62">
        <v>13406</v>
      </c>
    </row>
    <row r="2464" spans="1:4" x14ac:dyDescent="0.25">
      <c r="A2464" s="54" t="s">
        <v>947</v>
      </c>
      <c r="B2464" s="61" t="s">
        <v>14363</v>
      </c>
      <c r="C2464" s="61" t="s">
        <v>14365</v>
      </c>
      <c r="D2464" s="62">
        <v>4750</v>
      </c>
    </row>
    <row r="2465" spans="1:4" x14ac:dyDescent="0.25">
      <c r="A2465" s="54" t="s">
        <v>947</v>
      </c>
      <c r="B2465" s="61" t="s">
        <v>10999</v>
      </c>
      <c r="C2465" s="61" t="s">
        <v>11001</v>
      </c>
      <c r="D2465" s="62">
        <v>12424</v>
      </c>
    </row>
    <row r="2466" spans="1:4" x14ac:dyDescent="0.25">
      <c r="A2466" s="54" t="s">
        <v>947</v>
      </c>
      <c r="B2466" s="61" t="s">
        <v>5759</v>
      </c>
      <c r="C2466" s="61" t="s">
        <v>5761</v>
      </c>
      <c r="D2466" s="62">
        <v>51160</v>
      </c>
    </row>
    <row r="2467" spans="1:4" x14ac:dyDescent="0.25">
      <c r="A2467" s="54" t="s">
        <v>947</v>
      </c>
      <c r="B2467" s="61" t="s">
        <v>2588</v>
      </c>
      <c r="C2467" s="61" t="s">
        <v>2590</v>
      </c>
      <c r="D2467" s="62">
        <v>180879</v>
      </c>
    </row>
    <row r="2468" spans="1:4" x14ac:dyDescent="0.25">
      <c r="A2468" s="54" t="s">
        <v>947</v>
      </c>
      <c r="B2468" s="61" t="s">
        <v>15326</v>
      </c>
      <c r="C2468" s="61" t="s">
        <v>15328</v>
      </c>
      <c r="D2468" s="62">
        <v>3269</v>
      </c>
    </row>
    <row r="2469" spans="1:4" x14ac:dyDescent="0.25">
      <c r="A2469" s="54" t="s">
        <v>947</v>
      </c>
      <c r="B2469" s="61" t="s">
        <v>2432</v>
      </c>
      <c r="C2469" s="61" t="s">
        <v>2434</v>
      </c>
      <c r="D2469" s="62">
        <v>198442</v>
      </c>
    </row>
    <row r="2470" spans="1:4" x14ac:dyDescent="0.25">
      <c r="A2470" s="54" t="s">
        <v>947</v>
      </c>
      <c r="B2470" s="61" t="s">
        <v>1083</v>
      </c>
      <c r="C2470" s="61" t="s">
        <v>1085</v>
      </c>
      <c r="D2470" s="62">
        <v>196021</v>
      </c>
    </row>
    <row r="2471" spans="1:4" x14ac:dyDescent="0.25">
      <c r="A2471" s="54" t="s">
        <v>947</v>
      </c>
      <c r="B2471" s="61" t="s">
        <v>6630</v>
      </c>
      <c r="C2471" s="61" t="s">
        <v>6632</v>
      </c>
      <c r="D2471" s="62">
        <v>39871</v>
      </c>
    </row>
    <row r="2472" spans="1:4" x14ac:dyDescent="0.25">
      <c r="A2472" s="54" t="s">
        <v>947</v>
      </c>
      <c r="B2472" s="61" t="s">
        <v>17190</v>
      </c>
      <c r="C2472" s="61" t="s">
        <v>17192</v>
      </c>
      <c r="D2472" s="62">
        <v>504</v>
      </c>
    </row>
    <row r="2473" spans="1:4" x14ac:dyDescent="0.25">
      <c r="A2473" s="54" t="s">
        <v>947</v>
      </c>
      <c r="B2473" s="61" t="s">
        <v>10456</v>
      </c>
      <c r="C2473" s="61" t="s">
        <v>10458</v>
      </c>
      <c r="D2473" s="62">
        <v>14571</v>
      </c>
    </row>
    <row r="2474" spans="1:4" x14ac:dyDescent="0.25">
      <c r="A2474" s="54" t="s">
        <v>947</v>
      </c>
      <c r="B2474" s="61" t="s">
        <v>6205</v>
      </c>
      <c r="C2474" s="61" t="s">
        <v>6207</v>
      </c>
      <c r="D2474" s="62">
        <v>44703</v>
      </c>
    </row>
    <row r="2475" spans="1:4" x14ac:dyDescent="0.25">
      <c r="A2475" s="54" t="s">
        <v>947</v>
      </c>
      <c r="B2475" s="61" t="s">
        <v>8269</v>
      </c>
      <c r="C2475" s="61" t="s">
        <v>8271</v>
      </c>
      <c r="D2475" s="62">
        <v>25877</v>
      </c>
    </row>
    <row r="2476" spans="1:4" x14ac:dyDescent="0.25">
      <c r="A2476" s="54" t="s">
        <v>947</v>
      </c>
      <c r="B2476" s="61" t="s">
        <v>14120</v>
      </c>
      <c r="C2476" s="61" t="s">
        <v>14122</v>
      </c>
      <c r="D2476" s="62">
        <v>5153</v>
      </c>
    </row>
    <row r="2477" spans="1:4" x14ac:dyDescent="0.25">
      <c r="A2477" s="54" t="s">
        <v>947</v>
      </c>
      <c r="B2477" s="61" t="s">
        <v>9609</v>
      </c>
      <c r="C2477" s="61" t="s">
        <v>9611</v>
      </c>
      <c r="D2477" s="62">
        <v>18044</v>
      </c>
    </row>
    <row r="2478" spans="1:4" x14ac:dyDescent="0.25">
      <c r="A2478" s="54" t="s">
        <v>947</v>
      </c>
      <c r="B2478" s="61" t="s">
        <v>1325</v>
      </c>
      <c r="C2478" s="61" t="s">
        <v>1327</v>
      </c>
      <c r="D2478" s="62">
        <v>488004</v>
      </c>
    </row>
    <row r="2479" spans="1:4" x14ac:dyDescent="0.25">
      <c r="A2479" s="54" t="s">
        <v>947</v>
      </c>
      <c r="B2479" s="61" t="s">
        <v>7028</v>
      </c>
      <c r="C2479" s="61" t="s">
        <v>7030</v>
      </c>
      <c r="D2479" s="62">
        <v>35180</v>
      </c>
    </row>
    <row r="2480" spans="1:4" x14ac:dyDescent="0.25">
      <c r="A2480" s="54" t="s">
        <v>947</v>
      </c>
      <c r="B2480" s="61" t="s">
        <v>10303</v>
      </c>
      <c r="C2480" s="61" t="s">
        <v>10305</v>
      </c>
      <c r="D2480" s="62">
        <v>15106</v>
      </c>
    </row>
    <row r="2481" spans="1:4" x14ac:dyDescent="0.25">
      <c r="A2481" s="54" t="s">
        <v>947</v>
      </c>
      <c r="B2481" s="61" t="s">
        <v>12880</v>
      </c>
      <c r="C2481" s="61" t="s">
        <v>12882</v>
      </c>
      <c r="D2481" s="62">
        <v>7475</v>
      </c>
    </row>
    <row r="2482" spans="1:4" x14ac:dyDescent="0.25">
      <c r="A2482" s="54" t="s">
        <v>947</v>
      </c>
      <c r="B2482" s="61" t="s">
        <v>7960</v>
      </c>
      <c r="C2482" s="61" t="s">
        <v>7962</v>
      </c>
      <c r="D2482" s="62">
        <v>27950</v>
      </c>
    </row>
    <row r="2483" spans="1:4" x14ac:dyDescent="0.25">
      <c r="A2483" s="54" t="s">
        <v>947</v>
      </c>
      <c r="B2483" s="61" t="s">
        <v>7100</v>
      </c>
      <c r="C2483" s="61" t="s">
        <v>7102</v>
      </c>
      <c r="D2483" s="62">
        <v>34603</v>
      </c>
    </row>
    <row r="2484" spans="1:4" x14ac:dyDescent="0.25">
      <c r="A2484" s="54" t="s">
        <v>947</v>
      </c>
      <c r="B2484" s="61" t="s">
        <v>3763</v>
      </c>
      <c r="C2484" s="61" t="s">
        <v>3765</v>
      </c>
      <c r="D2484" s="62">
        <v>103025</v>
      </c>
    </row>
    <row r="2485" spans="1:4" x14ac:dyDescent="0.25">
      <c r="A2485" s="54" t="s">
        <v>947</v>
      </c>
      <c r="B2485" s="61" t="s">
        <v>2789</v>
      </c>
      <c r="C2485" s="61" t="s">
        <v>2791</v>
      </c>
      <c r="D2485" s="62">
        <v>161296</v>
      </c>
    </row>
    <row r="2486" spans="1:4" x14ac:dyDescent="0.25">
      <c r="A2486" s="54" t="s">
        <v>947</v>
      </c>
      <c r="B2486" s="61" t="s">
        <v>13259</v>
      </c>
      <c r="C2486" s="61" t="s">
        <v>13261</v>
      </c>
      <c r="D2486" s="62">
        <v>6594</v>
      </c>
    </row>
    <row r="2487" spans="1:4" x14ac:dyDescent="0.25">
      <c r="A2487" s="54" t="s">
        <v>947</v>
      </c>
      <c r="B2487" s="61" t="s">
        <v>11946</v>
      </c>
      <c r="C2487" s="61" t="s">
        <v>11948</v>
      </c>
      <c r="D2487" s="62">
        <v>9708</v>
      </c>
    </row>
    <row r="2488" spans="1:4" x14ac:dyDescent="0.25">
      <c r="A2488" s="54" t="s">
        <v>947</v>
      </c>
      <c r="B2488" s="61" t="s">
        <v>8497</v>
      </c>
      <c r="C2488" s="61" t="s">
        <v>8499</v>
      </c>
      <c r="D2488" s="62">
        <v>24764</v>
      </c>
    </row>
    <row r="2489" spans="1:4" x14ac:dyDescent="0.25">
      <c r="A2489" s="54" t="s">
        <v>947</v>
      </c>
      <c r="B2489" s="61" t="s">
        <v>16708</v>
      </c>
      <c r="C2489" s="61" t="s">
        <v>16710</v>
      </c>
      <c r="D2489" s="62">
        <v>1179</v>
      </c>
    </row>
    <row r="2490" spans="1:4" x14ac:dyDescent="0.25">
      <c r="A2490" s="54" t="s">
        <v>947</v>
      </c>
      <c r="B2490" s="61" t="s">
        <v>11827</v>
      </c>
      <c r="C2490" s="61" t="s">
        <v>11829</v>
      </c>
      <c r="D2490" s="62">
        <v>9995</v>
      </c>
    </row>
    <row r="2491" spans="1:4" x14ac:dyDescent="0.25">
      <c r="A2491" s="54" t="s">
        <v>947</v>
      </c>
      <c r="B2491" s="61" t="s">
        <v>9213</v>
      </c>
      <c r="C2491" s="61" t="s">
        <v>9215</v>
      </c>
      <c r="D2491" s="62">
        <v>20249</v>
      </c>
    </row>
    <row r="2492" spans="1:4" x14ac:dyDescent="0.25">
      <c r="A2492" s="54" t="s">
        <v>947</v>
      </c>
      <c r="B2492" s="61" t="s">
        <v>15726</v>
      </c>
      <c r="C2492" s="61" t="s">
        <v>15728</v>
      </c>
      <c r="D2492" s="62">
        <v>2615</v>
      </c>
    </row>
    <row r="2493" spans="1:4" x14ac:dyDescent="0.25">
      <c r="A2493" s="54" t="s">
        <v>947</v>
      </c>
      <c r="B2493" s="61" t="s">
        <v>12543</v>
      </c>
      <c r="C2493" s="61" t="s">
        <v>12545</v>
      </c>
      <c r="D2493" s="62">
        <v>8276</v>
      </c>
    </row>
    <row r="2494" spans="1:4" x14ac:dyDescent="0.25">
      <c r="A2494" s="54" t="s">
        <v>947</v>
      </c>
      <c r="B2494" s="61" t="s">
        <v>9300</v>
      </c>
      <c r="C2494" s="61" t="s">
        <v>9302</v>
      </c>
      <c r="D2494" s="62">
        <v>19783</v>
      </c>
    </row>
    <row r="2495" spans="1:4" x14ac:dyDescent="0.25">
      <c r="A2495" s="54" t="s">
        <v>947</v>
      </c>
      <c r="B2495" s="61" t="s">
        <v>13970</v>
      </c>
      <c r="C2495" s="61" t="s">
        <v>13972</v>
      </c>
      <c r="D2495" s="62">
        <v>5393</v>
      </c>
    </row>
    <row r="2496" spans="1:4" x14ac:dyDescent="0.25">
      <c r="A2496" s="54" t="s">
        <v>947</v>
      </c>
      <c r="B2496" s="61" t="s">
        <v>10007</v>
      </c>
      <c r="C2496" s="61" t="s">
        <v>10009</v>
      </c>
      <c r="D2496" s="62">
        <v>16293</v>
      </c>
    </row>
    <row r="2497" spans="1:4" x14ac:dyDescent="0.25">
      <c r="A2497" s="54" t="s">
        <v>947</v>
      </c>
      <c r="B2497" s="61" t="s">
        <v>5141</v>
      </c>
      <c r="C2497" s="61" t="s">
        <v>5143</v>
      </c>
      <c r="D2497" s="62">
        <v>62070</v>
      </c>
    </row>
    <row r="2498" spans="1:4" x14ac:dyDescent="0.25">
      <c r="A2498" s="54" t="s">
        <v>947</v>
      </c>
      <c r="B2498" s="61" t="s">
        <v>12796</v>
      </c>
      <c r="C2498" s="61" t="s">
        <v>12798</v>
      </c>
      <c r="D2498" s="62">
        <v>7667</v>
      </c>
    </row>
    <row r="2499" spans="1:4" x14ac:dyDescent="0.25">
      <c r="A2499" s="54" t="s">
        <v>947</v>
      </c>
      <c r="B2499" s="61" t="s">
        <v>4609</v>
      </c>
      <c r="C2499" s="61" t="s">
        <v>4611</v>
      </c>
      <c r="D2499" s="62">
        <v>72603</v>
      </c>
    </row>
    <row r="2500" spans="1:4" x14ac:dyDescent="0.25">
      <c r="A2500" s="54" t="s">
        <v>947</v>
      </c>
      <c r="B2500" s="61" t="s">
        <v>2792</v>
      </c>
      <c r="C2500" s="61" t="s">
        <v>2794</v>
      </c>
      <c r="D2500" s="62">
        <v>160997</v>
      </c>
    </row>
    <row r="2501" spans="1:4" x14ac:dyDescent="0.25">
      <c r="A2501" s="54" t="s">
        <v>947</v>
      </c>
      <c r="B2501" s="61" t="s">
        <v>5956</v>
      </c>
      <c r="C2501" s="61" t="s">
        <v>5958</v>
      </c>
      <c r="D2501" s="62">
        <v>48176</v>
      </c>
    </row>
    <row r="2502" spans="1:4" x14ac:dyDescent="0.25">
      <c r="A2502" s="54" t="s">
        <v>947</v>
      </c>
      <c r="B2502" s="61" t="s">
        <v>8047</v>
      </c>
      <c r="C2502" s="61" t="s">
        <v>8049</v>
      </c>
      <c r="D2502" s="62">
        <v>25396</v>
      </c>
    </row>
    <row r="2503" spans="1:4" x14ac:dyDescent="0.25">
      <c r="A2503" s="54" t="s">
        <v>947</v>
      </c>
      <c r="B2503" s="61" t="s">
        <v>10696</v>
      </c>
      <c r="C2503" s="61" t="s">
        <v>10698</v>
      </c>
      <c r="D2503" s="62">
        <v>13628</v>
      </c>
    </row>
    <row r="2504" spans="1:4" x14ac:dyDescent="0.25">
      <c r="A2504" s="54" t="s">
        <v>947</v>
      </c>
      <c r="B2504" s="61" t="s">
        <v>14285</v>
      </c>
      <c r="C2504" s="61" t="s">
        <v>14287</v>
      </c>
      <c r="D2504" s="62">
        <v>4879</v>
      </c>
    </row>
    <row r="2505" spans="1:4" x14ac:dyDescent="0.25">
      <c r="A2505" s="54" t="s">
        <v>947</v>
      </c>
      <c r="B2505" s="61" t="s">
        <v>12216</v>
      </c>
      <c r="C2505" s="61" t="s">
        <v>12218</v>
      </c>
      <c r="D2505" s="62">
        <v>6145</v>
      </c>
    </row>
    <row r="2506" spans="1:4" x14ac:dyDescent="0.25">
      <c r="A2506" s="54" t="s">
        <v>947</v>
      </c>
      <c r="B2506" s="61" t="s">
        <v>15903</v>
      </c>
      <c r="C2506" s="61" t="s">
        <v>15905</v>
      </c>
      <c r="D2506" s="62">
        <v>2297</v>
      </c>
    </row>
    <row r="2507" spans="1:4" x14ac:dyDescent="0.25">
      <c r="A2507" s="54" t="s">
        <v>947</v>
      </c>
      <c r="B2507" s="61" t="s">
        <v>3743</v>
      </c>
      <c r="C2507" s="61" t="s">
        <v>3745</v>
      </c>
      <c r="D2507" s="62">
        <v>103985</v>
      </c>
    </row>
    <row r="2508" spans="1:4" x14ac:dyDescent="0.25">
      <c r="A2508" s="54" t="s">
        <v>947</v>
      </c>
      <c r="B2508" s="61" t="s">
        <v>13154</v>
      </c>
      <c r="C2508" s="61" t="s">
        <v>13156</v>
      </c>
      <c r="D2508" s="62">
        <v>6875</v>
      </c>
    </row>
    <row r="2509" spans="1:4" x14ac:dyDescent="0.25">
      <c r="A2509" s="54" t="s">
        <v>947</v>
      </c>
      <c r="B2509" s="61" t="s">
        <v>11445</v>
      </c>
      <c r="C2509" s="61" t="s">
        <v>11447</v>
      </c>
      <c r="D2509" s="62">
        <v>11082</v>
      </c>
    </row>
    <row r="2510" spans="1:4" x14ac:dyDescent="0.25">
      <c r="A2510" s="54" t="s">
        <v>947</v>
      </c>
      <c r="B2510" s="61" t="s">
        <v>9426</v>
      </c>
      <c r="C2510" s="61" t="s">
        <v>9428</v>
      </c>
      <c r="D2510" s="62">
        <v>19000</v>
      </c>
    </row>
    <row r="2511" spans="1:4" x14ac:dyDescent="0.25">
      <c r="A2511" s="54" t="s">
        <v>947</v>
      </c>
      <c r="B2511" s="61" t="s">
        <v>10825</v>
      </c>
      <c r="C2511" s="61" t="s">
        <v>10827</v>
      </c>
      <c r="D2511" s="62">
        <v>13064</v>
      </c>
    </row>
    <row r="2512" spans="1:4" x14ac:dyDescent="0.25">
      <c r="A2512" s="54" t="s">
        <v>947</v>
      </c>
      <c r="B2512" s="61" t="s">
        <v>5816</v>
      </c>
      <c r="C2512" s="61" t="s">
        <v>5818</v>
      </c>
      <c r="D2512" s="62">
        <v>50330</v>
      </c>
    </row>
    <row r="2513" spans="1:4" x14ac:dyDescent="0.25">
      <c r="A2513" s="54" t="s">
        <v>947</v>
      </c>
      <c r="B2513" s="61" t="s">
        <v>17037</v>
      </c>
      <c r="C2513" s="61" t="s">
        <v>17039</v>
      </c>
      <c r="D2513" s="62">
        <v>728</v>
      </c>
    </row>
    <row r="2514" spans="1:4" x14ac:dyDescent="0.25">
      <c r="A2514" s="54" t="s">
        <v>947</v>
      </c>
      <c r="B2514" s="61" t="s">
        <v>6367</v>
      </c>
      <c r="C2514" s="61" t="s">
        <v>6369</v>
      </c>
      <c r="D2514" s="62">
        <v>40759</v>
      </c>
    </row>
    <row r="2515" spans="1:4" x14ac:dyDescent="0.25">
      <c r="A2515" s="54" t="s">
        <v>947</v>
      </c>
      <c r="B2515" s="61" t="s">
        <v>9363</v>
      </c>
      <c r="C2515" s="61" t="s">
        <v>9365</v>
      </c>
      <c r="D2515" s="62">
        <v>19392</v>
      </c>
    </row>
    <row r="2516" spans="1:4" x14ac:dyDescent="0.25">
      <c r="A2516" s="54" t="s">
        <v>947</v>
      </c>
      <c r="B2516" s="61" t="s">
        <v>8158</v>
      </c>
      <c r="C2516" s="61" t="s">
        <v>8160</v>
      </c>
      <c r="D2516" s="62">
        <v>26589</v>
      </c>
    </row>
    <row r="2517" spans="1:4" x14ac:dyDescent="0.25">
      <c r="A2517" s="54" t="s">
        <v>947</v>
      </c>
      <c r="B2517" s="61" t="s">
        <v>7258</v>
      </c>
      <c r="C2517" s="61" t="s">
        <v>7260</v>
      </c>
      <c r="D2517" s="62">
        <v>33402</v>
      </c>
    </row>
    <row r="2518" spans="1:4" x14ac:dyDescent="0.25">
      <c r="A2518" s="54" t="s">
        <v>947</v>
      </c>
      <c r="B2518" s="61" t="s">
        <v>4285</v>
      </c>
      <c r="C2518" s="61" t="s">
        <v>4287</v>
      </c>
      <c r="D2518" s="62">
        <v>82035</v>
      </c>
    </row>
    <row r="2519" spans="1:4" x14ac:dyDescent="0.25">
      <c r="A2519" s="54" t="s">
        <v>947</v>
      </c>
      <c r="B2519" s="61" t="s">
        <v>2780</v>
      </c>
      <c r="C2519" s="61" t="s">
        <v>2782</v>
      </c>
      <c r="D2519" s="62">
        <v>163218</v>
      </c>
    </row>
    <row r="2520" spans="1:4" x14ac:dyDescent="0.25">
      <c r="A2520" s="54" t="s">
        <v>947</v>
      </c>
      <c r="B2520" s="61" t="s">
        <v>13539</v>
      </c>
      <c r="C2520" s="61" t="s">
        <v>13541</v>
      </c>
      <c r="D2520" s="62">
        <v>6167</v>
      </c>
    </row>
    <row r="2521" spans="1:4" x14ac:dyDescent="0.25">
      <c r="A2521" s="54" t="s">
        <v>947</v>
      </c>
      <c r="B2521" s="61" t="s">
        <v>11871</v>
      </c>
      <c r="C2521" s="61" t="s">
        <v>11873</v>
      </c>
      <c r="D2521" s="62">
        <v>9871</v>
      </c>
    </row>
    <row r="2522" spans="1:4" x14ac:dyDescent="0.25">
      <c r="A2522" s="54" t="s">
        <v>947</v>
      </c>
      <c r="B2522" s="61" t="s">
        <v>3692</v>
      </c>
      <c r="C2522" s="61" t="s">
        <v>3694</v>
      </c>
      <c r="D2522" s="62">
        <v>15164</v>
      </c>
    </row>
    <row r="2523" spans="1:4" x14ac:dyDescent="0.25">
      <c r="A2523" s="54" t="s">
        <v>947</v>
      </c>
      <c r="B2523" s="61" t="s">
        <v>11187</v>
      </c>
      <c r="C2523" s="61" t="s">
        <v>11189</v>
      </c>
      <c r="D2523" s="62">
        <v>11803</v>
      </c>
    </row>
    <row r="2524" spans="1:4" x14ac:dyDescent="0.25">
      <c r="A2524" s="54" t="s">
        <v>947</v>
      </c>
      <c r="B2524" s="61" t="s">
        <v>10070</v>
      </c>
      <c r="C2524" s="61" t="s">
        <v>10072</v>
      </c>
      <c r="D2524" s="62">
        <v>16139</v>
      </c>
    </row>
    <row r="2525" spans="1:4" x14ac:dyDescent="0.25">
      <c r="A2525" s="54" t="s">
        <v>947</v>
      </c>
      <c r="B2525" s="61" t="s">
        <v>12850</v>
      </c>
      <c r="C2525" s="61" t="s">
        <v>12852</v>
      </c>
      <c r="D2525" s="62">
        <v>7532</v>
      </c>
    </row>
    <row r="2526" spans="1:4" x14ac:dyDescent="0.25">
      <c r="A2526" s="54" t="s">
        <v>947</v>
      </c>
      <c r="B2526" s="61" t="s">
        <v>9843</v>
      </c>
      <c r="C2526" s="61" t="s">
        <v>9845</v>
      </c>
      <c r="D2526" s="62">
        <v>17055</v>
      </c>
    </row>
    <row r="2527" spans="1:4" x14ac:dyDescent="0.25">
      <c r="A2527" s="54" t="s">
        <v>947</v>
      </c>
      <c r="B2527" s="61" t="s">
        <v>9588</v>
      </c>
      <c r="C2527" s="61" t="s">
        <v>9590</v>
      </c>
      <c r="D2527" s="62">
        <v>18153</v>
      </c>
    </row>
    <row r="2528" spans="1:4" x14ac:dyDescent="0.25">
      <c r="A2528" s="54" t="s">
        <v>947</v>
      </c>
      <c r="B2528" s="61" t="s">
        <v>9174</v>
      </c>
      <c r="C2528" s="61" t="s">
        <v>9176</v>
      </c>
      <c r="D2528" s="62">
        <v>20481</v>
      </c>
    </row>
    <row r="2529" spans="1:4" x14ac:dyDescent="0.25">
      <c r="A2529" s="54" t="s">
        <v>947</v>
      </c>
      <c r="B2529" s="61" t="s">
        <v>7076</v>
      </c>
      <c r="C2529" s="61" t="s">
        <v>7078</v>
      </c>
      <c r="D2529" s="62">
        <v>34759</v>
      </c>
    </row>
    <row r="2530" spans="1:4" x14ac:dyDescent="0.25">
      <c r="A2530" s="54" t="s">
        <v>947</v>
      </c>
      <c r="B2530" s="61" t="s">
        <v>7957</v>
      </c>
      <c r="C2530" s="61" t="s">
        <v>7959</v>
      </c>
      <c r="D2530" s="62">
        <v>27950</v>
      </c>
    </row>
    <row r="2531" spans="1:4" x14ac:dyDescent="0.25">
      <c r="A2531" s="54" t="s">
        <v>947</v>
      </c>
      <c r="B2531" s="61" t="s">
        <v>4916</v>
      </c>
      <c r="C2531" s="61" t="s">
        <v>4918</v>
      </c>
      <c r="D2531" s="62">
        <v>66067</v>
      </c>
    </row>
    <row r="2532" spans="1:4" x14ac:dyDescent="0.25">
      <c r="A2532" s="54" t="s">
        <v>947</v>
      </c>
      <c r="B2532" s="61" t="s">
        <v>1304</v>
      </c>
      <c r="C2532" s="61" t="s">
        <v>1306</v>
      </c>
      <c r="D2532" s="62">
        <v>466190</v>
      </c>
    </row>
    <row r="2533" spans="1:4" x14ac:dyDescent="0.25">
      <c r="A2533" s="54" t="s">
        <v>947</v>
      </c>
      <c r="B2533" s="61" t="s">
        <v>5279</v>
      </c>
      <c r="C2533" s="61" t="s">
        <v>5281</v>
      </c>
      <c r="D2533" s="62">
        <v>59336</v>
      </c>
    </row>
    <row r="2534" spans="1:4" x14ac:dyDescent="0.25">
      <c r="A2534" s="54" t="s">
        <v>947</v>
      </c>
      <c r="B2534" s="61" t="s">
        <v>12811</v>
      </c>
      <c r="C2534" s="61" t="s">
        <v>12813</v>
      </c>
      <c r="D2534" s="62">
        <v>7618</v>
      </c>
    </row>
    <row r="2535" spans="1:4" x14ac:dyDescent="0.25">
      <c r="A2535" s="54" t="s">
        <v>947</v>
      </c>
      <c r="B2535" s="61" t="s">
        <v>4724</v>
      </c>
      <c r="C2535" s="61" t="s">
        <v>4726</v>
      </c>
      <c r="D2535" s="62">
        <v>69972</v>
      </c>
    </row>
    <row r="2536" spans="1:4" x14ac:dyDescent="0.25">
      <c r="A2536" s="54" t="s">
        <v>947</v>
      </c>
      <c r="B2536" s="61" t="s">
        <v>7333</v>
      </c>
      <c r="C2536" s="61" t="s">
        <v>7335</v>
      </c>
      <c r="D2536" s="62">
        <v>32852</v>
      </c>
    </row>
    <row r="2537" spans="1:4" x14ac:dyDescent="0.25">
      <c r="A2537" s="54" t="s">
        <v>947</v>
      </c>
      <c r="B2537" s="61" t="s">
        <v>2822</v>
      </c>
      <c r="C2537" s="61" t="s">
        <v>2824</v>
      </c>
      <c r="D2537" s="62">
        <v>159216</v>
      </c>
    </row>
    <row r="2538" spans="1:4" x14ac:dyDescent="0.25">
      <c r="A2538" s="54" t="s">
        <v>947</v>
      </c>
      <c r="B2538" s="61" t="s">
        <v>9867</v>
      </c>
      <c r="C2538" s="61" t="s">
        <v>9869</v>
      </c>
      <c r="D2538" s="62">
        <v>16969</v>
      </c>
    </row>
    <row r="2539" spans="1:4" x14ac:dyDescent="0.25">
      <c r="A2539" s="54" t="s">
        <v>947</v>
      </c>
      <c r="B2539" s="61" t="s">
        <v>1259</v>
      </c>
      <c r="C2539" s="61" t="s">
        <v>1261</v>
      </c>
      <c r="D2539" s="62">
        <v>499311</v>
      </c>
    </row>
    <row r="2540" spans="1:4" x14ac:dyDescent="0.25">
      <c r="A2540" s="54" t="s">
        <v>947</v>
      </c>
      <c r="B2540" s="61" t="s">
        <v>7858</v>
      </c>
      <c r="C2540" s="61" t="s">
        <v>7860</v>
      </c>
      <c r="D2540" s="62">
        <v>28760</v>
      </c>
    </row>
    <row r="2541" spans="1:4" x14ac:dyDescent="0.25">
      <c r="A2541" s="54" t="s">
        <v>947</v>
      </c>
      <c r="B2541" s="61" t="s">
        <v>4420</v>
      </c>
      <c r="C2541" s="61" t="s">
        <v>4422</v>
      </c>
      <c r="D2541" s="62">
        <v>78609</v>
      </c>
    </row>
    <row r="2542" spans="1:4" x14ac:dyDescent="0.25">
      <c r="A2542" s="54" t="s">
        <v>947</v>
      </c>
      <c r="B2542" s="61" t="s">
        <v>12468</v>
      </c>
      <c r="C2542" s="61" t="s">
        <v>12470</v>
      </c>
      <c r="D2542" s="62">
        <v>8439</v>
      </c>
    </row>
    <row r="2543" spans="1:4" x14ac:dyDescent="0.25">
      <c r="A2543" s="54" t="s">
        <v>947</v>
      </c>
      <c r="B2543" s="61" t="s">
        <v>6821</v>
      </c>
      <c r="C2543" s="61" t="s">
        <v>6823</v>
      </c>
      <c r="D2543" s="62">
        <v>37567</v>
      </c>
    </row>
    <row r="2544" spans="1:4" x14ac:dyDescent="0.25">
      <c r="A2544" s="54" t="s">
        <v>947</v>
      </c>
      <c r="B2544" s="61" t="s">
        <v>16090</v>
      </c>
      <c r="C2544" s="61" t="s">
        <v>16092</v>
      </c>
      <c r="D2544" s="62">
        <v>2051</v>
      </c>
    </row>
    <row r="2545" spans="1:4" x14ac:dyDescent="0.25">
      <c r="A2545" s="54" t="s">
        <v>947</v>
      </c>
      <c r="B2545" s="61" t="s">
        <v>16212</v>
      </c>
      <c r="C2545" s="61" t="s">
        <v>16214</v>
      </c>
      <c r="D2545" s="62">
        <v>1912</v>
      </c>
    </row>
    <row r="2546" spans="1:4" x14ac:dyDescent="0.25">
      <c r="A2546" s="54" t="s">
        <v>947</v>
      </c>
      <c r="B2546" s="61" t="s">
        <v>10061</v>
      </c>
      <c r="C2546" s="61" t="s">
        <v>10063</v>
      </c>
      <c r="D2546" s="62">
        <v>16164</v>
      </c>
    </row>
    <row r="2547" spans="1:4" x14ac:dyDescent="0.25">
      <c r="A2547" s="54" t="s">
        <v>947</v>
      </c>
      <c r="B2547" s="61" t="s">
        <v>13063</v>
      </c>
      <c r="C2547" s="61" t="s">
        <v>13065</v>
      </c>
      <c r="D2547" s="62">
        <v>7043</v>
      </c>
    </row>
    <row r="2548" spans="1:4" x14ac:dyDescent="0.25">
      <c r="A2548" s="54" t="s">
        <v>947</v>
      </c>
      <c r="B2548" s="61" t="s">
        <v>3651</v>
      </c>
      <c r="C2548" s="61" t="s">
        <v>3653</v>
      </c>
      <c r="D2548" s="62">
        <v>107344</v>
      </c>
    </row>
    <row r="2549" spans="1:4" x14ac:dyDescent="0.25">
      <c r="A2549" s="54" t="s">
        <v>947</v>
      </c>
      <c r="B2549" s="61" t="s">
        <v>10150</v>
      </c>
      <c r="C2549" s="61" t="s">
        <v>10152</v>
      </c>
      <c r="D2549" s="62">
        <v>15757</v>
      </c>
    </row>
    <row r="2550" spans="1:4" x14ac:dyDescent="0.25">
      <c r="A2550" s="54" t="s">
        <v>947</v>
      </c>
      <c r="B2550" s="61" t="s">
        <v>3085</v>
      </c>
      <c r="C2550" s="61" t="s">
        <v>3087</v>
      </c>
      <c r="D2550" s="62">
        <v>1386</v>
      </c>
    </row>
    <row r="2551" spans="1:4" x14ac:dyDescent="0.25">
      <c r="A2551" s="54" t="s">
        <v>947</v>
      </c>
      <c r="B2551" s="61" t="s">
        <v>6235</v>
      </c>
      <c r="C2551" s="61" t="s">
        <v>6237</v>
      </c>
      <c r="D2551" s="62">
        <v>44034</v>
      </c>
    </row>
    <row r="2552" spans="1:4" x14ac:dyDescent="0.25">
      <c r="A2552" s="54" t="s">
        <v>947</v>
      </c>
      <c r="B2552" s="61" t="s">
        <v>12742</v>
      </c>
      <c r="C2552" s="61" t="s">
        <v>12744</v>
      </c>
      <c r="D2552" s="62">
        <v>7782</v>
      </c>
    </row>
    <row r="2553" spans="1:4" x14ac:dyDescent="0.25">
      <c r="A2553" s="54" t="s">
        <v>947</v>
      </c>
      <c r="B2553" s="61" t="s">
        <v>6648</v>
      </c>
      <c r="C2553" s="61" t="s">
        <v>6650</v>
      </c>
      <c r="D2553" s="62">
        <v>39645</v>
      </c>
    </row>
    <row r="2554" spans="1:4" x14ac:dyDescent="0.25">
      <c r="A2554" s="54" t="s">
        <v>947</v>
      </c>
      <c r="B2554" s="61" t="s">
        <v>1514</v>
      </c>
      <c r="C2554" s="61" t="s">
        <v>1516</v>
      </c>
      <c r="D2554" s="62">
        <v>370523</v>
      </c>
    </row>
    <row r="2555" spans="1:4" x14ac:dyDescent="0.25">
      <c r="A2555" s="54" t="s">
        <v>947</v>
      </c>
      <c r="B2555" s="61" t="s">
        <v>2810</v>
      </c>
      <c r="C2555" s="61" t="s">
        <v>2812</v>
      </c>
      <c r="D2555" s="62">
        <v>159898</v>
      </c>
    </row>
    <row r="2556" spans="1:4" x14ac:dyDescent="0.25">
      <c r="A2556" s="54" t="s">
        <v>947</v>
      </c>
      <c r="B2556" s="61" t="s">
        <v>17155</v>
      </c>
      <c r="C2556" s="61" t="s">
        <v>17157</v>
      </c>
      <c r="D2556" s="62">
        <v>554</v>
      </c>
    </row>
    <row r="2557" spans="1:4" x14ac:dyDescent="0.25">
      <c r="A2557" s="54" t="s">
        <v>947</v>
      </c>
      <c r="B2557" s="61" t="s">
        <v>16888</v>
      </c>
      <c r="C2557" s="61" t="s">
        <v>16890</v>
      </c>
      <c r="D2557" s="62">
        <v>968</v>
      </c>
    </row>
    <row r="2558" spans="1:4" x14ac:dyDescent="0.25">
      <c r="A2558" s="54" t="s">
        <v>947</v>
      </c>
      <c r="B2558" s="61" t="s">
        <v>10156</v>
      </c>
      <c r="C2558" s="61" t="s">
        <v>10158</v>
      </c>
      <c r="D2558" s="62">
        <v>15743</v>
      </c>
    </row>
    <row r="2559" spans="1:4" x14ac:dyDescent="0.25">
      <c r="A2559" s="54" t="s">
        <v>947</v>
      </c>
      <c r="B2559" s="61" t="s">
        <v>16317</v>
      </c>
      <c r="C2559" s="61" t="s">
        <v>16319</v>
      </c>
      <c r="D2559" s="62">
        <v>1765</v>
      </c>
    </row>
    <row r="2560" spans="1:4" x14ac:dyDescent="0.25">
      <c r="A2560" s="54" t="s">
        <v>947</v>
      </c>
      <c r="B2560" s="61" t="s">
        <v>6627</v>
      </c>
      <c r="C2560" s="61" t="s">
        <v>6629</v>
      </c>
      <c r="D2560" s="62">
        <v>39912</v>
      </c>
    </row>
    <row r="2561" spans="1:4" x14ac:dyDescent="0.25">
      <c r="A2561" s="54" t="s">
        <v>947</v>
      </c>
      <c r="B2561" s="61" t="s">
        <v>7987</v>
      </c>
      <c r="C2561" s="61" t="s">
        <v>7989</v>
      </c>
      <c r="D2561" s="62">
        <v>27830</v>
      </c>
    </row>
    <row r="2562" spans="1:4" x14ac:dyDescent="0.25">
      <c r="A2562" s="54" t="s">
        <v>947</v>
      </c>
      <c r="B2562" s="61" t="s">
        <v>2564</v>
      </c>
      <c r="C2562" s="61" t="s">
        <v>2566</v>
      </c>
      <c r="D2562" s="62">
        <v>183179</v>
      </c>
    </row>
    <row r="2563" spans="1:4" x14ac:dyDescent="0.25">
      <c r="A2563" s="54" t="s">
        <v>947</v>
      </c>
      <c r="B2563" s="61" t="s">
        <v>13948</v>
      </c>
      <c r="C2563" s="61" t="s">
        <v>13950</v>
      </c>
      <c r="D2563" s="62">
        <v>5430</v>
      </c>
    </row>
    <row r="2564" spans="1:4" x14ac:dyDescent="0.25">
      <c r="A2564" s="54" t="s">
        <v>947</v>
      </c>
      <c r="B2564" s="61" t="s">
        <v>8641</v>
      </c>
      <c r="C2564" s="61" t="s">
        <v>8643</v>
      </c>
      <c r="D2564" s="62">
        <v>23513</v>
      </c>
    </row>
    <row r="2565" spans="1:4" x14ac:dyDescent="0.25">
      <c r="A2565" s="54" t="s">
        <v>947</v>
      </c>
      <c r="B2565" s="61" t="s">
        <v>15171</v>
      </c>
      <c r="C2565" s="61" t="s">
        <v>15173</v>
      </c>
      <c r="D2565" s="62">
        <v>3521</v>
      </c>
    </row>
    <row r="2566" spans="1:4" x14ac:dyDescent="0.25">
      <c r="A2566" s="54" t="s">
        <v>947</v>
      </c>
      <c r="B2566" s="61" t="s">
        <v>16246</v>
      </c>
      <c r="C2566" s="61" t="s">
        <v>16248</v>
      </c>
      <c r="D2566" s="62">
        <v>1866</v>
      </c>
    </row>
    <row r="2567" spans="1:4" x14ac:dyDescent="0.25">
      <c r="A2567" s="54" t="s">
        <v>947</v>
      </c>
      <c r="B2567" s="61" t="s">
        <v>13232</v>
      </c>
      <c r="C2567" s="61" t="s">
        <v>13234</v>
      </c>
      <c r="D2567" s="62">
        <v>6671</v>
      </c>
    </row>
    <row r="2568" spans="1:4" x14ac:dyDescent="0.25">
      <c r="A2568" s="54" t="s">
        <v>947</v>
      </c>
      <c r="B2568" s="61" t="s">
        <v>16149</v>
      </c>
      <c r="C2568" s="61" t="s">
        <v>16151</v>
      </c>
      <c r="D2568" s="62">
        <v>2011</v>
      </c>
    </row>
    <row r="2569" spans="1:4" x14ac:dyDescent="0.25">
      <c r="A2569" s="54" t="s">
        <v>947</v>
      </c>
      <c r="B2569" s="61" t="s">
        <v>15186</v>
      </c>
      <c r="C2569" s="61" t="s">
        <v>15188</v>
      </c>
      <c r="D2569" s="62">
        <v>3490</v>
      </c>
    </row>
    <row r="2570" spans="1:4" x14ac:dyDescent="0.25">
      <c r="A2570" s="54" t="s">
        <v>947</v>
      </c>
      <c r="B2570" s="61" t="s">
        <v>9627</v>
      </c>
      <c r="C2570" s="61" t="s">
        <v>9629</v>
      </c>
      <c r="D2570" s="62">
        <v>17984</v>
      </c>
    </row>
    <row r="2571" spans="1:4" x14ac:dyDescent="0.25">
      <c r="A2571" s="54" t="s">
        <v>947</v>
      </c>
      <c r="B2571" s="61" t="s">
        <v>14141</v>
      </c>
      <c r="C2571" s="61" t="s">
        <v>14143</v>
      </c>
      <c r="D2571" s="62">
        <v>5139</v>
      </c>
    </row>
    <row r="2572" spans="1:4" x14ac:dyDescent="0.25">
      <c r="A2572" s="54" t="s">
        <v>947</v>
      </c>
      <c r="B2572" s="61" t="s">
        <v>2474</v>
      </c>
      <c r="C2572" s="61" t="s">
        <v>2476</v>
      </c>
      <c r="D2572" s="62">
        <v>193611</v>
      </c>
    </row>
    <row r="2573" spans="1:4" x14ac:dyDescent="0.25">
      <c r="A2573" s="54" t="s">
        <v>947</v>
      </c>
      <c r="B2573" s="61" t="s">
        <v>10357</v>
      </c>
      <c r="C2573" s="61" t="s">
        <v>10359</v>
      </c>
      <c r="D2573" s="62">
        <v>14852</v>
      </c>
    </row>
    <row r="2574" spans="1:4" x14ac:dyDescent="0.25">
      <c r="A2574" s="54" t="s">
        <v>947</v>
      </c>
      <c r="B2574" s="61" t="s">
        <v>8176</v>
      </c>
      <c r="C2574" s="61" t="s">
        <v>8178</v>
      </c>
      <c r="D2574" s="62">
        <v>26507</v>
      </c>
    </row>
    <row r="2575" spans="1:4" x14ac:dyDescent="0.25">
      <c r="A2575" s="54" t="s">
        <v>947</v>
      </c>
      <c r="B2575" s="61" t="s">
        <v>13450</v>
      </c>
      <c r="C2575" s="61" t="s">
        <v>13452</v>
      </c>
      <c r="D2575" s="62">
        <v>6304</v>
      </c>
    </row>
    <row r="2576" spans="1:4" x14ac:dyDescent="0.25">
      <c r="A2576" s="54" t="s">
        <v>947</v>
      </c>
      <c r="B2576" s="61" t="s">
        <v>16822</v>
      </c>
      <c r="C2576" s="61" t="s">
        <v>16824</v>
      </c>
      <c r="D2576" s="62">
        <v>1032</v>
      </c>
    </row>
    <row r="2577" spans="1:4" x14ac:dyDescent="0.25">
      <c r="A2577" s="54" t="s">
        <v>947</v>
      </c>
      <c r="B2577" s="61" t="s">
        <v>9735</v>
      </c>
      <c r="C2577" s="61" t="s">
        <v>9737</v>
      </c>
      <c r="D2577" s="62">
        <v>17451</v>
      </c>
    </row>
    <row r="2578" spans="1:4" x14ac:dyDescent="0.25">
      <c r="A2578" s="54" t="s">
        <v>947</v>
      </c>
      <c r="B2578" s="61" t="s">
        <v>10843</v>
      </c>
      <c r="C2578" s="61" t="s">
        <v>10845</v>
      </c>
      <c r="D2578" s="62">
        <v>13026</v>
      </c>
    </row>
    <row r="2579" spans="1:4" x14ac:dyDescent="0.25">
      <c r="A2579" s="54" t="s">
        <v>947</v>
      </c>
      <c r="B2579" s="61" t="s">
        <v>12886</v>
      </c>
      <c r="C2579" s="61" t="s">
        <v>12888</v>
      </c>
      <c r="D2579" s="62">
        <v>7467</v>
      </c>
    </row>
    <row r="2580" spans="1:4" x14ac:dyDescent="0.25">
      <c r="A2580" s="54" t="s">
        <v>947</v>
      </c>
      <c r="B2580" s="61" t="s">
        <v>13796</v>
      </c>
      <c r="C2580" s="61" t="s">
        <v>13798</v>
      </c>
      <c r="D2580" s="62">
        <v>5700</v>
      </c>
    </row>
    <row r="2581" spans="1:4" x14ac:dyDescent="0.25">
      <c r="A2581" s="54" t="s">
        <v>947</v>
      </c>
      <c r="B2581" s="61" t="s">
        <v>11741</v>
      </c>
      <c r="C2581" s="61" t="s">
        <v>11743</v>
      </c>
      <c r="D2581" s="62">
        <v>10194</v>
      </c>
    </row>
    <row r="2582" spans="1:4" x14ac:dyDescent="0.25">
      <c r="A2582" s="54" t="s">
        <v>947</v>
      </c>
      <c r="B2582" s="61" t="s">
        <v>13045</v>
      </c>
      <c r="C2582" s="61" t="s">
        <v>13047</v>
      </c>
      <c r="D2582" s="62">
        <v>7080</v>
      </c>
    </row>
    <row r="2583" spans="1:4" x14ac:dyDescent="0.25">
      <c r="A2583" s="54" t="s">
        <v>947</v>
      </c>
      <c r="B2583" s="61" t="s">
        <v>2723</v>
      </c>
      <c r="C2583" s="61" t="s">
        <v>2725</v>
      </c>
      <c r="D2583" s="62">
        <v>169546</v>
      </c>
    </row>
    <row r="2584" spans="1:4" x14ac:dyDescent="0.25">
      <c r="A2584" s="54" t="s">
        <v>947</v>
      </c>
      <c r="B2584" s="61" t="s">
        <v>13745</v>
      </c>
      <c r="C2584" s="61" t="s">
        <v>13747</v>
      </c>
      <c r="D2584" s="62">
        <v>5786</v>
      </c>
    </row>
    <row r="2585" spans="1:4" x14ac:dyDescent="0.25">
      <c r="A2585" s="54" t="s">
        <v>947</v>
      </c>
      <c r="B2585" s="61" t="s">
        <v>12075</v>
      </c>
      <c r="C2585" s="61" t="s">
        <v>12077</v>
      </c>
      <c r="D2585" s="62">
        <v>9381</v>
      </c>
    </row>
    <row r="2586" spans="1:4" x14ac:dyDescent="0.25">
      <c r="A2586" s="54" t="s">
        <v>947</v>
      </c>
      <c r="B2586" s="61" t="s">
        <v>6277</v>
      </c>
      <c r="C2586" s="61" t="s">
        <v>6279</v>
      </c>
      <c r="D2586" s="62">
        <v>43551</v>
      </c>
    </row>
    <row r="2587" spans="1:4" x14ac:dyDescent="0.25">
      <c r="A2587" s="54" t="s">
        <v>947</v>
      </c>
      <c r="B2587" s="61" t="s">
        <v>7522</v>
      </c>
      <c r="C2587" s="61" t="s">
        <v>7524</v>
      </c>
      <c r="D2587" s="62">
        <v>31283</v>
      </c>
    </row>
    <row r="2588" spans="1:4" x14ac:dyDescent="0.25">
      <c r="A2588" s="54" t="s">
        <v>947</v>
      </c>
      <c r="B2588" s="61" t="s">
        <v>14975</v>
      </c>
      <c r="C2588" s="61" t="s">
        <v>14977</v>
      </c>
      <c r="D2588" s="62">
        <v>3815</v>
      </c>
    </row>
    <row r="2589" spans="1:4" x14ac:dyDescent="0.25">
      <c r="A2589" s="54" t="s">
        <v>947</v>
      </c>
      <c r="B2589" s="61" t="s">
        <v>16750</v>
      </c>
      <c r="C2589" s="61" t="s">
        <v>16751</v>
      </c>
      <c r="D2589" s="62">
        <v>1123</v>
      </c>
    </row>
    <row r="2590" spans="1:4" x14ac:dyDescent="0.25">
      <c r="A2590" s="54" t="s">
        <v>947</v>
      </c>
      <c r="B2590" s="61" t="s">
        <v>8449</v>
      </c>
      <c r="C2590" s="61" t="s">
        <v>8451</v>
      </c>
      <c r="D2590" s="62">
        <v>25046</v>
      </c>
    </row>
    <row r="2591" spans="1:4" x14ac:dyDescent="0.25">
      <c r="A2591" s="54" t="s">
        <v>947</v>
      </c>
      <c r="B2591" s="61" t="s">
        <v>8887</v>
      </c>
      <c r="C2591" s="61" t="s">
        <v>8889</v>
      </c>
      <c r="D2591" s="62">
        <v>22309</v>
      </c>
    </row>
    <row r="2592" spans="1:4" x14ac:dyDescent="0.25">
      <c r="A2592" s="54" t="s">
        <v>947</v>
      </c>
      <c r="B2592" s="61" t="s">
        <v>5093</v>
      </c>
      <c r="C2592" s="61" t="s">
        <v>5095</v>
      </c>
      <c r="D2592" s="62">
        <v>63012</v>
      </c>
    </row>
    <row r="2593" spans="1:4" x14ac:dyDescent="0.25">
      <c r="A2593" s="54" t="s">
        <v>947</v>
      </c>
      <c r="B2593" s="61" t="s">
        <v>16601</v>
      </c>
      <c r="C2593" s="61" t="s">
        <v>16603</v>
      </c>
      <c r="D2593" s="62">
        <v>1362</v>
      </c>
    </row>
    <row r="2594" spans="1:4" x14ac:dyDescent="0.25">
      <c r="A2594" s="54" t="s">
        <v>947</v>
      </c>
      <c r="B2594" s="61" t="s">
        <v>7169</v>
      </c>
      <c r="C2594" s="61" t="s">
        <v>7171</v>
      </c>
      <c r="D2594" s="62">
        <v>33924</v>
      </c>
    </row>
    <row r="2595" spans="1:4" x14ac:dyDescent="0.25">
      <c r="A2595" s="54" t="s">
        <v>947</v>
      </c>
      <c r="B2595" s="63" t="s">
        <v>8947</v>
      </c>
      <c r="C2595" s="63" t="s">
        <v>8949</v>
      </c>
      <c r="D2595" s="64">
        <v>22010</v>
      </c>
    </row>
    <row r="2596" spans="1:4" x14ac:dyDescent="0.25">
      <c r="A2596" s="54" t="s">
        <v>947</v>
      </c>
      <c r="B2596" s="63" t="s">
        <v>3778</v>
      </c>
      <c r="C2596" s="63" t="s">
        <v>3780</v>
      </c>
      <c r="D2596" s="64">
        <v>102310</v>
      </c>
    </row>
    <row r="2597" spans="1:4" x14ac:dyDescent="0.25">
      <c r="A2597" s="54" t="s">
        <v>947</v>
      </c>
      <c r="B2597" s="63" t="s">
        <v>15720</v>
      </c>
      <c r="C2597" s="63" t="s">
        <v>15722</v>
      </c>
      <c r="D2597" s="64">
        <v>2630</v>
      </c>
    </row>
    <row r="2598" spans="1:4" x14ac:dyDescent="0.25">
      <c r="A2598" s="54" t="s">
        <v>947</v>
      </c>
      <c r="B2598" s="63" t="s">
        <v>7127</v>
      </c>
      <c r="C2598" s="63" t="s">
        <v>7129</v>
      </c>
      <c r="D2598" s="64">
        <v>34324</v>
      </c>
    </row>
    <row r="2599" spans="1:4" x14ac:dyDescent="0.25">
      <c r="A2599" s="54" t="s">
        <v>947</v>
      </c>
      <c r="B2599" s="63" t="s">
        <v>2984</v>
      </c>
      <c r="C2599" s="63" t="s">
        <v>2986</v>
      </c>
      <c r="D2599" s="64">
        <v>145576</v>
      </c>
    </row>
    <row r="2600" spans="1:4" x14ac:dyDescent="0.25">
      <c r="A2600" s="54" t="s">
        <v>947</v>
      </c>
      <c r="B2600" s="63" t="s">
        <v>1541</v>
      </c>
      <c r="C2600" s="63" t="s">
        <v>1543</v>
      </c>
      <c r="D2600" s="64">
        <v>141927</v>
      </c>
    </row>
    <row r="2601" spans="1:4" x14ac:dyDescent="0.25">
      <c r="A2601" s="54" t="s">
        <v>947</v>
      </c>
      <c r="B2601" s="63" t="s">
        <v>1568</v>
      </c>
      <c r="C2601" s="63" t="s">
        <v>1570</v>
      </c>
      <c r="D2601" s="64">
        <v>376638</v>
      </c>
    </row>
    <row r="2602" spans="1:4" x14ac:dyDescent="0.25">
      <c r="A2602" s="54" t="s">
        <v>947</v>
      </c>
      <c r="B2602" s="63" t="s">
        <v>11328</v>
      </c>
      <c r="C2602" s="63" t="s">
        <v>11330</v>
      </c>
      <c r="D2602" s="64">
        <v>11444</v>
      </c>
    </row>
    <row r="2603" spans="1:4" x14ac:dyDescent="0.25">
      <c r="A2603" s="54" t="s">
        <v>947</v>
      </c>
      <c r="B2603" s="63" t="s">
        <v>5600</v>
      </c>
      <c r="C2603" s="63" t="s">
        <v>5602</v>
      </c>
      <c r="D2603" s="64">
        <v>53632</v>
      </c>
    </row>
    <row r="2604" spans="1:4" x14ac:dyDescent="0.25">
      <c r="A2604" s="54" t="s">
        <v>947</v>
      </c>
      <c r="B2604" s="63" t="s">
        <v>14813</v>
      </c>
      <c r="C2604" s="63" t="s">
        <v>14814</v>
      </c>
      <c r="D2604" s="64">
        <v>4038</v>
      </c>
    </row>
    <row r="2605" spans="1:4" x14ac:dyDescent="0.25">
      <c r="A2605" s="54" t="s">
        <v>947</v>
      </c>
      <c r="B2605" s="63" t="s">
        <v>6621</v>
      </c>
      <c r="C2605" s="63" t="s">
        <v>6623</v>
      </c>
      <c r="D2605" s="64">
        <v>39955</v>
      </c>
    </row>
    <row r="2606" spans="1:4" x14ac:dyDescent="0.25">
      <c r="A2606" s="54" t="s">
        <v>947</v>
      </c>
      <c r="B2606" s="63" t="s">
        <v>10046</v>
      </c>
      <c r="C2606" s="63" t="s">
        <v>10048</v>
      </c>
      <c r="D2606" s="64">
        <v>16208</v>
      </c>
    </row>
    <row r="2607" spans="1:4" x14ac:dyDescent="0.25">
      <c r="A2607" s="54" t="s">
        <v>947</v>
      </c>
      <c r="B2607" s="63" t="s">
        <v>2120</v>
      </c>
      <c r="C2607" s="63" t="s">
        <v>2122</v>
      </c>
      <c r="D2607" s="64">
        <v>233636</v>
      </c>
    </row>
    <row r="2608" spans="1:4" x14ac:dyDescent="0.25">
      <c r="A2608" s="54" t="s">
        <v>947</v>
      </c>
      <c r="B2608" s="63" t="s">
        <v>1841</v>
      </c>
      <c r="C2608" s="63" t="s">
        <v>1843</v>
      </c>
      <c r="D2608" s="64">
        <v>293334</v>
      </c>
    </row>
    <row r="2609" spans="1:4" x14ac:dyDescent="0.25">
      <c r="A2609" s="54" t="s">
        <v>947</v>
      </c>
      <c r="B2609" s="63" t="s">
        <v>9759</v>
      </c>
      <c r="C2609" s="63" t="s">
        <v>9761</v>
      </c>
      <c r="D2609" s="64">
        <v>17359</v>
      </c>
    </row>
    <row r="2610" spans="1:4" x14ac:dyDescent="0.25">
      <c r="A2610" s="53" t="s">
        <v>947</v>
      </c>
      <c r="B2610" s="63" t="s">
        <v>3057</v>
      </c>
      <c r="C2610" s="63" t="s">
        <v>3058</v>
      </c>
      <c r="D2610" s="64">
        <v>2412</v>
      </c>
    </row>
    <row r="2611" spans="1:4" x14ac:dyDescent="0.25">
      <c r="A2611" s="54" t="s">
        <v>947</v>
      </c>
      <c r="B2611" s="63" t="s">
        <v>3976</v>
      </c>
      <c r="C2611" s="63" t="s">
        <v>3978</v>
      </c>
      <c r="D2611" s="64">
        <v>95284</v>
      </c>
    </row>
    <row r="2612" spans="1:4" x14ac:dyDescent="0.25">
      <c r="A2612" s="54" t="s">
        <v>947</v>
      </c>
      <c r="B2612" s="63" t="s">
        <v>7666</v>
      </c>
      <c r="C2612" s="63" t="s">
        <v>7668</v>
      </c>
      <c r="D2612" s="64">
        <v>30067</v>
      </c>
    </row>
    <row r="2613" spans="1:4" x14ac:dyDescent="0.25">
      <c r="A2613" s="54" t="s">
        <v>947</v>
      </c>
      <c r="B2613" s="63" t="s">
        <v>11907</v>
      </c>
      <c r="C2613" s="63" t="s">
        <v>11909</v>
      </c>
      <c r="D2613" s="64">
        <v>9793</v>
      </c>
    </row>
    <row r="2614" spans="1:4" x14ac:dyDescent="0.25">
      <c r="A2614" s="54" t="s">
        <v>947</v>
      </c>
      <c r="B2614" s="63" t="s">
        <v>10127</v>
      </c>
      <c r="C2614" s="63" t="s">
        <v>10129</v>
      </c>
      <c r="D2614" s="64">
        <v>20200</v>
      </c>
    </row>
    <row r="2615" spans="1:4" x14ac:dyDescent="0.25">
      <c r="A2615" s="54" t="s">
        <v>947</v>
      </c>
      <c r="B2615" s="63" t="s">
        <v>7684</v>
      </c>
      <c r="C2615" s="63" t="s">
        <v>7686</v>
      </c>
      <c r="D2615" s="64">
        <v>29957</v>
      </c>
    </row>
    <row r="2616" spans="1:4" x14ac:dyDescent="0.25">
      <c r="A2616" s="54" t="s">
        <v>947</v>
      </c>
      <c r="B2616" s="63" t="s">
        <v>4381</v>
      </c>
      <c r="C2616" s="63" t="s">
        <v>4383</v>
      </c>
      <c r="D2616" s="64">
        <v>79468</v>
      </c>
    </row>
    <row r="2617" spans="1:4" x14ac:dyDescent="0.25">
      <c r="A2617" s="54" t="s">
        <v>947</v>
      </c>
      <c r="B2617" s="63" t="s">
        <v>7963</v>
      </c>
      <c r="C2617" s="63" t="s">
        <v>7965</v>
      </c>
      <c r="D2617" s="64">
        <v>27932</v>
      </c>
    </row>
    <row r="2618" spans="1:4" x14ac:dyDescent="0.25">
      <c r="A2618" s="54" t="s">
        <v>947</v>
      </c>
      <c r="B2618" s="63" t="s">
        <v>8206</v>
      </c>
      <c r="C2618" s="63" t="s">
        <v>8208</v>
      </c>
      <c r="D2618" s="64">
        <v>26332</v>
      </c>
    </row>
    <row r="2619" spans="1:4" x14ac:dyDescent="0.25">
      <c r="A2619" s="54" t="s">
        <v>947</v>
      </c>
      <c r="B2619" s="63" t="s">
        <v>6343</v>
      </c>
      <c r="C2619" s="63" t="s">
        <v>6345</v>
      </c>
      <c r="D2619" s="64">
        <v>42872</v>
      </c>
    </row>
    <row r="2620" spans="1:4" x14ac:dyDescent="0.25">
      <c r="A2620" s="54" t="s">
        <v>947</v>
      </c>
      <c r="B2620" s="63" t="s">
        <v>4483</v>
      </c>
      <c r="C2620" s="63" t="s">
        <v>4485</v>
      </c>
      <c r="D2620" s="64">
        <v>76267</v>
      </c>
    </row>
    <row r="2621" spans="1:4" x14ac:dyDescent="0.25">
      <c r="A2621" s="54" t="s">
        <v>947</v>
      </c>
      <c r="B2621" s="63" t="s">
        <v>1916</v>
      </c>
      <c r="C2621" s="63" t="s">
        <v>1918</v>
      </c>
      <c r="D2621" s="64">
        <v>241832</v>
      </c>
    </row>
    <row r="2622" spans="1:4" x14ac:dyDescent="0.25">
      <c r="A2622" s="54" t="s">
        <v>947</v>
      </c>
      <c r="B2622" s="63" t="s">
        <v>2150</v>
      </c>
      <c r="C2622" s="63" t="s">
        <v>2152</v>
      </c>
      <c r="D2622" s="64">
        <v>229753</v>
      </c>
    </row>
    <row r="2623" spans="1:4" x14ac:dyDescent="0.25">
      <c r="A2623" s="54" t="s">
        <v>947</v>
      </c>
      <c r="B2623" s="63" t="s">
        <v>15990</v>
      </c>
      <c r="C2623" s="63" t="s">
        <v>15992</v>
      </c>
      <c r="D2623" s="64">
        <v>2155</v>
      </c>
    </row>
    <row r="2624" spans="1:4" x14ac:dyDescent="0.25">
      <c r="A2624" s="54" t="s">
        <v>947</v>
      </c>
      <c r="B2624" s="63" t="s">
        <v>11086</v>
      </c>
      <c r="C2624" s="63" t="s">
        <v>11088</v>
      </c>
      <c r="D2624" s="64">
        <v>12115</v>
      </c>
    </row>
    <row r="2625" spans="1:4" x14ac:dyDescent="0.25">
      <c r="A2625" s="54" t="s">
        <v>947</v>
      </c>
      <c r="B2625" s="63" t="s">
        <v>5953</v>
      </c>
      <c r="C2625" s="63" t="s">
        <v>5955</v>
      </c>
      <c r="D2625" s="64">
        <v>48186</v>
      </c>
    </row>
    <row r="2626" spans="1:4" x14ac:dyDescent="0.25">
      <c r="A2626" s="54" t="s">
        <v>947</v>
      </c>
      <c r="B2626" s="63" t="s">
        <v>5309</v>
      </c>
      <c r="C2626" s="63" t="s">
        <v>5311</v>
      </c>
      <c r="D2626" s="64">
        <v>58725</v>
      </c>
    </row>
    <row r="2627" spans="1:4" x14ac:dyDescent="0.25">
      <c r="A2627" s="54" t="s">
        <v>947</v>
      </c>
      <c r="B2627" s="63" t="s">
        <v>1149</v>
      </c>
      <c r="C2627" s="63" t="s">
        <v>1151</v>
      </c>
      <c r="D2627" s="64">
        <v>698274</v>
      </c>
    </row>
    <row r="2628" spans="1:4" x14ac:dyDescent="0.25">
      <c r="A2628" s="54" t="s">
        <v>947</v>
      </c>
      <c r="B2628" s="63" t="s">
        <v>969</v>
      </c>
      <c r="C2628" s="63" t="s">
        <v>971</v>
      </c>
      <c r="D2628" s="64">
        <v>116645</v>
      </c>
    </row>
    <row r="2629" spans="1:4" x14ac:dyDescent="0.25">
      <c r="A2629" s="54" t="s">
        <v>947</v>
      </c>
      <c r="B2629" s="63" t="s">
        <v>3250</v>
      </c>
      <c r="C2629" s="63" t="s">
        <v>3252</v>
      </c>
      <c r="D2629" s="64">
        <v>129738</v>
      </c>
    </row>
    <row r="2630" spans="1:4" x14ac:dyDescent="0.25">
      <c r="A2630" s="54" t="s">
        <v>947</v>
      </c>
      <c r="B2630" s="63" t="s">
        <v>7399</v>
      </c>
      <c r="C2630" s="63" t="s">
        <v>7401</v>
      </c>
      <c r="D2630" s="64">
        <v>32205</v>
      </c>
    </row>
    <row r="2631" spans="1:4" x14ac:dyDescent="0.25">
      <c r="A2631" s="54" t="s">
        <v>947</v>
      </c>
      <c r="B2631" s="63" t="s">
        <v>3127</v>
      </c>
      <c r="C2631" s="63" t="s">
        <v>3129</v>
      </c>
      <c r="D2631" s="64">
        <v>136202</v>
      </c>
    </row>
    <row r="2632" spans="1:4" x14ac:dyDescent="0.25">
      <c r="A2632" s="54" t="s">
        <v>947</v>
      </c>
      <c r="B2632" s="63" t="s">
        <v>11454</v>
      </c>
      <c r="C2632" s="63" t="s">
        <v>11456</v>
      </c>
      <c r="D2632" s="64">
        <v>11002</v>
      </c>
    </row>
    <row r="2633" spans="1:4" x14ac:dyDescent="0.25">
      <c r="A2633" s="54" t="s">
        <v>947</v>
      </c>
      <c r="B2633" s="63" t="s">
        <v>1796</v>
      </c>
      <c r="C2633" s="63" t="s">
        <v>1798</v>
      </c>
      <c r="D2633" s="64">
        <v>180630</v>
      </c>
    </row>
    <row r="2634" spans="1:4" x14ac:dyDescent="0.25">
      <c r="A2634" s="54" t="s">
        <v>947</v>
      </c>
      <c r="B2634" s="63" t="s">
        <v>2105</v>
      </c>
      <c r="C2634" s="63" t="s">
        <v>2107</v>
      </c>
      <c r="D2634" s="64">
        <v>235636</v>
      </c>
    </row>
    <row r="2635" spans="1:4" x14ac:dyDescent="0.25">
      <c r="A2635" s="54" t="s">
        <v>947</v>
      </c>
      <c r="B2635" s="63" t="s">
        <v>5944</v>
      </c>
      <c r="C2635" s="63" t="s">
        <v>5946</v>
      </c>
      <c r="D2635" s="64">
        <v>48266</v>
      </c>
    </row>
    <row r="2636" spans="1:4" x14ac:dyDescent="0.25">
      <c r="A2636" s="54" t="s">
        <v>947</v>
      </c>
      <c r="B2636" s="63" t="s">
        <v>2387</v>
      </c>
      <c r="C2636" s="63" t="s">
        <v>2389</v>
      </c>
      <c r="D2636" s="64">
        <v>204200</v>
      </c>
    </row>
    <row r="2637" spans="1:4" x14ac:dyDescent="0.25">
      <c r="A2637" s="54" t="s">
        <v>947</v>
      </c>
      <c r="B2637" s="63" t="s">
        <v>6475</v>
      </c>
      <c r="C2637" s="63" t="s">
        <v>6477</v>
      </c>
      <c r="D2637" s="64">
        <v>41574</v>
      </c>
    </row>
    <row r="2638" spans="1:4" x14ac:dyDescent="0.25">
      <c r="A2638" s="54" t="s">
        <v>947</v>
      </c>
      <c r="B2638" s="63" t="s">
        <v>4721</v>
      </c>
      <c r="C2638" s="63" t="s">
        <v>4723</v>
      </c>
      <c r="D2638" s="64">
        <v>69975</v>
      </c>
    </row>
    <row r="2639" spans="1:4" x14ac:dyDescent="0.25">
      <c r="A2639" s="54" t="s">
        <v>947</v>
      </c>
      <c r="B2639" s="63" t="s">
        <v>8995</v>
      </c>
      <c r="C2639" s="63" t="s">
        <v>8997</v>
      </c>
      <c r="D2639" s="64">
        <v>21675</v>
      </c>
    </row>
    <row r="2640" spans="1:4" x14ac:dyDescent="0.25">
      <c r="A2640" s="54" t="s">
        <v>947</v>
      </c>
      <c r="B2640" s="63" t="s">
        <v>5864</v>
      </c>
      <c r="C2640" s="63" t="s">
        <v>5866</v>
      </c>
      <c r="D2640" s="64">
        <v>49663</v>
      </c>
    </row>
    <row r="2641" spans="1:4" x14ac:dyDescent="0.25">
      <c r="A2641" s="54" t="s">
        <v>947</v>
      </c>
      <c r="B2641" s="63" t="s">
        <v>7792</v>
      </c>
      <c r="C2641" s="63" t="s">
        <v>7794</v>
      </c>
      <c r="D2641" s="64">
        <v>29257</v>
      </c>
    </row>
    <row r="2642" spans="1:4" x14ac:dyDescent="0.25">
      <c r="A2642" s="54" t="s">
        <v>947</v>
      </c>
      <c r="B2642" s="63" t="s">
        <v>9744</v>
      </c>
      <c r="C2642" s="63" t="s">
        <v>9746</v>
      </c>
      <c r="D2642" s="64">
        <v>17384</v>
      </c>
    </row>
    <row r="2643" spans="1:4" x14ac:dyDescent="0.25">
      <c r="A2643" s="54" t="s">
        <v>947</v>
      </c>
      <c r="B2643" s="63" t="s">
        <v>13435</v>
      </c>
      <c r="C2643" s="63" t="s">
        <v>13437</v>
      </c>
      <c r="D2643" s="64">
        <v>6308</v>
      </c>
    </row>
    <row r="2644" spans="1:4" x14ac:dyDescent="0.25">
      <c r="A2644" s="54" t="s">
        <v>947</v>
      </c>
      <c r="B2644" s="63" t="s">
        <v>11475</v>
      </c>
      <c r="C2644" s="63" t="s">
        <v>11477</v>
      </c>
      <c r="D2644" s="64">
        <v>10908</v>
      </c>
    </row>
    <row r="2645" spans="1:4" x14ac:dyDescent="0.25">
      <c r="A2645" s="54" t="s">
        <v>947</v>
      </c>
      <c r="B2645" s="63" t="s">
        <v>6001</v>
      </c>
      <c r="C2645" s="63" t="s">
        <v>6003</v>
      </c>
      <c r="D2645" s="64">
        <v>47568</v>
      </c>
    </row>
    <row r="2646" spans="1:4" x14ac:dyDescent="0.25">
      <c r="A2646" s="54" t="s">
        <v>947</v>
      </c>
      <c r="B2646" s="63" t="s">
        <v>16076</v>
      </c>
      <c r="C2646" s="63" t="s">
        <v>16078</v>
      </c>
      <c r="D2646" s="64">
        <v>2069</v>
      </c>
    </row>
    <row r="2647" spans="1:4" x14ac:dyDescent="0.25">
      <c r="A2647" s="54" t="s">
        <v>947</v>
      </c>
      <c r="B2647" s="63" t="s">
        <v>12456</v>
      </c>
      <c r="C2647" s="63" t="s">
        <v>12458</v>
      </c>
      <c r="D2647" s="64">
        <v>8471</v>
      </c>
    </row>
    <row r="2648" spans="1:4" x14ac:dyDescent="0.25">
      <c r="A2648" s="54" t="s">
        <v>947</v>
      </c>
      <c r="B2648" s="63" t="s">
        <v>14584</v>
      </c>
      <c r="C2648" s="63" t="s">
        <v>14586</v>
      </c>
      <c r="D2648" s="64">
        <v>4410</v>
      </c>
    </row>
    <row r="2649" spans="1:4" x14ac:dyDescent="0.25">
      <c r="A2649" s="54" t="s">
        <v>947</v>
      </c>
      <c r="B2649" s="63" t="s">
        <v>8095</v>
      </c>
      <c r="C2649" s="63" t="s">
        <v>8097</v>
      </c>
      <c r="D2649" s="64">
        <v>27018</v>
      </c>
    </row>
    <row r="2650" spans="1:4" x14ac:dyDescent="0.25">
      <c r="A2650" s="54" t="s">
        <v>947</v>
      </c>
      <c r="B2650" s="63" t="s">
        <v>7837</v>
      </c>
      <c r="C2650" s="63" t="s">
        <v>7839</v>
      </c>
      <c r="D2650" s="64">
        <v>28957</v>
      </c>
    </row>
    <row r="2651" spans="1:4" x14ac:dyDescent="0.25">
      <c r="A2651" s="54" t="s">
        <v>947</v>
      </c>
      <c r="B2651" s="63" t="s">
        <v>14744</v>
      </c>
      <c r="C2651" s="63" t="s">
        <v>14746</v>
      </c>
      <c r="D2651" s="64">
        <v>4099</v>
      </c>
    </row>
    <row r="2652" spans="1:4" x14ac:dyDescent="0.25">
      <c r="A2652" s="54" t="s">
        <v>947</v>
      </c>
      <c r="B2652" s="63" t="s">
        <v>6067</v>
      </c>
      <c r="C2652" s="63" t="s">
        <v>6069</v>
      </c>
      <c r="D2652" s="64">
        <v>46753</v>
      </c>
    </row>
    <row r="2653" spans="1:4" x14ac:dyDescent="0.25">
      <c r="A2653" s="54" t="s">
        <v>947</v>
      </c>
      <c r="B2653" s="63" t="s">
        <v>15431</v>
      </c>
      <c r="C2653" s="63" t="s">
        <v>15433</v>
      </c>
      <c r="D2653" s="64">
        <v>3103</v>
      </c>
    </row>
    <row r="2654" spans="1:4" x14ac:dyDescent="0.25">
      <c r="A2654" s="54" t="s">
        <v>947</v>
      </c>
      <c r="B2654" s="63" t="s">
        <v>11777</v>
      </c>
      <c r="C2654" s="63" t="s">
        <v>11779</v>
      </c>
      <c r="D2654" s="64">
        <v>10091</v>
      </c>
    </row>
    <row r="2655" spans="1:4" x14ac:dyDescent="0.25">
      <c r="A2655" s="54" t="s">
        <v>947</v>
      </c>
      <c r="B2655" s="63" t="s">
        <v>1835</v>
      </c>
      <c r="C2655" s="63" t="s">
        <v>1837</v>
      </c>
      <c r="D2655" s="64">
        <v>171728</v>
      </c>
    </row>
    <row r="2656" spans="1:4" x14ac:dyDescent="0.25">
      <c r="A2656" s="54" t="s">
        <v>947</v>
      </c>
      <c r="B2656" s="63" t="s">
        <v>1685</v>
      </c>
      <c r="C2656" s="63" t="s">
        <v>1687</v>
      </c>
      <c r="D2656" s="64">
        <v>277662</v>
      </c>
    </row>
    <row r="2657" spans="1:4" x14ac:dyDescent="0.25">
      <c r="A2657" s="54" t="s">
        <v>947</v>
      </c>
      <c r="B2657" s="63" t="s">
        <v>3369</v>
      </c>
      <c r="C2657" s="63" t="s">
        <v>3371</v>
      </c>
      <c r="D2657" s="64">
        <v>122090</v>
      </c>
    </row>
    <row r="2658" spans="1:4" x14ac:dyDescent="0.25">
      <c r="A2658" s="54" t="s">
        <v>947</v>
      </c>
      <c r="B2658" s="63" t="s">
        <v>2126</v>
      </c>
      <c r="C2658" s="63" t="s">
        <v>2128</v>
      </c>
      <c r="D2658" s="64">
        <v>233106</v>
      </c>
    </row>
    <row r="2659" spans="1:4" x14ac:dyDescent="0.25">
      <c r="A2659" s="54" t="s">
        <v>947</v>
      </c>
      <c r="B2659" s="63" t="s">
        <v>1496</v>
      </c>
      <c r="C2659" s="63" t="s">
        <v>1498</v>
      </c>
      <c r="D2659" s="64">
        <v>228576</v>
      </c>
    </row>
    <row r="2660" spans="1:4" x14ac:dyDescent="0.25">
      <c r="A2660" s="54" t="s">
        <v>947</v>
      </c>
      <c r="B2660" s="63" t="s">
        <v>17415</v>
      </c>
      <c r="C2660" s="63" t="s">
        <v>17417</v>
      </c>
      <c r="D2660" s="64">
        <v>25</v>
      </c>
    </row>
    <row r="2661" spans="1:4" x14ac:dyDescent="0.25">
      <c r="A2661" s="54" t="s">
        <v>947</v>
      </c>
      <c r="B2661" s="63" t="s">
        <v>3910</v>
      </c>
      <c r="C2661" s="63" t="s">
        <v>3912</v>
      </c>
      <c r="D2661" s="64">
        <v>97188</v>
      </c>
    </row>
    <row r="2662" spans="1:4" x14ac:dyDescent="0.25">
      <c r="A2662" s="54" t="s">
        <v>947</v>
      </c>
      <c r="B2662" s="63" t="s">
        <v>10906</v>
      </c>
      <c r="C2662" s="63" t="s">
        <v>10908</v>
      </c>
      <c r="D2662" s="64">
        <v>12798</v>
      </c>
    </row>
    <row r="2663" spans="1:4" x14ac:dyDescent="0.25">
      <c r="A2663" s="54" t="s">
        <v>947</v>
      </c>
      <c r="B2663" s="63" t="s">
        <v>10198</v>
      </c>
      <c r="C2663" s="63" t="s">
        <v>10200</v>
      </c>
      <c r="D2663" s="64">
        <v>15509</v>
      </c>
    </row>
    <row r="2664" spans="1:4" x14ac:dyDescent="0.25">
      <c r="A2664" s="54" t="s">
        <v>947</v>
      </c>
      <c r="B2664" s="63" t="s">
        <v>11161</v>
      </c>
      <c r="C2664" s="63" t="s">
        <v>11163</v>
      </c>
      <c r="D2664" s="64">
        <v>11892</v>
      </c>
    </row>
    <row r="2665" spans="1:4" x14ac:dyDescent="0.25">
      <c r="A2665" s="54" t="s">
        <v>947</v>
      </c>
      <c r="B2665" s="63" t="s">
        <v>12701</v>
      </c>
      <c r="C2665" s="63" t="s">
        <v>12703</v>
      </c>
      <c r="D2665" s="64">
        <v>7883</v>
      </c>
    </row>
    <row r="2666" spans="1:4" x14ac:dyDescent="0.25">
      <c r="A2666" s="54" t="s">
        <v>947</v>
      </c>
      <c r="B2666" s="63" t="s">
        <v>10651</v>
      </c>
      <c r="C2666" s="63" t="s">
        <v>10653</v>
      </c>
      <c r="D2666" s="64">
        <v>13774</v>
      </c>
    </row>
    <row r="2667" spans="1:4" x14ac:dyDescent="0.25">
      <c r="A2667" s="54" t="s">
        <v>947</v>
      </c>
      <c r="B2667" s="63" t="s">
        <v>9126</v>
      </c>
      <c r="C2667" s="63" t="s">
        <v>9128</v>
      </c>
      <c r="D2667" s="64">
        <v>20817</v>
      </c>
    </row>
    <row r="2668" spans="1:4" x14ac:dyDescent="0.25">
      <c r="A2668" s="54" t="s">
        <v>947</v>
      </c>
      <c r="B2668" s="63" t="s">
        <v>15894</v>
      </c>
      <c r="C2668" s="63" t="s">
        <v>15896</v>
      </c>
      <c r="D2668" s="64">
        <v>2318</v>
      </c>
    </row>
    <row r="2669" spans="1:4" x14ac:dyDescent="0.25">
      <c r="A2669" s="54" t="s">
        <v>947</v>
      </c>
      <c r="B2669" s="63" t="s">
        <v>12381</v>
      </c>
      <c r="C2669" s="63" t="s">
        <v>12383</v>
      </c>
      <c r="D2669" s="64">
        <v>8649</v>
      </c>
    </row>
    <row r="2670" spans="1:4" x14ac:dyDescent="0.25">
      <c r="A2670" s="54" t="s">
        <v>947</v>
      </c>
      <c r="B2670" s="63" t="s">
        <v>13015</v>
      </c>
      <c r="C2670" s="63" t="s">
        <v>13017</v>
      </c>
      <c r="D2670" s="64">
        <v>7154</v>
      </c>
    </row>
    <row r="2671" spans="1:4" x14ac:dyDescent="0.25">
      <c r="A2671" s="54" t="s">
        <v>947</v>
      </c>
      <c r="B2671" s="63" t="s">
        <v>15794</v>
      </c>
      <c r="C2671" s="63" t="s">
        <v>15796</v>
      </c>
      <c r="D2671" s="64">
        <v>2522</v>
      </c>
    </row>
    <row r="2672" spans="1:4" x14ac:dyDescent="0.25">
      <c r="A2672" s="54" t="s">
        <v>947</v>
      </c>
      <c r="B2672" s="63" t="s">
        <v>16261</v>
      </c>
      <c r="C2672" s="63" t="s">
        <v>16263</v>
      </c>
      <c r="D2672" s="64">
        <v>1850</v>
      </c>
    </row>
    <row r="2673" spans="1:4" x14ac:dyDescent="0.25">
      <c r="A2673" s="54" t="s">
        <v>947</v>
      </c>
      <c r="B2673" s="63" t="s">
        <v>6268</v>
      </c>
      <c r="C2673" s="63" t="s">
        <v>6270</v>
      </c>
      <c r="D2673" s="64">
        <v>43713</v>
      </c>
    </row>
    <row r="2674" spans="1:4" x14ac:dyDescent="0.25">
      <c r="A2674" s="54" t="s">
        <v>947</v>
      </c>
      <c r="B2674" s="63" t="s">
        <v>6148</v>
      </c>
      <c r="C2674" s="63" t="s">
        <v>6150</v>
      </c>
      <c r="D2674" s="64">
        <v>45417</v>
      </c>
    </row>
    <row r="2675" spans="1:4" x14ac:dyDescent="0.25">
      <c r="A2675" s="54" t="s">
        <v>947</v>
      </c>
      <c r="B2675" s="63" t="s">
        <v>15240</v>
      </c>
      <c r="C2675" s="63" t="s">
        <v>15242</v>
      </c>
      <c r="D2675" s="64">
        <v>3392</v>
      </c>
    </row>
    <row r="2676" spans="1:4" x14ac:dyDescent="0.25">
      <c r="A2676" s="54" t="s">
        <v>947</v>
      </c>
      <c r="B2676" s="63" t="s">
        <v>17060</v>
      </c>
      <c r="C2676" s="63" t="s">
        <v>17062</v>
      </c>
      <c r="D2676" s="64">
        <v>706</v>
      </c>
    </row>
    <row r="2677" spans="1:4" x14ac:dyDescent="0.25">
      <c r="A2677" s="54" t="s">
        <v>947</v>
      </c>
      <c r="B2677" s="63" t="s">
        <v>16073</v>
      </c>
      <c r="C2677" s="63" t="s">
        <v>16075</v>
      </c>
      <c r="D2677" s="64">
        <v>2070</v>
      </c>
    </row>
    <row r="2678" spans="1:4" x14ac:dyDescent="0.25">
      <c r="A2678" s="54" t="s">
        <v>947</v>
      </c>
      <c r="B2678" s="63" t="s">
        <v>2492</v>
      </c>
      <c r="C2678" s="63" t="s">
        <v>2494</v>
      </c>
      <c r="D2678" s="64">
        <v>190993</v>
      </c>
    </row>
    <row r="2679" spans="1:4" x14ac:dyDescent="0.25">
      <c r="A2679" s="54" t="s">
        <v>947</v>
      </c>
      <c r="B2679" s="63" t="s">
        <v>15296</v>
      </c>
      <c r="C2679" s="63" t="s">
        <v>15298</v>
      </c>
      <c r="D2679" s="64">
        <v>3312</v>
      </c>
    </row>
    <row r="2680" spans="1:4" x14ac:dyDescent="0.25">
      <c r="A2680" s="54" t="s">
        <v>947</v>
      </c>
      <c r="B2680" s="63" t="s">
        <v>14240</v>
      </c>
      <c r="C2680" s="63" t="s">
        <v>14242</v>
      </c>
      <c r="D2680" s="64">
        <v>4943</v>
      </c>
    </row>
    <row r="2681" spans="1:4" x14ac:dyDescent="0.25">
      <c r="A2681" s="54" t="s">
        <v>947</v>
      </c>
      <c r="B2681" s="63" t="s">
        <v>4907</v>
      </c>
      <c r="C2681" s="63" t="s">
        <v>4909</v>
      </c>
      <c r="D2681" s="64">
        <v>66273</v>
      </c>
    </row>
    <row r="2682" spans="1:4" x14ac:dyDescent="0.25">
      <c r="A2682" s="54" t="s">
        <v>947</v>
      </c>
      <c r="B2682" s="63" t="s">
        <v>12477</v>
      </c>
      <c r="C2682" s="63" t="s">
        <v>12479</v>
      </c>
      <c r="D2682" s="64">
        <v>8426</v>
      </c>
    </row>
    <row r="2683" spans="1:4" x14ac:dyDescent="0.25">
      <c r="A2683" s="54" t="s">
        <v>947</v>
      </c>
      <c r="B2683" s="63" t="s">
        <v>12288</v>
      </c>
      <c r="C2683" s="63" t="s">
        <v>12290</v>
      </c>
      <c r="D2683" s="64">
        <v>8868</v>
      </c>
    </row>
    <row r="2684" spans="1:4" x14ac:dyDescent="0.25">
      <c r="A2684" s="54" t="s">
        <v>947</v>
      </c>
      <c r="B2684" s="63" t="s">
        <v>14874</v>
      </c>
      <c r="C2684" s="63" t="s">
        <v>14876</v>
      </c>
      <c r="D2684" s="64">
        <v>3932</v>
      </c>
    </row>
    <row r="2685" spans="1:4" x14ac:dyDescent="0.25">
      <c r="A2685" s="54" t="s">
        <v>947</v>
      </c>
      <c r="B2685" s="63" t="s">
        <v>3579</v>
      </c>
      <c r="C2685" s="63" t="s">
        <v>3581</v>
      </c>
      <c r="D2685" s="64">
        <v>110844</v>
      </c>
    </row>
    <row r="2686" spans="1:4" x14ac:dyDescent="0.25">
      <c r="A2686" s="54" t="s">
        <v>947</v>
      </c>
      <c r="B2686" s="63" t="s">
        <v>13468</v>
      </c>
      <c r="C2686" s="63" t="s">
        <v>13470</v>
      </c>
      <c r="D2686" s="64">
        <v>6279</v>
      </c>
    </row>
    <row r="2687" spans="1:4" x14ac:dyDescent="0.25">
      <c r="A2687" s="54" t="s">
        <v>947</v>
      </c>
      <c r="B2687" s="63" t="s">
        <v>2252</v>
      </c>
      <c r="C2687" s="63" t="s">
        <v>2254</v>
      </c>
      <c r="D2687" s="64">
        <v>217790</v>
      </c>
    </row>
    <row r="2688" spans="1:4" x14ac:dyDescent="0.25">
      <c r="A2688" s="54" t="s">
        <v>947</v>
      </c>
      <c r="B2688" s="63" t="s">
        <v>2606</v>
      </c>
      <c r="C2688" s="63" t="s">
        <v>2608</v>
      </c>
      <c r="D2688" s="64">
        <v>179686</v>
      </c>
    </row>
    <row r="2689" spans="1:4" x14ac:dyDescent="0.25">
      <c r="A2689" s="54" t="s">
        <v>947</v>
      </c>
      <c r="B2689" s="63" t="s">
        <v>3247</v>
      </c>
      <c r="C2689" s="63" t="s">
        <v>3249</v>
      </c>
      <c r="D2689" s="64">
        <v>129802</v>
      </c>
    </row>
    <row r="2690" spans="1:4" x14ac:dyDescent="0.25">
      <c r="A2690" s="54" t="s">
        <v>947</v>
      </c>
      <c r="B2690" s="63" t="s">
        <v>5591</v>
      </c>
      <c r="C2690" s="63" t="s">
        <v>5593</v>
      </c>
      <c r="D2690" s="64">
        <v>53713</v>
      </c>
    </row>
    <row r="2691" spans="1:4" x14ac:dyDescent="0.25">
      <c r="A2691" s="54" t="s">
        <v>947</v>
      </c>
      <c r="B2691" s="63" t="s">
        <v>11756</v>
      </c>
      <c r="C2691" s="63" t="s">
        <v>11758</v>
      </c>
      <c r="D2691" s="64">
        <v>10141</v>
      </c>
    </row>
    <row r="2692" spans="1:4" x14ac:dyDescent="0.25">
      <c r="A2692" s="54" t="s">
        <v>947</v>
      </c>
      <c r="B2692" s="63" t="s">
        <v>15135</v>
      </c>
      <c r="C2692" s="63" t="s">
        <v>15137</v>
      </c>
      <c r="D2692" s="64">
        <v>3558</v>
      </c>
    </row>
    <row r="2693" spans="1:4" x14ac:dyDescent="0.25">
      <c r="A2693" s="54" t="s">
        <v>947</v>
      </c>
      <c r="B2693" s="63" t="s">
        <v>13235</v>
      </c>
      <c r="C2693" s="63" t="s">
        <v>13237</v>
      </c>
      <c r="D2693" s="64">
        <v>6664</v>
      </c>
    </row>
    <row r="2694" spans="1:4" x14ac:dyDescent="0.25">
      <c r="A2694" s="54" t="s">
        <v>947</v>
      </c>
      <c r="B2694" s="63" t="s">
        <v>10996</v>
      </c>
      <c r="C2694" s="63" t="s">
        <v>10998</v>
      </c>
      <c r="D2694" s="64">
        <v>12425</v>
      </c>
    </row>
    <row r="2695" spans="1:4" x14ac:dyDescent="0.25">
      <c r="A2695" s="54" t="s">
        <v>947</v>
      </c>
      <c r="B2695" s="63" t="s">
        <v>5908</v>
      </c>
      <c r="C2695" s="63" t="s">
        <v>5910</v>
      </c>
      <c r="D2695" s="64">
        <v>48881</v>
      </c>
    </row>
    <row r="2696" spans="1:4" x14ac:dyDescent="0.25">
      <c r="A2696" s="54" t="s">
        <v>947</v>
      </c>
      <c r="B2696" s="63" t="s">
        <v>2024</v>
      </c>
      <c r="C2696" s="63" t="s">
        <v>2026</v>
      </c>
      <c r="D2696" s="64">
        <v>248118</v>
      </c>
    </row>
    <row r="2697" spans="1:4" x14ac:dyDescent="0.25">
      <c r="A2697" s="54" t="s">
        <v>947</v>
      </c>
      <c r="B2697" s="63" t="s">
        <v>13328</v>
      </c>
      <c r="C2697" s="63" t="s">
        <v>13330</v>
      </c>
      <c r="D2697" s="64">
        <v>6466</v>
      </c>
    </row>
    <row r="2698" spans="1:4" x14ac:dyDescent="0.25">
      <c r="A2698" s="54" t="s">
        <v>947</v>
      </c>
      <c r="B2698" s="63" t="s">
        <v>13385</v>
      </c>
      <c r="C2698" s="63" t="s">
        <v>13387</v>
      </c>
      <c r="D2698" s="64">
        <v>6389</v>
      </c>
    </row>
    <row r="2699" spans="1:4" x14ac:dyDescent="0.25">
      <c r="A2699" s="54" t="s">
        <v>947</v>
      </c>
      <c r="B2699" s="63" t="s">
        <v>7339</v>
      </c>
      <c r="C2699" s="63" t="s">
        <v>7341</v>
      </c>
      <c r="D2699" s="64">
        <v>32840</v>
      </c>
    </row>
    <row r="2700" spans="1:4" x14ac:dyDescent="0.25">
      <c r="A2700" s="54" t="s">
        <v>947</v>
      </c>
      <c r="B2700" s="63" t="s">
        <v>15260</v>
      </c>
      <c r="C2700" s="63" t="s">
        <v>15262</v>
      </c>
      <c r="D2700" s="64">
        <v>3365</v>
      </c>
    </row>
    <row r="2701" spans="1:4" x14ac:dyDescent="0.25">
      <c r="A2701" s="54" t="s">
        <v>947</v>
      </c>
      <c r="B2701" s="63" t="s">
        <v>11110</v>
      </c>
      <c r="C2701" s="63" t="s">
        <v>11112</v>
      </c>
      <c r="D2701" s="64">
        <v>12059</v>
      </c>
    </row>
    <row r="2702" spans="1:4" x14ac:dyDescent="0.25">
      <c r="A2702" s="54" t="s">
        <v>947</v>
      </c>
      <c r="B2702" s="63" t="s">
        <v>9384</v>
      </c>
      <c r="C2702" s="63" t="s">
        <v>9386</v>
      </c>
      <c r="D2702" s="64">
        <v>19261</v>
      </c>
    </row>
    <row r="2703" spans="1:4" x14ac:dyDescent="0.25">
      <c r="A2703" s="54" t="s">
        <v>947</v>
      </c>
      <c r="B2703" s="63" t="s">
        <v>16410</v>
      </c>
      <c r="C2703" s="63" t="s">
        <v>16412</v>
      </c>
      <c r="D2703" s="64">
        <v>1667</v>
      </c>
    </row>
    <row r="2704" spans="1:4" x14ac:dyDescent="0.25">
      <c r="A2704" s="54" t="s">
        <v>947</v>
      </c>
      <c r="B2704" s="63" t="s">
        <v>11095</v>
      </c>
      <c r="C2704" s="63" t="s">
        <v>11097</v>
      </c>
      <c r="D2704" s="64">
        <v>12096</v>
      </c>
    </row>
    <row r="2705" spans="1:4" x14ac:dyDescent="0.25">
      <c r="A2705" s="54" t="s">
        <v>947</v>
      </c>
      <c r="B2705" s="63" t="s">
        <v>6154</v>
      </c>
      <c r="C2705" s="63" t="s">
        <v>6156</v>
      </c>
      <c r="D2705" s="64">
        <v>45307</v>
      </c>
    </row>
    <row r="2706" spans="1:4" x14ac:dyDescent="0.25">
      <c r="A2706" s="54" t="s">
        <v>947</v>
      </c>
      <c r="B2706" s="63" t="s">
        <v>16437</v>
      </c>
      <c r="C2706" s="63" t="s">
        <v>16439</v>
      </c>
      <c r="D2706" s="64">
        <v>1617</v>
      </c>
    </row>
    <row r="2707" spans="1:4" x14ac:dyDescent="0.25">
      <c r="A2707" s="54" t="s">
        <v>947</v>
      </c>
      <c r="B2707" s="63" t="s">
        <v>14366</v>
      </c>
      <c r="C2707" s="63" t="s">
        <v>14368</v>
      </c>
      <c r="D2707" s="64">
        <v>4750</v>
      </c>
    </row>
    <row r="2708" spans="1:4" x14ac:dyDescent="0.25">
      <c r="A2708" s="54" t="s">
        <v>947</v>
      </c>
      <c r="B2708" s="63" t="s">
        <v>14204</v>
      </c>
      <c r="C2708" s="63" t="s">
        <v>14206</v>
      </c>
      <c r="D2708" s="64">
        <v>5000</v>
      </c>
    </row>
    <row r="2709" spans="1:4" x14ac:dyDescent="0.25">
      <c r="A2709" s="54" t="s">
        <v>947</v>
      </c>
      <c r="B2709" s="63" t="s">
        <v>17178</v>
      </c>
      <c r="C2709" s="63" t="s">
        <v>17180</v>
      </c>
      <c r="D2709" s="64">
        <v>521</v>
      </c>
    </row>
    <row r="2710" spans="1:4" x14ac:dyDescent="0.25">
      <c r="A2710" s="54" t="s">
        <v>947</v>
      </c>
      <c r="B2710" s="63" t="s">
        <v>3238</v>
      </c>
      <c r="C2710" s="63" t="s">
        <v>3240</v>
      </c>
      <c r="D2710" s="64">
        <v>130510</v>
      </c>
    </row>
    <row r="2711" spans="1:4" x14ac:dyDescent="0.25">
      <c r="A2711" s="54" t="s">
        <v>947</v>
      </c>
      <c r="B2711" s="63" t="s">
        <v>2135</v>
      </c>
      <c r="C2711" s="63" t="s">
        <v>2137</v>
      </c>
      <c r="D2711" s="64">
        <v>231747</v>
      </c>
    </row>
    <row r="2712" spans="1:4" x14ac:dyDescent="0.25">
      <c r="A2712" s="54" t="s">
        <v>947</v>
      </c>
      <c r="B2712" s="63" t="s">
        <v>8266</v>
      </c>
      <c r="C2712" s="63" t="s">
        <v>8268</v>
      </c>
      <c r="D2712" s="64">
        <v>25886</v>
      </c>
    </row>
    <row r="2713" spans="1:4" x14ac:dyDescent="0.25">
      <c r="A2713" s="54" t="s">
        <v>947</v>
      </c>
      <c r="B2713" s="63" t="s">
        <v>17014</v>
      </c>
      <c r="C2713" s="63" t="s">
        <v>17016</v>
      </c>
      <c r="D2713" s="64">
        <v>777</v>
      </c>
    </row>
    <row r="2714" spans="1:4" x14ac:dyDescent="0.25">
      <c r="A2714" s="54" t="s">
        <v>947</v>
      </c>
      <c r="B2714" s="63" t="s">
        <v>6226</v>
      </c>
      <c r="C2714" s="63" t="s">
        <v>6228</v>
      </c>
      <c r="D2714" s="64">
        <v>44240</v>
      </c>
    </row>
    <row r="2715" spans="1:4" x14ac:dyDescent="0.25">
      <c r="A2715" s="54" t="s">
        <v>947</v>
      </c>
      <c r="B2715" s="63" t="s">
        <v>5282</v>
      </c>
      <c r="C2715" s="63" t="s">
        <v>5284</v>
      </c>
      <c r="D2715" s="64">
        <v>59326</v>
      </c>
    </row>
    <row r="2716" spans="1:4" x14ac:dyDescent="0.25">
      <c r="A2716" s="54" t="s">
        <v>947</v>
      </c>
      <c r="B2716" s="63" t="s">
        <v>7378</v>
      </c>
      <c r="C2716" s="63" t="s">
        <v>7380</v>
      </c>
      <c r="D2716" s="64">
        <v>32427</v>
      </c>
    </row>
    <row r="2717" spans="1:4" x14ac:dyDescent="0.25">
      <c r="A2717" s="54" t="s">
        <v>947</v>
      </c>
      <c r="B2717" s="63" t="s">
        <v>5258</v>
      </c>
      <c r="C2717" s="63" t="s">
        <v>5260</v>
      </c>
      <c r="D2717" s="64">
        <v>59687</v>
      </c>
    </row>
    <row r="2718" spans="1:4" x14ac:dyDescent="0.25">
      <c r="A2718" s="54" t="s">
        <v>947</v>
      </c>
      <c r="B2718" s="63" t="s">
        <v>14060</v>
      </c>
      <c r="C2718" s="63" t="s">
        <v>14062</v>
      </c>
      <c r="D2718" s="64">
        <v>5243</v>
      </c>
    </row>
    <row r="2719" spans="1:4" x14ac:dyDescent="0.25">
      <c r="A2719" s="54" t="s">
        <v>947</v>
      </c>
      <c r="B2719" s="63" t="s">
        <v>14264</v>
      </c>
      <c r="C2719" s="63" t="s">
        <v>14266</v>
      </c>
      <c r="D2719" s="64">
        <v>4915</v>
      </c>
    </row>
    <row r="2720" spans="1:4" x14ac:dyDescent="0.25">
      <c r="A2720" s="54" t="s">
        <v>947</v>
      </c>
      <c r="B2720" s="63" t="s">
        <v>9642</v>
      </c>
      <c r="C2720" s="63" t="s">
        <v>9644</v>
      </c>
      <c r="D2720" s="64">
        <v>17925</v>
      </c>
    </row>
    <row r="2721" spans="1:4" x14ac:dyDescent="0.25">
      <c r="A2721" s="54" t="s">
        <v>947</v>
      </c>
      <c r="B2721" s="63" t="s">
        <v>9894</v>
      </c>
      <c r="C2721" s="63" t="s">
        <v>9896</v>
      </c>
      <c r="D2721" s="64">
        <v>16821</v>
      </c>
    </row>
    <row r="2722" spans="1:4" x14ac:dyDescent="0.25">
      <c r="A2722" s="54" t="s">
        <v>947</v>
      </c>
      <c r="B2722" s="63" t="s">
        <v>5441</v>
      </c>
      <c r="C2722" s="63" t="s">
        <v>5443</v>
      </c>
      <c r="D2722" s="64">
        <v>56430</v>
      </c>
    </row>
    <row r="2723" spans="1:4" x14ac:dyDescent="0.25">
      <c r="A2723" s="54" t="s">
        <v>947</v>
      </c>
      <c r="B2723" s="63" t="s">
        <v>4967</v>
      </c>
      <c r="C2723" s="63" t="s">
        <v>4969</v>
      </c>
      <c r="D2723" s="64">
        <v>65244</v>
      </c>
    </row>
    <row r="2724" spans="1:4" x14ac:dyDescent="0.25">
      <c r="A2724" s="54" t="s">
        <v>947</v>
      </c>
      <c r="B2724" s="63" t="s">
        <v>4570</v>
      </c>
      <c r="C2724" s="63" t="s">
        <v>4572</v>
      </c>
      <c r="D2724" s="64">
        <v>74236</v>
      </c>
    </row>
    <row r="2725" spans="1:4" x14ac:dyDescent="0.25">
      <c r="A2725" s="54" t="s">
        <v>947</v>
      </c>
      <c r="B2725" s="63" t="s">
        <v>11516</v>
      </c>
      <c r="C2725" s="63" t="s">
        <v>11518</v>
      </c>
      <c r="D2725" s="64">
        <v>10783</v>
      </c>
    </row>
    <row r="2726" spans="1:4" x14ac:dyDescent="0.25">
      <c r="A2726" s="54" t="s">
        <v>947</v>
      </c>
      <c r="B2726" s="63" t="s">
        <v>14696</v>
      </c>
      <c r="C2726" s="63" t="s">
        <v>14698</v>
      </c>
      <c r="D2726" s="64">
        <v>4193</v>
      </c>
    </row>
    <row r="2727" spans="1:4" x14ac:dyDescent="0.25">
      <c r="A2727" s="54" t="s">
        <v>947</v>
      </c>
      <c r="B2727" s="63" t="s">
        <v>1349</v>
      </c>
      <c r="C2727" s="63" t="s">
        <v>1351</v>
      </c>
      <c r="D2727" s="64">
        <v>390292</v>
      </c>
    </row>
    <row r="2728" spans="1:4" x14ac:dyDescent="0.25">
      <c r="A2728" s="54" t="s">
        <v>947</v>
      </c>
      <c r="B2728" s="63" t="s">
        <v>9063</v>
      </c>
      <c r="C2728" s="63" t="s">
        <v>9065</v>
      </c>
      <c r="D2728" s="64">
        <v>21256</v>
      </c>
    </row>
    <row r="2729" spans="1:4" x14ac:dyDescent="0.25">
      <c r="A2729" s="54" t="s">
        <v>947</v>
      </c>
      <c r="B2729" s="63" t="s">
        <v>15546</v>
      </c>
      <c r="C2729" s="63" t="s">
        <v>15548</v>
      </c>
      <c r="D2729" s="64">
        <v>2941</v>
      </c>
    </row>
    <row r="2730" spans="1:4" x14ac:dyDescent="0.25">
      <c r="A2730" s="54" t="s">
        <v>947</v>
      </c>
      <c r="B2730" s="63" t="s">
        <v>15428</v>
      </c>
      <c r="C2730" s="63" t="s">
        <v>15430</v>
      </c>
      <c r="D2730" s="64">
        <v>3109</v>
      </c>
    </row>
    <row r="2731" spans="1:4" x14ac:dyDescent="0.25">
      <c r="A2731" s="54" t="s">
        <v>947</v>
      </c>
      <c r="B2731" s="63" t="s">
        <v>9237</v>
      </c>
      <c r="C2731" s="63" t="s">
        <v>9239</v>
      </c>
      <c r="D2731" s="64">
        <v>20148</v>
      </c>
    </row>
    <row r="2732" spans="1:4" x14ac:dyDescent="0.25">
      <c r="A2732" s="54" t="s">
        <v>947</v>
      </c>
      <c r="B2732" s="63" t="s">
        <v>3330</v>
      </c>
      <c r="C2732" s="63" t="s">
        <v>3332</v>
      </c>
      <c r="D2732" s="64">
        <v>124180</v>
      </c>
    </row>
    <row r="2733" spans="1:4" x14ac:dyDescent="0.25">
      <c r="A2733" s="54" t="s">
        <v>947</v>
      </c>
      <c r="B2733" s="63" t="s">
        <v>14635</v>
      </c>
      <c r="C2733" s="63" t="s">
        <v>14637</v>
      </c>
      <c r="D2733" s="64">
        <v>4303</v>
      </c>
    </row>
    <row r="2734" spans="1:4" x14ac:dyDescent="0.25">
      <c r="A2734" s="54" t="s">
        <v>947</v>
      </c>
      <c r="B2734" s="63" t="s">
        <v>14093</v>
      </c>
      <c r="C2734" s="63" t="s">
        <v>14095</v>
      </c>
      <c r="D2734" s="64">
        <v>5207</v>
      </c>
    </row>
    <row r="2735" spans="1:4" x14ac:dyDescent="0.25">
      <c r="A2735" s="54" t="s">
        <v>947</v>
      </c>
      <c r="B2735" s="63" t="s">
        <v>14147</v>
      </c>
      <c r="C2735" s="63" t="s">
        <v>14149</v>
      </c>
      <c r="D2735" s="64">
        <v>5094</v>
      </c>
    </row>
    <row r="2736" spans="1:4" x14ac:dyDescent="0.25">
      <c r="A2736" s="54" t="s">
        <v>947</v>
      </c>
      <c r="B2736" s="63" t="s">
        <v>15219</v>
      </c>
      <c r="C2736" s="63" t="s">
        <v>15221</v>
      </c>
      <c r="D2736" s="64">
        <v>3434</v>
      </c>
    </row>
    <row r="2737" spans="1:4" x14ac:dyDescent="0.25">
      <c r="A2737" s="54" t="s">
        <v>947</v>
      </c>
      <c r="B2737" s="63" t="s">
        <v>8476</v>
      </c>
      <c r="C2737" s="63" t="s">
        <v>8478</v>
      </c>
      <c r="D2737" s="64">
        <v>24878</v>
      </c>
    </row>
    <row r="2738" spans="1:4" x14ac:dyDescent="0.25">
      <c r="A2738" s="54" t="s">
        <v>947</v>
      </c>
      <c r="B2738" s="63" t="s">
        <v>13211</v>
      </c>
      <c r="C2738" s="63" t="s">
        <v>13213</v>
      </c>
      <c r="D2738" s="64">
        <v>6732</v>
      </c>
    </row>
    <row r="2739" spans="1:4" x14ac:dyDescent="0.25">
      <c r="A2739" s="54" t="s">
        <v>947</v>
      </c>
      <c r="B2739" s="63" t="s">
        <v>10885</v>
      </c>
      <c r="C2739" s="63" t="s">
        <v>10887</v>
      </c>
      <c r="D2739" s="64">
        <v>12868</v>
      </c>
    </row>
    <row r="2740" spans="1:4" x14ac:dyDescent="0.25">
      <c r="A2740" s="54" t="s">
        <v>947</v>
      </c>
      <c r="B2740" s="63" t="s">
        <v>6690</v>
      </c>
      <c r="C2740" s="63" t="s">
        <v>6692</v>
      </c>
      <c r="D2740" s="64">
        <v>39027</v>
      </c>
    </row>
    <row r="2741" spans="1:4" x14ac:dyDescent="0.25">
      <c r="A2741" s="54" t="s">
        <v>947</v>
      </c>
      <c r="B2741" s="63" t="s">
        <v>5024</v>
      </c>
      <c r="C2741" s="63" t="s">
        <v>5026</v>
      </c>
      <c r="D2741" s="64">
        <v>64090</v>
      </c>
    </row>
    <row r="2742" spans="1:4" x14ac:dyDescent="0.25">
      <c r="A2742" s="54" t="s">
        <v>947</v>
      </c>
      <c r="B2742" s="63" t="s">
        <v>2291</v>
      </c>
      <c r="C2742" s="63" t="s">
        <v>2293</v>
      </c>
      <c r="D2742" s="64">
        <v>213474</v>
      </c>
    </row>
    <row r="2743" spans="1:4" x14ac:dyDescent="0.25">
      <c r="A2743" s="54" t="s">
        <v>947</v>
      </c>
      <c r="B2743" s="63" t="s">
        <v>9270</v>
      </c>
      <c r="C2743" s="63" t="s">
        <v>9272</v>
      </c>
      <c r="D2743" s="64">
        <v>19874</v>
      </c>
    </row>
    <row r="2744" spans="1:4" x14ac:dyDescent="0.25">
      <c r="A2744" s="54" t="s">
        <v>947</v>
      </c>
      <c r="B2744" s="63" t="s">
        <v>5426</v>
      </c>
      <c r="C2744" s="63" t="s">
        <v>5428</v>
      </c>
      <c r="D2744" s="64">
        <v>56608</v>
      </c>
    </row>
    <row r="2745" spans="1:4" x14ac:dyDescent="0.25">
      <c r="A2745" s="54" t="s">
        <v>947</v>
      </c>
      <c r="B2745" s="63" t="s">
        <v>14821</v>
      </c>
      <c r="C2745" s="63" t="s">
        <v>14823</v>
      </c>
      <c r="D2745" s="64">
        <v>4014</v>
      </c>
    </row>
    <row r="2746" spans="1:4" x14ac:dyDescent="0.25">
      <c r="A2746" s="54" t="s">
        <v>947</v>
      </c>
      <c r="B2746" s="63" t="s">
        <v>7384</v>
      </c>
      <c r="C2746" s="63" t="s">
        <v>7386</v>
      </c>
      <c r="D2746" s="64">
        <v>32350</v>
      </c>
    </row>
    <row r="2747" spans="1:4" x14ac:dyDescent="0.25">
      <c r="A2747" s="54" t="s">
        <v>947</v>
      </c>
      <c r="B2747" s="63" t="s">
        <v>11883</v>
      </c>
      <c r="C2747" s="63" t="s">
        <v>11885</v>
      </c>
      <c r="D2747" s="64">
        <v>9850</v>
      </c>
    </row>
    <row r="2748" spans="1:4" x14ac:dyDescent="0.25">
      <c r="A2748" s="54" t="s">
        <v>947</v>
      </c>
      <c r="B2748" s="63" t="s">
        <v>7747</v>
      </c>
      <c r="C2748" s="63" t="s">
        <v>7749</v>
      </c>
      <c r="D2748" s="64">
        <v>29503</v>
      </c>
    </row>
    <row r="2749" spans="1:4" x14ac:dyDescent="0.25">
      <c r="A2749" s="54" t="s">
        <v>947</v>
      </c>
      <c r="B2749" s="63" t="s">
        <v>7079</v>
      </c>
      <c r="C2749" s="63" t="s">
        <v>7081</v>
      </c>
      <c r="D2749" s="64">
        <v>34689</v>
      </c>
    </row>
    <row r="2750" spans="1:4" x14ac:dyDescent="0.25">
      <c r="A2750" s="54" t="s">
        <v>947</v>
      </c>
      <c r="B2750" s="63" t="s">
        <v>14563</v>
      </c>
      <c r="C2750" s="63" t="s">
        <v>14565</v>
      </c>
      <c r="D2750" s="64">
        <v>4424</v>
      </c>
    </row>
    <row r="2751" spans="1:4" x14ac:dyDescent="0.25">
      <c r="A2751" s="54" t="s">
        <v>947</v>
      </c>
      <c r="B2751" s="63" t="s">
        <v>11699</v>
      </c>
      <c r="C2751" s="63" t="s">
        <v>11701</v>
      </c>
      <c r="D2751" s="64">
        <v>10354</v>
      </c>
    </row>
    <row r="2752" spans="1:4" x14ac:dyDescent="0.25">
      <c r="A2752" s="54" t="s">
        <v>947</v>
      </c>
      <c r="B2752" s="63" t="s">
        <v>6756</v>
      </c>
      <c r="C2752" s="63" t="s">
        <v>6758</v>
      </c>
      <c r="D2752" s="64">
        <v>38297</v>
      </c>
    </row>
    <row r="2753" spans="1:4" x14ac:dyDescent="0.25">
      <c r="A2753" s="54" t="s">
        <v>947</v>
      </c>
      <c r="B2753" s="63" t="s">
        <v>16995</v>
      </c>
      <c r="C2753" s="63" t="s">
        <v>16997</v>
      </c>
      <c r="D2753" s="64">
        <v>813</v>
      </c>
    </row>
    <row r="2754" spans="1:4" x14ac:dyDescent="0.25">
      <c r="A2754" s="54" t="s">
        <v>947</v>
      </c>
      <c r="B2754" s="63" t="s">
        <v>9552</v>
      </c>
      <c r="C2754" s="63" t="s">
        <v>9554</v>
      </c>
      <c r="D2754" s="64">
        <v>18375</v>
      </c>
    </row>
    <row r="2755" spans="1:4" x14ac:dyDescent="0.25">
      <c r="A2755" s="54" t="s">
        <v>947</v>
      </c>
      <c r="B2755" s="63" t="s">
        <v>7213</v>
      </c>
      <c r="C2755" s="63" t="s">
        <v>7215</v>
      </c>
      <c r="D2755" s="64">
        <v>33708</v>
      </c>
    </row>
    <row r="2756" spans="1:4" x14ac:dyDescent="0.25">
      <c r="A2756" s="54" t="s">
        <v>947</v>
      </c>
      <c r="B2756" s="63" t="s">
        <v>8791</v>
      </c>
      <c r="C2756" s="63" t="s">
        <v>8793</v>
      </c>
      <c r="D2756" s="64">
        <v>22754</v>
      </c>
    </row>
    <row r="2757" spans="1:4" x14ac:dyDescent="0.25">
      <c r="A2757" s="54" t="s">
        <v>947</v>
      </c>
      <c r="B2757" s="63" t="s">
        <v>3327</v>
      </c>
      <c r="C2757" s="63" t="s">
        <v>3329</v>
      </c>
      <c r="D2757" s="64">
        <v>124329</v>
      </c>
    </row>
    <row r="2758" spans="1:4" x14ac:dyDescent="0.25">
      <c r="A2758" s="54" t="s">
        <v>947</v>
      </c>
      <c r="B2758" s="63" t="s">
        <v>16568</v>
      </c>
      <c r="C2758" s="63" t="s">
        <v>16570</v>
      </c>
      <c r="D2758" s="64">
        <v>1435</v>
      </c>
    </row>
    <row r="2759" spans="1:4" x14ac:dyDescent="0.25">
      <c r="A2759" s="54" t="s">
        <v>947</v>
      </c>
      <c r="B2759" s="63" t="s">
        <v>8767</v>
      </c>
      <c r="C2759" s="63" t="s">
        <v>8769</v>
      </c>
      <c r="D2759" s="64">
        <v>22862</v>
      </c>
    </row>
    <row r="2760" spans="1:4" x14ac:dyDescent="0.25">
      <c r="A2760" s="54" t="s">
        <v>947</v>
      </c>
      <c r="B2760" s="63" t="s">
        <v>13766</v>
      </c>
      <c r="C2760" s="63" t="s">
        <v>13768</v>
      </c>
      <c r="D2760" s="64">
        <v>5748</v>
      </c>
    </row>
    <row r="2761" spans="1:4" x14ac:dyDescent="0.25">
      <c r="A2761" s="54" t="s">
        <v>947</v>
      </c>
      <c r="B2761" s="63" t="s">
        <v>16032</v>
      </c>
      <c r="C2761" s="63" t="s">
        <v>16034</v>
      </c>
      <c r="D2761" s="64">
        <v>2104</v>
      </c>
    </row>
    <row r="2762" spans="1:4" x14ac:dyDescent="0.25">
      <c r="A2762" s="54" t="s">
        <v>947</v>
      </c>
      <c r="B2762" s="63" t="s">
        <v>14827</v>
      </c>
      <c r="C2762" s="63" t="s">
        <v>14829</v>
      </c>
      <c r="D2762" s="64">
        <v>4009</v>
      </c>
    </row>
    <row r="2763" spans="1:4" x14ac:dyDescent="0.25">
      <c r="A2763" s="54" t="s">
        <v>947</v>
      </c>
      <c r="B2763" s="63" t="s">
        <v>1400</v>
      </c>
      <c r="C2763" s="63" t="s">
        <v>1402</v>
      </c>
      <c r="D2763" s="64">
        <v>394363</v>
      </c>
    </row>
    <row r="2764" spans="1:4" x14ac:dyDescent="0.25">
      <c r="A2764" s="54" t="s">
        <v>947</v>
      </c>
      <c r="B2764" s="63" t="s">
        <v>16520</v>
      </c>
      <c r="C2764" s="63" t="s">
        <v>16522</v>
      </c>
      <c r="D2764" s="64">
        <v>1500</v>
      </c>
    </row>
    <row r="2765" spans="1:4" x14ac:dyDescent="0.25">
      <c r="A2765" s="54" t="s">
        <v>947</v>
      </c>
      <c r="B2765" s="63" t="s">
        <v>15564</v>
      </c>
      <c r="C2765" s="63" t="s">
        <v>15566</v>
      </c>
      <c r="D2765" s="64">
        <v>2912</v>
      </c>
    </row>
    <row r="2766" spans="1:4" x14ac:dyDescent="0.25">
      <c r="A2766" s="54" t="s">
        <v>947</v>
      </c>
      <c r="B2766" s="63" t="s">
        <v>11256</v>
      </c>
      <c r="C2766" s="63" t="s">
        <v>11258</v>
      </c>
      <c r="D2766" s="64">
        <v>11645</v>
      </c>
    </row>
    <row r="2767" spans="1:4" x14ac:dyDescent="0.25">
      <c r="A2767" s="54" t="s">
        <v>947</v>
      </c>
      <c r="B2767" s="63" t="s">
        <v>14681</v>
      </c>
      <c r="C2767" s="63" t="s">
        <v>14683</v>
      </c>
      <c r="D2767" s="64">
        <v>4209</v>
      </c>
    </row>
    <row r="2768" spans="1:4" x14ac:dyDescent="0.25">
      <c r="A2768" s="54" t="s">
        <v>947</v>
      </c>
      <c r="B2768" s="63" t="s">
        <v>13072</v>
      </c>
      <c r="C2768" s="63" t="s">
        <v>13074</v>
      </c>
      <c r="D2768" s="64">
        <v>7004</v>
      </c>
    </row>
    <row r="2769" spans="1:4" x14ac:dyDescent="0.25">
      <c r="A2769" s="54" t="s">
        <v>947</v>
      </c>
      <c r="B2769" s="63" t="s">
        <v>10306</v>
      </c>
      <c r="C2769" s="63" t="s">
        <v>10308</v>
      </c>
      <c r="D2769" s="64">
        <v>15084</v>
      </c>
    </row>
    <row r="2770" spans="1:4" x14ac:dyDescent="0.25">
      <c r="A2770" s="54" t="s">
        <v>947</v>
      </c>
      <c r="B2770" s="63" t="s">
        <v>3790</v>
      </c>
      <c r="C2770" s="63" t="s">
        <v>3792</v>
      </c>
      <c r="D2770" s="64">
        <v>101282</v>
      </c>
    </row>
    <row r="2771" spans="1:4" x14ac:dyDescent="0.25">
      <c r="A2771" s="54" t="s">
        <v>947</v>
      </c>
      <c r="B2771" s="63" t="s">
        <v>17066</v>
      </c>
      <c r="C2771" s="63" t="s">
        <v>17067</v>
      </c>
      <c r="D2771" s="64">
        <v>688</v>
      </c>
    </row>
    <row r="2772" spans="1:4" x14ac:dyDescent="0.25">
      <c r="A2772" s="54" t="s">
        <v>947</v>
      </c>
      <c r="B2772" s="63" t="s">
        <v>7375</v>
      </c>
      <c r="C2772" s="63" t="s">
        <v>7377</v>
      </c>
      <c r="D2772" s="64">
        <v>32496</v>
      </c>
    </row>
    <row r="2773" spans="1:4" x14ac:dyDescent="0.25">
      <c r="A2773" s="54" t="s">
        <v>947</v>
      </c>
      <c r="B2773" s="63" t="s">
        <v>5486</v>
      </c>
      <c r="C2773" s="63" t="s">
        <v>5488</v>
      </c>
      <c r="D2773" s="64">
        <v>55710</v>
      </c>
    </row>
    <row r="2774" spans="1:4" x14ac:dyDescent="0.25">
      <c r="A2774" s="54" t="s">
        <v>947</v>
      </c>
      <c r="B2774" s="63" t="s">
        <v>2345</v>
      </c>
      <c r="C2774" s="63" t="s">
        <v>2347</v>
      </c>
      <c r="D2774" s="64">
        <v>208016</v>
      </c>
    </row>
    <row r="2775" spans="1:4" x14ac:dyDescent="0.25">
      <c r="A2775" s="54" t="s">
        <v>947</v>
      </c>
      <c r="B2775" s="63" t="s">
        <v>11068</v>
      </c>
      <c r="C2775" s="63" t="s">
        <v>11070</v>
      </c>
      <c r="D2775" s="64">
        <v>12177</v>
      </c>
    </row>
    <row r="2776" spans="1:4" x14ac:dyDescent="0.25">
      <c r="A2776" s="54" t="s">
        <v>947</v>
      </c>
      <c r="B2776" s="63" t="s">
        <v>10705</v>
      </c>
      <c r="C2776" s="63" t="s">
        <v>10707</v>
      </c>
      <c r="D2776" s="64">
        <v>13581</v>
      </c>
    </row>
    <row r="2777" spans="1:4" x14ac:dyDescent="0.25">
      <c r="A2777" s="54" t="s">
        <v>947</v>
      </c>
      <c r="B2777" s="63" t="s">
        <v>14792</v>
      </c>
      <c r="C2777" s="63" t="s">
        <v>14794</v>
      </c>
      <c r="D2777" s="64">
        <v>4059</v>
      </c>
    </row>
    <row r="2778" spans="1:4" x14ac:dyDescent="0.25">
      <c r="A2778" s="54" t="s">
        <v>947</v>
      </c>
      <c r="B2778" s="63" t="s">
        <v>12474</v>
      </c>
      <c r="C2778" s="63" t="s">
        <v>12476</v>
      </c>
      <c r="D2778" s="64">
        <v>8426</v>
      </c>
    </row>
    <row r="2779" spans="1:4" x14ac:dyDescent="0.25">
      <c r="A2779" s="54" t="s">
        <v>947</v>
      </c>
      <c r="B2779" s="63" t="s">
        <v>13973</v>
      </c>
      <c r="C2779" s="63" t="s">
        <v>13975</v>
      </c>
      <c r="D2779" s="64">
        <v>5385</v>
      </c>
    </row>
    <row r="2780" spans="1:4" x14ac:dyDescent="0.25">
      <c r="A2780" s="54" t="s">
        <v>947</v>
      </c>
      <c r="B2780" s="63" t="s">
        <v>7471</v>
      </c>
      <c r="C2780" s="63" t="s">
        <v>7473</v>
      </c>
      <c r="D2780" s="64">
        <v>31652</v>
      </c>
    </row>
    <row r="2781" spans="1:4" x14ac:dyDescent="0.25">
      <c r="A2781" s="54" t="s">
        <v>947</v>
      </c>
      <c r="B2781" s="63" t="s">
        <v>12114</v>
      </c>
      <c r="C2781" s="63" t="s">
        <v>12116</v>
      </c>
      <c r="D2781" s="64">
        <v>9292</v>
      </c>
    </row>
    <row r="2782" spans="1:4" x14ac:dyDescent="0.25">
      <c r="A2782" s="54" t="s">
        <v>947</v>
      </c>
      <c r="B2782" s="63" t="s">
        <v>3115</v>
      </c>
      <c r="C2782" s="63" t="s">
        <v>3117</v>
      </c>
      <c r="D2782" s="64">
        <v>136677</v>
      </c>
    </row>
    <row r="2783" spans="1:4" x14ac:dyDescent="0.25">
      <c r="A2783" s="54" t="s">
        <v>947</v>
      </c>
      <c r="B2783" s="63" t="s">
        <v>11175</v>
      </c>
      <c r="C2783" s="63" t="s">
        <v>11177</v>
      </c>
      <c r="D2783" s="64">
        <v>11843</v>
      </c>
    </row>
    <row r="2784" spans="1:4" x14ac:dyDescent="0.25">
      <c r="A2784" s="54" t="s">
        <v>947</v>
      </c>
      <c r="B2784" s="63" t="s">
        <v>16592</v>
      </c>
      <c r="C2784" s="63" t="s">
        <v>16594</v>
      </c>
      <c r="D2784" s="64">
        <v>1381</v>
      </c>
    </row>
    <row r="2785" spans="1:4" x14ac:dyDescent="0.25">
      <c r="A2785" s="54" t="s">
        <v>947</v>
      </c>
      <c r="B2785" s="63" t="s">
        <v>8830</v>
      </c>
      <c r="C2785" s="63" t="s">
        <v>8832</v>
      </c>
      <c r="D2785" s="64">
        <v>22600</v>
      </c>
    </row>
    <row r="2786" spans="1:4" x14ac:dyDescent="0.25">
      <c r="A2786" s="54" t="s">
        <v>947</v>
      </c>
      <c r="B2786" s="63" t="s">
        <v>3964</v>
      </c>
      <c r="C2786" s="63" t="s">
        <v>3966</v>
      </c>
      <c r="D2786" s="64">
        <v>95507</v>
      </c>
    </row>
    <row r="2787" spans="1:4" x14ac:dyDescent="0.25">
      <c r="A2787" s="54" t="s">
        <v>947</v>
      </c>
      <c r="B2787" s="63" t="s">
        <v>6073</v>
      </c>
      <c r="C2787" s="63" t="s">
        <v>6075</v>
      </c>
      <c r="D2787" s="64">
        <v>46733</v>
      </c>
    </row>
    <row r="2788" spans="1:4" x14ac:dyDescent="0.25">
      <c r="A2788" s="54" t="s">
        <v>947</v>
      </c>
      <c r="B2788" s="65" t="s">
        <v>10579</v>
      </c>
      <c r="C2788" s="65" t="s">
        <v>10581</v>
      </c>
      <c r="D2788" s="66">
        <v>14005</v>
      </c>
    </row>
    <row r="2789" spans="1:4" x14ac:dyDescent="0.25">
      <c r="A2789" s="54" t="s">
        <v>947</v>
      </c>
      <c r="B2789" s="65" t="s">
        <v>8212</v>
      </c>
      <c r="C2789" s="65" t="s">
        <v>8214</v>
      </c>
      <c r="D2789" s="66">
        <v>26320</v>
      </c>
    </row>
    <row r="2790" spans="1:4" x14ac:dyDescent="0.25">
      <c r="A2790" s="54" t="s">
        <v>947</v>
      </c>
      <c r="B2790" s="65" t="s">
        <v>1188</v>
      </c>
      <c r="C2790" s="65" t="s">
        <v>1190</v>
      </c>
      <c r="D2790" s="66">
        <v>610112</v>
      </c>
    </row>
    <row r="2791" spans="1:4" x14ac:dyDescent="0.25">
      <c r="A2791" s="54" t="s">
        <v>947</v>
      </c>
      <c r="B2791" s="65" t="s">
        <v>9603</v>
      </c>
      <c r="C2791" s="65" t="s">
        <v>9605</v>
      </c>
      <c r="D2791" s="66">
        <v>18086</v>
      </c>
    </row>
    <row r="2792" spans="1:4" x14ac:dyDescent="0.25">
      <c r="A2792" s="54" t="s">
        <v>947</v>
      </c>
      <c r="B2792" s="65" t="s">
        <v>6250</v>
      </c>
      <c r="C2792" s="65" t="s">
        <v>6252</v>
      </c>
      <c r="D2792" s="66">
        <v>43979</v>
      </c>
    </row>
    <row r="2793" spans="1:4" x14ac:dyDescent="0.25">
      <c r="A2793" s="54" t="s">
        <v>947</v>
      </c>
      <c r="B2793" s="65" t="s">
        <v>9756</v>
      </c>
      <c r="C2793" s="65" t="s">
        <v>9758</v>
      </c>
      <c r="D2793" s="66">
        <v>17364</v>
      </c>
    </row>
    <row r="2794" spans="1:4" x14ac:dyDescent="0.25">
      <c r="A2794" s="54" t="s">
        <v>947</v>
      </c>
      <c r="B2794" s="65" t="s">
        <v>12931</v>
      </c>
      <c r="C2794" s="65" t="s">
        <v>12933</v>
      </c>
      <c r="D2794" s="66">
        <v>7367</v>
      </c>
    </row>
    <row r="2795" spans="1:4" x14ac:dyDescent="0.25">
      <c r="A2795" s="54" t="s">
        <v>947</v>
      </c>
      <c r="B2795" s="65" t="s">
        <v>7351</v>
      </c>
      <c r="C2795" s="65" t="s">
        <v>7353</v>
      </c>
      <c r="D2795" s="66">
        <v>32654</v>
      </c>
    </row>
    <row r="2796" spans="1:4" x14ac:dyDescent="0.25">
      <c r="A2796" s="54" t="s">
        <v>947</v>
      </c>
      <c r="B2796" s="65" t="s">
        <v>4588</v>
      </c>
      <c r="C2796" s="65" t="s">
        <v>4590</v>
      </c>
      <c r="D2796" s="66">
        <v>73322</v>
      </c>
    </row>
    <row r="2797" spans="1:4" x14ac:dyDescent="0.25">
      <c r="A2797" s="54" t="s">
        <v>947</v>
      </c>
      <c r="B2797" s="65" t="s">
        <v>9938</v>
      </c>
      <c r="C2797" s="65" t="s">
        <v>9940</v>
      </c>
      <c r="D2797" s="66">
        <v>16579</v>
      </c>
    </row>
    <row r="2798" spans="1:4" x14ac:dyDescent="0.25">
      <c r="A2798" s="54" t="s">
        <v>947</v>
      </c>
      <c r="B2798" s="65" t="s">
        <v>7510</v>
      </c>
      <c r="C2798" s="65" t="s">
        <v>7512</v>
      </c>
      <c r="D2798" s="66">
        <v>31350</v>
      </c>
    </row>
    <row r="2799" spans="1:4" x14ac:dyDescent="0.25">
      <c r="A2799" s="54" t="s">
        <v>947</v>
      </c>
      <c r="B2799" s="65" t="s">
        <v>2255</v>
      </c>
      <c r="C2799" s="65" t="s">
        <v>2257</v>
      </c>
      <c r="D2799" s="66">
        <v>217776</v>
      </c>
    </row>
    <row r="2800" spans="1:4" x14ac:dyDescent="0.25">
      <c r="A2800" s="54" t="s">
        <v>947</v>
      </c>
      <c r="B2800" s="65" t="s">
        <v>7789</v>
      </c>
      <c r="C2800" s="65" t="s">
        <v>7791</v>
      </c>
      <c r="D2800" s="66">
        <v>29304</v>
      </c>
    </row>
    <row r="2801" spans="1:4" x14ac:dyDescent="0.25">
      <c r="A2801" s="54" t="s">
        <v>947</v>
      </c>
      <c r="B2801" s="65" t="s">
        <v>7549</v>
      </c>
      <c r="C2801" s="65" t="s">
        <v>7551</v>
      </c>
      <c r="D2801" s="66">
        <v>31029</v>
      </c>
    </row>
    <row r="2802" spans="1:4" x14ac:dyDescent="0.25">
      <c r="A2802" s="54" t="s">
        <v>947</v>
      </c>
      <c r="B2802" s="65" t="s">
        <v>5228</v>
      </c>
      <c r="C2802" s="65" t="s">
        <v>5230</v>
      </c>
      <c r="D2802" s="66">
        <v>60502</v>
      </c>
    </row>
    <row r="2803" spans="1:4" x14ac:dyDescent="0.25">
      <c r="A2803" s="54" t="s">
        <v>947</v>
      </c>
      <c r="B2803" s="65" t="s">
        <v>7912</v>
      </c>
      <c r="C2803" s="65" t="s">
        <v>7914</v>
      </c>
      <c r="D2803" s="66">
        <v>28404</v>
      </c>
    </row>
    <row r="2804" spans="1:4" x14ac:dyDescent="0.25">
      <c r="A2804" s="54" t="s">
        <v>947</v>
      </c>
      <c r="B2804" s="65" t="s">
        <v>16906</v>
      </c>
      <c r="C2804" s="65" t="s">
        <v>16908</v>
      </c>
      <c r="D2804" s="66">
        <v>943</v>
      </c>
    </row>
    <row r="2805" spans="1:4" x14ac:dyDescent="0.25">
      <c r="A2805" s="54" t="s">
        <v>947</v>
      </c>
      <c r="B2805" s="65" t="s">
        <v>15437</v>
      </c>
      <c r="C2805" s="65" t="s">
        <v>15439</v>
      </c>
      <c r="D2805" s="66">
        <v>3098</v>
      </c>
    </row>
    <row r="2806" spans="1:4" x14ac:dyDescent="0.25">
      <c r="A2806" s="54" t="s">
        <v>947</v>
      </c>
      <c r="B2806" s="65" t="s">
        <v>4096</v>
      </c>
      <c r="C2806" s="65" t="s">
        <v>4098</v>
      </c>
      <c r="D2806" s="66">
        <v>90307</v>
      </c>
    </row>
    <row r="2807" spans="1:4" x14ac:dyDescent="0.25">
      <c r="A2807" s="54" t="s">
        <v>947</v>
      </c>
      <c r="B2807" s="65" t="s">
        <v>9468</v>
      </c>
      <c r="C2807" s="65" t="s">
        <v>9470</v>
      </c>
      <c r="D2807" s="66">
        <v>18762</v>
      </c>
    </row>
    <row r="2808" spans="1:4" x14ac:dyDescent="0.25">
      <c r="A2808" s="54" t="s">
        <v>947</v>
      </c>
      <c r="B2808" s="65" t="s">
        <v>15906</v>
      </c>
      <c r="C2808" s="65" t="s">
        <v>15908</v>
      </c>
      <c r="D2808" s="66">
        <v>2296</v>
      </c>
    </row>
    <row r="2809" spans="1:4" x14ac:dyDescent="0.25">
      <c r="A2809" s="54" t="s">
        <v>947</v>
      </c>
      <c r="B2809" s="65" t="s">
        <v>17237</v>
      </c>
      <c r="C2809" s="65" t="s">
        <v>17239</v>
      </c>
      <c r="D2809" s="66">
        <v>397</v>
      </c>
    </row>
    <row r="2810" spans="1:4" x14ac:dyDescent="0.25">
      <c r="A2810" s="54" t="s">
        <v>947</v>
      </c>
      <c r="B2810" s="65" t="s">
        <v>9612</v>
      </c>
      <c r="C2810" s="65" t="s">
        <v>9614</v>
      </c>
      <c r="D2810" s="66">
        <v>18043</v>
      </c>
    </row>
    <row r="2811" spans="1:4" x14ac:dyDescent="0.25">
      <c r="A2811" s="54" t="s">
        <v>947</v>
      </c>
      <c r="B2811" s="65" t="s">
        <v>2339</v>
      </c>
      <c r="C2811" s="65" t="s">
        <v>2341</v>
      </c>
      <c r="D2811" s="66">
        <v>209776</v>
      </c>
    </row>
    <row r="2812" spans="1:4" x14ac:dyDescent="0.25">
      <c r="A2812" s="54" t="s">
        <v>947</v>
      </c>
      <c r="B2812" s="65" t="s">
        <v>1985</v>
      </c>
      <c r="C2812" s="65" t="s">
        <v>1987</v>
      </c>
      <c r="D2812" s="66">
        <v>251599</v>
      </c>
    </row>
    <row r="2813" spans="1:4" x14ac:dyDescent="0.25">
      <c r="A2813" s="54" t="s">
        <v>947</v>
      </c>
      <c r="B2813" s="65" t="s">
        <v>2396</v>
      </c>
      <c r="C2813" s="65" t="s">
        <v>2398</v>
      </c>
      <c r="D2813" s="66">
        <v>203035</v>
      </c>
    </row>
    <row r="2814" spans="1:4" x14ac:dyDescent="0.25">
      <c r="A2814" s="54" t="s">
        <v>947</v>
      </c>
      <c r="B2814" s="65" t="s">
        <v>2429</v>
      </c>
      <c r="C2814" s="65" t="s">
        <v>2431</v>
      </c>
      <c r="D2814" s="66">
        <v>198484</v>
      </c>
    </row>
    <row r="2815" spans="1:4" x14ac:dyDescent="0.25">
      <c r="A2815" s="54" t="s">
        <v>947</v>
      </c>
      <c r="B2815" s="65" t="s">
        <v>13652</v>
      </c>
      <c r="C2815" s="65" t="s">
        <v>13654</v>
      </c>
      <c r="D2815" s="66">
        <v>6011</v>
      </c>
    </row>
    <row r="2816" spans="1:4" x14ac:dyDescent="0.25">
      <c r="A2816" s="54" t="s">
        <v>947</v>
      </c>
      <c r="B2816" s="65" t="s">
        <v>15246</v>
      </c>
      <c r="C2816" s="65" t="s">
        <v>15248</v>
      </c>
      <c r="D2816" s="66">
        <v>3387</v>
      </c>
    </row>
    <row r="2817" spans="1:4" x14ac:dyDescent="0.25">
      <c r="A2817" s="54" t="s">
        <v>947</v>
      </c>
      <c r="B2817" s="65" t="s">
        <v>3799</v>
      </c>
      <c r="C2817" s="65" t="s">
        <v>3801</v>
      </c>
      <c r="D2817" s="66">
        <v>100402</v>
      </c>
    </row>
    <row r="2818" spans="1:4" x14ac:dyDescent="0.25">
      <c r="A2818" s="54" t="s">
        <v>947</v>
      </c>
      <c r="B2818" s="65" t="s">
        <v>16975</v>
      </c>
      <c r="C2818" s="65" t="s">
        <v>16977</v>
      </c>
      <c r="D2818" s="66">
        <v>838</v>
      </c>
    </row>
    <row r="2819" spans="1:4" x14ac:dyDescent="0.25">
      <c r="A2819" s="54" t="s">
        <v>947</v>
      </c>
      <c r="B2819" s="65" t="s">
        <v>2357</v>
      </c>
      <c r="C2819" s="65" t="s">
        <v>2359</v>
      </c>
      <c r="D2819" s="66">
        <v>207117</v>
      </c>
    </row>
    <row r="2820" spans="1:4" x14ac:dyDescent="0.25">
      <c r="A2820" s="54" t="s">
        <v>947</v>
      </c>
      <c r="B2820" s="65" t="s">
        <v>2129</v>
      </c>
      <c r="C2820" s="65" t="s">
        <v>2131</v>
      </c>
      <c r="D2820" s="66">
        <v>232894</v>
      </c>
    </row>
    <row r="2821" spans="1:4" x14ac:dyDescent="0.25">
      <c r="A2821" s="54" t="s">
        <v>947</v>
      </c>
      <c r="B2821" s="65" t="s">
        <v>2567</v>
      </c>
      <c r="C2821" s="65" t="s">
        <v>2569</v>
      </c>
      <c r="D2821" s="66">
        <v>183008</v>
      </c>
    </row>
    <row r="2822" spans="1:4" x14ac:dyDescent="0.25">
      <c r="A2822" s="54" t="s">
        <v>947</v>
      </c>
      <c r="B2822" s="65" t="s">
        <v>13166</v>
      </c>
      <c r="C2822" s="65" t="s">
        <v>13168</v>
      </c>
      <c r="D2822" s="66">
        <v>6841</v>
      </c>
    </row>
    <row r="2823" spans="1:4" x14ac:dyDescent="0.25">
      <c r="A2823" s="54" t="s">
        <v>947</v>
      </c>
      <c r="B2823" s="65" t="s">
        <v>2240</v>
      </c>
      <c r="C2823" s="65" t="s">
        <v>2242</v>
      </c>
      <c r="D2823" s="66">
        <v>218809</v>
      </c>
    </row>
    <row r="2824" spans="1:4" x14ac:dyDescent="0.25">
      <c r="A2824" s="54" t="s">
        <v>947</v>
      </c>
      <c r="B2824" s="65" t="s">
        <v>2786</v>
      </c>
      <c r="C2824" s="65" t="s">
        <v>2788</v>
      </c>
      <c r="D2824" s="66">
        <v>161915</v>
      </c>
    </row>
    <row r="2825" spans="1:4" x14ac:dyDescent="0.25">
      <c r="A2825" s="54" t="s">
        <v>947</v>
      </c>
      <c r="B2825" s="65" t="s">
        <v>16343</v>
      </c>
      <c r="C2825" s="65" t="s">
        <v>16345</v>
      </c>
      <c r="D2825" s="66">
        <v>1744</v>
      </c>
    </row>
    <row r="2826" spans="1:4" x14ac:dyDescent="0.25">
      <c r="A2826" s="54" t="s">
        <v>947</v>
      </c>
      <c r="B2826" s="65" t="s">
        <v>2945</v>
      </c>
      <c r="C2826" s="65" t="s">
        <v>2947</v>
      </c>
      <c r="D2826" s="66">
        <v>150818</v>
      </c>
    </row>
    <row r="2827" spans="1:4" x14ac:dyDescent="0.25">
      <c r="A2827" s="54" t="s">
        <v>947</v>
      </c>
      <c r="B2827" s="65" t="s">
        <v>7612</v>
      </c>
      <c r="C2827" s="65" t="s">
        <v>7614</v>
      </c>
      <c r="D2827" s="66">
        <v>30564</v>
      </c>
    </row>
    <row r="2828" spans="1:4" x14ac:dyDescent="0.25">
      <c r="A2828" s="54" t="s">
        <v>947</v>
      </c>
      <c r="B2828" s="65" t="s">
        <v>6466</v>
      </c>
      <c r="C2828" s="65" t="s">
        <v>6468</v>
      </c>
      <c r="D2828" s="66">
        <v>41613</v>
      </c>
    </row>
    <row r="2829" spans="1:4" x14ac:dyDescent="0.25">
      <c r="A2829" s="54" t="s">
        <v>947</v>
      </c>
      <c r="B2829" s="65" t="s">
        <v>8854</v>
      </c>
      <c r="C2829" s="65" t="s">
        <v>8856</v>
      </c>
      <c r="D2829" s="66">
        <v>22483</v>
      </c>
    </row>
    <row r="2830" spans="1:4" x14ac:dyDescent="0.25">
      <c r="A2830" s="54" t="s">
        <v>947</v>
      </c>
      <c r="B2830" s="65" t="s">
        <v>1020</v>
      </c>
      <c r="C2830" s="65" t="s">
        <v>1022</v>
      </c>
      <c r="D2830" s="66">
        <v>554133</v>
      </c>
    </row>
    <row r="2831" spans="1:4" x14ac:dyDescent="0.25">
      <c r="A2831" s="54" t="s">
        <v>947</v>
      </c>
      <c r="B2831" s="65" t="s">
        <v>12240</v>
      </c>
      <c r="C2831" s="65" t="s">
        <v>12242</v>
      </c>
      <c r="D2831" s="66">
        <v>9022</v>
      </c>
    </row>
    <row r="2832" spans="1:4" x14ac:dyDescent="0.25">
      <c r="A2832" s="54" t="s">
        <v>947</v>
      </c>
      <c r="B2832" s="65" t="s">
        <v>6505</v>
      </c>
      <c r="C2832" s="65" t="s">
        <v>6507</v>
      </c>
      <c r="D2832" s="66">
        <v>41280</v>
      </c>
    </row>
    <row r="2833" spans="1:4" x14ac:dyDescent="0.25">
      <c r="A2833" s="54" t="s">
        <v>947</v>
      </c>
      <c r="B2833" s="65" t="s">
        <v>9225</v>
      </c>
      <c r="C2833" s="65" t="s">
        <v>9227</v>
      </c>
      <c r="D2833" s="66">
        <v>20182</v>
      </c>
    </row>
    <row r="2834" spans="1:4" x14ac:dyDescent="0.25">
      <c r="A2834" s="54" t="s">
        <v>947</v>
      </c>
      <c r="B2834" s="65" t="s">
        <v>3426</v>
      </c>
      <c r="C2834" s="65" t="s">
        <v>3428</v>
      </c>
      <c r="D2834" s="66">
        <v>119151</v>
      </c>
    </row>
    <row r="2835" spans="1:4" x14ac:dyDescent="0.25">
      <c r="A2835" s="54" t="s">
        <v>947</v>
      </c>
      <c r="B2835" s="65" t="s">
        <v>4192</v>
      </c>
      <c r="C2835" s="65" t="s">
        <v>4194</v>
      </c>
      <c r="D2835" s="66">
        <v>86145</v>
      </c>
    </row>
    <row r="2836" spans="1:4" x14ac:dyDescent="0.25">
      <c r="A2836" s="54" t="s">
        <v>947</v>
      </c>
      <c r="B2836" s="65" t="s">
        <v>7576</v>
      </c>
      <c r="C2836" s="65" t="s">
        <v>7578</v>
      </c>
      <c r="D2836" s="66">
        <v>30931</v>
      </c>
    </row>
    <row r="2837" spans="1:4" x14ac:dyDescent="0.25">
      <c r="A2837" s="54" t="s">
        <v>947</v>
      </c>
      <c r="B2837" s="65" t="s">
        <v>7163</v>
      </c>
      <c r="C2837" s="65" t="s">
        <v>7165</v>
      </c>
      <c r="D2837" s="66">
        <v>33961</v>
      </c>
    </row>
    <row r="2838" spans="1:4" x14ac:dyDescent="0.25">
      <c r="A2838" s="54" t="s">
        <v>947</v>
      </c>
      <c r="B2838" s="65" t="s">
        <v>7564</v>
      </c>
      <c r="C2838" s="65" t="s">
        <v>7566</v>
      </c>
      <c r="D2838" s="66">
        <v>30966</v>
      </c>
    </row>
    <row r="2839" spans="1:4" x14ac:dyDescent="0.25">
      <c r="A2839" s="54" t="s">
        <v>947</v>
      </c>
      <c r="B2839" s="65" t="s">
        <v>11943</v>
      </c>
      <c r="C2839" s="65" t="s">
        <v>11945</v>
      </c>
      <c r="D2839" s="66">
        <v>9710</v>
      </c>
    </row>
    <row r="2840" spans="1:4" x14ac:dyDescent="0.25">
      <c r="A2840" s="54" t="s">
        <v>947</v>
      </c>
      <c r="B2840" s="65" t="s">
        <v>9441</v>
      </c>
      <c r="C2840" s="65" t="s">
        <v>9443</v>
      </c>
      <c r="D2840" s="66">
        <v>18918</v>
      </c>
    </row>
    <row r="2841" spans="1:4" x14ac:dyDescent="0.25">
      <c r="A2841" s="54" t="s">
        <v>947</v>
      </c>
      <c r="B2841" s="65" t="s">
        <v>6463</v>
      </c>
      <c r="C2841" s="65" t="s">
        <v>6465</v>
      </c>
      <c r="D2841" s="66">
        <v>41679</v>
      </c>
    </row>
    <row r="2842" spans="1:4" x14ac:dyDescent="0.25">
      <c r="A2842" s="54" t="s">
        <v>947</v>
      </c>
      <c r="B2842" s="65" t="s">
        <v>15756</v>
      </c>
      <c r="C2842" s="65" t="s">
        <v>15758</v>
      </c>
      <c r="D2842" s="66">
        <v>2581</v>
      </c>
    </row>
    <row r="2843" spans="1:4" x14ac:dyDescent="0.25">
      <c r="A2843" s="54" t="s">
        <v>947</v>
      </c>
      <c r="B2843" s="65" t="s">
        <v>8233</v>
      </c>
      <c r="C2843" s="65" t="s">
        <v>8235</v>
      </c>
      <c r="D2843" s="66">
        <v>26191</v>
      </c>
    </row>
    <row r="2844" spans="1:4" x14ac:dyDescent="0.25">
      <c r="A2844" s="54" t="s">
        <v>947</v>
      </c>
      <c r="B2844" s="65" t="s">
        <v>12922</v>
      </c>
      <c r="C2844" s="65" t="s">
        <v>12924</v>
      </c>
      <c r="D2844" s="66">
        <v>7387</v>
      </c>
    </row>
    <row r="2845" spans="1:4" x14ac:dyDescent="0.25">
      <c r="A2845" s="54" t="s">
        <v>947</v>
      </c>
      <c r="B2845" s="65" t="s">
        <v>16693</v>
      </c>
      <c r="C2845" s="65" t="s">
        <v>16695</v>
      </c>
      <c r="D2845" s="66">
        <v>1214</v>
      </c>
    </row>
    <row r="2846" spans="1:4" x14ac:dyDescent="0.25">
      <c r="A2846" s="54" t="s">
        <v>947</v>
      </c>
      <c r="B2846" s="65" t="s">
        <v>4471</v>
      </c>
      <c r="C2846" s="65" t="s">
        <v>4473</v>
      </c>
      <c r="D2846" s="66">
        <v>76705</v>
      </c>
    </row>
    <row r="2847" spans="1:4" x14ac:dyDescent="0.25">
      <c r="A2847" s="54" t="s">
        <v>947</v>
      </c>
      <c r="B2847" s="65" t="s">
        <v>7040</v>
      </c>
      <c r="C2847" s="65" t="s">
        <v>7042</v>
      </c>
      <c r="D2847" s="66">
        <v>35058</v>
      </c>
    </row>
    <row r="2848" spans="1:4" x14ac:dyDescent="0.25">
      <c r="A2848" s="54" t="s">
        <v>947</v>
      </c>
      <c r="B2848" s="65" t="s">
        <v>10549</v>
      </c>
      <c r="C2848" s="65" t="s">
        <v>10551</v>
      </c>
      <c r="D2848" s="66">
        <v>14136</v>
      </c>
    </row>
    <row r="2849" spans="1:4" x14ac:dyDescent="0.25">
      <c r="A2849" s="54" t="s">
        <v>947</v>
      </c>
      <c r="B2849" s="65" t="s">
        <v>10141</v>
      </c>
      <c r="C2849" s="65" t="s">
        <v>10143</v>
      </c>
      <c r="D2849" s="66">
        <v>15789</v>
      </c>
    </row>
    <row r="2850" spans="1:4" x14ac:dyDescent="0.25">
      <c r="A2850" s="54" t="s">
        <v>947</v>
      </c>
      <c r="B2850" s="65" t="s">
        <v>15625</v>
      </c>
      <c r="C2850" s="65" t="s">
        <v>15627</v>
      </c>
      <c r="D2850" s="66">
        <v>2810</v>
      </c>
    </row>
    <row r="2851" spans="1:4" x14ac:dyDescent="0.25">
      <c r="A2851" s="54" t="s">
        <v>947</v>
      </c>
      <c r="B2851" s="65" t="s">
        <v>8209</v>
      </c>
      <c r="C2851" s="65" t="s">
        <v>8211</v>
      </c>
      <c r="D2851" s="66">
        <v>26321</v>
      </c>
    </row>
    <row r="2852" spans="1:4" x14ac:dyDescent="0.25">
      <c r="A2852" s="54" t="s">
        <v>947</v>
      </c>
      <c r="B2852" s="65" t="s">
        <v>6022</v>
      </c>
      <c r="C2852" s="65" t="s">
        <v>6024</v>
      </c>
      <c r="D2852" s="66">
        <v>47344</v>
      </c>
    </row>
    <row r="2853" spans="1:4" x14ac:dyDescent="0.25">
      <c r="A2853" s="54" t="s">
        <v>947</v>
      </c>
      <c r="B2853" s="65" t="s">
        <v>10831</v>
      </c>
      <c r="C2853" s="65" t="s">
        <v>10833</v>
      </c>
      <c r="D2853" s="66">
        <v>13053</v>
      </c>
    </row>
    <row r="2854" spans="1:4" x14ac:dyDescent="0.25">
      <c r="A2854" s="54" t="s">
        <v>947</v>
      </c>
      <c r="B2854" s="65" t="s">
        <v>4303</v>
      </c>
      <c r="C2854" s="65" t="s">
        <v>4305</v>
      </c>
      <c r="D2854" s="66">
        <v>81672</v>
      </c>
    </row>
    <row r="2855" spans="1:4" x14ac:dyDescent="0.25">
      <c r="A2855" s="54" t="s">
        <v>947</v>
      </c>
      <c r="B2855" s="65" t="s">
        <v>8056</v>
      </c>
      <c r="C2855" s="65" t="s">
        <v>8058</v>
      </c>
      <c r="D2855" s="66">
        <v>27240</v>
      </c>
    </row>
    <row r="2856" spans="1:4" x14ac:dyDescent="0.25">
      <c r="A2856" s="54" t="s">
        <v>947</v>
      </c>
      <c r="B2856" s="65" t="s">
        <v>4799</v>
      </c>
      <c r="C2856" s="65" t="s">
        <v>4801</v>
      </c>
      <c r="D2856" s="66">
        <v>68510</v>
      </c>
    </row>
    <row r="2857" spans="1:4" x14ac:dyDescent="0.25">
      <c r="A2857" s="54" t="s">
        <v>947</v>
      </c>
      <c r="B2857" s="65" t="s">
        <v>12441</v>
      </c>
      <c r="C2857" s="65" t="s">
        <v>12443</v>
      </c>
      <c r="D2857" s="66">
        <v>8502</v>
      </c>
    </row>
    <row r="2858" spans="1:4" x14ac:dyDescent="0.25">
      <c r="A2858" s="54" t="s">
        <v>947</v>
      </c>
      <c r="B2858" s="65" t="s">
        <v>8422</v>
      </c>
      <c r="C2858" s="65" t="s">
        <v>8424</v>
      </c>
      <c r="D2858" s="66">
        <v>25105</v>
      </c>
    </row>
    <row r="2859" spans="1:4" x14ac:dyDescent="0.25">
      <c r="A2859" s="54" t="s">
        <v>947</v>
      </c>
      <c r="B2859" s="65" t="s">
        <v>11904</v>
      </c>
      <c r="C2859" s="65" t="s">
        <v>11906</v>
      </c>
      <c r="D2859" s="66">
        <v>9805</v>
      </c>
    </row>
    <row r="2860" spans="1:4" x14ac:dyDescent="0.25">
      <c r="A2860" s="54" t="s">
        <v>947</v>
      </c>
      <c r="B2860" s="65" t="s">
        <v>10636</v>
      </c>
      <c r="C2860" s="65" t="s">
        <v>10638</v>
      </c>
      <c r="D2860" s="66">
        <v>13799</v>
      </c>
    </row>
    <row r="2861" spans="1:4" x14ac:dyDescent="0.25">
      <c r="A2861" s="54" t="s">
        <v>947</v>
      </c>
      <c r="B2861" s="65" t="s">
        <v>14786</v>
      </c>
      <c r="C2861" s="65" t="s">
        <v>14788</v>
      </c>
      <c r="D2861" s="66">
        <v>4063</v>
      </c>
    </row>
    <row r="2862" spans="1:4" x14ac:dyDescent="0.25">
      <c r="A2862" s="54" t="s">
        <v>947</v>
      </c>
      <c r="B2862" s="65" t="s">
        <v>14638</v>
      </c>
      <c r="C2862" s="65" t="s">
        <v>14639</v>
      </c>
      <c r="D2862" s="66">
        <v>4301</v>
      </c>
    </row>
    <row r="2863" spans="1:4" x14ac:dyDescent="0.25">
      <c r="A2863" s="54" t="s">
        <v>947</v>
      </c>
      <c r="B2863" s="65" t="s">
        <v>16440</v>
      </c>
      <c r="C2863" s="65" t="s">
        <v>16442</v>
      </c>
      <c r="D2863" s="66">
        <v>1617</v>
      </c>
    </row>
    <row r="2864" spans="1:4" x14ac:dyDescent="0.25">
      <c r="A2864" s="54" t="s">
        <v>947</v>
      </c>
      <c r="B2864" s="65" t="s">
        <v>2177</v>
      </c>
      <c r="C2864" s="65" t="s">
        <v>2179</v>
      </c>
      <c r="D2864" s="66">
        <v>227325</v>
      </c>
    </row>
    <row r="2865" spans="1:4" x14ac:dyDescent="0.25">
      <c r="A2865" s="54" t="s">
        <v>947</v>
      </c>
      <c r="B2865" s="65" t="s">
        <v>4814</v>
      </c>
      <c r="C2865" s="65" t="s">
        <v>4816</v>
      </c>
      <c r="D2865" s="66">
        <v>68232</v>
      </c>
    </row>
    <row r="2866" spans="1:4" x14ac:dyDescent="0.25">
      <c r="A2866" s="54" t="s">
        <v>947</v>
      </c>
      <c r="B2866" s="65" t="s">
        <v>3811</v>
      </c>
      <c r="C2866" s="65" t="s">
        <v>3813</v>
      </c>
      <c r="D2866" s="66">
        <v>100224</v>
      </c>
    </row>
    <row r="2867" spans="1:4" x14ac:dyDescent="0.25">
      <c r="A2867" s="54" t="s">
        <v>947</v>
      </c>
      <c r="B2867" s="65" t="s">
        <v>10720</v>
      </c>
      <c r="C2867" s="65" t="s">
        <v>10722</v>
      </c>
      <c r="D2867" s="66">
        <v>13562</v>
      </c>
    </row>
    <row r="2868" spans="1:4" x14ac:dyDescent="0.25">
      <c r="A2868" s="54" t="s">
        <v>947</v>
      </c>
      <c r="B2868" s="65" t="s">
        <v>11304</v>
      </c>
      <c r="C2868" s="65" t="s">
        <v>11306</v>
      </c>
      <c r="D2868" s="66">
        <v>11508</v>
      </c>
    </row>
    <row r="2869" spans="1:4" x14ac:dyDescent="0.25">
      <c r="A2869" s="54" t="s">
        <v>947</v>
      </c>
      <c r="B2869" s="65" t="s">
        <v>6436</v>
      </c>
      <c r="C2869" s="65" t="s">
        <v>6438</v>
      </c>
      <c r="D2869" s="66">
        <v>42054</v>
      </c>
    </row>
    <row r="2870" spans="1:4" x14ac:dyDescent="0.25">
      <c r="A2870" s="54" t="s">
        <v>947</v>
      </c>
      <c r="B2870" s="65" t="s">
        <v>11418</v>
      </c>
      <c r="C2870" s="65" t="s">
        <v>11420</v>
      </c>
      <c r="D2870" s="66">
        <v>11173</v>
      </c>
    </row>
    <row r="2871" spans="1:4" x14ac:dyDescent="0.25">
      <c r="A2871" s="54" t="s">
        <v>947</v>
      </c>
      <c r="B2871" s="65" t="s">
        <v>2081</v>
      </c>
      <c r="C2871" s="65" t="s">
        <v>2083</v>
      </c>
      <c r="D2871" s="66">
        <v>239900</v>
      </c>
    </row>
    <row r="2872" spans="1:4" x14ac:dyDescent="0.25">
      <c r="A2872" s="54" t="s">
        <v>947</v>
      </c>
      <c r="B2872" s="65" t="s">
        <v>3351</v>
      </c>
      <c r="C2872" s="65" t="s">
        <v>3353</v>
      </c>
      <c r="D2872" s="66">
        <v>123006</v>
      </c>
    </row>
    <row r="2873" spans="1:4" x14ac:dyDescent="0.25">
      <c r="A2873" s="54" t="s">
        <v>947</v>
      </c>
      <c r="B2873" s="65" t="s">
        <v>6779</v>
      </c>
      <c r="C2873" s="65" t="s">
        <v>6781</v>
      </c>
      <c r="D2873" s="66">
        <v>38113</v>
      </c>
    </row>
    <row r="2874" spans="1:4" x14ac:dyDescent="0.25">
      <c r="A2874" s="54" t="s">
        <v>947</v>
      </c>
      <c r="B2874" s="65" t="s">
        <v>8128</v>
      </c>
      <c r="C2874" s="65" t="s">
        <v>8130</v>
      </c>
      <c r="D2874" s="66">
        <v>26764</v>
      </c>
    </row>
    <row r="2875" spans="1:4" x14ac:dyDescent="0.25">
      <c r="A2875" s="54" t="s">
        <v>947</v>
      </c>
      <c r="B2875" s="65" t="s">
        <v>8950</v>
      </c>
      <c r="C2875" s="65" t="s">
        <v>8952</v>
      </c>
      <c r="D2875" s="66">
        <v>22004</v>
      </c>
    </row>
    <row r="2876" spans="1:4" x14ac:dyDescent="0.25">
      <c r="A2876" s="54" t="s">
        <v>947</v>
      </c>
      <c r="B2876" s="65" t="s">
        <v>15848</v>
      </c>
      <c r="C2876" s="65" t="s">
        <v>15850</v>
      </c>
      <c r="D2876" s="66">
        <v>2410</v>
      </c>
    </row>
    <row r="2877" spans="1:4" x14ac:dyDescent="0.25">
      <c r="A2877" s="54" t="s">
        <v>947</v>
      </c>
      <c r="B2877" s="65" t="s">
        <v>13217</v>
      </c>
      <c r="C2877" s="65" t="s">
        <v>13219</v>
      </c>
      <c r="D2877" s="66">
        <v>6721</v>
      </c>
    </row>
    <row r="2878" spans="1:4" x14ac:dyDescent="0.25">
      <c r="A2878" s="54" t="s">
        <v>947</v>
      </c>
      <c r="B2878" s="65" t="s">
        <v>9816</v>
      </c>
      <c r="C2878" s="65" t="s">
        <v>9818</v>
      </c>
      <c r="D2878" s="66">
        <v>17181</v>
      </c>
    </row>
    <row r="2879" spans="1:4" x14ac:dyDescent="0.25">
      <c r="A2879" s="54" t="s">
        <v>947</v>
      </c>
      <c r="B2879" s="65" t="s">
        <v>8155</v>
      </c>
      <c r="C2879" s="65" t="s">
        <v>8157</v>
      </c>
      <c r="D2879" s="66">
        <v>26609</v>
      </c>
    </row>
    <row r="2880" spans="1:4" x14ac:dyDescent="0.25">
      <c r="A2880" s="54" t="s">
        <v>947</v>
      </c>
      <c r="B2880" s="65" t="s">
        <v>1194</v>
      </c>
      <c r="C2880" s="65" t="s">
        <v>1196</v>
      </c>
      <c r="D2880" s="66">
        <v>569732</v>
      </c>
    </row>
    <row r="2881" spans="1:4" x14ac:dyDescent="0.25">
      <c r="A2881" s="54" t="s">
        <v>947</v>
      </c>
      <c r="B2881" s="65" t="s">
        <v>11430</v>
      </c>
      <c r="C2881" s="65" t="s">
        <v>11432</v>
      </c>
      <c r="D2881" s="66">
        <v>11110</v>
      </c>
    </row>
    <row r="2882" spans="1:4" x14ac:dyDescent="0.25">
      <c r="A2882" s="54" t="s">
        <v>947</v>
      </c>
      <c r="B2882" s="65" t="s">
        <v>6220</v>
      </c>
      <c r="C2882" s="65" t="s">
        <v>6222</v>
      </c>
      <c r="D2882" s="66">
        <v>44381</v>
      </c>
    </row>
    <row r="2883" spans="1:4" x14ac:dyDescent="0.25">
      <c r="A2883" s="54" t="s">
        <v>947</v>
      </c>
      <c r="B2883" s="65" t="s">
        <v>2918</v>
      </c>
      <c r="C2883" s="65" t="s">
        <v>2920</v>
      </c>
      <c r="D2883" s="66">
        <v>152690</v>
      </c>
    </row>
    <row r="2884" spans="1:4" x14ac:dyDescent="0.25">
      <c r="A2884" s="54" t="s">
        <v>947</v>
      </c>
      <c r="B2884" s="65" t="s">
        <v>5297</v>
      </c>
      <c r="C2884" s="65" t="s">
        <v>5299</v>
      </c>
      <c r="D2884" s="66">
        <v>58985</v>
      </c>
    </row>
    <row r="2885" spans="1:4" x14ac:dyDescent="0.25">
      <c r="A2885" s="54" t="s">
        <v>947</v>
      </c>
      <c r="B2885" s="65" t="s">
        <v>6642</v>
      </c>
      <c r="C2885" s="65" t="s">
        <v>6644</v>
      </c>
      <c r="D2885" s="66">
        <v>39692</v>
      </c>
    </row>
    <row r="2886" spans="1:4" x14ac:dyDescent="0.25">
      <c r="A2886" s="54" t="s">
        <v>947</v>
      </c>
      <c r="B2886" s="65" t="s">
        <v>7759</v>
      </c>
      <c r="C2886" s="65" t="s">
        <v>7761</v>
      </c>
      <c r="D2886" s="66">
        <v>29452</v>
      </c>
    </row>
    <row r="2887" spans="1:4" x14ac:dyDescent="0.25">
      <c r="A2887" s="54" t="s">
        <v>947</v>
      </c>
      <c r="B2887" s="65" t="s">
        <v>5639</v>
      </c>
      <c r="C2887" s="65" t="s">
        <v>5641</v>
      </c>
      <c r="D2887" s="66">
        <v>53051</v>
      </c>
    </row>
    <row r="2888" spans="1:4" x14ac:dyDescent="0.25">
      <c r="A2888" s="54" t="s">
        <v>947</v>
      </c>
      <c r="B2888" s="65" t="s">
        <v>2450</v>
      </c>
      <c r="C2888" s="65" t="s">
        <v>2452</v>
      </c>
      <c r="D2888" s="66">
        <v>196910</v>
      </c>
    </row>
    <row r="2889" spans="1:4" x14ac:dyDescent="0.25">
      <c r="A2889" s="54" t="s">
        <v>947</v>
      </c>
      <c r="B2889" s="65" t="s">
        <v>9072</v>
      </c>
      <c r="C2889" s="65" t="s">
        <v>9074</v>
      </c>
      <c r="D2889" s="66">
        <v>21206</v>
      </c>
    </row>
    <row r="2890" spans="1:4" x14ac:dyDescent="0.25">
      <c r="A2890" s="54" t="s">
        <v>947</v>
      </c>
      <c r="B2890" s="65" t="s">
        <v>5357</v>
      </c>
      <c r="C2890" s="65" t="s">
        <v>5359</v>
      </c>
      <c r="D2890" s="66">
        <v>58126</v>
      </c>
    </row>
    <row r="2891" spans="1:4" x14ac:dyDescent="0.25">
      <c r="A2891" s="54" t="s">
        <v>947</v>
      </c>
      <c r="B2891" s="65" t="s">
        <v>1481</v>
      </c>
      <c r="C2891" s="65" t="s">
        <v>1483</v>
      </c>
      <c r="D2891" s="66">
        <v>425703</v>
      </c>
    </row>
    <row r="2892" spans="1:4" x14ac:dyDescent="0.25">
      <c r="A2892" s="54" t="s">
        <v>947</v>
      </c>
      <c r="B2892" s="65" t="s">
        <v>4943</v>
      </c>
      <c r="C2892" s="65" t="s">
        <v>4945</v>
      </c>
      <c r="D2892" s="66">
        <v>65791</v>
      </c>
    </row>
    <row r="2893" spans="1:4" x14ac:dyDescent="0.25">
      <c r="A2893" s="54" t="s">
        <v>947</v>
      </c>
      <c r="B2893" s="65" t="s">
        <v>1448</v>
      </c>
      <c r="C2893" s="65" t="s">
        <v>1450</v>
      </c>
      <c r="D2893" s="66">
        <v>411434</v>
      </c>
    </row>
    <row r="2894" spans="1:4" x14ac:dyDescent="0.25">
      <c r="A2894" s="54" t="s">
        <v>947</v>
      </c>
      <c r="B2894" s="65" t="s">
        <v>1826</v>
      </c>
      <c r="C2894" s="65" t="s">
        <v>1828</v>
      </c>
      <c r="D2894" s="66">
        <v>297693</v>
      </c>
    </row>
    <row r="2895" spans="1:4" x14ac:dyDescent="0.25">
      <c r="A2895" s="54" t="s">
        <v>947</v>
      </c>
      <c r="B2895" s="65" t="s">
        <v>12549</v>
      </c>
      <c r="C2895" s="65" t="s">
        <v>12551</v>
      </c>
      <c r="D2895" s="66">
        <v>8270</v>
      </c>
    </row>
    <row r="2896" spans="1:4" x14ac:dyDescent="0.25">
      <c r="A2896" s="54" t="s">
        <v>947</v>
      </c>
      <c r="B2896" s="65" t="s">
        <v>10085</v>
      </c>
      <c r="C2896" s="65" t="s">
        <v>10087</v>
      </c>
      <c r="D2896" s="66">
        <v>16093</v>
      </c>
    </row>
    <row r="2897" spans="1:4" x14ac:dyDescent="0.25">
      <c r="A2897" s="54" t="s">
        <v>947</v>
      </c>
      <c r="B2897" s="65" t="s">
        <v>2687</v>
      </c>
      <c r="C2897" s="65" t="s">
        <v>2689</v>
      </c>
      <c r="D2897" s="66">
        <v>174197</v>
      </c>
    </row>
    <row r="2898" spans="1:4" x14ac:dyDescent="0.25">
      <c r="A2898" s="54" t="s">
        <v>947</v>
      </c>
      <c r="B2898" s="65" t="s">
        <v>5183</v>
      </c>
      <c r="C2898" s="65" t="s">
        <v>5185</v>
      </c>
      <c r="D2898" s="66">
        <v>61293</v>
      </c>
    </row>
    <row r="2899" spans="1:4" x14ac:dyDescent="0.25">
      <c r="A2899" s="54" t="s">
        <v>947</v>
      </c>
      <c r="B2899" s="65" t="s">
        <v>14390</v>
      </c>
      <c r="C2899" s="65" t="s">
        <v>14392</v>
      </c>
      <c r="D2899" s="66">
        <v>4706</v>
      </c>
    </row>
    <row r="2900" spans="1:4" x14ac:dyDescent="0.25">
      <c r="A2900" s="54" t="s">
        <v>947</v>
      </c>
      <c r="B2900" s="65" t="s">
        <v>9905</v>
      </c>
      <c r="C2900" s="65" t="s">
        <v>9907</v>
      </c>
      <c r="D2900" s="66">
        <v>16773</v>
      </c>
    </row>
    <row r="2901" spans="1:4" x14ac:dyDescent="0.25">
      <c r="A2901" s="54" t="s">
        <v>947</v>
      </c>
      <c r="B2901" s="65" t="s">
        <v>13340</v>
      </c>
      <c r="C2901" s="65" t="s">
        <v>13342</v>
      </c>
      <c r="D2901" s="66">
        <v>6443</v>
      </c>
    </row>
    <row r="2902" spans="1:4" x14ac:dyDescent="0.25">
      <c r="A2902" s="54" t="s">
        <v>947</v>
      </c>
      <c r="B2902" s="65" t="s">
        <v>4384</v>
      </c>
      <c r="C2902" s="65" t="s">
        <v>4386</v>
      </c>
      <c r="D2902" s="66">
        <v>79436</v>
      </c>
    </row>
    <row r="2903" spans="1:4" x14ac:dyDescent="0.25">
      <c r="A2903" s="54" t="s">
        <v>947</v>
      </c>
      <c r="B2903" s="65" t="s">
        <v>1664</v>
      </c>
      <c r="C2903" s="65" t="s">
        <v>1666</v>
      </c>
      <c r="D2903" s="66">
        <v>356231</v>
      </c>
    </row>
    <row r="2904" spans="1:4" x14ac:dyDescent="0.25">
      <c r="A2904" s="54" t="s">
        <v>947</v>
      </c>
      <c r="B2904" s="65" t="s">
        <v>987</v>
      </c>
      <c r="C2904" s="65" t="s">
        <v>989</v>
      </c>
      <c r="D2904" s="66">
        <v>476084</v>
      </c>
    </row>
    <row r="2905" spans="1:4" x14ac:dyDescent="0.25">
      <c r="A2905" s="54" t="s">
        <v>947</v>
      </c>
      <c r="B2905" s="65" t="s">
        <v>10852</v>
      </c>
      <c r="C2905" s="65" t="s">
        <v>10854</v>
      </c>
      <c r="D2905" s="66">
        <v>13005</v>
      </c>
    </row>
    <row r="2906" spans="1:4" x14ac:dyDescent="0.25">
      <c r="A2906" s="54" t="s">
        <v>947</v>
      </c>
      <c r="B2906" s="65" t="s">
        <v>12672</v>
      </c>
      <c r="C2906" s="65" t="s">
        <v>12674</v>
      </c>
      <c r="D2906" s="66">
        <v>7942</v>
      </c>
    </row>
    <row r="2907" spans="1:4" x14ac:dyDescent="0.25">
      <c r="A2907" s="54" t="s">
        <v>947</v>
      </c>
      <c r="B2907" s="65" t="s">
        <v>2840</v>
      </c>
      <c r="C2907" s="65" t="s">
        <v>2842</v>
      </c>
      <c r="D2907" s="66">
        <v>157803</v>
      </c>
    </row>
    <row r="2908" spans="1:4" x14ac:dyDescent="0.25">
      <c r="A2908" s="54" t="s">
        <v>947</v>
      </c>
      <c r="B2908" s="65" t="s">
        <v>11424</v>
      </c>
      <c r="C2908" s="65" t="s">
        <v>11426</v>
      </c>
      <c r="D2908" s="66">
        <v>11135</v>
      </c>
    </row>
    <row r="2909" spans="1:4" x14ac:dyDescent="0.25">
      <c r="A2909" s="54" t="s">
        <v>947</v>
      </c>
      <c r="B2909" s="65" t="s">
        <v>1718</v>
      </c>
      <c r="C2909" s="65" t="s">
        <v>1720</v>
      </c>
      <c r="D2909" s="66">
        <v>331400</v>
      </c>
    </row>
    <row r="2910" spans="1:4" x14ac:dyDescent="0.25">
      <c r="A2910" s="54" t="s">
        <v>947</v>
      </c>
      <c r="B2910" s="65" t="s">
        <v>10924</v>
      </c>
      <c r="C2910" s="65" t="s">
        <v>10926</v>
      </c>
      <c r="D2910" s="66">
        <v>12733</v>
      </c>
    </row>
    <row r="2911" spans="1:4" x14ac:dyDescent="0.25">
      <c r="A2911" s="54" t="s">
        <v>947</v>
      </c>
      <c r="B2911" s="65" t="s">
        <v>16357</v>
      </c>
      <c r="C2911" s="65" t="s">
        <v>16359</v>
      </c>
      <c r="D2911" s="66">
        <v>1727</v>
      </c>
    </row>
    <row r="2912" spans="1:4" x14ac:dyDescent="0.25">
      <c r="A2912" s="54" t="s">
        <v>947</v>
      </c>
      <c r="B2912" s="65" t="s">
        <v>16111</v>
      </c>
      <c r="C2912" s="65" t="s">
        <v>16113</v>
      </c>
      <c r="D2912" s="66">
        <v>2039</v>
      </c>
    </row>
    <row r="2913" spans="1:4" x14ac:dyDescent="0.25">
      <c r="A2913" s="54" t="s">
        <v>947</v>
      </c>
      <c r="B2913" s="65" t="s">
        <v>8989</v>
      </c>
      <c r="C2913" s="65" t="s">
        <v>8991</v>
      </c>
      <c r="D2913" s="66">
        <v>21705</v>
      </c>
    </row>
    <row r="2914" spans="1:4" x14ac:dyDescent="0.25">
      <c r="A2914" s="54" t="s">
        <v>947</v>
      </c>
      <c r="B2914" s="65" t="s">
        <v>10744</v>
      </c>
      <c r="C2914" s="65" t="s">
        <v>10746</v>
      </c>
      <c r="D2914" s="66">
        <v>13459</v>
      </c>
    </row>
    <row r="2915" spans="1:4" x14ac:dyDescent="0.25">
      <c r="A2915" s="54" t="s">
        <v>947</v>
      </c>
      <c r="B2915" s="65" t="s">
        <v>15859</v>
      </c>
      <c r="C2915" s="65" t="s">
        <v>15861</v>
      </c>
      <c r="D2915" s="66">
        <v>2375</v>
      </c>
    </row>
    <row r="2916" spans="1:4" x14ac:dyDescent="0.25">
      <c r="A2916" s="54" t="s">
        <v>947</v>
      </c>
      <c r="B2916" s="65" t="s">
        <v>14522</v>
      </c>
      <c r="C2916" s="65" t="s">
        <v>14524</v>
      </c>
      <c r="D2916" s="66">
        <v>4486</v>
      </c>
    </row>
    <row r="2917" spans="1:4" x14ac:dyDescent="0.25">
      <c r="A2917" s="54" t="s">
        <v>947</v>
      </c>
      <c r="B2917" s="65" t="s">
        <v>3154</v>
      </c>
      <c r="C2917" s="65" t="s">
        <v>3156</v>
      </c>
      <c r="D2917" s="66">
        <v>135360</v>
      </c>
    </row>
    <row r="2918" spans="1:4" x14ac:dyDescent="0.25">
      <c r="A2918" s="54" t="s">
        <v>947</v>
      </c>
      <c r="B2918" s="65" t="s">
        <v>12736</v>
      </c>
      <c r="C2918" s="65" t="s">
        <v>12738</v>
      </c>
      <c r="D2918" s="66">
        <v>7794</v>
      </c>
    </row>
    <row r="2919" spans="1:4" x14ac:dyDescent="0.25">
      <c r="A2919" s="54" t="s">
        <v>947</v>
      </c>
      <c r="B2919" s="65" t="s">
        <v>9540</v>
      </c>
      <c r="C2919" s="65" t="s">
        <v>9542</v>
      </c>
      <c r="D2919" s="66">
        <v>18427</v>
      </c>
    </row>
    <row r="2920" spans="1:4" x14ac:dyDescent="0.25">
      <c r="A2920" s="54" t="s">
        <v>947</v>
      </c>
      <c r="B2920" s="65" t="s">
        <v>1610</v>
      </c>
      <c r="C2920" s="65" t="s">
        <v>1612</v>
      </c>
      <c r="D2920" s="66">
        <v>386758</v>
      </c>
    </row>
    <row r="2921" spans="1:4" x14ac:dyDescent="0.25">
      <c r="A2921" s="54" t="s">
        <v>947</v>
      </c>
      <c r="B2921" s="65" t="s">
        <v>1976</v>
      </c>
      <c r="C2921" s="65" t="s">
        <v>1978</v>
      </c>
      <c r="D2921" s="66">
        <v>252103</v>
      </c>
    </row>
    <row r="2922" spans="1:4" x14ac:dyDescent="0.25">
      <c r="A2922" s="54" t="s">
        <v>947</v>
      </c>
      <c r="B2922" s="65" t="s">
        <v>4742</v>
      </c>
      <c r="C2922" s="65" t="s">
        <v>4744</v>
      </c>
      <c r="D2922" s="66">
        <v>69650</v>
      </c>
    </row>
    <row r="2923" spans="1:4" x14ac:dyDescent="0.25">
      <c r="A2923" s="54" t="s">
        <v>947</v>
      </c>
      <c r="B2923" s="65" t="s">
        <v>6606</v>
      </c>
      <c r="C2923" s="65" t="s">
        <v>6608</v>
      </c>
      <c r="D2923" s="66">
        <v>40180</v>
      </c>
    </row>
    <row r="2924" spans="1:4" x14ac:dyDescent="0.25">
      <c r="A2924" s="54" t="s">
        <v>947</v>
      </c>
      <c r="B2924" s="65" t="s">
        <v>10067</v>
      </c>
      <c r="C2924" s="65" t="s">
        <v>10069</v>
      </c>
      <c r="D2924" s="66">
        <v>16145</v>
      </c>
    </row>
    <row r="2925" spans="1:4" x14ac:dyDescent="0.25">
      <c r="A2925" s="54" t="s">
        <v>947</v>
      </c>
      <c r="B2925" s="65" t="s">
        <v>12327</v>
      </c>
      <c r="C2925" s="65" t="s">
        <v>12329</v>
      </c>
      <c r="D2925" s="66">
        <v>8787</v>
      </c>
    </row>
    <row r="2926" spans="1:4" x14ac:dyDescent="0.25">
      <c r="A2926" s="54" t="s">
        <v>947</v>
      </c>
      <c r="B2926" s="65" t="s">
        <v>5885</v>
      </c>
      <c r="C2926" s="65" t="s">
        <v>5887</v>
      </c>
      <c r="D2926" s="66">
        <v>49282</v>
      </c>
    </row>
    <row r="2927" spans="1:4" x14ac:dyDescent="0.25">
      <c r="A2927" s="54" t="s">
        <v>947</v>
      </c>
      <c r="B2927" s="65" t="s">
        <v>1289</v>
      </c>
      <c r="C2927" s="65" t="s">
        <v>1291</v>
      </c>
      <c r="D2927" s="66">
        <v>539079</v>
      </c>
    </row>
    <row r="2928" spans="1:4" x14ac:dyDescent="0.25">
      <c r="A2928" s="54" t="s">
        <v>947</v>
      </c>
      <c r="B2928" s="65" t="s">
        <v>3760</v>
      </c>
      <c r="C2928" s="65" t="s">
        <v>3762</v>
      </c>
      <c r="D2928" s="66">
        <v>103279</v>
      </c>
    </row>
    <row r="2929" spans="1:4" x14ac:dyDescent="0.25">
      <c r="A2929" s="54" t="s">
        <v>947</v>
      </c>
      <c r="B2929" s="65" t="s">
        <v>8977</v>
      </c>
      <c r="C2929" s="65" t="s">
        <v>8979</v>
      </c>
      <c r="D2929" s="66">
        <v>21736</v>
      </c>
    </row>
    <row r="2930" spans="1:4" x14ac:dyDescent="0.25">
      <c r="A2930" s="54" t="s">
        <v>947</v>
      </c>
      <c r="B2930" s="65" t="s">
        <v>9045</v>
      </c>
      <c r="C2930" s="65" t="s">
        <v>9047</v>
      </c>
      <c r="D2930" s="66">
        <v>21351</v>
      </c>
    </row>
    <row r="2931" spans="1:4" x14ac:dyDescent="0.25">
      <c r="A2931" s="54" t="s">
        <v>947</v>
      </c>
      <c r="B2931" s="65" t="s">
        <v>10753</v>
      </c>
      <c r="C2931" s="65" t="s">
        <v>10755</v>
      </c>
      <c r="D2931" s="66">
        <v>13326</v>
      </c>
    </row>
    <row r="2932" spans="1:4" x14ac:dyDescent="0.25">
      <c r="A2932" s="54" t="s">
        <v>947</v>
      </c>
      <c r="B2932" s="65" t="s">
        <v>13036</v>
      </c>
      <c r="C2932" s="65" t="s">
        <v>13038</v>
      </c>
      <c r="D2932" s="66">
        <v>7088</v>
      </c>
    </row>
    <row r="2933" spans="1:4" x14ac:dyDescent="0.25">
      <c r="A2933" s="54" t="s">
        <v>947</v>
      </c>
      <c r="B2933" s="65" t="s">
        <v>5702</v>
      </c>
      <c r="C2933" s="65" t="s">
        <v>5704</v>
      </c>
      <c r="D2933" s="66">
        <v>52174</v>
      </c>
    </row>
    <row r="2934" spans="1:4" x14ac:dyDescent="0.25">
      <c r="A2934" s="54" t="s">
        <v>947</v>
      </c>
      <c r="B2934" s="65" t="s">
        <v>6178</v>
      </c>
      <c r="C2934" s="65" t="s">
        <v>6180</v>
      </c>
      <c r="D2934" s="66">
        <v>44997</v>
      </c>
    </row>
    <row r="2935" spans="1:4" x14ac:dyDescent="0.25">
      <c r="A2935" s="54" t="s">
        <v>947</v>
      </c>
      <c r="B2935" s="65" t="s">
        <v>1508</v>
      </c>
      <c r="C2935" s="65" t="s">
        <v>1510</v>
      </c>
      <c r="D2935" s="66">
        <v>408018</v>
      </c>
    </row>
    <row r="2936" spans="1:4" x14ac:dyDescent="0.25">
      <c r="A2936" s="54" t="s">
        <v>947</v>
      </c>
      <c r="B2936" s="65" t="s">
        <v>3663</v>
      </c>
      <c r="C2936" s="65" t="s">
        <v>3665</v>
      </c>
      <c r="D2936" s="66">
        <v>106849</v>
      </c>
    </row>
    <row r="2937" spans="1:4" x14ac:dyDescent="0.25">
      <c r="A2937" s="54" t="s">
        <v>947</v>
      </c>
      <c r="B2937" s="65" t="s">
        <v>12225</v>
      </c>
      <c r="C2937" s="65" t="s">
        <v>12227</v>
      </c>
      <c r="D2937" s="66">
        <v>9049</v>
      </c>
    </row>
    <row r="2938" spans="1:4" x14ac:dyDescent="0.25">
      <c r="A2938" s="54" t="s">
        <v>947</v>
      </c>
      <c r="B2938" s="65" t="s">
        <v>13730</v>
      </c>
      <c r="C2938" s="65" t="s">
        <v>13732</v>
      </c>
      <c r="D2938" s="66">
        <v>5827</v>
      </c>
    </row>
    <row r="2939" spans="1:4" x14ac:dyDescent="0.25">
      <c r="A2939" s="54" t="s">
        <v>947</v>
      </c>
      <c r="B2939" s="65" t="s">
        <v>12282</v>
      </c>
      <c r="C2939" s="65" t="s">
        <v>12284</v>
      </c>
      <c r="D2939" s="66">
        <v>8896</v>
      </c>
    </row>
    <row r="2940" spans="1:4" x14ac:dyDescent="0.25">
      <c r="A2940" s="54" t="s">
        <v>947</v>
      </c>
      <c r="B2940" s="65" t="s">
        <v>10552</v>
      </c>
      <c r="C2940" s="65" t="s">
        <v>10554</v>
      </c>
      <c r="D2940" s="66">
        <v>14105</v>
      </c>
    </row>
    <row r="2941" spans="1:4" x14ac:dyDescent="0.25">
      <c r="A2941" s="54" t="s">
        <v>947</v>
      </c>
      <c r="B2941" s="65" t="s">
        <v>10327</v>
      </c>
      <c r="C2941" s="65" t="s">
        <v>10329</v>
      </c>
      <c r="D2941" s="66">
        <v>14984</v>
      </c>
    </row>
    <row r="2942" spans="1:4" x14ac:dyDescent="0.25">
      <c r="A2942" s="54" t="s">
        <v>947</v>
      </c>
      <c r="B2942" s="65" t="s">
        <v>1784</v>
      </c>
      <c r="C2942" s="65" t="s">
        <v>1786</v>
      </c>
      <c r="D2942" s="66">
        <v>295120</v>
      </c>
    </row>
    <row r="2943" spans="1:4" x14ac:dyDescent="0.25">
      <c r="A2943" s="54" t="s">
        <v>947</v>
      </c>
      <c r="B2943" s="65" t="s">
        <v>4150</v>
      </c>
      <c r="C2943" s="65" t="s">
        <v>4152</v>
      </c>
      <c r="D2943" s="66">
        <v>88115</v>
      </c>
    </row>
    <row r="2944" spans="1:4" x14ac:dyDescent="0.25">
      <c r="A2944" s="54" t="s">
        <v>947</v>
      </c>
      <c r="B2944" s="65" t="s">
        <v>15888</v>
      </c>
      <c r="C2944" s="65" t="s">
        <v>15890</v>
      </c>
      <c r="D2944" s="66">
        <v>2334</v>
      </c>
    </row>
    <row r="2945" spans="1:4" x14ac:dyDescent="0.25">
      <c r="A2945" s="54" t="s">
        <v>947</v>
      </c>
      <c r="B2945" s="65" t="s">
        <v>3282</v>
      </c>
      <c r="C2945" s="65" t="s">
        <v>3284</v>
      </c>
      <c r="D2945" s="66">
        <v>117505</v>
      </c>
    </row>
    <row r="2946" spans="1:4" x14ac:dyDescent="0.25">
      <c r="A2946" s="54" t="s">
        <v>947</v>
      </c>
      <c r="B2946" s="65" t="s">
        <v>16673</v>
      </c>
      <c r="C2946" s="65" t="s">
        <v>16675</v>
      </c>
      <c r="D2946" s="66">
        <v>1255</v>
      </c>
    </row>
    <row r="2947" spans="1:4" x14ac:dyDescent="0.25">
      <c r="A2947" s="54" t="s">
        <v>947</v>
      </c>
      <c r="B2947" s="65" t="s">
        <v>16209</v>
      </c>
      <c r="C2947" s="65" t="s">
        <v>16211</v>
      </c>
      <c r="D2947" s="66">
        <v>1917</v>
      </c>
    </row>
    <row r="2948" spans="1:4" x14ac:dyDescent="0.25">
      <c r="A2948" s="54" t="s">
        <v>947</v>
      </c>
      <c r="B2948" s="65" t="s">
        <v>10028</v>
      </c>
      <c r="C2948" s="65" t="s">
        <v>10030</v>
      </c>
      <c r="D2948" s="66">
        <v>16256</v>
      </c>
    </row>
    <row r="2949" spans="1:4" x14ac:dyDescent="0.25">
      <c r="A2949" s="54" t="s">
        <v>947</v>
      </c>
      <c r="B2949" s="65" t="s">
        <v>13877</v>
      </c>
      <c r="C2949" s="65" t="s">
        <v>13879</v>
      </c>
      <c r="D2949" s="66">
        <v>5580</v>
      </c>
    </row>
    <row r="2950" spans="1:4" x14ac:dyDescent="0.25">
      <c r="A2950" s="54" t="s">
        <v>947</v>
      </c>
      <c r="B2950" s="65" t="s">
        <v>12162</v>
      </c>
      <c r="C2950" s="65" t="s">
        <v>12164</v>
      </c>
      <c r="D2950" s="66">
        <v>9210</v>
      </c>
    </row>
    <row r="2951" spans="1:4" x14ac:dyDescent="0.25">
      <c r="A2951" s="54" t="s">
        <v>947</v>
      </c>
      <c r="B2951" s="65" t="s">
        <v>14258</v>
      </c>
      <c r="C2951" s="65" t="s">
        <v>14260</v>
      </c>
      <c r="D2951" s="66">
        <v>4920</v>
      </c>
    </row>
    <row r="2952" spans="1:4" x14ac:dyDescent="0.25">
      <c r="A2952" s="54" t="s">
        <v>947</v>
      </c>
      <c r="B2952" s="65" t="s">
        <v>15642</v>
      </c>
      <c r="C2952" s="65" t="s">
        <v>15644</v>
      </c>
      <c r="D2952" s="66">
        <v>2774</v>
      </c>
    </row>
    <row r="2953" spans="1:4" x14ac:dyDescent="0.25">
      <c r="A2953" s="54" t="s">
        <v>947</v>
      </c>
      <c r="B2953" s="65" t="s">
        <v>7294</v>
      </c>
      <c r="C2953" s="65" t="s">
        <v>7296</v>
      </c>
      <c r="D2953" s="66">
        <v>33147</v>
      </c>
    </row>
    <row r="2954" spans="1:4" x14ac:dyDescent="0.25">
      <c r="A2954" s="54" t="s">
        <v>947</v>
      </c>
      <c r="B2954" s="65" t="s">
        <v>2510</v>
      </c>
      <c r="C2954" s="65" t="s">
        <v>2512</v>
      </c>
      <c r="D2954" s="66">
        <v>189079</v>
      </c>
    </row>
    <row r="2955" spans="1:4" x14ac:dyDescent="0.25">
      <c r="A2955" s="54" t="s">
        <v>947</v>
      </c>
      <c r="B2955" s="65" t="s">
        <v>11343</v>
      </c>
      <c r="C2955" s="65" t="s">
        <v>11345</v>
      </c>
      <c r="D2955" s="66">
        <v>11393</v>
      </c>
    </row>
    <row r="2956" spans="1:4" x14ac:dyDescent="0.25">
      <c r="A2956" s="54" t="s">
        <v>947</v>
      </c>
      <c r="B2956" s="65" t="s">
        <v>6115</v>
      </c>
      <c r="C2956" s="65" t="s">
        <v>6117</v>
      </c>
      <c r="D2956" s="66">
        <v>45963</v>
      </c>
    </row>
    <row r="2957" spans="1:4" x14ac:dyDescent="0.25">
      <c r="A2957" s="54" t="s">
        <v>947</v>
      </c>
      <c r="B2957" s="65" t="s">
        <v>11687</v>
      </c>
      <c r="C2957" s="65" t="s">
        <v>11689</v>
      </c>
      <c r="D2957" s="66">
        <v>10387</v>
      </c>
    </row>
    <row r="2958" spans="1:4" x14ac:dyDescent="0.25">
      <c r="A2958" s="54" t="s">
        <v>947</v>
      </c>
      <c r="B2958" s="65" t="s">
        <v>3931</v>
      </c>
      <c r="C2958" s="65" t="s">
        <v>3933</v>
      </c>
      <c r="D2958" s="66">
        <v>96625</v>
      </c>
    </row>
    <row r="2959" spans="1:4" x14ac:dyDescent="0.25">
      <c r="A2959" s="54" t="s">
        <v>947</v>
      </c>
      <c r="B2959" s="65" t="s">
        <v>14006</v>
      </c>
      <c r="C2959" s="65" t="s">
        <v>14008</v>
      </c>
      <c r="D2959" s="66">
        <v>5322</v>
      </c>
    </row>
    <row r="2960" spans="1:4" x14ac:dyDescent="0.25">
      <c r="A2960" s="54" t="s">
        <v>947</v>
      </c>
      <c r="B2960" s="65" t="s">
        <v>3609</v>
      </c>
      <c r="C2960" s="65" t="s">
        <v>3611</v>
      </c>
      <c r="D2960" s="66">
        <v>109317</v>
      </c>
    </row>
    <row r="2961" spans="1:4" x14ac:dyDescent="0.25">
      <c r="A2961" s="54" t="s">
        <v>947</v>
      </c>
      <c r="B2961" s="65" t="s">
        <v>15978</v>
      </c>
      <c r="C2961" s="65" t="s">
        <v>15980</v>
      </c>
      <c r="D2961" s="66">
        <v>2196</v>
      </c>
    </row>
    <row r="2962" spans="1:4" x14ac:dyDescent="0.25">
      <c r="A2962" s="54" t="s">
        <v>947</v>
      </c>
      <c r="B2962" s="65" t="s">
        <v>4426</v>
      </c>
      <c r="C2962" s="65" t="s">
        <v>4428</v>
      </c>
      <c r="D2962" s="66">
        <v>78516</v>
      </c>
    </row>
    <row r="2963" spans="1:4" x14ac:dyDescent="0.25">
      <c r="A2963" s="54" t="s">
        <v>947</v>
      </c>
      <c r="B2963" s="65" t="s">
        <v>14454</v>
      </c>
      <c r="C2963" s="65" t="s">
        <v>14456</v>
      </c>
      <c r="D2963" s="66">
        <v>4620</v>
      </c>
    </row>
    <row r="2964" spans="1:4" x14ac:dyDescent="0.25">
      <c r="A2964" s="54" t="s">
        <v>947</v>
      </c>
      <c r="B2964" s="65" t="s">
        <v>6070</v>
      </c>
      <c r="C2964" s="65" t="s">
        <v>6072</v>
      </c>
      <c r="D2964" s="66">
        <v>46734</v>
      </c>
    </row>
    <row r="2965" spans="1:4" x14ac:dyDescent="0.25">
      <c r="A2965" s="54" t="s">
        <v>947</v>
      </c>
      <c r="B2965" s="65" t="s">
        <v>15478</v>
      </c>
      <c r="C2965" s="65" t="s">
        <v>15480</v>
      </c>
      <c r="D2965" s="66">
        <v>3026</v>
      </c>
    </row>
    <row r="2966" spans="1:4" x14ac:dyDescent="0.25">
      <c r="A2966" s="54" t="s">
        <v>947</v>
      </c>
      <c r="B2966" s="65" t="s">
        <v>4213</v>
      </c>
      <c r="C2966" s="65" t="s">
        <v>4215</v>
      </c>
      <c r="D2966" s="66">
        <v>85329</v>
      </c>
    </row>
    <row r="2967" spans="1:4" x14ac:dyDescent="0.25">
      <c r="A2967" s="54" t="s">
        <v>947</v>
      </c>
      <c r="B2967" s="65" t="s">
        <v>7900</v>
      </c>
      <c r="C2967" s="65" t="s">
        <v>7902</v>
      </c>
      <c r="D2967" s="66">
        <v>28507</v>
      </c>
    </row>
    <row r="2968" spans="1:4" x14ac:dyDescent="0.25">
      <c r="A2968" s="54" t="s">
        <v>947</v>
      </c>
      <c r="B2968" s="65" t="s">
        <v>17384</v>
      </c>
      <c r="C2968" s="65" t="s">
        <v>17386</v>
      </c>
      <c r="D2968" s="66">
        <v>86</v>
      </c>
    </row>
    <row r="2969" spans="1:4" x14ac:dyDescent="0.25">
      <c r="A2969" s="54" t="s">
        <v>947</v>
      </c>
      <c r="B2969" s="65" t="s">
        <v>9870</v>
      </c>
      <c r="C2969" s="65" t="s">
        <v>9872</v>
      </c>
      <c r="D2969" s="66">
        <v>16966</v>
      </c>
    </row>
    <row r="2970" spans="1:4" x14ac:dyDescent="0.25">
      <c r="A2970" s="54" t="s">
        <v>947</v>
      </c>
      <c r="B2970" s="65" t="s">
        <v>6809</v>
      </c>
      <c r="C2970" s="65" t="s">
        <v>6811</v>
      </c>
      <c r="D2970" s="66">
        <v>37684</v>
      </c>
    </row>
    <row r="2971" spans="1:4" x14ac:dyDescent="0.25">
      <c r="A2971" s="54" t="s">
        <v>947</v>
      </c>
      <c r="B2971" s="65" t="s">
        <v>6929</v>
      </c>
      <c r="C2971" s="65" t="s">
        <v>6931</v>
      </c>
      <c r="D2971" s="66">
        <v>36592</v>
      </c>
    </row>
    <row r="2972" spans="1:4" x14ac:dyDescent="0.25">
      <c r="A2972" s="54" t="s">
        <v>947</v>
      </c>
      <c r="B2972" s="65" t="s">
        <v>3348</v>
      </c>
      <c r="C2972" s="65" t="s">
        <v>3350</v>
      </c>
      <c r="D2972" s="66">
        <v>123018</v>
      </c>
    </row>
    <row r="2973" spans="1:4" x14ac:dyDescent="0.25">
      <c r="A2973" s="54" t="s">
        <v>947</v>
      </c>
      <c r="B2973" s="65" t="s">
        <v>9920</v>
      </c>
      <c r="C2973" s="65" t="s">
        <v>9922</v>
      </c>
      <c r="D2973" s="66">
        <v>16635</v>
      </c>
    </row>
    <row r="2974" spans="1:4" x14ac:dyDescent="0.25">
      <c r="A2974" s="54" t="s">
        <v>947</v>
      </c>
      <c r="B2974" s="65" t="s">
        <v>13703</v>
      </c>
      <c r="C2974" s="65" t="s">
        <v>13705</v>
      </c>
      <c r="D2974" s="66">
        <v>5885</v>
      </c>
    </row>
    <row r="2975" spans="1:4" x14ac:dyDescent="0.25">
      <c r="A2975" s="54" t="s">
        <v>947</v>
      </c>
      <c r="B2975" s="65" t="s">
        <v>15774</v>
      </c>
      <c r="C2975" s="65" t="s">
        <v>15775</v>
      </c>
      <c r="D2975" s="66">
        <v>2550</v>
      </c>
    </row>
    <row r="2976" spans="1:4" x14ac:dyDescent="0.25">
      <c r="A2976" s="54" t="s">
        <v>947</v>
      </c>
      <c r="B2976" s="65" t="s">
        <v>11895</v>
      </c>
      <c r="C2976" s="65" t="s">
        <v>11897</v>
      </c>
      <c r="D2976" s="66">
        <v>9847</v>
      </c>
    </row>
    <row r="2977" spans="1:4" x14ac:dyDescent="0.25">
      <c r="A2977" s="54" t="s">
        <v>947</v>
      </c>
      <c r="B2977" s="65" t="s">
        <v>16273</v>
      </c>
      <c r="C2977" s="65" t="s">
        <v>16275</v>
      </c>
      <c r="D2977" s="66">
        <v>1835</v>
      </c>
    </row>
    <row r="2978" spans="1:4" x14ac:dyDescent="0.25">
      <c r="A2978" s="54" t="s">
        <v>947</v>
      </c>
      <c r="B2978" s="65" t="s">
        <v>10121</v>
      </c>
      <c r="C2978" s="65" t="s">
        <v>10123</v>
      </c>
      <c r="D2978" s="66">
        <v>15921</v>
      </c>
    </row>
    <row r="2979" spans="1:4" x14ac:dyDescent="0.25">
      <c r="A2979" s="54" t="s">
        <v>947</v>
      </c>
      <c r="B2979" s="65" t="s">
        <v>12579</v>
      </c>
      <c r="C2979" s="65" t="s">
        <v>12581</v>
      </c>
      <c r="D2979" s="66">
        <v>8177</v>
      </c>
    </row>
    <row r="2980" spans="1:4" x14ac:dyDescent="0.25">
      <c r="A2980" s="54" t="s">
        <v>947</v>
      </c>
      <c r="B2980" s="65" t="s">
        <v>13900</v>
      </c>
      <c r="C2980" s="65" t="s">
        <v>13902</v>
      </c>
      <c r="D2980" s="66">
        <v>5535</v>
      </c>
    </row>
    <row r="2981" spans="1:4" x14ac:dyDescent="0.25">
      <c r="A2981" s="54" t="s">
        <v>947</v>
      </c>
      <c r="B2981" s="65" t="s">
        <v>3432</v>
      </c>
      <c r="C2981" s="65" t="s">
        <v>3434</v>
      </c>
      <c r="D2981" s="66">
        <v>118735</v>
      </c>
    </row>
    <row r="2982" spans="1:4" x14ac:dyDescent="0.25">
      <c r="A2982" s="54" t="s">
        <v>947</v>
      </c>
      <c r="B2982" s="65" t="s">
        <v>15510</v>
      </c>
      <c r="C2982" s="65" t="s">
        <v>15512</v>
      </c>
      <c r="D2982" s="66">
        <v>2995</v>
      </c>
    </row>
    <row r="2983" spans="1:4" x14ac:dyDescent="0.25">
      <c r="A2983" s="54" t="s">
        <v>947</v>
      </c>
      <c r="B2983" s="65" t="s">
        <v>8728</v>
      </c>
      <c r="C2983" s="65" t="s">
        <v>8730</v>
      </c>
      <c r="D2983" s="66">
        <v>23082</v>
      </c>
    </row>
    <row r="2984" spans="1:4" x14ac:dyDescent="0.25">
      <c r="A2984" s="54" t="s">
        <v>947</v>
      </c>
      <c r="B2984" s="65" t="s">
        <v>10774</v>
      </c>
      <c r="C2984" s="65" t="s">
        <v>10776</v>
      </c>
      <c r="D2984" s="66">
        <v>13222</v>
      </c>
    </row>
    <row r="2985" spans="1:4" x14ac:dyDescent="0.25">
      <c r="A2985" s="54" t="s">
        <v>947</v>
      </c>
      <c r="B2985" s="65" t="s">
        <v>1679</v>
      </c>
      <c r="C2985" s="65" t="s">
        <v>1681</v>
      </c>
      <c r="D2985" s="66">
        <v>310891</v>
      </c>
    </row>
    <row r="2986" spans="1:4" x14ac:dyDescent="0.25">
      <c r="A2986" s="54" t="s">
        <v>947</v>
      </c>
      <c r="B2986" s="65" t="s">
        <v>9438</v>
      </c>
      <c r="C2986" s="65" t="s">
        <v>9440</v>
      </c>
      <c r="D2986" s="66">
        <v>18934</v>
      </c>
    </row>
    <row r="2987" spans="1:4" x14ac:dyDescent="0.25">
      <c r="A2987" s="54" t="s">
        <v>947</v>
      </c>
      <c r="B2987" s="65" t="s">
        <v>1655</v>
      </c>
      <c r="C2987" s="65" t="s">
        <v>1657</v>
      </c>
      <c r="D2987" s="66">
        <v>335104</v>
      </c>
    </row>
    <row r="2988" spans="1:4" x14ac:dyDescent="0.25">
      <c r="A2988" s="54" t="s">
        <v>947</v>
      </c>
      <c r="B2988" s="65" t="s">
        <v>16541</v>
      </c>
      <c r="C2988" s="65" t="s">
        <v>16543</v>
      </c>
      <c r="D2988" s="66">
        <v>1452</v>
      </c>
    </row>
    <row r="2989" spans="1:4" x14ac:dyDescent="0.25">
      <c r="A2989" s="54" t="s">
        <v>947</v>
      </c>
      <c r="B2989" s="65" t="s">
        <v>5468</v>
      </c>
      <c r="C2989" s="65" t="s">
        <v>5470</v>
      </c>
      <c r="D2989" s="66">
        <v>55844</v>
      </c>
    </row>
    <row r="2990" spans="1:4" x14ac:dyDescent="0.25">
      <c r="A2990" s="54" t="s">
        <v>947</v>
      </c>
      <c r="B2990" s="65" t="s">
        <v>9060</v>
      </c>
      <c r="C2990" s="65" t="s">
        <v>9062</v>
      </c>
      <c r="D2990" s="66">
        <v>21268</v>
      </c>
    </row>
    <row r="2991" spans="1:4" x14ac:dyDescent="0.25">
      <c r="A2991" s="54" t="s">
        <v>947</v>
      </c>
      <c r="B2991" s="65" t="s">
        <v>6061</v>
      </c>
      <c r="C2991" s="65" t="s">
        <v>6063</v>
      </c>
      <c r="D2991" s="66">
        <v>46803</v>
      </c>
    </row>
    <row r="2992" spans="1:4" x14ac:dyDescent="0.25">
      <c r="A2992" s="54" t="s">
        <v>947</v>
      </c>
      <c r="B2992" s="65" t="s">
        <v>7984</v>
      </c>
      <c r="C2992" s="65" t="s">
        <v>7986</v>
      </c>
      <c r="D2992" s="66">
        <v>27835</v>
      </c>
    </row>
    <row r="2993" spans="1:4" x14ac:dyDescent="0.25">
      <c r="A2993" s="54" t="s">
        <v>947</v>
      </c>
      <c r="B2993" s="65" t="s">
        <v>16649</v>
      </c>
      <c r="C2993" s="65" t="s">
        <v>16651</v>
      </c>
      <c r="D2993" s="66">
        <v>1278</v>
      </c>
    </row>
    <row r="2994" spans="1:4" x14ac:dyDescent="0.25">
      <c r="A2994" s="54" t="s">
        <v>947</v>
      </c>
      <c r="B2994" s="65" t="s">
        <v>2168</v>
      </c>
      <c r="C2994" s="65" t="s">
        <v>2170</v>
      </c>
      <c r="D2994" s="66">
        <v>229494</v>
      </c>
    </row>
    <row r="2995" spans="1:4" x14ac:dyDescent="0.25">
      <c r="A2995" s="54" t="s">
        <v>947</v>
      </c>
      <c r="B2995" s="65" t="s">
        <v>2849</v>
      </c>
      <c r="C2995" s="65" t="s">
        <v>2851</v>
      </c>
      <c r="D2995" s="66">
        <v>157746</v>
      </c>
    </row>
    <row r="2996" spans="1:4" x14ac:dyDescent="0.25">
      <c r="A2996" s="54" t="s">
        <v>947</v>
      </c>
      <c r="B2996" s="65" t="s">
        <v>1415</v>
      </c>
      <c r="C2996" s="65" t="s">
        <v>1417</v>
      </c>
      <c r="D2996" s="66">
        <v>392010</v>
      </c>
    </row>
    <row r="2997" spans="1:4" x14ac:dyDescent="0.25">
      <c r="A2997" s="54" t="s">
        <v>947</v>
      </c>
      <c r="B2997" s="65" t="s">
        <v>17290</v>
      </c>
      <c r="C2997" s="65" t="s">
        <v>17292</v>
      </c>
      <c r="D2997" s="66">
        <v>309</v>
      </c>
    </row>
    <row r="2998" spans="1:4" x14ac:dyDescent="0.25">
      <c r="A2998" s="54" t="s">
        <v>947</v>
      </c>
      <c r="B2998" s="65" t="s">
        <v>13956</v>
      </c>
      <c r="C2998" s="65" t="s">
        <v>13957</v>
      </c>
      <c r="D2998" s="66">
        <v>5397</v>
      </c>
    </row>
    <row r="2999" spans="1:4" x14ac:dyDescent="0.25">
      <c r="A2999" s="54" t="s">
        <v>947</v>
      </c>
      <c r="B2999" s="65" t="s">
        <v>2486</v>
      </c>
      <c r="C2999" s="65" t="s">
        <v>2488</v>
      </c>
      <c r="D2999" s="66">
        <v>191925</v>
      </c>
    </row>
    <row r="3000" spans="1:4" x14ac:dyDescent="0.25">
      <c r="A3000" s="54" t="s">
        <v>947</v>
      </c>
      <c r="B3000" s="65" t="s">
        <v>5291</v>
      </c>
      <c r="C3000" s="65" t="s">
        <v>5293</v>
      </c>
      <c r="D3000" s="66">
        <v>59099</v>
      </c>
    </row>
    <row r="3001" spans="1:4" x14ac:dyDescent="0.25">
      <c r="A3001" s="54" t="s">
        <v>947</v>
      </c>
      <c r="B3001" s="65" t="s">
        <v>4937</v>
      </c>
      <c r="C3001" s="65" t="s">
        <v>4939</v>
      </c>
      <c r="D3001" s="66">
        <v>65814</v>
      </c>
    </row>
    <row r="3002" spans="1:4" x14ac:dyDescent="0.25">
      <c r="A3002" s="54" t="s">
        <v>947</v>
      </c>
      <c r="B3002" s="65" t="s">
        <v>10405</v>
      </c>
      <c r="C3002" s="65" t="s">
        <v>10407</v>
      </c>
      <c r="D3002" s="66">
        <v>14702</v>
      </c>
    </row>
    <row r="3003" spans="1:4" x14ac:dyDescent="0.25">
      <c r="A3003" s="54" t="s">
        <v>947</v>
      </c>
      <c r="B3003" s="65" t="s">
        <v>11519</v>
      </c>
      <c r="C3003" s="65" t="s">
        <v>11521</v>
      </c>
      <c r="D3003" s="66">
        <v>10776</v>
      </c>
    </row>
    <row r="3004" spans="1:4" x14ac:dyDescent="0.25">
      <c r="A3004" s="54" t="s">
        <v>947</v>
      </c>
      <c r="B3004" s="65" t="s">
        <v>9360</v>
      </c>
      <c r="C3004" s="65" t="s">
        <v>9362</v>
      </c>
      <c r="D3004" s="66">
        <v>19416</v>
      </c>
    </row>
    <row r="3005" spans="1:4" x14ac:dyDescent="0.25">
      <c r="A3005" s="54" t="s">
        <v>947</v>
      </c>
      <c r="B3005" s="65" t="s">
        <v>8863</v>
      </c>
      <c r="C3005" s="65" t="s">
        <v>8865</v>
      </c>
      <c r="D3005" s="66">
        <v>22443</v>
      </c>
    </row>
    <row r="3006" spans="1:4" x14ac:dyDescent="0.25">
      <c r="A3006" s="54" t="s">
        <v>947</v>
      </c>
      <c r="B3006" s="65" t="s">
        <v>9950</v>
      </c>
      <c r="C3006" s="65" t="s">
        <v>9952</v>
      </c>
      <c r="D3006" s="66">
        <v>16539</v>
      </c>
    </row>
    <row r="3007" spans="1:4" x14ac:dyDescent="0.25">
      <c r="A3007" s="54" t="s">
        <v>947</v>
      </c>
      <c r="B3007" s="65" t="s">
        <v>7807</v>
      </c>
      <c r="C3007" s="65" t="s">
        <v>7809</v>
      </c>
      <c r="D3007" s="66">
        <v>29137</v>
      </c>
    </row>
    <row r="3008" spans="1:4" x14ac:dyDescent="0.25">
      <c r="A3008" s="54" t="s">
        <v>947</v>
      </c>
      <c r="B3008" s="65" t="s">
        <v>9663</v>
      </c>
      <c r="C3008" s="65" t="s">
        <v>9665</v>
      </c>
      <c r="D3008" s="66">
        <v>17842</v>
      </c>
    </row>
    <row r="3009" spans="1:4" x14ac:dyDescent="0.25">
      <c r="A3009" s="54" t="s">
        <v>947</v>
      </c>
      <c r="B3009" s="65" t="s">
        <v>10870</v>
      </c>
      <c r="C3009" s="65" t="s">
        <v>10872</v>
      </c>
      <c r="D3009" s="66">
        <v>12946</v>
      </c>
    </row>
    <row r="3010" spans="1:4" x14ac:dyDescent="0.25">
      <c r="A3010" s="54" t="s">
        <v>947</v>
      </c>
      <c r="B3010" s="65" t="s">
        <v>12979</v>
      </c>
      <c r="C3010" s="65" t="s">
        <v>12981</v>
      </c>
      <c r="D3010" s="66">
        <v>7232</v>
      </c>
    </row>
    <row r="3011" spans="1:4" x14ac:dyDescent="0.25">
      <c r="A3011" s="54" t="s">
        <v>947</v>
      </c>
      <c r="B3011" s="65" t="s">
        <v>14309</v>
      </c>
      <c r="C3011" s="65" t="s">
        <v>14311</v>
      </c>
      <c r="D3011" s="66">
        <v>4848</v>
      </c>
    </row>
    <row r="3012" spans="1:4" x14ac:dyDescent="0.25">
      <c r="A3012" s="54" t="s">
        <v>947</v>
      </c>
      <c r="B3012" s="65" t="s">
        <v>12716</v>
      </c>
      <c r="C3012" s="65" t="s">
        <v>12718</v>
      </c>
      <c r="D3012" s="66">
        <v>7830</v>
      </c>
    </row>
    <row r="3013" spans="1:4" x14ac:dyDescent="0.25">
      <c r="A3013" s="54" t="s">
        <v>947</v>
      </c>
      <c r="B3013" s="65" t="s">
        <v>3952</v>
      </c>
      <c r="C3013" s="65" t="s">
        <v>3954</v>
      </c>
      <c r="D3013" s="66">
        <v>95867</v>
      </c>
    </row>
    <row r="3014" spans="1:4" x14ac:dyDescent="0.25">
      <c r="A3014" s="54" t="s">
        <v>947</v>
      </c>
      <c r="B3014" s="65" t="s">
        <v>2213</v>
      </c>
      <c r="C3014" s="65" t="s">
        <v>2215</v>
      </c>
      <c r="D3014" s="66">
        <v>222917</v>
      </c>
    </row>
    <row r="3015" spans="1:4" x14ac:dyDescent="0.25">
      <c r="A3015" s="54" t="s">
        <v>947</v>
      </c>
      <c r="B3015" s="65" t="s">
        <v>5573</v>
      </c>
      <c r="C3015" s="65" t="s">
        <v>5575</v>
      </c>
      <c r="D3015" s="66">
        <v>54144</v>
      </c>
    </row>
    <row r="3016" spans="1:4" x14ac:dyDescent="0.25">
      <c r="A3016" s="54" t="s">
        <v>947</v>
      </c>
      <c r="B3016" s="65" t="s">
        <v>16529</v>
      </c>
      <c r="C3016" s="65" t="s">
        <v>16531</v>
      </c>
      <c r="D3016" s="66">
        <v>1460</v>
      </c>
    </row>
    <row r="3017" spans="1:4" x14ac:dyDescent="0.25">
      <c r="A3017" s="54" t="s">
        <v>947</v>
      </c>
      <c r="B3017" s="65" t="s">
        <v>5354</v>
      </c>
      <c r="C3017" s="65" t="s">
        <v>5356</v>
      </c>
      <c r="D3017" s="66">
        <v>58143</v>
      </c>
    </row>
    <row r="3018" spans="1:4" x14ac:dyDescent="0.25">
      <c r="A3018" s="54" t="s">
        <v>947</v>
      </c>
      <c r="B3018" s="65" t="s">
        <v>10339</v>
      </c>
      <c r="C3018" s="65" t="s">
        <v>10341</v>
      </c>
      <c r="D3018" s="66">
        <v>14932</v>
      </c>
    </row>
    <row r="3019" spans="1:4" x14ac:dyDescent="0.25">
      <c r="A3019" s="54" t="s">
        <v>947</v>
      </c>
      <c r="B3019" s="65" t="s">
        <v>3543</v>
      </c>
      <c r="C3019" s="65" t="s">
        <v>3545</v>
      </c>
      <c r="D3019" s="66">
        <v>112602</v>
      </c>
    </row>
    <row r="3020" spans="1:4" x14ac:dyDescent="0.25">
      <c r="A3020" s="54" t="s">
        <v>947</v>
      </c>
      <c r="B3020" s="65" t="s">
        <v>8635</v>
      </c>
      <c r="C3020" s="65" t="s">
        <v>8637</v>
      </c>
      <c r="D3020" s="66">
        <v>23529</v>
      </c>
    </row>
    <row r="3021" spans="1:4" x14ac:dyDescent="0.25">
      <c r="A3021" s="54" t="s">
        <v>947</v>
      </c>
      <c r="B3021" s="65" t="s">
        <v>13545</v>
      </c>
      <c r="C3021" s="65" t="s">
        <v>13547</v>
      </c>
      <c r="D3021" s="66">
        <v>6162</v>
      </c>
    </row>
    <row r="3022" spans="1:4" x14ac:dyDescent="0.25">
      <c r="A3022" s="54" t="s">
        <v>947</v>
      </c>
      <c r="B3022" s="65" t="s">
        <v>13030</v>
      </c>
      <c r="C3022" s="65" t="s">
        <v>13032</v>
      </c>
      <c r="D3022" s="66">
        <v>7097</v>
      </c>
    </row>
    <row r="3023" spans="1:4" x14ac:dyDescent="0.25">
      <c r="A3023" s="54" t="s">
        <v>947</v>
      </c>
      <c r="B3023" s="65" t="s">
        <v>16764</v>
      </c>
      <c r="C3023" s="65" t="s">
        <v>16766</v>
      </c>
      <c r="D3023" s="66">
        <v>1106</v>
      </c>
    </row>
    <row r="3024" spans="1:4" x14ac:dyDescent="0.25">
      <c r="A3024" s="54" t="s">
        <v>947</v>
      </c>
      <c r="B3024" s="65" t="s">
        <v>15791</v>
      </c>
      <c r="C3024" s="65" t="s">
        <v>15793</v>
      </c>
      <c r="D3024" s="66">
        <v>2522</v>
      </c>
    </row>
    <row r="3025" spans="1:4" x14ac:dyDescent="0.25">
      <c r="A3025" s="54" t="s">
        <v>947</v>
      </c>
      <c r="B3025" s="65" t="s">
        <v>16562</v>
      </c>
      <c r="C3025" s="65" t="s">
        <v>16564</v>
      </c>
      <c r="D3025" s="66">
        <v>1439</v>
      </c>
    </row>
    <row r="3026" spans="1:4" x14ac:dyDescent="0.25">
      <c r="A3026" s="54" t="s">
        <v>947</v>
      </c>
      <c r="B3026" s="65" t="s">
        <v>5938</v>
      </c>
      <c r="C3026" s="65" t="s">
        <v>5940</v>
      </c>
      <c r="D3026" s="66">
        <v>48367</v>
      </c>
    </row>
    <row r="3027" spans="1:4" x14ac:dyDescent="0.25">
      <c r="A3027" s="54" t="s">
        <v>947</v>
      </c>
      <c r="B3027" s="65" t="s">
        <v>14886</v>
      </c>
      <c r="C3027" s="65" t="s">
        <v>14888</v>
      </c>
      <c r="D3027" s="66">
        <v>3924</v>
      </c>
    </row>
    <row r="3028" spans="1:4" x14ac:dyDescent="0.25">
      <c r="A3028" s="54" t="s">
        <v>947</v>
      </c>
      <c r="B3028" s="65" t="s">
        <v>9234</v>
      </c>
      <c r="C3028" s="65" t="s">
        <v>9236</v>
      </c>
      <c r="D3028" s="66">
        <v>20151</v>
      </c>
    </row>
    <row r="3029" spans="1:4" x14ac:dyDescent="0.25">
      <c r="A3029" s="54" t="s">
        <v>947</v>
      </c>
      <c r="B3029" s="65" t="s">
        <v>13403</v>
      </c>
      <c r="C3029" s="65" t="s">
        <v>13404</v>
      </c>
      <c r="D3029" s="66">
        <v>6363</v>
      </c>
    </row>
    <row r="3030" spans="1:4" x14ac:dyDescent="0.25">
      <c r="A3030" s="54" t="s">
        <v>947</v>
      </c>
      <c r="B3030" s="65" t="s">
        <v>14646</v>
      </c>
      <c r="C3030" s="65" t="s">
        <v>14648</v>
      </c>
      <c r="D3030" s="66">
        <v>4281</v>
      </c>
    </row>
    <row r="3031" spans="1:4" x14ac:dyDescent="0.25">
      <c r="A3031" s="54" t="s">
        <v>947</v>
      </c>
      <c r="B3031" s="65" t="s">
        <v>15693</v>
      </c>
      <c r="C3031" s="65" t="s">
        <v>15695</v>
      </c>
      <c r="D3031" s="66">
        <v>2685</v>
      </c>
    </row>
    <row r="3032" spans="1:4" x14ac:dyDescent="0.25">
      <c r="A3032" s="54" t="s">
        <v>947</v>
      </c>
      <c r="B3032" s="65" t="s">
        <v>7777</v>
      </c>
      <c r="C3032" s="65" t="s">
        <v>7779</v>
      </c>
      <c r="D3032" s="66">
        <v>29355</v>
      </c>
    </row>
    <row r="3033" spans="1:4" x14ac:dyDescent="0.25">
      <c r="A3033" s="54" t="s">
        <v>947</v>
      </c>
      <c r="B3033" s="65" t="s">
        <v>11744</v>
      </c>
      <c r="C3033" s="65" t="s">
        <v>11746</v>
      </c>
      <c r="D3033" s="66">
        <v>10179</v>
      </c>
    </row>
    <row r="3034" spans="1:4" x14ac:dyDescent="0.25">
      <c r="A3034" s="54" t="s">
        <v>947</v>
      </c>
      <c r="B3034" s="65" t="s">
        <v>2915</v>
      </c>
      <c r="C3034" s="65" t="s">
        <v>2917</v>
      </c>
      <c r="D3034" s="66">
        <v>153011</v>
      </c>
    </row>
    <row r="3035" spans="1:4" x14ac:dyDescent="0.25">
      <c r="A3035" s="54" t="s">
        <v>947</v>
      </c>
      <c r="B3035" s="65" t="s">
        <v>8800</v>
      </c>
      <c r="C3035" s="65" t="s">
        <v>8802</v>
      </c>
      <c r="D3035" s="66">
        <v>22725</v>
      </c>
    </row>
    <row r="3036" spans="1:4" x14ac:dyDescent="0.25">
      <c r="A3036" s="54" t="s">
        <v>947</v>
      </c>
      <c r="B3036" s="65" t="s">
        <v>13334</v>
      </c>
      <c r="C3036" s="65" t="s">
        <v>13336</v>
      </c>
      <c r="D3036" s="66">
        <v>6463</v>
      </c>
    </row>
    <row r="3037" spans="1:4" x14ac:dyDescent="0.25">
      <c r="A3037" s="54" t="s">
        <v>947</v>
      </c>
      <c r="B3037" s="65" t="s">
        <v>13847</v>
      </c>
      <c r="C3037" s="65" t="s">
        <v>13849</v>
      </c>
      <c r="D3037" s="66">
        <v>5611</v>
      </c>
    </row>
    <row r="3038" spans="1:4" x14ac:dyDescent="0.25">
      <c r="A3038" s="54" t="s">
        <v>947</v>
      </c>
      <c r="B3038" s="65" t="s">
        <v>3754</v>
      </c>
      <c r="C3038" s="65" t="s">
        <v>3756</v>
      </c>
      <c r="D3038" s="66">
        <v>103399</v>
      </c>
    </row>
    <row r="3039" spans="1:4" x14ac:dyDescent="0.25">
      <c r="A3039" s="54" t="s">
        <v>947</v>
      </c>
      <c r="B3039" s="65" t="s">
        <v>2207</v>
      </c>
      <c r="C3039" s="65" t="s">
        <v>2209</v>
      </c>
      <c r="D3039" s="66">
        <v>224225</v>
      </c>
    </row>
    <row r="3040" spans="1:4" x14ac:dyDescent="0.25">
      <c r="A3040" s="54" t="s">
        <v>947</v>
      </c>
      <c r="B3040" s="65" t="s">
        <v>8911</v>
      </c>
      <c r="C3040" s="65" t="s">
        <v>8913</v>
      </c>
      <c r="D3040" s="66">
        <v>22203</v>
      </c>
    </row>
    <row r="3041" spans="1:4" x14ac:dyDescent="0.25">
      <c r="A3041" s="54" t="s">
        <v>947</v>
      </c>
      <c r="B3041" s="65" t="s">
        <v>12267</v>
      </c>
      <c r="C3041" s="65" t="s">
        <v>12269</v>
      </c>
      <c r="D3041" s="66">
        <v>8966</v>
      </c>
    </row>
    <row r="3042" spans="1:4" x14ac:dyDescent="0.25">
      <c r="A3042" s="54" t="s">
        <v>947</v>
      </c>
      <c r="B3042" s="65" t="s">
        <v>1182</v>
      </c>
      <c r="C3042" s="65" t="s">
        <v>1184</v>
      </c>
      <c r="D3042" s="66">
        <v>629376</v>
      </c>
    </row>
    <row r="3043" spans="1:4" x14ac:dyDescent="0.25">
      <c r="A3043" s="54" t="s">
        <v>947</v>
      </c>
      <c r="B3043" s="65" t="s">
        <v>6696</v>
      </c>
      <c r="C3043" s="65" t="s">
        <v>6698</v>
      </c>
      <c r="D3043" s="66">
        <v>38956</v>
      </c>
    </row>
    <row r="3044" spans="1:4" x14ac:dyDescent="0.25">
      <c r="A3044" s="54" t="s">
        <v>947</v>
      </c>
      <c r="B3044" s="65" t="s">
        <v>1901</v>
      </c>
      <c r="C3044" s="65" t="s">
        <v>1903</v>
      </c>
      <c r="D3044" s="66">
        <v>202046</v>
      </c>
    </row>
    <row r="3045" spans="1:4" x14ac:dyDescent="0.25">
      <c r="A3045" s="54" t="s">
        <v>947</v>
      </c>
      <c r="B3045" s="65" t="s">
        <v>7216</v>
      </c>
      <c r="C3045" s="65" t="s">
        <v>7218</v>
      </c>
      <c r="D3045" s="66">
        <v>33683</v>
      </c>
    </row>
    <row r="3046" spans="1:4" x14ac:dyDescent="0.25">
      <c r="A3046" s="54" t="s">
        <v>947</v>
      </c>
      <c r="B3046" s="65" t="s">
        <v>10094</v>
      </c>
      <c r="C3046" s="65" t="s">
        <v>10096</v>
      </c>
      <c r="D3046" s="66">
        <v>16038</v>
      </c>
    </row>
    <row r="3047" spans="1:4" x14ac:dyDescent="0.25">
      <c r="A3047" s="54" t="s">
        <v>947</v>
      </c>
      <c r="B3047" s="65" t="s">
        <v>13945</v>
      </c>
      <c r="C3047" s="65" t="s">
        <v>13947</v>
      </c>
      <c r="D3047" s="66">
        <v>5446</v>
      </c>
    </row>
    <row r="3048" spans="1:4" x14ac:dyDescent="0.25">
      <c r="A3048" s="54" t="s">
        <v>947</v>
      </c>
      <c r="B3048" s="65" t="s">
        <v>1511</v>
      </c>
      <c r="C3048" s="65" t="s">
        <v>1513</v>
      </c>
      <c r="D3048" s="66">
        <v>298555</v>
      </c>
    </row>
    <row r="3049" spans="1:4" x14ac:dyDescent="0.25">
      <c r="A3049" s="54" t="s">
        <v>947</v>
      </c>
      <c r="B3049" s="65" t="s">
        <v>3901</v>
      </c>
      <c r="C3049" s="65" t="s">
        <v>3903</v>
      </c>
      <c r="D3049" s="66">
        <v>97568</v>
      </c>
    </row>
    <row r="3050" spans="1:4" x14ac:dyDescent="0.25">
      <c r="A3050" s="54" t="s">
        <v>947</v>
      </c>
      <c r="B3050" s="65" t="s">
        <v>15074</v>
      </c>
      <c r="C3050" s="65" t="s">
        <v>15076</v>
      </c>
      <c r="D3050" s="66">
        <v>3686</v>
      </c>
    </row>
    <row r="3051" spans="1:4" x14ac:dyDescent="0.25">
      <c r="A3051" s="54" t="s">
        <v>947</v>
      </c>
      <c r="B3051" s="65" t="s">
        <v>8074</v>
      </c>
      <c r="C3051" s="65" t="s">
        <v>8076</v>
      </c>
      <c r="D3051" s="66">
        <v>27151</v>
      </c>
    </row>
    <row r="3052" spans="1:4" x14ac:dyDescent="0.25">
      <c r="A3052" s="54" t="s">
        <v>947</v>
      </c>
      <c r="B3052" s="65" t="s">
        <v>10237</v>
      </c>
      <c r="C3052" s="65" t="s">
        <v>10239</v>
      </c>
      <c r="D3052" s="66">
        <v>15340</v>
      </c>
    </row>
    <row r="3053" spans="1:4" x14ac:dyDescent="0.25">
      <c r="A3053" s="54" t="s">
        <v>947</v>
      </c>
      <c r="B3053" s="65" t="s">
        <v>10783</v>
      </c>
      <c r="C3053" s="65" t="s">
        <v>10785</v>
      </c>
      <c r="D3053" s="66">
        <v>13211</v>
      </c>
    </row>
    <row r="3054" spans="1:4" x14ac:dyDescent="0.25">
      <c r="A3054" s="54" t="s">
        <v>947</v>
      </c>
      <c r="B3054" s="65" t="s">
        <v>15966</v>
      </c>
      <c r="C3054" s="65" t="s">
        <v>15968</v>
      </c>
      <c r="D3054" s="66">
        <v>2214</v>
      </c>
    </row>
    <row r="3055" spans="1:4" x14ac:dyDescent="0.25">
      <c r="A3055" s="54" t="s">
        <v>947</v>
      </c>
      <c r="B3055" s="65" t="s">
        <v>1313</v>
      </c>
      <c r="C3055" s="65" t="s">
        <v>1315</v>
      </c>
      <c r="D3055" s="66">
        <v>409092</v>
      </c>
    </row>
    <row r="3056" spans="1:4" x14ac:dyDescent="0.25">
      <c r="A3056" s="54" t="s">
        <v>947</v>
      </c>
      <c r="B3056" s="65" t="s">
        <v>15490</v>
      </c>
      <c r="C3056" s="65" t="s">
        <v>15492</v>
      </c>
      <c r="D3056" s="66">
        <v>3018</v>
      </c>
    </row>
    <row r="3057" spans="1:4" x14ac:dyDescent="0.25">
      <c r="A3057" s="54" t="s">
        <v>947</v>
      </c>
      <c r="B3057" s="65" t="s">
        <v>7711</v>
      </c>
      <c r="C3057" s="65" t="s">
        <v>7713</v>
      </c>
      <c r="D3057" s="66">
        <v>29765</v>
      </c>
    </row>
    <row r="3058" spans="1:4" x14ac:dyDescent="0.25">
      <c r="A3058" s="54" t="s">
        <v>947</v>
      </c>
      <c r="B3058" s="65" t="s">
        <v>1808</v>
      </c>
      <c r="C3058" s="65" t="s">
        <v>1810</v>
      </c>
      <c r="D3058" s="66">
        <v>243644</v>
      </c>
    </row>
    <row r="3059" spans="1:4" x14ac:dyDescent="0.25">
      <c r="A3059" s="54" t="s">
        <v>947</v>
      </c>
      <c r="B3059" s="65" t="s">
        <v>4964</v>
      </c>
      <c r="C3059" s="65" t="s">
        <v>4966</v>
      </c>
      <c r="D3059" s="66">
        <v>65258</v>
      </c>
    </row>
    <row r="3060" spans="1:4" x14ac:dyDescent="0.25">
      <c r="A3060" s="54" t="s">
        <v>947</v>
      </c>
      <c r="B3060" s="65" t="s">
        <v>7055</v>
      </c>
      <c r="C3060" s="65" t="s">
        <v>7057</v>
      </c>
      <c r="D3060" s="66">
        <v>34931</v>
      </c>
    </row>
    <row r="3061" spans="1:4" x14ac:dyDescent="0.25">
      <c r="A3061" s="54" t="s">
        <v>947</v>
      </c>
      <c r="B3061" s="65" t="s">
        <v>6055</v>
      </c>
      <c r="C3061" s="65" t="s">
        <v>6057</v>
      </c>
      <c r="D3061" s="66">
        <v>46811</v>
      </c>
    </row>
    <row r="3062" spans="1:4" x14ac:dyDescent="0.25">
      <c r="A3062" s="54" t="s">
        <v>947</v>
      </c>
      <c r="B3062" s="65" t="s">
        <v>1991</v>
      </c>
      <c r="C3062" s="65" t="s">
        <v>1993</v>
      </c>
      <c r="D3062" s="66">
        <v>251313</v>
      </c>
    </row>
    <row r="3063" spans="1:4" x14ac:dyDescent="0.25">
      <c r="A3063" s="54" t="s">
        <v>947</v>
      </c>
      <c r="B3063" s="65" t="s">
        <v>3492</v>
      </c>
      <c r="C3063" s="65" t="s">
        <v>3494</v>
      </c>
      <c r="D3063" s="66">
        <v>114332</v>
      </c>
    </row>
    <row r="3064" spans="1:4" x14ac:dyDescent="0.25">
      <c r="A3064" s="54" t="s">
        <v>947</v>
      </c>
      <c r="B3064" s="65" t="s">
        <v>9753</v>
      </c>
      <c r="C3064" s="65" t="s">
        <v>9755</v>
      </c>
      <c r="D3064" s="66">
        <v>17369</v>
      </c>
    </row>
    <row r="3065" spans="1:4" x14ac:dyDescent="0.25">
      <c r="A3065" s="54" t="s">
        <v>947</v>
      </c>
      <c r="B3065" s="65" t="s">
        <v>7825</v>
      </c>
      <c r="C3065" s="65" t="s">
        <v>7827</v>
      </c>
      <c r="D3065" s="66">
        <v>29026</v>
      </c>
    </row>
    <row r="3066" spans="1:4" x14ac:dyDescent="0.25">
      <c r="A3066" s="54" t="s">
        <v>947</v>
      </c>
      <c r="B3066" s="65" t="s">
        <v>17020</v>
      </c>
      <c r="C3066" s="65" t="s">
        <v>17022</v>
      </c>
      <c r="D3066" s="66">
        <v>756</v>
      </c>
    </row>
    <row r="3067" spans="1:4" x14ac:dyDescent="0.25">
      <c r="A3067" s="54" t="s">
        <v>947</v>
      </c>
      <c r="B3067" s="65" t="s">
        <v>14533</v>
      </c>
      <c r="C3067" s="65" t="s">
        <v>14535</v>
      </c>
      <c r="D3067" s="66">
        <v>4467</v>
      </c>
    </row>
    <row r="3068" spans="1:4" x14ac:dyDescent="0.25">
      <c r="A3068" s="54" t="s">
        <v>947</v>
      </c>
      <c r="B3068" s="65" t="s">
        <v>16879</v>
      </c>
      <c r="C3068" s="65" t="s">
        <v>16881</v>
      </c>
      <c r="D3068" s="66">
        <v>974</v>
      </c>
    </row>
    <row r="3069" spans="1:4" x14ac:dyDescent="0.25">
      <c r="A3069" s="54" t="s">
        <v>947</v>
      </c>
      <c r="B3069" s="65" t="s">
        <v>10255</v>
      </c>
      <c r="C3069" s="65" t="s">
        <v>10257</v>
      </c>
      <c r="D3069" s="66">
        <v>15275</v>
      </c>
    </row>
    <row r="3070" spans="1:4" x14ac:dyDescent="0.25">
      <c r="A3070" s="54" t="s">
        <v>947</v>
      </c>
      <c r="B3070" s="65" t="s">
        <v>16386</v>
      </c>
      <c r="C3070" s="65" t="s">
        <v>16388</v>
      </c>
      <c r="D3070" s="66">
        <v>1694</v>
      </c>
    </row>
    <row r="3071" spans="1:4" x14ac:dyDescent="0.25">
      <c r="A3071" s="54" t="s">
        <v>947</v>
      </c>
      <c r="B3071" s="65" t="s">
        <v>16846</v>
      </c>
      <c r="C3071" s="65" t="s">
        <v>16848</v>
      </c>
      <c r="D3071" s="66">
        <v>1009</v>
      </c>
    </row>
    <row r="3072" spans="1:4" x14ac:dyDescent="0.25">
      <c r="A3072" s="54" t="s">
        <v>947</v>
      </c>
      <c r="B3072" s="65" t="s">
        <v>16155</v>
      </c>
      <c r="C3072" s="65" t="s">
        <v>16157</v>
      </c>
      <c r="D3072" s="66">
        <v>2005</v>
      </c>
    </row>
    <row r="3073" spans="1:4" x14ac:dyDescent="0.25">
      <c r="A3073" s="54" t="s">
        <v>947</v>
      </c>
      <c r="B3073" s="65" t="s">
        <v>11104</v>
      </c>
      <c r="C3073" s="65" t="s">
        <v>11106</v>
      </c>
      <c r="D3073" s="66">
        <v>12068</v>
      </c>
    </row>
    <row r="3074" spans="1:4" x14ac:dyDescent="0.25">
      <c r="A3074" s="54" t="s">
        <v>947</v>
      </c>
      <c r="B3074" s="65" t="s">
        <v>10031</v>
      </c>
      <c r="C3074" s="65" t="s">
        <v>10033</v>
      </c>
      <c r="D3074" s="66">
        <v>16251</v>
      </c>
    </row>
    <row r="3075" spans="1:4" x14ac:dyDescent="0.25">
      <c r="A3075" s="54" t="s">
        <v>947</v>
      </c>
      <c r="B3075" s="65" t="s">
        <v>10387</v>
      </c>
      <c r="C3075" s="65" t="s">
        <v>10389</v>
      </c>
      <c r="D3075" s="66">
        <v>14754</v>
      </c>
    </row>
    <row r="3076" spans="1:4" x14ac:dyDescent="0.25">
      <c r="A3076" s="54" t="s">
        <v>947</v>
      </c>
      <c r="B3076" s="65" t="s">
        <v>10933</v>
      </c>
      <c r="C3076" s="65" t="s">
        <v>10935</v>
      </c>
      <c r="D3076" s="66">
        <v>12707</v>
      </c>
    </row>
    <row r="3077" spans="1:4" x14ac:dyDescent="0.25">
      <c r="A3077" s="54" t="s">
        <v>947</v>
      </c>
      <c r="B3077" s="65" t="s">
        <v>13441</v>
      </c>
      <c r="C3077" s="65" t="s">
        <v>13443</v>
      </c>
      <c r="D3077" s="66">
        <v>6307</v>
      </c>
    </row>
    <row r="3078" spans="1:4" x14ac:dyDescent="0.25">
      <c r="A3078" s="54" t="s">
        <v>947</v>
      </c>
      <c r="B3078" s="65" t="s">
        <v>2072</v>
      </c>
      <c r="C3078" s="65" t="s">
        <v>2074</v>
      </c>
      <c r="D3078" s="66">
        <v>240392</v>
      </c>
    </row>
    <row r="3079" spans="1:4" x14ac:dyDescent="0.25">
      <c r="A3079" s="54" t="s">
        <v>947</v>
      </c>
      <c r="B3079" s="65" t="s">
        <v>7447</v>
      </c>
      <c r="C3079" s="65" t="s">
        <v>7449</v>
      </c>
      <c r="D3079" s="66">
        <v>31839</v>
      </c>
    </row>
    <row r="3080" spans="1:4" x14ac:dyDescent="0.25">
      <c r="A3080" s="54" t="s">
        <v>947</v>
      </c>
      <c r="B3080" s="65" t="s">
        <v>9792</v>
      </c>
      <c r="C3080" s="65" t="s">
        <v>9794</v>
      </c>
      <c r="D3080" s="66">
        <v>17261</v>
      </c>
    </row>
    <row r="3081" spans="1:4" x14ac:dyDescent="0.25">
      <c r="A3081" s="54" t="s">
        <v>947</v>
      </c>
      <c r="B3081" s="65" t="s">
        <v>5738</v>
      </c>
      <c r="C3081" s="65" t="s">
        <v>5740</v>
      </c>
      <c r="D3081" s="66">
        <v>51626</v>
      </c>
    </row>
    <row r="3082" spans="1:4" x14ac:dyDescent="0.25">
      <c r="A3082" s="54" t="s">
        <v>947</v>
      </c>
      <c r="B3082" s="65" t="s">
        <v>5366</v>
      </c>
      <c r="C3082" s="65" t="s">
        <v>5368</v>
      </c>
      <c r="D3082" s="66">
        <v>57954</v>
      </c>
    </row>
    <row r="3083" spans="1:4" x14ac:dyDescent="0.25">
      <c r="A3083" s="54" t="s">
        <v>947</v>
      </c>
      <c r="B3083" s="65" t="s">
        <v>5471</v>
      </c>
      <c r="C3083" s="65" t="s">
        <v>5473</v>
      </c>
      <c r="D3083" s="66">
        <v>55820</v>
      </c>
    </row>
    <row r="3084" spans="1:4" x14ac:dyDescent="0.25">
      <c r="A3084" s="54" t="s">
        <v>947</v>
      </c>
      <c r="B3084" s="65" t="s">
        <v>12865</v>
      </c>
      <c r="C3084" s="65" t="s">
        <v>12867</v>
      </c>
      <c r="D3084" s="66">
        <v>7512</v>
      </c>
    </row>
    <row r="3085" spans="1:4" x14ac:dyDescent="0.25">
      <c r="A3085" s="54" t="s">
        <v>947</v>
      </c>
      <c r="B3085" s="65" t="s">
        <v>4039</v>
      </c>
      <c r="C3085" s="65" t="s">
        <v>4041</v>
      </c>
      <c r="D3085" s="66">
        <v>92266</v>
      </c>
    </row>
    <row r="3086" spans="1:4" x14ac:dyDescent="0.25">
      <c r="A3086" s="54" t="s">
        <v>947</v>
      </c>
      <c r="B3086" s="65" t="s">
        <v>1023</v>
      </c>
      <c r="C3086" s="65" t="s">
        <v>1025</v>
      </c>
      <c r="D3086" s="66">
        <v>325447</v>
      </c>
    </row>
    <row r="3087" spans="1:4" x14ac:dyDescent="0.25">
      <c r="A3087" s="54" t="s">
        <v>947</v>
      </c>
      <c r="B3087" s="65" t="s">
        <v>4411</v>
      </c>
      <c r="C3087" s="65" t="s">
        <v>4413</v>
      </c>
      <c r="D3087" s="66">
        <v>78858</v>
      </c>
    </row>
    <row r="3088" spans="1:4" x14ac:dyDescent="0.25">
      <c r="A3088" s="54" t="s">
        <v>947</v>
      </c>
      <c r="B3088" s="65" t="s">
        <v>5315</v>
      </c>
      <c r="C3088" s="65" t="s">
        <v>5317</v>
      </c>
      <c r="D3088" s="66">
        <v>58687</v>
      </c>
    </row>
    <row r="3089" spans="1:4" x14ac:dyDescent="0.25">
      <c r="A3089" s="54" t="s">
        <v>947</v>
      </c>
      <c r="B3089" s="65" t="s">
        <v>8377</v>
      </c>
      <c r="C3089" s="65" t="s">
        <v>8379</v>
      </c>
      <c r="D3089" s="66">
        <v>25227</v>
      </c>
    </row>
    <row r="3090" spans="1:4" x14ac:dyDescent="0.25">
      <c r="A3090" s="54" t="s">
        <v>947</v>
      </c>
      <c r="B3090" s="65" t="s">
        <v>8875</v>
      </c>
      <c r="C3090" s="65" t="s">
        <v>8877</v>
      </c>
      <c r="D3090" s="66">
        <v>22360</v>
      </c>
    </row>
    <row r="3091" spans="1:4" x14ac:dyDescent="0.25">
      <c r="A3091" s="54" t="s">
        <v>947</v>
      </c>
      <c r="B3091" s="65" t="s">
        <v>9897</v>
      </c>
      <c r="C3091" s="65" t="s">
        <v>9899</v>
      </c>
      <c r="D3091" s="66">
        <v>16794</v>
      </c>
    </row>
    <row r="3092" spans="1:4" x14ac:dyDescent="0.25">
      <c r="A3092" s="54" t="s">
        <v>947</v>
      </c>
      <c r="B3092" s="65" t="s">
        <v>7561</v>
      </c>
      <c r="C3092" s="65" t="s">
        <v>7563</v>
      </c>
      <c r="D3092" s="66">
        <v>30988</v>
      </c>
    </row>
    <row r="3093" spans="1:4" x14ac:dyDescent="0.25">
      <c r="A3093" s="54" t="s">
        <v>947</v>
      </c>
      <c r="B3093" s="65" t="s">
        <v>2591</v>
      </c>
      <c r="C3093" s="65" t="s">
        <v>2593</v>
      </c>
      <c r="D3093" s="66">
        <v>180709</v>
      </c>
    </row>
    <row r="3094" spans="1:4" x14ac:dyDescent="0.25">
      <c r="A3094" s="54" t="s">
        <v>947</v>
      </c>
      <c r="B3094" s="65" t="s">
        <v>16747</v>
      </c>
      <c r="C3094" s="65" t="s">
        <v>16749</v>
      </c>
      <c r="D3094" s="66">
        <v>1127</v>
      </c>
    </row>
    <row r="3095" spans="1:4" x14ac:dyDescent="0.25">
      <c r="A3095" s="54" t="s">
        <v>947</v>
      </c>
      <c r="B3095" s="65" t="s">
        <v>11223</v>
      </c>
      <c r="C3095" s="65" t="s">
        <v>11225</v>
      </c>
      <c r="D3095" s="66">
        <v>11710</v>
      </c>
    </row>
    <row r="3096" spans="1:4" x14ac:dyDescent="0.25">
      <c r="A3096" s="54" t="s">
        <v>947</v>
      </c>
      <c r="B3096" s="65" t="s">
        <v>10633</v>
      </c>
      <c r="C3096" s="65" t="s">
        <v>10635</v>
      </c>
      <c r="D3096" s="66">
        <v>13814</v>
      </c>
    </row>
    <row r="3097" spans="1:4" x14ac:dyDescent="0.25">
      <c r="A3097" s="54" t="s">
        <v>947</v>
      </c>
      <c r="B3097" s="65" t="s">
        <v>10840</v>
      </c>
      <c r="C3097" s="65" t="s">
        <v>10842</v>
      </c>
      <c r="D3097" s="66">
        <v>13028</v>
      </c>
    </row>
    <row r="3098" spans="1:4" x14ac:dyDescent="0.25">
      <c r="A3098" s="54" t="s">
        <v>947</v>
      </c>
      <c r="B3098" s="65" t="s">
        <v>17149</v>
      </c>
      <c r="C3098" s="65" t="s">
        <v>17151</v>
      </c>
      <c r="D3098" s="66">
        <v>562</v>
      </c>
    </row>
    <row r="3099" spans="1:4" x14ac:dyDescent="0.25">
      <c r="A3099" s="54" t="s">
        <v>947</v>
      </c>
      <c r="B3099" s="65" t="s">
        <v>5438</v>
      </c>
      <c r="C3099" s="65" t="s">
        <v>5440</v>
      </c>
      <c r="D3099" s="66">
        <v>56446</v>
      </c>
    </row>
    <row r="3100" spans="1:4" x14ac:dyDescent="0.25">
      <c r="A3100" s="54" t="s">
        <v>947</v>
      </c>
      <c r="B3100" s="65" t="s">
        <v>5153</v>
      </c>
      <c r="C3100" s="65" t="s">
        <v>5155</v>
      </c>
      <c r="D3100" s="66">
        <v>61877</v>
      </c>
    </row>
    <row r="3101" spans="1:4" x14ac:dyDescent="0.25">
      <c r="A3101" s="54" t="s">
        <v>947</v>
      </c>
      <c r="B3101" s="65" t="s">
        <v>4261</v>
      </c>
      <c r="C3101" s="65" t="s">
        <v>4263</v>
      </c>
      <c r="D3101" s="66">
        <v>82655</v>
      </c>
    </row>
    <row r="3102" spans="1:4" x14ac:dyDescent="0.25">
      <c r="A3102" s="54" t="s">
        <v>947</v>
      </c>
      <c r="B3102" s="65" t="s">
        <v>7648</v>
      </c>
      <c r="C3102" s="65" t="s">
        <v>7650</v>
      </c>
      <c r="D3102" s="66">
        <v>30301</v>
      </c>
    </row>
    <row r="3103" spans="1:4" x14ac:dyDescent="0.25">
      <c r="A3103" s="54" t="s">
        <v>947</v>
      </c>
      <c r="B3103" s="65" t="s">
        <v>1790</v>
      </c>
      <c r="C3103" s="65" t="s">
        <v>1792</v>
      </c>
      <c r="D3103" s="66">
        <v>276671</v>
      </c>
    </row>
    <row r="3104" spans="1:4" x14ac:dyDescent="0.25">
      <c r="A3104" s="54" t="s">
        <v>947</v>
      </c>
      <c r="B3104" s="65" t="s">
        <v>8779</v>
      </c>
      <c r="C3104" s="65" t="s">
        <v>8781</v>
      </c>
      <c r="D3104" s="66">
        <v>22829</v>
      </c>
    </row>
    <row r="3105" spans="1:4" x14ac:dyDescent="0.25">
      <c r="A3105" s="54" t="s">
        <v>947</v>
      </c>
      <c r="B3105" s="65" t="s">
        <v>6211</v>
      </c>
      <c r="C3105" s="65" t="s">
        <v>6213</v>
      </c>
      <c r="D3105" s="66">
        <v>44542</v>
      </c>
    </row>
    <row r="3106" spans="1:4" x14ac:dyDescent="0.25">
      <c r="A3106" s="54" t="s">
        <v>947</v>
      </c>
      <c r="B3106" s="65" t="s">
        <v>14342</v>
      </c>
      <c r="C3106" s="65" t="s">
        <v>14344</v>
      </c>
      <c r="D3106" s="66">
        <v>4765</v>
      </c>
    </row>
    <row r="3107" spans="1:4" x14ac:dyDescent="0.25">
      <c r="A3107" s="54" t="s">
        <v>947</v>
      </c>
      <c r="B3107" s="65" t="s">
        <v>3256</v>
      </c>
      <c r="C3107" s="65" t="s">
        <v>3258</v>
      </c>
      <c r="D3107" s="66">
        <v>129285</v>
      </c>
    </row>
    <row r="3108" spans="1:4" x14ac:dyDescent="0.25">
      <c r="A3108" s="54" t="s">
        <v>947</v>
      </c>
      <c r="B3108" s="65" t="s">
        <v>16404</v>
      </c>
      <c r="C3108" s="65" t="s">
        <v>16406</v>
      </c>
      <c r="D3108" s="66">
        <v>1671</v>
      </c>
    </row>
    <row r="3109" spans="1:4" x14ac:dyDescent="0.25">
      <c r="A3109" s="54" t="s">
        <v>947</v>
      </c>
      <c r="B3109" s="65" t="s">
        <v>7660</v>
      </c>
      <c r="C3109" s="65" t="s">
        <v>7662</v>
      </c>
      <c r="D3109" s="66">
        <v>30160</v>
      </c>
    </row>
    <row r="3110" spans="1:4" x14ac:dyDescent="0.25">
      <c r="A3110" s="54" t="s">
        <v>947</v>
      </c>
      <c r="B3110" s="65" t="s">
        <v>14413</v>
      </c>
      <c r="C3110" s="65" t="s">
        <v>14415</v>
      </c>
      <c r="D3110" s="66">
        <v>4686</v>
      </c>
    </row>
    <row r="3111" spans="1:4" x14ac:dyDescent="0.25">
      <c r="A3111" s="54" t="s">
        <v>947</v>
      </c>
      <c r="B3111" s="65" t="s">
        <v>10717</v>
      </c>
      <c r="C3111" s="65" t="s">
        <v>10719</v>
      </c>
      <c r="D3111" s="66">
        <v>13569</v>
      </c>
    </row>
    <row r="3112" spans="1:4" x14ac:dyDescent="0.25">
      <c r="A3112" s="54" t="s">
        <v>947</v>
      </c>
      <c r="B3112" s="65" t="s">
        <v>16912</v>
      </c>
      <c r="C3112" s="65" t="s">
        <v>16914</v>
      </c>
      <c r="D3112" s="66">
        <v>918</v>
      </c>
    </row>
    <row r="3113" spans="1:4" x14ac:dyDescent="0.25">
      <c r="A3113" s="54" t="s">
        <v>947</v>
      </c>
      <c r="B3113" s="65" t="s">
        <v>9153</v>
      </c>
      <c r="C3113" s="65" t="s">
        <v>9155</v>
      </c>
      <c r="D3113" s="66">
        <v>20593</v>
      </c>
    </row>
    <row r="3114" spans="1:4" x14ac:dyDescent="0.25">
      <c r="A3114" s="54" t="s">
        <v>947</v>
      </c>
      <c r="B3114" s="65" t="s">
        <v>13286</v>
      </c>
      <c r="C3114" s="65" t="s">
        <v>13288</v>
      </c>
      <c r="D3114" s="66">
        <v>6551</v>
      </c>
    </row>
    <row r="3115" spans="1:4" x14ac:dyDescent="0.25">
      <c r="A3115" s="54" t="s">
        <v>947</v>
      </c>
      <c r="B3115" s="65" t="s">
        <v>4114</v>
      </c>
      <c r="C3115" s="65" t="s">
        <v>4116</v>
      </c>
      <c r="D3115" s="66">
        <v>89693</v>
      </c>
    </row>
    <row r="3116" spans="1:4" x14ac:dyDescent="0.25">
      <c r="A3116" s="54" t="s">
        <v>947</v>
      </c>
      <c r="B3116" s="65" t="s">
        <v>16711</v>
      </c>
      <c r="C3116" s="65" t="s">
        <v>16713</v>
      </c>
      <c r="D3116" s="66">
        <v>1173</v>
      </c>
    </row>
    <row r="3117" spans="1:4" x14ac:dyDescent="0.25">
      <c r="A3117" s="54" t="s">
        <v>947</v>
      </c>
      <c r="B3117" s="65" t="s">
        <v>7175</v>
      </c>
      <c r="C3117" s="65" t="s">
        <v>7177</v>
      </c>
      <c r="D3117" s="66">
        <v>33876</v>
      </c>
    </row>
    <row r="3118" spans="1:4" x14ac:dyDescent="0.25">
      <c r="A3118" s="54" t="s">
        <v>947</v>
      </c>
      <c r="B3118" s="65" t="s">
        <v>12805</v>
      </c>
      <c r="C3118" s="65" t="s">
        <v>12807</v>
      </c>
      <c r="D3118" s="66">
        <v>7623</v>
      </c>
    </row>
    <row r="3119" spans="1:4" x14ac:dyDescent="0.25">
      <c r="A3119" s="54" t="s">
        <v>947</v>
      </c>
      <c r="B3119" s="65" t="s">
        <v>13888</v>
      </c>
      <c r="C3119" s="65" t="s">
        <v>13890</v>
      </c>
      <c r="D3119" s="66">
        <v>5547</v>
      </c>
    </row>
    <row r="3120" spans="1:4" x14ac:dyDescent="0.25">
      <c r="A3120" s="54" t="s">
        <v>947</v>
      </c>
      <c r="B3120" s="65" t="s">
        <v>6514</v>
      </c>
      <c r="C3120" s="65" t="s">
        <v>6516</v>
      </c>
      <c r="D3120" s="66">
        <v>41232</v>
      </c>
    </row>
    <row r="3121" spans="1:4" x14ac:dyDescent="0.25">
      <c r="A3121" s="54" t="s">
        <v>947</v>
      </c>
      <c r="B3121" s="65" t="s">
        <v>11442</v>
      </c>
      <c r="C3121" s="65" t="s">
        <v>11444</v>
      </c>
      <c r="D3121" s="66">
        <v>11096</v>
      </c>
    </row>
    <row r="3122" spans="1:4" x14ac:dyDescent="0.25">
      <c r="A3122" s="54" t="s">
        <v>947</v>
      </c>
      <c r="B3122" s="65" t="s">
        <v>8035</v>
      </c>
      <c r="C3122" s="65" t="s">
        <v>8037</v>
      </c>
      <c r="D3122" s="66">
        <v>27378</v>
      </c>
    </row>
    <row r="3123" spans="1:4" x14ac:dyDescent="0.25">
      <c r="A3123" s="54" t="s">
        <v>947</v>
      </c>
      <c r="B3123" s="65" t="s">
        <v>12177</v>
      </c>
      <c r="C3123" s="65" t="s">
        <v>12179</v>
      </c>
      <c r="D3123" s="66">
        <v>9180</v>
      </c>
    </row>
    <row r="3124" spans="1:4" x14ac:dyDescent="0.25">
      <c r="A3124" s="54" t="s">
        <v>947</v>
      </c>
      <c r="B3124" s="65" t="s">
        <v>12733</v>
      </c>
      <c r="C3124" s="65" t="s">
        <v>12735</v>
      </c>
      <c r="D3124" s="66">
        <v>7799</v>
      </c>
    </row>
    <row r="3125" spans="1:4" x14ac:dyDescent="0.25">
      <c r="A3125" s="54" t="s">
        <v>947</v>
      </c>
      <c r="B3125" s="65" t="s">
        <v>11573</v>
      </c>
      <c r="C3125" s="65" t="s">
        <v>11575</v>
      </c>
      <c r="D3125" s="66">
        <v>10659</v>
      </c>
    </row>
    <row r="3126" spans="1:4" x14ac:dyDescent="0.25">
      <c r="A3126" s="54" t="s">
        <v>947</v>
      </c>
      <c r="B3126" s="65" t="s">
        <v>8824</v>
      </c>
      <c r="C3126" s="65" t="s">
        <v>8826</v>
      </c>
      <c r="D3126" s="66">
        <v>22640</v>
      </c>
    </row>
    <row r="3127" spans="1:4" x14ac:dyDescent="0.25">
      <c r="A3127" s="54" t="s">
        <v>947</v>
      </c>
      <c r="B3127" s="65" t="s">
        <v>13100</v>
      </c>
      <c r="C3127" s="65" t="s">
        <v>13102</v>
      </c>
      <c r="D3127" s="66">
        <v>6961</v>
      </c>
    </row>
    <row r="3128" spans="1:4" x14ac:dyDescent="0.25">
      <c r="A3128" s="54" t="s">
        <v>947</v>
      </c>
      <c r="B3128" s="65" t="s">
        <v>1131</v>
      </c>
      <c r="C3128" s="65" t="s">
        <v>1133</v>
      </c>
      <c r="D3128" s="66">
        <v>670483</v>
      </c>
    </row>
    <row r="3129" spans="1:4" x14ac:dyDescent="0.25">
      <c r="A3129" s="54" t="s">
        <v>947</v>
      </c>
      <c r="B3129" s="65" t="s">
        <v>14753</v>
      </c>
      <c r="C3129" s="65" t="s">
        <v>14755</v>
      </c>
      <c r="D3129" s="66">
        <v>4085</v>
      </c>
    </row>
    <row r="3130" spans="1:4" x14ac:dyDescent="0.25">
      <c r="A3130" s="54" t="s">
        <v>947</v>
      </c>
      <c r="B3130" s="65" t="s">
        <v>3044</v>
      </c>
      <c r="C3130" s="65" t="s">
        <v>3046</v>
      </c>
      <c r="D3130" s="66">
        <v>141233</v>
      </c>
    </row>
    <row r="3131" spans="1:4" x14ac:dyDescent="0.25">
      <c r="A3131" s="54" t="s">
        <v>947</v>
      </c>
      <c r="B3131" s="65" t="s">
        <v>16577</v>
      </c>
      <c r="C3131" s="65" t="s">
        <v>16579</v>
      </c>
      <c r="D3131" s="66">
        <v>1411</v>
      </c>
    </row>
    <row r="3132" spans="1:4" x14ac:dyDescent="0.25">
      <c r="A3132" s="54" t="s">
        <v>947</v>
      </c>
      <c r="B3132" s="65" t="s">
        <v>2111</v>
      </c>
      <c r="C3132" s="65" t="s">
        <v>2113</v>
      </c>
      <c r="D3132" s="66">
        <v>235149</v>
      </c>
    </row>
    <row r="3133" spans="1:4" x14ac:dyDescent="0.25">
      <c r="A3133" s="54" t="s">
        <v>947</v>
      </c>
      <c r="B3133" s="65" t="s">
        <v>2006</v>
      </c>
      <c r="C3133" s="65" t="s">
        <v>2008</v>
      </c>
      <c r="D3133" s="66">
        <v>249962</v>
      </c>
    </row>
    <row r="3134" spans="1:4" x14ac:dyDescent="0.25">
      <c r="A3134" s="54" t="s">
        <v>947</v>
      </c>
      <c r="B3134" s="65" t="s">
        <v>6977</v>
      </c>
      <c r="C3134" s="65" t="s">
        <v>6979</v>
      </c>
      <c r="D3134" s="66">
        <v>35886</v>
      </c>
    </row>
    <row r="3135" spans="1:4" x14ac:dyDescent="0.25">
      <c r="A3135" s="54" t="s">
        <v>947</v>
      </c>
      <c r="B3135" s="65" t="s">
        <v>3683</v>
      </c>
      <c r="C3135" s="65" t="s">
        <v>3685</v>
      </c>
      <c r="D3135" s="66">
        <v>105819</v>
      </c>
    </row>
    <row r="3136" spans="1:4" x14ac:dyDescent="0.25">
      <c r="A3136" s="54" t="s">
        <v>947</v>
      </c>
      <c r="B3136" s="65" t="s">
        <v>5480</v>
      </c>
      <c r="C3136" s="65" t="s">
        <v>5482</v>
      </c>
      <c r="D3136" s="66">
        <v>55765</v>
      </c>
    </row>
    <row r="3137" spans="1:4" x14ac:dyDescent="0.25">
      <c r="A3137" s="54" t="s">
        <v>947</v>
      </c>
      <c r="B3137" s="65" t="s">
        <v>14699</v>
      </c>
      <c r="C3137" s="65" t="s">
        <v>14701</v>
      </c>
      <c r="D3137" s="66">
        <v>4188</v>
      </c>
    </row>
    <row r="3138" spans="1:4" x14ac:dyDescent="0.25">
      <c r="A3138" s="54" t="s">
        <v>947</v>
      </c>
      <c r="B3138" s="65" t="s">
        <v>10231</v>
      </c>
      <c r="C3138" s="65" t="s">
        <v>10233</v>
      </c>
      <c r="D3138" s="66">
        <v>15372</v>
      </c>
    </row>
    <row r="3139" spans="1:4" x14ac:dyDescent="0.25">
      <c r="A3139" s="54" t="s">
        <v>947</v>
      </c>
      <c r="B3139" s="65" t="s">
        <v>8857</v>
      </c>
      <c r="C3139" s="65" t="s">
        <v>8859</v>
      </c>
      <c r="D3139" s="66">
        <v>22480</v>
      </c>
    </row>
    <row r="3140" spans="1:4" x14ac:dyDescent="0.25">
      <c r="A3140" s="54" t="s">
        <v>947</v>
      </c>
      <c r="B3140" s="65" t="s">
        <v>3892</v>
      </c>
      <c r="C3140" s="65" t="s">
        <v>3894</v>
      </c>
      <c r="D3140" s="66">
        <v>97646</v>
      </c>
    </row>
    <row r="3141" spans="1:4" x14ac:dyDescent="0.25">
      <c r="A3141" s="54" t="s">
        <v>947</v>
      </c>
      <c r="B3141" s="65" t="s">
        <v>7208</v>
      </c>
      <c r="C3141" s="65" t="s">
        <v>7209</v>
      </c>
      <c r="D3141" s="66">
        <v>33763</v>
      </c>
    </row>
    <row r="3142" spans="1:4" x14ac:dyDescent="0.25">
      <c r="A3142" s="54" t="s">
        <v>947</v>
      </c>
      <c r="B3142" s="65" t="s">
        <v>1982</v>
      </c>
      <c r="C3142" s="65" t="s">
        <v>1984</v>
      </c>
      <c r="D3142" s="66">
        <v>251849</v>
      </c>
    </row>
    <row r="3143" spans="1:4" x14ac:dyDescent="0.25">
      <c r="A3143" s="54" t="s">
        <v>947</v>
      </c>
      <c r="B3143" s="65" t="s">
        <v>13859</v>
      </c>
      <c r="C3143" s="65" t="s">
        <v>13861</v>
      </c>
      <c r="D3143" s="66">
        <v>5602</v>
      </c>
    </row>
    <row r="3144" spans="1:4" x14ac:dyDescent="0.25">
      <c r="A3144" s="54" t="s">
        <v>947</v>
      </c>
      <c r="B3144" s="65" t="s">
        <v>10981</v>
      </c>
      <c r="C3144" s="65" t="s">
        <v>10983</v>
      </c>
      <c r="D3144" s="66">
        <v>12530</v>
      </c>
    </row>
    <row r="3145" spans="1:4" x14ac:dyDescent="0.25">
      <c r="A3145" s="54" t="s">
        <v>947</v>
      </c>
      <c r="B3145" s="65" t="s">
        <v>14863</v>
      </c>
      <c r="C3145" s="65" t="s">
        <v>14865</v>
      </c>
      <c r="D3145" s="66">
        <v>3947</v>
      </c>
    </row>
    <row r="3146" spans="1:4" x14ac:dyDescent="0.25">
      <c r="A3146" s="54" t="s">
        <v>947</v>
      </c>
      <c r="B3146" s="65" t="s">
        <v>9399</v>
      </c>
      <c r="C3146" s="65" t="s">
        <v>9401</v>
      </c>
      <c r="D3146" s="66">
        <v>19194</v>
      </c>
    </row>
    <row r="3147" spans="1:4" x14ac:dyDescent="0.25">
      <c r="A3147" s="54" t="s">
        <v>947</v>
      </c>
      <c r="B3147" s="65" t="s">
        <v>13081</v>
      </c>
      <c r="C3147" s="65" t="s">
        <v>13083</v>
      </c>
      <c r="D3147" s="66">
        <v>6990</v>
      </c>
    </row>
    <row r="3148" spans="1:4" x14ac:dyDescent="0.25">
      <c r="A3148" s="54" t="s">
        <v>947</v>
      </c>
      <c r="B3148" s="65" t="s">
        <v>14222</v>
      </c>
      <c r="C3148" s="65" t="s">
        <v>14224</v>
      </c>
      <c r="D3148" s="66">
        <v>4974</v>
      </c>
    </row>
    <row r="3149" spans="1:4" x14ac:dyDescent="0.25">
      <c r="A3149" s="54" t="s">
        <v>947</v>
      </c>
      <c r="B3149" s="65" t="s">
        <v>3381</v>
      </c>
      <c r="C3149" s="65" t="s">
        <v>3383</v>
      </c>
      <c r="D3149" s="66">
        <v>121517</v>
      </c>
    </row>
    <row r="3150" spans="1:4" x14ac:dyDescent="0.25">
      <c r="A3150" s="54" t="s">
        <v>947</v>
      </c>
      <c r="B3150" s="65" t="s">
        <v>4904</v>
      </c>
      <c r="C3150" s="65" t="s">
        <v>4906</v>
      </c>
      <c r="D3150" s="66">
        <v>66287</v>
      </c>
    </row>
    <row r="3151" spans="1:4" x14ac:dyDescent="0.25">
      <c r="A3151" s="54" t="s">
        <v>947</v>
      </c>
      <c r="B3151" s="65" t="s">
        <v>13084</v>
      </c>
      <c r="C3151" s="65" t="s">
        <v>13086</v>
      </c>
      <c r="D3151" s="66">
        <v>6987</v>
      </c>
    </row>
    <row r="3152" spans="1:4" x14ac:dyDescent="0.25">
      <c r="A3152" s="54" t="s">
        <v>947</v>
      </c>
      <c r="B3152" s="65" t="s">
        <v>15842</v>
      </c>
      <c r="C3152" s="65" t="s">
        <v>15844</v>
      </c>
      <c r="D3152" s="66">
        <v>2415</v>
      </c>
    </row>
    <row r="3153" spans="1:4" x14ac:dyDescent="0.25">
      <c r="A3153" s="54" t="s">
        <v>947</v>
      </c>
      <c r="B3153" s="65" t="s">
        <v>1370</v>
      </c>
      <c r="C3153" s="65" t="s">
        <v>1372</v>
      </c>
      <c r="D3153" s="66">
        <v>427396</v>
      </c>
    </row>
    <row r="3154" spans="1:4" x14ac:dyDescent="0.25">
      <c r="A3154" s="54" t="s">
        <v>947</v>
      </c>
      <c r="B3154" s="65" t="s">
        <v>8908</v>
      </c>
      <c r="C3154" s="65" t="s">
        <v>8910</v>
      </c>
      <c r="D3154" s="66">
        <v>22208</v>
      </c>
    </row>
    <row r="3155" spans="1:4" x14ac:dyDescent="0.25">
      <c r="A3155" s="54" t="s">
        <v>947</v>
      </c>
      <c r="B3155" s="65" t="s">
        <v>5336</v>
      </c>
      <c r="C3155" s="65" t="s">
        <v>5338</v>
      </c>
      <c r="D3155" s="66">
        <v>58471</v>
      </c>
    </row>
    <row r="3156" spans="1:4" x14ac:dyDescent="0.25">
      <c r="A3156" s="54" t="s">
        <v>947</v>
      </c>
      <c r="B3156" s="65" t="s">
        <v>4210</v>
      </c>
      <c r="C3156" s="65" t="s">
        <v>4212</v>
      </c>
      <c r="D3156" s="66">
        <v>85445</v>
      </c>
    </row>
    <row r="3157" spans="1:4" x14ac:dyDescent="0.25">
      <c r="A3157" s="54" t="s">
        <v>947</v>
      </c>
      <c r="B3157" s="65" t="s">
        <v>7723</v>
      </c>
      <c r="C3157" s="65" t="s">
        <v>7725</v>
      </c>
      <c r="D3157" s="66">
        <v>29720</v>
      </c>
    </row>
    <row r="3158" spans="1:4" x14ac:dyDescent="0.25">
      <c r="A3158" s="54" t="s">
        <v>947</v>
      </c>
      <c r="B3158" s="65" t="s">
        <v>5977</v>
      </c>
      <c r="C3158" s="65" t="s">
        <v>5979</v>
      </c>
      <c r="D3158" s="66">
        <v>47996</v>
      </c>
    </row>
    <row r="3159" spans="1:4" x14ac:dyDescent="0.25">
      <c r="A3159" s="54" t="s">
        <v>947</v>
      </c>
      <c r="B3159" s="65" t="s">
        <v>10037</v>
      </c>
      <c r="C3159" s="65" t="s">
        <v>10039</v>
      </c>
      <c r="D3159" s="66">
        <v>16241</v>
      </c>
    </row>
    <row r="3160" spans="1:4" x14ac:dyDescent="0.25">
      <c r="A3160" s="54" t="s">
        <v>947</v>
      </c>
      <c r="B3160" s="65" t="s">
        <v>4525</v>
      </c>
      <c r="C3160" s="65" t="s">
        <v>4527</v>
      </c>
      <c r="D3160" s="66">
        <v>75389</v>
      </c>
    </row>
    <row r="3161" spans="1:4" x14ac:dyDescent="0.25">
      <c r="A3161" s="54" t="s">
        <v>947</v>
      </c>
      <c r="B3161" s="65" t="s">
        <v>1856</v>
      </c>
      <c r="C3161" s="65" t="s">
        <v>1858</v>
      </c>
      <c r="D3161" s="66">
        <v>250404</v>
      </c>
    </row>
    <row r="3162" spans="1:4" x14ac:dyDescent="0.25">
      <c r="A3162" s="54" t="s">
        <v>947</v>
      </c>
      <c r="B3162" s="65" t="s">
        <v>16723</v>
      </c>
      <c r="C3162" s="65" t="s">
        <v>16725</v>
      </c>
      <c r="D3162" s="66">
        <v>1163</v>
      </c>
    </row>
    <row r="3163" spans="1:4" x14ac:dyDescent="0.25">
      <c r="A3163" s="54" t="s">
        <v>947</v>
      </c>
      <c r="B3163" s="65" t="s">
        <v>8239</v>
      </c>
      <c r="C3163" s="65" t="s">
        <v>8241</v>
      </c>
      <c r="D3163" s="66">
        <v>26072</v>
      </c>
    </row>
    <row r="3164" spans="1:4" x14ac:dyDescent="0.25">
      <c r="A3164" s="54" t="s">
        <v>947</v>
      </c>
      <c r="B3164" s="65" t="s">
        <v>2705</v>
      </c>
      <c r="C3164" s="65" t="s">
        <v>2707</v>
      </c>
      <c r="D3164" s="66">
        <v>171082</v>
      </c>
    </row>
    <row r="3165" spans="1:4" x14ac:dyDescent="0.25">
      <c r="A3165" s="54" t="s">
        <v>947</v>
      </c>
      <c r="B3165" s="65" t="s">
        <v>14123</v>
      </c>
      <c r="C3165" s="65" t="s">
        <v>14125</v>
      </c>
      <c r="D3165" s="66">
        <v>5153</v>
      </c>
    </row>
    <row r="3166" spans="1:4" x14ac:dyDescent="0.25">
      <c r="A3166" s="54" t="s">
        <v>947</v>
      </c>
      <c r="B3166" s="65" t="s">
        <v>16954</v>
      </c>
      <c r="C3166" s="65" t="s">
        <v>16956</v>
      </c>
      <c r="D3166" s="66">
        <v>863</v>
      </c>
    </row>
    <row r="3167" spans="1:4" x14ac:dyDescent="0.25">
      <c r="A3167" s="54" t="s">
        <v>947</v>
      </c>
      <c r="B3167" s="65" t="s">
        <v>14446</v>
      </c>
      <c r="C3167" s="65" t="s">
        <v>14447</v>
      </c>
      <c r="D3167" s="66">
        <v>4642</v>
      </c>
    </row>
    <row r="3168" spans="1:4" x14ac:dyDescent="0.25">
      <c r="A3168" s="54" t="s">
        <v>947</v>
      </c>
      <c r="B3168" s="65" t="s">
        <v>4612</v>
      </c>
      <c r="C3168" s="65" t="s">
        <v>4614</v>
      </c>
      <c r="D3168" s="66">
        <v>72537</v>
      </c>
    </row>
    <row r="3169" spans="1:4" x14ac:dyDescent="0.25">
      <c r="A3169" s="54" t="s">
        <v>947</v>
      </c>
      <c r="B3169" s="65" t="s">
        <v>15516</v>
      </c>
      <c r="C3169" s="65" t="s">
        <v>15518</v>
      </c>
      <c r="D3169" s="66">
        <v>2984</v>
      </c>
    </row>
    <row r="3170" spans="1:4" x14ac:dyDescent="0.25">
      <c r="A3170" s="54" t="s">
        <v>947</v>
      </c>
      <c r="B3170" s="65" t="s">
        <v>13985</v>
      </c>
      <c r="C3170" s="65" t="s">
        <v>13987</v>
      </c>
      <c r="D3170" s="66">
        <v>5369</v>
      </c>
    </row>
    <row r="3171" spans="1:4" x14ac:dyDescent="0.25">
      <c r="A3171" s="54" t="s">
        <v>947</v>
      </c>
      <c r="B3171" s="65" t="s">
        <v>14419</v>
      </c>
      <c r="C3171" s="65" t="s">
        <v>14421</v>
      </c>
      <c r="D3171" s="66">
        <v>4676</v>
      </c>
    </row>
    <row r="3172" spans="1:4" x14ac:dyDescent="0.25">
      <c r="A3172" s="54" t="s">
        <v>947</v>
      </c>
      <c r="B3172" s="65" t="s">
        <v>14369</v>
      </c>
      <c r="C3172" s="65" t="s">
        <v>14371</v>
      </c>
      <c r="D3172" s="66">
        <v>4742</v>
      </c>
    </row>
    <row r="3173" spans="1:4" x14ac:dyDescent="0.25">
      <c r="A3173" s="54" t="s">
        <v>947</v>
      </c>
      <c r="B3173" s="65" t="s">
        <v>7708</v>
      </c>
      <c r="C3173" s="65" t="s">
        <v>7710</v>
      </c>
      <c r="D3173" s="66">
        <v>29775</v>
      </c>
    </row>
    <row r="3174" spans="1:4" x14ac:dyDescent="0.25">
      <c r="A3174" s="54" t="s">
        <v>947</v>
      </c>
      <c r="B3174" s="65" t="s">
        <v>16583</v>
      </c>
      <c r="C3174" s="65" t="s">
        <v>16585</v>
      </c>
      <c r="D3174" s="66">
        <v>1391</v>
      </c>
    </row>
    <row r="3175" spans="1:4" x14ac:dyDescent="0.25">
      <c r="A3175" s="54" t="s">
        <v>947</v>
      </c>
      <c r="B3175" s="65" t="s">
        <v>12531</v>
      </c>
      <c r="C3175" s="65" t="s">
        <v>12533</v>
      </c>
      <c r="D3175" s="66">
        <v>8302</v>
      </c>
    </row>
    <row r="3176" spans="1:4" x14ac:dyDescent="0.25">
      <c r="A3176" s="54" t="s">
        <v>947</v>
      </c>
      <c r="B3176" s="65" t="s">
        <v>13301</v>
      </c>
      <c r="C3176" s="65" t="s">
        <v>13303</v>
      </c>
      <c r="D3176" s="66">
        <v>6524</v>
      </c>
    </row>
    <row r="3177" spans="1:4" x14ac:dyDescent="0.25">
      <c r="A3177" s="54" t="s">
        <v>947</v>
      </c>
      <c r="B3177" s="65" t="s">
        <v>15443</v>
      </c>
      <c r="C3177" s="65" t="s">
        <v>15445</v>
      </c>
      <c r="D3177" s="66">
        <v>3088</v>
      </c>
    </row>
    <row r="3178" spans="1:4" x14ac:dyDescent="0.25">
      <c r="A3178" s="54" t="s">
        <v>947</v>
      </c>
      <c r="B3178" s="65" t="s">
        <v>12150</v>
      </c>
      <c r="C3178" s="65" t="s">
        <v>12152</v>
      </c>
      <c r="D3178" s="66">
        <v>9254</v>
      </c>
    </row>
    <row r="3179" spans="1:4" x14ac:dyDescent="0.25">
      <c r="A3179" s="54" t="s">
        <v>947</v>
      </c>
      <c r="B3179" s="65" t="s">
        <v>13295</v>
      </c>
      <c r="C3179" s="65" t="s">
        <v>13297</v>
      </c>
      <c r="D3179" s="66">
        <v>6531</v>
      </c>
    </row>
    <row r="3180" spans="1:4" x14ac:dyDescent="0.25">
      <c r="A3180" s="54" t="s">
        <v>947</v>
      </c>
      <c r="B3180" s="65" t="s">
        <v>16532</v>
      </c>
      <c r="C3180" s="65" t="s">
        <v>16534</v>
      </c>
      <c r="D3180" s="66">
        <v>1458</v>
      </c>
    </row>
    <row r="3181" spans="1:4" x14ac:dyDescent="0.25">
      <c r="A3181" s="54" t="s">
        <v>947</v>
      </c>
      <c r="B3181" s="65" t="s">
        <v>8929</v>
      </c>
      <c r="C3181" s="65" t="s">
        <v>8931</v>
      </c>
      <c r="D3181" s="66">
        <v>22156</v>
      </c>
    </row>
    <row r="3182" spans="1:4" x14ac:dyDescent="0.25">
      <c r="A3182" s="54" t="s">
        <v>947</v>
      </c>
      <c r="B3182" s="65" t="s">
        <v>2192</v>
      </c>
      <c r="C3182" s="65" t="s">
        <v>2194</v>
      </c>
      <c r="D3182" s="66">
        <v>225586</v>
      </c>
    </row>
    <row r="3183" spans="1:4" x14ac:dyDescent="0.25">
      <c r="A3183" s="54" t="s">
        <v>947</v>
      </c>
      <c r="B3183" s="65" t="s">
        <v>11774</v>
      </c>
      <c r="C3183" s="65" t="s">
        <v>11776</v>
      </c>
      <c r="D3183" s="66">
        <v>10101</v>
      </c>
    </row>
    <row r="3184" spans="1:4" x14ac:dyDescent="0.25">
      <c r="A3184" s="54" t="s">
        <v>947</v>
      </c>
      <c r="B3184" s="65" t="s">
        <v>17125</v>
      </c>
      <c r="C3184" s="65" t="s">
        <v>17127</v>
      </c>
      <c r="D3184" s="66">
        <v>592</v>
      </c>
    </row>
    <row r="3185" spans="1:4" x14ac:dyDescent="0.25">
      <c r="A3185" s="54" t="s">
        <v>947</v>
      </c>
      <c r="B3185" s="65" t="s">
        <v>6286</v>
      </c>
      <c r="C3185" s="65" t="s">
        <v>6288</v>
      </c>
      <c r="D3185" s="66">
        <v>43444</v>
      </c>
    </row>
    <row r="3186" spans="1:4" x14ac:dyDescent="0.25">
      <c r="A3186" s="54" t="s">
        <v>947</v>
      </c>
      <c r="B3186" s="65" t="s">
        <v>17405</v>
      </c>
      <c r="C3186" s="65" t="s">
        <v>17406</v>
      </c>
      <c r="D3186" s="66">
        <v>52</v>
      </c>
    </row>
    <row r="3187" spans="1:4" x14ac:dyDescent="0.25">
      <c r="A3187" s="54" t="s">
        <v>947</v>
      </c>
      <c r="B3187" s="65" t="s">
        <v>11457</v>
      </c>
      <c r="C3187" s="65" t="s">
        <v>11459</v>
      </c>
      <c r="D3187" s="66">
        <v>10981</v>
      </c>
    </row>
    <row r="3188" spans="1:4" x14ac:dyDescent="0.25">
      <c r="A3188" s="54" t="s">
        <v>947</v>
      </c>
      <c r="B3188" s="65" t="s">
        <v>15915</v>
      </c>
      <c r="C3188" s="65" t="s">
        <v>15917</v>
      </c>
      <c r="D3188" s="66">
        <v>2282</v>
      </c>
    </row>
    <row r="3189" spans="1:4" x14ac:dyDescent="0.25">
      <c r="A3189" s="54" t="s">
        <v>947</v>
      </c>
      <c r="B3189" s="65" t="s">
        <v>6541</v>
      </c>
      <c r="C3189" s="65" t="s">
        <v>6543</v>
      </c>
      <c r="D3189" s="66">
        <v>41039</v>
      </c>
    </row>
    <row r="3190" spans="1:4" x14ac:dyDescent="0.25">
      <c r="A3190" s="54" t="s">
        <v>947</v>
      </c>
      <c r="B3190" s="65" t="s">
        <v>6133</v>
      </c>
      <c r="C3190" s="65" t="s">
        <v>6135</v>
      </c>
      <c r="D3190" s="66">
        <v>45732</v>
      </c>
    </row>
    <row r="3191" spans="1:4" x14ac:dyDescent="0.25">
      <c r="A3191" s="54" t="s">
        <v>947</v>
      </c>
      <c r="B3191" s="65" t="s">
        <v>17207</v>
      </c>
      <c r="C3191" s="65" t="s">
        <v>17209</v>
      </c>
      <c r="D3191" s="66">
        <v>479</v>
      </c>
    </row>
    <row r="3192" spans="1:4" x14ac:dyDescent="0.25">
      <c r="A3192" s="54" t="s">
        <v>947</v>
      </c>
      <c r="B3192" s="65" t="s">
        <v>14090</v>
      </c>
      <c r="C3192" s="65" t="s">
        <v>14092</v>
      </c>
      <c r="D3192" s="66">
        <v>5216</v>
      </c>
    </row>
    <row r="3193" spans="1:4" x14ac:dyDescent="0.25">
      <c r="A3193" s="54" t="s">
        <v>947</v>
      </c>
      <c r="B3193" s="65" t="s">
        <v>2762</v>
      </c>
      <c r="C3193" s="65" t="s">
        <v>2764</v>
      </c>
      <c r="D3193" s="66">
        <v>165727</v>
      </c>
    </row>
    <row r="3194" spans="1:4" x14ac:dyDescent="0.25">
      <c r="A3194" s="54" t="s">
        <v>947</v>
      </c>
      <c r="B3194" s="65" t="s">
        <v>14303</v>
      </c>
      <c r="C3194" s="65" t="s">
        <v>14305</v>
      </c>
      <c r="D3194" s="66">
        <v>4853</v>
      </c>
    </row>
    <row r="3195" spans="1:4" x14ac:dyDescent="0.25">
      <c r="A3195" s="54" t="s">
        <v>947</v>
      </c>
      <c r="B3195" s="65" t="s">
        <v>10183</v>
      </c>
      <c r="C3195" s="65" t="s">
        <v>10185</v>
      </c>
      <c r="D3195" s="66">
        <v>15594</v>
      </c>
    </row>
    <row r="3196" spans="1:4" x14ac:dyDescent="0.25">
      <c r="A3196" s="54" t="s">
        <v>947</v>
      </c>
      <c r="B3196" s="65" t="s">
        <v>7243</v>
      </c>
      <c r="C3196" s="65" t="s">
        <v>7245</v>
      </c>
      <c r="D3196" s="66">
        <v>33581</v>
      </c>
    </row>
    <row r="3197" spans="1:4" x14ac:dyDescent="0.25">
      <c r="A3197" s="54" t="s">
        <v>947</v>
      </c>
      <c r="B3197" s="65" t="s">
        <v>8398</v>
      </c>
      <c r="C3197" s="65" t="s">
        <v>8400</v>
      </c>
      <c r="D3197" s="66">
        <v>25182</v>
      </c>
    </row>
    <row r="3198" spans="1:4" x14ac:dyDescent="0.25">
      <c r="A3198" s="54" t="s">
        <v>947</v>
      </c>
      <c r="B3198" s="65" t="s">
        <v>10849</v>
      </c>
      <c r="C3198" s="65" t="s">
        <v>10851</v>
      </c>
      <c r="D3198" s="66">
        <v>13006</v>
      </c>
    </row>
    <row r="3199" spans="1:4" x14ac:dyDescent="0.25">
      <c r="A3199" s="54" t="s">
        <v>947</v>
      </c>
      <c r="B3199" s="65" t="s">
        <v>3106</v>
      </c>
      <c r="C3199" s="65" t="s">
        <v>3108</v>
      </c>
      <c r="D3199" s="66">
        <v>137222</v>
      </c>
    </row>
    <row r="3200" spans="1:4" x14ac:dyDescent="0.25">
      <c r="A3200" s="54" t="s">
        <v>947</v>
      </c>
      <c r="B3200" s="65" t="s">
        <v>13631</v>
      </c>
      <c r="C3200" s="65" t="s">
        <v>13633</v>
      </c>
      <c r="D3200" s="66">
        <v>6049</v>
      </c>
    </row>
    <row r="3201" spans="1:4" x14ac:dyDescent="0.25">
      <c r="A3201" s="54" t="s">
        <v>947</v>
      </c>
      <c r="B3201" s="65" t="s">
        <v>8338</v>
      </c>
      <c r="C3201" s="65" t="s">
        <v>8340</v>
      </c>
      <c r="D3201" s="66">
        <v>25440</v>
      </c>
    </row>
    <row r="3202" spans="1:4" x14ac:dyDescent="0.25">
      <c r="A3202" s="54" t="s">
        <v>947</v>
      </c>
      <c r="B3202" s="65" t="s">
        <v>10711</v>
      </c>
      <c r="C3202" s="65" t="s">
        <v>10713</v>
      </c>
      <c r="D3202" s="66">
        <v>13578</v>
      </c>
    </row>
    <row r="3203" spans="1:4" x14ac:dyDescent="0.25">
      <c r="A3203" s="54" t="s">
        <v>947</v>
      </c>
      <c r="B3203" s="65" t="s">
        <v>3073</v>
      </c>
      <c r="C3203" s="65" t="s">
        <v>3075</v>
      </c>
      <c r="D3203" s="66">
        <v>139148</v>
      </c>
    </row>
    <row r="3204" spans="1:4" x14ac:dyDescent="0.25">
      <c r="A3204" s="54" t="s">
        <v>947</v>
      </c>
      <c r="B3204" s="65" t="s">
        <v>3121</v>
      </c>
      <c r="C3204" s="65" t="s">
        <v>3123</v>
      </c>
      <c r="D3204" s="66">
        <v>136531</v>
      </c>
    </row>
    <row r="3205" spans="1:4" x14ac:dyDescent="0.25">
      <c r="A3205" s="54" t="s">
        <v>947</v>
      </c>
      <c r="B3205" s="65" t="s">
        <v>6223</v>
      </c>
      <c r="C3205" s="65" t="s">
        <v>6225</v>
      </c>
      <c r="D3205" s="66">
        <v>44281</v>
      </c>
    </row>
    <row r="3206" spans="1:4" x14ac:dyDescent="0.25">
      <c r="A3206" s="54" t="s">
        <v>947</v>
      </c>
      <c r="B3206" s="65" t="s">
        <v>16776</v>
      </c>
      <c r="C3206" s="65" t="s">
        <v>16778</v>
      </c>
      <c r="D3206" s="66">
        <v>1079</v>
      </c>
    </row>
    <row r="3207" spans="1:4" x14ac:dyDescent="0.25">
      <c r="A3207" s="54" t="s">
        <v>947</v>
      </c>
      <c r="B3207" s="65" t="s">
        <v>7966</v>
      </c>
      <c r="C3207" s="65" t="s">
        <v>7968</v>
      </c>
      <c r="D3207" s="66">
        <v>27922</v>
      </c>
    </row>
    <row r="3208" spans="1:4" x14ac:dyDescent="0.25">
      <c r="A3208" s="54" t="s">
        <v>947</v>
      </c>
      <c r="B3208" s="65" t="s">
        <v>8581</v>
      </c>
      <c r="C3208" s="65" t="s">
        <v>8583</v>
      </c>
      <c r="D3208" s="66">
        <v>24169</v>
      </c>
    </row>
    <row r="3209" spans="1:4" x14ac:dyDescent="0.25">
      <c r="A3209" s="54" t="s">
        <v>947</v>
      </c>
      <c r="B3209" s="65" t="s">
        <v>17301</v>
      </c>
      <c r="C3209" s="65" t="s">
        <v>17302</v>
      </c>
      <c r="D3209" s="66">
        <v>299</v>
      </c>
    </row>
    <row r="3210" spans="1:4" x14ac:dyDescent="0.25">
      <c r="A3210" s="54" t="s">
        <v>947</v>
      </c>
      <c r="B3210" s="65" t="s">
        <v>13643</v>
      </c>
      <c r="C3210" s="65" t="s">
        <v>13645</v>
      </c>
      <c r="D3210" s="66">
        <v>6036</v>
      </c>
    </row>
    <row r="3211" spans="1:4" x14ac:dyDescent="0.25">
      <c r="A3211" s="54" t="s">
        <v>947</v>
      </c>
      <c r="B3211" s="65" t="s">
        <v>11116</v>
      </c>
      <c r="C3211" s="65" t="s">
        <v>11118</v>
      </c>
      <c r="D3211" s="66">
        <v>12009</v>
      </c>
    </row>
    <row r="3212" spans="1:4" x14ac:dyDescent="0.25">
      <c r="A3212" s="54" t="s">
        <v>947</v>
      </c>
      <c r="B3212" s="65" t="s">
        <v>1167</v>
      </c>
      <c r="C3212" s="65" t="s">
        <v>1169</v>
      </c>
      <c r="D3212" s="66">
        <v>615066</v>
      </c>
    </row>
    <row r="3213" spans="1:4" x14ac:dyDescent="0.25">
      <c r="A3213" s="54" t="s">
        <v>947</v>
      </c>
      <c r="B3213" s="65" t="s">
        <v>5117</v>
      </c>
      <c r="C3213" s="65" t="s">
        <v>5119</v>
      </c>
      <c r="D3213" s="66">
        <v>62415</v>
      </c>
    </row>
    <row r="3214" spans="1:4" x14ac:dyDescent="0.25">
      <c r="A3214" s="54" t="s">
        <v>947</v>
      </c>
      <c r="B3214" s="65" t="s">
        <v>16082</v>
      </c>
      <c r="C3214" s="65" t="s">
        <v>16084</v>
      </c>
      <c r="D3214" s="66">
        <v>2068</v>
      </c>
    </row>
    <row r="3215" spans="1:4" x14ac:dyDescent="0.25">
      <c r="A3215" s="54" t="s">
        <v>947</v>
      </c>
      <c r="B3215" s="65" t="s">
        <v>3674</v>
      </c>
      <c r="C3215" s="65" t="s">
        <v>3676</v>
      </c>
      <c r="D3215" s="66">
        <v>106469</v>
      </c>
    </row>
    <row r="3216" spans="1:4" x14ac:dyDescent="0.25">
      <c r="A3216" s="54" t="s">
        <v>947</v>
      </c>
      <c r="B3216" s="65" t="s">
        <v>2186</v>
      </c>
      <c r="C3216" s="65" t="s">
        <v>2188</v>
      </c>
      <c r="D3216" s="66">
        <v>225995</v>
      </c>
    </row>
    <row r="3217" spans="1:4" x14ac:dyDescent="0.25">
      <c r="A3217" s="54" t="s">
        <v>947</v>
      </c>
      <c r="B3217" s="65" t="s">
        <v>13400</v>
      </c>
      <c r="C3217" s="65" t="s">
        <v>13402</v>
      </c>
      <c r="D3217" s="66">
        <v>6364</v>
      </c>
    </row>
    <row r="3218" spans="1:4" x14ac:dyDescent="0.25">
      <c r="A3218" s="54" t="s">
        <v>947</v>
      </c>
      <c r="B3218" s="65" t="s">
        <v>14581</v>
      </c>
      <c r="C3218" s="65" t="s">
        <v>14583</v>
      </c>
      <c r="D3218" s="66">
        <v>4410</v>
      </c>
    </row>
    <row r="3219" spans="1:4" x14ac:dyDescent="0.25">
      <c r="A3219" s="54" t="s">
        <v>947</v>
      </c>
      <c r="B3219" s="65" t="s">
        <v>11720</v>
      </c>
      <c r="C3219" s="65" t="s">
        <v>11722</v>
      </c>
      <c r="D3219" s="66">
        <v>10244</v>
      </c>
    </row>
    <row r="3220" spans="1:4" x14ac:dyDescent="0.25">
      <c r="A3220" s="54" t="s">
        <v>947</v>
      </c>
      <c r="B3220" s="65" t="s">
        <v>3666</v>
      </c>
      <c r="C3220" s="65" t="s">
        <v>3668</v>
      </c>
      <c r="D3220" s="66">
        <v>106774</v>
      </c>
    </row>
    <row r="3221" spans="1:4" x14ac:dyDescent="0.25">
      <c r="A3221" s="54" t="s">
        <v>947</v>
      </c>
      <c r="B3221" s="65" t="s">
        <v>2891</v>
      </c>
      <c r="C3221" s="65" t="s">
        <v>2893</v>
      </c>
      <c r="D3221" s="66">
        <v>154585</v>
      </c>
    </row>
    <row r="3222" spans="1:4" x14ac:dyDescent="0.25">
      <c r="A3222" s="54" t="s">
        <v>947</v>
      </c>
      <c r="B3222" s="65" t="s">
        <v>2828</v>
      </c>
      <c r="C3222" s="65" t="s">
        <v>2830</v>
      </c>
      <c r="D3222" s="66">
        <v>159002</v>
      </c>
    </row>
    <row r="3223" spans="1:4" x14ac:dyDescent="0.25">
      <c r="A3223" s="54" t="s">
        <v>947</v>
      </c>
      <c r="B3223" s="65" t="s">
        <v>1994</v>
      </c>
      <c r="C3223" s="65" t="s">
        <v>1996</v>
      </c>
      <c r="D3223" s="66">
        <v>251134</v>
      </c>
    </row>
    <row r="3224" spans="1:4" x14ac:dyDescent="0.25">
      <c r="A3224" s="54" t="s">
        <v>947</v>
      </c>
      <c r="B3224" s="65" t="s">
        <v>12600</v>
      </c>
      <c r="C3224" s="65" t="s">
        <v>12602</v>
      </c>
      <c r="D3224" s="66">
        <v>8134</v>
      </c>
    </row>
    <row r="3225" spans="1:4" x14ac:dyDescent="0.25">
      <c r="A3225" s="54" t="s">
        <v>947</v>
      </c>
      <c r="B3225" s="65" t="s">
        <v>4294</v>
      </c>
      <c r="C3225" s="65" t="s">
        <v>4296</v>
      </c>
      <c r="D3225" s="66">
        <v>81890</v>
      </c>
    </row>
    <row r="3226" spans="1:4" x14ac:dyDescent="0.25">
      <c r="A3226" s="54" t="s">
        <v>947</v>
      </c>
      <c r="B3226" s="65" t="s">
        <v>14087</v>
      </c>
      <c r="C3226" s="65" t="s">
        <v>14089</v>
      </c>
      <c r="D3226" s="66">
        <v>5223</v>
      </c>
    </row>
    <row r="3227" spans="1:4" x14ac:dyDescent="0.25">
      <c r="A3227" s="54" t="s">
        <v>947</v>
      </c>
      <c r="B3227" s="65" t="s">
        <v>6094</v>
      </c>
      <c r="C3227" s="65" t="s">
        <v>6096</v>
      </c>
      <c r="D3227" s="66">
        <v>46177</v>
      </c>
    </row>
    <row r="3228" spans="1:4" x14ac:dyDescent="0.25">
      <c r="A3228" s="54" t="s">
        <v>947</v>
      </c>
      <c r="B3228" s="65" t="s">
        <v>1766</v>
      </c>
      <c r="C3228" s="65" t="s">
        <v>1768</v>
      </c>
      <c r="D3228" s="66">
        <v>277850</v>
      </c>
    </row>
    <row r="3229" spans="1:4" x14ac:dyDescent="0.25">
      <c r="A3229" s="54" t="s">
        <v>947</v>
      </c>
      <c r="B3229" s="65" t="s">
        <v>6439</v>
      </c>
      <c r="C3229" s="65" t="s">
        <v>6441</v>
      </c>
      <c r="D3229" s="66">
        <v>42029</v>
      </c>
    </row>
    <row r="3230" spans="1:4" x14ac:dyDescent="0.25">
      <c r="A3230" s="54" t="s">
        <v>947</v>
      </c>
      <c r="B3230" s="65" t="s">
        <v>9489</v>
      </c>
      <c r="C3230" s="65" t="s">
        <v>9491</v>
      </c>
      <c r="D3230" s="66">
        <v>18700</v>
      </c>
    </row>
    <row r="3231" spans="1:4" x14ac:dyDescent="0.25">
      <c r="A3231" s="54" t="s">
        <v>947</v>
      </c>
      <c r="B3231" s="65" t="s">
        <v>7810</v>
      </c>
      <c r="C3231" s="65" t="s">
        <v>7812</v>
      </c>
      <c r="D3231" s="66">
        <v>29094</v>
      </c>
    </row>
    <row r="3232" spans="1:4" x14ac:dyDescent="0.25">
      <c r="A3232" s="54" t="s">
        <v>947</v>
      </c>
      <c r="B3232" s="65" t="s">
        <v>3618</v>
      </c>
      <c r="C3232" s="65" t="s">
        <v>3620</v>
      </c>
      <c r="D3232" s="66">
        <v>108938</v>
      </c>
    </row>
    <row r="3233" spans="1:4" x14ac:dyDescent="0.25">
      <c r="A3233" s="54" t="s">
        <v>947</v>
      </c>
      <c r="B3233" s="65" t="s">
        <v>11495</v>
      </c>
      <c r="C3233" s="65" t="s">
        <v>11497</v>
      </c>
      <c r="D3233" s="66">
        <v>10838</v>
      </c>
    </row>
    <row r="3234" spans="1:4" x14ac:dyDescent="0.25">
      <c r="A3234" s="54" t="s">
        <v>947</v>
      </c>
      <c r="B3234" s="65" t="s">
        <v>11705</v>
      </c>
      <c r="C3234" s="65" t="s">
        <v>11707</v>
      </c>
      <c r="D3234" s="66">
        <v>10312</v>
      </c>
    </row>
    <row r="3235" spans="1:4" x14ac:dyDescent="0.25">
      <c r="A3235" s="54" t="s">
        <v>947</v>
      </c>
      <c r="B3235" s="65" t="s">
        <v>12525</v>
      </c>
      <c r="C3235" s="65" t="s">
        <v>12527</v>
      </c>
      <c r="D3235" s="66">
        <v>8306</v>
      </c>
    </row>
    <row r="3236" spans="1:4" x14ac:dyDescent="0.25">
      <c r="A3236" s="54" t="s">
        <v>947</v>
      </c>
      <c r="B3236" s="65" t="s">
        <v>10165</v>
      </c>
      <c r="C3236" s="65" t="s">
        <v>10167</v>
      </c>
      <c r="D3236" s="66">
        <v>15725</v>
      </c>
    </row>
    <row r="3237" spans="1:4" x14ac:dyDescent="0.25">
      <c r="A3237" s="54" t="s">
        <v>947</v>
      </c>
      <c r="B3237" s="65" t="s">
        <v>15302</v>
      </c>
      <c r="C3237" s="65" t="s">
        <v>15304</v>
      </c>
      <c r="D3237" s="66">
        <v>3301</v>
      </c>
    </row>
    <row r="3238" spans="1:4" x14ac:dyDescent="0.25">
      <c r="A3238" s="54" t="s">
        <v>947</v>
      </c>
      <c r="B3238" s="65" t="s">
        <v>15189</v>
      </c>
      <c r="C3238" s="65" t="s">
        <v>15191</v>
      </c>
      <c r="D3238" s="66">
        <v>3489</v>
      </c>
    </row>
    <row r="3239" spans="1:4" x14ac:dyDescent="0.25">
      <c r="A3239" s="54" t="s">
        <v>947</v>
      </c>
      <c r="B3239" s="65" t="s">
        <v>16517</v>
      </c>
      <c r="C3239" s="65" t="s">
        <v>16519</v>
      </c>
      <c r="D3239" s="66">
        <v>1507</v>
      </c>
    </row>
    <row r="3240" spans="1:4" x14ac:dyDescent="0.25">
      <c r="A3240" s="54" t="s">
        <v>947</v>
      </c>
      <c r="B3240" s="65" t="s">
        <v>13133</v>
      </c>
      <c r="C3240" s="65" t="s">
        <v>13135</v>
      </c>
      <c r="D3240" s="66">
        <v>6914</v>
      </c>
    </row>
    <row r="3241" spans="1:4" x14ac:dyDescent="0.25">
      <c r="A3241" s="54" t="s">
        <v>947</v>
      </c>
      <c r="B3241" s="65" t="s">
        <v>14967</v>
      </c>
      <c r="C3241" s="65" t="s">
        <v>14969</v>
      </c>
      <c r="D3241" s="66">
        <v>3834</v>
      </c>
    </row>
    <row r="3242" spans="1:4" x14ac:dyDescent="0.25">
      <c r="A3242" s="54" t="s">
        <v>947</v>
      </c>
      <c r="B3242" s="65" t="s">
        <v>5567</v>
      </c>
      <c r="C3242" s="65" t="s">
        <v>5569</v>
      </c>
      <c r="D3242" s="66">
        <v>54212</v>
      </c>
    </row>
    <row r="3243" spans="1:4" x14ac:dyDescent="0.25">
      <c r="A3243" s="54" t="s">
        <v>947</v>
      </c>
      <c r="B3243" s="65" t="s">
        <v>6944</v>
      </c>
      <c r="C3243" s="65" t="s">
        <v>6946</v>
      </c>
      <c r="D3243" s="66">
        <v>36426</v>
      </c>
    </row>
    <row r="3244" spans="1:4" x14ac:dyDescent="0.25">
      <c r="A3244" s="54" t="s">
        <v>947</v>
      </c>
      <c r="B3244" s="65" t="s">
        <v>17187</v>
      </c>
      <c r="C3244" s="65" t="s">
        <v>17189</v>
      </c>
      <c r="D3244" s="66">
        <v>506</v>
      </c>
    </row>
    <row r="3245" spans="1:4" x14ac:dyDescent="0.25">
      <c r="A3245" s="54" t="s">
        <v>947</v>
      </c>
      <c r="B3245" s="65" t="s">
        <v>5603</v>
      </c>
      <c r="C3245" s="65" t="s">
        <v>5605</v>
      </c>
      <c r="D3245" s="66">
        <v>53629</v>
      </c>
    </row>
    <row r="3246" spans="1:4" x14ac:dyDescent="0.25">
      <c r="A3246" s="54" t="s">
        <v>947</v>
      </c>
      <c r="B3246" s="65" t="s">
        <v>8113</v>
      </c>
      <c r="C3246" s="65" t="s">
        <v>8115</v>
      </c>
      <c r="D3246" s="66">
        <v>26894</v>
      </c>
    </row>
    <row r="3247" spans="1:4" x14ac:dyDescent="0.25">
      <c r="A3247" s="54" t="s">
        <v>947</v>
      </c>
      <c r="B3247" s="65" t="s">
        <v>9902</v>
      </c>
      <c r="C3247" s="65" t="s">
        <v>9904</v>
      </c>
      <c r="D3247" s="66">
        <v>16780</v>
      </c>
    </row>
    <row r="3248" spans="1:4" x14ac:dyDescent="0.25">
      <c r="A3248" s="54" t="s">
        <v>947</v>
      </c>
      <c r="B3248" s="65" t="s">
        <v>7732</v>
      </c>
      <c r="C3248" s="65" t="s">
        <v>7734</v>
      </c>
      <c r="D3248" s="66">
        <v>29594</v>
      </c>
    </row>
    <row r="3249" spans="1:4" x14ac:dyDescent="0.25">
      <c r="A3249" s="54" t="s">
        <v>947</v>
      </c>
      <c r="B3249" s="65" t="s">
        <v>4976</v>
      </c>
      <c r="C3249" s="65" t="s">
        <v>4978</v>
      </c>
      <c r="D3249" s="66">
        <v>64959</v>
      </c>
    </row>
    <row r="3250" spans="1:4" x14ac:dyDescent="0.25">
      <c r="A3250" s="54" t="s">
        <v>947</v>
      </c>
      <c r="B3250" s="71" t="s">
        <v>8962</v>
      </c>
      <c r="C3250" s="71" t="s">
        <v>8964</v>
      </c>
      <c r="D3250" s="72">
        <v>21878</v>
      </c>
    </row>
    <row r="3251" spans="1:4" x14ac:dyDescent="0.25">
      <c r="A3251" s="54" t="s">
        <v>947</v>
      </c>
      <c r="B3251" s="71" t="s">
        <v>2420</v>
      </c>
      <c r="C3251" s="71" t="s">
        <v>2422</v>
      </c>
      <c r="D3251" s="72">
        <v>200466</v>
      </c>
    </row>
    <row r="3252" spans="1:4" x14ac:dyDescent="0.25">
      <c r="A3252" s="54" t="s">
        <v>947</v>
      </c>
      <c r="B3252" s="71" t="s">
        <v>14824</v>
      </c>
      <c r="C3252" s="71" t="s">
        <v>14826</v>
      </c>
      <c r="D3252" s="72">
        <v>4009</v>
      </c>
    </row>
    <row r="3253" spans="1:4" x14ac:dyDescent="0.25">
      <c r="A3253" s="54" t="s">
        <v>947</v>
      </c>
      <c r="B3253" s="71" t="s">
        <v>3390</v>
      </c>
      <c r="C3253" s="71" t="s">
        <v>3392</v>
      </c>
      <c r="D3253" s="72">
        <v>121095</v>
      </c>
    </row>
    <row r="3254" spans="1:4" x14ac:dyDescent="0.25">
      <c r="A3254" s="54" t="s">
        <v>947</v>
      </c>
      <c r="B3254" s="71" t="s">
        <v>9729</v>
      </c>
      <c r="C3254" s="71" t="s">
        <v>9731</v>
      </c>
      <c r="D3254" s="72">
        <v>17476</v>
      </c>
    </row>
    <row r="3255" spans="1:4" x14ac:dyDescent="0.25">
      <c r="A3255" s="54" t="s">
        <v>947</v>
      </c>
      <c r="B3255" s="71" t="s">
        <v>5507</v>
      </c>
      <c r="C3255" s="71" t="s">
        <v>5509</v>
      </c>
      <c r="D3255" s="72">
        <v>55221</v>
      </c>
    </row>
    <row r="3256" spans="1:4" x14ac:dyDescent="0.25">
      <c r="A3256" s="54" t="s">
        <v>947</v>
      </c>
      <c r="B3256" s="71" t="s">
        <v>5285</v>
      </c>
      <c r="C3256" s="71" t="s">
        <v>5287</v>
      </c>
      <c r="D3256" s="72">
        <v>59283</v>
      </c>
    </row>
    <row r="3257" spans="1:4" x14ac:dyDescent="0.25">
      <c r="A3257" s="54" t="s">
        <v>947</v>
      </c>
      <c r="B3257" s="71" t="s">
        <v>12414</v>
      </c>
      <c r="C3257" s="71" t="s">
        <v>12416</v>
      </c>
      <c r="D3257" s="72">
        <v>8589</v>
      </c>
    </row>
    <row r="3258" spans="1:4" x14ac:dyDescent="0.25">
      <c r="A3258" s="54" t="s">
        <v>947</v>
      </c>
      <c r="B3258" s="71" t="s">
        <v>2021</v>
      </c>
      <c r="C3258" s="71" t="s">
        <v>2023</v>
      </c>
      <c r="D3258" s="72">
        <v>248982</v>
      </c>
    </row>
    <row r="3259" spans="1:4" x14ac:dyDescent="0.25">
      <c r="A3259" s="54" t="s">
        <v>947</v>
      </c>
      <c r="B3259" s="71" t="s">
        <v>6037</v>
      </c>
      <c r="C3259" s="71" t="s">
        <v>6039</v>
      </c>
      <c r="D3259" s="72">
        <v>47149</v>
      </c>
    </row>
    <row r="3260" spans="1:4" x14ac:dyDescent="0.25">
      <c r="A3260" s="54" t="s">
        <v>947</v>
      </c>
      <c r="B3260" s="71" t="s">
        <v>1874</v>
      </c>
      <c r="C3260" s="71" t="s">
        <v>1876</v>
      </c>
      <c r="D3260" s="72">
        <v>224468</v>
      </c>
    </row>
    <row r="3261" spans="1:4" x14ac:dyDescent="0.25">
      <c r="A3261" s="54" t="s">
        <v>947</v>
      </c>
      <c r="B3261" s="71" t="s">
        <v>7411</v>
      </c>
      <c r="C3261" s="71" t="s">
        <v>7413</v>
      </c>
      <c r="D3261" s="72">
        <v>32117</v>
      </c>
    </row>
    <row r="3262" spans="1:4" x14ac:dyDescent="0.25">
      <c r="A3262" s="54" t="s">
        <v>947</v>
      </c>
      <c r="B3262" s="71" t="s">
        <v>8314</v>
      </c>
      <c r="C3262" s="71" t="s">
        <v>8316</v>
      </c>
      <c r="D3262" s="72">
        <v>25648</v>
      </c>
    </row>
    <row r="3263" spans="1:4" x14ac:dyDescent="0.25">
      <c r="A3263" s="54" t="s">
        <v>947</v>
      </c>
      <c r="B3263" s="71" t="s">
        <v>5120</v>
      </c>
      <c r="C3263" s="71" t="s">
        <v>5122</v>
      </c>
      <c r="D3263" s="72">
        <v>62366</v>
      </c>
    </row>
    <row r="3264" spans="1:4" x14ac:dyDescent="0.25">
      <c r="A3264" s="54" t="s">
        <v>947</v>
      </c>
      <c r="B3264" s="71" t="s">
        <v>6732</v>
      </c>
      <c r="C3264" s="71" t="s">
        <v>6734</v>
      </c>
      <c r="D3264" s="72">
        <v>38584</v>
      </c>
    </row>
    <row r="3265" spans="1:4" x14ac:dyDescent="0.25">
      <c r="A3265" s="54" t="s">
        <v>947</v>
      </c>
      <c r="B3265" s="71" t="s">
        <v>3196</v>
      </c>
      <c r="C3265" s="71" t="s">
        <v>3198</v>
      </c>
      <c r="D3265" s="72">
        <v>132758</v>
      </c>
    </row>
    <row r="3266" spans="1:4" x14ac:dyDescent="0.25">
      <c r="A3266" s="54" t="s">
        <v>947</v>
      </c>
      <c r="B3266" s="71" t="s">
        <v>1721</v>
      </c>
      <c r="C3266" s="71" t="s">
        <v>1723</v>
      </c>
      <c r="D3266" s="72">
        <v>194906</v>
      </c>
    </row>
    <row r="3267" spans="1:4" x14ac:dyDescent="0.25">
      <c r="A3267" s="55" t="s">
        <v>947</v>
      </c>
      <c r="B3267" s="75" t="s">
        <v>9028</v>
      </c>
      <c r="C3267" s="75" t="s">
        <v>9029</v>
      </c>
      <c r="D3267" s="76">
        <v>21407</v>
      </c>
    </row>
    <row r="3268" spans="1:4" x14ac:dyDescent="0.25">
      <c r="A3268" s="54" t="s">
        <v>947</v>
      </c>
      <c r="B3268" s="71" t="s">
        <v>12790</v>
      </c>
      <c r="C3268" s="71" t="s">
        <v>12792</v>
      </c>
      <c r="D3268" s="72">
        <v>7669</v>
      </c>
    </row>
    <row r="3269" spans="1:4" x14ac:dyDescent="0.25">
      <c r="A3269" s="54" t="s">
        <v>947</v>
      </c>
      <c r="B3269" s="71" t="s">
        <v>3441</v>
      </c>
      <c r="C3269" s="71" t="s">
        <v>3443</v>
      </c>
      <c r="D3269" s="72">
        <v>117712</v>
      </c>
    </row>
    <row r="3270" spans="1:4" x14ac:dyDescent="0.25">
      <c r="A3270" s="54" t="s">
        <v>947</v>
      </c>
      <c r="B3270" s="71" t="s">
        <v>5708</v>
      </c>
      <c r="C3270" s="71" t="s">
        <v>5710</v>
      </c>
      <c r="D3270" s="72">
        <v>52116</v>
      </c>
    </row>
    <row r="3271" spans="1:4" x14ac:dyDescent="0.25">
      <c r="A3271" s="54" t="s">
        <v>947</v>
      </c>
      <c r="B3271" s="71" t="s">
        <v>4973</v>
      </c>
      <c r="C3271" s="71" t="s">
        <v>4975</v>
      </c>
      <c r="D3271" s="72">
        <v>65005</v>
      </c>
    </row>
    <row r="3272" spans="1:4" x14ac:dyDescent="0.25">
      <c r="A3272" s="54" t="s">
        <v>947</v>
      </c>
      <c r="B3272" s="71" t="s">
        <v>1964</v>
      </c>
      <c r="C3272" s="71" t="s">
        <v>1966</v>
      </c>
      <c r="D3272" s="72">
        <v>222672</v>
      </c>
    </row>
    <row r="3273" spans="1:4" x14ac:dyDescent="0.25">
      <c r="A3273" s="54" t="s">
        <v>947</v>
      </c>
      <c r="B3273" s="71" t="s">
        <v>9279</v>
      </c>
      <c r="C3273" s="71" t="s">
        <v>9281</v>
      </c>
      <c r="D3273" s="72">
        <v>19845</v>
      </c>
    </row>
    <row r="3274" spans="1:4" x14ac:dyDescent="0.25">
      <c r="A3274" s="54" t="s">
        <v>947</v>
      </c>
      <c r="B3274" s="71" t="s">
        <v>1736</v>
      </c>
      <c r="C3274" s="71" t="s">
        <v>1738</v>
      </c>
      <c r="D3274" s="72">
        <v>333947</v>
      </c>
    </row>
    <row r="3275" spans="1:4" x14ac:dyDescent="0.25">
      <c r="A3275" s="54" t="s">
        <v>947</v>
      </c>
      <c r="B3275" s="71" t="s">
        <v>1853</v>
      </c>
      <c r="C3275" s="71" t="s">
        <v>1855</v>
      </c>
      <c r="D3275" s="72">
        <v>279151</v>
      </c>
    </row>
    <row r="3276" spans="1:4" x14ac:dyDescent="0.25">
      <c r="A3276" s="54" t="s">
        <v>947</v>
      </c>
      <c r="B3276" s="71" t="s">
        <v>3695</v>
      </c>
      <c r="C3276" s="71" t="s">
        <v>3697</v>
      </c>
      <c r="D3276" s="72">
        <v>105672</v>
      </c>
    </row>
    <row r="3277" spans="1:4" x14ac:dyDescent="0.25">
      <c r="A3277" s="54" t="s">
        <v>947</v>
      </c>
      <c r="B3277" s="71" t="s">
        <v>1574</v>
      </c>
      <c r="C3277" s="71" t="s">
        <v>1576</v>
      </c>
      <c r="D3277" s="72">
        <v>364793</v>
      </c>
    </row>
    <row r="3278" spans="1:4" x14ac:dyDescent="0.25">
      <c r="A3278" s="54" t="s">
        <v>947</v>
      </c>
      <c r="B3278" s="71" t="s">
        <v>12778</v>
      </c>
      <c r="C3278" s="71" t="s">
        <v>12780</v>
      </c>
      <c r="D3278" s="72">
        <v>7710</v>
      </c>
    </row>
    <row r="3279" spans="1:4" x14ac:dyDescent="0.25">
      <c r="A3279" s="54" t="s">
        <v>947</v>
      </c>
      <c r="B3279" s="71" t="s">
        <v>1418</v>
      </c>
      <c r="C3279" s="71" t="s">
        <v>1420</v>
      </c>
      <c r="D3279" s="72">
        <v>391633</v>
      </c>
    </row>
    <row r="3280" spans="1:4" x14ac:dyDescent="0.25">
      <c r="A3280" s="54" t="s">
        <v>947</v>
      </c>
      <c r="B3280" s="71" t="s">
        <v>5858</v>
      </c>
      <c r="C3280" s="71" t="s">
        <v>5860</v>
      </c>
      <c r="D3280" s="72">
        <v>49789</v>
      </c>
    </row>
    <row r="3281" spans="1:4" x14ac:dyDescent="0.25">
      <c r="A3281" s="54" t="s">
        <v>947</v>
      </c>
      <c r="B3281" s="71" t="s">
        <v>9549</v>
      </c>
      <c r="C3281" s="71" t="s">
        <v>9551</v>
      </c>
      <c r="D3281" s="72">
        <v>18397</v>
      </c>
    </row>
    <row r="3282" spans="1:4" x14ac:dyDescent="0.25">
      <c r="A3282" s="54" t="s">
        <v>947</v>
      </c>
      <c r="B3282" s="71" t="s">
        <v>2300</v>
      </c>
      <c r="C3282" s="71" t="s">
        <v>2302</v>
      </c>
      <c r="D3282" s="72">
        <v>212541</v>
      </c>
    </row>
    <row r="3283" spans="1:4" x14ac:dyDescent="0.25">
      <c r="A3283" s="54" t="s">
        <v>947</v>
      </c>
      <c r="B3283" s="71" t="s">
        <v>954</v>
      </c>
      <c r="C3283" s="71" t="s">
        <v>956</v>
      </c>
      <c r="D3283" s="72">
        <v>66798</v>
      </c>
    </row>
    <row r="3284" spans="1:4" x14ac:dyDescent="0.25">
      <c r="A3284" s="54" t="s">
        <v>947</v>
      </c>
      <c r="B3284" s="71" t="s">
        <v>1757</v>
      </c>
      <c r="C3284" s="71" t="s">
        <v>1759</v>
      </c>
      <c r="D3284" s="72">
        <v>320478</v>
      </c>
    </row>
    <row r="3285" spans="1:4" x14ac:dyDescent="0.25">
      <c r="A3285" s="54" t="s">
        <v>947</v>
      </c>
      <c r="B3285" s="71" t="s">
        <v>4360</v>
      </c>
      <c r="C3285" s="71" t="s">
        <v>4362</v>
      </c>
      <c r="D3285" s="72">
        <v>79748</v>
      </c>
    </row>
    <row r="3286" spans="1:4" x14ac:dyDescent="0.25">
      <c r="A3286" s="54" t="s">
        <v>947</v>
      </c>
      <c r="B3286" s="71" t="s">
        <v>13489</v>
      </c>
      <c r="C3286" s="71" t="s">
        <v>13491</v>
      </c>
      <c r="D3286" s="72">
        <v>6256</v>
      </c>
    </row>
    <row r="3287" spans="1:4" x14ac:dyDescent="0.25">
      <c r="A3287" s="54" t="s">
        <v>947</v>
      </c>
      <c r="B3287" s="71" t="s">
        <v>4671</v>
      </c>
      <c r="C3287" s="71" t="s">
        <v>4623</v>
      </c>
      <c r="D3287" s="72">
        <v>71300</v>
      </c>
    </row>
    <row r="3288" spans="1:4" x14ac:dyDescent="0.25">
      <c r="A3288" s="54" t="s">
        <v>947</v>
      </c>
      <c r="B3288" s="71" t="s">
        <v>1125</v>
      </c>
      <c r="C3288" s="71" t="s">
        <v>1127</v>
      </c>
      <c r="D3288" s="72">
        <v>800788</v>
      </c>
    </row>
    <row r="3289" spans="1:4" x14ac:dyDescent="0.25">
      <c r="A3289" s="54" t="s">
        <v>947</v>
      </c>
      <c r="B3289" s="71" t="s">
        <v>10612</v>
      </c>
      <c r="C3289" s="71" t="s">
        <v>10614</v>
      </c>
      <c r="D3289" s="72">
        <v>13892</v>
      </c>
    </row>
    <row r="3290" spans="1:4" x14ac:dyDescent="0.25">
      <c r="A3290" s="54" t="s">
        <v>947</v>
      </c>
      <c r="B3290" s="71" t="s">
        <v>3829</v>
      </c>
      <c r="C3290" s="71" t="s">
        <v>3831</v>
      </c>
      <c r="D3290" s="72">
        <v>100015</v>
      </c>
    </row>
    <row r="3291" spans="1:4" x14ac:dyDescent="0.25">
      <c r="A3291" s="54" t="s">
        <v>947</v>
      </c>
      <c r="B3291" s="71" t="s">
        <v>5795</v>
      </c>
      <c r="C3291" s="71" t="s">
        <v>5797</v>
      </c>
      <c r="D3291" s="72">
        <v>50660</v>
      </c>
    </row>
    <row r="3292" spans="1:4" x14ac:dyDescent="0.25">
      <c r="A3292" s="54" t="s">
        <v>947</v>
      </c>
      <c r="B3292" s="71" t="s">
        <v>3456</v>
      </c>
      <c r="C3292" s="71" t="s">
        <v>3458</v>
      </c>
      <c r="D3292" s="72">
        <v>116400</v>
      </c>
    </row>
    <row r="3293" spans="1:4" x14ac:dyDescent="0.25">
      <c r="A3293" s="54" t="s">
        <v>947</v>
      </c>
      <c r="B3293" s="71" t="s">
        <v>3220</v>
      </c>
      <c r="C3293" s="71" t="s">
        <v>3222</v>
      </c>
      <c r="D3293" s="72">
        <v>131650</v>
      </c>
    </row>
    <row r="3294" spans="1:4" x14ac:dyDescent="0.25">
      <c r="A3294" s="54" t="s">
        <v>947</v>
      </c>
      <c r="B3294" s="71" t="s">
        <v>1071</v>
      </c>
      <c r="C3294" s="71" t="s">
        <v>1073</v>
      </c>
      <c r="D3294" s="72">
        <v>950531</v>
      </c>
    </row>
    <row r="3295" spans="1:4" x14ac:dyDescent="0.25">
      <c r="A3295" s="54" t="s">
        <v>947</v>
      </c>
      <c r="B3295" s="71" t="s">
        <v>13530</v>
      </c>
      <c r="C3295" s="71" t="s">
        <v>13532</v>
      </c>
      <c r="D3295" s="72">
        <v>6173</v>
      </c>
    </row>
    <row r="3296" spans="1:4" x14ac:dyDescent="0.25">
      <c r="A3296" s="54" t="s">
        <v>947</v>
      </c>
      <c r="B3296" s="71" t="s">
        <v>8152</v>
      </c>
      <c r="C3296" s="71" t="s">
        <v>8154</v>
      </c>
      <c r="D3296" s="72">
        <v>26616</v>
      </c>
    </row>
    <row r="3297" spans="1:4" x14ac:dyDescent="0.25">
      <c r="A3297" s="54" t="s">
        <v>947</v>
      </c>
      <c r="B3297" s="71" t="s">
        <v>6947</v>
      </c>
      <c r="C3297" s="71" t="s">
        <v>6949</v>
      </c>
      <c r="D3297" s="72">
        <v>36409</v>
      </c>
    </row>
    <row r="3298" spans="1:4" x14ac:dyDescent="0.25">
      <c r="A3298" s="54" t="s">
        <v>947</v>
      </c>
      <c r="B3298" s="71" t="s">
        <v>7387</v>
      </c>
      <c r="C3298" s="71" t="s">
        <v>7389</v>
      </c>
      <c r="D3298" s="72">
        <v>32315</v>
      </c>
    </row>
    <row r="3299" spans="1:4" x14ac:dyDescent="0.25">
      <c r="A3299" s="54" t="s">
        <v>947</v>
      </c>
      <c r="B3299" s="71" t="s">
        <v>5780</v>
      </c>
      <c r="C3299" s="71" t="s">
        <v>5782</v>
      </c>
      <c r="D3299" s="72">
        <v>50787</v>
      </c>
    </row>
    <row r="3300" spans="1:4" x14ac:dyDescent="0.25">
      <c r="A3300" s="54" t="s">
        <v>947</v>
      </c>
      <c r="B3300" s="71" t="s">
        <v>12132</v>
      </c>
      <c r="C3300" s="71" t="s">
        <v>12134</v>
      </c>
      <c r="D3300" s="72">
        <v>9275</v>
      </c>
    </row>
    <row r="3301" spans="1:4" x14ac:dyDescent="0.25">
      <c r="A3301" s="54" t="s">
        <v>947</v>
      </c>
      <c r="B3301" s="71" t="s">
        <v>3531</v>
      </c>
      <c r="C3301" s="71" t="s">
        <v>3533</v>
      </c>
      <c r="D3301" s="72">
        <v>113148</v>
      </c>
    </row>
    <row r="3302" spans="1:4" x14ac:dyDescent="0.25">
      <c r="A3302" s="54" t="s">
        <v>947</v>
      </c>
      <c r="B3302" s="71" t="s">
        <v>3967</v>
      </c>
      <c r="C3302" s="71" t="s">
        <v>3969</v>
      </c>
      <c r="D3302" s="72">
        <v>95457</v>
      </c>
    </row>
    <row r="3303" spans="1:4" x14ac:dyDescent="0.25">
      <c r="A3303" s="54" t="s">
        <v>947</v>
      </c>
      <c r="B3303" s="71" t="s">
        <v>3297</v>
      </c>
      <c r="C3303" s="71" t="s">
        <v>3299</v>
      </c>
      <c r="D3303" s="72">
        <v>125970</v>
      </c>
    </row>
    <row r="3304" spans="1:4" x14ac:dyDescent="0.25">
      <c r="A3304" s="54" t="s">
        <v>947</v>
      </c>
      <c r="B3304" s="71" t="s">
        <v>3041</v>
      </c>
      <c r="C3304" s="71" t="s">
        <v>3043</v>
      </c>
      <c r="D3304" s="72">
        <v>141297</v>
      </c>
    </row>
    <row r="3305" spans="1:4" x14ac:dyDescent="0.25">
      <c r="A3305" s="54" t="s">
        <v>947</v>
      </c>
      <c r="B3305" s="71" t="s">
        <v>2117</v>
      </c>
      <c r="C3305" s="71" t="s">
        <v>2119</v>
      </c>
      <c r="D3305" s="72">
        <v>233859</v>
      </c>
    </row>
    <row r="3306" spans="1:4" x14ac:dyDescent="0.25">
      <c r="A3306" s="54" t="s">
        <v>947</v>
      </c>
      <c r="B3306" s="71" t="s">
        <v>16526</v>
      </c>
      <c r="C3306" s="71" t="s">
        <v>16528</v>
      </c>
      <c r="D3306" s="72">
        <v>1481</v>
      </c>
    </row>
    <row r="3307" spans="1:4" x14ac:dyDescent="0.25">
      <c r="A3307" s="54" t="s">
        <v>947</v>
      </c>
      <c r="B3307" s="71" t="s">
        <v>6705</v>
      </c>
      <c r="C3307" s="71" t="s">
        <v>6707</v>
      </c>
      <c r="D3307" s="72">
        <v>38892</v>
      </c>
    </row>
    <row r="3308" spans="1:4" x14ac:dyDescent="0.25">
      <c r="A3308" s="54" t="s">
        <v>947</v>
      </c>
      <c r="B3308" s="71" t="s">
        <v>7600</v>
      </c>
      <c r="C3308" s="71" t="s">
        <v>7602</v>
      </c>
      <c r="D3308" s="72">
        <v>30620</v>
      </c>
    </row>
    <row r="3309" spans="1:4" x14ac:dyDescent="0.25">
      <c r="A3309" s="54" t="s">
        <v>947</v>
      </c>
      <c r="B3309" s="71" t="s">
        <v>17143</v>
      </c>
      <c r="C3309" s="71" t="s">
        <v>17145</v>
      </c>
      <c r="D3309" s="72">
        <v>570</v>
      </c>
    </row>
    <row r="3310" spans="1:4" x14ac:dyDescent="0.25">
      <c r="A3310" s="54" t="s">
        <v>947</v>
      </c>
      <c r="B3310" s="71" t="s">
        <v>2453</v>
      </c>
      <c r="C3310" s="71" t="s">
        <v>2455</v>
      </c>
      <c r="D3310" s="72">
        <v>196884</v>
      </c>
    </row>
    <row r="3311" spans="1:4" x14ac:dyDescent="0.25">
      <c r="A3311" s="54" t="s">
        <v>947</v>
      </c>
      <c r="B3311" s="71" t="s">
        <v>1409</v>
      </c>
      <c r="C3311" s="71" t="s">
        <v>1411</v>
      </c>
      <c r="D3311" s="72">
        <v>282740</v>
      </c>
    </row>
    <row r="3312" spans="1:4" x14ac:dyDescent="0.25">
      <c r="A3312" s="54" t="s">
        <v>947</v>
      </c>
      <c r="B3312" s="71" t="s">
        <v>2693</v>
      </c>
      <c r="C3312" s="71" t="s">
        <v>2695</v>
      </c>
      <c r="D3312" s="72">
        <v>172657</v>
      </c>
    </row>
    <row r="3313" spans="1:4" x14ac:dyDescent="0.25">
      <c r="A3313" s="54" t="s">
        <v>947</v>
      </c>
      <c r="B3313" s="71" t="s">
        <v>8566</v>
      </c>
      <c r="C3313" s="71" t="s">
        <v>8568</v>
      </c>
      <c r="D3313" s="72">
        <v>24261</v>
      </c>
    </row>
    <row r="3314" spans="1:4" x14ac:dyDescent="0.25">
      <c r="A3314" s="54" t="s">
        <v>947</v>
      </c>
      <c r="B3314" s="71" t="s">
        <v>9795</v>
      </c>
      <c r="C3314" s="71" t="s">
        <v>9797</v>
      </c>
      <c r="D3314" s="72">
        <v>17243</v>
      </c>
    </row>
    <row r="3315" spans="1:4" x14ac:dyDescent="0.25">
      <c r="A3315" s="54" t="s">
        <v>947</v>
      </c>
      <c r="B3315" s="71" t="s">
        <v>3558</v>
      </c>
      <c r="C3315" s="71" t="s">
        <v>3560</v>
      </c>
      <c r="D3315" s="72">
        <v>112030</v>
      </c>
    </row>
    <row r="3316" spans="1:4" x14ac:dyDescent="0.25">
      <c r="A3316" s="54" t="s">
        <v>947</v>
      </c>
      <c r="B3316" s="71" t="s">
        <v>5657</v>
      </c>
      <c r="C3316" s="71" t="s">
        <v>5659</v>
      </c>
      <c r="D3316" s="72">
        <v>52709</v>
      </c>
    </row>
    <row r="3317" spans="1:4" x14ac:dyDescent="0.25">
      <c r="A3317" s="54" t="s">
        <v>947</v>
      </c>
      <c r="B3317" s="71" t="s">
        <v>4135</v>
      </c>
      <c r="C3317" s="71" t="s">
        <v>4137</v>
      </c>
      <c r="D3317" s="72">
        <v>88859</v>
      </c>
    </row>
    <row r="3318" spans="1:4" x14ac:dyDescent="0.25">
      <c r="A3318" s="54" t="s">
        <v>947</v>
      </c>
      <c r="B3318" s="71" t="s">
        <v>16615</v>
      </c>
      <c r="C3318" s="71" t="s">
        <v>16616</v>
      </c>
      <c r="D3318" s="72">
        <v>1337</v>
      </c>
    </row>
    <row r="3319" spans="1:4" x14ac:dyDescent="0.25">
      <c r="A3319" s="54" t="s">
        <v>947</v>
      </c>
      <c r="B3319" s="71" t="s">
        <v>2987</v>
      </c>
      <c r="C3319" s="71" t="s">
        <v>2989</v>
      </c>
      <c r="D3319" s="72">
        <v>0</v>
      </c>
    </row>
    <row r="3320" spans="1:4" x14ac:dyDescent="0.25">
      <c r="A3320" s="54" t="s">
        <v>947</v>
      </c>
      <c r="B3320" s="71" t="s">
        <v>8197</v>
      </c>
      <c r="C3320" s="71" t="s">
        <v>8199</v>
      </c>
      <c r="D3320" s="72">
        <v>26376</v>
      </c>
    </row>
    <row r="3321" spans="1:4" x14ac:dyDescent="0.25">
      <c r="A3321" s="54" t="s">
        <v>947</v>
      </c>
      <c r="B3321" s="71" t="s">
        <v>3232</v>
      </c>
      <c r="C3321" s="71" t="s">
        <v>3234</v>
      </c>
      <c r="D3321" s="72">
        <v>130703</v>
      </c>
    </row>
    <row r="3322" spans="1:4" x14ac:dyDescent="0.25">
      <c r="A3322" s="54" t="s">
        <v>947</v>
      </c>
      <c r="B3322" s="71" t="s">
        <v>15933</v>
      </c>
      <c r="C3322" s="71" t="s">
        <v>15935</v>
      </c>
      <c r="D3322" s="72">
        <v>2269</v>
      </c>
    </row>
    <row r="3323" spans="1:4" x14ac:dyDescent="0.25">
      <c r="A3323" s="54" t="s">
        <v>947</v>
      </c>
      <c r="B3323" s="71" t="s">
        <v>6950</v>
      </c>
      <c r="C3323" s="71" t="s">
        <v>6952</v>
      </c>
      <c r="D3323" s="72">
        <v>36385</v>
      </c>
    </row>
    <row r="3324" spans="1:4" x14ac:dyDescent="0.25">
      <c r="A3324" s="54" t="s">
        <v>947</v>
      </c>
      <c r="B3324" s="71" t="s">
        <v>3273</v>
      </c>
      <c r="C3324" s="71" t="s">
        <v>3275</v>
      </c>
      <c r="D3324" s="72">
        <v>128059</v>
      </c>
    </row>
    <row r="3325" spans="1:4" x14ac:dyDescent="0.25">
      <c r="A3325" s="54" t="s">
        <v>947</v>
      </c>
      <c r="B3325" s="71" t="s">
        <v>10687</v>
      </c>
      <c r="C3325" s="71" t="s">
        <v>10689</v>
      </c>
      <c r="D3325" s="72">
        <v>13655</v>
      </c>
    </row>
    <row r="3326" spans="1:4" x14ac:dyDescent="0.25">
      <c r="A3326" s="54" t="s">
        <v>947</v>
      </c>
      <c r="B3326" s="71" t="s">
        <v>4979</v>
      </c>
      <c r="C3326" s="71" t="s">
        <v>4981</v>
      </c>
      <c r="D3326" s="72">
        <v>64949</v>
      </c>
    </row>
    <row r="3327" spans="1:4" x14ac:dyDescent="0.25">
      <c r="A3327" s="54" t="s">
        <v>947</v>
      </c>
      <c r="B3327" s="71" t="s">
        <v>3229</v>
      </c>
      <c r="C3327" s="71" t="s">
        <v>3231</v>
      </c>
      <c r="D3327" s="72">
        <v>131230</v>
      </c>
    </row>
    <row r="3328" spans="1:4" x14ac:dyDescent="0.25">
      <c r="A3328" s="54" t="s">
        <v>947</v>
      </c>
      <c r="B3328" s="71" t="s">
        <v>4429</v>
      </c>
      <c r="C3328" s="71" t="s">
        <v>4431</v>
      </c>
      <c r="D3328" s="72">
        <v>78447</v>
      </c>
    </row>
    <row r="3329" spans="1:4" x14ac:dyDescent="0.25">
      <c r="A3329" s="54" t="s">
        <v>947</v>
      </c>
      <c r="B3329" s="71" t="s">
        <v>4811</v>
      </c>
      <c r="C3329" s="71" t="s">
        <v>4813</v>
      </c>
      <c r="D3329" s="72">
        <v>68365</v>
      </c>
    </row>
    <row r="3330" spans="1:4" x14ac:dyDescent="0.25">
      <c r="A3330" s="54" t="s">
        <v>947</v>
      </c>
      <c r="B3330" s="71" t="s">
        <v>1703</v>
      </c>
      <c r="C3330" s="71" t="s">
        <v>1705</v>
      </c>
      <c r="D3330" s="72">
        <v>241145</v>
      </c>
    </row>
    <row r="3331" spans="1:4" x14ac:dyDescent="0.25">
      <c r="A3331" s="54" t="s">
        <v>947</v>
      </c>
      <c r="B3331" s="71" t="s">
        <v>2435</v>
      </c>
      <c r="C3331" s="71" t="s">
        <v>2437</v>
      </c>
      <c r="D3331" s="72">
        <v>198101</v>
      </c>
    </row>
    <row r="3332" spans="1:4" x14ac:dyDescent="0.25">
      <c r="A3332" s="54" t="s">
        <v>947</v>
      </c>
      <c r="B3332" s="71" t="s">
        <v>5144</v>
      </c>
      <c r="C3332" s="71" t="s">
        <v>5146</v>
      </c>
      <c r="D3332" s="72">
        <v>62037</v>
      </c>
    </row>
    <row r="3333" spans="1:4" x14ac:dyDescent="0.25">
      <c r="A3333" s="54" t="s">
        <v>947</v>
      </c>
      <c r="B3333" s="71" t="s">
        <v>5249</v>
      </c>
      <c r="C3333" s="71" t="s">
        <v>5251</v>
      </c>
      <c r="D3333" s="72">
        <v>60023</v>
      </c>
    </row>
    <row r="3334" spans="1:4" x14ac:dyDescent="0.25">
      <c r="A3334" s="54" t="s">
        <v>947</v>
      </c>
      <c r="B3334" s="71" t="s">
        <v>3787</v>
      </c>
      <c r="C3334" s="71" t="s">
        <v>3789</v>
      </c>
      <c r="D3334" s="72">
        <v>101400</v>
      </c>
    </row>
    <row r="3335" spans="1:4" x14ac:dyDescent="0.25">
      <c r="A3335" s="54" t="s">
        <v>947</v>
      </c>
      <c r="B3335" s="71" t="s">
        <v>5129</v>
      </c>
      <c r="C3335" s="71" t="s">
        <v>5131</v>
      </c>
      <c r="D3335" s="72">
        <v>62317</v>
      </c>
    </row>
    <row r="3336" spans="1:4" x14ac:dyDescent="0.25">
      <c r="A3336" s="54" t="s">
        <v>947</v>
      </c>
      <c r="B3336" s="71" t="s">
        <v>4656</v>
      </c>
      <c r="C3336" s="71" t="s">
        <v>4658</v>
      </c>
      <c r="D3336" s="72">
        <v>71608</v>
      </c>
    </row>
    <row r="3337" spans="1:4" x14ac:dyDescent="0.25">
      <c r="A3337" s="54" t="s">
        <v>947</v>
      </c>
      <c r="B3337" s="71" t="s">
        <v>17228</v>
      </c>
      <c r="C3337" s="71" t="s">
        <v>17230</v>
      </c>
      <c r="D3337" s="72">
        <v>408</v>
      </c>
    </row>
    <row r="3338" spans="1:4" x14ac:dyDescent="0.25">
      <c r="A3338" s="54" t="s">
        <v>947</v>
      </c>
      <c r="B3338" s="71" t="s">
        <v>3300</v>
      </c>
      <c r="C3338" s="71" t="s">
        <v>3302</v>
      </c>
      <c r="D3338" s="72">
        <v>125847</v>
      </c>
    </row>
    <row r="3339" spans="1:4" x14ac:dyDescent="0.25">
      <c r="A3339" s="54" t="s">
        <v>947</v>
      </c>
      <c r="B3339" s="71" t="s">
        <v>9522</v>
      </c>
      <c r="C3339" s="71" t="s">
        <v>9524</v>
      </c>
      <c r="D3339" s="72">
        <v>18510</v>
      </c>
    </row>
    <row r="3340" spans="1:4" x14ac:dyDescent="0.25">
      <c r="A3340" s="54" t="s">
        <v>947</v>
      </c>
      <c r="B3340" s="71" t="s">
        <v>16595</v>
      </c>
      <c r="C3340" s="71" t="s">
        <v>16597</v>
      </c>
      <c r="D3340" s="72">
        <v>1370</v>
      </c>
    </row>
    <row r="3341" spans="1:4" x14ac:dyDescent="0.25">
      <c r="A3341" s="54" t="s">
        <v>947</v>
      </c>
      <c r="B3341" s="71" t="s">
        <v>5899</v>
      </c>
      <c r="C3341" s="71" t="s">
        <v>5901</v>
      </c>
      <c r="D3341" s="72">
        <v>49033</v>
      </c>
    </row>
    <row r="3342" spans="1:4" x14ac:dyDescent="0.25">
      <c r="A3342" s="54" t="s">
        <v>947</v>
      </c>
      <c r="B3342" s="71" t="s">
        <v>12814</v>
      </c>
      <c r="C3342" s="71" t="s">
        <v>12816</v>
      </c>
      <c r="D3342" s="72">
        <v>7611</v>
      </c>
    </row>
    <row r="3343" spans="1:4" x14ac:dyDescent="0.25">
      <c r="A3343" s="54" t="s">
        <v>947</v>
      </c>
      <c r="B3343" s="71" t="s">
        <v>2552</v>
      </c>
      <c r="C3343" s="71" t="s">
        <v>2554</v>
      </c>
      <c r="D3343" s="72">
        <v>184835</v>
      </c>
    </row>
    <row r="3344" spans="1:4" x14ac:dyDescent="0.25">
      <c r="A3344" s="54" t="s">
        <v>947</v>
      </c>
      <c r="B3344" s="71" t="s">
        <v>17146</v>
      </c>
      <c r="C3344" s="71" t="s">
        <v>17148</v>
      </c>
      <c r="D3344" s="72">
        <v>566</v>
      </c>
    </row>
    <row r="3345" spans="1:4" x14ac:dyDescent="0.25">
      <c r="A3345" s="54" t="s">
        <v>947</v>
      </c>
      <c r="B3345" s="71" t="s">
        <v>16969</v>
      </c>
      <c r="C3345" s="71" t="s">
        <v>16971</v>
      </c>
      <c r="D3345" s="72">
        <v>852</v>
      </c>
    </row>
    <row r="3346" spans="1:4" x14ac:dyDescent="0.25">
      <c r="A3346" s="54" t="s">
        <v>947</v>
      </c>
      <c r="B3346" s="71" t="s">
        <v>12615</v>
      </c>
      <c r="C3346" s="71" t="s">
        <v>12617</v>
      </c>
      <c r="D3346" s="72">
        <v>8094</v>
      </c>
    </row>
    <row r="3347" spans="1:4" x14ac:dyDescent="0.25">
      <c r="A3347" s="54" t="s">
        <v>947</v>
      </c>
      <c r="B3347" s="71" t="s">
        <v>1053</v>
      </c>
      <c r="C3347" s="71" t="s">
        <v>1055</v>
      </c>
      <c r="D3347" s="72">
        <v>863621</v>
      </c>
    </row>
    <row r="3348" spans="1:4" x14ac:dyDescent="0.25">
      <c r="A3348" s="54" t="s">
        <v>947</v>
      </c>
      <c r="B3348" s="71" t="s">
        <v>11862</v>
      </c>
      <c r="C3348" s="71" t="s">
        <v>11864</v>
      </c>
      <c r="D3348" s="72">
        <v>9903</v>
      </c>
    </row>
    <row r="3349" spans="1:4" x14ac:dyDescent="0.25">
      <c r="A3349" s="54" t="s">
        <v>947</v>
      </c>
      <c r="B3349" s="71" t="s">
        <v>2600</v>
      </c>
      <c r="C3349" s="71" t="s">
        <v>2602</v>
      </c>
      <c r="D3349" s="72">
        <v>180019</v>
      </c>
    </row>
    <row r="3350" spans="1:4" x14ac:dyDescent="0.25">
      <c r="A3350" s="54" t="s">
        <v>947</v>
      </c>
      <c r="B3350" s="71" t="s">
        <v>6016</v>
      </c>
      <c r="C3350" s="71" t="s">
        <v>6018</v>
      </c>
      <c r="D3350" s="72">
        <v>47396</v>
      </c>
    </row>
    <row r="3351" spans="1:4" x14ac:dyDescent="0.25">
      <c r="A3351" s="54" t="s">
        <v>947</v>
      </c>
      <c r="B3351" s="71" t="s">
        <v>10582</v>
      </c>
      <c r="C3351" s="71" t="s">
        <v>10584</v>
      </c>
      <c r="D3351" s="72">
        <v>14001</v>
      </c>
    </row>
    <row r="3352" spans="1:4" x14ac:dyDescent="0.25">
      <c r="A3352" s="54" t="s">
        <v>947</v>
      </c>
      <c r="B3352" s="71" t="s">
        <v>10159</v>
      </c>
      <c r="C3352" s="71" t="s">
        <v>10161</v>
      </c>
      <c r="D3352" s="72">
        <v>15742</v>
      </c>
    </row>
    <row r="3353" spans="1:4" x14ac:dyDescent="0.25">
      <c r="A3353" s="54" t="s">
        <v>947</v>
      </c>
      <c r="B3353" s="71" t="s">
        <v>5729</v>
      </c>
      <c r="C3353" s="71" t="s">
        <v>5731</v>
      </c>
      <c r="D3353" s="72">
        <v>51710</v>
      </c>
    </row>
    <row r="3354" spans="1:4" x14ac:dyDescent="0.25">
      <c r="A3354" s="54" t="s">
        <v>947</v>
      </c>
      <c r="B3354" s="71" t="s">
        <v>16873</v>
      </c>
      <c r="C3354" s="71" t="s">
        <v>16875</v>
      </c>
      <c r="D3354" s="72">
        <v>993</v>
      </c>
    </row>
    <row r="3355" spans="1:4" x14ac:dyDescent="0.25">
      <c r="A3355" s="54" t="s">
        <v>947</v>
      </c>
      <c r="B3355" s="71" t="s">
        <v>10936</v>
      </c>
      <c r="C3355" s="71" t="s">
        <v>10938</v>
      </c>
      <c r="D3355" s="72">
        <v>12691</v>
      </c>
    </row>
    <row r="3356" spans="1:4" x14ac:dyDescent="0.25">
      <c r="A3356" s="54" t="s">
        <v>947</v>
      </c>
      <c r="B3356" s="71" t="s">
        <v>12856</v>
      </c>
      <c r="C3356" s="71" t="s">
        <v>12858</v>
      </c>
      <c r="D3356" s="72">
        <v>7522</v>
      </c>
    </row>
    <row r="3357" spans="1:4" x14ac:dyDescent="0.25">
      <c r="A3357" s="54" t="s">
        <v>947</v>
      </c>
      <c r="B3357" s="71" t="s">
        <v>3510</v>
      </c>
      <c r="C3357" s="71" t="s">
        <v>3512</v>
      </c>
      <c r="D3357" s="72">
        <v>113824</v>
      </c>
    </row>
    <row r="3358" spans="1:4" x14ac:dyDescent="0.25">
      <c r="A3358" s="54" t="s">
        <v>947</v>
      </c>
      <c r="B3358" s="71" t="s">
        <v>1217</v>
      </c>
      <c r="C3358" s="71" t="s">
        <v>1219</v>
      </c>
      <c r="D3358" s="72">
        <v>446757</v>
      </c>
    </row>
    <row r="3359" spans="1:4" x14ac:dyDescent="0.25">
      <c r="A3359" s="54" t="s">
        <v>947</v>
      </c>
      <c r="B3359" s="71" t="s">
        <v>12877</v>
      </c>
      <c r="C3359" s="71" t="s">
        <v>12879</v>
      </c>
      <c r="D3359" s="72">
        <v>7483</v>
      </c>
    </row>
    <row r="3360" spans="1:4" x14ac:dyDescent="0.25">
      <c r="A3360" s="54" t="s">
        <v>947</v>
      </c>
      <c r="B3360" s="71" t="s">
        <v>6202</v>
      </c>
      <c r="C3360" s="71" t="s">
        <v>6204</v>
      </c>
      <c r="D3360" s="72">
        <v>44706</v>
      </c>
    </row>
    <row r="3361" spans="1:4" x14ac:dyDescent="0.25">
      <c r="A3361" s="54" t="s">
        <v>947</v>
      </c>
      <c r="B3361" s="71" t="s">
        <v>7891</v>
      </c>
      <c r="C3361" s="71" t="s">
        <v>7893</v>
      </c>
      <c r="D3361" s="72">
        <v>28527</v>
      </c>
    </row>
    <row r="3362" spans="1:4" x14ac:dyDescent="0.25">
      <c r="A3362" s="54" t="s">
        <v>947</v>
      </c>
      <c r="B3362" s="71" t="s">
        <v>8125</v>
      </c>
      <c r="C3362" s="71" t="s">
        <v>8127</v>
      </c>
      <c r="D3362" s="72">
        <v>26804</v>
      </c>
    </row>
    <row r="3363" spans="1:4" x14ac:dyDescent="0.25">
      <c r="A3363" s="54" t="s">
        <v>947</v>
      </c>
      <c r="B3363" s="71" t="s">
        <v>2795</v>
      </c>
      <c r="C3363" s="71" t="s">
        <v>2797</v>
      </c>
      <c r="D3363" s="72">
        <v>160678</v>
      </c>
    </row>
    <row r="3364" spans="1:4" x14ac:dyDescent="0.25">
      <c r="A3364" s="54" t="s">
        <v>947</v>
      </c>
      <c r="B3364" s="71" t="s">
        <v>5612</v>
      </c>
      <c r="C3364" s="71" t="s">
        <v>5614</v>
      </c>
      <c r="D3364" s="72">
        <v>53437</v>
      </c>
    </row>
    <row r="3365" spans="1:4" x14ac:dyDescent="0.25">
      <c r="A3365" s="54" t="s">
        <v>947</v>
      </c>
      <c r="B3365" s="71" t="s">
        <v>3032</v>
      </c>
      <c r="C3365" s="71" t="s">
        <v>3034</v>
      </c>
      <c r="D3365" s="72">
        <v>141813</v>
      </c>
    </row>
    <row r="3366" spans="1:4" x14ac:dyDescent="0.25">
      <c r="A3366" s="54" t="s">
        <v>947</v>
      </c>
      <c r="B3366" s="71" t="s">
        <v>5519</v>
      </c>
      <c r="C3366" s="71" t="s">
        <v>5521</v>
      </c>
      <c r="D3366" s="72">
        <v>54855</v>
      </c>
    </row>
    <row r="3367" spans="1:4" x14ac:dyDescent="0.25">
      <c r="A3367" s="54" t="s">
        <v>947</v>
      </c>
      <c r="B3367" s="71" t="s">
        <v>9315</v>
      </c>
      <c r="C3367" s="71" t="s">
        <v>9317</v>
      </c>
      <c r="D3367" s="72">
        <v>19697</v>
      </c>
    </row>
    <row r="3368" spans="1:4" x14ac:dyDescent="0.25">
      <c r="A3368" s="54" t="s">
        <v>947</v>
      </c>
      <c r="B3368" s="71" t="s">
        <v>9051</v>
      </c>
      <c r="C3368" s="71" t="s">
        <v>9053</v>
      </c>
      <c r="D3368" s="72">
        <v>21347</v>
      </c>
    </row>
    <row r="3369" spans="1:4" x14ac:dyDescent="0.25">
      <c r="A3369" s="54" t="s">
        <v>947</v>
      </c>
      <c r="B3369" s="71" t="s">
        <v>15582</v>
      </c>
      <c r="C3369" s="71" t="s">
        <v>15584</v>
      </c>
      <c r="D3369" s="72">
        <v>2875</v>
      </c>
    </row>
    <row r="3370" spans="1:4" x14ac:dyDescent="0.25">
      <c r="A3370" s="54" t="s">
        <v>947</v>
      </c>
      <c r="B3370" s="71" t="s">
        <v>1772</v>
      </c>
      <c r="C3370" s="71" t="s">
        <v>1774</v>
      </c>
      <c r="D3370" s="72">
        <v>313057</v>
      </c>
    </row>
    <row r="3371" spans="1:4" x14ac:dyDescent="0.25">
      <c r="A3371" s="54" t="s">
        <v>947</v>
      </c>
      <c r="B3371" s="71" t="s">
        <v>6388</v>
      </c>
      <c r="C3371" s="71" t="s">
        <v>6390</v>
      </c>
      <c r="D3371" s="72">
        <v>42476</v>
      </c>
    </row>
    <row r="3372" spans="1:4" x14ac:dyDescent="0.25">
      <c r="A3372" s="54" t="s">
        <v>947</v>
      </c>
      <c r="B3372" s="71" t="s">
        <v>7996</v>
      </c>
      <c r="C3372" s="71" t="s">
        <v>7998</v>
      </c>
      <c r="D3372" s="72">
        <v>27773</v>
      </c>
    </row>
    <row r="3373" spans="1:4" x14ac:dyDescent="0.25">
      <c r="A3373" s="54" t="s">
        <v>947</v>
      </c>
      <c r="B3373" s="71" t="s">
        <v>9882</v>
      </c>
      <c r="C3373" s="71" t="s">
        <v>9884</v>
      </c>
      <c r="D3373" s="72">
        <v>16913</v>
      </c>
    </row>
    <row r="3374" spans="1:4" x14ac:dyDescent="0.25">
      <c r="A3374" s="54" t="s">
        <v>947</v>
      </c>
      <c r="B3374" s="71" t="s">
        <v>3886</v>
      </c>
      <c r="C3374" s="71" t="s">
        <v>3888</v>
      </c>
      <c r="D3374" s="72">
        <v>97917</v>
      </c>
    </row>
    <row r="3375" spans="1:4" x14ac:dyDescent="0.25">
      <c r="A3375" s="54" t="s">
        <v>947</v>
      </c>
      <c r="B3375" s="71" t="s">
        <v>12210</v>
      </c>
      <c r="C3375" s="71" t="s">
        <v>12212</v>
      </c>
      <c r="D3375" s="72">
        <v>9082</v>
      </c>
    </row>
    <row r="3376" spans="1:4" x14ac:dyDescent="0.25">
      <c r="A3376" s="54" t="s">
        <v>947</v>
      </c>
      <c r="B3376" s="71" t="s">
        <v>11172</v>
      </c>
      <c r="C3376" s="71" t="s">
        <v>11174</v>
      </c>
      <c r="D3376" s="72">
        <v>11867</v>
      </c>
    </row>
    <row r="3377" spans="1:4" x14ac:dyDescent="0.25">
      <c r="A3377" s="54" t="s">
        <v>947</v>
      </c>
      <c r="B3377" s="71" t="s">
        <v>4850</v>
      </c>
      <c r="C3377" s="71" t="s">
        <v>4852</v>
      </c>
      <c r="D3377" s="72">
        <v>67395</v>
      </c>
    </row>
    <row r="3378" spans="1:4" x14ac:dyDescent="0.25">
      <c r="A3378" s="54" t="s">
        <v>947</v>
      </c>
      <c r="B3378" s="71" t="s">
        <v>17017</v>
      </c>
      <c r="C3378" s="71" t="s">
        <v>17019</v>
      </c>
      <c r="D3378" s="72">
        <v>764</v>
      </c>
    </row>
    <row r="3379" spans="1:4" x14ac:dyDescent="0.25">
      <c r="A3379" s="54" t="s">
        <v>947</v>
      </c>
      <c r="B3379" s="71" t="s">
        <v>9762</v>
      </c>
      <c r="C3379" s="71" t="s">
        <v>9764</v>
      </c>
      <c r="D3379" s="72">
        <v>17351</v>
      </c>
    </row>
    <row r="3380" spans="1:4" x14ac:dyDescent="0.25">
      <c r="A3380" s="54" t="s">
        <v>947</v>
      </c>
      <c r="B3380" s="71" t="s">
        <v>15960</v>
      </c>
      <c r="C3380" s="71" t="s">
        <v>15962</v>
      </c>
      <c r="D3380" s="72">
        <v>2220</v>
      </c>
    </row>
    <row r="3381" spans="1:4" x14ac:dyDescent="0.25">
      <c r="A3381" s="54" t="s">
        <v>947</v>
      </c>
      <c r="B3381" s="71" t="s">
        <v>10540</v>
      </c>
      <c r="C3381" s="71" t="s">
        <v>10542</v>
      </c>
      <c r="D3381" s="72">
        <v>14157</v>
      </c>
    </row>
    <row r="3382" spans="1:4" x14ac:dyDescent="0.25">
      <c r="A3382" s="54" t="s">
        <v>947</v>
      </c>
      <c r="B3382" s="71" t="s">
        <v>1949</v>
      </c>
      <c r="C3382" s="71" t="s">
        <v>1951</v>
      </c>
      <c r="D3382" s="72">
        <v>258609</v>
      </c>
    </row>
    <row r="3383" spans="1:4" x14ac:dyDescent="0.25">
      <c r="A3383" s="54" t="s">
        <v>947</v>
      </c>
      <c r="B3383" s="71" t="s">
        <v>15487</v>
      </c>
      <c r="C3383" s="71" t="s">
        <v>15489</v>
      </c>
      <c r="D3383" s="72">
        <v>3018</v>
      </c>
    </row>
    <row r="3384" spans="1:4" x14ac:dyDescent="0.25">
      <c r="A3384" s="54" t="s">
        <v>947</v>
      </c>
      <c r="B3384" s="71" t="s">
        <v>3612</v>
      </c>
      <c r="C3384" s="71" t="s">
        <v>3614</v>
      </c>
      <c r="D3384" s="72">
        <v>109189</v>
      </c>
    </row>
    <row r="3385" spans="1:4" x14ac:dyDescent="0.25">
      <c r="A3385" s="54" t="s">
        <v>947</v>
      </c>
      <c r="B3385" s="71" t="s">
        <v>13139</v>
      </c>
      <c r="C3385" s="71" t="s">
        <v>13141</v>
      </c>
      <c r="D3385" s="72">
        <v>6900</v>
      </c>
    </row>
    <row r="3386" spans="1:4" x14ac:dyDescent="0.25">
      <c r="A3386" s="54" t="s">
        <v>947</v>
      </c>
      <c r="B3386" s="71" t="s">
        <v>5327</v>
      </c>
      <c r="C3386" s="71" t="s">
        <v>5329</v>
      </c>
      <c r="D3386" s="72">
        <v>58576</v>
      </c>
    </row>
    <row r="3387" spans="1:4" x14ac:dyDescent="0.25">
      <c r="A3387" s="54" t="s">
        <v>947</v>
      </c>
      <c r="B3387" s="71" t="s">
        <v>2234</v>
      </c>
      <c r="C3387" s="71" t="s">
        <v>2236</v>
      </c>
      <c r="D3387" s="72">
        <v>221256</v>
      </c>
    </row>
    <row r="3388" spans="1:4" x14ac:dyDescent="0.25">
      <c r="A3388" s="54" t="s">
        <v>947</v>
      </c>
      <c r="B3388" s="71" t="s">
        <v>11184</v>
      </c>
      <c r="C3388" s="71" t="s">
        <v>11186</v>
      </c>
      <c r="D3388" s="72">
        <v>11806</v>
      </c>
    </row>
    <row r="3389" spans="1:4" x14ac:dyDescent="0.25">
      <c r="A3389" s="54" t="s">
        <v>947</v>
      </c>
      <c r="B3389" s="71" t="s">
        <v>4865</v>
      </c>
      <c r="C3389" s="71" t="s">
        <v>4867</v>
      </c>
      <c r="D3389" s="72">
        <v>67090</v>
      </c>
    </row>
    <row r="3390" spans="1:4" x14ac:dyDescent="0.25">
      <c r="A3390" s="54" t="s">
        <v>947</v>
      </c>
      <c r="B3390" s="71" t="s">
        <v>5890</v>
      </c>
      <c r="C3390" s="71" t="s">
        <v>5892</v>
      </c>
      <c r="D3390" s="72">
        <v>49198</v>
      </c>
    </row>
    <row r="3391" spans="1:4" x14ac:dyDescent="0.25">
      <c r="A3391" s="54" t="s">
        <v>947</v>
      </c>
      <c r="B3391" s="71" t="s">
        <v>1265</v>
      </c>
      <c r="C3391" s="71" t="s">
        <v>1267</v>
      </c>
      <c r="D3391" s="72">
        <v>522377</v>
      </c>
    </row>
    <row r="3392" spans="1:4" x14ac:dyDescent="0.25">
      <c r="A3392" s="54" t="s">
        <v>947</v>
      </c>
      <c r="B3392" s="71" t="s">
        <v>12459</v>
      </c>
      <c r="C3392" s="71" t="s">
        <v>12461</v>
      </c>
      <c r="D3392" s="72">
        <v>8469</v>
      </c>
    </row>
    <row r="3393" spans="1:4" x14ac:dyDescent="0.25">
      <c r="A3393" s="54" t="s">
        <v>947</v>
      </c>
      <c r="B3393" s="71" t="s">
        <v>7061</v>
      </c>
      <c r="C3393" s="71" t="s">
        <v>7063</v>
      </c>
      <c r="D3393" s="72">
        <v>34845</v>
      </c>
    </row>
    <row r="3394" spans="1:4" x14ac:dyDescent="0.25">
      <c r="A3394" s="54" t="s">
        <v>947</v>
      </c>
      <c r="B3394" s="71" t="s">
        <v>4015</v>
      </c>
      <c r="C3394" s="71" t="s">
        <v>4017</v>
      </c>
      <c r="D3394" s="72">
        <v>94365</v>
      </c>
    </row>
    <row r="3395" spans="1:4" x14ac:dyDescent="0.25">
      <c r="A3395" s="54" t="s">
        <v>947</v>
      </c>
      <c r="B3395" s="71" t="s">
        <v>1176</v>
      </c>
      <c r="C3395" s="71" t="s">
        <v>1178</v>
      </c>
      <c r="D3395" s="72">
        <v>193637</v>
      </c>
    </row>
    <row r="3396" spans="1:4" x14ac:dyDescent="0.25">
      <c r="A3396" s="54" t="s">
        <v>947</v>
      </c>
      <c r="B3396" s="71" t="s">
        <v>2612</v>
      </c>
      <c r="C3396" s="71" t="s">
        <v>2614</v>
      </c>
      <c r="D3396" s="72">
        <v>179405</v>
      </c>
    </row>
    <row r="3397" spans="1:4" x14ac:dyDescent="0.25">
      <c r="A3397" s="54" t="s">
        <v>947</v>
      </c>
      <c r="B3397" s="71" t="s">
        <v>5045</v>
      </c>
      <c r="C3397" s="71" t="s">
        <v>5047</v>
      </c>
      <c r="D3397" s="72">
        <v>63797</v>
      </c>
    </row>
    <row r="3398" spans="1:4" x14ac:dyDescent="0.25">
      <c r="A3398" s="54" t="s">
        <v>947</v>
      </c>
      <c r="B3398" s="71" t="s">
        <v>16681</v>
      </c>
      <c r="C3398" s="71" t="s">
        <v>16683</v>
      </c>
      <c r="D3398" s="72">
        <v>1242</v>
      </c>
    </row>
    <row r="3399" spans="1:4" x14ac:dyDescent="0.25">
      <c r="A3399" s="54" t="s">
        <v>947</v>
      </c>
      <c r="B3399" s="71" t="s">
        <v>11830</v>
      </c>
      <c r="C3399" s="71" t="s">
        <v>11832</v>
      </c>
      <c r="D3399" s="72">
        <v>9985</v>
      </c>
    </row>
    <row r="3400" spans="1:4" x14ac:dyDescent="0.25">
      <c r="A3400" s="54" t="s">
        <v>947</v>
      </c>
      <c r="B3400" s="71" t="s">
        <v>8674</v>
      </c>
      <c r="C3400" s="71" t="s">
        <v>8676</v>
      </c>
      <c r="D3400" s="72">
        <v>23364</v>
      </c>
    </row>
    <row r="3401" spans="1:4" x14ac:dyDescent="0.25">
      <c r="A3401" s="54" t="s">
        <v>947</v>
      </c>
      <c r="B3401" s="71" t="s">
        <v>3160</v>
      </c>
      <c r="C3401" s="71" t="s">
        <v>3162</v>
      </c>
      <c r="D3401" s="72">
        <v>134713</v>
      </c>
    </row>
    <row r="3402" spans="1:4" x14ac:dyDescent="0.25">
      <c r="A3402" s="54" t="s">
        <v>947</v>
      </c>
      <c r="B3402" s="71" t="s">
        <v>9669</v>
      </c>
      <c r="C3402" s="71" t="s">
        <v>9671</v>
      </c>
      <c r="D3402" s="72">
        <v>17756</v>
      </c>
    </row>
    <row r="3403" spans="1:4" x14ac:dyDescent="0.25">
      <c r="A3403" s="54" t="s">
        <v>947</v>
      </c>
      <c r="B3403" s="71" t="s">
        <v>6565</v>
      </c>
      <c r="C3403" s="71" t="s">
        <v>6567</v>
      </c>
      <c r="D3403" s="72">
        <v>40717</v>
      </c>
    </row>
    <row r="3404" spans="1:4" x14ac:dyDescent="0.25">
      <c r="A3404" s="54" t="s">
        <v>947</v>
      </c>
      <c r="B3404" s="71" t="s">
        <v>2279</v>
      </c>
      <c r="C3404" s="71" t="s">
        <v>2281</v>
      </c>
      <c r="D3404" s="72">
        <v>214243</v>
      </c>
    </row>
    <row r="3405" spans="1:4" x14ac:dyDescent="0.25">
      <c r="A3405" s="54" t="s">
        <v>947</v>
      </c>
      <c r="B3405" s="71" t="s">
        <v>11483</v>
      </c>
      <c r="C3405" s="71" t="s">
        <v>11485</v>
      </c>
      <c r="D3405" s="72">
        <v>10862</v>
      </c>
    </row>
    <row r="3406" spans="1:4" x14ac:dyDescent="0.25">
      <c r="A3406" s="54" t="s">
        <v>947</v>
      </c>
      <c r="B3406" s="71" t="s">
        <v>11292</v>
      </c>
      <c r="C3406" s="71" t="s">
        <v>11294</v>
      </c>
      <c r="D3406" s="72">
        <v>11532</v>
      </c>
    </row>
    <row r="3407" spans="1:4" x14ac:dyDescent="0.25">
      <c r="A3407" s="54" t="s">
        <v>947</v>
      </c>
      <c r="B3407" s="71" t="s">
        <v>9303</v>
      </c>
      <c r="C3407" s="71" t="s">
        <v>9305</v>
      </c>
      <c r="D3407" s="72">
        <v>19774</v>
      </c>
    </row>
    <row r="3408" spans="1:4" x14ac:dyDescent="0.25">
      <c r="A3408" s="54" t="s">
        <v>947</v>
      </c>
      <c r="B3408" s="71" t="s">
        <v>8623</v>
      </c>
      <c r="C3408" s="71" t="s">
        <v>8625</v>
      </c>
      <c r="D3408" s="72">
        <v>23642</v>
      </c>
    </row>
    <row r="3409" spans="1:4" x14ac:dyDescent="0.25">
      <c r="A3409" s="54" t="s">
        <v>947</v>
      </c>
      <c r="B3409" s="71" t="s">
        <v>9117</v>
      </c>
      <c r="C3409" s="71" t="s">
        <v>9119</v>
      </c>
      <c r="D3409" s="72">
        <v>20857</v>
      </c>
    </row>
    <row r="3410" spans="1:4" x14ac:dyDescent="0.25">
      <c r="A3410" s="54" t="s">
        <v>947</v>
      </c>
      <c r="B3410" s="71" t="s">
        <v>16523</v>
      </c>
      <c r="C3410" s="71" t="s">
        <v>16525</v>
      </c>
      <c r="D3410" s="72">
        <v>1497</v>
      </c>
    </row>
    <row r="3411" spans="1:4" x14ac:dyDescent="0.25">
      <c r="A3411" s="54" t="s">
        <v>947</v>
      </c>
      <c r="B3411" s="71" t="s">
        <v>8305</v>
      </c>
      <c r="C3411" s="71" t="s">
        <v>8307</v>
      </c>
      <c r="D3411" s="72">
        <v>25701</v>
      </c>
    </row>
    <row r="3412" spans="1:4" x14ac:dyDescent="0.25">
      <c r="A3412" s="54" t="s">
        <v>947</v>
      </c>
      <c r="B3412" s="71" t="s">
        <v>7783</v>
      </c>
      <c r="C3412" s="71" t="s">
        <v>7785</v>
      </c>
      <c r="D3412" s="72">
        <v>29331</v>
      </c>
    </row>
    <row r="3413" spans="1:4" x14ac:dyDescent="0.25">
      <c r="A3413" s="54" t="s">
        <v>947</v>
      </c>
      <c r="B3413" s="71" t="s">
        <v>6956</v>
      </c>
      <c r="C3413" s="71" t="s">
        <v>6958</v>
      </c>
      <c r="D3413" s="72">
        <v>36297</v>
      </c>
    </row>
    <row r="3414" spans="1:4" x14ac:dyDescent="0.25">
      <c r="A3414" s="54" t="s">
        <v>947</v>
      </c>
      <c r="B3414" s="71" t="s">
        <v>1748</v>
      </c>
      <c r="C3414" s="71" t="s">
        <v>1750</v>
      </c>
      <c r="D3414" s="72">
        <v>293386</v>
      </c>
    </row>
    <row r="3415" spans="1:4" x14ac:dyDescent="0.25">
      <c r="A3415" s="54" t="s">
        <v>947</v>
      </c>
      <c r="B3415" s="71" t="s">
        <v>17175</v>
      </c>
      <c r="C3415" s="71" t="s">
        <v>17177</v>
      </c>
      <c r="D3415" s="72">
        <v>526</v>
      </c>
    </row>
    <row r="3416" spans="1:4" x14ac:dyDescent="0.25">
      <c r="A3416" s="54" t="s">
        <v>947</v>
      </c>
      <c r="B3416" s="71" t="s">
        <v>3850</v>
      </c>
      <c r="C3416" s="71" t="s">
        <v>3852</v>
      </c>
      <c r="D3416" s="72">
        <v>99011</v>
      </c>
    </row>
    <row r="3417" spans="1:4" x14ac:dyDescent="0.25">
      <c r="A3417" s="54" t="s">
        <v>947</v>
      </c>
      <c r="B3417" s="71" t="s">
        <v>6896</v>
      </c>
      <c r="C3417" s="71" t="s">
        <v>6898</v>
      </c>
      <c r="D3417" s="72">
        <v>37003</v>
      </c>
    </row>
    <row r="3418" spans="1:4" x14ac:dyDescent="0.25">
      <c r="A3418" s="54" t="s">
        <v>947</v>
      </c>
      <c r="B3418" s="71" t="s">
        <v>11202</v>
      </c>
      <c r="C3418" s="71" t="s">
        <v>11204</v>
      </c>
      <c r="D3418" s="72">
        <v>35910</v>
      </c>
    </row>
    <row r="3419" spans="1:4" x14ac:dyDescent="0.25">
      <c r="A3419" s="53" t="s">
        <v>947</v>
      </c>
      <c r="B3419" s="71" t="s">
        <v>3053</v>
      </c>
      <c r="C3419" s="71" t="s">
        <v>3054</v>
      </c>
      <c r="D3419" s="72">
        <v>10419</v>
      </c>
    </row>
    <row r="3420" spans="1:4" x14ac:dyDescent="0.25">
      <c r="A3420" s="54" t="s">
        <v>947</v>
      </c>
      <c r="B3420" s="71" t="s">
        <v>8383</v>
      </c>
      <c r="C3420" s="71" t="s">
        <v>8385</v>
      </c>
      <c r="D3420" s="72">
        <v>25212</v>
      </c>
    </row>
    <row r="3421" spans="1:4" x14ac:dyDescent="0.25">
      <c r="A3421" s="54" t="s">
        <v>947</v>
      </c>
      <c r="B3421" s="71" t="s">
        <v>11663</v>
      </c>
      <c r="C3421" s="71" t="s">
        <v>11665</v>
      </c>
      <c r="D3421" s="72">
        <v>10452</v>
      </c>
    </row>
    <row r="3422" spans="1:4" x14ac:dyDescent="0.25">
      <c r="A3422" s="54" t="s">
        <v>947</v>
      </c>
      <c r="B3422" s="71" t="s">
        <v>3943</v>
      </c>
      <c r="C3422" s="71" t="s">
        <v>3945</v>
      </c>
      <c r="D3422" s="72">
        <v>96140</v>
      </c>
    </row>
    <row r="3423" spans="1:4" x14ac:dyDescent="0.25">
      <c r="A3423" s="54" t="s">
        <v>947</v>
      </c>
      <c r="B3423" s="71" t="s">
        <v>2879</v>
      </c>
      <c r="C3423" s="71" t="s">
        <v>2881</v>
      </c>
      <c r="D3423" s="72">
        <v>155177</v>
      </c>
    </row>
    <row r="3424" spans="1:4" x14ac:dyDescent="0.25">
      <c r="A3424" s="54" t="s">
        <v>947</v>
      </c>
      <c r="B3424" s="71" t="s">
        <v>6681</v>
      </c>
      <c r="C3424" s="71" t="s">
        <v>6683</v>
      </c>
      <c r="D3424" s="72">
        <v>39258</v>
      </c>
    </row>
    <row r="3425" spans="1:4" x14ac:dyDescent="0.25">
      <c r="A3425" s="54" t="s">
        <v>947</v>
      </c>
      <c r="B3425" s="71" t="s">
        <v>3749</v>
      </c>
      <c r="C3425" s="71" t="s">
        <v>3751</v>
      </c>
      <c r="D3425" s="72">
        <v>103844</v>
      </c>
    </row>
    <row r="3426" spans="1:4" x14ac:dyDescent="0.25">
      <c r="A3426" s="54" t="s">
        <v>947</v>
      </c>
      <c r="B3426" s="71" t="s">
        <v>1499</v>
      </c>
      <c r="C3426" s="71" t="s">
        <v>1501</v>
      </c>
      <c r="D3426" s="72">
        <v>318043</v>
      </c>
    </row>
    <row r="3427" spans="1:4" x14ac:dyDescent="0.25">
      <c r="A3427" s="54" t="s">
        <v>947</v>
      </c>
      <c r="B3427" s="71" t="s">
        <v>15833</v>
      </c>
      <c r="C3427" s="71" t="s">
        <v>15835</v>
      </c>
      <c r="D3427" s="72">
        <v>2437</v>
      </c>
    </row>
    <row r="3428" spans="1:4" x14ac:dyDescent="0.25">
      <c r="A3428" s="54" t="s">
        <v>947</v>
      </c>
      <c r="B3428" s="71" t="s">
        <v>11155</v>
      </c>
      <c r="C3428" s="71" t="s">
        <v>11157</v>
      </c>
      <c r="D3428" s="72">
        <v>11923</v>
      </c>
    </row>
    <row r="3429" spans="1:4" x14ac:dyDescent="0.25">
      <c r="A3429" s="54" t="s">
        <v>947</v>
      </c>
      <c r="B3429" s="71" t="s">
        <v>13522</v>
      </c>
      <c r="C3429" s="71" t="s">
        <v>13524</v>
      </c>
      <c r="D3429" s="72">
        <v>6203</v>
      </c>
    </row>
    <row r="3430" spans="1:4" x14ac:dyDescent="0.25">
      <c r="A3430" s="54" t="s">
        <v>947</v>
      </c>
      <c r="B3430" s="71" t="s">
        <v>9926</v>
      </c>
      <c r="C3430" s="71" t="s">
        <v>9928</v>
      </c>
      <c r="D3430" s="72">
        <v>16619</v>
      </c>
    </row>
    <row r="3431" spans="1:4" x14ac:dyDescent="0.25">
      <c r="A3431" s="54" t="s">
        <v>947</v>
      </c>
      <c r="B3431" s="71" t="s">
        <v>14225</v>
      </c>
      <c r="C3431" s="71" t="s">
        <v>14227</v>
      </c>
      <c r="D3431" s="72">
        <v>4971</v>
      </c>
    </row>
    <row r="3432" spans="1:4" x14ac:dyDescent="0.25">
      <c r="A3432" s="54" t="s">
        <v>947</v>
      </c>
      <c r="B3432" s="71" t="s">
        <v>5747</v>
      </c>
      <c r="C3432" s="71" t="s">
        <v>5749</v>
      </c>
      <c r="D3432" s="72">
        <v>51304</v>
      </c>
    </row>
    <row r="3433" spans="1:4" x14ac:dyDescent="0.25">
      <c r="A3433" s="54" t="s">
        <v>947</v>
      </c>
      <c r="B3433" s="71" t="s">
        <v>8431</v>
      </c>
      <c r="C3433" s="71" t="s">
        <v>8433</v>
      </c>
      <c r="D3433" s="72">
        <v>25089</v>
      </c>
    </row>
    <row r="3434" spans="1:4" x14ac:dyDescent="0.25">
      <c r="A3434" s="54" t="s">
        <v>947</v>
      </c>
      <c r="B3434" s="71" t="s">
        <v>11880</v>
      </c>
      <c r="C3434" s="71" t="s">
        <v>11882</v>
      </c>
      <c r="D3434" s="72">
        <v>9855</v>
      </c>
    </row>
    <row r="3435" spans="1:4" x14ac:dyDescent="0.25">
      <c r="A3435" s="54" t="s">
        <v>947</v>
      </c>
      <c r="B3435" s="71" t="s">
        <v>14408</v>
      </c>
      <c r="C3435" s="71" t="s">
        <v>14410</v>
      </c>
      <c r="D3435" s="72">
        <v>4692</v>
      </c>
    </row>
    <row r="3436" spans="1:4" x14ac:dyDescent="0.25">
      <c r="A3436" s="54" t="s">
        <v>947</v>
      </c>
      <c r="B3436" s="71" t="s">
        <v>9651</v>
      </c>
      <c r="C3436" s="71" t="s">
        <v>9653</v>
      </c>
      <c r="D3436" s="72">
        <v>17901</v>
      </c>
    </row>
    <row r="3437" spans="1:4" x14ac:dyDescent="0.25">
      <c r="A3437" s="54" t="s">
        <v>947</v>
      </c>
      <c r="B3437" s="71" t="s">
        <v>11525</v>
      </c>
      <c r="C3437" s="71" t="s">
        <v>11527</v>
      </c>
      <c r="D3437" s="72">
        <v>10747</v>
      </c>
    </row>
    <row r="3438" spans="1:4" x14ac:dyDescent="0.25">
      <c r="A3438" s="54" t="s">
        <v>947</v>
      </c>
      <c r="B3438" s="71" t="s">
        <v>6370</v>
      </c>
      <c r="C3438" s="71" t="s">
        <v>6372</v>
      </c>
      <c r="D3438" s="72">
        <v>42761</v>
      </c>
    </row>
    <row r="3439" spans="1:4" x14ac:dyDescent="0.25">
      <c r="A3439" s="54" t="s">
        <v>947</v>
      </c>
      <c r="B3439" s="71" t="s">
        <v>14150</v>
      </c>
      <c r="C3439" s="71" t="s">
        <v>14152</v>
      </c>
      <c r="D3439" s="72">
        <v>5093</v>
      </c>
    </row>
    <row r="3440" spans="1:4" x14ac:dyDescent="0.25">
      <c r="A3440" s="54" t="s">
        <v>947</v>
      </c>
      <c r="B3440" s="71" t="s">
        <v>9768</v>
      </c>
      <c r="C3440" s="71" t="s">
        <v>9770</v>
      </c>
      <c r="D3440" s="72">
        <v>17334</v>
      </c>
    </row>
    <row r="3441" spans="1:4" x14ac:dyDescent="0.25">
      <c r="A3441" s="54" t="s">
        <v>947</v>
      </c>
      <c r="B3441" s="71" t="s">
        <v>1799</v>
      </c>
      <c r="C3441" s="71" t="s">
        <v>1801</v>
      </c>
      <c r="D3441" s="72">
        <v>200891</v>
      </c>
    </row>
    <row r="3442" spans="1:4" x14ac:dyDescent="0.25">
      <c r="A3442" s="54" t="s">
        <v>947</v>
      </c>
      <c r="B3442" s="71" t="s">
        <v>2747</v>
      </c>
      <c r="C3442" s="71" t="s">
        <v>2749</v>
      </c>
      <c r="D3442" s="72">
        <v>167046</v>
      </c>
    </row>
    <row r="3443" spans="1:4" x14ac:dyDescent="0.25">
      <c r="A3443" s="54" t="s">
        <v>947</v>
      </c>
      <c r="B3443" s="71" t="s">
        <v>3757</v>
      </c>
      <c r="C3443" s="71" t="s">
        <v>3759</v>
      </c>
      <c r="D3443" s="72">
        <v>46335</v>
      </c>
    </row>
    <row r="3444" spans="1:4" x14ac:dyDescent="0.25">
      <c r="A3444" s="54" t="s">
        <v>947</v>
      </c>
      <c r="B3444" s="71" t="s">
        <v>14605</v>
      </c>
      <c r="C3444" s="71" t="s">
        <v>14607</v>
      </c>
      <c r="D3444" s="72">
        <v>4360</v>
      </c>
    </row>
    <row r="3445" spans="1:4" x14ac:dyDescent="0.25">
      <c r="A3445" s="54" t="s">
        <v>947</v>
      </c>
      <c r="B3445" s="71" t="s">
        <v>3342</v>
      </c>
      <c r="C3445" s="71" t="s">
        <v>3344</v>
      </c>
      <c r="D3445" s="72">
        <v>123185</v>
      </c>
    </row>
    <row r="3446" spans="1:4" x14ac:dyDescent="0.25">
      <c r="A3446" s="54" t="s">
        <v>947</v>
      </c>
      <c r="B3446" s="71" t="s">
        <v>15570</v>
      </c>
      <c r="C3446" s="71" t="s">
        <v>15572</v>
      </c>
      <c r="D3446" s="72">
        <v>2908</v>
      </c>
    </row>
    <row r="3447" spans="1:4" x14ac:dyDescent="0.25">
      <c r="A3447" s="54" t="s">
        <v>947</v>
      </c>
      <c r="B3447" s="71" t="s">
        <v>11415</v>
      </c>
      <c r="C3447" s="71" t="s">
        <v>11417</v>
      </c>
      <c r="D3447" s="72">
        <v>11173</v>
      </c>
    </row>
    <row r="3448" spans="1:4" x14ac:dyDescent="0.25">
      <c r="A3448" s="54" t="s">
        <v>947</v>
      </c>
      <c r="B3448" s="71" t="s">
        <v>11922</v>
      </c>
      <c r="C3448" s="71" t="s">
        <v>11924</v>
      </c>
      <c r="D3448" s="72">
        <v>9756</v>
      </c>
    </row>
    <row r="3449" spans="1:4" x14ac:dyDescent="0.25">
      <c r="A3449" s="54" t="s">
        <v>947</v>
      </c>
      <c r="B3449" s="71" t="s">
        <v>4685</v>
      </c>
      <c r="C3449" s="71" t="s">
        <v>4687</v>
      </c>
      <c r="D3449" s="72">
        <v>70913</v>
      </c>
    </row>
    <row r="3450" spans="1:4" x14ac:dyDescent="0.25">
      <c r="A3450" s="54" t="s">
        <v>947</v>
      </c>
      <c r="B3450" s="71" t="s">
        <v>6100</v>
      </c>
      <c r="C3450" s="71" t="s">
        <v>6102</v>
      </c>
      <c r="D3450" s="72">
        <v>46075</v>
      </c>
    </row>
    <row r="3451" spans="1:4" x14ac:dyDescent="0.25">
      <c r="A3451" s="54" t="s">
        <v>947</v>
      </c>
      <c r="B3451" s="71" t="s">
        <v>16398</v>
      </c>
      <c r="C3451" s="71" t="s">
        <v>16400</v>
      </c>
      <c r="D3451" s="72">
        <v>1675</v>
      </c>
    </row>
    <row r="3452" spans="1:4" x14ac:dyDescent="0.25">
      <c r="A3452" s="54" t="s">
        <v>947</v>
      </c>
      <c r="B3452" s="71" t="s">
        <v>13781</v>
      </c>
      <c r="C3452" s="71" t="s">
        <v>13783</v>
      </c>
      <c r="D3452" s="72">
        <v>12560</v>
      </c>
    </row>
    <row r="3453" spans="1:4" x14ac:dyDescent="0.25">
      <c r="A3453" s="54" t="s">
        <v>947</v>
      </c>
      <c r="B3453" s="71" t="s">
        <v>11379</v>
      </c>
      <c r="C3453" s="71" t="s">
        <v>11381</v>
      </c>
      <c r="D3453" s="72">
        <v>11266</v>
      </c>
    </row>
    <row r="3454" spans="1:4" x14ac:dyDescent="0.25">
      <c r="A3454" s="54" t="s">
        <v>947</v>
      </c>
      <c r="B3454" s="71" t="s">
        <v>8320</v>
      </c>
      <c r="C3454" s="71" t="s">
        <v>8322</v>
      </c>
      <c r="D3454" s="72">
        <v>25617</v>
      </c>
    </row>
    <row r="3455" spans="1:4" x14ac:dyDescent="0.25">
      <c r="A3455" s="54" t="s">
        <v>947</v>
      </c>
      <c r="B3455" s="71" t="s">
        <v>9189</v>
      </c>
      <c r="C3455" s="71" t="s">
        <v>9191</v>
      </c>
      <c r="D3455" s="72">
        <v>20430</v>
      </c>
    </row>
    <row r="3456" spans="1:4" x14ac:dyDescent="0.25">
      <c r="A3456" s="54" t="s">
        <v>947</v>
      </c>
      <c r="B3456" s="71" t="s">
        <v>11576</v>
      </c>
      <c r="C3456" s="71" t="s">
        <v>11578</v>
      </c>
      <c r="D3456" s="72">
        <v>10657</v>
      </c>
    </row>
    <row r="3457" spans="1:4" x14ac:dyDescent="0.25">
      <c r="A3457" s="54" t="s">
        <v>947</v>
      </c>
      <c r="B3457" s="71" t="s">
        <v>14030</v>
      </c>
      <c r="C3457" s="71" t="s">
        <v>14032</v>
      </c>
      <c r="D3457" s="72">
        <v>5280</v>
      </c>
    </row>
    <row r="3458" spans="1:4" x14ac:dyDescent="0.25">
      <c r="A3458" s="54" t="s">
        <v>947</v>
      </c>
      <c r="B3458" s="71" t="s">
        <v>16623</v>
      </c>
      <c r="C3458" s="71" t="s">
        <v>16625</v>
      </c>
      <c r="D3458" s="72">
        <v>1322</v>
      </c>
    </row>
    <row r="3459" spans="1:4" x14ac:dyDescent="0.25">
      <c r="A3459" s="54" t="s">
        <v>947</v>
      </c>
      <c r="B3459" s="71" t="s">
        <v>16779</v>
      </c>
      <c r="C3459" s="71" t="s">
        <v>16781</v>
      </c>
      <c r="D3459" s="72">
        <v>1079</v>
      </c>
    </row>
    <row r="3460" spans="1:4" x14ac:dyDescent="0.25">
      <c r="A3460" s="54" t="s">
        <v>947</v>
      </c>
      <c r="B3460" s="71" t="s">
        <v>1691</v>
      </c>
      <c r="C3460" s="71" t="s">
        <v>1693</v>
      </c>
      <c r="D3460" s="72">
        <v>293677</v>
      </c>
    </row>
    <row r="3461" spans="1:4" x14ac:dyDescent="0.25">
      <c r="A3461" s="54" t="s">
        <v>947</v>
      </c>
      <c r="B3461" s="71" t="s">
        <v>13912</v>
      </c>
      <c r="C3461" s="71" t="s">
        <v>13914</v>
      </c>
      <c r="D3461" s="72">
        <v>5518</v>
      </c>
    </row>
    <row r="3462" spans="1:4" x14ac:dyDescent="0.25">
      <c r="A3462" s="54" t="s">
        <v>947</v>
      </c>
      <c r="B3462" s="71" t="s">
        <v>15311</v>
      </c>
      <c r="C3462" s="71" t="s">
        <v>15313</v>
      </c>
      <c r="D3462" s="72">
        <v>3279</v>
      </c>
    </row>
    <row r="3463" spans="1:4" x14ac:dyDescent="0.25">
      <c r="A3463" s="54" t="s">
        <v>947</v>
      </c>
      <c r="B3463" s="71" t="s">
        <v>1200</v>
      </c>
      <c r="C3463" s="71" t="s">
        <v>1202</v>
      </c>
      <c r="D3463" s="72">
        <v>622624</v>
      </c>
    </row>
    <row r="3464" spans="1:4" x14ac:dyDescent="0.25">
      <c r="A3464" s="54" t="s">
        <v>947</v>
      </c>
      <c r="B3464" s="71" t="s">
        <v>12198</v>
      </c>
      <c r="C3464" s="71" t="s">
        <v>12200</v>
      </c>
      <c r="D3464" s="72">
        <v>9113</v>
      </c>
    </row>
    <row r="3465" spans="1:4" x14ac:dyDescent="0.25">
      <c r="A3465" s="54" t="s">
        <v>947</v>
      </c>
      <c r="B3465" s="71" t="s">
        <v>14489</v>
      </c>
      <c r="C3465" s="71" t="s">
        <v>14491</v>
      </c>
      <c r="D3465" s="72">
        <v>4563</v>
      </c>
    </row>
    <row r="3466" spans="1:4" x14ac:dyDescent="0.25">
      <c r="A3466" s="54" t="s">
        <v>947</v>
      </c>
      <c r="B3466" s="71" t="s">
        <v>16643</v>
      </c>
      <c r="C3466" s="71" t="s">
        <v>16645</v>
      </c>
      <c r="D3466" s="72">
        <v>1310</v>
      </c>
    </row>
    <row r="3467" spans="1:4" x14ac:dyDescent="0.25">
      <c r="A3467" s="54" t="s">
        <v>947</v>
      </c>
      <c r="B3467" s="71" t="s">
        <v>15862</v>
      </c>
      <c r="C3467" s="71" t="s">
        <v>15864</v>
      </c>
      <c r="D3467" s="72">
        <v>2371</v>
      </c>
    </row>
    <row r="3468" spans="1:4" x14ac:dyDescent="0.25">
      <c r="A3468" s="54" t="s">
        <v>947</v>
      </c>
      <c r="B3468" s="71" t="s">
        <v>15493</v>
      </c>
      <c r="C3468" s="71" t="s">
        <v>15495</v>
      </c>
      <c r="D3468" s="72">
        <v>3015</v>
      </c>
    </row>
    <row r="3469" spans="1:4" x14ac:dyDescent="0.25">
      <c r="A3469" s="54" t="s">
        <v>947</v>
      </c>
      <c r="B3469" s="71" t="s">
        <v>17421</v>
      </c>
      <c r="C3469" s="71" t="s">
        <v>17423</v>
      </c>
      <c r="D3469" s="72">
        <v>0</v>
      </c>
    </row>
    <row r="3470" spans="1:4" x14ac:dyDescent="0.25">
      <c r="A3470" s="54" t="s">
        <v>947</v>
      </c>
      <c r="B3470" s="71" t="s">
        <v>16945</v>
      </c>
      <c r="C3470" s="71" t="s">
        <v>16947</v>
      </c>
      <c r="D3470" s="72">
        <v>886</v>
      </c>
    </row>
    <row r="3471" spans="1:4" x14ac:dyDescent="0.25">
      <c r="A3471" s="54" t="s">
        <v>947</v>
      </c>
      <c r="B3471" s="71" t="s">
        <v>17210</v>
      </c>
      <c r="C3471" s="71" t="s">
        <v>17212</v>
      </c>
      <c r="D3471" s="72">
        <v>454</v>
      </c>
    </row>
    <row r="3472" spans="1:4" x14ac:dyDescent="0.25">
      <c r="A3472" s="54" t="s">
        <v>947</v>
      </c>
      <c r="B3472" s="71" t="s">
        <v>16738</v>
      </c>
      <c r="C3472" s="71" t="s">
        <v>16740</v>
      </c>
      <c r="D3472" s="72">
        <v>1135</v>
      </c>
    </row>
    <row r="3473" spans="1:4" x14ac:dyDescent="0.25">
      <c r="A3473" s="54" t="s">
        <v>947</v>
      </c>
      <c r="B3473" s="71" t="s">
        <v>15207</v>
      </c>
      <c r="C3473" s="71" t="s">
        <v>15209</v>
      </c>
      <c r="D3473" s="72">
        <v>3458</v>
      </c>
    </row>
    <row r="3474" spans="1:4" x14ac:dyDescent="0.25">
      <c r="A3474" s="54" t="s">
        <v>947</v>
      </c>
      <c r="B3474" s="71" t="s">
        <v>13667</v>
      </c>
      <c r="C3474" s="71" t="s">
        <v>13669</v>
      </c>
      <c r="D3474" s="72">
        <v>5993</v>
      </c>
    </row>
    <row r="3475" spans="1:4" x14ac:dyDescent="0.25">
      <c r="A3475" s="54" t="s">
        <v>947</v>
      </c>
      <c r="B3475" s="71" t="s">
        <v>9324</v>
      </c>
      <c r="C3475" s="71" t="s">
        <v>9326</v>
      </c>
      <c r="D3475" s="72">
        <v>19576</v>
      </c>
    </row>
    <row r="3476" spans="1:4" x14ac:dyDescent="0.25">
      <c r="A3476" s="54" t="s">
        <v>947</v>
      </c>
      <c r="B3476" s="71" t="s">
        <v>13130</v>
      </c>
      <c r="C3476" s="71" t="s">
        <v>13132</v>
      </c>
      <c r="D3476" s="72">
        <v>6919</v>
      </c>
    </row>
    <row r="3477" spans="1:4" x14ac:dyDescent="0.25">
      <c r="A3477" s="54" t="s">
        <v>947</v>
      </c>
      <c r="B3477" s="71" t="s">
        <v>15660</v>
      </c>
      <c r="C3477" s="71" t="s">
        <v>15662</v>
      </c>
      <c r="D3477" s="72">
        <v>2750</v>
      </c>
    </row>
    <row r="3478" spans="1:4" x14ac:dyDescent="0.25">
      <c r="A3478" s="54" t="s">
        <v>947</v>
      </c>
      <c r="B3478" s="71" t="s">
        <v>5096</v>
      </c>
      <c r="C3478" s="71" t="s">
        <v>5098</v>
      </c>
      <c r="D3478" s="72">
        <v>62984</v>
      </c>
    </row>
    <row r="3479" spans="1:4" x14ac:dyDescent="0.25">
      <c r="A3479" s="54" t="s">
        <v>947</v>
      </c>
      <c r="B3479" s="71" t="s">
        <v>16755</v>
      </c>
      <c r="C3479" s="71" t="s">
        <v>16757</v>
      </c>
      <c r="D3479" s="72">
        <v>1120</v>
      </c>
    </row>
    <row r="3480" spans="1:4" x14ac:dyDescent="0.25">
      <c r="A3480" s="54" t="s">
        <v>947</v>
      </c>
      <c r="B3480" s="71" t="s">
        <v>11552</v>
      </c>
      <c r="C3480" s="71" t="s">
        <v>11554</v>
      </c>
      <c r="D3480" s="72">
        <v>10699</v>
      </c>
    </row>
    <row r="3481" spans="1:4" x14ac:dyDescent="0.25">
      <c r="A3481" s="54" t="s">
        <v>947</v>
      </c>
      <c r="B3481" s="71" t="s">
        <v>16819</v>
      </c>
      <c r="C3481" s="71" t="s">
        <v>16821</v>
      </c>
      <c r="D3481" s="72">
        <v>1039</v>
      </c>
    </row>
    <row r="3482" spans="1:4" x14ac:dyDescent="0.25">
      <c r="A3482" s="54" t="s">
        <v>947</v>
      </c>
      <c r="B3482" s="71" t="s">
        <v>12315</v>
      </c>
      <c r="C3482" s="71" t="s">
        <v>12317</v>
      </c>
      <c r="D3482" s="72">
        <v>8810</v>
      </c>
    </row>
    <row r="3483" spans="1:4" x14ac:dyDescent="0.25">
      <c r="A3483" s="54" t="s">
        <v>947</v>
      </c>
      <c r="B3483" s="71" t="s">
        <v>7133</v>
      </c>
      <c r="C3483" s="71" t="s">
        <v>7135</v>
      </c>
      <c r="D3483" s="72">
        <v>34255</v>
      </c>
    </row>
    <row r="3484" spans="1:4" x14ac:dyDescent="0.25">
      <c r="A3484" s="54" t="s">
        <v>947</v>
      </c>
      <c r="B3484" s="71" t="s">
        <v>7876</v>
      </c>
      <c r="C3484" s="71" t="s">
        <v>7878</v>
      </c>
      <c r="D3484" s="72">
        <v>28616</v>
      </c>
    </row>
    <row r="3485" spans="1:4" x14ac:dyDescent="0.25">
      <c r="A3485" s="54" t="s">
        <v>947</v>
      </c>
      <c r="B3485" s="71" t="s">
        <v>16843</v>
      </c>
      <c r="C3485" s="71" t="s">
        <v>16845</v>
      </c>
      <c r="D3485" s="72">
        <v>1009</v>
      </c>
    </row>
    <row r="3486" spans="1:4" x14ac:dyDescent="0.25">
      <c r="A3486" s="54" t="s">
        <v>947</v>
      </c>
      <c r="B3486" s="71" t="s">
        <v>4477</v>
      </c>
      <c r="C3486" s="71" t="s">
        <v>4479</v>
      </c>
      <c r="D3486" s="72">
        <v>76396</v>
      </c>
    </row>
    <row r="3487" spans="1:4" x14ac:dyDescent="0.25">
      <c r="A3487" s="54" t="s">
        <v>947</v>
      </c>
      <c r="B3487" s="71" t="s">
        <v>16232</v>
      </c>
      <c r="C3487" s="71" t="s">
        <v>16234</v>
      </c>
      <c r="D3487" s="72">
        <v>1894</v>
      </c>
    </row>
    <row r="3488" spans="1:4" x14ac:dyDescent="0.25">
      <c r="A3488" s="54" t="s">
        <v>947</v>
      </c>
      <c r="B3488" s="71" t="s">
        <v>14437</v>
      </c>
      <c r="C3488" s="71" t="s">
        <v>14439</v>
      </c>
      <c r="D3488" s="72">
        <v>4647</v>
      </c>
    </row>
    <row r="3489" spans="1:4" x14ac:dyDescent="0.25">
      <c r="A3489" s="54" t="s">
        <v>947</v>
      </c>
      <c r="B3489" s="71" t="s">
        <v>11259</v>
      </c>
      <c r="C3489" s="71" t="s">
        <v>11261</v>
      </c>
      <c r="D3489" s="72">
        <v>11644</v>
      </c>
    </row>
    <row r="3490" spans="1:4" x14ac:dyDescent="0.25">
      <c r="A3490" s="54" t="s">
        <v>947</v>
      </c>
      <c r="B3490" s="71" t="s">
        <v>2483</v>
      </c>
      <c r="C3490" s="71" t="s">
        <v>2485</v>
      </c>
      <c r="D3490" s="72">
        <v>192759</v>
      </c>
    </row>
    <row r="3491" spans="1:4" x14ac:dyDescent="0.25">
      <c r="A3491" s="54" t="s">
        <v>947</v>
      </c>
      <c r="B3491" s="71" t="s">
        <v>10726</v>
      </c>
      <c r="C3491" s="71" t="s">
        <v>10728</v>
      </c>
      <c r="D3491" s="72">
        <v>13533</v>
      </c>
    </row>
    <row r="3492" spans="1:4" x14ac:dyDescent="0.25">
      <c r="A3492" s="54" t="s">
        <v>947</v>
      </c>
      <c r="B3492" s="71" t="s">
        <v>6995</v>
      </c>
      <c r="C3492" s="71" t="s">
        <v>6997</v>
      </c>
      <c r="D3492" s="72">
        <v>35582</v>
      </c>
    </row>
    <row r="3493" spans="1:4" x14ac:dyDescent="0.25">
      <c r="A3493" s="54" t="s">
        <v>947</v>
      </c>
      <c r="B3493" s="71" t="s">
        <v>11164</v>
      </c>
      <c r="C3493" s="71" t="s">
        <v>11166</v>
      </c>
      <c r="D3493" s="72">
        <v>11891</v>
      </c>
    </row>
    <row r="3494" spans="1:4" x14ac:dyDescent="0.25">
      <c r="A3494" s="54" t="s">
        <v>947</v>
      </c>
      <c r="B3494" s="71" t="s">
        <v>7888</v>
      </c>
      <c r="C3494" s="71" t="s">
        <v>7890</v>
      </c>
      <c r="D3494" s="72">
        <v>28528</v>
      </c>
    </row>
    <row r="3495" spans="1:4" x14ac:dyDescent="0.25">
      <c r="A3495" s="54" t="s">
        <v>947</v>
      </c>
      <c r="B3495" s="71" t="s">
        <v>3429</v>
      </c>
      <c r="C3495" s="71" t="s">
        <v>3431</v>
      </c>
      <c r="D3495" s="72">
        <v>118749</v>
      </c>
    </row>
    <row r="3496" spans="1:4" x14ac:dyDescent="0.25">
      <c r="A3496" s="54" t="s">
        <v>947</v>
      </c>
      <c r="B3496" s="71" t="s">
        <v>11624</v>
      </c>
      <c r="C3496" s="71" t="s">
        <v>11626</v>
      </c>
      <c r="D3496" s="72">
        <v>10545</v>
      </c>
    </row>
    <row r="3497" spans="1:4" x14ac:dyDescent="0.25">
      <c r="A3497" s="54" t="s">
        <v>947</v>
      </c>
      <c r="B3497" s="71" t="s">
        <v>9387</v>
      </c>
      <c r="C3497" s="71" t="s">
        <v>9389</v>
      </c>
      <c r="D3497" s="72">
        <v>19260</v>
      </c>
    </row>
    <row r="3498" spans="1:4" x14ac:dyDescent="0.25">
      <c r="A3498" s="54" t="s">
        <v>947</v>
      </c>
      <c r="B3498" s="71" t="s">
        <v>12567</v>
      </c>
      <c r="C3498" s="71" t="s">
        <v>12569</v>
      </c>
      <c r="D3498" s="72">
        <v>8215</v>
      </c>
    </row>
    <row r="3499" spans="1:4" x14ac:dyDescent="0.25">
      <c r="A3499" s="54" t="s">
        <v>947</v>
      </c>
      <c r="B3499" s="71" t="s">
        <v>17357</v>
      </c>
      <c r="C3499" s="71" t="s">
        <v>17359</v>
      </c>
      <c r="D3499" s="72">
        <v>153</v>
      </c>
    </row>
    <row r="3500" spans="1:4" x14ac:dyDescent="0.25">
      <c r="A3500" s="54" t="s">
        <v>947</v>
      </c>
      <c r="B3500" s="71" t="s">
        <v>8359</v>
      </c>
      <c r="C3500" s="71" t="s">
        <v>8361</v>
      </c>
      <c r="D3500" s="72">
        <v>25329</v>
      </c>
    </row>
    <row r="3501" spans="1:4" x14ac:dyDescent="0.25">
      <c r="A3501" s="54" t="s">
        <v>947</v>
      </c>
      <c r="B3501" s="71" t="s">
        <v>2672</v>
      </c>
      <c r="C3501" s="71" t="s">
        <v>2674</v>
      </c>
      <c r="D3501" s="72">
        <v>174617</v>
      </c>
    </row>
    <row r="3502" spans="1:4" x14ac:dyDescent="0.25">
      <c r="A3502" s="54" t="s">
        <v>947</v>
      </c>
      <c r="B3502" s="71" t="s">
        <v>15762</v>
      </c>
      <c r="C3502" s="71" t="s">
        <v>15764</v>
      </c>
      <c r="D3502" s="72">
        <v>2573</v>
      </c>
    </row>
    <row r="3503" spans="1:4" x14ac:dyDescent="0.25">
      <c r="A3503" s="54" t="s">
        <v>947</v>
      </c>
      <c r="B3503" s="71" t="s">
        <v>9633</v>
      </c>
      <c r="C3503" s="71" t="s">
        <v>9635</v>
      </c>
      <c r="D3503" s="72">
        <v>17950</v>
      </c>
    </row>
    <row r="3504" spans="1:4" x14ac:dyDescent="0.25">
      <c r="A3504" s="54" t="s">
        <v>947</v>
      </c>
      <c r="B3504" s="71" t="s">
        <v>10279</v>
      </c>
      <c r="C3504" s="71" t="s">
        <v>10281</v>
      </c>
      <c r="D3504" s="72">
        <v>15192</v>
      </c>
    </row>
    <row r="3505" spans="1:4" x14ac:dyDescent="0.25">
      <c r="A3505" s="54" t="s">
        <v>947</v>
      </c>
      <c r="B3505" s="71" t="s">
        <v>14039</v>
      </c>
      <c r="C3505" s="71" t="s">
        <v>14041</v>
      </c>
      <c r="D3505" s="72">
        <v>5263</v>
      </c>
    </row>
    <row r="3506" spans="1:4" x14ac:dyDescent="0.25">
      <c r="A3506" s="54" t="s">
        <v>947</v>
      </c>
      <c r="B3506" s="71" t="s">
        <v>1505</v>
      </c>
      <c r="C3506" s="71" t="s">
        <v>1507</v>
      </c>
      <c r="D3506" s="72">
        <v>352226</v>
      </c>
    </row>
    <row r="3507" spans="1:4" x14ac:dyDescent="0.25">
      <c r="A3507" s="54" t="s">
        <v>947</v>
      </c>
      <c r="B3507" s="71" t="s">
        <v>13787</v>
      </c>
      <c r="C3507" s="71" t="s">
        <v>13789</v>
      </c>
      <c r="D3507" s="72">
        <v>5716</v>
      </c>
    </row>
    <row r="3508" spans="1:4" x14ac:dyDescent="0.25">
      <c r="A3508" s="54" t="s">
        <v>947</v>
      </c>
      <c r="B3508" s="71" t="s">
        <v>4868</v>
      </c>
      <c r="C3508" s="71" t="s">
        <v>4870</v>
      </c>
      <c r="D3508" s="72">
        <v>67065</v>
      </c>
    </row>
    <row r="3509" spans="1:4" x14ac:dyDescent="0.25">
      <c r="A3509" s="54" t="s">
        <v>947</v>
      </c>
      <c r="B3509" s="71" t="s">
        <v>16987</v>
      </c>
      <c r="C3509" s="71" t="s">
        <v>16989</v>
      </c>
      <c r="D3509" s="72">
        <v>827</v>
      </c>
    </row>
    <row r="3510" spans="1:4" x14ac:dyDescent="0.25">
      <c r="A3510" s="54" t="s">
        <v>947</v>
      </c>
      <c r="B3510" s="71" t="s">
        <v>11331</v>
      </c>
      <c r="C3510" s="71" t="s">
        <v>11333</v>
      </c>
      <c r="D3510" s="72">
        <v>11439</v>
      </c>
    </row>
    <row r="3511" spans="1:4" x14ac:dyDescent="0.25">
      <c r="A3511" s="54" t="s">
        <v>947</v>
      </c>
      <c r="B3511" s="71" t="s">
        <v>17107</v>
      </c>
      <c r="C3511" s="71" t="s">
        <v>17109</v>
      </c>
      <c r="D3511" s="72">
        <v>609</v>
      </c>
    </row>
    <row r="3512" spans="1:4" x14ac:dyDescent="0.25">
      <c r="A3512" s="54" t="s">
        <v>947</v>
      </c>
      <c r="B3512" s="71" t="s">
        <v>4682</v>
      </c>
      <c r="C3512" s="71" t="s">
        <v>4684</v>
      </c>
      <c r="D3512" s="72">
        <v>70955</v>
      </c>
    </row>
    <row r="3513" spans="1:4" x14ac:dyDescent="0.25">
      <c r="A3513" s="54" t="s">
        <v>947</v>
      </c>
      <c r="B3513" s="71" t="s">
        <v>13565</v>
      </c>
      <c r="C3513" s="71" t="s">
        <v>13567</v>
      </c>
      <c r="D3513" s="72">
        <v>6132</v>
      </c>
    </row>
    <row r="3514" spans="1:4" x14ac:dyDescent="0.25">
      <c r="A3514" s="54" t="s">
        <v>947</v>
      </c>
      <c r="B3514" s="71" t="s">
        <v>2777</v>
      </c>
      <c r="C3514" s="71" t="s">
        <v>2779</v>
      </c>
      <c r="D3514" s="72">
        <v>163746</v>
      </c>
    </row>
    <row r="3515" spans="1:4" x14ac:dyDescent="0.25">
      <c r="A3515" s="54" t="s">
        <v>947</v>
      </c>
      <c r="B3515" s="71" t="s">
        <v>16380</v>
      </c>
      <c r="C3515" s="71" t="s">
        <v>16382</v>
      </c>
      <c r="D3515" s="72">
        <v>1710</v>
      </c>
    </row>
    <row r="3516" spans="1:4" x14ac:dyDescent="0.25">
      <c r="A3516" s="54" t="s">
        <v>947</v>
      </c>
      <c r="B3516" s="71" t="s">
        <v>11660</v>
      </c>
      <c r="C3516" s="71" t="s">
        <v>11662</v>
      </c>
      <c r="D3516" s="72">
        <v>10461</v>
      </c>
    </row>
    <row r="3517" spans="1:4" x14ac:dyDescent="0.25">
      <c r="A3517" s="54" t="s">
        <v>947</v>
      </c>
      <c r="B3517" s="71" t="s">
        <v>2159</v>
      </c>
      <c r="C3517" s="71" t="s">
        <v>2161</v>
      </c>
      <c r="D3517" s="72">
        <v>229532</v>
      </c>
    </row>
    <row r="3518" spans="1:4" x14ac:dyDescent="0.25">
      <c r="A3518" s="54" t="s">
        <v>947</v>
      </c>
      <c r="B3518" s="71" t="s">
        <v>7942</v>
      </c>
      <c r="C3518" s="71" t="s">
        <v>7944</v>
      </c>
      <c r="D3518" s="72">
        <v>28175</v>
      </c>
    </row>
    <row r="3519" spans="1:4" x14ac:dyDescent="0.25">
      <c r="A3519" s="54" t="s">
        <v>947</v>
      </c>
      <c r="B3519" s="71" t="s">
        <v>6409</v>
      </c>
      <c r="C3519" s="71" t="s">
        <v>6411</v>
      </c>
      <c r="D3519" s="72">
        <v>42349</v>
      </c>
    </row>
    <row r="3520" spans="1:4" x14ac:dyDescent="0.25">
      <c r="A3520" s="54" t="s">
        <v>947</v>
      </c>
      <c r="B3520" s="71" t="s">
        <v>2936</v>
      </c>
      <c r="C3520" s="71" t="s">
        <v>2938</v>
      </c>
      <c r="D3520" s="72">
        <v>151406</v>
      </c>
    </row>
    <row r="3521" spans="1:4" x14ac:dyDescent="0.25">
      <c r="A3521" s="54" t="s">
        <v>947</v>
      </c>
      <c r="B3521" s="71" t="s">
        <v>13504</v>
      </c>
      <c r="C3521" s="71" t="s">
        <v>13506</v>
      </c>
      <c r="D3521" s="72">
        <v>6232</v>
      </c>
    </row>
    <row r="3522" spans="1:4" x14ac:dyDescent="0.25">
      <c r="A3522" s="54" t="s">
        <v>947</v>
      </c>
      <c r="B3522" s="71" t="s">
        <v>14623</v>
      </c>
      <c r="C3522" s="71" t="s">
        <v>14625</v>
      </c>
      <c r="D3522" s="72">
        <v>4328</v>
      </c>
    </row>
    <row r="3523" spans="1:4" x14ac:dyDescent="0.25">
      <c r="A3523" s="54" t="s">
        <v>947</v>
      </c>
      <c r="B3523" s="71" t="s">
        <v>13805</v>
      </c>
      <c r="C3523" s="71" t="s">
        <v>13807</v>
      </c>
      <c r="D3523" s="72">
        <v>5683</v>
      </c>
    </row>
    <row r="3524" spans="1:4" x14ac:dyDescent="0.25">
      <c r="A3524" s="54" t="s">
        <v>947</v>
      </c>
      <c r="B3524" s="71" t="s">
        <v>2804</v>
      </c>
      <c r="C3524" s="71" t="s">
        <v>2806</v>
      </c>
      <c r="D3524" s="72">
        <v>160042</v>
      </c>
    </row>
    <row r="3525" spans="1:4" x14ac:dyDescent="0.25">
      <c r="A3525" s="54" t="s">
        <v>947</v>
      </c>
      <c r="B3525" s="71" t="s">
        <v>14889</v>
      </c>
      <c r="C3525" s="71" t="s">
        <v>14891</v>
      </c>
      <c r="D3525" s="72">
        <v>3914</v>
      </c>
    </row>
    <row r="3526" spans="1:4" x14ac:dyDescent="0.25">
      <c r="A3526" s="54" t="s">
        <v>947</v>
      </c>
      <c r="B3526" s="71" t="s">
        <v>7139</v>
      </c>
      <c r="C3526" s="71" t="s">
        <v>7141</v>
      </c>
      <c r="D3526" s="72">
        <v>34128</v>
      </c>
    </row>
    <row r="3527" spans="1:4" x14ac:dyDescent="0.25">
      <c r="A3527" s="54" t="s">
        <v>947</v>
      </c>
      <c r="B3527" s="71" t="s">
        <v>11439</v>
      </c>
      <c r="C3527" s="71" t="s">
        <v>11441</v>
      </c>
      <c r="D3527" s="72">
        <v>11096</v>
      </c>
    </row>
    <row r="3528" spans="1:4" x14ac:dyDescent="0.25">
      <c r="A3528" s="54" t="s">
        <v>947</v>
      </c>
      <c r="B3528" s="71" t="s">
        <v>12051</v>
      </c>
      <c r="C3528" s="71" t="s">
        <v>12053</v>
      </c>
      <c r="D3528" s="72">
        <v>9427</v>
      </c>
    </row>
    <row r="3529" spans="1:4" x14ac:dyDescent="0.25">
      <c r="A3529" s="54" t="s">
        <v>947</v>
      </c>
      <c r="B3529" s="71" t="s">
        <v>8746</v>
      </c>
      <c r="C3529" s="71" t="s">
        <v>8748</v>
      </c>
      <c r="D3529" s="72">
        <v>22987</v>
      </c>
    </row>
    <row r="3530" spans="1:4" x14ac:dyDescent="0.25">
      <c r="A3530" s="54" t="s">
        <v>947</v>
      </c>
      <c r="B3530" s="71" t="s">
        <v>12084</v>
      </c>
      <c r="C3530" s="71" t="s">
        <v>12086</v>
      </c>
      <c r="D3530" s="72">
        <v>9352</v>
      </c>
    </row>
    <row r="3531" spans="1:4" x14ac:dyDescent="0.25">
      <c r="A3531" s="54" t="s">
        <v>947</v>
      </c>
      <c r="B3531" s="71" t="s">
        <v>14687</v>
      </c>
      <c r="C3531" s="71" t="s">
        <v>14689</v>
      </c>
      <c r="D3531" s="72">
        <v>4200</v>
      </c>
    </row>
    <row r="3532" spans="1:4" x14ac:dyDescent="0.25">
      <c r="A3532" s="54" t="s">
        <v>947</v>
      </c>
      <c r="B3532" s="71" t="s">
        <v>7327</v>
      </c>
      <c r="C3532" s="71" t="s">
        <v>7329</v>
      </c>
      <c r="D3532" s="72">
        <v>32939</v>
      </c>
    </row>
    <row r="3533" spans="1:4" x14ac:dyDescent="0.25">
      <c r="A3533" s="54" t="s">
        <v>947</v>
      </c>
      <c r="B3533" s="71" t="s">
        <v>7432</v>
      </c>
      <c r="C3533" s="71" t="s">
        <v>7434</v>
      </c>
      <c r="D3533" s="72">
        <v>31958</v>
      </c>
    </row>
    <row r="3534" spans="1:4" x14ac:dyDescent="0.25">
      <c r="A3534" s="54" t="s">
        <v>947</v>
      </c>
      <c r="B3534" s="71" t="s">
        <v>12111</v>
      </c>
      <c r="C3534" s="71" t="s">
        <v>12113</v>
      </c>
      <c r="D3534" s="72">
        <v>9299</v>
      </c>
    </row>
    <row r="3535" spans="1:4" x14ac:dyDescent="0.25">
      <c r="A3535" s="54" t="s">
        <v>947</v>
      </c>
      <c r="B3535" s="71" t="s">
        <v>2759</v>
      </c>
      <c r="C3535" s="71" t="s">
        <v>2761</v>
      </c>
      <c r="D3535" s="72">
        <v>165808</v>
      </c>
    </row>
    <row r="3536" spans="1:4" x14ac:dyDescent="0.25">
      <c r="A3536" s="54" t="s">
        <v>947</v>
      </c>
      <c r="B3536" s="71" t="s">
        <v>9555</v>
      </c>
      <c r="C3536" s="71" t="s">
        <v>9557</v>
      </c>
      <c r="D3536" s="72">
        <v>18367</v>
      </c>
    </row>
    <row r="3537" spans="1:4" x14ac:dyDescent="0.25">
      <c r="A3537" s="54" t="s">
        <v>947</v>
      </c>
      <c r="B3537" s="71" t="s">
        <v>3226</v>
      </c>
      <c r="C3537" s="71" t="s">
        <v>3228</v>
      </c>
      <c r="D3537" s="72">
        <v>131251</v>
      </c>
    </row>
    <row r="3538" spans="1:4" x14ac:dyDescent="0.25">
      <c r="A3538" s="54" t="s">
        <v>947</v>
      </c>
      <c r="B3538" s="71" t="s">
        <v>7654</v>
      </c>
      <c r="C3538" s="71" t="s">
        <v>7656</v>
      </c>
      <c r="D3538" s="72">
        <v>30188</v>
      </c>
    </row>
    <row r="3539" spans="1:4" x14ac:dyDescent="0.25">
      <c r="A3539" s="54" t="s">
        <v>947</v>
      </c>
      <c r="B3539" s="71" t="s">
        <v>14892</v>
      </c>
      <c r="C3539" s="71" t="s">
        <v>14894</v>
      </c>
      <c r="D3539" s="72">
        <v>3914</v>
      </c>
    </row>
    <row r="3540" spans="1:4" x14ac:dyDescent="0.25">
      <c r="A3540" s="54" t="s">
        <v>947</v>
      </c>
      <c r="B3540" s="71" t="s">
        <v>6136</v>
      </c>
      <c r="C3540" s="71" t="s">
        <v>6138</v>
      </c>
      <c r="D3540" s="72">
        <v>45712</v>
      </c>
    </row>
    <row r="3541" spans="1:4" x14ac:dyDescent="0.25">
      <c r="A3541" s="54" t="s">
        <v>947</v>
      </c>
      <c r="B3541" s="71" t="s">
        <v>16942</v>
      </c>
      <c r="C3541" s="71" t="s">
        <v>16944</v>
      </c>
      <c r="D3541" s="72">
        <v>888</v>
      </c>
    </row>
    <row r="3542" spans="1:4" x14ac:dyDescent="0.25">
      <c r="A3542" s="54" t="s">
        <v>947</v>
      </c>
      <c r="B3542" s="71" t="s">
        <v>6884</v>
      </c>
      <c r="C3542" s="71" t="s">
        <v>6886</v>
      </c>
      <c r="D3542" s="72">
        <v>37068</v>
      </c>
    </row>
    <row r="3543" spans="1:4" x14ac:dyDescent="0.25">
      <c r="A3543" s="54" t="s">
        <v>947</v>
      </c>
      <c r="B3543" s="71" t="s">
        <v>8530</v>
      </c>
      <c r="C3543" s="71" t="s">
        <v>8532</v>
      </c>
      <c r="D3543" s="72">
        <v>24479</v>
      </c>
    </row>
    <row r="3544" spans="1:4" x14ac:dyDescent="0.25">
      <c r="A3544" s="54" t="s">
        <v>947</v>
      </c>
      <c r="B3544" s="71" t="s">
        <v>10103</v>
      </c>
      <c r="C3544" s="71" t="s">
        <v>10105</v>
      </c>
      <c r="D3544" s="72">
        <v>16002</v>
      </c>
    </row>
    <row r="3545" spans="1:4" x14ac:dyDescent="0.25">
      <c r="A3545" s="54" t="s">
        <v>947</v>
      </c>
      <c r="B3545" s="71" t="s">
        <v>15765</v>
      </c>
      <c r="C3545" s="71" t="s">
        <v>15767</v>
      </c>
      <c r="D3545" s="72">
        <v>2571</v>
      </c>
    </row>
    <row r="3546" spans="1:4" x14ac:dyDescent="0.25">
      <c r="A3546" s="54" t="s">
        <v>947</v>
      </c>
      <c r="B3546" s="71" t="s">
        <v>10001</v>
      </c>
      <c r="C3546" s="71" t="s">
        <v>10003</v>
      </c>
      <c r="D3546" s="72">
        <v>16311</v>
      </c>
    </row>
    <row r="3547" spans="1:4" x14ac:dyDescent="0.25">
      <c r="A3547" s="54" t="s">
        <v>947</v>
      </c>
      <c r="B3547" s="71" t="s">
        <v>10588</v>
      </c>
      <c r="C3547" s="71" t="s">
        <v>10590</v>
      </c>
      <c r="D3547" s="72">
        <v>13969</v>
      </c>
    </row>
    <row r="3548" spans="1:4" x14ac:dyDescent="0.25">
      <c r="A3548" s="54" t="s">
        <v>947</v>
      </c>
      <c r="B3548" s="71" t="s">
        <v>9201</v>
      </c>
      <c r="C3548" s="71" t="s">
        <v>9203</v>
      </c>
      <c r="D3548" s="72">
        <v>48454</v>
      </c>
    </row>
    <row r="3549" spans="1:4" x14ac:dyDescent="0.25">
      <c r="A3549" s="54" t="s">
        <v>947</v>
      </c>
      <c r="B3549" s="71" t="s">
        <v>4934</v>
      </c>
      <c r="C3549" s="71" t="s">
        <v>4936</v>
      </c>
      <c r="D3549" s="72">
        <v>65896</v>
      </c>
    </row>
    <row r="3550" spans="1:4" x14ac:dyDescent="0.25">
      <c r="A3550" s="54" t="s">
        <v>947</v>
      </c>
      <c r="B3550" s="71" t="s">
        <v>17336</v>
      </c>
      <c r="C3550" s="71" t="s">
        <v>17338</v>
      </c>
      <c r="D3550" s="72">
        <v>220</v>
      </c>
    </row>
    <row r="3551" spans="1:4" x14ac:dyDescent="0.25">
      <c r="A3551" s="54" t="s">
        <v>947</v>
      </c>
      <c r="B3551" s="71" t="s">
        <v>8068</v>
      </c>
      <c r="C3551" s="71" t="s">
        <v>8070</v>
      </c>
      <c r="D3551" s="72">
        <v>27213</v>
      </c>
    </row>
    <row r="3552" spans="1:4" x14ac:dyDescent="0.25">
      <c r="A3552" s="54" t="s">
        <v>947</v>
      </c>
      <c r="B3552" s="71" t="s">
        <v>11856</v>
      </c>
      <c r="C3552" s="71" t="s">
        <v>11858</v>
      </c>
      <c r="D3552" s="72">
        <v>9915</v>
      </c>
    </row>
    <row r="3553" spans="1:4" x14ac:dyDescent="0.25">
      <c r="A3553" s="54" t="s">
        <v>947</v>
      </c>
      <c r="B3553" s="71" t="s">
        <v>13649</v>
      </c>
      <c r="C3553" s="71" t="s">
        <v>13651</v>
      </c>
      <c r="D3553" s="72">
        <v>6016</v>
      </c>
    </row>
    <row r="3554" spans="1:4" x14ac:dyDescent="0.25">
      <c r="A3554" s="54" t="s">
        <v>947</v>
      </c>
      <c r="B3554" s="71" t="s">
        <v>2690</v>
      </c>
      <c r="C3554" s="71" t="s">
        <v>2692</v>
      </c>
      <c r="D3554" s="72">
        <v>172935</v>
      </c>
    </row>
    <row r="3555" spans="1:4" x14ac:dyDescent="0.25">
      <c r="A3555" s="54" t="s">
        <v>947</v>
      </c>
      <c r="B3555" s="71" t="s">
        <v>11367</v>
      </c>
      <c r="C3555" s="71" t="s">
        <v>11369</v>
      </c>
      <c r="D3555" s="72">
        <v>11310</v>
      </c>
    </row>
    <row r="3556" spans="1:4" x14ac:dyDescent="0.25">
      <c r="A3556" s="54" t="s">
        <v>947</v>
      </c>
      <c r="B3556" s="71" t="s">
        <v>11970</v>
      </c>
      <c r="C3556" s="71" t="s">
        <v>11972</v>
      </c>
      <c r="D3556" s="72">
        <v>9630</v>
      </c>
    </row>
    <row r="3557" spans="1:4" x14ac:dyDescent="0.25">
      <c r="A3557" s="54" t="s">
        <v>947</v>
      </c>
      <c r="B3557" s="71" t="s">
        <v>16017</v>
      </c>
      <c r="C3557" s="71" t="s">
        <v>16019</v>
      </c>
      <c r="D3557" s="72">
        <v>2119</v>
      </c>
    </row>
    <row r="3558" spans="1:4" x14ac:dyDescent="0.25">
      <c r="A3558" s="54" t="s">
        <v>947</v>
      </c>
      <c r="B3558" s="71" t="s">
        <v>8659</v>
      </c>
      <c r="C3558" s="71" t="s">
        <v>8661</v>
      </c>
      <c r="D3558" s="72">
        <v>23427</v>
      </c>
    </row>
    <row r="3559" spans="1:4" x14ac:dyDescent="0.25">
      <c r="A3559" s="54" t="s">
        <v>947</v>
      </c>
      <c r="B3559" s="71" t="s">
        <v>14643</v>
      </c>
      <c r="C3559" s="71" t="s">
        <v>14645</v>
      </c>
      <c r="D3559" s="72">
        <v>4297</v>
      </c>
    </row>
    <row r="3560" spans="1:4" x14ac:dyDescent="0.25">
      <c r="A3560" s="54" t="s">
        <v>947</v>
      </c>
      <c r="B3560" s="71" t="s">
        <v>7492</v>
      </c>
      <c r="C3560" s="71" t="s">
        <v>7494</v>
      </c>
      <c r="D3560" s="72">
        <v>31560</v>
      </c>
    </row>
    <row r="3561" spans="1:4" x14ac:dyDescent="0.25">
      <c r="A3561" s="54" t="s">
        <v>947</v>
      </c>
      <c r="B3561" s="71" t="s">
        <v>3841</v>
      </c>
      <c r="C3561" s="71" t="s">
        <v>3843</v>
      </c>
      <c r="D3561" s="72">
        <v>99574</v>
      </c>
    </row>
    <row r="3562" spans="1:4" x14ac:dyDescent="0.25">
      <c r="A3562" s="54" t="s">
        <v>947</v>
      </c>
      <c r="B3562" s="71" t="s">
        <v>3793</v>
      </c>
      <c r="C3562" s="71" t="s">
        <v>3795</v>
      </c>
      <c r="D3562" s="72">
        <v>110086</v>
      </c>
    </row>
    <row r="3563" spans="1:4" x14ac:dyDescent="0.25">
      <c r="A3563" s="54" t="s">
        <v>947</v>
      </c>
      <c r="B3563" s="71" t="s">
        <v>7762</v>
      </c>
      <c r="C3563" s="71" t="s">
        <v>7764</v>
      </c>
      <c r="D3563" s="72">
        <v>29444</v>
      </c>
    </row>
    <row r="3564" spans="1:4" x14ac:dyDescent="0.25">
      <c r="A3564" s="54" t="s">
        <v>947</v>
      </c>
      <c r="B3564" s="71" t="s">
        <v>13802</v>
      </c>
      <c r="C3564" s="71" t="s">
        <v>13804</v>
      </c>
      <c r="D3564" s="72">
        <v>5687</v>
      </c>
    </row>
    <row r="3565" spans="1:4" x14ac:dyDescent="0.25">
      <c r="A3565" s="54" t="s">
        <v>947</v>
      </c>
      <c r="B3565" s="71" t="s">
        <v>15588</v>
      </c>
      <c r="C3565" s="71" t="s">
        <v>15590</v>
      </c>
      <c r="D3565" s="72">
        <v>2873</v>
      </c>
    </row>
    <row r="3566" spans="1:4" x14ac:dyDescent="0.25">
      <c r="A3566" s="54" t="s">
        <v>947</v>
      </c>
      <c r="B3566" s="71" t="s">
        <v>10318</v>
      </c>
      <c r="C3566" s="71" t="s">
        <v>10320</v>
      </c>
      <c r="D3566" s="72">
        <v>15002</v>
      </c>
    </row>
    <row r="3567" spans="1:4" x14ac:dyDescent="0.25">
      <c r="A3567" s="54" t="s">
        <v>947</v>
      </c>
      <c r="B3567" s="71" t="s">
        <v>9741</v>
      </c>
      <c r="C3567" s="71" t="s">
        <v>9743</v>
      </c>
      <c r="D3567" s="72">
        <v>17404</v>
      </c>
    </row>
    <row r="3568" spans="1:4" x14ac:dyDescent="0.25">
      <c r="A3568" s="54" t="s">
        <v>947</v>
      </c>
      <c r="B3568" s="71" t="s">
        <v>6797</v>
      </c>
      <c r="C3568" s="71" t="s">
        <v>6799</v>
      </c>
      <c r="D3568" s="72">
        <v>37851</v>
      </c>
    </row>
    <row r="3569" spans="1:4" x14ac:dyDescent="0.25">
      <c r="A3569" s="54" t="s">
        <v>947</v>
      </c>
      <c r="B3569" s="71" t="s">
        <v>8710</v>
      </c>
      <c r="C3569" s="71" t="s">
        <v>8712</v>
      </c>
      <c r="D3569" s="72">
        <v>23174</v>
      </c>
    </row>
    <row r="3570" spans="1:4" x14ac:dyDescent="0.25">
      <c r="A3570" s="54" t="s">
        <v>947</v>
      </c>
      <c r="B3570" s="71" t="s">
        <v>14495</v>
      </c>
      <c r="C3570" s="71" t="s">
        <v>14497</v>
      </c>
      <c r="D3570" s="72">
        <v>12338</v>
      </c>
    </row>
    <row r="3571" spans="1:4" x14ac:dyDescent="0.25">
      <c r="A3571" s="54" t="s">
        <v>947</v>
      </c>
      <c r="B3571" s="71" t="s">
        <v>6678</v>
      </c>
      <c r="C3571" s="71" t="s">
        <v>6680</v>
      </c>
      <c r="D3571" s="72">
        <v>39274</v>
      </c>
    </row>
    <row r="3572" spans="1:4" x14ac:dyDescent="0.25">
      <c r="A3572" s="54" t="s">
        <v>947</v>
      </c>
      <c r="B3572" s="71" t="s">
        <v>1295</v>
      </c>
      <c r="C3572" s="71" t="s">
        <v>1297</v>
      </c>
      <c r="D3572" s="72">
        <v>466280</v>
      </c>
    </row>
    <row r="3573" spans="1:4" x14ac:dyDescent="0.25">
      <c r="A3573" s="54" t="s">
        <v>947</v>
      </c>
      <c r="B3573" s="71" t="s">
        <v>1268</v>
      </c>
      <c r="C3573" s="71" t="s">
        <v>1270</v>
      </c>
      <c r="D3573" s="72">
        <v>563278</v>
      </c>
    </row>
    <row r="3574" spans="1:4" x14ac:dyDescent="0.25">
      <c r="A3574" s="54" t="s">
        <v>947</v>
      </c>
      <c r="B3574" s="71" t="s">
        <v>10810</v>
      </c>
      <c r="C3574" s="71" t="s">
        <v>10812</v>
      </c>
      <c r="D3574" s="72">
        <v>13122</v>
      </c>
    </row>
    <row r="3575" spans="1:4" x14ac:dyDescent="0.25">
      <c r="A3575" s="54" t="s">
        <v>947</v>
      </c>
      <c r="B3575" s="71" t="s">
        <v>2903</v>
      </c>
      <c r="C3575" s="71" t="s">
        <v>2905</v>
      </c>
      <c r="D3575" s="72">
        <v>154432</v>
      </c>
    </row>
    <row r="3576" spans="1:4" x14ac:dyDescent="0.25">
      <c r="A3576" s="54" t="s">
        <v>947</v>
      </c>
      <c r="B3576" s="71" t="s">
        <v>17299</v>
      </c>
      <c r="C3576" s="71" t="s">
        <v>17300</v>
      </c>
      <c r="D3576" s="72">
        <v>300</v>
      </c>
    </row>
    <row r="3577" spans="1:4" x14ac:dyDescent="0.25">
      <c r="A3577" s="54" t="s">
        <v>947</v>
      </c>
      <c r="B3577" s="71" t="s">
        <v>12934</v>
      </c>
      <c r="C3577" s="71" t="s">
        <v>12936</v>
      </c>
      <c r="D3577" s="72">
        <v>7346</v>
      </c>
    </row>
    <row r="3578" spans="1:4" x14ac:dyDescent="0.25">
      <c r="A3578" s="54" t="s">
        <v>947</v>
      </c>
      <c r="B3578" s="71" t="s">
        <v>7504</v>
      </c>
      <c r="C3578" s="71" t="s">
        <v>7506</v>
      </c>
      <c r="D3578" s="72">
        <v>31487</v>
      </c>
    </row>
    <row r="3579" spans="1:4" x14ac:dyDescent="0.25">
      <c r="A3579" s="54" t="s">
        <v>947</v>
      </c>
      <c r="B3579" s="71" t="s">
        <v>9624</v>
      </c>
      <c r="C3579" s="71" t="s">
        <v>9626</v>
      </c>
      <c r="D3579" s="72">
        <v>17990</v>
      </c>
    </row>
    <row r="3580" spans="1:4" x14ac:dyDescent="0.25">
      <c r="A3580" s="54" t="s">
        <v>947</v>
      </c>
      <c r="B3580" s="71" t="s">
        <v>7423</v>
      </c>
      <c r="C3580" s="71" t="s">
        <v>7425</v>
      </c>
      <c r="D3580" s="72">
        <v>32050</v>
      </c>
    </row>
    <row r="3581" spans="1:4" x14ac:dyDescent="0.25">
      <c r="A3581" s="54" t="s">
        <v>947</v>
      </c>
      <c r="B3581" s="71" t="s">
        <v>9093</v>
      </c>
      <c r="C3581" s="71" t="s">
        <v>9095</v>
      </c>
      <c r="D3581" s="72">
        <v>20997</v>
      </c>
    </row>
    <row r="3582" spans="1:4" x14ac:dyDescent="0.25">
      <c r="A3582" s="54" t="s">
        <v>947</v>
      </c>
      <c r="B3582" s="71" t="s">
        <v>6403</v>
      </c>
      <c r="C3582" s="71" t="s">
        <v>6405</v>
      </c>
      <c r="D3582" s="72">
        <v>42394</v>
      </c>
    </row>
    <row r="3583" spans="1:4" x14ac:dyDescent="0.25">
      <c r="A3583" s="54" t="s">
        <v>947</v>
      </c>
      <c r="B3583" s="71" t="s">
        <v>9900</v>
      </c>
      <c r="C3583" s="71" t="s">
        <v>9901</v>
      </c>
      <c r="D3583" s="72">
        <v>16785</v>
      </c>
    </row>
    <row r="3584" spans="1:4" x14ac:dyDescent="0.25">
      <c r="A3584" s="54" t="s">
        <v>947</v>
      </c>
      <c r="B3584" s="71" t="s">
        <v>4694</v>
      </c>
      <c r="C3584" s="71" t="s">
        <v>4696</v>
      </c>
      <c r="D3584" s="72">
        <v>70677</v>
      </c>
    </row>
    <row r="3585" spans="1:4" x14ac:dyDescent="0.25">
      <c r="A3585" s="54" t="s">
        <v>947</v>
      </c>
      <c r="B3585" s="71" t="s">
        <v>16346</v>
      </c>
      <c r="C3585" s="71" t="s">
        <v>16348</v>
      </c>
      <c r="D3585" s="72">
        <v>1742</v>
      </c>
    </row>
    <row r="3586" spans="1:4" x14ac:dyDescent="0.25">
      <c r="A3586" s="54" t="s">
        <v>947</v>
      </c>
      <c r="B3586" s="71" t="s">
        <v>13664</v>
      </c>
      <c r="C3586" s="71" t="s">
        <v>13666</v>
      </c>
      <c r="D3586" s="72">
        <v>5995</v>
      </c>
    </row>
    <row r="3587" spans="1:4" x14ac:dyDescent="0.25">
      <c r="A3587" s="54" t="s">
        <v>947</v>
      </c>
      <c r="B3587" s="71" t="s">
        <v>13536</v>
      </c>
      <c r="C3587" s="71" t="s">
        <v>13538</v>
      </c>
      <c r="D3587" s="72">
        <v>6169</v>
      </c>
    </row>
    <row r="3588" spans="1:4" x14ac:dyDescent="0.25">
      <c r="A3588" s="54" t="s">
        <v>947</v>
      </c>
      <c r="B3588" s="71" t="s">
        <v>15395</v>
      </c>
      <c r="C3588" s="71" t="s">
        <v>15397</v>
      </c>
      <c r="D3588" s="72">
        <v>3157</v>
      </c>
    </row>
    <row r="3589" spans="1:4" x14ac:dyDescent="0.25">
      <c r="A3589" s="54" t="s">
        <v>947</v>
      </c>
      <c r="B3589" s="71" t="s">
        <v>11460</v>
      </c>
      <c r="C3589" s="71" t="s">
        <v>11462</v>
      </c>
      <c r="D3589" s="72">
        <v>10977</v>
      </c>
    </row>
    <row r="3590" spans="1:4" x14ac:dyDescent="0.25">
      <c r="A3590" s="54" t="s">
        <v>947</v>
      </c>
      <c r="B3590" s="71" t="s">
        <v>4892</v>
      </c>
      <c r="C3590" s="71" t="s">
        <v>4894</v>
      </c>
      <c r="D3590" s="72">
        <v>66429</v>
      </c>
    </row>
    <row r="3591" spans="1:4" x14ac:dyDescent="0.25">
      <c r="A3591" s="54" t="s">
        <v>947</v>
      </c>
      <c r="B3591" s="71" t="s">
        <v>5186</v>
      </c>
      <c r="C3591" s="71" t="s">
        <v>5188</v>
      </c>
      <c r="D3591" s="72">
        <v>61253</v>
      </c>
    </row>
    <row r="3592" spans="1:4" x14ac:dyDescent="0.25">
      <c r="A3592" s="54" t="s">
        <v>947</v>
      </c>
      <c r="B3592" s="71" t="s">
        <v>14422</v>
      </c>
      <c r="C3592" s="71" t="s">
        <v>14424</v>
      </c>
      <c r="D3592" s="72">
        <v>4664</v>
      </c>
    </row>
    <row r="3593" spans="1:4" x14ac:dyDescent="0.25">
      <c r="A3593" s="54" t="s">
        <v>947</v>
      </c>
      <c r="B3593" s="71" t="s">
        <v>7342</v>
      </c>
      <c r="C3593" s="71" t="s">
        <v>7344</v>
      </c>
      <c r="D3593" s="72">
        <v>32791</v>
      </c>
    </row>
    <row r="3594" spans="1:4" x14ac:dyDescent="0.25">
      <c r="A3594" s="54" t="s">
        <v>947</v>
      </c>
      <c r="B3594" s="71" t="s">
        <v>3193</v>
      </c>
      <c r="C3594" s="71" t="s">
        <v>3195</v>
      </c>
      <c r="D3594" s="72">
        <v>132835</v>
      </c>
    </row>
    <row r="3595" spans="1:4" x14ac:dyDescent="0.25">
      <c r="A3595" s="54" t="s">
        <v>947</v>
      </c>
      <c r="B3595" s="71" t="s">
        <v>13459</v>
      </c>
      <c r="C3595" s="71" t="s">
        <v>13461</v>
      </c>
      <c r="D3595" s="72">
        <v>6299</v>
      </c>
    </row>
    <row r="3596" spans="1:4" x14ac:dyDescent="0.25">
      <c r="A3596" s="54" t="s">
        <v>947</v>
      </c>
      <c r="B3596" s="71" t="s">
        <v>15198</v>
      </c>
      <c r="C3596" s="71" t="s">
        <v>15200</v>
      </c>
      <c r="D3596" s="72">
        <v>3469</v>
      </c>
    </row>
    <row r="3597" spans="1:4" x14ac:dyDescent="0.25">
      <c r="A3597" s="54" t="s">
        <v>947</v>
      </c>
      <c r="B3597" s="71" t="s">
        <v>6046</v>
      </c>
      <c r="C3597" s="71" t="s">
        <v>6048</v>
      </c>
      <c r="D3597" s="72">
        <v>46897</v>
      </c>
    </row>
    <row r="3598" spans="1:4" x14ac:dyDescent="0.25">
      <c r="A3598" s="54" t="s">
        <v>947</v>
      </c>
      <c r="B3598" s="71" t="s">
        <v>8281</v>
      </c>
      <c r="C3598" s="71" t="s">
        <v>8283</v>
      </c>
      <c r="D3598" s="72">
        <v>25780</v>
      </c>
    </row>
    <row r="3599" spans="1:4" x14ac:dyDescent="0.25">
      <c r="A3599" s="54" t="s">
        <v>947</v>
      </c>
      <c r="B3599" s="71" t="s">
        <v>9120</v>
      </c>
      <c r="C3599" s="71" t="s">
        <v>9122</v>
      </c>
      <c r="D3599" s="72">
        <v>20840</v>
      </c>
    </row>
    <row r="3600" spans="1:4" x14ac:dyDescent="0.25">
      <c r="A3600" s="54" t="s">
        <v>947</v>
      </c>
      <c r="B3600" s="71" t="s">
        <v>14596</v>
      </c>
      <c r="C3600" s="71" t="s">
        <v>14598</v>
      </c>
      <c r="D3600" s="72">
        <v>4374</v>
      </c>
    </row>
    <row r="3601" spans="1:4" x14ac:dyDescent="0.25">
      <c r="A3601" s="54" t="s">
        <v>947</v>
      </c>
      <c r="B3601" s="71" t="s">
        <v>12231</v>
      </c>
      <c r="C3601" s="71" t="s">
        <v>12233</v>
      </c>
      <c r="D3601" s="72">
        <v>9037</v>
      </c>
    </row>
    <row r="3602" spans="1:4" x14ac:dyDescent="0.25">
      <c r="A3602" s="54" t="s">
        <v>947</v>
      </c>
      <c r="B3602" s="71" t="s">
        <v>13121</v>
      </c>
      <c r="C3602" s="71" t="s">
        <v>13123</v>
      </c>
      <c r="D3602" s="72">
        <v>6925</v>
      </c>
    </row>
    <row r="3603" spans="1:4" x14ac:dyDescent="0.25">
      <c r="A3603" s="54" t="s">
        <v>947</v>
      </c>
      <c r="B3603" s="71" t="s">
        <v>15380</v>
      </c>
      <c r="C3603" s="71" t="s">
        <v>15382</v>
      </c>
      <c r="D3603" s="72">
        <v>3176</v>
      </c>
    </row>
    <row r="3604" spans="1:4" x14ac:dyDescent="0.25">
      <c r="A3604" s="54" t="s">
        <v>947</v>
      </c>
      <c r="B3604" s="71" t="s">
        <v>7222</v>
      </c>
      <c r="C3604" s="71" t="s">
        <v>7224</v>
      </c>
      <c r="D3604" s="72">
        <v>33652</v>
      </c>
    </row>
    <row r="3605" spans="1:4" x14ac:dyDescent="0.25">
      <c r="A3605" s="54" t="s">
        <v>947</v>
      </c>
      <c r="B3605" s="71" t="s">
        <v>9507</v>
      </c>
      <c r="C3605" s="71" t="s">
        <v>9509</v>
      </c>
      <c r="D3605" s="72">
        <v>18622</v>
      </c>
    </row>
    <row r="3606" spans="1:4" x14ac:dyDescent="0.25">
      <c r="A3606" s="54" t="s">
        <v>947</v>
      </c>
      <c r="B3606" s="71" t="s">
        <v>7750</v>
      </c>
      <c r="C3606" s="71" t="s">
        <v>7752</v>
      </c>
      <c r="D3606" s="72">
        <v>29486</v>
      </c>
    </row>
    <row r="3607" spans="1:4" x14ac:dyDescent="0.25">
      <c r="A3607" s="54" t="s">
        <v>947</v>
      </c>
      <c r="B3607" s="71" t="s">
        <v>15344</v>
      </c>
      <c r="C3607" s="71" t="s">
        <v>15346</v>
      </c>
      <c r="D3607" s="72">
        <v>3247</v>
      </c>
    </row>
    <row r="3608" spans="1:4" x14ac:dyDescent="0.25">
      <c r="A3608" s="54" t="s">
        <v>947</v>
      </c>
      <c r="B3608" s="71" t="s">
        <v>13559</v>
      </c>
      <c r="C3608" s="71" t="s">
        <v>13561</v>
      </c>
      <c r="D3608" s="72">
        <v>6145</v>
      </c>
    </row>
    <row r="3609" spans="1:4" x14ac:dyDescent="0.25">
      <c r="A3609" s="54" t="s">
        <v>947</v>
      </c>
      <c r="B3609" s="71" t="s">
        <v>10222</v>
      </c>
      <c r="C3609" s="71" t="s">
        <v>10224</v>
      </c>
      <c r="D3609" s="72">
        <v>15389</v>
      </c>
    </row>
    <row r="3610" spans="1:4" x14ac:dyDescent="0.25">
      <c r="A3610" s="54" t="s">
        <v>947</v>
      </c>
      <c r="B3610" s="71" t="s">
        <v>14675</v>
      </c>
      <c r="C3610" s="71" t="s">
        <v>14677</v>
      </c>
      <c r="D3610" s="72">
        <v>4240</v>
      </c>
    </row>
    <row r="3611" spans="1:4" x14ac:dyDescent="0.25">
      <c r="A3611" s="54" t="s">
        <v>947</v>
      </c>
      <c r="B3611" s="71" t="s">
        <v>14466</v>
      </c>
      <c r="C3611" s="71" t="s">
        <v>14468</v>
      </c>
      <c r="D3611" s="72">
        <v>4599</v>
      </c>
    </row>
    <row r="3612" spans="1:4" x14ac:dyDescent="0.25">
      <c r="A3612" s="54" t="s">
        <v>947</v>
      </c>
      <c r="B3612" s="71" t="s">
        <v>8941</v>
      </c>
      <c r="C3612" s="71" t="s">
        <v>8943</v>
      </c>
      <c r="D3612" s="72">
        <v>22034</v>
      </c>
    </row>
    <row r="3613" spans="1:4" x14ac:dyDescent="0.25">
      <c r="A3613" s="54" t="s">
        <v>947</v>
      </c>
      <c r="B3613" s="71" t="s">
        <v>13640</v>
      </c>
      <c r="C3613" s="71" t="s">
        <v>13642</v>
      </c>
      <c r="D3613" s="72">
        <v>6041</v>
      </c>
    </row>
    <row r="3614" spans="1:4" x14ac:dyDescent="0.25">
      <c r="A3614" s="54" t="s">
        <v>947</v>
      </c>
      <c r="B3614" s="71" t="s">
        <v>1604</v>
      </c>
      <c r="C3614" s="71" t="s">
        <v>1606</v>
      </c>
      <c r="D3614" s="72">
        <v>361171</v>
      </c>
    </row>
    <row r="3615" spans="1:4" x14ac:dyDescent="0.25">
      <c r="A3615" s="54" t="s">
        <v>947</v>
      </c>
      <c r="B3615" s="71" t="s">
        <v>2969</v>
      </c>
      <c r="C3615" s="71" t="s">
        <v>2971</v>
      </c>
      <c r="D3615" s="72">
        <v>147284</v>
      </c>
    </row>
    <row r="3616" spans="1:4" x14ac:dyDescent="0.25">
      <c r="A3616" s="54" t="s">
        <v>947</v>
      </c>
      <c r="B3616" s="71" t="s">
        <v>4600</v>
      </c>
      <c r="C3616" s="71" t="s">
        <v>4602</v>
      </c>
      <c r="D3616" s="72">
        <v>72766</v>
      </c>
    </row>
    <row r="3617" spans="1:4" x14ac:dyDescent="0.25">
      <c r="A3617" s="54" t="s">
        <v>947</v>
      </c>
      <c r="B3617" s="71" t="s">
        <v>11466</v>
      </c>
      <c r="C3617" s="71" t="s">
        <v>11468</v>
      </c>
      <c r="D3617" s="72">
        <v>10922</v>
      </c>
    </row>
    <row r="3618" spans="1:4" x14ac:dyDescent="0.25">
      <c r="A3618" s="54" t="s">
        <v>947</v>
      </c>
      <c r="B3618" s="71" t="s">
        <v>8101</v>
      </c>
      <c r="C3618" s="71" t="s">
        <v>8103</v>
      </c>
      <c r="D3618" s="72">
        <v>26986</v>
      </c>
    </row>
    <row r="3619" spans="1:4" x14ac:dyDescent="0.25">
      <c r="A3619" s="54" t="s">
        <v>947</v>
      </c>
      <c r="B3619" s="71" t="s">
        <v>7972</v>
      </c>
      <c r="C3619" s="71" t="s">
        <v>7974</v>
      </c>
      <c r="D3619" s="72">
        <v>27900</v>
      </c>
    </row>
    <row r="3620" spans="1:4" x14ac:dyDescent="0.25">
      <c r="A3620" s="54" t="s">
        <v>947</v>
      </c>
      <c r="B3620" s="71" t="s">
        <v>1412</v>
      </c>
      <c r="C3620" s="71" t="s">
        <v>1414</v>
      </c>
      <c r="D3620" s="72">
        <v>380744</v>
      </c>
    </row>
    <row r="3621" spans="1:4" x14ac:dyDescent="0.25">
      <c r="A3621" s="54" t="s">
        <v>947</v>
      </c>
      <c r="B3621" s="71" t="s">
        <v>5495</v>
      </c>
      <c r="C3621" s="71" t="s">
        <v>5497</v>
      </c>
      <c r="D3621" s="72">
        <v>55544</v>
      </c>
    </row>
    <row r="3622" spans="1:4" x14ac:dyDescent="0.25">
      <c r="A3622" s="54" t="s">
        <v>947</v>
      </c>
      <c r="B3622" s="71" t="s">
        <v>5534</v>
      </c>
      <c r="C3622" s="71" t="s">
        <v>5536</v>
      </c>
      <c r="D3622" s="72">
        <v>54606</v>
      </c>
    </row>
    <row r="3623" spans="1:4" x14ac:dyDescent="0.25">
      <c r="A3623" s="54" t="s">
        <v>947</v>
      </c>
      <c r="B3623" s="71" t="s">
        <v>10399</v>
      </c>
      <c r="C3623" s="71" t="s">
        <v>10401</v>
      </c>
      <c r="D3623" s="72">
        <v>14718</v>
      </c>
    </row>
    <row r="3624" spans="1:4" x14ac:dyDescent="0.25">
      <c r="A3624" s="54" t="s">
        <v>947</v>
      </c>
      <c r="B3624" s="71" t="s">
        <v>11346</v>
      </c>
      <c r="C3624" s="71" t="s">
        <v>11348</v>
      </c>
      <c r="D3624" s="72">
        <v>11373</v>
      </c>
    </row>
    <row r="3625" spans="1:4" x14ac:dyDescent="0.25">
      <c r="A3625" s="54" t="s">
        <v>947</v>
      </c>
      <c r="B3625" s="71" t="s">
        <v>10486</v>
      </c>
      <c r="C3625" s="71" t="s">
        <v>10488</v>
      </c>
      <c r="D3625" s="72">
        <v>14409</v>
      </c>
    </row>
    <row r="3626" spans="1:4" x14ac:dyDescent="0.25">
      <c r="A3626" s="54" t="s">
        <v>947</v>
      </c>
      <c r="B3626" s="71" t="s">
        <v>11125</v>
      </c>
      <c r="C3626" s="71" t="s">
        <v>11127</v>
      </c>
      <c r="D3626" s="72">
        <v>11990</v>
      </c>
    </row>
    <row r="3627" spans="1:4" x14ac:dyDescent="0.25">
      <c r="A3627" s="54" t="s">
        <v>947</v>
      </c>
      <c r="B3627" s="71" t="s">
        <v>12826</v>
      </c>
      <c r="C3627" s="71" t="s">
        <v>12828</v>
      </c>
      <c r="D3627" s="72">
        <v>7568</v>
      </c>
    </row>
    <row r="3628" spans="1:4" x14ac:dyDescent="0.25">
      <c r="A3628" s="54" t="s">
        <v>947</v>
      </c>
      <c r="B3628" s="71" t="s">
        <v>12042</v>
      </c>
      <c r="C3628" s="71" t="s">
        <v>12044</v>
      </c>
      <c r="D3628" s="72">
        <v>9440</v>
      </c>
    </row>
    <row r="3629" spans="1:4" x14ac:dyDescent="0.25">
      <c r="A3629" s="54" t="s">
        <v>947</v>
      </c>
      <c r="B3629" s="71" t="s">
        <v>2162</v>
      </c>
      <c r="C3629" s="71" t="s">
        <v>2164</v>
      </c>
      <c r="D3629" s="72">
        <v>229532</v>
      </c>
    </row>
    <row r="3630" spans="1:4" x14ac:dyDescent="0.25">
      <c r="A3630" s="54" t="s">
        <v>947</v>
      </c>
      <c r="B3630" s="71" t="s">
        <v>12081</v>
      </c>
      <c r="C3630" s="71" t="s">
        <v>12083</v>
      </c>
      <c r="D3630" s="72">
        <v>9378</v>
      </c>
    </row>
    <row r="3631" spans="1:4" x14ac:dyDescent="0.25">
      <c r="A3631" s="54" t="s">
        <v>947</v>
      </c>
      <c r="B3631" s="71" t="s">
        <v>9974</v>
      </c>
      <c r="C3631" s="71" t="s">
        <v>9976</v>
      </c>
      <c r="D3631" s="72">
        <v>16446</v>
      </c>
    </row>
    <row r="3632" spans="1:4" x14ac:dyDescent="0.25">
      <c r="A3632" s="54" t="s">
        <v>947</v>
      </c>
      <c r="B3632" s="71" t="s">
        <v>12838</v>
      </c>
      <c r="C3632" s="71" t="s">
        <v>12840</v>
      </c>
      <c r="D3632" s="72">
        <v>7564</v>
      </c>
    </row>
    <row r="3633" spans="1:4" x14ac:dyDescent="0.25">
      <c r="A3633" s="54" t="s">
        <v>947</v>
      </c>
      <c r="B3633" s="71" t="s">
        <v>14440</v>
      </c>
      <c r="C3633" s="71" t="s">
        <v>14442</v>
      </c>
      <c r="D3633" s="72">
        <v>4645</v>
      </c>
    </row>
    <row r="3634" spans="1:4" x14ac:dyDescent="0.25">
      <c r="A3634" s="54" t="s">
        <v>947</v>
      </c>
      <c r="B3634" s="71" t="s">
        <v>2246</v>
      </c>
      <c r="C3634" s="71" t="s">
        <v>2248</v>
      </c>
      <c r="D3634" s="72">
        <v>218563</v>
      </c>
    </row>
    <row r="3635" spans="1:4" x14ac:dyDescent="0.25">
      <c r="A3635" s="54" t="s">
        <v>947</v>
      </c>
      <c r="B3635" s="71" t="s">
        <v>6454</v>
      </c>
      <c r="C3635" s="71" t="s">
        <v>6456</v>
      </c>
      <c r="D3635" s="72">
        <v>41725</v>
      </c>
    </row>
    <row r="3636" spans="1:4" x14ac:dyDescent="0.25">
      <c r="A3636" s="54" t="s">
        <v>947</v>
      </c>
      <c r="B3636" s="71" t="s">
        <v>10591</v>
      </c>
      <c r="C3636" s="71" t="s">
        <v>10593</v>
      </c>
      <c r="D3636" s="72">
        <v>13955</v>
      </c>
    </row>
    <row r="3637" spans="1:4" x14ac:dyDescent="0.25">
      <c r="A3637" s="54" t="s">
        <v>947</v>
      </c>
      <c r="B3637" s="71" t="s">
        <v>12874</v>
      </c>
      <c r="C3637" s="71" t="s">
        <v>12876</v>
      </c>
      <c r="D3637" s="72">
        <v>7489</v>
      </c>
    </row>
    <row r="3638" spans="1:4" x14ac:dyDescent="0.25">
      <c r="A3638" s="54" t="s">
        <v>947</v>
      </c>
      <c r="B3638" s="71" t="s">
        <v>2942</v>
      </c>
      <c r="C3638" s="71" t="s">
        <v>2944</v>
      </c>
      <c r="D3638" s="72">
        <v>150852</v>
      </c>
    </row>
    <row r="3639" spans="1:4" x14ac:dyDescent="0.25">
      <c r="A3639" s="54" t="s">
        <v>947</v>
      </c>
      <c r="B3639" s="71" t="s">
        <v>5789</v>
      </c>
      <c r="C3639" s="71" t="s">
        <v>5791</v>
      </c>
      <c r="D3639" s="72">
        <v>50694</v>
      </c>
    </row>
    <row r="3640" spans="1:4" x14ac:dyDescent="0.25">
      <c r="A3640" s="54" t="s">
        <v>947</v>
      </c>
      <c r="B3640" s="71" t="s">
        <v>7642</v>
      </c>
      <c r="C3640" s="71" t="s">
        <v>7644</v>
      </c>
      <c r="D3640" s="72">
        <v>30338</v>
      </c>
    </row>
    <row r="3641" spans="1:4" x14ac:dyDescent="0.25">
      <c r="A3641" s="54" t="s">
        <v>947</v>
      </c>
      <c r="B3641" s="71" t="s">
        <v>12450</v>
      </c>
      <c r="C3641" s="71" t="s">
        <v>12452</v>
      </c>
      <c r="D3641" s="72">
        <v>8474</v>
      </c>
    </row>
    <row r="3642" spans="1:4" x14ac:dyDescent="0.25">
      <c r="A3642" s="54" t="s">
        <v>947</v>
      </c>
      <c r="B3642" s="71" t="s">
        <v>4252</v>
      </c>
      <c r="C3642" s="71" t="s">
        <v>4254</v>
      </c>
      <c r="D3642" s="72">
        <v>82958</v>
      </c>
    </row>
    <row r="3643" spans="1:4" x14ac:dyDescent="0.25">
      <c r="A3643" s="54" t="s">
        <v>947</v>
      </c>
      <c r="B3643" s="71" t="s">
        <v>7558</v>
      </c>
      <c r="C3643" s="71" t="s">
        <v>7560</v>
      </c>
      <c r="D3643" s="72">
        <v>31006</v>
      </c>
    </row>
    <row r="3644" spans="1:4" x14ac:dyDescent="0.25">
      <c r="A3644" s="54" t="s">
        <v>947</v>
      </c>
      <c r="B3644" s="71" t="s">
        <v>13367</v>
      </c>
      <c r="C3644" s="71" t="s">
        <v>13369</v>
      </c>
      <c r="D3644" s="72">
        <v>6415</v>
      </c>
    </row>
    <row r="3645" spans="1:4" x14ac:dyDescent="0.25">
      <c r="A3645" s="54" t="s">
        <v>947</v>
      </c>
      <c r="B3645" s="71" t="s">
        <v>8221</v>
      </c>
      <c r="C3645" s="71" t="s">
        <v>8223</v>
      </c>
      <c r="D3645" s="72">
        <v>26276</v>
      </c>
    </row>
    <row r="3646" spans="1:4" x14ac:dyDescent="0.25">
      <c r="A3646" s="54" t="s">
        <v>947</v>
      </c>
      <c r="B3646" s="71" t="s">
        <v>9039</v>
      </c>
      <c r="C3646" s="71" t="s">
        <v>9041</v>
      </c>
      <c r="D3646" s="72">
        <v>21390</v>
      </c>
    </row>
    <row r="3647" spans="1:4" x14ac:dyDescent="0.25">
      <c r="A3647" s="54" t="s">
        <v>947</v>
      </c>
      <c r="B3647" s="71" t="s">
        <v>12871</v>
      </c>
      <c r="C3647" s="71" t="s">
        <v>12873</v>
      </c>
      <c r="D3647" s="72">
        <v>7508</v>
      </c>
    </row>
    <row r="3648" spans="1:4" x14ac:dyDescent="0.25">
      <c r="A3648" s="54" t="s">
        <v>947</v>
      </c>
      <c r="B3648" s="71" t="s">
        <v>1050</v>
      </c>
      <c r="C3648" s="71" t="s">
        <v>1052</v>
      </c>
      <c r="D3648" s="72">
        <v>673811</v>
      </c>
    </row>
    <row r="3649" spans="1:4" x14ac:dyDescent="0.25">
      <c r="A3649" s="54" t="s">
        <v>947</v>
      </c>
      <c r="B3649" s="71" t="s">
        <v>6965</v>
      </c>
      <c r="C3649" s="71" t="s">
        <v>6967</v>
      </c>
      <c r="D3649" s="72">
        <v>36058</v>
      </c>
    </row>
    <row r="3650" spans="1:4" x14ac:dyDescent="0.25">
      <c r="A3650" s="54" t="s">
        <v>947</v>
      </c>
      <c r="B3650" s="71" t="s">
        <v>7193</v>
      </c>
      <c r="C3650" s="71" t="s">
        <v>7195</v>
      </c>
      <c r="D3650" s="72">
        <v>33823</v>
      </c>
    </row>
    <row r="3651" spans="1:4" x14ac:dyDescent="0.25">
      <c r="A3651" s="54" t="s">
        <v>947</v>
      </c>
      <c r="B3651" s="71" t="s">
        <v>4018</v>
      </c>
      <c r="C3651" s="71" t="s">
        <v>4020</v>
      </c>
      <c r="D3651" s="72">
        <v>94259</v>
      </c>
    </row>
    <row r="3652" spans="1:4" x14ac:dyDescent="0.25">
      <c r="A3652" s="54" t="s">
        <v>947</v>
      </c>
      <c r="B3652" s="71" t="s">
        <v>2873</v>
      </c>
      <c r="C3652" s="71" t="s">
        <v>2875</v>
      </c>
      <c r="D3652" s="72">
        <v>156853</v>
      </c>
    </row>
    <row r="3653" spans="1:4" x14ac:dyDescent="0.25">
      <c r="A3653" s="54" t="s">
        <v>947</v>
      </c>
      <c r="B3653" s="71" t="s">
        <v>5000</v>
      </c>
      <c r="C3653" s="71" t="s">
        <v>5002</v>
      </c>
      <c r="D3653" s="72">
        <v>64532</v>
      </c>
    </row>
    <row r="3654" spans="1:4" x14ac:dyDescent="0.25">
      <c r="A3654" s="54" t="s">
        <v>947</v>
      </c>
      <c r="B3654" s="71" t="s">
        <v>7303</v>
      </c>
      <c r="C3654" s="71" t="s">
        <v>7305</v>
      </c>
      <c r="D3654" s="72">
        <v>33091</v>
      </c>
    </row>
    <row r="3655" spans="1:4" x14ac:dyDescent="0.25">
      <c r="A3655" s="54" t="s">
        <v>947</v>
      </c>
      <c r="B3655" s="71" t="s">
        <v>11913</v>
      </c>
      <c r="C3655" s="71" t="s">
        <v>11915</v>
      </c>
      <c r="D3655" s="72">
        <v>9778</v>
      </c>
    </row>
    <row r="3656" spans="1:4" x14ac:dyDescent="0.25">
      <c r="A3656" s="54" t="s">
        <v>947</v>
      </c>
      <c r="B3656" s="71" t="s">
        <v>1529</v>
      </c>
      <c r="C3656" s="71" t="s">
        <v>1531</v>
      </c>
      <c r="D3656" s="72">
        <v>358560</v>
      </c>
    </row>
    <row r="3657" spans="1:4" x14ac:dyDescent="0.25">
      <c r="A3657" s="54" t="s">
        <v>947</v>
      </c>
      <c r="B3657" s="71" t="s">
        <v>3029</v>
      </c>
      <c r="C3657" s="71" t="s">
        <v>3031</v>
      </c>
      <c r="D3657" s="72">
        <v>142176</v>
      </c>
    </row>
    <row r="3658" spans="1:4" x14ac:dyDescent="0.25">
      <c r="A3658" s="54" t="s">
        <v>947</v>
      </c>
      <c r="B3658" s="71" t="s">
        <v>9621</v>
      </c>
      <c r="C3658" s="71" t="s">
        <v>9623</v>
      </c>
      <c r="D3658" s="72">
        <v>17992</v>
      </c>
    </row>
    <row r="3659" spans="1:4" x14ac:dyDescent="0.25">
      <c r="A3659" s="54" t="s">
        <v>947</v>
      </c>
      <c r="B3659" s="71" t="s">
        <v>6842</v>
      </c>
      <c r="C3659" s="71" t="s">
        <v>6844</v>
      </c>
      <c r="D3659" s="72">
        <v>37408</v>
      </c>
    </row>
    <row r="3660" spans="1:4" x14ac:dyDescent="0.25">
      <c r="A3660" s="54" t="s">
        <v>947</v>
      </c>
      <c r="B3660" s="71" t="s">
        <v>13817</v>
      </c>
      <c r="C3660" s="71" t="s">
        <v>13819</v>
      </c>
      <c r="D3660" s="72">
        <v>5664</v>
      </c>
    </row>
    <row r="3661" spans="1:4" x14ac:dyDescent="0.25">
      <c r="A3661" s="54" t="s">
        <v>947</v>
      </c>
      <c r="B3661" s="71" t="s">
        <v>12958</v>
      </c>
      <c r="C3661" s="71" t="s">
        <v>12960</v>
      </c>
      <c r="D3661" s="72">
        <v>7312</v>
      </c>
    </row>
    <row r="3662" spans="1:4" x14ac:dyDescent="0.25">
      <c r="A3662" s="54" t="s">
        <v>947</v>
      </c>
      <c r="B3662" s="71" t="s">
        <v>4540</v>
      </c>
      <c r="C3662" s="71" t="s">
        <v>4542</v>
      </c>
      <c r="D3662" s="72">
        <v>74692</v>
      </c>
    </row>
    <row r="3663" spans="1:4" x14ac:dyDescent="0.25">
      <c r="A3663" s="54" t="s">
        <v>947</v>
      </c>
      <c r="B3663" s="71" t="s">
        <v>13361</v>
      </c>
      <c r="C3663" s="71" t="s">
        <v>13363</v>
      </c>
      <c r="D3663" s="72">
        <v>6421</v>
      </c>
    </row>
    <row r="3664" spans="1:4" x14ac:dyDescent="0.25">
      <c r="A3664" s="54" t="s">
        <v>947</v>
      </c>
      <c r="B3664" s="71" t="s">
        <v>11845</v>
      </c>
      <c r="C3664" s="71" t="s">
        <v>11847</v>
      </c>
      <c r="D3664" s="72">
        <v>9950</v>
      </c>
    </row>
    <row r="3665" spans="1:4" x14ac:dyDescent="0.25">
      <c r="A3665" s="54" t="s">
        <v>947</v>
      </c>
      <c r="B3665" s="71" t="s">
        <v>8866</v>
      </c>
      <c r="C3665" s="71" t="s">
        <v>8868</v>
      </c>
      <c r="D3665" s="72">
        <v>22430</v>
      </c>
    </row>
    <row r="3666" spans="1:4" x14ac:dyDescent="0.25">
      <c r="A3666" s="54" t="s">
        <v>947</v>
      </c>
      <c r="B3666" s="71" t="s">
        <v>9780</v>
      </c>
      <c r="C3666" s="71" t="s">
        <v>9782</v>
      </c>
      <c r="D3666" s="72">
        <v>17293</v>
      </c>
    </row>
    <row r="3667" spans="1:4" x14ac:dyDescent="0.25">
      <c r="A3667" s="54" t="s">
        <v>947</v>
      </c>
      <c r="B3667" s="71" t="s">
        <v>4156</v>
      </c>
      <c r="C3667" s="71" t="s">
        <v>4158</v>
      </c>
      <c r="D3667" s="72">
        <v>87706</v>
      </c>
    </row>
    <row r="3668" spans="1:4" x14ac:dyDescent="0.25">
      <c r="A3668" s="54" t="s">
        <v>947</v>
      </c>
      <c r="B3668" s="71" t="s">
        <v>13924</v>
      </c>
      <c r="C3668" s="71" t="s">
        <v>13926</v>
      </c>
      <c r="D3668" s="72">
        <v>5496</v>
      </c>
    </row>
    <row r="3669" spans="1:4" x14ac:dyDescent="0.25">
      <c r="A3669" s="54" t="s">
        <v>947</v>
      </c>
      <c r="B3669" s="71" t="s">
        <v>4519</v>
      </c>
      <c r="C3669" s="71" t="s">
        <v>4521</v>
      </c>
      <c r="D3669" s="72">
        <v>75454</v>
      </c>
    </row>
    <row r="3670" spans="1:4" x14ac:dyDescent="0.25">
      <c r="A3670" s="54" t="s">
        <v>947</v>
      </c>
      <c r="B3670" s="71" t="s">
        <v>14551</v>
      </c>
      <c r="C3670" s="71" t="s">
        <v>14553</v>
      </c>
      <c r="D3670" s="72">
        <v>4431</v>
      </c>
    </row>
    <row r="3671" spans="1:4" x14ac:dyDescent="0.25">
      <c r="A3671" s="54" t="s">
        <v>947</v>
      </c>
      <c r="B3671" s="71" t="s">
        <v>5246</v>
      </c>
      <c r="C3671" s="71" t="s">
        <v>5248</v>
      </c>
      <c r="D3671" s="72">
        <v>54182</v>
      </c>
    </row>
    <row r="3672" spans="1:4" x14ac:dyDescent="0.25">
      <c r="A3672" s="54" t="s">
        <v>947</v>
      </c>
      <c r="B3672" s="71" t="s">
        <v>3591</v>
      </c>
      <c r="C3672" s="71" t="s">
        <v>3593</v>
      </c>
      <c r="D3672" s="72">
        <v>110527</v>
      </c>
    </row>
    <row r="3673" spans="1:4" x14ac:dyDescent="0.25">
      <c r="A3673" s="54" t="s">
        <v>947</v>
      </c>
      <c r="B3673" s="71" t="s">
        <v>5135</v>
      </c>
      <c r="C3673" s="71" t="s">
        <v>5137</v>
      </c>
      <c r="D3673" s="72">
        <v>62218</v>
      </c>
    </row>
    <row r="3674" spans="1:4" x14ac:dyDescent="0.25">
      <c r="A3674" s="54" t="s">
        <v>947</v>
      </c>
      <c r="B3674" s="71" t="s">
        <v>10666</v>
      </c>
      <c r="C3674" s="71" t="s">
        <v>10668</v>
      </c>
      <c r="D3674" s="72">
        <v>13745</v>
      </c>
    </row>
    <row r="3675" spans="1:4" x14ac:dyDescent="0.25">
      <c r="A3675" s="54" t="s">
        <v>947</v>
      </c>
      <c r="B3675" s="71" t="s">
        <v>2546</v>
      </c>
      <c r="C3675" s="71" t="s">
        <v>2548</v>
      </c>
      <c r="D3675" s="72">
        <v>185393</v>
      </c>
    </row>
    <row r="3676" spans="1:4" x14ac:dyDescent="0.25">
      <c r="A3676" s="54" t="s">
        <v>947</v>
      </c>
      <c r="B3676" s="71" t="s">
        <v>8482</v>
      </c>
      <c r="C3676" s="71" t="s">
        <v>8484</v>
      </c>
      <c r="D3676" s="72">
        <v>24877</v>
      </c>
    </row>
    <row r="3677" spans="1:4" x14ac:dyDescent="0.25">
      <c r="A3677" s="54" t="s">
        <v>947</v>
      </c>
      <c r="B3677" s="71" t="s">
        <v>10930</v>
      </c>
      <c r="C3677" s="71" t="s">
        <v>10932</v>
      </c>
      <c r="D3677" s="72">
        <v>12715</v>
      </c>
    </row>
    <row r="3678" spans="1:4" x14ac:dyDescent="0.25">
      <c r="A3678" s="54" t="s">
        <v>947</v>
      </c>
      <c r="B3678" s="71" t="s">
        <v>5576</v>
      </c>
      <c r="C3678" s="71" t="s">
        <v>5578</v>
      </c>
      <c r="D3678" s="72">
        <v>54140</v>
      </c>
    </row>
    <row r="3679" spans="1:4" x14ac:dyDescent="0.25">
      <c r="A3679" s="54" t="s">
        <v>947</v>
      </c>
      <c r="B3679" s="71" t="s">
        <v>4312</v>
      </c>
      <c r="C3679" s="71" t="s">
        <v>4314</v>
      </c>
      <c r="D3679" s="72">
        <v>81396</v>
      </c>
    </row>
    <row r="3680" spans="1:4" x14ac:dyDescent="0.25">
      <c r="A3680" s="54" t="s">
        <v>947</v>
      </c>
      <c r="B3680" s="71" t="s">
        <v>5276</v>
      </c>
      <c r="C3680" s="71" t="s">
        <v>5278</v>
      </c>
      <c r="D3680" s="72">
        <v>59343</v>
      </c>
    </row>
    <row r="3681" spans="1:4" x14ac:dyDescent="0.25">
      <c r="A3681" s="54" t="s">
        <v>947</v>
      </c>
      <c r="B3681" s="71" t="s">
        <v>3853</v>
      </c>
      <c r="C3681" s="71" t="s">
        <v>3855</v>
      </c>
      <c r="D3681" s="72">
        <v>98994</v>
      </c>
    </row>
    <row r="3682" spans="1:4" x14ac:dyDescent="0.25">
      <c r="A3682" s="54" t="s">
        <v>947</v>
      </c>
      <c r="B3682" s="71" t="s">
        <v>2360</v>
      </c>
      <c r="C3682" s="71" t="s">
        <v>2362</v>
      </c>
      <c r="D3682" s="72">
        <v>207004</v>
      </c>
    </row>
    <row r="3683" spans="1:4" x14ac:dyDescent="0.25">
      <c r="A3683" s="54" t="s">
        <v>947</v>
      </c>
      <c r="B3683" s="71" t="s">
        <v>8122</v>
      </c>
      <c r="C3683" s="71" t="s">
        <v>8124</v>
      </c>
      <c r="D3683" s="72">
        <v>26806</v>
      </c>
    </row>
    <row r="3684" spans="1:4" x14ac:dyDescent="0.25">
      <c r="A3684" s="54" t="s">
        <v>947</v>
      </c>
      <c r="B3684" s="71" t="s">
        <v>4949</v>
      </c>
      <c r="C3684" s="71" t="s">
        <v>4951</v>
      </c>
      <c r="D3684" s="72">
        <v>65702</v>
      </c>
    </row>
    <row r="3685" spans="1:4" x14ac:dyDescent="0.25">
      <c r="A3685" s="54" t="s">
        <v>947</v>
      </c>
      <c r="B3685" s="71" t="s">
        <v>17042</v>
      </c>
      <c r="C3685" s="71" t="s">
        <v>17044</v>
      </c>
      <c r="D3685" s="72">
        <v>727</v>
      </c>
    </row>
    <row r="3686" spans="1:4" x14ac:dyDescent="0.25">
      <c r="A3686" s="54" t="s">
        <v>947</v>
      </c>
      <c r="B3686" s="71" t="s">
        <v>11916</v>
      </c>
      <c r="C3686" s="71" t="s">
        <v>11918</v>
      </c>
      <c r="D3686" s="72">
        <v>9763</v>
      </c>
    </row>
    <row r="3687" spans="1:4" x14ac:dyDescent="0.25">
      <c r="A3687" s="54" t="s">
        <v>947</v>
      </c>
      <c r="B3687" s="71" t="s">
        <v>2963</v>
      </c>
      <c r="C3687" s="71" t="s">
        <v>2965</v>
      </c>
      <c r="D3687" s="72">
        <v>147768</v>
      </c>
    </row>
    <row r="3688" spans="1:4" x14ac:dyDescent="0.25">
      <c r="A3688" s="54" t="s">
        <v>947</v>
      </c>
      <c r="B3688" s="71" t="s">
        <v>16978</v>
      </c>
      <c r="C3688" s="71" t="s">
        <v>16980</v>
      </c>
      <c r="D3688" s="72">
        <v>837</v>
      </c>
    </row>
    <row r="3689" spans="1:4" x14ac:dyDescent="0.25">
      <c r="A3689" s="54" t="s">
        <v>947</v>
      </c>
      <c r="B3689" s="71" t="s">
        <v>17054</v>
      </c>
      <c r="C3689" s="71" t="s">
        <v>17056</v>
      </c>
      <c r="D3689" s="72">
        <v>715</v>
      </c>
    </row>
    <row r="3690" spans="1:4" x14ac:dyDescent="0.25">
      <c r="A3690" s="54" t="s">
        <v>947</v>
      </c>
      <c r="B3690" s="71" t="s">
        <v>6139</v>
      </c>
      <c r="C3690" s="71" t="s">
        <v>6141</v>
      </c>
      <c r="D3690" s="72">
        <v>45675</v>
      </c>
    </row>
    <row r="3691" spans="1:4" x14ac:dyDescent="0.25">
      <c r="A3691" s="54" t="s">
        <v>947</v>
      </c>
      <c r="B3691" s="71" t="s">
        <v>17063</v>
      </c>
      <c r="C3691" s="71" t="s">
        <v>17065</v>
      </c>
      <c r="D3691" s="72">
        <v>700</v>
      </c>
    </row>
    <row r="3692" spans="1:4" x14ac:dyDescent="0.25">
      <c r="A3692" s="54" t="s">
        <v>947</v>
      </c>
      <c r="B3692" s="71" t="s">
        <v>16023</v>
      </c>
      <c r="C3692" s="71" t="s">
        <v>16025</v>
      </c>
      <c r="D3692" s="72">
        <v>2113</v>
      </c>
    </row>
    <row r="3693" spans="1:4" x14ac:dyDescent="0.25">
      <c r="A3693" s="54" t="s">
        <v>947</v>
      </c>
      <c r="B3693" s="71" t="s">
        <v>5888</v>
      </c>
      <c r="C3693" s="71" t="s">
        <v>3237</v>
      </c>
      <c r="D3693" s="72">
        <v>49204</v>
      </c>
    </row>
    <row r="3694" spans="1:4" x14ac:dyDescent="0.25">
      <c r="A3694" s="54" t="s">
        <v>947</v>
      </c>
      <c r="B3694" s="71" t="s">
        <v>14717</v>
      </c>
      <c r="C3694" s="71" t="s">
        <v>14719</v>
      </c>
      <c r="D3694" s="72">
        <v>4159</v>
      </c>
    </row>
    <row r="3695" spans="1:4" x14ac:dyDescent="0.25">
      <c r="A3695" s="54" t="s">
        <v>947</v>
      </c>
      <c r="B3695" s="71" t="s">
        <v>17334</v>
      </c>
      <c r="C3695" s="71" t="s">
        <v>17335</v>
      </c>
      <c r="D3695" s="72">
        <v>222</v>
      </c>
    </row>
    <row r="3696" spans="1:4" x14ac:dyDescent="0.25">
      <c r="A3696" s="54" t="s">
        <v>947</v>
      </c>
      <c r="B3696" s="71" t="s">
        <v>10489</v>
      </c>
      <c r="C3696" s="71" t="s">
        <v>10491</v>
      </c>
      <c r="D3696" s="72">
        <v>14405</v>
      </c>
    </row>
    <row r="3697" spans="1:4" x14ac:dyDescent="0.25">
      <c r="A3697" s="54" t="s">
        <v>947</v>
      </c>
      <c r="B3697" s="71" t="s">
        <v>7210</v>
      </c>
      <c r="C3697" s="71" t="s">
        <v>7212</v>
      </c>
      <c r="D3697" s="72">
        <v>33751</v>
      </c>
    </row>
    <row r="3698" spans="1:4" x14ac:dyDescent="0.25">
      <c r="A3698" s="54" t="s">
        <v>947</v>
      </c>
      <c r="B3698" s="71" t="s">
        <v>14970</v>
      </c>
      <c r="C3698" s="71" t="s">
        <v>14972</v>
      </c>
      <c r="D3698" s="72">
        <v>3832</v>
      </c>
    </row>
    <row r="3699" spans="1:4" x14ac:dyDescent="0.25">
      <c r="A3699" s="54" t="s">
        <v>947</v>
      </c>
      <c r="B3699" s="71" t="s">
        <v>13897</v>
      </c>
      <c r="C3699" s="71" t="s">
        <v>13899</v>
      </c>
      <c r="D3699" s="72">
        <v>5536</v>
      </c>
    </row>
    <row r="3700" spans="1:4" x14ac:dyDescent="0.25">
      <c r="A3700" s="54" t="s">
        <v>947</v>
      </c>
      <c r="B3700" s="71" t="s">
        <v>6717</v>
      </c>
      <c r="C3700" s="71" t="s">
        <v>6719</v>
      </c>
      <c r="D3700" s="72">
        <v>38727</v>
      </c>
    </row>
    <row r="3701" spans="1:4" x14ac:dyDescent="0.25">
      <c r="A3701" s="54" t="s">
        <v>947</v>
      </c>
      <c r="B3701" s="71" t="s">
        <v>8086</v>
      </c>
      <c r="C3701" s="71" t="s">
        <v>8088</v>
      </c>
      <c r="D3701" s="72">
        <v>27070</v>
      </c>
    </row>
    <row r="3702" spans="1:4" x14ac:dyDescent="0.25">
      <c r="A3702" s="54" t="s">
        <v>947</v>
      </c>
      <c r="B3702" s="71" t="s">
        <v>13673</v>
      </c>
      <c r="C3702" s="71" t="s">
        <v>13675</v>
      </c>
      <c r="D3702" s="72">
        <v>5979</v>
      </c>
    </row>
    <row r="3703" spans="1:4" x14ac:dyDescent="0.25">
      <c r="A3703" s="54" t="s">
        <v>947</v>
      </c>
      <c r="B3703" s="71" t="s">
        <v>2402</v>
      </c>
      <c r="C3703" s="71" t="s">
        <v>2404</v>
      </c>
      <c r="D3703" s="72">
        <v>202912</v>
      </c>
    </row>
    <row r="3704" spans="1:4" x14ac:dyDescent="0.25">
      <c r="A3704" s="54" t="s">
        <v>947</v>
      </c>
      <c r="B3704" s="71" t="s">
        <v>5666</v>
      </c>
      <c r="C3704" s="71" t="s">
        <v>5668</v>
      </c>
      <c r="D3704" s="72">
        <v>52651</v>
      </c>
    </row>
    <row r="3705" spans="1:4" x14ac:dyDescent="0.25">
      <c r="A3705" s="54" t="s">
        <v>947</v>
      </c>
      <c r="B3705" s="71" t="s">
        <v>17219</v>
      </c>
      <c r="C3705" s="71" t="s">
        <v>17221</v>
      </c>
      <c r="D3705" s="72">
        <v>417</v>
      </c>
    </row>
    <row r="3706" spans="1:4" x14ac:dyDescent="0.25">
      <c r="A3706" s="54" t="s">
        <v>947</v>
      </c>
      <c r="B3706" s="71" t="s">
        <v>11513</v>
      </c>
      <c r="C3706" s="71" t="s">
        <v>11515</v>
      </c>
      <c r="D3706" s="72">
        <v>10792</v>
      </c>
    </row>
    <row r="3707" spans="1:4" x14ac:dyDescent="0.25">
      <c r="A3707" s="54" t="s">
        <v>947</v>
      </c>
      <c r="B3707" s="71" t="s">
        <v>15812</v>
      </c>
      <c r="C3707" s="71" t="s">
        <v>15814</v>
      </c>
      <c r="D3707" s="72">
        <v>2487</v>
      </c>
    </row>
    <row r="3708" spans="1:4" x14ac:dyDescent="0.25">
      <c r="A3708" s="54" t="s">
        <v>947</v>
      </c>
      <c r="B3708" s="71" t="s">
        <v>12270</v>
      </c>
      <c r="C3708" s="71" t="s">
        <v>12272</v>
      </c>
      <c r="D3708" s="72">
        <v>8927</v>
      </c>
    </row>
    <row r="3709" spans="1:4" x14ac:dyDescent="0.25">
      <c r="A3709" s="54" t="s">
        <v>947</v>
      </c>
      <c r="B3709" s="71" t="s">
        <v>12189</v>
      </c>
      <c r="C3709" s="71" t="s">
        <v>12191</v>
      </c>
      <c r="D3709" s="72">
        <v>9147</v>
      </c>
    </row>
    <row r="3710" spans="1:4" x14ac:dyDescent="0.25">
      <c r="A3710" s="54" t="s">
        <v>947</v>
      </c>
      <c r="B3710" s="71" t="s">
        <v>2996</v>
      </c>
      <c r="C3710" s="71" t="s">
        <v>2998</v>
      </c>
      <c r="D3710" s="72">
        <v>144870</v>
      </c>
    </row>
    <row r="3711" spans="1:4" x14ac:dyDescent="0.25">
      <c r="A3711" s="54" t="s">
        <v>947</v>
      </c>
      <c r="B3711" s="71" t="s">
        <v>5732</v>
      </c>
      <c r="C3711" s="71" t="s">
        <v>5734</v>
      </c>
      <c r="D3711" s="72">
        <v>51703</v>
      </c>
    </row>
    <row r="3712" spans="1:4" x14ac:dyDescent="0.25">
      <c r="A3712" s="54" t="s">
        <v>947</v>
      </c>
      <c r="B3712" s="71" t="s">
        <v>16365</v>
      </c>
      <c r="C3712" s="71" t="s">
        <v>16367</v>
      </c>
      <c r="D3712" s="72">
        <v>1722</v>
      </c>
    </row>
    <row r="3713" spans="1:4" x14ac:dyDescent="0.25">
      <c r="A3713" s="54" t="s">
        <v>947</v>
      </c>
      <c r="B3713" s="71" t="s">
        <v>17326</v>
      </c>
      <c r="C3713" s="71" t="s">
        <v>17327</v>
      </c>
      <c r="D3713" s="72">
        <v>247</v>
      </c>
    </row>
    <row r="3714" spans="1:4" x14ac:dyDescent="0.25">
      <c r="A3714" s="54" t="s">
        <v>947</v>
      </c>
      <c r="B3714" s="71" t="s">
        <v>1298</v>
      </c>
      <c r="C3714" s="71" t="s">
        <v>1300</v>
      </c>
      <c r="D3714" s="72">
        <v>454237</v>
      </c>
    </row>
    <row r="3715" spans="1:4" x14ac:dyDescent="0.25">
      <c r="A3715" s="54" t="s">
        <v>947</v>
      </c>
      <c r="B3715" s="71" t="s">
        <v>14705</v>
      </c>
      <c r="C3715" s="71" t="s">
        <v>14707</v>
      </c>
      <c r="D3715" s="72">
        <v>4187</v>
      </c>
    </row>
    <row r="3716" spans="1:4" x14ac:dyDescent="0.25">
      <c r="A3716" s="54" t="s">
        <v>947</v>
      </c>
      <c r="B3716" s="71" t="s">
        <v>17366</v>
      </c>
      <c r="C3716" s="71" t="s">
        <v>17368</v>
      </c>
      <c r="D3716" s="72">
        <v>121</v>
      </c>
    </row>
    <row r="3717" spans="1:4" x14ac:dyDescent="0.25">
      <c r="A3717" s="54" t="s">
        <v>947</v>
      </c>
      <c r="B3717" s="71" t="s">
        <v>6124</v>
      </c>
      <c r="C3717" s="71" t="s">
        <v>6126</v>
      </c>
      <c r="D3717" s="72">
        <v>45821</v>
      </c>
    </row>
    <row r="3718" spans="1:4" x14ac:dyDescent="0.25">
      <c r="A3718" s="54" t="s">
        <v>947</v>
      </c>
      <c r="B3718" s="71" t="s">
        <v>16294</v>
      </c>
      <c r="C3718" s="71" t="s">
        <v>16296</v>
      </c>
      <c r="D3718" s="72">
        <v>1797</v>
      </c>
    </row>
    <row r="3719" spans="1:4" x14ac:dyDescent="0.25">
      <c r="A3719" s="54" t="s">
        <v>947</v>
      </c>
      <c r="B3719" s="71" t="s">
        <v>3483</v>
      </c>
      <c r="C3719" s="71" t="s">
        <v>3485</v>
      </c>
      <c r="D3719" s="72">
        <v>115145</v>
      </c>
    </row>
    <row r="3720" spans="1:4" x14ac:dyDescent="0.25">
      <c r="A3720" s="54" t="s">
        <v>947</v>
      </c>
      <c r="B3720" s="71" t="s">
        <v>15851</v>
      </c>
      <c r="C3720" s="71" t="s">
        <v>15852</v>
      </c>
      <c r="D3720" s="72">
        <v>2384</v>
      </c>
    </row>
    <row r="3721" spans="1:4" x14ac:dyDescent="0.25">
      <c r="A3721" s="54" t="s">
        <v>947</v>
      </c>
      <c r="B3721" s="71" t="s">
        <v>3940</v>
      </c>
      <c r="C3721" s="71" t="s">
        <v>3942</v>
      </c>
      <c r="D3721" s="72">
        <v>96268</v>
      </c>
    </row>
    <row r="3722" spans="1:4" x14ac:dyDescent="0.25">
      <c r="A3722" s="54" t="s">
        <v>947</v>
      </c>
      <c r="B3722" s="71" t="s">
        <v>11657</v>
      </c>
      <c r="C3722" s="71" t="s">
        <v>11659</v>
      </c>
      <c r="D3722" s="72">
        <v>10470</v>
      </c>
    </row>
    <row r="3723" spans="1:4" x14ac:dyDescent="0.25">
      <c r="A3723" s="54" t="s">
        <v>947</v>
      </c>
      <c r="B3723" s="71" t="s">
        <v>11892</v>
      </c>
      <c r="C3723" s="71" t="s">
        <v>11894</v>
      </c>
      <c r="D3723" s="72">
        <v>9847</v>
      </c>
    </row>
    <row r="3724" spans="1:4" x14ac:dyDescent="0.25">
      <c r="A3724" s="54" t="s">
        <v>947</v>
      </c>
      <c r="B3724" s="71" t="s">
        <v>9591</v>
      </c>
      <c r="C3724" s="71" t="s">
        <v>9593</v>
      </c>
      <c r="D3724" s="72">
        <v>18144</v>
      </c>
    </row>
    <row r="3725" spans="1:4" x14ac:dyDescent="0.25">
      <c r="A3725" s="54" t="s">
        <v>947</v>
      </c>
      <c r="B3725" s="71" t="s">
        <v>5750</v>
      </c>
      <c r="C3725" s="71" t="s">
        <v>5752</v>
      </c>
      <c r="D3725" s="72">
        <v>51297</v>
      </c>
    </row>
    <row r="3726" spans="1:4" x14ac:dyDescent="0.25">
      <c r="A3726" s="54" t="s">
        <v>947</v>
      </c>
      <c r="B3726" s="71" t="s">
        <v>11898</v>
      </c>
      <c r="C3726" s="71" t="s">
        <v>11900</v>
      </c>
      <c r="D3726" s="72">
        <v>9810</v>
      </c>
    </row>
    <row r="3727" spans="1:4" x14ac:dyDescent="0.25">
      <c r="A3727" s="54" t="s">
        <v>947</v>
      </c>
      <c r="B3727" s="71" t="s">
        <v>6586</v>
      </c>
      <c r="C3727" s="71" t="s">
        <v>6588</v>
      </c>
      <c r="D3727" s="72">
        <v>40392</v>
      </c>
    </row>
    <row r="3728" spans="1:4" x14ac:dyDescent="0.25">
      <c r="A3728" s="54" t="s">
        <v>947</v>
      </c>
      <c r="B3728" s="71" t="s">
        <v>6064</v>
      </c>
      <c r="C3728" s="71" t="s">
        <v>6066</v>
      </c>
      <c r="D3728" s="72">
        <v>46800</v>
      </c>
    </row>
    <row r="3729" spans="1:4" x14ac:dyDescent="0.25">
      <c r="A3729" s="54" t="s">
        <v>947</v>
      </c>
      <c r="B3729" s="71" t="s">
        <v>3070</v>
      </c>
      <c r="C3729" s="71" t="s">
        <v>3072</v>
      </c>
      <c r="D3729" s="72">
        <v>139193</v>
      </c>
    </row>
    <row r="3730" spans="1:4" x14ac:dyDescent="0.25">
      <c r="A3730" s="54" t="s">
        <v>947</v>
      </c>
      <c r="B3730" s="71" t="s">
        <v>6615</v>
      </c>
      <c r="C3730" s="71" t="s">
        <v>6617</v>
      </c>
      <c r="D3730" s="72">
        <v>40010</v>
      </c>
    </row>
    <row r="3731" spans="1:4" x14ac:dyDescent="0.25">
      <c r="A3731" s="54" t="s">
        <v>947</v>
      </c>
      <c r="B3731" s="71" t="s">
        <v>3564</v>
      </c>
      <c r="C3731" s="71" t="s">
        <v>3566</v>
      </c>
      <c r="D3731" s="72">
        <v>111416</v>
      </c>
    </row>
    <row r="3732" spans="1:4" x14ac:dyDescent="0.25">
      <c r="A3732" s="54" t="s">
        <v>947</v>
      </c>
      <c r="B3732" s="71" t="s">
        <v>2375</v>
      </c>
      <c r="C3732" s="71" t="s">
        <v>2377</v>
      </c>
      <c r="D3732" s="72">
        <v>205870</v>
      </c>
    </row>
    <row r="3733" spans="1:4" x14ac:dyDescent="0.25">
      <c r="A3733" s="54" t="s">
        <v>947</v>
      </c>
      <c r="B3733" s="71" t="s">
        <v>14530</v>
      </c>
      <c r="C3733" s="71" t="s">
        <v>14532</v>
      </c>
      <c r="D3733" s="72">
        <v>4468</v>
      </c>
    </row>
    <row r="3734" spans="1:4" x14ac:dyDescent="0.25">
      <c r="A3734" s="54" t="s">
        <v>947</v>
      </c>
      <c r="B3734" s="71" t="s">
        <v>11041</v>
      </c>
      <c r="C3734" s="71" t="s">
        <v>11043</v>
      </c>
      <c r="D3734" s="72">
        <v>12256</v>
      </c>
    </row>
    <row r="3735" spans="1:4" x14ac:dyDescent="0.25">
      <c r="A3735" s="54" t="s">
        <v>947</v>
      </c>
      <c r="B3735" s="71" t="s">
        <v>14655</v>
      </c>
      <c r="C3735" s="71" t="s">
        <v>14657</v>
      </c>
      <c r="D3735" s="72">
        <v>4277</v>
      </c>
    </row>
    <row r="3736" spans="1:4" x14ac:dyDescent="0.25">
      <c r="A3736" s="54" t="s">
        <v>947</v>
      </c>
      <c r="B3736" s="71" t="s">
        <v>10270</v>
      </c>
      <c r="C3736" s="71" t="s">
        <v>10272</v>
      </c>
      <c r="D3736" s="72">
        <v>15226</v>
      </c>
    </row>
    <row r="3737" spans="1:4" x14ac:dyDescent="0.25">
      <c r="A3737" s="54" t="s">
        <v>947</v>
      </c>
      <c r="B3737" s="71" t="s">
        <v>16252</v>
      </c>
      <c r="C3737" s="71" t="s">
        <v>16254</v>
      </c>
      <c r="D3737" s="72">
        <v>1862</v>
      </c>
    </row>
    <row r="3738" spans="1:4" x14ac:dyDescent="0.25">
      <c r="A3738" s="54" t="s">
        <v>947</v>
      </c>
      <c r="B3738" s="71" t="s">
        <v>9378</v>
      </c>
      <c r="C3738" s="71" t="s">
        <v>9380</v>
      </c>
      <c r="D3738" s="72">
        <v>19285</v>
      </c>
    </row>
    <row r="3739" spans="1:4" x14ac:dyDescent="0.25">
      <c r="A3739" s="54" t="s">
        <v>947</v>
      </c>
      <c r="B3739" s="71" t="s">
        <v>12402</v>
      </c>
      <c r="C3739" s="71" t="s">
        <v>12404</v>
      </c>
      <c r="D3739" s="72">
        <v>8601</v>
      </c>
    </row>
    <row r="3740" spans="1:4" x14ac:dyDescent="0.25">
      <c r="A3740" s="54" t="s">
        <v>947</v>
      </c>
      <c r="B3740" s="71" t="s">
        <v>6720</v>
      </c>
      <c r="C3740" s="71" t="s">
        <v>6722</v>
      </c>
      <c r="D3740" s="72">
        <v>38694</v>
      </c>
    </row>
    <row r="3741" spans="1:4" x14ac:dyDescent="0.25">
      <c r="A3741" s="54" t="s">
        <v>947</v>
      </c>
      <c r="B3741" s="71" t="s">
        <v>13961</v>
      </c>
      <c r="C3741" s="71" t="s">
        <v>13963</v>
      </c>
      <c r="D3741" s="72">
        <v>5395</v>
      </c>
    </row>
    <row r="3742" spans="1:4" x14ac:dyDescent="0.25">
      <c r="A3742" s="54" t="s">
        <v>947</v>
      </c>
      <c r="B3742" s="71" t="s">
        <v>9837</v>
      </c>
      <c r="C3742" s="71" t="s">
        <v>9839</v>
      </c>
      <c r="D3742" s="72">
        <v>17081</v>
      </c>
    </row>
    <row r="3743" spans="1:4" x14ac:dyDescent="0.25">
      <c r="A3743" s="54" t="s">
        <v>947</v>
      </c>
      <c r="B3743" s="71" t="s">
        <v>12612</v>
      </c>
      <c r="C3743" s="71" t="s">
        <v>12614</v>
      </c>
      <c r="D3743" s="72">
        <v>8097</v>
      </c>
    </row>
    <row r="3744" spans="1:4" x14ac:dyDescent="0.25">
      <c r="A3744" s="54" t="s">
        <v>947</v>
      </c>
      <c r="B3744" s="71" t="s">
        <v>7091</v>
      </c>
      <c r="C3744" s="71" t="s">
        <v>7093</v>
      </c>
      <c r="D3744" s="72">
        <v>34663</v>
      </c>
    </row>
    <row r="3745" spans="1:4" x14ac:dyDescent="0.25">
      <c r="A3745" s="54" t="s">
        <v>947</v>
      </c>
      <c r="B3745" s="69" t="s">
        <v>4267</v>
      </c>
      <c r="C3745" s="69" t="s">
        <v>4269</v>
      </c>
      <c r="D3745" s="70">
        <v>82482</v>
      </c>
    </row>
    <row r="3746" spans="1:4" x14ac:dyDescent="0.25">
      <c r="A3746" s="54" t="s">
        <v>947</v>
      </c>
      <c r="B3746" s="69" t="s">
        <v>11940</v>
      </c>
      <c r="C3746" s="69" t="s">
        <v>11942</v>
      </c>
      <c r="D3746" s="70">
        <v>9712</v>
      </c>
    </row>
    <row r="3747" spans="1:4" x14ac:dyDescent="0.25">
      <c r="A3747" s="54" t="s">
        <v>947</v>
      </c>
      <c r="B3747" s="69" t="s">
        <v>17140</v>
      </c>
      <c r="C3747" s="69" t="s">
        <v>17142</v>
      </c>
      <c r="D3747" s="70">
        <v>571</v>
      </c>
    </row>
    <row r="3748" spans="1:4" x14ac:dyDescent="0.25">
      <c r="A3748" s="54" t="s">
        <v>947</v>
      </c>
      <c r="B3748" s="69" t="s">
        <v>8884</v>
      </c>
      <c r="C3748" s="69" t="s">
        <v>8886</v>
      </c>
      <c r="D3748" s="70">
        <v>22337</v>
      </c>
    </row>
    <row r="3749" spans="1:4" x14ac:dyDescent="0.25">
      <c r="A3749" s="54" t="s">
        <v>947</v>
      </c>
      <c r="B3749" s="69" t="s">
        <v>1161</v>
      </c>
      <c r="C3749" s="69" t="s">
        <v>1163</v>
      </c>
      <c r="D3749" s="70">
        <v>739909</v>
      </c>
    </row>
    <row r="3750" spans="1:4" x14ac:dyDescent="0.25">
      <c r="A3750" s="54" t="s">
        <v>947</v>
      </c>
      <c r="B3750" s="69" t="s">
        <v>2576</v>
      </c>
      <c r="C3750" s="69" t="s">
        <v>2578</v>
      </c>
      <c r="D3750" s="70">
        <v>182495</v>
      </c>
    </row>
    <row r="3751" spans="1:4" x14ac:dyDescent="0.25">
      <c r="A3751" s="54" t="s">
        <v>947</v>
      </c>
      <c r="B3751" s="69" t="s">
        <v>15865</v>
      </c>
      <c r="C3751" s="69" t="s">
        <v>15867</v>
      </c>
      <c r="D3751" s="70">
        <v>2368</v>
      </c>
    </row>
    <row r="3752" spans="1:4" x14ac:dyDescent="0.25">
      <c r="A3752" s="54" t="s">
        <v>947</v>
      </c>
      <c r="B3752" s="69" t="s">
        <v>12537</v>
      </c>
      <c r="C3752" s="69" t="s">
        <v>12539</v>
      </c>
      <c r="D3752" s="70">
        <v>8296</v>
      </c>
    </row>
    <row r="3753" spans="1:4" x14ac:dyDescent="0.25">
      <c r="A3753" s="54" t="s">
        <v>947</v>
      </c>
      <c r="B3753" s="69" t="s">
        <v>4871</v>
      </c>
      <c r="C3753" s="69" t="s">
        <v>4873</v>
      </c>
      <c r="D3753" s="70">
        <v>67040</v>
      </c>
    </row>
    <row r="3754" spans="1:4" x14ac:dyDescent="0.25">
      <c r="A3754" s="54" t="s">
        <v>947</v>
      </c>
      <c r="B3754" s="69" t="s">
        <v>15353</v>
      </c>
      <c r="C3754" s="69" t="s">
        <v>15355</v>
      </c>
      <c r="D3754" s="70">
        <v>3232</v>
      </c>
    </row>
    <row r="3755" spans="1:4" x14ac:dyDescent="0.25">
      <c r="A3755" s="54" t="s">
        <v>947</v>
      </c>
      <c r="B3755" s="69" t="s">
        <v>15449</v>
      </c>
      <c r="C3755" s="69" t="s">
        <v>15451</v>
      </c>
      <c r="D3755" s="70">
        <v>3075</v>
      </c>
    </row>
    <row r="3756" spans="1:4" x14ac:dyDescent="0.25">
      <c r="A3756" s="54" t="s">
        <v>947</v>
      </c>
      <c r="B3756" s="69" t="s">
        <v>9941</v>
      </c>
      <c r="C3756" s="69" t="s">
        <v>9943</v>
      </c>
      <c r="D3756" s="70">
        <v>16572</v>
      </c>
    </row>
    <row r="3757" spans="1:4" x14ac:dyDescent="0.25">
      <c r="A3757" s="54" t="s">
        <v>947</v>
      </c>
      <c r="B3757" s="69" t="s">
        <v>14626</v>
      </c>
      <c r="C3757" s="69" t="s">
        <v>14628</v>
      </c>
      <c r="D3757" s="70">
        <v>4328</v>
      </c>
    </row>
    <row r="3758" spans="1:4" x14ac:dyDescent="0.25">
      <c r="A3758" s="54" t="s">
        <v>947</v>
      </c>
      <c r="B3758" s="69" t="s">
        <v>12630</v>
      </c>
      <c r="C3758" s="69" t="s">
        <v>12632</v>
      </c>
      <c r="D3758" s="70">
        <v>8064</v>
      </c>
    </row>
    <row r="3759" spans="1:4" x14ac:dyDescent="0.25">
      <c r="A3759" s="54" t="s">
        <v>947</v>
      </c>
      <c r="B3759" s="69" t="s">
        <v>11877</v>
      </c>
      <c r="C3759" s="69" t="s">
        <v>11879</v>
      </c>
      <c r="D3759" s="70">
        <v>9863</v>
      </c>
    </row>
    <row r="3760" spans="1:4" x14ac:dyDescent="0.25">
      <c r="A3760" s="54" t="s">
        <v>947</v>
      </c>
      <c r="B3760" s="69" t="s">
        <v>14201</v>
      </c>
      <c r="C3760" s="69" t="s">
        <v>14203</v>
      </c>
      <c r="D3760" s="70">
        <v>5001</v>
      </c>
    </row>
    <row r="3761" spans="1:4" x14ac:dyDescent="0.25">
      <c r="A3761" s="54" t="s">
        <v>947</v>
      </c>
      <c r="B3761" s="69" t="s">
        <v>16146</v>
      </c>
      <c r="C3761" s="69" t="s">
        <v>16148</v>
      </c>
      <c r="D3761" s="70">
        <v>2012</v>
      </c>
    </row>
    <row r="3762" spans="1:4" x14ac:dyDescent="0.25">
      <c r="A3762" s="54" t="s">
        <v>947</v>
      </c>
      <c r="B3762" s="69" t="s">
        <v>14434</v>
      </c>
      <c r="C3762" s="69" t="s">
        <v>14436</v>
      </c>
      <c r="D3762" s="70">
        <v>4648</v>
      </c>
    </row>
    <row r="3763" spans="1:4" x14ac:dyDescent="0.25">
      <c r="A3763" s="54" t="s">
        <v>947</v>
      </c>
      <c r="B3763" s="69" t="s">
        <v>14981</v>
      </c>
      <c r="C3763" s="69" t="s">
        <v>14983</v>
      </c>
      <c r="D3763" s="70">
        <v>3808</v>
      </c>
    </row>
    <row r="3764" spans="1:4" x14ac:dyDescent="0.25">
      <c r="A3764" s="54" t="s">
        <v>947</v>
      </c>
      <c r="B3764" s="69" t="s">
        <v>13066</v>
      </c>
      <c r="C3764" s="69" t="s">
        <v>13068</v>
      </c>
      <c r="D3764" s="70">
        <v>7041</v>
      </c>
    </row>
    <row r="3765" spans="1:4" x14ac:dyDescent="0.25">
      <c r="A3765" s="54" t="s">
        <v>947</v>
      </c>
      <c r="B3765" s="69" t="s">
        <v>8326</v>
      </c>
      <c r="C3765" s="69" t="s">
        <v>8328</v>
      </c>
      <c r="D3765" s="70">
        <v>25528</v>
      </c>
    </row>
    <row r="3766" spans="1:4" x14ac:dyDescent="0.25">
      <c r="A3766" s="54" t="s">
        <v>947</v>
      </c>
      <c r="B3766" s="69" t="s">
        <v>16064</v>
      </c>
      <c r="C3766" s="69" t="s">
        <v>16066</v>
      </c>
      <c r="D3766" s="70">
        <v>2078</v>
      </c>
    </row>
    <row r="3767" spans="1:4" x14ac:dyDescent="0.25">
      <c r="A3767" s="54" t="s">
        <v>947</v>
      </c>
      <c r="B3767" s="69" t="s">
        <v>14282</v>
      </c>
      <c r="C3767" s="69" t="s">
        <v>14284</v>
      </c>
      <c r="D3767" s="70">
        <v>4881</v>
      </c>
    </row>
    <row r="3768" spans="1:4" x14ac:dyDescent="0.25">
      <c r="A3768" s="54" t="s">
        <v>947</v>
      </c>
      <c r="B3768" s="69" t="s">
        <v>2669</v>
      </c>
      <c r="C3768" s="69" t="s">
        <v>2671</v>
      </c>
      <c r="D3768" s="70">
        <v>174626</v>
      </c>
    </row>
    <row r="3769" spans="1:4" x14ac:dyDescent="0.25">
      <c r="A3769" s="54" t="s">
        <v>947</v>
      </c>
      <c r="B3769" s="69" t="s">
        <v>14925</v>
      </c>
      <c r="C3769" s="69" t="s">
        <v>14927</v>
      </c>
      <c r="D3769" s="70">
        <v>3890</v>
      </c>
    </row>
    <row r="3770" spans="1:4" x14ac:dyDescent="0.25">
      <c r="A3770" s="54" t="s">
        <v>947</v>
      </c>
      <c r="B3770" s="69" t="s">
        <v>12039</v>
      </c>
      <c r="C3770" s="69" t="s">
        <v>12041</v>
      </c>
      <c r="D3770" s="70">
        <v>9448</v>
      </c>
    </row>
    <row r="3771" spans="1:4" x14ac:dyDescent="0.25">
      <c r="A3771" s="54" t="s">
        <v>947</v>
      </c>
      <c r="B3771" s="69" t="s">
        <v>12000</v>
      </c>
      <c r="C3771" s="69" t="s">
        <v>12002</v>
      </c>
      <c r="D3771" s="70">
        <v>9560</v>
      </c>
    </row>
    <row r="3772" spans="1:4" x14ac:dyDescent="0.25">
      <c r="A3772" s="54" t="s">
        <v>947</v>
      </c>
      <c r="B3772" s="69" t="s">
        <v>2753</v>
      </c>
      <c r="C3772" s="69" t="s">
        <v>2755</v>
      </c>
      <c r="D3772" s="70">
        <v>166399</v>
      </c>
    </row>
    <row r="3773" spans="1:4" x14ac:dyDescent="0.25">
      <c r="A3773" s="54" t="s">
        <v>947</v>
      </c>
      <c r="B3773" s="69" t="s">
        <v>14548</v>
      </c>
      <c r="C3773" s="69" t="s">
        <v>14550</v>
      </c>
      <c r="D3773" s="70">
        <v>4439</v>
      </c>
    </row>
    <row r="3774" spans="1:4" x14ac:dyDescent="0.25">
      <c r="A3774" s="54" t="s">
        <v>947</v>
      </c>
      <c r="B3774" s="69" t="s">
        <v>11241</v>
      </c>
      <c r="C3774" s="69" t="s">
        <v>11243</v>
      </c>
      <c r="D3774" s="70">
        <v>11694</v>
      </c>
    </row>
    <row r="3775" spans="1:4" x14ac:dyDescent="0.25">
      <c r="A3775" s="54" t="s">
        <v>947</v>
      </c>
      <c r="B3775" s="69" t="s">
        <v>6217</v>
      </c>
      <c r="C3775" s="69" t="s">
        <v>6219</v>
      </c>
      <c r="D3775" s="70">
        <v>44511</v>
      </c>
    </row>
    <row r="3776" spans="1:4" x14ac:dyDescent="0.25">
      <c r="A3776" s="54" t="s">
        <v>947</v>
      </c>
      <c r="B3776" s="69" t="s">
        <v>15035</v>
      </c>
      <c r="C3776" s="69" t="s">
        <v>15037</v>
      </c>
      <c r="D3776" s="70">
        <v>3725</v>
      </c>
    </row>
    <row r="3777" spans="1:4" x14ac:dyDescent="0.25">
      <c r="A3777" s="54" t="s">
        <v>947</v>
      </c>
      <c r="B3777" s="69" t="s">
        <v>4069</v>
      </c>
      <c r="C3777" s="69" t="s">
        <v>4071</v>
      </c>
      <c r="D3777" s="70">
        <v>91065</v>
      </c>
    </row>
    <row r="3778" spans="1:4" x14ac:dyDescent="0.25">
      <c r="A3778" s="54" t="s">
        <v>947</v>
      </c>
      <c r="B3778" s="69" t="s">
        <v>6412</v>
      </c>
      <c r="C3778" s="69" t="s">
        <v>6414</v>
      </c>
      <c r="D3778" s="70">
        <v>42323</v>
      </c>
    </row>
    <row r="3779" spans="1:4" x14ac:dyDescent="0.25">
      <c r="A3779" s="54" t="s">
        <v>947</v>
      </c>
      <c r="B3779" s="69" t="s">
        <v>2999</v>
      </c>
      <c r="C3779" s="69" t="s">
        <v>3001</v>
      </c>
      <c r="D3779" s="70">
        <v>144499</v>
      </c>
    </row>
    <row r="3780" spans="1:4" x14ac:dyDescent="0.25">
      <c r="A3780" s="54" t="s">
        <v>947</v>
      </c>
      <c r="B3780" s="69" t="s">
        <v>3534</v>
      </c>
      <c r="C3780" s="69" t="s">
        <v>3536</v>
      </c>
      <c r="D3780" s="70">
        <v>113126</v>
      </c>
    </row>
    <row r="3781" spans="1:4" x14ac:dyDescent="0.25">
      <c r="A3781" s="54" t="s">
        <v>947</v>
      </c>
      <c r="B3781" s="69" t="s">
        <v>7309</v>
      </c>
      <c r="C3781" s="69" t="s">
        <v>7311</v>
      </c>
      <c r="D3781" s="70">
        <v>33034</v>
      </c>
    </row>
    <row r="3782" spans="1:4" x14ac:dyDescent="0.25">
      <c r="A3782" s="54" t="s">
        <v>947</v>
      </c>
      <c r="B3782" s="69" t="s">
        <v>12943</v>
      </c>
      <c r="C3782" s="69" t="s">
        <v>12945</v>
      </c>
      <c r="D3782" s="70">
        <v>7336</v>
      </c>
    </row>
    <row r="3783" spans="1:4" x14ac:dyDescent="0.25">
      <c r="A3783" s="54" t="s">
        <v>947</v>
      </c>
      <c r="B3783" s="69" t="s">
        <v>15788</v>
      </c>
      <c r="C3783" s="69" t="s">
        <v>15790</v>
      </c>
      <c r="D3783" s="70">
        <v>2531</v>
      </c>
    </row>
    <row r="3784" spans="1:4" x14ac:dyDescent="0.25">
      <c r="A3784" s="54" t="s">
        <v>947</v>
      </c>
      <c r="B3784" s="69" t="s">
        <v>990</v>
      </c>
      <c r="C3784" s="69" t="s">
        <v>992</v>
      </c>
      <c r="D3784" s="70">
        <v>369204</v>
      </c>
    </row>
    <row r="3785" spans="1:4" x14ac:dyDescent="0.25">
      <c r="A3785" s="54" t="s">
        <v>947</v>
      </c>
      <c r="B3785" s="69" t="s">
        <v>15573</v>
      </c>
      <c r="C3785" s="69" t="s">
        <v>15575</v>
      </c>
      <c r="D3785" s="70">
        <v>2907</v>
      </c>
    </row>
    <row r="3786" spans="1:4" x14ac:dyDescent="0.25">
      <c r="A3786" s="54" t="s">
        <v>947</v>
      </c>
      <c r="B3786" s="69" t="s">
        <v>14693</v>
      </c>
      <c r="C3786" s="69" t="s">
        <v>14695</v>
      </c>
      <c r="D3786" s="70">
        <v>4198</v>
      </c>
    </row>
    <row r="3787" spans="1:4" x14ac:dyDescent="0.25">
      <c r="A3787" s="54" t="s">
        <v>947</v>
      </c>
      <c r="B3787" s="69" t="s">
        <v>11178</v>
      </c>
      <c r="C3787" s="69" t="s">
        <v>11180</v>
      </c>
      <c r="D3787" s="70">
        <v>11824</v>
      </c>
    </row>
    <row r="3788" spans="1:4" x14ac:dyDescent="0.25">
      <c r="A3788" s="54" t="s">
        <v>947</v>
      </c>
      <c r="B3788" s="69" t="s">
        <v>9615</v>
      </c>
      <c r="C3788" s="69" t="s">
        <v>9617</v>
      </c>
      <c r="D3788" s="70">
        <v>46834</v>
      </c>
    </row>
    <row r="3789" spans="1:4" x14ac:dyDescent="0.25">
      <c r="A3789" s="54" t="s">
        <v>947</v>
      </c>
      <c r="B3789" s="69" t="s">
        <v>4688</v>
      </c>
      <c r="C3789" s="69" t="s">
        <v>4690</v>
      </c>
      <c r="D3789" s="70">
        <v>70866</v>
      </c>
    </row>
    <row r="3790" spans="1:4" x14ac:dyDescent="0.25">
      <c r="A3790" s="54" t="s">
        <v>947</v>
      </c>
      <c r="B3790" s="69" t="s">
        <v>17158</v>
      </c>
      <c r="C3790" s="69" t="s">
        <v>17160</v>
      </c>
      <c r="D3790" s="70">
        <v>553</v>
      </c>
    </row>
    <row r="3791" spans="1:4" x14ac:dyDescent="0.25">
      <c r="A3791" s="54" t="s">
        <v>947</v>
      </c>
      <c r="B3791" s="69" t="s">
        <v>7178</v>
      </c>
      <c r="C3791" s="69" t="s">
        <v>7180</v>
      </c>
      <c r="D3791" s="70">
        <v>33865</v>
      </c>
    </row>
    <row r="3792" spans="1:4" x14ac:dyDescent="0.25">
      <c r="A3792" s="54" t="s">
        <v>947</v>
      </c>
      <c r="B3792" s="69" t="s">
        <v>17057</v>
      </c>
      <c r="C3792" s="69" t="s">
        <v>17059</v>
      </c>
      <c r="D3792" s="70">
        <v>712</v>
      </c>
    </row>
    <row r="3793" spans="1:4" x14ac:dyDescent="0.25">
      <c r="A3793" s="54" t="s">
        <v>947</v>
      </c>
      <c r="B3793" s="69" t="s">
        <v>2075</v>
      </c>
      <c r="C3793" s="69" t="s">
        <v>2077</v>
      </c>
      <c r="D3793" s="70">
        <v>240224</v>
      </c>
    </row>
    <row r="3794" spans="1:4" x14ac:dyDescent="0.25">
      <c r="A3794" s="54" t="s">
        <v>947</v>
      </c>
      <c r="B3794" s="69" t="s">
        <v>10969</v>
      </c>
      <c r="C3794" s="69" t="s">
        <v>10971</v>
      </c>
      <c r="D3794" s="70">
        <v>12575</v>
      </c>
    </row>
    <row r="3795" spans="1:4" x14ac:dyDescent="0.25">
      <c r="A3795" s="54" t="s">
        <v>947</v>
      </c>
      <c r="B3795" s="69" t="s">
        <v>16900</v>
      </c>
      <c r="C3795" s="69" t="s">
        <v>16902</v>
      </c>
      <c r="D3795" s="70">
        <v>950</v>
      </c>
    </row>
    <row r="3796" spans="1:4" x14ac:dyDescent="0.25">
      <c r="A3796" s="54" t="s">
        <v>947</v>
      </c>
      <c r="B3796" s="69" t="s">
        <v>3961</v>
      </c>
      <c r="C3796" s="69" t="s">
        <v>3963</v>
      </c>
      <c r="D3796" s="70">
        <v>95566</v>
      </c>
    </row>
    <row r="3797" spans="1:4" x14ac:dyDescent="0.25">
      <c r="A3797" s="54" t="s">
        <v>947</v>
      </c>
      <c r="B3797" s="69" t="s">
        <v>4838</v>
      </c>
      <c r="C3797" s="69" t="s">
        <v>4840</v>
      </c>
      <c r="D3797" s="70">
        <v>67536</v>
      </c>
    </row>
    <row r="3798" spans="1:4" x14ac:dyDescent="0.25">
      <c r="A3798" s="54" t="s">
        <v>947</v>
      </c>
      <c r="B3798" s="69" t="s">
        <v>2948</v>
      </c>
      <c r="C3798" s="69" t="s">
        <v>2950</v>
      </c>
      <c r="D3798" s="70">
        <v>149988</v>
      </c>
    </row>
    <row r="3799" spans="1:4" x14ac:dyDescent="0.25">
      <c r="A3799" s="54" t="s">
        <v>947</v>
      </c>
      <c r="B3799" s="69" t="s">
        <v>10022</v>
      </c>
      <c r="C3799" s="69" t="s">
        <v>10024</v>
      </c>
      <c r="D3799" s="70">
        <v>16271</v>
      </c>
    </row>
    <row r="3800" spans="1:4" x14ac:dyDescent="0.25">
      <c r="A3800" s="54" t="s">
        <v>947</v>
      </c>
      <c r="B3800" s="69" t="s">
        <v>4144</v>
      </c>
      <c r="C3800" s="69" t="s">
        <v>4146</v>
      </c>
      <c r="D3800" s="70">
        <v>88475</v>
      </c>
    </row>
    <row r="3801" spans="1:4" x14ac:dyDescent="0.25">
      <c r="A3801" s="54" t="s">
        <v>947</v>
      </c>
      <c r="B3801" s="69" t="s">
        <v>11546</v>
      </c>
      <c r="C3801" s="69" t="s">
        <v>11548</v>
      </c>
      <c r="D3801" s="70">
        <v>10718</v>
      </c>
    </row>
    <row r="3802" spans="1:4" x14ac:dyDescent="0.25">
      <c r="A3802" s="54" t="s">
        <v>947</v>
      </c>
      <c r="B3802" s="69" t="s">
        <v>10249</v>
      </c>
      <c r="C3802" s="69" t="s">
        <v>10251</v>
      </c>
      <c r="D3802" s="70">
        <v>15295</v>
      </c>
    </row>
    <row r="3803" spans="1:4" x14ac:dyDescent="0.25">
      <c r="A3803" s="54" t="s">
        <v>947</v>
      </c>
      <c r="B3803" s="69" t="s">
        <v>17010</v>
      </c>
      <c r="C3803" s="69" t="s">
        <v>17011</v>
      </c>
      <c r="D3803" s="70">
        <v>780</v>
      </c>
    </row>
    <row r="3804" spans="1:4" x14ac:dyDescent="0.25">
      <c r="A3804" s="54" t="s">
        <v>947</v>
      </c>
      <c r="B3804" s="69" t="s">
        <v>5090</v>
      </c>
      <c r="C3804" s="69" t="s">
        <v>5092</v>
      </c>
      <c r="D3804" s="70">
        <v>63017</v>
      </c>
    </row>
    <row r="3805" spans="1:4" x14ac:dyDescent="0.25">
      <c r="A3805" s="54" t="s">
        <v>947</v>
      </c>
      <c r="B3805" s="69" t="s">
        <v>17222</v>
      </c>
      <c r="C3805" s="69" t="s">
        <v>17224</v>
      </c>
      <c r="D3805" s="70">
        <v>412</v>
      </c>
    </row>
    <row r="3806" spans="1:4" x14ac:dyDescent="0.25">
      <c r="A3806" s="54" t="s">
        <v>947</v>
      </c>
      <c r="B3806" s="69" t="s">
        <v>16885</v>
      </c>
      <c r="C3806" s="69" t="s">
        <v>16887</v>
      </c>
      <c r="D3806" s="70">
        <v>969</v>
      </c>
    </row>
    <row r="3807" spans="1:4" x14ac:dyDescent="0.25">
      <c r="A3807" s="54" t="s">
        <v>947</v>
      </c>
      <c r="B3807" s="69" t="s">
        <v>6520</v>
      </c>
      <c r="C3807" s="69" t="s">
        <v>6522</v>
      </c>
      <c r="D3807" s="70">
        <v>41228</v>
      </c>
    </row>
    <row r="3808" spans="1:4" x14ac:dyDescent="0.25">
      <c r="A3808" s="54" t="s">
        <v>947</v>
      </c>
      <c r="B3808" s="69" t="s">
        <v>17031</v>
      </c>
      <c r="C3808" s="69" t="s">
        <v>17033</v>
      </c>
      <c r="D3808" s="70">
        <v>746</v>
      </c>
    </row>
    <row r="3809" spans="1:4" x14ac:dyDescent="0.25">
      <c r="A3809" s="54" t="s">
        <v>947</v>
      </c>
      <c r="B3809" s="69" t="s">
        <v>9246</v>
      </c>
      <c r="C3809" s="69" t="s">
        <v>9248</v>
      </c>
      <c r="D3809" s="70">
        <v>20029</v>
      </c>
    </row>
    <row r="3810" spans="1:4" x14ac:dyDescent="0.25">
      <c r="A3810" s="54" t="s">
        <v>947</v>
      </c>
      <c r="B3810" s="69" t="s">
        <v>16143</v>
      </c>
      <c r="C3810" s="69" t="s">
        <v>16145</v>
      </c>
      <c r="D3810" s="70">
        <v>2013</v>
      </c>
    </row>
    <row r="3811" spans="1:4" x14ac:dyDescent="0.25">
      <c r="A3811" s="54" t="s">
        <v>947</v>
      </c>
      <c r="B3811" s="69" t="s">
        <v>15768</v>
      </c>
      <c r="C3811" s="69" t="s">
        <v>15770</v>
      </c>
      <c r="D3811" s="70">
        <v>2566</v>
      </c>
    </row>
    <row r="3812" spans="1:4" x14ac:dyDescent="0.25">
      <c r="A3812" s="54" t="s">
        <v>947</v>
      </c>
      <c r="B3812" s="69" t="s">
        <v>16794</v>
      </c>
      <c r="C3812" s="69" t="s">
        <v>16796</v>
      </c>
      <c r="D3812" s="70">
        <v>1061</v>
      </c>
    </row>
    <row r="3813" spans="1:4" x14ac:dyDescent="0.25">
      <c r="A3813" s="54" t="s">
        <v>947</v>
      </c>
      <c r="B3813" s="69" t="s">
        <v>3235</v>
      </c>
      <c r="C3813" s="69" t="s">
        <v>3237</v>
      </c>
      <c r="D3813" s="70">
        <v>130511</v>
      </c>
    </row>
    <row r="3814" spans="1:4" x14ac:dyDescent="0.25">
      <c r="A3814" s="54" t="s">
        <v>947</v>
      </c>
      <c r="B3814" s="69" t="s">
        <v>15501</v>
      </c>
      <c r="C3814" s="69" t="s">
        <v>15503</v>
      </c>
      <c r="D3814" s="70">
        <v>3009</v>
      </c>
    </row>
    <row r="3815" spans="1:4" x14ac:dyDescent="0.25">
      <c r="A3815" s="54" t="s">
        <v>947</v>
      </c>
      <c r="B3815" s="69" t="s">
        <v>11865</v>
      </c>
      <c r="C3815" s="69" t="s">
        <v>11867</v>
      </c>
      <c r="D3815" s="70">
        <v>9892</v>
      </c>
    </row>
    <row r="3816" spans="1:4" x14ac:dyDescent="0.25">
      <c r="A3816" s="54" t="s">
        <v>947</v>
      </c>
      <c r="B3816" s="69" t="s">
        <v>13577</v>
      </c>
      <c r="C3816" s="69" t="s">
        <v>13579</v>
      </c>
      <c r="D3816" s="70">
        <v>6128</v>
      </c>
    </row>
    <row r="3817" spans="1:4" x14ac:dyDescent="0.25">
      <c r="A3817" s="54" t="s">
        <v>947</v>
      </c>
      <c r="B3817" s="69" t="s">
        <v>2990</v>
      </c>
      <c r="C3817" s="69" t="s">
        <v>2992</v>
      </c>
      <c r="D3817" s="70">
        <v>144993</v>
      </c>
    </row>
    <row r="3818" spans="1:4" x14ac:dyDescent="0.25">
      <c r="A3818" s="54" t="s">
        <v>947</v>
      </c>
      <c r="B3818" s="69" t="s">
        <v>10915</v>
      </c>
      <c r="C3818" s="69" t="s">
        <v>10917</v>
      </c>
      <c r="D3818" s="70">
        <v>12759</v>
      </c>
    </row>
    <row r="3819" spans="1:4" x14ac:dyDescent="0.25">
      <c r="A3819" s="54" t="s">
        <v>947</v>
      </c>
      <c r="B3819" s="69" t="s">
        <v>3211</v>
      </c>
      <c r="C3819" s="69" t="s">
        <v>3213</v>
      </c>
      <c r="D3819" s="70">
        <v>131812</v>
      </c>
    </row>
    <row r="3820" spans="1:4" x14ac:dyDescent="0.25">
      <c r="A3820" s="54" t="s">
        <v>947</v>
      </c>
      <c r="B3820" s="69" t="s">
        <v>6043</v>
      </c>
      <c r="C3820" s="69" t="s">
        <v>6045</v>
      </c>
      <c r="D3820" s="70">
        <v>46908</v>
      </c>
    </row>
    <row r="3821" spans="1:4" x14ac:dyDescent="0.25">
      <c r="A3821" s="54" t="s">
        <v>947</v>
      </c>
      <c r="B3821" s="69" t="s">
        <v>12369</v>
      </c>
      <c r="C3821" s="69" t="s">
        <v>12371</v>
      </c>
      <c r="D3821" s="70">
        <v>8675</v>
      </c>
    </row>
    <row r="3822" spans="1:4" x14ac:dyDescent="0.25">
      <c r="A3822" s="54" t="s">
        <v>947</v>
      </c>
      <c r="B3822" s="69" t="s">
        <v>15883</v>
      </c>
      <c r="C3822" s="69" t="s">
        <v>15884</v>
      </c>
      <c r="D3822" s="70">
        <v>2341</v>
      </c>
    </row>
    <row r="3823" spans="1:4" x14ac:dyDescent="0.25">
      <c r="A3823" s="54" t="s">
        <v>947</v>
      </c>
      <c r="B3823" s="69" t="s">
        <v>12692</v>
      </c>
      <c r="C3823" s="69" t="s">
        <v>12694</v>
      </c>
      <c r="D3823" s="70">
        <v>7917</v>
      </c>
    </row>
    <row r="3824" spans="1:4" x14ac:dyDescent="0.25">
      <c r="A3824" s="54" t="s">
        <v>947</v>
      </c>
      <c r="B3824" s="69" t="s">
        <v>14952</v>
      </c>
      <c r="C3824" s="69" t="s">
        <v>14954</v>
      </c>
      <c r="D3824" s="70">
        <v>3859</v>
      </c>
    </row>
    <row r="3825" spans="1:4" x14ac:dyDescent="0.25">
      <c r="A3825" s="54" t="s">
        <v>947</v>
      </c>
      <c r="B3825" s="69" t="s">
        <v>1089</v>
      </c>
      <c r="C3825" s="69" t="s">
        <v>1091</v>
      </c>
      <c r="D3825" s="70">
        <v>784083</v>
      </c>
    </row>
    <row r="3826" spans="1:4" x14ac:dyDescent="0.25">
      <c r="A3826" s="54" t="s">
        <v>947</v>
      </c>
      <c r="B3826" s="69" t="s">
        <v>14946</v>
      </c>
      <c r="C3826" s="69" t="s">
        <v>14948</v>
      </c>
      <c r="D3826" s="70">
        <v>3872</v>
      </c>
    </row>
    <row r="3827" spans="1:4" x14ac:dyDescent="0.25">
      <c r="A3827" s="54" t="s">
        <v>947</v>
      </c>
      <c r="B3827" s="69" t="s">
        <v>2933</v>
      </c>
      <c r="C3827" s="69" t="s">
        <v>2935</v>
      </c>
      <c r="D3827" s="70">
        <v>151481</v>
      </c>
    </row>
    <row r="3828" spans="1:4" x14ac:dyDescent="0.25">
      <c r="A3828" s="54" t="s">
        <v>947</v>
      </c>
      <c r="B3828" s="69" t="s">
        <v>13229</v>
      </c>
      <c r="C3828" s="69" t="s">
        <v>13231</v>
      </c>
      <c r="D3828" s="70">
        <v>6687</v>
      </c>
    </row>
    <row r="3829" spans="1:4" x14ac:dyDescent="0.25">
      <c r="A3829" s="54" t="s">
        <v>947</v>
      </c>
      <c r="B3829" s="69" t="s">
        <v>6538</v>
      </c>
      <c r="C3829" s="69" t="s">
        <v>6540</v>
      </c>
      <c r="D3829" s="70">
        <v>41090</v>
      </c>
    </row>
    <row r="3830" spans="1:4" x14ac:dyDescent="0.25">
      <c r="A3830" s="54" t="s">
        <v>947</v>
      </c>
      <c r="B3830" s="69" t="s">
        <v>16661</v>
      </c>
      <c r="C3830" s="69" t="s">
        <v>16663</v>
      </c>
      <c r="D3830" s="70">
        <v>1266</v>
      </c>
    </row>
    <row r="3831" spans="1:4" x14ac:dyDescent="0.25">
      <c r="A3831" s="54" t="s">
        <v>947</v>
      </c>
      <c r="B3831" s="69" t="s">
        <v>10106</v>
      </c>
      <c r="C3831" s="69" t="s">
        <v>10108</v>
      </c>
      <c r="D3831" s="70">
        <v>15998</v>
      </c>
    </row>
    <row r="3832" spans="1:4" x14ac:dyDescent="0.25">
      <c r="A3832" s="54" t="s">
        <v>947</v>
      </c>
      <c r="B3832" s="69" t="s">
        <v>16105</v>
      </c>
      <c r="C3832" s="69" t="s">
        <v>16107</v>
      </c>
      <c r="D3832" s="70">
        <v>2042</v>
      </c>
    </row>
    <row r="3833" spans="1:4" x14ac:dyDescent="0.25">
      <c r="A3833" s="54" t="s">
        <v>947</v>
      </c>
      <c r="B3833" s="69" t="s">
        <v>12823</v>
      </c>
      <c r="C3833" s="69" t="s">
        <v>12825</v>
      </c>
      <c r="D3833" s="70">
        <v>7578</v>
      </c>
    </row>
    <row r="3834" spans="1:4" x14ac:dyDescent="0.25">
      <c r="A3834" s="54" t="s">
        <v>947</v>
      </c>
      <c r="B3834" s="69" t="s">
        <v>6229</v>
      </c>
      <c r="C3834" s="69" t="s">
        <v>6231</v>
      </c>
      <c r="D3834" s="70">
        <v>44113</v>
      </c>
    </row>
    <row r="3835" spans="1:4" x14ac:dyDescent="0.25">
      <c r="A3835" s="54" t="s">
        <v>947</v>
      </c>
      <c r="B3835" s="69" t="s">
        <v>14714</v>
      </c>
      <c r="C3835" s="69" t="s">
        <v>14716</v>
      </c>
      <c r="D3835" s="70">
        <v>4160</v>
      </c>
    </row>
    <row r="3836" spans="1:4" x14ac:dyDescent="0.25">
      <c r="A3836" s="54" t="s">
        <v>947</v>
      </c>
      <c r="B3836" s="69" t="s">
        <v>11579</v>
      </c>
      <c r="C3836" s="69" t="s">
        <v>11581</v>
      </c>
      <c r="D3836" s="70">
        <v>10655</v>
      </c>
    </row>
    <row r="3837" spans="1:4" x14ac:dyDescent="0.25">
      <c r="A3837" s="54" t="s">
        <v>947</v>
      </c>
      <c r="B3837" s="69" t="s">
        <v>5033</v>
      </c>
      <c r="C3837" s="69" t="s">
        <v>5035</v>
      </c>
      <c r="D3837" s="70">
        <v>26621</v>
      </c>
    </row>
    <row r="3838" spans="1:4" x14ac:dyDescent="0.25">
      <c r="A3838" s="54" t="s">
        <v>947</v>
      </c>
      <c r="B3838" s="69" t="s">
        <v>3513</v>
      </c>
      <c r="C3838" s="69" t="s">
        <v>3515</v>
      </c>
      <c r="D3838" s="70">
        <v>113795</v>
      </c>
    </row>
    <row r="3839" spans="1:4" x14ac:dyDescent="0.25">
      <c r="A3839" s="54" t="s">
        <v>947</v>
      </c>
      <c r="B3839" s="69" t="s">
        <v>4760</v>
      </c>
      <c r="C3839" s="69" t="s">
        <v>4762</v>
      </c>
      <c r="D3839" s="70">
        <v>69301</v>
      </c>
    </row>
    <row r="3840" spans="1:4" x14ac:dyDescent="0.25">
      <c r="A3840" s="54" t="s">
        <v>947</v>
      </c>
      <c r="B3840" s="69" t="s">
        <v>14949</v>
      </c>
      <c r="C3840" s="69" t="s">
        <v>14951</v>
      </c>
      <c r="D3840" s="70">
        <v>3867</v>
      </c>
    </row>
    <row r="3841" spans="1:4" x14ac:dyDescent="0.25">
      <c r="A3841" s="54" t="s">
        <v>947</v>
      </c>
      <c r="B3841" s="69" t="s">
        <v>10330</v>
      </c>
      <c r="C3841" s="69" t="s">
        <v>10332</v>
      </c>
      <c r="D3841" s="70">
        <v>14984</v>
      </c>
    </row>
    <row r="3842" spans="1:4" x14ac:dyDescent="0.25">
      <c r="A3842" s="54" t="s">
        <v>947</v>
      </c>
      <c r="B3842" s="69" t="s">
        <v>8317</v>
      </c>
      <c r="C3842" s="69" t="s">
        <v>8319</v>
      </c>
      <c r="D3842" s="70">
        <v>25623</v>
      </c>
    </row>
    <row r="3843" spans="1:4" x14ac:dyDescent="0.25">
      <c r="A3843" s="54" t="s">
        <v>947</v>
      </c>
      <c r="B3843" s="69" t="s">
        <v>14078</v>
      </c>
      <c r="C3843" s="69" t="s">
        <v>14080</v>
      </c>
      <c r="D3843" s="70">
        <v>5224</v>
      </c>
    </row>
    <row r="3844" spans="1:4" x14ac:dyDescent="0.25">
      <c r="A3844" s="54" t="s">
        <v>947</v>
      </c>
      <c r="B3844" s="69" t="s">
        <v>15567</v>
      </c>
      <c r="C3844" s="69" t="s">
        <v>15569</v>
      </c>
      <c r="D3844" s="70">
        <v>2910</v>
      </c>
    </row>
    <row r="3845" spans="1:4" x14ac:dyDescent="0.25">
      <c r="A3845" s="54" t="s">
        <v>947</v>
      </c>
      <c r="B3845" s="69" t="s">
        <v>7702</v>
      </c>
      <c r="C3845" s="69" t="s">
        <v>7704</v>
      </c>
      <c r="D3845" s="70">
        <v>29870</v>
      </c>
    </row>
    <row r="3846" spans="1:4" x14ac:dyDescent="0.25">
      <c r="A3846" s="54" t="s">
        <v>947</v>
      </c>
      <c r="B3846" s="69" t="s">
        <v>3994</v>
      </c>
      <c r="C3846" s="69" t="s">
        <v>3996</v>
      </c>
      <c r="D3846" s="70">
        <v>94975</v>
      </c>
    </row>
    <row r="3847" spans="1:4" x14ac:dyDescent="0.25">
      <c r="A3847" s="54" t="s">
        <v>947</v>
      </c>
      <c r="B3847" s="69" t="s">
        <v>3844</v>
      </c>
      <c r="C3847" s="69" t="s">
        <v>3846</v>
      </c>
      <c r="D3847" s="70">
        <v>99231</v>
      </c>
    </row>
    <row r="3848" spans="1:4" x14ac:dyDescent="0.25">
      <c r="A3848" s="54" t="s">
        <v>947</v>
      </c>
      <c r="B3848" s="69" t="s">
        <v>16170</v>
      </c>
      <c r="C3848" s="69" t="s">
        <v>16172</v>
      </c>
      <c r="D3848" s="70">
        <v>1994</v>
      </c>
    </row>
    <row r="3849" spans="1:4" x14ac:dyDescent="0.25">
      <c r="A3849" s="54" t="s">
        <v>947</v>
      </c>
      <c r="B3849" s="69" t="s">
        <v>15824</v>
      </c>
      <c r="C3849" s="69" t="s">
        <v>15826</v>
      </c>
      <c r="D3849" s="70">
        <v>2459</v>
      </c>
    </row>
    <row r="3850" spans="1:4" x14ac:dyDescent="0.25">
      <c r="A3850" s="54" t="s">
        <v>947</v>
      </c>
      <c r="B3850" s="69" t="s">
        <v>8065</v>
      </c>
      <c r="C3850" s="69" t="s">
        <v>8067</v>
      </c>
      <c r="D3850" s="70">
        <v>27220</v>
      </c>
    </row>
    <row r="3851" spans="1:4" x14ac:dyDescent="0.25">
      <c r="A3851" s="54" t="s">
        <v>947</v>
      </c>
      <c r="B3851" s="69" t="s">
        <v>4339</v>
      </c>
      <c r="C3851" s="69" t="s">
        <v>4341</v>
      </c>
      <c r="D3851" s="70">
        <v>80378</v>
      </c>
    </row>
    <row r="3852" spans="1:4" x14ac:dyDescent="0.25">
      <c r="A3852" s="54" t="s">
        <v>947</v>
      </c>
      <c r="B3852" s="69" t="s">
        <v>7519</v>
      </c>
      <c r="C3852" s="69" t="s">
        <v>7521</v>
      </c>
      <c r="D3852" s="70">
        <v>31314</v>
      </c>
    </row>
    <row r="3853" spans="1:4" x14ac:dyDescent="0.25">
      <c r="A3853" s="54" t="s">
        <v>947</v>
      </c>
      <c r="B3853" s="69" t="s">
        <v>10576</v>
      </c>
      <c r="C3853" s="69" t="s">
        <v>10578</v>
      </c>
      <c r="D3853" s="70">
        <v>14020</v>
      </c>
    </row>
    <row r="3854" spans="1:4" x14ac:dyDescent="0.25">
      <c r="A3854" s="54" t="s">
        <v>947</v>
      </c>
      <c r="B3854" s="69" t="s">
        <v>2513</v>
      </c>
      <c r="C3854" s="69" t="s">
        <v>2515</v>
      </c>
      <c r="D3854" s="70">
        <v>188414</v>
      </c>
    </row>
    <row r="3855" spans="1:4" x14ac:dyDescent="0.25">
      <c r="A3855" s="54" t="s">
        <v>947</v>
      </c>
      <c r="B3855" s="69" t="s">
        <v>8170</v>
      </c>
      <c r="C3855" s="69" t="s">
        <v>8172</v>
      </c>
      <c r="D3855" s="70">
        <v>26519</v>
      </c>
    </row>
    <row r="3856" spans="1:4" x14ac:dyDescent="0.25">
      <c r="A3856" s="54" t="s">
        <v>947</v>
      </c>
      <c r="B3856" s="69" t="s">
        <v>4648</v>
      </c>
      <c r="C3856" s="69" t="s">
        <v>4650</v>
      </c>
      <c r="D3856" s="70">
        <v>71682</v>
      </c>
    </row>
    <row r="3857" spans="1:4" x14ac:dyDescent="0.25">
      <c r="A3857" s="54" t="s">
        <v>947</v>
      </c>
      <c r="B3857" s="69" t="s">
        <v>16586</v>
      </c>
      <c r="C3857" s="69" t="s">
        <v>16588</v>
      </c>
      <c r="D3857" s="70">
        <v>1390</v>
      </c>
    </row>
    <row r="3858" spans="1:4" x14ac:dyDescent="0.25">
      <c r="A3858" s="54" t="s">
        <v>947</v>
      </c>
      <c r="B3858" s="69" t="s">
        <v>6346</v>
      </c>
      <c r="C3858" s="69" t="s">
        <v>6348</v>
      </c>
      <c r="D3858" s="70">
        <v>42871</v>
      </c>
    </row>
    <row r="3859" spans="1:4" x14ac:dyDescent="0.25">
      <c r="A3859" s="54" t="s">
        <v>947</v>
      </c>
      <c r="B3859" s="69" t="s">
        <v>7993</v>
      </c>
      <c r="C3859" s="69" t="s">
        <v>7995</v>
      </c>
      <c r="D3859" s="70">
        <v>27801</v>
      </c>
    </row>
    <row r="3860" spans="1:4" x14ac:dyDescent="0.25">
      <c r="A3860" s="54" t="s">
        <v>947</v>
      </c>
      <c r="B3860" s="69" t="s">
        <v>12222</v>
      </c>
      <c r="C3860" s="69" t="s">
        <v>12224</v>
      </c>
      <c r="D3860" s="70">
        <v>9065</v>
      </c>
    </row>
    <row r="3861" spans="1:4" x14ac:dyDescent="0.25">
      <c r="A3861" s="54" t="s">
        <v>947</v>
      </c>
      <c r="B3861" s="69" t="s">
        <v>12429</v>
      </c>
      <c r="C3861" s="69" t="s">
        <v>12431</v>
      </c>
      <c r="D3861" s="70">
        <v>8535</v>
      </c>
    </row>
    <row r="3862" spans="1:4" x14ac:dyDescent="0.25">
      <c r="A3862" s="54" t="s">
        <v>947</v>
      </c>
      <c r="B3862" s="69" t="s">
        <v>17101</v>
      </c>
      <c r="C3862" s="69" t="s">
        <v>17103</v>
      </c>
      <c r="D3862" s="70">
        <v>615</v>
      </c>
    </row>
    <row r="3863" spans="1:4" x14ac:dyDescent="0.25">
      <c r="A3863" s="54" t="s">
        <v>947</v>
      </c>
      <c r="B3863" s="69" t="s">
        <v>8407</v>
      </c>
      <c r="C3863" s="69" t="s">
        <v>8409</v>
      </c>
      <c r="D3863" s="70">
        <v>25163</v>
      </c>
    </row>
    <row r="3864" spans="1:4" x14ac:dyDescent="0.25">
      <c r="A3864" s="54" t="s">
        <v>947</v>
      </c>
      <c r="B3864" s="69" t="s">
        <v>2924</v>
      </c>
      <c r="C3864" s="69" t="s">
        <v>2926</v>
      </c>
      <c r="D3864" s="70">
        <v>152254</v>
      </c>
    </row>
    <row r="3865" spans="1:4" x14ac:dyDescent="0.25">
      <c r="A3865" s="54" t="s">
        <v>947</v>
      </c>
      <c r="B3865" s="69" t="s">
        <v>7819</v>
      </c>
      <c r="C3865" s="69" t="s">
        <v>7821</v>
      </c>
      <c r="D3865" s="70">
        <v>29047</v>
      </c>
    </row>
    <row r="3866" spans="1:4" x14ac:dyDescent="0.25">
      <c r="A3866" s="54" t="s">
        <v>947</v>
      </c>
      <c r="B3866" s="69" t="s">
        <v>12366</v>
      </c>
      <c r="C3866" s="69" t="s">
        <v>12368</v>
      </c>
      <c r="D3866" s="70">
        <v>8675</v>
      </c>
    </row>
    <row r="3867" spans="1:4" x14ac:dyDescent="0.25">
      <c r="A3867" s="54" t="s">
        <v>947</v>
      </c>
      <c r="B3867" s="69" t="s">
        <v>3528</v>
      </c>
      <c r="C3867" s="69" t="s">
        <v>3530</v>
      </c>
      <c r="D3867" s="70">
        <v>113251</v>
      </c>
    </row>
    <row r="3868" spans="1:4" x14ac:dyDescent="0.25">
      <c r="A3868" s="54" t="s">
        <v>947</v>
      </c>
      <c r="B3868" s="69" t="s">
        <v>5219</v>
      </c>
      <c r="C3868" s="69" t="s">
        <v>5221</v>
      </c>
      <c r="D3868" s="70">
        <v>60767</v>
      </c>
    </row>
    <row r="3869" spans="1:4" x14ac:dyDescent="0.25">
      <c r="A3869" s="54" t="s">
        <v>947</v>
      </c>
      <c r="B3869" s="69" t="s">
        <v>9750</v>
      </c>
      <c r="C3869" s="69" t="s">
        <v>9752</v>
      </c>
      <c r="D3869" s="70">
        <v>17378</v>
      </c>
    </row>
    <row r="3870" spans="1:4" x14ac:dyDescent="0.25">
      <c r="A3870" s="54" t="s">
        <v>947</v>
      </c>
      <c r="B3870" s="69" t="s">
        <v>3716</v>
      </c>
      <c r="C3870" s="69" t="s">
        <v>3718</v>
      </c>
      <c r="D3870" s="70">
        <v>104915</v>
      </c>
    </row>
    <row r="3871" spans="1:4" x14ac:dyDescent="0.25">
      <c r="A3871" s="54" t="s">
        <v>947</v>
      </c>
      <c r="B3871" s="69" t="s">
        <v>15204</v>
      </c>
      <c r="C3871" s="69" t="s">
        <v>15206</v>
      </c>
      <c r="D3871" s="70">
        <v>3460</v>
      </c>
    </row>
    <row r="3872" spans="1:4" x14ac:dyDescent="0.25">
      <c r="A3872" s="54" t="s">
        <v>947</v>
      </c>
      <c r="B3872" s="69" t="s">
        <v>2906</v>
      </c>
      <c r="C3872" s="69" t="s">
        <v>2908</v>
      </c>
      <c r="D3872" s="70">
        <v>154187</v>
      </c>
    </row>
    <row r="3873" spans="1:4" x14ac:dyDescent="0.25">
      <c r="A3873" s="54" t="s">
        <v>947</v>
      </c>
      <c r="B3873" s="69" t="s">
        <v>6232</v>
      </c>
      <c r="C3873" s="69" t="s">
        <v>6234</v>
      </c>
      <c r="D3873" s="70">
        <v>44103</v>
      </c>
    </row>
    <row r="3874" spans="1:4" x14ac:dyDescent="0.25">
      <c r="A3874" s="54" t="s">
        <v>947</v>
      </c>
      <c r="B3874" s="69" t="s">
        <v>14132</v>
      </c>
      <c r="C3874" s="69" t="s">
        <v>14134</v>
      </c>
      <c r="D3874" s="70">
        <v>5144</v>
      </c>
    </row>
    <row r="3875" spans="1:4" x14ac:dyDescent="0.25">
      <c r="A3875" s="54" t="s">
        <v>947</v>
      </c>
      <c r="B3875" s="69" t="s">
        <v>7903</v>
      </c>
      <c r="C3875" s="69" t="s">
        <v>7905</v>
      </c>
      <c r="D3875" s="70">
        <v>28500</v>
      </c>
    </row>
    <row r="3876" spans="1:4" x14ac:dyDescent="0.25">
      <c r="A3876" s="54" t="s">
        <v>947</v>
      </c>
      <c r="B3876" s="69" t="s">
        <v>11961</v>
      </c>
      <c r="C3876" s="69" t="s">
        <v>11963</v>
      </c>
      <c r="D3876" s="70">
        <v>19910</v>
      </c>
    </row>
    <row r="3877" spans="1:4" x14ac:dyDescent="0.25">
      <c r="A3877" s="54" t="s">
        <v>947</v>
      </c>
      <c r="B3877" s="69" t="s">
        <v>13208</v>
      </c>
      <c r="C3877" s="69" t="s">
        <v>13210</v>
      </c>
      <c r="D3877" s="70">
        <v>6743</v>
      </c>
    </row>
    <row r="3878" spans="1:4" x14ac:dyDescent="0.25">
      <c r="A3878" s="54" t="s">
        <v>947</v>
      </c>
      <c r="B3878" s="69" t="s">
        <v>16909</v>
      </c>
      <c r="C3878" s="69" t="s">
        <v>16911</v>
      </c>
      <c r="D3878" s="70">
        <v>937</v>
      </c>
    </row>
    <row r="3879" spans="1:4" x14ac:dyDescent="0.25">
      <c r="A3879" s="54" t="s">
        <v>947</v>
      </c>
      <c r="B3879" s="69" t="s">
        <v>10321</v>
      </c>
      <c r="C3879" s="69" t="s">
        <v>10323</v>
      </c>
      <c r="D3879" s="70">
        <v>15001</v>
      </c>
    </row>
    <row r="3880" spans="1:4" x14ac:dyDescent="0.25">
      <c r="A3880" s="54" t="s">
        <v>947</v>
      </c>
      <c r="B3880" s="69" t="s">
        <v>7924</v>
      </c>
      <c r="C3880" s="69" t="s">
        <v>7926</v>
      </c>
      <c r="D3880" s="70">
        <v>28262</v>
      </c>
    </row>
    <row r="3881" spans="1:4" x14ac:dyDescent="0.25">
      <c r="A3881" s="54" t="s">
        <v>947</v>
      </c>
      <c r="B3881" s="69" t="s">
        <v>4051</v>
      </c>
      <c r="C3881" s="69" t="s">
        <v>4053</v>
      </c>
      <c r="D3881" s="70">
        <v>91815</v>
      </c>
    </row>
    <row r="3882" spans="1:4" x14ac:dyDescent="0.25">
      <c r="A3882" s="54" t="s">
        <v>947</v>
      </c>
      <c r="B3882" s="69" t="s">
        <v>11839</v>
      </c>
      <c r="C3882" s="69" t="s">
        <v>11841</v>
      </c>
      <c r="D3882" s="70">
        <v>9972</v>
      </c>
    </row>
    <row r="3883" spans="1:4" x14ac:dyDescent="0.25">
      <c r="A3883" s="54" t="s">
        <v>947</v>
      </c>
      <c r="B3883" s="69" t="s">
        <v>9971</v>
      </c>
      <c r="C3883" s="69" t="s">
        <v>9973</v>
      </c>
      <c r="D3883" s="70">
        <v>16449</v>
      </c>
    </row>
    <row r="3884" spans="1:4" x14ac:dyDescent="0.25">
      <c r="A3884" s="54" t="s">
        <v>947</v>
      </c>
      <c r="B3884" s="69" t="s">
        <v>1454</v>
      </c>
      <c r="C3884" s="69" t="s">
        <v>1456</v>
      </c>
      <c r="D3884" s="70">
        <v>405337</v>
      </c>
    </row>
    <row r="3885" spans="1:4" x14ac:dyDescent="0.25">
      <c r="A3885" s="54" t="s">
        <v>947</v>
      </c>
      <c r="B3885" s="69" t="s">
        <v>7118</v>
      </c>
      <c r="C3885" s="69" t="s">
        <v>7120</v>
      </c>
      <c r="D3885" s="70">
        <v>34391</v>
      </c>
    </row>
    <row r="3886" spans="1:4" x14ac:dyDescent="0.25">
      <c r="A3886" s="54" t="s">
        <v>947</v>
      </c>
      <c r="B3886" s="69" t="s">
        <v>5774</v>
      </c>
      <c r="C3886" s="69" t="s">
        <v>5776</v>
      </c>
      <c r="D3886" s="70">
        <v>50961</v>
      </c>
    </row>
    <row r="3887" spans="1:4" x14ac:dyDescent="0.25">
      <c r="A3887" s="54" t="s">
        <v>947</v>
      </c>
      <c r="B3887" s="69" t="s">
        <v>10049</v>
      </c>
      <c r="C3887" s="69" t="s">
        <v>10051</v>
      </c>
      <c r="D3887" s="70">
        <v>16200</v>
      </c>
    </row>
    <row r="3888" spans="1:4" x14ac:dyDescent="0.25">
      <c r="A3888" s="54" t="s">
        <v>947</v>
      </c>
      <c r="B3888" s="69" t="s">
        <v>13994</v>
      </c>
      <c r="C3888" s="69" t="s">
        <v>13996</v>
      </c>
      <c r="D3888" s="70">
        <v>5349</v>
      </c>
    </row>
    <row r="3889" spans="1:4" x14ac:dyDescent="0.25">
      <c r="A3889" s="54" t="s">
        <v>947</v>
      </c>
      <c r="B3889" s="69" t="s">
        <v>14102</v>
      </c>
      <c r="C3889" s="69" t="s">
        <v>14104</v>
      </c>
      <c r="D3889" s="70">
        <v>5199</v>
      </c>
    </row>
    <row r="3890" spans="1:4" x14ac:dyDescent="0.25">
      <c r="A3890" s="54" t="s">
        <v>947</v>
      </c>
      <c r="B3890" s="67" t="s">
        <v>11364</v>
      </c>
      <c r="C3890" s="67" t="s">
        <v>11366</v>
      </c>
      <c r="D3890" s="68">
        <v>11317</v>
      </c>
    </row>
    <row r="3891" spans="1:4" x14ac:dyDescent="0.25">
      <c r="A3891" s="54" t="s">
        <v>947</v>
      </c>
      <c r="B3891" s="67" t="s">
        <v>14747</v>
      </c>
      <c r="C3891" s="67" t="s">
        <v>14749</v>
      </c>
      <c r="D3891" s="68">
        <v>4096</v>
      </c>
    </row>
    <row r="3892" spans="1:4" x14ac:dyDescent="0.25">
      <c r="A3892" s="54" t="s">
        <v>947</v>
      </c>
      <c r="B3892" s="67" t="s">
        <v>6433</v>
      </c>
      <c r="C3892" s="67" t="s">
        <v>6435</v>
      </c>
      <c r="D3892" s="68">
        <v>42081</v>
      </c>
    </row>
    <row r="3893" spans="1:4" x14ac:dyDescent="0.25">
      <c r="A3893" s="54" t="s">
        <v>947</v>
      </c>
      <c r="B3893" s="67" t="s">
        <v>14789</v>
      </c>
      <c r="C3893" s="67" t="s">
        <v>14791</v>
      </c>
      <c r="D3893" s="68">
        <v>4061</v>
      </c>
    </row>
    <row r="3894" spans="1:4" x14ac:dyDescent="0.25">
      <c r="A3894" s="54" t="s">
        <v>947</v>
      </c>
      <c r="B3894" s="67" t="s">
        <v>11585</v>
      </c>
      <c r="C3894" s="67" t="s">
        <v>11587</v>
      </c>
      <c r="D3894" s="68">
        <v>10652</v>
      </c>
    </row>
    <row r="3895" spans="1:4" x14ac:dyDescent="0.25">
      <c r="A3895" s="54" t="s">
        <v>947</v>
      </c>
      <c r="B3895" s="67" t="s">
        <v>11510</v>
      </c>
      <c r="C3895" s="67" t="s">
        <v>11512</v>
      </c>
      <c r="D3895" s="68">
        <v>10796</v>
      </c>
    </row>
    <row r="3896" spans="1:4" x14ac:dyDescent="0.25">
      <c r="A3896" s="54" t="s">
        <v>947</v>
      </c>
      <c r="B3896" s="67" t="s">
        <v>957</v>
      </c>
      <c r="C3896" s="67" t="s">
        <v>959</v>
      </c>
      <c r="D3896" s="68">
        <v>643795</v>
      </c>
    </row>
    <row r="3897" spans="1:4" x14ac:dyDescent="0.25">
      <c r="A3897" s="54" t="s">
        <v>947</v>
      </c>
      <c r="B3897" s="67" t="s">
        <v>4090</v>
      </c>
      <c r="C3897" s="67" t="s">
        <v>4092</v>
      </c>
      <c r="D3897" s="68">
        <v>90397</v>
      </c>
    </row>
    <row r="3898" spans="1:4" x14ac:dyDescent="0.25">
      <c r="A3898" s="54" t="s">
        <v>947</v>
      </c>
      <c r="B3898" s="67" t="s">
        <v>11976</v>
      </c>
      <c r="C3898" s="67" t="s">
        <v>11978</v>
      </c>
      <c r="D3898" s="68">
        <v>9617</v>
      </c>
    </row>
    <row r="3899" spans="1:4" x14ac:dyDescent="0.25">
      <c r="A3899" s="54" t="s">
        <v>947</v>
      </c>
      <c r="B3899" s="67" t="s">
        <v>2711</v>
      </c>
      <c r="C3899" s="67" t="s">
        <v>2713</v>
      </c>
      <c r="D3899" s="68">
        <v>170494</v>
      </c>
    </row>
    <row r="3900" spans="1:4" x14ac:dyDescent="0.25">
      <c r="A3900" s="54" t="s">
        <v>947</v>
      </c>
      <c r="B3900" s="67" t="s">
        <v>15314</v>
      </c>
      <c r="C3900" s="67" t="s">
        <v>15316</v>
      </c>
      <c r="D3900" s="68">
        <v>3276</v>
      </c>
    </row>
    <row r="3901" spans="1:4" x14ac:dyDescent="0.25">
      <c r="A3901" s="54" t="s">
        <v>947</v>
      </c>
      <c r="B3901" s="67" t="s">
        <v>4630</v>
      </c>
      <c r="C3901" s="67" t="s">
        <v>4632</v>
      </c>
      <c r="D3901" s="68">
        <v>72090</v>
      </c>
    </row>
    <row r="3902" spans="1:4" x14ac:dyDescent="0.25">
      <c r="A3902" s="54" t="s">
        <v>947</v>
      </c>
      <c r="B3902" s="67" t="s">
        <v>6271</v>
      </c>
      <c r="C3902" s="67" t="s">
        <v>6273</v>
      </c>
      <c r="D3902" s="68">
        <v>43638</v>
      </c>
    </row>
    <row r="3903" spans="1:4" x14ac:dyDescent="0.25">
      <c r="A3903" s="54" t="s">
        <v>947</v>
      </c>
      <c r="B3903" s="67" t="s">
        <v>8080</v>
      </c>
      <c r="C3903" s="67" t="s">
        <v>8082</v>
      </c>
      <c r="D3903" s="68">
        <v>27144</v>
      </c>
    </row>
    <row r="3904" spans="1:4" x14ac:dyDescent="0.25">
      <c r="A3904" s="54" t="s">
        <v>947</v>
      </c>
      <c r="B3904" s="67" t="s">
        <v>2825</v>
      </c>
      <c r="C3904" s="67" t="s">
        <v>2827</v>
      </c>
      <c r="D3904" s="68">
        <v>159179</v>
      </c>
    </row>
    <row r="3905" spans="1:4" x14ac:dyDescent="0.25">
      <c r="A3905" s="54" t="s">
        <v>947</v>
      </c>
      <c r="B3905" s="67" t="s">
        <v>8689</v>
      </c>
      <c r="C3905" s="67" t="s">
        <v>8691</v>
      </c>
      <c r="D3905" s="68">
        <v>23255</v>
      </c>
    </row>
    <row r="3906" spans="1:4" x14ac:dyDescent="0.25">
      <c r="A3906" s="54" t="s">
        <v>947</v>
      </c>
      <c r="B3906" s="67" t="s">
        <v>15386</v>
      </c>
      <c r="C3906" s="67" t="s">
        <v>15388</v>
      </c>
      <c r="D3906" s="68">
        <v>3173</v>
      </c>
    </row>
    <row r="3907" spans="1:4" x14ac:dyDescent="0.25">
      <c r="A3907" s="54" t="s">
        <v>947</v>
      </c>
      <c r="B3907" s="67" t="s">
        <v>6334</v>
      </c>
      <c r="C3907" s="67" t="s">
        <v>6336</v>
      </c>
      <c r="D3907" s="68">
        <v>42961</v>
      </c>
    </row>
    <row r="3908" spans="1:4" x14ac:dyDescent="0.25">
      <c r="A3908" s="54" t="s">
        <v>947</v>
      </c>
      <c r="B3908" s="67" t="s">
        <v>3537</v>
      </c>
      <c r="C3908" s="67" t="s">
        <v>3539</v>
      </c>
      <c r="D3908" s="68">
        <v>112994</v>
      </c>
    </row>
    <row r="3909" spans="1:4" x14ac:dyDescent="0.25">
      <c r="A3909" s="54" t="s">
        <v>947</v>
      </c>
      <c r="B3909" s="67" t="s">
        <v>4021</v>
      </c>
      <c r="C3909" s="67" t="s">
        <v>4023</v>
      </c>
      <c r="D3909" s="68">
        <v>94086</v>
      </c>
    </row>
    <row r="3910" spans="1:4" x14ac:dyDescent="0.25">
      <c r="A3910" s="54" t="s">
        <v>947</v>
      </c>
      <c r="B3910" s="67" t="s">
        <v>8161</v>
      </c>
      <c r="C3910" s="67" t="s">
        <v>8163</v>
      </c>
      <c r="D3910" s="68">
        <v>26584</v>
      </c>
    </row>
    <row r="3911" spans="1:4" x14ac:dyDescent="0.25">
      <c r="A3911" s="54" t="s">
        <v>947</v>
      </c>
      <c r="B3911" s="67" t="s">
        <v>1940</v>
      </c>
      <c r="C3911" s="67" t="s">
        <v>1942</v>
      </c>
      <c r="D3911" s="68">
        <v>269250</v>
      </c>
    </row>
    <row r="3912" spans="1:4" x14ac:dyDescent="0.25">
      <c r="A3912" s="54" t="s">
        <v>947</v>
      </c>
      <c r="B3912" s="67" t="s">
        <v>13670</v>
      </c>
      <c r="C3912" s="67" t="s">
        <v>13672</v>
      </c>
      <c r="D3912" s="68">
        <v>5982</v>
      </c>
    </row>
    <row r="3913" spans="1:4" x14ac:dyDescent="0.25">
      <c r="A3913" s="54" t="s">
        <v>947</v>
      </c>
      <c r="B3913" s="67" t="s">
        <v>4739</v>
      </c>
      <c r="C3913" s="67" t="s">
        <v>4741</v>
      </c>
      <c r="D3913" s="68">
        <v>69686</v>
      </c>
    </row>
    <row r="3914" spans="1:4" x14ac:dyDescent="0.25">
      <c r="A3914" s="54" t="s">
        <v>947</v>
      </c>
      <c r="B3914" s="67" t="s">
        <v>9291</v>
      </c>
      <c r="C3914" s="67" t="s">
        <v>9293</v>
      </c>
      <c r="D3914" s="68">
        <v>19802</v>
      </c>
    </row>
    <row r="3915" spans="1:4" x14ac:dyDescent="0.25">
      <c r="A3915" s="54" t="s">
        <v>947</v>
      </c>
      <c r="B3915" s="67" t="s">
        <v>4336</v>
      </c>
      <c r="C3915" s="67" t="s">
        <v>4338</v>
      </c>
      <c r="D3915" s="68">
        <v>80432</v>
      </c>
    </row>
    <row r="3916" spans="1:4" x14ac:dyDescent="0.25">
      <c r="A3916" s="54" t="s">
        <v>947</v>
      </c>
      <c r="B3916" s="67" t="s">
        <v>8032</v>
      </c>
      <c r="C3916" s="67" t="s">
        <v>8034</v>
      </c>
      <c r="D3916" s="68">
        <v>27392</v>
      </c>
    </row>
    <row r="3917" spans="1:4" x14ac:dyDescent="0.25">
      <c r="A3917" s="54" t="s">
        <v>947</v>
      </c>
      <c r="B3917" s="67" t="s">
        <v>16329</v>
      </c>
      <c r="C3917" s="67" t="s">
        <v>16331</v>
      </c>
      <c r="D3917" s="68">
        <v>1765</v>
      </c>
    </row>
    <row r="3918" spans="1:4" x14ac:dyDescent="0.25">
      <c r="A3918" s="54" t="s">
        <v>947</v>
      </c>
      <c r="B3918" s="67" t="s">
        <v>8665</v>
      </c>
      <c r="C3918" s="67" t="s">
        <v>8667</v>
      </c>
      <c r="D3918" s="68">
        <v>23411</v>
      </c>
    </row>
    <row r="3919" spans="1:4" x14ac:dyDescent="0.25">
      <c r="A3919" s="54" t="s">
        <v>947</v>
      </c>
      <c r="B3919" s="67" t="s">
        <v>2423</v>
      </c>
      <c r="C3919" s="67" t="s">
        <v>2425</v>
      </c>
      <c r="D3919" s="68">
        <v>199016</v>
      </c>
    </row>
    <row r="3920" spans="1:4" x14ac:dyDescent="0.25">
      <c r="A3920" s="54" t="s">
        <v>947</v>
      </c>
      <c r="B3920" s="67" t="s">
        <v>14183</v>
      </c>
      <c r="C3920" s="67" t="s">
        <v>14185</v>
      </c>
      <c r="D3920" s="68">
        <v>5870</v>
      </c>
    </row>
    <row r="3921" spans="1:4" x14ac:dyDescent="0.25">
      <c r="A3921" s="54" t="s">
        <v>947</v>
      </c>
      <c r="B3921" s="67" t="s">
        <v>6424</v>
      </c>
      <c r="C3921" s="67" t="s">
        <v>6426</v>
      </c>
      <c r="D3921" s="68">
        <v>42144</v>
      </c>
    </row>
    <row r="3922" spans="1:4" x14ac:dyDescent="0.25">
      <c r="A3922" s="54" t="s">
        <v>947</v>
      </c>
      <c r="B3922" s="67" t="s">
        <v>4537</v>
      </c>
      <c r="C3922" s="67" t="s">
        <v>4539</v>
      </c>
      <c r="D3922" s="68">
        <v>74823</v>
      </c>
    </row>
    <row r="3923" spans="1:4" x14ac:dyDescent="0.25">
      <c r="A3923" s="54" t="s">
        <v>947</v>
      </c>
      <c r="B3923" s="67" t="s">
        <v>10019</v>
      </c>
      <c r="C3923" s="67" t="s">
        <v>10021</v>
      </c>
      <c r="D3923" s="68">
        <v>16276</v>
      </c>
    </row>
    <row r="3924" spans="1:4" x14ac:dyDescent="0.25">
      <c r="A3924" s="54" t="s">
        <v>947</v>
      </c>
      <c r="B3924" s="67" t="s">
        <v>8284</v>
      </c>
      <c r="C3924" s="67" t="s">
        <v>8286</v>
      </c>
      <c r="D3924" s="68">
        <v>25774</v>
      </c>
    </row>
    <row r="3925" spans="1:4" x14ac:dyDescent="0.25">
      <c r="A3925" s="54" t="s">
        <v>947</v>
      </c>
      <c r="B3925" s="67" t="s">
        <v>16770</v>
      </c>
      <c r="C3925" s="67" t="s">
        <v>16772</v>
      </c>
      <c r="D3925" s="68">
        <v>1104</v>
      </c>
    </row>
    <row r="3926" spans="1:4" x14ac:dyDescent="0.25">
      <c r="A3926" s="54" t="s">
        <v>947</v>
      </c>
      <c r="B3926" s="67" t="s">
        <v>16354</v>
      </c>
      <c r="C3926" s="67" t="s">
        <v>16356</v>
      </c>
      <c r="D3926" s="68">
        <v>1731</v>
      </c>
    </row>
    <row r="3927" spans="1:4" x14ac:dyDescent="0.25">
      <c r="A3927" s="54" t="s">
        <v>947</v>
      </c>
      <c r="B3927" s="67" t="s">
        <v>11250</v>
      </c>
      <c r="C3927" s="67" t="s">
        <v>11252</v>
      </c>
      <c r="D3927" s="68">
        <v>11655</v>
      </c>
    </row>
    <row r="3928" spans="1:4" x14ac:dyDescent="0.25">
      <c r="A3928" s="54" t="s">
        <v>947</v>
      </c>
      <c r="B3928" s="67" t="s">
        <v>8572</v>
      </c>
      <c r="C3928" s="67" t="s">
        <v>8574</v>
      </c>
      <c r="D3928" s="68">
        <v>24221</v>
      </c>
    </row>
    <row r="3929" spans="1:4" x14ac:dyDescent="0.25">
      <c r="A3929" s="54" t="s">
        <v>947</v>
      </c>
      <c r="B3929" s="67" t="s">
        <v>9414</v>
      </c>
      <c r="C3929" s="67" t="s">
        <v>9416</v>
      </c>
      <c r="D3929" s="68">
        <v>19084</v>
      </c>
    </row>
    <row r="3930" spans="1:4" x14ac:dyDescent="0.25">
      <c r="A3930" s="54" t="s">
        <v>947</v>
      </c>
      <c r="B3930" s="67" t="s">
        <v>13619</v>
      </c>
      <c r="C3930" s="67" t="s">
        <v>13621</v>
      </c>
      <c r="D3930" s="68">
        <v>6058</v>
      </c>
    </row>
    <row r="3931" spans="1:4" x14ac:dyDescent="0.25">
      <c r="A3931" s="54" t="s">
        <v>947</v>
      </c>
      <c r="B3931" s="67" t="s">
        <v>15180</v>
      </c>
      <c r="C3931" s="67" t="s">
        <v>15182</v>
      </c>
      <c r="D3931" s="68">
        <v>3497</v>
      </c>
    </row>
    <row r="3932" spans="1:4" x14ac:dyDescent="0.25">
      <c r="A3932" s="54" t="s">
        <v>947</v>
      </c>
      <c r="B3932" s="67" t="s">
        <v>4757</v>
      </c>
      <c r="C3932" s="67" t="s">
        <v>4759</v>
      </c>
      <c r="D3932" s="68">
        <v>69399</v>
      </c>
    </row>
    <row r="3933" spans="1:4" x14ac:dyDescent="0.25">
      <c r="A3933" s="54" t="s">
        <v>947</v>
      </c>
      <c r="B3933" s="67" t="s">
        <v>15987</v>
      </c>
      <c r="C3933" s="67" t="s">
        <v>15989</v>
      </c>
      <c r="D3933" s="68">
        <v>2156</v>
      </c>
    </row>
    <row r="3934" spans="1:4" x14ac:dyDescent="0.25">
      <c r="A3934" s="54" t="s">
        <v>947</v>
      </c>
      <c r="B3934" s="67" t="s">
        <v>1805</v>
      </c>
      <c r="C3934" s="67" t="s">
        <v>1807</v>
      </c>
      <c r="D3934" s="68">
        <v>275239</v>
      </c>
    </row>
    <row r="3935" spans="1:4" x14ac:dyDescent="0.25">
      <c r="A3935" s="54" t="s">
        <v>947</v>
      </c>
      <c r="B3935" s="67" t="s">
        <v>15266</v>
      </c>
      <c r="C3935" s="67" t="s">
        <v>15268</v>
      </c>
      <c r="D3935" s="68">
        <v>3357</v>
      </c>
    </row>
    <row r="3936" spans="1:4" x14ac:dyDescent="0.25">
      <c r="A3936" s="54" t="s">
        <v>947</v>
      </c>
      <c r="B3936" s="67" t="s">
        <v>5893</v>
      </c>
      <c r="C3936" s="67" t="s">
        <v>5895</v>
      </c>
      <c r="D3936" s="68">
        <v>94418</v>
      </c>
    </row>
    <row r="3937" spans="1:4" x14ac:dyDescent="0.25">
      <c r="A3937" s="54" t="s">
        <v>947</v>
      </c>
      <c r="B3937" s="67" t="s">
        <v>10966</v>
      </c>
      <c r="C3937" s="67" t="s">
        <v>10968</v>
      </c>
      <c r="D3937" s="68">
        <v>12605</v>
      </c>
    </row>
    <row r="3938" spans="1:4" x14ac:dyDescent="0.25">
      <c r="A3938" s="54" t="s">
        <v>947</v>
      </c>
      <c r="B3938" s="67" t="s">
        <v>12844</v>
      </c>
      <c r="C3938" s="67" t="s">
        <v>12846</v>
      </c>
      <c r="D3938" s="68">
        <v>7556</v>
      </c>
    </row>
    <row r="3939" spans="1:4" x14ac:dyDescent="0.25">
      <c r="A3939" s="54" t="s">
        <v>947</v>
      </c>
      <c r="B3939" s="67" t="s">
        <v>1011</v>
      </c>
      <c r="C3939" s="67" t="s">
        <v>1013</v>
      </c>
      <c r="D3939" s="68">
        <v>368466</v>
      </c>
    </row>
    <row r="3940" spans="1:4" x14ac:dyDescent="0.25">
      <c r="A3940" s="54" t="s">
        <v>947</v>
      </c>
      <c r="B3940" s="67" t="s">
        <v>6007</v>
      </c>
      <c r="C3940" s="67" t="s">
        <v>6009</v>
      </c>
      <c r="D3940" s="68">
        <v>47441</v>
      </c>
    </row>
    <row r="3941" spans="1:4" x14ac:dyDescent="0.25">
      <c r="A3941" s="54" t="s">
        <v>947</v>
      </c>
      <c r="B3941" s="67" t="s">
        <v>3139</v>
      </c>
      <c r="C3941" s="67" t="s">
        <v>3141</v>
      </c>
      <c r="D3941" s="68">
        <v>135963</v>
      </c>
    </row>
    <row r="3942" spans="1:4" x14ac:dyDescent="0.25">
      <c r="A3942" s="54" t="s">
        <v>947</v>
      </c>
      <c r="B3942" s="67" t="s">
        <v>2099</v>
      </c>
      <c r="C3942" s="67" t="s">
        <v>2101</v>
      </c>
      <c r="D3942" s="68">
        <v>236427</v>
      </c>
    </row>
    <row r="3943" spans="1:4" x14ac:dyDescent="0.25">
      <c r="A3943" s="54" t="s">
        <v>947</v>
      </c>
      <c r="B3943" s="67" t="s">
        <v>1424</v>
      </c>
      <c r="C3943" s="67" t="s">
        <v>1426</v>
      </c>
      <c r="D3943" s="68">
        <v>401389</v>
      </c>
    </row>
    <row r="3944" spans="1:4" x14ac:dyDescent="0.25">
      <c r="A3944" s="54" t="s">
        <v>947</v>
      </c>
      <c r="B3944" s="67" t="s">
        <v>2315</v>
      </c>
      <c r="C3944" s="67" t="s">
        <v>2317</v>
      </c>
      <c r="D3944" s="68">
        <v>211530</v>
      </c>
    </row>
    <row r="3945" spans="1:4" x14ac:dyDescent="0.25">
      <c r="A3945" s="54" t="s">
        <v>947</v>
      </c>
      <c r="B3945" s="67" t="s">
        <v>4390</v>
      </c>
      <c r="C3945" s="67" t="s">
        <v>4392</v>
      </c>
      <c r="D3945" s="68">
        <v>79283</v>
      </c>
    </row>
    <row r="3946" spans="1:4" x14ac:dyDescent="0.25">
      <c r="A3946" s="54" t="s">
        <v>947</v>
      </c>
      <c r="B3946" s="67" t="s">
        <v>1988</v>
      </c>
      <c r="C3946" s="67" t="s">
        <v>1990</v>
      </c>
      <c r="D3946" s="68">
        <v>251460</v>
      </c>
    </row>
    <row r="3947" spans="1:4" x14ac:dyDescent="0.25">
      <c r="A3947" s="54" t="s">
        <v>947</v>
      </c>
      <c r="B3947" s="67" t="s">
        <v>4117</v>
      </c>
      <c r="C3947" s="67" t="s">
        <v>4119</v>
      </c>
      <c r="D3947" s="68">
        <v>89597</v>
      </c>
    </row>
    <row r="3948" spans="1:4" x14ac:dyDescent="0.25">
      <c r="A3948" s="54" t="s">
        <v>947</v>
      </c>
      <c r="B3948" s="67" t="s">
        <v>16008</v>
      </c>
      <c r="C3948" s="67" t="s">
        <v>16010</v>
      </c>
      <c r="D3948" s="68">
        <v>2128</v>
      </c>
    </row>
    <row r="3949" spans="1:4" x14ac:dyDescent="0.25">
      <c r="A3949" s="54" t="s">
        <v>947</v>
      </c>
      <c r="B3949" s="67" t="s">
        <v>1859</v>
      </c>
      <c r="C3949" s="67" t="s">
        <v>1861</v>
      </c>
      <c r="D3949" s="68">
        <v>228241</v>
      </c>
    </row>
    <row r="3950" spans="1:4" x14ac:dyDescent="0.25">
      <c r="A3950" s="54" t="s">
        <v>947</v>
      </c>
      <c r="B3950" s="67" t="s">
        <v>7109</v>
      </c>
      <c r="C3950" s="67" t="s">
        <v>7111</v>
      </c>
      <c r="D3950" s="68">
        <v>34456</v>
      </c>
    </row>
    <row r="3951" spans="1:4" x14ac:dyDescent="0.25">
      <c r="A3951" s="54" t="s">
        <v>947</v>
      </c>
      <c r="B3951" s="67" t="s">
        <v>1646</v>
      </c>
      <c r="C3951" s="67" t="s">
        <v>1648</v>
      </c>
      <c r="D3951" s="68">
        <v>65600</v>
      </c>
    </row>
    <row r="3952" spans="1:4" x14ac:dyDescent="0.25">
      <c r="A3952" s="54" t="s">
        <v>947</v>
      </c>
      <c r="B3952" s="67" t="s">
        <v>8491</v>
      </c>
      <c r="C3952" s="67" t="s">
        <v>8493</v>
      </c>
      <c r="D3952" s="68">
        <v>24796</v>
      </c>
    </row>
    <row r="3953" spans="1:4" x14ac:dyDescent="0.25">
      <c r="A3953" s="54" t="s">
        <v>947</v>
      </c>
      <c r="B3953" s="67" t="s">
        <v>8545</v>
      </c>
      <c r="C3953" s="67" t="s">
        <v>8547</v>
      </c>
      <c r="D3953" s="68">
        <v>24409</v>
      </c>
    </row>
    <row r="3954" spans="1:4" x14ac:dyDescent="0.25">
      <c r="A3954" s="54" t="s">
        <v>947</v>
      </c>
      <c r="B3954" s="67" t="s">
        <v>8626</v>
      </c>
      <c r="C3954" s="67" t="s">
        <v>8628</v>
      </c>
      <c r="D3954" s="68">
        <v>23620</v>
      </c>
    </row>
    <row r="3955" spans="1:4" x14ac:dyDescent="0.25">
      <c r="A3955" s="54" t="s">
        <v>947</v>
      </c>
      <c r="B3955" s="67" t="s">
        <v>7462</v>
      </c>
      <c r="C3955" s="67" t="s">
        <v>7464</v>
      </c>
      <c r="D3955" s="68">
        <v>31782</v>
      </c>
    </row>
    <row r="3956" spans="1:4" x14ac:dyDescent="0.25">
      <c r="A3956" s="54" t="s">
        <v>947</v>
      </c>
      <c r="B3956" s="67" t="s">
        <v>2858</v>
      </c>
      <c r="C3956" s="67" t="s">
        <v>2860</v>
      </c>
      <c r="D3956" s="68">
        <v>157624</v>
      </c>
    </row>
    <row r="3957" spans="1:4" x14ac:dyDescent="0.25">
      <c r="A3957" s="54" t="s">
        <v>947</v>
      </c>
      <c r="B3957" s="67" t="s">
        <v>4991</v>
      </c>
      <c r="C3957" s="67" t="s">
        <v>4993</v>
      </c>
      <c r="D3957" s="68">
        <v>64755</v>
      </c>
    </row>
    <row r="3958" spans="1:4" x14ac:dyDescent="0.25">
      <c r="A3958" s="54" t="s">
        <v>947</v>
      </c>
      <c r="B3958" s="67" t="s">
        <v>3970</v>
      </c>
      <c r="C3958" s="67" t="s">
        <v>3972</v>
      </c>
      <c r="D3958" s="68">
        <v>95432</v>
      </c>
    </row>
    <row r="3959" spans="1:4" x14ac:dyDescent="0.25">
      <c r="A3959" s="54" t="s">
        <v>947</v>
      </c>
      <c r="B3959" s="67" t="s">
        <v>12009</v>
      </c>
      <c r="C3959" s="67" t="s">
        <v>12011</v>
      </c>
      <c r="D3959" s="68">
        <v>9532</v>
      </c>
    </row>
    <row r="3960" spans="1:4" x14ac:dyDescent="0.25">
      <c r="A3960" s="54" t="s">
        <v>947</v>
      </c>
      <c r="B3960" s="67" t="s">
        <v>1829</v>
      </c>
      <c r="C3960" s="67" t="s">
        <v>1831</v>
      </c>
      <c r="D3960" s="68">
        <v>253785</v>
      </c>
    </row>
    <row r="3961" spans="1:4" x14ac:dyDescent="0.25">
      <c r="A3961" s="54" t="s">
        <v>947</v>
      </c>
      <c r="B3961" s="67" t="s">
        <v>3772</v>
      </c>
      <c r="C3961" s="67" t="s">
        <v>3774</v>
      </c>
      <c r="D3961" s="68">
        <v>102610</v>
      </c>
    </row>
    <row r="3962" spans="1:4" x14ac:dyDescent="0.25">
      <c r="A3962" s="54" t="s">
        <v>947</v>
      </c>
      <c r="B3962" s="67" t="s">
        <v>14922</v>
      </c>
      <c r="C3962" s="67" t="s">
        <v>14924</v>
      </c>
      <c r="D3962" s="68">
        <v>3890</v>
      </c>
    </row>
    <row r="3963" spans="1:4" x14ac:dyDescent="0.25">
      <c r="A3963" s="54" t="s">
        <v>947</v>
      </c>
      <c r="B3963" s="67" t="s">
        <v>14460</v>
      </c>
      <c r="C3963" s="67" t="s">
        <v>14462</v>
      </c>
      <c r="D3963" s="68">
        <v>4606</v>
      </c>
    </row>
    <row r="3964" spans="1:4" x14ac:dyDescent="0.25">
      <c r="A3964" s="54" t="s">
        <v>947</v>
      </c>
      <c r="B3964" s="67" t="s">
        <v>6827</v>
      </c>
      <c r="C3964" s="67" t="s">
        <v>6829</v>
      </c>
      <c r="D3964" s="68">
        <v>37559</v>
      </c>
    </row>
    <row r="3965" spans="1:4" x14ac:dyDescent="0.25">
      <c r="A3965" s="54" t="s">
        <v>947</v>
      </c>
      <c r="B3965" s="67" t="s">
        <v>14393</v>
      </c>
      <c r="C3965" s="67" t="s">
        <v>14395</v>
      </c>
      <c r="D3965" s="68">
        <v>4704</v>
      </c>
    </row>
    <row r="3966" spans="1:4" x14ac:dyDescent="0.25">
      <c r="A3966" s="54" t="s">
        <v>947</v>
      </c>
      <c r="B3966" s="67" t="s">
        <v>4165</v>
      </c>
      <c r="C3966" s="67" t="s">
        <v>4167</v>
      </c>
      <c r="D3966" s="68">
        <v>87456</v>
      </c>
    </row>
    <row r="3967" spans="1:4" x14ac:dyDescent="0.25">
      <c r="A3967" s="54" t="s">
        <v>947</v>
      </c>
      <c r="B3967" s="67" t="s">
        <v>9989</v>
      </c>
      <c r="C3967" s="67" t="s">
        <v>9991</v>
      </c>
      <c r="D3967" s="68">
        <v>16344</v>
      </c>
    </row>
    <row r="3968" spans="1:4" x14ac:dyDescent="0.25">
      <c r="A3968" s="54" t="s">
        <v>947</v>
      </c>
      <c r="B3968" s="67" t="s">
        <v>9953</v>
      </c>
      <c r="C3968" s="67" t="s">
        <v>9955</v>
      </c>
      <c r="D3968" s="68">
        <v>16517</v>
      </c>
    </row>
    <row r="3969" spans="1:4" x14ac:dyDescent="0.25">
      <c r="A3969" s="54" t="s">
        <v>947</v>
      </c>
      <c r="B3969" s="67" t="s">
        <v>7948</v>
      </c>
      <c r="C3969" s="67" t="s">
        <v>7950</v>
      </c>
      <c r="D3969" s="68">
        <v>28130</v>
      </c>
    </row>
    <row r="3970" spans="1:4" x14ac:dyDescent="0.25">
      <c r="A3970" s="54" t="s">
        <v>947</v>
      </c>
      <c r="B3970" s="67" t="s">
        <v>5147</v>
      </c>
      <c r="C3970" s="67" t="s">
        <v>5149</v>
      </c>
      <c r="D3970" s="68">
        <v>61925</v>
      </c>
    </row>
    <row r="3971" spans="1:4" x14ac:dyDescent="0.25">
      <c r="A3971" s="54" t="s">
        <v>947</v>
      </c>
      <c r="B3971" s="67" t="s">
        <v>10702</v>
      </c>
      <c r="C3971" s="67" t="s">
        <v>10704</v>
      </c>
      <c r="D3971" s="68">
        <v>13616</v>
      </c>
    </row>
    <row r="3972" spans="1:4" x14ac:dyDescent="0.25">
      <c r="A3972" s="54" t="s">
        <v>947</v>
      </c>
      <c r="B3972" s="67" t="s">
        <v>15284</v>
      </c>
      <c r="C3972" s="67" t="s">
        <v>15286</v>
      </c>
      <c r="D3972" s="68">
        <v>3326</v>
      </c>
    </row>
    <row r="3973" spans="1:4" x14ac:dyDescent="0.25">
      <c r="A3973" s="54" t="s">
        <v>947</v>
      </c>
      <c r="B3973" s="67" t="s">
        <v>8119</v>
      </c>
      <c r="C3973" s="67" t="s">
        <v>8121</v>
      </c>
      <c r="D3973" s="68">
        <v>26840</v>
      </c>
    </row>
    <row r="3974" spans="1:4" x14ac:dyDescent="0.25">
      <c r="A3974" s="54" t="s">
        <v>947</v>
      </c>
      <c r="B3974" s="67" t="s">
        <v>9914</v>
      </c>
      <c r="C3974" s="67" t="s">
        <v>9916</v>
      </c>
      <c r="D3974" s="68">
        <v>16676</v>
      </c>
    </row>
    <row r="3975" spans="1:4" x14ac:dyDescent="0.25">
      <c r="A3975" s="54" t="s">
        <v>947</v>
      </c>
      <c r="B3975" s="67" t="s">
        <v>16496</v>
      </c>
      <c r="C3975" s="67" t="s">
        <v>16498</v>
      </c>
      <c r="D3975" s="68">
        <v>1528</v>
      </c>
    </row>
    <row r="3976" spans="1:4" x14ac:dyDescent="0.25">
      <c r="A3976" s="54" t="s">
        <v>947</v>
      </c>
      <c r="B3976" s="67" t="s">
        <v>5051</v>
      </c>
      <c r="C3976" s="67" t="s">
        <v>5053</v>
      </c>
      <c r="D3976" s="68">
        <v>63713</v>
      </c>
    </row>
    <row r="3977" spans="1:4" x14ac:dyDescent="0.25">
      <c r="A3977" s="54" t="s">
        <v>947</v>
      </c>
      <c r="B3977" s="67" t="s">
        <v>4877</v>
      </c>
      <c r="C3977" s="67" t="s">
        <v>4879</v>
      </c>
      <c r="D3977" s="68">
        <v>66986</v>
      </c>
    </row>
    <row r="3978" spans="1:4" x14ac:dyDescent="0.25">
      <c r="A3978" s="54" t="s">
        <v>947</v>
      </c>
      <c r="B3978" s="67" t="s">
        <v>2717</v>
      </c>
      <c r="C3978" s="67" t="s">
        <v>2719</v>
      </c>
      <c r="D3978" s="68">
        <v>170064</v>
      </c>
    </row>
    <row r="3979" spans="1:4" x14ac:dyDescent="0.25">
      <c r="A3979" s="54" t="s">
        <v>947</v>
      </c>
      <c r="B3979" s="67" t="s">
        <v>2384</v>
      </c>
      <c r="C3979" s="67" t="s">
        <v>2386</v>
      </c>
      <c r="D3979" s="68">
        <v>204534</v>
      </c>
    </row>
    <row r="3980" spans="1:4" x14ac:dyDescent="0.25">
      <c r="A3980" s="54" t="s">
        <v>947</v>
      </c>
      <c r="B3980" s="67" t="s">
        <v>8698</v>
      </c>
      <c r="C3980" s="67" t="s">
        <v>8700</v>
      </c>
      <c r="D3980" s="68">
        <v>23213</v>
      </c>
    </row>
    <row r="3981" spans="1:4" x14ac:dyDescent="0.25">
      <c r="A3981" s="54" t="s">
        <v>947</v>
      </c>
      <c r="B3981" s="67" t="s">
        <v>7570</v>
      </c>
      <c r="C3981" s="67" t="s">
        <v>7572</v>
      </c>
      <c r="D3981" s="68">
        <v>30947</v>
      </c>
    </row>
    <row r="3982" spans="1:4" x14ac:dyDescent="0.25">
      <c r="A3982" s="54" t="s">
        <v>947</v>
      </c>
      <c r="B3982" s="67" t="s">
        <v>10207</v>
      </c>
      <c r="C3982" s="67" t="s">
        <v>10209</v>
      </c>
      <c r="D3982" s="68">
        <v>15491</v>
      </c>
    </row>
    <row r="3983" spans="1:4" x14ac:dyDescent="0.25">
      <c r="A3983" s="54" t="s">
        <v>947</v>
      </c>
      <c r="B3983" s="67" t="s">
        <v>3109</v>
      </c>
      <c r="C3983" s="67" t="s">
        <v>3111</v>
      </c>
      <c r="D3983" s="68">
        <v>137167</v>
      </c>
    </row>
    <row r="3984" spans="1:4" x14ac:dyDescent="0.25">
      <c r="A3984" s="54" t="s">
        <v>947</v>
      </c>
      <c r="B3984" s="67" t="s">
        <v>2393</v>
      </c>
      <c r="C3984" s="67" t="s">
        <v>2395</v>
      </c>
      <c r="D3984" s="68">
        <v>204070</v>
      </c>
    </row>
    <row r="3985" spans="1:4" x14ac:dyDescent="0.25">
      <c r="A3985" s="54" t="s">
        <v>947</v>
      </c>
      <c r="B3985" s="67" t="s">
        <v>7052</v>
      </c>
      <c r="C3985" s="67" t="s">
        <v>7054</v>
      </c>
      <c r="D3985" s="68">
        <v>34987</v>
      </c>
    </row>
    <row r="3986" spans="1:4" x14ac:dyDescent="0.25">
      <c r="A3986" s="54" t="s">
        <v>947</v>
      </c>
      <c r="B3986" s="67" t="s">
        <v>16626</v>
      </c>
      <c r="C3986" s="67" t="s">
        <v>16628</v>
      </c>
      <c r="D3986" s="68">
        <v>1318</v>
      </c>
    </row>
    <row r="3987" spans="1:4" x14ac:dyDescent="0.25">
      <c r="A3987" s="54" t="s">
        <v>947</v>
      </c>
      <c r="B3987" s="67" t="s">
        <v>10345</v>
      </c>
      <c r="C3987" s="67" t="s">
        <v>10347</v>
      </c>
      <c r="D3987" s="68">
        <v>14893</v>
      </c>
    </row>
    <row r="3988" spans="1:4" x14ac:dyDescent="0.25">
      <c r="A3988" s="54" t="s">
        <v>947</v>
      </c>
      <c r="B3988" s="67" t="s">
        <v>13525</v>
      </c>
      <c r="C3988" s="67" t="s">
        <v>13527</v>
      </c>
      <c r="D3988" s="68">
        <v>6200</v>
      </c>
    </row>
    <row r="3989" spans="1:4" x14ac:dyDescent="0.25">
      <c r="A3989" s="54" t="s">
        <v>947</v>
      </c>
      <c r="B3989" s="67" t="s">
        <v>10609</v>
      </c>
      <c r="C3989" s="67" t="s">
        <v>10611</v>
      </c>
      <c r="D3989" s="68">
        <v>13902</v>
      </c>
    </row>
    <row r="3990" spans="1:4" x14ac:dyDescent="0.25">
      <c r="A3990" s="54" t="s">
        <v>947</v>
      </c>
      <c r="B3990" s="67" t="s">
        <v>4270</v>
      </c>
      <c r="C3990" s="67" t="s">
        <v>4272</v>
      </c>
      <c r="D3990" s="68">
        <v>82400</v>
      </c>
    </row>
    <row r="3991" spans="1:4" x14ac:dyDescent="0.25">
      <c r="A3991" s="54" t="s">
        <v>947</v>
      </c>
      <c r="B3991" s="67" t="s">
        <v>2219</v>
      </c>
      <c r="C3991" s="67" t="s">
        <v>2221</v>
      </c>
      <c r="D3991" s="68">
        <v>222178</v>
      </c>
    </row>
    <row r="3992" spans="1:4" x14ac:dyDescent="0.25">
      <c r="A3992" s="54" t="s">
        <v>947</v>
      </c>
      <c r="B3992" s="67" t="s">
        <v>2960</v>
      </c>
      <c r="C3992" s="67" t="s">
        <v>2962</v>
      </c>
      <c r="D3992" s="68">
        <v>148569</v>
      </c>
    </row>
    <row r="3993" spans="1:4" x14ac:dyDescent="0.25">
      <c r="A3993" s="54" t="s">
        <v>947</v>
      </c>
      <c r="B3993" s="67" t="s">
        <v>15782</v>
      </c>
      <c r="C3993" s="67" t="s">
        <v>15784</v>
      </c>
      <c r="D3993" s="68">
        <v>2532</v>
      </c>
    </row>
    <row r="3994" spans="1:4" x14ac:dyDescent="0.25">
      <c r="A3994" s="54" t="s">
        <v>947</v>
      </c>
      <c r="B3994" s="67" t="s">
        <v>2528</v>
      </c>
      <c r="C3994" s="67" t="s">
        <v>2530</v>
      </c>
      <c r="D3994" s="68">
        <v>87750</v>
      </c>
    </row>
    <row r="3995" spans="1:4" x14ac:dyDescent="0.25">
      <c r="A3995" s="54" t="s">
        <v>947</v>
      </c>
      <c r="B3995" s="67" t="s">
        <v>14255</v>
      </c>
      <c r="C3995" s="67" t="s">
        <v>14257</v>
      </c>
      <c r="D3995" s="68">
        <v>4921</v>
      </c>
    </row>
    <row r="3996" spans="1:4" x14ac:dyDescent="0.25">
      <c r="A3996" s="54" t="s">
        <v>947</v>
      </c>
      <c r="B3996" s="67" t="s">
        <v>7933</v>
      </c>
      <c r="C3996" s="67" t="s">
        <v>7935</v>
      </c>
      <c r="D3996" s="68">
        <v>1810</v>
      </c>
    </row>
    <row r="3997" spans="1:4" x14ac:dyDescent="0.25">
      <c r="A3997" s="54" t="s">
        <v>947</v>
      </c>
      <c r="B3997" s="67" t="s">
        <v>14851</v>
      </c>
      <c r="C3997" s="67" t="s">
        <v>14853</v>
      </c>
      <c r="D3997" s="68">
        <v>3983</v>
      </c>
    </row>
    <row r="3998" spans="1:4" x14ac:dyDescent="0.25">
      <c r="A3998" s="54" t="s">
        <v>947</v>
      </c>
      <c r="B3998" s="67" t="s">
        <v>5594</v>
      </c>
      <c r="C3998" s="67" t="s">
        <v>5596</v>
      </c>
      <c r="D3998" s="68">
        <v>53685</v>
      </c>
    </row>
    <row r="3999" spans="1:4" x14ac:dyDescent="0.25">
      <c r="A3999" s="54" t="s">
        <v>947</v>
      </c>
      <c r="B3999" s="67" t="s">
        <v>15335</v>
      </c>
      <c r="C3999" s="67" t="s">
        <v>15337</v>
      </c>
      <c r="D3999" s="68">
        <v>3258</v>
      </c>
    </row>
    <row r="4000" spans="1:4" x14ac:dyDescent="0.25">
      <c r="A4000" s="54" t="s">
        <v>947</v>
      </c>
      <c r="B4000" s="67" t="s">
        <v>13841</v>
      </c>
      <c r="C4000" s="67" t="s">
        <v>13843</v>
      </c>
      <c r="D4000" s="68">
        <v>5630</v>
      </c>
    </row>
    <row r="4001" spans="1:4" x14ac:dyDescent="0.25">
      <c r="A4001" s="54" t="s">
        <v>947</v>
      </c>
      <c r="B4001" s="67" t="s">
        <v>4246</v>
      </c>
      <c r="C4001" s="67" t="s">
        <v>4248</v>
      </c>
      <c r="D4001" s="68">
        <v>83253</v>
      </c>
    </row>
    <row r="4002" spans="1:4" x14ac:dyDescent="0.25">
      <c r="A4002" s="54" t="s">
        <v>947</v>
      </c>
      <c r="B4002" s="67" t="s">
        <v>7405</v>
      </c>
      <c r="C4002" s="67" t="s">
        <v>7407</v>
      </c>
      <c r="D4002" s="68">
        <v>32163</v>
      </c>
    </row>
    <row r="4003" spans="1:4" x14ac:dyDescent="0.25">
      <c r="A4003" s="54" t="s">
        <v>947</v>
      </c>
      <c r="B4003" s="67" t="s">
        <v>13322</v>
      </c>
      <c r="C4003" s="67" t="s">
        <v>13324</v>
      </c>
      <c r="D4003" s="68">
        <v>6496</v>
      </c>
    </row>
    <row r="4004" spans="1:4" x14ac:dyDescent="0.25">
      <c r="A4004" s="54" t="s">
        <v>947</v>
      </c>
      <c r="B4004" s="67" t="s">
        <v>16218</v>
      </c>
      <c r="C4004" s="67" t="s">
        <v>16220</v>
      </c>
      <c r="D4004" s="68">
        <v>1907</v>
      </c>
    </row>
    <row r="4005" spans="1:4" x14ac:dyDescent="0.25">
      <c r="A4005" s="54" t="s">
        <v>947</v>
      </c>
      <c r="B4005" s="67" t="s">
        <v>16802</v>
      </c>
      <c r="C4005" s="67" t="s">
        <v>16804</v>
      </c>
      <c r="D4005" s="68">
        <v>1059</v>
      </c>
    </row>
    <row r="4006" spans="1:4" x14ac:dyDescent="0.25">
      <c r="A4006" s="54" t="s">
        <v>947</v>
      </c>
      <c r="B4006" s="67" t="s">
        <v>16026</v>
      </c>
      <c r="C4006" s="67" t="s">
        <v>16028</v>
      </c>
      <c r="D4006" s="68">
        <v>2111</v>
      </c>
    </row>
    <row r="4007" spans="1:4" x14ac:dyDescent="0.25">
      <c r="A4007" s="54" t="s">
        <v>947</v>
      </c>
      <c r="B4007" s="67" t="s">
        <v>16761</v>
      </c>
      <c r="C4007" s="67" t="s">
        <v>16763</v>
      </c>
      <c r="D4007" s="68">
        <v>1106</v>
      </c>
    </row>
    <row r="4008" spans="1:4" x14ac:dyDescent="0.25">
      <c r="A4008" s="54" t="s">
        <v>947</v>
      </c>
      <c r="B4008" s="67" t="s">
        <v>8185</v>
      </c>
      <c r="C4008" s="67" t="s">
        <v>8187</v>
      </c>
      <c r="D4008" s="68">
        <v>26459</v>
      </c>
    </row>
    <row r="4009" spans="1:4" x14ac:dyDescent="0.25">
      <c r="A4009" s="54" t="s">
        <v>947</v>
      </c>
      <c r="B4009" s="67" t="s">
        <v>16717</v>
      </c>
      <c r="C4009" s="67" t="s">
        <v>16719</v>
      </c>
      <c r="D4009" s="68">
        <v>1169</v>
      </c>
    </row>
    <row r="4010" spans="1:4" x14ac:dyDescent="0.25">
      <c r="A4010" s="54" t="s">
        <v>947</v>
      </c>
      <c r="B4010" s="67" t="s">
        <v>7112</v>
      </c>
      <c r="C4010" s="67" t="s">
        <v>7114</v>
      </c>
      <c r="D4010" s="68">
        <v>34433</v>
      </c>
    </row>
    <row r="4011" spans="1:4" x14ac:dyDescent="0.25">
      <c r="A4011" s="54" t="s">
        <v>947</v>
      </c>
      <c r="B4011" s="67" t="s">
        <v>12504</v>
      </c>
      <c r="C4011" s="67" t="s">
        <v>12506</v>
      </c>
      <c r="D4011" s="68">
        <v>8358</v>
      </c>
    </row>
    <row r="4012" spans="1:4" x14ac:dyDescent="0.25">
      <c r="A4012" s="54" t="s">
        <v>947</v>
      </c>
      <c r="B4012" s="67" t="s">
        <v>10453</v>
      </c>
      <c r="C4012" s="67" t="s">
        <v>10455</v>
      </c>
      <c r="D4012" s="68">
        <v>14576</v>
      </c>
    </row>
    <row r="4013" spans="1:4" x14ac:dyDescent="0.25">
      <c r="A4013" s="54" t="s">
        <v>947</v>
      </c>
      <c r="B4013" s="67" t="s">
        <v>12186</v>
      </c>
      <c r="C4013" s="67" t="s">
        <v>12188</v>
      </c>
      <c r="D4013" s="68">
        <v>9147</v>
      </c>
    </row>
    <row r="4014" spans="1:4" x14ac:dyDescent="0.25">
      <c r="A4014" s="54" t="s">
        <v>947</v>
      </c>
      <c r="B4014" s="67" t="s">
        <v>6592</v>
      </c>
      <c r="C4014" s="67" t="s">
        <v>6594</v>
      </c>
      <c r="D4014" s="68">
        <v>40353</v>
      </c>
    </row>
    <row r="4015" spans="1:4" x14ac:dyDescent="0.25">
      <c r="A4015" s="54" t="s">
        <v>947</v>
      </c>
      <c r="B4015" s="67" t="s">
        <v>15663</v>
      </c>
      <c r="C4015" s="67" t="s">
        <v>15665</v>
      </c>
      <c r="D4015" s="68">
        <v>2741</v>
      </c>
    </row>
    <row r="4016" spans="1:4" x14ac:dyDescent="0.25">
      <c r="A4016" s="54" t="s">
        <v>947</v>
      </c>
      <c r="B4016" s="67" t="s">
        <v>8143</v>
      </c>
      <c r="C4016" s="67" t="s">
        <v>8145</v>
      </c>
      <c r="D4016" s="68">
        <v>26662</v>
      </c>
    </row>
    <row r="4017" spans="1:4" x14ac:dyDescent="0.25">
      <c r="A4017" s="54" t="s">
        <v>947</v>
      </c>
      <c r="B4017" s="67" t="s">
        <v>7696</v>
      </c>
      <c r="C4017" s="67" t="s">
        <v>7698</v>
      </c>
      <c r="D4017" s="68">
        <v>29914</v>
      </c>
    </row>
    <row r="4018" spans="1:4" x14ac:dyDescent="0.25">
      <c r="A4018" s="54" t="s">
        <v>947</v>
      </c>
      <c r="B4018" s="67" t="s">
        <v>9702</v>
      </c>
      <c r="C4018" s="67" t="s">
        <v>9704</v>
      </c>
      <c r="D4018" s="68">
        <v>17571</v>
      </c>
    </row>
    <row r="4019" spans="1:4" x14ac:dyDescent="0.25">
      <c r="A4019" s="54" t="s">
        <v>947</v>
      </c>
      <c r="B4019" s="67" t="s">
        <v>7699</v>
      </c>
      <c r="C4019" s="67" t="s">
        <v>7701</v>
      </c>
      <c r="D4019" s="68">
        <v>29905</v>
      </c>
    </row>
    <row r="4020" spans="1:4" x14ac:dyDescent="0.25">
      <c r="A4020" s="54" t="s">
        <v>947</v>
      </c>
      <c r="B4020" s="67" t="s">
        <v>1547</v>
      </c>
      <c r="C4020" s="67" t="s">
        <v>1549</v>
      </c>
      <c r="D4020" s="68">
        <v>315859</v>
      </c>
    </row>
    <row r="4021" spans="1:4" x14ac:dyDescent="0.25">
      <c r="A4021" s="54" t="s">
        <v>947</v>
      </c>
      <c r="B4021" s="67" t="s">
        <v>10040</v>
      </c>
      <c r="C4021" s="67" t="s">
        <v>10042</v>
      </c>
      <c r="D4021" s="68">
        <v>16239</v>
      </c>
    </row>
    <row r="4022" spans="1:4" x14ac:dyDescent="0.25">
      <c r="A4022" s="54" t="s">
        <v>947</v>
      </c>
      <c r="B4022" s="67" t="s">
        <v>12093</v>
      </c>
      <c r="C4022" s="67" t="s">
        <v>12095</v>
      </c>
      <c r="D4022" s="68">
        <v>9339</v>
      </c>
    </row>
    <row r="4023" spans="1:4" x14ac:dyDescent="0.25">
      <c r="A4023" s="54" t="s">
        <v>947</v>
      </c>
      <c r="B4023" s="67" t="s">
        <v>6049</v>
      </c>
      <c r="C4023" s="67" t="s">
        <v>6051</v>
      </c>
      <c r="D4023" s="68">
        <v>46866</v>
      </c>
    </row>
    <row r="4024" spans="1:4" x14ac:dyDescent="0.25">
      <c r="A4024" s="54" t="s">
        <v>947</v>
      </c>
      <c r="B4024" s="67" t="s">
        <v>5768</v>
      </c>
      <c r="C4024" s="67" t="s">
        <v>5770</v>
      </c>
      <c r="D4024" s="68">
        <v>51045</v>
      </c>
    </row>
    <row r="4025" spans="1:4" x14ac:dyDescent="0.25">
      <c r="A4025" s="54" t="s">
        <v>947</v>
      </c>
      <c r="B4025" s="67" t="s">
        <v>12105</v>
      </c>
      <c r="C4025" s="67" t="s">
        <v>12107</v>
      </c>
      <c r="D4025" s="68">
        <v>9315</v>
      </c>
    </row>
    <row r="4026" spans="1:4" x14ac:dyDescent="0.25">
      <c r="A4026" s="54" t="s">
        <v>947</v>
      </c>
      <c r="B4026" s="67" t="s">
        <v>3600</v>
      </c>
      <c r="C4026" s="67" t="s">
        <v>3602</v>
      </c>
      <c r="D4026" s="68">
        <v>109903</v>
      </c>
    </row>
    <row r="4027" spans="1:4" x14ac:dyDescent="0.25">
      <c r="A4027" s="54" t="s">
        <v>947</v>
      </c>
      <c r="B4027" s="67" t="s">
        <v>4396</v>
      </c>
      <c r="C4027" s="67" t="s">
        <v>4398</v>
      </c>
      <c r="D4027" s="68">
        <v>79170</v>
      </c>
    </row>
    <row r="4028" spans="1:4" x14ac:dyDescent="0.25">
      <c r="A4028" s="54" t="s">
        <v>947</v>
      </c>
      <c r="B4028" s="67" t="s">
        <v>1008</v>
      </c>
      <c r="C4028" s="67" t="s">
        <v>1010</v>
      </c>
      <c r="D4028" s="68">
        <v>338922</v>
      </c>
    </row>
    <row r="4029" spans="1:4" x14ac:dyDescent="0.25">
      <c r="A4029" s="54" t="s">
        <v>947</v>
      </c>
      <c r="B4029" s="67" t="s">
        <v>15613</v>
      </c>
      <c r="C4029" s="67" t="s">
        <v>15615</v>
      </c>
      <c r="D4029" s="68">
        <v>2829</v>
      </c>
    </row>
    <row r="4030" spans="1:4" x14ac:dyDescent="0.25">
      <c r="A4030" s="54" t="s">
        <v>947</v>
      </c>
      <c r="B4030" s="67" t="s">
        <v>14045</v>
      </c>
      <c r="C4030" s="67" t="s">
        <v>14047</v>
      </c>
      <c r="D4030" s="68">
        <v>5263</v>
      </c>
    </row>
    <row r="4031" spans="1:4" x14ac:dyDescent="0.25">
      <c r="A4031" s="54" t="s">
        <v>947</v>
      </c>
      <c r="B4031" s="67" t="s">
        <v>2741</v>
      </c>
      <c r="C4031" s="67" t="s">
        <v>2743</v>
      </c>
      <c r="D4031" s="68">
        <v>167450</v>
      </c>
    </row>
    <row r="4032" spans="1:4" x14ac:dyDescent="0.25">
      <c r="A4032" s="54" t="s">
        <v>947</v>
      </c>
      <c r="B4032" s="67" t="s">
        <v>15257</v>
      </c>
      <c r="C4032" s="67" t="s">
        <v>15259</v>
      </c>
      <c r="D4032" s="68">
        <v>3370</v>
      </c>
    </row>
    <row r="4033" spans="1:4" x14ac:dyDescent="0.25">
      <c r="A4033" s="54" t="s">
        <v>947</v>
      </c>
      <c r="B4033" s="67" t="s">
        <v>13883</v>
      </c>
      <c r="C4033" s="67" t="s">
        <v>13885</v>
      </c>
      <c r="D4033" s="68">
        <v>5572</v>
      </c>
    </row>
    <row r="4034" spans="1:4" x14ac:dyDescent="0.25">
      <c r="A4034" s="54" t="s">
        <v>947</v>
      </c>
      <c r="B4034" s="67" t="s">
        <v>3561</v>
      </c>
      <c r="C4034" s="67" t="s">
        <v>3563</v>
      </c>
      <c r="D4034" s="68">
        <v>111434</v>
      </c>
    </row>
    <row r="4035" spans="1:4" x14ac:dyDescent="0.25">
      <c r="A4035" s="54" t="s">
        <v>947</v>
      </c>
      <c r="B4035" s="67" t="s">
        <v>13151</v>
      </c>
      <c r="C4035" s="67" t="s">
        <v>13153</v>
      </c>
      <c r="D4035" s="68">
        <v>6875</v>
      </c>
    </row>
    <row r="4036" spans="1:4" x14ac:dyDescent="0.25">
      <c r="A4036" s="54" t="s">
        <v>947</v>
      </c>
      <c r="B4036" s="67" t="s">
        <v>10076</v>
      </c>
      <c r="C4036" s="67" t="s">
        <v>10078</v>
      </c>
      <c r="D4036" s="68">
        <v>16118</v>
      </c>
    </row>
    <row r="4037" spans="1:4" x14ac:dyDescent="0.25">
      <c r="A4037" s="54" t="s">
        <v>947</v>
      </c>
      <c r="B4037" s="67" t="s">
        <v>11403</v>
      </c>
      <c r="C4037" s="67" t="s">
        <v>11405</v>
      </c>
      <c r="D4037" s="68">
        <v>11224</v>
      </c>
    </row>
    <row r="4038" spans="1:4" x14ac:dyDescent="0.25">
      <c r="A4038" s="54" t="s">
        <v>947</v>
      </c>
      <c r="B4038" s="67" t="s">
        <v>13604</v>
      </c>
      <c r="C4038" s="67" t="s">
        <v>13606</v>
      </c>
      <c r="D4038" s="68">
        <v>6070</v>
      </c>
    </row>
    <row r="4039" spans="1:4" x14ac:dyDescent="0.25">
      <c r="A4039" s="54" t="s">
        <v>947</v>
      </c>
      <c r="B4039" s="67" t="s">
        <v>15711</v>
      </c>
      <c r="C4039" s="67" t="s">
        <v>15713</v>
      </c>
      <c r="D4039" s="68">
        <v>2650</v>
      </c>
    </row>
    <row r="4040" spans="1:4" x14ac:dyDescent="0.25">
      <c r="A4040" s="54" t="s">
        <v>947</v>
      </c>
      <c r="B4040" s="67" t="s">
        <v>14943</v>
      </c>
      <c r="C4040" s="67" t="s">
        <v>14945</v>
      </c>
      <c r="D4040" s="68">
        <v>3873</v>
      </c>
    </row>
    <row r="4041" spans="1:4" x14ac:dyDescent="0.25">
      <c r="A4041" s="54" t="s">
        <v>947</v>
      </c>
      <c r="B4041" s="67" t="s">
        <v>14857</v>
      </c>
      <c r="C4041" s="67" t="s">
        <v>14859</v>
      </c>
      <c r="D4041" s="68">
        <v>3966</v>
      </c>
    </row>
    <row r="4042" spans="1:4" x14ac:dyDescent="0.25">
      <c r="A4042" s="54" t="s">
        <v>947</v>
      </c>
      <c r="B4042" s="67" t="s">
        <v>4243</v>
      </c>
      <c r="C4042" s="67" t="s">
        <v>4245</v>
      </c>
      <c r="D4042" s="68">
        <v>83341</v>
      </c>
    </row>
    <row r="4043" spans="1:4" x14ac:dyDescent="0.25">
      <c r="A4043" s="54" t="s">
        <v>947</v>
      </c>
      <c r="B4043" s="67" t="s">
        <v>16058</v>
      </c>
      <c r="C4043" s="67" t="s">
        <v>16060</v>
      </c>
      <c r="D4043" s="68">
        <v>2087</v>
      </c>
    </row>
    <row r="4044" spans="1:4" x14ac:dyDescent="0.25">
      <c r="A4044" s="54" t="s">
        <v>947</v>
      </c>
      <c r="B4044" s="67" t="s">
        <v>14054</v>
      </c>
      <c r="C4044" s="67" t="s">
        <v>14056</v>
      </c>
      <c r="D4044" s="68">
        <v>5252</v>
      </c>
    </row>
    <row r="4045" spans="1:4" x14ac:dyDescent="0.25">
      <c r="A4045" s="54" t="s">
        <v>947</v>
      </c>
      <c r="B4045" s="67" t="s">
        <v>1577</v>
      </c>
      <c r="C4045" s="67" t="s">
        <v>1579</v>
      </c>
      <c r="D4045" s="68">
        <v>362188</v>
      </c>
    </row>
    <row r="4046" spans="1:4" x14ac:dyDescent="0.25">
      <c r="A4046" s="54" t="s">
        <v>947</v>
      </c>
      <c r="B4046" s="67" t="s">
        <v>12285</v>
      </c>
      <c r="C4046" s="67" t="s">
        <v>12287</v>
      </c>
      <c r="D4046" s="68">
        <v>8884</v>
      </c>
    </row>
    <row r="4047" spans="1:4" x14ac:dyDescent="0.25">
      <c r="A4047" s="54" t="s">
        <v>947</v>
      </c>
      <c r="B4047" s="67" t="s">
        <v>6499</v>
      </c>
      <c r="C4047" s="67" t="s">
        <v>6501</v>
      </c>
      <c r="D4047" s="68">
        <v>41290</v>
      </c>
    </row>
    <row r="4048" spans="1:4" x14ac:dyDescent="0.25">
      <c r="A4048" s="54" t="s">
        <v>947</v>
      </c>
      <c r="B4048" s="67" t="s">
        <v>16720</v>
      </c>
      <c r="C4048" s="67" t="s">
        <v>16722</v>
      </c>
      <c r="D4048" s="68">
        <v>1166</v>
      </c>
    </row>
    <row r="4049" spans="1:4" x14ac:dyDescent="0.25">
      <c r="A4049" s="54" t="s">
        <v>947</v>
      </c>
      <c r="B4049" s="67" t="s">
        <v>2342</v>
      </c>
      <c r="C4049" s="67" t="s">
        <v>2344</v>
      </c>
      <c r="D4049" s="68">
        <v>208181</v>
      </c>
    </row>
    <row r="4050" spans="1:4" x14ac:dyDescent="0.25">
      <c r="A4050" s="54" t="s">
        <v>947</v>
      </c>
      <c r="B4050" s="67" t="s">
        <v>16966</v>
      </c>
      <c r="C4050" s="67" t="s">
        <v>16968</v>
      </c>
      <c r="D4050" s="68">
        <v>855</v>
      </c>
    </row>
    <row r="4051" spans="1:4" x14ac:dyDescent="0.25">
      <c r="A4051" s="54" t="s">
        <v>947</v>
      </c>
      <c r="B4051" s="67" t="s">
        <v>5819</v>
      </c>
      <c r="C4051" s="67" t="s">
        <v>5821</v>
      </c>
      <c r="D4051" s="68">
        <v>50300</v>
      </c>
    </row>
    <row r="4052" spans="1:4" x14ac:dyDescent="0.25">
      <c r="A4052" s="54" t="s">
        <v>947</v>
      </c>
      <c r="B4052" s="67" t="s">
        <v>16481</v>
      </c>
      <c r="C4052" s="67" t="s">
        <v>16483</v>
      </c>
      <c r="D4052" s="68">
        <v>1557</v>
      </c>
    </row>
    <row r="4053" spans="1:4" x14ac:dyDescent="0.25">
      <c r="A4053" s="54" t="s">
        <v>947</v>
      </c>
      <c r="B4053" s="67" t="s">
        <v>5911</v>
      </c>
      <c r="C4053" s="67" t="s">
        <v>5913</v>
      </c>
      <c r="D4053" s="68">
        <v>48867</v>
      </c>
    </row>
    <row r="4054" spans="1:4" x14ac:dyDescent="0.25">
      <c r="A4054" s="54" t="s">
        <v>947</v>
      </c>
      <c r="B4054" s="67" t="s">
        <v>9968</v>
      </c>
      <c r="C4054" s="67" t="s">
        <v>9970</v>
      </c>
      <c r="D4054" s="68">
        <v>16468</v>
      </c>
    </row>
    <row r="4055" spans="1:4" x14ac:dyDescent="0.25">
      <c r="A4055" s="54" t="s">
        <v>947</v>
      </c>
      <c r="B4055" s="67" t="s">
        <v>6112</v>
      </c>
      <c r="C4055" s="67" t="s">
        <v>6114</v>
      </c>
      <c r="D4055" s="68">
        <v>45968</v>
      </c>
    </row>
    <row r="4056" spans="1:4" x14ac:dyDescent="0.25">
      <c r="A4056" s="54" t="s">
        <v>947</v>
      </c>
      <c r="B4056" s="67" t="s">
        <v>1694</v>
      </c>
      <c r="C4056" s="67" t="s">
        <v>1696</v>
      </c>
      <c r="D4056" s="68">
        <v>338375</v>
      </c>
    </row>
    <row r="4057" spans="1:4" x14ac:dyDescent="0.25">
      <c r="A4057" s="54" t="s">
        <v>947</v>
      </c>
      <c r="B4057" s="67" t="s">
        <v>10513</v>
      </c>
      <c r="C4057" s="67" t="s">
        <v>10515</v>
      </c>
      <c r="D4057" s="68">
        <v>14317</v>
      </c>
    </row>
    <row r="4058" spans="1:4" x14ac:dyDescent="0.25">
      <c r="A4058" s="54" t="s">
        <v>947</v>
      </c>
      <c r="B4058" s="67" t="s">
        <v>6672</v>
      </c>
      <c r="C4058" s="67" t="s">
        <v>6674</v>
      </c>
      <c r="D4058" s="68">
        <v>39363</v>
      </c>
    </row>
    <row r="4059" spans="1:4" x14ac:dyDescent="0.25">
      <c r="A4059" s="54" t="s">
        <v>947</v>
      </c>
      <c r="B4059" s="67" t="s">
        <v>17213</v>
      </c>
      <c r="C4059" s="67" t="s">
        <v>17215</v>
      </c>
      <c r="D4059" s="68">
        <v>442</v>
      </c>
    </row>
    <row r="4060" spans="1:4" x14ac:dyDescent="0.25">
      <c r="A4060" s="54" t="s">
        <v>947</v>
      </c>
      <c r="B4060" s="67" t="s">
        <v>10210</v>
      </c>
      <c r="C4060" s="67" t="s">
        <v>10212</v>
      </c>
      <c r="D4060" s="68">
        <v>15463</v>
      </c>
    </row>
    <row r="4061" spans="1:4" x14ac:dyDescent="0.25">
      <c r="A4061" s="54" t="s">
        <v>947</v>
      </c>
      <c r="B4061" s="67" t="s">
        <v>17193</v>
      </c>
      <c r="C4061" s="67" t="s">
        <v>17195</v>
      </c>
      <c r="D4061" s="68">
        <v>3733</v>
      </c>
    </row>
    <row r="4062" spans="1:4" x14ac:dyDescent="0.25">
      <c r="A4062" s="54" t="s">
        <v>947</v>
      </c>
      <c r="B4062" s="67" t="s">
        <v>10939</v>
      </c>
      <c r="C4062" s="67" t="s">
        <v>10941</v>
      </c>
      <c r="D4062" s="68">
        <v>12684</v>
      </c>
    </row>
    <row r="4063" spans="1:4" x14ac:dyDescent="0.25">
      <c r="A4063" s="54" t="s">
        <v>947</v>
      </c>
      <c r="B4063" s="67" t="s">
        <v>5114</v>
      </c>
      <c r="C4063" s="67" t="s">
        <v>5116</v>
      </c>
      <c r="D4063" s="68">
        <v>62460</v>
      </c>
    </row>
    <row r="4064" spans="1:4" x14ac:dyDescent="0.25">
      <c r="A4064" s="54" t="s">
        <v>947</v>
      </c>
      <c r="B4064" s="67" t="s">
        <v>13060</v>
      </c>
      <c r="C4064" s="67" t="s">
        <v>13062</v>
      </c>
      <c r="D4064" s="68">
        <v>7045</v>
      </c>
    </row>
    <row r="4065" spans="1:4" x14ac:dyDescent="0.25">
      <c r="A4065" s="54" t="s">
        <v>947</v>
      </c>
      <c r="B4065" s="67" t="s">
        <v>8506</v>
      </c>
      <c r="C4065" s="67" t="s">
        <v>8508</v>
      </c>
      <c r="D4065" s="68">
        <v>24717</v>
      </c>
    </row>
    <row r="4066" spans="1:4" x14ac:dyDescent="0.25">
      <c r="A4066" s="54" t="s">
        <v>947</v>
      </c>
      <c r="B4066" s="67" t="s">
        <v>9417</v>
      </c>
      <c r="C4066" s="67" t="s">
        <v>9419</v>
      </c>
      <c r="D4066" s="68">
        <v>19041</v>
      </c>
    </row>
    <row r="4067" spans="1:4" x14ac:dyDescent="0.25">
      <c r="A4067" s="54" t="s">
        <v>947</v>
      </c>
      <c r="B4067" s="67" t="s">
        <v>5234</v>
      </c>
      <c r="C4067" s="67" t="s">
        <v>5236</v>
      </c>
      <c r="D4067" s="68">
        <v>60370</v>
      </c>
    </row>
    <row r="4068" spans="1:4" x14ac:dyDescent="0.25">
      <c r="A4068" s="54" t="s">
        <v>947</v>
      </c>
      <c r="B4068" s="67" t="s">
        <v>15153</v>
      </c>
      <c r="C4068" s="67" t="s">
        <v>15155</v>
      </c>
      <c r="D4068" s="68">
        <v>3532</v>
      </c>
    </row>
    <row r="4069" spans="1:4" x14ac:dyDescent="0.25">
      <c r="A4069" s="54" t="s">
        <v>947</v>
      </c>
      <c r="B4069" s="67" t="s">
        <v>13256</v>
      </c>
      <c r="C4069" s="67" t="s">
        <v>13258</v>
      </c>
      <c r="D4069" s="68">
        <v>6595</v>
      </c>
    </row>
    <row r="4070" spans="1:4" x14ac:dyDescent="0.25">
      <c r="A4070" s="54" t="s">
        <v>947</v>
      </c>
      <c r="B4070" s="67" t="s">
        <v>12695</v>
      </c>
      <c r="C4070" s="67" t="s">
        <v>12697</v>
      </c>
      <c r="D4070" s="68">
        <v>7901</v>
      </c>
    </row>
    <row r="4071" spans="1:4" x14ac:dyDescent="0.25">
      <c r="A4071" s="54" t="s">
        <v>947</v>
      </c>
      <c r="B4071" s="67" t="s">
        <v>10864</v>
      </c>
      <c r="C4071" s="67" t="s">
        <v>10866</v>
      </c>
      <c r="D4071" s="68">
        <v>12985</v>
      </c>
    </row>
    <row r="4072" spans="1:4" x14ac:dyDescent="0.25">
      <c r="A4072" s="54" t="s">
        <v>947</v>
      </c>
      <c r="B4072" s="67" t="s">
        <v>10975</v>
      </c>
      <c r="C4072" s="67" t="s">
        <v>10977</v>
      </c>
      <c r="D4072" s="68">
        <v>12534</v>
      </c>
    </row>
    <row r="4073" spans="1:4" x14ac:dyDescent="0.25">
      <c r="A4073" s="54" t="s">
        <v>947</v>
      </c>
      <c r="B4073" s="67" t="s">
        <v>3516</v>
      </c>
      <c r="C4073" s="67" t="s">
        <v>3518</v>
      </c>
      <c r="D4073" s="68">
        <v>113781</v>
      </c>
    </row>
    <row r="4074" spans="1:4" x14ac:dyDescent="0.25">
      <c r="A4074" s="54" t="s">
        <v>947</v>
      </c>
      <c r="B4074" s="67" t="s">
        <v>6088</v>
      </c>
      <c r="C4074" s="67" t="s">
        <v>6090</v>
      </c>
      <c r="D4074" s="68">
        <v>46224</v>
      </c>
    </row>
    <row r="4075" spans="1:4" x14ac:dyDescent="0.25">
      <c r="A4075" s="54" t="s">
        <v>947</v>
      </c>
      <c r="B4075" s="67" t="s">
        <v>7381</v>
      </c>
      <c r="C4075" s="67" t="s">
        <v>7383</v>
      </c>
      <c r="D4075" s="68">
        <v>32399</v>
      </c>
    </row>
    <row r="4076" spans="1:4" x14ac:dyDescent="0.25">
      <c r="A4076" s="54" t="s">
        <v>947</v>
      </c>
      <c r="B4076" s="67" t="s">
        <v>14036</v>
      </c>
      <c r="C4076" s="67" t="s">
        <v>14038</v>
      </c>
      <c r="D4076" s="68">
        <v>5263</v>
      </c>
    </row>
    <row r="4077" spans="1:4" x14ac:dyDescent="0.25">
      <c r="A4077" s="54" t="s">
        <v>947</v>
      </c>
      <c r="B4077" s="67" t="s">
        <v>16547</v>
      </c>
      <c r="C4077" s="67" t="s">
        <v>16549</v>
      </c>
      <c r="D4077" s="68">
        <v>1446</v>
      </c>
    </row>
    <row r="4078" spans="1:4" x14ac:dyDescent="0.25">
      <c r="A4078" s="54" t="s">
        <v>947</v>
      </c>
      <c r="B4078" s="67" t="s">
        <v>3285</v>
      </c>
      <c r="C4078" s="67" t="s">
        <v>3287</v>
      </c>
      <c r="D4078" s="68">
        <v>126608</v>
      </c>
    </row>
    <row r="4079" spans="1:4" x14ac:dyDescent="0.25">
      <c r="A4079" s="54" t="s">
        <v>947</v>
      </c>
      <c r="B4079" s="67" t="s">
        <v>6196</v>
      </c>
      <c r="C4079" s="67" t="s">
        <v>6198</v>
      </c>
      <c r="D4079" s="68">
        <v>44714</v>
      </c>
    </row>
    <row r="4080" spans="1:4" x14ac:dyDescent="0.25">
      <c r="A4080" s="54" t="s">
        <v>947</v>
      </c>
      <c r="B4080" s="67" t="s">
        <v>8959</v>
      </c>
      <c r="C4080" s="67" t="s">
        <v>8961</v>
      </c>
      <c r="D4080" s="68">
        <v>21914</v>
      </c>
    </row>
    <row r="4081" spans="1:4" x14ac:dyDescent="0.25">
      <c r="A4081" s="54" t="s">
        <v>947</v>
      </c>
      <c r="B4081" s="67" t="s">
        <v>2009</v>
      </c>
      <c r="C4081" s="67" t="s">
        <v>2011</v>
      </c>
      <c r="D4081" s="68">
        <v>249772</v>
      </c>
    </row>
    <row r="4082" spans="1:4" x14ac:dyDescent="0.25">
      <c r="A4082" s="54" t="s">
        <v>947</v>
      </c>
      <c r="B4082" s="67" t="s">
        <v>12916</v>
      </c>
      <c r="C4082" s="67" t="s">
        <v>12918</v>
      </c>
      <c r="D4082" s="68">
        <v>7394</v>
      </c>
    </row>
    <row r="4083" spans="1:4" x14ac:dyDescent="0.25">
      <c r="A4083" s="54" t="s">
        <v>947</v>
      </c>
      <c r="B4083" s="67" t="s">
        <v>17026</v>
      </c>
      <c r="C4083" s="67" t="s">
        <v>17027</v>
      </c>
      <c r="D4083" s="68">
        <v>751</v>
      </c>
    </row>
    <row r="4084" spans="1:4" x14ac:dyDescent="0.25">
      <c r="A4084" s="54" t="s">
        <v>947</v>
      </c>
      <c r="B4084" s="67" t="s">
        <v>10144</v>
      </c>
      <c r="C4084" s="67" t="s">
        <v>10146</v>
      </c>
      <c r="D4084" s="68">
        <v>15788</v>
      </c>
    </row>
    <row r="4085" spans="1:4" x14ac:dyDescent="0.25">
      <c r="A4085" s="54" t="s">
        <v>947</v>
      </c>
      <c r="B4085" s="67" t="s">
        <v>14213</v>
      </c>
      <c r="C4085" s="67" t="s">
        <v>14215</v>
      </c>
      <c r="D4085" s="68">
        <v>4980</v>
      </c>
    </row>
    <row r="4086" spans="1:4" x14ac:dyDescent="0.25">
      <c r="A4086" s="54" t="s">
        <v>947</v>
      </c>
      <c r="B4086" s="67" t="s">
        <v>15684</v>
      </c>
      <c r="C4086" s="67" t="s">
        <v>15686</v>
      </c>
      <c r="D4086" s="68">
        <v>2703</v>
      </c>
    </row>
    <row r="4087" spans="1:4" x14ac:dyDescent="0.25">
      <c r="A4087" s="54" t="s">
        <v>947</v>
      </c>
      <c r="B4087" s="67" t="s">
        <v>3435</v>
      </c>
      <c r="C4087" s="67" t="s">
        <v>3437</v>
      </c>
      <c r="D4087" s="68">
        <v>118263</v>
      </c>
    </row>
    <row r="4088" spans="1:4" x14ac:dyDescent="0.25">
      <c r="A4088" s="54" t="s">
        <v>947</v>
      </c>
      <c r="B4088" s="67" t="s">
        <v>8296</v>
      </c>
      <c r="C4088" s="67" t="s">
        <v>8298</v>
      </c>
      <c r="D4088" s="68">
        <v>22993</v>
      </c>
    </row>
    <row r="4089" spans="1:4" x14ac:dyDescent="0.25">
      <c r="A4089" s="54" t="s">
        <v>947</v>
      </c>
      <c r="B4089" s="67" t="s">
        <v>16735</v>
      </c>
      <c r="C4089" s="67" t="s">
        <v>16737</v>
      </c>
      <c r="D4089" s="68">
        <v>1141</v>
      </c>
    </row>
    <row r="4090" spans="1:4" x14ac:dyDescent="0.25">
      <c r="A4090" s="54" t="s">
        <v>947</v>
      </c>
      <c r="B4090" s="67" t="s">
        <v>17131</v>
      </c>
      <c r="C4090" s="67" t="s">
        <v>17133</v>
      </c>
      <c r="D4090" s="68">
        <v>585</v>
      </c>
    </row>
    <row r="4091" spans="1:4" x14ac:dyDescent="0.25">
      <c r="A4091" s="54" t="s">
        <v>947</v>
      </c>
      <c r="B4091" s="67" t="s">
        <v>12453</v>
      </c>
      <c r="C4091" s="67" t="s">
        <v>12455</v>
      </c>
      <c r="D4091" s="68">
        <v>8474</v>
      </c>
    </row>
    <row r="4092" spans="1:4" x14ac:dyDescent="0.25">
      <c r="A4092" s="54" t="s">
        <v>947</v>
      </c>
      <c r="B4092" s="67" t="s">
        <v>14219</v>
      </c>
      <c r="C4092" s="67" t="s">
        <v>14221</v>
      </c>
      <c r="D4092" s="68">
        <v>4976</v>
      </c>
    </row>
    <row r="4093" spans="1:4" x14ac:dyDescent="0.25">
      <c r="A4093" s="54" t="s">
        <v>947</v>
      </c>
      <c r="B4093" s="67" t="s">
        <v>4198</v>
      </c>
      <c r="C4093" s="67" t="s">
        <v>4200</v>
      </c>
      <c r="D4093" s="68">
        <v>85803</v>
      </c>
    </row>
    <row r="4094" spans="1:4" x14ac:dyDescent="0.25">
      <c r="A4094" s="54" t="s">
        <v>947</v>
      </c>
      <c r="B4094" s="67" t="s">
        <v>6004</v>
      </c>
      <c r="C4094" s="67" t="s">
        <v>6006</v>
      </c>
      <c r="D4094" s="68">
        <v>2885</v>
      </c>
    </row>
    <row r="4095" spans="1:4" x14ac:dyDescent="0.25">
      <c r="A4095" s="54" t="s">
        <v>947</v>
      </c>
      <c r="B4095" s="67" t="s">
        <v>17372</v>
      </c>
      <c r="C4095" s="67" t="s">
        <v>17374</v>
      </c>
      <c r="D4095" s="68">
        <v>105</v>
      </c>
    </row>
    <row r="4096" spans="1:4" x14ac:dyDescent="0.25">
      <c r="A4096" s="54" t="s">
        <v>947</v>
      </c>
      <c r="B4096" s="67" t="s">
        <v>9258</v>
      </c>
      <c r="C4096" s="67" t="s">
        <v>9260</v>
      </c>
      <c r="D4096" s="68">
        <v>19979</v>
      </c>
    </row>
    <row r="4097" spans="1:4" x14ac:dyDescent="0.25">
      <c r="A4097" s="54" t="s">
        <v>947</v>
      </c>
      <c r="B4097" s="67" t="s">
        <v>6735</v>
      </c>
      <c r="C4097" s="67" t="s">
        <v>6737</v>
      </c>
      <c r="D4097" s="68">
        <v>38570</v>
      </c>
    </row>
    <row r="4098" spans="1:4" x14ac:dyDescent="0.25">
      <c r="A4098" s="54" t="s">
        <v>947</v>
      </c>
      <c r="B4098" s="67" t="s">
        <v>2015</v>
      </c>
      <c r="C4098" s="67" t="s">
        <v>2017</v>
      </c>
      <c r="D4098" s="68">
        <v>249603</v>
      </c>
    </row>
    <row r="4099" spans="1:4" x14ac:dyDescent="0.25">
      <c r="A4099" s="54" t="s">
        <v>947</v>
      </c>
      <c r="B4099" s="67" t="s">
        <v>4066</v>
      </c>
      <c r="C4099" s="67" t="s">
        <v>4068</v>
      </c>
      <c r="D4099" s="68">
        <v>91179</v>
      </c>
    </row>
    <row r="4100" spans="1:4" x14ac:dyDescent="0.25">
      <c r="A4100" s="54" t="s">
        <v>947</v>
      </c>
      <c r="B4100" s="67" t="s">
        <v>7393</v>
      </c>
      <c r="C4100" s="67" t="s">
        <v>7395</v>
      </c>
      <c r="D4100" s="68">
        <v>32211</v>
      </c>
    </row>
    <row r="4101" spans="1:4" x14ac:dyDescent="0.25">
      <c r="A4101" s="54" t="s">
        <v>947</v>
      </c>
      <c r="B4101" s="67" t="s">
        <v>5060</v>
      </c>
      <c r="C4101" s="67" t="s">
        <v>5062</v>
      </c>
      <c r="D4101" s="68">
        <v>63562</v>
      </c>
    </row>
    <row r="4102" spans="1:4" x14ac:dyDescent="0.25">
      <c r="A4102" s="54" t="s">
        <v>947</v>
      </c>
      <c r="B4102" s="67" t="s">
        <v>5348</v>
      </c>
      <c r="C4102" s="67" t="s">
        <v>5350</v>
      </c>
      <c r="D4102" s="68">
        <v>58260</v>
      </c>
    </row>
    <row r="4103" spans="1:4" x14ac:dyDescent="0.25">
      <c r="A4103" s="54" t="s">
        <v>947</v>
      </c>
      <c r="B4103" s="67" t="s">
        <v>4441</v>
      </c>
      <c r="C4103" s="67" t="s">
        <v>4443</v>
      </c>
      <c r="D4103" s="68">
        <v>78098</v>
      </c>
    </row>
    <row r="4104" spans="1:4" x14ac:dyDescent="0.25">
      <c r="A4104" s="54" t="s">
        <v>947</v>
      </c>
      <c r="B4104" s="67" t="s">
        <v>2582</v>
      </c>
      <c r="C4104" s="67" t="s">
        <v>2584</v>
      </c>
      <c r="D4104" s="68">
        <v>181387</v>
      </c>
    </row>
    <row r="4105" spans="1:4" x14ac:dyDescent="0.25">
      <c r="A4105" s="54" t="s">
        <v>947</v>
      </c>
      <c r="B4105" s="67" t="s">
        <v>5522</v>
      </c>
      <c r="C4105" s="67" t="s">
        <v>5524</v>
      </c>
      <c r="D4105" s="68">
        <v>54834</v>
      </c>
    </row>
    <row r="4106" spans="1:4" x14ac:dyDescent="0.25">
      <c r="A4106" s="54" t="s">
        <v>947</v>
      </c>
      <c r="B4106" s="67" t="s">
        <v>11636</v>
      </c>
      <c r="C4106" s="67" t="s">
        <v>11638</v>
      </c>
      <c r="D4106" s="68">
        <v>10526</v>
      </c>
    </row>
    <row r="4107" spans="1:4" x14ac:dyDescent="0.25">
      <c r="A4107" s="54" t="s">
        <v>947</v>
      </c>
      <c r="B4107" s="67" t="s">
        <v>16606</v>
      </c>
      <c r="C4107" s="67" t="s">
        <v>16608</v>
      </c>
      <c r="D4107" s="68">
        <v>1344</v>
      </c>
    </row>
    <row r="4108" spans="1:4" x14ac:dyDescent="0.25">
      <c r="A4108" s="54" t="s">
        <v>947</v>
      </c>
      <c r="B4108" s="67" t="s">
        <v>12129</v>
      </c>
      <c r="C4108" s="67" t="s">
        <v>12131</v>
      </c>
      <c r="D4108" s="68">
        <v>9276</v>
      </c>
    </row>
    <row r="4109" spans="1:4" x14ac:dyDescent="0.25">
      <c r="A4109" s="54" t="s">
        <v>947</v>
      </c>
      <c r="B4109" s="67" t="s">
        <v>9654</v>
      </c>
      <c r="C4109" s="67" t="s">
        <v>9656</v>
      </c>
      <c r="D4109" s="68">
        <v>17888</v>
      </c>
    </row>
    <row r="4110" spans="1:4" x14ac:dyDescent="0.25">
      <c r="A4110" s="54" t="s">
        <v>947</v>
      </c>
      <c r="B4110" s="67" t="s">
        <v>14333</v>
      </c>
      <c r="C4110" s="67" t="s">
        <v>14335</v>
      </c>
      <c r="D4110" s="68">
        <v>4793</v>
      </c>
    </row>
    <row r="4111" spans="1:4" x14ac:dyDescent="0.25">
      <c r="A4111" s="54" t="s">
        <v>947</v>
      </c>
      <c r="B4111" s="67" t="s">
        <v>1460</v>
      </c>
      <c r="C4111" s="67" t="s">
        <v>1462</v>
      </c>
      <c r="D4111" s="68">
        <v>422682</v>
      </c>
    </row>
    <row r="4112" spans="1:4" x14ac:dyDescent="0.25">
      <c r="A4112" s="54" t="s">
        <v>947</v>
      </c>
      <c r="B4112" s="67" t="s">
        <v>5636</v>
      </c>
      <c r="C4112" s="67" t="s">
        <v>5638</v>
      </c>
      <c r="D4112" s="68">
        <v>53051</v>
      </c>
    </row>
    <row r="4113" spans="1:4" x14ac:dyDescent="0.25">
      <c r="A4113" s="54" t="s">
        <v>947</v>
      </c>
      <c r="B4113" s="67" t="s">
        <v>15600</v>
      </c>
      <c r="C4113" s="67" t="s">
        <v>15602</v>
      </c>
      <c r="D4113" s="68">
        <v>2856</v>
      </c>
    </row>
    <row r="4114" spans="1:4" x14ac:dyDescent="0.25">
      <c r="A4114" s="54" t="s">
        <v>947</v>
      </c>
      <c r="B4114" s="67" t="s">
        <v>11074</v>
      </c>
      <c r="C4114" s="67" t="s">
        <v>11076</v>
      </c>
      <c r="D4114" s="68">
        <v>12152</v>
      </c>
    </row>
    <row r="4115" spans="1:4" x14ac:dyDescent="0.25">
      <c r="A4115" s="54" t="s">
        <v>947</v>
      </c>
      <c r="B4115" s="67" t="s">
        <v>12309</v>
      </c>
      <c r="C4115" s="67" t="s">
        <v>12311</v>
      </c>
      <c r="D4115" s="68">
        <v>8816</v>
      </c>
    </row>
    <row r="4116" spans="1:4" x14ac:dyDescent="0.25">
      <c r="A4116" s="54" t="s">
        <v>947</v>
      </c>
      <c r="B4116" s="67" t="s">
        <v>5870</v>
      </c>
      <c r="C4116" s="67" t="s">
        <v>5872</v>
      </c>
      <c r="D4116" s="68">
        <v>49602</v>
      </c>
    </row>
    <row r="4117" spans="1:4" x14ac:dyDescent="0.25">
      <c r="A4117" s="54" t="s">
        <v>947</v>
      </c>
      <c r="B4117" s="67" t="s">
        <v>10531</v>
      </c>
      <c r="C4117" s="67" t="s">
        <v>10533</v>
      </c>
      <c r="D4117" s="68">
        <v>14211</v>
      </c>
    </row>
    <row r="4118" spans="1:4" x14ac:dyDescent="0.25">
      <c r="A4118" s="54" t="s">
        <v>947</v>
      </c>
      <c r="B4118" s="67" t="s">
        <v>5756</v>
      </c>
      <c r="C4118" s="67" t="s">
        <v>5758</v>
      </c>
      <c r="D4118" s="68">
        <v>51161</v>
      </c>
    </row>
    <row r="4119" spans="1:4" x14ac:dyDescent="0.25">
      <c r="A4119" s="54" t="s">
        <v>947</v>
      </c>
      <c r="B4119" s="67" t="s">
        <v>4952</v>
      </c>
      <c r="C4119" s="67" t="s">
        <v>4954</v>
      </c>
      <c r="D4119" s="68">
        <v>65659</v>
      </c>
    </row>
    <row r="4120" spans="1:4" x14ac:dyDescent="0.25">
      <c r="A4120" s="54" t="s">
        <v>947</v>
      </c>
      <c r="B4120" s="67" t="s">
        <v>9825</v>
      </c>
      <c r="C4120" s="67" t="s">
        <v>9827</v>
      </c>
      <c r="D4120" s="68">
        <v>17156</v>
      </c>
    </row>
    <row r="4121" spans="1:4" x14ac:dyDescent="0.25">
      <c r="A4121" s="54" t="s">
        <v>947</v>
      </c>
      <c r="B4121" s="67" t="s">
        <v>13997</v>
      </c>
      <c r="C4121" s="67" t="s">
        <v>13999</v>
      </c>
      <c r="D4121" s="68">
        <v>4389</v>
      </c>
    </row>
    <row r="4122" spans="1:4" x14ac:dyDescent="0.25">
      <c r="A4122" s="54" t="s">
        <v>947</v>
      </c>
      <c r="B4122" s="67" t="s">
        <v>8848</v>
      </c>
      <c r="C4122" s="67" t="s">
        <v>8850</v>
      </c>
      <c r="D4122" s="68">
        <v>22557</v>
      </c>
    </row>
    <row r="4123" spans="1:4" x14ac:dyDescent="0.25">
      <c r="A4123" s="54" t="s">
        <v>947</v>
      </c>
      <c r="B4123" s="67" t="s">
        <v>15068</v>
      </c>
      <c r="C4123" s="67" t="s">
        <v>15070</v>
      </c>
      <c r="D4123" s="68">
        <v>3698</v>
      </c>
    </row>
    <row r="4124" spans="1:4" x14ac:dyDescent="0.25">
      <c r="A4124" s="54" t="s">
        <v>947</v>
      </c>
      <c r="B4124" s="67" t="s">
        <v>15041</v>
      </c>
      <c r="C4124" s="67" t="s">
        <v>15043</v>
      </c>
      <c r="D4124" s="68">
        <v>3719</v>
      </c>
    </row>
    <row r="4125" spans="1:4" x14ac:dyDescent="0.25">
      <c r="A4125" s="54" t="s">
        <v>947</v>
      </c>
      <c r="B4125" s="67" t="s">
        <v>4564</v>
      </c>
      <c r="C4125" s="67" t="s">
        <v>4566</v>
      </c>
      <c r="D4125" s="68">
        <v>74269</v>
      </c>
    </row>
    <row r="4126" spans="1:4" x14ac:dyDescent="0.25">
      <c r="A4126" s="54" t="s">
        <v>947</v>
      </c>
      <c r="B4126" s="67" t="s">
        <v>11702</v>
      </c>
      <c r="C4126" s="67" t="s">
        <v>11704</v>
      </c>
      <c r="D4126" s="68">
        <v>10334</v>
      </c>
    </row>
    <row r="4127" spans="1:4" x14ac:dyDescent="0.25">
      <c r="A4127" s="54" t="s">
        <v>947</v>
      </c>
      <c r="B4127" s="67" t="s">
        <v>13160</v>
      </c>
      <c r="C4127" s="67" t="s">
        <v>13162</v>
      </c>
      <c r="D4127" s="68">
        <v>6851</v>
      </c>
    </row>
    <row r="4128" spans="1:4" x14ac:dyDescent="0.25">
      <c r="A4128" s="54" t="s">
        <v>947</v>
      </c>
      <c r="B4128" s="67" t="s">
        <v>7909</v>
      </c>
      <c r="C4128" s="67" t="s">
        <v>7911</v>
      </c>
      <c r="D4128" s="68">
        <v>28426</v>
      </c>
    </row>
    <row r="4129" spans="1:4" x14ac:dyDescent="0.25">
      <c r="A4129" s="54" t="s">
        <v>947</v>
      </c>
      <c r="B4129" s="67" t="s">
        <v>3148</v>
      </c>
      <c r="C4129" s="67" t="s">
        <v>3150</v>
      </c>
      <c r="D4129" s="68">
        <v>135399</v>
      </c>
    </row>
    <row r="4130" spans="1:4" x14ac:dyDescent="0.25">
      <c r="A4130" s="54" t="s">
        <v>947</v>
      </c>
      <c r="B4130" s="67" t="s">
        <v>12375</v>
      </c>
      <c r="C4130" s="67" t="s">
        <v>12377</v>
      </c>
      <c r="D4130" s="68">
        <v>8662</v>
      </c>
    </row>
    <row r="4131" spans="1:4" x14ac:dyDescent="0.25">
      <c r="A4131" s="54" t="s">
        <v>947</v>
      </c>
      <c r="B4131" s="67" t="s">
        <v>16288</v>
      </c>
      <c r="C4131" s="67" t="s">
        <v>16290</v>
      </c>
      <c r="D4131" s="68">
        <v>1812</v>
      </c>
    </row>
    <row r="4132" spans="1:4" x14ac:dyDescent="0.25">
      <c r="A4132" s="54" t="s">
        <v>947</v>
      </c>
      <c r="B4132" s="67" t="s">
        <v>14189</v>
      </c>
      <c r="C4132" s="67" t="s">
        <v>14191</v>
      </c>
      <c r="D4132" s="68">
        <v>5034</v>
      </c>
    </row>
    <row r="4133" spans="1:4" x14ac:dyDescent="0.25">
      <c r="A4133" s="54" t="s">
        <v>947</v>
      </c>
      <c r="B4133" s="67" t="s">
        <v>7070</v>
      </c>
      <c r="C4133" s="67" t="s">
        <v>7072</v>
      </c>
      <c r="D4133" s="68">
        <v>34777</v>
      </c>
    </row>
    <row r="4134" spans="1:4" x14ac:dyDescent="0.25">
      <c r="A4134" s="54" t="s">
        <v>947</v>
      </c>
      <c r="B4134" s="67" t="s">
        <v>14611</v>
      </c>
      <c r="C4134" s="67" t="s">
        <v>14613</v>
      </c>
      <c r="D4134" s="68">
        <v>4352</v>
      </c>
    </row>
    <row r="4135" spans="1:4" x14ac:dyDescent="0.25">
      <c r="A4135" s="54" t="s">
        <v>947</v>
      </c>
      <c r="B4135" s="67" t="s">
        <v>15594</v>
      </c>
      <c r="C4135" s="67" t="s">
        <v>15596</v>
      </c>
      <c r="D4135" s="68">
        <v>2859</v>
      </c>
    </row>
    <row r="4136" spans="1:4" x14ac:dyDescent="0.25">
      <c r="A4136" s="54" t="s">
        <v>947</v>
      </c>
      <c r="B4136" s="67" t="s">
        <v>5003</v>
      </c>
      <c r="C4136" s="67" t="s">
        <v>5005</v>
      </c>
      <c r="D4136" s="68">
        <v>64472</v>
      </c>
    </row>
    <row r="4137" spans="1:4" x14ac:dyDescent="0.25">
      <c r="A4137" s="54" t="s">
        <v>947</v>
      </c>
      <c r="B4137" s="67" t="s">
        <v>16684</v>
      </c>
      <c r="C4137" s="67" t="s">
        <v>16686</v>
      </c>
      <c r="D4137" s="68">
        <v>1233</v>
      </c>
    </row>
    <row r="4138" spans="1:4" x14ac:dyDescent="0.25">
      <c r="A4138" s="54" t="s">
        <v>947</v>
      </c>
      <c r="B4138" s="67" t="s">
        <v>6866</v>
      </c>
      <c r="C4138" s="67" t="s">
        <v>6868</v>
      </c>
      <c r="D4138" s="68">
        <v>37224</v>
      </c>
    </row>
    <row r="4139" spans="1:4" x14ac:dyDescent="0.25">
      <c r="A4139" s="54" t="s">
        <v>947</v>
      </c>
      <c r="B4139" s="67" t="s">
        <v>14312</v>
      </c>
      <c r="C4139" s="67" t="s">
        <v>14314</v>
      </c>
      <c r="D4139" s="68">
        <v>4844</v>
      </c>
    </row>
    <row r="4140" spans="1:4" x14ac:dyDescent="0.25">
      <c r="A4140" s="54" t="s">
        <v>947</v>
      </c>
      <c r="B4140" s="67" t="s">
        <v>9831</v>
      </c>
      <c r="C4140" s="67" t="s">
        <v>9833</v>
      </c>
      <c r="D4140" s="68">
        <v>31904</v>
      </c>
    </row>
    <row r="4141" spans="1:4" x14ac:dyDescent="0.25">
      <c r="A4141" s="54" t="s">
        <v>947</v>
      </c>
      <c r="B4141" s="67" t="s">
        <v>13823</v>
      </c>
      <c r="C4141" s="67" t="s">
        <v>13825</v>
      </c>
      <c r="D4141" s="68">
        <v>5660</v>
      </c>
    </row>
    <row r="4142" spans="1:4" x14ac:dyDescent="0.25">
      <c r="A4142" s="54" t="s">
        <v>947</v>
      </c>
      <c r="B4142" s="67" t="s">
        <v>8692</v>
      </c>
      <c r="C4142" s="67" t="s">
        <v>8694</v>
      </c>
      <c r="D4142" s="68">
        <v>23235</v>
      </c>
    </row>
    <row r="4143" spans="1:4" x14ac:dyDescent="0.25">
      <c r="A4143" s="54" t="s">
        <v>947</v>
      </c>
      <c r="B4143" s="67" t="s">
        <v>3076</v>
      </c>
      <c r="C4143" s="67" t="s">
        <v>3078</v>
      </c>
      <c r="D4143" s="68">
        <v>139103</v>
      </c>
    </row>
    <row r="4144" spans="1:4" x14ac:dyDescent="0.25">
      <c r="A4144" s="54" t="s">
        <v>947</v>
      </c>
      <c r="B4144" s="67" t="s">
        <v>14783</v>
      </c>
      <c r="C4144" s="67" t="s">
        <v>14785</v>
      </c>
      <c r="D4144" s="68">
        <v>4064</v>
      </c>
    </row>
    <row r="4145" spans="1:4" x14ac:dyDescent="0.25">
      <c r="A4145" s="54" t="s">
        <v>947</v>
      </c>
      <c r="B4145" s="67" t="s">
        <v>9396</v>
      </c>
      <c r="C4145" s="67" t="s">
        <v>9398</v>
      </c>
      <c r="D4145" s="68">
        <v>19197</v>
      </c>
    </row>
    <row r="4146" spans="1:4" x14ac:dyDescent="0.25">
      <c r="A4146" s="54" t="s">
        <v>947</v>
      </c>
      <c r="B4146" s="67" t="s">
        <v>17045</v>
      </c>
      <c r="C4146" s="67" t="s">
        <v>17047</v>
      </c>
      <c r="D4146" s="68">
        <v>726</v>
      </c>
    </row>
    <row r="4147" spans="1:4" x14ac:dyDescent="0.25">
      <c r="A4147" s="54" t="s">
        <v>947</v>
      </c>
      <c r="B4147" s="67" t="s">
        <v>6304</v>
      </c>
      <c r="C4147" s="67" t="s">
        <v>6306</v>
      </c>
      <c r="D4147" s="68">
        <v>33572</v>
      </c>
    </row>
    <row r="4148" spans="1:4" x14ac:dyDescent="0.25">
      <c r="A4148" s="54" t="s">
        <v>947</v>
      </c>
      <c r="B4148" s="67" t="s">
        <v>4621</v>
      </c>
      <c r="C4148" s="67" t="s">
        <v>4623</v>
      </c>
      <c r="D4148" s="68">
        <v>72398</v>
      </c>
    </row>
    <row r="4149" spans="1:4" x14ac:dyDescent="0.25">
      <c r="A4149" s="54" t="s">
        <v>947</v>
      </c>
      <c r="B4149" s="67" t="s">
        <v>14883</v>
      </c>
      <c r="C4149" s="67" t="s">
        <v>14885</v>
      </c>
      <c r="D4149" s="68">
        <v>3927</v>
      </c>
    </row>
    <row r="4150" spans="1:4" x14ac:dyDescent="0.25">
      <c r="A4150" s="54" t="s">
        <v>947</v>
      </c>
      <c r="B4150" s="67" t="s">
        <v>11979</v>
      </c>
      <c r="C4150" s="67" t="s">
        <v>11981</v>
      </c>
      <c r="D4150" s="68">
        <v>9608</v>
      </c>
    </row>
    <row r="4151" spans="1:4" x14ac:dyDescent="0.25">
      <c r="A4151" s="54" t="s">
        <v>947</v>
      </c>
      <c r="B4151" s="67" t="s">
        <v>14513</v>
      </c>
      <c r="C4151" s="67" t="s">
        <v>14515</v>
      </c>
      <c r="D4151" s="68">
        <v>4495</v>
      </c>
    </row>
    <row r="4152" spans="1:4" x14ac:dyDescent="0.25">
      <c r="A4152" s="54" t="s">
        <v>947</v>
      </c>
      <c r="B4152" s="67" t="s">
        <v>11934</v>
      </c>
      <c r="C4152" s="67" t="s">
        <v>11936</v>
      </c>
      <c r="D4152" s="68">
        <v>9721</v>
      </c>
    </row>
    <row r="4153" spans="1:4" x14ac:dyDescent="0.25">
      <c r="A4153" s="54" t="s">
        <v>947</v>
      </c>
      <c r="B4153" s="67" t="s">
        <v>13391</v>
      </c>
      <c r="C4153" s="67" t="s">
        <v>13393</v>
      </c>
      <c r="D4153" s="68">
        <v>6378</v>
      </c>
    </row>
    <row r="4154" spans="1:4" x14ac:dyDescent="0.25">
      <c r="A4154" s="54" t="s">
        <v>947</v>
      </c>
      <c r="B4154" s="67" t="s">
        <v>2768</v>
      </c>
      <c r="C4154" s="67" t="s">
        <v>2770</v>
      </c>
      <c r="D4154" s="68">
        <v>164327</v>
      </c>
    </row>
    <row r="4155" spans="1:4" x14ac:dyDescent="0.25">
      <c r="A4155" s="54" t="s">
        <v>947</v>
      </c>
      <c r="B4155" s="67" t="s">
        <v>5489</v>
      </c>
      <c r="C4155" s="67" t="s">
        <v>5491</v>
      </c>
      <c r="D4155" s="68">
        <v>55643</v>
      </c>
    </row>
    <row r="4156" spans="1:4" x14ac:dyDescent="0.25">
      <c r="A4156" s="54" t="s">
        <v>947</v>
      </c>
      <c r="B4156" s="67" t="s">
        <v>14387</v>
      </c>
      <c r="C4156" s="67" t="s">
        <v>14389</v>
      </c>
      <c r="D4156" s="68">
        <v>4706</v>
      </c>
    </row>
    <row r="4157" spans="1:4" x14ac:dyDescent="0.25">
      <c r="A4157" s="54" t="s">
        <v>947</v>
      </c>
      <c r="B4157" s="67" t="s">
        <v>16282</v>
      </c>
      <c r="C4157" s="67" t="s">
        <v>16284</v>
      </c>
      <c r="D4157" s="68">
        <v>1829</v>
      </c>
    </row>
    <row r="4158" spans="1:4" x14ac:dyDescent="0.25">
      <c r="A4158" s="54" t="s">
        <v>947</v>
      </c>
      <c r="B4158" s="67" t="s">
        <v>2801</v>
      </c>
      <c r="C4158" s="67" t="s">
        <v>2803</v>
      </c>
      <c r="D4158" s="68">
        <v>160255</v>
      </c>
    </row>
    <row r="4159" spans="1:4" x14ac:dyDescent="0.25">
      <c r="A4159" s="54" t="s">
        <v>947</v>
      </c>
      <c r="B4159" s="67" t="s">
        <v>4333</v>
      </c>
      <c r="C4159" s="67" t="s">
        <v>4335</v>
      </c>
      <c r="D4159" s="68">
        <v>80486</v>
      </c>
    </row>
    <row r="4160" spans="1:4" x14ac:dyDescent="0.25">
      <c r="A4160" s="54" t="s">
        <v>947</v>
      </c>
      <c r="B4160" s="67" t="s">
        <v>4279</v>
      </c>
      <c r="C4160" s="67" t="s">
        <v>4281</v>
      </c>
      <c r="D4160" s="68">
        <v>82228</v>
      </c>
    </row>
    <row r="4161" spans="1:4" x14ac:dyDescent="0.25">
      <c r="A4161" s="54" t="s">
        <v>947</v>
      </c>
      <c r="B4161" s="67" t="s">
        <v>4240</v>
      </c>
      <c r="C4161" s="67" t="s">
        <v>4242</v>
      </c>
      <c r="D4161" s="68">
        <v>83558</v>
      </c>
    </row>
    <row r="4162" spans="1:4" x14ac:dyDescent="0.25">
      <c r="A4162" s="54" t="s">
        <v>947</v>
      </c>
      <c r="B4162" s="67" t="s">
        <v>14475</v>
      </c>
      <c r="C4162" s="67" t="s">
        <v>14477</v>
      </c>
      <c r="D4162" s="68">
        <v>4583</v>
      </c>
    </row>
    <row r="4163" spans="1:4" x14ac:dyDescent="0.25">
      <c r="A4163" s="54" t="s">
        <v>947</v>
      </c>
      <c r="B4163" s="67" t="s">
        <v>5030</v>
      </c>
      <c r="C4163" s="67" t="s">
        <v>5032</v>
      </c>
      <c r="D4163" s="68">
        <v>64059</v>
      </c>
    </row>
    <row r="4164" spans="1:4" x14ac:dyDescent="0.25">
      <c r="A4164" s="54" t="s">
        <v>947</v>
      </c>
      <c r="B4164" s="67" t="s">
        <v>6244</v>
      </c>
      <c r="C4164" s="67" t="s">
        <v>6246</v>
      </c>
      <c r="D4164" s="68">
        <v>44000</v>
      </c>
    </row>
    <row r="4165" spans="1:4" x14ac:dyDescent="0.25">
      <c r="A4165" s="54" t="s">
        <v>947</v>
      </c>
      <c r="B4165" s="67" t="s">
        <v>16285</v>
      </c>
      <c r="C4165" s="67" t="s">
        <v>16287</v>
      </c>
      <c r="D4165" s="68">
        <v>1827</v>
      </c>
    </row>
    <row r="4166" spans="1:4" x14ac:dyDescent="0.25">
      <c r="A4166" s="54" t="s">
        <v>947</v>
      </c>
      <c r="B4166" s="67" t="s">
        <v>12465</v>
      </c>
      <c r="C4166" s="67" t="s">
        <v>12467</v>
      </c>
      <c r="D4166" s="68">
        <v>8461</v>
      </c>
    </row>
    <row r="4167" spans="1:4" x14ac:dyDescent="0.25">
      <c r="A4167" s="54" t="s">
        <v>947</v>
      </c>
      <c r="B4167" s="67" t="s">
        <v>6848</v>
      </c>
      <c r="C4167" s="67" t="s">
        <v>6850</v>
      </c>
      <c r="D4167" s="68">
        <v>37360</v>
      </c>
    </row>
    <row r="4168" spans="1:4" x14ac:dyDescent="0.25">
      <c r="A4168" s="54" t="s">
        <v>947</v>
      </c>
      <c r="B4168" s="67" t="s">
        <v>11334</v>
      </c>
      <c r="C4168" s="67" t="s">
        <v>11336</v>
      </c>
      <c r="D4168" s="68">
        <v>11429</v>
      </c>
    </row>
    <row r="4169" spans="1:4" x14ac:dyDescent="0.25">
      <c r="A4169" s="54" t="s">
        <v>947</v>
      </c>
      <c r="B4169" s="67" t="s">
        <v>5102</v>
      </c>
      <c r="C4169" s="67" t="s">
        <v>5104</v>
      </c>
      <c r="D4169" s="68">
        <v>62914</v>
      </c>
    </row>
    <row r="4170" spans="1:4" x14ac:dyDescent="0.25">
      <c r="A4170" s="54" t="s">
        <v>947</v>
      </c>
      <c r="B4170" s="67" t="s">
        <v>12411</v>
      </c>
      <c r="C4170" s="67" t="s">
        <v>12413</v>
      </c>
      <c r="D4170" s="68">
        <v>8593</v>
      </c>
    </row>
    <row r="4171" spans="1:4" x14ac:dyDescent="0.25">
      <c r="A4171" s="54" t="s">
        <v>947</v>
      </c>
      <c r="B4171" s="67" t="s">
        <v>15263</v>
      </c>
      <c r="C4171" s="67" t="s">
        <v>15265</v>
      </c>
      <c r="D4171" s="68">
        <v>3362</v>
      </c>
    </row>
    <row r="4172" spans="1:4" x14ac:dyDescent="0.25">
      <c r="A4172" s="54" t="s">
        <v>947</v>
      </c>
      <c r="B4172" s="67" t="s">
        <v>13087</v>
      </c>
      <c r="C4172" s="67" t="s">
        <v>13089</v>
      </c>
      <c r="D4172" s="68">
        <v>6979</v>
      </c>
    </row>
    <row r="4173" spans="1:4" x14ac:dyDescent="0.25">
      <c r="A4173" s="54" t="s">
        <v>947</v>
      </c>
      <c r="B4173" s="67" t="s">
        <v>8494</v>
      </c>
      <c r="C4173" s="67" t="s">
        <v>8496</v>
      </c>
      <c r="D4173" s="68">
        <v>24790</v>
      </c>
    </row>
    <row r="4174" spans="1:4" x14ac:dyDescent="0.25">
      <c r="A4174" s="54" t="s">
        <v>947</v>
      </c>
      <c r="B4174" s="67" t="s">
        <v>13712</v>
      </c>
      <c r="C4174" s="67" t="s">
        <v>13714</v>
      </c>
      <c r="D4174" s="68">
        <v>5878</v>
      </c>
    </row>
    <row r="4175" spans="1:4" x14ac:dyDescent="0.25">
      <c r="A4175" s="54" t="s">
        <v>947</v>
      </c>
      <c r="B4175" s="67" t="s">
        <v>3698</v>
      </c>
      <c r="C4175" s="67" t="s">
        <v>3700</v>
      </c>
      <c r="D4175" s="68">
        <v>105667</v>
      </c>
    </row>
    <row r="4176" spans="1:4" x14ac:dyDescent="0.25">
      <c r="A4176" s="54" t="s">
        <v>947</v>
      </c>
      <c r="B4176" s="67" t="s">
        <v>14572</v>
      </c>
      <c r="C4176" s="67" t="s">
        <v>14574</v>
      </c>
      <c r="D4176" s="68">
        <v>4414</v>
      </c>
    </row>
    <row r="4177" spans="1:4" x14ac:dyDescent="0.25">
      <c r="A4177" s="54" t="s">
        <v>947</v>
      </c>
      <c r="B4177" s="67" t="s">
        <v>17028</v>
      </c>
      <c r="C4177" s="67" t="s">
        <v>17030</v>
      </c>
      <c r="D4177" s="68">
        <v>750</v>
      </c>
    </row>
    <row r="4178" spans="1:4" x14ac:dyDescent="0.25">
      <c r="A4178" s="54" t="s">
        <v>947</v>
      </c>
      <c r="B4178" s="67" t="s">
        <v>3719</v>
      </c>
      <c r="C4178" s="67" t="s">
        <v>3721</v>
      </c>
      <c r="D4178" s="68">
        <v>104791</v>
      </c>
    </row>
    <row r="4179" spans="1:4" x14ac:dyDescent="0.25">
      <c r="A4179" s="54" t="s">
        <v>947</v>
      </c>
      <c r="B4179" s="67" t="s">
        <v>9501</v>
      </c>
      <c r="C4179" s="67" t="s">
        <v>9503</v>
      </c>
      <c r="D4179" s="68">
        <v>18657</v>
      </c>
    </row>
    <row r="4180" spans="1:4" x14ac:dyDescent="0.25">
      <c r="A4180" s="54" t="s">
        <v>947</v>
      </c>
      <c r="B4180" s="67" t="s">
        <v>13891</v>
      </c>
      <c r="C4180" s="67" t="s">
        <v>13893</v>
      </c>
      <c r="D4180" s="68">
        <v>5543</v>
      </c>
    </row>
    <row r="4181" spans="1:4" x14ac:dyDescent="0.25">
      <c r="A4181" s="54" t="s">
        <v>947</v>
      </c>
      <c r="B4181" s="67" t="s">
        <v>9576</v>
      </c>
      <c r="C4181" s="67" t="s">
        <v>9578</v>
      </c>
      <c r="D4181" s="68">
        <v>18287</v>
      </c>
    </row>
    <row r="4182" spans="1:4" x14ac:dyDescent="0.25">
      <c r="A4182" s="54" t="s">
        <v>947</v>
      </c>
      <c r="B4182" s="67" t="s">
        <v>16638</v>
      </c>
      <c r="C4182" s="67" t="s">
        <v>16639</v>
      </c>
      <c r="D4182" s="68">
        <v>1311</v>
      </c>
    </row>
    <row r="4183" spans="1:4" x14ac:dyDescent="0.25">
      <c r="A4183" s="54" t="s">
        <v>947</v>
      </c>
      <c r="B4183" s="67" t="s">
        <v>9840</v>
      </c>
      <c r="C4183" s="67" t="s">
        <v>9842</v>
      </c>
      <c r="D4183" s="68">
        <v>17066</v>
      </c>
    </row>
    <row r="4184" spans="1:4" x14ac:dyDescent="0.25">
      <c r="A4184" s="54" t="s">
        <v>947</v>
      </c>
      <c r="B4184" s="67" t="s">
        <v>16264</v>
      </c>
      <c r="C4184" s="67" t="s">
        <v>16266</v>
      </c>
      <c r="D4184" s="68">
        <v>1848</v>
      </c>
    </row>
    <row r="4185" spans="1:4" x14ac:dyDescent="0.25">
      <c r="A4185" s="54" t="s">
        <v>947</v>
      </c>
      <c r="B4185" s="67" t="s">
        <v>16939</v>
      </c>
      <c r="C4185" s="67" t="s">
        <v>16941</v>
      </c>
      <c r="D4185" s="68">
        <v>895</v>
      </c>
    </row>
    <row r="4186" spans="1:4" x14ac:dyDescent="0.25">
      <c r="A4186" s="54" t="s">
        <v>947</v>
      </c>
      <c r="B4186" s="67" t="s">
        <v>4132</v>
      </c>
      <c r="C4186" s="67" t="s">
        <v>4134</v>
      </c>
      <c r="D4186" s="68">
        <v>89030</v>
      </c>
    </row>
    <row r="4187" spans="1:4" x14ac:dyDescent="0.25">
      <c r="A4187" s="54" t="s">
        <v>947</v>
      </c>
      <c r="B4187" s="67" t="s">
        <v>10192</v>
      </c>
      <c r="C4187" s="67" t="s">
        <v>10194</v>
      </c>
      <c r="D4187" s="68">
        <v>15562</v>
      </c>
    </row>
    <row r="4188" spans="1:4" x14ac:dyDescent="0.25">
      <c r="A4188" s="54" t="s">
        <v>947</v>
      </c>
      <c r="B4188" s="67" t="s">
        <v>14237</v>
      </c>
      <c r="C4188" s="67" t="s">
        <v>14239</v>
      </c>
      <c r="D4188" s="68">
        <v>4956</v>
      </c>
    </row>
    <row r="4189" spans="1:4" x14ac:dyDescent="0.25">
      <c r="A4189" s="54" t="s">
        <v>947</v>
      </c>
      <c r="B4189" s="67" t="s">
        <v>15585</v>
      </c>
      <c r="C4189" s="67" t="s">
        <v>15587</v>
      </c>
      <c r="D4189" s="68">
        <v>2874</v>
      </c>
    </row>
    <row r="4190" spans="1:4" x14ac:dyDescent="0.25">
      <c r="A4190" s="54" t="s">
        <v>947</v>
      </c>
      <c r="B4190" s="67" t="s">
        <v>9873</v>
      </c>
      <c r="C4190" s="67" t="s">
        <v>9875</v>
      </c>
      <c r="D4190" s="68">
        <v>16954</v>
      </c>
    </row>
    <row r="4191" spans="1:4" x14ac:dyDescent="0.25">
      <c r="A4191" s="54" t="s">
        <v>947</v>
      </c>
      <c r="B4191" s="67" t="s">
        <v>15455</v>
      </c>
      <c r="C4191" s="67" t="s">
        <v>15457</v>
      </c>
      <c r="D4191" s="68">
        <v>3066</v>
      </c>
    </row>
    <row r="4192" spans="1:4" x14ac:dyDescent="0.25">
      <c r="A4192" s="54" t="s">
        <v>947</v>
      </c>
      <c r="B4192" s="67" t="s">
        <v>14381</v>
      </c>
      <c r="C4192" s="67" t="s">
        <v>14383</v>
      </c>
      <c r="D4192" s="68">
        <v>4718</v>
      </c>
    </row>
    <row r="4193" spans="1:4" x14ac:dyDescent="0.25">
      <c r="A4193" s="54" t="s">
        <v>947</v>
      </c>
      <c r="B4193" s="67" t="s">
        <v>9846</v>
      </c>
      <c r="C4193" s="67" t="s">
        <v>9848</v>
      </c>
      <c r="D4193" s="68">
        <v>17050</v>
      </c>
    </row>
    <row r="4194" spans="1:4" x14ac:dyDescent="0.25">
      <c r="A4194" s="54" t="s">
        <v>947</v>
      </c>
      <c r="B4194" s="67" t="s">
        <v>2939</v>
      </c>
      <c r="C4194" s="67" t="s">
        <v>2941</v>
      </c>
      <c r="D4194" s="68">
        <v>151014</v>
      </c>
    </row>
    <row r="4195" spans="1:4" x14ac:dyDescent="0.25">
      <c r="A4195" s="54" t="s">
        <v>947</v>
      </c>
      <c r="B4195" s="67" t="s">
        <v>10378</v>
      </c>
      <c r="C4195" s="67" t="s">
        <v>10380</v>
      </c>
      <c r="D4195" s="68">
        <v>14784</v>
      </c>
    </row>
    <row r="4196" spans="1:4" x14ac:dyDescent="0.25">
      <c r="A4196" s="54" t="s">
        <v>947</v>
      </c>
      <c r="B4196" s="67" t="s">
        <v>16258</v>
      </c>
      <c r="C4196" s="67" t="s">
        <v>16260</v>
      </c>
      <c r="D4196" s="68">
        <v>1852</v>
      </c>
    </row>
    <row r="4197" spans="1:4" x14ac:dyDescent="0.25">
      <c r="A4197" s="54" t="s">
        <v>947</v>
      </c>
      <c r="B4197" s="67" t="s">
        <v>13000</v>
      </c>
      <c r="C4197" s="67" t="s">
        <v>13002</v>
      </c>
      <c r="D4197" s="68">
        <v>7180</v>
      </c>
    </row>
    <row r="4198" spans="1:4" x14ac:dyDescent="0.25">
      <c r="A4198" s="54" t="s">
        <v>947</v>
      </c>
      <c r="B4198" s="67" t="s">
        <v>14815</v>
      </c>
      <c r="C4198" s="67" t="s">
        <v>14817</v>
      </c>
      <c r="D4198" s="68">
        <v>4036</v>
      </c>
    </row>
    <row r="4199" spans="1:4" x14ac:dyDescent="0.25">
      <c r="A4199" s="54" t="s">
        <v>947</v>
      </c>
      <c r="B4199" s="67" t="s">
        <v>12228</v>
      </c>
      <c r="C4199" s="67" t="s">
        <v>12230</v>
      </c>
      <c r="D4199" s="68">
        <v>9040</v>
      </c>
    </row>
    <row r="4200" spans="1:4" x14ac:dyDescent="0.25">
      <c r="A4200" s="54" t="s">
        <v>947</v>
      </c>
      <c r="B4200" s="67" t="s">
        <v>5947</v>
      </c>
      <c r="C4200" s="67" t="s">
        <v>5949</v>
      </c>
      <c r="D4200" s="68">
        <v>48202</v>
      </c>
    </row>
    <row r="4201" spans="1:4" x14ac:dyDescent="0.25">
      <c r="A4201" s="54" t="s">
        <v>947</v>
      </c>
      <c r="B4201" s="67" t="s">
        <v>6738</v>
      </c>
      <c r="C4201" s="67" t="s">
        <v>6740</v>
      </c>
      <c r="D4201" s="68">
        <v>38535</v>
      </c>
    </row>
    <row r="4202" spans="1:4" x14ac:dyDescent="0.25">
      <c r="A4202" s="54" t="s">
        <v>947</v>
      </c>
      <c r="B4202" s="67" t="s">
        <v>16882</v>
      </c>
      <c r="C4202" s="67" t="s">
        <v>16884</v>
      </c>
      <c r="D4202" s="68">
        <v>969</v>
      </c>
    </row>
    <row r="4203" spans="1:4" x14ac:dyDescent="0.25">
      <c r="A4203" s="54" t="s">
        <v>947</v>
      </c>
      <c r="B4203" s="67" t="s">
        <v>12192</v>
      </c>
      <c r="C4203" s="67" t="s">
        <v>12194</v>
      </c>
      <c r="D4203" s="68">
        <v>9139</v>
      </c>
    </row>
    <row r="4204" spans="1:4" x14ac:dyDescent="0.25">
      <c r="A4204" s="54" t="s">
        <v>947</v>
      </c>
      <c r="B4204" s="67" t="s">
        <v>12853</v>
      </c>
      <c r="C4204" s="67" t="s">
        <v>12855</v>
      </c>
      <c r="D4204" s="68">
        <v>7524</v>
      </c>
    </row>
    <row r="4205" spans="1:4" x14ac:dyDescent="0.25">
      <c r="A4205" s="54" t="s">
        <v>947</v>
      </c>
      <c r="B4205" s="67" t="s">
        <v>8275</v>
      </c>
      <c r="C4205" s="67" t="s">
        <v>8277</v>
      </c>
      <c r="D4205" s="68">
        <v>25820</v>
      </c>
    </row>
    <row r="4206" spans="1:4" x14ac:dyDescent="0.25">
      <c r="A4206" s="54" t="s">
        <v>947</v>
      </c>
      <c r="B4206" s="67" t="s">
        <v>11101</v>
      </c>
      <c r="C4206" s="67" t="s">
        <v>11103</v>
      </c>
      <c r="D4206" s="68">
        <v>12087</v>
      </c>
    </row>
    <row r="4207" spans="1:4" x14ac:dyDescent="0.25">
      <c r="A4207" s="54" t="s">
        <v>947</v>
      </c>
      <c r="B4207" s="67" t="s">
        <v>6121</v>
      </c>
      <c r="C4207" s="67" t="s">
        <v>6123</v>
      </c>
      <c r="D4207" s="68">
        <v>45828</v>
      </c>
    </row>
    <row r="4208" spans="1:4" x14ac:dyDescent="0.25">
      <c r="A4208" s="54" t="s">
        <v>947</v>
      </c>
      <c r="B4208" s="67" t="s">
        <v>2051</v>
      </c>
      <c r="C4208" s="67" t="s">
        <v>2053</v>
      </c>
      <c r="D4208" s="68">
        <v>243837</v>
      </c>
    </row>
    <row r="4209" spans="1:4" x14ac:dyDescent="0.25">
      <c r="A4209" s="54" t="s">
        <v>947</v>
      </c>
      <c r="B4209" s="67" t="s">
        <v>16782</v>
      </c>
      <c r="C4209" s="67" t="s">
        <v>16784</v>
      </c>
      <c r="D4209" s="68">
        <v>1074</v>
      </c>
    </row>
    <row r="4210" spans="1:4" x14ac:dyDescent="0.25">
      <c r="A4210" s="54" t="s">
        <v>947</v>
      </c>
      <c r="B4210" s="67" t="s">
        <v>9534</v>
      </c>
      <c r="C4210" s="67" t="s">
        <v>9536</v>
      </c>
      <c r="D4210" s="68">
        <v>18440</v>
      </c>
    </row>
    <row r="4211" spans="1:4" x14ac:dyDescent="0.25">
      <c r="A4211" s="54" t="s">
        <v>947</v>
      </c>
      <c r="B4211" s="67" t="s">
        <v>16446</v>
      </c>
      <c r="C4211" s="67" t="s">
        <v>16448</v>
      </c>
      <c r="D4211" s="68">
        <v>1607</v>
      </c>
    </row>
    <row r="4212" spans="1:4" x14ac:dyDescent="0.25">
      <c r="A4212" s="54" t="s">
        <v>947</v>
      </c>
      <c r="B4212" s="67" t="s">
        <v>10492</v>
      </c>
      <c r="C4212" s="67" t="s">
        <v>10494</v>
      </c>
      <c r="D4212" s="68">
        <v>14376</v>
      </c>
    </row>
    <row r="4213" spans="1:4" x14ac:dyDescent="0.25">
      <c r="A4213" s="54" t="s">
        <v>947</v>
      </c>
      <c r="B4213" s="67" t="s">
        <v>13283</v>
      </c>
      <c r="C4213" s="67" t="s">
        <v>13285</v>
      </c>
      <c r="D4213" s="68">
        <v>6551</v>
      </c>
    </row>
    <row r="4214" spans="1:4" x14ac:dyDescent="0.25">
      <c r="A4214" s="54" t="s">
        <v>947</v>
      </c>
      <c r="B4214" s="67" t="s">
        <v>14159</v>
      </c>
      <c r="C4214" s="67" t="s">
        <v>14161</v>
      </c>
      <c r="D4214" s="68">
        <v>5073</v>
      </c>
    </row>
    <row r="4215" spans="1:4" x14ac:dyDescent="0.25">
      <c r="A4215" s="54" t="s">
        <v>947</v>
      </c>
      <c r="B4215" s="67" t="s">
        <v>10243</v>
      </c>
      <c r="C4215" s="67" t="s">
        <v>10245</v>
      </c>
      <c r="D4215" s="68">
        <v>15316</v>
      </c>
    </row>
    <row r="4216" spans="1:4" x14ac:dyDescent="0.25">
      <c r="A4216" s="54" t="s">
        <v>947</v>
      </c>
      <c r="B4216" s="67" t="s">
        <v>1871</v>
      </c>
      <c r="C4216" s="67" t="s">
        <v>1873</v>
      </c>
      <c r="D4216" s="68">
        <v>267348</v>
      </c>
    </row>
    <row r="4217" spans="1:4" x14ac:dyDescent="0.25">
      <c r="A4217" s="54" t="s">
        <v>947</v>
      </c>
      <c r="B4217" s="67" t="s">
        <v>5822</v>
      </c>
      <c r="C4217" s="67" t="s">
        <v>5824</v>
      </c>
      <c r="D4217" s="68">
        <v>50298</v>
      </c>
    </row>
    <row r="4218" spans="1:4" x14ac:dyDescent="0.25">
      <c r="A4218" s="54" t="s">
        <v>947</v>
      </c>
      <c r="B4218" s="67" t="s">
        <v>7279</v>
      </c>
      <c r="C4218" s="67" t="s">
        <v>7281</v>
      </c>
      <c r="D4218" s="68">
        <v>33301</v>
      </c>
    </row>
    <row r="4219" spans="1:4" x14ac:dyDescent="0.25">
      <c r="A4219" s="54" t="s">
        <v>947</v>
      </c>
      <c r="B4219" s="67" t="s">
        <v>13568</v>
      </c>
      <c r="C4219" s="67" t="s">
        <v>13570</v>
      </c>
      <c r="D4219" s="68">
        <v>6131</v>
      </c>
    </row>
    <row r="4220" spans="1:4" x14ac:dyDescent="0.25">
      <c r="A4220" s="54" t="s">
        <v>947</v>
      </c>
      <c r="B4220" s="67" t="s">
        <v>7534</v>
      </c>
      <c r="C4220" s="67" t="s">
        <v>7536</v>
      </c>
      <c r="D4220" s="68">
        <v>31106</v>
      </c>
    </row>
    <row r="4221" spans="1:4" x14ac:dyDescent="0.25">
      <c r="A4221" s="54" t="s">
        <v>947</v>
      </c>
      <c r="B4221" s="67" t="s">
        <v>8038</v>
      </c>
      <c r="C4221" s="67" t="s">
        <v>8040</v>
      </c>
      <c r="D4221" s="68">
        <v>27370</v>
      </c>
    </row>
    <row r="4222" spans="1:4" x14ac:dyDescent="0.25">
      <c r="A4222" s="54" t="s">
        <v>947</v>
      </c>
      <c r="B4222" s="67" t="s">
        <v>9992</v>
      </c>
      <c r="C4222" s="67" t="s">
        <v>9994</v>
      </c>
      <c r="D4222" s="68">
        <v>16333</v>
      </c>
    </row>
    <row r="4223" spans="1:4" x14ac:dyDescent="0.25">
      <c r="A4223" s="54" t="s">
        <v>947</v>
      </c>
      <c r="B4223" s="67" t="s">
        <v>8290</v>
      </c>
      <c r="C4223" s="67" t="s">
        <v>8292</v>
      </c>
      <c r="D4223" s="68">
        <v>25766</v>
      </c>
    </row>
    <row r="4224" spans="1:4" x14ac:dyDescent="0.25">
      <c r="A4224" s="54" t="s">
        <v>947</v>
      </c>
      <c r="B4224" s="67" t="s">
        <v>12627</v>
      </c>
      <c r="C4224" s="67" t="s">
        <v>12629</v>
      </c>
      <c r="D4224" s="68">
        <v>8067</v>
      </c>
    </row>
    <row r="4225" spans="1:4" x14ac:dyDescent="0.25">
      <c r="A4225" s="54" t="s">
        <v>947</v>
      </c>
      <c r="B4225" s="67" t="s">
        <v>15729</v>
      </c>
      <c r="C4225" s="67" t="s">
        <v>15731</v>
      </c>
      <c r="D4225" s="68">
        <v>2613</v>
      </c>
    </row>
    <row r="4226" spans="1:4" x14ac:dyDescent="0.25">
      <c r="A4226" s="54" t="s">
        <v>947</v>
      </c>
      <c r="B4226" s="67" t="s">
        <v>2471</v>
      </c>
      <c r="C4226" s="67" t="s">
        <v>2473</v>
      </c>
      <c r="D4226" s="68">
        <v>193861</v>
      </c>
    </row>
    <row r="4227" spans="1:4" x14ac:dyDescent="0.25">
      <c r="A4227" s="54" t="s">
        <v>947</v>
      </c>
      <c r="B4227" s="67" t="s">
        <v>14649</v>
      </c>
      <c r="C4227" s="67" t="s">
        <v>14651</v>
      </c>
      <c r="D4227" s="68">
        <v>4280</v>
      </c>
    </row>
    <row r="4228" spans="1:4" x14ac:dyDescent="0.25">
      <c r="A4228" s="54" t="s">
        <v>947</v>
      </c>
      <c r="B4228" s="67" t="s">
        <v>16493</v>
      </c>
      <c r="C4228" s="67" t="s">
        <v>16495</v>
      </c>
      <c r="D4228" s="68">
        <v>1530</v>
      </c>
    </row>
    <row r="4229" spans="1:4" x14ac:dyDescent="0.25">
      <c r="A4229" s="54" t="s">
        <v>947</v>
      </c>
      <c r="B4229" s="67" t="s">
        <v>3904</v>
      </c>
      <c r="C4229" s="67" t="s">
        <v>3906</v>
      </c>
      <c r="D4229" s="68">
        <v>97466</v>
      </c>
    </row>
    <row r="4230" spans="1:4" x14ac:dyDescent="0.25">
      <c r="A4230" s="54" t="s">
        <v>947</v>
      </c>
      <c r="B4230" s="67" t="s">
        <v>8809</v>
      </c>
      <c r="C4230" s="67" t="s">
        <v>8811</v>
      </c>
      <c r="D4230" s="68">
        <v>22700</v>
      </c>
    </row>
    <row r="4231" spans="1:4" x14ac:dyDescent="0.25">
      <c r="A4231" s="54" t="s">
        <v>947</v>
      </c>
      <c r="B4231" s="67" t="s">
        <v>12970</v>
      </c>
      <c r="C4231" s="67" t="s">
        <v>12972</v>
      </c>
      <c r="D4231" s="68">
        <v>7279</v>
      </c>
    </row>
    <row r="4232" spans="1:4" x14ac:dyDescent="0.25">
      <c r="A4232" s="54" t="s">
        <v>947</v>
      </c>
      <c r="B4232" s="67" t="s">
        <v>8248</v>
      </c>
      <c r="C4232" s="67" t="s">
        <v>8250</v>
      </c>
      <c r="D4232" s="68">
        <v>26018</v>
      </c>
    </row>
    <row r="4233" spans="1:4" x14ac:dyDescent="0.25">
      <c r="A4233" s="54" t="s">
        <v>947</v>
      </c>
      <c r="B4233" s="67" t="s">
        <v>4480</v>
      </c>
      <c r="C4233" s="67" t="s">
        <v>4482</v>
      </c>
      <c r="D4233" s="68">
        <v>76295</v>
      </c>
    </row>
    <row r="4234" spans="1:4" x14ac:dyDescent="0.25">
      <c r="A4234" s="54" t="s">
        <v>947</v>
      </c>
      <c r="B4234" s="67" t="s">
        <v>12237</v>
      </c>
      <c r="C4234" s="67" t="s">
        <v>12239</v>
      </c>
      <c r="D4234" s="68">
        <v>9028</v>
      </c>
    </row>
    <row r="4235" spans="1:4" x14ac:dyDescent="0.25">
      <c r="A4235" s="54" t="s">
        <v>947</v>
      </c>
      <c r="B4235" s="67" t="s">
        <v>9099</v>
      </c>
      <c r="C4235" s="67" t="s">
        <v>9101</v>
      </c>
      <c r="D4235" s="68">
        <v>20960</v>
      </c>
    </row>
    <row r="4236" spans="1:4" x14ac:dyDescent="0.25">
      <c r="A4236" s="54" t="s">
        <v>947</v>
      </c>
      <c r="B4236" s="67" t="s">
        <v>6394</v>
      </c>
      <c r="C4236" s="67" t="s">
        <v>6396</v>
      </c>
      <c r="D4236" s="68">
        <v>42467</v>
      </c>
    </row>
    <row r="4237" spans="1:4" x14ac:dyDescent="0.25">
      <c r="A4237" s="54" t="s">
        <v>947</v>
      </c>
      <c r="B4237" s="67" t="s">
        <v>12021</v>
      </c>
      <c r="C4237" s="67" t="s">
        <v>12023</v>
      </c>
      <c r="D4237" s="68">
        <v>9488</v>
      </c>
    </row>
    <row r="4238" spans="1:4" x14ac:dyDescent="0.25">
      <c r="A4238" s="54" t="s">
        <v>947</v>
      </c>
      <c r="B4238" s="57" t="s">
        <v>13292</v>
      </c>
      <c r="C4238" s="57" t="s">
        <v>13294</v>
      </c>
      <c r="D4238" s="58">
        <v>6542</v>
      </c>
    </row>
    <row r="4239" spans="1:4" x14ac:dyDescent="0.25">
      <c r="A4239" s="54" t="s">
        <v>947</v>
      </c>
      <c r="B4239" s="57" t="s">
        <v>7363</v>
      </c>
      <c r="C4239" s="57" t="s">
        <v>7365</v>
      </c>
      <c r="D4239" s="58">
        <v>32554</v>
      </c>
    </row>
    <row r="4240" spans="1:4" x14ac:dyDescent="0.25">
      <c r="A4240" s="54" t="s">
        <v>947</v>
      </c>
      <c r="B4240" s="57" t="s">
        <v>5261</v>
      </c>
      <c r="C4240" s="57" t="s">
        <v>5263</v>
      </c>
      <c r="D4240" s="58">
        <v>59572</v>
      </c>
    </row>
    <row r="4241" spans="1:4" x14ac:dyDescent="0.25">
      <c r="A4241" s="54" t="s">
        <v>947</v>
      </c>
      <c r="B4241" s="57" t="s">
        <v>5714</v>
      </c>
      <c r="C4241" s="57" t="s">
        <v>5716</v>
      </c>
      <c r="D4241" s="58">
        <v>52068</v>
      </c>
    </row>
    <row r="4242" spans="1:4" x14ac:dyDescent="0.25">
      <c r="A4242" s="54" t="s">
        <v>947</v>
      </c>
      <c r="B4242" s="57" t="s">
        <v>3333</v>
      </c>
      <c r="C4242" s="57" t="s">
        <v>3335</v>
      </c>
      <c r="D4242" s="58">
        <v>123892</v>
      </c>
    </row>
    <row r="4243" spans="1:4" x14ac:dyDescent="0.25">
      <c r="A4243" s="54" t="s">
        <v>947</v>
      </c>
      <c r="B4243" s="57" t="s">
        <v>1143</v>
      </c>
      <c r="C4243" s="57" t="s">
        <v>1145</v>
      </c>
      <c r="D4243" s="58">
        <v>759617</v>
      </c>
    </row>
    <row r="4244" spans="1:4" x14ac:dyDescent="0.25">
      <c r="A4244" s="54" t="s">
        <v>947</v>
      </c>
      <c r="B4244" s="57" t="s">
        <v>7936</v>
      </c>
      <c r="C4244" s="57" t="s">
        <v>7938</v>
      </c>
      <c r="D4244" s="58">
        <v>28209</v>
      </c>
    </row>
    <row r="4245" spans="1:4" x14ac:dyDescent="0.25">
      <c r="A4245" s="54" t="s">
        <v>947</v>
      </c>
      <c r="B4245" s="57" t="s">
        <v>5342</v>
      </c>
      <c r="C4245" s="57" t="s">
        <v>5344</v>
      </c>
      <c r="D4245" s="58">
        <v>58286</v>
      </c>
    </row>
    <row r="4246" spans="1:4" x14ac:dyDescent="0.25">
      <c r="A4246" s="54" t="s">
        <v>947</v>
      </c>
      <c r="B4246" s="57" t="s">
        <v>1077</v>
      </c>
      <c r="C4246" s="57" t="s">
        <v>1079</v>
      </c>
      <c r="D4246" s="58">
        <v>714215</v>
      </c>
    </row>
    <row r="4247" spans="1:4" x14ac:dyDescent="0.25">
      <c r="A4247" s="54" t="s">
        <v>947</v>
      </c>
      <c r="B4247" s="57" t="s">
        <v>16609</v>
      </c>
      <c r="C4247" s="57" t="s">
        <v>16611</v>
      </c>
      <c r="D4247" s="58">
        <v>1343</v>
      </c>
    </row>
    <row r="4248" spans="1:4" x14ac:dyDescent="0.25">
      <c r="A4248" s="54" t="s">
        <v>947</v>
      </c>
      <c r="B4248" s="57" t="s">
        <v>8668</v>
      </c>
      <c r="C4248" s="57" t="s">
        <v>8670</v>
      </c>
      <c r="D4248" s="58">
        <v>23397</v>
      </c>
    </row>
    <row r="4249" spans="1:4" x14ac:dyDescent="0.25">
      <c r="A4249" s="54" t="s">
        <v>947</v>
      </c>
      <c r="B4249" s="57" t="s">
        <v>10516</v>
      </c>
      <c r="C4249" s="57" t="s">
        <v>10518</v>
      </c>
      <c r="D4249" s="58">
        <v>14313</v>
      </c>
    </row>
    <row r="4250" spans="1:4" x14ac:dyDescent="0.25">
      <c r="A4250" s="54" t="s">
        <v>947</v>
      </c>
      <c r="B4250" s="57" t="s">
        <v>1235</v>
      </c>
      <c r="C4250" s="57" t="s">
        <v>1237</v>
      </c>
      <c r="D4250" s="58">
        <v>589972</v>
      </c>
    </row>
    <row r="4251" spans="1:4" x14ac:dyDescent="0.25">
      <c r="A4251" s="54" t="s">
        <v>947</v>
      </c>
      <c r="B4251" s="57" t="s">
        <v>15821</v>
      </c>
      <c r="C4251" s="57" t="s">
        <v>15823</v>
      </c>
      <c r="D4251" s="58">
        <v>2462</v>
      </c>
    </row>
    <row r="4252" spans="1:4" x14ac:dyDescent="0.25">
      <c r="A4252" s="54" t="s">
        <v>947</v>
      </c>
      <c r="B4252" s="57" t="s">
        <v>2573</v>
      </c>
      <c r="C4252" s="57" t="s">
        <v>2575</v>
      </c>
      <c r="D4252" s="58">
        <v>182718</v>
      </c>
    </row>
    <row r="4253" spans="1:4" x14ac:dyDescent="0.25">
      <c r="A4253" s="54" t="s">
        <v>947</v>
      </c>
      <c r="B4253" s="57" t="s">
        <v>16963</v>
      </c>
      <c r="C4253" s="57" t="s">
        <v>16965</v>
      </c>
      <c r="D4253" s="58">
        <v>857</v>
      </c>
    </row>
    <row r="4254" spans="1:4" x14ac:dyDescent="0.25">
      <c r="A4254" s="54" t="s">
        <v>947</v>
      </c>
      <c r="B4254" s="57" t="s">
        <v>5678</v>
      </c>
      <c r="C4254" s="57" t="s">
        <v>5680</v>
      </c>
      <c r="D4254" s="58">
        <v>52476</v>
      </c>
    </row>
    <row r="4255" spans="1:4" x14ac:dyDescent="0.25">
      <c r="A4255" s="54" t="s">
        <v>947</v>
      </c>
      <c r="B4255" s="57" t="s">
        <v>1934</v>
      </c>
      <c r="C4255" s="57" t="s">
        <v>1936</v>
      </c>
      <c r="D4255" s="58">
        <v>260166</v>
      </c>
    </row>
    <row r="4256" spans="1:4" x14ac:dyDescent="0.25">
      <c r="A4256" s="54" t="s">
        <v>947</v>
      </c>
      <c r="B4256" s="57" t="s">
        <v>10993</v>
      </c>
      <c r="C4256" s="57" t="s">
        <v>10995</v>
      </c>
      <c r="D4256" s="58">
        <v>12447</v>
      </c>
    </row>
    <row r="4257" spans="1:4" x14ac:dyDescent="0.25">
      <c r="A4257" s="54" t="s">
        <v>947</v>
      </c>
      <c r="B4257" s="57" t="s">
        <v>7202</v>
      </c>
      <c r="C4257" s="57" t="s">
        <v>7204</v>
      </c>
      <c r="D4257" s="58">
        <v>33782</v>
      </c>
    </row>
    <row r="4258" spans="1:4" x14ac:dyDescent="0.25">
      <c r="A4258" s="54" t="s">
        <v>947</v>
      </c>
      <c r="B4258" s="57" t="s">
        <v>4207</v>
      </c>
      <c r="C4258" s="57" t="s">
        <v>4209</v>
      </c>
      <c r="D4258" s="58">
        <v>85499</v>
      </c>
    </row>
    <row r="4259" spans="1:4" x14ac:dyDescent="0.25">
      <c r="A4259" s="54" t="s">
        <v>947</v>
      </c>
      <c r="B4259" s="57" t="s">
        <v>9081</v>
      </c>
      <c r="C4259" s="57" t="s">
        <v>9083</v>
      </c>
      <c r="D4259" s="58">
        <v>21143</v>
      </c>
    </row>
    <row r="4260" spans="1:4" x14ac:dyDescent="0.25">
      <c r="A4260" s="54" t="s">
        <v>947</v>
      </c>
      <c r="B4260" s="57" t="s">
        <v>3309</v>
      </c>
      <c r="C4260" s="57" t="s">
        <v>3311</v>
      </c>
      <c r="D4260" s="58">
        <v>125046</v>
      </c>
    </row>
    <row r="4261" spans="1:4" x14ac:dyDescent="0.25">
      <c r="A4261" s="54" t="s">
        <v>947</v>
      </c>
      <c r="B4261" s="57" t="s">
        <v>1802</v>
      </c>
      <c r="C4261" s="57" t="s">
        <v>1804</v>
      </c>
      <c r="D4261" s="58">
        <v>285162</v>
      </c>
    </row>
    <row r="4262" spans="1:4" x14ac:dyDescent="0.25">
      <c r="A4262" s="54" t="s">
        <v>947</v>
      </c>
      <c r="B4262" s="57" t="s">
        <v>10672</v>
      </c>
      <c r="C4262" s="57" t="s">
        <v>10674</v>
      </c>
      <c r="D4262" s="58">
        <v>13721</v>
      </c>
    </row>
    <row r="4263" spans="1:4" x14ac:dyDescent="0.25">
      <c r="A4263" s="54" t="s">
        <v>947</v>
      </c>
      <c r="B4263" s="57" t="s">
        <v>7606</v>
      </c>
      <c r="C4263" s="57" t="s">
        <v>7608</v>
      </c>
      <c r="D4263" s="58">
        <v>30597</v>
      </c>
    </row>
    <row r="4264" spans="1:4" x14ac:dyDescent="0.25">
      <c r="A4264" s="54" t="s">
        <v>947</v>
      </c>
      <c r="B4264" s="57" t="s">
        <v>4171</v>
      </c>
      <c r="C4264" s="57" t="s">
        <v>4173</v>
      </c>
      <c r="D4264" s="58">
        <v>87257</v>
      </c>
    </row>
    <row r="4265" spans="1:4" x14ac:dyDescent="0.25">
      <c r="A4265" s="54" t="s">
        <v>947</v>
      </c>
      <c r="B4265" s="57" t="s">
        <v>7103</v>
      </c>
      <c r="C4265" s="57" t="s">
        <v>7105</v>
      </c>
      <c r="D4265" s="58">
        <v>34543</v>
      </c>
    </row>
    <row r="4266" spans="1:4" x14ac:dyDescent="0.25">
      <c r="A4266" s="54" t="s">
        <v>947</v>
      </c>
      <c r="B4266" s="57" t="s">
        <v>16556</v>
      </c>
      <c r="C4266" s="57" t="s">
        <v>16558</v>
      </c>
      <c r="D4266" s="58">
        <v>1444</v>
      </c>
    </row>
    <row r="4267" spans="1:4" x14ac:dyDescent="0.25">
      <c r="A4267" s="54" t="s">
        <v>947</v>
      </c>
      <c r="B4267" s="57" t="s">
        <v>3805</v>
      </c>
      <c r="C4267" s="57" t="s">
        <v>3807</v>
      </c>
      <c r="D4267" s="58">
        <v>100268</v>
      </c>
    </row>
    <row r="4268" spans="1:4" x14ac:dyDescent="0.25">
      <c r="A4268" s="54" t="s">
        <v>947</v>
      </c>
      <c r="B4268" s="57" t="s">
        <v>8818</v>
      </c>
      <c r="C4268" s="57" t="s">
        <v>8820</v>
      </c>
      <c r="D4268" s="58">
        <v>22683</v>
      </c>
    </row>
    <row r="4269" spans="1:4" x14ac:dyDescent="0.25">
      <c r="A4269" s="54" t="s">
        <v>947</v>
      </c>
      <c r="B4269" s="57" t="s">
        <v>1277</v>
      </c>
      <c r="C4269" s="57" t="s">
        <v>1279</v>
      </c>
      <c r="D4269" s="58">
        <v>529127</v>
      </c>
    </row>
    <row r="4270" spans="1:4" x14ac:dyDescent="0.25">
      <c r="A4270" s="54" t="s">
        <v>947</v>
      </c>
      <c r="B4270" s="57" t="s">
        <v>4985</v>
      </c>
      <c r="C4270" s="57" t="s">
        <v>4987</v>
      </c>
      <c r="D4270" s="58">
        <v>64816</v>
      </c>
    </row>
    <row r="4271" spans="1:4" x14ac:dyDescent="0.25">
      <c r="A4271" s="54" t="s">
        <v>947</v>
      </c>
      <c r="B4271" s="57" t="s">
        <v>948</v>
      </c>
      <c r="C4271" s="57" t="s">
        <v>950</v>
      </c>
      <c r="D4271" s="58">
        <v>549254</v>
      </c>
    </row>
    <row r="4272" spans="1:4" x14ac:dyDescent="0.25">
      <c r="A4272" s="54" t="s">
        <v>947</v>
      </c>
      <c r="B4272" s="57" t="s">
        <v>7597</v>
      </c>
      <c r="C4272" s="57" t="s">
        <v>7599</v>
      </c>
      <c r="D4272" s="58">
        <v>30637</v>
      </c>
    </row>
    <row r="4273" spans="1:4" x14ac:dyDescent="0.25">
      <c r="A4273" s="54" t="s">
        <v>947</v>
      </c>
      <c r="B4273" s="57" t="s">
        <v>11833</v>
      </c>
      <c r="C4273" s="57" t="s">
        <v>11835</v>
      </c>
      <c r="D4273" s="58">
        <v>9981</v>
      </c>
    </row>
    <row r="4274" spans="1:4" x14ac:dyDescent="0.25">
      <c r="A4274" s="54" t="s">
        <v>947</v>
      </c>
      <c r="B4274" s="57" t="s">
        <v>2468</v>
      </c>
      <c r="C4274" s="57" t="s">
        <v>2470</v>
      </c>
      <c r="D4274" s="58">
        <v>194070</v>
      </c>
    </row>
    <row r="4275" spans="1:4" x14ac:dyDescent="0.25">
      <c r="A4275" s="54" t="s">
        <v>947</v>
      </c>
      <c r="B4275" s="57" t="s">
        <v>2966</v>
      </c>
      <c r="C4275" s="57" t="s">
        <v>2968</v>
      </c>
      <c r="D4275" s="58">
        <v>147460</v>
      </c>
    </row>
    <row r="4276" spans="1:4" x14ac:dyDescent="0.25">
      <c r="A4276" s="54" t="s">
        <v>947</v>
      </c>
      <c r="B4276" s="57" t="s">
        <v>1229</v>
      </c>
      <c r="C4276" s="57" t="s">
        <v>1231</v>
      </c>
      <c r="D4276" s="58">
        <v>599938</v>
      </c>
    </row>
    <row r="4277" spans="1:4" x14ac:dyDescent="0.25">
      <c r="A4277" s="54" t="s">
        <v>947</v>
      </c>
      <c r="B4277" s="57" t="s">
        <v>12730</v>
      </c>
      <c r="C4277" s="57" t="s">
        <v>12732</v>
      </c>
      <c r="D4277" s="58">
        <v>7803</v>
      </c>
    </row>
    <row r="4278" spans="1:4" x14ac:dyDescent="0.25">
      <c r="A4278" s="54" t="s">
        <v>947</v>
      </c>
      <c r="B4278" s="57" t="s">
        <v>14267</v>
      </c>
      <c r="C4278" s="57" t="s">
        <v>14269</v>
      </c>
      <c r="D4278" s="58">
        <v>4910</v>
      </c>
    </row>
    <row r="4279" spans="1:4" x14ac:dyDescent="0.25">
      <c r="A4279" s="54" t="s">
        <v>947</v>
      </c>
      <c r="B4279" s="57" t="s">
        <v>1688</v>
      </c>
      <c r="C4279" s="57" t="s">
        <v>1690</v>
      </c>
      <c r="D4279" s="58">
        <v>351935</v>
      </c>
    </row>
    <row r="4280" spans="1:4" x14ac:dyDescent="0.25">
      <c r="A4280" s="54" t="s">
        <v>947</v>
      </c>
      <c r="B4280" s="57" t="s">
        <v>11600</v>
      </c>
      <c r="C4280" s="57" t="s">
        <v>11602</v>
      </c>
      <c r="D4280" s="58">
        <v>10601</v>
      </c>
    </row>
    <row r="4281" spans="1:4" x14ac:dyDescent="0.25">
      <c r="A4281" s="54" t="s">
        <v>947</v>
      </c>
      <c r="B4281" s="57" t="s">
        <v>11340</v>
      </c>
      <c r="C4281" s="57" t="s">
        <v>11342</v>
      </c>
      <c r="D4281" s="58">
        <v>11395</v>
      </c>
    </row>
    <row r="4282" spans="1:4" x14ac:dyDescent="0.25">
      <c r="A4282" s="54" t="s">
        <v>947</v>
      </c>
      <c r="B4282" s="57" t="s">
        <v>3525</v>
      </c>
      <c r="C4282" s="57" t="s">
        <v>3527</v>
      </c>
      <c r="D4282" s="58">
        <v>113344</v>
      </c>
    </row>
    <row r="4283" spans="1:4" x14ac:dyDescent="0.25">
      <c r="A4283" s="54" t="s">
        <v>947</v>
      </c>
      <c r="B4283" s="57" t="s">
        <v>7219</v>
      </c>
      <c r="C4283" s="57" t="s">
        <v>7221</v>
      </c>
      <c r="D4283" s="58">
        <v>33669</v>
      </c>
    </row>
    <row r="4284" spans="1:4" x14ac:dyDescent="0.25">
      <c r="A4284" s="54" t="s">
        <v>947</v>
      </c>
      <c r="B4284" s="57" t="s">
        <v>13112</v>
      </c>
      <c r="C4284" s="57" t="s">
        <v>13114</v>
      </c>
      <c r="D4284" s="58">
        <v>6945</v>
      </c>
    </row>
    <row r="4285" spans="1:4" x14ac:dyDescent="0.25">
      <c r="A4285" s="54" t="s">
        <v>947</v>
      </c>
      <c r="B4285" s="57" t="s">
        <v>7312</v>
      </c>
      <c r="C4285" s="57" t="s">
        <v>7314</v>
      </c>
      <c r="D4285" s="58">
        <v>33021</v>
      </c>
    </row>
    <row r="4286" spans="1:4" x14ac:dyDescent="0.25">
      <c r="A4286" s="54" t="s">
        <v>947</v>
      </c>
      <c r="B4286" s="57" t="s">
        <v>4141</v>
      </c>
      <c r="C4286" s="57" t="s">
        <v>4143</v>
      </c>
      <c r="D4286" s="58">
        <v>88510</v>
      </c>
    </row>
    <row r="4287" spans="1:4" x14ac:dyDescent="0.25">
      <c r="A4287" s="54" t="s">
        <v>947</v>
      </c>
      <c r="B4287" s="57" t="s">
        <v>8770</v>
      </c>
      <c r="C4287" s="57" t="s">
        <v>8772</v>
      </c>
      <c r="D4287" s="58">
        <v>22859</v>
      </c>
    </row>
    <row r="4288" spans="1:4" x14ac:dyDescent="0.25">
      <c r="A4288" s="54" t="s">
        <v>947</v>
      </c>
      <c r="B4288" s="57" t="s">
        <v>14978</v>
      </c>
      <c r="C4288" s="57" t="s">
        <v>14980</v>
      </c>
      <c r="D4288" s="58">
        <v>3809</v>
      </c>
    </row>
    <row r="4289" spans="1:4" x14ac:dyDescent="0.25">
      <c r="A4289" s="54" t="s">
        <v>947</v>
      </c>
      <c r="B4289" s="57" t="s">
        <v>2114</v>
      </c>
      <c r="C4289" s="57" t="s">
        <v>2116</v>
      </c>
      <c r="D4289" s="58">
        <v>234963</v>
      </c>
    </row>
    <row r="4290" spans="1:4" x14ac:dyDescent="0.25">
      <c r="A4290" s="54" t="s">
        <v>947</v>
      </c>
      <c r="B4290" s="57" t="s">
        <v>8968</v>
      </c>
      <c r="C4290" s="57" t="s">
        <v>8970</v>
      </c>
      <c r="D4290" s="58">
        <v>21816</v>
      </c>
    </row>
    <row r="4291" spans="1:4" x14ac:dyDescent="0.25">
      <c r="A4291" s="54" t="s">
        <v>947</v>
      </c>
      <c r="B4291" s="57" t="s">
        <v>7495</v>
      </c>
      <c r="C4291" s="57" t="s">
        <v>7497</v>
      </c>
      <c r="D4291" s="58">
        <v>31544</v>
      </c>
    </row>
    <row r="4292" spans="1:4" x14ac:dyDescent="0.25">
      <c r="A4292" s="54" t="s">
        <v>947</v>
      </c>
      <c r="B4292" s="57" t="s">
        <v>2225</v>
      </c>
      <c r="C4292" s="57" t="s">
        <v>2227</v>
      </c>
      <c r="D4292" s="58">
        <v>221975</v>
      </c>
    </row>
    <row r="4293" spans="1:4" x14ac:dyDescent="0.25">
      <c r="A4293" s="54" t="s">
        <v>947</v>
      </c>
      <c r="B4293" s="57" t="s">
        <v>1571</v>
      </c>
      <c r="C4293" s="57" t="s">
        <v>1573</v>
      </c>
      <c r="D4293" s="58">
        <v>359067</v>
      </c>
    </row>
    <row r="4294" spans="1:4" x14ac:dyDescent="0.25">
      <c r="A4294" s="54" t="s">
        <v>947</v>
      </c>
      <c r="B4294" s="57" t="s">
        <v>4727</v>
      </c>
      <c r="C4294" s="57" t="s">
        <v>4729</v>
      </c>
      <c r="D4294" s="58">
        <v>69902</v>
      </c>
    </row>
    <row r="4295" spans="1:4" x14ac:dyDescent="0.25">
      <c r="A4295" s="54" t="s">
        <v>947</v>
      </c>
      <c r="B4295" s="57" t="s">
        <v>10723</v>
      </c>
      <c r="C4295" s="57" t="s">
        <v>10725</v>
      </c>
      <c r="D4295" s="58">
        <v>13553</v>
      </c>
    </row>
    <row r="4296" spans="1:4" x14ac:dyDescent="0.25">
      <c r="A4296" s="54" t="s">
        <v>947</v>
      </c>
      <c r="B4296" s="57" t="s">
        <v>4781</v>
      </c>
      <c r="C4296" s="57" t="s">
        <v>4783</v>
      </c>
      <c r="D4296" s="58">
        <v>68862</v>
      </c>
    </row>
    <row r="4297" spans="1:4" x14ac:dyDescent="0.25">
      <c r="A4297" s="54" t="s">
        <v>947</v>
      </c>
      <c r="B4297" s="57" t="s">
        <v>2381</v>
      </c>
      <c r="C4297" s="57" t="s">
        <v>2383</v>
      </c>
      <c r="D4297" s="58">
        <v>204693</v>
      </c>
    </row>
    <row r="4298" spans="1:4" x14ac:dyDescent="0.25">
      <c r="A4298" s="54" t="s">
        <v>947</v>
      </c>
      <c r="B4298" s="57" t="s">
        <v>4573</v>
      </c>
      <c r="C4298" s="57" t="s">
        <v>4575</v>
      </c>
      <c r="D4298" s="58">
        <v>74008</v>
      </c>
    </row>
    <row r="4299" spans="1:4" x14ac:dyDescent="0.25">
      <c r="A4299" s="54" t="s">
        <v>947</v>
      </c>
      <c r="B4299" s="57" t="s">
        <v>4027</v>
      </c>
      <c r="C4299" s="57" t="s">
        <v>4029</v>
      </c>
      <c r="D4299" s="58">
        <v>93321</v>
      </c>
    </row>
    <row r="4300" spans="1:4" x14ac:dyDescent="0.25">
      <c r="A4300" s="54" t="s">
        <v>947</v>
      </c>
      <c r="B4300" s="57" t="s">
        <v>1340</v>
      </c>
      <c r="C4300" s="57" t="s">
        <v>1342</v>
      </c>
      <c r="D4300" s="58">
        <v>513246</v>
      </c>
    </row>
    <row r="4301" spans="1:4" x14ac:dyDescent="0.25">
      <c r="A4301" s="54" t="s">
        <v>947</v>
      </c>
      <c r="B4301" s="57" t="s">
        <v>5456</v>
      </c>
      <c r="C4301" s="57" t="s">
        <v>5458</v>
      </c>
      <c r="D4301" s="58">
        <v>56097</v>
      </c>
    </row>
    <row r="4302" spans="1:4" x14ac:dyDescent="0.25">
      <c r="A4302" s="54" t="s">
        <v>947</v>
      </c>
      <c r="B4302" s="57" t="s">
        <v>11077</v>
      </c>
      <c r="C4302" s="57" t="s">
        <v>11079</v>
      </c>
      <c r="D4302" s="58">
        <v>12146</v>
      </c>
    </row>
    <row r="4303" spans="1:4" x14ac:dyDescent="0.25">
      <c r="A4303" s="54" t="s">
        <v>947</v>
      </c>
      <c r="B4303" s="57" t="s">
        <v>12570</v>
      </c>
      <c r="C4303" s="57" t="s">
        <v>12572</v>
      </c>
      <c r="D4303" s="58">
        <v>8197</v>
      </c>
    </row>
    <row r="4304" spans="1:4" x14ac:dyDescent="0.25">
      <c r="A4304" s="54" t="s">
        <v>947</v>
      </c>
      <c r="B4304" s="57" t="s">
        <v>1307</v>
      </c>
      <c r="C4304" s="57" t="s">
        <v>1309</v>
      </c>
      <c r="D4304" s="58">
        <v>418414</v>
      </c>
    </row>
    <row r="4305" spans="1:4" x14ac:dyDescent="0.25">
      <c r="A4305" s="54" t="s">
        <v>947</v>
      </c>
      <c r="B4305" s="57" t="s">
        <v>4651</v>
      </c>
      <c r="C4305" s="57" t="s">
        <v>4652</v>
      </c>
      <c r="D4305" s="58">
        <v>71648</v>
      </c>
    </row>
    <row r="4306" spans="1:4" x14ac:dyDescent="0.25">
      <c r="A4306" s="54" t="s">
        <v>947</v>
      </c>
      <c r="B4306" s="57" t="s">
        <v>15029</v>
      </c>
      <c r="C4306" s="57" t="s">
        <v>15031</v>
      </c>
      <c r="D4306" s="58">
        <v>3731</v>
      </c>
    </row>
    <row r="4307" spans="1:4" x14ac:dyDescent="0.25">
      <c r="A4307" s="54" t="s">
        <v>947</v>
      </c>
      <c r="B4307" s="57" t="s">
        <v>14750</v>
      </c>
      <c r="C4307" s="57" t="s">
        <v>14752</v>
      </c>
      <c r="D4307" s="58">
        <v>4086</v>
      </c>
    </row>
    <row r="4308" spans="1:4" x14ac:dyDescent="0.25">
      <c r="A4308" s="54" t="s">
        <v>947</v>
      </c>
      <c r="B4308" s="57" t="s">
        <v>11080</v>
      </c>
      <c r="C4308" s="57" t="s">
        <v>11082</v>
      </c>
      <c r="D4308" s="58">
        <v>12139</v>
      </c>
    </row>
    <row r="4309" spans="1:4" x14ac:dyDescent="0.25">
      <c r="A4309" s="54" t="s">
        <v>947</v>
      </c>
      <c r="B4309" s="57" t="s">
        <v>12725</v>
      </c>
      <c r="C4309" s="57" t="s">
        <v>12727</v>
      </c>
      <c r="D4309" s="58">
        <v>7806</v>
      </c>
    </row>
    <row r="4310" spans="1:4" x14ac:dyDescent="0.25">
      <c r="A4310" s="54" t="s">
        <v>947</v>
      </c>
      <c r="B4310" s="57" t="s">
        <v>9231</v>
      </c>
      <c r="C4310" s="57" t="s">
        <v>9233</v>
      </c>
      <c r="D4310" s="58">
        <v>20158</v>
      </c>
    </row>
    <row r="4311" spans="1:4" x14ac:dyDescent="0.25">
      <c r="A4311" s="54" t="s">
        <v>947</v>
      </c>
      <c r="B4311" s="57" t="s">
        <v>5777</v>
      </c>
      <c r="C4311" s="57" t="s">
        <v>5779</v>
      </c>
      <c r="D4311" s="58">
        <v>50810</v>
      </c>
    </row>
    <row r="4312" spans="1:4" x14ac:dyDescent="0.25">
      <c r="A4312" s="54" t="s">
        <v>947</v>
      </c>
      <c r="B4312" s="57" t="s">
        <v>12195</v>
      </c>
      <c r="C4312" s="57" t="s">
        <v>12197</v>
      </c>
      <c r="D4312" s="58">
        <v>9137</v>
      </c>
    </row>
    <row r="4313" spans="1:4" x14ac:dyDescent="0.25">
      <c r="A4313" s="54" t="s">
        <v>947</v>
      </c>
      <c r="B4313" s="57" t="s">
        <v>2165</v>
      </c>
      <c r="C4313" s="57" t="s">
        <v>2167</v>
      </c>
      <c r="D4313" s="58">
        <v>229517</v>
      </c>
    </row>
    <row r="4314" spans="1:4" x14ac:dyDescent="0.25">
      <c r="A4314" s="54" t="s">
        <v>947</v>
      </c>
      <c r="B4314" s="57" t="s">
        <v>4078</v>
      </c>
      <c r="C4314" s="57" t="s">
        <v>4080</v>
      </c>
      <c r="D4314" s="58">
        <v>90695</v>
      </c>
    </row>
    <row r="4315" spans="1:4" x14ac:dyDescent="0.25">
      <c r="A4315" s="54" t="s">
        <v>947</v>
      </c>
      <c r="B4315" s="57" t="s">
        <v>11274</v>
      </c>
      <c r="C4315" s="57" t="s">
        <v>11276</v>
      </c>
      <c r="D4315" s="58">
        <v>11592</v>
      </c>
    </row>
    <row r="4316" spans="1:4" x14ac:dyDescent="0.25">
      <c r="A4316" s="54" t="s">
        <v>947</v>
      </c>
      <c r="B4316" s="57" t="s">
        <v>12636</v>
      </c>
      <c r="C4316" s="57" t="s">
        <v>12638</v>
      </c>
      <c r="D4316" s="58">
        <v>8036</v>
      </c>
    </row>
    <row r="4317" spans="1:4" x14ac:dyDescent="0.25">
      <c r="A4317" s="54" t="s">
        <v>947</v>
      </c>
      <c r="B4317" s="57" t="s">
        <v>6571</v>
      </c>
      <c r="C4317" s="57" t="s">
        <v>6573</v>
      </c>
      <c r="D4317" s="58">
        <v>40709</v>
      </c>
    </row>
    <row r="4318" spans="1:4" x14ac:dyDescent="0.25">
      <c r="A4318" s="54" t="s">
        <v>947</v>
      </c>
      <c r="B4318" s="57" t="s">
        <v>5663</v>
      </c>
      <c r="C4318" s="57" t="s">
        <v>5665</v>
      </c>
      <c r="D4318" s="58">
        <v>0</v>
      </c>
    </row>
    <row r="4319" spans="1:4" x14ac:dyDescent="0.25">
      <c r="A4319" s="54" t="s">
        <v>947</v>
      </c>
      <c r="B4319" s="57" t="s">
        <v>8869</v>
      </c>
      <c r="C4319" s="57" t="s">
        <v>8871</v>
      </c>
      <c r="D4319" s="58">
        <v>22424</v>
      </c>
    </row>
    <row r="4320" spans="1:4" x14ac:dyDescent="0.25">
      <c r="A4320" s="54" t="s">
        <v>947</v>
      </c>
      <c r="B4320" s="57" t="s">
        <v>3603</v>
      </c>
      <c r="C4320" s="57" t="s">
        <v>3605</v>
      </c>
      <c r="D4320" s="58">
        <v>109835</v>
      </c>
    </row>
    <row r="4321" spans="1:4" x14ac:dyDescent="0.25">
      <c r="A4321" s="54" t="s">
        <v>947</v>
      </c>
      <c r="B4321" s="57" t="s">
        <v>10972</v>
      </c>
      <c r="C4321" s="57" t="s">
        <v>10974</v>
      </c>
      <c r="D4321" s="58">
        <v>12541</v>
      </c>
    </row>
    <row r="4322" spans="1:4" x14ac:dyDescent="0.25">
      <c r="A4322" s="54" t="s">
        <v>947</v>
      </c>
      <c r="B4322" s="57" t="s">
        <v>11789</v>
      </c>
      <c r="C4322" s="57" t="s">
        <v>11791</v>
      </c>
      <c r="D4322" s="58">
        <v>10071</v>
      </c>
    </row>
    <row r="4323" spans="1:4" x14ac:dyDescent="0.25">
      <c r="A4323" s="54" t="s">
        <v>947</v>
      </c>
      <c r="B4323" s="57" t="s">
        <v>11014</v>
      </c>
      <c r="C4323" s="57" t="s">
        <v>11016</v>
      </c>
      <c r="D4323" s="58">
        <v>12359</v>
      </c>
    </row>
    <row r="4324" spans="1:4" x14ac:dyDescent="0.25">
      <c r="A4324" s="54" t="s">
        <v>947</v>
      </c>
      <c r="B4324" s="57" t="s">
        <v>8671</v>
      </c>
      <c r="C4324" s="57" t="s">
        <v>8673</v>
      </c>
      <c r="D4324" s="58">
        <v>23391</v>
      </c>
    </row>
    <row r="4325" spans="1:4" x14ac:dyDescent="0.25">
      <c r="A4325" s="54" t="s">
        <v>947</v>
      </c>
      <c r="B4325" s="57" t="s">
        <v>2066</v>
      </c>
      <c r="C4325" s="57" t="s">
        <v>2068</v>
      </c>
      <c r="D4325" s="58">
        <v>241453</v>
      </c>
    </row>
    <row r="4326" spans="1:4" x14ac:dyDescent="0.25">
      <c r="A4326" s="54" t="s">
        <v>947</v>
      </c>
      <c r="B4326" s="57" t="s">
        <v>9036</v>
      </c>
      <c r="C4326" s="57" t="s">
        <v>9038</v>
      </c>
      <c r="D4326" s="58">
        <v>21391</v>
      </c>
    </row>
    <row r="4327" spans="1:4" x14ac:dyDescent="0.25">
      <c r="A4327" s="54" t="s">
        <v>947</v>
      </c>
      <c r="B4327" s="57" t="s">
        <v>17119</v>
      </c>
      <c r="C4327" s="57" t="s">
        <v>17121</v>
      </c>
      <c r="D4327" s="58">
        <v>600</v>
      </c>
    </row>
    <row r="4328" spans="1:4" x14ac:dyDescent="0.25">
      <c r="A4328" s="54" t="s">
        <v>947</v>
      </c>
      <c r="B4328" s="57" t="s">
        <v>4030</v>
      </c>
      <c r="C4328" s="57" t="s">
        <v>4032</v>
      </c>
      <c r="D4328" s="58">
        <v>92934</v>
      </c>
    </row>
    <row r="4329" spans="1:4" x14ac:dyDescent="0.25">
      <c r="A4329" s="54" t="s">
        <v>947</v>
      </c>
      <c r="B4329" s="57" t="s">
        <v>2675</v>
      </c>
      <c r="C4329" s="57" t="s">
        <v>2677</v>
      </c>
      <c r="D4329" s="58">
        <v>174614</v>
      </c>
    </row>
    <row r="4330" spans="1:4" x14ac:dyDescent="0.25">
      <c r="A4330" s="54" t="s">
        <v>947</v>
      </c>
      <c r="B4330" s="57" t="s">
        <v>4249</v>
      </c>
      <c r="C4330" s="57" t="s">
        <v>4251</v>
      </c>
      <c r="D4330" s="58">
        <v>83214</v>
      </c>
    </row>
    <row r="4331" spans="1:4" x14ac:dyDescent="0.25">
      <c r="A4331" s="54" t="s">
        <v>947</v>
      </c>
      <c r="B4331" s="57" t="s">
        <v>15969</v>
      </c>
      <c r="C4331" s="57" t="s">
        <v>15971</v>
      </c>
      <c r="D4331" s="58">
        <v>2211</v>
      </c>
    </row>
    <row r="4332" spans="1:4" x14ac:dyDescent="0.25">
      <c r="A4332" s="54" t="s">
        <v>947</v>
      </c>
      <c r="B4332" s="57" t="s">
        <v>7705</v>
      </c>
      <c r="C4332" s="57" t="s">
        <v>7707</v>
      </c>
      <c r="D4332" s="58">
        <v>29786</v>
      </c>
    </row>
    <row r="4333" spans="1:4" x14ac:dyDescent="0.25">
      <c r="A4333" s="54" t="s">
        <v>947</v>
      </c>
      <c r="B4333" s="57" t="s">
        <v>15912</v>
      </c>
      <c r="C4333" s="57" t="s">
        <v>15914</v>
      </c>
      <c r="D4333" s="58">
        <v>2286</v>
      </c>
    </row>
    <row r="4334" spans="1:4" x14ac:dyDescent="0.25">
      <c r="A4334" s="54" t="s">
        <v>947</v>
      </c>
      <c r="B4334" s="57" t="s">
        <v>5375</v>
      </c>
      <c r="C4334" s="57" t="s">
        <v>5377</v>
      </c>
      <c r="D4334" s="58">
        <v>57848</v>
      </c>
    </row>
    <row r="4335" spans="1:4" x14ac:dyDescent="0.25">
      <c r="A4335" s="54" t="s">
        <v>947</v>
      </c>
      <c r="B4335" s="57" t="s">
        <v>6953</v>
      </c>
      <c r="C4335" s="57" t="s">
        <v>6955</v>
      </c>
      <c r="D4335" s="58">
        <v>36319</v>
      </c>
    </row>
    <row r="4336" spans="1:4" x14ac:dyDescent="0.25">
      <c r="A4336" s="54" t="s">
        <v>947</v>
      </c>
      <c r="B4336" s="57" t="s">
        <v>13661</v>
      </c>
      <c r="C4336" s="57" t="s">
        <v>13663</v>
      </c>
      <c r="D4336" s="58">
        <v>5996</v>
      </c>
    </row>
    <row r="4337" spans="1:4" x14ac:dyDescent="0.25">
      <c r="A4337" s="54" t="s">
        <v>947</v>
      </c>
      <c r="B4337" s="57" t="s">
        <v>7025</v>
      </c>
      <c r="C4337" s="57" t="s">
        <v>7027</v>
      </c>
      <c r="D4337" s="58">
        <v>35218</v>
      </c>
    </row>
    <row r="4338" spans="1:4" x14ac:dyDescent="0.25">
      <c r="A4338" s="54" t="s">
        <v>947</v>
      </c>
      <c r="B4338" s="57" t="s">
        <v>3648</v>
      </c>
      <c r="C4338" s="57" t="s">
        <v>3650</v>
      </c>
      <c r="D4338" s="58">
        <v>107508</v>
      </c>
    </row>
    <row r="4339" spans="1:4" x14ac:dyDescent="0.25">
      <c r="A4339" s="54" t="s">
        <v>947</v>
      </c>
      <c r="B4339" s="57" t="s">
        <v>10816</v>
      </c>
      <c r="C4339" s="57" t="s">
        <v>10818</v>
      </c>
      <c r="D4339" s="58">
        <v>13104</v>
      </c>
    </row>
    <row r="4340" spans="1:4" x14ac:dyDescent="0.25">
      <c r="A4340" s="54" t="s">
        <v>947</v>
      </c>
      <c r="B4340" s="57" t="s">
        <v>1346</v>
      </c>
      <c r="C4340" s="57" t="s">
        <v>1348</v>
      </c>
      <c r="D4340" s="58">
        <v>425413</v>
      </c>
    </row>
    <row r="4341" spans="1:4" x14ac:dyDescent="0.25">
      <c r="A4341" s="54" t="s">
        <v>947</v>
      </c>
      <c r="B4341" s="57" t="s">
        <v>7873</v>
      </c>
      <c r="C4341" s="57" t="s">
        <v>7875</v>
      </c>
      <c r="D4341" s="58">
        <v>28641</v>
      </c>
    </row>
    <row r="4342" spans="1:4" x14ac:dyDescent="0.25">
      <c r="A4342" s="54" t="s">
        <v>947</v>
      </c>
      <c r="B4342" s="57" t="s">
        <v>14774</v>
      </c>
      <c r="C4342" s="57" t="s">
        <v>14776</v>
      </c>
      <c r="D4342" s="58">
        <v>4071</v>
      </c>
    </row>
    <row r="4343" spans="1:4" x14ac:dyDescent="0.25">
      <c r="A4343" s="54" t="s">
        <v>947</v>
      </c>
      <c r="B4343" s="57" t="s">
        <v>1107</v>
      </c>
      <c r="C4343" s="57" t="s">
        <v>1109</v>
      </c>
      <c r="D4343" s="58">
        <v>685987</v>
      </c>
    </row>
    <row r="4344" spans="1:4" x14ac:dyDescent="0.25">
      <c r="A4344" s="54" t="s">
        <v>947</v>
      </c>
      <c r="B4344" s="57" t="s">
        <v>10894</v>
      </c>
      <c r="C4344" s="57" t="s">
        <v>10896</v>
      </c>
      <c r="D4344" s="58">
        <v>12824</v>
      </c>
    </row>
    <row r="4345" spans="1:4" x14ac:dyDescent="0.25">
      <c r="A4345" s="54" t="s">
        <v>947</v>
      </c>
      <c r="B4345" s="57" t="s">
        <v>7507</v>
      </c>
      <c r="C4345" s="57" t="s">
        <v>7509</v>
      </c>
      <c r="D4345" s="58">
        <v>31481</v>
      </c>
    </row>
    <row r="4346" spans="1:4" x14ac:dyDescent="0.25">
      <c r="A4346" s="54" t="s">
        <v>947</v>
      </c>
      <c r="B4346" s="57" t="s">
        <v>2771</v>
      </c>
      <c r="C4346" s="57" t="s">
        <v>2773</v>
      </c>
      <c r="D4346" s="58">
        <v>164298</v>
      </c>
    </row>
    <row r="4347" spans="1:4" x14ac:dyDescent="0.25">
      <c r="A4347" s="54" t="s">
        <v>947</v>
      </c>
      <c r="B4347" s="57" t="s">
        <v>5150</v>
      </c>
      <c r="C4347" s="57" t="s">
        <v>5152</v>
      </c>
      <c r="D4347" s="58">
        <v>61896</v>
      </c>
    </row>
    <row r="4348" spans="1:4" x14ac:dyDescent="0.25">
      <c r="A4348" s="54" t="s">
        <v>947</v>
      </c>
      <c r="B4348" s="57" t="s">
        <v>9339</v>
      </c>
      <c r="C4348" s="57" t="s">
        <v>9341</v>
      </c>
      <c r="D4348" s="58">
        <v>19458</v>
      </c>
    </row>
    <row r="4349" spans="1:4" x14ac:dyDescent="0.25">
      <c r="A4349" s="54" t="s">
        <v>947</v>
      </c>
      <c r="B4349" s="57" t="s">
        <v>15023</v>
      </c>
      <c r="C4349" s="57" t="s">
        <v>15025</v>
      </c>
      <c r="D4349" s="58">
        <v>3740</v>
      </c>
    </row>
    <row r="4350" spans="1:4" x14ac:dyDescent="0.25">
      <c r="A4350" s="54" t="s">
        <v>947</v>
      </c>
      <c r="B4350" s="57" t="s">
        <v>7366</v>
      </c>
      <c r="C4350" s="57" t="s">
        <v>7368</v>
      </c>
      <c r="D4350" s="58">
        <v>32554</v>
      </c>
    </row>
    <row r="4351" spans="1:4" x14ac:dyDescent="0.25">
      <c r="A4351" s="54" t="s">
        <v>947</v>
      </c>
      <c r="B4351" s="57" t="s">
        <v>12417</v>
      </c>
      <c r="C4351" s="57" t="s">
        <v>12419</v>
      </c>
      <c r="D4351" s="58">
        <v>8565</v>
      </c>
    </row>
    <row r="4352" spans="1:4" x14ac:dyDescent="0.25">
      <c r="A4352" s="54" t="s">
        <v>947</v>
      </c>
      <c r="B4352" s="57" t="s">
        <v>3725</v>
      </c>
      <c r="C4352" s="57" t="s">
        <v>3727</v>
      </c>
      <c r="D4352" s="58">
        <v>104648</v>
      </c>
    </row>
    <row r="4353" spans="1:4" x14ac:dyDescent="0.25">
      <c r="A4353" s="54" t="s">
        <v>947</v>
      </c>
      <c r="B4353" s="57" t="s">
        <v>2030</v>
      </c>
      <c r="C4353" s="57" t="s">
        <v>2032</v>
      </c>
      <c r="D4353" s="58">
        <v>247167</v>
      </c>
    </row>
    <row r="4354" spans="1:4" x14ac:dyDescent="0.25">
      <c r="A4354" s="54" t="s">
        <v>947</v>
      </c>
      <c r="B4354" s="57" t="s">
        <v>1364</v>
      </c>
      <c r="C4354" s="57" t="s">
        <v>1366</v>
      </c>
      <c r="D4354" s="58">
        <v>450446</v>
      </c>
    </row>
    <row r="4355" spans="1:4" x14ac:dyDescent="0.25">
      <c r="A4355" s="54" t="s">
        <v>947</v>
      </c>
      <c r="B4355" s="57" t="s">
        <v>6169</v>
      </c>
      <c r="C4355" s="57" t="s">
        <v>6171</v>
      </c>
      <c r="D4355" s="58">
        <v>45129</v>
      </c>
    </row>
    <row r="4356" spans="1:4" x14ac:dyDescent="0.25">
      <c r="A4356" s="54" t="s">
        <v>947</v>
      </c>
      <c r="B4356" s="57" t="s">
        <v>7894</v>
      </c>
      <c r="C4356" s="57" t="s">
        <v>7896</v>
      </c>
      <c r="D4356" s="58">
        <v>28520</v>
      </c>
    </row>
    <row r="4357" spans="1:4" x14ac:dyDescent="0.25">
      <c r="A4357" s="54" t="s">
        <v>947</v>
      </c>
      <c r="B4357" s="57" t="s">
        <v>12294</v>
      </c>
      <c r="C4357" s="57" t="s">
        <v>12296</v>
      </c>
      <c r="D4357" s="58">
        <v>8832</v>
      </c>
    </row>
    <row r="4358" spans="1:4" x14ac:dyDescent="0.25">
      <c r="A4358" s="54" t="s">
        <v>947</v>
      </c>
      <c r="B4358" s="57" t="s">
        <v>8395</v>
      </c>
      <c r="C4358" s="57" t="s">
        <v>8397</v>
      </c>
      <c r="D4358" s="58">
        <v>25184</v>
      </c>
    </row>
    <row r="4359" spans="1:4" x14ac:dyDescent="0.25">
      <c r="A4359" s="54" t="s">
        <v>947</v>
      </c>
      <c r="B4359" s="57" t="s">
        <v>15891</v>
      </c>
      <c r="C4359" s="57" t="s">
        <v>15893</v>
      </c>
      <c r="D4359" s="58">
        <v>2318</v>
      </c>
    </row>
    <row r="4360" spans="1:4" x14ac:dyDescent="0.25">
      <c r="A4360" s="54" t="s">
        <v>947</v>
      </c>
      <c r="B4360" s="57" t="s">
        <v>15815</v>
      </c>
      <c r="C4360" s="57" t="s">
        <v>15817</v>
      </c>
      <c r="D4360" s="58">
        <v>2481</v>
      </c>
    </row>
    <row r="4361" spans="1:4" x14ac:dyDescent="0.25">
      <c r="A4361" s="54" t="s">
        <v>947</v>
      </c>
      <c r="B4361" s="57" t="s">
        <v>16305</v>
      </c>
      <c r="C4361" s="57" t="s">
        <v>16307</v>
      </c>
      <c r="D4361" s="58">
        <v>1781</v>
      </c>
    </row>
    <row r="4362" spans="1:4" x14ac:dyDescent="0.25">
      <c r="A4362" s="54" t="s">
        <v>947</v>
      </c>
      <c r="B4362" s="57" t="s">
        <v>10498</v>
      </c>
      <c r="C4362" s="57" t="s">
        <v>10500</v>
      </c>
      <c r="D4362" s="58">
        <v>14365</v>
      </c>
    </row>
    <row r="4363" spans="1:4" x14ac:dyDescent="0.25">
      <c r="A4363" s="54" t="s">
        <v>947</v>
      </c>
      <c r="B4363" s="57" t="s">
        <v>16514</v>
      </c>
      <c r="C4363" s="57" t="s">
        <v>16516</v>
      </c>
      <c r="D4363" s="58">
        <v>1511</v>
      </c>
    </row>
    <row r="4364" spans="1:4" x14ac:dyDescent="0.25">
      <c r="A4364" s="54" t="s">
        <v>947</v>
      </c>
      <c r="B4364" s="57" t="s">
        <v>17023</v>
      </c>
      <c r="C4364" s="57" t="s">
        <v>17025</v>
      </c>
      <c r="D4364" s="58">
        <v>756</v>
      </c>
    </row>
    <row r="4365" spans="1:4" x14ac:dyDescent="0.25">
      <c r="A4365" s="54" t="s">
        <v>947</v>
      </c>
      <c r="B4365" s="57" t="s">
        <v>6589</v>
      </c>
      <c r="C4365" s="57" t="s">
        <v>6591</v>
      </c>
      <c r="D4365" s="58">
        <v>40363</v>
      </c>
    </row>
    <row r="4366" spans="1:4" x14ac:dyDescent="0.25">
      <c r="A4366" s="54" t="s">
        <v>947</v>
      </c>
      <c r="B4366" s="57" t="s">
        <v>11089</v>
      </c>
      <c r="C4366" s="57" t="s">
        <v>11091</v>
      </c>
      <c r="D4366" s="58">
        <v>12109</v>
      </c>
    </row>
    <row r="4367" spans="1:4" x14ac:dyDescent="0.25">
      <c r="A4367" s="54" t="s">
        <v>947</v>
      </c>
      <c r="B4367" s="57" t="s">
        <v>10738</v>
      </c>
      <c r="C4367" s="57" t="s">
        <v>10740</v>
      </c>
      <c r="D4367" s="58">
        <v>13472</v>
      </c>
    </row>
    <row r="4368" spans="1:4" x14ac:dyDescent="0.25">
      <c r="A4368" s="54" t="s">
        <v>947</v>
      </c>
      <c r="B4368" s="57" t="s">
        <v>16505</v>
      </c>
      <c r="C4368" s="57" t="s">
        <v>16507</v>
      </c>
      <c r="D4368" s="58">
        <v>1513</v>
      </c>
    </row>
    <row r="4369" spans="1:4" x14ac:dyDescent="0.25">
      <c r="A4369" s="54" t="s">
        <v>947</v>
      </c>
      <c r="B4369" s="57" t="s">
        <v>11973</v>
      </c>
      <c r="C4369" s="57" t="s">
        <v>11975</v>
      </c>
      <c r="D4369" s="58">
        <v>9626</v>
      </c>
    </row>
    <row r="4370" spans="1:4" x14ac:dyDescent="0.25">
      <c r="A4370" s="54" t="s">
        <v>947</v>
      </c>
      <c r="B4370" s="57" t="s">
        <v>5198</v>
      </c>
      <c r="C4370" s="57" t="s">
        <v>5200</v>
      </c>
      <c r="D4370" s="58">
        <v>61053</v>
      </c>
    </row>
    <row r="4371" spans="1:4" x14ac:dyDescent="0.25">
      <c r="A4371" s="54" t="s">
        <v>947</v>
      </c>
      <c r="B4371" s="57" t="s">
        <v>7945</v>
      </c>
      <c r="C4371" s="57" t="s">
        <v>7947</v>
      </c>
      <c r="D4371" s="58">
        <v>28166</v>
      </c>
    </row>
    <row r="4372" spans="1:4" x14ac:dyDescent="0.25">
      <c r="A4372" s="54" t="s">
        <v>947</v>
      </c>
      <c r="B4372" s="57" t="s">
        <v>13265</v>
      </c>
      <c r="C4372" s="57" t="s">
        <v>13267</v>
      </c>
      <c r="D4372" s="58">
        <v>6587</v>
      </c>
    </row>
    <row r="4373" spans="1:4" x14ac:dyDescent="0.25">
      <c r="A4373" s="54" t="s">
        <v>947</v>
      </c>
      <c r="B4373" s="57" t="s">
        <v>16472</v>
      </c>
      <c r="C4373" s="57" t="s">
        <v>16474</v>
      </c>
      <c r="D4373" s="58">
        <v>1569</v>
      </c>
    </row>
    <row r="4374" spans="1:4" x14ac:dyDescent="0.25">
      <c r="A4374" s="54" t="s">
        <v>947</v>
      </c>
      <c r="B4374" s="57" t="s">
        <v>11167</v>
      </c>
      <c r="C4374" s="57" t="s">
        <v>11168</v>
      </c>
      <c r="D4374" s="58">
        <v>11883</v>
      </c>
    </row>
    <row r="4375" spans="1:4" x14ac:dyDescent="0.25">
      <c r="A4375" s="54" t="s">
        <v>947</v>
      </c>
      <c r="B4375" s="57" t="s">
        <v>16571</v>
      </c>
      <c r="C4375" s="57" t="s">
        <v>16573</v>
      </c>
      <c r="D4375" s="58">
        <v>1429</v>
      </c>
    </row>
    <row r="4376" spans="1:4" x14ac:dyDescent="0.25">
      <c r="A4376" s="54" t="s">
        <v>947</v>
      </c>
      <c r="B4376" s="57" t="s">
        <v>4054</v>
      </c>
      <c r="C4376" s="57" t="s">
        <v>4056</v>
      </c>
      <c r="D4376" s="58">
        <v>91808</v>
      </c>
    </row>
    <row r="4377" spans="1:4" x14ac:dyDescent="0.25">
      <c r="A4377" s="54" t="s">
        <v>947</v>
      </c>
      <c r="B4377" s="57" t="s">
        <v>2894</v>
      </c>
      <c r="C4377" s="57" t="s">
        <v>2896</v>
      </c>
      <c r="D4377" s="58">
        <v>154580</v>
      </c>
    </row>
    <row r="4378" spans="1:4" x14ac:dyDescent="0.25">
      <c r="A4378" s="54" t="s">
        <v>947</v>
      </c>
      <c r="B4378" s="57" t="s">
        <v>7408</v>
      </c>
      <c r="C4378" s="57" t="s">
        <v>7410</v>
      </c>
      <c r="D4378" s="58">
        <v>32135</v>
      </c>
    </row>
    <row r="4379" spans="1:4" x14ac:dyDescent="0.25">
      <c r="A4379" s="54" t="s">
        <v>947</v>
      </c>
      <c r="B4379" s="57" t="s">
        <v>15951</v>
      </c>
      <c r="C4379" s="57" t="s">
        <v>15953</v>
      </c>
      <c r="D4379" s="58">
        <v>2242</v>
      </c>
    </row>
    <row r="4380" spans="1:4" x14ac:dyDescent="0.25">
      <c r="A4380" s="54" t="s">
        <v>947</v>
      </c>
      <c r="B4380" s="57" t="s">
        <v>15077</v>
      </c>
      <c r="C4380" s="57" t="s">
        <v>15079</v>
      </c>
      <c r="D4380" s="58">
        <v>3684</v>
      </c>
    </row>
    <row r="4381" spans="1:4" x14ac:dyDescent="0.25">
      <c r="A4381" s="54" t="s">
        <v>947</v>
      </c>
      <c r="B4381" s="57" t="s">
        <v>12045</v>
      </c>
      <c r="C4381" s="57" t="s">
        <v>12047</v>
      </c>
      <c r="D4381" s="58">
        <v>9440</v>
      </c>
    </row>
    <row r="4382" spans="1:4" x14ac:dyDescent="0.25">
      <c r="A4382" s="54" t="s">
        <v>947</v>
      </c>
      <c r="B4382" s="57" t="s">
        <v>4775</v>
      </c>
      <c r="C4382" s="57" t="s">
        <v>4777</v>
      </c>
      <c r="D4382" s="58">
        <v>68871</v>
      </c>
    </row>
    <row r="4383" spans="1:4" x14ac:dyDescent="0.25">
      <c r="A4383" s="54" t="s">
        <v>947</v>
      </c>
      <c r="B4383" s="57" t="s">
        <v>6511</v>
      </c>
      <c r="C4383" s="57" t="s">
        <v>6513</v>
      </c>
      <c r="D4383" s="58">
        <v>41239</v>
      </c>
    </row>
    <row r="4384" spans="1:4" x14ac:dyDescent="0.25">
      <c r="A4384" s="54" t="s">
        <v>947</v>
      </c>
      <c r="B4384" s="57" t="s">
        <v>6319</v>
      </c>
      <c r="C4384" s="57" t="s">
        <v>6321</v>
      </c>
      <c r="D4384" s="58">
        <v>43181</v>
      </c>
    </row>
    <row r="4385" spans="1:4" x14ac:dyDescent="0.25">
      <c r="A4385" s="54" t="s">
        <v>947</v>
      </c>
      <c r="B4385" s="57" t="s">
        <v>9462</v>
      </c>
      <c r="C4385" s="57" t="s">
        <v>9464</v>
      </c>
      <c r="D4385" s="58">
        <v>18803</v>
      </c>
    </row>
    <row r="4386" spans="1:4" x14ac:dyDescent="0.25">
      <c r="A4386" s="54" t="s">
        <v>947</v>
      </c>
      <c r="B4386" s="57" t="s">
        <v>1331</v>
      </c>
      <c r="C4386" s="57" t="s">
        <v>1333</v>
      </c>
      <c r="D4386" s="58">
        <v>180247</v>
      </c>
    </row>
    <row r="4387" spans="1:4" x14ac:dyDescent="0.25">
      <c r="A4387" s="54" t="s">
        <v>947</v>
      </c>
      <c r="B4387" s="57" t="s">
        <v>13622</v>
      </c>
      <c r="C4387" s="57" t="s">
        <v>13624</v>
      </c>
      <c r="D4387" s="58">
        <v>6057</v>
      </c>
    </row>
    <row r="4388" spans="1:4" x14ac:dyDescent="0.25">
      <c r="A4388" s="54" t="s">
        <v>947</v>
      </c>
      <c r="B4388" s="57" t="s">
        <v>16702</v>
      </c>
      <c r="C4388" s="57" t="s">
        <v>16704</v>
      </c>
      <c r="D4388" s="58">
        <v>1204</v>
      </c>
    </row>
    <row r="4389" spans="1:4" x14ac:dyDescent="0.25">
      <c r="A4389" s="54" t="s">
        <v>947</v>
      </c>
      <c r="B4389" s="57" t="s">
        <v>8584</v>
      </c>
      <c r="C4389" s="57" t="s">
        <v>8586</v>
      </c>
      <c r="D4389" s="58">
        <v>24153</v>
      </c>
    </row>
    <row r="4390" spans="1:4" x14ac:dyDescent="0.25">
      <c r="A4390" s="54" t="s">
        <v>947</v>
      </c>
      <c r="B4390" s="57" t="s">
        <v>3094</v>
      </c>
      <c r="C4390" s="57" t="s">
        <v>3096</v>
      </c>
      <c r="D4390" s="58">
        <v>137979</v>
      </c>
    </row>
    <row r="4391" spans="1:4" x14ac:dyDescent="0.25">
      <c r="A4391" s="54" t="s">
        <v>947</v>
      </c>
      <c r="B4391" s="57" t="s">
        <v>7037</v>
      </c>
      <c r="C4391" s="57" t="s">
        <v>7039</v>
      </c>
      <c r="D4391" s="58">
        <v>35104</v>
      </c>
    </row>
    <row r="4392" spans="1:4" x14ac:dyDescent="0.25">
      <c r="A4392" s="54" t="s">
        <v>947</v>
      </c>
      <c r="B4392" s="57" t="s">
        <v>8224</v>
      </c>
      <c r="C4392" s="57" t="s">
        <v>8226</v>
      </c>
      <c r="D4392" s="58">
        <v>26262</v>
      </c>
    </row>
    <row r="4393" spans="1:4" x14ac:dyDescent="0.25">
      <c r="A4393" s="54" t="s">
        <v>947</v>
      </c>
      <c r="B4393" s="57" t="s">
        <v>9597</v>
      </c>
      <c r="C4393" s="57" t="s">
        <v>9599</v>
      </c>
      <c r="D4393" s="58">
        <v>18092</v>
      </c>
    </row>
    <row r="4394" spans="1:4" x14ac:dyDescent="0.25">
      <c r="A4394" s="54" t="s">
        <v>947</v>
      </c>
      <c r="B4394" s="57" t="s">
        <v>15434</v>
      </c>
      <c r="C4394" s="57" t="s">
        <v>15436</v>
      </c>
      <c r="D4394" s="58">
        <v>3099</v>
      </c>
    </row>
    <row r="4395" spans="1:4" x14ac:dyDescent="0.25">
      <c r="A4395" s="54" t="s">
        <v>947</v>
      </c>
      <c r="B4395" s="57" t="s">
        <v>2954</v>
      </c>
      <c r="C4395" s="57" t="s">
        <v>2956</v>
      </c>
      <c r="D4395" s="58">
        <v>149339</v>
      </c>
    </row>
    <row r="4396" spans="1:4" x14ac:dyDescent="0.25">
      <c r="A4396" s="54" t="s">
        <v>947</v>
      </c>
      <c r="B4396" s="57" t="s">
        <v>4844</v>
      </c>
      <c r="C4396" s="57" t="s">
        <v>4846</v>
      </c>
      <c r="D4396" s="58">
        <v>67458</v>
      </c>
    </row>
    <row r="4397" spans="1:4" x14ac:dyDescent="0.25">
      <c r="A4397" s="54" t="s">
        <v>947</v>
      </c>
      <c r="B4397" s="57" t="s">
        <v>16096</v>
      </c>
      <c r="C4397" s="57" t="s">
        <v>16098</v>
      </c>
      <c r="D4397" s="58">
        <v>2046</v>
      </c>
    </row>
    <row r="4398" spans="1:4" x14ac:dyDescent="0.25">
      <c r="A4398" s="54" t="s">
        <v>947</v>
      </c>
      <c r="B4398" s="57" t="s">
        <v>3847</v>
      </c>
      <c r="C4398" s="57" t="s">
        <v>3849</v>
      </c>
      <c r="D4398" s="58">
        <v>99147</v>
      </c>
    </row>
    <row r="4399" spans="1:4" x14ac:dyDescent="0.25">
      <c r="A4399" s="54" t="s">
        <v>947</v>
      </c>
      <c r="B4399" s="57" t="s">
        <v>9033</v>
      </c>
      <c r="C4399" s="57" t="s">
        <v>9035</v>
      </c>
      <c r="D4399" s="58">
        <v>21396</v>
      </c>
    </row>
    <row r="4400" spans="1:4" x14ac:dyDescent="0.25">
      <c r="A4400" s="54" t="s">
        <v>947</v>
      </c>
      <c r="B4400" s="57" t="s">
        <v>5363</v>
      </c>
      <c r="C4400" s="57" t="s">
        <v>5365</v>
      </c>
      <c r="D4400" s="58">
        <v>58033</v>
      </c>
    </row>
    <row r="4401" spans="1:4" x14ac:dyDescent="0.25">
      <c r="A4401" s="54" t="s">
        <v>947</v>
      </c>
      <c r="B4401" s="57" t="s">
        <v>8299</v>
      </c>
      <c r="C4401" s="57" t="s">
        <v>8301</v>
      </c>
      <c r="D4401" s="58">
        <v>25729</v>
      </c>
    </row>
    <row r="4402" spans="1:4" x14ac:dyDescent="0.25">
      <c r="A4402" s="54" t="s">
        <v>947</v>
      </c>
      <c r="B4402" s="57" t="s">
        <v>15359</v>
      </c>
      <c r="C4402" s="57" t="s">
        <v>15361</v>
      </c>
      <c r="D4402" s="58">
        <v>3222</v>
      </c>
    </row>
    <row r="4403" spans="1:4" x14ac:dyDescent="0.25">
      <c r="A4403" s="54" t="s">
        <v>947</v>
      </c>
      <c r="B4403" s="57" t="s">
        <v>12252</v>
      </c>
      <c r="C4403" s="57" t="s">
        <v>12254</v>
      </c>
      <c r="D4403" s="58">
        <v>8987</v>
      </c>
    </row>
    <row r="4404" spans="1:4" x14ac:dyDescent="0.25">
      <c r="A4404" s="54" t="s">
        <v>947</v>
      </c>
      <c r="B4404" s="57" t="s">
        <v>15699</v>
      </c>
      <c r="C4404" s="57" t="s">
        <v>15701</v>
      </c>
      <c r="D4404" s="58">
        <v>2683</v>
      </c>
    </row>
    <row r="4405" spans="1:4" x14ac:dyDescent="0.25">
      <c r="A4405" s="54" t="s">
        <v>947</v>
      </c>
      <c r="B4405" s="57" t="s">
        <v>8536</v>
      </c>
      <c r="C4405" s="57" t="s">
        <v>8538</v>
      </c>
      <c r="D4405" s="58">
        <v>24476</v>
      </c>
    </row>
    <row r="4406" spans="1:4" x14ac:dyDescent="0.25">
      <c r="A4406" s="54" t="s">
        <v>947</v>
      </c>
      <c r="B4406" s="57" t="s">
        <v>16550</v>
      </c>
      <c r="C4406" s="57" t="s">
        <v>16552</v>
      </c>
      <c r="D4406" s="58">
        <v>1445</v>
      </c>
    </row>
    <row r="4407" spans="1:4" x14ac:dyDescent="0.25">
      <c r="A4407" s="54" t="s">
        <v>947</v>
      </c>
      <c r="B4407" s="57" t="s">
        <v>4820</v>
      </c>
      <c r="C4407" s="57" t="s">
        <v>4822</v>
      </c>
      <c r="D4407" s="58">
        <v>67995</v>
      </c>
    </row>
    <row r="4408" spans="1:4" x14ac:dyDescent="0.25">
      <c r="A4408" s="54" t="s">
        <v>947</v>
      </c>
      <c r="B4408" s="57" t="s">
        <v>4084</v>
      </c>
      <c r="C4408" s="57" t="s">
        <v>4086</v>
      </c>
      <c r="D4408" s="58">
        <v>90599</v>
      </c>
    </row>
    <row r="4409" spans="1:4" x14ac:dyDescent="0.25">
      <c r="A4409" s="54" t="s">
        <v>947</v>
      </c>
      <c r="B4409" s="57" t="s">
        <v>14165</v>
      </c>
      <c r="C4409" s="57" t="s">
        <v>14167</v>
      </c>
      <c r="D4409" s="58">
        <v>5063</v>
      </c>
    </row>
    <row r="4410" spans="1:4" x14ac:dyDescent="0.25">
      <c r="A4410" s="54" t="s">
        <v>947</v>
      </c>
      <c r="B4410" s="57" t="s">
        <v>16544</v>
      </c>
      <c r="C4410" s="57" t="s">
        <v>16546</v>
      </c>
      <c r="D4410" s="58">
        <v>1451</v>
      </c>
    </row>
    <row r="4411" spans="1:4" x14ac:dyDescent="0.25">
      <c r="A4411" s="54" t="s">
        <v>947</v>
      </c>
      <c r="B4411" s="57" t="s">
        <v>2330</v>
      </c>
      <c r="C4411" s="57" t="s">
        <v>2332</v>
      </c>
      <c r="D4411" s="58">
        <v>210418</v>
      </c>
    </row>
    <row r="4412" spans="1:4" x14ac:dyDescent="0.25">
      <c r="A4412" s="54" t="s">
        <v>947</v>
      </c>
      <c r="B4412" s="57" t="s">
        <v>14478</v>
      </c>
      <c r="C4412" s="57" t="s">
        <v>14479</v>
      </c>
      <c r="D4412" s="58">
        <v>4573</v>
      </c>
    </row>
    <row r="4413" spans="1:4" x14ac:dyDescent="0.25">
      <c r="A4413" s="54" t="s">
        <v>947</v>
      </c>
      <c r="B4413" s="57" t="s">
        <v>16407</v>
      </c>
      <c r="C4413" s="57" t="s">
        <v>16409</v>
      </c>
      <c r="D4413" s="58">
        <v>1670</v>
      </c>
    </row>
    <row r="4414" spans="1:4" x14ac:dyDescent="0.25">
      <c r="A4414" s="54" t="s">
        <v>947</v>
      </c>
      <c r="B4414" s="57" t="s">
        <v>12973</v>
      </c>
      <c r="C4414" s="57" t="s">
        <v>12975</v>
      </c>
      <c r="D4414" s="58">
        <v>7261</v>
      </c>
    </row>
    <row r="4415" spans="1:4" x14ac:dyDescent="0.25">
      <c r="A4415" s="54" t="s">
        <v>947</v>
      </c>
      <c r="B4415" s="57" t="s">
        <v>16158</v>
      </c>
      <c r="C4415" s="57" t="s">
        <v>16160</v>
      </c>
      <c r="D4415" s="58">
        <v>2003</v>
      </c>
    </row>
    <row r="4416" spans="1:4" x14ac:dyDescent="0.25">
      <c r="A4416" s="54" t="s">
        <v>947</v>
      </c>
      <c r="B4416" s="57" t="s">
        <v>11268</v>
      </c>
      <c r="C4416" s="57" t="s">
        <v>11270</v>
      </c>
      <c r="D4416" s="58">
        <v>11632</v>
      </c>
    </row>
    <row r="4417" spans="1:4" x14ac:dyDescent="0.25">
      <c r="A4417" s="54" t="s">
        <v>947</v>
      </c>
      <c r="B4417" s="57" t="s">
        <v>14492</v>
      </c>
      <c r="C4417" s="57" t="s">
        <v>14494</v>
      </c>
      <c r="D4417" s="58">
        <v>4558</v>
      </c>
    </row>
    <row r="4418" spans="1:4" x14ac:dyDescent="0.25">
      <c r="A4418" s="54" t="s">
        <v>947</v>
      </c>
      <c r="B4418" s="57" t="s">
        <v>13548</v>
      </c>
      <c r="C4418" s="57" t="s">
        <v>13550</v>
      </c>
      <c r="D4418" s="58">
        <v>6162</v>
      </c>
    </row>
    <row r="4419" spans="1:4" x14ac:dyDescent="0.25">
      <c r="A4419" s="54" t="s">
        <v>947</v>
      </c>
      <c r="B4419" s="57" t="s">
        <v>13193</v>
      </c>
      <c r="C4419" s="57" t="s">
        <v>13195</v>
      </c>
      <c r="D4419" s="58">
        <v>6765</v>
      </c>
    </row>
    <row r="4420" spans="1:4" x14ac:dyDescent="0.25">
      <c r="A4420" s="54" t="s">
        <v>947</v>
      </c>
      <c r="B4420" s="57" t="s">
        <v>11361</v>
      </c>
      <c r="C4420" s="57" t="s">
        <v>11363</v>
      </c>
      <c r="D4420" s="58">
        <v>11328</v>
      </c>
    </row>
    <row r="4421" spans="1:4" x14ac:dyDescent="0.25">
      <c r="A4421" s="54" t="s">
        <v>947</v>
      </c>
      <c r="B4421" s="57" t="s">
        <v>4847</v>
      </c>
      <c r="C4421" s="57" t="s">
        <v>4849</v>
      </c>
      <c r="D4421" s="58">
        <v>67398</v>
      </c>
    </row>
    <row r="4422" spans="1:4" x14ac:dyDescent="0.25">
      <c r="A4422" s="54" t="s">
        <v>947</v>
      </c>
      <c r="B4422" s="57" t="s">
        <v>8902</v>
      </c>
      <c r="C4422" s="57" t="s">
        <v>8904</v>
      </c>
      <c r="D4422" s="58">
        <v>22247</v>
      </c>
    </row>
    <row r="4423" spans="1:4" x14ac:dyDescent="0.25">
      <c r="A4423" s="54" t="s">
        <v>947</v>
      </c>
      <c r="B4423" s="57" t="s">
        <v>11056</v>
      </c>
      <c r="C4423" s="57" t="s">
        <v>11058</v>
      </c>
      <c r="D4423" s="58">
        <v>12236</v>
      </c>
    </row>
    <row r="4424" spans="1:4" x14ac:dyDescent="0.25">
      <c r="A4424" s="54" t="s">
        <v>947</v>
      </c>
      <c r="B4424" s="57" t="s">
        <v>12507</v>
      </c>
      <c r="C4424" s="57" t="s">
        <v>12509</v>
      </c>
      <c r="D4424" s="58">
        <v>8340</v>
      </c>
    </row>
    <row r="4425" spans="1:4" x14ac:dyDescent="0.25">
      <c r="A4425" s="54" t="s">
        <v>947</v>
      </c>
      <c r="B4425" s="57" t="s">
        <v>12704</v>
      </c>
      <c r="C4425" s="57" t="s">
        <v>12706</v>
      </c>
      <c r="D4425" s="58">
        <v>7876</v>
      </c>
    </row>
    <row r="4426" spans="1:4" x14ac:dyDescent="0.25">
      <c r="A4426" s="54" t="s">
        <v>947</v>
      </c>
      <c r="B4426" s="57" t="s">
        <v>5474</v>
      </c>
      <c r="C4426" s="57" t="s">
        <v>5476</v>
      </c>
      <c r="D4426" s="58">
        <v>55790</v>
      </c>
    </row>
    <row r="4427" spans="1:4" x14ac:dyDescent="0.25">
      <c r="A4427" s="54" t="s">
        <v>947</v>
      </c>
      <c r="B4427" s="57" t="s">
        <v>11630</v>
      </c>
      <c r="C4427" s="57" t="s">
        <v>11632</v>
      </c>
      <c r="D4427" s="58">
        <v>10535</v>
      </c>
    </row>
    <row r="4428" spans="1:4" x14ac:dyDescent="0.25">
      <c r="A4428" s="54" t="s">
        <v>947</v>
      </c>
      <c r="B4428" s="57" t="s">
        <v>10444</v>
      </c>
      <c r="C4428" s="57" t="s">
        <v>10446</v>
      </c>
      <c r="D4428" s="58">
        <v>14605</v>
      </c>
    </row>
    <row r="4429" spans="1:4" x14ac:dyDescent="0.25">
      <c r="A4429" s="54" t="s">
        <v>947</v>
      </c>
      <c r="B4429" s="57" t="s">
        <v>15377</v>
      </c>
      <c r="C4429" s="57" t="s">
        <v>15379</v>
      </c>
      <c r="D4429" s="58">
        <v>3179</v>
      </c>
    </row>
    <row r="4430" spans="1:4" x14ac:dyDescent="0.25">
      <c r="A4430" s="54" t="s">
        <v>947</v>
      </c>
      <c r="B4430" s="57" t="s">
        <v>3722</v>
      </c>
      <c r="C4430" s="57" t="s">
        <v>3724</v>
      </c>
      <c r="D4430" s="58">
        <v>104728</v>
      </c>
    </row>
    <row r="4431" spans="1:4" x14ac:dyDescent="0.25">
      <c r="A4431" s="54" t="s">
        <v>947</v>
      </c>
      <c r="B4431" s="57" t="s">
        <v>14652</v>
      </c>
      <c r="C4431" s="57" t="s">
        <v>14654</v>
      </c>
      <c r="D4431" s="58">
        <v>4279</v>
      </c>
    </row>
    <row r="4432" spans="1:4" x14ac:dyDescent="0.25">
      <c r="A4432" s="54" t="s">
        <v>947</v>
      </c>
      <c r="B4432" s="57" t="s">
        <v>5075</v>
      </c>
      <c r="C4432" s="57" t="s">
        <v>5077</v>
      </c>
      <c r="D4432" s="58">
        <v>94878</v>
      </c>
    </row>
    <row r="4433" spans="1:4" x14ac:dyDescent="0.25">
      <c r="A4433" s="54" t="s">
        <v>947</v>
      </c>
      <c r="B4433" s="57" t="s">
        <v>8218</v>
      </c>
      <c r="C4433" s="57" t="s">
        <v>8220</v>
      </c>
      <c r="D4433" s="58">
        <v>26283</v>
      </c>
    </row>
    <row r="4434" spans="1:4" x14ac:dyDescent="0.25">
      <c r="A4434" s="54" t="s">
        <v>947</v>
      </c>
      <c r="B4434" s="57" t="s">
        <v>5624</v>
      </c>
      <c r="C4434" s="57" t="s">
        <v>5626</v>
      </c>
      <c r="D4434" s="58">
        <v>53216</v>
      </c>
    </row>
    <row r="4435" spans="1:4" x14ac:dyDescent="0.25">
      <c r="A4435" s="54" t="s">
        <v>947</v>
      </c>
      <c r="B4435" s="57" t="s">
        <v>5435</v>
      </c>
      <c r="C4435" s="57" t="s">
        <v>5437</v>
      </c>
      <c r="D4435" s="58">
        <v>56473</v>
      </c>
    </row>
    <row r="4436" spans="1:4" x14ac:dyDescent="0.25">
      <c r="A4436" s="54" t="s">
        <v>947</v>
      </c>
      <c r="B4436" s="57" t="s">
        <v>17181</v>
      </c>
      <c r="C4436" s="57" t="s">
        <v>17183</v>
      </c>
      <c r="D4436" s="58">
        <v>516</v>
      </c>
    </row>
    <row r="4437" spans="1:4" x14ac:dyDescent="0.25">
      <c r="A4437" s="54" t="s">
        <v>947</v>
      </c>
      <c r="B4437" s="57" t="s">
        <v>8458</v>
      </c>
      <c r="C4437" s="57" t="s">
        <v>8460</v>
      </c>
      <c r="D4437" s="58">
        <v>24976</v>
      </c>
    </row>
    <row r="4438" spans="1:4" x14ac:dyDescent="0.25">
      <c r="A4438" s="54" t="s">
        <v>947</v>
      </c>
      <c r="B4438" s="57" t="s">
        <v>11958</v>
      </c>
      <c r="C4438" s="57" t="s">
        <v>11960</v>
      </c>
      <c r="D4438" s="58">
        <v>9647</v>
      </c>
    </row>
    <row r="4439" spans="1:4" x14ac:dyDescent="0.25">
      <c r="A4439" s="54" t="s">
        <v>947</v>
      </c>
      <c r="B4439" s="57" t="s">
        <v>10795</v>
      </c>
      <c r="C4439" s="57" t="s">
        <v>10797</v>
      </c>
      <c r="D4439" s="58">
        <v>13201</v>
      </c>
    </row>
    <row r="4440" spans="1:4" x14ac:dyDescent="0.25">
      <c r="A4440" s="54" t="s">
        <v>947</v>
      </c>
      <c r="B4440" s="57" t="s">
        <v>15732</v>
      </c>
      <c r="C4440" s="57" t="s">
        <v>15734</v>
      </c>
      <c r="D4440" s="58">
        <v>2612</v>
      </c>
    </row>
    <row r="4441" spans="1:4" x14ac:dyDescent="0.25">
      <c r="A4441" s="54" t="s">
        <v>947</v>
      </c>
      <c r="B4441" s="57" t="s">
        <v>5825</v>
      </c>
      <c r="C4441" s="57" t="s">
        <v>5827</v>
      </c>
      <c r="D4441" s="58">
        <v>50227</v>
      </c>
    </row>
    <row r="4442" spans="1:4" x14ac:dyDescent="0.25">
      <c r="A4442" s="54" t="s">
        <v>947</v>
      </c>
      <c r="B4442" s="57" t="s">
        <v>3169</v>
      </c>
      <c r="C4442" s="57" t="s">
        <v>3171</v>
      </c>
      <c r="D4442" s="58">
        <v>134548</v>
      </c>
    </row>
    <row r="4443" spans="1:4" x14ac:dyDescent="0.25">
      <c r="A4443" s="54" t="s">
        <v>947</v>
      </c>
      <c r="B4443" s="57" t="s">
        <v>14297</v>
      </c>
      <c r="C4443" s="57" t="s">
        <v>14299</v>
      </c>
      <c r="D4443" s="58">
        <v>4864</v>
      </c>
    </row>
    <row r="4444" spans="1:4" x14ac:dyDescent="0.25">
      <c r="A4444" s="54" t="s">
        <v>947</v>
      </c>
      <c r="B4444" s="57" t="s">
        <v>14042</v>
      </c>
      <c r="C4444" s="57" t="s">
        <v>14044</v>
      </c>
      <c r="D4444" s="58">
        <v>5263</v>
      </c>
    </row>
    <row r="4445" spans="1:4" x14ac:dyDescent="0.25">
      <c r="A4445" s="54" t="s">
        <v>947</v>
      </c>
      <c r="B4445" s="57" t="s">
        <v>8365</v>
      </c>
      <c r="C4445" s="57" t="s">
        <v>8367</v>
      </c>
      <c r="D4445" s="58">
        <v>25297</v>
      </c>
    </row>
    <row r="4446" spans="1:4" x14ac:dyDescent="0.25">
      <c r="A4446" s="54" t="s">
        <v>947</v>
      </c>
      <c r="B4446" s="57" t="s">
        <v>6902</v>
      </c>
      <c r="C4446" s="57" t="s">
        <v>6904</v>
      </c>
      <c r="D4446" s="58">
        <v>36904</v>
      </c>
    </row>
    <row r="4447" spans="1:4" x14ac:dyDescent="0.25">
      <c r="A4447" s="54" t="s">
        <v>947</v>
      </c>
      <c r="B4447" s="57" t="s">
        <v>3417</v>
      </c>
      <c r="C4447" s="57" t="s">
        <v>3419</v>
      </c>
      <c r="D4447" s="58">
        <v>120004</v>
      </c>
    </row>
    <row r="4448" spans="1:4" x14ac:dyDescent="0.25">
      <c r="A4448" s="54" t="s">
        <v>947</v>
      </c>
      <c r="B4448" s="57" t="s">
        <v>17381</v>
      </c>
      <c r="C4448" s="57" t="s">
        <v>17383</v>
      </c>
      <c r="D4448" s="58">
        <v>90</v>
      </c>
    </row>
    <row r="4449" spans="1:4" x14ac:dyDescent="0.25">
      <c r="A4449" s="54" t="s">
        <v>947</v>
      </c>
      <c r="B4449" s="57" t="s">
        <v>13388</v>
      </c>
      <c r="C4449" s="57" t="s">
        <v>13390</v>
      </c>
      <c r="D4449" s="58">
        <v>6380</v>
      </c>
    </row>
    <row r="4450" spans="1:4" x14ac:dyDescent="0.25">
      <c r="A4450" s="54" t="s">
        <v>947</v>
      </c>
      <c r="B4450" s="57" t="s">
        <v>14958</v>
      </c>
      <c r="C4450" s="57" t="s">
        <v>14960</v>
      </c>
      <c r="D4450" s="58">
        <v>3843</v>
      </c>
    </row>
    <row r="4451" spans="1:4" x14ac:dyDescent="0.25">
      <c r="A4451" s="54" t="s">
        <v>947</v>
      </c>
      <c r="B4451" s="57" t="s">
        <v>6851</v>
      </c>
      <c r="C4451" s="57" t="s">
        <v>6853</v>
      </c>
      <c r="D4451" s="58">
        <v>37323</v>
      </c>
    </row>
    <row r="4452" spans="1:4" x14ac:dyDescent="0.25">
      <c r="A4452" s="54" t="s">
        <v>947</v>
      </c>
      <c r="B4452" s="57" t="s">
        <v>11433</v>
      </c>
      <c r="C4452" s="57" t="s">
        <v>11435</v>
      </c>
      <c r="D4452" s="58">
        <v>11106</v>
      </c>
    </row>
    <row r="4453" spans="1:4" x14ac:dyDescent="0.25">
      <c r="A4453" s="54" t="s">
        <v>947</v>
      </c>
      <c r="B4453" s="57" t="s">
        <v>4624</v>
      </c>
      <c r="C4453" s="57" t="s">
        <v>4626</v>
      </c>
      <c r="D4453" s="58">
        <v>72248</v>
      </c>
    </row>
    <row r="4454" spans="1:4" x14ac:dyDescent="0.25">
      <c r="A4454" s="54" t="s">
        <v>947</v>
      </c>
      <c r="B4454" s="57" t="s">
        <v>9585</v>
      </c>
      <c r="C4454" s="57" t="s">
        <v>9587</v>
      </c>
      <c r="D4454" s="58">
        <v>18160</v>
      </c>
    </row>
    <row r="4455" spans="1:4" x14ac:dyDescent="0.25">
      <c r="A4455" s="54" t="s">
        <v>947</v>
      </c>
      <c r="B4455" s="57" t="s">
        <v>15681</v>
      </c>
      <c r="C4455" s="57" t="s">
        <v>15683</v>
      </c>
      <c r="D4455" s="58">
        <v>2709</v>
      </c>
    </row>
    <row r="4456" spans="1:4" x14ac:dyDescent="0.25">
      <c r="A4456" s="54" t="s">
        <v>947</v>
      </c>
      <c r="B4456" s="57" t="s">
        <v>13727</v>
      </c>
      <c r="C4456" s="57" t="s">
        <v>13729</v>
      </c>
      <c r="D4456" s="58">
        <v>5830</v>
      </c>
    </row>
    <row r="4457" spans="1:4" x14ac:dyDescent="0.25">
      <c r="A4457" s="54" t="s">
        <v>947</v>
      </c>
      <c r="B4457" s="57" t="s">
        <v>8734</v>
      </c>
      <c r="C4457" s="57" t="s">
        <v>8736</v>
      </c>
      <c r="D4457" s="58">
        <v>23027</v>
      </c>
    </row>
    <row r="4458" spans="1:4" x14ac:dyDescent="0.25">
      <c r="A4458" s="54" t="s">
        <v>947</v>
      </c>
      <c r="B4458" s="57" t="s">
        <v>11158</v>
      </c>
      <c r="C4458" s="57" t="s">
        <v>11160</v>
      </c>
      <c r="D4458" s="58">
        <v>11907</v>
      </c>
    </row>
    <row r="4459" spans="1:4" x14ac:dyDescent="0.25">
      <c r="A4459" s="54" t="s">
        <v>947</v>
      </c>
      <c r="B4459" s="57" t="s">
        <v>13610</v>
      </c>
      <c r="C4459" s="57" t="s">
        <v>13612</v>
      </c>
      <c r="D4459" s="58">
        <v>6067</v>
      </c>
    </row>
    <row r="4460" spans="1:4" x14ac:dyDescent="0.25">
      <c r="A4460" s="54" t="s">
        <v>947</v>
      </c>
      <c r="B4460" s="57" t="s">
        <v>16469</v>
      </c>
      <c r="C4460" s="57" t="s">
        <v>16471</v>
      </c>
      <c r="D4460" s="58">
        <v>1570</v>
      </c>
    </row>
    <row r="4461" spans="1:4" x14ac:dyDescent="0.25">
      <c r="A4461" s="54" t="s">
        <v>947</v>
      </c>
      <c r="B4461" s="57" t="s">
        <v>16951</v>
      </c>
      <c r="C4461" s="57" t="s">
        <v>16953</v>
      </c>
      <c r="D4461" s="58">
        <v>866</v>
      </c>
    </row>
    <row r="4462" spans="1:4" x14ac:dyDescent="0.25">
      <c r="A4462" s="54" t="s">
        <v>947</v>
      </c>
      <c r="B4462" s="57" t="s">
        <v>9474</v>
      </c>
      <c r="C4462" s="57" t="s">
        <v>9476</v>
      </c>
      <c r="D4462" s="58">
        <v>18755</v>
      </c>
    </row>
    <row r="4463" spans="1:4" x14ac:dyDescent="0.25">
      <c r="A4463" s="54" t="s">
        <v>947</v>
      </c>
      <c r="B4463" s="57" t="s">
        <v>12399</v>
      </c>
      <c r="C4463" s="57" t="s">
        <v>12401</v>
      </c>
      <c r="D4463" s="58">
        <v>8602</v>
      </c>
    </row>
    <row r="4464" spans="1:4" x14ac:dyDescent="0.25">
      <c r="A4464" s="54" t="s">
        <v>947</v>
      </c>
      <c r="B4464" s="57" t="s">
        <v>7199</v>
      </c>
      <c r="C4464" s="57" t="s">
        <v>7201</v>
      </c>
      <c r="D4464" s="58">
        <v>33790</v>
      </c>
    </row>
    <row r="4465" spans="1:4" x14ac:dyDescent="0.25">
      <c r="A4465" s="54" t="s">
        <v>947</v>
      </c>
      <c r="B4465" s="57" t="s">
        <v>17068</v>
      </c>
      <c r="C4465" s="57" t="s">
        <v>17070</v>
      </c>
      <c r="D4465" s="58">
        <v>681</v>
      </c>
    </row>
    <row r="4466" spans="1:4" x14ac:dyDescent="0.25">
      <c r="A4466" s="54" t="s">
        <v>947</v>
      </c>
      <c r="B4466" s="57" t="s">
        <v>6872</v>
      </c>
      <c r="C4466" s="57" t="s">
        <v>6874</v>
      </c>
      <c r="D4466" s="58">
        <v>37196</v>
      </c>
    </row>
    <row r="4467" spans="1:4" x14ac:dyDescent="0.25">
      <c r="A4467" s="54" t="s">
        <v>947</v>
      </c>
      <c r="B4467" s="57" t="s">
        <v>8878</v>
      </c>
      <c r="C4467" s="57" t="s">
        <v>8880</v>
      </c>
      <c r="D4467" s="58">
        <v>22352</v>
      </c>
    </row>
    <row r="4468" spans="1:4" x14ac:dyDescent="0.25">
      <c r="A4468" s="54" t="s">
        <v>947</v>
      </c>
      <c r="B4468" s="57" t="s">
        <v>3097</v>
      </c>
      <c r="C4468" s="57" t="s">
        <v>3099</v>
      </c>
      <c r="D4468" s="58">
        <v>137850</v>
      </c>
    </row>
    <row r="4469" spans="1:4" x14ac:dyDescent="0.25">
      <c r="A4469" s="54" t="s">
        <v>947</v>
      </c>
      <c r="B4469" s="57" t="s">
        <v>13453</v>
      </c>
      <c r="C4469" s="57" t="s">
        <v>13455</v>
      </c>
      <c r="D4469" s="58">
        <v>6300</v>
      </c>
    </row>
    <row r="4470" spans="1:4" x14ac:dyDescent="0.25">
      <c r="A4470" s="54" t="s">
        <v>947</v>
      </c>
      <c r="B4470" s="57" t="s">
        <v>14507</v>
      </c>
      <c r="C4470" s="57" t="s">
        <v>14509</v>
      </c>
      <c r="D4470" s="58">
        <v>4522</v>
      </c>
    </row>
    <row r="4471" spans="1:4" x14ac:dyDescent="0.25">
      <c r="A4471" s="54" t="s">
        <v>947</v>
      </c>
      <c r="B4471" s="57" t="s">
        <v>12348</v>
      </c>
      <c r="C4471" s="57" t="s">
        <v>12350</v>
      </c>
      <c r="D4471" s="58">
        <v>8713</v>
      </c>
    </row>
    <row r="4472" spans="1:4" x14ac:dyDescent="0.25">
      <c r="A4472" s="54" t="s">
        <v>947</v>
      </c>
      <c r="B4472" s="57" t="s">
        <v>3594</v>
      </c>
      <c r="C4472" s="57" t="s">
        <v>3596</v>
      </c>
      <c r="D4472" s="58">
        <v>110048</v>
      </c>
    </row>
    <row r="4473" spans="1:4" x14ac:dyDescent="0.25">
      <c r="A4473" s="54" t="s">
        <v>947</v>
      </c>
      <c r="B4473" s="57" t="s">
        <v>2057</v>
      </c>
      <c r="C4473" s="57" t="s">
        <v>2059</v>
      </c>
      <c r="D4473" s="58">
        <v>242819</v>
      </c>
    </row>
    <row r="4474" spans="1:4" x14ac:dyDescent="0.25">
      <c r="A4474" s="54" t="s">
        <v>947</v>
      </c>
      <c r="B4474" s="57" t="s">
        <v>9672</v>
      </c>
      <c r="C4474" s="57" t="s">
        <v>9674</v>
      </c>
      <c r="D4474" s="58">
        <v>17753</v>
      </c>
    </row>
    <row r="4475" spans="1:4" x14ac:dyDescent="0.25">
      <c r="A4475" s="54" t="s">
        <v>947</v>
      </c>
      <c r="B4475" s="57" t="s">
        <v>12159</v>
      </c>
      <c r="C4475" s="57" t="s">
        <v>12161</v>
      </c>
      <c r="D4475" s="58">
        <v>9231</v>
      </c>
    </row>
    <row r="4476" spans="1:4" x14ac:dyDescent="0.25">
      <c r="A4476" s="54" t="s">
        <v>947</v>
      </c>
      <c r="B4476" s="57" t="s">
        <v>7681</v>
      </c>
      <c r="C4476" s="57" t="s">
        <v>7683</v>
      </c>
      <c r="D4476" s="58">
        <v>29995</v>
      </c>
    </row>
    <row r="4477" spans="1:4" x14ac:dyDescent="0.25">
      <c r="A4477" s="54" t="s">
        <v>947</v>
      </c>
      <c r="B4477" s="57" t="s">
        <v>11792</v>
      </c>
      <c r="C4477" s="57" t="s">
        <v>11794</v>
      </c>
      <c r="D4477" s="58">
        <v>10066</v>
      </c>
    </row>
    <row r="4478" spans="1:4" x14ac:dyDescent="0.25">
      <c r="A4478" s="54" t="s">
        <v>947</v>
      </c>
      <c r="B4478" s="57" t="s">
        <v>9747</v>
      </c>
      <c r="C4478" s="57" t="s">
        <v>9749</v>
      </c>
      <c r="D4478" s="58">
        <v>17382</v>
      </c>
    </row>
    <row r="4479" spans="1:4" x14ac:dyDescent="0.25">
      <c r="A4479" s="54" t="s">
        <v>947</v>
      </c>
      <c r="B4479" s="57" t="s">
        <v>7849</v>
      </c>
      <c r="C4479" s="57" t="s">
        <v>7851</v>
      </c>
      <c r="D4479" s="58">
        <v>28857</v>
      </c>
    </row>
    <row r="4480" spans="1:4" x14ac:dyDescent="0.25">
      <c r="A4480" s="54" t="s">
        <v>947</v>
      </c>
      <c r="B4480" s="57" t="s">
        <v>12522</v>
      </c>
      <c r="C4480" s="57" t="s">
        <v>12524</v>
      </c>
      <c r="D4480" s="58">
        <v>8312</v>
      </c>
    </row>
    <row r="4481" spans="1:4" x14ac:dyDescent="0.25">
      <c r="A4481" s="54" t="s">
        <v>947</v>
      </c>
      <c r="B4481" s="57" t="s">
        <v>13027</v>
      </c>
      <c r="C4481" s="57" t="s">
        <v>13029</v>
      </c>
      <c r="D4481" s="58">
        <v>7101</v>
      </c>
    </row>
    <row r="4482" spans="1:4" x14ac:dyDescent="0.25">
      <c r="A4482" s="54" t="s">
        <v>947</v>
      </c>
      <c r="B4482" s="57" t="s">
        <v>15930</v>
      </c>
      <c r="C4482" s="57" t="s">
        <v>15932</v>
      </c>
      <c r="D4482" s="58">
        <v>2270</v>
      </c>
    </row>
    <row r="4483" spans="1:4" x14ac:dyDescent="0.25">
      <c r="A4483" s="54" t="s">
        <v>947</v>
      </c>
      <c r="B4483" s="57" t="s">
        <v>4748</v>
      </c>
      <c r="C4483" s="57" t="s">
        <v>4750</v>
      </c>
      <c r="D4483" s="58">
        <v>69511</v>
      </c>
    </row>
    <row r="4484" spans="1:4" x14ac:dyDescent="0.25">
      <c r="A4484" s="54" t="s">
        <v>947</v>
      </c>
      <c r="B4484" s="57" t="s">
        <v>15461</v>
      </c>
      <c r="C4484" s="57" t="s">
        <v>15463</v>
      </c>
      <c r="D4484" s="58">
        <v>3056</v>
      </c>
    </row>
    <row r="4485" spans="1:4" x14ac:dyDescent="0.25">
      <c r="A4485" s="54" t="s">
        <v>947</v>
      </c>
      <c r="B4485" s="57" t="s">
        <v>2852</v>
      </c>
      <c r="C4485" s="57" t="s">
        <v>2854</v>
      </c>
      <c r="D4485" s="58">
        <v>157741</v>
      </c>
    </row>
    <row r="4486" spans="1:4" x14ac:dyDescent="0.25">
      <c r="A4486" s="54" t="s">
        <v>947</v>
      </c>
      <c r="B4486" s="57" t="s">
        <v>10147</v>
      </c>
      <c r="C4486" s="57" t="s">
        <v>10149</v>
      </c>
      <c r="D4486" s="58">
        <v>15768</v>
      </c>
    </row>
    <row r="4487" spans="1:4" x14ac:dyDescent="0.25">
      <c r="A4487" s="54" t="s">
        <v>947</v>
      </c>
      <c r="B4487" s="57" t="s">
        <v>9309</v>
      </c>
      <c r="C4487" s="57" t="s">
        <v>9311</v>
      </c>
      <c r="D4487" s="58">
        <v>19759</v>
      </c>
    </row>
    <row r="4488" spans="1:4" x14ac:dyDescent="0.25">
      <c r="A4488" s="54" t="s">
        <v>947</v>
      </c>
      <c r="B4488" s="57" t="s">
        <v>5699</v>
      </c>
      <c r="C4488" s="57" t="s">
        <v>5701</v>
      </c>
      <c r="D4488" s="58">
        <v>52188</v>
      </c>
    </row>
    <row r="4489" spans="1:4" x14ac:dyDescent="0.25">
      <c r="A4489" s="54" t="s">
        <v>947</v>
      </c>
      <c r="B4489" s="57" t="s">
        <v>15133</v>
      </c>
      <c r="C4489" s="57" t="s">
        <v>15134</v>
      </c>
      <c r="D4489" s="58">
        <v>3558</v>
      </c>
    </row>
    <row r="4490" spans="1:4" x14ac:dyDescent="0.25">
      <c r="A4490" s="54" t="s">
        <v>947</v>
      </c>
      <c r="B4490" s="57" t="s">
        <v>8485</v>
      </c>
      <c r="C4490" s="57" t="s">
        <v>8487</v>
      </c>
      <c r="D4490" s="58">
        <v>24870</v>
      </c>
    </row>
    <row r="4491" spans="1:4" x14ac:dyDescent="0.25">
      <c r="A4491" s="54" t="s">
        <v>947</v>
      </c>
      <c r="B4491" s="57" t="s">
        <v>5726</v>
      </c>
      <c r="C4491" s="57" t="s">
        <v>5728</v>
      </c>
      <c r="D4491" s="58">
        <v>51809</v>
      </c>
    </row>
    <row r="4492" spans="1:4" x14ac:dyDescent="0.25">
      <c r="A4492" s="54" t="s">
        <v>947</v>
      </c>
      <c r="B4492" s="57" t="s">
        <v>5986</v>
      </c>
      <c r="C4492" s="57" t="s">
        <v>5988</v>
      </c>
      <c r="D4492" s="58">
        <v>47875</v>
      </c>
    </row>
    <row r="4493" spans="1:4" x14ac:dyDescent="0.25">
      <c r="A4493" s="54" t="s">
        <v>947</v>
      </c>
      <c r="B4493" s="57" t="s">
        <v>9210</v>
      </c>
      <c r="C4493" s="57" t="s">
        <v>9212</v>
      </c>
      <c r="D4493" s="58">
        <v>20261</v>
      </c>
    </row>
    <row r="4494" spans="1:4" x14ac:dyDescent="0.25">
      <c r="A4494" s="54" t="s">
        <v>947</v>
      </c>
      <c r="B4494" s="57" t="s">
        <v>11092</v>
      </c>
      <c r="C4494" s="57" t="s">
        <v>11094</v>
      </c>
      <c r="D4494" s="58">
        <v>12109</v>
      </c>
    </row>
    <row r="4495" spans="1:4" x14ac:dyDescent="0.25">
      <c r="A4495" s="54" t="s">
        <v>947</v>
      </c>
      <c r="B4495" s="57" t="s">
        <v>4405</v>
      </c>
      <c r="C4495" s="57" t="s">
        <v>4407</v>
      </c>
      <c r="D4495" s="58">
        <v>78883</v>
      </c>
    </row>
    <row r="4496" spans="1:4" x14ac:dyDescent="0.25">
      <c r="A4496" s="54" t="s">
        <v>947</v>
      </c>
      <c r="B4496" s="57" t="s">
        <v>1292</v>
      </c>
      <c r="C4496" s="57" t="s">
        <v>1294</v>
      </c>
      <c r="D4496" s="58">
        <v>523486</v>
      </c>
    </row>
    <row r="4497" spans="1:4" x14ac:dyDescent="0.25">
      <c r="A4497" s="54" t="s">
        <v>947</v>
      </c>
      <c r="B4497" s="57" t="s">
        <v>1208</v>
      </c>
      <c r="C4497" s="57" t="s">
        <v>1210</v>
      </c>
      <c r="D4497" s="58">
        <v>196917</v>
      </c>
    </row>
    <row r="4498" spans="1:4" x14ac:dyDescent="0.25">
      <c r="A4498" s="54" t="s">
        <v>947</v>
      </c>
      <c r="B4498" s="57" t="s">
        <v>5896</v>
      </c>
      <c r="C4498" s="57" t="s">
        <v>5898</v>
      </c>
      <c r="D4498" s="58">
        <v>49089</v>
      </c>
    </row>
    <row r="4499" spans="1:4" x14ac:dyDescent="0.25">
      <c r="A4499" s="54" t="s">
        <v>947</v>
      </c>
      <c r="B4499" s="57" t="s">
        <v>15168</v>
      </c>
      <c r="C4499" s="57" t="s">
        <v>15170</v>
      </c>
      <c r="D4499" s="58">
        <v>3522</v>
      </c>
    </row>
    <row r="4500" spans="1:4" x14ac:dyDescent="0.25">
      <c r="A4500" s="54" t="s">
        <v>947</v>
      </c>
      <c r="B4500" s="57" t="s">
        <v>15195</v>
      </c>
      <c r="C4500" s="57" t="s">
        <v>15197</v>
      </c>
      <c r="D4500" s="58">
        <v>3471</v>
      </c>
    </row>
    <row r="4501" spans="1:4" x14ac:dyDescent="0.25">
      <c r="A4501" s="54" t="s">
        <v>947</v>
      </c>
      <c r="B4501" s="57" t="s">
        <v>2036</v>
      </c>
      <c r="C4501" s="57" t="s">
        <v>2038</v>
      </c>
      <c r="D4501" s="58">
        <v>246272</v>
      </c>
    </row>
    <row r="4502" spans="1:4" x14ac:dyDescent="0.25">
      <c r="A4502" s="54" t="s">
        <v>947</v>
      </c>
      <c r="B4502" s="57" t="s">
        <v>8590</v>
      </c>
      <c r="C4502" s="57" t="s">
        <v>8592</v>
      </c>
      <c r="D4502" s="58">
        <v>24141</v>
      </c>
    </row>
    <row r="4503" spans="1:4" x14ac:dyDescent="0.25">
      <c r="A4503" s="54" t="s">
        <v>947</v>
      </c>
      <c r="B4503" s="57" t="s">
        <v>11645</v>
      </c>
      <c r="C4503" s="57" t="s">
        <v>11647</v>
      </c>
      <c r="D4503" s="58">
        <v>10494</v>
      </c>
    </row>
    <row r="4504" spans="1:4" x14ac:dyDescent="0.25">
      <c r="A4504" s="54" t="s">
        <v>947</v>
      </c>
      <c r="B4504" s="57" t="s">
        <v>3495</v>
      </c>
      <c r="C4504" s="57" t="s">
        <v>3497</v>
      </c>
      <c r="D4504" s="58">
        <v>114311</v>
      </c>
    </row>
    <row r="4505" spans="1:4" x14ac:dyDescent="0.25">
      <c r="A4505" s="54" t="s">
        <v>947</v>
      </c>
      <c r="B4505" s="57" t="s">
        <v>15014</v>
      </c>
      <c r="C4505" s="57" t="s">
        <v>15016</v>
      </c>
      <c r="D4505" s="58">
        <v>3764</v>
      </c>
    </row>
    <row r="4506" spans="1:4" x14ac:dyDescent="0.25">
      <c r="A4506" s="54" t="s">
        <v>947</v>
      </c>
      <c r="B4506" s="57" t="s">
        <v>4636</v>
      </c>
      <c r="C4506" s="57" t="s">
        <v>4638</v>
      </c>
      <c r="D4506" s="58">
        <v>71920</v>
      </c>
    </row>
    <row r="4507" spans="1:4" x14ac:dyDescent="0.25">
      <c r="A4507" s="54" t="s">
        <v>947</v>
      </c>
      <c r="B4507" s="57" t="s">
        <v>8965</v>
      </c>
      <c r="C4507" s="57" t="s">
        <v>8967</v>
      </c>
      <c r="D4507" s="58">
        <v>21830</v>
      </c>
    </row>
    <row r="4508" spans="1:4" x14ac:dyDescent="0.25">
      <c r="A4508" s="54" t="s">
        <v>947</v>
      </c>
      <c r="B4508" s="57" t="s">
        <v>13742</v>
      </c>
      <c r="C4508" s="57" t="s">
        <v>13744</v>
      </c>
      <c r="D4508" s="58">
        <v>5803</v>
      </c>
    </row>
    <row r="4509" spans="1:4" x14ac:dyDescent="0.25">
      <c r="A4509" s="54" t="s">
        <v>947</v>
      </c>
      <c r="B4509" s="57" t="s">
        <v>1637</v>
      </c>
      <c r="C4509" s="57" t="s">
        <v>1639</v>
      </c>
      <c r="D4509" s="58">
        <v>333207</v>
      </c>
    </row>
    <row r="4510" spans="1:4" x14ac:dyDescent="0.25">
      <c r="A4510" s="54" t="s">
        <v>947</v>
      </c>
      <c r="B4510" s="57" t="s">
        <v>8254</v>
      </c>
      <c r="C4510" s="57" t="s">
        <v>8256</v>
      </c>
      <c r="D4510" s="58">
        <v>26015</v>
      </c>
    </row>
    <row r="4511" spans="1:4" x14ac:dyDescent="0.25">
      <c r="A4511" s="54" t="s">
        <v>947</v>
      </c>
      <c r="B4511" s="57" t="s">
        <v>16785</v>
      </c>
      <c r="C4511" s="57" t="s">
        <v>16787</v>
      </c>
      <c r="D4511" s="58">
        <v>1074</v>
      </c>
    </row>
    <row r="4512" spans="1:4" x14ac:dyDescent="0.25">
      <c r="A4512" s="54" t="s">
        <v>947</v>
      </c>
      <c r="B4512" s="57" t="s">
        <v>7645</v>
      </c>
      <c r="C4512" s="57" t="s">
        <v>7647</v>
      </c>
      <c r="D4512" s="58">
        <v>30331</v>
      </c>
    </row>
    <row r="4513" spans="1:4" x14ac:dyDescent="0.25">
      <c r="A4513" s="54" t="s">
        <v>947</v>
      </c>
      <c r="B4513" s="57" t="s">
        <v>17012</v>
      </c>
      <c r="C4513" s="57" t="s">
        <v>17013</v>
      </c>
      <c r="D4513" s="58">
        <v>778</v>
      </c>
    </row>
    <row r="4514" spans="1:4" x14ac:dyDescent="0.25">
      <c r="A4514" s="54" t="s">
        <v>947</v>
      </c>
      <c r="B4514" s="57" t="s">
        <v>10603</v>
      </c>
      <c r="C4514" s="57" t="s">
        <v>10605</v>
      </c>
      <c r="D4514" s="58">
        <v>13909</v>
      </c>
    </row>
    <row r="4515" spans="1:4" x14ac:dyDescent="0.25">
      <c r="A4515" s="54" t="s">
        <v>947</v>
      </c>
      <c r="B4515" s="57" t="s">
        <v>11868</v>
      </c>
      <c r="C4515" s="57" t="s">
        <v>11870</v>
      </c>
      <c r="D4515" s="58">
        <v>9882</v>
      </c>
    </row>
    <row r="4516" spans="1:4" x14ac:dyDescent="0.25">
      <c r="A4516" s="54" t="s">
        <v>947</v>
      </c>
      <c r="B4516" s="57" t="s">
        <v>15287</v>
      </c>
      <c r="C4516" s="57" t="s">
        <v>15289</v>
      </c>
      <c r="D4516" s="58">
        <v>3325</v>
      </c>
    </row>
    <row r="4517" spans="1:4" x14ac:dyDescent="0.25">
      <c r="A4517" s="54" t="s">
        <v>947</v>
      </c>
      <c r="B4517" s="57" t="s">
        <v>13304</v>
      </c>
      <c r="C4517" s="57" t="s">
        <v>13306</v>
      </c>
      <c r="D4517" s="58">
        <v>6511</v>
      </c>
    </row>
    <row r="4518" spans="1:4" x14ac:dyDescent="0.25">
      <c r="A4518" s="54" t="s">
        <v>947</v>
      </c>
      <c r="B4518" s="57" t="s">
        <v>8050</v>
      </c>
      <c r="C4518" s="57" t="s">
        <v>8052</v>
      </c>
      <c r="D4518" s="58">
        <v>27297</v>
      </c>
    </row>
    <row r="4519" spans="1:4" x14ac:dyDescent="0.25">
      <c r="A4519" s="54" t="s">
        <v>947</v>
      </c>
      <c r="B4519" s="57" t="s">
        <v>17004</v>
      </c>
      <c r="C4519" s="57" t="s">
        <v>17006</v>
      </c>
      <c r="D4519" s="58">
        <v>782</v>
      </c>
    </row>
    <row r="4520" spans="1:4" x14ac:dyDescent="0.25">
      <c r="A4520" s="54" t="s">
        <v>947</v>
      </c>
      <c r="B4520" s="57" t="s">
        <v>12835</v>
      </c>
      <c r="C4520" s="57" t="s">
        <v>12837</v>
      </c>
      <c r="D4520" s="58">
        <v>7566</v>
      </c>
    </row>
    <row r="4521" spans="1:4" x14ac:dyDescent="0.25">
      <c r="A4521" s="54" t="s">
        <v>947</v>
      </c>
      <c r="B4521" s="57" t="s">
        <v>3017</v>
      </c>
      <c r="C4521" s="57" t="s">
        <v>3019</v>
      </c>
      <c r="D4521" s="58">
        <v>144030</v>
      </c>
    </row>
    <row r="4522" spans="1:4" x14ac:dyDescent="0.25">
      <c r="A4522" s="54" t="s">
        <v>947</v>
      </c>
      <c r="B4522" s="57" t="s">
        <v>16368</v>
      </c>
      <c r="C4522" s="57" t="s">
        <v>16370</v>
      </c>
      <c r="D4522" s="58">
        <v>1721</v>
      </c>
    </row>
    <row r="4523" spans="1:4" x14ac:dyDescent="0.25">
      <c r="A4523" s="54" t="s">
        <v>947</v>
      </c>
      <c r="B4523" s="57" t="s">
        <v>8179</v>
      </c>
      <c r="C4523" s="57" t="s">
        <v>8181</v>
      </c>
      <c r="D4523" s="58">
        <v>26499</v>
      </c>
    </row>
    <row r="4524" spans="1:4" x14ac:dyDescent="0.25">
      <c r="A4524" s="54" t="s">
        <v>947</v>
      </c>
      <c r="B4524" s="57" t="s">
        <v>6280</v>
      </c>
      <c r="C4524" s="57" t="s">
        <v>6282</v>
      </c>
      <c r="D4524" s="58">
        <v>43494</v>
      </c>
    </row>
    <row r="4525" spans="1:4" x14ac:dyDescent="0.25">
      <c r="A4525" s="54" t="s">
        <v>947</v>
      </c>
      <c r="B4525" s="57" t="s">
        <v>3549</v>
      </c>
      <c r="C4525" s="57" t="s">
        <v>3551</v>
      </c>
      <c r="D4525" s="58">
        <v>112454</v>
      </c>
    </row>
    <row r="4526" spans="1:4" x14ac:dyDescent="0.25">
      <c r="A4526" s="54" t="s">
        <v>947</v>
      </c>
      <c r="B4526" s="57" t="s">
        <v>7567</v>
      </c>
      <c r="C4526" s="57" t="s">
        <v>7569</v>
      </c>
      <c r="D4526" s="58">
        <v>30948</v>
      </c>
    </row>
    <row r="4527" spans="1:4" x14ac:dyDescent="0.25">
      <c r="A4527" s="54" t="s">
        <v>947</v>
      </c>
      <c r="B4527" s="57" t="s">
        <v>3014</v>
      </c>
      <c r="C4527" s="57" t="s">
        <v>3016</v>
      </c>
      <c r="D4527" s="58">
        <v>144126</v>
      </c>
    </row>
    <row r="4528" spans="1:4" x14ac:dyDescent="0.25">
      <c r="A4528" s="54" t="s">
        <v>947</v>
      </c>
      <c r="B4528" s="57" t="s">
        <v>14608</v>
      </c>
      <c r="C4528" s="57" t="s">
        <v>14610</v>
      </c>
      <c r="D4528" s="58">
        <v>4356</v>
      </c>
    </row>
    <row r="4529" spans="1:4" x14ac:dyDescent="0.25">
      <c r="A4529" s="54" t="s">
        <v>947</v>
      </c>
      <c r="B4529" s="57" t="s">
        <v>13033</v>
      </c>
      <c r="C4529" s="57" t="s">
        <v>13035</v>
      </c>
      <c r="D4529" s="58">
        <v>7093</v>
      </c>
    </row>
    <row r="4530" spans="1:4" x14ac:dyDescent="0.25">
      <c r="A4530" s="54" t="s">
        <v>947</v>
      </c>
      <c r="B4530" s="57" t="s">
        <v>5444</v>
      </c>
      <c r="C4530" s="57" t="s">
        <v>5446</v>
      </c>
      <c r="D4530" s="58">
        <v>56314</v>
      </c>
    </row>
    <row r="4531" spans="1:4" x14ac:dyDescent="0.25">
      <c r="A4531" s="54" t="s">
        <v>947</v>
      </c>
      <c r="B4531" s="57" t="s">
        <v>7142</v>
      </c>
      <c r="C4531" s="57" t="s">
        <v>7144</v>
      </c>
      <c r="D4531" s="58">
        <v>34116</v>
      </c>
    </row>
    <row r="4532" spans="1:4" x14ac:dyDescent="0.25">
      <c r="A4532" s="54" t="s">
        <v>947</v>
      </c>
      <c r="B4532" s="57" t="s">
        <v>2927</v>
      </c>
      <c r="C4532" s="57" t="s">
        <v>2929</v>
      </c>
      <c r="D4532" s="58">
        <v>151899</v>
      </c>
    </row>
    <row r="4533" spans="1:4" x14ac:dyDescent="0.25">
      <c r="A4533" s="54" t="s">
        <v>947</v>
      </c>
      <c r="B4533" s="57" t="s">
        <v>7255</v>
      </c>
      <c r="C4533" s="57" t="s">
        <v>7257</v>
      </c>
      <c r="D4533" s="58">
        <v>33402</v>
      </c>
    </row>
    <row r="4534" spans="1:4" x14ac:dyDescent="0.25">
      <c r="A4534" s="54" t="s">
        <v>947</v>
      </c>
      <c r="B4534" s="57" t="s">
        <v>3124</v>
      </c>
      <c r="C4534" s="57" t="s">
        <v>3126</v>
      </c>
      <c r="D4534" s="58">
        <v>136363</v>
      </c>
    </row>
    <row r="4535" spans="1:4" x14ac:dyDescent="0.25">
      <c r="A4535" s="54" t="s">
        <v>947</v>
      </c>
      <c r="B4535" s="57" t="s">
        <v>7414</v>
      </c>
      <c r="C4535" s="57" t="s">
        <v>7416</v>
      </c>
      <c r="D4535" s="58">
        <v>32110</v>
      </c>
    </row>
    <row r="4536" spans="1:4" x14ac:dyDescent="0.25">
      <c r="A4536" s="54" t="s">
        <v>947</v>
      </c>
      <c r="B4536" s="57" t="s">
        <v>14463</v>
      </c>
      <c r="C4536" s="57" t="s">
        <v>14465</v>
      </c>
      <c r="D4536" s="58">
        <v>4602</v>
      </c>
    </row>
    <row r="4537" spans="1:4" x14ac:dyDescent="0.25">
      <c r="A4537" s="54" t="s">
        <v>947</v>
      </c>
      <c r="B4537" s="57" t="s">
        <v>1709</v>
      </c>
      <c r="C4537" s="57" t="s">
        <v>1711</v>
      </c>
      <c r="D4537" s="58">
        <v>319916</v>
      </c>
    </row>
    <row r="4538" spans="1:4" x14ac:dyDescent="0.25">
      <c r="A4538" s="54" t="s">
        <v>947</v>
      </c>
      <c r="B4538" s="57" t="s">
        <v>15228</v>
      </c>
      <c r="C4538" s="57" t="s">
        <v>15230</v>
      </c>
      <c r="D4538" s="58">
        <v>3429</v>
      </c>
    </row>
    <row r="4539" spans="1:4" x14ac:dyDescent="0.25">
      <c r="A4539" s="54" t="s">
        <v>947</v>
      </c>
      <c r="B4539" s="57" t="s">
        <v>3303</v>
      </c>
      <c r="C4539" s="57" t="s">
        <v>3305</v>
      </c>
      <c r="D4539" s="58">
        <v>125665</v>
      </c>
    </row>
    <row r="4540" spans="1:4" x14ac:dyDescent="0.25">
      <c r="A4540" s="54" t="s">
        <v>947</v>
      </c>
      <c r="B4540" s="57" t="s">
        <v>16138</v>
      </c>
      <c r="C4540" s="57" t="s">
        <v>16140</v>
      </c>
      <c r="D4540" s="58">
        <v>2062</v>
      </c>
    </row>
    <row r="4541" spans="1:4" x14ac:dyDescent="0.25">
      <c r="A4541" s="54" t="s">
        <v>947</v>
      </c>
      <c r="B4541" s="57" t="s">
        <v>6723</v>
      </c>
      <c r="C4541" s="57" t="s">
        <v>6725</v>
      </c>
      <c r="D4541" s="58">
        <v>38693</v>
      </c>
    </row>
    <row r="4542" spans="1:4" x14ac:dyDescent="0.25">
      <c r="A4542" s="54" t="s">
        <v>947</v>
      </c>
      <c r="B4542" s="57" t="s">
        <v>11265</v>
      </c>
      <c r="C4542" s="57" t="s">
        <v>11267</v>
      </c>
      <c r="D4542" s="58">
        <v>11636</v>
      </c>
    </row>
    <row r="4543" spans="1:4" x14ac:dyDescent="0.25">
      <c r="A4543" s="54" t="s">
        <v>947</v>
      </c>
      <c r="B4543" s="57" t="s">
        <v>6058</v>
      </c>
      <c r="C4543" s="57" t="s">
        <v>6060</v>
      </c>
      <c r="D4543" s="58">
        <v>46806</v>
      </c>
    </row>
    <row r="4544" spans="1:4" x14ac:dyDescent="0.25">
      <c r="A4544" s="54" t="s">
        <v>947</v>
      </c>
      <c r="B4544" s="57" t="s">
        <v>5306</v>
      </c>
      <c r="C4544" s="57" t="s">
        <v>5308</v>
      </c>
      <c r="D4544" s="58">
        <v>58771</v>
      </c>
    </row>
    <row r="4545" spans="1:4" x14ac:dyDescent="0.25">
      <c r="A4545" s="54" t="s">
        <v>947</v>
      </c>
      <c r="B4545" s="57" t="s">
        <v>4072</v>
      </c>
      <c r="C4545" s="57" t="s">
        <v>4074</v>
      </c>
      <c r="D4545" s="58">
        <v>91027</v>
      </c>
    </row>
    <row r="4546" spans="1:4" x14ac:dyDescent="0.25">
      <c r="A4546" s="54" t="s">
        <v>947</v>
      </c>
      <c r="B4546" s="57" t="s">
        <v>3175</v>
      </c>
      <c r="C4546" s="57" t="s">
        <v>3177</v>
      </c>
      <c r="D4546" s="58">
        <v>134289</v>
      </c>
    </row>
    <row r="4547" spans="1:4" x14ac:dyDescent="0.25">
      <c r="A4547" s="54" t="s">
        <v>947</v>
      </c>
      <c r="B4547" s="57" t="s">
        <v>7714</v>
      </c>
      <c r="C4547" s="57" t="s">
        <v>7716</v>
      </c>
      <c r="D4547" s="58">
        <v>29748</v>
      </c>
    </row>
    <row r="4548" spans="1:4" x14ac:dyDescent="0.25">
      <c r="A4548" s="54" t="s">
        <v>947</v>
      </c>
      <c r="B4548" s="57" t="s">
        <v>6472</v>
      </c>
      <c r="C4548" s="57" t="s">
        <v>6474</v>
      </c>
      <c r="D4548" s="58">
        <v>41592</v>
      </c>
    </row>
    <row r="4549" spans="1:4" x14ac:dyDescent="0.25">
      <c r="A4549" s="54" t="s">
        <v>947</v>
      </c>
      <c r="B4549" s="57" t="s">
        <v>14486</v>
      </c>
      <c r="C4549" s="57" t="s">
        <v>14488</v>
      </c>
      <c r="D4549" s="58">
        <v>4566</v>
      </c>
    </row>
    <row r="4550" spans="1:4" x14ac:dyDescent="0.25">
      <c r="A4550" s="54" t="s">
        <v>947</v>
      </c>
      <c r="B4550" s="57" t="s">
        <v>4345</v>
      </c>
      <c r="C4550" s="57" t="s">
        <v>4347</v>
      </c>
      <c r="D4550" s="58">
        <v>80287</v>
      </c>
    </row>
    <row r="4551" spans="1:4" x14ac:dyDescent="0.25">
      <c r="A4551" s="54" t="s">
        <v>947</v>
      </c>
      <c r="B4551" s="57" t="s">
        <v>6612</v>
      </c>
      <c r="C4551" s="57" t="s">
        <v>6614</v>
      </c>
      <c r="D4551" s="58">
        <v>40043</v>
      </c>
    </row>
    <row r="4552" spans="1:4" x14ac:dyDescent="0.25">
      <c r="A4552" s="54" t="s">
        <v>947</v>
      </c>
      <c r="B4552" s="57" t="s">
        <v>10180</v>
      </c>
      <c r="C4552" s="57" t="s">
        <v>10182</v>
      </c>
      <c r="D4552" s="58">
        <v>15600</v>
      </c>
    </row>
    <row r="4553" spans="1:4" x14ac:dyDescent="0.25">
      <c r="A4553" s="54" t="s">
        <v>947</v>
      </c>
      <c r="B4553" s="57" t="s">
        <v>7426</v>
      </c>
      <c r="C4553" s="57" t="s">
        <v>7428</v>
      </c>
      <c r="D4553" s="58">
        <v>32048</v>
      </c>
    </row>
    <row r="4554" spans="1:4" x14ac:dyDescent="0.25">
      <c r="A4554" s="54" t="s">
        <v>947</v>
      </c>
      <c r="B4554" s="57" t="s">
        <v>13205</v>
      </c>
      <c r="C4554" s="57" t="s">
        <v>13207</v>
      </c>
      <c r="D4554" s="58">
        <v>6750</v>
      </c>
    </row>
    <row r="4555" spans="1:4" x14ac:dyDescent="0.25">
      <c r="A4555" s="54" t="s">
        <v>947</v>
      </c>
      <c r="B4555" s="57" t="s">
        <v>1883</v>
      </c>
      <c r="C4555" s="57" t="s">
        <v>1885</v>
      </c>
      <c r="D4555" s="58">
        <v>273998</v>
      </c>
    </row>
    <row r="4556" spans="1:4" x14ac:dyDescent="0.25">
      <c r="A4556" s="54" t="s">
        <v>947</v>
      </c>
      <c r="B4556" s="57" t="s">
        <v>15939</v>
      </c>
      <c r="C4556" s="57" t="s">
        <v>15941</v>
      </c>
      <c r="D4556" s="58">
        <v>2257</v>
      </c>
    </row>
    <row r="4557" spans="1:4" x14ac:dyDescent="0.25">
      <c r="A4557" s="54" t="s">
        <v>947</v>
      </c>
      <c r="B4557" s="57" t="s">
        <v>6550</v>
      </c>
      <c r="C4557" s="57" t="s">
        <v>6552</v>
      </c>
      <c r="D4557" s="58">
        <v>40918</v>
      </c>
    </row>
    <row r="4558" spans="1:4" x14ac:dyDescent="0.25">
      <c r="A4558" s="54" t="s">
        <v>947</v>
      </c>
      <c r="B4558" s="57" t="s">
        <v>12207</v>
      </c>
      <c r="C4558" s="57" t="s">
        <v>12209</v>
      </c>
      <c r="D4558" s="58">
        <v>9093</v>
      </c>
    </row>
    <row r="4559" spans="1:4" x14ac:dyDescent="0.25">
      <c r="A4559" s="54" t="s">
        <v>947</v>
      </c>
      <c r="B4559" s="57" t="s">
        <v>9111</v>
      </c>
      <c r="C4559" s="57" t="s">
        <v>9113</v>
      </c>
      <c r="D4559" s="58">
        <v>20913</v>
      </c>
    </row>
    <row r="4560" spans="1:4" x14ac:dyDescent="0.25">
      <c r="A4560" s="54" t="s">
        <v>947</v>
      </c>
      <c r="B4560" s="57" t="s">
        <v>1490</v>
      </c>
      <c r="C4560" s="57" t="s">
        <v>1492</v>
      </c>
      <c r="D4560" s="58">
        <v>413950</v>
      </c>
    </row>
    <row r="4561" spans="1:4" x14ac:dyDescent="0.25">
      <c r="A4561" s="54" t="s">
        <v>947</v>
      </c>
      <c r="B4561" s="57" t="s">
        <v>13103</v>
      </c>
      <c r="C4561" s="57" t="s">
        <v>13105</v>
      </c>
      <c r="D4561" s="58">
        <v>6957</v>
      </c>
    </row>
    <row r="4562" spans="1:4" x14ac:dyDescent="0.25">
      <c r="A4562" s="54" t="s">
        <v>947</v>
      </c>
      <c r="B4562" s="57" t="s">
        <v>1886</v>
      </c>
      <c r="C4562" s="57" t="s">
        <v>1888</v>
      </c>
      <c r="D4562" s="58">
        <v>271688</v>
      </c>
    </row>
    <row r="4563" spans="1:4" x14ac:dyDescent="0.25">
      <c r="A4563" s="54" t="s">
        <v>947</v>
      </c>
      <c r="B4563" s="57" t="s">
        <v>12138</v>
      </c>
      <c r="C4563" s="57" t="s">
        <v>12140</v>
      </c>
      <c r="D4563" s="58">
        <v>9271</v>
      </c>
    </row>
    <row r="4564" spans="1:4" x14ac:dyDescent="0.25">
      <c r="A4564" s="54" t="s">
        <v>947</v>
      </c>
      <c r="B4564" s="57" t="s">
        <v>3459</v>
      </c>
      <c r="C4564" s="57" t="s">
        <v>3461</v>
      </c>
      <c r="D4564" s="58">
        <v>116394</v>
      </c>
    </row>
    <row r="4565" spans="1:4" x14ac:dyDescent="0.25">
      <c r="A4565" s="54" t="s">
        <v>947</v>
      </c>
      <c r="B4565" s="57" t="s">
        <v>10396</v>
      </c>
      <c r="C4565" s="57" t="s">
        <v>10398</v>
      </c>
      <c r="D4565" s="58">
        <v>14722</v>
      </c>
    </row>
    <row r="4566" spans="1:4" x14ac:dyDescent="0.25">
      <c r="A4566" s="54" t="s">
        <v>947</v>
      </c>
      <c r="B4566" s="57" t="s">
        <v>7939</v>
      </c>
      <c r="C4566" s="57" t="s">
        <v>7941</v>
      </c>
      <c r="D4566" s="58">
        <v>28193</v>
      </c>
    </row>
    <row r="4567" spans="1:4" x14ac:dyDescent="0.25">
      <c r="A4567" s="54" t="s">
        <v>947</v>
      </c>
      <c r="B4567" s="57" t="s">
        <v>15750</v>
      </c>
      <c r="C4567" s="57" t="s">
        <v>15752</v>
      </c>
      <c r="D4567" s="58">
        <v>2585</v>
      </c>
    </row>
    <row r="4568" spans="1:4" x14ac:dyDescent="0.25">
      <c r="A4568" s="54" t="s">
        <v>947</v>
      </c>
      <c r="B4568" s="57" t="s">
        <v>15290</v>
      </c>
      <c r="C4568" s="57" t="s">
        <v>15292</v>
      </c>
      <c r="D4568" s="58">
        <v>3324</v>
      </c>
    </row>
    <row r="4569" spans="1:4" x14ac:dyDescent="0.25">
      <c r="A4569" s="54" t="s">
        <v>947</v>
      </c>
      <c r="B4569" s="57" t="s">
        <v>16852</v>
      </c>
      <c r="C4569" s="57" t="s">
        <v>16854</v>
      </c>
      <c r="D4569" s="58">
        <v>1009</v>
      </c>
    </row>
    <row r="4570" spans="1:4" x14ac:dyDescent="0.25">
      <c r="A4570" s="54" t="s">
        <v>947</v>
      </c>
      <c r="B4570" s="57" t="s">
        <v>7285</v>
      </c>
      <c r="C4570" s="57" t="s">
        <v>7287</v>
      </c>
      <c r="D4570" s="58">
        <v>33257</v>
      </c>
    </row>
    <row r="4571" spans="1:4" x14ac:dyDescent="0.25">
      <c r="A4571" s="54" t="s">
        <v>947</v>
      </c>
      <c r="B4571" s="57" t="s">
        <v>16658</v>
      </c>
      <c r="C4571" s="57" t="s">
        <v>16660</v>
      </c>
      <c r="D4571" s="58">
        <v>1271</v>
      </c>
    </row>
    <row r="4572" spans="1:4" x14ac:dyDescent="0.25">
      <c r="A4572" s="54" t="s">
        <v>947</v>
      </c>
      <c r="B4572" s="57" t="s">
        <v>4510</v>
      </c>
      <c r="C4572" s="57" t="s">
        <v>4512</v>
      </c>
      <c r="D4572" s="58">
        <v>75626</v>
      </c>
    </row>
    <row r="4573" spans="1:4" x14ac:dyDescent="0.25">
      <c r="A4573" s="54" t="s">
        <v>947</v>
      </c>
      <c r="B4573" s="57" t="s">
        <v>6523</v>
      </c>
      <c r="C4573" s="57" t="s">
        <v>6525</v>
      </c>
      <c r="D4573" s="58">
        <v>41193</v>
      </c>
    </row>
    <row r="4574" spans="1:4" x14ac:dyDescent="0.25">
      <c r="A4574" s="54" t="s">
        <v>947</v>
      </c>
      <c r="B4574" s="57" t="s">
        <v>14084</v>
      </c>
      <c r="C4574" s="57" t="s">
        <v>14086</v>
      </c>
      <c r="D4574" s="58">
        <v>5224</v>
      </c>
    </row>
    <row r="4575" spans="1:4" x14ac:dyDescent="0.25">
      <c r="A4575" s="54" t="s">
        <v>947</v>
      </c>
      <c r="B4575" s="57" t="s">
        <v>14545</v>
      </c>
      <c r="C4575" s="57" t="s">
        <v>14547</v>
      </c>
      <c r="D4575" s="58">
        <v>4441</v>
      </c>
    </row>
    <row r="4576" spans="1:4" x14ac:dyDescent="0.25">
      <c r="A4576" s="54" t="s">
        <v>947</v>
      </c>
      <c r="B4576" s="57" t="s">
        <v>9699</v>
      </c>
      <c r="C4576" s="57" t="s">
        <v>9701</v>
      </c>
      <c r="D4576" s="58">
        <v>17575</v>
      </c>
    </row>
    <row r="4577" spans="1:4" x14ac:dyDescent="0.25">
      <c r="A4577" s="54" t="s">
        <v>947</v>
      </c>
      <c r="B4577" s="57" t="s">
        <v>7306</v>
      </c>
      <c r="C4577" s="57" t="s">
        <v>7308</v>
      </c>
      <c r="D4577" s="58">
        <v>33088</v>
      </c>
    </row>
    <row r="4578" spans="1:4" x14ac:dyDescent="0.25">
      <c r="A4578" s="54" t="s">
        <v>947</v>
      </c>
      <c r="B4578" s="57" t="s">
        <v>6490</v>
      </c>
      <c r="C4578" s="57" t="s">
        <v>6492</v>
      </c>
      <c r="D4578" s="58">
        <v>41509</v>
      </c>
    </row>
    <row r="4579" spans="1:4" x14ac:dyDescent="0.25">
      <c r="A4579" s="54" t="s">
        <v>947</v>
      </c>
      <c r="B4579" s="57" t="s">
        <v>16302</v>
      </c>
      <c r="C4579" s="57" t="s">
        <v>16304</v>
      </c>
      <c r="D4579" s="58">
        <v>1792</v>
      </c>
    </row>
    <row r="4580" spans="1:4" x14ac:dyDescent="0.25">
      <c r="A4580" s="54" t="s">
        <v>947</v>
      </c>
      <c r="B4580" s="57" t="s">
        <v>10297</v>
      </c>
      <c r="C4580" s="57" t="s">
        <v>10299</v>
      </c>
      <c r="D4580" s="58">
        <v>10585</v>
      </c>
    </row>
    <row r="4581" spans="1:4" x14ac:dyDescent="0.25">
      <c r="A4581" s="54" t="s">
        <v>947</v>
      </c>
      <c r="B4581" s="57" t="s">
        <v>15924</v>
      </c>
      <c r="C4581" s="57" t="s">
        <v>15926</v>
      </c>
      <c r="D4581" s="58">
        <v>2274</v>
      </c>
    </row>
    <row r="4582" spans="1:4" x14ac:dyDescent="0.25">
      <c r="A4582" s="54" t="s">
        <v>947</v>
      </c>
      <c r="B4582" s="57" t="s">
        <v>3489</v>
      </c>
      <c r="C4582" s="57" t="s">
        <v>3491</v>
      </c>
      <c r="D4582" s="58">
        <v>114498</v>
      </c>
    </row>
    <row r="4583" spans="1:4" x14ac:dyDescent="0.25">
      <c r="A4583" s="54" t="s">
        <v>947</v>
      </c>
      <c r="B4583" s="57" t="s">
        <v>15062</v>
      </c>
      <c r="C4583" s="57" t="s">
        <v>15064</v>
      </c>
      <c r="D4583" s="58">
        <v>3700</v>
      </c>
    </row>
    <row r="4584" spans="1:4" x14ac:dyDescent="0.25">
      <c r="A4584" s="54" t="s">
        <v>947</v>
      </c>
      <c r="B4584" s="57" t="s">
        <v>4120</v>
      </c>
      <c r="C4584" s="57" t="s">
        <v>4122</v>
      </c>
      <c r="D4584" s="58">
        <v>89546</v>
      </c>
    </row>
    <row r="4585" spans="1:4" x14ac:dyDescent="0.25">
      <c r="A4585" s="54" t="s">
        <v>947</v>
      </c>
      <c r="B4585" s="57" t="s">
        <v>10675</v>
      </c>
      <c r="C4585" s="57" t="s">
        <v>10677</v>
      </c>
      <c r="D4585" s="58">
        <v>13704</v>
      </c>
    </row>
    <row r="4586" spans="1:4" x14ac:dyDescent="0.25">
      <c r="A4586" s="54" t="s">
        <v>947</v>
      </c>
      <c r="B4586" s="59" t="s">
        <v>5054</v>
      </c>
      <c r="C4586" s="59" t="s">
        <v>5056</v>
      </c>
      <c r="D4586" s="60">
        <v>63650</v>
      </c>
    </row>
    <row r="4587" spans="1:4" x14ac:dyDescent="0.25">
      <c r="A4587" s="54" t="s">
        <v>947</v>
      </c>
      <c r="B4587" s="59" t="s">
        <v>3306</v>
      </c>
      <c r="C4587" s="59" t="s">
        <v>3308</v>
      </c>
      <c r="D4587" s="60">
        <v>125107</v>
      </c>
    </row>
    <row r="4588" spans="1:4" x14ac:dyDescent="0.25">
      <c r="A4588" s="54" t="s">
        <v>947</v>
      </c>
      <c r="B4588" s="59" t="s">
        <v>4802</v>
      </c>
      <c r="C4588" s="59" t="s">
        <v>4804</v>
      </c>
      <c r="D4588" s="60">
        <v>68505</v>
      </c>
    </row>
    <row r="4589" spans="1:4" x14ac:dyDescent="0.25">
      <c r="A4589" s="54" t="s">
        <v>947</v>
      </c>
      <c r="B4589" s="59" t="s">
        <v>6941</v>
      </c>
      <c r="C4589" s="59" t="s">
        <v>6943</v>
      </c>
      <c r="D4589" s="60">
        <v>36480</v>
      </c>
    </row>
    <row r="4590" spans="1:4" x14ac:dyDescent="0.25">
      <c r="A4590" s="54" t="s">
        <v>947</v>
      </c>
      <c r="B4590" s="59" t="s">
        <v>8758</v>
      </c>
      <c r="C4590" s="59" t="s">
        <v>8760</v>
      </c>
      <c r="D4590" s="60">
        <v>22930</v>
      </c>
    </row>
    <row r="4591" spans="1:4" x14ac:dyDescent="0.25">
      <c r="A4591" s="54" t="s">
        <v>947</v>
      </c>
      <c r="B4591" s="59" t="s">
        <v>6517</v>
      </c>
      <c r="C4591" s="59" t="s">
        <v>6519</v>
      </c>
      <c r="D4591" s="60">
        <v>41231</v>
      </c>
    </row>
    <row r="4592" spans="1:4" x14ac:dyDescent="0.25">
      <c r="A4592" s="54" t="s">
        <v>947</v>
      </c>
      <c r="B4592" s="59" t="s">
        <v>15050</v>
      </c>
      <c r="C4592" s="59" t="s">
        <v>15052</v>
      </c>
      <c r="D4592" s="60">
        <v>3713</v>
      </c>
    </row>
    <row r="4593" spans="1:4" x14ac:dyDescent="0.25">
      <c r="A4593" s="54" t="s">
        <v>947</v>
      </c>
      <c r="B4593" s="59" t="s">
        <v>3919</v>
      </c>
      <c r="C4593" s="59" t="s">
        <v>3921</v>
      </c>
      <c r="D4593" s="60">
        <v>91708</v>
      </c>
    </row>
    <row r="4594" spans="1:4" x14ac:dyDescent="0.25">
      <c r="A4594" s="54" t="s">
        <v>947</v>
      </c>
      <c r="B4594" s="59" t="s">
        <v>15038</v>
      </c>
      <c r="C4594" s="59" t="s">
        <v>15040</v>
      </c>
      <c r="D4594" s="60">
        <v>3720</v>
      </c>
    </row>
    <row r="4595" spans="1:4" x14ac:dyDescent="0.25">
      <c r="A4595" s="54" t="s">
        <v>947</v>
      </c>
      <c r="B4595" s="59" t="s">
        <v>3002</v>
      </c>
      <c r="C4595" s="59" t="s">
        <v>3004</v>
      </c>
      <c r="D4595" s="60">
        <v>144457</v>
      </c>
    </row>
    <row r="4596" spans="1:4" x14ac:dyDescent="0.25">
      <c r="A4596" s="54" t="s">
        <v>947</v>
      </c>
      <c r="B4596" s="59" t="s">
        <v>9594</v>
      </c>
      <c r="C4596" s="59" t="s">
        <v>9596</v>
      </c>
      <c r="D4596" s="60">
        <v>18126</v>
      </c>
    </row>
    <row r="4597" spans="1:4" x14ac:dyDescent="0.25">
      <c r="A4597" s="54" t="s">
        <v>947</v>
      </c>
      <c r="B4597" s="59" t="s">
        <v>8173</v>
      </c>
      <c r="C4597" s="59" t="s">
        <v>8175</v>
      </c>
      <c r="D4597" s="60">
        <v>26515</v>
      </c>
    </row>
    <row r="4598" spans="1:4" x14ac:dyDescent="0.25">
      <c r="A4598" s="54" t="s">
        <v>947</v>
      </c>
      <c r="B4598" s="59" t="s">
        <v>5516</v>
      </c>
      <c r="C4598" s="59" t="s">
        <v>5518</v>
      </c>
      <c r="D4598" s="60">
        <v>54972</v>
      </c>
    </row>
    <row r="4599" spans="1:4" x14ac:dyDescent="0.25">
      <c r="A4599" s="54" t="s">
        <v>947</v>
      </c>
      <c r="B4599" s="59" t="s">
        <v>16897</v>
      </c>
      <c r="C4599" s="59" t="s">
        <v>16899</v>
      </c>
      <c r="D4599" s="60">
        <v>951</v>
      </c>
    </row>
    <row r="4600" spans="1:4" x14ac:dyDescent="0.25">
      <c r="A4600" s="54" t="s">
        <v>947</v>
      </c>
      <c r="B4600" s="59" t="s">
        <v>6340</v>
      </c>
      <c r="C4600" s="59" t="s">
        <v>6342</v>
      </c>
      <c r="D4600" s="60">
        <v>42932</v>
      </c>
    </row>
    <row r="4601" spans="1:4" x14ac:dyDescent="0.25">
      <c r="A4601" s="54" t="s">
        <v>947</v>
      </c>
      <c r="B4601" s="59" t="s">
        <v>13184</v>
      </c>
      <c r="C4601" s="59" t="s">
        <v>13186</v>
      </c>
      <c r="D4601" s="60">
        <v>6799</v>
      </c>
    </row>
    <row r="4602" spans="1:4" x14ac:dyDescent="0.25">
      <c r="A4602" s="54" t="s">
        <v>947</v>
      </c>
      <c r="B4602" s="59" t="s">
        <v>5240</v>
      </c>
      <c r="C4602" s="59" t="s">
        <v>5242</v>
      </c>
      <c r="D4602" s="60">
        <v>60137</v>
      </c>
    </row>
    <row r="4603" spans="1:4" x14ac:dyDescent="0.25">
      <c r="A4603" s="54" t="s">
        <v>947</v>
      </c>
      <c r="B4603" s="59" t="s">
        <v>1673</v>
      </c>
      <c r="C4603" s="59" t="s">
        <v>1675</v>
      </c>
      <c r="D4603" s="60">
        <v>184840</v>
      </c>
    </row>
    <row r="4604" spans="1:4" x14ac:dyDescent="0.25">
      <c r="A4604" s="54" t="s">
        <v>947</v>
      </c>
      <c r="B4604" s="59" t="s">
        <v>2249</v>
      </c>
      <c r="C4604" s="59" t="s">
        <v>2251</v>
      </c>
      <c r="D4604" s="60">
        <v>217948</v>
      </c>
    </row>
    <row r="4605" spans="1:4" x14ac:dyDescent="0.25">
      <c r="A4605" s="54" t="s">
        <v>947</v>
      </c>
      <c r="B4605" s="59" t="s">
        <v>9336</v>
      </c>
      <c r="C4605" s="59" t="s">
        <v>9338</v>
      </c>
      <c r="D4605" s="60">
        <v>19486</v>
      </c>
    </row>
    <row r="4606" spans="1:4" x14ac:dyDescent="0.25">
      <c r="A4606" s="54" t="s">
        <v>947</v>
      </c>
      <c r="B4606" s="59" t="s">
        <v>14895</v>
      </c>
      <c r="C4606" s="59" t="s">
        <v>14897</v>
      </c>
      <c r="D4606" s="60">
        <v>3910</v>
      </c>
    </row>
    <row r="4607" spans="1:4" x14ac:dyDescent="0.25">
      <c r="A4607" s="54" t="s">
        <v>947</v>
      </c>
      <c r="B4607" s="59" t="s">
        <v>6331</v>
      </c>
      <c r="C4607" s="59" t="s">
        <v>6333</v>
      </c>
      <c r="D4607" s="60">
        <v>43019</v>
      </c>
    </row>
    <row r="4608" spans="1:4" x14ac:dyDescent="0.25">
      <c r="A4608" s="54" t="s">
        <v>947</v>
      </c>
      <c r="B4608" s="59" t="s">
        <v>7094</v>
      </c>
      <c r="C4608" s="59" t="s">
        <v>7096</v>
      </c>
      <c r="D4608" s="60">
        <v>34646</v>
      </c>
    </row>
    <row r="4609" spans="1:4" x14ac:dyDescent="0.25">
      <c r="A4609" s="54" t="s">
        <v>947</v>
      </c>
      <c r="B4609" s="59" t="s">
        <v>16297</v>
      </c>
      <c r="C4609" s="59" t="s">
        <v>16298</v>
      </c>
      <c r="D4609" s="60">
        <v>1796</v>
      </c>
    </row>
    <row r="4610" spans="1:4" x14ac:dyDescent="0.25">
      <c r="A4610" s="54" t="s">
        <v>947</v>
      </c>
      <c r="B4610" s="59" t="s">
        <v>16837</v>
      </c>
      <c r="C4610" s="59" t="s">
        <v>16839</v>
      </c>
      <c r="D4610" s="60">
        <v>1009</v>
      </c>
    </row>
    <row r="4611" spans="1:4" x14ac:dyDescent="0.25">
      <c r="A4611" s="54" t="s">
        <v>947</v>
      </c>
      <c r="B4611" s="59" t="s">
        <v>12907</v>
      </c>
      <c r="C4611" s="59" t="s">
        <v>12909</v>
      </c>
      <c r="D4611" s="60">
        <v>7405</v>
      </c>
    </row>
    <row r="4612" spans="1:4" x14ac:dyDescent="0.25">
      <c r="A4612" s="54" t="s">
        <v>947</v>
      </c>
      <c r="B4612" s="59" t="s">
        <v>15759</v>
      </c>
      <c r="C4612" s="59" t="s">
        <v>15761</v>
      </c>
      <c r="D4612" s="60">
        <v>2578</v>
      </c>
    </row>
    <row r="4613" spans="1:4" x14ac:dyDescent="0.25">
      <c r="A4613" s="54" t="s">
        <v>947</v>
      </c>
      <c r="B4613" s="59" t="s">
        <v>11011</v>
      </c>
      <c r="C4613" s="59" t="s">
        <v>11013</v>
      </c>
      <c r="D4613" s="60">
        <v>12369</v>
      </c>
    </row>
    <row r="4614" spans="1:4" x14ac:dyDescent="0.25">
      <c r="A4614" s="54" t="s">
        <v>947</v>
      </c>
      <c r="B4614" s="59" t="s">
        <v>14291</v>
      </c>
      <c r="C4614" s="59" t="s">
        <v>14293</v>
      </c>
      <c r="D4614" s="60">
        <v>4870</v>
      </c>
    </row>
    <row r="4615" spans="1:4" x14ac:dyDescent="0.25">
      <c r="A4615" s="54" t="s">
        <v>947</v>
      </c>
      <c r="B4615" s="59" t="s">
        <v>16061</v>
      </c>
      <c r="C4615" s="59" t="s">
        <v>16063</v>
      </c>
      <c r="D4615" s="60">
        <v>2083</v>
      </c>
    </row>
    <row r="4616" spans="1:4" x14ac:dyDescent="0.25">
      <c r="A4616" s="54" t="s">
        <v>947</v>
      </c>
      <c r="B4616" s="59" t="s">
        <v>16120</v>
      </c>
      <c r="C4616" s="59" t="s">
        <v>16122</v>
      </c>
      <c r="D4616" s="60">
        <v>2032</v>
      </c>
    </row>
    <row r="4617" spans="1:4" x14ac:dyDescent="0.25">
      <c r="A4617" s="54" t="s">
        <v>947</v>
      </c>
      <c r="B4617" s="59" t="s">
        <v>16070</v>
      </c>
      <c r="C4617" s="59" t="s">
        <v>16072</v>
      </c>
      <c r="D4617" s="60">
        <v>2075</v>
      </c>
    </row>
    <row r="4618" spans="1:4" x14ac:dyDescent="0.25">
      <c r="A4618" s="54" t="s">
        <v>947</v>
      </c>
      <c r="B4618" s="59" t="s">
        <v>8008</v>
      </c>
      <c r="C4618" s="59" t="s">
        <v>8010</v>
      </c>
      <c r="D4618" s="60">
        <v>27652</v>
      </c>
    </row>
    <row r="4619" spans="1:4" x14ac:dyDescent="0.25">
      <c r="A4619" s="54" t="s">
        <v>947</v>
      </c>
      <c r="B4619" s="59" t="s">
        <v>11949</v>
      </c>
      <c r="C4619" s="59" t="s">
        <v>11951</v>
      </c>
      <c r="D4619" s="60">
        <v>9684</v>
      </c>
    </row>
    <row r="4620" spans="1:4" x14ac:dyDescent="0.25">
      <c r="A4620" s="54" t="s">
        <v>947</v>
      </c>
      <c r="B4620" s="59" t="s">
        <v>7297</v>
      </c>
      <c r="C4620" s="59" t="s">
        <v>7299</v>
      </c>
      <c r="D4620" s="60">
        <v>33133</v>
      </c>
    </row>
    <row r="4621" spans="1:4" x14ac:dyDescent="0.25">
      <c r="A4621" s="54" t="s">
        <v>947</v>
      </c>
      <c r="B4621" s="59" t="s">
        <v>15080</v>
      </c>
      <c r="C4621" s="59" t="s">
        <v>15082</v>
      </c>
      <c r="D4621" s="60">
        <v>3684</v>
      </c>
    </row>
    <row r="4622" spans="1:4" x14ac:dyDescent="0.25">
      <c r="A4622" s="54" t="s">
        <v>947</v>
      </c>
      <c r="B4622" s="59" t="s">
        <v>16164</v>
      </c>
      <c r="C4622" s="59" t="s">
        <v>16166</v>
      </c>
      <c r="D4622" s="60">
        <v>1997</v>
      </c>
    </row>
    <row r="4623" spans="1:4" x14ac:dyDescent="0.25">
      <c r="A4623" s="54" t="s">
        <v>947</v>
      </c>
      <c r="B4623" s="59" t="s">
        <v>5974</v>
      </c>
      <c r="C4623" s="59" t="s">
        <v>5976</v>
      </c>
      <c r="D4623" s="60">
        <v>48020</v>
      </c>
    </row>
    <row r="4624" spans="1:4" x14ac:dyDescent="0.25">
      <c r="A4624" s="54" t="s">
        <v>947</v>
      </c>
      <c r="B4624" s="59" t="s">
        <v>5741</v>
      </c>
      <c r="C4624" s="59" t="s">
        <v>5743</v>
      </c>
      <c r="D4624" s="60">
        <v>51464</v>
      </c>
    </row>
    <row r="4625" spans="1:4" x14ac:dyDescent="0.25">
      <c r="A4625" s="54" t="s">
        <v>947</v>
      </c>
      <c r="B4625" s="59" t="s">
        <v>16729</v>
      </c>
      <c r="C4625" s="59" t="s">
        <v>16731</v>
      </c>
      <c r="D4625" s="60">
        <v>1151</v>
      </c>
    </row>
    <row r="4626" spans="1:4" x14ac:dyDescent="0.25">
      <c r="A4626" s="54" t="s">
        <v>947</v>
      </c>
      <c r="B4626" s="59" t="s">
        <v>15785</v>
      </c>
      <c r="C4626" s="59" t="s">
        <v>15787</v>
      </c>
      <c r="D4626" s="60">
        <v>2532</v>
      </c>
    </row>
    <row r="4627" spans="1:4" x14ac:dyDescent="0.25">
      <c r="A4627" s="54" t="s">
        <v>947</v>
      </c>
      <c r="B4627" s="59" t="s">
        <v>4432</v>
      </c>
      <c r="C4627" s="59" t="s">
        <v>4434</v>
      </c>
      <c r="D4627" s="60">
        <v>78234</v>
      </c>
    </row>
    <row r="4628" spans="1:4" x14ac:dyDescent="0.25">
      <c r="A4628" s="54" t="s">
        <v>947</v>
      </c>
      <c r="B4628" s="59" t="s">
        <v>15779</v>
      </c>
      <c r="C4628" s="59" t="s">
        <v>15781</v>
      </c>
      <c r="D4628" s="60">
        <v>2533</v>
      </c>
    </row>
    <row r="4629" spans="1:4" x14ac:dyDescent="0.25">
      <c r="A4629" s="54" t="s">
        <v>947</v>
      </c>
      <c r="B4629" s="59" t="s">
        <v>6052</v>
      </c>
      <c r="C4629" s="59" t="s">
        <v>6054</v>
      </c>
      <c r="D4629" s="60">
        <v>46830</v>
      </c>
    </row>
    <row r="4630" spans="1:4" x14ac:dyDescent="0.25">
      <c r="A4630" s="54" t="s">
        <v>947</v>
      </c>
      <c r="B4630" s="59" t="s">
        <v>7693</v>
      </c>
      <c r="C4630" s="59" t="s">
        <v>7695</v>
      </c>
      <c r="D4630" s="60">
        <v>29932</v>
      </c>
    </row>
    <row r="4631" spans="1:4" x14ac:dyDescent="0.25">
      <c r="A4631" s="54" t="s">
        <v>947</v>
      </c>
      <c r="B4631" s="59" t="s">
        <v>12015</v>
      </c>
      <c r="C4631" s="59" t="s">
        <v>12017</v>
      </c>
      <c r="D4631" s="60">
        <v>9493</v>
      </c>
    </row>
    <row r="4632" spans="1:4" x14ac:dyDescent="0.25">
      <c r="A4632" s="54" t="s">
        <v>947</v>
      </c>
      <c r="B4632" s="59" t="s">
        <v>2543</v>
      </c>
      <c r="C4632" s="59" t="s">
        <v>2545</v>
      </c>
      <c r="D4632" s="60">
        <v>186447</v>
      </c>
    </row>
    <row r="4633" spans="1:4" x14ac:dyDescent="0.25">
      <c r="A4633" s="54" t="s">
        <v>947</v>
      </c>
      <c r="B4633" s="59" t="s">
        <v>7205</v>
      </c>
      <c r="C4633" s="59" t="s">
        <v>7207</v>
      </c>
      <c r="D4633" s="60">
        <v>33768</v>
      </c>
    </row>
    <row r="4634" spans="1:4" x14ac:dyDescent="0.25">
      <c r="A4634" s="54" t="s">
        <v>947</v>
      </c>
      <c r="B4634" s="59" t="s">
        <v>9393</v>
      </c>
      <c r="C4634" s="59" t="s">
        <v>9395</v>
      </c>
      <c r="D4634" s="60">
        <v>19235</v>
      </c>
    </row>
    <row r="4635" spans="1:4" x14ac:dyDescent="0.25">
      <c r="A4635" s="54" t="s">
        <v>947</v>
      </c>
      <c r="B4635" s="59" t="s">
        <v>6127</v>
      </c>
      <c r="C4635" s="59" t="s">
        <v>6129</v>
      </c>
      <c r="D4635" s="60">
        <v>45810</v>
      </c>
    </row>
    <row r="4636" spans="1:4" x14ac:dyDescent="0.25">
      <c r="A4636" s="54" t="s">
        <v>947</v>
      </c>
      <c r="B4636" s="59" t="s">
        <v>11859</v>
      </c>
      <c r="C4636" s="59" t="s">
        <v>11861</v>
      </c>
      <c r="D4636" s="60">
        <v>9910</v>
      </c>
    </row>
    <row r="4637" spans="1:4" x14ac:dyDescent="0.25">
      <c r="A4637" s="54" t="s">
        <v>947</v>
      </c>
      <c r="B4637" s="59" t="s">
        <v>14741</v>
      </c>
      <c r="C4637" s="59" t="s">
        <v>14743</v>
      </c>
      <c r="D4637" s="60">
        <v>4099</v>
      </c>
    </row>
    <row r="4638" spans="1:4" x14ac:dyDescent="0.25">
      <c r="A4638" s="54" t="s">
        <v>947</v>
      </c>
      <c r="B4638" s="59" t="s">
        <v>10732</v>
      </c>
      <c r="C4638" s="59" t="s">
        <v>10734</v>
      </c>
      <c r="D4638" s="60">
        <v>13495</v>
      </c>
    </row>
    <row r="4639" spans="1:4" x14ac:dyDescent="0.25">
      <c r="A4639" s="54" t="s">
        <v>947</v>
      </c>
      <c r="B4639" s="59" t="s">
        <v>13724</v>
      </c>
      <c r="C4639" s="59" t="s">
        <v>13726</v>
      </c>
      <c r="D4639" s="60">
        <v>5853</v>
      </c>
    </row>
    <row r="4640" spans="1:4" x14ac:dyDescent="0.25">
      <c r="A4640" s="54" t="s">
        <v>947</v>
      </c>
      <c r="B4640" s="59" t="s">
        <v>14866</v>
      </c>
      <c r="C4640" s="59" t="s">
        <v>14868</v>
      </c>
      <c r="D4640" s="60">
        <v>3945</v>
      </c>
    </row>
    <row r="4641" spans="1:4" x14ac:dyDescent="0.25">
      <c r="A4641" s="54" t="s">
        <v>947</v>
      </c>
      <c r="B4641" s="59" t="s">
        <v>14928</v>
      </c>
      <c r="C4641" s="59" t="s">
        <v>14930</v>
      </c>
      <c r="D4641" s="60">
        <v>3886</v>
      </c>
    </row>
    <row r="4642" spans="1:4" x14ac:dyDescent="0.25">
      <c r="A4642" s="54" t="s">
        <v>947</v>
      </c>
      <c r="B4642" s="59" t="s">
        <v>2441</v>
      </c>
      <c r="C4642" s="59" t="s">
        <v>2443</v>
      </c>
      <c r="D4642" s="60">
        <v>197726</v>
      </c>
    </row>
    <row r="4643" spans="1:4" x14ac:dyDescent="0.25">
      <c r="A4643" s="54" t="s">
        <v>947</v>
      </c>
      <c r="B4643" s="59" t="s">
        <v>8980</v>
      </c>
      <c r="C4643" s="59" t="s">
        <v>8982</v>
      </c>
      <c r="D4643" s="60">
        <v>21733</v>
      </c>
    </row>
    <row r="4644" spans="1:4" x14ac:dyDescent="0.25">
      <c r="A4644" s="54" t="s">
        <v>947</v>
      </c>
      <c r="B4644" s="59" t="s">
        <v>15047</v>
      </c>
      <c r="C4644" s="59" t="s">
        <v>15049</v>
      </c>
      <c r="D4644" s="60">
        <v>3715</v>
      </c>
    </row>
    <row r="4645" spans="1:4" x14ac:dyDescent="0.25">
      <c r="A4645" s="54" t="s">
        <v>947</v>
      </c>
      <c r="B4645" s="59" t="s">
        <v>15392</v>
      </c>
      <c r="C4645" s="59" t="s">
        <v>15394</v>
      </c>
      <c r="D4645" s="60">
        <v>3169</v>
      </c>
    </row>
    <row r="4646" spans="1:4" x14ac:dyDescent="0.25">
      <c r="A4646" s="54" t="s">
        <v>947</v>
      </c>
      <c r="B4646" s="59" t="s">
        <v>12982</v>
      </c>
      <c r="C4646" s="59" t="s">
        <v>12984</v>
      </c>
      <c r="D4646" s="60">
        <v>7226</v>
      </c>
    </row>
    <row r="4647" spans="1:4" x14ac:dyDescent="0.25">
      <c r="A4647" s="54" t="s">
        <v>947</v>
      </c>
      <c r="B4647" s="59" t="s">
        <v>16478</v>
      </c>
      <c r="C4647" s="59" t="s">
        <v>16480</v>
      </c>
      <c r="D4647" s="60">
        <v>1566</v>
      </c>
    </row>
    <row r="4648" spans="1:4" x14ac:dyDescent="0.25">
      <c r="A4648" s="54" t="s">
        <v>947</v>
      </c>
      <c r="B4648" s="59" t="s">
        <v>12279</v>
      </c>
      <c r="C4648" s="59" t="s">
        <v>12281</v>
      </c>
      <c r="D4648" s="60">
        <v>8899</v>
      </c>
    </row>
    <row r="4649" spans="1:4" x14ac:dyDescent="0.25">
      <c r="A4649" s="54" t="s">
        <v>947</v>
      </c>
      <c r="B4649" s="59" t="s">
        <v>3145</v>
      </c>
      <c r="C4649" s="59" t="s">
        <v>3147</v>
      </c>
      <c r="D4649" s="60">
        <v>135453</v>
      </c>
    </row>
    <row r="4650" spans="1:4" x14ac:dyDescent="0.25">
      <c r="A4650" s="54" t="s">
        <v>947</v>
      </c>
      <c r="B4650" s="59" t="s">
        <v>3163</v>
      </c>
      <c r="C4650" s="59" t="s">
        <v>3165</v>
      </c>
      <c r="D4650" s="60">
        <v>134678</v>
      </c>
    </row>
    <row r="4651" spans="1:4" x14ac:dyDescent="0.25">
      <c r="A4651" s="54" t="s">
        <v>947</v>
      </c>
      <c r="B4651" s="59" t="s">
        <v>10828</v>
      </c>
      <c r="C4651" s="59" t="s">
        <v>10830</v>
      </c>
      <c r="D4651" s="60">
        <v>13058</v>
      </c>
    </row>
    <row r="4652" spans="1:4" x14ac:dyDescent="0.25">
      <c r="A4652" s="54" t="s">
        <v>947</v>
      </c>
      <c r="B4652" s="59" t="s">
        <v>3710</v>
      </c>
      <c r="C4652" s="59" t="s">
        <v>3712</v>
      </c>
      <c r="D4652" s="60">
        <v>105207</v>
      </c>
    </row>
    <row r="4653" spans="1:4" x14ac:dyDescent="0.25">
      <c r="A4653" s="54" t="s">
        <v>947</v>
      </c>
      <c r="B4653" s="59" t="s">
        <v>9813</v>
      </c>
      <c r="C4653" s="59" t="s">
        <v>9815</v>
      </c>
      <c r="D4653" s="60">
        <v>17202</v>
      </c>
    </row>
    <row r="4654" spans="1:4" x14ac:dyDescent="0.25">
      <c r="A4654" s="54" t="s">
        <v>947</v>
      </c>
      <c r="B4654" s="59" t="s">
        <v>5804</v>
      </c>
      <c r="C4654" s="59" t="s">
        <v>5806</v>
      </c>
      <c r="D4654" s="60">
        <v>50530</v>
      </c>
    </row>
    <row r="4655" spans="1:4" x14ac:dyDescent="0.25">
      <c r="A4655" s="54" t="s">
        <v>947</v>
      </c>
      <c r="B4655" s="59" t="s">
        <v>7082</v>
      </c>
      <c r="C4655" s="59" t="s">
        <v>7084</v>
      </c>
      <c r="D4655" s="60">
        <v>34683</v>
      </c>
    </row>
    <row r="4656" spans="1:4" x14ac:dyDescent="0.25">
      <c r="A4656" s="54" t="s">
        <v>947</v>
      </c>
      <c r="B4656" s="59" t="s">
        <v>8932</v>
      </c>
      <c r="C4656" s="59" t="s">
        <v>8934</v>
      </c>
      <c r="D4656" s="60">
        <v>22153</v>
      </c>
    </row>
    <row r="4657" spans="1:4" x14ac:dyDescent="0.25">
      <c r="A4657" s="54" t="s">
        <v>947</v>
      </c>
      <c r="B4657" s="59" t="s">
        <v>7187</v>
      </c>
      <c r="C4657" s="59" t="s">
        <v>7189</v>
      </c>
      <c r="D4657" s="60">
        <v>33844</v>
      </c>
    </row>
    <row r="4658" spans="1:4" x14ac:dyDescent="0.25">
      <c r="A4658" s="54" t="s">
        <v>947</v>
      </c>
      <c r="B4658" s="59" t="s">
        <v>12048</v>
      </c>
      <c r="C4658" s="59" t="s">
        <v>12050</v>
      </c>
      <c r="D4658" s="60">
        <v>9429</v>
      </c>
    </row>
    <row r="4659" spans="1:4" x14ac:dyDescent="0.25">
      <c r="A4659" s="54" t="s">
        <v>947</v>
      </c>
      <c r="B4659" s="59" t="s">
        <v>14144</v>
      </c>
      <c r="C4659" s="59" t="s">
        <v>14146</v>
      </c>
      <c r="D4659" s="60">
        <v>5138</v>
      </c>
    </row>
    <row r="4660" spans="1:4" x14ac:dyDescent="0.25">
      <c r="A4660" s="54" t="s">
        <v>947</v>
      </c>
      <c r="B4660" s="59" t="s">
        <v>2045</v>
      </c>
      <c r="C4660" s="59" t="s">
        <v>2047</v>
      </c>
      <c r="D4660" s="60">
        <v>244433</v>
      </c>
    </row>
    <row r="4661" spans="1:4" x14ac:dyDescent="0.25">
      <c r="A4661" s="54" t="s">
        <v>947</v>
      </c>
      <c r="B4661" s="59" t="s">
        <v>5540</v>
      </c>
      <c r="C4661" s="59" t="s">
        <v>5542</v>
      </c>
      <c r="D4661" s="60">
        <v>54566</v>
      </c>
    </row>
    <row r="4662" spans="1:4" x14ac:dyDescent="0.25">
      <c r="A4662" s="54" t="s">
        <v>947</v>
      </c>
      <c r="B4662" s="59" t="s">
        <v>8272</v>
      </c>
      <c r="C4662" s="59" t="s">
        <v>8274</v>
      </c>
      <c r="D4662" s="60">
        <v>25831</v>
      </c>
    </row>
    <row r="4663" spans="1:4" x14ac:dyDescent="0.25">
      <c r="A4663" s="54" t="s">
        <v>947</v>
      </c>
      <c r="B4663" s="59" t="s">
        <v>14063</v>
      </c>
      <c r="C4663" s="59" t="s">
        <v>14065</v>
      </c>
      <c r="D4663" s="60">
        <v>5241</v>
      </c>
    </row>
    <row r="4664" spans="1:4" x14ac:dyDescent="0.25">
      <c r="A4664" s="54" t="s">
        <v>947</v>
      </c>
      <c r="B4664" s="59" t="s">
        <v>14012</v>
      </c>
      <c r="C4664" s="59" t="s">
        <v>14014</v>
      </c>
      <c r="D4664" s="60">
        <v>5314</v>
      </c>
    </row>
    <row r="4665" spans="1:4" x14ac:dyDescent="0.25">
      <c r="A4665" s="54" t="s">
        <v>947</v>
      </c>
      <c r="B4665" s="59" t="s">
        <v>10798</v>
      </c>
      <c r="C4665" s="59" t="s">
        <v>10800</v>
      </c>
      <c r="D4665" s="60">
        <v>13184</v>
      </c>
    </row>
    <row r="4666" spans="1:4" x14ac:dyDescent="0.25">
      <c r="A4666" s="54" t="s">
        <v>947</v>
      </c>
      <c r="B4666" s="59" t="s">
        <v>6532</v>
      </c>
      <c r="C4666" s="59" t="s">
        <v>6534</v>
      </c>
      <c r="D4666" s="60">
        <v>41136</v>
      </c>
    </row>
    <row r="4667" spans="1:4" x14ac:dyDescent="0.25">
      <c r="A4667" s="54" t="s">
        <v>947</v>
      </c>
      <c r="B4667" s="59" t="s">
        <v>2531</v>
      </c>
      <c r="C4667" s="59" t="s">
        <v>2533</v>
      </c>
      <c r="D4667" s="60">
        <v>187207</v>
      </c>
    </row>
    <row r="4668" spans="1:4" x14ac:dyDescent="0.25">
      <c r="A4668" s="54" t="s">
        <v>947</v>
      </c>
      <c r="B4668" s="59" t="s">
        <v>1640</v>
      </c>
      <c r="C4668" s="59" t="s">
        <v>1642</v>
      </c>
      <c r="D4668" s="60">
        <v>342748</v>
      </c>
    </row>
    <row r="4669" spans="1:4" x14ac:dyDescent="0.25">
      <c r="A4669" s="54" t="s">
        <v>947</v>
      </c>
      <c r="B4669" s="59" t="s">
        <v>11134</v>
      </c>
      <c r="C4669" s="59" t="s">
        <v>11136</v>
      </c>
      <c r="D4669" s="60">
        <v>11977</v>
      </c>
    </row>
    <row r="4670" spans="1:4" x14ac:dyDescent="0.25">
      <c r="A4670" s="54" t="s">
        <v>947</v>
      </c>
      <c r="B4670" s="59" t="s">
        <v>8410</v>
      </c>
      <c r="C4670" s="59" t="s">
        <v>8412</v>
      </c>
      <c r="D4670" s="60">
        <v>25132</v>
      </c>
    </row>
    <row r="4671" spans="1:4" x14ac:dyDescent="0.25">
      <c r="A4671" s="54" t="s">
        <v>947</v>
      </c>
      <c r="B4671" s="59" t="s">
        <v>4105</v>
      </c>
      <c r="C4671" s="59" t="s">
        <v>4107</v>
      </c>
      <c r="D4671" s="60">
        <v>90121</v>
      </c>
    </row>
    <row r="4672" spans="1:4" x14ac:dyDescent="0.25">
      <c r="A4672" s="54" t="s">
        <v>947</v>
      </c>
      <c r="B4672" s="59" t="s">
        <v>3498</v>
      </c>
      <c r="C4672" s="59" t="s">
        <v>3500</v>
      </c>
      <c r="D4672" s="60">
        <v>114272</v>
      </c>
    </row>
    <row r="4673" spans="1:4" x14ac:dyDescent="0.25">
      <c r="A4673" s="54" t="s">
        <v>947</v>
      </c>
      <c r="B4673" s="59" t="s">
        <v>12030</v>
      </c>
      <c r="C4673" s="59" t="s">
        <v>12032</v>
      </c>
      <c r="D4673" s="60">
        <v>9474</v>
      </c>
    </row>
    <row r="4674" spans="1:4" x14ac:dyDescent="0.25">
      <c r="A4674" s="54" t="s">
        <v>947</v>
      </c>
      <c r="B4674" s="59" t="s">
        <v>13927</v>
      </c>
      <c r="C4674" s="59" t="s">
        <v>13929</v>
      </c>
      <c r="D4674" s="60">
        <v>5489</v>
      </c>
    </row>
    <row r="4675" spans="1:4" x14ac:dyDescent="0.25">
      <c r="A4675" s="54" t="s">
        <v>947</v>
      </c>
      <c r="B4675" s="59" t="s">
        <v>10381</v>
      </c>
      <c r="C4675" s="59" t="s">
        <v>10383</v>
      </c>
      <c r="D4675" s="60">
        <v>14775</v>
      </c>
    </row>
    <row r="4676" spans="1:4" x14ac:dyDescent="0.25">
      <c r="A4676" s="54" t="s">
        <v>947</v>
      </c>
      <c r="B4676" s="59" t="s">
        <v>15900</v>
      </c>
      <c r="C4676" s="59" t="s">
        <v>15902</v>
      </c>
      <c r="D4676" s="60">
        <v>2299</v>
      </c>
    </row>
    <row r="4677" spans="1:4" x14ac:dyDescent="0.25">
      <c r="A4677" s="54" t="s">
        <v>947</v>
      </c>
      <c r="B4677" s="59" t="s">
        <v>14105</v>
      </c>
      <c r="C4677" s="59" t="s">
        <v>14107</v>
      </c>
      <c r="D4677" s="60">
        <v>5197</v>
      </c>
    </row>
    <row r="4678" spans="1:4" x14ac:dyDescent="0.25">
      <c r="A4678" s="54" t="s">
        <v>947</v>
      </c>
      <c r="B4678" s="59" t="s">
        <v>16276</v>
      </c>
      <c r="C4678" s="59" t="s">
        <v>16278</v>
      </c>
      <c r="D4678" s="60">
        <v>1834</v>
      </c>
    </row>
    <row r="4679" spans="1:4" x14ac:dyDescent="0.25">
      <c r="A4679" s="54" t="s">
        <v>947</v>
      </c>
      <c r="B4679" s="59" t="s">
        <v>13574</v>
      </c>
      <c r="C4679" s="59" t="s">
        <v>13576</v>
      </c>
      <c r="D4679" s="60">
        <v>6129</v>
      </c>
    </row>
    <row r="4680" spans="1:4" x14ac:dyDescent="0.25">
      <c r="A4680" s="54" t="s">
        <v>947</v>
      </c>
      <c r="B4680" s="59" t="s">
        <v>11119</v>
      </c>
      <c r="C4680" s="59" t="s">
        <v>11121</v>
      </c>
      <c r="D4680" s="60">
        <v>11995</v>
      </c>
    </row>
    <row r="4681" spans="1:4" x14ac:dyDescent="0.25">
      <c r="A4681" s="54" t="s">
        <v>947</v>
      </c>
      <c r="B4681" s="59" t="s">
        <v>15103</v>
      </c>
      <c r="C4681" s="59" t="s">
        <v>15105</v>
      </c>
      <c r="D4681" s="60">
        <v>3617</v>
      </c>
    </row>
    <row r="4682" spans="1:4" x14ac:dyDescent="0.25">
      <c r="A4682" s="54" t="s">
        <v>947</v>
      </c>
      <c r="B4682" s="59" t="s">
        <v>5582</v>
      </c>
      <c r="C4682" s="59" t="s">
        <v>5584</v>
      </c>
      <c r="D4682" s="60">
        <v>54094</v>
      </c>
    </row>
    <row r="4683" spans="1:4" x14ac:dyDescent="0.25">
      <c r="A4683" s="54" t="s">
        <v>947</v>
      </c>
      <c r="B4683" s="59" t="s">
        <v>15404</v>
      </c>
      <c r="C4683" s="59" t="s">
        <v>15406</v>
      </c>
      <c r="D4683" s="60">
        <v>3138</v>
      </c>
    </row>
    <row r="4684" spans="1:4" x14ac:dyDescent="0.25">
      <c r="A4684" s="54" t="s">
        <v>947</v>
      </c>
      <c r="B4684" s="59" t="s">
        <v>3871</v>
      </c>
      <c r="C4684" s="59" t="s">
        <v>3873</v>
      </c>
      <c r="D4684" s="60">
        <v>98546</v>
      </c>
    </row>
    <row r="4685" spans="1:4" x14ac:dyDescent="0.25">
      <c r="A4685" s="54" t="s">
        <v>947</v>
      </c>
      <c r="B4685" s="59" t="s">
        <v>7879</v>
      </c>
      <c r="C4685" s="59" t="s">
        <v>7881</v>
      </c>
      <c r="D4685" s="60">
        <v>28614</v>
      </c>
    </row>
    <row r="4686" spans="1:4" x14ac:dyDescent="0.25">
      <c r="A4686" s="54" t="s">
        <v>947</v>
      </c>
      <c r="B4686" s="59" t="s">
        <v>14720</v>
      </c>
      <c r="C4686" s="59" t="s">
        <v>14722</v>
      </c>
      <c r="D4686" s="60">
        <v>4153</v>
      </c>
    </row>
    <row r="4687" spans="1:4" x14ac:dyDescent="0.25">
      <c r="A4687" s="54" t="s">
        <v>947</v>
      </c>
      <c r="B4687" s="59" t="s">
        <v>9681</v>
      </c>
      <c r="C4687" s="59" t="s">
        <v>9683</v>
      </c>
      <c r="D4687" s="60">
        <v>17659</v>
      </c>
    </row>
    <row r="4688" spans="1:4" x14ac:dyDescent="0.25">
      <c r="A4688" s="54" t="s">
        <v>947</v>
      </c>
      <c r="B4688" s="59" t="s">
        <v>5189</v>
      </c>
      <c r="C4688" s="59" t="s">
        <v>5191</v>
      </c>
      <c r="D4688" s="60">
        <v>61244</v>
      </c>
    </row>
    <row r="4689" spans="1:4" x14ac:dyDescent="0.25">
      <c r="A4689" s="54" t="s">
        <v>947</v>
      </c>
      <c r="B4689" s="59" t="s">
        <v>5492</v>
      </c>
      <c r="C4689" s="59" t="s">
        <v>5494</v>
      </c>
      <c r="D4689" s="60">
        <v>55637</v>
      </c>
    </row>
    <row r="4690" spans="1:4" x14ac:dyDescent="0.25">
      <c r="A4690" s="54" t="s">
        <v>947</v>
      </c>
      <c r="B4690" s="59" t="s">
        <v>13976</v>
      </c>
      <c r="C4690" s="59" t="s">
        <v>13978</v>
      </c>
      <c r="D4690" s="60">
        <v>5383</v>
      </c>
    </row>
    <row r="4691" spans="1:4" x14ac:dyDescent="0.25">
      <c r="A4691" s="54" t="s">
        <v>947</v>
      </c>
      <c r="B4691" s="59" t="s">
        <v>8011</v>
      </c>
      <c r="C4691" s="59" t="s">
        <v>8013</v>
      </c>
      <c r="D4691" s="60">
        <v>27649</v>
      </c>
    </row>
    <row r="4692" spans="1:4" x14ac:dyDescent="0.25">
      <c r="A4692" s="54" t="s">
        <v>947</v>
      </c>
      <c r="B4692" s="59" t="s">
        <v>7906</v>
      </c>
      <c r="C4692" s="59" t="s">
        <v>7908</v>
      </c>
      <c r="D4692" s="60">
        <v>28436</v>
      </c>
    </row>
    <row r="4693" spans="1:4" x14ac:dyDescent="0.25">
      <c r="A4693" s="54" t="s">
        <v>947</v>
      </c>
      <c r="B4693" s="59" t="s">
        <v>2819</v>
      </c>
      <c r="C4693" s="59" t="s">
        <v>2821</v>
      </c>
      <c r="D4693" s="60">
        <v>159334</v>
      </c>
    </row>
    <row r="4694" spans="1:4" x14ac:dyDescent="0.25">
      <c r="A4694" s="54" t="s">
        <v>947</v>
      </c>
      <c r="B4694" s="59" t="s">
        <v>16267</v>
      </c>
      <c r="C4694" s="59" t="s">
        <v>16269</v>
      </c>
      <c r="D4694" s="60">
        <v>1841</v>
      </c>
    </row>
    <row r="4695" spans="1:4" x14ac:dyDescent="0.25">
      <c r="A4695" s="54" t="s">
        <v>947</v>
      </c>
      <c r="B4695" s="59" t="s">
        <v>1946</v>
      </c>
      <c r="C4695" s="59" t="s">
        <v>1948</v>
      </c>
      <c r="D4695" s="60">
        <v>199828</v>
      </c>
    </row>
    <row r="4696" spans="1:4" x14ac:dyDescent="0.25">
      <c r="A4696" s="54" t="s">
        <v>947</v>
      </c>
      <c r="B4696" s="59" t="s">
        <v>5549</v>
      </c>
      <c r="C4696" s="59" t="s">
        <v>5551</v>
      </c>
      <c r="D4696" s="60">
        <v>54410</v>
      </c>
    </row>
    <row r="4697" spans="1:4" x14ac:dyDescent="0.25">
      <c r="A4697" s="54" t="s">
        <v>947</v>
      </c>
      <c r="B4697" s="59" t="s">
        <v>15942</v>
      </c>
      <c r="C4697" s="59" t="s">
        <v>15944</v>
      </c>
      <c r="D4697" s="60">
        <v>2251</v>
      </c>
    </row>
    <row r="4698" spans="1:4" x14ac:dyDescent="0.25">
      <c r="A4698" s="54" t="s">
        <v>947</v>
      </c>
      <c r="B4698" s="59" t="s">
        <v>6325</v>
      </c>
      <c r="C4698" s="59" t="s">
        <v>6327</v>
      </c>
      <c r="D4698" s="60">
        <v>43100</v>
      </c>
    </row>
    <row r="4699" spans="1:4" x14ac:dyDescent="0.25">
      <c r="A4699" s="54" t="s">
        <v>947</v>
      </c>
      <c r="B4699" s="59" t="s">
        <v>16565</v>
      </c>
      <c r="C4699" s="59" t="s">
        <v>16567</v>
      </c>
      <c r="D4699" s="60">
        <v>1439</v>
      </c>
    </row>
    <row r="4700" spans="1:4" x14ac:dyDescent="0.25">
      <c r="A4700" s="54" t="s">
        <v>947</v>
      </c>
      <c r="B4700" s="59" t="s">
        <v>8335</v>
      </c>
      <c r="C4700" s="59" t="s">
        <v>8337</v>
      </c>
      <c r="D4700" s="60">
        <v>25444</v>
      </c>
    </row>
    <row r="4701" spans="1:4" x14ac:dyDescent="0.25">
      <c r="A4701" s="54" t="s">
        <v>947</v>
      </c>
      <c r="B4701" s="59" t="s">
        <v>4486</v>
      </c>
      <c r="C4701" s="59" t="s">
        <v>4488</v>
      </c>
      <c r="D4701" s="60">
        <v>76069</v>
      </c>
    </row>
    <row r="4702" spans="1:4" x14ac:dyDescent="0.25">
      <c r="A4702" s="54" t="s">
        <v>947</v>
      </c>
      <c r="B4702" s="59" t="s">
        <v>9956</v>
      </c>
      <c r="C4702" s="59" t="s">
        <v>9958</v>
      </c>
      <c r="D4702" s="60">
        <v>16515</v>
      </c>
    </row>
    <row r="4703" spans="1:4" x14ac:dyDescent="0.25">
      <c r="A4703" s="54" t="s">
        <v>947</v>
      </c>
      <c r="B4703" s="59" t="s">
        <v>10639</v>
      </c>
      <c r="C4703" s="59" t="s">
        <v>10641</v>
      </c>
      <c r="D4703" s="60">
        <v>13794</v>
      </c>
    </row>
    <row r="4704" spans="1:4" x14ac:dyDescent="0.25">
      <c r="A4704" s="54" t="s">
        <v>947</v>
      </c>
      <c r="B4704" s="59" t="s">
        <v>2261</v>
      </c>
      <c r="C4704" s="59" t="s">
        <v>2263</v>
      </c>
      <c r="D4704" s="60">
        <v>217128</v>
      </c>
    </row>
    <row r="4705" spans="1:4" x14ac:dyDescent="0.25">
      <c r="A4705" s="54" t="s">
        <v>947</v>
      </c>
      <c r="B4705" s="59" t="s">
        <v>2549</v>
      </c>
      <c r="C4705" s="59" t="s">
        <v>2551</v>
      </c>
      <c r="D4705" s="60">
        <v>185272</v>
      </c>
    </row>
    <row r="4706" spans="1:4" x14ac:dyDescent="0.25">
      <c r="A4706" s="54" t="s">
        <v>947</v>
      </c>
      <c r="B4706" s="59" t="s">
        <v>11729</v>
      </c>
      <c r="C4706" s="59" t="s">
        <v>11731</v>
      </c>
      <c r="D4706" s="60">
        <v>10224</v>
      </c>
    </row>
    <row r="4707" spans="1:4" x14ac:dyDescent="0.25">
      <c r="A4707" s="54" t="s">
        <v>947</v>
      </c>
      <c r="B4707" s="59" t="s">
        <v>3677</v>
      </c>
      <c r="C4707" s="59" t="s">
        <v>3679</v>
      </c>
      <c r="D4707" s="60">
        <v>106320</v>
      </c>
    </row>
    <row r="4708" spans="1:4" x14ac:dyDescent="0.25">
      <c r="A4708" s="54" t="s">
        <v>947</v>
      </c>
      <c r="B4708" s="59" t="s">
        <v>12555</v>
      </c>
      <c r="C4708" s="59" t="s">
        <v>12557</v>
      </c>
      <c r="D4708" s="60">
        <v>8246</v>
      </c>
    </row>
    <row r="4709" spans="1:4" x14ac:dyDescent="0.25">
      <c r="A4709" s="54" t="s">
        <v>947</v>
      </c>
      <c r="B4709" s="59" t="s">
        <v>1179</v>
      </c>
      <c r="C4709" s="59" t="s">
        <v>1181</v>
      </c>
      <c r="D4709" s="60">
        <v>243179</v>
      </c>
    </row>
    <row r="4710" spans="1:4" x14ac:dyDescent="0.25">
      <c r="A4710" s="54" t="s">
        <v>947</v>
      </c>
      <c r="B4710" s="59" t="s">
        <v>9255</v>
      </c>
      <c r="C4710" s="59" t="s">
        <v>9257</v>
      </c>
      <c r="D4710" s="60">
        <v>20019</v>
      </c>
    </row>
    <row r="4711" spans="1:4" x14ac:dyDescent="0.25">
      <c r="A4711" s="54" t="s">
        <v>947</v>
      </c>
      <c r="B4711" s="59" t="s">
        <v>12820</v>
      </c>
      <c r="C4711" s="59" t="s">
        <v>12822</v>
      </c>
      <c r="D4711" s="60">
        <v>7579</v>
      </c>
    </row>
    <row r="4712" spans="1:4" x14ac:dyDescent="0.25">
      <c r="A4712" s="54" t="s">
        <v>947</v>
      </c>
      <c r="B4712" s="59" t="s">
        <v>10573</v>
      </c>
      <c r="C4712" s="59" t="s">
        <v>10575</v>
      </c>
      <c r="D4712" s="60">
        <v>14026</v>
      </c>
    </row>
    <row r="4713" spans="1:4" x14ac:dyDescent="0.25">
      <c r="A4713" s="54" t="s">
        <v>947</v>
      </c>
      <c r="B4713" s="59" t="s">
        <v>5651</v>
      </c>
      <c r="C4713" s="59" t="s">
        <v>5653</v>
      </c>
      <c r="D4713" s="60">
        <v>52732</v>
      </c>
    </row>
    <row r="4714" spans="1:4" x14ac:dyDescent="0.25">
      <c r="A4714" s="54" t="s">
        <v>947</v>
      </c>
      <c r="B4714" s="59" t="s">
        <v>10216</v>
      </c>
      <c r="C4714" s="59" t="s">
        <v>10218</v>
      </c>
      <c r="D4714" s="60">
        <v>15452</v>
      </c>
    </row>
    <row r="4715" spans="1:4" x14ac:dyDescent="0.25">
      <c r="A4715" s="54" t="s">
        <v>947</v>
      </c>
      <c r="B4715" s="59" t="s">
        <v>5929</v>
      </c>
      <c r="C4715" s="59" t="s">
        <v>5931</v>
      </c>
      <c r="D4715" s="60">
        <v>48511</v>
      </c>
    </row>
    <row r="4716" spans="1:4" x14ac:dyDescent="0.25">
      <c r="A4716" s="54" t="s">
        <v>947</v>
      </c>
      <c r="B4716" s="59" t="s">
        <v>12829</v>
      </c>
      <c r="C4716" s="59" t="s">
        <v>12831</v>
      </c>
      <c r="D4716" s="60">
        <v>7568</v>
      </c>
    </row>
    <row r="4717" spans="1:4" x14ac:dyDescent="0.25">
      <c r="A4717" s="54" t="s">
        <v>947</v>
      </c>
      <c r="B4717" s="59" t="s">
        <v>2390</v>
      </c>
      <c r="C4717" s="59" t="s">
        <v>2392</v>
      </c>
      <c r="D4717" s="60">
        <v>204075</v>
      </c>
    </row>
    <row r="4718" spans="1:4" x14ac:dyDescent="0.25">
      <c r="A4718" s="54" t="s">
        <v>947</v>
      </c>
      <c r="B4718" s="59" t="s">
        <v>11035</v>
      </c>
      <c r="C4718" s="59" t="s">
        <v>11037</v>
      </c>
      <c r="D4718" s="60">
        <v>12307</v>
      </c>
    </row>
    <row r="4719" spans="1:4" x14ac:dyDescent="0.25">
      <c r="A4719" s="54" t="s">
        <v>947</v>
      </c>
      <c r="B4719" s="59" t="s">
        <v>1430</v>
      </c>
      <c r="C4719" s="59" t="s">
        <v>1432</v>
      </c>
      <c r="D4719" s="60">
        <v>255885</v>
      </c>
    </row>
    <row r="4720" spans="1:4" x14ac:dyDescent="0.25">
      <c r="A4720" s="54" t="s">
        <v>947</v>
      </c>
      <c r="B4720" s="59" t="s">
        <v>6418</v>
      </c>
      <c r="C4720" s="59" t="s">
        <v>6420</v>
      </c>
      <c r="D4720" s="60">
        <v>31566</v>
      </c>
    </row>
    <row r="4721" spans="1:4" x14ac:dyDescent="0.25">
      <c r="A4721" s="54" t="s">
        <v>947</v>
      </c>
      <c r="B4721" s="59" t="s">
        <v>13592</v>
      </c>
      <c r="C4721" s="59" t="s">
        <v>13594</v>
      </c>
      <c r="D4721" s="60">
        <v>6081</v>
      </c>
    </row>
    <row r="4722" spans="1:4" x14ac:dyDescent="0.25">
      <c r="A4722" s="54" t="s">
        <v>947</v>
      </c>
      <c r="B4722" s="59" t="s">
        <v>9965</v>
      </c>
      <c r="C4722" s="59" t="s">
        <v>9967</v>
      </c>
      <c r="D4722" s="60">
        <v>16470</v>
      </c>
    </row>
    <row r="4723" spans="1:4" x14ac:dyDescent="0.25">
      <c r="A4723" s="54" t="s">
        <v>947</v>
      </c>
      <c r="B4723" s="59" t="s">
        <v>5177</v>
      </c>
      <c r="C4723" s="59" t="s">
        <v>5179</v>
      </c>
      <c r="D4723" s="60">
        <v>61474</v>
      </c>
    </row>
    <row r="4724" spans="1:4" x14ac:dyDescent="0.25">
      <c r="A4724" s="54" t="s">
        <v>947</v>
      </c>
      <c r="B4724" s="59" t="s">
        <v>7543</v>
      </c>
      <c r="C4724" s="59" t="s">
        <v>7545</v>
      </c>
      <c r="D4724" s="60">
        <v>31072</v>
      </c>
    </row>
    <row r="4725" spans="1:4" x14ac:dyDescent="0.25">
      <c r="A4725" s="54" t="s">
        <v>947</v>
      </c>
      <c r="B4725" s="59" t="s">
        <v>2645</v>
      </c>
      <c r="C4725" s="59" t="s">
        <v>2647</v>
      </c>
      <c r="D4725" s="60">
        <v>176763</v>
      </c>
    </row>
    <row r="4726" spans="1:4" x14ac:dyDescent="0.25">
      <c r="A4726" s="54" t="s">
        <v>947</v>
      </c>
      <c r="B4726" s="59" t="s">
        <v>13691</v>
      </c>
      <c r="C4726" s="59" t="s">
        <v>13693</v>
      </c>
      <c r="D4726" s="60">
        <v>5902</v>
      </c>
    </row>
    <row r="4727" spans="1:4" x14ac:dyDescent="0.25">
      <c r="A4727" s="54" t="s">
        <v>947</v>
      </c>
      <c r="B4727" s="59" t="s">
        <v>16270</v>
      </c>
      <c r="C4727" s="59" t="s">
        <v>16272</v>
      </c>
      <c r="D4727" s="60">
        <v>1839</v>
      </c>
    </row>
    <row r="4728" spans="1:4" x14ac:dyDescent="0.25">
      <c r="A4728" s="54" t="s">
        <v>947</v>
      </c>
      <c r="B4728" s="59" t="s">
        <v>15672</v>
      </c>
      <c r="C4728" s="59" t="s">
        <v>15674</v>
      </c>
      <c r="D4728" s="60">
        <v>2717</v>
      </c>
    </row>
    <row r="4729" spans="1:4" x14ac:dyDescent="0.25">
      <c r="A4729" s="54" t="s">
        <v>947</v>
      </c>
      <c r="B4729" s="59" t="s">
        <v>10435</v>
      </c>
      <c r="C4729" s="59" t="s">
        <v>10437</v>
      </c>
      <c r="D4729" s="60">
        <v>14627</v>
      </c>
    </row>
    <row r="4730" spans="1:4" x14ac:dyDescent="0.25">
      <c r="A4730" s="54" t="s">
        <v>947</v>
      </c>
      <c r="B4730" s="59" t="s">
        <v>7528</v>
      </c>
      <c r="C4730" s="59" t="s">
        <v>7530</v>
      </c>
      <c r="D4730" s="60">
        <v>31220</v>
      </c>
    </row>
    <row r="4731" spans="1:4" x14ac:dyDescent="0.25">
      <c r="A4731" s="54" t="s">
        <v>947</v>
      </c>
      <c r="B4731" s="59" t="s">
        <v>10088</v>
      </c>
      <c r="C4731" s="59" t="s">
        <v>10090</v>
      </c>
      <c r="D4731" s="60">
        <v>16070</v>
      </c>
    </row>
    <row r="4732" spans="1:4" x14ac:dyDescent="0.25">
      <c r="A4732" s="54" t="s">
        <v>947</v>
      </c>
      <c r="B4732" s="59" t="s">
        <v>7786</v>
      </c>
      <c r="C4732" s="59" t="s">
        <v>7788</v>
      </c>
      <c r="D4732" s="60">
        <v>29314</v>
      </c>
    </row>
    <row r="4733" spans="1:4" x14ac:dyDescent="0.25">
      <c r="A4733" s="54" t="s">
        <v>947</v>
      </c>
      <c r="B4733" s="59" t="s">
        <v>16320</v>
      </c>
      <c r="C4733" s="59" t="s">
        <v>16322</v>
      </c>
      <c r="D4733" s="60">
        <v>1765</v>
      </c>
    </row>
    <row r="4734" spans="1:4" x14ac:dyDescent="0.25">
      <c r="A4734" s="54" t="s">
        <v>947</v>
      </c>
      <c r="B4734" s="59" t="s">
        <v>15669</v>
      </c>
      <c r="C4734" s="59" t="s">
        <v>15671</v>
      </c>
      <c r="D4734" s="60">
        <v>2727</v>
      </c>
    </row>
    <row r="4735" spans="1:4" x14ac:dyDescent="0.25">
      <c r="A4735" s="54" t="s">
        <v>947</v>
      </c>
      <c r="B4735" s="59" t="s">
        <v>5840</v>
      </c>
      <c r="C4735" s="59" t="s">
        <v>5842</v>
      </c>
      <c r="D4735" s="60">
        <v>50035</v>
      </c>
    </row>
    <row r="4736" spans="1:4" x14ac:dyDescent="0.25">
      <c r="A4736" s="54" t="s">
        <v>947</v>
      </c>
      <c r="B4736" s="59" t="s">
        <v>7154</v>
      </c>
      <c r="C4736" s="59" t="s">
        <v>7156</v>
      </c>
      <c r="D4736" s="60">
        <v>34024</v>
      </c>
    </row>
    <row r="4737" spans="1:4" x14ac:dyDescent="0.25">
      <c r="A4737" s="54" t="s">
        <v>947</v>
      </c>
      <c r="B4737" s="59" t="s">
        <v>7675</v>
      </c>
      <c r="C4737" s="59" t="s">
        <v>7677</v>
      </c>
      <c r="D4737" s="60">
        <v>30027</v>
      </c>
    </row>
    <row r="4738" spans="1:4" x14ac:dyDescent="0.25">
      <c r="A4738" s="54" t="s">
        <v>947</v>
      </c>
      <c r="B4738" s="59" t="s">
        <v>16311</v>
      </c>
      <c r="C4738" s="59" t="s">
        <v>16313</v>
      </c>
      <c r="D4738" s="60">
        <v>1774</v>
      </c>
    </row>
    <row r="4739" spans="1:4" x14ac:dyDescent="0.25">
      <c r="A4739" s="54" t="s">
        <v>947</v>
      </c>
      <c r="B4739" s="59" t="s">
        <v>15011</v>
      </c>
      <c r="C4739" s="59" t="s">
        <v>15013</v>
      </c>
      <c r="D4739" s="60">
        <v>3767</v>
      </c>
    </row>
    <row r="4740" spans="1:4" x14ac:dyDescent="0.25">
      <c r="A4740" s="54" t="s">
        <v>947</v>
      </c>
      <c r="B4740" s="59" t="s">
        <v>12928</v>
      </c>
      <c r="C4740" s="59" t="s">
        <v>12930</v>
      </c>
      <c r="D4740" s="60">
        <v>7381</v>
      </c>
    </row>
    <row r="4741" spans="1:4" x14ac:dyDescent="0.25">
      <c r="A4741" s="54" t="s">
        <v>947</v>
      </c>
      <c r="B4741" s="59" t="s">
        <v>7450</v>
      </c>
      <c r="C4741" s="59" t="s">
        <v>7452</v>
      </c>
      <c r="D4741" s="60">
        <v>31820</v>
      </c>
    </row>
    <row r="4742" spans="1:4" x14ac:dyDescent="0.25">
      <c r="A4742" s="54" t="s">
        <v>947</v>
      </c>
      <c r="B4742" s="59" t="s">
        <v>4603</v>
      </c>
      <c r="C4742" s="59" t="s">
        <v>4605</v>
      </c>
      <c r="D4742" s="60">
        <v>72645</v>
      </c>
    </row>
    <row r="4743" spans="1:4" x14ac:dyDescent="0.25">
      <c r="A4743" s="54" t="s">
        <v>947</v>
      </c>
      <c r="B4743" s="59" t="s">
        <v>7031</v>
      </c>
      <c r="C4743" s="59" t="s">
        <v>7033</v>
      </c>
      <c r="D4743" s="60">
        <v>30847</v>
      </c>
    </row>
    <row r="4744" spans="1:4" x14ac:dyDescent="0.25">
      <c r="A4744" s="54" t="s">
        <v>947</v>
      </c>
      <c r="B4744" s="59" t="s">
        <v>9708</v>
      </c>
      <c r="C4744" s="59" t="s">
        <v>9710</v>
      </c>
      <c r="D4744" s="60">
        <v>17560</v>
      </c>
    </row>
    <row r="4745" spans="1:4" x14ac:dyDescent="0.25">
      <c r="A4745" s="54" t="s">
        <v>947</v>
      </c>
      <c r="B4745" s="59" t="s">
        <v>11199</v>
      </c>
      <c r="C4745" s="59" t="s">
        <v>11201</v>
      </c>
      <c r="D4745" s="60">
        <v>11796</v>
      </c>
    </row>
    <row r="4746" spans="1:4" x14ac:dyDescent="0.25">
      <c r="A4746" s="54" t="s">
        <v>947</v>
      </c>
      <c r="B4746" s="59" t="s">
        <v>12901</v>
      </c>
      <c r="C4746" s="59" t="s">
        <v>12903</v>
      </c>
      <c r="D4746" s="60">
        <v>7430</v>
      </c>
    </row>
    <row r="4747" spans="1:4" x14ac:dyDescent="0.25">
      <c r="A4747" s="54" t="s">
        <v>947</v>
      </c>
      <c r="B4747" s="59" t="s">
        <v>4147</v>
      </c>
      <c r="C4747" s="59" t="s">
        <v>4149</v>
      </c>
      <c r="D4747" s="60">
        <v>88395</v>
      </c>
    </row>
    <row r="4748" spans="1:4" x14ac:dyDescent="0.25">
      <c r="A4748" s="54" t="s">
        <v>947</v>
      </c>
      <c r="B4748" s="59" t="s">
        <v>10252</v>
      </c>
      <c r="C4748" s="59" t="s">
        <v>10254</v>
      </c>
      <c r="D4748" s="60">
        <v>15281</v>
      </c>
    </row>
    <row r="4749" spans="1:4" x14ac:dyDescent="0.25">
      <c r="A4749" s="54" t="s">
        <v>947</v>
      </c>
      <c r="B4749" s="59" t="s">
        <v>16867</v>
      </c>
      <c r="C4749" s="59" t="s">
        <v>16869</v>
      </c>
      <c r="D4749" s="60">
        <v>1007</v>
      </c>
    </row>
    <row r="4750" spans="1:4" x14ac:dyDescent="0.25">
      <c r="A4750" s="54" t="s">
        <v>947</v>
      </c>
      <c r="B4750" s="59" t="s">
        <v>10312</v>
      </c>
      <c r="C4750" s="59" t="s">
        <v>10314</v>
      </c>
      <c r="D4750" s="60">
        <v>15054</v>
      </c>
    </row>
    <row r="4751" spans="1:4" x14ac:dyDescent="0.25">
      <c r="A4751" s="54" t="s">
        <v>947</v>
      </c>
      <c r="B4751" s="59" t="s">
        <v>5813</v>
      </c>
      <c r="C4751" s="59" t="s">
        <v>5815</v>
      </c>
      <c r="D4751" s="60">
        <v>50362</v>
      </c>
    </row>
    <row r="4752" spans="1:4" x14ac:dyDescent="0.25">
      <c r="A4752" s="54" t="s">
        <v>947</v>
      </c>
      <c r="B4752" s="59" t="s">
        <v>11149</v>
      </c>
      <c r="C4752" s="59" t="s">
        <v>11151</v>
      </c>
      <c r="D4752" s="60">
        <v>11949</v>
      </c>
    </row>
    <row r="4753" spans="1:4" x14ac:dyDescent="0.25">
      <c r="A4753" s="54" t="s">
        <v>947</v>
      </c>
      <c r="B4753" s="59" t="s">
        <v>15996</v>
      </c>
      <c r="C4753" s="59" t="s">
        <v>15998</v>
      </c>
      <c r="D4753" s="60">
        <v>2144</v>
      </c>
    </row>
    <row r="4754" spans="1:4" x14ac:dyDescent="0.25">
      <c r="A4754" s="54" t="s">
        <v>947</v>
      </c>
      <c r="B4754" s="59" t="s">
        <v>15138</v>
      </c>
      <c r="C4754" s="59" t="s">
        <v>15140</v>
      </c>
      <c r="D4754" s="60">
        <v>3557</v>
      </c>
    </row>
    <row r="4755" spans="1:4" x14ac:dyDescent="0.25">
      <c r="A4755" s="54" t="s">
        <v>947</v>
      </c>
      <c r="B4755" s="59" t="s">
        <v>5372</v>
      </c>
      <c r="C4755" s="59" t="s">
        <v>5374</v>
      </c>
      <c r="D4755" s="60">
        <v>57917</v>
      </c>
    </row>
    <row r="4756" spans="1:4" x14ac:dyDescent="0.25">
      <c r="A4756" s="54" t="s">
        <v>947</v>
      </c>
      <c r="B4756" s="59" t="s">
        <v>14869</v>
      </c>
      <c r="C4756" s="59" t="s">
        <v>14870</v>
      </c>
      <c r="D4756" s="60">
        <v>3942</v>
      </c>
    </row>
    <row r="4757" spans="1:4" x14ac:dyDescent="0.25">
      <c r="A4757" s="54" t="s">
        <v>947</v>
      </c>
      <c r="B4757" s="59" t="s">
        <v>8500</v>
      </c>
      <c r="C4757" s="59" t="s">
        <v>8502</v>
      </c>
      <c r="D4757" s="60">
        <v>30712</v>
      </c>
    </row>
    <row r="4758" spans="1:4" x14ac:dyDescent="0.25">
      <c r="A4758" s="54" t="s">
        <v>947</v>
      </c>
      <c r="B4758" s="59" t="s">
        <v>6082</v>
      </c>
      <c r="C4758" s="59" t="s">
        <v>6084</v>
      </c>
      <c r="D4758" s="60">
        <v>46453</v>
      </c>
    </row>
    <row r="4759" spans="1:4" x14ac:dyDescent="0.25">
      <c r="A4759" s="54" t="s">
        <v>947</v>
      </c>
      <c r="B4759" s="59" t="s">
        <v>13373</v>
      </c>
      <c r="C4759" s="59" t="s">
        <v>13375</v>
      </c>
      <c r="D4759" s="60">
        <v>6409</v>
      </c>
    </row>
    <row r="4760" spans="1:4" x14ac:dyDescent="0.25">
      <c r="A4760" s="54" t="s">
        <v>947</v>
      </c>
      <c r="B4760" s="59" t="s">
        <v>3713</v>
      </c>
      <c r="C4760" s="59" t="s">
        <v>3715</v>
      </c>
      <c r="D4760" s="60">
        <v>105126</v>
      </c>
    </row>
    <row r="4761" spans="1:4" x14ac:dyDescent="0.25">
      <c r="A4761" s="54" t="s">
        <v>947</v>
      </c>
      <c r="B4761" s="59" t="s">
        <v>9486</v>
      </c>
      <c r="C4761" s="59" t="s">
        <v>9488</v>
      </c>
      <c r="D4761" s="60">
        <v>18704</v>
      </c>
    </row>
    <row r="4762" spans="1:4" x14ac:dyDescent="0.25">
      <c r="A4762" s="54" t="s">
        <v>947</v>
      </c>
      <c r="B4762" s="59" t="s">
        <v>12946</v>
      </c>
      <c r="C4762" s="59" t="s">
        <v>12948</v>
      </c>
      <c r="D4762" s="60">
        <v>7331</v>
      </c>
    </row>
    <row r="4763" spans="1:4" x14ac:dyDescent="0.25">
      <c r="A4763" s="54" t="s">
        <v>947</v>
      </c>
      <c r="B4763" s="59" t="s">
        <v>12390</v>
      </c>
      <c r="C4763" s="59" t="s">
        <v>12392</v>
      </c>
      <c r="D4763" s="60">
        <v>8614</v>
      </c>
    </row>
    <row r="4764" spans="1:4" x14ac:dyDescent="0.25">
      <c r="A4764" s="54" t="s">
        <v>947</v>
      </c>
      <c r="B4764" s="59" t="s">
        <v>15504</v>
      </c>
      <c r="C4764" s="59" t="s">
        <v>15506</v>
      </c>
      <c r="D4764" s="60">
        <v>3008</v>
      </c>
    </row>
    <row r="4765" spans="1:4" x14ac:dyDescent="0.25">
      <c r="A4765" s="54" t="s">
        <v>947</v>
      </c>
      <c r="B4765" s="59" t="s">
        <v>13262</v>
      </c>
      <c r="C4765" s="59" t="s">
        <v>13264</v>
      </c>
      <c r="D4765" s="60">
        <v>6593</v>
      </c>
    </row>
    <row r="4766" spans="1:4" x14ac:dyDescent="0.25">
      <c r="A4766" s="54" t="s">
        <v>947</v>
      </c>
      <c r="B4766" s="59" t="s">
        <v>2216</v>
      </c>
      <c r="C4766" s="59" t="s">
        <v>2218</v>
      </c>
      <c r="D4766" s="60">
        <v>222719</v>
      </c>
    </row>
    <row r="4767" spans="1:4" x14ac:dyDescent="0.25">
      <c r="A4767" s="54" t="s">
        <v>947</v>
      </c>
      <c r="B4767" s="59" t="s">
        <v>8923</v>
      </c>
      <c r="C4767" s="59" t="s">
        <v>8925</v>
      </c>
      <c r="D4767" s="60">
        <v>22180</v>
      </c>
    </row>
    <row r="4768" spans="1:4" x14ac:dyDescent="0.25">
      <c r="A4768" s="54" t="s">
        <v>947</v>
      </c>
      <c r="B4768" s="59" t="s">
        <v>15877</v>
      </c>
      <c r="C4768" s="59" t="s">
        <v>15879</v>
      </c>
      <c r="D4768" s="60">
        <v>2351</v>
      </c>
    </row>
    <row r="4769" spans="1:4" x14ac:dyDescent="0.25">
      <c r="A4769" s="54" t="s">
        <v>947</v>
      </c>
      <c r="B4769" s="59" t="s">
        <v>16752</v>
      </c>
      <c r="C4769" s="59" t="s">
        <v>16754</v>
      </c>
      <c r="D4769" s="60">
        <v>1121</v>
      </c>
    </row>
    <row r="4770" spans="1:4" x14ac:dyDescent="0.25">
      <c r="A4770" s="54" t="s">
        <v>947</v>
      </c>
      <c r="B4770" s="59" t="s">
        <v>11621</v>
      </c>
      <c r="C4770" s="59" t="s">
        <v>11623</v>
      </c>
      <c r="D4770" s="60">
        <v>10548</v>
      </c>
    </row>
    <row r="4771" spans="1:4" x14ac:dyDescent="0.25">
      <c r="A4771" s="54" t="s">
        <v>947</v>
      </c>
      <c r="B4771" s="59" t="s">
        <v>13874</v>
      </c>
      <c r="C4771" s="59" t="s">
        <v>13876</v>
      </c>
      <c r="D4771" s="60">
        <v>5580</v>
      </c>
    </row>
    <row r="4772" spans="1:4" x14ac:dyDescent="0.25">
      <c r="A4772" s="54" t="s">
        <v>947</v>
      </c>
      <c r="B4772" s="59" t="s">
        <v>2297</v>
      </c>
      <c r="C4772" s="59" t="s">
        <v>2299</v>
      </c>
      <c r="D4772" s="60">
        <v>180845</v>
      </c>
    </row>
    <row r="4773" spans="1:4" x14ac:dyDescent="0.25">
      <c r="A4773" s="54" t="s">
        <v>947</v>
      </c>
      <c r="B4773" s="59" t="s">
        <v>7726</v>
      </c>
      <c r="C4773" s="59" t="s">
        <v>7728</v>
      </c>
      <c r="D4773" s="60">
        <v>29693</v>
      </c>
    </row>
    <row r="4774" spans="1:4" x14ac:dyDescent="0.25">
      <c r="A4774" s="54" t="s">
        <v>947</v>
      </c>
      <c r="B4774" s="59" t="s">
        <v>10432</v>
      </c>
      <c r="C4774" s="59" t="s">
        <v>10434</v>
      </c>
      <c r="D4774" s="60">
        <v>14653</v>
      </c>
    </row>
    <row r="4775" spans="1:4" x14ac:dyDescent="0.25">
      <c r="A4775" s="54" t="s">
        <v>947</v>
      </c>
      <c r="B4775" s="61" t="s">
        <v>7588</v>
      </c>
      <c r="C4775" s="61" t="s">
        <v>7590</v>
      </c>
      <c r="D4775" s="62">
        <v>30745</v>
      </c>
    </row>
    <row r="4776" spans="1:4" x14ac:dyDescent="0.25">
      <c r="A4776" s="54" t="s">
        <v>947</v>
      </c>
      <c r="B4776" s="61" t="s">
        <v>8548</v>
      </c>
      <c r="C4776" s="61" t="s">
        <v>8550</v>
      </c>
      <c r="D4776" s="62">
        <v>24342</v>
      </c>
    </row>
    <row r="4777" spans="1:4" x14ac:dyDescent="0.25">
      <c r="A4777" s="54" t="s">
        <v>947</v>
      </c>
      <c r="B4777" s="61" t="s">
        <v>13483</v>
      </c>
      <c r="C4777" s="61" t="s">
        <v>13485</v>
      </c>
      <c r="D4777" s="62">
        <v>6260</v>
      </c>
    </row>
    <row r="4778" spans="1:4" x14ac:dyDescent="0.25">
      <c r="A4778" s="54" t="s">
        <v>947</v>
      </c>
      <c r="B4778" s="61" t="s">
        <v>2657</v>
      </c>
      <c r="C4778" s="61" t="s">
        <v>2659</v>
      </c>
      <c r="D4778" s="62">
        <v>94127</v>
      </c>
    </row>
    <row r="4779" spans="1:4" x14ac:dyDescent="0.25">
      <c r="A4779" s="54" t="s">
        <v>947</v>
      </c>
      <c r="B4779" s="61" t="s">
        <v>9333</v>
      </c>
      <c r="C4779" s="61" t="s">
        <v>9335</v>
      </c>
      <c r="D4779" s="62">
        <v>19543</v>
      </c>
    </row>
    <row r="4780" spans="1:4" x14ac:dyDescent="0.25">
      <c r="A4780" s="54" t="s">
        <v>947</v>
      </c>
      <c r="B4780" s="61" t="s">
        <v>8446</v>
      </c>
      <c r="C4780" s="61" t="s">
        <v>8448</v>
      </c>
      <c r="D4780" s="62">
        <v>25047</v>
      </c>
    </row>
    <row r="4781" spans="1:4" x14ac:dyDescent="0.25">
      <c r="A4781" s="54" t="s">
        <v>947</v>
      </c>
      <c r="B4781" s="61" t="s">
        <v>8695</v>
      </c>
      <c r="C4781" s="61" t="s">
        <v>8697</v>
      </c>
      <c r="D4781" s="62">
        <v>23226</v>
      </c>
    </row>
    <row r="4782" spans="1:4" x14ac:dyDescent="0.25">
      <c r="A4782" s="54" t="s">
        <v>947</v>
      </c>
      <c r="B4782" s="61" t="s">
        <v>1316</v>
      </c>
      <c r="C4782" s="61" t="s">
        <v>1318</v>
      </c>
      <c r="D4782" s="62">
        <v>207893</v>
      </c>
    </row>
    <row r="4783" spans="1:4" x14ac:dyDescent="0.25">
      <c r="A4783" s="54" t="s">
        <v>947</v>
      </c>
      <c r="B4783" s="61" t="s">
        <v>8716</v>
      </c>
      <c r="C4783" s="61" t="s">
        <v>8718</v>
      </c>
      <c r="D4783" s="62">
        <v>23136</v>
      </c>
    </row>
    <row r="4784" spans="1:4" x14ac:dyDescent="0.25">
      <c r="A4784" s="54" t="s">
        <v>947</v>
      </c>
      <c r="B4784" s="61" t="s">
        <v>11388</v>
      </c>
      <c r="C4784" s="61" t="s">
        <v>11390</v>
      </c>
      <c r="D4784" s="62">
        <v>11256</v>
      </c>
    </row>
    <row r="4785" spans="1:4" x14ac:dyDescent="0.25">
      <c r="A4785" s="54" t="s">
        <v>947</v>
      </c>
      <c r="B4785" s="61" t="s">
        <v>11190</v>
      </c>
      <c r="C4785" s="61" t="s">
        <v>11192</v>
      </c>
      <c r="D4785" s="62">
        <v>11803</v>
      </c>
    </row>
    <row r="4786" spans="1:4" x14ac:dyDescent="0.25">
      <c r="A4786" s="54" t="s">
        <v>947</v>
      </c>
      <c r="B4786" s="61" t="s">
        <v>10079</v>
      </c>
      <c r="C4786" s="61" t="s">
        <v>10081</v>
      </c>
      <c r="D4786" s="62">
        <v>16116</v>
      </c>
    </row>
    <row r="4787" spans="1:4" x14ac:dyDescent="0.25">
      <c r="A4787" s="54" t="s">
        <v>947</v>
      </c>
      <c r="B4787" s="61" t="s">
        <v>13658</v>
      </c>
      <c r="C4787" s="61" t="s">
        <v>13660</v>
      </c>
      <c r="D4787" s="62">
        <v>5997</v>
      </c>
    </row>
    <row r="4788" spans="1:4" x14ac:dyDescent="0.25">
      <c r="A4788" s="54" t="s">
        <v>947</v>
      </c>
      <c r="B4788" s="61" t="s">
        <v>4354</v>
      </c>
      <c r="C4788" s="61" t="s">
        <v>4356</v>
      </c>
      <c r="D4788" s="62">
        <v>80002</v>
      </c>
    </row>
    <row r="4789" spans="1:4" x14ac:dyDescent="0.25">
      <c r="A4789" s="54" t="s">
        <v>947</v>
      </c>
      <c r="B4789" s="61" t="s">
        <v>5321</v>
      </c>
      <c r="C4789" s="61" t="s">
        <v>5323</v>
      </c>
      <c r="D4789" s="62">
        <v>58642</v>
      </c>
    </row>
    <row r="4790" spans="1:4" x14ac:dyDescent="0.25">
      <c r="A4790" s="54" t="s">
        <v>947</v>
      </c>
      <c r="B4790" s="61" t="s">
        <v>978</v>
      </c>
      <c r="C4790" s="61" t="s">
        <v>980</v>
      </c>
      <c r="D4790" s="62">
        <v>481175</v>
      </c>
    </row>
    <row r="4791" spans="1:4" x14ac:dyDescent="0.25">
      <c r="A4791" s="54" t="s">
        <v>947</v>
      </c>
      <c r="B4791" s="61" t="s">
        <v>8944</v>
      </c>
      <c r="C4791" s="61" t="s">
        <v>8946</v>
      </c>
      <c r="D4791" s="62">
        <v>22027</v>
      </c>
    </row>
    <row r="4792" spans="1:4" x14ac:dyDescent="0.25">
      <c r="A4792" s="54" t="s">
        <v>947</v>
      </c>
      <c r="B4792" s="61" t="s">
        <v>1391</v>
      </c>
      <c r="C4792" s="61" t="s">
        <v>1393</v>
      </c>
      <c r="D4792" s="62">
        <v>373223</v>
      </c>
    </row>
    <row r="4793" spans="1:4" x14ac:dyDescent="0.25">
      <c r="A4793" s="54" t="s">
        <v>947</v>
      </c>
      <c r="B4793" s="61" t="s">
        <v>1385</v>
      </c>
      <c r="C4793" s="61" t="s">
        <v>1387</v>
      </c>
      <c r="D4793" s="62">
        <v>454555</v>
      </c>
    </row>
    <row r="4794" spans="1:4" x14ac:dyDescent="0.25">
      <c r="A4794" s="54" t="s">
        <v>947</v>
      </c>
      <c r="B4794" s="61" t="s">
        <v>1847</v>
      </c>
      <c r="C4794" s="61" t="s">
        <v>1849</v>
      </c>
      <c r="D4794" s="62">
        <v>275972</v>
      </c>
    </row>
    <row r="4795" spans="1:4" x14ac:dyDescent="0.25">
      <c r="A4795" s="54" t="s">
        <v>947</v>
      </c>
      <c r="B4795" s="61" t="s">
        <v>6600</v>
      </c>
      <c r="C4795" s="61" t="s">
        <v>6602</v>
      </c>
      <c r="D4795" s="62">
        <v>40265</v>
      </c>
    </row>
    <row r="4796" spans="1:4" x14ac:dyDescent="0.25">
      <c r="A4796" s="54" t="s">
        <v>947</v>
      </c>
      <c r="B4796" s="61" t="s">
        <v>6247</v>
      </c>
      <c r="C4796" s="61" t="s">
        <v>6249</v>
      </c>
      <c r="D4796" s="62">
        <v>43987</v>
      </c>
    </row>
    <row r="4797" spans="1:4" x14ac:dyDescent="0.25">
      <c r="A4797" s="54" t="s">
        <v>947</v>
      </c>
      <c r="B4797" s="61" t="s">
        <v>2900</v>
      </c>
      <c r="C4797" s="61" t="s">
        <v>2902</v>
      </c>
      <c r="D4797" s="62">
        <v>154501</v>
      </c>
    </row>
    <row r="4798" spans="1:4" x14ac:dyDescent="0.25">
      <c r="A4798" s="54" t="s">
        <v>947</v>
      </c>
      <c r="B4798" s="61" t="s">
        <v>3680</v>
      </c>
      <c r="C4798" s="61" t="s">
        <v>3682</v>
      </c>
      <c r="D4798" s="62">
        <v>106135</v>
      </c>
    </row>
    <row r="4799" spans="1:4" x14ac:dyDescent="0.25">
      <c r="A4799" s="54" t="s">
        <v>947</v>
      </c>
      <c r="B4799" s="61" t="s">
        <v>15156</v>
      </c>
      <c r="C4799" s="61" t="s">
        <v>15158</v>
      </c>
      <c r="D4799" s="62">
        <v>7101</v>
      </c>
    </row>
    <row r="4800" spans="1:4" x14ac:dyDescent="0.25">
      <c r="A4800" s="54" t="s">
        <v>947</v>
      </c>
      <c r="B4800" s="61" t="s">
        <v>6833</v>
      </c>
      <c r="C4800" s="61" t="s">
        <v>6835</v>
      </c>
      <c r="D4800" s="62">
        <v>37514</v>
      </c>
    </row>
    <row r="4801" spans="1:4" x14ac:dyDescent="0.25">
      <c r="A4801" s="54" t="s">
        <v>947</v>
      </c>
      <c r="B4801" s="61" t="s">
        <v>3387</v>
      </c>
      <c r="C4801" s="61" t="s">
        <v>3389</v>
      </c>
      <c r="D4801" s="62">
        <v>121147</v>
      </c>
    </row>
    <row r="4802" spans="1:4" x14ac:dyDescent="0.25">
      <c r="A4802" s="54" t="s">
        <v>947</v>
      </c>
      <c r="B4802" s="61" t="s">
        <v>4778</v>
      </c>
      <c r="C4802" s="61" t="s">
        <v>4780</v>
      </c>
      <c r="D4802" s="62">
        <v>68863</v>
      </c>
    </row>
    <row r="4803" spans="1:4" x14ac:dyDescent="0.25">
      <c r="A4803" s="54" t="s">
        <v>947</v>
      </c>
      <c r="B4803" s="61" t="s">
        <v>13408</v>
      </c>
      <c r="C4803" s="61" t="s">
        <v>13410</v>
      </c>
      <c r="D4803" s="62">
        <v>6351</v>
      </c>
    </row>
    <row r="4804" spans="1:4" x14ac:dyDescent="0.25">
      <c r="A4804" s="54" t="s">
        <v>947</v>
      </c>
      <c r="B4804" s="61" t="s">
        <v>13241</v>
      </c>
      <c r="C4804" s="61" t="s">
        <v>13243</v>
      </c>
      <c r="D4804" s="62">
        <v>6642</v>
      </c>
    </row>
    <row r="4805" spans="1:4" x14ac:dyDescent="0.25">
      <c r="A4805" s="54" t="s">
        <v>947</v>
      </c>
      <c r="B4805" s="61" t="s">
        <v>9010</v>
      </c>
      <c r="C4805" s="61" t="s">
        <v>9012</v>
      </c>
      <c r="D4805" s="62">
        <v>21577</v>
      </c>
    </row>
    <row r="4806" spans="1:4" x14ac:dyDescent="0.25">
      <c r="A4806" s="54" t="s">
        <v>947</v>
      </c>
      <c r="B4806" s="61" t="s">
        <v>11997</v>
      </c>
      <c r="C4806" s="61" t="s">
        <v>11999</v>
      </c>
      <c r="D4806" s="62">
        <v>9565</v>
      </c>
    </row>
    <row r="4807" spans="1:4" x14ac:dyDescent="0.25">
      <c r="A4807" s="54" t="s">
        <v>947</v>
      </c>
      <c r="B4807" s="61" t="s">
        <v>14180</v>
      </c>
      <c r="C4807" s="61" t="s">
        <v>14182</v>
      </c>
      <c r="D4807" s="62">
        <v>5045</v>
      </c>
    </row>
    <row r="4808" spans="1:4" x14ac:dyDescent="0.25">
      <c r="A4808" s="54" t="s">
        <v>947</v>
      </c>
      <c r="B4808" s="61" t="s">
        <v>1850</v>
      </c>
      <c r="C4808" s="61" t="s">
        <v>1852</v>
      </c>
      <c r="D4808" s="62">
        <v>190901</v>
      </c>
    </row>
    <row r="4809" spans="1:4" x14ac:dyDescent="0.25">
      <c r="A4809" s="54" t="s">
        <v>947</v>
      </c>
      <c r="B4809" s="61" t="s">
        <v>5630</v>
      </c>
      <c r="C4809" s="61" t="s">
        <v>5632</v>
      </c>
      <c r="D4809" s="62">
        <v>53123</v>
      </c>
    </row>
    <row r="4810" spans="1:4" x14ac:dyDescent="0.25">
      <c r="A4810" s="54" t="s">
        <v>947</v>
      </c>
      <c r="B4810" s="61" t="s">
        <v>13751</v>
      </c>
      <c r="C4810" s="61" t="s">
        <v>13753</v>
      </c>
      <c r="D4810" s="62">
        <v>5775</v>
      </c>
    </row>
    <row r="4811" spans="1:4" x14ac:dyDescent="0.25">
      <c r="A4811" s="54" t="s">
        <v>947</v>
      </c>
      <c r="B4811" s="61" t="s">
        <v>7780</v>
      </c>
      <c r="C4811" s="61" t="s">
        <v>7782</v>
      </c>
      <c r="D4811" s="62">
        <v>29343</v>
      </c>
    </row>
    <row r="4812" spans="1:4" x14ac:dyDescent="0.25">
      <c r="A4812" s="54" t="s">
        <v>947</v>
      </c>
      <c r="B4812" s="61" t="s">
        <v>4706</v>
      </c>
      <c r="C4812" s="61" t="s">
        <v>4708</v>
      </c>
      <c r="D4812" s="62">
        <v>70251</v>
      </c>
    </row>
    <row r="4813" spans="1:4" x14ac:dyDescent="0.25">
      <c r="A4813" s="54" t="s">
        <v>947</v>
      </c>
      <c r="B4813" s="61" t="s">
        <v>12495</v>
      </c>
      <c r="C4813" s="61" t="s">
        <v>12497</v>
      </c>
      <c r="D4813" s="62">
        <v>8374</v>
      </c>
    </row>
    <row r="4814" spans="1:4" x14ac:dyDescent="0.25">
      <c r="A4814" s="54" t="s">
        <v>947</v>
      </c>
      <c r="B4814" s="61" t="s">
        <v>9771</v>
      </c>
      <c r="C4814" s="61" t="s">
        <v>9773</v>
      </c>
      <c r="D4814" s="62">
        <v>17328</v>
      </c>
    </row>
    <row r="4815" spans="1:4" x14ac:dyDescent="0.25">
      <c r="A4815" s="54" t="s">
        <v>947</v>
      </c>
      <c r="B4815" s="61" t="s">
        <v>17303</v>
      </c>
      <c r="C4815" s="61" t="s">
        <v>17305</v>
      </c>
      <c r="D4815" s="62">
        <v>289</v>
      </c>
    </row>
    <row r="4816" spans="1:4" x14ac:dyDescent="0.25">
      <c r="A4816" s="54" t="s">
        <v>947</v>
      </c>
      <c r="B4816" s="61" t="s">
        <v>10678</v>
      </c>
      <c r="C4816" s="61" t="s">
        <v>10680</v>
      </c>
      <c r="D4816" s="62">
        <v>13700</v>
      </c>
    </row>
    <row r="4817" spans="1:4" x14ac:dyDescent="0.25">
      <c r="A4817" s="54" t="s">
        <v>947</v>
      </c>
      <c r="B4817" s="61" t="s">
        <v>5923</v>
      </c>
      <c r="C4817" s="61" t="s">
        <v>5925</v>
      </c>
      <c r="D4817" s="62">
        <v>48597</v>
      </c>
    </row>
    <row r="4818" spans="1:4" x14ac:dyDescent="0.25">
      <c r="A4818" s="54" t="s">
        <v>947</v>
      </c>
      <c r="B4818" s="61" t="s">
        <v>9498</v>
      </c>
      <c r="C4818" s="61" t="s">
        <v>9500</v>
      </c>
      <c r="D4818" s="62">
        <v>18670</v>
      </c>
    </row>
    <row r="4819" spans="1:4" x14ac:dyDescent="0.25">
      <c r="A4819" s="54" t="s">
        <v>947</v>
      </c>
      <c r="B4819" s="61" t="s">
        <v>5965</v>
      </c>
      <c r="C4819" s="61" t="s">
        <v>5967</v>
      </c>
      <c r="D4819" s="62">
        <v>48083</v>
      </c>
    </row>
    <row r="4820" spans="1:4" x14ac:dyDescent="0.25">
      <c r="A4820" s="54" t="s">
        <v>947</v>
      </c>
      <c r="B4820" s="61" t="s">
        <v>4889</v>
      </c>
      <c r="C4820" s="61" t="s">
        <v>4891</v>
      </c>
      <c r="D4820" s="62">
        <v>66475</v>
      </c>
    </row>
    <row r="4821" spans="1:4" x14ac:dyDescent="0.25">
      <c r="A4821" s="54" t="s">
        <v>947</v>
      </c>
      <c r="B4821" s="61" t="s">
        <v>12558</v>
      </c>
      <c r="C4821" s="61" t="s">
        <v>12560</v>
      </c>
      <c r="D4821" s="62">
        <v>8236</v>
      </c>
    </row>
    <row r="4822" spans="1:4" x14ac:dyDescent="0.25">
      <c r="A4822" s="54" t="s">
        <v>947</v>
      </c>
      <c r="B4822" s="61" t="s">
        <v>12342</v>
      </c>
      <c r="C4822" s="61" t="s">
        <v>12344</v>
      </c>
      <c r="D4822" s="62">
        <v>8753</v>
      </c>
    </row>
    <row r="4823" spans="1:4" x14ac:dyDescent="0.25">
      <c r="A4823" s="54" t="s">
        <v>947</v>
      </c>
      <c r="B4823" s="61" t="s">
        <v>12904</v>
      </c>
      <c r="C4823" s="61" t="s">
        <v>12906</v>
      </c>
      <c r="D4823" s="62">
        <v>7424</v>
      </c>
    </row>
    <row r="4824" spans="1:4" x14ac:dyDescent="0.25">
      <c r="A4824" s="54" t="s">
        <v>947</v>
      </c>
      <c r="B4824" s="61" t="s">
        <v>10699</v>
      </c>
      <c r="C4824" s="61" t="s">
        <v>10701</v>
      </c>
      <c r="D4824" s="62">
        <v>13619</v>
      </c>
    </row>
    <row r="4825" spans="1:4" x14ac:dyDescent="0.25">
      <c r="A4825" s="54" t="s">
        <v>947</v>
      </c>
      <c r="B4825" s="61" t="s">
        <v>11193</v>
      </c>
      <c r="C4825" s="61" t="s">
        <v>11195</v>
      </c>
      <c r="D4825" s="62">
        <v>11800</v>
      </c>
    </row>
    <row r="4826" spans="1:4" x14ac:dyDescent="0.25">
      <c r="A4826" s="54" t="s">
        <v>947</v>
      </c>
      <c r="B4826" s="61" t="s">
        <v>14860</v>
      </c>
      <c r="C4826" s="61" t="s">
        <v>14862</v>
      </c>
      <c r="D4826" s="62">
        <v>5832</v>
      </c>
    </row>
    <row r="4827" spans="1:4" x14ac:dyDescent="0.25">
      <c r="A4827" s="54" t="s">
        <v>947</v>
      </c>
      <c r="B4827" s="61" t="s">
        <v>17074</v>
      </c>
      <c r="C4827" s="61" t="s">
        <v>17076</v>
      </c>
      <c r="D4827" s="62">
        <v>677</v>
      </c>
    </row>
    <row r="4828" spans="1:4" x14ac:dyDescent="0.25">
      <c r="A4828" s="54" t="s">
        <v>947</v>
      </c>
      <c r="B4828" s="61" t="s">
        <v>17314</v>
      </c>
      <c r="C4828" s="61" t="s">
        <v>17316</v>
      </c>
      <c r="D4828" s="62">
        <v>252</v>
      </c>
    </row>
    <row r="4829" spans="1:4" x14ac:dyDescent="0.25">
      <c r="A4829" s="54" t="s">
        <v>947</v>
      </c>
      <c r="B4829" s="61" t="s">
        <v>6355</v>
      </c>
      <c r="C4829" s="61" t="s">
        <v>6357</v>
      </c>
      <c r="D4829" s="62">
        <v>42831</v>
      </c>
    </row>
    <row r="4830" spans="1:4" x14ac:dyDescent="0.25">
      <c r="A4830" s="54" t="s">
        <v>947</v>
      </c>
      <c r="B4830" s="61" t="s">
        <v>2870</v>
      </c>
      <c r="C4830" s="61" t="s">
        <v>2872</v>
      </c>
      <c r="D4830" s="62">
        <v>157102</v>
      </c>
    </row>
    <row r="4831" spans="1:4" x14ac:dyDescent="0.25">
      <c r="A4831" s="54" t="s">
        <v>947</v>
      </c>
      <c r="B4831" s="61" t="s">
        <v>3570</v>
      </c>
      <c r="C4831" s="61" t="s">
        <v>3572</v>
      </c>
      <c r="D4831" s="62">
        <v>111032</v>
      </c>
    </row>
    <row r="4832" spans="1:4" x14ac:dyDescent="0.25">
      <c r="A4832" s="54" t="s">
        <v>947</v>
      </c>
      <c r="B4832" s="61" t="s">
        <v>8200</v>
      </c>
      <c r="C4832" s="61" t="s">
        <v>8202</v>
      </c>
      <c r="D4832" s="62">
        <v>26367</v>
      </c>
    </row>
    <row r="4833" spans="1:4" x14ac:dyDescent="0.25">
      <c r="A4833" s="54" t="s">
        <v>947</v>
      </c>
      <c r="B4833" s="61" t="s">
        <v>5705</v>
      </c>
      <c r="C4833" s="61" t="s">
        <v>5707</v>
      </c>
      <c r="D4833" s="62">
        <v>52128</v>
      </c>
    </row>
    <row r="4834" spans="1:4" x14ac:dyDescent="0.25">
      <c r="A4834" s="54" t="s">
        <v>947</v>
      </c>
      <c r="B4834" s="61" t="s">
        <v>9264</v>
      </c>
      <c r="C4834" s="61" t="s">
        <v>9266</v>
      </c>
      <c r="D4834" s="62">
        <v>19927</v>
      </c>
    </row>
    <row r="4835" spans="1:4" x14ac:dyDescent="0.25">
      <c r="A4835" s="54" t="s">
        <v>947</v>
      </c>
      <c r="B4835" s="61" t="s">
        <v>10118</v>
      </c>
      <c r="C4835" s="61" t="s">
        <v>10120</v>
      </c>
      <c r="D4835" s="62">
        <v>15921</v>
      </c>
    </row>
    <row r="4836" spans="1:4" x14ac:dyDescent="0.25">
      <c r="A4836" s="54" t="s">
        <v>947</v>
      </c>
      <c r="B4836" s="61" t="s">
        <v>6788</v>
      </c>
      <c r="C4836" s="61" t="s">
        <v>6790</v>
      </c>
      <c r="D4836" s="62">
        <v>37953</v>
      </c>
    </row>
    <row r="4837" spans="1:4" x14ac:dyDescent="0.25">
      <c r="A4837" s="54" t="s">
        <v>947</v>
      </c>
      <c r="B4837" s="61" t="s">
        <v>9852</v>
      </c>
      <c r="C4837" s="61" t="s">
        <v>9854</v>
      </c>
      <c r="D4837" s="62">
        <v>17014</v>
      </c>
    </row>
    <row r="4838" spans="1:4" x14ac:dyDescent="0.25">
      <c r="A4838" s="54" t="s">
        <v>947</v>
      </c>
      <c r="B4838" s="61" t="s">
        <v>16185</v>
      </c>
      <c r="C4838" s="61" t="s">
        <v>16187</v>
      </c>
      <c r="D4838" s="62">
        <v>1966</v>
      </c>
    </row>
    <row r="4839" spans="1:4" x14ac:dyDescent="0.25">
      <c r="A4839" s="54" t="s">
        <v>947</v>
      </c>
      <c r="B4839" s="61" t="s">
        <v>11768</v>
      </c>
      <c r="C4839" s="61" t="s">
        <v>11770</v>
      </c>
      <c r="D4839" s="62">
        <v>10110</v>
      </c>
    </row>
    <row r="4840" spans="1:4" x14ac:dyDescent="0.25">
      <c r="A4840" s="54" t="s">
        <v>947</v>
      </c>
      <c r="B4840" s="61" t="s">
        <v>16538</v>
      </c>
      <c r="C4840" s="61" t="s">
        <v>16540</v>
      </c>
      <c r="D4840" s="62">
        <v>1454</v>
      </c>
    </row>
    <row r="4841" spans="1:4" x14ac:dyDescent="0.25">
      <c r="A4841" s="54" t="s">
        <v>947</v>
      </c>
      <c r="B4841" s="61" t="s">
        <v>5072</v>
      </c>
      <c r="C4841" s="61" t="s">
        <v>5074</v>
      </c>
      <c r="D4841" s="62">
        <v>63477</v>
      </c>
    </row>
    <row r="4842" spans="1:4" x14ac:dyDescent="0.25">
      <c r="A4842" s="54" t="s">
        <v>947</v>
      </c>
      <c r="B4842" s="61" t="s">
        <v>14599</v>
      </c>
      <c r="C4842" s="61" t="s">
        <v>14601</v>
      </c>
      <c r="D4842" s="62">
        <v>4374</v>
      </c>
    </row>
    <row r="4843" spans="1:4" x14ac:dyDescent="0.25">
      <c r="A4843" s="54" t="s">
        <v>947</v>
      </c>
      <c r="B4843" s="61" t="s">
        <v>5998</v>
      </c>
      <c r="C4843" s="61" t="s">
        <v>6000</v>
      </c>
      <c r="D4843" s="62">
        <v>47648</v>
      </c>
    </row>
    <row r="4844" spans="1:4" x14ac:dyDescent="0.25">
      <c r="A4844" s="54" t="s">
        <v>947</v>
      </c>
      <c r="B4844" s="61" t="s">
        <v>1907</v>
      </c>
      <c r="C4844" s="61" t="s">
        <v>1909</v>
      </c>
      <c r="D4844" s="62">
        <v>227831</v>
      </c>
    </row>
    <row r="4845" spans="1:4" x14ac:dyDescent="0.25">
      <c r="A4845" s="54" t="s">
        <v>947</v>
      </c>
      <c r="B4845" s="61" t="s">
        <v>10174</v>
      </c>
      <c r="C4845" s="61" t="s">
        <v>10176</v>
      </c>
      <c r="D4845" s="62">
        <v>15618</v>
      </c>
    </row>
    <row r="4846" spans="1:4" x14ac:dyDescent="0.25">
      <c r="A4846" s="54" t="s">
        <v>947</v>
      </c>
      <c r="B4846" s="61" t="s">
        <v>4474</v>
      </c>
      <c r="C4846" s="61" t="s">
        <v>4476</v>
      </c>
      <c r="D4846" s="62">
        <v>76564</v>
      </c>
    </row>
    <row r="4847" spans="1:4" x14ac:dyDescent="0.25">
      <c r="A4847" s="54" t="s">
        <v>947</v>
      </c>
      <c r="B4847" s="61" t="s">
        <v>2327</v>
      </c>
      <c r="C4847" s="61" t="s">
        <v>2329</v>
      </c>
      <c r="D4847" s="62">
        <v>209548</v>
      </c>
    </row>
    <row r="4848" spans="1:4" x14ac:dyDescent="0.25">
      <c r="A4848" s="54" t="s">
        <v>947</v>
      </c>
      <c r="B4848" s="61" t="s">
        <v>17320</v>
      </c>
      <c r="C4848" s="61" t="s">
        <v>17322</v>
      </c>
      <c r="D4848" s="62">
        <v>252</v>
      </c>
    </row>
    <row r="4849" spans="1:4" x14ac:dyDescent="0.25">
      <c r="A4849" s="54" t="s">
        <v>947</v>
      </c>
      <c r="B4849" s="61" t="s">
        <v>1544</v>
      </c>
      <c r="C4849" s="61" t="s">
        <v>1546</v>
      </c>
      <c r="D4849" s="62">
        <v>327755</v>
      </c>
    </row>
    <row r="4850" spans="1:4" x14ac:dyDescent="0.25">
      <c r="A4850" s="54" t="s">
        <v>947</v>
      </c>
      <c r="B4850" s="61" t="s">
        <v>16813</v>
      </c>
      <c r="C4850" s="61" t="s">
        <v>16815</v>
      </c>
      <c r="D4850" s="62">
        <v>1049</v>
      </c>
    </row>
    <row r="4851" spans="1:4" x14ac:dyDescent="0.25">
      <c r="A4851" s="54" t="s">
        <v>947</v>
      </c>
      <c r="B4851" s="61" t="s">
        <v>10510</v>
      </c>
      <c r="C4851" s="61" t="s">
        <v>10512</v>
      </c>
      <c r="D4851" s="62">
        <v>14320</v>
      </c>
    </row>
    <row r="4852" spans="1:4" x14ac:dyDescent="0.25">
      <c r="A4852" s="54" t="s">
        <v>947</v>
      </c>
      <c r="B4852" s="61" t="s">
        <v>9777</v>
      </c>
      <c r="C4852" s="61" t="s">
        <v>9779</v>
      </c>
      <c r="D4852" s="62">
        <v>17302</v>
      </c>
    </row>
    <row r="4853" spans="1:4" x14ac:dyDescent="0.25">
      <c r="A4853" s="54" t="s">
        <v>947</v>
      </c>
      <c r="B4853" s="61" t="s">
        <v>16176</v>
      </c>
      <c r="C4853" s="61" t="s">
        <v>16178</v>
      </c>
      <c r="D4853" s="62">
        <v>1987</v>
      </c>
    </row>
    <row r="4854" spans="1:4" x14ac:dyDescent="0.25">
      <c r="A4854" s="54" t="s">
        <v>947</v>
      </c>
      <c r="B4854" s="61" t="s">
        <v>17240</v>
      </c>
      <c r="C4854" s="61" t="s">
        <v>17242</v>
      </c>
      <c r="D4854" s="62">
        <v>387</v>
      </c>
    </row>
    <row r="4855" spans="1:4" x14ac:dyDescent="0.25">
      <c r="A4855" s="54" t="s">
        <v>947</v>
      </c>
      <c r="B4855" s="61" t="s">
        <v>17387</v>
      </c>
      <c r="C4855" s="61" t="s">
        <v>17389</v>
      </c>
      <c r="D4855" s="62">
        <v>85</v>
      </c>
    </row>
    <row r="4856" spans="1:4" x14ac:dyDescent="0.25">
      <c r="A4856" s="54" t="s">
        <v>947</v>
      </c>
      <c r="B4856" s="61" t="s">
        <v>15513</v>
      </c>
      <c r="C4856" s="61" t="s">
        <v>15515</v>
      </c>
      <c r="D4856" s="62">
        <v>2994</v>
      </c>
    </row>
    <row r="4857" spans="1:4" x14ac:dyDescent="0.25">
      <c r="A4857" s="54" t="s">
        <v>947</v>
      </c>
      <c r="B4857" s="61" t="s">
        <v>16337</v>
      </c>
      <c r="C4857" s="61" t="s">
        <v>16339</v>
      </c>
      <c r="D4857" s="62">
        <v>1754</v>
      </c>
    </row>
    <row r="4858" spans="1:4" x14ac:dyDescent="0.25">
      <c r="A4858" s="54" t="s">
        <v>947</v>
      </c>
      <c r="B4858" s="61" t="s">
        <v>12246</v>
      </c>
      <c r="C4858" s="61" t="s">
        <v>12248</v>
      </c>
      <c r="D4858" s="62">
        <v>9007</v>
      </c>
    </row>
    <row r="4859" spans="1:4" x14ac:dyDescent="0.25">
      <c r="A4859" s="54" t="s">
        <v>947</v>
      </c>
      <c r="B4859" s="61" t="s">
        <v>4808</v>
      </c>
      <c r="C4859" s="61" t="s">
        <v>4810</v>
      </c>
      <c r="D4859" s="62">
        <v>68373</v>
      </c>
    </row>
    <row r="4860" spans="1:4" x14ac:dyDescent="0.25">
      <c r="A4860" s="54" t="s">
        <v>947</v>
      </c>
      <c r="B4860" s="61" t="s">
        <v>7010</v>
      </c>
      <c r="C4860" s="61" t="s">
        <v>7012</v>
      </c>
      <c r="D4860" s="62">
        <v>3536</v>
      </c>
    </row>
    <row r="4861" spans="1:4" x14ac:dyDescent="0.25">
      <c r="A4861" s="54" t="s">
        <v>947</v>
      </c>
      <c r="B4861" s="61" t="s">
        <v>15827</v>
      </c>
      <c r="C4861" s="61" t="s">
        <v>15829</v>
      </c>
      <c r="D4861" s="62">
        <v>2459</v>
      </c>
    </row>
    <row r="4862" spans="1:4" x14ac:dyDescent="0.25">
      <c r="A4862" s="54" t="s">
        <v>947</v>
      </c>
      <c r="B4862" s="61" t="s">
        <v>4234</v>
      </c>
      <c r="C4862" s="61" t="s">
        <v>4236</v>
      </c>
      <c r="D4862" s="62">
        <v>84003</v>
      </c>
    </row>
    <row r="4863" spans="1:4" x14ac:dyDescent="0.25">
      <c r="A4863" s="54" t="s">
        <v>947</v>
      </c>
      <c r="B4863" s="61" t="s">
        <v>1913</v>
      </c>
      <c r="C4863" s="61" t="s">
        <v>1915</v>
      </c>
      <c r="D4863" s="62">
        <v>272449</v>
      </c>
    </row>
    <row r="4864" spans="1:4" x14ac:dyDescent="0.25">
      <c r="A4864" s="54" t="s">
        <v>947</v>
      </c>
      <c r="B4864" s="61" t="s">
        <v>4462</v>
      </c>
      <c r="C4864" s="61" t="s">
        <v>4464</v>
      </c>
      <c r="D4864" s="62">
        <v>77481</v>
      </c>
    </row>
    <row r="4865" spans="1:4" x14ac:dyDescent="0.25">
      <c r="A4865" s="54" t="s">
        <v>947</v>
      </c>
      <c r="B4865" s="61" t="s">
        <v>5570</v>
      </c>
      <c r="C4865" s="61" t="s">
        <v>5572</v>
      </c>
      <c r="D4865" s="62">
        <v>54144</v>
      </c>
    </row>
    <row r="4866" spans="1:4" x14ac:dyDescent="0.25">
      <c r="A4866" s="54" t="s">
        <v>947</v>
      </c>
      <c r="B4866" s="61" t="s">
        <v>8839</v>
      </c>
      <c r="C4866" s="61" t="s">
        <v>8841</v>
      </c>
      <c r="D4866" s="62">
        <v>22569</v>
      </c>
    </row>
    <row r="4867" spans="1:4" x14ac:dyDescent="0.25">
      <c r="A4867" s="54" t="s">
        <v>947</v>
      </c>
      <c r="B4867" s="61" t="s">
        <v>15425</v>
      </c>
      <c r="C4867" s="61" t="s">
        <v>15427</v>
      </c>
      <c r="D4867" s="62">
        <v>3109</v>
      </c>
    </row>
    <row r="4868" spans="1:4" x14ac:dyDescent="0.25">
      <c r="A4868" s="54" t="s">
        <v>947</v>
      </c>
      <c r="B4868" s="61" t="s">
        <v>15213</v>
      </c>
      <c r="C4868" s="61" t="s">
        <v>15215</v>
      </c>
      <c r="D4868" s="62">
        <v>3455</v>
      </c>
    </row>
    <row r="4869" spans="1:4" x14ac:dyDescent="0.25">
      <c r="A4869" s="54" t="s">
        <v>947</v>
      </c>
      <c r="B4869" s="61" t="s">
        <v>7690</v>
      </c>
      <c r="C4869" s="61" t="s">
        <v>7692</v>
      </c>
      <c r="D4869" s="62">
        <v>29944</v>
      </c>
    </row>
    <row r="4870" spans="1:4" x14ac:dyDescent="0.25">
      <c r="A4870" s="54" t="s">
        <v>947</v>
      </c>
      <c r="B4870" s="61" t="s">
        <v>10288</v>
      </c>
      <c r="C4870" s="61" t="s">
        <v>10290</v>
      </c>
      <c r="D4870" s="62">
        <v>54887</v>
      </c>
    </row>
    <row r="4871" spans="1:4" x14ac:dyDescent="0.25">
      <c r="A4871" s="54" t="s">
        <v>947</v>
      </c>
      <c r="B4871" s="61" t="s">
        <v>16726</v>
      </c>
      <c r="C4871" s="61" t="s">
        <v>16728</v>
      </c>
      <c r="D4871" s="62">
        <v>1156</v>
      </c>
    </row>
    <row r="4872" spans="1:4" x14ac:dyDescent="0.25">
      <c r="A4872" s="54" t="s">
        <v>947</v>
      </c>
      <c r="B4872" s="61" t="s">
        <v>1670</v>
      </c>
      <c r="C4872" s="61" t="s">
        <v>1672</v>
      </c>
      <c r="D4872" s="62">
        <v>296098</v>
      </c>
    </row>
    <row r="4873" spans="1:4" x14ac:dyDescent="0.25">
      <c r="A4873" s="54" t="s">
        <v>947</v>
      </c>
      <c r="B4873" s="61" t="s">
        <v>15597</v>
      </c>
      <c r="C4873" s="61" t="s">
        <v>15599</v>
      </c>
      <c r="D4873" s="62">
        <v>2857</v>
      </c>
    </row>
    <row r="4874" spans="1:4" x14ac:dyDescent="0.25">
      <c r="A4874" s="54" t="s">
        <v>947</v>
      </c>
      <c r="B4874" s="61" t="s">
        <v>9480</v>
      </c>
      <c r="C4874" s="61" t="s">
        <v>9482</v>
      </c>
      <c r="D4874" s="62">
        <v>18735</v>
      </c>
    </row>
    <row r="4875" spans="1:4" x14ac:dyDescent="0.25">
      <c r="A4875" s="54" t="s">
        <v>947</v>
      </c>
      <c r="B4875" s="61" t="s">
        <v>11651</v>
      </c>
      <c r="C4875" s="61" t="s">
        <v>11653</v>
      </c>
      <c r="D4875" s="62">
        <v>10478</v>
      </c>
    </row>
    <row r="4876" spans="1:4" x14ac:dyDescent="0.25">
      <c r="A4876" s="54" t="s">
        <v>947</v>
      </c>
      <c r="B4876" s="61" t="s">
        <v>17258</v>
      </c>
      <c r="C4876" s="61" t="s">
        <v>17259</v>
      </c>
      <c r="D4876" s="62">
        <v>363</v>
      </c>
    </row>
    <row r="4877" spans="1:4" x14ac:dyDescent="0.25">
      <c r="A4877" s="54" t="s">
        <v>947</v>
      </c>
      <c r="B4877" s="61" t="s">
        <v>11937</v>
      </c>
      <c r="C4877" s="61" t="s">
        <v>11939</v>
      </c>
      <c r="D4877" s="62">
        <v>9713</v>
      </c>
    </row>
    <row r="4878" spans="1:4" x14ac:dyDescent="0.25">
      <c r="A4878" s="54" t="s">
        <v>947</v>
      </c>
      <c r="B4878" s="61" t="s">
        <v>15323</v>
      </c>
      <c r="C4878" s="61" t="s">
        <v>15325</v>
      </c>
      <c r="D4878" s="62">
        <v>3273</v>
      </c>
    </row>
    <row r="4879" spans="1:4" x14ac:dyDescent="0.25">
      <c r="A4879" s="54" t="s">
        <v>947</v>
      </c>
      <c r="B4879" s="61" t="s">
        <v>13465</v>
      </c>
      <c r="C4879" s="61" t="s">
        <v>13467</v>
      </c>
      <c r="D4879" s="62">
        <v>6283</v>
      </c>
    </row>
    <row r="4880" spans="1:4" x14ac:dyDescent="0.25">
      <c r="A4880" s="54" t="s">
        <v>947</v>
      </c>
      <c r="B4880" s="61" t="s">
        <v>16452</v>
      </c>
      <c r="C4880" s="61" t="s">
        <v>16454</v>
      </c>
      <c r="D4880" s="62">
        <v>1591</v>
      </c>
    </row>
    <row r="4881" spans="1:4" x14ac:dyDescent="0.25">
      <c r="A4881" s="54" t="s">
        <v>947</v>
      </c>
      <c r="B4881" s="61" t="s">
        <v>12799</v>
      </c>
      <c r="C4881" s="61" t="s">
        <v>12801</v>
      </c>
      <c r="D4881" s="62">
        <v>7662</v>
      </c>
    </row>
    <row r="4882" spans="1:4" x14ac:dyDescent="0.25">
      <c r="A4882" s="54" t="s">
        <v>947</v>
      </c>
      <c r="B4882" s="61" t="s">
        <v>16891</v>
      </c>
      <c r="C4882" s="61" t="s">
        <v>16893</v>
      </c>
      <c r="D4882" s="62">
        <v>962</v>
      </c>
    </row>
    <row r="4883" spans="1:4" x14ac:dyDescent="0.25">
      <c r="A4883" s="54" t="s">
        <v>947</v>
      </c>
      <c r="B4883" s="61" t="s">
        <v>9504</v>
      </c>
      <c r="C4883" s="61" t="s">
        <v>9506</v>
      </c>
      <c r="D4883" s="62">
        <v>18633</v>
      </c>
    </row>
    <row r="4884" spans="1:4" x14ac:dyDescent="0.25">
      <c r="A4884" s="54" t="s">
        <v>947</v>
      </c>
      <c r="B4884" s="61" t="s">
        <v>7261</v>
      </c>
      <c r="C4884" s="61" t="s">
        <v>7263</v>
      </c>
      <c r="D4884" s="62">
        <v>33387</v>
      </c>
    </row>
    <row r="4885" spans="1:4" x14ac:dyDescent="0.25">
      <c r="A4885" s="54" t="s">
        <v>947</v>
      </c>
      <c r="B4885" s="61" t="s">
        <v>11555</v>
      </c>
      <c r="C4885" s="61" t="s">
        <v>11557</v>
      </c>
      <c r="D4885" s="62">
        <v>10695</v>
      </c>
    </row>
    <row r="4886" spans="1:4" x14ac:dyDescent="0.25">
      <c r="A4886" s="54" t="s">
        <v>947</v>
      </c>
      <c r="B4886" s="61" t="s">
        <v>1676</v>
      </c>
      <c r="C4886" s="61" t="s">
        <v>1678</v>
      </c>
      <c r="D4886" s="62">
        <v>313297</v>
      </c>
    </row>
    <row r="4887" spans="1:4" x14ac:dyDescent="0.25">
      <c r="A4887" s="54" t="s">
        <v>947</v>
      </c>
      <c r="B4887" s="61" t="s">
        <v>16173</v>
      </c>
      <c r="C4887" s="61" t="s">
        <v>16175</v>
      </c>
      <c r="D4887" s="62">
        <v>1988</v>
      </c>
    </row>
    <row r="4888" spans="1:4" x14ac:dyDescent="0.25">
      <c r="A4888" s="54" t="s">
        <v>947</v>
      </c>
      <c r="B4888" s="61" t="s">
        <v>5711</v>
      </c>
      <c r="C4888" s="61" t="s">
        <v>5713</v>
      </c>
      <c r="D4888" s="62">
        <v>52100</v>
      </c>
    </row>
    <row r="4889" spans="1:4" x14ac:dyDescent="0.25">
      <c r="A4889" s="54" t="s">
        <v>947</v>
      </c>
      <c r="B4889" s="61" t="s">
        <v>10645</v>
      </c>
      <c r="C4889" s="61" t="s">
        <v>10647</v>
      </c>
      <c r="D4889" s="62">
        <v>13784</v>
      </c>
    </row>
    <row r="4890" spans="1:4" x14ac:dyDescent="0.25">
      <c r="A4890" s="54" t="s">
        <v>947</v>
      </c>
      <c r="B4890" s="61" t="s">
        <v>6103</v>
      </c>
      <c r="C4890" s="61" t="s">
        <v>6105</v>
      </c>
      <c r="D4890" s="62">
        <v>46039</v>
      </c>
    </row>
    <row r="4891" spans="1:4" x14ac:dyDescent="0.25">
      <c r="A4891" s="54" t="s">
        <v>947</v>
      </c>
      <c r="B4891" s="61" t="s">
        <v>10393</v>
      </c>
      <c r="C4891" s="61" t="s">
        <v>10395</v>
      </c>
      <c r="D4891" s="62">
        <v>14728</v>
      </c>
    </row>
    <row r="4892" spans="1:4" x14ac:dyDescent="0.25">
      <c r="A4892" s="54" t="s">
        <v>947</v>
      </c>
      <c r="B4892" s="61" t="s">
        <v>8425</v>
      </c>
      <c r="C4892" s="61" t="s">
        <v>8427</v>
      </c>
      <c r="D4892" s="62">
        <v>25101</v>
      </c>
    </row>
    <row r="4893" spans="1:4" x14ac:dyDescent="0.25">
      <c r="A4893" s="54" t="s">
        <v>947</v>
      </c>
      <c r="B4893" s="61" t="s">
        <v>13115</v>
      </c>
      <c r="C4893" s="61" t="s">
        <v>13117</v>
      </c>
      <c r="D4893" s="62">
        <v>6942</v>
      </c>
    </row>
    <row r="4894" spans="1:4" x14ac:dyDescent="0.25">
      <c r="A4894" s="54" t="s">
        <v>947</v>
      </c>
      <c r="B4894" s="61" t="s">
        <v>15918</v>
      </c>
      <c r="C4894" s="61" t="s">
        <v>15920</v>
      </c>
      <c r="D4894" s="62">
        <v>2282</v>
      </c>
    </row>
    <row r="4895" spans="1:4" x14ac:dyDescent="0.25">
      <c r="A4895" s="54" t="s">
        <v>947</v>
      </c>
      <c r="B4895" s="61" t="s">
        <v>12997</v>
      </c>
      <c r="C4895" s="61" t="s">
        <v>12999</v>
      </c>
      <c r="D4895" s="62">
        <v>7193</v>
      </c>
    </row>
    <row r="4896" spans="1:4" x14ac:dyDescent="0.25">
      <c r="A4896" s="54" t="s">
        <v>947</v>
      </c>
      <c r="B4896" s="61" t="s">
        <v>16428</v>
      </c>
      <c r="C4896" s="61" t="s">
        <v>16430</v>
      </c>
      <c r="D4896" s="62">
        <v>1639</v>
      </c>
    </row>
    <row r="4897" spans="1:4" x14ac:dyDescent="0.25">
      <c r="A4897" s="54" t="s">
        <v>947</v>
      </c>
      <c r="B4897" s="61" t="s">
        <v>14880</v>
      </c>
      <c r="C4897" s="61" t="s">
        <v>14882</v>
      </c>
      <c r="D4897" s="62">
        <v>3929</v>
      </c>
    </row>
    <row r="4898" spans="1:4" x14ac:dyDescent="0.25">
      <c r="A4898" s="54" t="s">
        <v>947</v>
      </c>
      <c r="B4898" s="61" t="s">
        <v>17216</v>
      </c>
      <c r="C4898" s="61" t="s">
        <v>17218</v>
      </c>
      <c r="D4898" s="62">
        <v>422</v>
      </c>
    </row>
    <row r="4899" spans="1:4" x14ac:dyDescent="0.25">
      <c r="A4899" s="54" t="s">
        <v>947</v>
      </c>
      <c r="B4899" s="61" t="s">
        <v>12985</v>
      </c>
      <c r="C4899" s="61" t="s">
        <v>12987</v>
      </c>
      <c r="D4899" s="62">
        <v>7225</v>
      </c>
    </row>
    <row r="4900" spans="1:4" x14ac:dyDescent="0.25">
      <c r="A4900" s="54" t="s">
        <v>947</v>
      </c>
      <c r="B4900" s="61" t="s">
        <v>15972</v>
      </c>
      <c r="C4900" s="61" t="s">
        <v>15974</v>
      </c>
      <c r="D4900" s="62">
        <v>2205</v>
      </c>
    </row>
    <row r="4901" spans="1:4" x14ac:dyDescent="0.25">
      <c r="A4901" s="54" t="s">
        <v>947</v>
      </c>
      <c r="B4901" s="61" t="s">
        <v>16620</v>
      </c>
      <c r="C4901" s="61" t="s">
        <v>16622</v>
      </c>
      <c r="D4901" s="62">
        <v>1328</v>
      </c>
    </row>
    <row r="4902" spans="1:4" x14ac:dyDescent="0.25">
      <c r="A4902" s="54" t="s">
        <v>947</v>
      </c>
      <c r="B4902" s="61" t="s">
        <v>15249</v>
      </c>
      <c r="C4902" s="61" t="s">
        <v>15250</v>
      </c>
      <c r="D4902" s="62">
        <v>3380</v>
      </c>
    </row>
    <row r="4903" spans="1:4" x14ac:dyDescent="0.25">
      <c r="A4903" s="54" t="s">
        <v>947</v>
      </c>
      <c r="B4903" s="61" t="s">
        <v>12666</v>
      </c>
      <c r="C4903" s="61" t="s">
        <v>12668</v>
      </c>
      <c r="D4903" s="62">
        <v>7971</v>
      </c>
    </row>
    <row r="4904" spans="1:4" x14ac:dyDescent="0.25">
      <c r="A4904" s="54" t="s">
        <v>947</v>
      </c>
      <c r="B4904" s="61" t="s">
        <v>8062</v>
      </c>
      <c r="C4904" s="61" t="s">
        <v>8064</v>
      </c>
      <c r="D4904" s="62">
        <v>27229</v>
      </c>
    </row>
    <row r="4905" spans="1:4" x14ac:dyDescent="0.25">
      <c r="A4905" s="54" t="s">
        <v>947</v>
      </c>
      <c r="B4905" s="61" t="s">
        <v>14072</v>
      </c>
      <c r="C4905" s="61" t="s">
        <v>14074</v>
      </c>
      <c r="D4905" s="62">
        <v>5235</v>
      </c>
    </row>
    <row r="4906" spans="1:4" x14ac:dyDescent="0.25">
      <c r="A4906" s="54" t="s">
        <v>947</v>
      </c>
      <c r="B4906" s="61" t="s">
        <v>7954</v>
      </c>
      <c r="C4906" s="61" t="s">
        <v>7956</v>
      </c>
      <c r="D4906" s="62">
        <v>28025</v>
      </c>
    </row>
    <row r="4907" spans="1:4" x14ac:dyDescent="0.25">
      <c r="A4907" s="54" t="s">
        <v>947</v>
      </c>
      <c r="B4907" s="61" t="s">
        <v>10819</v>
      </c>
      <c r="C4907" s="61" t="s">
        <v>10821</v>
      </c>
      <c r="D4907" s="62">
        <v>13098</v>
      </c>
    </row>
    <row r="4908" spans="1:4" x14ac:dyDescent="0.25">
      <c r="A4908" s="54" t="s">
        <v>947</v>
      </c>
      <c r="B4908" s="61" t="s">
        <v>7321</v>
      </c>
      <c r="C4908" s="61" t="s">
        <v>7323</v>
      </c>
      <c r="D4908" s="62">
        <v>32986</v>
      </c>
    </row>
    <row r="4909" spans="1:4" x14ac:dyDescent="0.25">
      <c r="A4909" s="54" t="s">
        <v>947</v>
      </c>
      <c r="B4909" s="61" t="s">
        <v>16915</v>
      </c>
      <c r="C4909" s="61" t="s">
        <v>16917</v>
      </c>
      <c r="D4909" s="62">
        <v>917</v>
      </c>
    </row>
    <row r="4910" spans="1:4" x14ac:dyDescent="0.25">
      <c r="A4910" s="54" t="s">
        <v>947</v>
      </c>
      <c r="B4910" s="61" t="s">
        <v>10201</v>
      </c>
      <c r="C4910" s="61" t="s">
        <v>10203</v>
      </c>
      <c r="D4910" s="62">
        <v>15502</v>
      </c>
    </row>
    <row r="4911" spans="1:4" x14ac:dyDescent="0.25">
      <c r="A4911" s="54" t="s">
        <v>947</v>
      </c>
      <c r="B4911" s="61" t="s">
        <v>17152</v>
      </c>
      <c r="C4911" s="61" t="s">
        <v>17154</v>
      </c>
      <c r="D4911" s="62">
        <v>559</v>
      </c>
    </row>
    <row r="4912" spans="1:4" x14ac:dyDescent="0.25">
      <c r="A4912" s="54" t="s">
        <v>947</v>
      </c>
      <c r="B4912" s="61" t="s">
        <v>11982</v>
      </c>
      <c r="C4912" s="61" t="s">
        <v>11984</v>
      </c>
      <c r="D4912" s="62">
        <v>9607</v>
      </c>
    </row>
    <row r="4913" spans="1:4" x14ac:dyDescent="0.25">
      <c r="A4913" s="54" t="s">
        <v>947</v>
      </c>
      <c r="B4913" s="61" t="s">
        <v>6574</v>
      </c>
      <c r="C4913" s="61" t="s">
        <v>6576</v>
      </c>
      <c r="D4913" s="62">
        <v>40701</v>
      </c>
    </row>
    <row r="4914" spans="1:4" x14ac:dyDescent="0.25">
      <c r="A4914" s="54" t="s">
        <v>947</v>
      </c>
      <c r="B4914" s="61" t="s">
        <v>14018</v>
      </c>
      <c r="C4914" s="61" t="s">
        <v>14020</v>
      </c>
      <c r="D4914" s="62">
        <v>5304</v>
      </c>
    </row>
    <row r="4915" spans="1:4" x14ac:dyDescent="0.25">
      <c r="A4915" s="54" t="s">
        <v>947</v>
      </c>
      <c r="B4915" s="61" t="s">
        <v>17402</v>
      </c>
      <c r="C4915" s="61" t="s">
        <v>17404</v>
      </c>
      <c r="D4915" s="62">
        <v>59</v>
      </c>
    </row>
    <row r="4916" spans="1:4" x14ac:dyDescent="0.25">
      <c r="A4916" s="54" t="s">
        <v>947</v>
      </c>
      <c r="B4916" s="61" t="s">
        <v>17339</v>
      </c>
      <c r="C4916" s="61" t="s">
        <v>17341</v>
      </c>
      <c r="D4916" s="62">
        <v>219</v>
      </c>
    </row>
    <row r="4917" spans="1:4" x14ac:dyDescent="0.25">
      <c r="A4917" s="54" t="s">
        <v>947</v>
      </c>
      <c r="B4917" s="61" t="s">
        <v>10762</v>
      </c>
      <c r="C4917" s="61" t="s">
        <v>10764</v>
      </c>
      <c r="D4917" s="62">
        <v>13257</v>
      </c>
    </row>
    <row r="4918" spans="1:4" x14ac:dyDescent="0.25">
      <c r="A4918" s="54" t="s">
        <v>947</v>
      </c>
      <c r="B4918" s="61" t="s">
        <v>14171</v>
      </c>
      <c r="C4918" s="61" t="s">
        <v>14173</v>
      </c>
      <c r="D4918" s="62">
        <v>5052</v>
      </c>
    </row>
    <row r="4919" spans="1:4" x14ac:dyDescent="0.25">
      <c r="A4919" s="54" t="s">
        <v>947</v>
      </c>
      <c r="B4919" s="61" t="s">
        <v>13769</v>
      </c>
      <c r="C4919" s="61" t="s">
        <v>13771</v>
      </c>
      <c r="D4919" s="62">
        <v>5746</v>
      </c>
    </row>
    <row r="4920" spans="1:4" x14ac:dyDescent="0.25">
      <c r="A4920" s="54" t="s">
        <v>947</v>
      </c>
      <c r="B4920" s="61" t="s">
        <v>6839</v>
      </c>
      <c r="C4920" s="61" t="s">
        <v>6841</v>
      </c>
      <c r="D4920" s="62">
        <v>37412</v>
      </c>
    </row>
    <row r="4921" spans="1:4" x14ac:dyDescent="0.25">
      <c r="A4921" s="54" t="s">
        <v>947</v>
      </c>
      <c r="B4921" s="61" t="s">
        <v>5876</v>
      </c>
      <c r="C4921" s="61" t="s">
        <v>5878</v>
      </c>
      <c r="D4921" s="62">
        <v>49506</v>
      </c>
    </row>
    <row r="4922" spans="1:4" x14ac:dyDescent="0.25">
      <c r="A4922" s="54" t="s">
        <v>947</v>
      </c>
      <c r="B4922" s="61" t="s">
        <v>11851</v>
      </c>
      <c r="C4922" s="61" t="s">
        <v>11852</v>
      </c>
      <c r="D4922" s="62">
        <v>9934</v>
      </c>
    </row>
    <row r="4923" spans="1:4" x14ac:dyDescent="0.25">
      <c r="A4923" s="54" t="s">
        <v>947</v>
      </c>
      <c r="B4923" s="61" t="s">
        <v>13688</v>
      </c>
      <c r="C4923" s="61" t="s">
        <v>13690</v>
      </c>
      <c r="D4923" s="62">
        <v>5903</v>
      </c>
    </row>
    <row r="4924" spans="1:4" x14ac:dyDescent="0.25">
      <c r="A4924" s="54" t="s">
        <v>947</v>
      </c>
      <c r="B4924" s="61" t="s">
        <v>1682</v>
      </c>
      <c r="C4924" s="61" t="s">
        <v>1684</v>
      </c>
      <c r="D4924" s="62">
        <v>243285</v>
      </c>
    </row>
    <row r="4925" spans="1:4" x14ac:dyDescent="0.25">
      <c r="A4925" s="54" t="s">
        <v>947</v>
      </c>
      <c r="B4925" s="61" t="s">
        <v>11666</v>
      </c>
      <c r="C4925" s="61" t="s">
        <v>11668</v>
      </c>
      <c r="D4925" s="62">
        <v>10448</v>
      </c>
    </row>
    <row r="4926" spans="1:4" x14ac:dyDescent="0.25">
      <c r="A4926" s="54" t="s">
        <v>947</v>
      </c>
      <c r="B4926" s="61" t="s">
        <v>4504</v>
      </c>
      <c r="C4926" s="61" t="s">
        <v>4506</v>
      </c>
      <c r="D4926" s="62">
        <v>75802</v>
      </c>
    </row>
    <row r="4927" spans="1:4" x14ac:dyDescent="0.25">
      <c r="A4927" s="54" t="s">
        <v>947</v>
      </c>
      <c r="B4927" s="61" t="s">
        <v>10058</v>
      </c>
      <c r="C4927" s="61" t="s">
        <v>10060</v>
      </c>
      <c r="D4927" s="62">
        <v>16174</v>
      </c>
    </row>
    <row r="4928" spans="1:4" x14ac:dyDescent="0.25">
      <c r="A4928" s="54" t="s">
        <v>947</v>
      </c>
      <c r="B4928" s="61" t="s">
        <v>9207</v>
      </c>
      <c r="C4928" s="61" t="s">
        <v>9209</v>
      </c>
      <c r="D4928" s="62">
        <v>20271</v>
      </c>
    </row>
    <row r="4929" spans="1:4" x14ac:dyDescent="0.25">
      <c r="A4929" s="54" t="s">
        <v>947</v>
      </c>
      <c r="B4929" s="61" t="s">
        <v>13397</v>
      </c>
      <c r="C4929" s="61" t="s">
        <v>13399</v>
      </c>
      <c r="D4929" s="62">
        <v>6368</v>
      </c>
    </row>
    <row r="4930" spans="1:4" x14ac:dyDescent="0.25">
      <c r="A4930" s="54" t="s">
        <v>947</v>
      </c>
      <c r="B4930" s="61" t="s">
        <v>8302</v>
      </c>
      <c r="C4930" s="61" t="s">
        <v>8304</v>
      </c>
      <c r="D4930" s="62">
        <v>25728</v>
      </c>
    </row>
    <row r="4931" spans="1:4" x14ac:dyDescent="0.25">
      <c r="A4931" s="54" t="s">
        <v>947</v>
      </c>
      <c r="B4931" s="61" t="s">
        <v>13376</v>
      </c>
      <c r="C4931" s="61" t="s">
        <v>13378</v>
      </c>
      <c r="D4931" s="62">
        <v>6407</v>
      </c>
    </row>
    <row r="4932" spans="1:4" x14ac:dyDescent="0.25">
      <c r="A4932" s="54" t="s">
        <v>947</v>
      </c>
      <c r="B4932" s="61" t="s">
        <v>14684</v>
      </c>
      <c r="C4932" s="61" t="s">
        <v>14686</v>
      </c>
      <c r="D4932" s="62">
        <v>4207</v>
      </c>
    </row>
    <row r="4933" spans="1:4" x14ac:dyDescent="0.25">
      <c r="A4933" s="54" t="s">
        <v>947</v>
      </c>
      <c r="B4933" s="61" t="s">
        <v>8599</v>
      </c>
      <c r="C4933" s="61" t="s">
        <v>8601</v>
      </c>
      <c r="D4933" s="62">
        <v>24016</v>
      </c>
    </row>
    <row r="4934" spans="1:4" x14ac:dyDescent="0.25">
      <c r="A4934" s="54" t="s">
        <v>947</v>
      </c>
      <c r="B4934" s="61" t="s">
        <v>5483</v>
      </c>
      <c r="C4934" s="61" t="s">
        <v>5485</v>
      </c>
      <c r="D4934" s="62">
        <v>55736</v>
      </c>
    </row>
    <row r="4935" spans="1:4" x14ac:dyDescent="0.25">
      <c r="A4935" s="54" t="s">
        <v>947</v>
      </c>
      <c r="B4935" s="61" t="s">
        <v>3835</v>
      </c>
      <c r="C4935" s="61" t="s">
        <v>3837</v>
      </c>
      <c r="D4935" s="62">
        <v>99855</v>
      </c>
    </row>
    <row r="4936" spans="1:4" x14ac:dyDescent="0.25">
      <c r="A4936" s="54" t="s">
        <v>947</v>
      </c>
      <c r="B4936" s="61" t="s">
        <v>4772</v>
      </c>
      <c r="C4936" s="61" t="s">
        <v>4774</v>
      </c>
      <c r="D4936" s="62">
        <v>68890</v>
      </c>
    </row>
    <row r="4937" spans="1:4" x14ac:dyDescent="0.25">
      <c r="A4937" s="54" t="s">
        <v>947</v>
      </c>
      <c r="B4937" s="61" t="s">
        <v>7181</v>
      </c>
      <c r="C4937" s="61" t="s">
        <v>7183</v>
      </c>
      <c r="D4937" s="62">
        <v>33864</v>
      </c>
    </row>
    <row r="4938" spans="1:4" x14ac:dyDescent="0.25">
      <c r="A4938" s="54" t="s">
        <v>947</v>
      </c>
      <c r="B4938" s="61" t="s">
        <v>7804</v>
      </c>
      <c r="C4938" s="61" t="s">
        <v>7806</v>
      </c>
      <c r="D4938" s="62">
        <v>29163</v>
      </c>
    </row>
    <row r="4939" spans="1:4" x14ac:dyDescent="0.25">
      <c r="A4939" s="54" t="s">
        <v>947</v>
      </c>
      <c r="B4939" s="61" t="s">
        <v>2312</v>
      </c>
      <c r="C4939" s="61" t="s">
        <v>2314</v>
      </c>
      <c r="D4939" s="62">
        <v>212146</v>
      </c>
    </row>
    <row r="4940" spans="1:4" x14ac:dyDescent="0.25">
      <c r="A4940" s="54" t="s">
        <v>947</v>
      </c>
      <c r="B4940" s="61" t="s">
        <v>9822</v>
      </c>
      <c r="C4940" s="61" t="s">
        <v>9824</v>
      </c>
      <c r="D4940" s="62">
        <v>17168</v>
      </c>
    </row>
    <row r="4941" spans="1:4" x14ac:dyDescent="0.25">
      <c r="A4941" s="54" t="s">
        <v>947</v>
      </c>
      <c r="B4941" s="61" t="s">
        <v>3766</v>
      </c>
      <c r="C4941" s="61" t="s">
        <v>3768</v>
      </c>
      <c r="D4941" s="62">
        <v>102932</v>
      </c>
    </row>
    <row r="4942" spans="1:4" x14ac:dyDescent="0.25">
      <c r="A4942" s="54" t="s">
        <v>947</v>
      </c>
      <c r="B4942" s="61" t="s">
        <v>9944</v>
      </c>
      <c r="C4942" s="61" t="s">
        <v>9946</v>
      </c>
      <c r="D4942" s="62">
        <v>16568</v>
      </c>
    </row>
    <row r="4943" spans="1:4" x14ac:dyDescent="0.25">
      <c r="A4943" s="54" t="s">
        <v>947</v>
      </c>
      <c r="B4943" s="61" t="s">
        <v>11901</v>
      </c>
      <c r="C4943" s="61" t="s">
        <v>11903</v>
      </c>
      <c r="D4943" s="62">
        <v>9810</v>
      </c>
    </row>
    <row r="4944" spans="1:4" x14ac:dyDescent="0.25">
      <c r="A4944" s="54" t="s">
        <v>947</v>
      </c>
      <c r="B4944" s="61" t="s">
        <v>9048</v>
      </c>
      <c r="C4944" s="61" t="s">
        <v>9050</v>
      </c>
      <c r="D4944" s="62">
        <v>21348</v>
      </c>
    </row>
    <row r="4945" spans="1:4" x14ac:dyDescent="0.25">
      <c r="A4945" s="54" t="s">
        <v>947</v>
      </c>
      <c r="B4945" s="61" t="s">
        <v>8683</v>
      </c>
      <c r="C4945" s="61" t="s">
        <v>8685</v>
      </c>
      <c r="D4945" s="62">
        <v>23319</v>
      </c>
    </row>
    <row r="4946" spans="1:4" x14ac:dyDescent="0.25">
      <c r="A4946" s="54" t="s">
        <v>947</v>
      </c>
      <c r="B4946" s="61" t="s">
        <v>6289</v>
      </c>
      <c r="C4946" s="61" t="s">
        <v>6291</v>
      </c>
      <c r="D4946" s="62">
        <v>43416</v>
      </c>
    </row>
    <row r="4947" spans="1:4" x14ac:dyDescent="0.25">
      <c r="A4947" s="54" t="s">
        <v>947</v>
      </c>
      <c r="B4947" s="61" t="s">
        <v>11501</v>
      </c>
      <c r="C4947" s="61" t="s">
        <v>11503</v>
      </c>
      <c r="D4947" s="62">
        <v>10822</v>
      </c>
    </row>
    <row r="4948" spans="1:4" x14ac:dyDescent="0.25">
      <c r="A4948" s="54" t="s">
        <v>947</v>
      </c>
      <c r="B4948" s="61" t="s">
        <v>11783</v>
      </c>
      <c r="C4948" s="61" t="s">
        <v>11785</v>
      </c>
      <c r="D4948" s="62">
        <v>10463</v>
      </c>
    </row>
    <row r="4949" spans="1:4" x14ac:dyDescent="0.25">
      <c r="A4949" s="54" t="s">
        <v>947</v>
      </c>
      <c r="B4949" s="61" t="s">
        <v>8740</v>
      </c>
      <c r="C4949" s="61" t="s">
        <v>8742</v>
      </c>
      <c r="D4949" s="62">
        <v>23012</v>
      </c>
    </row>
    <row r="4950" spans="1:4" x14ac:dyDescent="0.25">
      <c r="A4950" s="54" t="s">
        <v>947</v>
      </c>
      <c r="B4950" s="61" t="s">
        <v>16858</v>
      </c>
      <c r="C4950" s="61" t="s">
        <v>16860</v>
      </c>
      <c r="D4950" s="62">
        <v>1009</v>
      </c>
    </row>
    <row r="4951" spans="1:4" x14ac:dyDescent="0.25">
      <c r="A4951" s="54" t="s">
        <v>947</v>
      </c>
      <c r="B4951" s="61" t="s">
        <v>2714</v>
      </c>
      <c r="C4951" s="61" t="s">
        <v>2716</v>
      </c>
      <c r="D4951" s="62">
        <v>170324</v>
      </c>
    </row>
    <row r="4952" spans="1:4" x14ac:dyDescent="0.25">
      <c r="A4952" s="54" t="s">
        <v>947</v>
      </c>
      <c r="B4952" s="61" t="s">
        <v>5609</v>
      </c>
      <c r="C4952" s="61" t="s">
        <v>5611</v>
      </c>
      <c r="D4952" s="62">
        <v>53513</v>
      </c>
    </row>
    <row r="4953" spans="1:4" x14ac:dyDescent="0.25">
      <c r="A4953" s="54" t="s">
        <v>947</v>
      </c>
      <c r="B4953" s="61" t="s">
        <v>15192</v>
      </c>
      <c r="C4953" s="61" t="s">
        <v>15194</v>
      </c>
      <c r="D4953" s="62">
        <v>3479</v>
      </c>
    </row>
    <row r="4954" spans="1:4" x14ac:dyDescent="0.25">
      <c r="A4954" s="54" t="s">
        <v>947</v>
      </c>
      <c r="B4954" s="61" t="s">
        <v>14009</v>
      </c>
      <c r="C4954" s="61" t="s">
        <v>14011</v>
      </c>
      <c r="D4954" s="62">
        <v>5318</v>
      </c>
    </row>
    <row r="4955" spans="1:4" x14ac:dyDescent="0.25">
      <c r="A4955" s="54" t="s">
        <v>947</v>
      </c>
      <c r="B4955" s="61" t="s">
        <v>13772</v>
      </c>
      <c r="C4955" s="61" t="s">
        <v>13774</v>
      </c>
      <c r="D4955" s="62">
        <v>5744</v>
      </c>
    </row>
    <row r="4956" spans="1:4" x14ac:dyDescent="0.25">
      <c r="A4956" s="54" t="s">
        <v>947</v>
      </c>
      <c r="B4956" s="61" t="s">
        <v>7396</v>
      </c>
      <c r="C4956" s="61" t="s">
        <v>7398</v>
      </c>
      <c r="D4956" s="62">
        <v>32206</v>
      </c>
    </row>
    <row r="4957" spans="1:4" x14ac:dyDescent="0.25">
      <c r="A4957" s="54" t="s">
        <v>947</v>
      </c>
      <c r="B4957" s="61" t="s">
        <v>11669</v>
      </c>
      <c r="C4957" s="61" t="s">
        <v>11671</v>
      </c>
      <c r="D4957" s="62">
        <v>10443</v>
      </c>
    </row>
    <row r="4958" spans="1:4" x14ac:dyDescent="0.25">
      <c r="A4958" s="54" t="s">
        <v>947</v>
      </c>
      <c r="B4958" s="61" t="s">
        <v>7157</v>
      </c>
      <c r="C4958" s="61" t="s">
        <v>7159</v>
      </c>
      <c r="D4958" s="62">
        <v>33996</v>
      </c>
    </row>
    <row r="4959" spans="1:4" x14ac:dyDescent="0.25">
      <c r="A4959" s="54" t="s">
        <v>947</v>
      </c>
      <c r="B4959" s="61" t="s">
        <v>15708</v>
      </c>
      <c r="C4959" s="61" t="s">
        <v>15710</v>
      </c>
      <c r="D4959" s="62">
        <v>2652</v>
      </c>
    </row>
    <row r="4960" spans="1:4" x14ac:dyDescent="0.25">
      <c r="A4960" s="54" t="s">
        <v>947</v>
      </c>
      <c r="B4960" s="61" t="s">
        <v>10771</v>
      </c>
      <c r="C4960" s="61" t="s">
        <v>10773</v>
      </c>
      <c r="D4960" s="62">
        <v>13251</v>
      </c>
    </row>
    <row r="4961" spans="1:4" x14ac:dyDescent="0.25">
      <c r="A4961" s="54" t="s">
        <v>947</v>
      </c>
      <c r="B4961" s="61" t="s">
        <v>8983</v>
      </c>
      <c r="C4961" s="61" t="s">
        <v>8985</v>
      </c>
      <c r="D4961" s="62">
        <v>21706</v>
      </c>
    </row>
    <row r="4962" spans="1:4" x14ac:dyDescent="0.25">
      <c r="A4962" s="54" t="s">
        <v>947</v>
      </c>
      <c r="B4962" s="61" t="s">
        <v>10100</v>
      </c>
      <c r="C4962" s="61" t="s">
        <v>10102</v>
      </c>
      <c r="D4962" s="62">
        <v>16014</v>
      </c>
    </row>
    <row r="4963" spans="1:4" x14ac:dyDescent="0.25">
      <c r="A4963" s="54" t="s">
        <v>947</v>
      </c>
      <c r="B4963" s="61" t="s">
        <v>7097</v>
      </c>
      <c r="C4963" s="61" t="s">
        <v>7099</v>
      </c>
      <c r="D4963" s="62">
        <v>34617</v>
      </c>
    </row>
    <row r="4964" spans="1:4" x14ac:dyDescent="0.25">
      <c r="A4964" s="54" t="s">
        <v>947</v>
      </c>
      <c r="B4964" s="61" t="s">
        <v>9240</v>
      </c>
      <c r="C4964" s="61" t="s">
        <v>9242</v>
      </c>
      <c r="D4964" s="62">
        <v>20109</v>
      </c>
    </row>
    <row r="4965" spans="1:4" x14ac:dyDescent="0.25">
      <c r="A4965" s="54" t="s">
        <v>947</v>
      </c>
      <c r="B4965" s="61" t="s">
        <v>3949</v>
      </c>
      <c r="C4965" s="61" t="s">
        <v>3951</v>
      </c>
      <c r="D4965" s="62">
        <v>95980</v>
      </c>
    </row>
    <row r="4966" spans="1:4" x14ac:dyDescent="0.25">
      <c r="A4966" s="54" t="s">
        <v>947</v>
      </c>
      <c r="B4966" s="61" t="s">
        <v>4594</v>
      </c>
      <c r="C4966" s="61" t="s">
        <v>4596</v>
      </c>
      <c r="D4966" s="62">
        <v>73074</v>
      </c>
    </row>
    <row r="4967" spans="1:4" x14ac:dyDescent="0.25">
      <c r="A4967" s="54" t="s">
        <v>947</v>
      </c>
      <c r="B4967" s="61" t="s">
        <v>4886</v>
      </c>
      <c r="C4967" s="61" t="s">
        <v>4888</v>
      </c>
      <c r="D4967" s="62">
        <v>66647</v>
      </c>
    </row>
    <row r="4968" spans="1:4" x14ac:dyDescent="0.25">
      <c r="A4968" s="54" t="s">
        <v>947</v>
      </c>
      <c r="B4968" s="61" t="s">
        <v>9405</v>
      </c>
      <c r="C4968" s="61" t="s">
        <v>9407</v>
      </c>
      <c r="D4968" s="62">
        <v>19154</v>
      </c>
    </row>
    <row r="4969" spans="1:4" x14ac:dyDescent="0.25">
      <c r="A4969" s="54" t="s">
        <v>947</v>
      </c>
      <c r="B4969" s="61" t="s">
        <v>11588</v>
      </c>
      <c r="C4969" s="61" t="s">
        <v>11590</v>
      </c>
      <c r="D4969" s="62">
        <v>10646</v>
      </c>
    </row>
    <row r="4970" spans="1:4" x14ac:dyDescent="0.25">
      <c r="A4970" s="54" t="s">
        <v>947</v>
      </c>
      <c r="B4970" s="61" t="s">
        <v>16617</v>
      </c>
      <c r="C4970" s="61" t="s">
        <v>16619</v>
      </c>
      <c r="D4970" s="62">
        <v>1334</v>
      </c>
    </row>
    <row r="4971" spans="1:4" x14ac:dyDescent="0.25">
      <c r="A4971" s="54" t="s">
        <v>947</v>
      </c>
      <c r="B4971" s="61" t="s">
        <v>15957</v>
      </c>
      <c r="C4971" s="61" t="s">
        <v>15959</v>
      </c>
      <c r="D4971" s="62">
        <v>2220</v>
      </c>
    </row>
    <row r="4972" spans="1:4" x14ac:dyDescent="0.25">
      <c r="A4972" s="54" t="s">
        <v>947</v>
      </c>
      <c r="B4972" s="61" t="s">
        <v>13474</v>
      </c>
      <c r="C4972" s="61" t="s">
        <v>13476</v>
      </c>
      <c r="D4972" s="62">
        <v>6266</v>
      </c>
    </row>
    <row r="4973" spans="1:4" x14ac:dyDescent="0.25">
      <c r="A4973" s="54" t="s">
        <v>947</v>
      </c>
      <c r="B4973" s="61" t="s">
        <v>9459</v>
      </c>
      <c r="C4973" s="61" t="s">
        <v>9461</v>
      </c>
      <c r="D4973" s="62">
        <v>18822</v>
      </c>
    </row>
    <row r="4974" spans="1:4" x14ac:dyDescent="0.25">
      <c r="A4974" s="54" t="s">
        <v>947</v>
      </c>
      <c r="B4974" s="61" t="s">
        <v>13844</v>
      </c>
      <c r="C4974" s="61" t="s">
        <v>13846</v>
      </c>
      <c r="D4974" s="62">
        <v>5616</v>
      </c>
    </row>
    <row r="4975" spans="1:4" x14ac:dyDescent="0.25">
      <c r="A4975" s="54" t="s">
        <v>947</v>
      </c>
      <c r="B4975" s="61" t="s">
        <v>12027</v>
      </c>
      <c r="C4975" s="61" t="s">
        <v>12029</v>
      </c>
      <c r="D4975" s="62">
        <v>9485</v>
      </c>
    </row>
    <row r="4976" spans="1:4" x14ac:dyDescent="0.25">
      <c r="A4976" s="54" t="s">
        <v>947</v>
      </c>
      <c r="B4976" s="61" t="s">
        <v>10750</v>
      </c>
      <c r="C4976" s="61" t="s">
        <v>10752</v>
      </c>
      <c r="D4976" s="62">
        <v>13339</v>
      </c>
    </row>
    <row r="4977" spans="1:4" x14ac:dyDescent="0.25">
      <c r="A4977" s="54" t="s">
        <v>947</v>
      </c>
      <c r="B4977" s="61" t="s">
        <v>6812</v>
      </c>
      <c r="C4977" s="61" t="s">
        <v>6814</v>
      </c>
      <c r="D4977" s="62">
        <v>37662</v>
      </c>
    </row>
    <row r="4978" spans="1:4" x14ac:dyDescent="0.25">
      <c r="A4978" s="54" t="s">
        <v>947</v>
      </c>
      <c r="B4978" s="61" t="s">
        <v>5126</v>
      </c>
      <c r="C4978" s="61" t="s">
        <v>5128</v>
      </c>
      <c r="D4978" s="62">
        <v>62337</v>
      </c>
    </row>
    <row r="4979" spans="1:4" x14ac:dyDescent="0.25">
      <c r="A4979" s="54" t="s">
        <v>947</v>
      </c>
      <c r="B4979" s="61" t="s">
        <v>3928</v>
      </c>
      <c r="C4979" s="61" t="s">
        <v>3930</v>
      </c>
      <c r="D4979" s="62">
        <v>96650</v>
      </c>
    </row>
    <row r="4980" spans="1:4" x14ac:dyDescent="0.25">
      <c r="A4980" s="54" t="s">
        <v>947</v>
      </c>
      <c r="B4980" s="61" t="s">
        <v>7915</v>
      </c>
      <c r="C4980" s="61" t="s">
        <v>7917</v>
      </c>
      <c r="D4980" s="62">
        <v>28368</v>
      </c>
    </row>
    <row r="4981" spans="1:4" x14ac:dyDescent="0.25">
      <c r="A4981" s="54" t="s">
        <v>947</v>
      </c>
      <c r="B4981" s="61" t="s">
        <v>12925</v>
      </c>
      <c r="C4981" s="61" t="s">
        <v>12927</v>
      </c>
      <c r="D4981" s="62">
        <v>7385</v>
      </c>
    </row>
    <row r="4982" spans="1:4" x14ac:dyDescent="0.25">
      <c r="A4982" s="54" t="s">
        <v>947</v>
      </c>
      <c r="B4982" s="61" t="s">
        <v>17296</v>
      </c>
      <c r="C4982" s="61" t="s">
        <v>17298</v>
      </c>
      <c r="D4982" s="62">
        <v>307</v>
      </c>
    </row>
    <row r="4983" spans="1:4" x14ac:dyDescent="0.25">
      <c r="A4983" s="54" t="s">
        <v>947</v>
      </c>
      <c r="B4983" s="61" t="s">
        <v>7882</v>
      </c>
      <c r="C4983" s="61" t="s">
        <v>7884</v>
      </c>
      <c r="D4983" s="62">
        <v>28593</v>
      </c>
    </row>
    <row r="4984" spans="1:4" x14ac:dyDescent="0.25">
      <c r="A4984" s="54" t="s">
        <v>947</v>
      </c>
      <c r="B4984" s="61" t="s">
        <v>10945</v>
      </c>
      <c r="C4984" s="61" t="s">
        <v>10947</v>
      </c>
      <c r="D4984" s="62">
        <v>12672</v>
      </c>
    </row>
    <row r="4985" spans="1:4" x14ac:dyDescent="0.25">
      <c r="A4985" s="54" t="s">
        <v>947</v>
      </c>
      <c r="B4985" s="61" t="s">
        <v>15121</v>
      </c>
      <c r="C4985" s="61" t="s">
        <v>15123</v>
      </c>
      <c r="D4985" s="62">
        <v>3599</v>
      </c>
    </row>
    <row r="4986" spans="1:4" x14ac:dyDescent="0.25">
      <c r="A4986" s="54" t="s">
        <v>947</v>
      </c>
      <c r="B4986" s="61" t="s">
        <v>4063</v>
      </c>
      <c r="C4986" s="61" t="s">
        <v>4065</v>
      </c>
      <c r="D4986" s="62">
        <v>91458</v>
      </c>
    </row>
    <row r="4987" spans="1:4" x14ac:dyDescent="0.25">
      <c r="A4987" s="54" t="s">
        <v>947</v>
      </c>
      <c r="B4987" s="61" t="s">
        <v>1844</v>
      </c>
      <c r="C4987" s="61" t="s">
        <v>1846</v>
      </c>
      <c r="D4987" s="62">
        <v>138004</v>
      </c>
    </row>
    <row r="4988" spans="1:4" x14ac:dyDescent="0.25">
      <c r="A4988" s="54" t="s">
        <v>947</v>
      </c>
      <c r="B4988" s="61" t="s">
        <v>16646</v>
      </c>
      <c r="C4988" s="61" t="s">
        <v>16648</v>
      </c>
      <c r="D4988" s="62">
        <v>1310</v>
      </c>
    </row>
    <row r="4989" spans="1:4" x14ac:dyDescent="0.25">
      <c r="A4989" s="54" t="s">
        <v>947</v>
      </c>
      <c r="B4989" s="61" t="s">
        <v>10867</v>
      </c>
      <c r="C4989" s="61" t="s">
        <v>10869</v>
      </c>
      <c r="D4989" s="62">
        <v>12967</v>
      </c>
    </row>
    <row r="4990" spans="1:4" x14ac:dyDescent="0.25">
      <c r="A4990" s="54" t="s">
        <v>947</v>
      </c>
      <c r="B4990" s="61" t="s">
        <v>7324</v>
      </c>
      <c r="C4990" s="61" t="s">
        <v>7326</v>
      </c>
      <c r="D4990" s="62">
        <v>32961</v>
      </c>
    </row>
    <row r="4991" spans="1:4" x14ac:dyDescent="0.25">
      <c r="A4991" s="54" t="s">
        <v>947</v>
      </c>
      <c r="B4991" s="61" t="s">
        <v>5210</v>
      </c>
      <c r="C4991" s="61" t="s">
        <v>5212</v>
      </c>
      <c r="D4991" s="62">
        <v>60888</v>
      </c>
    </row>
    <row r="4992" spans="1:4" x14ac:dyDescent="0.25">
      <c r="A4992" s="54" t="s">
        <v>947</v>
      </c>
      <c r="B4992" s="61" t="s">
        <v>5156</v>
      </c>
      <c r="C4992" s="61" t="s">
        <v>5158</v>
      </c>
      <c r="D4992" s="62">
        <v>61746</v>
      </c>
    </row>
    <row r="4993" spans="1:4" x14ac:dyDescent="0.25">
      <c r="A4993" s="54" t="s">
        <v>947</v>
      </c>
      <c r="B4993" s="61" t="s">
        <v>7402</v>
      </c>
      <c r="C4993" s="61" t="s">
        <v>7404</v>
      </c>
      <c r="D4993" s="62">
        <v>32200</v>
      </c>
    </row>
    <row r="4994" spans="1:4" x14ac:dyDescent="0.25">
      <c r="A4994" s="54" t="s">
        <v>947</v>
      </c>
      <c r="B4994" s="61" t="s">
        <v>6836</v>
      </c>
      <c r="C4994" s="61" t="s">
        <v>6838</v>
      </c>
      <c r="D4994" s="62">
        <v>37493</v>
      </c>
    </row>
    <row r="4995" spans="1:4" x14ac:dyDescent="0.25">
      <c r="A4995" s="54" t="s">
        <v>947</v>
      </c>
      <c r="B4995" s="61" t="s">
        <v>14469</v>
      </c>
      <c r="C4995" s="61" t="s">
        <v>14471</v>
      </c>
      <c r="D4995" s="62">
        <v>4596</v>
      </c>
    </row>
    <row r="4996" spans="1:4" x14ac:dyDescent="0.25">
      <c r="A4996" s="54" t="s">
        <v>947</v>
      </c>
      <c r="B4996" s="61" t="s">
        <v>14702</v>
      </c>
      <c r="C4996" s="61" t="s">
        <v>14704</v>
      </c>
      <c r="D4996" s="62">
        <v>4187</v>
      </c>
    </row>
    <row r="4997" spans="1:4" x14ac:dyDescent="0.25">
      <c r="A4997" s="54" t="s">
        <v>947</v>
      </c>
      <c r="B4997" s="61" t="s">
        <v>15936</v>
      </c>
      <c r="C4997" s="61" t="s">
        <v>15938</v>
      </c>
      <c r="D4997" s="62">
        <v>2267</v>
      </c>
    </row>
    <row r="4998" spans="1:4" x14ac:dyDescent="0.25">
      <c r="A4998" s="54" t="s">
        <v>947</v>
      </c>
      <c r="B4998" s="61" t="s">
        <v>9738</v>
      </c>
      <c r="C4998" s="61" t="s">
        <v>9740</v>
      </c>
      <c r="D4998" s="62">
        <v>17445</v>
      </c>
    </row>
    <row r="4999" spans="1:4" x14ac:dyDescent="0.25">
      <c r="A4999" s="54" t="s">
        <v>947</v>
      </c>
      <c r="B4999" s="61" t="s">
        <v>10082</v>
      </c>
      <c r="C4999" s="61" t="s">
        <v>10084</v>
      </c>
      <c r="D4999" s="62">
        <v>16098</v>
      </c>
    </row>
    <row r="5000" spans="1:4" x14ac:dyDescent="0.25">
      <c r="A5000" s="54" t="s">
        <v>947</v>
      </c>
      <c r="B5000" s="61" t="s">
        <v>14416</v>
      </c>
      <c r="C5000" s="61" t="s">
        <v>14418</v>
      </c>
      <c r="D5000" s="62">
        <v>4680</v>
      </c>
    </row>
    <row r="5001" spans="1:4" x14ac:dyDescent="0.25">
      <c r="A5001" s="54" t="s">
        <v>947</v>
      </c>
      <c r="B5001" s="61" t="s">
        <v>8890</v>
      </c>
      <c r="C5001" s="61" t="s">
        <v>8892</v>
      </c>
      <c r="D5001" s="62">
        <v>22306</v>
      </c>
    </row>
    <row r="5002" spans="1:4" x14ac:dyDescent="0.25">
      <c r="A5002" s="54" t="s">
        <v>947</v>
      </c>
      <c r="B5002" s="61" t="s">
        <v>14216</v>
      </c>
      <c r="C5002" s="61" t="s">
        <v>14218</v>
      </c>
      <c r="D5002" s="62">
        <v>4977</v>
      </c>
    </row>
    <row r="5003" spans="1:4" x14ac:dyDescent="0.25">
      <c r="A5003" s="54" t="s">
        <v>947</v>
      </c>
      <c r="B5003" s="61" t="s">
        <v>11842</v>
      </c>
      <c r="C5003" s="61" t="s">
        <v>11844</v>
      </c>
      <c r="D5003" s="62">
        <v>9959</v>
      </c>
    </row>
    <row r="5004" spans="1:4" x14ac:dyDescent="0.25">
      <c r="A5004" s="54" t="s">
        <v>947</v>
      </c>
      <c r="B5004" s="61" t="s">
        <v>14729</v>
      </c>
      <c r="C5004" s="61" t="s">
        <v>14731</v>
      </c>
      <c r="D5004" s="62">
        <v>4135</v>
      </c>
    </row>
    <row r="5005" spans="1:4" x14ac:dyDescent="0.25">
      <c r="A5005" s="54" t="s">
        <v>947</v>
      </c>
      <c r="B5005" s="61" t="s">
        <v>14228</v>
      </c>
      <c r="C5005" s="61" t="s">
        <v>14230</v>
      </c>
      <c r="D5005" s="62">
        <v>2855</v>
      </c>
    </row>
    <row r="5006" spans="1:4" x14ac:dyDescent="0.25">
      <c r="A5006" s="54" t="s">
        <v>947</v>
      </c>
      <c r="B5006" s="61" t="s">
        <v>15874</v>
      </c>
      <c r="C5006" s="61" t="s">
        <v>15876</v>
      </c>
      <c r="D5006" s="62">
        <v>2361</v>
      </c>
    </row>
    <row r="5007" spans="1:4" x14ac:dyDescent="0.25">
      <c r="A5007" s="54" t="s">
        <v>947</v>
      </c>
      <c r="B5007" s="61" t="s">
        <v>7085</v>
      </c>
      <c r="C5007" s="61" t="s">
        <v>7087</v>
      </c>
      <c r="D5007" s="62">
        <v>34681</v>
      </c>
    </row>
    <row r="5008" spans="1:4" x14ac:dyDescent="0.25">
      <c r="A5008" s="54" t="s">
        <v>947</v>
      </c>
      <c r="B5008" s="61" t="s">
        <v>12633</v>
      </c>
      <c r="C5008" s="61" t="s">
        <v>12635</v>
      </c>
      <c r="D5008" s="62">
        <v>8046</v>
      </c>
    </row>
    <row r="5009" spans="1:4" x14ac:dyDescent="0.25">
      <c r="A5009" s="54" t="s">
        <v>947</v>
      </c>
      <c r="B5009" s="61" t="s">
        <v>10429</v>
      </c>
      <c r="C5009" s="61" t="s">
        <v>10431</v>
      </c>
      <c r="D5009" s="62">
        <v>14654</v>
      </c>
    </row>
    <row r="5010" spans="1:4" x14ac:dyDescent="0.25">
      <c r="A5010" s="54" t="s">
        <v>947</v>
      </c>
      <c r="B5010" s="61" t="s">
        <v>11044</v>
      </c>
      <c r="C5010" s="61" t="s">
        <v>11046</v>
      </c>
      <c r="D5010" s="62">
        <v>12253</v>
      </c>
    </row>
    <row r="5011" spans="1:4" x14ac:dyDescent="0.25">
      <c r="A5011" s="54" t="s">
        <v>947</v>
      </c>
      <c r="B5011" s="61" t="s">
        <v>10942</v>
      </c>
      <c r="C5011" s="61" t="s">
        <v>10944</v>
      </c>
      <c r="D5011" s="62">
        <v>12680</v>
      </c>
    </row>
    <row r="5012" spans="1:4" x14ac:dyDescent="0.25">
      <c r="A5012" s="54" t="s">
        <v>947</v>
      </c>
      <c r="B5012" s="61" t="s">
        <v>14360</v>
      </c>
      <c r="C5012" s="61" t="s">
        <v>14362</v>
      </c>
      <c r="D5012" s="62">
        <v>4751</v>
      </c>
    </row>
    <row r="5013" spans="1:4" x14ac:dyDescent="0.25">
      <c r="A5013" s="54" t="s">
        <v>947</v>
      </c>
      <c r="B5013" s="61" t="s">
        <v>12698</v>
      </c>
      <c r="C5013" s="61" t="s">
        <v>12700</v>
      </c>
      <c r="D5013" s="62">
        <v>7886</v>
      </c>
    </row>
    <row r="5014" spans="1:4" x14ac:dyDescent="0.25">
      <c r="A5014" s="54" t="s">
        <v>947</v>
      </c>
      <c r="B5014" s="61" t="s">
        <v>6481</v>
      </c>
      <c r="C5014" s="61" t="s">
        <v>6483</v>
      </c>
      <c r="D5014" s="62">
        <v>41547</v>
      </c>
    </row>
    <row r="5015" spans="1:4" x14ac:dyDescent="0.25">
      <c r="A5015" s="54" t="s">
        <v>947</v>
      </c>
      <c r="B5015" s="61" t="s">
        <v>3091</v>
      </c>
      <c r="C5015" s="61" t="s">
        <v>3093</v>
      </c>
      <c r="D5015" s="62">
        <v>138302</v>
      </c>
    </row>
    <row r="5016" spans="1:4" x14ac:dyDescent="0.25">
      <c r="A5016" s="54" t="s">
        <v>947</v>
      </c>
      <c r="B5016" s="61" t="s">
        <v>16123</v>
      </c>
      <c r="C5016" s="61" t="s">
        <v>16125</v>
      </c>
      <c r="D5016" s="62">
        <v>2029</v>
      </c>
    </row>
    <row r="5017" spans="1:4" x14ac:dyDescent="0.25">
      <c r="A5017" s="54" t="s">
        <v>947</v>
      </c>
      <c r="B5017" s="61" t="s">
        <v>8773</v>
      </c>
      <c r="C5017" s="61" t="s">
        <v>8775</v>
      </c>
      <c r="D5017" s="62">
        <v>22856</v>
      </c>
    </row>
    <row r="5018" spans="1:4" x14ac:dyDescent="0.25">
      <c r="A5018" s="54" t="s">
        <v>947</v>
      </c>
      <c r="B5018" s="61" t="s">
        <v>12435</v>
      </c>
      <c r="C5018" s="61" t="s">
        <v>12437</v>
      </c>
      <c r="D5018" s="62">
        <v>8508</v>
      </c>
    </row>
    <row r="5019" spans="1:4" x14ac:dyDescent="0.25">
      <c r="A5019" s="54" t="s">
        <v>947</v>
      </c>
      <c r="B5019" s="61" t="s">
        <v>14099</v>
      </c>
      <c r="C5019" s="61" t="s">
        <v>14101</v>
      </c>
      <c r="D5019" s="62">
        <v>5200</v>
      </c>
    </row>
    <row r="5020" spans="1:4" x14ac:dyDescent="0.25">
      <c r="A5020" s="54" t="s">
        <v>947</v>
      </c>
      <c r="B5020" s="61" t="s">
        <v>10273</v>
      </c>
      <c r="C5020" s="61" t="s">
        <v>10275</v>
      </c>
      <c r="D5020" s="62">
        <v>15203</v>
      </c>
    </row>
    <row r="5021" spans="1:4" x14ac:dyDescent="0.25">
      <c r="A5021" s="54" t="s">
        <v>947</v>
      </c>
      <c r="B5021" s="61" t="s">
        <v>8521</v>
      </c>
      <c r="C5021" s="61" t="s">
        <v>8523</v>
      </c>
      <c r="D5021" s="62">
        <v>24502</v>
      </c>
    </row>
    <row r="5022" spans="1:4" x14ac:dyDescent="0.25">
      <c r="A5022" s="54" t="s">
        <v>947</v>
      </c>
      <c r="B5022" s="61" t="s">
        <v>13280</v>
      </c>
      <c r="C5022" s="61" t="s">
        <v>13282</v>
      </c>
      <c r="D5022" s="62">
        <v>6552</v>
      </c>
    </row>
    <row r="5023" spans="1:4" x14ac:dyDescent="0.25">
      <c r="A5023" s="54" t="s">
        <v>947</v>
      </c>
      <c r="B5023" s="61" t="s">
        <v>15371</v>
      </c>
      <c r="C5023" s="61" t="s">
        <v>15373</v>
      </c>
      <c r="D5023" s="62">
        <v>3189</v>
      </c>
    </row>
    <row r="5024" spans="1:4" x14ac:dyDescent="0.25">
      <c r="A5024" s="54" t="s">
        <v>947</v>
      </c>
      <c r="B5024" s="61" t="s">
        <v>9429</v>
      </c>
      <c r="C5024" s="61" t="s">
        <v>9431</v>
      </c>
      <c r="D5024" s="62">
        <v>18979</v>
      </c>
    </row>
    <row r="5025" spans="1:4" x14ac:dyDescent="0.25">
      <c r="A5025" s="54" t="s">
        <v>947</v>
      </c>
      <c r="B5025" s="61" t="s">
        <v>5528</v>
      </c>
      <c r="C5025" s="61" t="s">
        <v>5530</v>
      </c>
      <c r="D5025" s="62">
        <v>54747</v>
      </c>
    </row>
    <row r="5026" spans="1:4" x14ac:dyDescent="0.25">
      <c r="A5026" s="54" t="s">
        <v>947</v>
      </c>
      <c r="B5026" s="61" t="s">
        <v>12384</v>
      </c>
      <c r="C5026" s="61" t="s">
        <v>12386</v>
      </c>
      <c r="D5026" s="62">
        <v>8635</v>
      </c>
    </row>
    <row r="5027" spans="1:4" x14ac:dyDescent="0.25">
      <c r="A5027" s="53" t="s">
        <v>947</v>
      </c>
      <c r="B5027" s="61" t="s">
        <v>3059</v>
      </c>
      <c r="C5027" s="61" t="s">
        <v>3060</v>
      </c>
      <c r="D5027" s="62">
        <v>22377</v>
      </c>
    </row>
    <row r="5028" spans="1:4" x14ac:dyDescent="0.25">
      <c r="A5028" s="54" t="s">
        <v>947</v>
      </c>
      <c r="B5028" s="61" t="s">
        <v>3181</v>
      </c>
      <c r="C5028" s="61" t="s">
        <v>3183</v>
      </c>
      <c r="D5028" s="62">
        <v>133810</v>
      </c>
    </row>
    <row r="5029" spans="1:4" x14ac:dyDescent="0.25">
      <c r="A5029" s="54" t="s">
        <v>947</v>
      </c>
      <c r="B5029" s="61" t="s">
        <v>2765</v>
      </c>
      <c r="C5029" s="61" t="s">
        <v>2767</v>
      </c>
      <c r="D5029" s="62">
        <v>165287</v>
      </c>
    </row>
    <row r="5030" spans="1:4" x14ac:dyDescent="0.25">
      <c r="A5030" s="54" t="s">
        <v>947</v>
      </c>
      <c r="B5030" s="61" t="s">
        <v>7999</v>
      </c>
      <c r="C5030" s="61" t="s">
        <v>8001</v>
      </c>
      <c r="D5030" s="62">
        <v>27715</v>
      </c>
    </row>
    <row r="5031" spans="1:4" x14ac:dyDescent="0.25">
      <c r="A5031" s="54" t="s">
        <v>947</v>
      </c>
      <c r="B5031" s="61" t="s">
        <v>12847</v>
      </c>
      <c r="C5031" s="61" t="s">
        <v>12849</v>
      </c>
      <c r="D5031" s="62">
        <v>7534</v>
      </c>
    </row>
    <row r="5032" spans="1:4" x14ac:dyDescent="0.25">
      <c r="A5032" s="54" t="s">
        <v>947</v>
      </c>
      <c r="B5032" s="61" t="s">
        <v>3047</v>
      </c>
      <c r="C5032" s="61" t="s">
        <v>3049</v>
      </c>
      <c r="D5032" s="62">
        <v>140680</v>
      </c>
    </row>
    <row r="5033" spans="1:4" x14ac:dyDescent="0.25">
      <c r="A5033" s="54" t="s">
        <v>947</v>
      </c>
      <c r="B5033" s="61" t="s">
        <v>14578</v>
      </c>
      <c r="C5033" s="61" t="s">
        <v>14580</v>
      </c>
      <c r="D5033" s="62">
        <v>4413</v>
      </c>
    </row>
    <row r="5034" spans="1:4" x14ac:dyDescent="0.25">
      <c r="A5034" s="54" t="s">
        <v>947</v>
      </c>
      <c r="B5034" s="61" t="s">
        <v>14848</v>
      </c>
      <c r="C5034" s="61" t="s">
        <v>14850</v>
      </c>
      <c r="D5034" s="62">
        <v>3985</v>
      </c>
    </row>
    <row r="5035" spans="1:4" x14ac:dyDescent="0.25">
      <c r="A5035" s="54" t="s">
        <v>947</v>
      </c>
      <c r="B5035" s="61" t="s">
        <v>7136</v>
      </c>
      <c r="C5035" s="61" t="s">
        <v>7138</v>
      </c>
      <c r="D5035" s="62">
        <v>33701</v>
      </c>
    </row>
    <row r="5036" spans="1:4" x14ac:dyDescent="0.25">
      <c r="A5036" s="54" t="s">
        <v>947</v>
      </c>
      <c r="B5036" s="61" t="s">
        <v>11824</v>
      </c>
      <c r="C5036" s="61" t="s">
        <v>11826</v>
      </c>
      <c r="D5036" s="62">
        <v>9996</v>
      </c>
    </row>
    <row r="5037" spans="1:4" x14ac:dyDescent="0.25">
      <c r="A5037" s="54" t="s">
        <v>947</v>
      </c>
      <c r="B5037" s="61" t="s">
        <v>5882</v>
      </c>
      <c r="C5037" s="61" t="s">
        <v>5884</v>
      </c>
      <c r="D5037" s="62">
        <v>49287</v>
      </c>
    </row>
    <row r="5038" spans="1:4" x14ac:dyDescent="0.25">
      <c r="A5038" s="54" t="s">
        <v>947</v>
      </c>
      <c r="B5038" s="61" t="s">
        <v>8578</v>
      </c>
      <c r="C5038" s="61" t="s">
        <v>8580</v>
      </c>
      <c r="D5038" s="62">
        <v>24185</v>
      </c>
    </row>
    <row r="5039" spans="1:4" x14ac:dyDescent="0.25">
      <c r="A5039" s="54" t="s">
        <v>947</v>
      </c>
      <c r="B5039" s="61" t="s">
        <v>12123</v>
      </c>
      <c r="C5039" s="61" t="s">
        <v>12125</v>
      </c>
      <c r="D5039" s="62">
        <v>9280</v>
      </c>
    </row>
    <row r="5040" spans="1:4" x14ac:dyDescent="0.25">
      <c r="A5040" s="54" t="s">
        <v>947</v>
      </c>
      <c r="B5040" s="61" t="s">
        <v>17269</v>
      </c>
      <c r="C5040" s="61" t="s">
        <v>17271</v>
      </c>
      <c r="D5040" s="62">
        <v>356</v>
      </c>
    </row>
    <row r="5041" spans="1:4" x14ac:dyDescent="0.25">
      <c r="A5041" s="54" t="s">
        <v>947</v>
      </c>
      <c r="B5041" s="61" t="s">
        <v>15607</v>
      </c>
      <c r="C5041" s="61" t="s">
        <v>15609</v>
      </c>
      <c r="D5041" s="62">
        <v>2849</v>
      </c>
    </row>
    <row r="5042" spans="1:4" x14ac:dyDescent="0.25">
      <c r="A5042" s="54" t="s">
        <v>947</v>
      </c>
      <c r="B5042" s="61" t="s">
        <v>5330</v>
      </c>
      <c r="C5042" s="61" t="s">
        <v>5332</v>
      </c>
      <c r="D5042" s="62">
        <v>58510</v>
      </c>
    </row>
    <row r="5043" spans="1:4" x14ac:dyDescent="0.25">
      <c r="A5043" s="54" t="s">
        <v>947</v>
      </c>
      <c r="B5043" s="61" t="s">
        <v>11853</v>
      </c>
      <c r="C5043" s="61" t="s">
        <v>11855</v>
      </c>
      <c r="D5043" s="62">
        <v>9919</v>
      </c>
    </row>
    <row r="5044" spans="1:4" x14ac:dyDescent="0.25">
      <c r="A5044" s="54" t="s">
        <v>947</v>
      </c>
      <c r="B5044" s="61" t="s">
        <v>2228</v>
      </c>
      <c r="C5044" s="61" t="s">
        <v>2230</v>
      </c>
      <c r="D5044" s="62">
        <v>221598</v>
      </c>
    </row>
    <row r="5045" spans="1:4" x14ac:dyDescent="0.25">
      <c r="A5045" s="54" t="s">
        <v>947</v>
      </c>
      <c r="B5045" s="61" t="s">
        <v>12534</v>
      </c>
      <c r="C5045" s="61" t="s">
        <v>12536</v>
      </c>
      <c r="D5045" s="62">
        <v>8297</v>
      </c>
    </row>
    <row r="5046" spans="1:4" x14ac:dyDescent="0.25">
      <c r="A5046" s="54" t="s">
        <v>947</v>
      </c>
      <c r="B5046" s="61" t="s">
        <v>2702</v>
      </c>
      <c r="C5046" s="61" t="s">
        <v>2704</v>
      </c>
      <c r="D5046" s="62">
        <v>171418</v>
      </c>
    </row>
    <row r="5047" spans="1:4" x14ac:dyDescent="0.25">
      <c r="A5047" s="54" t="s">
        <v>947</v>
      </c>
      <c r="B5047" s="61" t="s">
        <v>16108</v>
      </c>
      <c r="C5047" s="61" t="s">
        <v>16110</v>
      </c>
      <c r="D5047" s="62">
        <v>2040</v>
      </c>
    </row>
    <row r="5048" spans="1:4" x14ac:dyDescent="0.25">
      <c r="A5048" s="54" t="s">
        <v>947</v>
      </c>
      <c r="B5048" s="61" t="s">
        <v>6175</v>
      </c>
      <c r="C5048" s="61" t="s">
        <v>6177</v>
      </c>
      <c r="D5048" s="62">
        <v>45083</v>
      </c>
    </row>
    <row r="5049" spans="1:4" x14ac:dyDescent="0.25">
      <c r="A5049" s="54" t="s">
        <v>947</v>
      </c>
      <c r="B5049" s="61" t="s">
        <v>16990</v>
      </c>
      <c r="C5049" s="61" t="s">
        <v>16992</v>
      </c>
      <c r="D5049" s="62">
        <v>821</v>
      </c>
    </row>
    <row r="5050" spans="1:4" x14ac:dyDescent="0.25">
      <c r="A5050" s="54" t="s">
        <v>947</v>
      </c>
      <c r="B5050" s="61" t="s">
        <v>10600</v>
      </c>
      <c r="C5050" s="61" t="s">
        <v>10602</v>
      </c>
      <c r="D5050" s="62">
        <v>13915</v>
      </c>
    </row>
    <row r="5051" spans="1:4" x14ac:dyDescent="0.25">
      <c r="A5051" s="54" t="s">
        <v>947</v>
      </c>
      <c r="B5051" s="61" t="s">
        <v>13613</v>
      </c>
      <c r="C5051" s="61" t="s">
        <v>13615</v>
      </c>
      <c r="D5051" s="62">
        <v>6063</v>
      </c>
    </row>
    <row r="5052" spans="1:4" x14ac:dyDescent="0.25">
      <c r="A5052" s="54" t="s">
        <v>947</v>
      </c>
      <c r="B5052" s="61" t="s">
        <v>6142</v>
      </c>
      <c r="C5052" s="61" t="s">
        <v>6144</v>
      </c>
      <c r="D5052" s="62">
        <v>45551</v>
      </c>
    </row>
    <row r="5053" spans="1:4" x14ac:dyDescent="0.25">
      <c r="A5053" s="54" t="s">
        <v>947</v>
      </c>
      <c r="B5053" s="61" t="s">
        <v>8650</v>
      </c>
      <c r="C5053" s="61" t="s">
        <v>8652</v>
      </c>
      <c r="D5053" s="62">
        <v>23485</v>
      </c>
    </row>
    <row r="5054" spans="1:4" x14ac:dyDescent="0.25">
      <c r="A5054" s="54" t="s">
        <v>947</v>
      </c>
      <c r="B5054" s="61" t="s">
        <v>12378</v>
      </c>
      <c r="C5054" s="61" t="s">
        <v>12380</v>
      </c>
      <c r="D5054" s="62">
        <v>8655</v>
      </c>
    </row>
    <row r="5055" spans="1:4" x14ac:dyDescent="0.25">
      <c r="A5055" s="54" t="s">
        <v>947</v>
      </c>
      <c r="B5055" s="61" t="s">
        <v>12621</v>
      </c>
      <c r="C5055" s="61" t="s">
        <v>12623</v>
      </c>
      <c r="D5055" s="62">
        <v>8083</v>
      </c>
    </row>
    <row r="5056" spans="1:4" x14ac:dyDescent="0.25">
      <c r="A5056" s="54" t="s">
        <v>947</v>
      </c>
      <c r="B5056" s="61" t="s">
        <v>13754</v>
      </c>
      <c r="C5056" s="61" t="s">
        <v>13756</v>
      </c>
      <c r="D5056" s="62">
        <v>5765</v>
      </c>
    </row>
    <row r="5057" spans="1:4" x14ac:dyDescent="0.25">
      <c r="A5057" s="54" t="s">
        <v>947</v>
      </c>
      <c r="B5057" s="61" t="s">
        <v>14300</v>
      </c>
      <c r="C5057" s="61" t="s">
        <v>14302</v>
      </c>
      <c r="D5057" s="62">
        <v>4860</v>
      </c>
    </row>
    <row r="5058" spans="1:4" x14ac:dyDescent="0.25">
      <c r="A5058" s="54" t="s">
        <v>947</v>
      </c>
      <c r="B5058" s="61" t="s">
        <v>10681</v>
      </c>
      <c r="C5058" s="61" t="s">
        <v>10683</v>
      </c>
      <c r="D5058" s="62">
        <v>13686</v>
      </c>
    </row>
    <row r="5059" spans="1:4" x14ac:dyDescent="0.25">
      <c r="A5059" s="54" t="s">
        <v>947</v>
      </c>
      <c r="B5059" s="61" t="s">
        <v>3802</v>
      </c>
      <c r="C5059" s="61" t="s">
        <v>3804</v>
      </c>
      <c r="D5059" s="62">
        <v>100287</v>
      </c>
    </row>
    <row r="5060" spans="1:4" x14ac:dyDescent="0.25">
      <c r="A5060" s="54" t="s">
        <v>947</v>
      </c>
      <c r="B5060" s="61" t="s">
        <v>7267</v>
      </c>
      <c r="C5060" s="61" t="s">
        <v>7269</v>
      </c>
      <c r="D5060" s="62">
        <v>33357</v>
      </c>
    </row>
    <row r="5061" spans="1:4" x14ac:dyDescent="0.25">
      <c r="A5061" s="54" t="s">
        <v>947</v>
      </c>
      <c r="B5061" s="61" t="s">
        <v>8722</v>
      </c>
      <c r="C5061" s="61" t="s">
        <v>8724</v>
      </c>
      <c r="D5061" s="62">
        <v>23100</v>
      </c>
    </row>
    <row r="5062" spans="1:4" x14ac:dyDescent="0.25">
      <c r="A5062" s="54" t="s">
        <v>947</v>
      </c>
      <c r="B5062" s="61" t="s">
        <v>6274</v>
      </c>
      <c r="C5062" s="61" t="s">
        <v>6276</v>
      </c>
      <c r="D5062" s="62">
        <v>45537</v>
      </c>
    </row>
    <row r="5063" spans="1:4" x14ac:dyDescent="0.25">
      <c r="A5063" s="54" t="s">
        <v>947</v>
      </c>
      <c r="B5063" s="61" t="s">
        <v>6992</v>
      </c>
      <c r="C5063" s="61" t="s">
        <v>6994</v>
      </c>
      <c r="D5063" s="62">
        <v>35646</v>
      </c>
    </row>
    <row r="5064" spans="1:4" x14ac:dyDescent="0.25">
      <c r="A5064" s="54" t="s">
        <v>947</v>
      </c>
      <c r="B5064" s="61" t="s">
        <v>16828</v>
      </c>
      <c r="C5064" s="61" t="s">
        <v>16830</v>
      </c>
      <c r="D5064" s="62">
        <v>1023</v>
      </c>
    </row>
    <row r="5065" spans="1:4" x14ac:dyDescent="0.25">
      <c r="A5065" s="54" t="s">
        <v>947</v>
      </c>
      <c r="B5065" s="61" t="s">
        <v>14999</v>
      </c>
      <c r="C5065" s="61" t="s">
        <v>15001</v>
      </c>
      <c r="D5065" s="62">
        <v>3785</v>
      </c>
    </row>
    <row r="5066" spans="1:4" x14ac:dyDescent="0.25">
      <c r="A5066" s="54" t="s">
        <v>947</v>
      </c>
      <c r="B5066" s="61" t="s">
        <v>16129</v>
      </c>
      <c r="C5066" s="61" t="s">
        <v>16131</v>
      </c>
      <c r="D5066" s="62">
        <v>2024</v>
      </c>
    </row>
    <row r="5067" spans="1:4" x14ac:dyDescent="0.25">
      <c r="A5067" s="54" t="s">
        <v>947</v>
      </c>
      <c r="B5067" s="61" t="s">
        <v>13507</v>
      </c>
      <c r="C5067" s="61" t="s">
        <v>13509</v>
      </c>
      <c r="D5067" s="62">
        <v>6224</v>
      </c>
    </row>
    <row r="5068" spans="1:4" x14ac:dyDescent="0.25">
      <c r="A5068" s="54" t="s">
        <v>947</v>
      </c>
      <c r="B5068" s="61" t="s">
        <v>14839</v>
      </c>
      <c r="C5068" s="61" t="s">
        <v>14841</v>
      </c>
      <c r="D5068" s="62">
        <v>4004</v>
      </c>
    </row>
    <row r="5069" spans="1:4" x14ac:dyDescent="0.25">
      <c r="A5069" s="54" t="s">
        <v>947</v>
      </c>
      <c r="B5069" s="61" t="s">
        <v>16152</v>
      </c>
      <c r="C5069" s="61" t="s">
        <v>16154</v>
      </c>
      <c r="D5069" s="62">
        <v>2006</v>
      </c>
    </row>
    <row r="5070" spans="1:4" x14ac:dyDescent="0.25">
      <c r="A5070" s="54" t="s">
        <v>947</v>
      </c>
      <c r="B5070" s="61" t="s">
        <v>6923</v>
      </c>
      <c r="C5070" s="61" t="s">
        <v>6925</v>
      </c>
      <c r="D5070" s="62">
        <v>36631</v>
      </c>
    </row>
    <row r="5071" spans="1:4" x14ac:dyDescent="0.25">
      <c r="A5071" s="54" t="s">
        <v>947</v>
      </c>
      <c r="B5071" s="61" t="s">
        <v>7618</v>
      </c>
      <c r="C5071" s="61" t="s">
        <v>7620</v>
      </c>
      <c r="D5071" s="62">
        <v>30466</v>
      </c>
    </row>
    <row r="5072" spans="1:4" x14ac:dyDescent="0.25">
      <c r="A5072" s="54" t="s">
        <v>947</v>
      </c>
      <c r="B5072" s="61" t="s">
        <v>10480</v>
      </c>
      <c r="C5072" s="61" t="s">
        <v>10482</v>
      </c>
      <c r="D5072" s="62">
        <v>14417</v>
      </c>
    </row>
    <row r="5073" spans="1:4" x14ac:dyDescent="0.25">
      <c r="A5073" s="54" t="s">
        <v>947</v>
      </c>
      <c r="B5073" s="61" t="s">
        <v>10669</v>
      </c>
      <c r="C5073" s="61" t="s">
        <v>10671</v>
      </c>
      <c r="D5073" s="62">
        <v>13728</v>
      </c>
    </row>
    <row r="5074" spans="1:4" x14ac:dyDescent="0.25">
      <c r="A5074" s="54" t="s">
        <v>947</v>
      </c>
      <c r="B5074" s="61" t="s">
        <v>7834</v>
      </c>
      <c r="C5074" s="61" t="s">
        <v>7836</v>
      </c>
      <c r="D5074" s="62">
        <v>28958</v>
      </c>
    </row>
    <row r="5075" spans="1:4" x14ac:dyDescent="0.25">
      <c r="A5075" s="54" t="s">
        <v>947</v>
      </c>
      <c r="B5075" s="61" t="s">
        <v>3982</v>
      </c>
      <c r="C5075" s="61" t="s">
        <v>3984</v>
      </c>
      <c r="D5075" s="62">
        <v>95114</v>
      </c>
    </row>
    <row r="5076" spans="1:4" x14ac:dyDescent="0.25">
      <c r="A5076" s="54" t="s">
        <v>947</v>
      </c>
      <c r="B5076" s="61" t="s">
        <v>13697</v>
      </c>
      <c r="C5076" s="61" t="s">
        <v>13699</v>
      </c>
      <c r="D5076" s="62">
        <v>5891</v>
      </c>
    </row>
    <row r="5077" spans="1:4" x14ac:dyDescent="0.25">
      <c r="A5077" s="54" t="s">
        <v>947</v>
      </c>
      <c r="B5077" s="61" t="s">
        <v>13700</v>
      </c>
      <c r="C5077" s="61" t="s">
        <v>13702</v>
      </c>
      <c r="D5077" s="62">
        <v>5887</v>
      </c>
    </row>
    <row r="5078" spans="1:4" x14ac:dyDescent="0.25">
      <c r="A5078" s="54" t="s">
        <v>947</v>
      </c>
      <c r="B5078" s="61" t="s">
        <v>15165</v>
      </c>
      <c r="C5078" s="61" t="s">
        <v>15167</v>
      </c>
      <c r="D5078" s="62">
        <v>3522</v>
      </c>
    </row>
    <row r="5079" spans="1:4" x14ac:dyDescent="0.25">
      <c r="A5079" s="54" t="s">
        <v>947</v>
      </c>
      <c r="B5079" s="61" t="s">
        <v>16371</v>
      </c>
      <c r="C5079" s="61" t="s">
        <v>16373</v>
      </c>
      <c r="D5079" s="62">
        <v>1720</v>
      </c>
    </row>
    <row r="5080" spans="1:4" x14ac:dyDescent="0.25">
      <c r="A5080" s="54" t="s">
        <v>947</v>
      </c>
      <c r="B5080" s="61" t="s">
        <v>13106</v>
      </c>
      <c r="C5080" s="61" t="s">
        <v>13108</v>
      </c>
      <c r="D5080" s="62">
        <v>6955</v>
      </c>
    </row>
    <row r="5081" spans="1:4" x14ac:dyDescent="0.25">
      <c r="A5081" s="54" t="s">
        <v>947</v>
      </c>
      <c r="B5081" s="61" t="s">
        <v>2372</v>
      </c>
      <c r="C5081" s="61" t="s">
        <v>2374</v>
      </c>
      <c r="D5081" s="62">
        <v>206163</v>
      </c>
    </row>
    <row r="5082" spans="1:4" x14ac:dyDescent="0.25">
      <c r="A5082" s="54" t="s">
        <v>947</v>
      </c>
      <c r="B5082" s="61" t="s">
        <v>16690</v>
      </c>
      <c r="C5082" s="61" t="s">
        <v>16692</v>
      </c>
      <c r="D5082" s="62">
        <v>1215</v>
      </c>
    </row>
    <row r="5083" spans="1:4" x14ac:dyDescent="0.25">
      <c r="A5083" s="54" t="s">
        <v>947</v>
      </c>
      <c r="B5083" s="61" t="s">
        <v>15416</v>
      </c>
      <c r="C5083" s="61" t="s">
        <v>15418</v>
      </c>
      <c r="D5083" s="62">
        <v>3126</v>
      </c>
    </row>
    <row r="5084" spans="1:4" x14ac:dyDescent="0.25">
      <c r="A5084" s="54" t="s">
        <v>947</v>
      </c>
      <c r="B5084" s="61" t="s">
        <v>6031</v>
      </c>
      <c r="C5084" s="61" t="s">
        <v>6033</v>
      </c>
      <c r="D5084" s="62">
        <v>47172</v>
      </c>
    </row>
    <row r="5085" spans="1:4" x14ac:dyDescent="0.25">
      <c r="A5085" s="54" t="s">
        <v>947</v>
      </c>
      <c r="B5085" s="61" t="s">
        <v>9711</v>
      </c>
      <c r="C5085" s="61" t="s">
        <v>9713</v>
      </c>
      <c r="D5085" s="62">
        <v>17559</v>
      </c>
    </row>
    <row r="5086" spans="1:4" x14ac:dyDescent="0.25">
      <c r="A5086" s="54" t="s">
        <v>947</v>
      </c>
      <c r="B5086" s="61" t="s">
        <v>10264</v>
      </c>
      <c r="C5086" s="61" t="s">
        <v>10266</v>
      </c>
      <c r="D5086" s="62">
        <v>15230</v>
      </c>
    </row>
    <row r="5087" spans="1:4" x14ac:dyDescent="0.25">
      <c r="A5087" s="54" t="s">
        <v>947</v>
      </c>
      <c r="B5087" s="61" t="s">
        <v>6803</v>
      </c>
      <c r="C5087" s="61" t="s">
        <v>6805</v>
      </c>
      <c r="D5087" s="62">
        <v>29985</v>
      </c>
    </row>
    <row r="5088" spans="1:4" x14ac:dyDescent="0.25">
      <c r="A5088" s="54" t="s">
        <v>947</v>
      </c>
      <c r="B5088" s="61" t="s">
        <v>4665</v>
      </c>
      <c r="C5088" s="61" t="s">
        <v>4667</v>
      </c>
      <c r="D5088" s="62">
        <v>71386</v>
      </c>
    </row>
    <row r="5089" spans="1:4" x14ac:dyDescent="0.25">
      <c r="A5089" s="54" t="s">
        <v>947</v>
      </c>
      <c r="B5089" s="61" t="s">
        <v>9876</v>
      </c>
      <c r="C5089" s="61" t="s">
        <v>9878</v>
      </c>
      <c r="D5089" s="62">
        <v>16938</v>
      </c>
    </row>
    <row r="5090" spans="1:4" x14ac:dyDescent="0.25">
      <c r="A5090" s="54" t="s">
        <v>947</v>
      </c>
      <c r="B5090" s="61" t="s">
        <v>13760</v>
      </c>
      <c r="C5090" s="61" t="s">
        <v>13762</v>
      </c>
      <c r="D5090" s="62">
        <v>5750</v>
      </c>
    </row>
    <row r="5091" spans="1:4" x14ac:dyDescent="0.25">
      <c r="A5091" s="54" t="s">
        <v>947</v>
      </c>
      <c r="B5091" s="61" t="s">
        <v>12408</v>
      </c>
      <c r="C5091" s="61" t="s">
        <v>12410</v>
      </c>
      <c r="D5091" s="62">
        <v>8599</v>
      </c>
    </row>
    <row r="5092" spans="1:4" x14ac:dyDescent="0.25">
      <c r="A5092" s="54" t="s">
        <v>947</v>
      </c>
      <c r="B5092" s="61" t="s">
        <v>12003</v>
      </c>
      <c r="C5092" s="61" t="s">
        <v>12005</v>
      </c>
      <c r="D5092" s="62">
        <v>9544</v>
      </c>
    </row>
    <row r="5093" spans="1:4" x14ac:dyDescent="0.25">
      <c r="A5093" s="54" t="s">
        <v>947</v>
      </c>
      <c r="B5093" s="61" t="s">
        <v>10882</v>
      </c>
      <c r="C5093" s="61" t="s">
        <v>10884</v>
      </c>
      <c r="D5093" s="62">
        <v>12913</v>
      </c>
    </row>
    <row r="5094" spans="1:4" x14ac:dyDescent="0.25">
      <c r="A5094" s="54" t="s">
        <v>947</v>
      </c>
      <c r="B5094" s="61" t="s">
        <v>9195</v>
      </c>
      <c r="C5094" s="61" t="s">
        <v>9197</v>
      </c>
      <c r="D5094" s="62">
        <v>20378</v>
      </c>
    </row>
    <row r="5095" spans="1:4" x14ac:dyDescent="0.25">
      <c r="A5095" s="54" t="s">
        <v>947</v>
      </c>
      <c r="B5095" s="61" t="s">
        <v>16255</v>
      </c>
      <c r="C5095" s="61" t="s">
        <v>16257</v>
      </c>
      <c r="D5095" s="62">
        <v>1859</v>
      </c>
    </row>
    <row r="5096" spans="1:4" x14ac:dyDescent="0.25">
      <c r="A5096" s="54" t="s">
        <v>947</v>
      </c>
      <c r="B5096" s="61" t="s">
        <v>10948</v>
      </c>
      <c r="C5096" s="61" t="s">
        <v>10950</v>
      </c>
      <c r="D5096" s="62">
        <v>12637</v>
      </c>
    </row>
    <row r="5097" spans="1:4" x14ac:dyDescent="0.25">
      <c r="A5097" s="54" t="s">
        <v>947</v>
      </c>
      <c r="B5097" s="61" t="s">
        <v>11301</v>
      </c>
      <c r="C5097" s="61" t="s">
        <v>11303</v>
      </c>
      <c r="D5097" s="62">
        <v>11520</v>
      </c>
    </row>
    <row r="5098" spans="1:4" x14ac:dyDescent="0.25">
      <c r="A5098" s="54" t="s">
        <v>947</v>
      </c>
      <c r="B5098" s="61" t="s">
        <v>15407</v>
      </c>
      <c r="C5098" s="61" t="s">
        <v>15409</v>
      </c>
      <c r="D5098" s="62">
        <v>3138</v>
      </c>
    </row>
    <row r="5099" spans="1:4" x14ac:dyDescent="0.25">
      <c r="A5099" s="54" t="s">
        <v>947</v>
      </c>
      <c r="B5099" s="61" t="s">
        <v>2735</v>
      </c>
      <c r="C5099" s="61" t="s">
        <v>2737</v>
      </c>
      <c r="D5099" s="62">
        <v>168187</v>
      </c>
    </row>
    <row r="5100" spans="1:4" x14ac:dyDescent="0.25">
      <c r="A5100" s="54" t="s">
        <v>947</v>
      </c>
      <c r="B5100" s="61" t="s">
        <v>13551</v>
      </c>
      <c r="C5100" s="61" t="s">
        <v>13553</v>
      </c>
      <c r="D5100" s="62">
        <v>6161</v>
      </c>
    </row>
    <row r="5101" spans="1:4" x14ac:dyDescent="0.25">
      <c r="A5101" s="54" t="s">
        <v>947</v>
      </c>
      <c r="B5101" s="61" t="s">
        <v>11208</v>
      </c>
      <c r="C5101" s="61" t="s">
        <v>11210</v>
      </c>
      <c r="D5101" s="62">
        <v>11743</v>
      </c>
    </row>
    <row r="5102" spans="1:4" x14ac:dyDescent="0.25">
      <c r="A5102" s="54" t="s">
        <v>947</v>
      </c>
      <c r="B5102" s="61" t="s">
        <v>17098</v>
      </c>
      <c r="C5102" s="61" t="s">
        <v>17100</v>
      </c>
      <c r="D5102" s="62">
        <v>619</v>
      </c>
    </row>
    <row r="5103" spans="1:4" x14ac:dyDescent="0.25">
      <c r="A5103" s="54" t="s">
        <v>947</v>
      </c>
      <c r="B5103" s="61" t="s">
        <v>16635</v>
      </c>
      <c r="C5103" s="61" t="s">
        <v>16637</v>
      </c>
      <c r="D5103" s="62">
        <v>1313</v>
      </c>
    </row>
    <row r="5104" spans="1:4" x14ac:dyDescent="0.25">
      <c r="A5104" s="54" t="s">
        <v>947</v>
      </c>
      <c r="B5104" s="61" t="s">
        <v>15537</v>
      </c>
      <c r="C5104" s="61" t="s">
        <v>15539</v>
      </c>
      <c r="D5104" s="62">
        <v>2954</v>
      </c>
    </row>
    <row r="5105" spans="1:4" x14ac:dyDescent="0.25">
      <c r="A5105" s="54" t="s">
        <v>947</v>
      </c>
      <c r="B5105" s="61" t="s">
        <v>15401</v>
      </c>
      <c r="C5105" s="61" t="s">
        <v>15403</v>
      </c>
      <c r="D5105" s="62">
        <v>3141</v>
      </c>
    </row>
    <row r="5106" spans="1:4" x14ac:dyDescent="0.25">
      <c r="A5106" s="54" t="s">
        <v>947</v>
      </c>
      <c r="B5106" s="61" t="s">
        <v>13078</v>
      </c>
      <c r="C5106" s="61" t="s">
        <v>13080</v>
      </c>
      <c r="D5106" s="62">
        <v>6994</v>
      </c>
    </row>
    <row r="5107" spans="1:4" x14ac:dyDescent="0.25">
      <c r="A5107" s="54" t="s">
        <v>947</v>
      </c>
      <c r="B5107" s="63" t="s">
        <v>4769</v>
      </c>
      <c r="C5107" s="63" t="s">
        <v>4771</v>
      </c>
      <c r="D5107" s="64">
        <v>68971</v>
      </c>
    </row>
    <row r="5108" spans="1:4" x14ac:dyDescent="0.25">
      <c r="A5108" s="54" t="s">
        <v>947</v>
      </c>
      <c r="B5108" s="63" t="s">
        <v>4348</v>
      </c>
      <c r="C5108" s="63" t="s">
        <v>4350</v>
      </c>
      <c r="D5108" s="64">
        <v>80196</v>
      </c>
    </row>
    <row r="5109" spans="1:4" x14ac:dyDescent="0.25">
      <c r="A5109" s="54" t="s">
        <v>947</v>
      </c>
      <c r="B5109" s="63" t="s">
        <v>6493</v>
      </c>
      <c r="C5109" s="63" t="s">
        <v>6495</v>
      </c>
      <c r="D5109" s="64">
        <v>41445</v>
      </c>
    </row>
    <row r="5110" spans="1:4" x14ac:dyDescent="0.25">
      <c r="A5110" s="54" t="s">
        <v>947</v>
      </c>
      <c r="B5110" s="63" t="s">
        <v>11238</v>
      </c>
      <c r="C5110" s="63" t="s">
        <v>11240</v>
      </c>
      <c r="D5110" s="64">
        <v>11695</v>
      </c>
    </row>
    <row r="5111" spans="1:4" x14ac:dyDescent="0.25">
      <c r="A5111" s="54" t="s">
        <v>947</v>
      </c>
      <c r="B5111" s="63" t="s">
        <v>6460</v>
      </c>
      <c r="C5111" s="63" t="s">
        <v>6462</v>
      </c>
      <c r="D5111" s="64">
        <v>41706</v>
      </c>
    </row>
    <row r="5112" spans="1:4" x14ac:dyDescent="0.25">
      <c r="A5112" s="54" t="s">
        <v>947</v>
      </c>
      <c r="B5112" s="63" t="s">
        <v>2555</v>
      </c>
      <c r="C5112" s="63" t="s">
        <v>2557</v>
      </c>
      <c r="D5112" s="64">
        <v>184813</v>
      </c>
    </row>
    <row r="5113" spans="1:4" x14ac:dyDescent="0.25">
      <c r="A5113" s="54" t="s">
        <v>947</v>
      </c>
      <c r="B5113" s="63" t="s">
        <v>11050</v>
      </c>
      <c r="C5113" s="63" t="s">
        <v>11052</v>
      </c>
      <c r="D5113" s="64">
        <v>12252</v>
      </c>
    </row>
    <row r="5114" spans="1:4" x14ac:dyDescent="0.25">
      <c r="A5114" s="54" t="s">
        <v>947</v>
      </c>
      <c r="B5114" s="63" t="s">
        <v>5039</v>
      </c>
      <c r="C5114" s="63" t="s">
        <v>5041</v>
      </c>
      <c r="D5114" s="64">
        <v>63833</v>
      </c>
    </row>
    <row r="5115" spans="1:4" x14ac:dyDescent="0.25">
      <c r="A5115" s="54" t="s">
        <v>947</v>
      </c>
      <c r="B5115" s="63" t="s">
        <v>1928</v>
      </c>
      <c r="C5115" s="63" t="s">
        <v>1930</v>
      </c>
      <c r="D5115" s="64">
        <v>270666</v>
      </c>
    </row>
    <row r="5116" spans="1:4" x14ac:dyDescent="0.25">
      <c r="A5116" s="54" t="s">
        <v>947</v>
      </c>
      <c r="B5116" s="63" t="s">
        <v>16182</v>
      </c>
      <c r="C5116" s="63" t="s">
        <v>16184</v>
      </c>
      <c r="D5116" s="64">
        <v>1968</v>
      </c>
    </row>
    <row r="5117" spans="1:4" x14ac:dyDescent="0.25">
      <c r="A5117" s="54" t="s">
        <v>947</v>
      </c>
      <c r="B5117" s="63" t="s">
        <v>9783</v>
      </c>
      <c r="C5117" s="63" t="s">
        <v>9785</v>
      </c>
      <c r="D5117" s="64">
        <v>17287</v>
      </c>
    </row>
    <row r="5118" spans="1:4" x14ac:dyDescent="0.25">
      <c r="A5118" s="54" t="s">
        <v>947</v>
      </c>
      <c r="B5118" s="63" t="s">
        <v>15106</v>
      </c>
      <c r="C5118" s="63" t="s">
        <v>15108</v>
      </c>
      <c r="D5118" s="64">
        <v>3614</v>
      </c>
    </row>
    <row r="5119" spans="1:4" x14ac:dyDescent="0.25">
      <c r="A5119" s="54" t="s">
        <v>947</v>
      </c>
      <c r="B5119" s="63" t="s">
        <v>6487</v>
      </c>
      <c r="C5119" s="63" t="s">
        <v>6489</v>
      </c>
      <c r="D5119" s="64">
        <v>41519</v>
      </c>
    </row>
    <row r="5120" spans="1:4" x14ac:dyDescent="0.25">
      <c r="A5120" s="54" t="s">
        <v>947</v>
      </c>
      <c r="B5120" s="63" t="s">
        <v>12168</v>
      </c>
      <c r="C5120" s="63" t="s">
        <v>12170</v>
      </c>
      <c r="D5120" s="64">
        <v>9203</v>
      </c>
    </row>
    <row r="5121" spans="1:4" x14ac:dyDescent="0.25">
      <c r="A5121" s="54" t="s">
        <v>947</v>
      </c>
      <c r="B5121" s="63" t="s">
        <v>11316</v>
      </c>
      <c r="C5121" s="63" t="s">
        <v>11318</v>
      </c>
      <c r="D5121" s="64">
        <v>11459</v>
      </c>
    </row>
    <row r="5122" spans="1:4" x14ac:dyDescent="0.25">
      <c r="A5122" s="54" t="s">
        <v>947</v>
      </c>
      <c r="B5122" s="63" t="s">
        <v>3856</v>
      </c>
      <c r="C5122" s="63" t="s">
        <v>3858</v>
      </c>
      <c r="D5122" s="64">
        <v>98809</v>
      </c>
    </row>
    <row r="5123" spans="1:4" x14ac:dyDescent="0.25">
      <c r="A5123" s="54" t="s">
        <v>947</v>
      </c>
      <c r="B5123" s="63" t="s">
        <v>11262</v>
      </c>
      <c r="C5123" s="63" t="s">
        <v>11264</v>
      </c>
      <c r="D5123" s="64">
        <v>11644</v>
      </c>
    </row>
    <row r="5124" spans="1:4" x14ac:dyDescent="0.25">
      <c r="A5124" s="54" t="s">
        <v>947</v>
      </c>
      <c r="B5124" s="63" t="s">
        <v>6759</v>
      </c>
      <c r="C5124" s="63" t="s">
        <v>6760</v>
      </c>
      <c r="D5124" s="64">
        <v>38246</v>
      </c>
    </row>
    <row r="5125" spans="1:4" x14ac:dyDescent="0.25">
      <c r="A5125" s="54" t="s">
        <v>947</v>
      </c>
      <c r="B5125" s="63" t="s">
        <v>9678</v>
      </c>
      <c r="C5125" s="63" t="s">
        <v>9680</v>
      </c>
      <c r="D5125" s="64">
        <v>17694</v>
      </c>
    </row>
    <row r="5126" spans="1:4" x14ac:dyDescent="0.25">
      <c r="A5126" s="54" t="s">
        <v>947</v>
      </c>
      <c r="B5126" s="63" t="s">
        <v>14210</v>
      </c>
      <c r="C5126" s="63" t="s">
        <v>14212</v>
      </c>
      <c r="D5126" s="64">
        <v>4994</v>
      </c>
    </row>
    <row r="5127" spans="1:4" x14ac:dyDescent="0.25">
      <c r="A5127" s="54" t="s">
        <v>947</v>
      </c>
      <c r="B5127" s="63" t="s">
        <v>12486</v>
      </c>
      <c r="C5127" s="63" t="s">
        <v>12488</v>
      </c>
      <c r="D5127" s="64">
        <v>8404</v>
      </c>
    </row>
    <row r="5128" spans="1:4" x14ac:dyDescent="0.25">
      <c r="A5128" s="54" t="s">
        <v>947</v>
      </c>
      <c r="B5128" s="63" t="s">
        <v>8593</v>
      </c>
      <c r="C5128" s="63" t="s">
        <v>8595</v>
      </c>
      <c r="D5128" s="64">
        <v>24115</v>
      </c>
    </row>
    <row r="5129" spans="1:4" x14ac:dyDescent="0.25">
      <c r="A5129" s="54" t="s">
        <v>947</v>
      </c>
      <c r="B5129" s="63" t="s">
        <v>8089</v>
      </c>
      <c r="C5129" s="63" t="s">
        <v>8091</v>
      </c>
      <c r="D5129" s="64">
        <v>27033</v>
      </c>
    </row>
    <row r="5130" spans="1:4" x14ac:dyDescent="0.25">
      <c r="A5130" s="54" t="s">
        <v>947</v>
      </c>
      <c r="B5130" s="63" t="s">
        <v>16332</v>
      </c>
      <c r="C5130" s="63" t="s">
        <v>16334</v>
      </c>
      <c r="D5130" s="64">
        <v>1758</v>
      </c>
    </row>
    <row r="5131" spans="1:4" x14ac:dyDescent="0.25">
      <c r="A5131" s="54" t="s">
        <v>947</v>
      </c>
      <c r="B5131" s="63" t="s">
        <v>12393</v>
      </c>
      <c r="C5131" s="63" t="s">
        <v>12395</v>
      </c>
      <c r="D5131" s="64">
        <v>8606</v>
      </c>
    </row>
    <row r="5132" spans="1:4" x14ac:dyDescent="0.25">
      <c r="A5132" s="54" t="s">
        <v>947</v>
      </c>
      <c r="B5132" s="63" t="s">
        <v>993</v>
      </c>
      <c r="C5132" s="63" t="s">
        <v>995</v>
      </c>
      <c r="D5132" s="64">
        <v>735796</v>
      </c>
    </row>
    <row r="5133" spans="1:4" x14ac:dyDescent="0.25">
      <c r="A5133" s="54" t="s">
        <v>947</v>
      </c>
      <c r="B5133" s="63" t="s">
        <v>8236</v>
      </c>
      <c r="C5133" s="63" t="s">
        <v>8238</v>
      </c>
      <c r="D5133" s="64">
        <v>26137</v>
      </c>
    </row>
    <row r="5134" spans="1:4" x14ac:dyDescent="0.25">
      <c r="A5134" s="54" t="s">
        <v>947</v>
      </c>
      <c r="B5134" s="63" t="s">
        <v>7501</v>
      </c>
      <c r="C5134" s="63" t="s">
        <v>7503</v>
      </c>
      <c r="D5134" s="64">
        <v>31494</v>
      </c>
    </row>
    <row r="5135" spans="1:4" x14ac:dyDescent="0.25">
      <c r="A5135" s="54" t="s">
        <v>947</v>
      </c>
      <c r="B5135" s="63" t="s">
        <v>1715</v>
      </c>
      <c r="C5135" s="63" t="s">
        <v>1717</v>
      </c>
      <c r="D5135" s="64">
        <v>253852</v>
      </c>
    </row>
    <row r="5136" spans="1:4" x14ac:dyDescent="0.25">
      <c r="A5136" s="54" t="s">
        <v>947</v>
      </c>
      <c r="B5136" s="63" t="s">
        <v>14658</v>
      </c>
      <c r="C5136" s="63" t="s">
        <v>14660</v>
      </c>
      <c r="D5136" s="64">
        <v>4271</v>
      </c>
    </row>
    <row r="5137" spans="1:4" x14ac:dyDescent="0.25">
      <c r="A5137" s="54" t="s">
        <v>947</v>
      </c>
      <c r="B5137" s="63" t="s">
        <v>11307</v>
      </c>
      <c r="C5137" s="63" t="s">
        <v>11309</v>
      </c>
      <c r="D5137" s="64">
        <v>11480</v>
      </c>
    </row>
    <row r="5138" spans="1:4" x14ac:dyDescent="0.25">
      <c r="A5138" s="54" t="s">
        <v>947</v>
      </c>
      <c r="B5138" s="63" t="s">
        <v>8443</v>
      </c>
      <c r="C5138" s="63" t="s">
        <v>8445</v>
      </c>
      <c r="D5138" s="64">
        <v>25048</v>
      </c>
    </row>
    <row r="5139" spans="1:4" x14ac:dyDescent="0.25">
      <c r="A5139" s="54" t="s">
        <v>947</v>
      </c>
      <c r="B5139" s="63" t="s">
        <v>7064</v>
      </c>
      <c r="C5139" s="63" t="s">
        <v>7066</v>
      </c>
      <c r="D5139" s="64">
        <v>34799</v>
      </c>
    </row>
    <row r="5140" spans="1:4" x14ac:dyDescent="0.25">
      <c r="A5140" s="54" t="s">
        <v>947</v>
      </c>
      <c r="B5140" s="63" t="s">
        <v>4189</v>
      </c>
      <c r="C5140" s="63" t="s">
        <v>4191</v>
      </c>
      <c r="D5140" s="64">
        <v>86306</v>
      </c>
    </row>
    <row r="5141" spans="1:4" x14ac:dyDescent="0.25">
      <c r="A5141" s="54" t="s">
        <v>947</v>
      </c>
      <c r="B5141" s="63" t="s">
        <v>3474</v>
      </c>
      <c r="C5141" s="63" t="s">
        <v>3476</v>
      </c>
      <c r="D5141" s="64">
        <v>115345</v>
      </c>
    </row>
    <row r="5142" spans="1:4" x14ac:dyDescent="0.25">
      <c r="A5142" s="54" t="s">
        <v>947</v>
      </c>
      <c r="B5142" s="63" t="s">
        <v>1961</v>
      </c>
      <c r="C5142" s="63" t="s">
        <v>1963</v>
      </c>
      <c r="D5142" s="64">
        <v>261386</v>
      </c>
    </row>
    <row r="5143" spans="1:4" x14ac:dyDescent="0.25">
      <c r="A5143" s="54" t="s">
        <v>947</v>
      </c>
      <c r="B5143" s="63" t="s">
        <v>15705</v>
      </c>
      <c r="C5143" s="63" t="s">
        <v>15707</v>
      </c>
      <c r="D5143" s="64">
        <v>2660</v>
      </c>
    </row>
    <row r="5144" spans="1:4" x14ac:dyDescent="0.25">
      <c r="A5144" s="54" t="s">
        <v>947</v>
      </c>
      <c r="B5144" s="63" t="s">
        <v>2294</v>
      </c>
      <c r="C5144" s="63" t="s">
        <v>2296</v>
      </c>
      <c r="D5144" s="64">
        <v>213080</v>
      </c>
    </row>
    <row r="5145" spans="1:4" x14ac:dyDescent="0.25">
      <c r="A5145" s="54" t="s">
        <v>947</v>
      </c>
      <c r="B5145" s="63" t="s">
        <v>5396</v>
      </c>
      <c r="C5145" s="63" t="s">
        <v>5398</v>
      </c>
      <c r="D5145" s="64">
        <v>57132</v>
      </c>
    </row>
    <row r="5146" spans="1:4" x14ac:dyDescent="0.25">
      <c r="A5146" s="54" t="s">
        <v>947</v>
      </c>
      <c r="B5146" s="63" t="s">
        <v>11889</v>
      </c>
      <c r="C5146" s="63" t="s">
        <v>11891</v>
      </c>
      <c r="D5146" s="64">
        <v>9847</v>
      </c>
    </row>
    <row r="5147" spans="1:4" x14ac:dyDescent="0.25">
      <c r="A5147" s="54" t="s">
        <v>947</v>
      </c>
      <c r="B5147" s="63" t="s">
        <v>6349</v>
      </c>
      <c r="C5147" s="63" t="s">
        <v>6351</v>
      </c>
      <c r="D5147" s="64">
        <v>42870</v>
      </c>
    </row>
    <row r="5148" spans="1:4" x14ac:dyDescent="0.25">
      <c r="A5148" s="54" t="s">
        <v>947</v>
      </c>
      <c r="B5148" s="63" t="s">
        <v>15017</v>
      </c>
      <c r="C5148" s="63" t="s">
        <v>15019</v>
      </c>
      <c r="D5148" s="64">
        <v>3755</v>
      </c>
    </row>
    <row r="5149" spans="1:4" x14ac:dyDescent="0.25">
      <c r="A5149" s="54" t="s">
        <v>947</v>
      </c>
      <c r="B5149" s="63" t="s">
        <v>8761</v>
      </c>
      <c r="C5149" s="63" t="s">
        <v>8763</v>
      </c>
      <c r="D5149" s="64">
        <v>22875</v>
      </c>
    </row>
    <row r="5150" spans="1:4" x14ac:dyDescent="0.25">
      <c r="A5150" s="54" t="s">
        <v>947</v>
      </c>
      <c r="B5150" s="63" t="s">
        <v>3112</v>
      </c>
      <c r="C5150" s="63" t="s">
        <v>3114</v>
      </c>
      <c r="D5150" s="64">
        <v>137101</v>
      </c>
    </row>
    <row r="5151" spans="1:4" x14ac:dyDescent="0.25">
      <c r="A5151" s="54" t="s">
        <v>947</v>
      </c>
      <c r="B5151" s="63" t="s">
        <v>16291</v>
      </c>
      <c r="C5151" s="63" t="s">
        <v>16293</v>
      </c>
      <c r="D5151" s="64">
        <v>1797</v>
      </c>
    </row>
    <row r="5152" spans="1:4" x14ac:dyDescent="0.25">
      <c r="A5152" s="54" t="s">
        <v>947</v>
      </c>
      <c r="B5152" s="63" t="s">
        <v>15636</v>
      </c>
      <c r="C5152" s="63" t="s">
        <v>15638</v>
      </c>
      <c r="D5152" s="64">
        <v>2787</v>
      </c>
    </row>
    <row r="5153" spans="1:4" x14ac:dyDescent="0.25">
      <c r="A5153" s="54" t="s">
        <v>947</v>
      </c>
      <c r="B5153" s="63" t="s">
        <v>10903</v>
      </c>
      <c r="C5153" s="63" t="s">
        <v>10905</v>
      </c>
      <c r="D5153" s="64">
        <v>12809</v>
      </c>
    </row>
    <row r="5154" spans="1:4" x14ac:dyDescent="0.25">
      <c r="A5154" s="54" t="s">
        <v>947</v>
      </c>
      <c r="B5154" s="63" t="s">
        <v>4639</v>
      </c>
      <c r="C5154" s="63" t="s">
        <v>4641</v>
      </c>
      <c r="D5154" s="64">
        <v>71854</v>
      </c>
    </row>
    <row r="5155" spans="1:4" x14ac:dyDescent="0.25">
      <c r="A5155" s="54" t="s">
        <v>947</v>
      </c>
      <c r="B5155" s="63" t="s">
        <v>10987</v>
      </c>
      <c r="C5155" s="63" t="s">
        <v>10989</v>
      </c>
      <c r="D5155" s="64">
        <v>12511</v>
      </c>
    </row>
    <row r="5156" spans="1:4" x14ac:dyDescent="0.25">
      <c r="A5156" s="54" t="s">
        <v>947</v>
      </c>
      <c r="B5156" s="63" t="s">
        <v>16244</v>
      </c>
      <c r="C5156" s="63" t="s">
        <v>16245</v>
      </c>
      <c r="D5156" s="64">
        <v>1873</v>
      </c>
    </row>
    <row r="5157" spans="1:4" x14ac:dyDescent="0.25">
      <c r="A5157" s="54" t="s">
        <v>947</v>
      </c>
      <c r="B5157" s="63" t="s">
        <v>3190</v>
      </c>
      <c r="C5157" s="63" t="s">
        <v>3192</v>
      </c>
      <c r="D5157" s="64">
        <v>132852</v>
      </c>
    </row>
    <row r="5158" spans="1:4" x14ac:dyDescent="0.25">
      <c r="A5158" s="54" t="s">
        <v>947</v>
      </c>
      <c r="B5158" s="63" t="s">
        <v>12300</v>
      </c>
      <c r="C5158" s="63" t="s">
        <v>12302</v>
      </c>
      <c r="D5158" s="64">
        <v>8821</v>
      </c>
    </row>
    <row r="5159" spans="1:4" x14ac:dyDescent="0.25">
      <c r="A5159" s="54" t="s">
        <v>947</v>
      </c>
      <c r="B5159" s="63" t="s">
        <v>8440</v>
      </c>
      <c r="C5159" s="63" t="s">
        <v>8442</v>
      </c>
      <c r="D5159" s="64">
        <v>25050</v>
      </c>
    </row>
    <row r="5160" spans="1:4" x14ac:dyDescent="0.25">
      <c r="A5160" s="54" t="s">
        <v>947</v>
      </c>
      <c r="B5160" s="63" t="s">
        <v>9090</v>
      </c>
      <c r="C5160" s="63" t="s">
        <v>9092</v>
      </c>
      <c r="D5160" s="64">
        <v>20999</v>
      </c>
    </row>
    <row r="5161" spans="1:4" x14ac:dyDescent="0.25">
      <c r="A5161" s="54" t="s">
        <v>947</v>
      </c>
      <c r="B5161" s="63" t="s">
        <v>5627</v>
      </c>
      <c r="C5161" s="63" t="s">
        <v>5629</v>
      </c>
      <c r="D5161" s="64">
        <v>53125</v>
      </c>
    </row>
    <row r="5162" spans="1:4" x14ac:dyDescent="0.25">
      <c r="A5162" s="54" t="s">
        <v>947</v>
      </c>
      <c r="B5162" s="63" t="s">
        <v>2855</v>
      </c>
      <c r="C5162" s="63" t="s">
        <v>2857</v>
      </c>
      <c r="D5162" s="64">
        <v>157687</v>
      </c>
    </row>
    <row r="5163" spans="1:4" x14ac:dyDescent="0.25">
      <c r="A5163" s="54" t="s">
        <v>947</v>
      </c>
      <c r="B5163" s="63" t="s">
        <v>4093</v>
      </c>
      <c r="C5163" s="63" t="s">
        <v>4095</v>
      </c>
      <c r="D5163" s="64">
        <v>90356</v>
      </c>
    </row>
    <row r="5164" spans="1:4" x14ac:dyDescent="0.25">
      <c r="A5164" s="54" t="s">
        <v>947</v>
      </c>
      <c r="B5164" s="63" t="s">
        <v>14252</v>
      </c>
      <c r="C5164" s="63" t="s">
        <v>14254</v>
      </c>
      <c r="D5164" s="64">
        <v>4924</v>
      </c>
    </row>
    <row r="5165" spans="1:4" x14ac:dyDescent="0.25">
      <c r="A5165" s="54" t="s">
        <v>947</v>
      </c>
      <c r="B5165" s="63" t="s">
        <v>14117</v>
      </c>
      <c r="C5165" s="63" t="s">
        <v>14119</v>
      </c>
      <c r="D5165" s="64">
        <v>5164</v>
      </c>
    </row>
    <row r="5166" spans="1:4" x14ac:dyDescent="0.25">
      <c r="A5166" s="54" t="s">
        <v>947</v>
      </c>
      <c r="B5166" s="63" t="s">
        <v>4955</v>
      </c>
      <c r="C5166" s="63" t="s">
        <v>4957</v>
      </c>
      <c r="D5166" s="64">
        <v>65643</v>
      </c>
    </row>
    <row r="5167" spans="1:4" x14ac:dyDescent="0.25">
      <c r="A5167" s="55" t="s">
        <v>947</v>
      </c>
      <c r="B5167" s="77" t="s">
        <v>10133</v>
      </c>
      <c r="C5167" s="77" t="s">
        <v>10134</v>
      </c>
      <c r="D5167" s="78">
        <v>15849</v>
      </c>
    </row>
    <row r="5168" spans="1:4" x14ac:dyDescent="0.25">
      <c r="A5168" s="54" t="s">
        <v>947</v>
      </c>
      <c r="B5168" s="63" t="s">
        <v>8251</v>
      </c>
      <c r="C5168" s="63" t="s">
        <v>8253</v>
      </c>
      <c r="D5168" s="64">
        <v>26017</v>
      </c>
    </row>
    <row r="5169" spans="1:4" x14ac:dyDescent="0.25">
      <c r="A5169" s="54" t="s">
        <v>947</v>
      </c>
      <c r="B5169" s="63" t="s">
        <v>5980</v>
      </c>
      <c r="C5169" s="63" t="s">
        <v>5982</v>
      </c>
      <c r="D5169" s="64">
        <v>47954</v>
      </c>
    </row>
    <row r="5170" spans="1:4" x14ac:dyDescent="0.25">
      <c r="A5170" s="54" t="s">
        <v>947</v>
      </c>
      <c r="B5170" s="63" t="s">
        <v>14569</v>
      </c>
      <c r="C5170" s="63" t="s">
        <v>14571</v>
      </c>
      <c r="D5170" s="64">
        <v>4416</v>
      </c>
    </row>
    <row r="5171" spans="1:4" x14ac:dyDescent="0.25">
      <c r="A5171" s="54" t="s">
        <v>947</v>
      </c>
      <c r="B5171" s="63" t="s">
        <v>13438</v>
      </c>
      <c r="C5171" s="63" t="s">
        <v>13440</v>
      </c>
      <c r="D5171" s="64">
        <v>6307</v>
      </c>
    </row>
    <row r="5172" spans="1:4" x14ac:dyDescent="0.25">
      <c r="A5172" s="54" t="s">
        <v>947</v>
      </c>
      <c r="B5172" s="63" t="s">
        <v>5225</v>
      </c>
      <c r="C5172" s="63" t="s">
        <v>5227</v>
      </c>
      <c r="D5172" s="64">
        <v>60589</v>
      </c>
    </row>
    <row r="5173" spans="1:4" x14ac:dyDescent="0.25">
      <c r="A5173" s="54" t="s">
        <v>947</v>
      </c>
      <c r="B5173" s="63" t="s">
        <v>4513</v>
      </c>
      <c r="C5173" s="63" t="s">
        <v>4515</v>
      </c>
      <c r="D5173" s="64">
        <v>75623</v>
      </c>
    </row>
    <row r="5174" spans="1:4" x14ac:dyDescent="0.25">
      <c r="A5174" s="54" t="s">
        <v>947</v>
      </c>
      <c r="B5174" s="63" t="s">
        <v>13835</v>
      </c>
      <c r="C5174" s="63" t="s">
        <v>13837</v>
      </c>
      <c r="D5174" s="64">
        <v>5645</v>
      </c>
    </row>
    <row r="5175" spans="1:4" x14ac:dyDescent="0.25">
      <c r="A5175" s="54" t="s">
        <v>947</v>
      </c>
      <c r="B5175" s="63" t="s">
        <v>15422</v>
      </c>
      <c r="C5175" s="63" t="s">
        <v>15424</v>
      </c>
      <c r="D5175" s="64">
        <v>3110</v>
      </c>
    </row>
    <row r="5176" spans="1:4" x14ac:dyDescent="0.25">
      <c r="A5176" s="54" t="s">
        <v>947</v>
      </c>
      <c r="B5176" s="63" t="s">
        <v>5648</v>
      </c>
      <c r="C5176" s="63" t="s">
        <v>5650</v>
      </c>
      <c r="D5176" s="64">
        <v>52853</v>
      </c>
    </row>
    <row r="5177" spans="1:4" x14ac:dyDescent="0.25">
      <c r="A5177" s="54" t="s">
        <v>947</v>
      </c>
      <c r="B5177" s="63" t="s">
        <v>4327</v>
      </c>
      <c r="C5177" s="63" t="s">
        <v>4329</v>
      </c>
      <c r="D5177" s="64">
        <v>80678</v>
      </c>
    </row>
    <row r="5178" spans="1:4" x14ac:dyDescent="0.25">
      <c r="A5178" s="54" t="s">
        <v>947</v>
      </c>
      <c r="B5178" s="63" t="s">
        <v>7190</v>
      </c>
      <c r="C5178" s="63" t="s">
        <v>7192</v>
      </c>
      <c r="D5178" s="64">
        <v>33837</v>
      </c>
    </row>
    <row r="5179" spans="1:4" x14ac:dyDescent="0.25">
      <c r="A5179" s="54" t="s">
        <v>947</v>
      </c>
      <c r="B5179" s="63" t="s">
        <v>17293</v>
      </c>
      <c r="C5179" s="63" t="s">
        <v>17295</v>
      </c>
      <c r="D5179" s="64">
        <v>307</v>
      </c>
    </row>
    <row r="5180" spans="1:4" x14ac:dyDescent="0.25">
      <c r="A5180" s="54" t="s">
        <v>947</v>
      </c>
      <c r="B5180" s="63" t="s">
        <v>16797</v>
      </c>
      <c r="C5180" s="63" t="s">
        <v>16798</v>
      </c>
      <c r="D5180" s="64">
        <v>1060</v>
      </c>
    </row>
    <row r="5181" spans="1:4" x14ac:dyDescent="0.25">
      <c r="A5181" s="54" t="s">
        <v>947</v>
      </c>
      <c r="B5181" s="63" t="s">
        <v>14877</v>
      </c>
      <c r="C5181" s="63" t="s">
        <v>14879</v>
      </c>
      <c r="D5181" s="64">
        <v>3932</v>
      </c>
    </row>
    <row r="5182" spans="1:4" x14ac:dyDescent="0.25">
      <c r="A5182" s="54" t="s">
        <v>947</v>
      </c>
      <c r="B5182" s="63" t="s">
        <v>17202</v>
      </c>
      <c r="C5182" s="63" t="s">
        <v>17204</v>
      </c>
      <c r="D5182" s="64">
        <v>495</v>
      </c>
    </row>
    <row r="5183" spans="1:4" x14ac:dyDescent="0.25">
      <c r="A5183" s="54" t="s">
        <v>947</v>
      </c>
      <c r="B5183" s="63" t="s">
        <v>1466</v>
      </c>
      <c r="C5183" s="63" t="s">
        <v>1468</v>
      </c>
      <c r="D5183" s="64">
        <v>255284</v>
      </c>
    </row>
    <row r="5184" spans="1:4" x14ac:dyDescent="0.25">
      <c r="A5184" s="54" t="s">
        <v>947</v>
      </c>
      <c r="B5184" s="63" t="s">
        <v>15127</v>
      </c>
      <c r="C5184" s="63" t="s">
        <v>15129</v>
      </c>
      <c r="D5184" s="64">
        <v>3582</v>
      </c>
    </row>
    <row r="5185" spans="1:4" x14ac:dyDescent="0.25">
      <c r="A5185" s="54" t="s">
        <v>947</v>
      </c>
      <c r="B5185" s="63" t="s">
        <v>6761</v>
      </c>
      <c r="C5185" s="63" t="s">
        <v>6763</v>
      </c>
      <c r="D5185" s="64">
        <v>38246</v>
      </c>
    </row>
    <row r="5186" spans="1:4" x14ac:dyDescent="0.25">
      <c r="A5186" s="54" t="s">
        <v>947</v>
      </c>
      <c r="B5186" s="63" t="s">
        <v>8812</v>
      </c>
      <c r="C5186" s="63" t="s">
        <v>8814</v>
      </c>
      <c r="D5186" s="64">
        <v>22693</v>
      </c>
    </row>
    <row r="5187" spans="1:4" x14ac:dyDescent="0.25">
      <c r="A5187" s="54" t="s">
        <v>947</v>
      </c>
      <c r="B5187" s="63" t="s">
        <v>9312</v>
      </c>
      <c r="C5187" s="63" t="s">
        <v>9314</v>
      </c>
      <c r="D5187" s="64">
        <v>19748</v>
      </c>
    </row>
    <row r="5188" spans="1:4" x14ac:dyDescent="0.25">
      <c r="A5188" s="54" t="s">
        <v>947</v>
      </c>
      <c r="B5188" s="63" t="s">
        <v>12955</v>
      </c>
      <c r="C5188" s="63" t="s">
        <v>12957</v>
      </c>
      <c r="D5188" s="64">
        <v>7316</v>
      </c>
    </row>
    <row r="5189" spans="1:4" x14ac:dyDescent="0.25">
      <c r="A5189" s="54" t="s">
        <v>947</v>
      </c>
      <c r="B5189" s="63" t="s">
        <v>7088</v>
      </c>
      <c r="C5189" s="63" t="s">
        <v>7090</v>
      </c>
      <c r="D5189" s="64">
        <v>34671</v>
      </c>
    </row>
    <row r="5190" spans="1:4" x14ac:dyDescent="0.25">
      <c r="A5190" s="54" t="s">
        <v>947</v>
      </c>
      <c r="B5190" s="63" t="s">
        <v>15963</v>
      </c>
      <c r="C5190" s="63" t="s">
        <v>15965</v>
      </c>
      <c r="D5190" s="64">
        <v>2217</v>
      </c>
    </row>
    <row r="5191" spans="1:4" x14ac:dyDescent="0.25">
      <c r="A5191" s="54" t="s">
        <v>947</v>
      </c>
      <c r="B5191" s="63" t="s">
        <v>15398</v>
      </c>
      <c r="C5191" s="63" t="s">
        <v>15400</v>
      </c>
      <c r="D5191" s="64">
        <v>3149</v>
      </c>
    </row>
    <row r="5192" spans="1:4" x14ac:dyDescent="0.25">
      <c r="A5192" s="54" t="s">
        <v>947</v>
      </c>
      <c r="B5192" s="63" t="s">
        <v>12793</v>
      </c>
      <c r="C5192" s="63" t="s">
        <v>12795</v>
      </c>
      <c r="D5192" s="64">
        <v>7668</v>
      </c>
    </row>
    <row r="5193" spans="1:4" x14ac:dyDescent="0.25">
      <c r="A5193" s="54" t="s">
        <v>947</v>
      </c>
      <c r="B5193" s="63" t="s">
        <v>11391</v>
      </c>
      <c r="C5193" s="63" t="s">
        <v>11393</v>
      </c>
      <c r="D5193" s="64">
        <v>11255</v>
      </c>
    </row>
    <row r="5194" spans="1:4" x14ac:dyDescent="0.25">
      <c r="A5194" s="54" t="s">
        <v>947</v>
      </c>
      <c r="B5194" s="63" t="s">
        <v>10615</v>
      </c>
      <c r="C5194" s="63" t="s">
        <v>10617</v>
      </c>
      <c r="D5194" s="64">
        <v>13888</v>
      </c>
    </row>
    <row r="5195" spans="1:4" x14ac:dyDescent="0.25">
      <c r="A5195" s="54" t="s">
        <v>947</v>
      </c>
      <c r="B5195" s="63" t="s">
        <v>14842</v>
      </c>
      <c r="C5195" s="63" t="s">
        <v>14844</v>
      </c>
      <c r="D5195" s="64">
        <v>4003</v>
      </c>
    </row>
    <row r="5196" spans="1:4" x14ac:dyDescent="0.25">
      <c r="A5196" s="54" t="s">
        <v>947</v>
      </c>
      <c r="B5196" s="63" t="s">
        <v>14501</v>
      </c>
      <c r="C5196" s="63" t="s">
        <v>14503</v>
      </c>
      <c r="D5196" s="64">
        <v>4541</v>
      </c>
    </row>
    <row r="5197" spans="1:4" x14ac:dyDescent="0.25">
      <c r="A5197" s="54" t="s">
        <v>947</v>
      </c>
      <c r="B5197" s="63" t="s">
        <v>11409</v>
      </c>
      <c r="C5197" s="63" t="s">
        <v>11411</v>
      </c>
      <c r="D5197" s="64">
        <v>11184</v>
      </c>
    </row>
    <row r="5198" spans="1:4" x14ac:dyDescent="0.25">
      <c r="A5198" s="54" t="s">
        <v>947</v>
      </c>
      <c r="B5198" s="63" t="s">
        <v>13250</v>
      </c>
      <c r="C5198" s="63" t="s">
        <v>13252</v>
      </c>
      <c r="D5198" s="64">
        <v>6597</v>
      </c>
    </row>
    <row r="5199" spans="1:4" x14ac:dyDescent="0.25">
      <c r="A5199" s="54" t="s">
        <v>947</v>
      </c>
      <c r="B5199" s="63" t="s">
        <v>16508</v>
      </c>
      <c r="C5199" s="63" t="s">
        <v>16510</v>
      </c>
      <c r="D5199" s="64">
        <v>1513</v>
      </c>
    </row>
    <row r="5200" spans="1:4" x14ac:dyDescent="0.25">
      <c r="A5200" s="54" t="s">
        <v>947</v>
      </c>
      <c r="B5200" s="63" t="s">
        <v>13274</v>
      </c>
      <c r="C5200" s="63" t="s">
        <v>13276</v>
      </c>
      <c r="D5200" s="64">
        <v>6566</v>
      </c>
    </row>
    <row r="5201" spans="1:4" x14ac:dyDescent="0.25">
      <c r="A5201" s="54" t="s">
        <v>947</v>
      </c>
      <c r="B5201" s="63" t="s">
        <v>11821</v>
      </c>
      <c r="C5201" s="63" t="s">
        <v>11823</v>
      </c>
      <c r="D5201" s="64">
        <v>9996</v>
      </c>
    </row>
    <row r="5202" spans="1:4" x14ac:dyDescent="0.25">
      <c r="A5202" s="54" t="s">
        <v>947</v>
      </c>
      <c r="B5202" s="63" t="s">
        <v>10780</v>
      </c>
      <c r="C5202" s="63" t="s">
        <v>10782</v>
      </c>
      <c r="D5202" s="64">
        <v>13217</v>
      </c>
    </row>
    <row r="5203" spans="1:4" x14ac:dyDescent="0.25">
      <c r="A5203" s="54" t="s">
        <v>947</v>
      </c>
      <c r="B5203" s="63" t="s">
        <v>10990</v>
      </c>
      <c r="C5203" s="63" t="s">
        <v>10992</v>
      </c>
      <c r="D5203" s="64">
        <v>12462</v>
      </c>
    </row>
    <row r="5204" spans="1:4" x14ac:dyDescent="0.25">
      <c r="A5204" s="54" t="s">
        <v>947</v>
      </c>
      <c r="B5204" s="63" t="s">
        <v>15234</v>
      </c>
      <c r="C5204" s="63" t="s">
        <v>15236</v>
      </c>
      <c r="D5204" s="64">
        <v>3406</v>
      </c>
    </row>
    <row r="5205" spans="1:4" x14ac:dyDescent="0.25">
      <c r="A5205" s="54" t="s">
        <v>947</v>
      </c>
      <c r="B5205" s="63" t="s">
        <v>8014</v>
      </c>
      <c r="C5205" s="63" t="s">
        <v>8016</v>
      </c>
      <c r="D5205" s="64">
        <v>27623</v>
      </c>
    </row>
    <row r="5206" spans="1:4" x14ac:dyDescent="0.25">
      <c r="A5206" s="54" t="s">
        <v>947</v>
      </c>
      <c r="B5206" s="63" t="s">
        <v>10759</v>
      </c>
      <c r="C5206" s="63" t="s">
        <v>10761</v>
      </c>
      <c r="D5206" s="64">
        <v>13261</v>
      </c>
    </row>
    <row r="5207" spans="1:4" x14ac:dyDescent="0.25">
      <c r="A5207" s="54" t="s">
        <v>947</v>
      </c>
      <c r="B5207" s="63" t="s">
        <v>11919</v>
      </c>
      <c r="C5207" s="63" t="s">
        <v>11921</v>
      </c>
      <c r="D5207" s="64">
        <v>9758</v>
      </c>
    </row>
    <row r="5208" spans="1:4" x14ac:dyDescent="0.25">
      <c r="A5208" s="54" t="s">
        <v>947</v>
      </c>
      <c r="B5208" s="63" t="s">
        <v>4393</v>
      </c>
      <c r="C5208" s="63" t="s">
        <v>4395</v>
      </c>
      <c r="D5208" s="64">
        <v>79201</v>
      </c>
    </row>
    <row r="5209" spans="1:4" x14ac:dyDescent="0.25">
      <c r="A5209" s="54" t="s">
        <v>947</v>
      </c>
      <c r="B5209" s="63" t="s">
        <v>2651</v>
      </c>
      <c r="C5209" s="63" t="s">
        <v>2653</v>
      </c>
      <c r="D5209" s="64">
        <v>175848</v>
      </c>
    </row>
    <row r="5210" spans="1:4" x14ac:dyDescent="0.25">
      <c r="A5210" s="54" t="s">
        <v>947</v>
      </c>
      <c r="B5210" s="63" t="s">
        <v>11570</v>
      </c>
      <c r="C5210" s="63" t="s">
        <v>11572</v>
      </c>
      <c r="D5210" s="64">
        <v>10663</v>
      </c>
    </row>
    <row r="5211" spans="1:4" x14ac:dyDescent="0.25">
      <c r="A5211" s="54" t="s">
        <v>947</v>
      </c>
      <c r="B5211" s="63" t="s">
        <v>10792</v>
      </c>
      <c r="C5211" s="63" t="s">
        <v>10794</v>
      </c>
      <c r="D5211" s="64">
        <v>13203</v>
      </c>
    </row>
    <row r="5212" spans="1:4" x14ac:dyDescent="0.25">
      <c r="A5212" s="54" t="s">
        <v>947</v>
      </c>
      <c r="B5212" s="63" t="s">
        <v>12354</v>
      </c>
      <c r="C5212" s="63" t="s">
        <v>12356</v>
      </c>
      <c r="D5212" s="64">
        <v>8694</v>
      </c>
    </row>
    <row r="5213" spans="1:4" x14ac:dyDescent="0.25">
      <c r="A5213" s="54" t="s">
        <v>947</v>
      </c>
      <c r="B5213" s="63" t="s">
        <v>13939</v>
      </c>
      <c r="C5213" s="63" t="s">
        <v>13941</v>
      </c>
      <c r="D5213" s="64">
        <v>5456</v>
      </c>
    </row>
    <row r="5214" spans="1:4" x14ac:dyDescent="0.25">
      <c r="A5214" s="54" t="s">
        <v>947</v>
      </c>
      <c r="B5214" s="63" t="s">
        <v>4300</v>
      </c>
      <c r="C5214" s="63" t="s">
        <v>4302</v>
      </c>
      <c r="D5214" s="64">
        <v>81791</v>
      </c>
    </row>
    <row r="5215" spans="1:4" x14ac:dyDescent="0.25">
      <c r="A5215" s="54" t="s">
        <v>947</v>
      </c>
      <c r="B5215" s="63" t="s">
        <v>9447</v>
      </c>
      <c r="C5215" s="63" t="s">
        <v>9449</v>
      </c>
      <c r="D5215" s="64">
        <v>18908</v>
      </c>
    </row>
    <row r="5216" spans="1:4" x14ac:dyDescent="0.25">
      <c r="A5216" s="54" t="s">
        <v>947</v>
      </c>
      <c r="B5216" s="63" t="s">
        <v>8242</v>
      </c>
      <c r="C5216" s="63" t="s">
        <v>8244</v>
      </c>
      <c r="D5216" s="64">
        <v>26022</v>
      </c>
    </row>
    <row r="5217" spans="1:4" x14ac:dyDescent="0.25">
      <c r="A5217" s="54" t="s">
        <v>947</v>
      </c>
      <c r="B5217" s="63" t="s">
        <v>9057</v>
      </c>
      <c r="C5217" s="63" t="s">
        <v>9059</v>
      </c>
      <c r="D5217" s="64">
        <v>21295</v>
      </c>
    </row>
    <row r="5218" spans="1:4" x14ac:dyDescent="0.25">
      <c r="A5218" s="54" t="s">
        <v>947</v>
      </c>
      <c r="B5218" s="63" t="s">
        <v>4162</v>
      </c>
      <c r="C5218" s="63" t="s">
        <v>4164</v>
      </c>
      <c r="D5218" s="64">
        <v>87595</v>
      </c>
    </row>
    <row r="5219" spans="1:4" x14ac:dyDescent="0.25">
      <c r="A5219" s="54" t="s">
        <v>947</v>
      </c>
      <c r="B5219" s="63" t="s">
        <v>9453</v>
      </c>
      <c r="C5219" s="63" t="s">
        <v>9455</v>
      </c>
      <c r="D5219" s="64">
        <v>18869</v>
      </c>
    </row>
    <row r="5220" spans="1:4" x14ac:dyDescent="0.25">
      <c r="A5220" s="54" t="s">
        <v>947</v>
      </c>
      <c r="B5220" s="63" t="s">
        <v>1649</v>
      </c>
      <c r="C5220" s="63" t="s">
        <v>1651</v>
      </c>
      <c r="D5220" s="64">
        <v>224934</v>
      </c>
    </row>
    <row r="5221" spans="1:4" x14ac:dyDescent="0.25">
      <c r="A5221" s="54" t="s">
        <v>947</v>
      </c>
      <c r="B5221" s="63" t="s">
        <v>6968</v>
      </c>
      <c r="C5221" s="63" t="s">
        <v>6970</v>
      </c>
      <c r="D5221" s="64">
        <v>36032</v>
      </c>
    </row>
    <row r="5222" spans="1:4" x14ac:dyDescent="0.25">
      <c r="A5222" s="54" t="s">
        <v>947</v>
      </c>
      <c r="B5222" s="63" t="s">
        <v>11874</v>
      </c>
      <c r="C5222" s="63" t="s">
        <v>11876</v>
      </c>
      <c r="D5222" s="64">
        <v>9868</v>
      </c>
    </row>
    <row r="5223" spans="1:4" x14ac:dyDescent="0.25">
      <c r="A5223" s="54" t="s">
        <v>947</v>
      </c>
      <c r="B5223" s="63" t="s">
        <v>10438</v>
      </c>
      <c r="C5223" s="63" t="s">
        <v>10440</v>
      </c>
      <c r="D5223" s="64">
        <v>14625</v>
      </c>
    </row>
    <row r="5224" spans="1:4" x14ac:dyDescent="0.25">
      <c r="A5224" s="54" t="s">
        <v>947</v>
      </c>
      <c r="B5224" s="63" t="s">
        <v>12144</v>
      </c>
      <c r="C5224" s="63" t="s">
        <v>12146</v>
      </c>
      <c r="D5224" s="64">
        <v>9267</v>
      </c>
    </row>
    <row r="5225" spans="1:4" x14ac:dyDescent="0.25">
      <c r="A5225" s="54" t="s">
        <v>947</v>
      </c>
      <c r="B5225" s="63" t="s">
        <v>15144</v>
      </c>
      <c r="C5225" s="63" t="s">
        <v>15146</v>
      </c>
      <c r="D5225" s="64">
        <v>3550</v>
      </c>
    </row>
    <row r="5226" spans="1:4" x14ac:dyDescent="0.25">
      <c r="A5226" s="54" t="s">
        <v>947</v>
      </c>
      <c r="B5226" s="63" t="s">
        <v>14443</v>
      </c>
      <c r="C5226" s="63" t="s">
        <v>14445</v>
      </c>
      <c r="D5226" s="64">
        <v>4642</v>
      </c>
    </row>
    <row r="5227" spans="1:4" x14ac:dyDescent="0.25">
      <c r="A5227" s="54" t="s">
        <v>947</v>
      </c>
      <c r="B5227" s="63" t="s">
        <v>8029</v>
      </c>
      <c r="C5227" s="63" t="s">
        <v>8031</v>
      </c>
      <c r="D5227" s="64">
        <v>30021</v>
      </c>
    </row>
    <row r="5228" spans="1:4" x14ac:dyDescent="0.25">
      <c r="A5228" s="54" t="s">
        <v>947</v>
      </c>
      <c r="B5228" s="63" t="s">
        <v>13936</v>
      </c>
      <c r="C5228" s="63" t="s">
        <v>13938</v>
      </c>
      <c r="D5228" s="64">
        <v>5473</v>
      </c>
    </row>
    <row r="5229" spans="1:4" x14ac:dyDescent="0.25">
      <c r="A5229" s="54" t="s">
        <v>947</v>
      </c>
      <c r="B5229" s="63" t="s">
        <v>11735</v>
      </c>
      <c r="C5229" s="63" t="s">
        <v>11737</v>
      </c>
      <c r="D5229" s="64">
        <v>10208</v>
      </c>
    </row>
    <row r="5230" spans="1:4" x14ac:dyDescent="0.25">
      <c r="A5230" s="54" t="s">
        <v>947</v>
      </c>
      <c r="B5230" s="63" t="s">
        <v>9687</v>
      </c>
      <c r="C5230" s="63" t="s">
        <v>9689</v>
      </c>
      <c r="D5230" s="64">
        <v>17651</v>
      </c>
    </row>
    <row r="5231" spans="1:4" x14ac:dyDescent="0.25">
      <c r="A5231" s="54" t="s">
        <v>947</v>
      </c>
      <c r="B5231" s="63" t="s">
        <v>16924</v>
      </c>
      <c r="C5231" s="63" t="s">
        <v>16926</v>
      </c>
      <c r="D5231" s="64">
        <v>910</v>
      </c>
    </row>
    <row r="5232" spans="1:4" x14ac:dyDescent="0.25">
      <c r="A5232" s="54" t="s">
        <v>947</v>
      </c>
      <c r="B5232" s="63" t="s">
        <v>12787</v>
      </c>
      <c r="C5232" s="63" t="s">
        <v>12789</v>
      </c>
      <c r="D5232" s="64">
        <v>7670</v>
      </c>
    </row>
    <row r="5233" spans="1:4" x14ac:dyDescent="0.25">
      <c r="A5233" s="54" t="s">
        <v>947</v>
      </c>
      <c r="B5233" s="63" t="s">
        <v>6397</v>
      </c>
      <c r="C5233" s="63" t="s">
        <v>6399</v>
      </c>
      <c r="D5233" s="64">
        <v>42463</v>
      </c>
    </row>
    <row r="5234" spans="1:4" x14ac:dyDescent="0.25">
      <c r="A5234" s="54" t="s">
        <v>947</v>
      </c>
      <c r="B5234" s="63" t="s">
        <v>12883</v>
      </c>
      <c r="C5234" s="63" t="s">
        <v>12885</v>
      </c>
      <c r="D5234" s="64">
        <v>7472</v>
      </c>
    </row>
    <row r="5235" spans="1:4" x14ac:dyDescent="0.25">
      <c r="A5235" s="54" t="s">
        <v>947</v>
      </c>
      <c r="B5235" s="63" t="s">
        <v>3199</v>
      </c>
      <c r="C5235" s="63" t="s">
        <v>3201</v>
      </c>
      <c r="D5235" s="64">
        <v>132537</v>
      </c>
    </row>
    <row r="5236" spans="1:4" x14ac:dyDescent="0.25">
      <c r="A5236" s="54" t="s">
        <v>947</v>
      </c>
      <c r="B5236" s="63" t="s">
        <v>2972</v>
      </c>
      <c r="C5236" s="63" t="s">
        <v>2974</v>
      </c>
      <c r="D5236" s="64">
        <v>146201</v>
      </c>
    </row>
    <row r="5237" spans="1:4" x14ac:dyDescent="0.25">
      <c r="A5237" s="54" t="s">
        <v>947</v>
      </c>
      <c r="B5237" s="63" t="s">
        <v>13757</v>
      </c>
      <c r="C5237" s="63" t="s">
        <v>13759</v>
      </c>
      <c r="D5237" s="64">
        <v>5755</v>
      </c>
    </row>
    <row r="5238" spans="1:4" x14ac:dyDescent="0.25">
      <c r="A5238" s="54" t="s">
        <v>947</v>
      </c>
      <c r="B5238" s="63" t="s">
        <v>11708</v>
      </c>
      <c r="C5238" s="63" t="s">
        <v>11710</v>
      </c>
      <c r="D5238" s="64">
        <v>10309</v>
      </c>
    </row>
    <row r="5239" spans="1:4" x14ac:dyDescent="0.25">
      <c r="A5239" s="54" t="s">
        <v>947</v>
      </c>
      <c r="B5239" s="63" t="s">
        <v>8563</v>
      </c>
      <c r="C5239" s="63" t="s">
        <v>8565</v>
      </c>
      <c r="D5239" s="64">
        <v>24262</v>
      </c>
    </row>
    <row r="5240" spans="1:4" x14ac:dyDescent="0.25">
      <c r="A5240" s="54" t="s">
        <v>947</v>
      </c>
      <c r="B5240" s="63" t="s">
        <v>13426</v>
      </c>
      <c r="C5240" s="63" t="s">
        <v>13428</v>
      </c>
      <c r="D5240" s="64">
        <v>6321</v>
      </c>
    </row>
    <row r="5241" spans="1:4" x14ac:dyDescent="0.25">
      <c r="A5241" s="54" t="s">
        <v>947</v>
      </c>
      <c r="B5241" s="63" t="s">
        <v>14726</v>
      </c>
      <c r="C5241" s="63" t="s">
        <v>14728</v>
      </c>
      <c r="D5241" s="64">
        <v>4136</v>
      </c>
    </row>
    <row r="5242" spans="1:4" x14ac:dyDescent="0.25">
      <c r="A5242" s="54" t="s">
        <v>947</v>
      </c>
      <c r="B5242" s="63" t="s">
        <v>11053</v>
      </c>
      <c r="C5242" s="63" t="s">
        <v>11055</v>
      </c>
      <c r="D5242" s="64">
        <v>12239</v>
      </c>
    </row>
    <row r="5243" spans="1:4" x14ac:dyDescent="0.25">
      <c r="A5243" s="54" t="s">
        <v>947</v>
      </c>
      <c r="B5243" s="63" t="s">
        <v>12036</v>
      </c>
      <c r="C5243" s="63" t="s">
        <v>12038</v>
      </c>
      <c r="D5243" s="64">
        <v>9457</v>
      </c>
    </row>
    <row r="5244" spans="1:4" x14ac:dyDescent="0.25">
      <c r="A5244" s="54" t="s">
        <v>947</v>
      </c>
      <c r="B5244" s="63" t="s">
        <v>13109</v>
      </c>
      <c r="C5244" s="63" t="s">
        <v>13111</v>
      </c>
      <c r="D5244" s="64">
        <v>6949</v>
      </c>
    </row>
    <row r="5245" spans="1:4" x14ac:dyDescent="0.25">
      <c r="A5245" s="54" t="s">
        <v>947</v>
      </c>
      <c r="B5245" s="63" t="s">
        <v>16831</v>
      </c>
      <c r="C5245" s="63" t="s">
        <v>16833</v>
      </c>
      <c r="D5245" s="64">
        <v>1017</v>
      </c>
    </row>
    <row r="5246" spans="1:4" x14ac:dyDescent="0.25">
      <c r="A5246" s="53" t="s">
        <v>947</v>
      </c>
      <c r="B5246" s="79" t="s">
        <v>15605</v>
      </c>
      <c r="C5246" s="79" t="s">
        <v>15606</v>
      </c>
      <c r="D5246" s="79">
        <v>2853</v>
      </c>
    </row>
    <row r="5247" spans="1:4" x14ac:dyDescent="0.25">
      <c r="A5247" s="54" t="s">
        <v>947</v>
      </c>
      <c r="B5247" s="63" t="s">
        <v>10522</v>
      </c>
      <c r="C5247" s="63" t="s">
        <v>10524</v>
      </c>
      <c r="D5247" s="64">
        <v>14226</v>
      </c>
    </row>
    <row r="5248" spans="1:4" x14ac:dyDescent="0.25">
      <c r="A5248" s="54" t="s">
        <v>947</v>
      </c>
      <c r="B5248" s="63" t="s">
        <v>14315</v>
      </c>
      <c r="C5248" s="63" t="s">
        <v>14317</v>
      </c>
      <c r="D5248" s="64">
        <v>4841</v>
      </c>
    </row>
    <row r="5249" spans="1:4" x14ac:dyDescent="0.25">
      <c r="A5249" s="54" t="s">
        <v>947</v>
      </c>
      <c r="B5249" s="63" t="s">
        <v>17184</v>
      </c>
      <c r="C5249" s="63" t="s">
        <v>17186</v>
      </c>
      <c r="D5249" s="64">
        <v>513</v>
      </c>
    </row>
    <row r="5250" spans="1:4" x14ac:dyDescent="0.25">
      <c r="A5250" s="54" t="s">
        <v>947</v>
      </c>
      <c r="B5250" s="63" t="s">
        <v>6753</v>
      </c>
      <c r="C5250" s="63" t="s">
        <v>6755</v>
      </c>
      <c r="D5250" s="64">
        <v>38305</v>
      </c>
    </row>
    <row r="5251" spans="1:4" x14ac:dyDescent="0.25">
      <c r="A5251" s="54" t="s">
        <v>947</v>
      </c>
      <c r="B5251" s="63" t="s">
        <v>8353</v>
      </c>
      <c r="C5251" s="63" t="s">
        <v>8355</v>
      </c>
      <c r="D5251" s="64">
        <v>25357</v>
      </c>
    </row>
    <row r="5252" spans="1:4" x14ac:dyDescent="0.25">
      <c r="A5252" s="54" t="s">
        <v>947</v>
      </c>
      <c r="B5252" s="63" t="s">
        <v>7669</v>
      </c>
      <c r="C5252" s="63" t="s">
        <v>7671</v>
      </c>
      <c r="D5252" s="64">
        <v>30052</v>
      </c>
    </row>
    <row r="5253" spans="1:4" x14ac:dyDescent="0.25">
      <c r="A5253" s="54" t="s">
        <v>947</v>
      </c>
      <c r="B5253" s="63" t="s">
        <v>13953</v>
      </c>
      <c r="C5253" s="63" t="s">
        <v>13955</v>
      </c>
      <c r="D5253" s="64">
        <v>5398</v>
      </c>
    </row>
    <row r="5254" spans="1:4" x14ac:dyDescent="0.25">
      <c r="A5254" s="55" t="s">
        <v>947</v>
      </c>
      <c r="B5254" s="77" t="s">
        <v>3752</v>
      </c>
      <c r="C5254" s="77" t="s">
        <v>3753</v>
      </c>
      <c r="D5254" s="78">
        <v>103568</v>
      </c>
    </row>
    <row r="5255" spans="1:4" x14ac:dyDescent="0.25">
      <c r="A5255" s="54" t="s">
        <v>947</v>
      </c>
      <c r="B5255" s="63" t="s">
        <v>4988</v>
      </c>
      <c r="C5255" s="63" t="s">
        <v>4990</v>
      </c>
      <c r="D5255" s="64">
        <v>64755</v>
      </c>
    </row>
    <row r="5256" spans="1:4" x14ac:dyDescent="0.25">
      <c r="A5256" s="54" t="s">
        <v>947</v>
      </c>
      <c r="B5256" s="63" t="s">
        <v>9132</v>
      </c>
      <c r="C5256" s="63" t="s">
        <v>9134</v>
      </c>
      <c r="D5256" s="64">
        <v>20751</v>
      </c>
    </row>
    <row r="5257" spans="1:4" x14ac:dyDescent="0.25">
      <c r="A5257" s="54" t="s">
        <v>947</v>
      </c>
      <c r="B5257" s="63" t="s">
        <v>16206</v>
      </c>
      <c r="C5257" s="63" t="s">
        <v>16208</v>
      </c>
      <c r="D5257" s="64">
        <v>1921</v>
      </c>
    </row>
    <row r="5258" spans="1:4" x14ac:dyDescent="0.25">
      <c r="A5258" s="54" t="s">
        <v>947</v>
      </c>
      <c r="B5258" s="63" t="s">
        <v>11738</v>
      </c>
      <c r="C5258" s="63" t="s">
        <v>11740</v>
      </c>
      <c r="D5258" s="64">
        <v>10200</v>
      </c>
    </row>
    <row r="5259" spans="1:4" x14ac:dyDescent="0.25">
      <c r="A5259" s="54" t="s">
        <v>947</v>
      </c>
      <c r="B5259" s="63" t="s">
        <v>14678</v>
      </c>
      <c r="C5259" s="63" t="s">
        <v>14680</v>
      </c>
      <c r="D5259" s="64">
        <v>4239</v>
      </c>
    </row>
    <row r="5260" spans="1:4" x14ac:dyDescent="0.25">
      <c r="A5260" s="54" t="s">
        <v>947</v>
      </c>
      <c r="B5260" s="63" t="s">
        <v>13003</v>
      </c>
      <c r="C5260" s="63" t="s">
        <v>13005</v>
      </c>
      <c r="D5260" s="64">
        <v>7179</v>
      </c>
    </row>
    <row r="5261" spans="1:4" x14ac:dyDescent="0.25">
      <c r="A5261" s="54" t="s">
        <v>947</v>
      </c>
      <c r="B5261" s="63" t="s">
        <v>16443</v>
      </c>
      <c r="C5261" s="63" t="s">
        <v>16445</v>
      </c>
      <c r="D5261" s="64">
        <v>1612</v>
      </c>
    </row>
    <row r="5262" spans="1:4" x14ac:dyDescent="0.25">
      <c r="A5262" s="54" t="s">
        <v>947</v>
      </c>
      <c r="B5262" s="63" t="s">
        <v>7330</v>
      </c>
      <c r="C5262" s="63" t="s">
        <v>7332</v>
      </c>
      <c r="D5262" s="64">
        <v>32909</v>
      </c>
    </row>
    <row r="5263" spans="1:4" x14ac:dyDescent="0.25">
      <c r="A5263" s="54" t="s">
        <v>947</v>
      </c>
      <c r="B5263" s="63" t="s">
        <v>9087</v>
      </c>
      <c r="C5263" s="63" t="s">
        <v>9089</v>
      </c>
      <c r="D5263" s="64">
        <v>21117</v>
      </c>
    </row>
    <row r="5264" spans="1:4" x14ac:dyDescent="0.25">
      <c r="A5264" s="54" t="s">
        <v>947</v>
      </c>
      <c r="B5264" s="63" t="s">
        <v>5531</v>
      </c>
      <c r="C5264" s="63" t="s">
        <v>5533</v>
      </c>
      <c r="D5264" s="64">
        <v>54659</v>
      </c>
    </row>
    <row r="5265" spans="1:4" x14ac:dyDescent="0.25">
      <c r="A5265" s="54" t="s">
        <v>947</v>
      </c>
      <c r="B5265" s="63" t="s">
        <v>3504</v>
      </c>
      <c r="C5265" s="63" t="s">
        <v>3506</v>
      </c>
      <c r="D5265" s="64">
        <v>114046</v>
      </c>
    </row>
    <row r="5266" spans="1:4" x14ac:dyDescent="0.25">
      <c r="A5266" s="54" t="s">
        <v>947</v>
      </c>
      <c r="B5266" s="63" t="s">
        <v>11427</v>
      </c>
      <c r="C5266" s="63" t="s">
        <v>11429</v>
      </c>
      <c r="D5266" s="64">
        <v>11119</v>
      </c>
    </row>
    <row r="5267" spans="1:4" x14ac:dyDescent="0.25">
      <c r="A5267" s="54" t="s">
        <v>947</v>
      </c>
      <c r="B5267" s="63" t="s">
        <v>8374</v>
      </c>
      <c r="C5267" s="63" t="s">
        <v>8376</v>
      </c>
      <c r="D5267" s="64">
        <v>25228</v>
      </c>
    </row>
    <row r="5268" spans="1:4" x14ac:dyDescent="0.25">
      <c r="A5268" s="54" t="s">
        <v>947</v>
      </c>
      <c r="B5268" s="63" t="s">
        <v>9042</v>
      </c>
      <c r="C5268" s="63" t="s">
        <v>9044</v>
      </c>
      <c r="D5268" s="64">
        <v>21351</v>
      </c>
    </row>
    <row r="5269" spans="1:4" x14ac:dyDescent="0.25">
      <c r="A5269" s="54" t="s">
        <v>947</v>
      </c>
      <c r="B5269" s="63" t="s">
        <v>14033</v>
      </c>
      <c r="C5269" s="63" t="s">
        <v>14035</v>
      </c>
      <c r="D5269" s="64">
        <v>5266</v>
      </c>
    </row>
    <row r="5270" spans="1:4" x14ac:dyDescent="0.25">
      <c r="A5270" s="54" t="s">
        <v>947</v>
      </c>
      <c r="B5270" s="63" t="s">
        <v>6684</v>
      </c>
      <c r="C5270" s="63" t="s">
        <v>6686</v>
      </c>
      <c r="D5270" s="64">
        <v>39210</v>
      </c>
    </row>
    <row r="5271" spans="1:4" x14ac:dyDescent="0.25">
      <c r="A5271" s="54" t="s">
        <v>947</v>
      </c>
      <c r="B5271" s="63" t="s">
        <v>13429</v>
      </c>
      <c r="C5271" s="63" t="s">
        <v>13431</v>
      </c>
      <c r="D5271" s="64">
        <v>6315</v>
      </c>
    </row>
    <row r="5272" spans="1:4" x14ac:dyDescent="0.25">
      <c r="A5272" s="54" t="s">
        <v>947</v>
      </c>
      <c r="B5272" s="63" t="s">
        <v>17246</v>
      </c>
      <c r="C5272" s="63" t="s">
        <v>17248</v>
      </c>
      <c r="D5272" s="64">
        <v>0</v>
      </c>
    </row>
    <row r="5273" spans="1:4" x14ac:dyDescent="0.25">
      <c r="A5273" s="54" t="s">
        <v>947</v>
      </c>
      <c r="B5273" s="63" t="s">
        <v>5828</v>
      </c>
      <c r="C5273" s="63" t="s">
        <v>5830</v>
      </c>
      <c r="D5273" s="64">
        <v>50187</v>
      </c>
    </row>
    <row r="5274" spans="1:4" x14ac:dyDescent="0.25">
      <c r="A5274" s="54" t="s">
        <v>947</v>
      </c>
      <c r="B5274" s="63" t="s">
        <v>14525</v>
      </c>
      <c r="C5274" s="63" t="s">
        <v>14526</v>
      </c>
      <c r="D5274" s="64">
        <v>4470</v>
      </c>
    </row>
    <row r="5275" spans="1:4" x14ac:dyDescent="0.25">
      <c r="A5275" s="54" t="s">
        <v>947</v>
      </c>
      <c r="B5275" s="63" t="s">
        <v>15275</v>
      </c>
      <c r="C5275" s="63" t="s">
        <v>15277</v>
      </c>
      <c r="D5275" s="64">
        <v>3350</v>
      </c>
    </row>
    <row r="5276" spans="1:4" x14ac:dyDescent="0.25">
      <c r="A5276" s="54" t="s">
        <v>947</v>
      </c>
      <c r="B5276" s="63" t="s">
        <v>7237</v>
      </c>
      <c r="C5276" s="63" t="s">
        <v>7239</v>
      </c>
      <c r="D5276" s="64">
        <v>33620</v>
      </c>
    </row>
    <row r="5277" spans="1:4" x14ac:dyDescent="0.25">
      <c r="A5277" s="54" t="s">
        <v>947</v>
      </c>
      <c r="B5277" s="63" t="s">
        <v>11376</v>
      </c>
      <c r="C5277" s="63" t="s">
        <v>11378</v>
      </c>
      <c r="D5277" s="64">
        <v>11278</v>
      </c>
    </row>
    <row r="5278" spans="1:4" x14ac:dyDescent="0.25">
      <c r="A5278" s="54" t="s">
        <v>947</v>
      </c>
      <c r="B5278" s="63" t="s">
        <v>4387</v>
      </c>
      <c r="C5278" s="63" t="s">
        <v>4389</v>
      </c>
      <c r="D5278" s="64">
        <v>79386</v>
      </c>
    </row>
    <row r="5279" spans="1:4" x14ac:dyDescent="0.25">
      <c r="A5279" s="54" t="s">
        <v>947</v>
      </c>
      <c r="B5279" s="63" t="s">
        <v>9684</v>
      </c>
      <c r="C5279" s="63" t="s">
        <v>9686</v>
      </c>
      <c r="D5279" s="64">
        <v>17659</v>
      </c>
    </row>
    <row r="5280" spans="1:4" x14ac:dyDescent="0.25">
      <c r="A5280" s="54" t="s">
        <v>947</v>
      </c>
      <c r="B5280" s="63" t="s">
        <v>16855</v>
      </c>
      <c r="C5280" s="63" t="s">
        <v>16857</v>
      </c>
      <c r="D5280" s="64">
        <v>1009</v>
      </c>
    </row>
    <row r="5281" spans="1:4" x14ac:dyDescent="0.25">
      <c r="A5281" s="54" t="s">
        <v>947</v>
      </c>
      <c r="B5281" s="63" t="s">
        <v>2663</v>
      </c>
      <c r="C5281" s="63" t="s">
        <v>2665</v>
      </c>
      <c r="D5281" s="64">
        <v>174864</v>
      </c>
    </row>
    <row r="5282" spans="1:4" x14ac:dyDescent="0.25">
      <c r="A5282" s="54" t="s">
        <v>947</v>
      </c>
      <c r="B5282" s="63" t="s">
        <v>16241</v>
      </c>
      <c r="C5282" s="63" t="s">
        <v>16243</v>
      </c>
      <c r="D5282" s="64">
        <v>1875</v>
      </c>
    </row>
    <row r="5283" spans="1:4" x14ac:dyDescent="0.25">
      <c r="A5283" s="54" t="s">
        <v>947</v>
      </c>
      <c r="B5283" s="63" t="s">
        <v>15413</v>
      </c>
      <c r="C5283" s="63" t="s">
        <v>15415</v>
      </c>
      <c r="D5283" s="64">
        <v>3132</v>
      </c>
    </row>
    <row r="5284" spans="1:4" x14ac:dyDescent="0.25">
      <c r="A5284" s="54" t="s">
        <v>947</v>
      </c>
      <c r="B5284" s="63" t="s">
        <v>6079</v>
      </c>
      <c r="C5284" s="63" t="s">
        <v>6081</v>
      </c>
      <c r="D5284" s="64">
        <v>46495</v>
      </c>
    </row>
    <row r="5285" spans="1:4" x14ac:dyDescent="0.25">
      <c r="A5285" s="54" t="s">
        <v>947</v>
      </c>
      <c r="B5285" s="63" t="s">
        <v>12937</v>
      </c>
      <c r="C5285" s="63" t="s">
        <v>12939</v>
      </c>
      <c r="D5285" s="64">
        <v>7344</v>
      </c>
    </row>
    <row r="5286" spans="1:4" x14ac:dyDescent="0.25">
      <c r="A5286" s="54" t="s">
        <v>947</v>
      </c>
      <c r="B5286" s="63" t="s">
        <v>6109</v>
      </c>
      <c r="C5286" s="63" t="s">
        <v>6111</v>
      </c>
      <c r="D5286" s="64">
        <v>45996</v>
      </c>
    </row>
    <row r="5287" spans="1:4" x14ac:dyDescent="0.25">
      <c r="A5287" s="54" t="s">
        <v>947</v>
      </c>
      <c r="B5287" s="63" t="s">
        <v>6663</v>
      </c>
      <c r="C5287" s="63" t="s">
        <v>6665</v>
      </c>
      <c r="D5287" s="64">
        <v>39450</v>
      </c>
    </row>
    <row r="5288" spans="1:4" x14ac:dyDescent="0.25">
      <c r="A5288" s="54" t="s">
        <v>947</v>
      </c>
      <c r="B5288" s="63" t="s">
        <v>6693</v>
      </c>
      <c r="C5288" s="63" t="s">
        <v>6695</v>
      </c>
      <c r="D5288" s="64">
        <v>39416</v>
      </c>
    </row>
    <row r="5289" spans="1:4" x14ac:dyDescent="0.25">
      <c r="A5289" s="54" t="s">
        <v>947</v>
      </c>
      <c r="B5289" s="63" t="s">
        <v>9357</v>
      </c>
      <c r="C5289" s="63" t="s">
        <v>9359</v>
      </c>
      <c r="D5289" s="64">
        <v>19417</v>
      </c>
    </row>
    <row r="5290" spans="1:4" x14ac:dyDescent="0.25">
      <c r="A5290" s="54" t="s">
        <v>947</v>
      </c>
      <c r="B5290" s="63" t="s">
        <v>13202</v>
      </c>
      <c r="C5290" s="63" t="s">
        <v>13204</v>
      </c>
      <c r="D5290" s="64">
        <v>6752</v>
      </c>
    </row>
    <row r="5291" spans="1:4" x14ac:dyDescent="0.25">
      <c r="A5291" s="54" t="s">
        <v>947</v>
      </c>
      <c r="B5291" s="63" t="s">
        <v>7264</v>
      </c>
      <c r="C5291" s="63" t="s">
        <v>7266</v>
      </c>
      <c r="D5291" s="64">
        <v>33386</v>
      </c>
    </row>
    <row r="5292" spans="1:4" x14ac:dyDescent="0.25">
      <c r="A5292" s="54" t="s">
        <v>947</v>
      </c>
      <c r="B5292" s="63" t="s">
        <v>6908</v>
      </c>
      <c r="C5292" s="63" t="s">
        <v>6910</v>
      </c>
      <c r="D5292" s="64">
        <v>39231</v>
      </c>
    </row>
    <row r="5293" spans="1:4" x14ac:dyDescent="0.25">
      <c r="A5293" s="54" t="s">
        <v>947</v>
      </c>
      <c r="B5293" s="63" t="s">
        <v>10888</v>
      </c>
      <c r="C5293" s="63" t="s">
        <v>10890</v>
      </c>
      <c r="D5293" s="64">
        <v>12864</v>
      </c>
    </row>
    <row r="5294" spans="1:4" x14ac:dyDescent="0.25">
      <c r="A5294" s="54" t="s">
        <v>947</v>
      </c>
      <c r="B5294" s="63" t="s">
        <v>13557</v>
      </c>
      <c r="C5294" s="63" t="s">
        <v>13558</v>
      </c>
      <c r="D5294" s="64">
        <v>6151</v>
      </c>
    </row>
    <row r="5295" spans="1:4" x14ac:dyDescent="0.25">
      <c r="A5295" s="54" t="s">
        <v>947</v>
      </c>
      <c r="B5295" s="63" t="s">
        <v>14539</v>
      </c>
      <c r="C5295" s="63" t="s">
        <v>14541</v>
      </c>
      <c r="D5295" s="64">
        <v>4445</v>
      </c>
    </row>
    <row r="5296" spans="1:4" x14ac:dyDescent="0.25">
      <c r="A5296" s="54" t="s">
        <v>947</v>
      </c>
      <c r="B5296" s="63" t="s">
        <v>15561</v>
      </c>
      <c r="C5296" s="63" t="s">
        <v>15563</v>
      </c>
      <c r="D5296" s="64">
        <v>2922</v>
      </c>
    </row>
    <row r="5297" spans="1:4" x14ac:dyDescent="0.25">
      <c r="A5297" s="54" t="s">
        <v>947</v>
      </c>
      <c r="B5297" s="63" t="s">
        <v>7246</v>
      </c>
      <c r="C5297" s="63" t="s">
        <v>7248</v>
      </c>
      <c r="D5297" s="64">
        <v>33546</v>
      </c>
    </row>
    <row r="5298" spans="1:4" x14ac:dyDescent="0.25">
      <c r="A5298" s="54" t="s">
        <v>947</v>
      </c>
      <c r="B5298" s="63" t="s">
        <v>15020</v>
      </c>
      <c r="C5298" s="63" t="s">
        <v>15022</v>
      </c>
      <c r="D5298" s="64">
        <v>3750</v>
      </c>
    </row>
    <row r="5299" spans="1:4" x14ac:dyDescent="0.25">
      <c r="A5299" s="54" t="s">
        <v>947</v>
      </c>
      <c r="B5299" s="63" t="s">
        <v>15803</v>
      </c>
      <c r="C5299" s="63" t="s">
        <v>15805</v>
      </c>
      <c r="D5299" s="64">
        <v>2509</v>
      </c>
    </row>
    <row r="5300" spans="1:4" x14ac:dyDescent="0.25">
      <c r="A5300" s="54" t="s">
        <v>947</v>
      </c>
      <c r="B5300" s="63" t="s">
        <v>8005</v>
      </c>
      <c r="C5300" s="63" t="s">
        <v>8007</v>
      </c>
      <c r="D5300" s="64">
        <v>27658</v>
      </c>
    </row>
    <row r="5301" spans="1:4" x14ac:dyDescent="0.25">
      <c r="A5301" s="54" t="s">
        <v>947</v>
      </c>
      <c r="B5301" s="63" t="s">
        <v>6791</v>
      </c>
      <c r="C5301" s="63" t="s">
        <v>6793</v>
      </c>
      <c r="D5301" s="64">
        <v>37950</v>
      </c>
    </row>
    <row r="5302" spans="1:4" x14ac:dyDescent="0.25">
      <c r="A5302" s="54" t="s">
        <v>947</v>
      </c>
      <c r="B5302" s="63" t="s">
        <v>15714</v>
      </c>
      <c r="C5302" s="63" t="s">
        <v>15716</v>
      </c>
      <c r="D5302" s="64">
        <v>2643</v>
      </c>
    </row>
    <row r="5303" spans="1:4" x14ac:dyDescent="0.25">
      <c r="A5303" s="54" t="s">
        <v>947</v>
      </c>
      <c r="B5303" s="63" t="s">
        <v>5606</v>
      </c>
      <c r="C5303" s="63" t="s">
        <v>5608</v>
      </c>
      <c r="D5303" s="64">
        <v>53612</v>
      </c>
    </row>
    <row r="5304" spans="1:4" x14ac:dyDescent="0.25">
      <c r="A5304" s="54" t="s">
        <v>947</v>
      </c>
      <c r="B5304" s="63" t="s">
        <v>6669</v>
      </c>
      <c r="C5304" s="63" t="s">
        <v>6671</v>
      </c>
      <c r="D5304" s="64">
        <v>39385</v>
      </c>
    </row>
    <row r="5305" spans="1:4" x14ac:dyDescent="0.25">
      <c r="A5305" s="54" t="s">
        <v>947</v>
      </c>
      <c r="B5305" s="63" t="s">
        <v>6920</v>
      </c>
      <c r="C5305" s="63" t="s">
        <v>6922</v>
      </c>
      <c r="D5305" s="64">
        <v>36640</v>
      </c>
    </row>
    <row r="5306" spans="1:4" x14ac:dyDescent="0.25">
      <c r="A5306" s="54" t="s">
        <v>947</v>
      </c>
      <c r="B5306" s="63" t="s">
        <v>15654</v>
      </c>
      <c r="C5306" s="63" t="s">
        <v>15656</v>
      </c>
      <c r="D5306" s="64">
        <v>2754</v>
      </c>
    </row>
    <row r="5307" spans="1:4" x14ac:dyDescent="0.25">
      <c r="A5307" s="54" t="s">
        <v>947</v>
      </c>
      <c r="B5307" s="63" t="s">
        <v>7184</v>
      </c>
      <c r="C5307" s="63" t="s">
        <v>7186</v>
      </c>
      <c r="D5307" s="64">
        <v>33853</v>
      </c>
    </row>
    <row r="5308" spans="1:4" x14ac:dyDescent="0.25">
      <c r="A5308" s="54" t="s">
        <v>947</v>
      </c>
      <c r="B5308" s="63" t="s">
        <v>16640</v>
      </c>
      <c r="C5308" s="63" t="s">
        <v>16642</v>
      </c>
      <c r="D5308" s="64">
        <v>1311</v>
      </c>
    </row>
    <row r="5309" spans="1:4" x14ac:dyDescent="0.25">
      <c r="A5309" s="54" t="s">
        <v>947</v>
      </c>
      <c r="B5309" s="63" t="s">
        <v>15507</v>
      </c>
      <c r="C5309" s="63" t="s">
        <v>15509</v>
      </c>
      <c r="D5309" s="64">
        <v>2998</v>
      </c>
    </row>
    <row r="5310" spans="1:4" x14ac:dyDescent="0.25">
      <c r="A5310" s="54" t="s">
        <v>947</v>
      </c>
      <c r="B5310" s="63" t="s">
        <v>9016</v>
      </c>
      <c r="C5310" s="63" t="s">
        <v>9018</v>
      </c>
      <c r="D5310" s="64">
        <v>21555</v>
      </c>
    </row>
    <row r="5311" spans="1:4" x14ac:dyDescent="0.25">
      <c r="A5311" s="54" t="s">
        <v>947</v>
      </c>
      <c r="B5311" s="63" t="s">
        <v>10369</v>
      </c>
      <c r="C5311" s="63" t="s">
        <v>10371</v>
      </c>
      <c r="D5311" s="64">
        <v>14804</v>
      </c>
    </row>
    <row r="5312" spans="1:4" x14ac:dyDescent="0.25">
      <c r="A5312" s="54" t="s">
        <v>947</v>
      </c>
      <c r="B5312" s="63" t="s">
        <v>9435</v>
      </c>
      <c r="C5312" s="63" t="s">
        <v>9437</v>
      </c>
      <c r="D5312" s="64">
        <v>18937</v>
      </c>
    </row>
    <row r="5313" spans="1:4" x14ac:dyDescent="0.25">
      <c r="A5313" s="54" t="s">
        <v>947</v>
      </c>
      <c r="B5313" s="63" t="s">
        <v>5087</v>
      </c>
      <c r="C5313" s="63" t="s">
        <v>5089</v>
      </c>
      <c r="D5313" s="64">
        <v>63180</v>
      </c>
    </row>
    <row r="5314" spans="1:4" x14ac:dyDescent="0.25">
      <c r="A5314" s="54" t="s">
        <v>947</v>
      </c>
      <c r="B5314" s="63" t="s">
        <v>6238</v>
      </c>
      <c r="C5314" s="63" t="s">
        <v>6240</v>
      </c>
      <c r="D5314" s="64">
        <v>44033</v>
      </c>
    </row>
    <row r="5315" spans="1:4" x14ac:dyDescent="0.25">
      <c r="A5315" s="54" t="s">
        <v>947</v>
      </c>
      <c r="B5315" s="63" t="s">
        <v>10363</v>
      </c>
      <c r="C5315" s="63" t="s">
        <v>10365</v>
      </c>
      <c r="D5315" s="64">
        <v>14829</v>
      </c>
    </row>
    <row r="5316" spans="1:4" x14ac:dyDescent="0.25">
      <c r="A5316" s="54" t="s">
        <v>947</v>
      </c>
      <c r="B5316" s="63" t="s">
        <v>13637</v>
      </c>
      <c r="C5316" s="63" t="s">
        <v>13639</v>
      </c>
      <c r="D5316" s="64">
        <v>6044</v>
      </c>
    </row>
    <row r="5317" spans="1:4" x14ac:dyDescent="0.25">
      <c r="A5317" s="54" t="s">
        <v>947</v>
      </c>
      <c r="B5317" s="63" t="s">
        <v>12781</v>
      </c>
      <c r="C5317" s="63" t="s">
        <v>12783</v>
      </c>
      <c r="D5317" s="64">
        <v>7673</v>
      </c>
    </row>
    <row r="5318" spans="1:4" x14ac:dyDescent="0.25">
      <c r="A5318" s="54" t="s">
        <v>947</v>
      </c>
      <c r="B5318" s="63" t="s">
        <v>10543</v>
      </c>
      <c r="C5318" s="63" t="s">
        <v>10545</v>
      </c>
      <c r="D5318" s="64">
        <v>14146</v>
      </c>
    </row>
    <row r="5319" spans="1:4" x14ac:dyDescent="0.25">
      <c r="A5319" s="54" t="s">
        <v>947</v>
      </c>
      <c r="B5319" s="63" t="s">
        <v>10900</v>
      </c>
      <c r="C5319" s="63" t="s">
        <v>10902</v>
      </c>
      <c r="D5319" s="64">
        <v>12815</v>
      </c>
    </row>
    <row r="5320" spans="1:4" x14ac:dyDescent="0.25">
      <c r="A5320" s="54" t="s">
        <v>947</v>
      </c>
      <c r="B5320" s="63" t="s">
        <v>1838</v>
      </c>
      <c r="C5320" s="63" t="s">
        <v>1840</v>
      </c>
      <c r="D5320" s="64">
        <v>258206</v>
      </c>
    </row>
    <row r="5321" spans="1:4" x14ac:dyDescent="0.25">
      <c r="A5321" s="54" t="s">
        <v>947</v>
      </c>
      <c r="B5321" s="63" t="s">
        <v>7678</v>
      </c>
      <c r="C5321" s="63" t="s">
        <v>7680</v>
      </c>
      <c r="D5321" s="64">
        <v>30023</v>
      </c>
    </row>
    <row r="5322" spans="1:4" x14ac:dyDescent="0.25">
      <c r="A5322" s="54" t="s">
        <v>947</v>
      </c>
      <c r="B5322" s="63" t="s">
        <v>9013</v>
      </c>
      <c r="C5322" s="63" t="s">
        <v>9015</v>
      </c>
      <c r="D5322" s="64">
        <v>21573</v>
      </c>
    </row>
    <row r="5323" spans="1:4" x14ac:dyDescent="0.25">
      <c r="A5323" s="54" t="s">
        <v>947</v>
      </c>
      <c r="B5323" s="63" t="s">
        <v>5855</v>
      </c>
      <c r="C5323" s="63" t="s">
        <v>5857</v>
      </c>
      <c r="D5323" s="64">
        <v>49901</v>
      </c>
    </row>
    <row r="5324" spans="1:4" x14ac:dyDescent="0.25">
      <c r="A5324" s="54" t="s">
        <v>947</v>
      </c>
      <c r="B5324" s="63" t="s">
        <v>1565</v>
      </c>
      <c r="C5324" s="63" t="s">
        <v>1567</v>
      </c>
      <c r="D5324" s="64">
        <v>330128</v>
      </c>
    </row>
    <row r="5325" spans="1:4" x14ac:dyDescent="0.25">
      <c r="A5325" s="54" t="s">
        <v>947</v>
      </c>
      <c r="B5325" s="63" t="s">
        <v>8371</v>
      </c>
      <c r="C5325" s="63" t="s">
        <v>8373</v>
      </c>
      <c r="D5325" s="64">
        <v>25254</v>
      </c>
    </row>
    <row r="5326" spans="1:4" x14ac:dyDescent="0.25">
      <c r="A5326" s="54" t="s">
        <v>947</v>
      </c>
      <c r="B5326" s="63" t="s">
        <v>10112</v>
      </c>
      <c r="C5326" s="63" t="s">
        <v>10114</v>
      </c>
      <c r="D5326" s="64">
        <v>15984</v>
      </c>
    </row>
    <row r="5327" spans="1:4" x14ac:dyDescent="0.25">
      <c r="A5327" s="54" t="s">
        <v>947</v>
      </c>
      <c r="B5327" s="63" t="s">
        <v>13456</v>
      </c>
      <c r="C5327" s="63" t="s">
        <v>13458</v>
      </c>
      <c r="D5327" s="64">
        <v>6299</v>
      </c>
    </row>
    <row r="5328" spans="1:4" x14ac:dyDescent="0.25">
      <c r="A5328" s="54" t="s">
        <v>947</v>
      </c>
      <c r="B5328" s="63" t="s">
        <v>13337</v>
      </c>
      <c r="C5328" s="63" t="s">
        <v>13339</v>
      </c>
      <c r="D5328" s="64">
        <v>6449</v>
      </c>
    </row>
    <row r="5329" spans="1:4" x14ac:dyDescent="0.25">
      <c r="A5329" s="54" t="s">
        <v>947</v>
      </c>
      <c r="B5329" s="63" t="s">
        <v>12108</v>
      </c>
      <c r="C5329" s="63" t="s">
        <v>12110</v>
      </c>
      <c r="D5329" s="64">
        <v>9313</v>
      </c>
    </row>
    <row r="5330" spans="1:4" x14ac:dyDescent="0.25">
      <c r="A5330" s="54" t="s">
        <v>947</v>
      </c>
      <c r="B5330" s="63" t="s">
        <v>12651</v>
      </c>
      <c r="C5330" s="63" t="s">
        <v>12653</v>
      </c>
      <c r="D5330" s="64">
        <v>7994</v>
      </c>
    </row>
    <row r="5331" spans="1:4" x14ac:dyDescent="0.25">
      <c r="A5331" s="54" t="s">
        <v>947</v>
      </c>
      <c r="B5331" s="63" t="s">
        <v>17390</v>
      </c>
      <c r="C5331" s="63" t="s">
        <v>17392</v>
      </c>
      <c r="D5331" s="64">
        <v>78</v>
      </c>
    </row>
    <row r="5332" spans="1:4" x14ac:dyDescent="0.25">
      <c r="A5332" s="54" t="s">
        <v>947</v>
      </c>
      <c r="B5332" s="63" t="s">
        <v>15005</v>
      </c>
      <c r="C5332" s="63" t="s">
        <v>15007</v>
      </c>
      <c r="D5332" s="64">
        <v>3773</v>
      </c>
    </row>
    <row r="5333" spans="1:4" x14ac:dyDescent="0.25">
      <c r="A5333" s="54" t="s">
        <v>947</v>
      </c>
      <c r="B5333" s="63" t="s">
        <v>14066</v>
      </c>
      <c r="C5333" s="63" t="s">
        <v>14068</v>
      </c>
      <c r="D5333" s="64">
        <v>5237</v>
      </c>
    </row>
    <row r="5334" spans="1:4" x14ac:dyDescent="0.25">
      <c r="A5334" s="54" t="s">
        <v>947</v>
      </c>
      <c r="B5334" s="63" t="s">
        <v>10912</v>
      </c>
      <c r="C5334" s="63" t="s">
        <v>10914</v>
      </c>
      <c r="D5334" s="64">
        <v>12772</v>
      </c>
    </row>
    <row r="5335" spans="1:4" x14ac:dyDescent="0.25">
      <c r="A5335" s="54" t="s">
        <v>947</v>
      </c>
      <c r="B5335" s="63" t="s">
        <v>9995</v>
      </c>
      <c r="C5335" s="63" t="s">
        <v>9997</v>
      </c>
      <c r="D5335" s="64">
        <v>16331</v>
      </c>
    </row>
    <row r="5336" spans="1:4" x14ac:dyDescent="0.25">
      <c r="A5336" s="54" t="s">
        <v>947</v>
      </c>
      <c r="B5336" s="63" t="s">
        <v>6118</v>
      </c>
      <c r="C5336" s="63" t="s">
        <v>6120</v>
      </c>
      <c r="D5336" s="64">
        <v>45847</v>
      </c>
    </row>
    <row r="5337" spans="1:4" x14ac:dyDescent="0.25">
      <c r="A5337" s="54" t="s">
        <v>947</v>
      </c>
      <c r="B5337" s="63" t="s">
        <v>5420</v>
      </c>
      <c r="C5337" s="63" t="s">
        <v>5422</v>
      </c>
      <c r="D5337" s="64">
        <v>56705</v>
      </c>
    </row>
    <row r="5338" spans="1:4" x14ac:dyDescent="0.25">
      <c r="A5338" s="54" t="s">
        <v>947</v>
      </c>
      <c r="B5338" s="63" t="s">
        <v>10294</v>
      </c>
      <c r="C5338" s="63" t="s">
        <v>10296</v>
      </c>
      <c r="D5338" s="64">
        <v>15134</v>
      </c>
    </row>
    <row r="5339" spans="1:4" x14ac:dyDescent="0.25">
      <c r="A5339" s="54" t="s">
        <v>947</v>
      </c>
      <c r="B5339" s="63" t="s">
        <v>2876</v>
      </c>
      <c r="C5339" s="63" t="s">
        <v>2878</v>
      </c>
      <c r="D5339" s="64">
        <v>155646</v>
      </c>
    </row>
    <row r="5340" spans="1:4" x14ac:dyDescent="0.25">
      <c r="A5340" s="54" t="s">
        <v>947</v>
      </c>
      <c r="B5340" s="63" t="s">
        <v>11648</v>
      </c>
      <c r="C5340" s="63" t="s">
        <v>11650</v>
      </c>
      <c r="D5340" s="64">
        <v>10493</v>
      </c>
    </row>
    <row r="5341" spans="1:4" x14ac:dyDescent="0.25">
      <c r="A5341" s="54" t="s">
        <v>947</v>
      </c>
      <c r="B5341" s="63" t="s">
        <v>16395</v>
      </c>
      <c r="C5341" s="63" t="s">
        <v>16397</v>
      </c>
      <c r="D5341" s="64">
        <v>1678</v>
      </c>
    </row>
    <row r="5342" spans="1:4" x14ac:dyDescent="0.25">
      <c r="A5342" s="54" t="s">
        <v>947</v>
      </c>
      <c r="B5342" s="63" t="s">
        <v>11925</v>
      </c>
      <c r="C5342" s="63" t="s">
        <v>11927</v>
      </c>
      <c r="D5342" s="64">
        <v>9737</v>
      </c>
    </row>
    <row r="5343" spans="1:4" x14ac:dyDescent="0.25">
      <c r="A5343" s="54" t="s">
        <v>947</v>
      </c>
      <c r="B5343" s="63" t="s">
        <v>15999</v>
      </c>
      <c r="C5343" s="63" t="s">
        <v>16001</v>
      </c>
      <c r="D5343" s="64">
        <v>2139</v>
      </c>
    </row>
    <row r="5344" spans="1:4" x14ac:dyDescent="0.25">
      <c r="A5344" s="54" t="s">
        <v>947</v>
      </c>
      <c r="B5344" s="63" t="s">
        <v>14854</v>
      </c>
      <c r="C5344" s="63" t="s">
        <v>14856</v>
      </c>
      <c r="D5344" s="64">
        <v>3973</v>
      </c>
    </row>
    <row r="5345" spans="1:4" x14ac:dyDescent="0.25">
      <c r="A5345" s="54" t="s">
        <v>947</v>
      </c>
      <c r="B5345" s="63" t="s">
        <v>16699</v>
      </c>
      <c r="C5345" s="63" t="s">
        <v>16701</v>
      </c>
      <c r="D5345" s="64">
        <v>1210</v>
      </c>
    </row>
    <row r="5346" spans="1:4" x14ac:dyDescent="0.25">
      <c r="A5346" s="54" t="s">
        <v>947</v>
      </c>
      <c r="B5346" s="63" t="s">
        <v>6313</v>
      </c>
      <c r="C5346" s="63" t="s">
        <v>6315</v>
      </c>
      <c r="D5346" s="64">
        <v>43242</v>
      </c>
    </row>
    <row r="5347" spans="1:4" x14ac:dyDescent="0.25">
      <c r="A5347" s="54" t="s">
        <v>947</v>
      </c>
      <c r="B5347" s="63" t="s">
        <v>15446</v>
      </c>
      <c r="C5347" s="63" t="s">
        <v>15448</v>
      </c>
      <c r="D5347" s="64">
        <v>3079</v>
      </c>
    </row>
    <row r="5348" spans="1:4" x14ac:dyDescent="0.25">
      <c r="A5348" s="54" t="s">
        <v>947</v>
      </c>
      <c r="B5348" s="63" t="s">
        <v>11609</v>
      </c>
      <c r="C5348" s="63" t="s">
        <v>11611</v>
      </c>
      <c r="D5348" s="64">
        <v>10588</v>
      </c>
    </row>
    <row r="5349" spans="1:4" x14ac:dyDescent="0.25">
      <c r="A5349" s="54" t="s">
        <v>947</v>
      </c>
      <c r="B5349" s="63" t="s">
        <v>6767</v>
      </c>
      <c r="C5349" s="63" t="s">
        <v>6769</v>
      </c>
      <c r="D5349" s="64">
        <v>38178</v>
      </c>
    </row>
    <row r="5350" spans="1:4" x14ac:dyDescent="0.25">
      <c r="A5350" s="54" t="s">
        <v>947</v>
      </c>
      <c r="B5350" s="63" t="s">
        <v>9372</v>
      </c>
      <c r="C5350" s="63" t="s">
        <v>9374</v>
      </c>
      <c r="D5350" s="64">
        <v>19336</v>
      </c>
    </row>
    <row r="5351" spans="1:4" x14ac:dyDescent="0.25">
      <c r="A5351" s="54" t="s">
        <v>947</v>
      </c>
      <c r="B5351" s="63" t="s">
        <v>13982</v>
      </c>
      <c r="C5351" s="63" t="s">
        <v>13984</v>
      </c>
      <c r="D5351" s="64">
        <v>5376</v>
      </c>
    </row>
    <row r="5352" spans="1:4" x14ac:dyDescent="0.25">
      <c r="A5352" s="54" t="s">
        <v>947</v>
      </c>
      <c r="B5352" s="63" t="s">
        <v>12606</v>
      </c>
      <c r="C5352" s="63" t="s">
        <v>12608</v>
      </c>
      <c r="D5352" s="64">
        <v>8114</v>
      </c>
    </row>
    <row r="5353" spans="1:4" x14ac:dyDescent="0.25">
      <c r="A5353" s="54" t="s">
        <v>947</v>
      </c>
      <c r="B5353" s="63" t="s">
        <v>4507</v>
      </c>
      <c r="C5353" s="63" t="s">
        <v>4509</v>
      </c>
      <c r="D5353" s="64">
        <v>75628</v>
      </c>
    </row>
    <row r="5354" spans="1:4" x14ac:dyDescent="0.25">
      <c r="A5354" s="54" t="s">
        <v>947</v>
      </c>
      <c r="B5354" s="63" t="s">
        <v>12156</v>
      </c>
      <c r="C5354" s="63" t="s">
        <v>12158</v>
      </c>
      <c r="D5354" s="64">
        <v>9243</v>
      </c>
    </row>
    <row r="5355" spans="1:4" x14ac:dyDescent="0.25">
      <c r="A5355" s="54" t="s">
        <v>947</v>
      </c>
      <c r="B5355" s="63" t="s">
        <v>6926</v>
      </c>
      <c r="C5355" s="63" t="s">
        <v>6928</v>
      </c>
      <c r="D5355" s="64">
        <v>36616</v>
      </c>
    </row>
    <row r="5356" spans="1:4" x14ac:dyDescent="0.25">
      <c r="A5356" s="54" t="s">
        <v>947</v>
      </c>
      <c r="B5356" s="63" t="s">
        <v>10324</v>
      </c>
      <c r="C5356" s="63" t="s">
        <v>10326</v>
      </c>
      <c r="D5356" s="64">
        <v>14996</v>
      </c>
    </row>
    <row r="5357" spans="1:4" x14ac:dyDescent="0.25">
      <c r="A5357" s="54" t="s">
        <v>947</v>
      </c>
      <c r="B5357" s="63" t="s">
        <v>17418</v>
      </c>
      <c r="C5357" s="63" t="s">
        <v>17420</v>
      </c>
      <c r="D5357" s="64">
        <v>12</v>
      </c>
    </row>
    <row r="5358" spans="1:4" x14ac:dyDescent="0.25">
      <c r="A5358" s="54" t="s">
        <v>947</v>
      </c>
      <c r="B5358" s="63" t="s">
        <v>6193</v>
      </c>
      <c r="C5358" s="63" t="s">
        <v>6195</v>
      </c>
      <c r="D5358" s="64">
        <v>44836</v>
      </c>
    </row>
    <row r="5359" spans="1:4" x14ac:dyDescent="0.25">
      <c r="A5359" s="54" t="s">
        <v>947</v>
      </c>
      <c r="B5359" s="63" t="s">
        <v>3862</v>
      </c>
      <c r="C5359" s="63" t="s">
        <v>3864</v>
      </c>
      <c r="D5359" s="64">
        <v>98620</v>
      </c>
    </row>
    <row r="5360" spans="1:4" x14ac:dyDescent="0.25">
      <c r="A5360" s="54" t="s">
        <v>947</v>
      </c>
      <c r="B5360" s="63" t="s">
        <v>13432</v>
      </c>
      <c r="C5360" s="63" t="s">
        <v>13434</v>
      </c>
      <c r="D5360" s="64">
        <v>6312</v>
      </c>
    </row>
    <row r="5361" spans="1:4" x14ac:dyDescent="0.25">
      <c r="A5361" s="54" t="s">
        <v>947</v>
      </c>
      <c r="B5361" s="63" t="s">
        <v>3276</v>
      </c>
      <c r="C5361" s="63" t="s">
        <v>3278</v>
      </c>
      <c r="D5361" s="64">
        <v>127654</v>
      </c>
    </row>
    <row r="5362" spans="1:4" x14ac:dyDescent="0.25">
      <c r="A5362" s="54" t="s">
        <v>947</v>
      </c>
      <c r="B5362" s="63" t="s">
        <v>13562</v>
      </c>
      <c r="C5362" s="63" t="s">
        <v>13564</v>
      </c>
      <c r="D5362" s="64">
        <v>6134</v>
      </c>
    </row>
    <row r="5363" spans="1:4" x14ac:dyDescent="0.25">
      <c r="A5363" s="54" t="s">
        <v>947</v>
      </c>
      <c r="B5363" s="63" t="s">
        <v>11910</v>
      </c>
      <c r="C5363" s="63" t="s">
        <v>11912</v>
      </c>
      <c r="D5363" s="64">
        <v>9779</v>
      </c>
    </row>
    <row r="5364" spans="1:4" x14ac:dyDescent="0.25">
      <c r="A5364" s="54" t="s">
        <v>947</v>
      </c>
      <c r="B5364" s="63" t="s">
        <v>3005</v>
      </c>
      <c r="C5364" s="63" t="s">
        <v>3007</v>
      </c>
      <c r="D5364" s="64">
        <v>144395</v>
      </c>
    </row>
    <row r="5365" spans="1:4" x14ac:dyDescent="0.25">
      <c r="A5365" s="54" t="s">
        <v>947</v>
      </c>
      <c r="B5365" s="63" t="s">
        <v>6298</v>
      </c>
      <c r="C5365" s="63" t="s">
        <v>6300</v>
      </c>
      <c r="D5365" s="64">
        <v>43352</v>
      </c>
    </row>
    <row r="5366" spans="1:4" x14ac:dyDescent="0.25">
      <c r="A5366" s="54" t="s">
        <v>947</v>
      </c>
      <c r="B5366" s="63" t="s">
        <v>15690</v>
      </c>
      <c r="C5366" s="63" t="s">
        <v>15692</v>
      </c>
      <c r="D5366" s="64">
        <v>2689</v>
      </c>
    </row>
    <row r="5367" spans="1:4" x14ac:dyDescent="0.25">
      <c r="A5367" s="54" t="s">
        <v>947</v>
      </c>
      <c r="B5367" s="63" t="s">
        <v>9798</v>
      </c>
      <c r="C5367" s="63" t="s">
        <v>9800</v>
      </c>
      <c r="D5367" s="64">
        <v>17240</v>
      </c>
    </row>
    <row r="5368" spans="1:4" x14ac:dyDescent="0.25">
      <c r="A5368" s="54" t="s">
        <v>947</v>
      </c>
      <c r="B5368" s="63" t="s">
        <v>14669</v>
      </c>
      <c r="C5368" s="63" t="s">
        <v>14671</v>
      </c>
      <c r="D5368" s="64">
        <v>4255</v>
      </c>
    </row>
    <row r="5369" spans="1:4" x14ac:dyDescent="0.25">
      <c r="A5369" s="54" t="s">
        <v>947</v>
      </c>
      <c r="B5369" s="63" t="s">
        <v>12345</v>
      </c>
      <c r="C5369" s="63" t="s">
        <v>12347</v>
      </c>
      <c r="D5369" s="64">
        <v>8721</v>
      </c>
    </row>
    <row r="5370" spans="1:4" x14ac:dyDescent="0.25">
      <c r="A5370" s="54" t="s">
        <v>947</v>
      </c>
      <c r="B5370" s="63" t="s">
        <v>10213</v>
      </c>
      <c r="C5370" s="63" t="s">
        <v>10215</v>
      </c>
      <c r="D5370" s="64">
        <v>15459</v>
      </c>
    </row>
    <row r="5371" spans="1:4" x14ac:dyDescent="0.25">
      <c r="A5371" s="54" t="s">
        <v>947</v>
      </c>
      <c r="B5371" s="63" t="s">
        <v>6708</v>
      </c>
      <c r="C5371" s="63" t="s">
        <v>6710</v>
      </c>
      <c r="D5371" s="64">
        <v>38840</v>
      </c>
    </row>
    <row r="5372" spans="1:4" x14ac:dyDescent="0.25">
      <c r="A5372" s="54" t="s">
        <v>947</v>
      </c>
      <c r="B5372" s="63" t="s">
        <v>15628</v>
      </c>
      <c r="C5372" s="63" t="s">
        <v>15630</v>
      </c>
      <c r="D5372" s="64">
        <v>2801</v>
      </c>
    </row>
    <row r="5373" spans="1:4" x14ac:dyDescent="0.25">
      <c r="A5373" s="54" t="s">
        <v>947</v>
      </c>
      <c r="B5373" s="54" t="s">
        <v>9402</v>
      </c>
      <c r="C5373" s="54" t="s">
        <v>9404</v>
      </c>
      <c r="D5373" s="52">
        <v>19158</v>
      </c>
    </row>
    <row r="5374" spans="1:4" x14ac:dyDescent="0.25">
      <c r="A5374" s="54" t="s">
        <v>947</v>
      </c>
      <c r="B5374" s="54" t="s">
        <v>14207</v>
      </c>
      <c r="C5374" s="54" t="s">
        <v>14209</v>
      </c>
      <c r="D5374" s="52">
        <v>4995</v>
      </c>
    </row>
    <row r="5375" spans="1:4" x14ac:dyDescent="0.25">
      <c r="A5375" s="54" t="s">
        <v>947</v>
      </c>
      <c r="B5375" s="54" t="s">
        <v>7990</v>
      </c>
      <c r="C5375" s="54" t="s">
        <v>7992</v>
      </c>
      <c r="D5375" s="52">
        <v>27807</v>
      </c>
    </row>
    <row r="5376" spans="1:4" x14ac:dyDescent="0.25">
      <c r="A5376" s="54" t="s">
        <v>947</v>
      </c>
      <c r="B5376" s="54" t="s">
        <v>13991</v>
      </c>
      <c r="C5376" s="54" t="s">
        <v>13993</v>
      </c>
      <c r="D5376" s="52">
        <v>5354</v>
      </c>
    </row>
    <row r="5377" spans="1:4" x14ac:dyDescent="0.25">
      <c r="A5377" s="54" t="s">
        <v>947</v>
      </c>
      <c r="B5377" s="54" t="s">
        <v>12910</v>
      </c>
      <c r="C5377" s="54" t="s">
        <v>12912</v>
      </c>
      <c r="D5377" s="52">
        <v>7401</v>
      </c>
    </row>
    <row r="5378" spans="1:4" x14ac:dyDescent="0.25">
      <c r="A5378" s="54" t="s">
        <v>947</v>
      </c>
      <c r="B5378" s="54" t="s">
        <v>12546</v>
      </c>
      <c r="C5378" s="54" t="s">
        <v>12548</v>
      </c>
      <c r="D5378" s="52">
        <v>8274</v>
      </c>
    </row>
    <row r="5379" spans="1:4" x14ac:dyDescent="0.25">
      <c r="A5379" s="54" t="s">
        <v>947</v>
      </c>
      <c r="B5379" s="54" t="s">
        <v>4204</v>
      </c>
      <c r="C5379" s="54" t="s">
        <v>4206</v>
      </c>
      <c r="D5379" s="52">
        <v>85735</v>
      </c>
    </row>
    <row r="5380" spans="1:4" x14ac:dyDescent="0.25">
      <c r="A5380" s="54" t="s">
        <v>947</v>
      </c>
      <c r="B5380" s="54" t="s">
        <v>4754</v>
      </c>
      <c r="C5380" s="54" t="s">
        <v>4756</v>
      </c>
      <c r="D5380" s="52">
        <v>69407</v>
      </c>
    </row>
    <row r="5381" spans="1:4" x14ac:dyDescent="0.25">
      <c r="A5381" s="54" t="s">
        <v>947</v>
      </c>
      <c r="B5381" s="54" t="s">
        <v>7609</v>
      </c>
      <c r="C5381" s="54" t="s">
        <v>7611</v>
      </c>
      <c r="D5381" s="52">
        <v>30585</v>
      </c>
    </row>
    <row r="5382" spans="1:4" x14ac:dyDescent="0.25">
      <c r="A5382" s="54" t="s">
        <v>947</v>
      </c>
      <c r="B5382" s="54" t="s">
        <v>10954</v>
      </c>
      <c r="C5382" s="54" t="s">
        <v>10956</v>
      </c>
      <c r="D5382" s="52">
        <v>12622</v>
      </c>
    </row>
    <row r="5383" spans="1:4" x14ac:dyDescent="0.25">
      <c r="A5383" s="54" t="s">
        <v>947</v>
      </c>
      <c r="B5383" s="54" t="s">
        <v>4168</v>
      </c>
      <c r="C5383" s="54" t="s">
        <v>4170</v>
      </c>
      <c r="D5383" s="52">
        <v>87280</v>
      </c>
    </row>
    <row r="5384" spans="1:4" x14ac:dyDescent="0.25">
      <c r="A5384" s="54" t="s">
        <v>947</v>
      </c>
      <c r="B5384" s="54" t="s">
        <v>15549</v>
      </c>
      <c r="C5384" s="54" t="s">
        <v>15551</v>
      </c>
      <c r="D5384" s="52">
        <v>2940</v>
      </c>
    </row>
    <row r="5385" spans="1:4" x14ac:dyDescent="0.25">
      <c r="A5385" s="54" t="s">
        <v>947</v>
      </c>
      <c r="B5385" s="54" t="s">
        <v>15305</v>
      </c>
      <c r="C5385" s="54" t="s">
        <v>15307</v>
      </c>
      <c r="D5385" s="52">
        <v>3291</v>
      </c>
    </row>
    <row r="5386" spans="1:4" x14ac:dyDescent="0.25">
      <c r="A5386" s="54" t="s">
        <v>947</v>
      </c>
      <c r="B5386" s="54" t="s">
        <v>8107</v>
      </c>
      <c r="C5386" s="54" t="s">
        <v>8109</v>
      </c>
      <c r="D5386" s="52">
        <v>26943</v>
      </c>
    </row>
    <row r="5387" spans="1:4" x14ac:dyDescent="0.25">
      <c r="A5387" s="54" t="s">
        <v>947</v>
      </c>
      <c r="B5387" s="54" t="s">
        <v>11848</v>
      </c>
      <c r="C5387" s="54" t="s">
        <v>11850</v>
      </c>
      <c r="D5387" s="52">
        <v>9937</v>
      </c>
    </row>
    <row r="5388" spans="1:4" x14ac:dyDescent="0.25">
      <c r="A5388" s="54" t="s">
        <v>947</v>
      </c>
      <c r="B5388" s="54" t="s">
        <v>3991</v>
      </c>
      <c r="C5388" s="54" t="s">
        <v>3993</v>
      </c>
      <c r="D5388" s="52">
        <v>95029</v>
      </c>
    </row>
    <row r="5389" spans="1:4" x14ac:dyDescent="0.25">
      <c r="A5389" s="54" t="s">
        <v>947</v>
      </c>
      <c r="B5389" s="54" t="s">
        <v>15320</v>
      </c>
      <c r="C5389" s="54" t="s">
        <v>15322</v>
      </c>
      <c r="D5389" s="52">
        <v>3273</v>
      </c>
    </row>
    <row r="5390" spans="1:4" x14ac:dyDescent="0.25">
      <c r="A5390" s="54" t="s">
        <v>947</v>
      </c>
      <c r="B5390" s="54" t="s">
        <v>16377</v>
      </c>
      <c r="C5390" s="54" t="s">
        <v>16379</v>
      </c>
      <c r="D5390" s="52">
        <v>1715</v>
      </c>
    </row>
    <row r="5391" spans="1:4" x14ac:dyDescent="0.25">
      <c r="A5391" s="54" t="s">
        <v>947</v>
      </c>
      <c r="B5391" s="54" t="s">
        <v>17311</v>
      </c>
      <c r="C5391" s="54" t="s">
        <v>17313</v>
      </c>
      <c r="D5391" s="52">
        <v>259</v>
      </c>
    </row>
    <row r="5392" spans="1:4" x14ac:dyDescent="0.25">
      <c r="A5392" s="54" t="s">
        <v>947</v>
      </c>
      <c r="B5392" s="54" t="s">
        <v>6726</v>
      </c>
      <c r="C5392" s="54" t="s">
        <v>6728</v>
      </c>
      <c r="D5392" s="52">
        <v>38651</v>
      </c>
    </row>
    <row r="5393" spans="1:4" x14ac:dyDescent="0.25">
      <c r="A5393" s="54" t="s">
        <v>947</v>
      </c>
      <c r="B5393" s="54" t="s">
        <v>6013</v>
      </c>
      <c r="C5393" s="54" t="s">
        <v>6015</v>
      </c>
      <c r="D5393" s="52">
        <v>47415</v>
      </c>
    </row>
    <row r="5394" spans="1:4" x14ac:dyDescent="0.25">
      <c r="A5394" s="54" t="s">
        <v>947</v>
      </c>
      <c r="B5394" s="54" t="s">
        <v>2324</v>
      </c>
      <c r="C5394" s="54" t="s">
        <v>2326</v>
      </c>
      <c r="D5394" s="52">
        <v>210977</v>
      </c>
    </row>
    <row r="5395" spans="1:4" x14ac:dyDescent="0.25">
      <c r="A5395" s="54" t="s">
        <v>947</v>
      </c>
      <c r="B5395" s="54" t="s">
        <v>3217</v>
      </c>
      <c r="C5395" s="54" t="s">
        <v>3219</v>
      </c>
      <c r="D5395" s="52">
        <v>131671</v>
      </c>
    </row>
    <row r="5396" spans="1:4" x14ac:dyDescent="0.25">
      <c r="A5396" s="54" t="s">
        <v>947</v>
      </c>
      <c r="B5396" s="54" t="s">
        <v>7828</v>
      </c>
      <c r="C5396" s="54" t="s">
        <v>7830</v>
      </c>
      <c r="D5396" s="52">
        <v>29011</v>
      </c>
    </row>
    <row r="5397" spans="1:4" x14ac:dyDescent="0.25">
      <c r="A5397" s="54" t="s">
        <v>947</v>
      </c>
      <c r="B5397" s="54" t="s">
        <v>6597</v>
      </c>
      <c r="C5397" s="54" t="s">
        <v>6599</v>
      </c>
      <c r="D5397" s="52">
        <v>40321</v>
      </c>
    </row>
    <row r="5398" spans="1:4" x14ac:dyDescent="0.25">
      <c r="A5398" s="54" t="s">
        <v>947</v>
      </c>
      <c r="B5398" s="54" t="s">
        <v>13069</v>
      </c>
      <c r="C5398" s="54" t="s">
        <v>13071</v>
      </c>
      <c r="D5398" s="52">
        <v>7005</v>
      </c>
    </row>
    <row r="5399" spans="1:4" x14ac:dyDescent="0.25">
      <c r="A5399" s="54" t="s">
        <v>947</v>
      </c>
      <c r="B5399" s="54" t="s">
        <v>5645</v>
      </c>
      <c r="C5399" s="54" t="s">
        <v>5647</v>
      </c>
      <c r="D5399" s="52">
        <v>52971</v>
      </c>
    </row>
    <row r="5400" spans="1:4" x14ac:dyDescent="0.25">
      <c r="A5400" s="54" t="s">
        <v>947</v>
      </c>
      <c r="B5400" s="54" t="s">
        <v>11639</v>
      </c>
      <c r="C5400" s="54" t="s">
        <v>11641</v>
      </c>
      <c r="D5400" s="52">
        <v>10525</v>
      </c>
    </row>
    <row r="5401" spans="1:4" x14ac:dyDescent="0.25">
      <c r="A5401" s="54" t="s">
        <v>947</v>
      </c>
      <c r="B5401" s="54" t="s">
        <v>14273</v>
      </c>
      <c r="C5401" s="54" t="s">
        <v>14275</v>
      </c>
      <c r="D5401" s="52">
        <v>4893</v>
      </c>
    </row>
    <row r="5402" spans="1:4" x14ac:dyDescent="0.25">
      <c r="A5402" s="54" t="s">
        <v>947</v>
      </c>
      <c r="B5402" s="54" t="s">
        <v>16791</v>
      </c>
      <c r="C5402" s="54" t="s">
        <v>16793</v>
      </c>
      <c r="D5402" s="52">
        <v>1062</v>
      </c>
    </row>
    <row r="5403" spans="1:4" x14ac:dyDescent="0.25">
      <c r="A5403" s="54" t="s">
        <v>947</v>
      </c>
      <c r="B5403" s="54" t="s">
        <v>11214</v>
      </c>
      <c r="C5403" s="54" t="s">
        <v>11216</v>
      </c>
      <c r="D5403" s="52">
        <v>11735</v>
      </c>
    </row>
    <row r="5404" spans="1:4" x14ac:dyDescent="0.25">
      <c r="A5404" s="54" t="s">
        <v>947</v>
      </c>
      <c r="B5404" s="54" t="s">
        <v>13778</v>
      </c>
      <c r="C5404" s="54" t="s">
        <v>13780</v>
      </c>
      <c r="D5404" s="52">
        <v>5727</v>
      </c>
    </row>
    <row r="5405" spans="1:4" x14ac:dyDescent="0.25">
      <c r="A5405" s="54" t="s">
        <v>947</v>
      </c>
      <c r="B5405" s="54" t="s">
        <v>13583</v>
      </c>
      <c r="C5405" s="54" t="s">
        <v>13585</v>
      </c>
      <c r="D5405" s="52">
        <v>6125</v>
      </c>
    </row>
    <row r="5406" spans="1:4" x14ac:dyDescent="0.25">
      <c r="A5406" s="54" t="s">
        <v>947</v>
      </c>
      <c r="B5406" s="54" t="s">
        <v>15871</v>
      </c>
      <c r="C5406" s="54" t="s">
        <v>15873</v>
      </c>
      <c r="D5406" s="52">
        <v>2366</v>
      </c>
    </row>
    <row r="5407" spans="1:4" x14ac:dyDescent="0.25">
      <c r="A5407" s="54" t="s">
        <v>947</v>
      </c>
      <c r="B5407" s="54" t="s">
        <v>5171</v>
      </c>
      <c r="C5407" s="54" t="s">
        <v>5173</v>
      </c>
      <c r="D5407" s="52">
        <v>61619</v>
      </c>
    </row>
    <row r="5408" spans="1:4" x14ac:dyDescent="0.25">
      <c r="A5408" s="54" t="s">
        <v>947</v>
      </c>
      <c r="B5408" s="54" t="s">
        <v>17083</v>
      </c>
      <c r="C5408" s="54" t="s">
        <v>17085</v>
      </c>
      <c r="D5408" s="52">
        <v>653</v>
      </c>
    </row>
    <row r="5409" spans="1:4" x14ac:dyDescent="0.25">
      <c r="A5409" s="54" t="s">
        <v>947</v>
      </c>
      <c r="B5409" s="54" t="s">
        <v>3360</v>
      </c>
      <c r="C5409" s="54" t="s">
        <v>3362</v>
      </c>
      <c r="D5409" s="52">
        <v>128682</v>
      </c>
    </row>
    <row r="5410" spans="1:4" x14ac:dyDescent="0.25">
      <c r="A5410" s="54" t="s">
        <v>947</v>
      </c>
      <c r="B5410" s="54" t="s">
        <v>16816</v>
      </c>
      <c r="C5410" s="54" t="s">
        <v>16818</v>
      </c>
      <c r="D5410" s="52">
        <v>1043</v>
      </c>
    </row>
    <row r="5411" spans="1:4" x14ac:dyDescent="0.25">
      <c r="A5411" s="54" t="s">
        <v>947</v>
      </c>
      <c r="B5411" s="54" t="s">
        <v>8260</v>
      </c>
      <c r="C5411" s="54" t="s">
        <v>8262</v>
      </c>
      <c r="D5411" s="52">
        <v>25958</v>
      </c>
    </row>
    <row r="5412" spans="1:4" x14ac:dyDescent="0.25">
      <c r="A5412" s="54" t="s">
        <v>947</v>
      </c>
      <c r="B5412" s="54" t="s">
        <v>16981</v>
      </c>
      <c r="C5412" s="54" t="s">
        <v>16983</v>
      </c>
      <c r="D5412" s="52">
        <v>832</v>
      </c>
    </row>
    <row r="5413" spans="1:4" x14ac:dyDescent="0.25">
      <c r="A5413" s="54" t="s">
        <v>947</v>
      </c>
      <c r="B5413" s="54" t="s">
        <v>14321</v>
      </c>
      <c r="C5413" s="54" t="s">
        <v>14323</v>
      </c>
      <c r="D5413" s="52">
        <v>4828</v>
      </c>
    </row>
    <row r="5414" spans="1:4" x14ac:dyDescent="0.25">
      <c r="A5414" s="54" t="s">
        <v>947</v>
      </c>
      <c r="B5414" s="54" t="s">
        <v>8614</v>
      </c>
      <c r="C5414" s="54" t="s">
        <v>8616</v>
      </c>
      <c r="D5414" s="52">
        <v>23817</v>
      </c>
    </row>
    <row r="5415" spans="1:4" x14ac:dyDescent="0.25">
      <c r="A5415" s="54" t="s">
        <v>947</v>
      </c>
      <c r="B5415" s="54" t="s">
        <v>1038</v>
      </c>
      <c r="C5415" s="54" t="s">
        <v>1040</v>
      </c>
      <c r="D5415" s="52">
        <v>618477</v>
      </c>
    </row>
    <row r="5416" spans="1:4" x14ac:dyDescent="0.25">
      <c r="A5416" s="54" t="s">
        <v>947</v>
      </c>
      <c r="B5416" s="54" t="s">
        <v>12312</v>
      </c>
      <c r="C5416" s="54" t="s">
        <v>12314</v>
      </c>
      <c r="D5416" s="52">
        <v>8815</v>
      </c>
    </row>
    <row r="5417" spans="1:4" x14ac:dyDescent="0.25">
      <c r="A5417" s="54" t="s">
        <v>947</v>
      </c>
      <c r="B5417" s="54" t="s">
        <v>7603</v>
      </c>
      <c r="C5417" s="54" t="s">
        <v>7605</v>
      </c>
      <c r="D5417" s="52">
        <v>30602</v>
      </c>
    </row>
    <row r="5418" spans="1:4" x14ac:dyDescent="0.25">
      <c r="A5418" s="54" t="s">
        <v>947</v>
      </c>
      <c r="B5418" s="54" t="s">
        <v>1358</v>
      </c>
      <c r="C5418" s="54" t="s">
        <v>1360</v>
      </c>
      <c r="D5418" s="52">
        <v>277644</v>
      </c>
    </row>
    <row r="5419" spans="1:4" x14ac:dyDescent="0.25">
      <c r="A5419" s="54" t="s">
        <v>947</v>
      </c>
      <c r="B5419" s="54" t="s">
        <v>13181</v>
      </c>
      <c r="C5419" s="54" t="s">
        <v>13183</v>
      </c>
      <c r="D5419" s="52">
        <v>6815</v>
      </c>
    </row>
    <row r="5420" spans="1:4" x14ac:dyDescent="0.25">
      <c r="A5420" s="54" t="s">
        <v>947</v>
      </c>
      <c r="B5420" s="54" t="s">
        <v>5132</v>
      </c>
      <c r="C5420" s="54" t="s">
        <v>5134</v>
      </c>
      <c r="D5420" s="52">
        <v>62220</v>
      </c>
    </row>
    <row r="5421" spans="1:4" x14ac:dyDescent="0.25">
      <c r="A5421" s="54" t="s">
        <v>947</v>
      </c>
      <c r="B5421" s="54" t="s">
        <v>13289</v>
      </c>
      <c r="C5421" s="54" t="s">
        <v>13291</v>
      </c>
      <c r="D5421" s="52">
        <v>6548</v>
      </c>
    </row>
    <row r="5422" spans="1:4" x14ac:dyDescent="0.25">
      <c r="A5422" s="54" t="s">
        <v>947</v>
      </c>
      <c r="B5422" s="54" t="s">
        <v>7160</v>
      </c>
      <c r="C5422" s="54" t="s">
        <v>7162</v>
      </c>
      <c r="D5422" s="52">
        <v>33990</v>
      </c>
    </row>
    <row r="5423" spans="1:4" x14ac:dyDescent="0.25">
      <c r="A5423" s="54" t="s">
        <v>947</v>
      </c>
      <c r="B5423" s="54" t="s">
        <v>2738</v>
      </c>
      <c r="C5423" s="54" t="s">
        <v>2740</v>
      </c>
      <c r="D5423" s="52">
        <v>167648</v>
      </c>
    </row>
    <row r="5424" spans="1:4" x14ac:dyDescent="0.25">
      <c r="A5424" s="54" t="s">
        <v>947</v>
      </c>
      <c r="B5424" s="54" t="s">
        <v>14396</v>
      </c>
      <c r="C5424" s="54" t="s">
        <v>14398</v>
      </c>
      <c r="D5424" s="52">
        <v>4702</v>
      </c>
    </row>
    <row r="5425" spans="1:4" x14ac:dyDescent="0.25">
      <c r="A5425" s="54" t="s">
        <v>947</v>
      </c>
      <c r="B5425" s="54" t="s">
        <v>4264</v>
      </c>
      <c r="C5425" s="54" t="s">
        <v>4266</v>
      </c>
      <c r="D5425" s="52">
        <v>82496</v>
      </c>
    </row>
    <row r="5426" spans="1:4" x14ac:dyDescent="0.25">
      <c r="A5426" s="54" t="s">
        <v>947</v>
      </c>
      <c r="B5426" s="54" t="s">
        <v>11005</v>
      </c>
      <c r="C5426" s="54" t="s">
        <v>11007</v>
      </c>
      <c r="D5426" s="52">
        <v>12374</v>
      </c>
    </row>
    <row r="5427" spans="1:4" x14ac:dyDescent="0.25">
      <c r="A5427" s="54" t="s">
        <v>947</v>
      </c>
      <c r="B5427" s="54" t="s">
        <v>4123</v>
      </c>
      <c r="C5427" s="54" t="s">
        <v>4125</v>
      </c>
      <c r="D5427" s="52">
        <v>78622</v>
      </c>
    </row>
    <row r="5428" spans="1:4" x14ac:dyDescent="0.25">
      <c r="A5428" s="54" t="s">
        <v>947</v>
      </c>
      <c r="B5428" s="54" t="s">
        <v>10177</v>
      </c>
      <c r="C5428" s="54" t="s">
        <v>10179</v>
      </c>
      <c r="D5428" s="52">
        <v>15618</v>
      </c>
    </row>
    <row r="5429" spans="1:4" x14ac:dyDescent="0.25">
      <c r="A5429" s="54" t="s">
        <v>947</v>
      </c>
      <c r="B5429" s="54" t="s">
        <v>12333</v>
      </c>
      <c r="C5429" s="54" t="s">
        <v>12335</v>
      </c>
      <c r="D5429" s="52">
        <v>8772</v>
      </c>
    </row>
    <row r="5430" spans="1:4" x14ac:dyDescent="0.25">
      <c r="A5430" s="54" t="s">
        <v>947</v>
      </c>
      <c r="B5430" s="54" t="s">
        <v>12273</v>
      </c>
      <c r="C5430" s="54" t="s">
        <v>12275</v>
      </c>
      <c r="D5430" s="52">
        <v>8924</v>
      </c>
    </row>
    <row r="5431" spans="1:4" x14ac:dyDescent="0.25">
      <c r="A5431" s="54" t="s">
        <v>947</v>
      </c>
      <c r="B5431" s="54" t="s">
        <v>11412</v>
      </c>
      <c r="C5431" s="54" t="s">
        <v>11414</v>
      </c>
      <c r="D5431" s="52">
        <v>11181</v>
      </c>
    </row>
    <row r="5432" spans="1:4" x14ac:dyDescent="0.25">
      <c r="A5432" s="54" t="s">
        <v>947</v>
      </c>
      <c r="B5432" s="54" t="s">
        <v>7073</v>
      </c>
      <c r="C5432" s="54" t="s">
        <v>7075</v>
      </c>
      <c r="D5432" s="52">
        <v>34764</v>
      </c>
    </row>
    <row r="5433" spans="1:4" x14ac:dyDescent="0.25">
      <c r="A5433" s="54" t="s">
        <v>947</v>
      </c>
      <c r="B5433" s="54" t="s">
        <v>11567</v>
      </c>
      <c r="C5433" s="54" t="s">
        <v>11569</v>
      </c>
      <c r="D5433" s="52">
        <v>10663</v>
      </c>
    </row>
    <row r="5434" spans="1:4" x14ac:dyDescent="0.25">
      <c r="A5434" s="54" t="s">
        <v>947</v>
      </c>
      <c r="B5434" s="54" t="s">
        <v>4297</v>
      </c>
      <c r="C5434" s="54" t="s">
        <v>4299</v>
      </c>
      <c r="D5434" s="52">
        <v>81851</v>
      </c>
    </row>
    <row r="5435" spans="1:4" x14ac:dyDescent="0.25">
      <c r="A5435" s="54" t="s">
        <v>947</v>
      </c>
      <c r="B5435" s="54" t="s">
        <v>15481</v>
      </c>
      <c r="C5435" s="54" t="s">
        <v>15483</v>
      </c>
      <c r="D5435" s="52">
        <v>3021</v>
      </c>
    </row>
    <row r="5436" spans="1:4" x14ac:dyDescent="0.25">
      <c r="A5436" s="54" t="s">
        <v>947</v>
      </c>
      <c r="B5436" s="54" t="s">
        <v>3775</v>
      </c>
      <c r="C5436" s="54" t="s">
        <v>3777</v>
      </c>
      <c r="D5436" s="52">
        <v>102393</v>
      </c>
    </row>
    <row r="5437" spans="1:4" x14ac:dyDescent="0.25">
      <c r="A5437" s="54" t="s">
        <v>947</v>
      </c>
      <c r="B5437" s="54" t="s">
        <v>13814</v>
      </c>
      <c r="C5437" s="54" t="s">
        <v>13816</v>
      </c>
      <c r="D5437" s="52">
        <v>5667</v>
      </c>
    </row>
    <row r="5438" spans="1:4" x14ac:dyDescent="0.25">
      <c r="A5438" s="54" t="s">
        <v>947</v>
      </c>
      <c r="B5438" s="54" t="s">
        <v>14723</v>
      </c>
      <c r="C5438" s="54" t="s">
        <v>14725</v>
      </c>
      <c r="D5438" s="52">
        <v>4152</v>
      </c>
    </row>
    <row r="5439" spans="1:4" x14ac:dyDescent="0.25">
      <c r="A5439" s="54" t="s">
        <v>947</v>
      </c>
      <c r="B5439" s="54" t="s">
        <v>15909</v>
      </c>
      <c r="C5439" s="54" t="s">
        <v>15911</v>
      </c>
      <c r="D5439" s="52">
        <v>2288</v>
      </c>
    </row>
    <row r="5440" spans="1:4" x14ac:dyDescent="0.25">
      <c r="A5440" s="54" t="s">
        <v>947</v>
      </c>
      <c r="B5440" s="54" t="s">
        <v>14510</v>
      </c>
      <c r="C5440" s="54" t="s">
        <v>14512</v>
      </c>
      <c r="D5440" s="52">
        <v>4512</v>
      </c>
    </row>
    <row r="5441" spans="1:4" x14ac:dyDescent="0.25">
      <c r="A5441" s="54" t="s">
        <v>947</v>
      </c>
      <c r="B5441" s="54" t="s">
        <v>17378</v>
      </c>
      <c r="C5441" s="54" t="s">
        <v>17380</v>
      </c>
      <c r="D5441" s="52">
        <v>91</v>
      </c>
    </row>
    <row r="5442" spans="1:4" x14ac:dyDescent="0.25">
      <c r="A5442" s="54" t="s">
        <v>947</v>
      </c>
      <c r="B5442" s="54" t="s">
        <v>8332</v>
      </c>
      <c r="C5442" s="54" t="s">
        <v>8334</v>
      </c>
      <c r="D5442" s="52">
        <v>25446</v>
      </c>
    </row>
    <row r="5443" spans="1:4" x14ac:dyDescent="0.25">
      <c r="A5443" s="54" t="s">
        <v>947</v>
      </c>
      <c r="B5443" s="54" t="s">
        <v>17128</v>
      </c>
      <c r="C5443" s="54" t="s">
        <v>17130</v>
      </c>
      <c r="D5443" s="52">
        <v>585</v>
      </c>
    </row>
    <row r="5444" spans="1:4" x14ac:dyDescent="0.25">
      <c r="A5444" s="54" t="s">
        <v>947</v>
      </c>
      <c r="B5444" s="54" t="s">
        <v>14663</v>
      </c>
      <c r="C5444" s="54" t="s">
        <v>14665</v>
      </c>
      <c r="D5444" s="52">
        <v>4261</v>
      </c>
    </row>
    <row r="5445" spans="1:4" x14ac:dyDescent="0.25">
      <c r="A5445" s="54" t="s">
        <v>947</v>
      </c>
      <c r="B5445" s="54" t="s">
        <v>6421</v>
      </c>
      <c r="C5445" s="54" t="s">
        <v>6423</v>
      </c>
      <c r="D5445" s="52">
        <v>42161</v>
      </c>
    </row>
    <row r="5446" spans="1:4" x14ac:dyDescent="0.25">
      <c r="A5446" s="54" t="s">
        <v>947</v>
      </c>
      <c r="B5446" s="54" t="s">
        <v>15338</v>
      </c>
      <c r="C5446" s="54" t="s">
        <v>15340</v>
      </c>
      <c r="D5446" s="52">
        <v>3256</v>
      </c>
    </row>
    <row r="5447" spans="1:4" x14ac:dyDescent="0.25">
      <c r="A5447" s="54" t="s">
        <v>947</v>
      </c>
      <c r="B5447" s="54" t="s">
        <v>10594</v>
      </c>
      <c r="C5447" s="54" t="s">
        <v>10596</v>
      </c>
      <c r="D5447" s="52">
        <v>13952</v>
      </c>
    </row>
    <row r="5448" spans="1:4" x14ac:dyDescent="0.25">
      <c r="A5448" s="54" t="s">
        <v>947</v>
      </c>
      <c r="B5448" s="54" t="s">
        <v>16612</v>
      </c>
      <c r="C5448" s="54" t="s">
        <v>16614</v>
      </c>
      <c r="D5448" s="52">
        <v>1338</v>
      </c>
    </row>
    <row r="5449" spans="1:4" x14ac:dyDescent="0.25">
      <c r="A5449" s="54" t="s">
        <v>947</v>
      </c>
      <c r="B5449" s="54" t="s">
        <v>8851</v>
      </c>
      <c r="C5449" s="54" t="s">
        <v>8853</v>
      </c>
      <c r="D5449" s="52">
        <v>22548</v>
      </c>
    </row>
    <row r="5450" spans="1:4" x14ac:dyDescent="0.25">
      <c r="A5450" s="54" t="s">
        <v>947</v>
      </c>
      <c r="B5450" s="54" t="s">
        <v>6010</v>
      </c>
      <c r="C5450" s="54" t="s">
        <v>6012</v>
      </c>
      <c r="D5450" s="52">
        <v>47425</v>
      </c>
    </row>
    <row r="5451" spans="1:4" x14ac:dyDescent="0.25">
      <c r="A5451" s="54" t="s">
        <v>947</v>
      </c>
      <c r="B5451" s="54" t="s">
        <v>10375</v>
      </c>
      <c r="C5451" s="54" t="s">
        <v>10377</v>
      </c>
      <c r="D5451" s="52">
        <v>14789</v>
      </c>
    </row>
    <row r="5452" spans="1:4" x14ac:dyDescent="0.25">
      <c r="A5452" s="54" t="s">
        <v>947</v>
      </c>
      <c r="B5452" s="54" t="s">
        <v>14818</v>
      </c>
      <c r="C5452" s="54" t="s">
        <v>14820</v>
      </c>
      <c r="D5452" s="52">
        <v>4023</v>
      </c>
    </row>
    <row r="5453" spans="1:4" x14ac:dyDescent="0.25">
      <c r="A5453" s="54" t="s">
        <v>947</v>
      </c>
      <c r="B5453" s="54" t="s">
        <v>7771</v>
      </c>
      <c r="C5453" s="54" t="s">
        <v>7773</v>
      </c>
      <c r="D5453" s="52">
        <v>29378</v>
      </c>
    </row>
    <row r="5454" spans="1:4" x14ac:dyDescent="0.25">
      <c r="A5454" s="54" t="s">
        <v>947</v>
      </c>
      <c r="B5454" s="54" t="s">
        <v>9567</v>
      </c>
      <c r="C5454" s="54" t="s">
        <v>9569</v>
      </c>
      <c r="D5454" s="52">
        <v>18346</v>
      </c>
    </row>
    <row r="5455" spans="1:4" x14ac:dyDescent="0.25">
      <c r="A5455" s="54" t="s">
        <v>947</v>
      </c>
      <c r="B5455" s="54" t="s">
        <v>10073</v>
      </c>
      <c r="C5455" s="54" t="s">
        <v>10075</v>
      </c>
      <c r="D5455" s="52">
        <v>16118</v>
      </c>
    </row>
    <row r="5456" spans="1:4" x14ac:dyDescent="0.25">
      <c r="A5456" s="54" t="s">
        <v>947</v>
      </c>
      <c r="B5456" s="54" t="s">
        <v>16413</v>
      </c>
      <c r="C5456" s="54" t="s">
        <v>16415</v>
      </c>
      <c r="D5456" s="52">
        <v>1654</v>
      </c>
    </row>
    <row r="5457" spans="1:4" x14ac:dyDescent="0.25">
      <c r="A5457" s="54" t="s">
        <v>947</v>
      </c>
      <c r="B5457" s="54" t="s">
        <v>2195</v>
      </c>
      <c r="C5457" s="54" t="s">
        <v>2197</v>
      </c>
      <c r="D5457" s="52">
        <v>225537</v>
      </c>
    </row>
    <row r="5458" spans="1:4" x14ac:dyDescent="0.25">
      <c r="A5458" s="54" t="s">
        <v>947</v>
      </c>
      <c r="B5458" s="54" t="s">
        <v>11017</v>
      </c>
      <c r="C5458" s="54" t="s">
        <v>11019</v>
      </c>
      <c r="D5458" s="52">
        <v>12359</v>
      </c>
    </row>
    <row r="5459" spans="1:4" x14ac:dyDescent="0.25">
      <c r="A5459" s="54" t="s">
        <v>947</v>
      </c>
      <c r="B5459" s="54" t="s">
        <v>14448</v>
      </c>
      <c r="C5459" s="54" t="s">
        <v>14450</v>
      </c>
      <c r="D5459" s="52">
        <v>4641</v>
      </c>
    </row>
    <row r="5460" spans="1:4" x14ac:dyDescent="0.25">
      <c r="A5460" s="54" t="s">
        <v>947</v>
      </c>
      <c r="B5460" s="54" t="s">
        <v>6699</v>
      </c>
      <c r="C5460" s="54" t="s">
        <v>6701</v>
      </c>
      <c r="D5460" s="52">
        <v>38950</v>
      </c>
    </row>
    <row r="5461" spans="1:4" x14ac:dyDescent="0.25">
      <c r="A5461" s="54" t="s">
        <v>947</v>
      </c>
      <c r="B5461" s="54" t="s">
        <v>11886</v>
      </c>
      <c r="C5461" s="54" t="s">
        <v>11888</v>
      </c>
      <c r="D5461" s="52">
        <v>9849</v>
      </c>
    </row>
    <row r="5462" spans="1:4" x14ac:dyDescent="0.25">
      <c r="A5462" s="54" t="s">
        <v>947</v>
      </c>
      <c r="B5462" s="54" t="s">
        <v>9618</v>
      </c>
      <c r="C5462" s="54" t="s">
        <v>9620</v>
      </c>
      <c r="D5462" s="52">
        <v>17997</v>
      </c>
    </row>
    <row r="5463" spans="1:4" x14ac:dyDescent="0.25">
      <c r="A5463" s="54" t="s">
        <v>947</v>
      </c>
      <c r="B5463" s="54" t="s">
        <v>11029</v>
      </c>
      <c r="C5463" s="54" t="s">
        <v>11031</v>
      </c>
      <c r="D5463" s="52">
        <v>12320</v>
      </c>
    </row>
    <row r="5464" spans="1:4" x14ac:dyDescent="0.25">
      <c r="A5464" s="54" t="s">
        <v>947</v>
      </c>
      <c r="B5464" s="54" t="s">
        <v>10285</v>
      </c>
      <c r="C5464" s="54" t="s">
        <v>10287</v>
      </c>
      <c r="D5464" s="52">
        <v>15144</v>
      </c>
    </row>
    <row r="5465" spans="1:4" x14ac:dyDescent="0.25">
      <c r="A5465" s="54" t="s">
        <v>947</v>
      </c>
      <c r="B5465" s="54" t="s">
        <v>11008</v>
      </c>
      <c r="C5465" s="54" t="s">
        <v>11010</v>
      </c>
      <c r="D5465" s="52">
        <v>12369</v>
      </c>
    </row>
    <row r="5466" spans="1:4" x14ac:dyDescent="0.25">
      <c r="A5466" s="54" t="s">
        <v>947</v>
      </c>
      <c r="B5466" s="54" t="s">
        <v>4366</v>
      </c>
      <c r="C5466" s="54" t="s">
        <v>4368</v>
      </c>
      <c r="D5466" s="52">
        <v>70932</v>
      </c>
    </row>
    <row r="5467" spans="1:4" x14ac:dyDescent="0.25">
      <c r="A5467" s="54" t="s">
        <v>947</v>
      </c>
      <c r="B5467" s="54" t="s">
        <v>17252</v>
      </c>
      <c r="C5467" s="54" t="s">
        <v>17254</v>
      </c>
      <c r="D5467" s="52">
        <v>373</v>
      </c>
    </row>
    <row r="5468" spans="1:4" x14ac:dyDescent="0.25">
      <c r="A5468" s="54" t="s">
        <v>947</v>
      </c>
      <c r="B5468" s="54" t="s">
        <v>10555</v>
      </c>
      <c r="C5468" s="54" t="s">
        <v>10557</v>
      </c>
      <c r="D5468" s="52">
        <v>14092</v>
      </c>
    </row>
    <row r="5469" spans="1:4" x14ac:dyDescent="0.25">
      <c r="A5469" s="54" t="s">
        <v>947</v>
      </c>
      <c r="B5469" s="54" t="s">
        <v>2495</v>
      </c>
      <c r="C5469" s="54" t="s">
        <v>2497</v>
      </c>
      <c r="D5469" s="52">
        <v>190327</v>
      </c>
    </row>
    <row r="5470" spans="1:4" x14ac:dyDescent="0.25">
      <c r="A5470" s="54" t="s">
        <v>947</v>
      </c>
      <c r="B5470" s="54" t="s">
        <v>6478</v>
      </c>
      <c r="C5470" s="54" t="s">
        <v>6480</v>
      </c>
      <c r="D5470" s="52">
        <v>41548</v>
      </c>
    </row>
    <row r="5471" spans="1:4" x14ac:dyDescent="0.25">
      <c r="A5471" s="54" t="s">
        <v>947</v>
      </c>
      <c r="B5471" s="54" t="s">
        <v>4585</v>
      </c>
      <c r="C5471" s="54" t="s">
        <v>4587</v>
      </c>
      <c r="D5471" s="52">
        <v>73348</v>
      </c>
    </row>
    <row r="5472" spans="1:4" x14ac:dyDescent="0.25">
      <c r="A5472" s="54" t="s">
        <v>947</v>
      </c>
      <c r="B5472" s="54" t="s">
        <v>6800</v>
      </c>
      <c r="C5472" s="54" t="s">
        <v>6802</v>
      </c>
      <c r="D5472" s="52">
        <v>37844</v>
      </c>
    </row>
    <row r="5473" spans="1:4" x14ac:dyDescent="0.25">
      <c r="A5473" s="54" t="s">
        <v>947</v>
      </c>
      <c r="B5473" s="54" t="s">
        <v>9804</v>
      </c>
      <c r="C5473" s="54" t="s">
        <v>9806</v>
      </c>
      <c r="D5473" s="52">
        <v>17224</v>
      </c>
    </row>
    <row r="5474" spans="1:4" x14ac:dyDescent="0.25">
      <c r="A5474" s="54" t="s">
        <v>947</v>
      </c>
      <c r="B5474" s="54" t="s">
        <v>6448</v>
      </c>
      <c r="C5474" s="54" t="s">
        <v>6450</v>
      </c>
      <c r="D5474" s="52">
        <v>41869</v>
      </c>
    </row>
    <row r="5475" spans="1:4" x14ac:dyDescent="0.25">
      <c r="A5475" s="54" t="s">
        <v>947</v>
      </c>
      <c r="B5475" s="54" t="s">
        <v>14024</v>
      </c>
      <c r="C5475" s="54" t="s">
        <v>14026</v>
      </c>
      <c r="D5475" s="52">
        <v>5285</v>
      </c>
    </row>
    <row r="5476" spans="1:4" x14ac:dyDescent="0.25">
      <c r="A5476" s="54" t="s">
        <v>947</v>
      </c>
      <c r="B5476" s="54" t="s">
        <v>15622</v>
      </c>
      <c r="C5476" s="54" t="s">
        <v>15624</v>
      </c>
      <c r="D5476" s="52">
        <v>2811</v>
      </c>
    </row>
    <row r="5477" spans="1:4" x14ac:dyDescent="0.25">
      <c r="A5477" s="54" t="s">
        <v>947</v>
      </c>
      <c r="B5477" s="54" t="s">
        <v>13042</v>
      </c>
      <c r="C5477" s="54" t="s">
        <v>13044</v>
      </c>
      <c r="D5477" s="52">
        <v>7085</v>
      </c>
    </row>
    <row r="5478" spans="1:4" x14ac:dyDescent="0.25">
      <c r="A5478" s="54" t="s">
        <v>947</v>
      </c>
      <c r="B5478" s="54" t="s">
        <v>16161</v>
      </c>
      <c r="C5478" s="54" t="s">
        <v>16163</v>
      </c>
      <c r="D5478" s="52">
        <v>2003</v>
      </c>
    </row>
    <row r="5479" spans="1:4" x14ac:dyDescent="0.25">
      <c r="A5479" s="54" t="s">
        <v>947</v>
      </c>
      <c r="B5479" s="54" t="s">
        <v>8827</v>
      </c>
      <c r="C5479" s="54" t="s">
        <v>8829</v>
      </c>
      <c r="D5479" s="52">
        <v>22637</v>
      </c>
    </row>
    <row r="5480" spans="1:4" x14ac:dyDescent="0.25">
      <c r="A5480" s="54" t="s">
        <v>947</v>
      </c>
      <c r="B5480" s="54" t="s">
        <v>10567</v>
      </c>
      <c r="C5480" s="54" t="s">
        <v>10569</v>
      </c>
      <c r="D5480" s="52">
        <v>14049</v>
      </c>
    </row>
    <row r="5481" spans="1:4" x14ac:dyDescent="0.25">
      <c r="A5481" s="54" t="s">
        <v>947</v>
      </c>
      <c r="B5481" s="54" t="s">
        <v>8914</v>
      </c>
      <c r="C5481" s="54" t="s">
        <v>8916</v>
      </c>
      <c r="D5481" s="52">
        <v>22200</v>
      </c>
    </row>
    <row r="5482" spans="1:4" x14ac:dyDescent="0.25">
      <c r="A5482" s="54" t="s">
        <v>947</v>
      </c>
      <c r="B5482" s="54" t="s">
        <v>6199</v>
      </c>
      <c r="C5482" s="54" t="s">
        <v>6201</v>
      </c>
      <c r="D5482" s="52">
        <v>44711</v>
      </c>
    </row>
    <row r="5483" spans="1:4" x14ac:dyDescent="0.25">
      <c r="A5483" s="54" t="s">
        <v>947</v>
      </c>
      <c r="B5483" s="54" t="s">
        <v>7354</v>
      </c>
      <c r="C5483" s="54" t="s">
        <v>7356</v>
      </c>
      <c r="D5483" s="52">
        <v>32635</v>
      </c>
    </row>
    <row r="5484" spans="1:4" x14ac:dyDescent="0.25">
      <c r="A5484" s="54" t="s">
        <v>947</v>
      </c>
      <c r="B5484" s="54" t="s">
        <v>13226</v>
      </c>
      <c r="C5484" s="54" t="s">
        <v>13228</v>
      </c>
      <c r="D5484" s="52">
        <v>6701</v>
      </c>
    </row>
    <row r="5485" spans="1:4" x14ac:dyDescent="0.25">
      <c r="A5485" s="54" t="s">
        <v>947</v>
      </c>
      <c r="B5485" s="54" t="s">
        <v>14451</v>
      </c>
      <c r="C5485" s="54" t="s">
        <v>14453</v>
      </c>
      <c r="D5485" s="52">
        <v>4628</v>
      </c>
    </row>
    <row r="5486" spans="1:4" x14ac:dyDescent="0.25">
      <c r="A5486" s="54" t="s">
        <v>947</v>
      </c>
      <c r="B5486" s="54" t="s">
        <v>9444</v>
      </c>
      <c r="C5486" s="54" t="s">
        <v>9446</v>
      </c>
      <c r="D5486" s="52">
        <v>18912</v>
      </c>
    </row>
    <row r="5487" spans="1:4" x14ac:dyDescent="0.25">
      <c r="A5487" s="54" t="s">
        <v>947</v>
      </c>
      <c r="B5487" s="54" t="s">
        <v>9327</v>
      </c>
      <c r="C5487" s="54" t="s">
        <v>9329</v>
      </c>
      <c r="D5487" s="52">
        <v>19567</v>
      </c>
    </row>
    <row r="5488" spans="1:4" x14ac:dyDescent="0.25">
      <c r="A5488" s="54" t="s">
        <v>947</v>
      </c>
      <c r="B5488" s="54" t="s">
        <v>13790</v>
      </c>
      <c r="C5488" s="54" t="s">
        <v>13792</v>
      </c>
      <c r="D5488" s="52">
        <v>5714</v>
      </c>
    </row>
    <row r="5489" spans="1:4" x14ac:dyDescent="0.25">
      <c r="A5489" s="54" t="s">
        <v>947</v>
      </c>
      <c r="B5489" s="54" t="s">
        <v>9025</v>
      </c>
      <c r="C5489" s="54" t="s">
        <v>9027</v>
      </c>
      <c r="D5489" s="52">
        <v>21482</v>
      </c>
    </row>
    <row r="5490" spans="1:4" x14ac:dyDescent="0.25">
      <c r="A5490" s="54" t="s">
        <v>947</v>
      </c>
      <c r="B5490" s="54" t="s">
        <v>7633</v>
      </c>
      <c r="C5490" s="54" t="s">
        <v>7635</v>
      </c>
      <c r="D5490" s="52">
        <v>30394</v>
      </c>
    </row>
    <row r="5491" spans="1:4" x14ac:dyDescent="0.25">
      <c r="A5491" s="54" t="s">
        <v>947</v>
      </c>
      <c r="B5491" s="54" t="s">
        <v>11765</v>
      </c>
      <c r="C5491" s="54" t="s">
        <v>11767</v>
      </c>
      <c r="D5491" s="52">
        <v>10112</v>
      </c>
    </row>
    <row r="5492" spans="1:4" x14ac:dyDescent="0.25">
      <c r="A5492" s="54" t="s">
        <v>947</v>
      </c>
      <c r="B5492" s="54" t="s">
        <v>9726</v>
      </c>
      <c r="C5492" s="54" t="s">
        <v>9728</v>
      </c>
      <c r="D5492" s="52">
        <v>17501</v>
      </c>
    </row>
    <row r="5493" spans="1:4" x14ac:dyDescent="0.25">
      <c r="A5493" s="54" t="s">
        <v>947</v>
      </c>
      <c r="B5493" s="54" t="s">
        <v>9648</v>
      </c>
      <c r="C5493" s="54" t="s">
        <v>9650</v>
      </c>
      <c r="D5493" s="52">
        <v>17906</v>
      </c>
    </row>
    <row r="5494" spans="1:4" x14ac:dyDescent="0.25">
      <c r="A5494" s="54" t="s">
        <v>947</v>
      </c>
      <c r="B5494" s="54" t="s">
        <v>17048</v>
      </c>
      <c r="C5494" s="54" t="s">
        <v>17050</v>
      </c>
      <c r="D5494" s="52">
        <v>719</v>
      </c>
    </row>
    <row r="5495" spans="1:4" x14ac:dyDescent="0.25">
      <c r="A5495" s="54" t="s">
        <v>947</v>
      </c>
      <c r="B5495" s="54" t="s">
        <v>4459</v>
      </c>
      <c r="C5495" s="54" t="s">
        <v>4461</v>
      </c>
      <c r="D5495" s="52">
        <v>77706</v>
      </c>
    </row>
    <row r="5496" spans="1:4" x14ac:dyDescent="0.25">
      <c r="A5496" s="54" t="s">
        <v>947</v>
      </c>
      <c r="B5496" s="54" t="s">
        <v>14810</v>
      </c>
      <c r="C5496" s="54" t="s">
        <v>14812</v>
      </c>
      <c r="D5496" s="52">
        <v>4041</v>
      </c>
    </row>
    <row r="5497" spans="1:4" x14ac:dyDescent="0.25">
      <c r="A5497" s="54" t="s">
        <v>947</v>
      </c>
      <c r="B5497" s="54" t="s">
        <v>3384</v>
      </c>
      <c r="C5497" s="54" t="s">
        <v>3386</v>
      </c>
      <c r="D5497" s="52">
        <v>121278</v>
      </c>
    </row>
    <row r="5498" spans="1:4" x14ac:dyDescent="0.25">
      <c r="A5498" s="54" t="s">
        <v>947</v>
      </c>
      <c r="B5498" s="54" t="s">
        <v>14666</v>
      </c>
      <c r="C5498" s="54" t="s">
        <v>14668</v>
      </c>
      <c r="D5498" s="52">
        <v>4256</v>
      </c>
    </row>
    <row r="5499" spans="1:4" x14ac:dyDescent="0.25">
      <c r="A5499" s="54" t="s">
        <v>947</v>
      </c>
      <c r="B5499" s="54" t="s">
        <v>8020</v>
      </c>
      <c r="C5499" s="54" t="s">
        <v>8022</v>
      </c>
      <c r="D5499" s="52">
        <v>27540</v>
      </c>
    </row>
    <row r="5500" spans="1:4" x14ac:dyDescent="0.25">
      <c r="A5500" s="54" t="s">
        <v>947</v>
      </c>
      <c r="B5500" s="54" t="s">
        <v>17225</v>
      </c>
      <c r="C5500" s="54" t="s">
        <v>17227</v>
      </c>
      <c r="D5500" s="52">
        <v>409</v>
      </c>
    </row>
    <row r="5501" spans="1:4" x14ac:dyDescent="0.25">
      <c r="A5501" s="54" t="s">
        <v>947</v>
      </c>
      <c r="B5501" s="54" t="s">
        <v>2615</v>
      </c>
      <c r="C5501" s="54" t="s">
        <v>2617</v>
      </c>
      <c r="D5501" s="52">
        <v>179266</v>
      </c>
    </row>
    <row r="5502" spans="1:4" x14ac:dyDescent="0.25">
      <c r="A5502" s="54" t="s">
        <v>947</v>
      </c>
      <c r="B5502" s="54" t="s">
        <v>4435</v>
      </c>
      <c r="C5502" s="54" t="s">
        <v>4437</v>
      </c>
      <c r="D5502" s="52">
        <v>78162</v>
      </c>
    </row>
    <row r="5503" spans="1:4" x14ac:dyDescent="0.25">
      <c r="A5503" s="54" t="s">
        <v>947</v>
      </c>
      <c r="B5503" s="54" t="s">
        <v>9492</v>
      </c>
      <c r="C5503" s="54" t="s">
        <v>9494</v>
      </c>
      <c r="D5503" s="52">
        <v>18688</v>
      </c>
    </row>
    <row r="5504" spans="1:4" x14ac:dyDescent="0.25">
      <c r="A5504" s="54" t="s">
        <v>947</v>
      </c>
      <c r="B5504" s="54" t="s">
        <v>12057</v>
      </c>
      <c r="C5504" s="54" t="s">
        <v>12059</v>
      </c>
      <c r="D5504" s="52">
        <v>9412</v>
      </c>
    </row>
    <row r="5505" spans="1:4" x14ac:dyDescent="0.25">
      <c r="A5505" s="54" t="s">
        <v>947</v>
      </c>
      <c r="B5505" s="54" t="s">
        <v>9774</v>
      </c>
      <c r="C5505" s="54" t="s">
        <v>9776</v>
      </c>
      <c r="D5505" s="52">
        <v>17321</v>
      </c>
    </row>
    <row r="5506" spans="1:4" x14ac:dyDescent="0.25">
      <c r="A5506" s="54" t="s">
        <v>947</v>
      </c>
      <c r="B5506" s="54" t="s">
        <v>13886</v>
      </c>
      <c r="C5506" s="54" t="s">
        <v>2131</v>
      </c>
      <c r="D5506" s="52">
        <v>5550</v>
      </c>
    </row>
    <row r="5507" spans="1:4" x14ac:dyDescent="0.25">
      <c r="A5507" s="54" t="s">
        <v>947</v>
      </c>
      <c r="B5507" s="54" t="s">
        <v>15927</v>
      </c>
      <c r="C5507" s="54" t="s">
        <v>15929</v>
      </c>
      <c r="D5507" s="52">
        <v>2270</v>
      </c>
    </row>
    <row r="5508" spans="1:4" x14ac:dyDescent="0.25">
      <c r="A5508" s="54" t="s">
        <v>947</v>
      </c>
      <c r="B5508" s="54" t="s">
        <v>11026</v>
      </c>
      <c r="C5508" s="54" t="s">
        <v>11028</v>
      </c>
      <c r="D5508" s="52">
        <v>12329</v>
      </c>
    </row>
    <row r="5509" spans="1:4" x14ac:dyDescent="0.25">
      <c r="A5509" s="54" t="s">
        <v>947</v>
      </c>
      <c r="B5509" s="54" t="s">
        <v>9288</v>
      </c>
      <c r="C5509" s="54" t="s">
        <v>9290</v>
      </c>
      <c r="D5509" s="52">
        <v>19802</v>
      </c>
    </row>
    <row r="5510" spans="1:4" x14ac:dyDescent="0.25">
      <c r="A5510" s="54" t="s">
        <v>947</v>
      </c>
      <c r="B5510" s="54" t="s">
        <v>12519</v>
      </c>
      <c r="C5510" s="54" t="s">
        <v>12521</v>
      </c>
      <c r="D5510" s="52">
        <v>8313</v>
      </c>
    </row>
    <row r="5511" spans="1:4" x14ac:dyDescent="0.25">
      <c r="A5511" s="54" t="s">
        <v>947</v>
      </c>
      <c r="B5511" s="54" t="s">
        <v>8920</v>
      </c>
      <c r="C5511" s="54" t="s">
        <v>8922</v>
      </c>
      <c r="D5511" s="52">
        <v>22185</v>
      </c>
    </row>
    <row r="5512" spans="1:4" x14ac:dyDescent="0.25">
      <c r="A5512" s="54" t="s">
        <v>947</v>
      </c>
      <c r="B5512" s="54" t="s">
        <v>17348</v>
      </c>
      <c r="C5512" s="54" t="s">
        <v>17350</v>
      </c>
      <c r="D5512" s="52">
        <v>186</v>
      </c>
    </row>
    <row r="5513" spans="1:4" x14ac:dyDescent="0.25">
      <c r="A5513" s="54" t="s">
        <v>947</v>
      </c>
      <c r="B5513" s="54" t="s">
        <v>14126</v>
      </c>
      <c r="C5513" s="54" t="s">
        <v>14128</v>
      </c>
      <c r="D5513" s="52">
        <v>5149</v>
      </c>
    </row>
    <row r="5514" spans="1:4" x14ac:dyDescent="0.25">
      <c r="A5514" s="54" t="s">
        <v>947</v>
      </c>
      <c r="B5514" s="54" t="s">
        <v>4931</v>
      </c>
      <c r="C5514" s="54" t="s">
        <v>4933</v>
      </c>
      <c r="D5514" s="52">
        <v>65910</v>
      </c>
    </row>
    <row r="5515" spans="1:4" x14ac:dyDescent="0.25">
      <c r="A5515" s="54" t="s">
        <v>947</v>
      </c>
      <c r="B5515" s="54" t="s">
        <v>16655</v>
      </c>
      <c r="C5515" s="54" t="s">
        <v>16657</v>
      </c>
      <c r="D5515" s="52">
        <v>1272</v>
      </c>
    </row>
    <row r="5516" spans="1:4" x14ac:dyDescent="0.25">
      <c r="A5516" s="54" t="s">
        <v>947</v>
      </c>
      <c r="B5516" s="54" t="s">
        <v>12360</v>
      </c>
      <c r="C5516" s="54" t="s">
        <v>12362</v>
      </c>
      <c r="D5516" s="52">
        <v>8688</v>
      </c>
    </row>
    <row r="5517" spans="1:4" x14ac:dyDescent="0.25">
      <c r="A5517" s="54" t="s">
        <v>947</v>
      </c>
      <c r="B5517" s="54" t="s">
        <v>12447</v>
      </c>
      <c r="C5517" s="54" t="s">
        <v>12449</v>
      </c>
      <c r="D5517" s="52">
        <v>8477</v>
      </c>
    </row>
    <row r="5518" spans="1:4" x14ac:dyDescent="0.25">
      <c r="A5518" s="54" t="s">
        <v>947</v>
      </c>
      <c r="B5518" s="54" t="s">
        <v>14990</v>
      </c>
      <c r="C5518" s="54" t="s">
        <v>14992</v>
      </c>
      <c r="D5518" s="52">
        <v>3790</v>
      </c>
    </row>
    <row r="5519" spans="1:4" x14ac:dyDescent="0.25">
      <c r="A5519" s="54" t="s">
        <v>947</v>
      </c>
      <c r="B5519" s="54" t="s">
        <v>5063</v>
      </c>
      <c r="C5519" s="54" t="s">
        <v>5065</v>
      </c>
      <c r="D5519" s="52">
        <v>63560</v>
      </c>
    </row>
    <row r="5520" spans="1:4" x14ac:dyDescent="0.25">
      <c r="A5520" s="54" t="s">
        <v>947</v>
      </c>
      <c r="B5520" s="54" t="s">
        <v>16876</v>
      </c>
      <c r="C5520" s="54" t="s">
        <v>16878</v>
      </c>
      <c r="D5520" s="52">
        <v>976</v>
      </c>
    </row>
    <row r="5521" spans="1:4" x14ac:dyDescent="0.25">
      <c r="A5521" s="54" t="s">
        <v>947</v>
      </c>
      <c r="B5521" s="54" t="s">
        <v>15130</v>
      </c>
      <c r="C5521" s="54" t="s">
        <v>15132</v>
      </c>
      <c r="D5521" s="52">
        <v>3565</v>
      </c>
    </row>
    <row r="5522" spans="1:4" x14ac:dyDescent="0.25">
      <c r="A5522" s="54" t="s">
        <v>947</v>
      </c>
      <c r="B5522" s="54" t="s">
        <v>2180</v>
      </c>
      <c r="C5522" s="54" t="s">
        <v>2182</v>
      </c>
      <c r="D5522" s="52">
        <v>227084</v>
      </c>
    </row>
  </sheetData>
  <sortState xmlns:xlrd2="http://schemas.microsoft.com/office/spreadsheetml/2017/richdata2" ref="A2:K5523">
    <sortCondition ref="B2:B5523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207"/>
  <sheetViews>
    <sheetView topLeftCell="A181" workbookViewId="0">
      <selection activeCell="C194" sqref="A6:C194"/>
    </sheetView>
  </sheetViews>
  <sheetFormatPr baseColWidth="10" defaultColWidth="11.42578125" defaultRowHeight="15" x14ac:dyDescent="0.25"/>
  <cols>
    <col min="1" max="1" width="14.7109375" style="83" customWidth="1"/>
    <col min="2" max="2" width="32.5703125" style="83" bestFit="1" customWidth="1"/>
    <col min="3" max="3" width="13.28515625" style="84" customWidth="1"/>
    <col min="4" max="16384" width="11.42578125" style="83"/>
  </cols>
  <sheetData>
    <row r="1" spans="1:3" ht="18.75" x14ac:dyDescent="0.3">
      <c r="A1" s="82" t="s">
        <v>22146</v>
      </c>
    </row>
    <row r="2" spans="1:3" ht="18.75" x14ac:dyDescent="0.3">
      <c r="A2" s="85" t="s">
        <v>22147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SUM(C6:C1084)</f>
        <v>0</v>
      </c>
    </row>
    <row r="6" spans="1:3" x14ac:dyDescent="0.25">
      <c r="A6" s="92"/>
      <c r="B6" s="92"/>
      <c r="C6" s="56"/>
    </row>
    <row r="7" spans="1:3" x14ac:dyDescent="0.25">
      <c r="A7" s="92"/>
      <c r="B7" s="92"/>
      <c r="C7" s="56"/>
    </row>
    <row r="8" spans="1:3" x14ac:dyDescent="0.25">
      <c r="A8" s="92"/>
      <c r="B8" s="92"/>
      <c r="C8" s="56"/>
    </row>
    <row r="9" spans="1:3" x14ac:dyDescent="0.25">
      <c r="A9" s="92"/>
      <c r="B9" s="92"/>
      <c r="C9" s="56"/>
    </row>
    <row r="10" spans="1:3" x14ac:dyDescent="0.25">
      <c r="A10" s="92"/>
      <c r="B10" s="92"/>
      <c r="C10" s="56"/>
    </row>
    <row r="11" spans="1:3" x14ac:dyDescent="0.25">
      <c r="A11" s="92"/>
      <c r="B11" s="92"/>
      <c r="C11" s="56"/>
    </row>
    <row r="12" spans="1:3" x14ac:dyDescent="0.25">
      <c r="A12" s="92"/>
      <c r="B12" s="92"/>
      <c r="C12" s="56"/>
    </row>
    <row r="13" spans="1:3" x14ac:dyDescent="0.25">
      <c r="A13" s="92"/>
      <c r="B13" s="92"/>
      <c r="C13" s="56"/>
    </row>
    <row r="14" spans="1:3" x14ac:dyDescent="0.25">
      <c r="A14" s="92"/>
      <c r="B14" s="92"/>
      <c r="C14" s="81"/>
    </row>
    <row r="15" spans="1:3" x14ac:dyDescent="0.25">
      <c r="A15" s="92"/>
      <c r="B15" s="92"/>
      <c r="C15" s="56"/>
    </row>
    <row r="16" spans="1:3" x14ac:dyDescent="0.25">
      <c r="A16" s="92"/>
      <c r="B16" s="92"/>
      <c r="C16" s="56"/>
    </row>
    <row r="17" spans="1:3" x14ac:dyDescent="0.25">
      <c r="A17" s="92"/>
      <c r="B17" s="92"/>
      <c r="C17" s="56"/>
    </row>
    <row r="18" spans="1:3" x14ac:dyDescent="0.25">
      <c r="A18" s="92"/>
      <c r="B18" s="92"/>
      <c r="C18" s="56"/>
    </row>
    <row r="19" spans="1:3" x14ac:dyDescent="0.25">
      <c r="A19" s="92"/>
      <c r="B19" s="92"/>
      <c r="C19" s="56"/>
    </row>
    <row r="20" spans="1:3" x14ac:dyDescent="0.25">
      <c r="A20" s="92"/>
      <c r="B20" s="92"/>
      <c r="C20" s="56"/>
    </row>
    <row r="21" spans="1:3" x14ac:dyDescent="0.25">
      <c r="A21" s="92"/>
      <c r="B21" s="92"/>
      <c r="C21" s="56"/>
    </row>
    <row r="22" spans="1:3" x14ac:dyDescent="0.25">
      <c r="A22" s="92"/>
      <c r="B22" s="92"/>
      <c r="C22" s="56"/>
    </row>
    <row r="23" spans="1:3" x14ac:dyDescent="0.25">
      <c r="A23" s="92"/>
      <c r="B23" s="92"/>
      <c r="C23" s="56"/>
    </row>
    <row r="24" spans="1:3" x14ac:dyDescent="0.25">
      <c r="A24" s="92"/>
      <c r="B24" s="92"/>
      <c r="C24" s="56"/>
    </row>
    <row r="25" spans="1:3" x14ac:dyDescent="0.25">
      <c r="A25" s="92"/>
      <c r="B25" s="92"/>
      <c r="C25" s="56"/>
    </row>
    <row r="26" spans="1:3" x14ac:dyDescent="0.25">
      <c r="A26" s="92"/>
      <c r="B26" s="92"/>
      <c r="C26" s="56"/>
    </row>
    <row r="27" spans="1:3" x14ac:dyDescent="0.25">
      <c r="A27" s="92"/>
      <c r="B27" s="92"/>
      <c r="C27" s="56"/>
    </row>
    <row r="28" spans="1:3" x14ac:dyDescent="0.25">
      <c r="A28" s="92"/>
      <c r="B28" s="92"/>
      <c r="C28" s="56"/>
    </row>
    <row r="29" spans="1:3" x14ac:dyDescent="0.25">
      <c r="A29" s="92"/>
      <c r="B29" s="92"/>
      <c r="C29" s="56"/>
    </row>
    <row r="30" spans="1:3" x14ac:dyDescent="0.25">
      <c r="A30" s="92"/>
      <c r="B30" s="92"/>
      <c r="C30" s="56"/>
    </row>
    <row r="31" spans="1:3" x14ac:dyDescent="0.25">
      <c r="A31" s="92"/>
      <c r="B31" s="92"/>
      <c r="C31" s="56"/>
    </row>
    <row r="32" spans="1:3" x14ac:dyDescent="0.25">
      <c r="A32" s="92"/>
      <c r="B32" s="92"/>
      <c r="C32" s="56"/>
    </row>
    <row r="33" spans="1:3" x14ac:dyDescent="0.25">
      <c r="A33" s="92"/>
      <c r="B33" s="92"/>
      <c r="C33" s="56"/>
    </row>
    <row r="34" spans="1:3" x14ac:dyDescent="0.25">
      <c r="A34" s="92"/>
      <c r="B34" s="92"/>
      <c r="C34" s="56"/>
    </row>
    <row r="35" spans="1:3" x14ac:dyDescent="0.25">
      <c r="A35" s="92"/>
      <c r="B35" s="92"/>
      <c r="C35" s="56"/>
    </row>
    <row r="36" spans="1:3" x14ac:dyDescent="0.25">
      <c r="A36" s="92"/>
      <c r="B36" s="92"/>
      <c r="C36" s="56"/>
    </row>
    <row r="37" spans="1:3" x14ac:dyDescent="0.25">
      <c r="A37" s="92"/>
      <c r="B37" s="92"/>
      <c r="C37" s="56"/>
    </row>
    <row r="38" spans="1:3" x14ac:dyDescent="0.25">
      <c r="A38" s="92"/>
      <c r="B38" s="92"/>
      <c r="C38" s="56"/>
    </row>
    <row r="39" spans="1:3" x14ac:dyDescent="0.25">
      <c r="A39" s="92"/>
      <c r="B39" s="92"/>
      <c r="C39" s="56"/>
    </row>
    <row r="40" spans="1:3" x14ac:dyDescent="0.25">
      <c r="A40" s="92"/>
      <c r="B40" s="92"/>
      <c r="C40" s="56"/>
    </row>
    <row r="41" spans="1:3" x14ac:dyDescent="0.25">
      <c r="A41" s="92"/>
      <c r="B41" s="92"/>
      <c r="C41" s="56"/>
    </row>
    <row r="42" spans="1:3" x14ac:dyDescent="0.25">
      <c r="A42" s="92"/>
      <c r="B42" s="92"/>
      <c r="C42" s="56"/>
    </row>
    <row r="43" spans="1:3" x14ac:dyDescent="0.25">
      <c r="A43" s="92"/>
      <c r="B43" s="92"/>
      <c r="C43" s="56"/>
    </row>
    <row r="44" spans="1:3" x14ac:dyDescent="0.25">
      <c r="A44" s="92"/>
      <c r="B44" s="92"/>
      <c r="C44" s="56"/>
    </row>
    <row r="45" spans="1:3" x14ac:dyDescent="0.25">
      <c r="A45" s="92"/>
      <c r="B45" s="92"/>
      <c r="C45" s="56"/>
    </row>
    <row r="46" spans="1:3" x14ac:dyDescent="0.25">
      <c r="A46" s="92"/>
      <c r="B46" s="92"/>
      <c r="C46" s="56"/>
    </row>
    <row r="47" spans="1:3" x14ac:dyDescent="0.25">
      <c r="A47" s="92"/>
      <c r="B47" s="92"/>
      <c r="C47" s="56"/>
    </row>
    <row r="48" spans="1:3" x14ac:dyDescent="0.25">
      <c r="A48" s="92"/>
      <c r="B48" s="92"/>
      <c r="C48" s="56"/>
    </row>
    <row r="49" spans="1:3" x14ac:dyDescent="0.25">
      <c r="A49" s="92"/>
      <c r="B49" s="92"/>
      <c r="C49" s="56"/>
    </row>
    <row r="50" spans="1:3" x14ac:dyDescent="0.25">
      <c r="A50" s="92"/>
      <c r="B50" s="92"/>
      <c r="C50" s="56"/>
    </row>
    <row r="51" spans="1:3" x14ac:dyDescent="0.25">
      <c r="A51" s="92"/>
      <c r="B51" s="92"/>
      <c r="C51" s="56"/>
    </row>
    <row r="52" spans="1:3" x14ac:dyDescent="0.25">
      <c r="A52" s="92"/>
      <c r="B52" s="92"/>
      <c r="C52" s="56"/>
    </row>
    <row r="53" spans="1:3" x14ac:dyDescent="0.25">
      <c r="A53" s="92"/>
      <c r="B53" s="92"/>
      <c r="C53" s="56"/>
    </row>
    <row r="54" spans="1:3" x14ac:dyDescent="0.25">
      <c r="A54" s="92"/>
      <c r="B54" s="92"/>
      <c r="C54" s="56"/>
    </row>
    <row r="55" spans="1:3" x14ac:dyDescent="0.25">
      <c r="A55" s="92"/>
      <c r="B55" s="92"/>
      <c r="C55" s="56"/>
    </row>
    <row r="56" spans="1:3" x14ac:dyDescent="0.25">
      <c r="A56" s="92"/>
      <c r="B56" s="92"/>
      <c r="C56" s="56"/>
    </row>
    <row r="57" spans="1:3" x14ac:dyDescent="0.25">
      <c r="A57" s="92"/>
      <c r="B57" s="92"/>
      <c r="C57" s="56"/>
    </row>
    <row r="58" spans="1:3" x14ac:dyDescent="0.25">
      <c r="A58" s="92"/>
      <c r="B58" s="92"/>
      <c r="C58" s="56"/>
    </row>
    <row r="59" spans="1:3" x14ac:dyDescent="0.25">
      <c r="A59" s="92"/>
      <c r="B59" s="92"/>
      <c r="C59" s="56"/>
    </row>
    <row r="60" spans="1:3" x14ac:dyDescent="0.25">
      <c r="A60" s="92"/>
      <c r="B60" s="92"/>
      <c r="C60" s="56"/>
    </row>
    <row r="61" spans="1:3" x14ac:dyDescent="0.25">
      <c r="A61" s="92"/>
      <c r="B61" s="92"/>
      <c r="C61" s="56"/>
    </row>
    <row r="62" spans="1:3" x14ac:dyDescent="0.25">
      <c r="A62" s="92"/>
      <c r="B62" s="92"/>
      <c r="C62" s="56"/>
    </row>
    <row r="63" spans="1:3" x14ac:dyDescent="0.25">
      <c r="A63" s="92"/>
      <c r="B63" s="92"/>
      <c r="C63" s="56"/>
    </row>
    <row r="64" spans="1:3" x14ac:dyDescent="0.25">
      <c r="A64" s="92"/>
      <c r="B64" s="92"/>
      <c r="C64" s="56"/>
    </row>
    <row r="65" spans="1:3" x14ac:dyDescent="0.25">
      <c r="A65" s="92"/>
      <c r="B65" s="92"/>
      <c r="C65" s="56"/>
    </row>
    <row r="66" spans="1:3" x14ac:dyDescent="0.25">
      <c r="A66" s="92"/>
      <c r="B66" s="92"/>
      <c r="C66" s="56"/>
    </row>
    <row r="67" spans="1:3" x14ac:dyDescent="0.25">
      <c r="A67" s="92"/>
      <c r="B67" s="92"/>
      <c r="C67" s="56"/>
    </row>
    <row r="68" spans="1:3" x14ac:dyDescent="0.25">
      <c r="A68" s="92"/>
      <c r="B68" s="92"/>
      <c r="C68" s="56"/>
    </row>
    <row r="69" spans="1:3" x14ac:dyDescent="0.25">
      <c r="A69" s="92"/>
      <c r="B69" s="92"/>
      <c r="C69" s="56"/>
    </row>
    <row r="70" spans="1:3" x14ac:dyDescent="0.25">
      <c r="A70" s="92"/>
      <c r="B70" s="92"/>
      <c r="C70" s="56"/>
    </row>
    <row r="71" spans="1:3" x14ac:dyDescent="0.25">
      <c r="A71" s="92"/>
      <c r="B71" s="92"/>
      <c r="C71" s="56"/>
    </row>
    <row r="72" spans="1:3" x14ac:dyDescent="0.25">
      <c r="A72" s="92"/>
      <c r="B72" s="92"/>
      <c r="C72" s="56"/>
    </row>
    <row r="73" spans="1:3" x14ac:dyDescent="0.25">
      <c r="A73" s="92"/>
      <c r="B73" s="92"/>
      <c r="C73" s="56"/>
    </row>
    <row r="74" spans="1:3" x14ac:dyDescent="0.25">
      <c r="A74" s="92"/>
      <c r="B74" s="92"/>
      <c r="C74" s="56"/>
    </row>
    <row r="75" spans="1:3" x14ac:dyDescent="0.25">
      <c r="A75" s="92"/>
      <c r="B75" s="92"/>
      <c r="C75" s="56"/>
    </row>
    <row r="76" spans="1:3" x14ac:dyDescent="0.25">
      <c r="A76" s="92"/>
      <c r="B76" s="92"/>
      <c r="C76" s="56"/>
    </row>
    <row r="77" spans="1:3" x14ac:dyDescent="0.25">
      <c r="A77" s="92"/>
      <c r="B77" s="92"/>
      <c r="C77" s="56"/>
    </row>
    <row r="78" spans="1:3" x14ac:dyDescent="0.25">
      <c r="A78" s="92"/>
      <c r="B78" s="92"/>
      <c r="C78" s="56"/>
    </row>
    <row r="79" spans="1:3" x14ac:dyDescent="0.25">
      <c r="A79" s="92"/>
      <c r="B79" s="92"/>
      <c r="C79" s="56"/>
    </row>
    <row r="80" spans="1:3" x14ac:dyDescent="0.25">
      <c r="A80" s="92"/>
      <c r="B80" s="92"/>
      <c r="C80" s="56"/>
    </row>
    <row r="81" spans="1:3" x14ac:dyDescent="0.25">
      <c r="A81" s="92"/>
      <c r="B81" s="92"/>
      <c r="C81" s="56"/>
    </row>
    <row r="82" spans="1:3" x14ac:dyDescent="0.25">
      <c r="A82" s="92"/>
      <c r="B82" s="92"/>
      <c r="C82" s="56"/>
    </row>
    <row r="83" spans="1:3" x14ac:dyDescent="0.25">
      <c r="A83" s="92"/>
      <c r="B83" s="92"/>
      <c r="C83" s="56"/>
    </row>
    <row r="84" spans="1:3" x14ac:dyDescent="0.25">
      <c r="A84" s="92"/>
      <c r="B84" s="92"/>
      <c r="C84" s="56"/>
    </row>
    <row r="85" spans="1:3" x14ac:dyDescent="0.25">
      <c r="A85" s="92"/>
      <c r="B85" s="92"/>
      <c r="C85" s="56"/>
    </row>
    <row r="86" spans="1:3" x14ac:dyDescent="0.25">
      <c r="A86" s="92"/>
      <c r="B86" s="92"/>
      <c r="C86" s="56"/>
    </row>
    <row r="87" spans="1:3" x14ac:dyDescent="0.25">
      <c r="A87" s="92"/>
      <c r="B87" s="92"/>
      <c r="C87" s="56"/>
    </row>
    <row r="88" spans="1:3" x14ac:dyDescent="0.25">
      <c r="A88" s="92"/>
      <c r="B88" s="92"/>
      <c r="C88" s="56"/>
    </row>
    <row r="89" spans="1:3" x14ac:dyDescent="0.25">
      <c r="A89" s="92"/>
      <c r="B89" s="92"/>
      <c r="C89" s="56"/>
    </row>
    <row r="90" spans="1:3" x14ac:dyDescent="0.25">
      <c r="A90" s="92"/>
      <c r="B90" s="92"/>
      <c r="C90" s="56"/>
    </row>
    <row r="91" spans="1:3" x14ac:dyDescent="0.25">
      <c r="A91" s="92"/>
      <c r="B91" s="92"/>
      <c r="C91" s="56"/>
    </row>
    <row r="92" spans="1:3" x14ac:dyDescent="0.25">
      <c r="A92" s="92"/>
      <c r="B92" s="92"/>
      <c r="C92" s="56"/>
    </row>
    <row r="93" spans="1:3" x14ac:dyDescent="0.25">
      <c r="A93" s="92"/>
      <c r="B93" s="92"/>
      <c r="C93" s="56"/>
    </row>
    <row r="94" spans="1:3" x14ac:dyDescent="0.25">
      <c r="A94" s="92"/>
      <c r="B94" s="92"/>
      <c r="C94" s="56"/>
    </row>
    <row r="95" spans="1:3" x14ac:dyDescent="0.25">
      <c r="A95" s="92"/>
      <c r="B95" s="92"/>
      <c r="C95" s="56"/>
    </row>
    <row r="96" spans="1:3" x14ac:dyDescent="0.25">
      <c r="A96" s="92"/>
      <c r="B96" s="92"/>
      <c r="C96" s="56"/>
    </row>
    <row r="97" spans="1:3" x14ac:dyDescent="0.25">
      <c r="A97" s="92"/>
      <c r="B97" s="92"/>
      <c r="C97" s="56"/>
    </row>
    <row r="98" spans="1:3" x14ac:dyDescent="0.25">
      <c r="A98" s="92"/>
      <c r="B98" s="92"/>
      <c r="C98" s="56"/>
    </row>
    <row r="99" spans="1:3" x14ac:dyDescent="0.25">
      <c r="A99" s="92"/>
      <c r="B99" s="92"/>
      <c r="C99" s="56"/>
    </row>
    <row r="100" spans="1:3" x14ac:dyDescent="0.25">
      <c r="A100" s="92"/>
      <c r="B100" s="92"/>
      <c r="C100" s="56"/>
    </row>
    <row r="101" spans="1:3" x14ac:dyDescent="0.25">
      <c r="A101" s="92"/>
      <c r="B101" s="92"/>
      <c r="C101" s="56"/>
    </row>
    <row r="102" spans="1:3" x14ac:dyDescent="0.25">
      <c r="A102" s="92"/>
      <c r="B102" s="92"/>
      <c r="C102" s="56"/>
    </row>
    <row r="103" spans="1:3" x14ac:dyDescent="0.25">
      <c r="A103" s="92"/>
      <c r="B103" s="92"/>
      <c r="C103" s="56"/>
    </row>
    <row r="104" spans="1:3" x14ac:dyDescent="0.25">
      <c r="A104" s="92"/>
      <c r="B104" s="92"/>
      <c r="C104" s="56"/>
    </row>
    <row r="105" spans="1:3" x14ac:dyDescent="0.25">
      <c r="A105" s="92"/>
      <c r="B105" s="92"/>
      <c r="C105" s="56"/>
    </row>
    <row r="106" spans="1:3" x14ac:dyDescent="0.25">
      <c r="A106" s="92"/>
      <c r="B106" s="92"/>
      <c r="C106" s="56"/>
    </row>
    <row r="107" spans="1:3" x14ac:dyDescent="0.25">
      <c r="A107" s="92"/>
      <c r="B107" s="92"/>
      <c r="C107" s="56"/>
    </row>
    <row r="108" spans="1:3" x14ac:dyDescent="0.25">
      <c r="A108" s="92"/>
      <c r="B108" s="92"/>
      <c r="C108" s="56"/>
    </row>
    <row r="109" spans="1:3" x14ac:dyDescent="0.25">
      <c r="A109" s="92"/>
      <c r="B109" s="92"/>
      <c r="C109" s="56"/>
    </row>
    <row r="110" spans="1:3" x14ac:dyDescent="0.25">
      <c r="A110" s="92"/>
      <c r="B110" s="92"/>
      <c r="C110" s="56"/>
    </row>
    <row r="111" spans="1:3" x14ac:dyDescent="0.25">
      <c r="A111" s="92"/>
      <c r="B111" s="92"/>
      <c r="C111" s="56"/>
    </row>
    <row r="112" spans="1:3" x14ac:dyDescent="0.25">
      <c r="A112" s="92"/>
      <c r="B112" s="92"/>
      <c r="C112" s="56"/>
    </row>
    <row r="113" spans="1:3" x14ac:dyDescent="0.25">
      <c r="A113" s="92"/>
      <c r="B113" s="92"/>
      <c r="C113" s="56"/>
    </row>
    <row r="114" spans="1:3" x14ac:dyDescent="0.25">
      <c r="A114" s="92"/>
      <c r="B114" s="92"/>
      <c r="C114" s="56"/>
    </row>
    <row r="115" spans="1:3" x14ac:dyDescent="0.25">
      <c r="A115" s="92"/>
      <c r="B115" s="92"/>
      <c r="C115" s="56"/>
    </row>
    <row r="116" spans="1:3" x14ac:dyDescent="0.25">
      <c r="A116" s="92"/>
      <c r="B116" s="92"/>
      <c r="C116" s="56"/>
    </row>
    <row r="117" spans="1:3" x14ac:dyDescent="0.25">
      <c r="A117" s="92"/>
      <c r="B117" s="92"/>
      <c r="C117" s="56"/>
    </row>
    <row r="118" spans="1:3" x14ac:dyDescent="0.25">
      <c r="A118" s="92"/>
      <c r="B118" s="92"/>
      <c r="C118" s="56"/>
    </row>
    <row r="119" spans="1:3" x14ac:dyDescent="0.25">
      <c r="A119" s="92"/>
      <c r="B119" s="92"/>
      <c r="C119" s="56"/>
    </row>
    <row r="120" spans="1:3" x14ac:dyDescent="0.25">
      <c r="A120" s="92"/>
      <c r="B120" s="92"/>
      <c r="C120" s="56"/>
    </row>
    <row r="121" spans="1:3" x14ac:dyDescent="0.25">
      <c r="A121" s="92"/>
      <c r="B121" s="92"/>
      <c r="C121" s="56"/>
    </row>
    <row r="122" spans="1:3" x14ac:dyDescent="0.25">
      <c r="A122" s="92"/>
      <c r="B122" s="92"/>
      <c r="C122" s="56"/>
    </row>
    <row r="123" spans="1:3" x14ac:dyDescent="0.25">
      <c r="A123" s="92"/>
      <c r="B123" s="92"/>
      <c r="C123" s="56"/>
    </row>
    <row r="124" spans="1:3" x14ac:dyDescent="0.25">
      <c r="A124" s="92"/>
      <c r="B124" s="92"/>
      <c r="C124" s="56"/>
    </row>
    <row r="125" spans="1:3" x14ac:dyDescent="0.25">
      <c r="A125" s="92"/>
      <c r="B125" s="92"/>
      <c r="C125" s="56"/>
    </row>
    <row r="126" spans="1:3" x14ac:dyDescent="0.25">
      <c r="A126" s="92"/>
      <c r="B126" s="92"/>
      <c r="C126" s="56"/>
    </row>
    <row r="127" spans="1:3" x14ac:dyDescent="0.25">
      <c r="A127" s="92"/>
      <c r="B127" s="92"/>
      <c r="C127" s="56"/>
    </row>
    <row r="128" spans="1:3" x14ac:dyDescent="0.25">
      <c r="A128" s="92"/>
      <c r="B128" s="92"/>
      <c r="C128" s="56"/>
    </row>
    <row r="129" spans="1:3" x14ac:dyDescent="0.25">
      <c r="A129" s="92"/>
      <c r="B129" s="92"/>
      <c r="C129" s="56"/>
    </row>
    <row r="130" spans="1:3" x14ac:dyDescent="0.25">
      <c r="A130" s="92"/>
      <c r="B130" s="92"/>
      <c r="C130" s="56"/>
    </row>
    <row r="131" spans="1:3" x14ac:dyDescent="0.25">
      <c r="A131" s="92"/>
      <c r="B131" s="92"/>
      <c r="C131" s="56"/>
    </row>
    <row r="132" spans="1:3" x14ac:dyDescent="0.25">
      <c r="A132" s="92"/>
      <c r="B132" s="92"/>
      <c r="C132" s="56"/>
    </row>
    <row r="133" spans="1:3" x14ac:dyDescent="0.25">
      <c r="A133" s="92"/>
      <c r="B133" s="92"/>
      <c r="C133" s="56"/>
    </row>
    <row r="134" spans="1:3" x14ac:dyDescent="0.25">
      <c r="A134" s="92"/>
      <c r="B134" s="92"/>
      <c r="C134" s="56"/>
    </row>
    <row r="135" spans="1:3" x14ac:dyDescent="0.25">
      <c r="A135" s="92"/>
      <c r="B135" s="92"/>
      <c r="C135" s="56"/>
    </row>
    <row r="136" spans="1:3" x14ac:dyDescent="0.25">
      <c r="A136" s="92"/>
      <c r="B136" s="92"/>
      <c r="C136" s="56"/>
    </row>
    <row r="137" spans="1:3" x14ac:dyDescent="0.25">
      <c r="A137" s="92"/>
      <c r="B137" s="92"/>
      <c r="C137" s="56"/>
    </row>
    <row r="138" spans="1:3" x14ac:dyDescent="0.25">
      <c r="A138" s="92"/>
      <c r="B138" s="92"/>
      <c r="C138" s="56"/>
    </row>
    <row r="139" spans="1:3" x14ac:dyDescent="0.25">
      <c r="A139" s="92"/>
      <c r="B139" s="92"/>
      <c r="C139" s="56"/>
    </row>
    <row r="140" spans="1:3" x14ac:dyDescent="0.25">
      <c r="A140" s="92"/>
      <c r="B140" s="92"/>
      <c r="C140" s="56"/>
    </row>
    <row r="141" spans="1:3" x14ac:dyDescent="0.25">
      <c r="A141" s="92"/>
      <c r="B141" s="92"/>
      <c r="C141" s="56"/>
    </row>
    <row r="142" spans="1:3" x14ac:dyDescent="0.25">
      <c r="A142" s="92"/>
      <c r="B142" s="92"/>
      <c r="C142" s="56"/>
    </row>
    <row r="143" spans="1:3" x14ac:dyDescent="0.25">
      <c r="A143" s="92"/>
      <c r="B143" s="92"/>
      <c r="C143" s="56"/>
    </row>
    <row r="144" spans="1:3" x14ac:dyDescent="0.25">
      <c r="A144" s="92"/>
      <c r="B144" s="92"/>
      <c r="C144" s="56"/>
    </row>
    <row r="145" spans="1:3" x14ac:dyDescent="0.25">
      <c r="A145" s="92"/>
      <c r="B145" s="92"/>
      <c r="C145" s="56"/>
    </row>
    <row r="146" spans="1:3" x14ac:dyDescent="0.25">
      <c r="A146" s="92"/>
      <c r="B146" s="92"/>
      <c r="C146" s="56"/>
    </row>
    <row r="147" spans="1:3" x14ac:dyDescent="0.25">
      <c r="A147" s="92"/>
      <c r="B147" s="92"/>
      <c r="C147" s="56"/>
    </row>
    <row r="148" spans="1:3" x14ac:dyDescent="0.25">
      <c r="A148" s="92"/>
      <c r="B148" s="92"/>
      <c r="C148" s="56"/>
    </row>
    <row r="149" spans="1:3" x14ac:dyDescent="0.25">
      <c r="A149" s="92"/>
      <c r="B149" s="92"/>
      <c r="C149" s="56"/>
    </row>
    <row r="150" spans="1:3" x14ac:dyDescent="0.25">
      <c r="A150" s="92"/>
      <c r="B150" s="92"/>
      <c r="C150" s="56"/>
    </row>
    <row r="151" spans="1:3" x14ac:dyDescent="0.25">
      <c r="A151" s="92"/>
      <c r="B151" s="92"/>
      <c r="C151" s="56"/>
    </row>
    <row r="152" spans="1:3" x14ac:dyDescent="0.25">
      <c r="A152" s="92"/>
      <c r="B152" s="92"/>
      <c r="C152" s="56"/>
    </row>
    <row r="153" spans="1:3" x14ac:dyDescent="0.25">
      <c r="A153" s="92"/>
      <c r="B153" s="92"/>
      <c r="C153" s="56"/>
    </row>
    <row r="154" spans="1:3" x14ac:dyDescent="0.25">
      <c r="A154" s="92"/>
      <c r="B154" s="92"/>
      <c r="C154" s="56"/>
    </row>
    <row r="155" spans="1:3" x14ac:dyDescent="0.25">
      <c r="A155" s="92"/>
      <c r="B155" s="92"/>
      <c r="C155" s="56"/>
    </row>
    <row r="156" spans="1:3" x14ac:dyDescent="0.25">
      <c r="A156" s="92"/>
      <c r="B156" s="92"/>
      <c r="C156" s="56"/>
    </row>
    <row r="157" spans="1:3" x14ac:dyDescent="0.25">
      <c r="A157" s="92"/>
      <c r="B157" s="92"/>
      <c r="C157" s="56"/>
    </row>
    <row r="158" spans="1:3" x14ac:dyDescent="0.25">
      <c r="A158" s="92"/>
      <c r="B158" s="92"/>
      <c r="C158" s="56"/>
    </row>
    <row r="159" spans="1:3" x14ac:dyDescent="0.25">
      <c r="A159" s="92"/>
      <c r="B159" s="92"/>
      <c r="C159" s="56"/>
    </row>
    <row r="160" spans="1:3" x14ac:dyDescent="0.25">
      <c r="A160" s="92"/>
      <c r="B160" s="92"/>
      <c r="C160" s="56"/>
    </row>
    <row r="161" spans="1:3" x14ac:dyDescent="0.25">
      <c r="A161" s="92"/>
      <c r="B161" s="92"/>
      <c r="C161" s="56"/>
    </row>
    <row r="162" spans="1:3" x14ac:dyDescent="0.25">
      <c r="A162" s="92"/>
      <c r="B162" s="92"/>
      <c r="C162" s="56"/>
    </row>
    <row r="163" spans="1:3" x14ac:dyDescent="0.25">
      <c r="A163" s="92"/>
      <c r="B163" s="92"/>
      <c r="C163" s="56"/>
    </row>
    <row r="164" spans="1:3" x14ac:dyDescent="0.25">
      <c r="A164" s="92"/>
      <c r="B164" s="92"/>
      <c r="C164" s="56"/>
    </row>
    <row r="165" spans="1:3" x14ac:dyDescent="0.25">
      <c r="A165" s="92"/>
      <c r="B165" s="92"/>
      <c r="C165" s="56"/>
    </row>
    <row r="166" spans="1:3" x14ac:dyDescent="0.25">
      <c r="A166" s="92"/>
      <c r="B166" s="92"/>
      <c r="C166" s="56"/>
    </row>
    <row r="167" spans="1:3" x14ac:dyDescent="0.25">
      <c r="A167" s="92"/>
      <c r="B167" s="92"/>
      <c r="C167" s="56"/>
    </row>
    <row r="168" spans="1:3" x14ac:dyDescent="0.25">
      <c r="A168" s="92"/>
      <c r="B168" s="92"/>
      <c r="C168" s="56"/>
    </row>
    <row r="169" spans="1:3" x14ac:dyDescent="0.25">
      <c r="A169" s="92"/>
      <c r="B169" s="92"/>
      <c r="C169" s="56"/>
    </row>
    <row r="170" spans="1:3" x14ac:dyDescent="0.25">
      <c r="A170" s="92"/>
      <c r="B170" s="92"/>
      <c r="C170" s="56"/>
    </row>
    <row r="171" spans="1:3" x14ac:dyDescent="0.25">
      <c r="A171" s="92"/>
      <c r="B171" s="92"/>
      <c r="C171" s="56"/>
    </row>
    <row r="172" spans="1:3" x14ac:dyDescent="0.25">
      <c r="A172" s="92"/>
      <c r="B172" s="92"/>
      <c r="C172" s="56"/>
    </row>
    <row r="173" spans="1:3" x14ac:dyDescent="0.25">
      <c r="A173" s="92"/>
      <c r="B173" s="92"/>
      <c r="C173" s="56"/>
    </row>
    <row r="174" spans="1:3" x14ac:dyDescent="0.25">
      <c r="A174" s="92"/>
      <c r="B174" s="92"/>
      <c r="C174" s="56"/>
    </row>
    <row r="175" spans="1:3" x14ac:dyDescent="0.25">
      <c r="A175" s="92"/>
      <c r="B175" s="92"/>
      <c r="C175" s="56"/>
    </row>
    <row r="176" spans="1:3" x14ac:dyDescent="0.25">
      <c r="A176" s="92"/>
      <c r="B176" s="92"/>
      <c r="C176" s="56"/>
    </row>
    <row r="177" spans="1:3" x14ac:dyDescent="0.25">
      <c r="A177" s="92"/>
      <c r="B177" s="92"/>
      <c r="C177" s="56"/>
    </row>
    <row r="178" spans="1:3" x14ac:dyDescent="0.25">
      <c r="A178" s="92"/>
      <c r="B178" s="92"/>
      <c r="C178" s="56"/>
    </row>
    <row r="179" spans="1:3" x14ac:dyDescent="0.25">
      <c r="A179" s="92"/>
      <c r="B179" s="92"/>
      <c r="C179" s="56"/>
    </row>
    <row r="180" spans="1:3" x14ac:dyDescent="0.25">
      <c r="A180" s="92"/>
      <c r="B180" s="92"/>
      <c r="C180" s="56"/>
    </row>
    <row r="181" spans="1:3" x14ac:dyDescent="0.25">
      <c r="A181" s="92"/>
      <c r="B181" s="92"/>
      <c r="C181" s="56"/>
    </row>
    <row r="182" spans="1:3" x14ac:dyDescent="0.25">
      <c r="A182" s="92"/>
      <c r="B182" s="92"/>
      <c r="C182" s="56"/>
    </row>
    <row r="183" spans="1:3" x14ac:dyDescent="0.25">
      <c r="A183" s="92"/>
      <c r="B183" s="92"/>
      <c r="C183" s="56"/>
    </row>
    <row r="184" spans="1:3" x14ac:dyDescent="0.25">
      <c r="A184" s="92"/>
      <c r="B184" s="92"/>
      <c r="C184" s="56"/>
    </row>
    <row r="185" spans="1:3" x14ac:dyDescent="0.25">
      <c r="A185" s="92"/>
      <c r="B185" s="92"/>
      <c r="C185" s="56"/>
    </row>
    <row r="186" spans="1:3" x14ac:dyDescent="0.25">
      <c r="A186" s="92"/>
      <c r="B186" s="92"/>
      <c r="C186" s="56"/>
    </row>
    <row r="187" spans="1:3" x14ac:dyDescent="0.25">
      <c r="A187" s="92"/>
      <c r="B187" s="92"/>
      <c r="C187" s="56"/>
    </row>
    <row r="188" spans="1:3" x14ac:dyDescent="0.25">
      <c r="A188" s="92"/>
      <c r="B188" s="92"/>
      <c r="C188" s="56"/>
    </row>
    <row r="189" spans="1:3" x14ac:dyDescent="0.25">
      <c r="A189" s="92"/>
      <c r="B189" s="92"/>
      <c r="C189" s="56"/>
    </row>
    <row r="190" spans="1:3" x14ac:dyDescent="0.25">
      <c r="A190" s="92"/>
      <c r="B190" s="92"/>
      <c r="C190" s="56"/>
    </row>
    <row r="191" spans="1:3" x14ac:dyDescent="0.25">
      <c r="A191" s="92"/>
      <c r="B191" s="92"/>
      <c r="C191" s="56"/>
    </row>
    <row r="192" spans="1:3" x14ac:dyDescent="0.25">
      <c r="A192" s="92"/>
      <c r="B192" s="92"/>
      <c r="C192" s="56"/>
    </row>
    <row r="193" spans="1:6" x14ac:dyDescent="0.25">
      <c r="A193" s="92"/>
      <c r="B193" s="92"/>
      <c r="C193" s="56"/>
    </row>
    <row r="194" spans="1:6" x14ac:dyDescent="0.25">
      <c r="A194" s="92"/>
      <c r="B194" s="92"/>
      <c r="C194" s="56"/>
    </row>
    <row r="207" spans="1:6" x14ac:dyDescent="0.25">
      <c r="F207" s="93"/>
    </row>
  </sheetData>
  <sortState xmlns:xlrd2="http://schemas.microsoft.com/office/spreadsheetml/2017/richdata2" ref="A6:C194">
    <sortCondition ref="B6:B194"/>
  </sortState>
  <conditionalFormatting sqref="A6:A193">
    <cfRule type="duplicateValues" dxfId="0" priority="1"/>
  </conditionalFormatting>
  <pageMargins left="0.7" right="0.7" top="0.34" bottom="0.31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353"/>
  <sheetViews>
    <sheetView view="pageBreakPreview" topLeftCell="A294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Trøndelag!A1</f>
        <v>Momskompensasjon 2024 klubber</v>
      </c>
    </row>
    <row r="2" spans="1:3" ht="18.75" x14ac:dyDescent="0.3">
      <c r="A2" s="85" t="s">
        <v>22148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SUM(C6:C530)</f>
        <v>23823850</v>
      </c>
    </row>
    <row r="6" spans="1:3" x14ac:dyDescent="0.25">
      <c r="A6" s="19" t="s">
        <v>10669</v>
      </c>
      <c r="B6" s="19" t="s">
        <v>27547</v>
      </c>
      <c r="C6" s="122">
        <v>49845</v>
      </c>
    </row>
    <row r="7" spans="1:3" x14ac:dyDescent="0.25">
      <c r="A7" s="19" t="s">
        <v>19076</v>
      </c>
      <c r="B7" s="19" t="s">
        <v>27572</v>
      </c>
      <c r="C7" s="122">
        <v>143419</v>
      </c>
    </row>
    <row r="8" spans="1:3" x14ac:dyDescent="0.25">
      <c r="A8" s="19" t="s">
        <v>16635</v>
      </c>
      <c r="B8" s="19" t="s">
        <v>27578</v>
      </c>
      <c r="C8" s="122">
        <v>17641</v>
      </c>
    </row>
    <row r="9" spans="1:3" x14ac:dyDescent="0.25">
      <c r="A9" s="19" t="s">
        <v>22249</v>
      </c>
      <c r="B9" s="19" t="s">
        <v>27579</v>
      </c>
      <c r="C9" s="122">
        <v>4419</v>
      </c>
    </row>
    <row r="10" spans="1:3" x14ac:dyDescent="0.25">
      <c r="A10" s="19" t="s">
        <v>10948</v>
      </c>
      <c r="B10" s="19" t="s">
        <v>27573</v>
      </c>
      <c r="C10" s="122">
        <v>31318</v>
      </c>
    </row>
    <row r="11" spans="1:3" x14ac:dyDescent="0.25">
      <c r="A11" s="19" t="s">
        <v>6355</v>
      </c>
      <c r="B11" s="19" t="s">
        <v>27338</v>
      </c>
      <c r="C11" s="122">
        <v>108735</v>
      </c>
    </row>
    <row r="12" spans="1:3" x14ac:dyDescent="0.25">
      <c r="A12" s="19" t="s">
        <v>4474</v>
      </c>
      <c r="B12" s="19" t="s">
        <v>27354</v>
      </c>
      <c r="C12" s="122">
        <v>38398</v>
      </c>
    </row>
    <row r="13" spans="1:3" x14ac:dyDescent="0.25">
      <c r="A13" s="19" t="s">
        <v>23068</v>
      </c>
      <c r="B13" s="19" t="s">
        <v>27577</v>
      </c>
      <c r="C13" s="122">
        <v>24919</v>
      </c>
    </row>
    <row r="14" spans="1:3" x14ac:dyDescent="0.25">
      <c r="A14" s="19" t="s">
        <v>8740</v>
      </c>
      <c r="B14" s="19" t="s">
        <v>27442</v>
      </c>
      <c r="C14" s="122">
        <v>23526</v>
      </c>
    </row>
    <row r="15" spans="1:3" x14ac:dyDescent="0.25">
      <c r="A15" s="19" t="s">
        <v>28358</v>
      </c>
      <c r="B15" s="19" t="s">
        <v>28359</v>
      </c>
      <c r="C15" s="122">
        <v>19823</v>
      </c>
    </row>
    <row r="16" spans="1:3" x14ac:dyDescent="0.25">
      <c r="A16" s="19" t="s">
        <v>4778</v>
      </c>
      <c r="B16" s="19" t="s">
        <v>27313</v>
      </c>
      <c r="C16" s="122">
        <v>65537</v>
      </c>
    </row>
    <row r="17" spans="1:3" x14ac:dyDescent="0.25">
      <c r="A17" s="19" t="s">
        <v>3680</v>
      </c>
      <c r="B17" s="19" t="s">
        <v>27309</v>
      </c>
      <c r="C17" s="122">
        <v>340152</v>
      </c>
    </row>
    <row r="18" spans="1:3" x14ac:dyDescent="0.25">
      <c r="A18" s="19" t="s">
        <v>23017</v>
      </c>
      <c r="B18" s="19" t="s">
        <v>27401</v>
      </c>
      <c r="C18" s="122">
        <v>17218</v>
      </c>
    </row>
    <row r="19" spans="1:3" x14ac:dyDescent="0.25">
      <c r="A19" s="19" t="s">
        <v>5528</v>
      </c>
      <c r="B19" s="19" t="s">
        <v>27510</v>
      </c>
      <c r="C19" s="122">
        <v>83917</v>
      </c>
    </row>
    <row r="20" spans="1:3" x14ac:dyDescent="0.25">
      <c r="A20" s="19" t="s">
        <v>9429</v>
      </c>
      <c r="B20" s="19" t="s">
        <v>27509</v>
      </c>
      <c r="C20" s="122">
        <v>50526</v>
      </c>
    </row>
    <row r="21" spans="1:3" x14ac:dyDescent="0.25">
      <c r="A21" s="19" t="s">
        <v>5882</v>
      </c>
      <c r="B21" s="19" t="s">
        <v>27519</v>
      </c>
      <c r="C21" s="122">
        <v>112875</v>
      </c>
    </row>
    <row r="22" spans="1:3" x14ac:dyDescent="0.25">
      <c r="A22" s="19" t="s">
        <v>3181</v>
      </c>
      <c r="B22" s="19" t="s">
        <v>27511</v>
      </c>
      <c r="C22" s="122">
        <v>152943</v>
      </c>
    </row>
    <row r="23" spans="1:3" x14ac:dyDescent="0.25">
      <c r="A23" s="19" t="s">
        <v>2870</v>
      </c>
      <c r="B23" s="19" t="s">
        <v>27339</v>
      </c>
      <c r="C23" s="122">
        <v>107153</v>
      </c>
    </row>
    <row r="24" spans="1:3" x14ac:dyDescent="0.25">
      <c r="A24" s="19" t="s">
        <v>10762</v>
      </c>
      <c r="B24" s="19" t="s">
        <v>27411</v>
      </c>
      <c r="C24" s="122">
        <v>26174</v>
      </c>
    </row>
    <row r="25" spans="1:3" x14ac:dyDescent="0.25">
      <c r="A25" s="19" t="s">
        <v>3570</v>
      </c>
      <c r="B25" s="19" t="s">
        <v>27340</v>
      </c>
      <c r="C25" s="122">
        <v>117458</v>
      </c>
    </row>
    <row r="26" spans="1:3" x14ac:dyDescent="0.25">
      <c r="A26" s="19" t="s">
        <v>8200</v>
      </c>
      <c r="B26" s="19" t="s">
        <v>27341</v>
      </c>
      <c r="C26" s="122">
        <v>33369</v>
      </c>
    </row>
    <row r="27" spans="1:3" x14ac:dyDescent="0.25">
      <c r="A27" s="19" t="s">
        <v>14171</v>
      </c>
      <c r="B27" s="19" t="s">
        <v>27412</v>
      </c>
      <c r="C27" s="122">
        <v>25935</v>
      </c>
    </row>
    <row r="28" spans="1:3" x14ac:dyDescent="0.25">
      <c r="A28" s="19" t="s">
        <v>2765</v>
      </c>
      <c r="B28" s="19" t="s">
        <v>27512</v>
      </c>
      <c r="C28" s="122">
        <v>263957</v>
      </c>
    </row>
    <row r="29" spans="1:3" x14ac:dyDescent="0.25">
      <c r="A29" s="19" t="s">
        <v>12408</v>
      </c>
      <c r="B29" s="19" t="s">
        <v>27567</v>
      </c>
      <c r="C29" s="122">
        <v>20629</v>
      </c>
    </row>
    <row r="30" spans="1:3" x14ac:dyDescent="0.25">
      <c r="A30" s="19" t="s">
        <v>10699</v>
      </c>
      <c r="B30" s="19" t="s">
        <v>28357</v>
      </c>
      <c r="C30" s="122">
        <v>8915</v>
      </c>
    </row>
    <row r="31" spans="1:3" x14ac:dyDescent="0.25">
      <c r="A31" s="19" t="s">
        <v>12558</v>
      </c>
      <c r="B31" s="19" t="s">
        <v>27332</v>
      </c>
      <c r="C31" s="122">
        <v>20434</v>
      </c>
    </row>
    <row r="32" spans="1:3" x14ac:dyDescent="0.25">
      <c r="A32" s="19" t="s">
        <v>23062</v>
      </c>
      <c r="B32" s="19" t="s">
        <v>27336</v>
      </c>
      <c r="C32" s="122">
        <v>4068</v>
      </c>
    </row>
    <row r="33" spans="1:3" x14ac:dyDescent="0.25">
      <c r="A33" s="19" t="s">
        <v>9010</v>
      </c>
      <c r="B33" s="19" t="s">
        <v>27316</v>
      </c>
      <c r="C33" s="122">
        <v>61815</v>
      </c>
    </row>
    <row r="34" spans="1:3" x14ac:dyDescent="0.25">
      <c r="A34" s="19" t="s">
        <v>8548</v>
      </c>
      <c r="B34" s="19" t="s">
        <v>27288</v>
      </c>
      <c r="C34" s="122">
        <v>50181</v>
      </c>
    </row>
    <row r="35" spans="1:3" x14ac:dyDescent="0.25">
      <c r="A35" s="19" t="s">
        <v>7588</v>
      </c>
      <c r="B35" s="19" t="s">
        <v>27287</v>
      </c>
      <c r="C35" s="122">
        <v>74480</v>
      </c>
    </row>
    <row r="36" spans="1:3" x14ac:dyDescent="0.25">
      <c r="A36" s="19" t="s">
        <v>13483</v>
      </c>
      <c r="B36" s="19" t="s">
        <v>27289</v>
      </c>
      <c r="C36" s="122">
        <v>1134</v>
      </c>
    </row>
    <row r="37" spans="1:3" x14ac:dyDescent="0.25">
      <c r="A37" s="19" t="s">
        <v>2657</v>
      </c>
      <c r="B37" s="19" t="s">
        <v>27290</v>
      </c>
      <c r="C37" s="122">
        <v>20333</v>
      </c>
    </row>
    <row r="38" spans="1:3" x14ac:dyDescent="0.25">
      <c r="A38" s="19" t="s">
        <v>9333</v>
      </c>
      <c r="B38" s="19" t="s">
        <v>27291</v>
      </c>
      <c r="C38" s="122">
        <v>26657</v>
      </c>
    </row>
    <row r="39" spans="1:3" x14ac:dyDescent="0.25">
      <c r="A39" s="19" t="s">
        <v>4706</v>
      </c>
      <c r="B39" s="19" t="s">
        <v>27321</v>
      </c>
      <c r="C39" s="122">
        <v>99261</v>
      </c>
    </row>
    <row r="40" spans="1:3" x14ac:dyDescent="0.25">
      <c r="A40" s="19" t="s">
        <v>8446</v>
      </c>
      <c r="B40" s="19" t="s">
        <v>27292</v>
      </c>
      <c r="C40" s="122">
        <v>41989</v>
      </c>
    </row>
    <row r="41" spans="1:3" x14ac:dyDescent="0.25">
      <c r="A41" s="19" t="s">
        <v>18238</v>
      </c>
      <c r="B41" s="19" t="s">
        <v>28356</v>
      </c>
      <c r="C41" s="122">
        <v>9836</v>
      </c>
    </row>
    <row r="42" spans="1:3" x14ac:dyDescent="0.25">
      <c r="A42" s="19" t="s">
        <v>19064</v>
      </c>
      <c r="B42" s="19" t="s">
        <v>27327</v>
      </c>
      <c r="C42" s="122">
        <v>92161</v>
      </c>
    </row>
    <row r="43" spans="1:3" x14ac:dyDescent="0.25">
      <c r="A43" s="19" t="s">
        <v>4889</v>
      </c>
      <c r="B43" s="19" t="s">
        <v>27331</v>
      </c>
      <c r="C43" s="122">
        <v>372778</v>
      </c>
    </row>
    <row r="44" spans="1:3" x14ac:dyDescent="0.25">
      <c r="A44" s="19" t="s">
        <v>8695</v>
      </c>
      <c r="B44" s="19" t="s">
        <v>27293</v>
      </c>
      <c r="C44" s="122">
        <v>30790</v>
      </c>
    </row>
    <row r="45" spans="1:3" x14ac:dyDescent="0.25">
      <c r="A45" s="19" t="s">
        <v>18723</v>
      </c>
      <c r="B45" s="19" t="s">
        <v>27294</v>
      </c>
      <c r="C45" s="122">
        <v>5394</v>
      </c>
    </row>
    <row r="46" spans="1:3" x14ac:dyDescent="0.25">
      <c r="A46" s="19" t="s">
        <v>1316</v>
      </c>
      <c r="B46" s="19" t="s">
        <v>27295</v>
      </c>
      <c r="C46" s="122">
        <v>255880</v>
      </c>
    </row>
    <row r="47" spans="1:3" x14ac:dyDescent="0.25">
      <c r="A47" s="19" t="s">
        <v>9771</v>
      </c>
      <c r="B47" s="19" t="s">
        <v>27323</v>
      </c>
      <c r="C47" s="122">
        <v>61646</v>
      </c>
    </row>
    <row r="48" spans="1:3" x14ac:dyDescent="0.25">
      <c r="A48" s="19" t="s">
        <v>8716</v>
      </c>
      <c r="B48" s="19" t="s">
        <v>8718</v>
      </c>
      <c r="C48" s="122">
        <v>44929</v>
      </c>
    </row>
    <row r="49" spans="1:3" x14ac:dyDescent="0.25">
      <c r="A49" s="19" t="s">
        <v>11388</v>
      </c>
      <c r="B49" s="19" t="s">
        <v>27296</v>
      </c>
      <c r="C49" s="122">
        <v>11955</v>
      </c>
    </row>
    <row r="50" spans="1:3" x14ac:dyDescent="0.25">
      <c r="A50" s="19" t="s">
        <v>11190</v>
      </c>
      <c r="B50" s="19" t="s">
        <v>27297</v>
      </c>
      <c r="C50" s="122">
        <v>13172</v>
      </c>
    </row>
    <row r="51" spans="1:3" x14ac:dyDescent="0.25">
      <c r="A51" s="19" t="s">
        <v>6833</v>
      </c>
      <c r="B51" s="19" t="s">
        <v>27311</v>
      </c>
      <c r="C51" s="122">
        <v>77022</v>
      </c>
    </row>
    <row r="52" spans="1:3" x14ac:dyDescent="0.25">
      <c r="A52" s="19" t="s">
        <v>12495</v>
      </c>
      <c r="B52" s="19" t="s">
        <v>27322</v>
      </c>
      <c r="C52" s="122">
        <v>7013</v>
      </c>
    </row>
    <row r="53" spans="1:3" x14ac:dyDescent="0.25">
      <c r="A53" s="19" t="s">
        <v>13408</v>
      </c>
      <c r="B53" s="19" t="s">
        <v>27314</v>
      </c>
      <c r="C53" s="122">
        <v>9578</v>
      </c>
    </row>
    <row r="54" spans="1:3" x14ac:dyDescent="0.25">
      <c r="A54" s="19" t="s">
        <v>27324</v>
      </c>
      <c r="B54" s="19" t="s">
        <v>27325</v>
      </c>
      <c r="C54" s="122">
        <v>21779</v>
      </c>
    </row>
    <row r="55" spans="1:3" x14ac:dyDescent="0.25">
      <c r="A55" s="19" t="s">
        <v>10079</v>
      </c>
      <c r="B55" s="19" t="s">
        <v>27298</v>
      </c>
      <c r="C55" s="122">
        <v>23404</v>
      </c>
    </row>
    <row r="56" spans="1:3" x14ac:dyDescent="0.25">
      <c r="A56" s="19" t="s">
        <v>13658</v>
      </c>
      <c r="B56" s="19" t="s">
        <v>27299</v>
      </c>
      <c r="C56" s="122">
        <v>17620</v>
      </c>
    </row>
    <row r="57" spans="1:3" x14ac:dyDescent="0.25">
      <c r="A57" s="19" t="s">
        <v>7780</v>
      </c>
      <c r="B57" s="19" t="s">
        <v>27320</v>
      </c>
      <c r="C57" s="122">
        <v>50825</v>
      </c>
    </row>
    <row r="58" spans="1:3" x14ac:dyDescent="0.25">
      <c r="A58" s="19" t="s">
        <v>22155</v>
      </c>
      <c r="B58" s="19" t="s">
        <v>28355</v>
      </c>
      <c r="C58" s="122">
        <v>5051</v>
      </c>
    </row>
    <row r="59" spans="1:3" x14ac:dyDescent="0.25">
      <c r="A59" s="19" t="s">
        <v>18710</v>
      </c>
      <c r="B59" s="19" t="s">
        <v>28925</v>
      </c>
      <c r="C59" s="122">
        <v>85582</v>
      </c>
    </row>
    <row r="60" spans="1:3" x14ac:dyDescent="0.25">
      <c r="A60" s="19" t="s">
        <v>4354</v>
      </c>
      <c r="B60" s="19" t="s">
        <v>27300</v>
      </c>
      <c r="C60" s="122">
        <v>228364</v>
      </c>
    </row>
    <row r="61" spans="1:3" x14ac:dyDescent="0.25">
      <c r="A61" s="19" t="s">
        <v>5321</v>
      </c>
      <c r="B61" s="19" t="s">
        <v>27301</v>
      </c>
      <c r="C61" s="122">
        <v>150045</v>
      </c>
    </row>
    <row r="62" spans="1:3" x14ac:dyDescent="0.25">
      <c r="A62" s="19" t="s">
        <v>5965</v>
      </c>
      <c r="B62" s="19" t="s">
        <v>27330</v>
      </c>
      <c r="C62" s="122">
        <v>41138</v>
      </c>
    </row>
    <row r="63" spans="1:3" x14ac:dyDescent="0.25">
      <c r="A63" s="19" t="s">
        <v>1682</v>
      </c>
      <c r="B63" s="19" t="s">
        <v>27415</v>
      </c>
      <c r="C63" s="122">
        <v>684492</v>
      </c>
    </row>
    <row r="64" spans="1:3" x14ac:dyDescent="0.25">
      <c r="A64" s="19" t="s">
        <v>15425</v>
      </c>
      <c r="B64" s="19" t="s">
        <v>27371</v>
      </c>
      <c r="C64" s="122">
        <v>46890</v>
      </c>
    </row>
    <row r="65" spans="1:6" x14ac:dyDescent="0.25">
      <c r="A65" s="19" t="s">
        <v>15213</v>
      </c>
      <c r="B65" s="19" t="s">
        <v>27372</v>
      </c>
      <c r="C65" s="122">
        <v>7865</v>
      </c>
    </row>
    <row r="66" spans="1:6" x14ac:dyDescent="0.25">
      <c r="A66" s="19" t="s">
        <v>22157</v>
      </c>
      <c r="B66" s="19" t="s">
        <v>27373</v>
      </c>
      <c r="C66" s="122">
        <v>1130</v>
      </c>
    </row>
    <row r="67" spans="1:6" x14ac:dyDescent="0.25">
      <c r="A67" s="19" t="s">
        <v>1913</v>
      </c>
      <c r="B67" s="19" t="s">
        <v>27368</v>
      </c>
      <c r="C67" s="122">
        <v>291317</v>
      </c>
    </row>
    <row r="68" spans="1:6" x14ac:dyDescent="0.25">
      <c r="A68" s="19" t="s">
        <v>6923</v>
      </c>
      <c r="B68" s="19" t="s">
        <v>28377</v>
      </c>
      <c r="C68" s="122">
        <v>15535</v>
      </c>
    </row>
    <row r="69" spans="1:6" x14ac:dyDescent="0.25">
      <c r="A69" s="19" t="s">
        <v>23019</v>
      </c>
      <c r="B69" s="19" t="s">
        <v>27546</v>
      </c>
      <c r="C69" s="122">
        <v>39154</v>
      </c>
    </row>
    <row r="70" spans="1:6" x14ac:dyDescent="0.25">
      <c r="A70" s="19" t="s">
        <v>11666</v>
      </c>
      <c r="B70" s="19" t="s">
        <v>27416</v>
      </c>
      <c r="C70" s="122">
        <v>11720</v>
      </c>
    </row>
    <row r="71" spans="1:6" x14ac:dyDescent="0.25">
      <c r="A71" s="19" t="s">
        <v>5156</v>
      </c>
      <c r="B71" s="19" t="s">
        <v>27484</v>
      </c>
      <c r="C71" s="122">
        <v>110394</v>
      </c>
    </row>
    <row r="72" spans="1:6" x14ac:dyDescent="0.25">
      <c r="A72" s="19" t="s">
        <v>11044</v>
      </c>
      <c r="B72" s="19" t="s">
        <v>27496</v>
      </c>
      <c r="C72" s="122">
        <v>59653</v>
      </c>
    </row>
    <row r="73" spans="1:6" x14ac:dyDescent="0.25">
      <c r="A73" s="19" t="s">
        <v>12698</v>
      </c>
      <c r="B73" s="19" t="s">
        <v>27499</v>
      </c>
      <c r="C73" s="122">
        <v>23844</v>
      </c>
    </row>
    <row r="74" spans="1:6" x14ac:dyDescent="0.25">
      <c r="A74" s="19" t="s">
        <v>12799</v>
      </c>
      <c r="B74" s="19" t="s">
        <v>28929</v>
      </c>
      <c r="C74" s="122">
        <v>30284</v>
      </c>
    </row>
    <row r="75" spans="1:6" x14ac:dyDescent="0.25">
      <c r="A75" s="19" t="s">
        <v>16891</v>
      </c>
      <c r="B75" s="19" t="s">
        <v>28930</v>
      </c>
      <c r="C75" s="122">
        <v>7460</v>
      </c>
    </row>
    <row r="76" spans="1:6" x14ac:dyDescent="0.25">
      <c r="A76" s="19" t="s">
        <v>7321</v>
      </c>
      <c r="B76" s="19" t="s">
        <v>27406</v>
      </c>
      <c r="C76" s="122">
        <v>5962</v>
      </c>
    </row>
    <row r="77" spans="1:6" x14ac:dyDescent="0.25">
      <c r="A77" s="19" t="s">
        <v>11982</v>
      </c>
      <c r="B77" s="19" t="s">
        <v>28362</v>
      </c>
      <c r="C77" s="122">
        <v>10511</v>
      </c>
    </row>
    <row r="78" spans="1:6" x14ac:dyDescent="0.25">
      <c r="A78" s="19" t="s">
        <v>28372</v>
      </c>
      <c r="B78" s="19" t="s">
        <v>28373</v>
      </c>
      <c r="C78" s="122">
        <v>18519</v>
      </c>
    </row>
    <row r="79" spans="1:6" x14ac:dyDescent="0.25">
      <c r="A79" s="19" t="s">
        <v>27507</v>
      </c>
      <c r="B79" s="19" t="s">
        <v>28371</v>
      </c>
      <c r="C79" s="122">
        <v>2738</v>
      </c>
    </row>
    <row r="80" spans="1:6" x14ac:dyDescent="0.25">
      <c r="A80" s="19" t="s">
        <v>6142</v>
      </c>
      <c r="B80" s="19" t="s">
        <v>27530</v>
      </c>
      <c r="C80" s="122">
        <v>72489</v>
      </c>
      <c r="F80" s="93"/>
    </row>
    <row r="81" spans="1:3" x14ac:dyDescent="0.25">
      <c r="A81" s="19" t="s">
        <v>10201</v>
      </c>
      <c r="B81" s="19" t="s">
        <v>27408</v>
      </c>
      <c r="C81" s="122">
        <v>14557</v>
      </c>
    </row>
    <row r="82" spans="1:3" x14ac:dyDescent="0.25">
      <c r="A82" s="19" t="s">
        <v>7882</v>
      </c>
      <c r="B82" s="19" t="s">
        <v>27476</v>
      </c>
      <c r="C82" s="122">
        <v>38036</v>
      </c>
    </row>
    <row r="83" spans="1:3" x14ac:dyDescent="0.25">
      <c r="A83" s="19" t="s">
        <v>28950</v>
      </c>
      <c r="B83" s="19" t="s">
        <v>28951</v>
      </c>
      <c r="C83" s="122">
        <v>2893</v>
      </c>
    </row>
    <row r="84" spans="1:3" x14ac:dyDescent="0.25">
      <c r="A84" s="19" t="s">
        <v>28948</v>
      </c>
      <c r="B84" s="19" t="s">
        <v>28949</v>
      </c>
      <c r="C84" s="122">
        <v>20074</v>
      </c>
    </row>
    <row r="85" spans="1:3" x14ac:dyDescent="0.25">
      <c r="A85" s="19" t="s">
        <v>10945</v>
      </c>
      <c r="B85" s="19" t="s">
        <v>27477</v>
      </c>
      <c r="C85" s="122">
        <v>10293</v>
      </c>
    </row>
    <row r="86" spans="1:3" x14ac:dyDescent="0.25">
      <c r="A86" s="19" t="s">
        <v>6836</v>
      </c>
      <c r="B86" s="19" t="s">
        <v>27485</v>
      </c>
      <c r="C86" s="122">
        <v>63856</v>
      </c>
    </row>
    <row r="87" spans="1:3" x14ac:dyDescent="0.25">
      <c r="A87" s="19" t="s">
        <v>14469</v>
      </c>
      <c r="B87" s="19" t="s">
        <v>27486</v>
      </c>
      <c r="C87" s="122">
        <v>5398</v>
      </c>
    </row>
    <row r="88" spans="1:3" x14ac:dyDescent="0.25">
      <c r="A88" s="19" t="s">
        <v>28946</v>
      </c>
      <c r="B88" s="19" t="s">
        <v>28947</v>
      </c>
      <c r="C88" s="122">
        <v>2233</v>
      </c>
    </row>
    <row r="89" spans="1:3" x14ac:dyDescent="0.25">
      <c r="A89" s="19" t="s">
        <v>15121</v>
      </c>
      <c r="B89" s="19" t="s">
        <v>27478</v>
      </c>
      <c r="C89" s="122">
        <v>42580</v>
      </c>
    </row>
    <row r="90" spans="1:3" x14ac:dyDescent="0.25">
      <c r="A90" s="19" t="s">
        <v>4063</v>
      </c>
      <c r="B90" s="19" t="s">
        <v>27479</v>
      </c>
      <c r="C90" s="122">
        <v>153591</v>
      </c>
    </row>
    <row r="91" spans="1:3" x14ac:dyDescent="0.25">
      <c r="A91" s="19" t="s">
        <v>16646</v>
      </c>
      <c r="B91" s="19" t="s">
        <v>27481</v>
      </c>
      <c r="C91" s="122">
        <v>8869</v>
      </c>
    </row>
    <row r="92" spans="1:3" x14ac:dyDescent="0.25">
      <c r="A92" s="19" t="s">
        <v>1844</v>
      </c>
      <c r="B92" s="19" t="s">
        <v>27480</v>
      </c>
      <c r="C92" s="122">
        <v>238104</v>
      </c>
    </row>
    <row r="93" spans="1:3" x14ac:dyDescent="0.25">
      <c r="A93" s="19" t="s">
        <v>6481</v>
      </c>
      <c r="B93" s="19" t="s">
        <v>27500</v>
      </c>
      <c r="C93" s="122">
        <v>133248</v>
      </c>
    </row>
    <row r="94" spans="1:3" x14ac:dyDescent="0.25">
      <c r="A94" s="19" t="s">
        <v>10867</v>
      </c>
      <c r="B94" s="19" t="s">
        <v>27482</v>
      </c>
      <c r="C94" s="122">
        <v>91614</v>
      </c>
    </row>
    <row r="95" spans="1:3" x14ac:dyDescent="0.25">
      <c r="A95" s="19" t="s">
        <v>13769</v>
      </c>
      <c r="B95" s="19" t="s">
        <v>28363</v>
      </c>
      <c r="C95" s="122">
        <v>9572</v>
      </c>
    </row>
    <row r="96" spans="1:3" x14ac:dyDescent="0.25">
      <c r="A96" s="19" t="s">
        <v>12435</v>
      </c>
      <c r="B96" s="19" t="s">
        <v>27502</v>
      </c>
      <c r="C96" s="122">
        <v>11348</v>
      </c>
    </row>
    <row r="97" spans="1:3" x14ac:dyDescent="0.25">
      <c r="A97" s="19" t="s">
        <v>978</v>
      </c>
      <c r="B97" s="19" t="s">
        <v>27302</v>
      </c>
      <c r="C97" s="122">
        <v>416717</v>
      </c>
    </row>
    <row r="98" spans="1:3" x14ac:dyDescent="0.25">
      <c r="A98" s="19" t="s">
        <v>8944</v>
      </c>
      <c r="B98" s="19" t="s">
        <v>27303</v>
      </c>
      <c r="C98" s="122">
        <v>41700</v>
      </c>
    </row>
    <row r="99" spans="1:3" x14ac:dyDescent="0.25">
      <c r="A99" s="19" t="s">
        <v>7618</v>
      </c>
      <c r="B99" s="19" t="s">
        <v>27544</v>
      </c>
      <c r="C99" s="122">
        <v>78491</v>
      </c>
    </row>
    <row r="100" spans="1:3" x14ac:dyDescent="0.25">
      <c r="A100" s="19" t="s">
        <v>18971</v>
      </c>
      <c r="B100" s="19" t="s">
        <v>28957</v>
      </c>
      <c r="C100" s="122">
        <v>9615</v>
      </c>
    </row>
    <row r="101" spans="1:3" x14ac:dyDescent="0.25">
      <c r="A101" s="19" t="s">
        <v>1544</v>
      </c>
      <c r="B101" s="19" t="s">
        <v>27358</v>
      </c>
      <c r="C101" s="122">
        <v>669587</v>
      </c>
    </row>
    <row r="102" spans="1:3" x14ac:dyDescent="0.25">
      <c r="A102" s="19" t="s">
        <v>3928</v>
      </c>
      <c r="B102" s="19" t="s">
        <v>27472</v>
      </c>
      <c r="C102" s="122">
        <v>292370</v>
      </c>
    </row>
    <row r="103" spans="1:3" x14ac:dyDescent="0.25">
      <c r="A103" s="19" t="s">
        <v>15156</v>
      </c>
      <c r="B103" s="19" t="s">
        <v>27310</v>
      </c>
      <c r="C103" s="122">
        <v>3609</v>
      </c>
    </row>
    <row r="104" spans="1:3" x14ac:dyDescent="0.25">
      <c r="A104" s="19" t="s">
        <v>28926</v>
      </c>
      <c r="B104" s="19" t="s">
        <v>28927</v>
      </c>
      <c r="C104" s="122">
        <v>36158</v>
      </c>
    </row>
    <row r="105" spans="1:3" x14ac:dyDescent="0.25">
      <c r="A105" s="19" t="s">
        <v>10100</v>
      </c>
      <c r="B105" s="19" t="s">
        <v>27457</v>
      </c>
      <c r="C105" s="122">
        <v>36873</v>
      </c>
    </row>
    <row r="106" spans="1:3" x14ac:dyDescent="0.25">
      <c r="A106" s="19" t="s">
        <v>8062</v>
      </c>
      <c r="B106" s="19" t="s">
        <v>27402</v>
      </c>
      <c r="C106" s="122">
        <v>8131</v>
      </c>
    </row>
    <row r="107" spans="1:3" x14ac:dyDescent="0.25">
      <c r="A107" s="19" t="s">
        <v>13844</v>
      </c>
      <c r="B107" s="19" t="s">
        <v>27467</v>
      </c>
      <c r="C107" s="122">
        <v>15839</v>
      </c>
    </row>
    <row r="108" spans="1:3" x14ac:dyDescent="0.25">
      <c r="A108" s="19" t="s">
        <v>7999</v>
      </c>
      <c r="B108" s="19" t="s">
        <v>27513</v>
      </c>
      <c r="C108" s="122">
        <v>50804</v>
      </c>
    </row>
    <row r="109" spans="1:3" x14ac:dyDescent="0.25">
      <c r="A109" s="19" t="s">
        <v>4504</v>
      </c>
      <c r="B109" s="19" t="s">
        <v>27417</v>
      </c>
      <c r="C109" s="122">
        <v>134896</v>
      </c>
    </row>
    <row r="110" spans="1:3" x14ac:dyDescent="0.25">
      <c r="A110" s="19" t="s">
        <v>13754</v>
      </c>
      <c r="B110" s="19" t="s">
        <v>27534</v>
      </c>
      <c r="C110" s="122">
        <v>30928</v>
      </c>
    </row>
    <row r="111" spans="1:3" x14ac:dyDescent="0.25">
      <c r="A111" s="19" t="s">
        <v>10678</v>
      </c>
      <c r="B111" s="19" t="s">
        <v>27326</v>
      </c>
      <c r="C111" s="122">
        <v>90552</v>
      </c>
    </row>
    <row r="112" spans="1:3" x14ac:dyDescent="0.25">
      <c r="A112" s="19" t="s">
        <v>13507</v>
      </c>
      <c r="B112" s="19" t="s">
        <v>28376</v>
      </c>
      <c r="C112" s="122">
        <v>17197</v>
      </c>
    </row>
    <row r="113" spans="1:3" x14ac:dyDescent="0.25">
      <c r="A113" s="19" t="s">
        <v>14300</v>
      </c>
      <c r="B113" s="19" t="s">
        <v>27535</v>
      </c>
      <c r="C113" s="122">
        <v>13940</v>
      </c>
    </row>
    <row r="114" spans="1:3" x14ac:dyDescent="0.25">
      <c r="A114" s="19" t="s">
        <v>9504</v>
      </c>
      <c r="B114" s="19" t="s">
        <v>27383</v>
      </c>
      <c r="C114" s="122">
        <v>126368</v>
      </c>
    </row>
    <row r="115" spans="1:3" x14ac:dyDescent="0.25">
      <c r="A115" s="19" t="s">
        <v>7085</v>
      </c>
      <c r="B115" s="19" t="s">
        <v>27494</v>
      </c>
      <c r="C115" s="122">
        <v>48997</v>
      </c>
    </row>
    <row r="116" spans="1:3" x14ac:dyDescent="0.25">
      <c r="A116" s="19" t="s">
        <v>10819</v>
      </c>
      <c r="B116" s="19" t="s">
        <v>27405</v>
      </c>
      <c r="C116" s="122">
        <v>12923</v>
      </c>
    </row>
    <row r="117" spans="1:3" x14ac:dyDescent="0.25">
      <c r="A117" s="19" t="s">
        <v>7954</v>
      </c>
      <c r="B117" s="19" t="s">
        <v>27404</v>
      </c>
      <c r="C117" s="122">
        <v>55350</v>
      </c>
    </row>
    <row r="118" spans="1:3" x14ac:dyDescent="0.25">
      <c r="A118" s="19" t="s">
        <v>14072</v>
      </c>
      <c r="B118" s="19" t="s">
        <v>27403</v>
      </c>
      <c r="C118" s="122">
        <v>24726</v>
      </c>
    </row>
    <row r="119" spans="1:3" x14ac:dyDescent="0.25">
      <c r="A119" s="19" t="s">
        <v>8425</v>
      </c>
      <c r="B119" s="19" t="s">
        <v>27390</v>
      </c>
      <c r="C119" s="122">
        <v>48744</v>
      </c>
    </row>
    <row r="120" spans="1:3" x14ac:dyDescent="0.25">
      <c r="A120" s="19" t="s">
        <v>27444</v>
      </c>
      <c r="B120" s="19" t="s">
        <v>27445</v>
      </c>
      <c r="C120" s="122">
        <v>11368</v>
      </c>
    </row>
    <row r="121" spans="1:3" x14ac:dyDescent="0.25">
      <c r="A121" s="19" t="s">
        <v>6839</v>
      </c>
      <c r="B121" s="19" t="s">
        <v>27413</v>
      </c>
      <c r="C121" s="122">
        <v>67780</v>
      </c>
    </row>
    <row r="122" spans="1:3" x14ac:dyDescent="0.25">
      <c r="A122" s="19" t="s">
        <v>13688</v>
      </c>
      <c r="B122" s="19" t="s">
        <v>28937</v>
      </c>
      <c r="C122" s="122">
        <v>8366</v>
      </c>
    </row>
    <row r="123" spans="1:3" x14ac:dyDescent="0.25">
      <c r="A123" s="19" t="s">
        <v>22162</v>
      </c>
      <c r="B123" s="19" t="s">
        <v>28960</v>
      </c>
      <c r="C123" s="122">
        <v>2748</v>
      </c>
    </row>
    <row r="124" spans="1:3" x14ac:dyDescent="0.25">
      <c r="A124" s="19" t="s">
        <v>22164</v>
      </c>
      <c r="B124" s="19" t="s">
        <v>27506</v>
      </c>
      <c r="C124" s="122">
        <v>12389</v>
      </c>
    </row>
    <row r="125" spans="1:3" x14ac:dyDescent="0.25">
      <c r="A125" s="19" t="s">
        <v>18706</v>
      </c>
      <c r="B125" s="19" t="s">
        <v>27384</v>
      </c>
      <c r="C125" s="122">
        <v>14874</v>
      </c>
    </row>
    <row r="126" spans="1:3" x14ac:dyDescent="0.25">
      <c r="A126" s="19" t="s">
        <v>10288</v>
      </c>
      <c r="B126" s="19" t="s">
        <v>28360</v>
      </c>
      <c r="C126" s="122">
        <v>79416</v>
      </c>
    </row>
    <row r="127" spans="1:3" x14ac:dyDescent="0.25">
      <c r="A127" s="19" t="s">
        <v>4462</v>
      </c>
      <c r="B127" s="19" t="s">
        <v>27369</v>
      </c>
      <c r="C127" s="122">
        <v>80577</v>
      </c>
    </row>
    <row r="128" spans="1:3" x14ac:dyDescent="0.25">
      <c r="A128" s="19" t="s">
        <v>11193</v>
      </c>
      <c r="B128" s="19" t="s">
        <v>27334</v>
      </c>
      <c r="C128" s="122">
        <v>16802</v>
      </c>
    </row>
    <row r="129" spans="1:3" x14ac:dyDescent="0.25">
      <c r="A129" s="19" t="s">
        <v>3387</v>
      </c>
      <c r="B129" s="19" t="s">
        <v>27312</v>
      </c>
      <c r="C129" s="122">
        <v>260482</v>
      </c>
    </row>
    <row r="130" spans="1:3" x14ac:dyDescent="0.25">
      <c r="A130" s="19" t="s">
        <v>9264</v>
      </c>
      <c r="B130" s="19" t="s">
        <v>27343</v>
      </c>
      <c r="C130" s="122">
        <v>53950</v>
      </c>
    </row>
    <row r="131" spans="1:3" x14ac:dyDescent="0.25">
      <c r="A131" s="19" t="s">
        <v>14099</v>
      </c>
      <c r="B131" s="19" t="s">
        <v>27503</v>
      </c>
      <c r="C131" s="122">
        <v>4153</v>
      </c>
    </row>
    <row r="132" spans="1:3" x14ac:dyDescent="0.25">
      <c r="A132" s="19" t="s">
        <v>6812</v>
      </c>
      <c r="B132" s="19" t="s">
        <v>27470</v>
      </c>
      <c r="C132" s="122">
        <v>14046</v>
      </c>
    </row>
    <row r="133" spans="1:3" x14ac:dyDescent="0.25">
      <c r="A133" s="19" t="s">
        <v>7915</v>
      </c>
      <c r="B133" s="19" t="s">
        <v>27473</v>
      </c>
      <c r="C133" s="122">
        <v>52402</v>
      </c>
    </row>
    <row r="134" spans="1:3" x14ac:dyDescent="0.25">
      <c r="A134" s="19" t="s">
        <v>7097</v>
      </c>
      <c r="B134" s="19" t="s">
        <v>27458</v>
      </c>
      <c r="C134" s="122">
        <v>83898</v>
      </c>
    </row>
    <row r="135" spans="1:3" x14ac:dyDescent="0.25">
      <c r="A135" s="19" t="s">
        <v>6992</v>
      </c>
      <c r="B135" s="19" t="s">
        <v>27539</v>
      </c>
      <c r="C135" s="122">
        <v>73992</v>
      </c>
    </row>
    <row r="136" spans="1:3" x14ac:dyDescent="0.25">
      <c r="A136" s="19" t="s">
        <v>7690</v>
      </c>
      <c r="B136" s="19" t="s">
        <v>27374</v>
      </c>
      <c r="C136" s="122">
        <v>47445</v>
      </c>
    </row>
    <row r="137" spans="1:3" x14ac:dyDescent="0.25">
      <c r="A137" s="19" t="s">
        <v>1391</v>
      </c>
      <c r="B137" s="19" t="s">
        <v>27304</v>
      </c>
      <c r="C137" s="122">
        <v>878063</v>
      </c>
    </row>
    <row r="138" spans="1:3" x14ac:dyDescent="0.25">
      <c r="A138" s="19" t="s">
        <v>1847</v>
      </c>
      <c r="B138" s="19" t="s">
        <v>28924</v>
      </c>
      <c r="C138" s="122">
        <v>706553</v>
      </c>
    </row>
    <row r="139" spans="1:3" x14ac:dyDescent="0.25">
      <c r="A139" s="19" t="s">
        <v>11301</v>
      </c>
      <c r="B139" s="19" t="s">
        <v>27574</v>
      </c>
      <c r="C139" s="122">
        <v>47509</v>
      </c>
    </row>
    <row r="140" spans="1:3" x14ac:dyDescent="0.25">
      <c r="A140" s="19" t="s">
        <v>21170</v>
      </c>
      <c r="B140" s="19" t="s">
        <v>28939</v>
      </c>
      <c r="C140" s="122">
        <v>14159</v>
      </c>
    </row>
    <row r="141" spans="1:3" x14ac:dyDescent="0.25">
      <c r="A141" s="19" t="s">
        <v>15165</v>
      </c>
      <c r="B141" s="19" t="s">
        <v>27555</v>
      </c>
      <c r="C141" s="122">
        <v>13610</v>
      </c>
    </row>
    <row r="142" spans="1:3" x14ac:dyDescent="0.25">
      <c r="A142" s="19" t="s">
        <v>15936</v>
      </c>
      <c r="B142" s="19" t="s">
        <v>27488</v>
      </c>
      <c r="C142" s="122">
        <v>3514</v>
      </c>
    </row>
    <row r="143" spans="1:3" x14ac:dyDescent="0.25">
      <c r="A143" s="19" t="s">
        <v>11842</v>
      </c>
      <c r="B143" s="19" t="s">
        <v>27492</v>
      </c>
      <c r="C143" s="122">
        <v>14643</v>
      </c>
    </row>
    <row r="144" spans="1:3" x14ac:dyDescent="0.25">
      <c r="A144" s="19" t="s">
        <v>9738</v>
      </c>
      <c r="B144" s="19" t="s">
        <v>27489</v>
      </c>
      <c r="C144" s="122">
        <v>33144</v>
      </c>
    </row>
    <row r="145" spans="1:3" x14ac:dyDescent="0.25">
      <c r="A145" s="19" t="s">
        <v>9459</v>
      </c>
      <c r="B145" s="19" t="s">
        <v>27466</v>
      </c>
      <c r="C145" s="122">
        <v>41975</v>
      </c>
    </row>
    <row r="146" spans="1:3" x14ac:dyDescent="0.25">
      <c r="A146" s="19" t="s">
        <v>10750</v>
      </c>
      <c r="B146" s="19" t="s">
        <v>27469</v>
      </c>
      <c r="C146" s="122">
        <v>24487</v>
      </c>
    </row>
    <row r="147" spans="1:3" x14ac:dyDescent="0.25">
      <c r="A147" s="19" t="s">
        <v>2312</v>
      </c>
      <c r="B147" s="19" t="s">
        <v>27431</v>
      </c>
      <c r="C147" s="122">
        <v>181722</v>
      </c>
    </row>
    <row r="148" spans="1:3" x14ac:dyDescent="0.25">
      <c r="A148" s="19" t="s">
        <v>10429</v>
      </c>
      <c r="B148" s="19" t="s">
        <v>28954</v>
      </c>
      <c r="C148" s="122">
        <v>9433</v>
      </c>
    </row>
    <row r="149" spans="1:3" x14ac:dyDescent="0.25">
      <c r="A149" s="19" t="s">
        <v>5570</v>
      </c>
      <c r="B149" s="19" t="s">
        <v>27370</v>
      </c>
      <c r="C149" s="122">
        <v>93331</v>
      </c>
    </row>
    <row r="150" spans="1:3" x14ac:dyDescent="0.25">
      <c r="A150" s="19" t="s">
        <v>7324</v>
      </c>
      <c r="B150" s="19" t="s">
        <v>28945</v>
      </c>
      <c r="C150" s="122">
        <v>19391</v>
      </c>
    </row>
    <row r="151" spans="1:3" x14ac:dyDescent="0.25">
      <c r="A151" s="19" t="s">
        <v>14702</v>
      </c>
      <c r="B151" s="19" t="s">
        <v>27487</v>
      </c>
      <c r="C151" s="122">
        <v>1508</v>
      </c>
    </row>
    <row r="152" spans="1:3" x14ac:dyDescent="0.25">
      <c r="A152" s="19" t="s">
        <v>1385</v>
      </c>
      <c r="B152" s="19" t="s">
        <v>27305</v>
      </c>
      <c r="C152" s="122">
        <v>741437</v>
      </c>
    </row>
    <row r="153" spans="1:3" x14ac:dyDescent="0.25">
      <c r="A153" s="19" t="s">
        <v>16176</v>
      </c>
      <c r="B153" s="19" t="s">
        <v>27361</v>
      </c>
      <c r="C153" s="122">
        <v>2968</v>
      </c>
    </row>
    <row r="154" spans="1:3" x14ac:dyDescent="0.25">
      <c r="A154" s="19" t="s">
        <v>17240</v>
      </c>
      <c r="B154" s="19" t="s">
        <v>27362</v>
      </c>
      <c r="C154" s="122">
        <v>1033</v>
      </c>
    </row>
    <row r="155" spans="1:3" x14ac:dyDescent="0.25">
      <c r="A155" s="19" t="s">
        <v>12003</v>
      </c>
      <c r="B155" s="19" t="s">
        <v>27568</v>
      </c>
      <c r="C155" s="122">
        <v>71292</v>
      </c>
    </row>
    <row r="156" spans="1:3" x14ac:dyDescent="0.25">
      <c r="A156" s="19" t="s">
        <v>2228</v>
      </c>
      <c r="B156" s="19" t="s">
        <v>27525</v>
      </c>
      <c r="C156" s="122">
        <v>366269</v>
      </c>
    </row>
    <row r="157" spans="1:3" x14ac:dyDescent="0.25">
      <c r="A157" s="19" t="s">
        <v>23018</v>
      </c>
      <c r="B157" s="19" t="s">
        <v>27526</v>
      </c>
      <c r="C157" s="122">
        <v>4053</v>
      </c>
    </row>
    <row r="158" spans="1:3" x14ac:dyDescent="0.25">
      <c r="A158" s="19" t="s">
        <v>15371</v>
      </c>
      <c r="B158" s="19" t="s">
        <v>27508</v>
      </c>
      <c r="C158" s="122">
        <v>3986</v>
      </c>
    </row>
    <row r="159" spans="1:3" x14ac:dyDescent="0.25">
      <c r="A159" s="19" t="s">
        <v>16337</v>
      </c>
      <c r="B159" s="19" t="s">
        <v>27363</v>
      </c>
      <c r="C159" s="122">
        <v>1849</v>
      </c>
    </row>
    <row r="160" spans="1:3" x14ac:dyDescent="0.25">
      <c r="A160" s="19" t="s">
        <v>7261</v>
      </c>
      <c r="B160" s="19" t="s">
        <v>27385</v>
      </c>
      <c r="C160" s="122">
        <v>35568</v>
      </c>
    </row>
    <row r="161" spans="1:3" x14ac:dyDescent="0.25">
      <c r="A161" s="19" t="s">
        <v>10942</v>
      </c>
      <c r="B161" s="19" t="s">
        <v>27497</v>
      </c>
      <c r="C161" s="122">
        <v>21546</v>
      </c>
    </row>
    <row r="162" spans="1:3" x14ac:dyDescent="0.25">
      <c r="A162" s="19" t="s">
        <v>13613</v>
      </c>
      <c r="B162" s="19" t="s">
        <v>27529</v>
      </c>
      <c r="C162" s="122">
        <v>20562</v>
      </c>
    </row>
    <row r="163" spans="1:3" x14ac:dyDescent="0.25">
      <c r="A163" s="19" t="s">
        <v>13772</v>
      </c>
      <c r="B163" s="19" t="s">
        <v>27448</v>
      </c>
      <c r="C163" s="122">
        <v>8264</v>
      </c>
    </row>
    <row r="164" spans="1:3" x14ac:dyDescent="0.25">
      <c r="A164" s="19" t="s">
        <v>5876</v>
      </c>
      <c r="B164" s="19" t="s">
        <v>27414</v>
      </c>
      <c r="C164" s="122">
        <v>83478</v>
      </c>
    </row>
    <row r="165" spans="1:3" x14ac:dyDescent="0.25">
      <c r="A165" s="19" t="s">
        <v>23063</v>
      </c>
      <c r="B165" s="19" t="s">
        <v>27337</v>
      </c>
      <c r="C165" s="122">
        <v>12784</v>
      </c>
    </row>
    <row r="166" spans="1:3" x14ac:dyDescent="0.25">
      <c r="A166" s="19" t="s">
        <v>8650</v>
      </c>
      <c r="B166" s="19" t="s">
        <v>27531</v>
      </c>
      <c r="C166" s="122">
        <v>75468</v>
      </c>
    </row>
    <row r="167" spans="1:3" x14ac:dyDescent="0.25">
      <c r="A167" s="19" t="s">
        <v>12246</v>
      </c>
      <c r="B167" s="19" t="s">
        <v>27364</v>
      </c>
      <c r="C167" s="122">
        <v>16964</v>
      </c>
    </row>
    <row r="168" spans="1:3" x14ac:dyDescent="0.25">
      <c r="A168" s="19" t="s">
        <v>6600</v>
      </c>
      <c r="B168" s="19" t="s">
        <v>27306</v>
      </c>
      <c r="C168" s="122">
        <v>27516</v>
      </c>
    </row>
    <row r="169" spans="1:3" x14ac:dyDescent="0.25">
      <c r="A169" s="19" t="s">
        <v>16129</v>
      </c>
      <c r="B169" s="19" t="s">
        <v>27541</v>
      </c>
      <c r="C169" s="122">
        <v>74180</v>
      </c>
    </row>
    <row r="170" spans="1:3" x14ac:dyDescent="0.25">
      <c r="A170" s="19" t="s">
        <v>14216</v>
      </c>
      <c r="B170" s="19" t="s">
        <v>27491</v>
      </c>
      <c r="C170" s="122">
        <v>17433</v>
      </c>
    </row>
    <row r="171" spans="1:3" x14ac:dyDescent="0.25">
      <c r="A171" s="19" t="s">
        <v>27381</v>
      </c>
      <c r="B171" s="19" t="s">
        <v>27382</v>
      </c>
      <c r="C171" s="122">
        <v>8454</v>
      </c>
    </row>
    <row r="172" spans="1:3" x14ac:dyDescent="0.25">
      <c r="A172" s="19" t="s">
        <v>18446</v>
      </c>
      <c r="B172" s="19" t="s">
        <v>28367</v>
      </c>
      <c r="C172" s="122">
        <v>2185</v>
      </c>
    </row>
    <row r="173" spans="1:3" x14ac:dyDescent="0.25">
      <c r="A173" s="19" t="s">
        <v>10681</v>
      </c>
      <c r="B173" s="19" t="s">
        <v>27536</v>
      </c>
      <c r="C173" s="122">
        <v>14585</v>
      </c>
    </row>
    <row r="174" spans="1:3" x14ac:dyDescent="0.25">
      <c r="A174" s="19" t="s">
        <v>3047</v>
      </c>
      <c r="B174" s="19" t="s">
        <v>27515</v>
      </c>
      <c r="C174" s="122">
        <v>218759</v>
      </c>
    </row>
    <row r="175" spans="1:3" x14ac:dyDescent="0.25">
      <c r="A175" s="19" t="s">
        <v>7136</v>
      </c>
      <c r="B175" s="19" t="s">
        <v>27517</v>
      </c>
      <c r="C175" s="122">
        <v>53648</v>
      </c>
    </row>
    <row r="176" spans="1:3" x14ac:dyDescent="0.25">
      <c r="A176" s="19" t="s">
        <v>5330</v>
      </c>
      <c r="B176" s="19" t="s">
        <v>27522</v>
      </c>
      <c r="C176" s="122">
        <v>51976</v>
      </c>
    </row>
    <row r="177" spans="1:3" x14ac:dyDescent="0.25">
      <c r="A177" s="19" t="s">
        <v>8521</v>
      </c>
      <c r="B177" s="19" t="s">
        <v>27505</v>
      </c>
      <c r="C177" s="122">
        <v>27637</v>
      </c>
    </row>
    <row r="178" spans="1:3" x14ac:dyDescent="0.25">
      <c r="A178" s="19" t="s">
        <v>12123</v>
      </c>
      <c r="B178" s="19" t="s">
        <v>28959</v>
      </c>
      <c r="C178" s="122">
        <v>4984</v>
      </c>
    </row>
    <row r="179" spans="1:3" x14ac:dyDescent="0.25">
      <c r="A179" s="19" t="s">
        <v>11824</v>
      </c>
      <c r="B179" s="19" t="s">
        <v>27518</v>
      </c>
      <c r="C179" s="122">
        <v>14359</v>
      </c>
    </row>
    <row r="180" spans="1:3" x14ac:dyDescent="0.25">
      <c r="A180" s="19" t="s">
        <v>12847</v>
      </c>
      <c r="B180" s="19" t="s">
        <v>27514</v>
      </c>
      <c r="C180" s="122">
        <v>5202</v>
      </c>
    </row>
    <row r="181" spans="1:3" x14ac:dyDescent="0.25">
      <c r="A181" s="19" t="s">
        <v>14848</v>
      </c>
      <c r="B181" s="19" t="s">
        <v>27516</v>
      </c>
      <c r="C181" s="122">
        <v>2691</v>
      </c>
    </row>
    <row r="182" spans="1:3" x14ac:dyDescent="0.25">
      <c r="A182" s="19" t="s">
        <v>14578</v>
      </c>
      <c r="B182" s="19" t="s">
        <v>28958</v>
      </c>
      <c r="C182" s="122">
        <v>4682</v>
      </c>
    </row>
    <row r="183" spans="1:3" x14ac:dyDescent="0.25">
      <c r="A183" s="19" t="s">
        <v>12378</v>
      </c>
      <c r="B183" s="19" t="s">
        <v>27532</v>
      </c>
      <c r="C183" s="122">
        <v>51198</v>
      </c>
    </row>
    <row r="184" spans="1:3" x14ac:dyDescent="0.25">
      <c r="A184" s="19" t="s">
        <v>28961</v>
      </c>
      <c r="B184" s="19" t="s">
        <v>28962</v>
      </c>
      <c r="C184" s="122">
        <v>777</v>
      </c>
    </row>
    <row r="185" spans="1:3" x14ac:dyDescent="0.25">
      <c r="A185" s="19" t="s">
        <v>22170</v>
      </c>
      <c r="B185" s="19" t="s">
        <v>27524</v>
      </c>
      <c r="C185" s="122">
        <v>29142</v>
      </c>
    </row>
    <row r="186" spans="1:3" x14ac:dyDescent="0.25">
      <c r="A186" s="19" t="s">
        <v>22172</v>
      </c>
      <c r="B186" s="19" t="s">
        <v>27450</v>
      </c>
      <c r="C186" s="122">
        <v>18725</v>
      </c>
    </row>
    <row r="187" spans="1:3" x14ac:dyDescent="0.25">
      <c r="A187" s="19" t="s">
        <v>19014</v>
      </c>
      <c r="B187" s="19" t="s">
        <v>28366</v>
      </c>
      <c r="C187" s="122">
        <v>17834</v>
      </c>
    </row>
    <row r="188" spans="1:3" x14ac:dyDescent="0.25">
      <c r="A188" s="19" t="s">
        <v>3091</v>
      </c>
      <c r="B188" s="19" t="s">
        <v>27501</v>
      </c>
      <c r="C188" s="122">
        <v>38338</v>
      </c>
    </row>
    <row r="189" spans="1:3" x14ac:dyDescent="0.25">
      <c r="A189" s="19" t="s">
        <v>16915</v>
      </c>
      <c r="B189" s="19" t="s">
        <v>27407</v>
      </c>
      <c r="C189" s="122">
        <v>4522</v>
      </c>
    </row>
    <row r="190" spans="1:3" x14ac:dyDescent="0.25">
      <c r="A190" s="19" t="s">
        <v>13551</v>
      </c>
      <c r="B190" s="19" t="s">
        <v>28378</v>
      </c>
      <c r="C190" s="122">
        <v>14471</v>
      </c>
    </row>
    <row r="191" spans="1:3" x14ac:dyDescent="0.25">
      <c r="A191" s="19" t="s">
        <v>3802</v>
      </c>
      <c r="B191" s="19" t="s">
        <v>27537</v>
      </c>
      <c r="C191" s="122">
        <v>152301</v>
      </c>
    </row>
    <row r="192" spans="1:3" x14ac:dyDescent="0.25">
      <c r="A192" s="19" t="s">
        <v>8983</v>
      </c>
      <c r="B192" s="19" t="s">
        <v>27456</v>
      </c>
      <c r="C192" s="122">
        <v>43959</v>
      </c>
    </row>
    <row r="193" spans="1:3" x14ac:dyDescent="0.25">
      <c r="A193" s="19" t="s">
        <v>9405</v>
      </c>
      <c r="B193" s="19" t="s">
        <v>27462</v>
      </c>
      <c r="C193" s="122">
        <v>39235</v>
      </c>
    </row>
    <row r="194" spans="1:3" x14ac:dyDescent="0.25">
      <c r="A194" s="19" t="s">
        <v>16617</v>
      </c>
      <c r="B194" s="19" t="s">
        <v>27464</v>
      </c>
      <c r="C194" s="122">
        <v>13478</v>
      </c>
    </row>
    <row r="195" spans="1:3" x14ac:dyDescent="0.25">
      <c r="A195" s="19" t="s">
        <v>11588</v>
      </c>
      <c r="B195" s="19" t="s">
        <v>27463</v>
      </c>
      <c r="C195" s="122">
        <v>11338</v>
      </c>
    </row>
    <row r="196" spans="1:3" x14ac:dyDescent="0.25">
      <c r="A196" s="19" t="s">
        <v>15957</v>
      </c>
      <c r="B196" s="19" t="s">
        <v>27465</v>
      </c>
      <c r="C196" s="122">
        <v>27046</v>
      </c>
    </row>
    <row r="197" spans="1:3" x14ac:dyDescent="0.25">
      <c r="A197" s="19" t="s">
        <v>5923</v>
      </c>
      <c r="B197" s="19" t="s">
        <v>27328</v>
      </c>
      <c r="C197" s="122">
        <v>35501</v>
      </c>
    </row>
    <row r="198" spans="1:3" x14ac:dyDescent="0.25">
      <c r="A198" s="19" t="s">
        <v>9207</v>
      </c>
      <c r="B198" s="19" t="s">
        <v>27418</v>
      </c>
      <c r="C198" s="122">
        <v>22895</v>
      </c>
    </row>
    <row r="199" spans="1:3" x14ac:dyDescent="0.25">
      <c r="A199" s="19" t="s">
        <v>13397</v>
      </c>
      <c r="B199" s="19" t="s">
        <v>27419</v>
      </c>
      <c r="C199" s="122">
        <v>44635</v>
      </c>
    </row>
    <row r="200" spans="1:3" x14ac:dyDescent="0.25">
      <c r="A200" s="19" t="s">
        <v>27420</v>
      </c>
      <c r="B200" s="19" t="s">
        <v>27421</v>
      </c>
      <c r="C200" s="122">
        <v>9970</v>
      </c>
    </row>
    <row r="201" spans="1:3" x14ac:dyDescent="0.25">
      <c r="A201" s="19" t="s">
        <v>7834</v>
      </c>
      <c r="B201" s="19" t="s">
        <v>27548</v>
      </c>
      <c r="C201" s="122">
        <v>113481</v>
      </c>
    </row>
    <row r="202" spans="1:3" x14ac:dyDescent="0.25">
      <c r="A202" s="19" t="s">
        <v>28931</v>
      </c>
      <c r="B202" s="19" t="s">
        <v>28932</v>
      </c>
      <c r="C202" s="122">
        <v>15377</v>
      </c>
    </row>
    <row r="203" spans="1:3" x14ac:dyDescent="0.25">
      <c r="A203" s="19" t="s">
        <v>11555</v>
      </c>
      <c r="B203" s="19" t="s">
        <v>28361</v>
      </c>
      <c r="C203" s="122">
        <v>33766</v>
      </c>
    </row>
    <row r="204" spans="1:3" x14ac:dyDescent="0.25">
      <c r="A204" s="19" t="s">
        <v>1676</v>
      </c>
      <c r="B204" s="19" t="s">
        <v>27386</v>
      </c>
      <c r="C204" s="122">
        <v>558121</v>
      </c>
    </row>
    <row r="205" spans="1:3" x14ac:dyDescent="0.25">
      <c r="A205" s="19" t="s">
        <v>22600</v>
      </c>
      <c r="B205" s="19" t="s">
        <v>27399</v>
      </c>
      <c r="C205" s="122">
        <v>12064</v>
      </c>
    </row>
    <row r="206" spans="1:3" x14ac:dyDescent="0.25">
      <c r="A206" s="19" t="s">
        <v>12997</v>
      </c>
      <c r="B206" s="19" t="s">
        <v>27393</v>
      </c>
      <c r="C206" s="122">
        <v>26334</v>
      </c>
    </row>
    <row r="207" spans="1:3" x14ac:dyDescent="0.25">
      <c r="A207" s="19" t="s">
        <v>16428</v>
      </c>
      <c r="B207" s="19" t="s">
        <v>27394</v>
      </c>
      <c r="C207" s="122">
        <v>3845</v>
      </c>
    </row>
    <row r="208" spans="1:3" x14ac:dyDescent="0.25">
      <c r="A208" s="19" t="s">
        <v>14880</v>
      </c>
      <c r="B208" s="19" t="s">
        <v>27395</v>
      </c>
      <c r="C208" s="122">
        <v>11325</v>
      </c>
    </row>
    <row r="209" spans="1:3" x14ac:dyDescent="0.25">
      <c r="A209" s="19" t="s">
        <v>12985</v>
      </c>
      <c r="B209" s="19" t="s">
        <v>27397</v>
      </c>
      <c r="C209" s="122">
        <v>20663</v>
      </c>
    </row>
    <row r="210" spans="1:3" x14ac:dyDescent="0.25">
      <c r="A210" s="19" t="s">
        <v>16173</v>
      </c>
      <c r="B210" s="19" t="s">
        <v>27387</v>
      </c>
      <c r="C210" s="122">
        <v>16295</v>
      </c>
    </row>
    <row r="211" spans="1:3" x14ac:dyDescent="0.25">
      <c r="A211" s="19" t="s">
        <v>16620</v>
      </c>
      <c r="B211" s="19" t="s">
        <v>27398</v>
      </c>
      <c r="C211" s="122">
        <v>3206</v>
      </c>
    </row>
    <row r="212" spans="1:3" x14ac:dyDescent="0.25">
      <c r="A212" s="19" t="s">
        <v>10645</v>
      </c>
      <c r="B212" s="19" t="s">
        <v>27388</v>
      </c>
      <c r="C212" s="122">
        <v>16054</v>
      </c>
    </row>
    <row r="213" spans="1:3" x14ac:dyDescent="0.25">
      <c r="A213" s="19" t="s">
        <v>17216</v>
      </c>
      <c r="B213" s="19" t="s">
        <v>27396</v>
      </c>
      <c r="C213" s="122">
        <v>7179</v>
      </c>
    </row>
    <row r="214" spans="1:3" x14ac:dyDescent="0.25">
      <c r="A214" s="19" t="s">
        <v>9240</v>
      </c>
      <c r="B214" s="19" t="s">
        <v>27459</v>
      </c>
      <c r="C214" s="122">
        <v>37233</v>
      </c>
    </row>
    <row r="215" spans="1:3" x14ac:dyDescent="0.25">
      <c r="A215" s="19" t="s">
        <v>22175</v>
      </c>
      <c r="B215" s="19" t="s">
        <v>27335</v>
      </c>
      <c r="C215" s="122">
        <v>65654</v>
      </c>
    </row>
    <row r="216" spans="1:3" x14ac:dyDescent="0.25">
      <c r="A216" s="19" t="s">
        <v>18256</v>
      </c>
      <c r="B216" s="19" t="s">
        <v>27540</v>
      </c>
      <c r="C216" s="122">
        <v>2574</v>
      </c>
    </row>
    <row r="217" spans="1:3" x14ac:dyDescent="0.25">
      <c r="A217" s="19" t="s">
        <v>10118</v>
      </c>
      <c r="B217" s="19" t="s">
        <v>27344</v>
      </c>
      <c r="C217" s="122">
        <v>39722</v>
      </c>
    </row>
    <row r="218" spans="1:3" x14ac:dyDescent="0.25">
      <c r="A218" s="19" t="s">
        <v>10510</v>
      </c>
      <c r="B218" s="19" t="s">
        <v>27359</v>
      </c>
      <c r="C218" s="122">
        <v>1598</v>
      </c>
    </row>
    <row r="219" spans="1:3" x14ac:dyDescent="0.25">
      <c r="A219" s="19" t="s">
        <v>2327</v>
      </c>
      <c r="B219" s="19" t="s">
        <v>27356</v>
      </c>
      <c r="C219" s="122">
        <v>337811</v>
      </c>
    </row>
    <row r="220" spans="1:3" x14ac:dyDescent="0.25">
      <c r="A220" s="19" t="s">
        <v>9852</v>
      </c>
      <c r="B220" s="19" t="s">
        <v>27346</v>
      </c>
      <c r="C220" s="122">
        <v>29685</v>
      </c>
    </row>
    <row r="221" spans="1:3" x14ac:dyDescent="0.25">
      <c r="A221" s="19" t="s">
        <v>9777</v>
      </c>
      <c r="B221" s="19" t="s">
        <v>27360</v>
      </c>
      <c r="C221" s="122">
        <v>49790</v>
      </c>
    </row>
    <row r="222" spans="1:3" x14ac:dyDescent="0.25">
      <c r="A222" s="19" t="s">
        <v>1907</v>
      </c>
      <c r="B222" s="19" t="s">
        <v>27352</v>
      </c>
      <c r="C222" s="122">
        <v>484415</v>
      </c>
    </row>
    <row r="223" spans="1:3" x14ac:dyDescent="0.25">
      <c r="A223" s="19" t="s">
        <v>23064</v>
      </c>
      <c r="B223" s="19" t="s">
        <v>27355</v>
      </c>
      <c r="C223" s="122">
        <v>9744</v>
      </c>
    </row>
    <row r="224" spans="1:3" x14ac:dyDescent="0.25">
      <c r="A224" s="19" t="s">
        <v>17320</v>
      </c>
      <c r="B224" s="19" t="s">
        <v>27357</v>
      </c>
      <c r="C224" s="122">
        <v>64093</v>
      </c>
    </row>
    <row r="225" spans="1:3" x14ac:dyDescent="0.25">
      <c r="A225" s="19" t="s">
        <v>16185</v>
      </c>
      <c r="B225" s="19" t="s">
        <v>27347</v>
      </c>
      <c r="C225" s="122">
        <v>40310</v>
      </c>
    </row>
    <row r="226" spans="1:3" x14ac:dyDescent="0.25">
      <c r="A226" s="19" t="s">
        <v>11768</v>
      </c>
      <c r="B226" s="19" t="s">
        <v>27348</v>
      </c>
      <c r="C226" s="122">
        <v>34964</v>
      </c>
    </row>
    <row r="227" spans="1:3" x14ac:dyDescent="0.25">
      <c r="A227" s="19" t="s">
        <v>16538</v>
      </c>
      <c r="B227" s="19" t="s">
        <v>27349</v>
      </c>
      <c r="C227" s="122">
        <v>1008</v>
      </c>
    </row>
    <row r="228" spans="1:3" x14ac:dyDescent="0.25">
      <c r="A228" s="19" t="s">
        <v>5072</v>
      </c>
      <c r="B228" s="19" t="s">
        <v>27350</v>
      </c>
      <c r="C228" s="122">
        <v>122007</v>
      </c>
    </row>
    <row r="229" spans="1:3" x14ac:dyDescent="0.25">
      <c r="A229" s="19" t="s">
        <v>18964</v>
      </c>
      <c r="B229" s="19" t="s">
        <v>28928</v>
      </c>
      <c r="C229" s="122">
        <v>3767</v>
      </c>
    </row>
    <row r="230" spans="1:3" x14ac:dyDescent="0.25">
      <c r="A230" s="19" t="s">
        <v>5998</v>
      </c>
      <c r="B230" s="19" t="s">
        <v>27351</v>
      </c>
      <c r="C230" s="122">
        <v>245098</v>
      </c>
    </row>
    <row r="231" spans="1:3" x14ac:dyDescent="0.25">
      <c r="A231" s="19" t="s">
        <v>12027</v>
      </c>
      <c r="B231" s="19" t="s">
        <v>27468</v>
      </c>
      <c r="C231" s="122">
        <v>21381</v>
      </c>
    </row>
    <row r="232" spans="1:3" x14ac:dyDescent="0.25">
      <c r="A232" s="19" t="s">
        <v>6574</v>
      </c>
      <c r="B232" s="19" t="s">
        <v>27409</v>
      </c>
      <c r="C232" s="122">
        <v>112743</v>
      </c>
    </row>
    <row r="233" spans="1:3" x14ac:dyDescent="0.25">
      <c r="A233" s="19" t="s">
        <v>3949</v>
      </c>
      <c r="B233" s="19" t="s">
        <v>28940</v>
      </c>
      <c r="C233" s="122">
        <v>21032</v>
      </c>
    </row>
    <row r="234" spans="1:3" x14ac:dyDescent="0.25">
      <c r="A234" s="19" t="s">
        <v>8578</v>
      </c>
      <c r="B234" s="19" t="s">
        <v>27520</v>
      </c>
      <c r="C234" s="122">
        <v>47593</v>
      </c>
    </row>
    <row r="235" spans="1:3" x14ac:dyDescent="0.25">
      <c r="A235" s="19" t="s">
        <v>8302</v>
      </c>
      <c r="B235" s="19" t="s">
        <v>27422</v>
      </c>
      <c r="C235" s="122">
        <v>35387</v>
      </c>
    </row>
    <row r="236" spans="1:3" x14ac:dyDescent="0.25">
      <c r="A236" s="19" t="s">
        <v>27551</v>
      </c>
      <c r="B236" s="19" t="s">
        <v>27552</v>
      </c>
      <c r="C236" s="122">
        <v>8818</v>
      </c>
    </row>
    <row r="237" spans="1:3" x14ac:dyDescent="0.25">
      <c r="A237" s="19" t="s">
        <v>6788</v>
      </c>
      <c r="B237" s="19" t="s">
        <v>27345</v>
      </c>
      <c r="C237" s="122">
        <v>111158</v>
      </c>
    </row>
    <row r="238" spans="1:3" x14ac:dyDescent="0.25">
      <c r="A238" s="19" t="s">
        <v>16371</v>
      </c>
      <c r="B238" s="19" t="s">
        <v>27556</v>
      </c>
      <c r="C238" s="122">
        <v>8376</v>
      </c>
    </row>
    <row r="239" spans="1:3" x14ac:dyDescent="0.25">
      <c r="A239" s="19" t="s">
        <v>13474</v>
      </c>
      <c r="B239" s="19" t="s">
        <v>28941</v>
      </c>
      <c r="C239" s="122">
        <v>10354</v>
      </c>
    </row>
    <row r="240" spans="1:3" x14ac:dyDescent="0.25">
      <c r="A240" s="19" t="s">
        <v>6247</v>
      </c>
      <c r="B240" s="19" t="s">
        <v>27307</v>
      </c>
      <c r="C240" s="122">
        <v>126358</v>
      </c>
    </row>
    <row r="241" spans="1:3" x14ac:dyDescent="0.25">
      <c r="A241" s="19" t="s">
        <v>6103</v>
      </c>
      <c r="B241" s="19" t="s">
        <v>27389</v>
      </c>
      <c r="C241" s="122">
        <v>77879</v>
      </c>
    </row>
    <row r="242" spans="1:3" x14ac:dyDescent="0.25">
      <c r="A242" s="19" t="s">
        <v>13751</v>
      </c>
      <c r="B242" s="19" t="s">
        <v>27319</v>
      </c>
      <c r="C242" s="122">
        <v>15909</v>
      </c>
    </row>
    <row r="243" spans="1:3" x14ac:dyDescent="0.25">
      <c r="A243" s="19" t="s">
        <v>22180</v>
      </c>
      <c r="B243" s="19" t="s">
        <v>27446</v>
      </c>
      <c r="C243" s="122">
        <v>9646</v>
      </c>
    </row>
    <row r="244" spans="1:3" x14ac:dyDescent="0.25">
      <c r="A244" s="19" t="s">
        <v>6289</v>
      </c>
      <c r="B244" s="19" t="s">
        <v>27439</v>
      </c>
      <c r="C244" s="122">
        <v>167335</v>
      </c>
    </row>
    <row r="245" spans="1:3" x14ac:dyDescent="0.25">
      <c r="A245" s="19" t="s">
        <v>21160</v>
      </c>
      <c r="B245" s="19" t="s">
        <v>27424</v>
      </c>
      <c r="C245" s="122">
        <v>1580</v>
      </c>
    </row>
    <row r="246" spans="1:3" x14ac:dyDescent="0.25">
      <c r="A246" s="19" t="s">
        <v>11783</v>
      </c>
      <c r="B246" s="19" t="s">
        <v>27441</v>
      </c>
      <c r="C246" s="122">
        <v>26210</v>
      </c>
    </row>
    <row r="247" spans="1:3" x14ac:dyDescent="0.25">
      <c r="A247" s="19" t="s">
        <v>11901</v>
      </c>
      <c r="B247" s="19" t="s">
        <v>27436</v>
      </c>
      <c r="C247" s="122">
        <v>18342</v>
      </c>
    </row>
    <row r="248" spans="1:3" x14ac:dyDescent="0.25">
      <c r="A248" s="19" t="s">
        <v>8683</v>
      </c>
      <c r="B248" s="19" t="s">
        <v>27438</v>
      </c>
      <c r="C248" s="122">
        <v>36777</v>
      </c>
    </row>
    <row r="249" spans="1:3" x14ac:dyDescent="0.25">
      <c r="A249" s="19" t="s">
        <v>15192</v>
      </c>
      <c r="B249" s="19" t="s">
        <v>27443</v>
      </c>
      <c r="C249" s="122">
        <v>2610</v>
      </c>
    </row>
    <row r="250" spans="1:3" x14ac:dyDescent="0.25">
      <c r="A250" s="19" t="s">
        <v>22701</v>
      </c>
      <c r="B250" s="19" t="s">
        <v>27447</v>
      </c>
      <c r="C250" s="122">
        <v>494307</v>
      </c>
    </row>
    <row r="251" spans="1:3" x14ac:dyDescent="0.25">
      <c r="A251" s="19" t="s">
        <v>13376</v>
      </c>
      <c r="B251" s="19" t="s">
        <v>27423</v>
      </c>
      <c r="C251" s="122">
        <v>18640</v>
      </c>
    </row>
    <row r="252" spans="1:3" x14ac:dyDescent="0.25">
      <c r="A252" s="19" t="s">
        <v>11501</v>
      </c>
      <c r="B252" s="19" t="s">
        <v>27440</v>
      </c>
      <c r="C252" s="122">
        <v>24575</v>
      </c>
    </row>
    <row r="253" spans="1:3" x14ac:dyDescent="0.25">
      <c r="A253" s="19" t="s">
        <v>19003</v>
      </c>
      <c r="B253" s="19" t="s">
        <v>27435</v>
      </c>
      <c r="C253" s="122">
        <v>82177</v>
      </c>
    </row>
    <row r="254" spans="1:3" x14ac:dyDescent="0.25">
      <c r="A254" s="19" t="s">
        <v>8599</v>
      </c>
      <c r="B254" s="19" t="s">
        <v>27425</v>
      </c>
      <c r="C254" s="122">
        <v>18930</v>
      </c>
    </row>
    <row r="255" spans="1:3" x14ac:dyDescent="0.25">
      <c r="A255" s="19" t="s">
        <v>28364</v>
      </c>
      <c r="B255" s="19" t="s">
        <v>28365</v>
      </c>
      <c r="C255" s="122">
        <v>2796</v>
      </c>
    </row>
    <row r="256" spans="1:3" x14ac:dyDescent="0.25">
      <c r="A256" s="19" t="s">
        <v>5483</v>
      </c>
      <c r="B256" s="19" t="s">
        <v>27426</v>
      </c>
      <c r="C256" s="122">
        <v>169491</v>
      </c>
    </row>
    <row r="257" spans="1:3" x14ac:dyDescent="0.25">
      <c r="A257" s="19" t="s">
        <v>9944</v>
      </c>
      <c r="B257" s="19" t="s">
        <v>27434</v>
      </c>
      <c r="C257" s="122">
        <v>7498</v>
      </c>
    </row>
    <row r="258" spans="1:3" x14ac:dyDescent="0.25">
      <c r="A258" s="19" t="s">
        <v>21162</v>
      </c>
      <c r="B258" s="19" t="s">
        <v>27427</v>
      </c>
      <c r="C258" s="122">
        <v>48415</v>
      </c>
    </row>
    <row r="259" spans="1:3" x14ac:dyDescent="0.25">
      <c r="A259" s="19" t="s">
        <v>3835</v>
      </c>
      <c r="B259" s="19" t="s">
        <v>27428</v>
      </c>
      <c r="C259" s="122">
        <v>142639</v>
      </c>
    </row>
    <row r="260" spans="1:3" x14ac:dyDescent="0.25">
      <c r="A260" s="19" t="s">
        <v>18829</v>
      </c>
      <c r="B260" s="19" t="s">
        <v>28966</v>
      </c>
      <c r="C260" s="122">
        <v>27990</v>
      </c>
    </row>
    <row r="261" spans="1:3" x14ac:dyDescent="0.25">
      <c r="A261" s="19" t="s">
        <v>4594</v>
      </c>
      <c r="B261" s="19" t="s">
        <v>27460</v>
      </c>
      <c r="C261" s="122">
        <v>36466</v>
      </c>
    </row>
    <row r="262" spans="1:3" x14ac:dyDescent="0.25">
      <c r="A262" s="19" t="s">
        <v>5126</v>
      </c>
      <c r="B262" s="19" t="s">
        <v>27471</v>
      </c>
      <c r="C262" s="122">
        <v>77875</v>
      </c>
    </row>
    <row r="263" spans="1:3" x14ac:dyDescent="0.25">
      <c r="A263" s="19" t="s">
        <v>28933</v>
      </c>
      <c r="B263" s="19" t="s">
        <v>28934</v>
      </c>
      <c r="C263" s="122">
        <v>2275</v>
      </c>
    </row>
    <row r="264" spans="1:3" x14ac:dyDescent="0.25">
      <c r="A264" s="19" t="s">
        <v>12633</v>
      </c>
      <c r="B264" s="19" t="s">
        <v>27495</v>
      </c>
      <c r="C264" s="122">
        <v>14845</v>
      </c>
    </row>
    <row r="265" spans="1:3" x14ac:dyDescent="0.25">
      <c r="A265" s="19" t="s">
        <v>17296</v>
      </c>
      <c r="B265" s="19" t="s">
        <v>27475</v>
      </c>
      <c r="C265" s="122">
        <v>1372</v>
      </c>
    </row>
    <row r="266" spans="1:3" x14ac:dyDescent="0.25">
      <c r="A266" s="19" t="s">
        <v>23066</v>
      </c>
      <c r="B266" s="19" t="s">
        <v>28944</v>
      </c>
      <c r="C266" s="122">
        <v>4230</v>
      </c>
    </row>
    <row r="267" spans="1:3" x14ac:dyDescent="0.25">
      <c r="A267" s="19" t="s">
        <v>12925</v>
      </c>
      <c r="B267" s="19" t="s">
        <v>27474</v>
      </c>
      <c r="C267" s="122">
        <v>7118</v>
      </c>
    </row>
    <row r="268" spans="1:3" x14ac:dyDescent="0.25">
      <c r="A268" s="19" t="s">
        <v>1850</v>
      </c>
      <c r="B268" s="19" t="s">
        <v>27317</v>
      </c>
      <c r="C268" s="122">
        <v>363561</v>
      </c>
    </row>
    <row r="269" spans="1:3" x14ac:dyDescent="0.25">
      <c r="A269" s="19" t="s">
        <v>12342</v>
      </c>
      <c r="B269" s="19" t="s">
        <v>27333</v>
      </c>
      <c r="C269" s="122">
        <v>5319</v>
      </c>
    </row>
    <row r="270" spans="1:3" x14ac:dyDescent="0.25">
      <c r="A270" s="19" t="s">
        <v>5630</v>
      </c>
      <c r="B270" s="19" t="s">
        <v>27318</v>
      </c>
      <c r="C270" s="122">
        <v>58722</v>
      </c>
    </row>
    <row r="271" spans="1:3" x14ac:dyDescent="0.25">
      <c r="A271" s="19" t="s">
        <v>13241</v>
      </c>
      <c r="B271" s="19" t="s">
        <v>27315</v>
      </c>
      <c r="C271" s="122">
        <v>29911</v>
      </c>
    </row>
    <row r="272" spans="1:3" x14ac:dyDescent="0.25">
      <c r="A272" s="19" t="s">
        <v>28942</v>
      </c>
      <c r="B272" s="19" t="s">
        <v>28943</v>
      </c>
      <c r="C272" s="122">
        <v>986</v>
      </c>
    </row>
    <row r="273" spans="1:3" x14ac:dyDescent="0.25">
      <c r="A273" s="19" t="s">
        <v>1670</v>
      </c>
      <c r="B273" s="19" t="s">
        <v>27375</v>
      </c>
      <c r="C273" s="122">
        <v>556657</v>
      </c>
    </row>
    <row r="274" spans="1:3" x14ac:dyDescent="0.25">
      <c r="A274" s="19" t="s">
        <v>11937</v>
      </c>
      <c r="B274" s="19" t="s">
        <v>27379</v>
      </c>
      <c r="C274" s="122">
        <v>14130</v>
      </c>
    </row>
    <row r="275" spans="1:3" x14ac:dyDescent="0.25">
      <c r="A275" s="19" t="s">
        <v>11651</v>
      </c>
      <c r="B275" s="19" t="s">
        <v>27378</v>
      </c>
      <c r="C275" s="122">
        <v>7256</v>
      </c>
    </row>
    <row r="276" spans="1:3" x14ac:dyDescent="0.25">
      <c r="A276" s="19" t="s">
        <v>15597</v>
      </c>
      <c r="B276" s="19" t="s">
        <v>27376</v>
      </c>
      <c r="C276" s="122">
        <v>5222</v>
      </c>
    </row>
    <row r="277" spans="1:3" x14ac:dyDescent="0.25">
      <c r="A277" s="19" t="s">
        <v>14018</v>
      </c>
      <c r="B277" s="19" t="s">
        <v>27410</v>
      </c>
      <c r="C277" s="122">
        <v>3966</v>
      </c>
    </row>
    <row r="278" spans="1:3" x14ac:dyDescent="0.25">
      <c r="A278" s="19" t="s">
        <v>4772</v>
      </c>
      <c r="B278" s="19" t="s">
        <v>28938</v>
      </c>
      <c r="C278" s="122">
        <v>213377</v>
      </c>
    </row>
    <row r="279" spans="1:3" x14ac:dyDescent="0.25">
      <c r="A279" s="19" t="s">
        <v>13700</v>
      </c>
      <c r="B279" s="19" t="s">
        <v>27554</v>
      </c>
      <c r="C279" s="122">
        <v>9911</v>
      </c>
    </row>
    <row r="280" spans="1:3" x14ac:dyDescent="0.25">
      <c r="A280" s="19" t="s">
        <v>13106</v>
      </c>
      <c r="B280" s="19" t="s">
        <v>27557</v>
      </c>
      <c r="C280" s="122">
        <v>16595</v>
      </c>
    </row>
    <row r="281" spans="1:3" x14ac:dyDescent="0.25">
      <c r="A281" s="19" t="s">
        <v>9498</v>
      </c>
      <c r="B281" s="19" t="s">
        <v>27329</v>
      </c>
      <c r="C281" s="122">
        <v>9813</v>
      </c>
    </row>
    <row r="282" spans="1:3" x14ac:dyDescent="0.25">
      <c r="A282" s="19" t="s">
        <v>10174</v>
      </c>
      <c r="B282" s="19" t="s">
        <v>27353</v>
      </c>
      <c r="C282" s="122">
        <v>58418</v>
      </c>
    </row>
    <row r="283" spans="1:3" x14ac:dyDescent="0.25">
      <c r="A283" s="19" t="s">
        <v>7181</v>
      </c>
      <c r="B283" s="19" t="s">
        <v>27429</v>
      </c>
      <c r="C283" s="122">
        <v>64931</v>
      </c>
    </row>
    <row r="284" spans="1:3" x14ac:dyDescent="0.25">
      <c r="A284" s="19" t="s">
        <v>28952</v>
      </c>
      <c r="B284" s="19" t="s">
        <v>28953</v>
      </c>
      <c r="C284" s="122">
        <v>8563</v>
      </c>
    </row>
    <row r="285" spans="1:3" x14ac:dyDescent="0.25">
      <c r="A285" s="19" t="s">
        <v>22773</v>
      </c>
      <c r="B285" s="19" t="s">
        <v>27451</v>
      </c>
      <c r="C285" s="122">
        <v>13396</v>
      </c>
    </row>
    <row r="286" spans="1:3" x14ac:dyDescent="0.25">
      <c r="A286" s="19" t="s">
        <v>9048</v>
      </c>
      <c r="B286" s="19" t="s">
        <v>27437</v>
      </c>
      <c r="C286" s="122">
        <v>52549</v>
      </c>
    </row>
    <row r="287" spans="1:3" x14ac:dyDescent="0.25">
      <c r="A287" s="19" t="s">
        <v>7396</v>
      </c>
      <c r="B287" s="19" t="s">
        <v>27449</v>
      </c>
      <c r="C287" s="122">
        <v>21983</v>
      </c>
    </row>
    <row r="288" spans="1:3" x14ac:dyDescent="0.25">
      <c r="A288" s="19" t="s">
        <v>9876</v>
      </c>
      <c r="B288" s="19" t="s">
        <v>27565</v>
      </c>
      <c r="C288" s="122">
        <v>28177</v>
      </c>
    </row>
    <row r="289" spans="1:3" x14ac:dyDescent="0.25">
      <c r="A289" s="19" t="s">
        <v>4665</v>
      </c>
      <c r="B289" s="19" t="s">
        <v>27564</v>
      </c>
      <c r="C289" s="122">
        <v>181050</v>
      </c>
    </row>
    <row r="290" spans="1:3" x14ac:dyDescent="0.25">
      <c r="A290" s="19" t="s">
        <v>16255</v>
      </c>
      <c r="B290" s="19" t="s">
        <v>27571</v>
      </c>
      <c r="C290" s="122">
        <v>7802</v>
      </c>
    </row>
    <row r="291" spans="1:3" x14ac:dyDescent="0.25">
      <c r="A291" s="19" t="s">
        <v>10264</v>
      </c>
      <c r="B291" s="19" t="s">
        <v>27562</v>
      </c>
      <c r="C291" s="122">
        <v>39494</v>
      </c>
    </row>
    <row r="292" spans="1:3" x14ac:dyDescent="0.25">
      <c r="A292" s="19" t="s">
        <v>10882</v>
      </c>
      <c r="B292" s="19" t="s">
        <v>27570</v>
      </c>
      <c r="C292" s="122">
        <v>69096</v>
      </c>
    </row>
    <row r="293" spans="1:3" x14ac:dyDescent="0.25">
      <c r="A293" s="19" t="s">
        <v>2372</v>
      </c>
      <c r="B293" s="19" t="s">
        <v>27558</v>
      </c>
      <c r="C293" s="122">
        <v>338704</v>
      </c>
    </row>
    <row r="294" spans="1:3" x14ac:dyDescent="0.25">
      <c r="A294" s="19" t="s">
        <v>22185</v>
      </c>
      <c r="B294" s="19" t="s">
        <v>28964</v>
      </c>
      <c r="C294" s="122">
        <v>831</v>
      </c>
    </row>
    <row r="295" spans="1:3" x14ac:dyDescent="0.25">
      <c r="A295" s="19" t="s">
        <v>16690</v>
      </c>
      <c r="B295" s="19" t="s">
        <v>27559</v>
      </c>
      <c r="C295" s="122">
        <v>3150</v>
      </c>
    </row>
    <row r="296" spans="1:3" x14ac:dyDescent="0.25">
      <c r="A296" s="19" t="s">
        <v>6031</v>
      </c>
      <c r="B296" s="19" t="s">
        <v>27560</v>
      </c>
      <c r="C296" s="122">
        <v>75038</v>
      </c>
    </row>
    <row r="297" spans="1:3" x14ac:dyDescent="0.25">
      <c r="A297" s="19" t="s">
        <v>9711</v>
      </c>
      <c r="B297" s="19" t="s">
        <v>27561</v>
      </c>
      <c r="C297" s="122">
        <v>62419</v>
      </c>
    </row>
    <row r="298" spans="1:3" x14ac:dyDescent="0.25">
      <c r="A298" s="19" t="s">
        <v>6803</v>
      </c>
      <c r="B298" s="19" t="s">
        <v>27563</v>
      </c>
      <c r="C298" s="122">
        <v>63008</v>
      </c>
    </row>
    <row r="299" spans="1:3" x14ac:dyDescent="0.25">
      <c r="A299" s="19" t="s">
        <v>5705</v>
      </c>
      <c r="B299" s="19" t="s">
        <v>27342</v>
      </c>
      <c r="C299" s="122">
        <v>131081</v>
      </c>
    </row>
    <row r="300" spans="1:3" x14ac:dyDescent="0.25">
      <c r="A300" s="19" t="s">
        <v>2735</v>
      </c>
      <c r="B300" s="19" t="s">
        <v>27575</v>
      </c>
      <c r="C300" s="122">
        <v>287496</v>
      </c>
    </row>
    <row r="301" spans="1:3" x14ac:dyDescent="0.25">
      <c r="A301" s="19" t="s">
        <v>18958</v>
      </c>
      <c r="B301" s="19" t="s">
        <v>28374</v>
      </c>
      <c r="C301" s="122">
        <v>70350</v>
      </c>
    </row>
    <row r="302" spans="1:3" x14ac:dyDescent="0.25">
      <c r="A302" s="19" t="s">
        <v>14228</v>
      </c>
      <c r="B302" s="19" t="s">
        <v>27493</v>
      </c>
      <c r="C302" s="122">
        <v>5798</v>
      </c>
    </row>
    <row r="303" spans="1:3" x14ac:dyDescent="0.25">
      <c r="A303" s="19" t="s">
        <v>15874</v>
      </c>
      <c r="B303" s="19" t="s">
        <v>28370</v>
      </c>
      <c r="C303" s="122">
        <v>12774</v>
      </c>
    </row>
    <row r="304" spans="1:3" x14ac:dyDescent="0.25">
      <c r="A304" s="19" t="s">
        <v>8890</v>
      </c>
      <c r="B304" s="19" t="s">
        <v>28369</v>
      </c>
      <c r="C304" s="122">
        <v>59273</v>
      </c>
    </row>
    <row r="305" spans="1:3" x14ac:dyDescent="0.25">
      <c r="A305" s="19" t="s">
        <v>8722</v>
      </c>
      <c r="B305" s="19" t="s">
        <v>27538</v>
      </c>
      <c r="C305" s="122">
        <v>70947</v>
      </c>
    </row>
    <row r="306" spans="1:3" x14ac:dyDescent="0.25">
      <c r="A306" s="19" t="s">
        <v>6274</v>
      </c>
      <c r="B306" s="19" t="s">
        <v>28963</v>
      </c>
      <c r="C306" s="122">
        <v>113463</v>
      </c>
    </row>
    <row r="307" spans="1:3" x14ac:dyDescent="0.25">
      <c r="A307" s="19" t="s">
        <v>14839</v>
      </c>
      <c r="B307" s="19" t="s">
        <v>27542</v>
      </c>
      <c r="C307" s="122">
        <v>5553</v>
      </c>
    </row>
    <row r="308" spans="1:3" x14ac:dyDescent="0.25">
      <c r="A308" s="19" t="s">
        <v>7804</v>
      </c>
      <c r="B308" s="19" t="s">
        <v>27430</v>
      </c>
      <c r="C308" s="122">
        <v>37607</v>
      </c>
    </row>
    <row r="309" spans="1:3" x14ac:dyDescent="0.25">
      <c r="A309" s="19" t="s">
        <v>14360</v>
      </c>
      <c r="B309" s="19" t="s">
        <v>27498</v>
      </c>
      <c r="C309" s="122">
        <v>26904</v>
      </c>
    </row>
    <row r="310" spans="1:3" x14ac:dyDescent="0.25">
      <c r="A310" s="19" t="s">
        <v>10480</v>
      </c>
      <c r="B310" s="19" t="s">
        <v>27545</v>
      </c>
      <c r="C310" s="122">
        <v>5102</v>
      </c>
    </row>
    <row r="311" spans="1:3" x14ac:dyDescent="0.25">
      <c r="A311" s="19" t="s">
        <v>28935</v>
      </c>
      <c r="B311" s="19" t="s">
        <v>28936</v>
      </c>
      <c r="C311" s="122">
        <v>1749</v>
      </c>
    </row>
    <row r="312" spans="1:3" x14ac:dyDescent="0.25">
      <c r="A312" s="19" t="s">
        <v>6175</v>
      </c>
      <c r="B312" s="19" t="s">
        <v>27528</v>
      </c>
      <c r="C312" s="122">
        <v>29351</v>
      </c>
    </row>
    <row r="313" spans="1:3" x14ac:dyDescent="0.25">
      <c r="A313" s="19" t="s">
        <v>2702</v>
      </c>
      <c r="B313" s="19" t="s">
        <v>27527</v>
      </c>
      <c r="C313" s="122">
        <v>247936</v>
      </c>
    </row>
    <row r="314" spans="1:3" x14ac:dyDescent="0.25">
      <c r="A314" s="19" t="s">
        <v>16108</v>
      </c>
      <c r="B314" s="19" t="s">
        <v>28375</v>
      </c>
      <c r="C314" s="122">
        <v>16307</v>
      </c>
    </row>
    <row r="315" spans="1:3" x14ac:dyDescent="0.25">
      <c r="A315" s="19" t="s">
        <v>13115</v>
      </c>
      <c r="B315" s="19" t="s">
        <v>27391</v>
      </c>
      <c r="C315" s="122">
        <v>93</v>
      </c>
    </row>
    <row r="316" spans="1:3" x14ac:dyDescent="0.25">
      <c r="A316" s="19" t="s">
        <v>15323</v>
      </c>
      <c r="B316" s="19" t="s">
        <v>27380</v>
      </c>
      <c r="C316" s="122">
        <v>26802</v>
      </c>
    </row>
    <row r="317" spans="1:3" x14ac:dyDescent="0.25">
      <c r="A317" s="19" t="s">
        <v>4234</v>
      </c>
      <c r="B317" s="19" t="s">
        <v>27367</v>
      </c>
      <c r="C317" s="122">
        <v>222631</v>
      </c>
    </row>
    <row r="318" spans="1:3" x14ac:dyDescent="0.25">
      <c r="A318" s="19" t="s">
        <v>10771</v>
      </c>
      <c r="B318" s="19" t="s">
        <v>27455</v>
      </c>
      <c r="C318" s="122">
        <v>24455</v>
      </c>
    </row>
    <row r="319" spans="1:3" x14ac:dyDescent="0.25">
      <c r="A319" s="19" t="s">
        <v>14416</v>
      </c>
      <c r="B319" s="19" t="s">
        <v>28368</v>
      </c>
      <c r="C319" s="122">
        <v>2070</v>
      </c>
    </row>
    <row r="320" spans="1:3" x14ac:dyDescent="0.25">
      <c r="A320" s="19" t="s">
        <v>10082</v>
      </c>
      <c r="B320" s="19" t="s">
        <v>27490</v>
      </c>
      <c r="C320" s="122">
        <v>18297</v>
      </c>
    </row>
    <row r="321" spans="1:3" x14ac:dyDescent="0.25">
      <c r="A321" s="19" t="s">
        <v>13078</v>
      </c>
      <c r="B321" s="19" t="s">
        <v>27580</v>
      </c>
      <c r="C321" s="122">
        <v>12664</v>
      </c>
    </row>
    <row r="322" spans="1:3" x14ac:dyDescent="0.25">
      <c r="A322" s="19" t="s">
        <v>4808</v>
      </c>
      <c r="B322" s="19" t="s">
        <v>27365</v>
      </c>
      <c r="C322" s="122">
        <v>152697</v>
      </c>
    </row>
    <row r="323" spans="1:3" x14ac:dyDescent="0.25">
      <c r="A323" s="19" t="s">
        <v>10273</v>
      </c>
      <c r="B323" s="19" t="s">
        <v>27504</v>
      </c>
      <c r="C323" s="122">
        <v>42972</v>
      </c>
    </row>
    <row r="324" spans="1:3" x14ac:dyDescent="0.25">
      <c r="A324" s="19" t="s">
        <v>7157</v>
      </c>
      <c r="B324" s="19" t="s">
        <v>27453</v>
      </c>
      <c r="C324" s="122">
        <v>26844</v>
      </c>
    </row>
    <row r="325" spans="1:3" x14ac:dyDescent="0.25">
      <c r="A325" s="19" t="s">
        <v>9480</v>
      </c>
      <c r="B325" s="19" t="s">
        <v>27377</v>
      </c>
      <c r="C325" s="122">
        <v>35239</v>
      </c>
    </row>
    <row r="326" spans="1:3" x14ac:dyDescent="0.25">
      <c r="A326" s="19" t="s">
        <v>18738</v>
      </c>
      <c r="B326" s="19" t="s">
        <v>27452</v>
      </c>
      <c r="C326" s="122">
        <v>26971</v>
      </c>
    </row>
    <row r="327" spans="1:3" x14ac:dyDescent="0.25">
      <c r="A327" s="19" t="s">
        <v>2900</v>
      </c>
      <c r="B327" s="19" t="s">
        <v>27308</v>
      </c>
      <c r="C327" s="122">
        <v>303100</v>
      </c>
    </row>
    <row r="328" spans="1:3" x14ac:dyDescent="0.25">
      <c r="A328" s="19" t="s">
        <v>9822</v>
      </c>
      <c r="B328" s="19" t="s">
        <v>27432</v>
      </c>
      <c r="C328" s="122">
        <v>22642</v>
      </c>
    </row>
    <row r="329" spans="1:3" x14ac:dyDescent="0.25">
      <c r="A329" s="19" t="s">
        <v>5210</v>
      </c>
      <c r="B329" s="19" t="s">
        <v>27483</v>
      </c>
      <c r="C329" s="122">
        <v>147211</v>
      </c>
    </row>
    <row r="330" spans="1:3" x14ac:dyDescent="0.25">
      <c r="A330" s="19" t="s">
        <v>15918</v>
      </c>
      <c r="B330" s="19" t="s">
        <v>27392</v>
      </c>
      <c r="C330" s="122">
        <v>1364</v>
      </c>
    </row>
    <row r="331" spans="1:3" x14ac:dyDescent="0.25">
      <c r="A331" s="19" t="s">
        <v>23065</v>
      </c>
      <c r="B331" s="19" t="s">
        <v>27400</v>
      </c>
      <c r="C331" s="122">
        <v>11856</v>
      </c>
    </row>
    <row r="332" spans="1:3" x14ac:dyDescent="0.25">
      <c r="A332" s="19" t="s">
        <v>13760</v>
      </c>
      <c r="B332" s="19" t="s">
        <v>27566</v>
      </c>
      <c r="C332" s="122">
        <v>30316</v>
      </c>
    </row>
    <row r="333" spans="1:3" x14ac:dyDescent="0.25">
      <c r="A333" s="19" t="s">
        <v>16152</v>
      </c>
      <c r="B333" s="19" t="s">
        <v>27543</v>
      </c>
      <c r="C333" s="122">
        <v>2927</v>
      </c>
    </row>
    <row r="334" spans="1:3" x14ac:dyDescent="0.25">
      <c r="A334" s="19" t="s">
        <v>15416</v>
      </c>
      <c r="B334" s="19" t="s">
        <v>28965</v>
      </c>
      <c r="C334" s="122">
        <v>8157</v>
      </c>
    </row>
    <row r="335" spans="1:3" x14ac:dyDescent="0.25">
      <c r="A335" s="19" t="s">
        <v>23067</v>
      </c>
      <c r="B335" s="19" t="s">
        <v>27569</v>
      </c>
      <c r="C335" s="122">
        <v>11078</v>
      </c>
    </row>
    <row r="336" spans="1:3" x14ac:dyDescent="0.25">
      <c r="A336" s="19" t="s">
        <v>15607</v>
      </c>
      <c r="B336" s="19" t="s">
        <v>27521</v>
      </c>
      <c r="C336" s="122">
        <v>910</v>
      </c>
    </row>
    <row r="337" spans="1:3" x14ac:dyDescent="0.25">
      <c r="A337" s="19" t="s">
        <v>11853</v>
      </c>
      <c r="B337" s="19" t="s">
        <v>27523</v>
      </c>
      <c r="C337" s="122">
        <v>34696</v>
      </c>
    </row>
    <row r="338" spans="1:3" x14ac:dyDescent="0.25">
      <c r="A338" s="19" t="s">
        <v>15708</v>
      </c>
      <c r="B338" s="19" t="s">
        <v>27454</v>
      </c>
      <c r="C338" s="122">
        <v>19609</v>
      </c>
    </row>
    <row r="339" spans="1:3" x14ac:dyDescent="0.25">
      <c r="A339" s="19" t="s">
        <v>28955</v>
      </c>
      <c r="B339" s="19" t="s">
        <v>28956</v>
      </c>
      <c r="C339" s="122">
        <v>69460</v>
      </c>
    </row>
    <row r="340" spans="1:3" x14ac:dyDescent="0.25">
      <c r="A340" s="19" t="s">
        <v>12621</v>
      </c>
      <c r="B340" s="19" t="s">
        <v>27533</v>
      </c>
      <c r="C340" s="122">
        <v>6872</v>
      </c>
    </row>
    <row r="341" spans="1:3" x14ac:dyDescent="0.25">
      <c r="A341" s="19" t="s">
        <v>3982</v>
      </c>
      <c r="B341" s="19" t="s">
        <v>27549</v>
      </c>
      <c r="C341" s="122">
        <v>212837</v>
      </c>
    </row>
    <row r="342" spans="1:3" x14ac:dyDescent="0.25">
      <c r="A342" s="19" t="s">
        <v>22188</v>
      </c>
      <c r="B342" s="19" t="s">
        <v>27553</v>
      </c>
      <c r="C342" s="122">
        <v>2994</v>
      </c>
    </row>
    <row r="343" spans="1:3" x14ac:dyDescent="0.25">
      <c r="A343" s="19" t="s">
        <v>13697</v>
      </c>
      <c r="B343" s="19" t="s">
        <v>27550</v>
      </c>
      <c r="C343" s="122">
        <v>6929</v>
      </c>
    </row>
    <row r="344" spans="1:3" x14ac:dyDescent="0.25">
      <c r="A344" s="19" t="s">
        <v>4886</v>
      </c>
      <c r="B344" s="19" t="s">
        <v>27461</v>
      </c>
      <c r="C344" s="122">
        <v>119902</v>
      </c>
    </row>
    <row r="345" spans="1:3" x14ac:dyDescent="0.25">
      <c r="A345" s="19" t="s">
        <v>7010</v>
      </c>
      <c r="B345" s="19" t="s">
        <v>27366</v>
      </c>
      <c r="C345" s="122">
        <v>4863</v>
      </c>
    </row>
    <row r="346" spans="1:3" x14ac:dyDescent="0.25">
      <c r="A346" s="19" t="s">
        <v>3766</v>
      </c>
      <c r="B346" s="19" t="s">
        <v>27433</v>
      </c>
      <c r="C346" s="122">
        <v>218581</v>
      </c>
    </row>
    <row r="347" spans="1:3" x14ac:dyDescent="0.25">
      <c r="A347" s="19" t="s">
        <v>11208</v>
      </c>
      <c r="B347" s="19" t="s">
        <v>27576</v>
      </c>
      <c r="C347" s="122">
        <v>47015</v>
      </c>
    </row>
    <row r="348" spans="1:3" x14ac:dyDescent="0.25">
      <c r="A348" s="118"/>
      <c r="B348" s="118"/>
      <c r="C348" s="118"/>
    </row>
    <row r="349" spans="1:3" x14ac:dyDescent="0.25">
      <c r="A349" s="118"/>
      <c r="B349" s="118"/>
      <c r="C349" s="118"/>
    </row>
    <row r="350" spans="1:3" x14ac:dyDescent="0.25">
      <c r="A350" s="118"/>
      <c r="B350" s="118"/>
      <c r="C350" s="118"/>
    </row>
    <row r="351" spans="1:3" x14ac:dyDescent="0.25">
      <c r="A351" s="118"/>
      <c r="B351" s="118"/>
      <c r="C351" s="118"/>
    </row>
    <row r="352" spans="1:3" x14ac:dyDescent="0.25">
      <c r="A352" s="118"/>
      <c r="B352" s="118"/>
      <c r="C352" s="118"/>
    </row>
    <row r="353" spans="1:3" x14ac:dyDescent="0.25">
      <c r="A353" s="118"/>
      <c r="B353" s="118"/>
      <c r="C353" s="118"/>
    </row>
  </sheetData>
  <sortState xmlns:xlrd2="http://schemas.microsoft.com/office/spreadsheetml/2017/richdata2" ref="A6:C347">
    <sortCondition ref="B6:B347"/>
  </sortState>
  <pageMargins left="0.7" right="0.7" top="0.31" bottom="0.2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92FF4-9739-498E-8ABC-CCC8DB324B3F}">
  <dimension ref="A1:F270"/>
  <sheetViews>
    <sheetView view="pageBreakPreview" topLeftCell="A211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Nordland!A1</f>
        <v>Momskompensasjon 2024 klubber</v>
      </c>
    </row>
    <row r="2" spans="1:3" ht="18.75" x14ac:dyDescent="0.3">
      <c r="A2" s="85" t="s">
        <v>28967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SUM(C6:C1224)</f>
        <v>22287535</v>
      </c>
    </row>
    <row r="6" spans="1:3" x14ac:dyDescent="0.25">
      <c r="A6" s="19" t="s">
        <v>7330</v>
      </c>
      <c r="B6" s="19" t="s">
        <v>27707</v>
      </c>
      <c r="C6" s="122">
        <v>29528</v>
      </c>
    </row>
    <row r="7" spans="1:3" x14ac:dyDescent="0.25">
      <c r="A7" s="19" t="s">
        <v>13274</v>
      </c>
      <c r="B7" s="19" t="s">
        <v>27654</v>
      </c>
      <c r="C7" s="122">
        <v>1913</v>
      </c>
    </row>
    <row r="8" spans="1:3" x14ac:dyDescent="0.25">
      <c r="A8" s="19" t="s">
        <v>8761</v>
      </c>
      <c r="B8" s="19" t="s">
        <v>27618</v>
      </c>
      <c r="C8" s="122">
        <v>30599</v>
      </c>
    </row>
    <row r="9" spans="1:3" x14ac:dyDescent="0.25">
      <c r="A9" s="19" t="s">
        <v>22251</v>
      </c>
      <c r="B9" s="19" t="s">
        <v>28976</v>
      </c>
      <c r="C9" s="122">
        <v>2845</v>
      </c>
    </row>
    <row r="10" spans="1:3" x14ac:dyDescent="0.25">
      <c r="A10" s="19" t="s">
        <v>11910</v>
      </c>
      <c r="B10" s="19" t="s">
        <v>27795</v>
      </c>
      <c r="C10" s="122">
        <v>38839</v>
      </c>
    </row>
    <row r="11" spans="1:3" x14ac:dyDescent="0.25">
      <c r="A11" s="19" t="s">
        <v>4348</v>
      </c>
      <c r="B11" s="19" t="s">
        <v>27582</v>
      </c>
      <c r="C11" s="122">
        <v>423296</v>
      </c>
    </row>
    <row r="12" spans="1:3" x14ac:dyDescent="0.25">
      <c r="A12" s="19" t="s">
        <v>5531</v>
      </c>
      <c r="B12" s="19" t="s">
        <v>27711</v>
      </c>
      <c r="C12" s="122">
        <v>210648</v>
      </c>
    </row>
    <row r="13" spans="1:3" x14ac:dyDescent="0.25">
      <c r="A13" s="19" t="s">
        <v>3504</v>
      </c>
      <c r="B13" s="19" t="s">
        <v>27712</v>
      </c>
      <c r="C13" s="122">
        <v>190980</v>
      </c>
    </row>
    <row r="14" spans="1:3" x14ac:dyDescent="0.25">
      <c r="A14" s="19" t="s">
        <v>10888</v>
      </c>
      <c r="B14" s="19" t="s">
        <v>27735</v>
      </c>
      <c r="C14" s="122">
        <v>68141</v>
      </c>
    </row>
    <row r="15" spans="1:3" x14ac:dyDescent="0.25">
      <c r="A15" s="19" t="s">
        <v>7264</v>
      </c>
      <c r="B15" s="19" t="s">
        <v>27733</v>
      </c>
      <c r="C15" s="122">
        <v>74083</v>
      </c>
    </row>
    <row r="16" spans="1:3" x14ac:dyDescent="0.25">
      <c r="A16" s="19" t="s">
        <v>2663</v>
      </c>
      <c r="B16" s="19" t="s">
        <v>27724</v>
      </c>
      <c r="C16" s="122">
        <v>232649</v>
      </c>
    </row>
    <row r="17" spans="1:3" x14ac:dyDescent="0.25">
      <c r="A17" s="19" t="s">
        <v>16241</v>
      </c>
      <c r="B17" s="19" t="s">
        <v>27725</v>
      </c>
      <c r="C17" s="122">
        <v>2548</v>
      </c>
    </row>
    <row r="18" spans="1:3" x14ac:dyDescent="0.25">
      <c r="A18" s="19" t="s">
        <v>28395</v>
      </c>
      <c r="B18" s="19" t="s">
        <v>28396</v>
      </c>
      <c r="C18" s="122">
        <v>1176</v>
      </c>
    </row>
    <row r="19" spans="1:3" x14ac:dyDescent="0.25">
      <c r="A19" s="19" t="s">
        <v>9016</v>
      </c>
      <c r="B19" s="19" t="s">
        <v>28985</v>
      </c>
      <c r="C19" s="122">
        <v>49899</v>
      </c>
    </row>
    <row r="20" spans="1:3" x14ac:dyDescent="0.25">
      <c r="A20" s="19" t="s">
        <v>3112</v>
      </c>
      <c r="B20" s="19" t="s">
        <v>27619</v>
      </c>
      <c r="C20" s="122">
        <v>122255</v>
      </c>
    </row>
    <row r="21" spans="1:3" x14ac:dyDescent="0.25">
      <c r="A21" s="19" t="s">
        <v>11238</v>
      </c>
      <c r="B21" s="19" t="s">
        <v>27584</v>
      </c>
      <c r="C21" s="122">
        <v>51968</v>
      </c>
    </row>
    <row r="22" spans="1:3" x14ac:dyDescent="0.25">
      <c r="A22" s="19" t="s">
        <v>6920</v>
      </c>
      <c r="B22" s="19" t="s">
        <v>27746</v>
      </c>
      <c r="C22" s="122">
        <v>33747</v>
      </c>
    </row>
    <row r="23" spans="1:3" x14ac:dyDescent="0.25">
      <c r="A23" s="19" t="s">
        <v>6708</v>
      </c>
      <c r="B23" s="19" t="s">
        <v>27801</v>
      </c>
      <c r="C23" s="122">
        <v>103255</v>
      </c>
    </row>
    <row r="24" spans="1:3" x14ac:dyDescent="0.25">
      <c r="A24" s="19" t="s">
        <v>12787</v>
      </c>
      <c r="B24" s="19" t="s">
        <v>27680</v>
      </c>
      <c r="C24" s="122">
        <v>8959</v>
      </c>
    </row>
    <row r="25" spans="1:3" x14ac:dyDescent="0.25">
      <c r="A25" s="19" t="s">
        <v>13003</v>
      </c>
      <c r="B25" s="19" t="s">
        <v>28980</v>
      </c>
      <c r="C25" s="122">
        <v>649</v>
      </c>
    </row>
    <row r="26" spans="1:3" x14ac:dyDescent="0.25">
      <c r="A26" s="19" t="s">
        <v>14678</v>
      </c>
      <c r="B26" s="19" t="s">
        <v>27706</v>
      </c>
      <c r="C26" s="122">
        <v>11236</v>
      </c>
    </row>
    <row r="27" spans="1:3" x14ac:dyDescent="0.25">
      <c r="A27" s="19" t="s">
        <v>23020</v>
      </c>
      <c r="B27" s="19" t="s">
        <v>28391</v>
      </c>
      <c r="C27" s="122">
        <v>18139</v>
      </c>
    </row>
    <row r="28" spans="1:3" x14ac:dyDescent="0.25">
      <c r="A28" s="19" t="s">
        <v>28988</v>
      </c>
      <c r="B28" s="19" t="s">
        <v>28989</v>
      </c>
      <c r="C28" s="122">
        <v>7219</v>
      </c>
    </row>
    <row r="29" spans="1:3" x14ac:dyDescent="0.25">
      <c r="A29" s="19" t="s">
        <v>10369</v>
      </c>
      <c r="B29" s="19" t="s">
        <v>27755</v>
      </c>
      <c r="C29" s="122">
        <v>76201</v>
      </c>
    </row>
    <row r="30" spans="1:3" x14ac:dyDescent="0.25">
      <c r="A30" s="19" t="s">
        <v>1565</v>
      </c>
      <c r="B30" s="19" t="s">
        <v>27767</v>
      </c>
      <c r="C30" s="122">
        <v>339564</v>
      </c>
    </row>
    <row r="31" spans="1:3" x14ac:dyDescent="0.25">
      <c r="A31" s="19" t="s">
        <v>5855</v>
      </c>
      <c r="B31" s="19" t="s">
        <v>27766</v>
      </c>
      <c r="C31" s="122">
        <v>130483</v>
      </c>
    </row>
    <row r="32" spans="1:3" x14ac:dyDescent="0.25">
      <c r="A32" s="19" t="s">
        <v>10900</v>
      </c>
      <c r="B32" s="19" t="s">
        <v>27762</v>
      </c>
      <c r="C32" s="122">
        <v>15436</v>
      </c>
    </row>
    <row r="33" spans="1:3" x14ac:dyDescent="0.25">
      <c r="A33" s="19" t="s">
        <v>9435</v>
      </c>
      <c r="B33" s="19" t="s">
        <v>28986</v>
      </c>
      <c r="C33" s="122">
        <v>16330</v>
      </c>
    </row>
    <row r="34" spans="1:3" x14ac:dyDescent="0.25">
      <c r="A34" s="19" t="s">
        <v>5087</v>
      </c>
      <c r="B34" s="19" t="s">
        <v>27756</v>
      </c>
      <c r="C34" s="122">
        <v>138632</v>
      </c>
    </row>
    <row r="35" spans="1:3" x14ac:dyDescent="0.25">
      <c r="A35" s="19" t="s">
        <v>12651</v>
      </c>
      <c r="B35" s="19" t="s">
        <v>27772</v>
      </c>
      <c r="C35" s="122">
        <v>58889</v>
      </c>
    </row>
    <row r="36" spans="1:3" x14ac:dyDescent="0.25">
      <c r="A36" s="19" t="s">
        <v>8353</v>
      </c>
      <c r="B36" s="19" t="s">
        <v>27698</v>
      </c>
      <c r="C36" s="122">
        <v>64245</v>
      </c>
    </row>
    <row r="37" spans="1:3" x14ac:dyDescent="0.25">
      <c r="A37" s="19" t="s">
        <v>18780</v>
      </c>
      <c r="B37" s="19" t="s">
        <v>27757</v>
      </c>
      <c r="C37" s="122">
        <v>56758</v>
      </c>
    </row>
    <row r="38" spans="1:3" x14ac:dyDescent="0.25">
      <c r="A38" s="19" t="s">
        <v>9453</v>
      </c>
      <c r="B38" s="19" t="s">
        <v>27672</v>
      </c>
      <c r="C38" s="122">
        <v>68012</v>
      </c>
    </row>
    <row r="39" spans="1:3" x14ac:dyDescent="0.25">
      <c r="A39" s="19" t="s">
        <v>1838</v>
      </c>
      <c r="B39" s="19" t="s">
        <v>27763</v>
      </c>
      <c r="C39" s="122">
        <v>379047</v>
      </c>
    </row>
    <row r="40" spans="1:3" x14ac:dyDescent="0.25">
      <c r="A40" s="19" t="s">
        <v>2972</v>
      </c>
      <c r="B40" s="19" t="s">
        <v>27684</v>
      </c>
      <c r="C40" s="122">
        <v>149446</v>
      </c>
    </row>
    <row r="41" spans="1:3" x14ac:dyDescent="0.25">
      <c r="A41" s="19" t="s">
        <v>18700</v>
      </c>
      <c r="B41" s="19" t="s">
        <v>27648</v>
      </c>
      <c r="C41" s="122">
        <v>6132</v>
      </c>
    </row>
    <row r="42" spans="1:3" x14ac:dyDescent="0.25">
      <c r="A42" s="19" t="s">
        <v>6767</v>
      </c>
      <c r="B42" s="19" t="s">
        <v>27786</v>
      </c>
      <c r="C42" s="122">
        <v>34769</v>
      </c>
    </row>
    <row r="43" spans="1:3" x14ac:dyDescent="0.25">
      <c r="A43" s="19" t="s">
        <v>6238</v>
      </c>
      <c r="B43" s="19" t="s">
        <v>27758</v>
      </c>
      <c r="C43" s="122">
        <v>22988</v>
      </c>
    </row>
    <row r="44" spans="1:3" x14ac:dyDescent="0.25">
      <c r="A44" s="19" t="s">
        <v>19039</v>
      </c>
      <c r="B44" s="19" t="s">
        <v>27708</v>
      </c>
      <c r="C44" s="122">
        <v>62981</v>
      </c>
    </row>
    <row r="45" spans="1:3" x14ac:dyDescent="0.25">
      <c r="A45" s="19" t="s">
        <v>12036</v>
      </c>
      <c r="B45" s="19" t="s">
        <v>27691</v>
      </c>
      <c r="C45" s="122">
        <v>29504</v>
      </c>
    </row>
    <row r="46" spans="1:3" x14ac:dyDescent="0.25">
      <c r="A46" s="19" t="s">
        <v>7669</v>
      </c>
      <c r="B46" s="19" t="s">
        <v>27699</v>
      </c>
      <c r="C46" s="122">
        <v>23006</v>
      </c>
    </row>
    <row r="47" spans="1:3" x14ac:dyDescent="0.25">
      <c r="A47" s="19" t="s">
        <v>10759</v>
      </c>
      <c r="B47" s="19" t="s">
        <v>27661</v>
      </c>
      <c r="C47" s="122">
        <v>24544</v>
      </c>
    </row>
    <row r="48" spans="1:3" x14ac:dyDescent="0.25">
      <c r="A48" s="19" t="s">
        <v>14252</v>
      </c>
      <c r="B48" s="19" t="s">
        <v>27630</v>
      </c>
      <c r="C48" s="122">
        <v>8577</v>
      </c>
    </row>
    <row r="49" spans="1:3" x14ac:dyDescent="0.25">
      <c r="A49" s="19" t="s">
        <v>4093</v>
      </c>
      <c r="B49" s="19" t="s">
        <v>27629</v>
      </c>
      <c r="C49" s="122">
        <v>216253</v>
      </c>
    </row>
    <row r="50" spans="1:3" x14ac:dyDescent="0.25">
      <c r="A50" s="19" t="s">
        <v>12144</v>
      </c>
      <c r="B50" s="19" t="s">
        <v>27675</v>
      </c>
      <c r="C50" s="122">
        <v>55653</v>
      </c>
    </row>
    <row r="51" spans="1:3" x14ac:dyDescent="0.25">
      <c r="A51" s="19" t="s">
        <v>11919</v>
      </c>
      <c r="B51" s="19" t="s">
        <v>27662</v>
      </c>
      <c r="C51" s="122">
        <v>17248</v>
      </c>
    </row>
    <row r="52" spans="1:3" x14ac:dyDescent="0.25">
      <c r="A52" s="19" t="s">
        <v>8563</v>
      </c>
      <c r="B52" s="19" t="s">
        <v>27687</v>
      </c>
      <c r="C52" s="122">
        <v>131780</v>
      </c>
    </row>
    <row r="53" spans="1:3" x14ac:dyDescent="0.25">
      <c r="A53" s="19" t="s">
        <v>12883</v>
      </c>
      <c r="B53" s="19" t="s">
        <v>27682</v>
      </c>
      <c r="C53" s="122">
        <v>12834</v>
      </c>
    </row>
    <row r="54" spans="1:3" x14ac:dyDescent="0.25">
      <c r="A54" s="19" t="s">
        <v>11708</v>
      </c>
      <c r="B54" s="19" t="s">
        <v>27686</v>
      </c>
      <c r="C54" s="122">
        <v>20706</v>
      </c>
    </row>
    <row r="55" spans="1:3" x14ac:dyDescent="0.25">
      <c r="A55" s="19" t="s">
        <v>8029</v>
      </c>
      <c r="B55" s="19" t="s">
        <v>27677</v>
      </c>
      <c r="C55" s="122">
        <v>83020</v>
      </c>
    </row>
    <row r="56" spans="1:3" x14ac:dyDescent="0.25">
      <c r="A56" s="19" t="s">
        <v>16924</v>
      </c>
      <c r="B56" s="19" t="s">
        <v>27679</v>
      </c>
      <c r="C56" s="122">
        <v>1487</v>
      </c>
    </row>
    <row r="57" spans="1:3" x14ac:dyDescent="0.25">
      <c r="A57" s="19" t="s">
        <v>4393</v>
      </c>
      <c r="B57" s="19" t="s">
        <v>27663</v>
      </c>
      <c r="C57" s="122">
        <v>299533</v>
      </c>
    </row>
    <row r="58" spans="1:3" x14ac:dyDescent="0.25">
      <c r="A58" s="19" t="s">
        <v>2651</v>
      </c>
      <c r="B58" s="19" t="s">
        <v>27664</v>
      </c>
      <c r="C58" s="122">
        <v>365257</v>
      </c>
    </row>
    <row r="59" spans="1:3" x14ac:dyDescent="0.25">
      <c r="A59" s="19" t="s">
        <v>6397</v>
      </c>
      <c r="B59" s="19" t="s">
        <v>27681</v>
      </c>
      <c r="C59" s="122">
        <v>116517</v>
      </c>
    </row>
    <row r="60" spans="1:3" x14ac:dyDescent="0.25">
      <c r="A60" s="19" t="s">
        <v>22442</v>
      </c>
      <c r="B60" s="19" t="s">
        <v>27694</v>
      </c>
      <c r="C60" s="122">
        <v>10646</v>
      </c>
    </row>
    <row r="61" spans="1:3" x14ac:dyDescent="0.25">
      <c r="A61" s="19" t="s">
        <v>16831</v>
      </c>
      <c r="B61" s="19" t="s">
        <v>27693</v>
      </c>
      <c r="C61" s="122">
        <v>4212</v>
      </c>
    </row>
    <row r="62" spans="1:3" x14ac:dyDescent="0.25">
      <c r="A62" s="19" t="s">
        <v>13757</v>
      </c>
      <c r="B62" s="19" t="s">
        <v>27685</v>
      </c>
      <c r="C62" s="122">
        <v>47459</v>
      </c>
    </row>
    <row r="63" spans="1:3" x14ac:dyDescent="0.25">
      <c r="A63" s="19" t="s">
        <v>14726</v>
      </c>
      <c r="B63" s="19" t="s">
        <v>27689</v>
      </c>
      <c r="C63" s="122">
        <v>1199</v>
      </c>
    </row>
    <row r="64" spans="1:3" x14ac:dyDescent="0.25">
      <c r="A64" s="19" t="s">
        <v>11570</v>
      </c>
      <c r="B64" s="19" t="s">
        <v>27665</v>
      </c>
      <c r="C64" s="122">
        <v>9647</v>
      </c>
    </row>
    <row r="65" spans="1:3" x14ac:dyDescent="0.25">
      <c r="A65" s="19" t="s">
        <v>17184</v>
      </c>
      <c r="B65" s="19" t="s">
        <v>28384</v>
      </c>
      <c r="C65" s="122">
        <v>2944</v>
      </c>
    </row>
    <row r="66" spans="1:3" x14ac:dyDescent="0.25">
      <c r="A66" s="19" t="s">
        <v>10792</v>
      </c>
      <c r="B66" s="19" t="s">
        <v>28977</v>
      </c>
      <c r="C66" s="122">
        <v>16011</v>
      </c>
    </row>
    <row r="67" spans="1:3" x14ac:dyDescent="0.25">
      <c r="A67" s="19" t="s">
        <v>22444</v>
      </c>
      <c r="B67" s="19" t="s">
        <v>27695</v>
      </c>
      <c r="C67" s="122">
        <v>22443</v>
      </c>
    </row>
    <row r="68" spans="1:3" x14ac:dyDescent="0.25">
      <c r="A68" s="19" t="s">
        <v>14443</v>
      </c>
      <c r="B68" s="19" t="s">
        <v>27676</v>
      </c>
      <c r="C68" s="122">
        <v>9772</v>
      </c>
    </row>
    <row r="69" spans="1:3" x14ac:dyDescent="0.25">
      <c r="A69" s="19" t="s">
        <v>12354</v>
      </c>
      <c r="B69" s="19" t="s">
        <v>27666</v>
      </c>
      <c r="C69" s="122">
        <v>41452</v>
      </c>
    </row>
    <row r="70" spans="1:3" x14ac:dyDescent="0.25">
      <c r="A70" s="19" t="s">
        <v>13939</v>
      </c>
      <c r="B70" s="19" t="s">
        <v>27667</v>
      </c>
      <c r="C70" s="122">
        <v>15462</v>
      </c>
    </row>
    <row r="71" spans="1:3" x14ac:dyDescent="0.25">
      <c r="A71" s="19" t="s">
        <v>4300</v>
      </c>
      <c r="B71" s="19" t="s">
        <v>27668</v>
      </c>
      <c r="C71" s="122">
        <v>104855</v>
      </c>
    </row>
    <row r="72" spans="1:3" x14ac:dyDescent="0.25">
      <c r="A72" s="19" t="s">
        <v>11053</v>
      </c>
      <c r="B72" s="19" t="s">
        <v>27690</v>
      </c>
      <c r="C72" s="122">
        <v>25205</v>
      </c>
    </row>
    <row r="73" spans="1:3" x14ac:dyDescent="0.25">
      <c r="A73" s="19" t="s">
        <v>8242</v>
      </c>
      <c r="B73" s="19" t="s">
        <v>27669</v>
      </c>
      <c r="C73" s="122">
        <v>97763</v>
      </c>
    </row>
    <row r="74" spans="1:3" x14ac:dyDescent="0.25">
      <c r="A74" s="19" t="s">
        <v>28978</v>
      </c>
      <c r="B74" s="19" t="s">
        <v>28979</v>
      </c>
      <c r="C74" s="122">
        <v>9541</v>
      </c>
    </row>
    <row r="75" spans="1:3" x14ac:dyDescent="0.25">
      <c r="A75" s="19" t="s">
        <v>28983</v>
      </c>
      <c r="B75" s="19" t="s">
        <v>28984</v>
      </c>
      <c r="C75" s="122">
        <v>131701</v>
      </c>
    </row>
    <row r="76" spans="1:3" x14ac:dyDescent="0.25">
      <c r="A76" s="19" t="s">
        <v>13109</v>
      </c>
      <c r="B76" s="19" t="s">
        <v>27692</v>
      </c>
      <c r="C76" s="122">
        <v>6954</v>
      </c>
    </row>
    <row r="77" spans="1:3" x14ac:dyDescent="0.25">
      <c r="A77" s="19" t="s">
        <v>21323</v>
      </c>
      <c r="B77" s="19" t="s">
        <v>28987</v>
      </c>
      <c r="C77" s="122">
        <v>50203</v>
      </c>
    </row>
    <row r="78" spans="1:3" x14ac:dyDescent="0.25">
      <c r="A78" s="19" t="s">
        <v>28389</v>
      </c>
      <c r="B78" s="19" t="s">
        <v>28390</v>
      </c>
      <c r="C78" s="122">
        <v>6724</v>
      </c>
    </row>
    <row r="79" spans="1:3" x14ac:dyDescent="0.25">
      <c r="A79" s="19" t="s">
        <v>3199</v>
      </c>
      <c r="B79" s="19" t="s">
        <v>27683</v>
      </c>
      <c r="C79" s="122">
        <v>339133</v>
      </c>
    </row>
    <row r="80" spans="1:3" x14ac:dyDescent="0.25">
      <c r="A80" s="19" t="s">
        <v>13936</v>
      </c>
      <c r="B80" s="19" t="s">
        <v>27678</v>
      </c>
      <c r="C80" s="122">
        <v>51267</v>
      </c>
    </row>
    <row r="81" spans="1:3" x14ac:dyDescent="0.25">
      <c r="A81" s="19" t="s">
        <v>18976</v>
      </c>
      <c r="B81" s="19" t="s">
        <v>28385</v>
      </c>
      <c r="C81" s="122">
        <v>23814</v>
      </c>
    </row>
    <row r="82" spans="1:3" x14ac:dyDescent="0.25">
      <c r="A82" s="19" t="s">
        <v>27986</v>
      </c>
      <c r="B82" s="19" t="s">
        <v>27987</v>
      </c>
      <c r="C82" s="122">
        <v>2931</v>
      </c>
    </row>
    <row r="83" spans="1:3" x14ac:dyDescent="0.25">
      <c r="A83" s="19" t="s">
        <v>2555</v>
      </c>
      <c r="B83" s="19" t="s">
        <v>27585</v>
      </c>
      <c r="C83" s="122">
        <v>445879</v>
      </c>
    </row>
    <row r="84" spans="1:3" x14ac:dyDescent="0.25">
      <c r="A84" s="19" t="s">
        <v>6487</v>
      </c>
      <c r="B84" s="19" t="s">
        <v>27592</v>
      </c>
      <c r="C84" s="122">
        <v>178907</v>
      </c>
    </row>
    <row r="85" spans="1:3" x14ac:dyDescent="0.25">
      <c r="A85" s="19" t="s">
        <v>18989</v>
      </c>
      <c r="B85" s="19" t="s">
        <v>27754</v>
      </c>
      <c r="C85" s="122">
        <v>34911</v>
      </c>
    </row>
    <row r="86" spans="1:3" x14ac:dyDescent="0.25">
      <c r="A86" s="19" t="s">
        <v>6460</v>
      </c>
      <c r="B86" s="19" t="s">
        <v>28379</v>
      </c>
      <c r="C86" s="122">
        <v>123917</v>
      </c>
    </row>
    <row r="87" spans="1:3" x14ac:dyDescent="0.25">
      <c r="A87" s="19" t="s">
        <v>5396</v>
      </c>
      <c r="B87" s="19" t="s">
        <v>27614</v>
      </c>
      <c r="C87" s="122">
        <v>239579</v>
      </c>
    </row>
    <row r="88" spans="1:3" x14ac:dyDescent="0.25">
      <c r="A88" s="19" t="s">
        <v>4162</v>
      </c>
      <c r="B88" s="19" t="s">
        <v>27671</v>
      </c>
      <c r="C88" s="122">
        <v>131584</v>
      </c>
    </row>
    <row r="89" spans="1:3" x14ac:dyDescent="0.25">
      <c r="A89" s="19" t="s">
        <v>9057</v>
      </c>
      <c r="B89" s="19" t="s">
        <v>27670</v>
      </c>
      <c r="C89" s="122">
        <v>66084</v>
      </c>
    </row>
    <row r="90" spans="1:3" x14ac:dyDescent="0.25">
      <c r="A90" s="19" t="s">
        <v>6493</v>
      </c>
      <c r="B90" s="19" t="s">
        <v>27583</v>
      </c>
      <c r="C90" s="122">
        <v>95145</v>
      </c>
    </row>
    <row r="91" spans="1:3" x14ac:dyDescent="0.25">
      <c r="A91" s="19" t="s">
        <v>10363</v>
      </c>
      <c r="B91" s="19" t="s">
        <v>27759</v>
      </c>
      <c r="C91" s="122">
        <v>19780</v>
      </c>
    </row>
    <row r="92" spans="1:3" x14ac:dyDescent="0.25">
      <c r="A92" s="19" t="s">
        <v>16182</v>
      </c>
      <c r="B92" s="19" t="s">
        <v>27589</v>
      </c>
      <c r="C92" s="122">
        <v>4111</v>
      </c>
    </row>
    <row r="93" spans="1:3" x14ac:dyDescent="0.25">
      <c r="A93" s="19" t="s">
        <v>12781</v>
      </c>
      <c r="B93" s="19" t="s">
        <v>27761</v>
      </c>
      <c r="C93" s="122">
        <v>70314</v>
      </c>
    </row>
    <row r="94" spans="1:3" x14ac:dyDescent="0.25">
      <c r="A94" s="19" t="s">
        <v>10112</v>
      </c>
      <c r="B94" s="19" t="s">
        <v>27769</v>
      </c>
      <c r="C94" s="122">
        <v>13769</v>
      </c>
    </row>
    <row r="95" spans="1:3" x14ac:dyDescent="0.25">
      <c r="A95" s="19" t="s">
        <v>8371</v>
      </c>
      <c r="B95" s="19" t="s">
        <v>27768</v>
      </c>
      <c r="C95" s="122">
        <v>100747</v>
      </c>
    </row>
    <row r="96" spans="1:3" x14ac:dyDescent="0.25">
      <c r="A96" s="19" t="s">
        <v>13953</v>
      </c>
      <c r="B96" s="19" t="s">
        <v>27700</v>
      </c>
      <c r="C96" s="122">
        <v>12003</v>
      </c>
    </row>
    <row r="97" spans="1:3" x14ac:dyDescent="0.25">
      <c r="A97" s="19" t="s">
        <v>6791</v>
      </c>
      <c r="B97" s="19" t="s">
        <v>27742</v>
      </c>
      <c r="C97" s="122">
        <v>35432</v>
      </c>
    </row>
    <row r="98" spans="1:3" x14ac:dyDescent="0.25">
      <c r="A98" s="19" t="s">
        <v>16395</v>
      </c>
      <c r="B98" s="19" t="s">
        <v>27782</v>
      </c>
      <c r="C98" s="122">
        <v>1376</v>
      </c>
    </row>
    <row r="99" spans="1:3" x14ac:dyDescent="0.25">
      <c r="A99" s="19" t="s">
        <v>6193</v>
      </c>
      <c r="B99" s="19" t="s">
        <v>27791</v>
      </c>
      <c r="C99" s="122">
        <v>87101</v>
      </c>
    </row>
    <row r="100" spans="1:3" x14ac:dyDescent="0.25">
      <c r="A100" s="19" t="s">
        <v>12300</v>
      </c>
      <c r="B100" s="19" t="s">
        <v>27624</v>
      </c>
      <c r="C100" s="122">
        <v>0</v>
      </c>
    </row>
    <row r="101" spans="1:3" x14ac:dyDescent="0.25">
      <c r="A101" s="19" t="s">
        <v>28497</v>
      </c>
      <c r="B101" s="19" t="s">
        <v>28498</v>
      </c>
      <c r="C101" s="122">
        <v>41554</v>
      </c>
    </row>
    <row r="102" spans="1:3" x14ac:dyDescent="0.25">
      <c r="A102" s="19" t="s">
        <v>12793</v>
      </c>
      <c r="B102" s="19" t="s">
        <v>27651</v>
      </c>
      <c r="C102" s="122">
        <v>16181</v>
      </c>
    </row>
    <row r="103" spans="1:3" x14ac:dyDescent="0.25">
      <c r="A103" s="19" t="s">
        <v>8440</v>
      </c>
      <c r="B103" s="19" t="s">
        <v>27625</v>
      </c>
      <c r="C103" s="122">
        <v>23732</v>
      </c>
    </row>
    <row r="104" spans="1:3" x14ac:dyDescent="0.25">
      <c r="A104" s="19" t="s">
        <v>10780</v>
      </c>
      <c r="B104" s="19" t="s">
        <v>27657</v>
      </c>
      <c r="C104" s="122">
        <v>111674</v>
      </c>
    </row>
    <row r="105" spans="1:3" x14ac:dyDescent="0.25">
      <c r="A105" s="19" t="s">
        <v>21269</v>
      </c>
      <c r="B105" s="19" t="s">
        <v>28975</v>
      </c>
      <c r="C105" s="122">
        <v>1227</v>
      </c>
    </row>
    <row r="106" spans="1:3" x14ac:dyDescent="0.25">
      <c r="A106" s="19" t="s">
        <v>11821</v>
      </c>
      <c r="B106" s="19" t="s">
        <v>27655</v>
      </c>
      <c r="C106" s="122">
        <v>24033</v>
      </c>
    </row>
    <row r="107" spans="1:3" x14ac:dyDescent="0.25">
      <c r="A107" s="19" t="s">
        <v>15005</v>
      </c>
      <c r="B107" s="19" t="s">
        <v>27775</v>
      </c>
      <c r="C107" s="122">
        <v>5665</v>
      </c>
    </row>
    <row r="108" spans="1:3" x14ac:dyDescent="0.25">
      <c r="A108" s="19" t="s">
        <v>9372</v>
      </c>
      <c r="B108" s="19" t="s">
        <v>27787</v>
      </c>
      <c r="C108" s="122">
        <v>24141</v>
      </c>
    </row>
    <row r="109" spans="1:3" x14ac:dyDescent="0.25">
      <c r="A109" s="19" t="s">
        <v>13426</v>
      </c>
      <c r="B109" s="19" t="s">
        <v>27688</v>
      </c>
      <c r="C109" s="122">
        <v>7656</v>
      </c>
    </row>
    <row r="110" spans="1:3" x14ac:dyDescent="0.25">
      <c r="A110" s="19" t="s">
        <v>28505</v>
      </c>
      <c r="B110" s="19" t="s">
        <v>28506</v>
      </c>
      <c r="C110" s="122">
        <v>3359</v>
      </c>
    </row>
    <row r="111" spans="1:3" x14ac:dyDescent="0.25">
      <c r="A111" s="19" t="s">
        <v>11050</v>
      </c>
      <c r="B111" s="19" t="s">
        <v>27586</v>
      </c>
      <c r="C111" s="122">
        <v>747</v>
      </c>
    </row>
    <row r="112" spans="1:3" x14ac:dyDescent="0.25">
      <c r="A112" s="19" t="s">
        <v>23072</v>
      </c>
      <c r="B112" s="19" t="s">
        <v>27799</v>
      </c>
      <c r="C112" s="122">
        <v>1857</v>
      </c>
    </row>
    <row r="113" spans="1:3" x14ac:dyDescent="0.25">
      <c r="A113" s="19" t="s">
        <v>16206</v>
      </c>
      <c r="B113" s="19" t="s">
        <v>27704</v>
      </c>
      <c r="C113" s="122">
        <v>5405</v>
      </c>
    </row>
    <row r="114" spans="1:3" x14ac:dyDescent="0.25">
      <c r="A114" s="19" t="s">
        <v>5039</v>
      </c>
      <c r="B114" s="19" t="s">
        <v>27587</v>
      </c>
      <c r="C114" s="122">
        <v>178207</v>
      </c>
    </row>
    <row r="115" spans="1:3" x14ac:dyDescent="0.25">
      <c r="A115" s="19" t="s">
        <v>1928</v>
      </c>
      <c r="B115" s="19" t="s">
        <v>27588</v>
      </c>
      <c r="C115" s="122">
        <v>649542</v>
      </c>
    </row>
    <row r="116" spans="1:3" x14ac:dyDescent="0.25">
      <c r="A116" s="19" t="s">
        <v>4639</v>
      </c>
      <c r="B116" s="19" t="s">
        <v>27622</v>
      </c>
      <c r="C116" s="122">
        <v>110768</v>
      </c>
    </row>
    <row r="117" spans="1:3" x14ac:dyDescent="0.25">
      <c r="A117" s="19" t="s">
        <v>10522</v>
      </c>
      <c r="B117" s="19" t="s">
        <v>27696</v>
      </c>
      <c r="C117" s="122">
        <v>93205</v>
      </c>
    </row>
    <row r="118" spans="1:3" x14ac:dyDescent="0.25">
      <c r="A118" s="19" t="s">
        <v>14315</v>
      </c>
      <c r="B118" s="19" t="s">
        <v>27697</v>
      </c>
      <c r="C118" s="122">
        <v>7532</v>
      </c>
    </row>
    <row r="119" spans="1:3" x14ac:dyDescent="0.25">
      <c r="A119" s="19" t="s">
        <v>15628</v>
      </c>
      <c r="B119" s="19" t="s">
        <v>28398</v>
      </c>
      <c r="C119" s="122">
        <v>3734</v>
      </c>
    </row>
    <row r="120" spans="1:3" x14ac:dyDescent="0.25">
      <c r="A120" s="19" t="s">
        <v>13250</v>
      </c>
      <c r="B120" s="19" t="s">
        <v>28974</v>
      </c>
      <c r="C120" s="122">
        <v>9041</v>
      </c>
    </row>
    <row r="121" spans="1:3" x14ac:dyDescent="0.25">
      <c r="A121" s="19" t="s">
        <v>29106</v>
      </c>
      <c r="B121" s="19" t="s">
        <v>29107</v>
      </c>
      <c r="C121" s="122">
        <v>6859</v>
      </c>
    </row>
    <row r="122" spans="1:3" x14ac:dyDescent="0.25">
      <c r="A122" s="19" t="s">
        <v>13637</v>
      </c>
      <c r="B122" s="19" t="s">
        <v>27760</v>
      </c>
      <c r="C122" s="122">
        <v>15164</v>
      </c>
    </row>
    <row r="123" spans="1:3" x14ac:dyDescent="0.25">
      <c r="A123" s="19" t="s">
        <v>10912</v>
      </c>
      <c r="B123" s="19" t="s">
        <v>28392</v>
      </c>
      <c r="C123" s="122">
        <v>19041</v>
      </c>
    </row>
    <row r="124" spans="1:3" x14ac:dyDescent="0.25">
      <c r="A124" s="19" t="s">
        <v>11648</v>
      </c>
      <c r="B124" s="19" t="s">
        <v>27781</v>
      </c>
      <c r="C124" s="122">
        <v>12223</v>
      </c>
    </row>
    <row r="125" spans="1:3" x14ac:dyDescent="0.25">
      <c r="A125" s="19" t="s">
        <v>16699</v>
      </c>
      <c r="B125" s="19" t="s">
        <v>28990</v>
      </c>
      <c r="C125" s="122">
        <v>1627</v>
      </c>
    </row>
    <row r="126" spans="1:3" x14ac:dyDescent="0.25">
      <c r="A126" s="19" t="s">
        <v>9087</v>
      </c>
      <c r="B126" s="19" t="s">
        <v>27709</v>
      </c>
      <c r="C126" s="122">
        <v>23940</v>
      </c>
    </row>
    <row r="127" spans="1:3" x14ac:dyDescent="0.25">
      <c r="A127" s="19" t="s">
        <v>4507</v>
      </c>
      <c r="B127" s="19" t="s">
        <v>27789</v>
      </c>
      <c r="C127" s="122">
        <v>122104</v>
      </c>
    </row>
    <row r="128" spans="1:3" x14ac:dyDescent="0.25">
      <c r="A128" s="19" t="s">
        <v>13982</v>
      </c>
      <c r="B128" s="19" t="s">
        <v>28393</v>
      </c>
      <c r="C128" s="122">
        <v>7522</v>
      </c>
    </row>
    <row r="129" spans="1:6" x14ac:dyDescent="0.25">
      <c r="A129" s="19" t="s">
        <v>12606</v>
      </c>
      <c r="B129" s="19" t="s">
        <v>27788</v>
      </c>
      <c r="C129" s="122">
        <v>8942</v>
      </c>
    </row>
    <row r="130" spans="1:6" x14ac:dyDescent="0.25">
      <c r="A130" s="19" t="s">
        <v>11925</v>
      </c>
      <c r="B130" s="19" t="s">
        <v>27783</v>
      </c>
      <c r="C130" s="122">
        <v>25519</v>
      </c>
    </row>
    <row r="131" spans="1:6" x14ac:dyDescent="0.25">
      <c r="A131" s="19" t="s">
        <v>3862</v>
      </c>
      <c r="B131" s="19" t="s">
        <v>27792</v>
      </c>
      <c r="C131" s="122">
        <v>141069</v>
      </c>
    </row>
    <row r="132" spans="1:6" x14ac:dyDescent="0.25">
      <c r="A132" s="19" t="s">
        <v>1649</v>
      </c>
      <c r="B132" s="19" t="s">
        <v>27673</v>
      </c>
      <c r="C132" s="122">
        <v>378485</v>
      </c>
    </row>
    <row r="133" spans="1:6" x14ac:dyDescent="0.25">
      <c r="A133" s="19" t="s">
        <v>6968</v>
      </c>
      <c r="B133" s="19" t="s">
        <v>28382</v>
      </c>
      <c r="C133" s="122">
        <v>60063</v>
      </c>
    </row>
    <row r="134" spans="1:6" x14ac:dyDescent="0.25">
      <c r="A134" s="19" t="s">
        <v>9995</v>
      </c>
      <c r="B134" s="19" t="s">
        <v>27776</v>
      </c>
      <c r="C134" s="122">
        <v>25920</v>
      </c>
    </row>
    <row r="135" spans="1:6" x14ac:dyDescent="0.25">
      <c r="A135" s="19" t="s">
        <v>22588</v>
      </c>
      <c r="B135" s="19" t="s">
        <v>27773</v>
      </c>
      <c r="C135" s="122">
        <v>1178</v>
      </c>
      <c r="F135" s="93"/>
    </row>
    <row r="136" spans="1:6" x14ac:dyDescent="0.25">
      <c r="A136" s="19" t="s">
        <v>6684</v>
      </c>
      <c r="B136" s="19" t="s">
        <v>27714</v>
      </c>
      <c r="C136" s="122">
        <v>78217</v>
      </c>
    </row>
    <row r="137" spans="1:6" x14ac:dyDescent="0.25">
      <c r="A137" s="19" t="s">
        <v>9357</v>
      </c>
      <c r="B137" s="19" t="s">
        <v>27731</v>
      </c>
      <c r="C137" s="122">
        <v>41433</v>
      </c>
    </row>
    <row r="138" spans="1:6" x14ac:dyDescent="0.25">
      <c r="A138" s="19" t="s">
        <v>6079</v>
      </c>
      <c r="B138" s="19" t="s">
        <v>27726</v>
      </c>
      <c r="C138" s="122">
        <v>95530</v>
      </c>
    </row>
    <row r="139" spans="1:6" x14ac:dyDescent="0.25">
      <c r="A139" s="19" t="s">
        <v>15561</v>
      </c>
      <c r="B139" s="19" t="s">
        <v>27737</v>
      </c>
      <c r="C139" s="122">
        <v>8943</v>
      </c>
    </row>
    <row r="140" spans="1:6" x14ac:dyDescent="0.25">
      <c r="A140" s="19" t="s">
        <v>13202</v>
      </c>
      <c r="B140" s="19" t="s">
        <v>27732</v>
      </c>
      <c r="C140" s="122">
        <v>5590</v>
      </c>
    </row>
    <row r="141" spans="1:6" x14ac:dyDescent="0.25">
      <c r="A141" s="19" t="s">
        <v>6693</v>
      </c>
      <c r="B141" s="19" t="s">
        <v>27730</v>
      </c>
      <c r="C141" s="122">
        <v>57987</v>
      </c>
    </row>
    <row r="142" spans="1:6" x14ac:dyDescent="0.25">
      <c r="A142" s="19" t="s">
        <v>12937</v>
      </c>
      <c r="B142" s="19" t="s">
        <v>27727</v>
      </c>
      <c r="C142" s="122">
        <v>13047</v>
      </c>
    </row>
    <row r="143" spans="1:6" x14ac:dyDescent="0.25">
      <c r="A143" s="19" t="s">
        <v>9687</v>
      </c>
      <c r="B143" s="19" t="s">
        <v>28383</v>
      </c>
      <c r="C143" s="122">
        <v>79674</v>
      </c>
    </row>
    <row r="144" spans="1:6" x14ac:dyDescent="0.25">
      <c r="A144" s="19" t="s">
        <v>21314</v>
      </c>
      <c r="B144" s="19" t="s">
        <v>27734</v>
      </c>
      <c r="C144" s="122">
        <v>17200</v>
      </c>
    </row>
    <row r="145" spans="1:3" x14ac:dyDescent="0.25">
      <c r="A145" s="19" t="s">
        <v>6118</v>
      </c>
      <c r="B145" s="19" t="s">
        <v>27777</v>
      </c>
      <c r="C145" s="122">
        <v>56100</v>
      </c>
    </row>
    <row r="146" spans="1:3" x14ac:dyDescent="0.25">
      <c r="A146" s="19" t="s">
        <v>22646</v>
      </c>
      <c r="B146" s="19" t="s">
        <v>27650</v>
      </c>
      <c r="C146" s="122">
        <v>18197</v>
      </c>
    </row>
    <row r="147" spans="1:3" x14ac:dyDescent="0.25">
      <c r="A147" s="19" t="s">
        <v>28994</v>
      </c>
      <c r="B147" s="19" t="s">
        <v>28995</v>
      </c>
      <c r="C147" s="122">
        <v>5384</v>
      </c>
    </row>
    <row r="148" spans="1:3" x14ac:dyDescent="0.25">
      <c r="A148" s="19" t="s">
        <v>3005</v>
      </c>
      <c r="B148" s="19" t="s">
        <v>27796</v>
      </c>
      <c r="C148" s="122">
        <v>371677</v>
      </c>
    </row>
    <row r="149" spans="1:3" x14ac:dyDescent="0.25">
      <c r="A149" s="19" t="s">
        <v>6298</v>
      </c>
      <c r="B149" s="19" t="s">
        <v>27797</v>
      </c>
      <c r="C149" s="122">
        <v>104500</v>
      </c>
    </row>
    <row r="150" spans="1:3" x14ac:dyDescent="0.25">
      <c r="A150" s="19" t="s">
        <v>28992</v>
      </c>
      <c r="B150" s="19" t="s">
        <v>28993</v>
      </c>
      <c r="C150" s="122">
        <v>7607</v>
      </c>
    </row>
    <row r="151" spans="1:3" x14ac:dyDescent="0.25">
      <c r="A151" s="19" t="s">
        <v>29108</v>
      </c>
      <c r="B151" s="19" t="s">
        <v>29109</v>
      </c>
      <c r="C151" s="122">
        <v>1319</v>
      </c>
    </row>
    <row r="152" spans="1:3" x14ac:dyDescent="0.25">
      <c r="A152" s="19" t="s">
        <v>18177</v>
      </c>
      <c r="B152" s="19" t="s">
        <v>28397</v>
      </c>
      <c r="C152" s="122">
        <v>101</v>
      </c>
    </row>
    <row r="153" spans="1:3" x14ac:dyDescent="0.25">
      <c r="A153" s="19" t="s">
        <v>22658</v>
      </c>
      <c r="B153" s="19" t="s">
        <v>27747</v>
      </c>
      <c r="C153" s="122">
        <v>79375</v>
      </c>
    </row>
    <row r="154" spans="1:3" x14ac:dyDescent="0.25">
      <c r="A154" s="19" t="s">
        <v>22662</v>
      </c>
      <c r="B154" s="19" t="s">
        <v>27660</v>
      </c>
      <c r="C154" s="122">
        <v>14074</v>
      </c>
    </row>
    <row r="155" spans="1:3" x14ac:dyDescent="0.25">
      <c r="A155" s="19" t="s">
        <v>13432</v>
      </c>
      <c r="B155" s="19" t="s">
        <v>28394</v>
      </c>
      <c r="C155" s="122">
        <v>20900</v>
      </c>
    </row>
    <row r="156" spans="1:3" x14ac:dyDescent="0.25">
      <c r="A156" s="19" t="s">
        <v>9783</v>
      </c>
      <c r="B156" s="19" t="s">
        <v>27590</v>
      </c>
      <c r="C156" s="122">
        <v>28980</v>
      </c>
    </row>
    <row r="157" spans="1:3" x14ac:dyDescent="0.25">
      <c r="A157" s="19" t="s">
        <v>5648</v>
      </c>
      <c r="B157" s="19" t="s">
        <v>27640</v>
      </c>
      <c r="C157" s="122">
        <v>180591</v>
      </c>
    </row>
    <row r="158" spans="1:3" x14ac:dyDescent="0.25">
      <c r="A158" s="19" t="s">
        <v>6313</v>
      </c>
      <c r="B158" s="19" t="s">
        <v>27784</v>
      </c>
      <c r="C158" s="122">
        <v>75614</v>
      </c>
    </row>
    <row r="159" spans="1:3" x14ac:dyDescent="0.25">
      <c r="A159" s="19" t="s">
        <v>9798</v>
      </c>
      <c r="B159" s="19" t="s">
        <v>27798</v>
      </c>
      <c r="C159" s="122">
        <v>16665</v>
      </c>
    </row>
    <row r="160" spans="1:3" x14ac:dyDescent="0.25">
      <c r="A160" s="19" t="s">
        <v>15106</v>
      </c>
      <c r="B160" s="19" t="s">
        <v>27591</v>
      </c>
      <c r="C160" s="122">
        <v>10350</v>
      </c>
    </row>
    <row r="161" spans="1:3" x14ac:dyDescent="0.25">
      <c r="A161" s="19" t="s">
        <v>12345</v>
      </c>
      <c r="B161" s="19" t="s">
        <v>27800</v>
      </c>
      <c r="C161" s="122">
        <v>10411</v>
      </c>
    </row>
    <row r="162" spans="1:3" x14ac:dyDescent="0.25">
      <c r="A162" s="19" t="s">
        <v>5420</v>
      </c>
      <c r="B162" s="19" t="s">
        <v>27778</v>
      </c>
      <c r="C162" s="122">
        <v>70624</v>
      </c>
    </row>
    <row r="163" spans="1:3" x14ac:dyDescent="0.25">
      <c r="A163" s="19" t="s">
        <v>27722</v>
      </c>
      <c r="B163" s="19" t="s">
        <v>27723</v>
      </c>
      <c r="C163" s="122">
        <v>2516</v>
      </c>
    </row>
    <row r="164" spans="1:3" x14ac:dyDescent="0.25">
      <c r="A164" s="19" t="s">
        <v>17246</v>
      </c>
      <c r="B164" s="19" t="s">
        <v>27716</v>
      </c>
      <c r="C164" s="122">
        <v>461</v>
      </c>
    </row>
    <row r="165" spans="1:3" x14ac:dyDescent="0.25">
      <c r="A165" s="19" t="s">
        <v>4387</v>
      </c>
      <c r="B165" s="19" t="s">
        <v>27721</v>
      </c>
      <c r="C165" s="122">
        <v>111718</v>
      </c>
    </row>
    <row r="166" spans="1:3" x14ac:dyDescent="0.25">
      <c r="A166" s="19" t="s">
        <v>7237</v>
      </c>
      <c r="B166" s="19" t="s">
        <v>27719</v>
      </c>
      <c r="C166" s="122">
        <v>51689</v>
      </c>
    </row>
    <row r="167" spans="1:3" x14ac:dyDescent="0.25">
      <c r="A167" s="19" t="s">
        <v>15275</v>
      </c>
      <c r="B167" s="19" t="s">
        <v>27718</v>
      </c>
      <c r="C167" s="122">
        <v>6867</v>
      </c>
    </row>
    <row r="168" spans="1:3" x14ac:dyDescent="0.25">
      <c r="A168" s="19" t="s">
        <v>11376</v>
      </c>
      <c r="B168" s="19" t="s">
        <v>27720</v>
      </c>
      <c r="C168" s="122">
        <v>35799</v>
      </c>
    </row>
    <row r="169" spans="1:3" x14ac:dyDescent="0.25">
      <c r="A169" s="19" t="s">
        <v>28981</v>
      </c>
      <c r="B169" s="19" t="s">
        <v>28982</v>
      </c>
      <c r="C169" s="122">
        <v>3673</v>
      </c>
    </row>
    <row r="170" spans="1:3" x14ac:dyDescent="0.25">
      <c r="A170" s="19" t="s">
        <v>13429</v>
      </c>
      <c r="B170" s="19" t="s">
        <v>27715</v>
      </c>
      <c r="C170" s="122">
        <v>10443</v>
      </c>
    </row>
    <row r="171" spans="1:3" x14ac:dyDescent="0.25">
      <c r="A171" s="19" t="s">
        <v>13456</v>
      </c>
      <c r="B171" s="19" t="s">
        <v>27770</v>
      </c>
      <c r="C171" s="122">
        <v>17460</v>
      </c>
    </row>
    <row r="172" spans="1:3" x14ac:dyDescent="0.25">
      <c r="A172" s="19" t="s">
        <v>22748</v>
      </c>
      <c r="B172" s="19" t="s">
        <v>27774</v>
      </c>
      <c r="C172" s="122">
        <v>1442</v>
      </c>
    </row>
    <row r="173" spans="1:3" x14ac:dyDescent="0.25">
      <c r="A173" s="19" t="s">
        <v>18265</v>
      </c>
      <c r="B173" s="19" t="s">
        <v>27771</v>
      </c>
      <c r="C173" s="122">
        <v>1741</v>
      </c>
    </row>
    <row r="174" spans="1:3" x14ac:dyDescent="0.25">
      <c r="A174" s="19" t="s">
        <v>9013</v>
      </c>
      <c r="B174" s="19" t="s">
        <v>27765</v>
      </c>
      <c r="C174" s="122">
        <v>94804</v>
      </c>
    </row>
    <row r="175" spans="1:3" x14ac:dyDescent="0.25">
      <c r="A175" s="19" t="s">
        <v>22750</v>
      </c>
      <c r="B175" s="19" t="s">
        <v>27753</v>
      </c>
      <c r="C175" s="122">
        <v>10719</v>
      </c>
    </row>
    <row r="176" spans="1:3" x14ac:dyDescent="0.25">
      <c r="A176" s="19" t="s">
        <v>7678</v>
      </c>
      <c r="B176" s="19" t="s">
        <v>27764</v>
      </c>
      <c r="C176" s="122">
        <v>61059</v>
      </c>
    </row>
    <row r="177" spans="1:3" x14ac:dyDescent="0.25">
      <c r="A177" s="19" t="s">
        <v>14033</v>
      </c>
      <c r="B177" s="19" t="s">
        <v>27713</v>
      </c>
      <c r="C177" s="122">
        <v>6935</v>
      </c>
    </row>
    <row r="178" spans="1:3" x14ac:dyDescent="0.25">
      <c r="A178" s="19" t="s">
        <v>10615</v>
      </c>
      <c r="B178" s="19" t="s">
        <v>27652</v>
      </c>
      <c r="C178" s="122">
        <v>53665</v>
      </c>
    </row>
    <row r="179" spans="1:3" x14ac:dyDescent="0.25">
      <c r="A179" s="19" t="s">
        <v>10903</v>
      </c>
      <c r="B179" s="19" t="s">
        <v>27621</v>
      </c>
      <c r="C179" s="122">
        <v>47386</v>
      </c>
    </row>
    <row r="180" spans="1:3" x14ac:dyDescent="0.25">
      <c r="A180" s="19" t="s">
        <v>12168</v>
      </c>
      <c r="B180" s="19" t="s">
        <v>28380</v>
      </c>
      <c r="C180" s="122">
        <v>34215</v>
      </c>
    </row>
    <row r="181" spans="1:3" x14ac:dyDescent="0.25">
      <c r="A181" s="19" t="s">
        <v>3276</v>
      </c>
      <c r="B181" s="19" t="s">
        <v>27794</v>
      </c>
      <c r="C181" s="122">
        <v>348727</v>
      </c>
    </row>
    <row r="182" spans="1:3" x14ac:dyDescent="0.25">
      <c r="A182" s="19" t="s">
        <v>13562</v>
      </c>
      <c r="B182" s="19" t="s">
        <v>28991</v>
      </c>
      <c r="C182" s="122">
        <v>28892</v>
      </c>
    </row>
    <row r="183" spans="1:3" x14ac:dyDescent="0.25">
      <c r="A183" s="19" t="s">
        <v>7246</v>
      </c>
      <c r="B183" s="19" t="s">
        <v>27738</v>
      </c>
      <c r="C183" s="122">
        <v>50567</v>
      </c>
    </row>
    <row r="184" spans="1:3" x14ac:dyDescent="0.25">
      <c r="A184" s="19" t="s">
        <v>3752</v>
      </c>
      <c r="B184" s="19" t="s">
        <v>27701</v>
      </c>
      <c r="C184" s="122">
        <v>229611</v>
      </c>
    </row>
    <row r="185" spans="1:3" x14ac:dyDescent="0.25">
      <c r="A185" s="19" t="s">
        <v>11738</v>
      </c>
      <c r="B185" s="19" t="s">
        <v>27705</v>
      </c>
      <c r="C185" s="122">
        <v>21599</v>
      </c>
    </row>
    <row r="186" spans="1:3" x14ac:dyDescent="0.25">
      <c r="A186" s="19" t="s">
        <v>4988</v>
      </c>
      <c r="B186" s="19" t="s">
        <v>27702</v>
      </c>
      <c r="C186" s="122">
        <v>187624</v>
      </c>
    </row>
    <row r="187" spans="1:3" x14ac:dyDescent="0.25">
      <c r="A187" s="19" t="s">
        <v>10294</v>
      </c>
      <c r="B187" s="19" t="s">
        <v>27779</v>
      </c>
      <c r="C187" s="122">
        <v>20670</v>
      </c>
    </row>
    <row r="188" spans="1:3" x14ac:dyDescent="0.25">
      <c r="A188" s="19" t="s">
        <v>28387</v>
      </c>
      <c r="B188" s="19" t="s">
        <v>28388</v>
      </c>
      <c r="C188" s="122">
        <v>0</v>
      </c>
    </row>
    <row r="189" spans="1:3" x14ac:dyDescent="0.25">
      <c r="A189" s="19" t="s">
        <v>23071</v>
      </c>
      <c r="B189" s="19" t="s">
        <v>27710</v>
      </c>
      <c r="C189" s="122">
        <v>22315</v>
      </c>
    </row>
    <row r="190" spans="1:3" x14ac:dyDescent="0.25">
      <c r="A190" s="19" t="s">
        <v>22800</v>
      </c>
      <c r="B190" s="19" t="s">
        <v>27748</v>
      </c>
      <c r="C190" s="122">
        <v>2995</v>
      </c>
    </row>
    <row r="191" spans="1:3" x14ac:dyDescent="0.25">
      <c r="A191" s="19" t="s">
        <v>3856</v>
      </c>
      <c r="B191" s="19" t="s">
        <v>27593</v>
      </c>
      <c r="C191" s="122">
        <v>132135</v>
      </c>
    </row>
    <row r="192" spans="1:3" x14ac:dyDescent="0.25">
      <c r="A192" s="19" t="s">
        <v>10133</v>
      </c>
      <c r="B192" s="19" t="s">
        <v>27632</v>
      </c>
      <c r="C192" s="122">
        <v>30733</v>
      </c>
    </row>
    <row r="193" spans="1:3" x14ac:dyDescent="0.25">
      <c r="A193" s="19" t="s">
        <v>10324</v>
      </c>
      <c r="B193" s="19" t="s">
        <v>27790</v>
      </c>
      <c r="C193" s="122">
        <v>14774</v>
      </c>
    </row>
    <row r="194" spans="1:3" x14ac:dyDescent="0.25">
      <c r="A194" s="19" t="s">
        <v>2876</v>
      </c>
      <c r="B194" s="19" t="s">
        <v>27780</v>
      </c>
      <c r="C194" s="122">
        <v>269491</v>
      </c>
    </row>
    <row r="195" spans="1:3" x14ac:dyDescent="0.25">
      <c r="A195" s="19" t="s">
        <v>15507</v>
      </c>
      <c r="B195" s="19" t="s">
        <v>27752</v>
      </c>
      <c r="C195" s="122">
        <v>10266</v>
      </c>
    </row>
    <row r="196" spans="1:3" x14ac:dyDescent="0.25">
      <c r="A196" s="19" t="s">
        <v>28969</v>
      </c>
      <c r="B196" s="19" t="s">
        <v>28970</v>
      </c>
      <c r="C196" s="122">
        <v>4891</v>
      </c>
    </row>
    <row r="197" spans="1:3" x14ac:dyDescent="0.25">
      <c r="A197" s="19" t="s">
        <v>11262</v>
      </c>
      <c r="B197" s="19" t="s">
        <v>27594</v>
      </c>
      <c r="C197" s="122">
        <v>50621</v>
      </c>
    </row>
    <row r="198" spans="1:3" x14ac:dyDescent="0.25">
      <c r="A198" s="19" t="s">
        <v>5606</v>
      </c>
      <c r="B198" s="19" t="s">
        <v>27744</v>
      </c>
      <c r="C198" s="122">
        <v>70530</v>
      </c>
    </row>
    <row r="199" spans="1:3" x14ac:dyDescent="0.25">
      <c r="A199" s="19" t="s">
        <v>6669</v>
      </c>
      <c r="B199" s="19" t="s">
        <v>27745</v>
      </c>
      <c r="C199" s="122">
        <v>46193</v>
      </c>
    </row>
    <row r="200" spans="1:3" x14ac:dyDescent="0.25">
      <c r="A200" s="19" t="s">
        <v>15020</v>
      </c>
      <c r="B200" s="19" t="s">
        <v>27739</v>
      </c>
      <c r="C200" s="122">
        <v>13068</v>
      </c>
    </row>
    <row r="201" spans="1:3" x14ac:dyDescent="0.25">
      <c r="A201" s="19" t="s">
        <v>15803</v>
      </c>
      <c r="B201" s="19" t="s">
        <v>27740</v>
      </c>
      <c r="C201" s="122">
        <v>3839</v>
      </c>
    </row>
    <row r="202" spans="1:3" x14ac:dyDescent="0.25">
      <c r="A202" s="19" t="s">
        <v>8005</v>
      </c>
      <c r="B202" s="19" t="s">
        <v>27741</v>
      </c>
      <c r="C202" s="122">
        <v>15432</v>
      </c>
    </row>
    <row r="203" spans="1:3" x14ac:dyDescent="0.25">
      <c r="A203" s="19" t="s">
        <v>15714</v>
      </c>
      <c r="B203" s="19" t="s">
        <v>27743</v>
      </c>
      <c r="C203" s="122">
        <v>14635</v>
      </c>
    </row>
    <row r="204" spans="1:3" x14ac:dyDescent="0.25">
      <c r="A204" s="19" t="s">
        <v>10438</v>
      </c>
      <c r="B204" s="19" t="s">
        <v>27674</v>
      </c>
      <c r="C204" s="122">
        <v>18314</v>
      </c>
    </row>
    <row r="205" spans="1:3" x14ac:dyDescent="0.25">
      <c r="A205" s="19" t="s">
        <v>9132</v>
      </c>
      <c r="B205" s="19" t="s">
        <v>27703</v>
      </c>
      <c r="C205" s="122">
        <v>17510</v>
      </c>
    </row>
    <row r="206" spans="1:3" x14ac:dyDescent="0.25">
      <c r="A206" s="19" t="s">
        <v>18728</v>
      </c>
      <c r="B206" s="19" t="s">
        <v>27751</v>
      </c>
      <c r="C206" s="122">
        <v>8008</v>
      </c>
    </row>
    <row r="207" spans="1:3" x14ac:dyDescent="0.25">
      <c r="A207" s="19" t="s">
        <v>6109</v>
      </c>
      <c r="B207" s="19" t="s">
        <v>27728</v>
      </c>
      <c r="C207" s="122">
        <v>87627</v>
      </c>
    </row>
    <row r="208" spans="1:3" x14ac:dyDescent="0.25">
      <c r="A208" s="19" t="s">
        <v>7064</v>
      </c>
      <c r="B208" s="19" t="s">
        <v>27608</v>
      </c>
      <c r="C208" s="122">
        <v>107406</v>
      </c>
    </row>
    <row r="209" spans="1:3" x14ac:dyDescent="0.25">
      <c r="A209" s="19" t="s">
        <v>18530</v>
      </c>
      <c r="B209" s="19" t="s">
        <v>27656</v>
      </c>
      <c r="C209" s="122">
        <v>47633</v>
      </c>
    </row>
    <row r="210" spans="1:3" x14ac:dyDescent="0.25">
      <c r="A210" s="19" t="s">
        <v>9678</v>
      </c>
      <c r="B210" s="19" t="s">
        <v>27595</v>
      </c>
      <c r="C210" s="122">
        <v>29094</v>
      </c>
    </row>
    <row r="211" spans="1:3" x14ac:dyDescent="0.25">
      <c r="A211" s="19" t="s">
        <v>14210</v>
      </c>
      <c r="B211" s="19" t="s">
        <v>27596</v>
      </c>
      <c r="C211" s="122">
        <v>14386</v>
      </c>
    </row>
    <row r="212" spans="1:3" x14ac:dyDescent="0.25">
      <c r="A212" s="19" t="s">
        <v>12486</v>
      </c>
      <c r="B212" s="19" t="s">
        <v>27597</v>
      </c>
      <c r="C212" s="122">
        <v>10198</v>
      </c>
    </row>
    <row r="213" spans="1:3" x14ac:dyDescent="0.25">
      <c r="A213" s="19" t="s">
        <v>23069</v>
      </c>
      <c r="B213" s="19" t="s">
        <v>23070</v>
      </c>
      <c r="C213" s="122">
        <v>14590</v>
      </c>
    </row>
    <row r="214" spans="1:3" x14ac:dyDescent="0.25">
      <c r="A214" s="19" t="s">
        <v>16291</v>
      </c>
      <c r="B214" s="19" t="s">
        <v>27620</v>
      </c>
      <c r="C214" s="122">
        <v>4434</v>
      </c>
    </row>
    <row r="215" spans="1:3" x14ac:dyDescent="0.25">
      <c r="A215" s="19" t="s">
        <v>18712</v>
      </c>
      <c r="B215" s="19" t="s">
        <v>27616</v>
      </c>
      <c r="C215" s="122">
        <v>32194</v>
      </c>
    </row>
    <row r="216" spans="1:3" x14ac:dyDescent="0.25">
      <c r="A216" s="19" t="s">
        <v>17293</v>
      </c>
      <c r="B216" s="19" t="s">
        <v>27643</v>
      </c>
      <c r="C216" s="122">
        <v>5512</v>
      </c>
    </row>
    <row r="217" spans="1:3" x14ac:dyDescent="0.25">
      <c r="A217" s="19" t="s">
        <v>8593</v>
      </c>
      <c r="B217" s="19" t="s">
        <v>27598</v>
      </c>
      <c r="C217" s="122">
        <v>48209</v>
      </c>
    </row>
    <row r="218" spans="1:3" x14ac:dyDescent="0.25">
      <c r="A218" s="19" t="s">
        <v>8089</v>
      </c>
      <c r="B218" s="19" t="s">
        <v>27599</v>
      </c>
      <c r="C218" s="122">
        <v>39685</v>
      </c>
    </row>
    <row r="219" spans="1:3" x14ac:dyDescent="0.25">
      <c r="A219" s="19" t="s">
        <v>5980</v>
      </c>
      <c r="B219" s="19" t="s">
        <v>27634</v>
      </c>
      <c r="C219" s="122">
        <v>78224</v>
      </c>
    </row>
    <row r="220" spans="1:3" x14ac:dyDescent="0.25">
      <c r="A220" s="19" t="s">
        <v>2855</v>
      </c>
      <c r="B220" s="19" t="s">
        <v>27628</v>
      </c>
      <c r="C220" s="122">
        <v>370917</v>
      </c>
    </row>
    <row r="221" spans="1:3" x14ac:dyDescent="0.25">
      <c r="A221" s="19" t="s">
        <v>16332</v>
      </c>
      <c r="B221" s="19" t="s">
        <v>28968</v>
      </c>
      <c r="C221" s="122">
        <v>21214</v>
      </c>
    </row>
    <row r="222" spans="1:3" x14ac:dyDescent="0.25">
      <c r="A222" s="19" t="s">
        <v>22884</v>
      </c>
      <c r="B222" s="19" t="s">
        <v>27659</v>
      </c>
      <c r="C222" s="122">
        <v>27310</v>
      </c>
    </row>
    <row r="223" spans="1:3" x14ac:dyDescent="0.25">
      <c r="A223" s="19" t="s">
        <v>12393</v>
      </c>
      <c r="B223" s="19" t="s">
        <v>27600</v>
      </c>
      <c r="C223" s="122">
        <v>13343</v>
      </c>
    </row>
    <row r="224" spans="1:3" x14ac:dyDescent="0.25">
      <c r="A224" s="19" t="s">
        <v>3190</v>
      </c>
      <c r="B224" s="19" t="s">
        <v>27623</v>
      </c>
      <c r="C224" s="122">
        <v>479012</v>
      </c>
    </row>
    <row r="225" spans="1:3" x14ac:dyDescent="0.25">
      <c r="A225" s="19" t="s">
        <v>993</v>
      </c>
      <c r="B225" s="19" t="s">
        <v>27601</v>
      </c>
      <c r="C225" s="122">
        <v>1701554</v>
      </c>
    </row>
    <row r="226" spans="1:3" x14ac:dyDescent="0.25">
      <c r="A226" s="19" t="s">
        <v>27984</v>
      </c>
      <c r="B226" s="19" t="s">
        <v>27985</v>
      </c>
      <c r="C226" s="122">
        <v>308209</v>
      </c>
    </row>
    <row r="227" spans="1:3" x14ac:dyDescent="0.25">
      <c r="A227" s="19" t="s">
        <v>14117</v>
      </c>
      <c r="B227" s="19" t="s">
        <v>27631</v>
      </c>
      <c r="C227" s="122">
        <v>19105</v>
      </c>
    </row>
    <row r="228" spans="1:3" x14ac:dyDescent="0.25">
      <c r="A228" s="19" t="s">
        <v>4327</v>
      </c>
      <c r="B228" s="19" t="s">
        <v>27641</v>
      </c>
      <c r="C228" s="122">
        <v>384756</v>
      </c>
    </row>
    <row r="229" spans="1:3" x14ac:dyDescent="0.25">
      <c r="A229" s="19" t="s">
        <v>21258</v>
      </c>
      <c r="B229" s="19" t="s">
        <v>27626</v>
      </c>
      <c r="C229" s="122">
        <v>124269</v>
      </c>
    </row>
    <row r="230" spans="1:3" x14ac:dyDescent="0.25">
      <c r="A230" s="19" t="s">
        <v>8236</v>
      </c>
      <c r="B230" s="19" t="s">
        <v>27602</v>
      </c>
      <c r="C230" s="122">
        <v>63975</v>
      </c>
    </row>
    <row r="231" spans="1:3" x14ac:dyDescent="0.25">
      <c r="A231" s="19" t="s">
        <v>5627</v>
      </c>
      <c r="B231" s="19" t="s">
        <v>27627</v>
      </c>
      <c r="C231" s="122">
        <v>120387</v>
      </c>
    </row>
    <row r="232" spans="1:3" x14ac:dyDescent="0.25">
      <c r="A232" s="19" t="s">
        <v>22887</v>
      </c>
      <c r="B232" s="19" t="s">
        <v>28381</v>
      </c>
      <c r="C232" s="122">
        <v>13160</v>
      </c>
    </row>
    <row r="233" spans="1:3" x14ac:dyDescent="0.25">
      <c r="A233" s="19" t="s">
        <v>15422</v>
      </c>
      <c r="B233" s="19" t="s">
        <v>27637</v>
      </c>
      <c r="C233" s="122">
        <v>3912</v>
      </c>
    </row>
    <row r="234" spans="1:3" x14ac:dyDescent="0.25">
      <c r="A234" s="19" t="s">
        <v>15963</v>
      </c>
      <c r="B234" s="19" t="s">
        <v>27649</v>
      </c>
      <c r="C234" s="122">
        <v>8050</v>
      </c>
    </row>
    <row r="235" spans="1:3" x14ac:dyDescent="0.25">
      <c r="A235" s="19" t="s">
        <v>28971</v>
      </c>
      <c r="B235" s="19" t="s">
        <v>28972</v>
      </c>
      <c r="C235" s="122">
        <v>0</v>
      </c>
    </row>
    <row r="236" spans="1:3" x14ac:dyDescent="0.25">
      <c r="A236" s="19" t="s">
        <v>28499</v>
      </c>
      <c r="B236" s="19" t="s">
        <v>28500</v>
      </c>
      <c r="C236" s="122">
        <v>5791</v>
      </c>
    </row>
    <row r="237" spans="1:3" x14ac:dyDescent="0.25">
      <c r="A237" s="19" t="s">
        <v>7501</v>
      </c>
      <c r="B237" s="19" t="s">
        <v>27603</v>
      </c>
      <c r="C237" s="122">
        <v>90007</v>
      </c>
    </row>
    <row r="238" spans="1:3" x14ac:dyDescent="0.25">
      <c r="A238" s="19" t="s">
        <v>1715</v>
      </c>
      <c r="B238" s="19" t="s">
        <v>27604</v>
      </c>
      <c r="C238" s="122">
        <v>492404</v>
      </c>
    </row>
    <row r="239" spans="1:3" x14ac:dyDescent="0.25">
      <c r="A239" s="19" t="s">
        <v>9312</v>
      </c>
      <c r="B239" s="19" t="s">
        <v>27646</v>
      </c>
      <c r="C239" s="122">
        <v>22247</v>
      </c>
    </row>
    <row r="240" spans="1:3" x14ac:dyDescent="0.25">
      <c r="A240" s="19" t="s">
        <v>14658</v>
      </c>
      <c r="B240" s="19" t="s">
        <v>27605</v>
      </c>
      <c r="C240" s="122">
        <v>12781</v>
      </c>
    </row>
    <row r="241" spans="1:3" x14ac:dyDescent="0.25">
      <c r="A241" s="19" t="s">
        <v>27638</v>
      </c>
      <c r="B241" s="19" t="s">
        <v>27639</v>
      </c>
      <c r="C241" s="122">
        <v>0</v>
      </c>
    </row>
    <row r="242" spans="1:3" x14ac:dyDescent="0.25">
      <c r="A242" s="19" t="s">
        <v>11307</v>
      </c>
      <c r="B242" s="19" t="s">
        <v>27606</v>
      </c>
      <c r="C242" s="122">
        <v>71110</v>
      </c>
    </row>
    <row r="243" spans="1:3" x14ac:dyDescent="0.25">
      <c r="A243" s="19" t="s">
        <v>7190</v>
      </c>
      <c r="B243" s="19" t="s">
        <v>27642</v>
      </c>
      <c r="C243" s="122">
        <v>139221</v>
      </c>
    </row>
    <row r="244" spans="1:3" x14ac:dyDescent="0.25">
      <c r="A244" s="19" t="s">
        <v>6349</v>
      </c>
      <c r="B244" s="19" t="s">
        <v>27617</v>
      </c>
      <c r="C244" s="122">
        <v>99511</v>
      </c>
    </row>
    <row r="245" spans="1:3" x14ac:dyDescent="0.25">
      <c r="A245" s="19" t="s">
        <v>8443</v>
      </c>
      <c r="B245" s="19" t="s">
        <v>27607</v>
      </c>
      <c r="C245" s="122">
        <v>49343</v>
      </c>
    </row>
    <row r="246" spans="1:3" x14ac:dyDescent="0.25">
      <c r="A246" s="19" t="s">
        <v>4513</v>
      </c>
      <c r="B246" s="19" t="s">
        <v>27636</v>
      </c>
      <c r="C246" s="122">
        <v>160874</v>
      </c>
    </row>
    <row r="247" spans="1:3" x14ac:dyDescent="0.25">
      <c r="A247" s="19" t="s">
        <v>5225</v>
      </c>
      <c r="B247" s="19" t="s">
        <v>27635</v>
      </c>
      <c r="C247" s="122">
        <v>247723</v>
      </c>
    </row>
    <row r="248" spans="1:3" x14ac:dyDescent="0.25">
      <c r="A248" s="19" t="s">
        <v>4189</v>
      </c>
      <c r="B248" s="19" t="s">
        <v>27609</v>
      </c>
      <c r="C248" s="122">
        <v>431183</v>
      </c>
    </row>
    <row r="249" spans="1:3" x14ac:dyDescent="0.25">
      <c r="A249" s="19" t="s">
        <v>8251</v>
      </c>
      <c r="B249" s="19" t="s">
        <v>27633</v>
      </c>
      <c r="C249" s="122">
        <v>46779</v>
      </c>
    </row>
    <row r="250" spans="1:3" x14ac:dyDescent="0.25">
      <c r="A250" s="19" t="s">
        <v>4769</v>
      </c>
      <c r="B250" s="19" t="s">
        <v>27581</v>
      </c>
      <c r="C250" s="122">
        <v>211587</v>
      </c>
    </row>
    <row r="251" spans="1:3" x14ac:dyDescent="0.25">
      <c r="A251" s="19" t="s">
        <v>3474</v>
      </c>
      <c r="B251" s="19" t="s">
        <v>27610</v>
      </c>
      <c r="C251" s="122">
        <v>242206</v>
      </c>
    </row>
    <row r="252" spans="1:3" x14ac:dyDescent="0.25">
      <c r="A252" s="19" t="s">
        <v>15234</v>
      </c>
      <c r="B252" s="19" t="s">
        <v>27658</v>
      </c>
      <c r="C252" s="122">
        <v>12622</v>
      </c>
    </row>
    <row r="253" spans="1:3" x14ac:dyDescent="0.25">
      <c r="A253" s="19" t="s">
        <v>1961</v>
      </c>
      <c r="B253" s="19" t="s">
        <v>27611</v>
      </c>
      <c r="C253" s="122">
        <v>757990</v>
      </c>
    </row>
    <row r="254" spans="1:3" x14ac:dyDescent="0.25">
      <c r="A254" s="19" t="s">
        <v>15705</v>
      </c>
      <c r="B254" s="19" t="s">
        <v>27612</v>
      </c>
      <c r="C254" s="122">
        <v>11147</v>
      </c>
    </row>
    <row r="255" spans="1:3" x14ac:dyDescent="0.25">
      <c r="A255" s="19" t="s">
        <v>2294</v>
      </c>
      <c r="B255" s="19" t="s">
        <v>27613</v>
      </c>
      <c r="C255" s="122">
        <v>486656</v>
      </c>
    </row>
    <row r="256" spans="1:3" x14ac:dyDescent="0.25">
      <c r="A256" s="19" t="s">
        <v>1466</v>
      </c>
      <c r="B256" s="19" t="s">
        <v>27644</v>
      </c>
      <c r="C256" s="122">
        <v>546891</v>
      </c>
    </row>
    <row r="257" spans="1:4" x14ac:dyDescent="0.25">
      <c r="A257" s="19" t="s">
        <v>15127</v>
      </c>
      <c r="B257" s="19" t="s">
        <v>28973</v>
      </c>
      <c r="C257" s="122">
        <v>14607</v>
      </c>
    </row>
    <row r="258" spans="1:4" x14ac:dyDescent="0.25">
      <c r="A258" s="19" t="s">
        <v>6761</v>
      </c>
      <c r="B258" s="19" t="s">
        <v>27645</v>
      </c>
      <c r="C258" s="122">
        <v>369336</v>
      </c>
    </row>
    <row r="259" spans="1:4" x14ac:dyDescent="0.25">
      <c r="A259" s="19" t="s">
        <v>12955</v>
      </c>
      <c r="B259" s="19" t="s">
        <v>27647</v>
      </c>
      <c r="C259" s="122">
        <v>20723</v>
      </c>
    </row>
    <row r="260" spans="1:4" x14ac:dyDescent="0.25">
      <c r="A260" s="19" t="s">
        <v>15654</v>
      </c>
      <c r="B260" s="19" t="s">
        <v>27749</v>
      </c>
      <c r="C260" s="122">
        <v>2965</v>
      </c>
    </row>
    <row r="261" spans="1:4" x14ac:dyDescent="0.25">
      <c r="A261" s="19" t="s">
        <v>15446</v>
      </c>
      <c r="B261" s="19" t="s">
        <v>27785</v>
      </c>
      <c r="C261" s="122">
        <v>2648</v>
      </c>
    </row>
    <row r="262" spans="1:4" x14ac:dyDescent="0.25">
      <c r="A262" s="19" t="s">
        <v>7184</v>
      </c>
      <c r="B262" s="19" t="s">
        <v>27750</v>
      </c>
      <c r="C262" s="122">
        <v>4520</v>
      </c>
    </row>
    <row r="263" spans="1:4" x14ac:dyDescent="0.25">
      <c r="A263" s="19" t="s">
        <v>11409</v>
      </c>
      <c r="B263" s="19" t="s">
        <v>27653</v>
      </c>
      <c r="C263" s="122">
        <v>32972</v>
      </c>
      <c r="D263"/>
    </row>
    <row r="264" spans="1:4" x14ac:dyDescent="0.25">
      <c r="A264" s="19" t="s">
        <v>22209</v>
      </c>
      <c r="B264" s="19" t="s">
        <v>27615</v>
      </c>
      <c r="C264" s="122">
        <v>71099</v>
      </c>
      <c r="D264"/>
    </row>
    <row r="265" spans="1:4" x14ac:dyDescent="0.25">
      <c r="A265" s="19" t="s">
        <v>22929</v>
      </c>
      <c r="B265" s="19" t="s">
        <v>27793</v>
      </c>
      <c r="C265" s="122">
        <v>18335</v>
      </c>
      <c r="D265"/>
    </row>
    <row r="266" spans="1:4" x14ac:dyDescent="0.25">
      <c r="A266" s="19" t="s">
        <v>6663</v>
      </c>
      <c r="B266" s="19" t="s">
        <v>27729</v>
      </c>
      <c r="C266" s="122">
        <v>62245</v>
      </c>
      <c r="D266"/>
    </row>
    <row r="267" spans="1:4" x14ac:dyDescent="0.25">
      <c r="A267" s="19" t="s">
        <v>6908</v>
      </c>
      <c r="B267" s="19" t="s">
        <v>28386</v>
      </c>
      <c r="C267" s="122">
        <v>21625</v>
      </c>
    </row>
    <row r="268" spans="1:4" x14ac:dyDescent="0.25">
      <c r="A268" s="19" t="s">
        <v>14539</v>
      </c>
      <c r="B268" s="19" t="s">
        <v>27736</v>
      </c>
      <c r="C268" s="122">
        <v>4453</v>
      </c>
    </row>
    <row r="269" spans="1:4" x14ac:dyDescent="0.25">
      <c r="A269" s="19" t="s">
        <v>5828</v>
      </c>
      <c r="B269" s="19" t="s">
        <v>27717</v>
      </c>
      <c r="C269" s="122">
        <v>81451</v>
      </c>
    </row>
    <row r="270" spans="1:4" x14ac:dyDescent="0.25">
      <c r="A270" s="19" t="s">
        <v>23083</v>
      </c>
      <c r="B270" s="19" t="s">
        <v>27983</v>
      </c>
      <c r="C270" s="122">
        <v>6700</v>
      </c>
    </row>
  </sheetData>
  <sortState xmlns:xlrd2="http://schemas.microsoft.com/office/spreadsheetml/2017/richdata2" ref="A6:C270">
    <sortCondition ref="B6:B270"/>
  </sortState>
  <pageMargins left="0.7" right="0.7" top="0.3" bottom="0.23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142"/>
  <sheetViews>
    <sheetView view="pageBreakPreview" topLeftCell="A83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4.7109375" style="83" customWidth="1"/>
    <col min="2" max="2" width="50.7109375" style="83" customWidth="1"/>
    <col min="3" max="3" width="13.28515625" style="84" customWidth="1"/>
    <col min="4" max="16384" width="11.42578125" style="83"/>
  </cols>
  <sheetData>
    <row r="1" spans="1:3" ht="18.75" x14ac:dyDescent="0.3">
      <c r="A1" s="82" t="str">
        <f>Nordland!A1</f>
        <v>Momskompensasjon 2024 klubber</v>
      </c>
    </row>
    <row r="2" spans="1:3" ht="18.75" x14ac:dyDescent="0.3">
      <c r="A2" s="85" t="s">
        <v>29008</v>
      </c>
    </row>
    <row r="3" spans="1:3" ht="15.75" thickBot="1" x14ac:dyDescent="0.3"/>
    <row r="4" spans="1:3" ht="15.75" thickBot="1" x14ac:dyDescent="0.3">
      <c r="A4" s="86" t="s">
        <v>17985</v>
      </c>
      <c r="B4" s="87" t="s">
        <v>19246</v>
      </c>
      <c r="C4" s="88" t="s">
        <v>17986</v>
      </c>
    </row>
    <row r="5" spans="1:3" x14ac:dyDescent="0.25">
      <c r="A5" s="89"/>
      <c r="B5" s="90"/>
      <c r="C5" s="91">
        <f>SUM(C6:C1098)</f>
        <v>10311753</v>
      </c>
    </row>
    <row r="6" spans="1:3" x14ac:dyDescent="0.25">
      <c r="A6" s="19" t="s">
        <v>17378</v>
      </c>
      <c r="B6" s="19" t="s">
        <v>27851</v>
      </c>
      <c r="C6" s="122">
        <v>17737</v>
      </c>
    </row>
    <row r="7" spans="1:3" x14ac:dyDescent="0.25">
      <c r="A7" s="19" t="s">
        <v>14321</v>
      </c>
      <c r="B7" s="19" t="s">
        <v>27829</v>
      </c>
      <c r="C7" s="122">
        <v>40390</v>
      </c>
    </row>
    <row r="8" spans="1:3" x14ac:dyDescent="0.25">
      <c r="A8" s="19" t="s">
        <v>22211</v>
      </c>
      <c r="B8" s="19" t="s">
        <v>28999</v>
      </c>
      <c r="C8" s="122">
        <v>4570</v>
      </c>
    </row>
    <row r="9" spans="1:3" x14ac:dyDescent="0.25">
      <c r="A9" s="19" t="s">
        <v>14396</v>
      </c>
      <c r="B9" s="19" t="s">
        <v>27839</v>
      </c>
      <c r="C9" s="122">
        <v>11055</v>
      </c>
    </row>
    <row r="10" spans="1:3" x14ac:dyDescent="0.25">
      <c r="A10" s="19" t="s">
        <v>3775</v>
      </c>
      <c r="B10" s="19" t="s">
        <v>27849</v>
      </c>
      <c r="C10" s="122">
        <v>335926</v>
      </c>
    </row>
    <row r="11" spans="1:3" x14ac:dyDescent="0.25">
      <c r="A11" s="19" t="s">
        <v>1038</v>
      </c>
      <c r="B11" s="19" t="s">
        <v>27831</v>
      </c>
      <c r="C11" s="122">
        <v>1049878</v>
      </c>
    </row>
    <row r="12" spans="1:3" x14ac:dyDescent="0.25">
      <c r="A12" s="19" t="s">
        <v>12273</v>
      </c>
      <c r="B12" s="19" t="s">
        <v>28405</v>
      </c>
      <c r="C12" s="122">
        <v>42652</v>
      </c>
    </row>
    <row r="13" spans="1:3" x14ac:dyDescent="0.25">
      <c r="A13" s="19" t="s">
        <v>4123</v>
      </c>
      <c r="B13" s="19" t="s">
        <v>27842</v>
      </c>
      <c r="C13" s="122">
        <v>251128</v>
      </c>
    </row>
    <row r="14" spans="1:3" x14ac:dyDescent="0.25">
      <c r="A14" s="19" t="s">
        <v>8614</v>
      </c>
      <c r="B14" s="19" t="s">
        <v>27830</v>
      </c>
      <c r="C14" s="122">
        <v>37188</v>
      </c>
    </row>
    <row r="15" spans="1:3" x14ac:dyDescent="0.25">
      <c r="A15" s="19" t="s">
        <v>12312</v>
      </c>
      <c r="B15" s="19" t="s">
        <v>27832</v>
      </c>
      <c r="C15" s="122">
        <v>10701</v>
      </c>
    </row>
    <row r="16" spans="1:3" x14ac:dyDescent="0.25">
      <c r="A16" s="19" t="s">
        <v>11412</v>
      </c>
      <c r="B16" s="19" t="s">
        <v>27844</v>
      </c>
      <c r="C16" s="122">
        <v>37431</v>
      </c>
    </row>
    <row r="17" spans="1:3" x14ac:dyDescent="0.25">
      <c r="A17" s="19" t="s">
        <v>4297</v>
      </c>
      <c r="B17" s="19" t="s">
        <v>27848</v>
      </c>
      <c r="C17" s="122">
        <v>264557</v>
      </c>
    </row>
    <row r="18" spans="1:3" x14ac:dyDescent="0.25">
      <c r="A18" s="19" t="s">
        <v>29000</v>
      </c>
      <c r="B18" s="19" t="s">
        <v>29001</v>
      </c>
      <c r="C18" s="122">
        <v>40029</v>
      </c>
    </row>
    <row r="19" spans="1:3" x14ac:dyDescent="0.25">
      <c r="A19" s="19" t="s">
        <v>12333</v>
      </c>
      <c r="B19" s="19" t="s">
        <v>27843</v>
      </c>
      <c r="C19" s="122">
        <v>18037</v>
      </c>
    </row>
    <row r="20" spans="1:3" x14ac:dyDescent="0.25">
      <c r="A20" s="19" t="s">
        <v>4264</v>
      </c>
      <c r="B20" s="19" t="s">
        <v>27840</v>
      </c>
      <c r="C20" s="122">
        <v>111610</v>
      </c>
    </row>
    <row r="21" spans="1:3" x14ac:dyDescent="0.25">
      <c r="A21" s="19" t="s">
        <v>29110</v>
      </c>
      <c r="B21" s="19" t="s">
        <v>29111</v>
      </c>
      <c r="C21" s="122">
        <v>0</v>
      </c>
    </row>
    <row r="22" spans="1:3" x14ac:dyDescent="0.25">
      <c r="A22" s="19" t="s">
        <v>18273</v>
      </c>
      <c r="B22" s="19" t="s">
        <v>27882</v>
      </c>
      <c r="C22" s="122">
        <v>2579</v>
      </c>
    </row>
    <row r="23" spans="1:3" x14ac:dyDescent="0.25">
      <c r="A23" s="19" t="s">
        <v>15338</v>
      </c>
      <c r="B23" s="19" t="s">
        <v>27853</v>
      </c>
      <c r="C23" s="122">
        <v>2105</v>
      </c>
    </row>
    <row r="24" spans="1:3" x14ac:dyDescent="0.25">
      <c r="A24" s="19" t="s">
        <v>22292</v>
      </c>
      <c r="B24" s="19" t="s">
        <v>27881</v>
      </c>
      <c r="C24" s="122">
        <v>6604</v>
      </c>
    </row>
    <row r="25" spans="1:3" x14ac:dyDescent="0.25">
      <c r="A25" s="19" t="s">
        <v>6199</v>
      </c>
      <c r="B25" s="19" t="s">
        <v>27880</v>
      </c>
      <c r="C25" s="122">
        <v>58326</v>
      </c>
    </row>
    <row r="26" spans="1:3" x14ac:dyDescent="0.25">
      <c r="A26" s="19" t="s">
        <v>6699</v>
      </c>
      <c r="B26" s="19" t="s">
        <v>27861</v>
      </c>
      <c r="C26" s="122">
        <v>82467</v>
      </c>
    </row>
    <row r="27" spans="1:3" x14ac:dyDescent="0.25">
      <c r="A27" s="19" t="s">
        <v>3384</v>
      </c>
      <c r="B27" s="19" t="s">
        <v>27892</v>
      </c>
      <c r="C27" s="122">
        <v>296483</v>
      </c>
    </row>
    <row r="28" spans="1:3" x14ac:dyDescent="0.25">
      <c r="A28" s="19" t="s">
        <v>1358</v>
      </c>
      <c r="B28" s="19" t="s">
        <v>27833</v>
      </c>
      <c r="C28" s="122">
        <v>457752</v>
      </c>
    </row>
    <row r="29" spans="1:3" x14ac:dyDescent="0.25">
      <c r="A29" s="19" t="s">
        <v>7633</v>
      </c>
      <c r="B29" s="19" t="s">
        <v>27887</v>
      </c>
      <c r="C29" s="122">
        <v>11471</v>
      </c>
    </row>
    <row r="30" spans="1:3" x14ac:dyDescent="0.25">
      <c r="A30" s="19" t="s">
        <v>14810</v>
      </c>
      <c r="B30" s="19" t="s">
        <v>27891</v>
      </c>
      <c r="C30" s="122">
        <v>2495</v>
      </c>
    </row>
    <row r="31" spans="1:3" x14ac:dyDescent="0.25">
      <c r="A31" s="19" t="s">
        <v>4459</v>
      </c>
      <c r="B31" s="19" t="s">
        <v>27890</v>
      </c>
      <c r="C31" s="122">
        <v>171425</v>
      </c>
    </row>
    <row r="32" spans="1:3" x14ac:dyDescent="0.25">
      <c r="A32" s="19" t="s">
        <v>13181</v>
      </c>
      <c r="B32" s="19" t="s">
        <v>27834</v>
      </c>
      <c r="C32" s="122">
        <v>13255</v>
      </c>
    </row>
    <row r="33" spans="1:3" x14ac:dyDescent="0.25">
      <c r="A33" s="19" t="s">
        <v>6010</v>
      </c>
      <c r="B33" s="19" t="s">
        <v>28406</v>
      </c>
      <c r="C33" s="122">
        <v>68500</v>
      </c>
    </row>
    <row r="34" spans="1:3" x14ac:dyDescent="0.25">
      <c r="A34" s="19" t="s">
        <v>15871</v>
      </c>
      <c r="B34" s="19" t="s">
        <v>27824</v>
      </c>
      <c r="C34" s="122">
        <v>5474</v>
      </c>
    </row>
    <row r="35" spans="1:3" x14ac:dyDescent="0.25">
      <c r="A35" s="19" t="s">
        <v>13069</v>
      </c>
      <c r="B35" s="19" t="s">
        <v>27820</v>
      </c>
      <c r="C35" s="122">
        <v>9400</v>
      </c>
    </row>
    <row r="36" spans="1:3" x14ac:dyDescent="0.25">
      <c r="A36" s="19" t="s">
        <v>13583</v>
      </c>
      <c r="B36" s="19" t="s">
        <v>28402</v>
      </c>
      <c r="C36" s="122">
        <v>17539</v>
      </c>
    </row>
    <row r="37" spans="1:3" x14ac:dyDescent="0.25">
      <c r="A37" s="19" t="s">
        <v>11214</v>
      </c>
      <c r="B37" s="19" t="s">
        <v>27823</v>
      </c>
      <c r="C37" s="122">
        <v>27065</v>
      </c>
    </row>
    <row r="38" spans="1:3" x14ac:dyDescent="0.25">
      <c r="A38" s="19" t="s">
        <v>28403</v>
      </c>
      <c r="B38" s="19" t="s">
        <v>28404</v>
      </c>
      <c r="C38" s="122">
        <v>2932</v>
      </c>
    </row>
    <row r="39" spans="1:3" x14ac:dyDescent="0.25">
      <c r="A39" s="19" t="s">
        <v>7771</v>
      </c>
      <c r="B39" s="19" t="s">
        <v>28407</v>
      </c>
      <c r="C39" s="122">
        <v>84014</v>
      </c>
    </row>
    <row r="40" spans="1:3" x14ac:dyDescent="0.25">
      <c r="A40" s="19" t="s">
        <v>2324</v>
      </c>
      <c r="B40" s="19" t="s">
        <v>27818</v>
      </c>
      <c r="C40" s="122">
        <v>434113</v>
      </c>
    </row>
    <row r="41" spans="1:3" x14ac:dyDescent="0.25">
      <c r="A41" s="19" t="s">
        <v>14273</v>
      </c>
      <c r="B41" s="19" t="s">
        <v>27822</v>
      </c>
      <c r="C41" s="122">
        <v>44543</v>
      </c>
    </row>
    <row r="42" spans="1:3" x14ac:dyDescent="0.25">
      <c r="A42" s="19" t="s">
        <v>7828</v>
      </c>
      <c r="B42" s="19" t="s">
        <v>27819</v>
      </c>
      <c r="C42" s="122">
        <v>56810</v>
      </c>
    </row>
    <row r="43" spans="1:3" x14ac:dyDescent="0.25">
      <c r="A43" s="19" t="s">
        <v>6726</v>
      </c>
      <c r="B43" s="19" t="s">
        <v>27816</v>
      </c>
      <c r="C43" s="122">
        <v>193131</v>
      </c>
    </row>
    <row r="44" spans="1:3" x14ac:dyDescent="0.25">
      <c r="A44" s="19" t="s">
        <v>6013</v>
      </c>
      <c r="B44" s="19" t="s">
        <v>27817</v>
      </c>
      <c r="C44" s="122">
        <v>121331</v>
      </c>
    </row>
    <row r="45" spans="1:3" x14ac:dyDescent="0.25">
      <c r="A45" s="19" t="s">
        <v>5171</v>
      </c>
      <c r="B45" s="19" t="s">
        <v>27825</v>
      </c>
      <c r="C45" s="122">
        <v>128374</v>
      </c>
    </row>
    <row r="46" spans="1:3" x14ac:dyDescent="0.25">
      <c r="A46" s="19" t="s">
        <v>16791</v>
      </c>
      <c r="B46" s="19" t="s">
        <v>28996</v>
      </c>
      <c r="C46" s="122">
        <v>798</v>
      </c>
    </row>
    <row r="47" spans="1:3" x14ac:dyDescent="0.25">
      <c r="A47" s="19" t="s">
        <v>8851</v>
      </c>
      <c r="B47" s="19" t="s">
        <v>27855</v>
      </c>
      <c r="C47" s="122">
        <v>50951</v>
      </c>
    </row>
    <row r="48" spans="1:3" x14ac:dyDescent="0.25">
      <c r="A48" s="19" t="s">
        <v>9567</v>
      </c>
      <c r="B48" s="19" t="s">
        <v>27857</v>
      </c>
      <c r="C48" s="122">
        <v>28880</v>
      </c>
    </row>
    <row r="49" spans="1:3" x14ac:dyDescent="0.25">
      <c r="A49" s="19" t="s">
        <v>10073</v>
      </c>
      <c r="B49" s="19" t="s">
        <v>27858</v>
      </c>
      <c r="C49" s="122">
        <v>8532</v>
      </c>
    </row>
    <row r="50" spans="1:3" x14ac:dyDescent="0.25">
      <c r="A50" s="19" t="s">
        <v>4931</v>
      </c>
      <c r="B50" s="19" t="s">
        <v>27904</v>
      </c>
      <c r="C50" s="122">
        <v>44229</v>
      </c>
    </row>
    <row r="51" spans="1:3" x14ac:dyDescent="0.25">
      <c r="A51" s="19" t="s">
        <v>2195</v>
      </c>
      <c r="B51" s="19" t="s">
        <v>27859</v>
      </c>
      <c r="C51" s="122">
        <v>420827</v>
      </c>
    </row>
    <row r="52" spans="1:3" x14ac:dyDescent="0.25">
      <c r="A52" s="19" t="s">
        <v>4204</v>
      </c>
      <c r="B52" s="19" t="s">
        <v>28400</v>
      </c>
      <c r="C52" s="122">
        <v>143581</v>
      </c>
    </row>
    <row r="53" spans="1:3" x14ac:dyDescent="0.25">
      <c r="A53" s="19" t="s">
        <v>18316</v>
      </c>
      <c r="B53" s="19" t="s">
        <v>27877</v>
      </c>
      <c r="C53" s="122">
        <v>2859</v>
      </c>
    </row>
    <row r="54" spans="1:3" x14ac:dyDescent="0.25">
      <c r="A54" s="19" t="s">
        <v>14207</v>
      </c>
      <c r="B54" s="19" t="s">
        <v>27802</v>
      </c>
      <c r="C54" s="122">
        <v>15566</v>
      </c>
    </row>
    <row r="55" spans="1:3" x14ac:dyDescent="0.25">
      <c r="A55" s="19" t="s">
        <v>9327</v>
      </c>
      <c r="B55" s="19" t="s">
        <v>27885</v>
      </c>
      <c r="C55" s="122">
        <v>28631</v>
      </c>
    </row>
    <row r="56" spans="1:3" x14ac:dyDescent="0.25">
      <c r="A56" s="19" t="s">
        <v>5132</v>
      </c>
      <c r="B56" s="19" t="s">
        <v>27835</v>
      </c>
      <c r="C56" s="122">
        <v>96254</v>
      </c>
    </row>
    <row r="57" spans="1:3" x14ac:dyDescent="0.25">
      <c r="A57" s="19" t="s">
        <v>9726</v>
      </c>
      <c r="B57" s="19" t="s">
        <v>27889</v>
      </c>
      <c r="C57" s="122">
        <v>20376</v>
      </c>
    </row>
    <row r="58" spans="1:3" x14ac:dyDescent="0.25">
      <c r="A58" s="19" t="s">
        <v>4585</v>
      </c>
      <c r="B58" s="19" t="s">
        <v>28408</v>
      </c>
      <c r="C58" s="122">
        <v>178369</v>
      </c>
    </row>
    <row r="59" spans="1:3" x14ac:dyDescent="0.25">
      <c r="A59" s="19" t="s">
        <v>4754</v>
      </c>
      <c r="B59" s="19" t="s">
        <v>27806</v>
      </c>
      <c r="C59" s="122">
        <v>65885</v>
      </c>
    </row>
    <row r="60" spans="1:3" x14ac:dyDescent="0.25">
      <c r="A60" s="19" t="s">
        <v>4366</v>
      </c>
      <c r="B60" s="19" t="s">
        <v>27866</v>
      </c>
      <c r="C60" s="122">
        <v>61172</v>
      </c>
    </row>
    <row r="61" spans="1:3" x14ac:dyDescent="0.25">
      <c r="A61" s="19" t="s">
        <v>8827</v>
      </c>
      <c r="B61" s="19" t="s">
        <v>27876</v>
      </c>
      <c r="C61" s="122">
        <v>14613</v>
      </c>
    </row>
    <row r="62" spans="1:3" x14ac:dyDescent="0.25">
      <c r="A62" s="19" t="s">
        <v>12057</v>
      </c>
      <c r="B62" s="19" t="s">
        <v>27899</v>
      </c>
      <c r="C62" s="122">
        <v>58295</v>
      </c>
    </row>
    <row r="63" spans="1:3" x14ac:dyDescent="0.25">
      <c r="A63" s="19" t="s">
        <v>18201</v>
      </c>
      <c r="B63" s="19" t="s">
        <v>27845</v>
      </c>
      <c r="C63" s="122">
        <v>16968</v>
      </c>
    </row>
    <row r="64" spans="1:3" x14ac:dyDescent="0.25">
      <c r="A64" s="19" t="s">
        <v>6448</v>
      </c>
      <c r="B64" s="19" t="s">
        <v>27873</v>
      </c>
      <c r="C64" s="122">
        <v>170621</v>
      </c>
    </row>
    <row r="65" spans="1:3" x14ac:dyDescent="0.25">
      <c r="A65" s="19" t="s">
        <v>6800</v>
      </c>
      <c r="B65" s="19" t="s">
        <v>28409</v>
      </c>
      <c r="C65" s="122">
        <v>90176</v>
      </c>
    </row>
    <row r="66" spans="1:3" x14ac:dyDescent="0.25">
      <c r="A66" s="19" t="s">
        <v>6478</v>
      </c>
      <c r="B66" s="19" t="s">
        <v>27872</v>
      </c>
      <c r="C66" s="122">
        <v>37314</v>
      </c>
    </row>
    <row r="67" spans="1:3" x14ac:dyDescent="0.25">
      <c r="A67" s="19" t="s">
        <v>14024</v>
      </c>
      <c r="B67" s="19" t="s">
        <v>27874</v>
      </c>
      <c r="C67" s="122">
        <v>840</v>
      </c>
    </row>
    <row r="68" spans="1:3" x14ac:dyDescent="0.25">
      <c r="A68" s="19" t="s">
        <v>29114</v>
      </c>
      <c r="B68" s="19" t="s">
        <v>29115</v>
      </c>
      <c r="C68" s="122">
        <v>10286</v>
      </c>
    </row>
    <row r="69" spans="1:3" x14ac:dyDescent="0.25">
      <c r="A69" s="19" t="s">
        <v>3360</v>
      </c>
      <c r="B69" s="19" t="s">
        <v>27827</v>
      </c>
      <c r="C69" s="122">
        <v>240459</v>
      </c>
    </row>
    <row r="70" spans="1:3" x14ac:dyDescent="0.25">
      <c r="A70" s="19" t="s">
        <v>16981</v>
      </c>
      <c r="B70" s="19" t="s">
        <v>27828</v>
      </c>
      <c r="C70" s="122">
        <v>2878</v>
      </c>
    </row>
    <row r="71" spans="1:3" x14ac:dyDescent="0.25">
      <c r="A71" s="19" t="s">
        <v>8020</v>
      </c>
      <c r="B71" s="19" t="s">
        <v>27893</v>
      </c>
      <c r="C71" s="122">
        <v>34527</v>
      </c>
    </row>
    <row r="72" spans="1:3" x14ac:dyDescent="0.25">
      <c r="A72" s="19" t="s">
        <v>11026</v>
      </c>
      <c r="B72" s="19" t="s">
        <v>27900</v>
      </c>
      <c r="C72" s="122">
        <v>14809</v>
      </c>
    </row>
    <row r="73" spans="1:3" x14ac:dyDescent="0.25">
      <c r="A73" s="19" t="s">
        <v>14126</v>
      </c>
      <c r="B73" s="19" t="s">
        <v>14128</v>
      </c>
      <c r="C73" s="122">
        <v>14369</v>
      </c>
    </row>
    <row r="74" spans="1:3" x14ac:dyDescent="0.25">
      <c r="A74" s="19" t="s">
        <v>2615</v>
      </c>
      <c r="B74" s="19" t="s">
        <v>27894</v>
      </c>
      <c r="C74" s="122">
        <v>309001</v>
      </c>
    </row>
    <row r="75" spans="1:3" x14ac:dyDescent="0.25">
      <c r="A75" s="19" t="s">
        <v>12447</v>
      </c>
      <c r="B75" s="19" t="s">
        <v>27905</v>
      </c>
      <c r="C75" s="122">
        <v>167929</v>
      </c>
    </row>
    <row r="76" spans="1:3" x14ac:dyDescent="0.25">
      <c r="A76" s="19" t="s">
        <v>8920</v>
      </c>
      <c r="B76" s="19" t="s">
        <v>27903</v>
      </c>
      <c r="C76" s="122">
        <v>29309</v>
      </c>
    </row>
    <row r="77" spans="1:3" x14ac:dyDescent="0.25">
      <c r="A77" s="19" t="s">
        <v>9288</v>
      </c>
      <c r="B77" s="19" t="s">
        <v>27901</v>
      </c>
      <c r="C77" s="122">
        <v>38542</v>
      </c>
    </row>
    <row r="78" spans="1:3" x14ac:dyDescent="0.25">
      <c r="A78" s="19" t="s">
        <v>27895</v>
      </c>
      <c r="B78" s="19" t="s">
        <v>27896</v>
      </c>
      <c r="C78" s="122">
        <v>6290</v>
      </c>
    </row>
    <row r="79" spans="1:3" x14ac:dyDescent="0.25">
      <c r="A79" s="19" t="s">
        <v>17348</v>
      </c>
      <c r="B79" s="19" t="s">
        <v>29005</v>
      </c>
      <c r="C79" s="122">
        <v>19524</v>
      </c>
    </row>
    <row r="80" spans="1:3" x14ac:dyDescent="0.25">
      <c r="A80" s="19" t="s">
        <v>4435</v>
      </c>
      <c r="B80" s="19" t="s">
        <v>27897</v>
      </c>
      <c r="C80" s="122">
        <v>70982</v>
      </c>
    </row>
    <row r="81" spans="1:3" x14ac:dyDescent="0.25">
      <c r="A81" s="19" t="s">
        <v>9492</v>
      </c>
      <c r="B81" s="19" t="s">
        <v>27898</v>
      </c>
      <c r="C81" s="122">
        <v>47543</v>
      </c>
    </row>
    <row r="82" spans="1:3" x14ac:dyDescent="0.25">
      <c r="A82" s="19" t="s">
        <v>11029</v>
      </c>
      <c r="B82" s="19" t="s">
        <v>27863</v>
      </c>
      <c r="C82" s="122">
        <v>34841</v>
      </c>
    </row>
    <row r="83" spans="1:3" x14ac:dyDescent="0.25">
      <c r="A83" s="19" t="s">
        <v>13042</v>
      </c>
      <c r="B83" s="19" t="s">
        <v>27875</v>
      </c>
      <c r="C83" s="122">
        <v>22110</v>
      </c>
    </row>
    <row r="84" spans="1:3" x14ac:dyDescent="0.25">
      <c r="A84" s="19" t="s">
        <v>28503</v>
      </c>
      <c r="B84" s="19" t="s">
        <v>28504</v>
      </c>
      <c r="C84" s="122">
        <v>5424</v>
      </c>
    </row>
    <row r="85" spans="1:3" x14ac:dyDescent="0.25">
      <c r="A85" s="19" t="s">
        <v>13289</v>
      </c>
      <c r="B85" s="19" t="s">
        <v>27836</v>
      </c>
      <c r="C85" s="122">
        <v>17107</v>
      </c>
    </row>
    <row r="86" spans="1:3" x14ac:dyDescent="0.25">
      <c r="A86" s="19" t="s">
        <v>11008</v>
      </c>
      <c r="B86" s="19" t="s">
        <v>27865</v>
      </c>
      <c r="C86" s="122">
        <v>45016</v>
      </c>
    </row>
    <row r="87" spans="1:3" x14ac:dyDescent="0.25">
      <c r="A87" s="19" t="s">
        <v>29002</v>
      </c>
      <c r="B87" s="19" t="s">
        <v>29003</v>
      </c>
      <c r="C87" s="122">
        <v>6720</v>
      </c>
    </row>
    <row r="88" spans="1:3" x14ac:dyDescent="0.25">
      <c r="A88" s="19" t="s">
        <v>9618</v>
      </c>
      <c r="B88" s="19" t="s">
        <v>27862</v>
      </c>
      <c r="C88" s="122">
        <v>40633</v>
      </c>
    </row>
    <row r="89" spans="1:3" x14ac:dyDescent="0.25">
      <c r="A89" s="19" t="s">
        <v>22220</v>
      </c>
      <c r="B89" s="19" t="s">
        <v>27867</v>
      </c>
      <c r="C89" s="122">
        <v>2577</v>
      </c>
    </row>
    <row r="90" spans="1:3" x14ac:dyDescent="0.25">
      <c r="A90" s="19" t="s">
        <v>28416</v>
      </c>
      <c r="B90" s="19" t="s">
        <v>28417</v>
      </c>
      <c r="C90" s="122">
        <v>15256</v>
      </c>
    </row>
    <row r="91" spans="1:3" x14ac:dyDescent="0.25">
      <c r="A91" s="19" t="s">
        <v>28997</v>
      </c>
      <c r="B91" s="19" t="s">
        <v>28998</v>
      </c>
      <c r="C91" s="122">
        <v>11206</v>
      </c>
    </row>
    <row r="92" spans="1:3" x14ac:dyDescent="0.25">
      <c r="A92" s="19" t="s">
        <v>22222</v>
      </c>
      <c r="B92" s="19" t="s">
        <v>27879</v>
      </c>
      <c r="C92" s="122">
        <v>11557</v>
      </c>
    </row>
    <row r="93" spans="1:3" x14ac:dyDescent="0.25">
      <c r="A93" s="19" t="s">
        <v>10567</v>
      </c>
      <c r="B93" s="19" t="s">
        <v>27878</v>
      </c>
      <c r="C93" s="122">
        <v>5950</v>
      </c>
    </row>
    <row r="94" spans="1:3" x14ac:dyDescent="0.25">
      <c r="A94" s="19" t="s">
        <v>7073</v>
      </c>
      <c r="B94" s="19" t="s">
        <v>27846</v>
      </c>
      <c r="C94" s="122">
        <v>131129</v>
      </c>
    </row>
    <row r="95" spans="1:3" x14ac:dyDescent="0.25">
      <c r="A95" s="19" t="s">
        <v>11765</v>
      </c>
      <c r="B95" s="19" t="s">
        <v>27888</v>
      </c>
      <c r="C95" s="122">
        <v>13046</v>
      </c>
    </row>
    <row r="96" spans="1:3" x14ac:dyDescent="0.25">
      <c r="A96" s="19" t="s">
        <v>14818</v>
      </c>
      <c r="B96" s="19" t="s">
        <v>27856</v>
      </c>
      <c r="C96" s="122">
        <v>12538</v>
      </c>
    </row>
    <row r="97" spans="1:3" x14ac:dyDescent="0.25">
      <c r="A97" s="19" t="s">
        <v>14448</v>
      </c>
      <c r="B97" s="19" t="s">
        <v>27860</v>
      </c>
      <c r="C97" s="122">
        <v>18919</v>
      </c>
    </row>
    <row r="98" spans="1:3" x14ac:dyDescent="0.25">
      <c r="A98" s="19" t="s">
        <v>8914</v>
      </c>
      <c r="B98" s="19" t="s">
        <v>28412</v>
      </c>
      <c r="C98" s="122">
        <v>17940</v>
      </c>
    </row>
    <row r="99" spans="1:3" x14ac:dyDescent="0.25">
      <c r="A99" s="19" t="s">
        <v>15909</v>
      </c>
      <c r="B99" s="19" t="s">
        <v>27850</v>
      </c>
      <c r="C99" s="122">
        <v>3131</v>
      </c>
    </row>
    <row r="100" spans="1:3" x14ac:dyDescent="0.25">
      <c r="A100" s="19" t="s">
        <v>28501</v>
      </c>
      <c r="B100" s="19" t="s">
        <v>28502</v>
      </c>
      <c r="C100" s="122">
        <v>156530</v>
      </c>
    </row>
    <row r="101" spans="1:3" x14ac:dyDescent="0.25">
      <c r="A101" s="19" t="s">
        <v>10555</v>
      </c>
      <c r="B101" s="19" t="s">
        <v>27869</v>
      </c>
      <c r="C101" s="122">
        <v>39035</v>
      </c>
    </row>
    <row r="102" spans="1:3" x14ac:dyDescent="0.25">
      <c r="A102" s="19" t="s">
        <v>2495</v>
      </c>
      <c r="B102" s="19" t="s">
        <v>27870</v>
      </c>
      <c r="C102" s="122">
        <v>385543</v>
      </c>
    </row>
    <row r="103" spans="1:3" x14ac:dyDescent="0.25">
      <c r="A103" s="19" t="s">
        <v>17252</v>
      </c>
      <c r="B103" s="19" t="s">
        <v>27868</v>
      </c>
      <c r="C103" s="122">
        <v>9674</v>
      </c>
    </row>
    <row r="104" spans="1:3" x14ac:dyDescent="0.25">
      <c r="A104" s="19" t="s">
        <v>23022</v>
      </c>
      <c r="B104" s="19" t="s">
        <v>27871</v>
      </c>
      <c r="C104" s="122">
        <v>24961</v>
      </c>
    </row>
    <row r="105" spans="1:3" x14ac:dyDescent="0.25">
      <c r="A105" s="19" t="s">
        <v>7160</v>
      </c>
      <c r="B105" s="19" t="s">
        <v>27837</v>
      </c>
      <c r="C105" s="122">
        <v>58916</v>
      </c>
    </row>
    <row r="106" spans="1:3" x14ac:dyDescent="0.25">
      <c r="A106" s="19" t="s">
        <v>29112</v>
      </c>
      <c r="B106" s="19" t="s">
        <v>29113</v>
      </c>
      <c r="C106" s="122">
        <v>867</v>
      </c>
    </row>
    <row r="107" spans="1:3" x14ac:dyDescent="0.25">
      <c r="A107" s="19" t="s">
        <v>13886</v>
      </c>
      <c r="B107" s="19" t="s">
        <v>25564</v>
      </c>
      <c r="C107" s="122">
        <v>106009</v>
      </c>
    </row>
    <row r="108" spans="1:3" x14ac:dyDescent="0.25">
      <c r="A108" s="19" t="s">
        <v>7354</v>
      </c>
      <c r="B108" s="19" t="s">
        <v>27883</v>
      </c>
      <c r="C108" s="122">
        <v>66575</v>
      </c>
    </row>
    <row r="109" spans="1:3" x14ac:dyDescent="0.25">
      <c r="A109" s="19" t="s">
        <v>28410</v>
      </c>
      <c r="B109" s="19" t="s">
        <v>28411</v>
      </c>
      <c r="C109" s="122">
        <v>0</v>
      </c>
    </row>
    <row r="110" spans="1:3" x14ac:dyDescent="0.25">
      <c r="A110" s="19" t="s">
        <v>11639</v>
      </c>
      <c r="B110" s="19" t="s">
        <v>27821</v>
      </c>
      <c r="C110" s="122">
        <v>14995</v>
      </c>
    </row>
    <row r="111" spans="1:3" x14ac:dyDescent="0.25">
      <c r="A111" s="19" t="s">
        <v>18396</v>
      </c>
      <c r="B111" s="19" t="s">
        <v>27826</v>
      </c>
      <c r="C111" s="122">
        <v>50264</v>
      </c>
    </row>
    <row r="112" spans="1:3" x14ac:dyDescent="0.25">
      <c r="A112" s="19" t="s">
        <v>29006</v>
      </c>
      <c r="B112" s="19" t="s">
        <v>29007</v>
      </c>
      <c r="C112" s="122">
        <v>6966</v>
      </c>
    </row>
    <row r="113" spans="1:3" x14ac:dyDescent="0.25">
      <c r="A113" s="19" t="s">
        <v>2180</v>
      </c>
      <c r="B113" s="19" t="s">
        <v>27908</v>
      </c>
      <c r="C113" s="122">
        <v>499578</v>
      </c>
    </row>
    <row r="114" spans="1:3" x14ac:dyDescent="0.25">
      <c r="A114" s="19" t="s">
        <v>14990</v>
      </c>
      <c r="B114" s="19" t="s">
        <v>27906</v>
      </c>
      <c r="C114" s="122">
        <v>1546</v>
      </c>
    </row>
    <row r="115" spans="1:3" x14ac:dyDescent="0.25">
      <c r="A115" s="19" t="s">
        <v>5063</v>
      </c>
      <c r="B115" s="19" t="s">
        <v>27907</v>
      </c>
      <c r="C115" s="122">
        <v>54296</v>
      </c>
    </row>
    <row r="116" spans="1:3" x14ac:dyDescent="0.25">
      <c r="A116" s="19" t="s">
        <v>27988</v>
      </c>
      <c r="B116" s="19" t="s">
        <v>27989</v>
      </c>
      <c r="C116" s="122">
        <v>12928</v>
      </c>
    </row>
    <row r="117" spans="1:3" x14ac:dyDescent="0.25">
      <c r="A117" s="19" t="s">
        <v>11005</v>
      </c>
      <c r="B117" s="19" t="s">
        <v>27841</v>
      </c>
      <c r="C117" s="122">
        <v>9492</v>
      </c>
    </row>
    <row r="118" spans="1:3" x14ac:dyDescent="0.25">
      <c r="A118" s="19" t="s">
        <v>9444</v>
      </c>
      <c r="B118" s="19" t="s">
        <v>27884</v>
      </c>
      <c r="C118" s="122">
        <v>74177</v>
      </c>
    </row>
    <row r="119" spans="1:3" x14ac:dyDescent="0.25">
      <c r="A119" s="19" t="s">
        <v>9025</v>
      </c>
      <c r="B119" s="19" t="s">
        <v>27886</v>
      </c>
      <c r="C119" s="122">
        <v>31789</v>
      </c>
    </row>
    <row r="120" spans="1:3" x14ac:dyDescent="0.25">
      <c r="A120" s="19" t="s">
        <v>17048</v>
      </c>
      <c r="B120" s="19" t="s">
        <v>29004</v>
      </c>
      <c r="C120" s="122">
        <v>4577</v>
      </c>
    </row>
    <row r="121" spans="1:3" x14ac:dyDescent="0.25">
      <c r="A121" s="19" t="s">
        <v>13790</v>
      </c>
      <c r="B121" s="19" t="s">
        <v>28413</v>
      </c>
      <c r="C121" s="122">
        <v>13816</v>
      </c>
    </row>
    <row r="122" spans="1:3" x14ac:dyDescent="0.25">
      <c r="A122" s="19" t="s">
        <v>28414</v>
      </c>
      <c r="B122" s="19" t="s">
        <v>28415</v>
      </c>
      <c r="C122" s="122">
        <v>34062</v>
      </c>
    </row>
    <row r="123" spans="1:3" x14ac:dyDescent="0.25">
      <c r="A123" s="19" t="s">
        <v>2738</v>
      </c>
      <c r="B123" s="19" t="s">
        <v>27838</v>
      </c>
      <c r="C123" s="122">
        <v>338688</v>
      </c>
    </row>
    <row r="124" spans="1:3" x14ac:dyDescent="0.25">
      <c r="A124" s="19" t="s">
        <v>10285</v>
      </c>
      <c r="B124" s="19" t="s">
        <v>27864</v>
      </c>
      <c r="C124" s="122">
        <v>7320</v>
      </c>
    </row>
    <row r="125" spans="1:3" x14ac:dyDescent="0.25">
      <c r="A125" s="19" t="s">
        <v>3991</v>
      </c>
      <c r="B125" s="19" t="s">
        <v>27813</v>
      </c>
      <c r="C125" s="122">
        <v>49386</v>
      </c>
    </row>
    <row r="126" spans="1:3" x14ac:dyDescent="0.25">
      <c r="A126" s="19" t="s">
        <v>21365</v>
      </c>
      <c r="B126" s="19" t="s">
        <v>27810</v>
      </c>
      <c r="C126" s="122">
        <v>3405</v>
      </c>
    </row>
    <row r="127" spans="1:3" x14ac:dyDescent="0.25">
      <c r="A127" s="19" t="s">
        <v>15549</v>
      </c>
      <c r="B127" s="19" t="s">
        <v>27811</v>
      </c>
      <c r="C127" s="122">
        <v>19895</v>
      </c>
    </row>
    <row r="128" spans="1:3" x14ac:dyDescent="0.25">
      <c r="A128" s="19" t="s">
        <v>7609</v>
      </c>
      <c r="B128" s="19" t="s">
        <v>27807</v>
      </c>
      <c r="C128" s="122">
        <v>30630</v>
      </c>
    </row>
    <row r="129" spans="1:6" x14ac:dyDescent="0.25">
      <c r="A129" s="19" t="s">
        <v>16377</v>
      </c>
      <c r="B129" s="19" t="s">
        <v>27814</v>
      </c>
      <c r="C129" s="122">
        <v>16188</v>
      </c>
    </row>
    <row r="130" spans="1:6" x14ac:dyDescent="0.25">
      <c r="A130" s="19" t="s">
        <v>10954</v>
      </c>
      <c r="B130" s="19" t="s">
        <v>27808</v>
      </c>
      <c r="C130" s="122">
        <v>37336</v>
      </c>
    </row>
    <row r="131" spans="1:6" x14ac:dyDescent="0.25">
      <c r="A131" s="19" t="s">
        <v>4168</v>
      </c>
      <c r="B131" s="19" t="s">
        <v>27809</v>
      </c>
      <c r="C131" s="122">
        <v>309941</v>
      </c>
    </row>
    <row r="132" spans="1:6" x14ac:dyDescent="0.25">
      <c r="A132" s="19" t="s">
        <v>8107</v>
      </c>
      <c r="B132" s="19" t="s">
        <v>27812</v>
      </c>
      <c r="C132" s="122">
        <v>65945</v>
      </c>
    </row>
    <row r="133" spans="1:6" x14ac:dyDescent="0.25">
      <c r="A133" s="19" t="s">
        <v>17311</v>
      </c>
      <c r="B133" s="19" t="s">
        <v>28401</v>
      </c>
      <c r="C133" s="122">
        <v>1107</v>
      </c>
    </row>
    <row r="134" spans="1:6" x14ac:dyDescent="0.25">
      <c r="A134" s="19" t="s">
        <v>23021</v>
      </c>
      <c r="B134" s="19" t="s">
        <v>27815</v>
      </c>
      <c r="C134" s="122">
        <v>2548</v>
      </c>
    </row>
    <row r="135" spans="1:6" x14ac:dyDescent="0.25">
      <c r="A135" s="19" t="s">
        <v>12519</v>
      </c>
      <c r="B135" s="19" t="s">
        <v>27902</v>
      </c>
      <c r="C135" s="122">
        <v>30230</v>
      </c>
      <c r="F135" s="93"/>
    </row>
    <row r="136" spans="1:6" x14ac:dyDescent="0.25">
      <c r="A136" s="19" t="s">
        <v>12546</v>
      </c>
      <c r="B136" s="19" t="s">
        <v>27805</v>
      </c>
      <c r="C136" s="122">
        <v>10772</v>
      </c>
    </row>
    <row r="137" spans="1:6" x14ac:dyDescent="0.25">
      <c r="A137" s="19" t="s">
        <v>7990</v>
      </c>
      <c r="B137" s="19" t="s">
        <v>27803</v>
      </c>
      <c r="C137" s="122">
        <v>61332</v>
      </c>
    </row>
    <row r="138" spans="1:6" x14ac:dyDescent="0.25">
      <c r="A138" s="19" t="s">
        <v>12910</v>
      </c>
      <c r="B138" s="19" t="s">
        <v>27804</v>
      </c>
      <c r="C138" s="122">
        <v>22258</v>
      </c>
    </row>
    <row r="139" spans="1:6" x14ac:dyDescent="0.25">
      <c r="A139" s="19" t="s">
        <v>13991</v>
      </c>
      <c r="B139" s="19" t="s">
        <v>28399</v>
      </c>
      <c r="C139" s="122">
        <v>35036</v>
      </c>
    </row>
    <row r="140" spans="1:6" x14ac:dyDescent="0.25">
      <c r="A140" s="19" t="s">
        <v>11567</v>
      </c>
      <c r="B140" s="19" t="s">
        <v>27847</v>
      </c>
      <c r="C140" s="122">
        <v>3501</v>
      </c>
    </row>
    <row r="141" spans="1:6" x14ac:dyDescent="0.25">
      <c r="A141" s="19" t="s">
        <v>10594</v>
      </c>
      <c r="B141" s="19" t="s">
        <v>27854</v>
      </c>
      <c r="C141" s="122">
        <v>18384</v>
      </c>
    </row>
    <row r="142" spans="1:6" x14ac:dyDescent="0.25">
      <c r="A142" s="19" t="s">
        <v>6421</v>
      </c>
      <c r="B142" s="19" t="s">
        <v>27852</v>
      </c>
      <c r="C142" s="122">
        <v>42893</v>
      </c>
    </row>
  </sheetData>
  <sortState xmlns:xlrd2="http://schemas.microsoft.com/office/spreadsheetml/2017/richdata2" ref="A6:C142">
    <sortCondition ref="B6:B142"/>
  </sortState>
  <pageMargins left="0.7" right="0.7" top="0.3" bottom="0.23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2"/>
  <sheetViews>
    <sheetView tabSelected="1" zoomScaleNormal="100" workbookViewId="0">
      <selection activeCell="D15" sqref="D15"/>
    </sheetView>
  </sheetViews>
  <sheetFormatPr baseColWidth="10" defaultColWidth="11.42578125" defaultRowHeight="15" x14ac:dyDescent="0.25"/>
  <cols>
    <col min="1" max="1" width="26.42578125" bestFit="1" customWidth="1"/>
    <col min="2" max="2" width="14.140625" bestFit="1" customWidth="1"/>
    <col min="3" max="4" width="14.28515625" bestFit="1" customWidth="1"/>
    <col min="5" max="5" width="15.28515625" bestFit="1" customWidth="1"/>
    <col min="8" max="8" width="19.85546875" bestFit="1" customWidth="1"/>
    <col min="9" max="9" width="12.42578125" style="113" bestFit="1" customWidth="1"/>
    <col min="10" max="10" width="15.140625" style="113" bestFit="1" customWidth="1"/>
    <col min="11" max="11" width="12.28515625" style="113" customWidth="1"/>
    <col min="12" max="12" width="11.42578125" style="113"/>
  </cols>
  <sheetData>
    <row r="1" spans="1:12" x14ac:dyDescent="0.25">
      <c r="A1" s="6" t="s">
        <v>28507</v>
      </c>
      <c r="B1" s="7"/>
      <c r="C1" s="7"/>
      <c r="D1" s="7"/>
      <c r="E1" s="7"/>
      <c r="F1" s="8"/>
    </row>
    <row r="2" spans="1:12" x14ac:dyDescent="0.25">
      <c r="A2" s="6" t="s">
        <v>28508</v>
      </c>
      <c r="B2" s="7"/>
      <c r="C2" s="7"/>
      <c r="D2" s="7"/>
      <c r="E2" s="7"/>
      <c r="F2" s="8"/>
    </row>
    <row r="3" spans="1:12" x14ac:dyDescent="0.25">
      <c r="A3" s="6"/>
      <c r="B3" s="7"/>
      <c r="C3" s="7"/>
      <c r="D3" s="7"/>
      <c r="E3" s="7"/>
      <c r="F3" s="8"/>
    </row>
    <row r="4" spans="1:12" x14ac:dyDescent="0.25">
      <c r="A4" s="9"/>
      <c r="B4" s="10">
        <v>2024</v>
      </c>
      <c r="C4" s="25"/>
      <c r="D4" s="10" t="s">
        <v>22955</v>
      </c>
      <c r="E4" s="10" t="s">
        <v>22956</v>
      </c>
      <c r="F4" s="10" t="s">
        <v>17988</v>
      </c>
      <c r="H4" s="114"/>
      <c r="I4" s="10">
        <v>2023</v>
      </c>
      <c r="J4" s="10" t="s">
        <v>22956</v>
      </c>
      <c r="K4" s="117"/>
      <c r="L4" s="115" t="s">
        <v>23084</v>
      </c>
    </row>
    <row r="5" spans="1:12" x14ac:dyDescent="0.25">
      <c r="A5" s="8" t="s">
        <v>22954</v>
      </c>
      <c r="B5" s="11">
        <v>27240493</v>
      </c>
      <c r="C5" s="50" t="s">
        <v>17989</v>
      </c>
      <c r="D5" s="11">
        <v>1</v>
      </c>
      <c r="E5" s="11">
        <v>1</v>
      </c>
      <c r="F5" s="11">
        <f t="shared" ref="F5:F14" si="0">D5-E5</f>
        <v>0</v>
      </c>
      <c r="H5" t="s">
        <v>22954</v>
      </c>
      <c r="I5" s="11">
        <v>25326852</v>
      </c>
      <c r="J5" s="11">
        <v>1</v>
      </c>
      <c r="L5" s="113">
        <f t="shared" ref="L5:L14" si="1">B5-I5</f>
        <v>1913641</v>
      </c>
    </row>
    <row r="6" spans="1:12" x14ac:dyDescent="0.25">
      <c r="A6" s="8" t="s">
        <v>17990</v>
      </c>
      <c r="B6" s="11">
        <v>10628868</v>
      </c>
      <c r="C6" s="50" t="s">
        <v>17989</v>
      </c>
      <c r="D6" s="11">
        <v>35</v>
      </c>
      <c r="E6" s="11">
        <v>34</v>
      </c>
      <c r="F6" s="11">
        <v>1</v>
      </c>
      <c r="H6" t="s">
        <v>17990</v>
      </c>
      <c r="I6" s="11">
        <v>11795837</v>
      </c>
      <c r="J6" s="11">
        <v>37</v>
      </c>
      <c r="L6" s="113">
        <f t="shared" si="1"/>
        <v>-1166969</v>
      </c>
    </row>
    <row r="7" spans="1:12" x14ac:dyDescent="0.25">
      <c r="A7" s="8" t="s">
        <v>17991</v>
      </c>
      <c r="B7" s="11">
        <v>13188029</v>
      </c>
      <c r="C7" s="50" t="s">
        <v>17989</v>
      </c>
      <c r="D7" s="11">
        <v>11</v>
      </c>
      <c r="E7" s="11">
        <v>11</v>
      </c>
      <c r="F7" s="11">
        <f t="shared" si="0"/>
        <v>0</v>
      </c>
      <c r="H7" t="s">
        <v>17991</v>
      </c>
      <c r="I7" s="11">
        <v>12479824</v>
      </c>
      <c r="J7" s="11">
        <v>11</v>
      </c>
      <c r="L7" s="113">
        <f t="shared" si="1"/>
        <v>708205</v>
      </c>
    </row>
    <row r="8" spans="1:12" x14ac:dyDescent="0.25">
      <c r="A8" s="8" t="s">
        <v>17992</v>
      </c>
      <c r="B8" s="11">
        <v>109488414</v>
      </c>
      <c r="C8" s="50" t="s">
        <v>17989</v>
      </c>
      <c r="D8" s="11">
        <v>55</v>
      </c>
      <c r="E8" s="11">
        <v>55</v>
      </c>
      <c r="F8" s="11">
        <f t="shared" si="0"/>
        <v>0</v>
      </c>
      <c r="H8" t="s">
        <v>17992</v>
      </c>
      <c r="I8" s="11">
        <v>102313127</v>
      </c>
      <c r="J8" s="11">
        <v>55</v>
      </c>
      <c r="L8" s="113">
        <f t="shared" si="1"/>
        <v>7175287</v>
      </c>
    </row>
    <row r="9" spans="1:12" x14ac:dyDescent="0.25">
      <c r="A9" s="8" t="s">
        <v>57</v>
      </c>
      <c r="B9" s="11">
        <v>7817232</v>
      </c>
      <c r="C9" s="50" t="s">
        <v>17989</v>
      </c>
      <c r="D9" s="11">
        <v>245</v>
      </c>
      <c r="E9" s="11">
        <v>238</v>
      </c>
      <c r="F9" s="11">
        <v>7</v>
      </c>
      <c r="H9" t="s">
        <v>57</v>
      </c>
      <c r="I9" s="11">
        <v>6318732</v>
      </c>
      <c r="J9" s="11">
        <v>229</v>
      </c>
      <c r="L9" s="113">
        <f t="shared" si="1"/>
        <v>1498500</v>
      </c>
    </row>
    <row r="10" spans="1:12" x14ac:dyDescent="0.25">
      <c r="A10" s="8" t="s">
        <v>17993</v>
      </c>
      <c r="B10" s="11">
        <v>5531186</v>
      </c>
      <c r="C10" s="50" t="s">
        <v>17989</v>
      </c>
      <c r="D10" s="11">
        <v>11</v>
      </c>
      <c r="E10" s="11">
        <v>11</v>
      </c>
      <c r="F10" s="11">
        <f t="shared" si="0"/>
        <v>0</v>
      </c>
      <c r="H10" t="s">
        <v>17993</v>
      </c>
      <c r="I10" s="11">
        <v>4878614</v>
      </c>
      <c r="J10" s="11">
        <v>11</v>
      </c>
      <c r="L10" s="113">
        <f t="shared" si="1"/>
        <v>652572</v>
      </c>
    </row>
    <row r="11" spans="1:12" x14ac:dyDescent="0.25">
      <c r="A11" s="8" t="s">
        <v>17994</v>
      </c>
      <c r="B11" s="11">
        <v>36215047</v>
      </c>
      <c r="C11" s="50" t="s">
        <v>17989</v>
      </c>
      <c r="D11" s="11">
        <v>150</v>
      </c>
      <c r="E11" s="11">
        <v>148</v>
      </c>
      <c r="F11" s="11">
        <v>0</v>
      </c>
      <c r="H11" t="s">
        <v>17994</v>
      </c>
      <c r="I11" s="11">
        <v>32427925</v>
      </c>
      <c r="J11" s="11">
        <v>148</v>
      </c>
      <c r="L11" s="113">
        <f t="shared" si="1"/>
        <v>3787122</v>
      </c>
    </row>
    <row r="12" spans="1:12" x14ac:dyDescent="0.25">
      <c r="A12" s="8" t="s">
        <v>17995</v>
      </c>
      <c r="B12" s="11">
        <v>1412143</v>
      </c>
      <c r="C12" s="50" t="s">
        <v>17989</v>
      </c>
      <c r="D12" s="11">
        <v>15</v>
      </c>
      <c r="E12" s="11">
        <v>15</v>
      </c>
      <c r="F12" s="11">
        <f t="shared" si="0"/>
        <v>0</v>
      </c>
      <c r="H12" t="s">
        <v>17995</v>
      </c>
      <c r="I12" s="11">
        <f>805963+27159+16891+10486</f>
        <v>860499</v>
      </c>
      <c r="J12" s="11">
        <v>16</v>
      </c>
      <c r="L12" s="113">
        <f t="shared" si="1"/>
        <v>551644</v>
      </c>
    </row>
    <row r="13" spans="1:12" x14ac:dyDescent="0.25">
      <c r="A13" s="8" t="s">
        <v>829</v>
      </c>
      <c r="B13" s="11">
        <v>4914482</v>
      </c>
      <c r="C13" s="50" t="s">
        <v>17989</v>
      </c>
      <c r="D13" s="11">
        <v>52</v>
      </c>
      <c r="E13" s="11">
        <v>50</v>
      </c>
      <c r="F13" s="11">
        <v>2</v>
      </c>
      <c r="H13" t="s">
        <v>829</v>
      </c>
      <c r="I13" s="11">
        <f>4578754+1+3+1</f>
        <v>4578759</v>
      </c>
      <c r="J13" s="11">
        <v>48</v>
      </c>
      <c r="L13" s="113">
        <f t="shared" si="1"/>
        <v>335723</v>
      </c>
    </row>
    <row r="14" spans="1:12" x14ac:dyDescent="0.25">
      <c r="A14" s="8" t="s">
        <v>17996</v>
      </c>
      <c r="B14" s="11">
        <v>750759501</v>
      </c>
      <c r="C14" s="80" t="s">
        <v>17997</v>
      </c>
      <c r="D14" s="11">
        <f>5679+32-26-3</f>
        <v>5682</v>
      </c>
      <c r="E14" s="11">
        <f>5678-25</f>
        <v>5653</v>
      </c>
      <c r="F14" s="11">
        <f t="shared" si="0"/>
        <v>29</v>
      </c>
      <c r="H14" t="s">
        <v>17996</v>
      </c>
      <c r="I14" s="11">
        <f>684770622</f>
        <v>684770622</v>
      </c>
      <c r="J14" s="11">
        <v>5540</v>
      </c>
      <c r="L14" s="113">
        <f t="shared" si="1"/>
        <v>65988879</v>
      </c>
    </row>
    <row r="15" spans="1:12" ht="15.75" thickBot="1" x14ac:dyDescent="0.3">
      <c r="A15" s="12" t="s">
        <v>17998</v>
      </c>
      <c r="B15" s="13">
        <f>SUM(B5:B14)</f>
        <v>967195395</v>
      </c>
      <c r="C15" s="120"/>
      <c r="D15" s="13">
        <f>SUM(D5:D14)</f>
        <v>6257</v>
      </c>
      <c r="E15" s="13">
        <f>SUM(E5:E14)</f>
        <v>6216</v>
      </c>
      <c r="F15" s="13">
        <f>SUM(F5:F14)</f>
        <v>39</v>
      </c>
      <c r="H15" s="12" t="s">
        <v>17998</v>
      </c>
      <c r="I15" s="13">
        <f>SUM(I5:I14)</f>
        <v>885750791</v>
      </c>
      <c r="J15" s="13">
        <f>SUM(J5:J14)</f>
        <v>6096</v>
      </c>
      <c r="K15" s="117"/>
      <c r="L15" s="116">
        <f>SUM(L5:L14)</f>
        <v>81444604</v>
      </c>
    </row>
    <row r="17" spans="1:9" ht="15.75" thickBot="1" x14ac:dyDescent="0.3">
      <c r="B17" s="51"/>
      <c r="I17" s="113">
        <f>B14-I14</f>
        <v>65988879</v>
      </c>
    </row>
    <row r="18" spans="1:9" ht="15.75" thickBot="1" x14ac:dyDescent="0.3">
      <c r="A18" s="23" t="s">
        <v>17999</v>
      </c>
      <c r="B18" s="51"/>
      <c r="D18" s="110">
        <f>B15-B5</f>
        <v>939954902</v>
      </c>
      <c r="E18" s="111" t="s">
        <v>23026</v>
      </c>
    </row>
    <row r="19" spans="1:9" x14ac:dyDescent="0.25">
      <c r="A19" t="s">
        <v>18000</v>
      </c>
      <c r="B19" s="84">
        <v>967195395</v>
      </c>
      <c r="C19" s="2"/>
      <c r="D19" s="2"/>
      <c r="E19" s="2"/>
    </row>
    <row r="20" spans="1:9" x14ac:dyDescent="0.25">
      <c r="A20" t="s">
        <v>18001</v>
      </c>
      <c r="B20" s="84">
        <f>B19-B15</f>
        <v>0</v>
      </c>
      <c r="C20" s="51" t="s">
        <v>22957</v>
      </c>
      <c r="D20" s="2"/>
      <c r="E20" s="2"/>
    </row>
    <row r="21" spans="1:9" x14ac:dyDescent="0.25">
      <c r="B21" s="51"/>
      <c r="I21" s="119"/>
    </row>
    <row r="23" spans="1:9" x14ac:dyDescent="0.25">
      <c r="E23" s="2"/>
    </row>
    <row r="25" spans="1:9" x14ac:dyDescent="0.25">
      <c r="B25" s="2"/>
    </row>
    <row r="26" spans="1:9" x14ac:dyDescent="0.25">
      <c r="B26" s="2"/>
    </row>
    <row r="32" spans="1:9" x14ac:dyDescent="0.25">
      <c r="I32" s="121"/>
    </row>
  </sheetData>
  <pageMargins left="0.70866141732283472" right="0.70866141732283472" top="0.78740157480314965" bottom="0.78740157480314965" header="0.31496062992125984" footer="0.31496062992125984"/>
  <pageSetup paperSize="9" scale="13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E5565"/>
  <sheetViews>
    <sheetView workbookViewId="0">
      <selection activeCell="D5565" sqref="B2:D5565"/>
    </sheetView>
  </sheetViews>
  <sheetFormatPr baseColWidth="10" defaultColWidth="36.5703125" defaultRowHeight="15" x14ac:dyDescent="0.25"/>
  <cols>
    <col min="1" max="1" width="10" bestFit="1" customWidth="1"/>
    <col min="2" max="2" width="12.28515625" bestFit="1" customWidth="1"/>
    <col min="3" max="3" width="52.7109375" bestFit="1" customWidth="1"/>
    <col min="4" max="4" width="8.7109375" bestFit="1" customWidth="1"/>
    <col min="5" max="5" width="10.7109375" bestFit="1" customWidth="1"/>
  </cols>
  <sheetData>
    <row r="1" spans="1:5" s="23" customFormat="1" x14ac:dyDescent="0.25">
      <c r="A1" s="23" t="s">
        <v>18002</v>
      </c>
      <c r="B1" s="23" t="s">
        <v>17985</v>
      </c>
      <c r="C1" s="23" t="s">
        <v>947</v>
      </c>
      <c r="D1" s="23" t="s">
        <v>17986</v>
      </c>
    </row>
    <row r="2" spans="1:5" x14ac:dyDescent="0.25">
      <c r="A2" s="19"/>
      <c r="B2" s="22" t="s">
        <v>18003</v>
      </c>
      <c r="C2" s="22" t="s">
        <v>18004</v>
      </c>
      <c r="D2" s="24">
        <v>0</v>
      </c>
      <c r="E2" s="2">
        <f>SUM(D2:D10007)</f>
        <v>347960184.39399832</v>
      </c>
    </row>
    <row r="3" spans="1:5" x14ac:dyDescent="0.25">
      <c r="A3" s="19"/>
      <c r="B3" s="22" t="s">
        <v>5300</v>
      </c>
      <c r="C3" s="22" t="s">
        <v>5302</v>
      </c>
      <c r="D3" s="24">
        <v>0</v>
      </c>
      <c r="E3" s="2">
        <f>E2-'Totaloversikt 2024'!B14</f>
        <v>-402799316.60600168</v>
      </c>
    </row>
    <row r="4" spans="1:5" x14ac:dyDescent="0.25">
      <c r="A4" s="19"/>
      <c r="B4" s="22" t="s">
        <v>18005</v>
      </c>
      <c r="C4" s="22" t="s">
        <v>18006</v>
      </c>
      <c r="D4" s="24">
        <v>0</v>
      </c>
    </row>
    <row r="5" spans="1:5" x14ac:dyDescent="0.25">
      <c r="A5" s="19"/>
      <c r="B5" s="22" t="s">
        <v>18007</v>
      </c>
      <c r="C5" s="22" t="s">
        <v>18008</v>
      </c>
      <c r="D5" s="24">
        <v>0</v>
      </c>
    </row>
    <row r="6" spans="1:5" x14ac:dyDescent="0.25">
      <c r="A6" s="19"/>
      <c r="B6" s="22" t="s">
        <v>8077</v>
      </c>
      <c r="C6" s="22" t="s">
        <v>8079</v>
      </c>
      <c r="D6" s="24">
        <v>0</v>
      </c>
    </row>
    <row r="7" spans="1:5" x14ac:dyDescent="0.25">
      <c r="A7" s="19">
        <v>971248033</v>
      </c>
      <c r="B7" s="19" t="s">
        <v>1379</v>
      </c>
      <c r="C7" s="19" t="s">
        <v>18009</v>
      </c>
      <c r="D7" s="24">
        <v>0</v>
      </c>
    </row>
    <row r="8" spans="1:5" x14ac:dyDescent="0.25">
      <c r="A8" s="19"/>
      <c r="B8" s="22" t="s">
        <v>18010</v>
      </c>
      <c r="C8" s="22" t="s">
        <v>18011</v>
      </c>
      <c r="D8" s="24">
        <v>0</v>
      </c>
    </row>
    <row r="9" spans="1:5" x14ac:dyDescent="0.25">
      <c r="A9" s="19"/>
      <c r="B9" s="22" t="s">
        <v>13856</v>
      </c>
      <c r="C9" s="22" t="s">
        <v>18012</v>
      </c>
      <c r="D9" s="24">
        <v>0</v>
      </c>
    </row>
    <row r="10" spans="1:5" x14ac:dyDescent="0.25">
      <c r="A10" s="19"/>
      <c r="B10" s="22" t="s">
        <v>9108</v>
      </c>
      <c r="C10" s="22" t="s">
        <v>18013</v>
      </c>
      <c r="D10" s="24">
        <v>0</v>
      </c>
    </row>
    <row r="11" spans="1:5" x14ac:dyDescent="0.25">
      <c r="A11" s="19"/>
      <c r="B11" s="22" t="s">
        <v>18014</v>
      </c>
      <c r="C11" s="22" t="s">
        <v>18015</v>
      </c>
      <c r="D11" s="24">
        <v>0</v>
      </c>
    </row>
    <row r="12" spans="1:5" x14ac:dyDescent="0.25">
      <c r="A12" s="19"/>
      <c r="B12" s="22" t="s">
        <v>5834</v>
      </c>
      <c r="C12" s="22" t="s">
        <v>5836</v>
      </c>
      <c r="D12" s="24">
        <v>0</v>
      </c>
    </row>
    <row r="13" spans="1:5" x14ac:dyDescent="0.25">
      <c r="A13" s="19">
        <v>971261374</v>
      </c>
      <c r="B13" s="19" t="s">
        <v>2132</v>
      </c>
      <c r="C13" s="19" t="s">
        <v>18016</v>
      </c>
      <c r="D13" s="24">
        <v>0</v>
      </c>
    </row>
    <row r="14" spans="1:5" x14ac:dyDescent="0.25">
      <c r="A14" s="19"/>
      <c r="B14" s="22" t="s">
        <v>18017</v>
      </c>
      <c r="C14" s="22" t="s">
        <v>18018</v>
      </c>
      <c r="D14" s="24">
        <v>0</v>
      </c>
    </row>
    <row r="15" spans="1:5" x14ac:dyDescent="0.25">
      <c r="A15" s="19"/>
      <c r="B15" s="22" t="s">
        <v>18019</v>
      </c>
      <c r="C15" s="22" t="s">
        <v>18020</v>
      </c>
      <c r="D15" s="24">
        <v>0</v>
      </c>
    </row>
    <row r="16" spans="1:5" x14ac:dyDescent="0.25">
      <c r="A16" s="19"/>
      <c r="B16" s="22" t="s">
        <v>18021</v>
      </c>
      <c r="C16" s="22" t="s">
        <v>18022</v>
      </c>
      <c r="D16" s="24">
        <v>0</v>
      </c>
    </row>
    <row r="17" spans="1:4" x14ac:dyDescent="0.25">
      <c r="A17" s="19"/>
      <c r="B17" s="22" t="s">
        <v>18023</v>
      </c>
      <c r="C17" s="22" t="s">
        <v>18024</v>
      </c>
      <c r="D17" s="24">
        <v>0</v>
      </c>
    </row>
    <row r="18" spans="1:4" x14ac:dyDescent="0.25">
      <c r="A18" s="19"/>
      <c r="B18" s="22" t="s">
        <v>18025</v>
      </c>
      <c r="C18" s="22" t="s">
        <v>18026</v>
      </c>
      <c r="D18" s="24">
        <v>0</v>
      </c>
    </row>
    <row r="19" spans="1:4" x14ac:dyDescent="0.25">
      <c r="A19" s="19"/>
      <c r="B19" s="22" t="s">
        <v>18027</v>
      </c>
      <c r="C19" s="22" t="s">
        <v>18028</v>
      </c>
      <c r="D19" s="24">
        <v>0</v>
      </c>
    </row>
    <row r="20" spans="1:4" x14ac:dyDescent="0.25">
      <c r="A20" s="19"/>
      <c r="B20" s="22" t="s">
        <v>18029</v>
      </c>
      <c r="C20" s="22" t="s">
        <v>18030</v>
      </c>
      <c r="D20" s="24">
        <v>0</v>
      </c>
    </row>
    <row r="21" spans="1:4" x14ac:dyDescent="0.25">
      <c r="A21" s="19"/>
      <c r="B21" s="22" t="s">
        <v>18031</v>
      </c>
      <c r="C21" s="22" t="s">
        <v>18032</v>
      </c>
      <c r="D21" s="24">
        <v>0</v>
      </c>
    </row>
    <row r="22" spans="1:4" x14ac:dyDescent="0.25">
      <c r="A22" s="19"/>
      <c r="B22" s="22" t="s">
        <v>9261</v>
      </c>
      <c r="C22" s="22" t="s">
        <v>18033</v>
      </c>
      <c r="D22" s="24">
        <v>0</v>
      </c>
    </row>
    <row r="23" spans="1:4" x14ac:dyDescent="0.25">
      <c r="A23" s="19">
        <v>987269839</v>
      </c>
      <c r="B23" s="19" t="s">
        <v>18034</v>
      </c>
      <c r="C23" s="19" t="s">
        <v>18035</v>
      </c>
      <c r="D23" s="24">
        <v>0</v>
      </c>
    </row>
    <row r="24" spans="1:4" x14ac:dyDescent="0.25">
      <c r="A24" s="19"/>
      <c r="B24" s="22" t="s">
        <v>18034</v>
      </c>
      <c r="C24" s="22" t="s">
        <v>18035</v>
      </c>
      <c r="D24" s="24">
        <v>0</v>
      </c>
    </row>
    <row r="25" spans="1:4" x14ac:dyDescent="0.25">
      <c r="A25" s="19"/>
      <c r="B25" s="22" t="s">
        <v>18036</v>
      </c>
      <c r="C25" s="22" t="s">
        <v>18037</v>
      </c>
      <c r="D25" s="24">
        <v>0</v>
      </c>
    </row>
    <row r="26" spans="1:4" x14ac:dyDescent="0.25">
      <c r="A26" s="19">
        <v>971277211</v>
      </c>
      <c r="B26" s="19" t="s">
        <v>1526</v>
      </c>
      <c r="C26" s="19" t="s">
        <v>18038</v>
      </c>
      <c r="D26" s="24">
        <v>0</v>
      </c>
    </row>
    <row r="27" spans="1:4" x14ac:dyDescent="0.25">
      <c r="A27" s="19"/>
      <c r="B27" s="22" t="s">
        <v>18039</v>
      </c>
      <c r="C27" s="22" t="s">
        <v>18040</v>
      </c>
      <c r="D27" s="24">
        <v>0</v>
      </c>
    </row>
    <row r="28" spans="1:4" x14ac:dyDescent="0.25">
      <c r="A28" s="19"/>
      <c r="B28" s="22" t="s">
        <v>18041</v>
      </c>
      <c r="C28" s="22" t="s">
        <v>18042</v>
      </c>
      <c r="D28" s="24">
        <v>0</v>
      </c>
    </row>
    <row r="29" spans="1:4" x14ac:dyDescent="0.25">
      <c r="A29" s="19"/>
      <c r="B29" s="22" t="s">
        <v>18043</v>
      </c>
      <c r="C29" s="22" t="s">
        <v>18044</v>
      </c>
      <c r="D29" s="24">
        <v>0</v>
      </c>
    </row>
    <row r="30" spans="1:4" x14ac:dyDescent="0.25">
      <c r="A30" s="19"/>
      <c r="B30" s="22" t="s">
        <v>5057</v>
      </c>
      <c r="C30" s="22" t="s">
        <v>5059</v>
      </c>
      <c r="D30" s="24">
        <v>0</v>
      </c>
    </row>
    <row r="31" spans="1:4" x14ac:dyDescent="0.25">
      <c r="A31" s="19"/>
      <c r="B31" s="22" t="s">
        <v>17231</v>
      </c>
      <c r="C31" s="22" t="s">
        <v>17233</v>
      </c>
      <c r="D31" s="24">
        <v>0</v>
      </c>
    </row>
    <row r="32" spans="1:4" x14ac:dyDescent="0.25">
      <c r="A32" s="19"/>
      <c r="B32" s="22" t="s">
        <v>18045</v>
      </c>
      <c r="C32" s="22" t="s">
        <v>18046</v>
      </c>
      <c r="D32" s="24">
        <v>0</v>
      </c>
    </row>
    <row r="33" spans="1:4" x14ac:dyDescent="0.25">
      <c r="A33" s="19"/>
      <c r="B33" s="22" t="s">
        <v>18047</v>
      </c>
      <c r="C33" s="22" t="s">
        <v>18048</v>
      </c>
      <c r="D33" s="24">
        <v>0</v>
      </c>
    </row>
    <row r="34" spans="1:4" x14ac:dyDescent="0.25">
      <c r="A34" s="19"/>
      <c r="B34" s="22" t="s">
        <v>14830</v>
      </c>
      <c r="C34" s="22" t="s">
        <v>14832</v>
      </c>
      <c r="D34" s="24">
        <v>0</v>
      </c>
    </row>
    <row r="35" spans="1:4" x14ac:dyDescent="0.25">
      <c r="A35" s="19"/>
      <c r="B35" s="22" t="s">
        <v>16203</v>
      </c>
      <c r="C35" s="22" t="s">
        <v>16205</v>
      </c>
      <c r="D35" s="24">
        <v>0</v>
      </c>
    </row>
    <row r="36" spans="1:4" x14ac:dyDescent="0.25">
      <c r="A36" s="19"/>
      <c r="B36" s="22" t="s">
        <v>18049</v>
      </c>
      <c r="C36" s="22" t="s">
        <v>18050</v>
      </c>
      <c r="D36" s="24">
        <v>0</v>
      </c>
    </row>
    <row r="37" spans="1:4" x14ac:dyDescent="0.25">
      <c r="A37" s="19"/>
      <c r="B37" s="22" t="s">
        <v>18051</v>
      </c>
      <c r="C37" s="22" t="s">
        <v>18052</v>
      </c>
      <c r="D37" s="24">
        <v>0</v>
      </c>
    </row>
    <row r="38" spans="1:4" x14ac:dyDescent="0.25">
      <c r="A38" s="19"/>
      <c r="B38" s="22" t="s">
        <v>18053</v>
      </c>
      <c r="C38" s="22" t="s">
        <v>18054</v>
      </c>
      <c r="D38" s="24">
        <v>0</v>
      </c>
    </row>
    <row r="39" spans="1:4" x14ac:dyDescent="0.25">
      <c r="A39" s="19"/>
      <c r="B39" s="22" t="s">
        <v>11985</v>
      </c>
      <c r="C39" s="22" t="s">
        <v>11987</v>
      </c>
      <c r="D39" s="24">
        <v>0</v>
      </c>
    </row>
    <row r="40" spans="1:4" x14ac:dyDescent="0.25">
      <c r="A40" s="19"/>
      <c r="B40" s="22" t="s">
        <v>8047</v>
      </c>
      <c r="C40" s="22" t="s">
        <v>8049</v>
      </c>
      <c r="D40" s="24">
        <v>0</v>
      </c>
    </row>
    <row r="41" spans="1:4" x14ac:dyDescent="0.25">
      <c r="A41" s="19"/>
      <c r="B41" s="22" t="s">
        <v>18055</v>
      </c>
      <c r="C41" s="22" t="s">
        <v>18056</v>
      </c>
      <c r="D41" s="24">
        <v>0</v>
      </c>
    </row>
    <row r="42" spans="1:4" x14ac:dyDescent="0.25">
      <c r="A42" s="19"/>
      <c r="B42" s="22" t="s">
        <v>4525</v>
      </c>
      <c r="C42" s="22" t="s">
        <v>4527</v>
      </c>
      <c r="D42" s="24">
        <v>0</v>
      </c>
    </row>
    <row r="43" spans="1:4" x14ac:dyDescent="0.25">
      <c r="A43" s="19"/>
      <c r="B43" s="22" t="s">
        <v>2051</v>
      </c>
      <c r="C43" s="22" t="s">
        <v>2053</v>
      </c>
      <c r="D43" s="24">
        <v>0</v>
      </c>
    </row>
    <row r="44" spans="1:4" x14ac:dyDescent="0.25">
      <c r="A44" s="19"/>
      <c r="B44" s="22" t="s">
        <v>5663</v>
      </c>
      <c r="C44" s="22" t="s">
        <v>5665</v>
      </c>
      <c r="D44" s="24">
        <v>0</v>
      </c>
    </row>
    <row r="45" spans="1:4" x14ac:dyDescent="0.25">
      <c r="A45" s="19"/>
      <c r="B45" s="22" t="s">
        <v>18057</v>
      </c>
      <c r="C45" s="22" t="s">
        <v>18058</v>
      </c>
      <c r="D45" s="24">
        <v>0</v>
      </c>
    </row>
    <row r="46" spans="1:4" x14ac:dyDescent="0.25">
      <c r="A46" s="19"/>
      <c r="B46" s="22" t="s">
        <v>15359</v>
      </c>
      <c r="C46" s="22" t="s">
        <v>15361</v>
      </c>
      <c r="D46" s="24">
        <v>0</v>
      </c>
    </row>
    <row r="47" spans="1:4" x14ac:dyDescent="0.25">
      <c r="A47" s="19"/>
      <c r="B47" s="22" t="s">
        <v>18059</v>
      </c>
      <c r="C47" s="22" t="s">
        <v>18060</v>
      </c>
      <c r="D47" s="24">
        <v>0</v>
      </c>
    </row>
    <row r="48" spans="1:4" x14ac:dyDescent="0.25">
      <c r="A48" s="19"/>
      <c r="B48" s="22" t="s">
        <v>18061</v>
      </c>
      <c r="C48" s="22" t="s">
        <v>18062</v>
      </c>
      <c r="D48" s="24">
        <v>0</v>
      </c>
    </row>
    <row r="49" spans="1:4" x14ac:dyDescent="0.25">
      <c r="A49" s="19"/>
      <c r="B49" s="22" t="s">
        <v>3991</v>
      </c>
      <c r="C49" s="22" t="s">
        <v>3993</v>
      </c>
      <c r="D49" s="24">
        <v>0</v>
      </c>
    </row>
    <row r="50" spans="1:4" x14ac:dyDescent="0.25">
      <c r="A50" s="19"/>
      <c r="B50" s="22" t="s">
        <v>18063</v>
      </c>
      <c r="C50" s="22" t="s">
        <v>18064</v>
      </c>
      <c r="D50" s="24">
        <v>0</v>
      </c>
    </row>
    <row r="51" spans="1:4" x14ac:dyDescent="0.25">
      <c r="A51" s="19"/>
      <c r="B51" s="22" t="s">
        <v>15862</v>
      </c>
      <c r="C51" s="22" t="s">
        <v>15864</v>
      </c>
      <c r="D51" s="24">
        <v>2</v>
      </c>
    </row>
    <row r="52" spans="1:4" x14ac:dyDescent="0.25">
      <c r="A52" s="19"/>
      <c r="B52" s="22" t="s">
        <v>18065</v>
      </c>
      <c r="C52" s="22" t="s">
        <v>18066</v>
      </c>
      <c r="D52" s="24">
        <v>5</v>
      </c>
    </row>
    <row r="53" spans="1:4" x14ac:dyDescent="0.25">
      <c r="A53" s="19"/>
      <c r="B53" s="22" t="s">
        <v>18067</v>
      </c>
      <c r="C53" s="22" t="s">
        <v>18068</v>
      </c>
      <c r="D53" s="24">
        <v>5</v>
      </c>
    </row>
    <row r="54" spans="1:4" x14ac:dyDescent="0.25">
      <c r="A54" s="19"/>
      <c r="B54" s="22" t="s">
        <v>14687</v>
      </c>
      <c r="C54" s="22" t="s">
        <v>14689</v>
      </c>
      <c r="D54" s="24">
        <v>6</v>
      </c>
    </row>
    <row r="55" spans="1:4" x14ac:dyDescent="0.25">
      <c r="A55" s="19"/>
      <c r="B55" s="22" t="s">
        <v>16635</v>
      </c>
      <c r="C55" s="22" t="s">
        <v>16637</v>
      </c>
      <c r="D55" s="24">
        <v>7</v>
      </c>
    </row>
    <row r="56" spans="1:4" x14ac:dyDescent="0.25">
      <c r="A56" s="19"/>
      <c r="B56" s="22" t="s">
        <v>17007</v>
      </c>
      <c r="C56" s="22" t="s">
        <v>17009</v>
      </c>
      <c r="D56" s="24">
        <v>10</v>
      </c>
    </row>
    <row r="57" spans="1:4" x14ac:dyDescent="0.25">
      <c r="A57" s="19"/>
      <c r="B57" s="22" t="s">
        <v>18069</v>
      </c>
      <c r="C57" s="22" t="s">
        <v>18070</v>
      </c>
      <c r="D57" s="24">
        <v>12</v>
      </c>
    </row>
    <row r="58" spans="1:4" x14ac:dyDescent="0.25">
      <c r="A58" s="19"/>
      <c r="B58" s="22" t="s">
        <v>10168</v>
      </c>
      <c r="C58" s="22" t="s">
        <v>10170</v>
      </c>
      <c r="D58" s="24">
        <v>15</v>
      </c>
    </row>
    <row r="59" spans="1:4" x14ac:dyDescent="0.25">
      <c r="A59" s="19"/>
      <c r="B59" s="22" t="s">
        <v>9378</v>
      </c>
      <c r="C59" s="22" t="s">
        <v>9380</v>
      </c>
      <c r="D59" s="24">
        <v>18</v>
      </c>
    </row>
    <row r="60" spans="1:4" x14ac:dyDescent="0.25">
      <c r="A60" s="19"/>
      <c r="B60" s="22" t="s">
        <v>17083</v>
      </c>
      <c r="C60" s="22" t="s">
        <v>17085</v>
      </c>
      <c r="D60" s="24">
        <v>37</v>
      </c>
    </row>
    <row r="61" spans="1:4" x14ac:dyDescent="0.25">
      <c r="A61" s="19"/>
      <c r="B61" s="22" t="s">
        <v>17272</v>
      </c>
      <c r="C61" s="22" t="s">
        <v>17274</v>
      </c>
      <c r="D61" s="24">
        <v>39</v>
      </c>
    </row>
    <row r="62" spans="1:4" x14ac:dyDescent="0.25">
      <c r="A62" s="19"/>
      <c r="B62" s="22" t="s">
        <v>16687</v>
      </c>
      <c r="C62" s="22" t="s">
        <v>16689</v>
      </c>
      <c r="D62" s="24">
        <v>39</v>
      </c>
    </row>
    <row r="63" spans="1:4" x14ac:dyDescent="0.25">
      <c r="A63" s="19"/>
      <c r="B63" s="22" t="s">
        <v>17237</v>
      </c>
      <c r="C63" s="22" t="s">
        <v>17239</v>
      </c>
      <c r="D63" s="24">
        <v>43</v>
      </c>
    </row>
    <row r="64" spans="1:4" x14ac:dyDescent="0.25">
      <c r="A64" s="19"/>
      <c r="B64" s="22" t="s">
        <v>16520</v>
      </c>
      <c r="C64" s="22" t="s">
        <v>16522</v>
      </c>
      <c r="D64" s="24">
        <v>47</v>
      </c>
    </row>
    <row r="65" spans="1:4" x14ac:dyDescent="0.25">
      <c r="A65" s="19"/>
      <c r="B65" s="22" t="s">
        <v>18071</v>
      </c>
      <c r="C65" s="22" t="s">
        <v>18072</v>
      </c>
      <c r="D65" s="24">
        <v>52</v>
      </c>
    </row>
    <row r="66" spans="1:4" x14ac:dyDescent="0.25">
      <c r="A66" s="19"/>
      <c r="B66" s="22" t="s">
        <v>16244</v>
      </c>
      <c r="C66" s="22" t="s">
        <v>16245</v>
      </c>
      <c r="D66" s="24">
        <v>52</v>
      </c>
    </row>
    <row r="67" spans="1:4" x14ac:dyDescent="0.25">
      <c r="A67" s="19"/>
      <c r="B67" s="22" t="s">
        <v>17107</v>
      </c>
      <c r="C67" s="22" t="s">
        <v>17109</v>
      </c>
      <c r="D67" s="24">
        <v>53</v>
      </c>
    </row>
    <row r="68" spans="1:4" x14ac:dyDescent="0.25">
      <c r="A68" s="19"/>
      <c r="B68" s="22" t="s">
        <v>18073</v>
      </c>
      <c r="C68" s="22" t="s">
        <v>18074</v>
      </c>
      <c r="D68" s="24">
        <v>71</v>
      </c>
    </row>
    <row r="69" spans="1:4" x14ac:dyDescent="0.25">
      <c r="A69" s="19"/>
      <c r="B69" s="22" t="s">
        <v>17393</v>
      </c>
      <c r="C69" s="22" t="s">
        <v>17395</v>
      </c>
      <c r="D69" s="24">
        <v>71</v>
      </c>
    </row>
    <row r="70" spans="1:4" x14ac:dyDescent="0.25">
      <c r="A70" s="19"/>
      <c r="B70" s="22" t="s">
        <v>18075</v>
      </c>
      <c r="C70" s="22" t="s">
        <v>18076</v>
      </c>
      <c r="D70" s="24">
        <v>73</v>
      </c>
    </row>
    <row r="71" spans="1:4" x14ac:dyDescent="0.25">
      <c r="A71" s="19"/>
      <c r="B71" s="22" t="s">
        <v>18077</v>
      </c>
      <c r="C71" s="22" t="s">
        <v>18078</v>
      </c>
      <c r="D71" s="24">
        <v>83</v>
      </c>
    </row>
    <row r="72" spans="1:4" x14ac:dyDescent="0.25">
      <c r="A72" s="19"/>
      <c r="B72" s="22" t="s">
        <v>13796</v>
      </c>
      <c r="C72" s="22" t="s">
        <v>13798</v>
      </c>
      <c r="D72" s="24">
        <v>84</v>
      </c>
    </row>
    <row r="73" spans="1:4" x14ac:dyDescent="0.25">
      <c r="A73" s="19"/>
      <c r="B73" s="22" t="s">
        <v>18079</v>
      </c>
      <c r="C73" s="22" t="s">
        <v>18080</v>
      </c>
      <c r="D73" s="24">
        <v>105</v>
      </c>
    </row>
    <row r="74" spans="1:4" x14ac:dyDescent="0.25">
      <c r="A74" s="19"/>
      <c r="B74" s="22" t="s">
        <v>18081</v>
      </c>
      <c r="C74" s="22" t="s">
        <v>18082</v>
      </c>
      <c r="D74" s="24">
        <v>105</v>
      </c>
    </row>
    <row r="75" spans="1:4" x14ac:dyDescent="0.25">
      <c r="A75" s="19"/>
      <c r="B75" s="22" t="s">
        <v>18083</v>
      </c>
      <c r="C75" s="22" t="s">
        <v>18084</v>
      </c>
      <c r="D75" s="24">
        <v>105</v>
      </c>
    </row>
    <row r="76" spans="1:4" x14ac:dyDescent="0.25">
      <c r="A76" s="19"/>
      <c r="B76" s="22" t="s">
        <v>18085</v>
      </c>
      <c r="C76" s="22" t="s">
        <v>18086</v>
      </c>
      <c r="D76" s="24">
        <v>105</v>
      </c>
    </row>
    <row r="77" spans="1:4" x14ac:dyDescent="0.25">
      <c r="A77" s="19"/>
      <c r="B77" s="22" t="s">
        <v>18087</v>
      </c>
      <c r="C77" s="22" t="s">
        <v>18088</v>
      </c>
      <c r="D77" s="24">
        <v>107</v>
      </c>
    </row>
    <row r="78" spans="1:4" x14ac:dyDescent="0.25">
      <c r="A78" s="19"/>
      <c r="B78" s="22" t="s">
        <v>16945</v>
      </c>
      <c r="C78" s="22" t="s">
        <v>16947</v>
      </c>
      <c r="D78" s="24">
        <v>110</v>
      </c>
    </row>
    <row r="79" spans="1:4" x14ac:dyDescent="0.25">
      <c r="A79" s="19"/>
      <c r="B79" s="22" t="s">
        <v>8332</v>
      </c>
      <c r="C79" s="22" t="s">
        <v>8334</v>
      </c>
      <c r="D79" s="24">
        <v>115</v>
      </c>
    </row>
    <row r="80" spans="1:4" x14ac:dyDescent="0.25">
      <c r="A80" s="19"/>
      <c r="B80" s="22" t="s">
        <v>18089</v>
      </c>
      <c r="C80" s="22" t="s">
        <v>18090</v>
      </c>
      <c r="D80" s="24">
        <v>121</v>
      </c>
    </row>
    <row r="81" spans="1:4" x14ac:dyDescent="0.25">
      <c r="A81" s="19"/>
      <c r="B81" s="22" t="s">
        <v>18091</v>
      </c>
      <c r="C81" s="22" t="s">
        <v>18092</v>
      </c>
      <c r="D81" s="24">
        <v>126</v>
      </c>
    </row>
    <row r="82" spans="1:4" x14ac:dyDescent="0.25">
      <c r="A82" s="19"/>
      <c r="B82" s="22" t="s">
        <v>17366</v>
      </c>
      <c r="C82" s="22" t="s">
        <v>17368</v>
      </c>
      <c r="D82" s="24">
        <v>127</v>
      </c>
    </row>
    <row r="83" spans="1:4" x14ac:dyDescent="0.25">
      <c r="A83" s="19"/>
      <c r="B83" s="22" t="s">
        <v>18093</v>
      </c>
      <c r="C83" s="22" t="s">
        <v>18094</v>
      </c>
      <c r="D83" s="24">
        <v>131</v>
      </c>
    </row>
    <row r="84" spans="1:4" x14ac:dyDescent="0.25">
      <c r="A84" s="19"/>
      <c r="B84" s="22" t="s">
        <v>18095</v>
      </c>
      <c r="C84" s="22" t="s">
        <v>18096</v>
      </c>
      <c r="D84" s="24">
        <v>132</v>
      </c>
    </row>
    <row r="85" spans="1:4" x14ac:dyDescent="0.25">
      <c r="A85" s="19"/>
      <c r="B85" s="22" t="s">
        <v>18097</v>
      </c>
      <c r="C85" s="22" t="s">
        <v>18098</v>
      </c>
      <c r="D85" s="24">
        <v>132</v>
      </c>
    </row>
    <row r="86" spans="1:4" x14ac:dyDescent="0.25">
      <c r="A86" s="19"/>
      <c r="B86" s="22" t="s">
        <v>16942</v>
      </c>
      <c r="C86" s="22" t="s">
        <v>16944</v>
      </c>
      <c r="D86" s="24">
        <v>132</v>
      </c>
    </row>
    <row r="87" spans="1:4" x14ac:dyDescent="0.25">
      <c r="A87" s="19"/>
      <c r="B87" s="22" t="s">
        <v>18099</v>
      </c>
      <c r="C87" s="22" t="s">
        <v>18100</v>
      </c>
      <c r="D87" s="24">
        <v>132</v>
      </c>
    </row>
    <row r="88" spans="1:4" x14ac:dyDescent="0.25">
      <c r="A88" s="19"/>
      <c r="B88" s="22" t="s">
        <v>18101</v>
      </c>
      <c r="C88" s="22" t="s">
        <v>18102</v>
      </c>
      <c r="D88" s="24">
        <v>133</v>
      </c>
    </row>
    <row r="89" spans="1:4" x14ac:dyDescent="0.25">
      <c r="A89" s="19"/>
      <c r="B89" s="22" t="s">
        <v>18103</v>
      </c>
      <c r="C89" s="22" t="s">
        <v>18104</v>
      </c>
      <c r="D89" s="24">
        <v>135</v>
      </c>
    </row>
    <row r="90" spans="1:4" x14ac:dyDescent="0.25">
      <c r="A90" s="19"/>
      <c r="B90" s="22" t="s">
        <v>18105</v>
      </c>
      <c r="C90" s="22" t="s">
        <v>18106</v>
      </c>
      <c r="D90" s="24">
        <v>144</v>
      </c>
    </row>
    <row r="91" spans="1:4" x14ac:dyDescent="0.25">
      <c r="A91" s="19"/>
      <c r="B91" s="22" t="s">
        <v>18107</v>
      </c>
      <c r="C91" s="22" t="s">
        <v>18108</v>
      </c>
      <c r="D91" s="24">
        <v>158</v>
      </c>
    </row>
    <row r="92" spans="1:4" x14ac:dyDescent="0.25">
      <c r="A92" s="19"/>
      <c r="B92" s="22" t="s">
        <v>18109</v>
      </c>
      <c r="C92" s="22" t="s">
        <v>18110</v>
      </c>
      <c r="D92" s="24">
        <v>165</v>
      </c>
    </row>
    <row r="93" spans="1:4" x14ac:dyDescent="0.25">
      <c r="A93" s="19"/>
      <c r="B93" s="22" t="s">
        <v>17306</v>
      </c>
      <c r="C93" s="22" t="s">
        <v>17307</v>
      </c>
      <c r="D93" s="24">
        <v>166</v>
      </c>
    </row>
    <row r="94" spans="1:4" x14ac:dyDescent="0.25">
      <c r="A94" s="19"/>
      <c r="B94" s="22" t="s">
        <v>18111</v>
      </c>
      <c r="C94" s="22" t="s">
        <v>18112</v>
      </c>
      <c r="D94" s="24">
        <v>173</v>
      </c>
    </row>
    <row r="95" spans="1:4" x14ac:dyDescent="0.25">
      <c r="A95" s="19"/>
      <c r="B95" s="22" t="s">
        <v>18113</v>
      </c>
      <c r="C95" s="22" t="s">
        <v>18114</v>
      </c>
      <c r="D95" s="24">
        <v>191</v>
      </c>
    </row>
    <row r="96" spans="1:4" x14ac:dyDescent="0.25">
      <c r="A96" s="19"/>
      <c r="B96" s="22" t="s">
        <v>18115</v>
      </c>
      <c r="C96" s="22" t="s">
        <v>18116</v>
      </c>
      <c r="D96" s="24">
        <v>192</v>
      </c>
    </row>
    <row r="97" spans="1:4" x14ac:dyDescent="0.25">
      <c r="A97" s="19"/>
      <c r="B97" s="22" t="s">
        <v>17387</v>
      </c>
      <c r="C97" s="22" t="s">
        <v>17389</v>
      </c>
      <c r="D97" s="24">
        <v>203</v>
      </c>
    </row>
    <row r="98" spans="1:4" x14ac:dyDescent="0.25">
      <c r="A98" s="19"/>
      <c r="B98" s="22" t="s">
        <v>18117</v>
      </c>
      <c r="C98" s="22" t="s">
        <v>18118</v>
      </c>
      <c r="D98" s="24">
        <v>211</v>
      </c>
    </row>
    <row r="99" spans="1:4" x14ac:dyDescent="0.25">
      <c r="A99" s="19"/>
      <c r="B99" s="22" t="s">
        <v>18119</v>
      </c>
      <c r="C99" s="22" t="s">
        <v>18120</v>
      </c>
      <c r="D99" s="24">
        <v>211</v>
      </c>
    </row>
    <row r="100" spans="1:4" x14ac:dyDescent="0.25">
      <c r="A100" s="19"/>
      <c r="B100" s="22" t="s">
        <v>18121</v>
      </c>
      <c r="C100" s="22" t="s">
        <v>18122</v>
      </c>
      <c r="D100" s="24">
        <v>213</v>
      </c>
    </row>
    <row r="101" spans="1:4" x14ac:dyDescent="0.25">
      <c r="A101" s="19"/>
      <c r="B101" s="22" t="s">
        <v>18123</v>
      </c>
      <c r="C101" s="22" t="s">
        <v>18124</v>
      </c>
      <c r="D101" s="24">
        <v>221</v>
      </c>
    </row>
    <row r="102" spans="1:4" x14ac:dyDescent="0.25">
      <c r="A102" s="19"/>
      <c r="B102" s="22" t="s">
        <v>18125</v>
      </c>
      <c r="C102" s="22" t="s">
        <v>18126</v>
      </c>
      <c r="D102" s="24">
        <v>232</v>
      </c>
    </row>
    <row r="103" spans="1:4" x14ac:dyDescent="0.25">
      <c r="A103" s="19"/>
      <c r="B103" s="22" t="s">
        <v>17216</v>
      </c>
      <c r="C103" s="22" t="s">
        <v>17218</v>
      </c>
      <c r="D103" s="24">
        <v>242</v>
      </c>
    </row>
    <row r="104" spans="1:4" x14ac:dyDescent="0.25">
      <c r="A104" s="19"/>
      <c r="B104" s="22" t="s">
        <v>18127</v>
      </c>
      <c r="C104" s="22" t="s">
        <v>18128</v>
      </c>
      <c r="D104" s="24">
        <v>248</v>
      </c>
    </row>
    <row r="105" spans="1:4" x14ac:dyDescent="0.25">
      <c r="A105" s="19"/>
      <c r="B105" s="22" t="s">
        <v>17402</v>
      </c>
      <c r="C105" s="22" t="s">
        <v>17404</v>
      </c>
      <c r="D105" s="24">
        <v>254</v>
      </c>
    </row>
    <row r="106" spans="1:4" x14ac:dyDescent="0.25">
      <c r="A106" s="19"/>
      <c r="B106" s="22" t="s">
        <v>17187</v>
      </c>
      <c r="C106" s="22" t="s">
        <v>17189</v>
      </c>
      <c r="D106" s="24">
        <v>260</v>
      </c>
    </row>
    <row r="107" spans="1:4" x14ac:dyDescent="0.25">
      <c r="A107" s="19"/>
      <c r="B107" s="22" t="s">
        <v>16135</v>
      </c>
      <c r="C107" s="22" t="s">
        <v>16137</v>
      </c>
      <c r="D107" s="24">
        <v>264</v>
      </c>
    </row>
    <row r="108" spans="1:4" x14ac:dyDescent="0.25">
      <c r="A108" s="19"/>
      <c r="B108" s="22" t="s">
        <v>18129</v>
      </c>
      <c r="C108" s="22" t="s">
        <v>18130</v>
      </c>
      <c r="D108" s="24">
        <v>264</v>
      </c>
    </row>
    <row r="109" spans="1:4" x14ac:dyDescent="0.25">
      <c r="A109" s="19"/>
      <c r="B109" s="22" t="s">
        <v>17163</v>
      </c>
      <c r="C109" s="22" t="s">
        <v>17165</v>
      </c>
      <c r="D109" s="24">
        <v>264</v>
      </c>
    </row>
    <row r="110" spans="1:4" x14ac:dyDescent="0.25">
      <c r="A110" s="19"/>
      <c r="B110" s="22" t="s">
        <v>18131</v>
      </c>
      <c r="C110" s="22" t="s">
        <v>18132</v>
      </c>
      <c r="D110" s="24">
        <v>264</v>
      </c>
    </row>
    <row r="111" spans="1:4" x14ac:dyDescent="0.25">
      <c r="A111" s="19"/>
      <c r="B111" s="22" t="s">
        <v>18133</v>
      </c>
      <c r="C111" s="22" t="s">
        <v>18134</v>
      </c>
      <c r="D111" s="24">
        <v>264</v>
      </c>
    </row>
    <row r="112" spans="1:4" x14ac:dyDescent="0.25">
      <c r="A112" s="19"/>
      <c r="B112" s="22" t="s">
        <v>18135</v>
      </c>
      <c r="C112" s="22" t="s">
        <v>18136</v>
      </c>
      <c r="D112" s="24">
        <v>265</v>
      </c>
    </row>
    <row r="113" spans="1:4" x14ac:dyDescent="0.25">
      <c r="A113" s="19"/>
      <c r="B113" s="22" t="s">
        <v>17228</v>
      </c>
      <c r="C113" s="22" t="s">
        <v>18137</v>
      </c>
      <c r="D113" s="24">
        <v>266</v>
      </c>
    </row>
    <row r="114" spans="1:4" x14ac:dyDescent="0.25">
      <c r="A114" s="19"/>
      <c r="B114" s="22" t="s">
        <v>18138</v>
      </c>
      <c r="C114" s="22" t="s">
        <v>18139</v>
      </c>
      <c r="D114" s="24">
        <v>268</v>
      </c>
    </row>
    <row r="115" spans="1:4" x14ac:dyDescent="0.25">
      <c r="A115" s="19"/>
      <c r="B115" s="22" t="s">
        <v>18140</v>
      </c>
      <c r="C115" s="22" t="s">
        <v>18141</v>
      </c>
      <c r="D115" s="24">
        <v>271</v>
      </c>
    </row>
    <row r="116" spans="1:4" x14ac:dyDescent="0.25">
      <c r="A116" s="19"/>
      <c r="B116" s="22" t="s">
        <v>18142</v>
      </c>
      <c r="C116" s="22" t="s">
        <v>18143</v>
      </c>
      <c r="D116" s="24">
        <v>283</v>
      </c>
    </row>
    <row r="117" spans="1:4" x14ac:dyDescent="0.25">
      <c r="A117" s="19"/>
      <c r="B117" s="22" t="s">
        <v>17140</v>
      </c>
      <c r="C117" s="22" t="s">
        <v>17142</v>
      </c>
      <c r="D117" s="24">
        <v>285</v>
      </c>
    </row>
    <row r="118" spans="1:4" x14ac:dyDescent="0.25">
      <c r="A118" s="19"/>
      <c r="B118" s="22" t="s">
        <v>17287</v>
      </c>
      <c r="C118" s="22" t="s">
        <v>17289</v>
      </c>
      <c r="D118" s="24">
        <v>302</v>
      </c>
    </row>
    <row r="119" spans="1:4" x14ac:dyDescent="0.25">
      <c r="A119" s="19"/>
      <c r="B119" s="22" t="s">
        <v>16389</v>
      </c>
      <c r="C119" s="22" t="s">
        <v>16391</v>
      </c>
      <c r="D119" s="24">
        <v>314</v>
      </c>
    </row>
    <row r="120" spans="1:4" x14ac:dyDescent="0.25">
      <c r="A120" s="19"/>
      <c r="B120" s="22" t="s">
        <v>17281</v>
      </c>
      <c r="C120" s="22" t="s">
        <v>17283</v>
      </c>
      <c r="D120" s="24">
        <v>315</v>
      </c>
    </row>
    <row r="121" spans="1:4" x14ac:dyDescent="0.25">
      <c r="A121" s="19"/>
      <c r="B121" s="22" t="s">
        <v>18144</v>
      </c>
      <c r="C121" s="22" t="s">
        <v>18145</v>
      </c>
      <c r="D121" s="24">
        <v>317</v>
      </c>
    </row>
    <row r="122" spans="1:4" x14ac:dyDescent="0.25">
      <c r="A122" s="19"/>
      <c r="B122" s="22" t="s">
        <v>18146</v>
      </c>
      <c r="C122" s="22" t="s">
        <v>18147</v>
      </c>
      <c r="D122" s="24">
        <v>317</v>
      </c>
    </row>
    <row r="123" spans="1:4" x14ac:dyDescent="0.25">
      <c r="A123" s="19"/>
      <c r="B123" s="22" t="s">
        <v>18148</v>
      </c>
      <c r="C123" s="22" t="s">
        <v>18149</v>
      </c>
      <c r="D123" s="24">
        <v>323</v>
      </c>
    </row>
    <row r="124" spans="1:4" x14ac:dyDescent="0.25">
      <c r="A124" s="19"/>
      <c r="B124" s="22" t="s">
        <v>18150</v>
      </c>
      <c r="C124" s="22" t="s">
        <v>18151</v>
      </c>
      <c r="D124" s="24">
        <v>323</v>
      </c>
    </row>
    <row r="125" spans="1:4" x14ac:dyDescent="0.25">
      <c r="A125" s="19"/>
      <c r="B125" s="22" t="s">
        <v>18152</v>
      </c>
      <c r="C125" s="22" t="s">
        <v>18153</v>
      </c>
      <c r="D125" s="24">
        <v>327</v>
      </c>
    </row>
    <row r="126" spans="1:4" x14ac:dyDescent="0.25">
      <c r="A126" s="19"/>
      <c r="B126" s="22" t="s">
        <v>18154</v>
      </c>
      <c r="C126" s="22" t="s">
        <v>18155</v>
      </c>
      <c r="D126" s="24">
        <v>328</v>
      </c>
    </row>
    <row r="127" spans="1:4" x14ac:dyDescent="0.25">
      <c r="A127" s="19"/>
      <c r="B127" s="22" t="s">
        <v>15234</v>
      </c>
      <c r="C127" s="22" t="s">
        <v>15236</v>
      </c>
      <c r="D127" s="24">
        <v>334</v>
      </c>
    </row>
    <row r="128" spans="1:4" x14ac:dyDescent="0.25">
      <c r="A128" s="19"/>
      <c r="B128" s="22" t="s">
        <v>18156</v>
      </c>
      <c r="C128" s="22" t="s">
        <v>18157</v>
      </c>
      <c r="D128" s="24">
        <v>339</v>
      </c>
    </row>
    <row r="129" spans="1:4" x14ac:dyDescent="0.25">
      <c r="A129" s="19"/>
      <c r="B129" s="22" t="s">
        <v>17326</v>
      </c>
      <c r="C129" s="22" t="s">
        <v>17327</v>
      </c>
      <c r="D129" s="24">
        <v>354</v>
      </c>
    </row>
    <row r="130" spans="1:4" x14ac:dyDescent="0.25">
      <c r="A130" s="19"/>
      <c r="B130" s="22" t="s">
        <v>18158</v>
      </c>
      <c r="C130" s="22" t="s">
        <v>18159</v>
      </c>
      <c r="D130" s="24">
        <v>360</v>
      </c>
    </row>
    <row r="131" spans="1:4" x14ac:dyDescent="0.25">
      <c r="A131" s="19"/>
      <c r="B131" s="22" t="s">
        <v>17080</v>
      </c>
      <c r="C131" s="22" t="s">
        <v>17082</v>
      </c>
      <c r="D131" s="24">
        <v>364</v>
      </c>
    </row>
    <row r="132" spans="1:4" x14ac:dyDescent="0.25">
      <c r="A132" s="19"/>
      <c r="B132" s="22" t="s">
        <v>18160</v>
      </c>
      <c r="C132" s="22" t="s">
        <v>18161</v>
      </c>
      <c r="D132" s="24">
        <v>365</v>
      </c>
    </row>
    <row r="133" spans="1:4" x14ac:dyDescent="0.25">
      <c r="A133" s="19"/>
      <c r="B133" s="22" t="s">
        <v>17260</v>
      </c>
      <c r="C133" s="22" t="s">
        <v>17262</v>
      </c>
      <c r="D133" s="24">
        <v>370</v>
      </c>
    </row>
    <row r="134" spans="1:4" x14ac:dyDescent="0.25">
      <c r="A134" s="19"/>
      <c r="B134" s="22" t="s">
        <v>18162</v>
      </c>
      <c r="C134" s="22" t="s">
        <v>18163</v>
      </c>
      <c r="D134" s="24">
        <v>372</v>
      </c>
    </row>
    <row r="135" spans="1:4" x14ac:dyDescent="0.25">
      <c r="A135" s="19"/>
      <c r="B135" s="22" t="s">
        <v>13835</v>
      </c>
      <c r="C135" s="22" t="s">
        <v>18164</v>
      </c>
      <c r="D135" s="24">
        <v>389</v>
      </c>
    </row>
    <row r="136" spans="1:4" x14ac:dyDescent="0.25">
      <c r="A136" s="19"/>
      <c r="B136" s="22" t="s">
        <v>16870</v>
      </c>
      <c r="C136" s="22" t="s">
        <v>16872</v>
      </c>
      <c r="D136" s="24">
        <v>394</v>
      </c>
    </row>
    <row r="137" spans="1:4" x14ac:dyDescent="0.25">
      <c r="A137" s="19"/>
      <c r="B137" s="22" t="s">
        <v>18165</v>
      </c>
      <c r="C137" s="22" t="s">
        <v>18166</v>
      </c>
      <c r="D137" s="24">
        <v>400</v>
      </c>
    </row>
    <row r="138" spans="1:4" x14ac:dyDescent="0.25">
      <c r="A138" s="19"/>
      <c r="B138" s="22" t="s">
        <v>18167</v>
      </c>
      <c r="C138" s="22" t="s">
        <v>18168</v>
      </c>
      <c r="D138" s="24">
        <v>402</v>
      </c>
    </row>
    <row r="139" spans="1:4" x14ac:dyDescent="0.25">
      <c r="A139" s="19"/>
      <c r="B139" s="22" t="s">
        <v>17028</v>
      </c>
      <c r="C139" s="22" t="s">
        <v>17030</v>
      </c>
      <c r="D139" s="24">
        <v>403</v>
      </c>
    </row>
    <row r="140" spans="1:4" x14ac:dyDescent="0.25">
      <c r="A140" s="19"/>
      <c r="B140" s="22" t="s">
        <v>18169</v>
      </c>
      <c r="C140" s="22" t="s">
        <v>18170</v>
      </c>
      <c r="D140" s="24">
        <v>412</v>
      </c>
    </row>
    <row r="141" spans="1:4" x14ac:dyDescent="0.25">
      <c r="A141" s="19"/>
      <c r="B141" s="22" t="s">
        <v>18171</v>
      </c>
      <c r="C141" s="22" t="s">
        <v>18172</v>
      </c>
      <c r="D141" s="24">
        <v>420</v>
      </c>
    </row>
    <row r="142" spans="1:4" x14ac:dyDescent="0.25">
      <c r="A142" s="19"/>
      <c r="B142" s="22" t="s">
        <v>18173</v>
      </c>
      <c r="C142" s="22" t="s">
        <v>18174</v>
      </c>
      <c r="D142" s="24">
        <v>423</v>
      </c>
    </row>
    <row r="143" spans="1:4" x14ac:dyDescent="0.25">
      <c r="A143" s="19"/>
      <c r="B143" s="22" t="s">
        <v>17263</v>
      </c>
      <c r="C143" s="22" t="s">
        <v>17265</v>
      </c>
      <c r="D143" s="24">
        <v>424</v>
      </c>
    </row>
    <row r="144" spans="1:4" x14ac:dyDescent="0.25">
      <c r="A144" s="19"/>
      <c r="B144" s="22" t="s">
        <v>18175</v>
      </c>
      <c r="C144" s="22" t="s">
        <v>18176</v>
      </c>
      <c r="D144" s="24">
        <v>431</v>
      </c>
    </row>
    <row r="145" spans="1:4" x14ac:dyDescent="0.25">
      <c r="A145" s="19"/>
      <c r="B145" s="22" t="s">
        <v>18177</v>
      </c>
      <c r="C145" s="22" t="s">
        <v>18178</v>
      </c>
      <c r="D145" s="24">
        <v>433</v>
      </c>
    </row>
    <row r="146" spans="1:4" x14ac:dyDescent="0.25">
      <c r="A146" s="19"/>
      <c r="B146" s="22" t="s">
        <v>18179</v>
      </c>
      <c r="C146" s="22" t="s">
        <v>18180</v>
      </c>
      <c r="D146" s="24">
        <v>435</v>
      </c>
    </row>
    <row r="147" spans="1:4" x14ac:dyDescent="0.25">
      <c r="A147" s="19"/>
      <c r="B147" s="22" t="s">
        <v>18181</v>
      </c>
      <c r="C147" s="22" t="s">
        <v>18182</v>
      </c>
      <c r="D147" s="24">
        <v>435</v>
      </c>
    </row>
    <row r="148" spans="1:4" x14ac:dyDescent="0.25">
      <c r="A148" s="19"/>
      <c r="B148" s="22" t="s">
        <v>17290</v>
      </c>
      <c r="C148" s="22" t="s">
        <v>17292</v>
      </c>
      <c r="D148" s="24">
        <v>436</v>
      </c>
    </row>
    <row r="149" spans="1:4" x14ac:dyDescent="0.25">
      <c r="A149" s="19"/>
      <c r="B149" s="22" t="s">
        <v>17110</v>
      </c>
      <c r="C149" s="22" t="s">
        <v>17112</v>
      </c>
      <c r="D149" s="24">
        <v>438</v>
      </c>
    </row>
    <row r="150" spans="1:4" x14ac:dyDescent="0.25">
      <c r="A150" s="19"/>
      <c r="B150" s="22" t="s">
        <v>16984</v>
      </c>
      <c r="C150" s="22" t="s">
        <v>16986</v>
      </c>
      <c r="D150" s="24">
        <v>439</v>
      </c>
    </row>
    <row r="151" spans="1:4" x14ac:dyDescent="0.25">
      <c r="A151" s="19"/>
      <c r="B151" s="22" t="s">
        <v>16912</v>
      </c>
      <c r="C151" s="22" t="s">
        <v>16914</v>
      </c>
      <c r="D151" s="24">
        <v>446</v>
      </c>
    </row>
    <row r="152" spans="1:4" x14ac:dyDescent="0.25">
      <c r="A152" s="19"/>
      <c r="B152" s="22" t="s">
        <v>18183</v>
      </c>
      <c r="C152" s="22" t="s">
        <v>18184</v>
      </c>
      <c r="D152" s="24">
        <v>447</v>
      </c>
    </row>
    <row r="153" spans="1:4" x14ac:dyDescent="0.25">
      <c r="A153" s="19"/>
      <c r="B153" s="22" t="s">
        <v>18185</v>
      </c>
      <c r="C153" s="22" t="s">
        <v>18186</v>
      </c>
      <c r="D153" s="24">
        <v>448</v>
      </c>
    </row>
    <row r="154" spans="1:4" x14ac:dyDescent="0.25">
      <c r="A154" s="19"/>
      <c r="B154" s="22" t="s">
        <v>18187</v>
      </c>
      <c r="C154" s="22" t="s">
        <v>18188</v>
      </c>
      <c r="D154" s="24">
        <v>449</v>
      </c>
    </row>
    <row r="155" spans="1:4" x14ac:dyDescent="0.25">
      <c r="A155" s="19"/>
      <c r="B155" s="22" t="s">
        <v>18189</v>
      </c>
      <c r="C155" s="22" t="s">
        <v>18190</v>
      </c>
      <c r="D155" s="24">
        <v>451</v>
      </c>
    </row>
    <row r="156" spans="1:4" x14ac:dyDescent="0.25">
      <c r="A156" s="19"/>
      <c r="B156" s="22" t="s">
        <v>18191</v>
      </c>
      <c r="C156" s="22" t="s">
        <v>18192</v>
      </c>
      <c r="D156" s="24">
        <v>459</v>
      </c>
    </row>
    <row r="157" spans="1:4" x14ac:dyDescent="0.25">
      <c r="A157" s="19"/>
      <c r="B157" s="22" t="s">
        <v>18193</v>
      </c>
      <c r="C157" s="22" t="s">
        <v>18194</v>
      </c>
      <c r="D157" s="24">
        <v>460</v>
      </c>
    </row>
    <row r="158" spans="1:4" x14ac:dyDescent="0.25">
      <c r="A158" s="19"/>
      <c r="B158" s="22" t="s">
        <v>16646</v>
      </c>
      <c r="C158" s="22" t="s">
        <v>16648</v>
      </c>
      <c r="D158" s="24">
        <v>461</v>
      </c>
    </row>
    <row r="159" spans="1:4" x14ac:dyDescent="0.25">
      <c r="A159" s="19"/>
      <c r="B159" s="22" t="s">
        <v>2492</v>
      </c>
      <c r="C159" s="22" t="s">
        <v>2494</v>
      </c>
      <c r="D159" s="24">
        <v>468</v>
      </c>
    </row>
    <row r="160" spans="1:4" x14ac:dyDescent="0.25">
      <c r="A160" s="19"/>
      <c r="B160" s="22" t="s">
        <v>18195</v>
      </c>
      <c r="C160" s="22" t="s">
        <v>18196</v>
      </c>
      <c r="D160" s="24">
        <v>476</v>
      </c>
    </row>
    <row r="161" spans="1:4" x14ac:dyDescent="0.25">
      <c r="A161" s="19"/>
      <c r="B161" s="22" t="s">
        <v>16586</v>
      </c>
      <c r="C161" s="22" t="s">
        <v>16588</v>
      </c>
      <c r="D161" s="24">
        <v>487</v>
      </c>
    </row>
    <row r="162" spans="1:4" x14ac:dyDescent="0.25">
      <c r="A162" s="19"/>
      <c r="B162" s="22" t="s">
        <v>18197</v>
      </c>
      <c r="C162" s="22" t="s">
        <v>18198</v>
      </c>
      <c r="D162" s="24">
        <v>493</v>
      </c>
    </row>
    <row r="163" spans="1:4" x14ac:dyDescent="0.25">
      <c r="A163" s="19"/>
      <c r="B163" s="22" t="s">
        <v>18199</v>
      </c>
      <c r="C163" s="22" t="s">
        <v>18200</v>
      </c>
      <c r="D163" s="24">
        <v>503</v>
      </c>
    </row>
    <row r="164" spans="1:4" x14ac:dyDescent="0.25">
      <c r="A164" s="19"/>
      <c r="B164" s="22" t="s">
        <v>18201</v>
      </c>
      <c r="C164" s="22" t="s">
        <v>18202</v>
      </c>
      <c r="D164" s="24">
        <v>505</v>
      </c>
    </row>
    <row r="165" spans="1:4" x14ac:dyDescent="0.25">
      <c r="A165" s="19"/>
      <c r="B165" s="22" t="s">
        <v>17234</v>
      </c>
      <c r="C165" s="22" t="s">
        <v>17236</v>
      </c>
      <c r="D165" s="24">
        <v>507</v>
      </c>
    </row>
    <row r="166" spans="1:4" x14ac:dyDescent="0.25">
      <c r="A166" s="19"/>
      <c r="B166" s="22" t="s">
        <v>18203</v>
      </c>
      <c r="C166" s="22" t="s">
        <v>18204</v>
      </c>
      <c r="D166" s="24">
        <v>529</v>
      </c>
    </row>
    <row r="167" spans="1:4" x14ac:dyDescent="0.25">
      <c r="A167" s="19"/>
      <c r="B167" s="22" t="s">
        <v>18205</v>
      </c>
      <c r="C167" s="22" t="s">
        <v>18206</v>
      </c>
      <c r="D167" s="24">
        <v>529</v>
      </c>
    </row>
    <row r="168" spans="1:4" x14ac:dyDescent="0.25">
      <c r="A168" s="19"/>
      <c r="B168" s="22" t="s">
        <v>18207</v>
      </c>
      <c r="C168" s="22" t="s">
        <v>18208</v>
      </c>
      <c r="D168" s="24">
        <v>529</v>
      </c>
    </row>
    <row r="169" spans="1:4" x14ac:dyDescent="0.25">
      <c r="A169" s="19"/>
      <c r="B169" s="22" t="s">
        <v>16508</v>
      </c>
      <c r="C169" s="22" t="s">
        <v>18209</v>
      </c>
      <c r="D169" s="24">
        <v>529</v>
      </c>
    </row>
    <row r="170" spans="1:4" x14ac:dyDescent="0.25">
      <c r="A170" s="19"/>
      <c r="B170" s="22" t="s">
        <v>14384</v>
      </c>
      <c r="C170" s="22" t="s">
        <v>14386</v>
      </c>
      <c r="D170" s="24">
        <v>540</v>
      </c>
    </row>
    <row r="171" spans="1:4" x14ac:dyDescent="0.25">
      <c r="A171" s="19"/>
      <c r="B171" s="22" t="s">
        <v>18210</v>
      </c>
      <c r="C171" s="22" t="s">
        <v>18211</v>
      </c>
      <c r="D171" s="24">
        <v>553</v>
      </c>
    </row>
    <row r="172" spans="1:4" x14ac:dyDescent="0.25">
      <c r="A172" s="19"/>
      <c r="B172" s="22" t="s">
        <v>18212</v>
      </c>
      <c r="C172" s="22" t="s">
        <v>18213</v>
      </c>
      <c r="D172" s="24">
        <v>555</v>
      </c>
    </row>
    <row r="173" spans="1:4" x14ac:dyDescent="0.25">
      <c r="A173" s="19"/>
      <c r="B173" s="22" t="s">
        <v>16978</v>
      </c>
      <c r="C173" s="22" t="s">
        <v>16980</v>
      </c>
      <c r="D173" s="24">
        <v>557</v>
      </c>
    </row>
    <row r="174" spans="1:4" x14ac:dyDescent="0.25">
      <c r="A174" s="19"/>
      <c r="B174" s="22" t="s">
        <v>18214</v>
      </c>
      <c r="C174" s="22" t="s">
        <v>18215</v>
      </c>
      <c r="D174" s="24">
        <v>559</v>
      </c>
    </row>
    <row r="175" spans="1:4" x14ac:dyDescent="0.25">
      <c r="A175" s="19"/>
      <c r="B175" s="22" t="s">
        <v>18216</v>
      </c>
      <c r="C175" s="22" t="s">
        <v>18217</v>
      </c>
      <c r="D175" s="24">
        <v>564</v>
      </c>
    </row>
    <row r="176" spans="1:4" x14ac:dyDescent="0.25">
      <c r="A176" s="19"/>
      <c r="B176" s="22" t="s">
        <v>17336</v>
      </c>
      <c r="C176" s="22" t="s">
        <v>17338</v>
      </c>
      <c r="D176" s="24">
        <v>572</v>
      </c>
    </row>
    <row r="177" spans="1:4" x14ac:dyDescent="0.25">
      <c r="A177" s="19"/>
      <c r="B177" s="22" t="s">
        <v>18218</v>
      </c>
      <c r="C177" s="22" t="s">
        <v>18219</v>
      </c>
      <c r="D177" s="24">
        <v>574</v>
      </c>
    </row>
    <row r="178" spans="1:4" x14ac:dyDescent="0.25">
      <c r="A178" s="19"/>
      <c r="B178" s="22" t="s">
        <v>16487</v>
      </c>
      <c r="C178" s="22" t="s">
        <v>16489</v>
      </c>
      <c r="D178" s="24">
        <v>581</v>
      </c>
    </row>
    <row r="179" spans="1:4" x14ac:dyDescent="0.25">
      <c r="A179" s="19"/>
      <c r="B179" s="22" t="s">
        <v>18220</v>
      </c>
      <c r="C179" s="22" t="s">
        <v>18221</v>
      </c>
      <c r="D179" s="24">
        <v>581</v>
      </c>
    </row>
    <row r="180" spans="1:4" x14ac:dyDescent="0.25">
      <c r="A180" s="19"/>
      <c r="B180" s="22" t="s">
        <v>17243</v>
      </c>
      <c r="C180" s="22" t="s">
        <v>17245</v>
      </c>
      <c r="D180" s="24">
        <v>589</v>
      </c>
    </row>
    <row r="181" spans="1:4" x14ac:dyDescent="0.25">
      <c r="A181" s="19"/>
      <c r="B181" s="22" t="s">
        <v>14018</v>
      </c>
      <c r="C181" s="22" t="s">
        <v>14020</v>
      </c>
      <c r="D181" s="24">
        <v>590</v>
      </c>
    </row>
    <row r="182" spans="1:4" x14ac:dyDescent="0.25">
      <c r="A182" s="19"/>
      <c r="B182" s="22" t="s">
        <v>16807</v>
      </c>
      <c r="C182" s="22" t="s">
        <v>16809</v>
      </c>
      <c r="D182" s="24">
        <v>595</v>
      </c>
    </row>
    <row r="183" spans="1:4" x14ac:dyDescent="0.25">
      <c r="A183" s="19"/>
      <c r="B183" s="22" t="s">
        <v>18222</v>
      </c>
      <c r="C183" s="22" t="s">
        <v>18223</v>
      </c>
      <c r="D183" s="24">
        <v>597</v>
      </c>
    </row>
    <row r="184" spans="1:4" x14ac:dyDescent="0.25">
      <c r="A184" s="19"/>
      <c r="B184" s="22" t="s">
        <v>17155</v>
      </c>
      <c r="C184" s="22" t="s">
        <v>17157</v>
      </c>
      <c r="D184" s="24">
        <v>598</v>
      </c>
    </row>
    <row r="185" spans="1:4" x14ac:dyDescent="0.25">
      <c r="A185" s="19"/>
      <c r="B185" s="22" t="s">
        <v>18224</v>
      </c>
      <c r="C185" s="22" t="s">
        <v>18225</v>
      </c>
      <c r="D185" s="24">
        <v>604</v>
      </c>
    </row>
    <row r="186" spans="1:4" x14ac:dyDescent="0.25">
      <c r="A186" s="19"/>
      <c r="B186" s="22" t="s">
        <v>16574</v>
      </c>
      <c r="C186" s="22" t="s">
        <v>16576</v>
      </c>
      <c r="D186" s="24">
        <v>605</v>
      </c>
    </row>
    <row r="187" spans="1:4" x14ac:dyDescent="0.25">
      <c r="A187" s="19"/>
      <c r="B187" s="22" t="s">
        <v>15631</v>
      </c>
      <c r="C187" s="22" t="s">
        <v>15632</v>
      </c>
      <c r="D187" s="24">
        <v>608</v>
      </c>
    </row>
    <row r="188" spans="1:4" x14ac:dyDescent="0.25">
      <c r="A188" s="19"/>
      <c r="B188" s="22" t="s">
        <v>17278</v>
      </c>
      <c r="C188" s="22" t="s">
        <v>17280</v>
      </c>
      <c r="D188" s="24">
        <v>610</v>
      </c>
    </row>
    <row r="189" spans="1:4" x14ac:dyDescent="0.25">
      <c r="A189" s="19"/>
      <c r="B189" s="22" t="s">
        <v>17317</v>
      </c>
      <c r="C189" s="22" t="s">
        <v>17319</v>
      </c>
      <c r="D189" s="24">
        <v>612</v>
      </c>
    </row>
    <row r="190" spans="1:4" x14ac:dyDescent="0.25">
      <c r="A190" s="19"/>
      <c r="B190" s="22" t="s">
        <v>17369</v>
      </c>
      <c r="C190" s="22" t="s">
        <v>17371</v>
      </c>
      <c r="D190" s="24">
        <v>614</v>
      </c>
    </row>
    <row r="191" spans="1:4" x14ac:dyDescent="0.25">
      <c r="A191" s="19"/>
      <c r="B191" s="22" t="s">
        <v>17311</v>
      </c>
      <c r="C191" s="22" t="s">
        <v>17313</v>
      </c>
      <c r="D191" s="24">
        <v>615</v>
      </c>
    </row>
    <row r="192" spans="1:4" x14ac:dyDescent="0.25">
      <c r="A192" s="19"/>
      <c r="B192" s="22" t="s">
        <v>18226</v>
      </c>
      <c r="C192" s="22" t="s">
        <v>18227</v>
      </c>
      <c r="D192" s="24">
        <v>616</v>
      </c>
    </row>
    <row r="193" spans="1:4" x14ac:dyDescent="0.25">
      <c r="A193" s="19"/>
      <c r="B193" s="22" t="s">
        <v>16684</v>
      </c>
      <c r="C193" s="22" t="s">
        <v>16686</v>
      </c>
      <c r="D193" s="24">
        <v>623</v>
      </c>
    </row>
    <row r="194" spans="1:4" x14ac:dyDescent="0.25">
      <c r="A194" s="19"/>
      <c r="B194" s="22" t="s">
        <v>18228</v>
      </c>
      <c r="C194" s="22" t="s">
        <v>18229</v>
      </c>
      <c r="D194" s="24">
        <v>634</v>
      </c>
    </row>
    <row r="195" spans="1:4" x14ac:dyDescent="0.25">
      <c r="A195" s="19"/>
      <c r="B195" s="22" t="s">
        <v>13172</v>
      </c>
      <c r="C195" s="22" t="s">
        <v>13174</v>
      </c>
      <c r="D195" s="24">
        <v>634</v>
      </c>
    </row>
    <row r="196" spans="1:4" x14ac:dyDescent="0.25">
      <c r="A196" s="19"/>
      <c r="B196" s="22" t="s">
        <v>18230</v>
      </c>
      <c r="C196" s="22" t="s">
        <v>18231</v>
      </c>
      <c r="D196" s="24">
        <v>634</v>
      </c>
    </row>
    <row r="197" spans="1:4" x14ac:dyDescent="0.25">
      <c r="A197" s="19"/>
      <c r="B197" s="22" t="s">
        <v>16972</v>
      </c>
      <c r="C197" s="22" t="s">
        <v>16974</v>
      </c>
      <c r="D197" s="24">
        <v>635</v>
      </c>
    </row>
    <row r="198" spans="1:4" x14ac:dyDescent="0.25">
      <c r="A198" s="19"/>
      <c r="B198" s="22" t="s">
        <v>18232</v>
      </c>
      <c r="C198" s="22" t="s">
        <v>18233</v>
      </c>
      <c r="D198" s="24">
        <v>640</v>
      </c>
    </row>
    <row r="199" spans="1:4" x14ac:dyDescent="0.25">
      <c r="A199" s="19"/>
      <c r="B199" s="22" t="s">
        <v>18234</v>
      </c>
      <c r="C199" s="22" t="s">
        <v>18235</v>
      </c>
      <c r="D199" s="24">
        <v>643</v>
      </c>
    </row>
    <row r="200" spans="1:4" x14ac:dyDescent="0.25">
      <c r="A200" s="19"/>
      <c r="B200" s="22" t="s">
        <v>16828</v>
      </c>
      <c r="C200" s="22" t="s">
        <v>16830</v>
      </c>
      <c r="D200" s="24">
        <v>650</v>
      </c>
    </row>
    <row r="201" spans="1:4" x14ac:dyDescent="0.25">
      <c r="A201" s="19"/>
      <c r="B201" s="22" t="s">
        <v>18236</v>
      </c>
      <c r="C201" s="22" t="s">
        <v>18237</v>
      </c>
      <c r="D201" s="24">
        <v>651</v>
      </c>
    </row>
    <row r="202" spans="1:4" x14ac:dyDescent="0.25">
      <c r="A202" s="19"/>
      <c r="B202" s="22" t="s">
        <v>15192</v>
      </c>
      <c r="C202" s="22" t="s">
        <v>15194</v>
      </c>
      <c r="D202" s="24">
        <v>651</v>
      </c>
    </row>
    <row r="203" spans="1:4" x14ac:dyDescent="0.25">
      <c r="A203" s="19"/>
      <c r="B203" s="22" t="s">
        <v>17372</v>
      </c>
      <c r="C203" s="22" t="s">
        <v>17374</v>
      </c>
      <c r="D203" s="24">
        <v>654</v>
      </c>
    </row>
    <row r="204" spans="1:4" x14ac:dyDescent="0.25">
      <c r="A204" s="19"/>
      <c r="B204" s="22" t="s">
        <v>10696</v>
      </c>
      <c r="C204" s="22" t="s">
        <v>10698</v>
      </c>
      <c r="D204" s="24">
        <v>655</v>
      </c>
    </row>
    <row r="205" spans="1:4" x14ac:dyDescent="0.25">
      <c r="A205" s="19"/>
      <c r="B205" s="22" t="s">
        <v>18238</v>
      </c>
      <c r="C205" s="22" t="s">
        <v>18239</v>
      </c>
      <c r="D205" s="24">
        <v>661</v>
      </c>
    </row>
    <row r="206" spans="1:4" x14ac:dyDescent="0.25">
      <c r="A206" s="19"/>
      <c r="B206" s="22" t="s">
        <v>16194</v>
      </c>
      <c r="C206" s="22" t="s">
        <v>16196</v>
      </c>
      <c r="D206" s="24">
        <v>664</v>
      </c>
    </row>
    <row r="207" spans="1:4" x14ac:dyDescent="0.25">
      <c r="A207" s="19"/>
      <c r="B207" s="22" t="s">
        <v>18240</v>
      </c>
      <c r="C207" s="22" t="s">
        <v>18241</v>
      </c>
      <c r="D207" s="24">
        <v>664</v>
      </c>
    </row>
    <row r="208" spans="1:4" x14ac:dyDescent="0.25">
      <c r="A208" s="19"/>
      <c r="B208" s="22" t="s">
        <v>16891</v>
      </c>
      <c r="C208" s="22" t="s">
        <v>16893</v>
      </c>
      <c r="D208" s="24">
        <v>664</v>
      </c>
    </row>
    <row r="209" spans="1:4" x14ac:dyDescent="0.25">
      <c r="A209" s="19"/>
      <c r="B209" s="22" t="s">
        <v>16155</v>
      </c>
      <c r="C209" s="22" t="s">
        <v>16157</v>
      </c>
      <c r="D209" s="24">
        <v>667</v>
      </c>
    </row>
    <row r="210" spans="1:4" x14ac:dyDescent="0.25">
      <c r="A210" s="19"/>
      <c r="B210" s="22" t="s">
        <v>17299</v>
      </c>
      <c r="C210" s="22" t="s">
        <v>17300</v>
      </c>
      <c r="D210" s="24">
        <v>668</v>
      </c>
    </row>
    <row r="211" spans="1:4" x14ac:dyDescent="0.25">
      <c r="A211" s="19"/>
      <c r="B211" s="22" t="s">
        <v>18242</v>
      </c>
      <c r="C211" s="22" t="s">
        <v>18243</v>
      </c>
      <c r="D211" s="24">
        <v>685</v>
      </c>
    </row>
    <row r="212" spans="1:4" x14ac:dyDescent="0.25">
      <c r="A212" s="19"/>
      <c r="B212" s="22" t="s">
        <v>15434</v>
      </c>
      <c r="C212" s="22" t="s">
        <v>15436</v>
      </c>
      <c r="D212" s="24">
        <v>686</v>
      </c>
    </row>
    <row r="213" spans="1:4" x14ac:dyDescent="0.25">
      <c r="A213" s="19"/>
      <c r="B213" s="22" t="s">
        <v>18244</v>
      </c>
      <c r="C213" s="22" t="s">
        <v>18245</v>
      </c>
      <c r="D213" s="24">
        <v>687</v>
      </c>
    </row>
    <row r="214" spans="1:4" x14ac:dyDescent="0.25">
      <c r="A214" s="19"/>
      <c r="B214" s="22" t="s">
        <v>17092</v>
      </c>
      <c r="C214" s="22" t="s">
        <v>17094</v>
      </c>
      <c r="D214" s="24">
        <v>687</v>
      </c>
    </row>
    <row r="215" spans="1:4" x14ac:dyDescent="0.25">
      <c r="A215" s="19"/>
      <c r="B215" s="22" t="s">
        <v>17225</v>
      </c>
      <c r="C215" s="22" t="s">
        <v>17227</v>
      </c>
      <c r="D215" s="24">
        <v>690</v>
      </c>
    </row>
    <row r="216" spans="1:4" x14ac:dyDescent="0.25">
      <c r="A216" s="19"/>
      <c r="B216" s="22" t="s">
        <v>18246</v>
      </c>
      <c r="C216" s="22" t="s">
        <v>18247</v>
      </c>
      <c r="D216" s="24">
        <v>700</v>
      </c>
    </row>
    <row r="217" spans="1:4" x14ac:dyDescent="0.25">
      <c r="A217" s="19"/>
      <c r="B217" s="22" t="s">
        <v>18248</v>
      </c>
      <c r="C217" s="22" t="s">
        <v>18249</v>
      </c>
      <c r="D217" s="24">
        <v>701</v>
      </c>
    </row>
    <row r="218" spans="1:4" x14ac:dyDescent="0.25">
      <c r="A218" s="19"/>
      <c r="B218" s="22" t="s">
        <v>17399</v>
      </c>
      <c r="C218" s="22" t="s">
        <v>17401</v>
      </c>
      <c r="D218" s="24">
        <v>703</v>
      </c>
    </row>
    <row r="219" spans="1:4" x14ac:dyDescent="0.25">
      <c r="A219" s="19"/>
      <c r="B219" s="22" t="s">
        <v>18250</v>
      </c>
      <c r="C219" s="22" t="s">
        <v>18251</v>
      </c>
      <c r="D219" s="24">
        <v>713</v>
      </c>
    </row>
    <row r="220" spans="1:4" x14ac:dyDescent="0.25">
      <c r="A220" s="19"/>
      <c r="B220" s="22" t="s">
        <v>16816</v>
      </c>
      <c r="C220" s="22" t="s">
        <v>16818</v>
      </c>
      <c r="D220" s="24">
        <v>723</v>
      </c>
    </row>
    <row r="221" spans="1:4" x14ac:dyDescent="0.25">
      <c r="A221" s="19"/>
      <c r="B221" s="22" t="s">
        <v>18252</v>
      </c>
      <c r="C221" s="22" t="s">
        <v>18253</v>
      </c>
      <c r="D221" s="24">
        <v>740</v>
      </c>
    </row>
    <row r="222" spans="1:4" x14ac:dyDescent="0.25">
      <c r="A222" s="19"/>
      <c r="B222" s="22" t="s">
        <v>17101</v>
      </c>
      <c r="C222" s="22" t="s">
        <v>17103</v>
      </c>
      <c r="D222" s="24">
        <v>741</v>
      </c>
    </row>
    <row r="223" spans="1:4" x14ac:dyDescent="0.25">
      <c r="A223" s="19"/>
      <c r="B223" s="22" t="s">
        <v>16998</v>
      </c>
      <c r="C223" s="22" t="s">
        <v>17000</v>
      </c>
      <c r="D223" s="24">
        <v>743</v>
      </c>
    </row>
    <row r="224" spans="1:4" x14ac:dyDescent="0.25">
      <c r="A224" s="19"/>
      <c r="B224" s="22" t="s">
        <v>18254</v>
      </c>
      <c r="C224" s="22" t="s">
        <v>18255</v>
      </c>
      <c r="D224" s="24">
        <v>754</v>
      </c>
    </row>
    <row r="225" spans="1:4" x14ac:dyDescent="0.25">
      <c r="A225" s="19"/>
      <c r="B225" s="22" t="s">
        <v>18256</v>
      </c>
      <c r="C225" s="22" t="s">
        <v>18257</v>
      </c>
      <c r="D225" s="24">
        <v>761</v>
      </c>
    </row>
    <row r="226" spans="1:4" x14ac:dyDescent="0.25">
      <c r="A226" s="19"/>
      <c r="B226" s="22" t="s">
        <v>17213</v>
      </c>
      <c r="C226" s="22" t="s">
        <v>17215</v>
      </c>
      <c r="D226" s="24">
        <v>767</v>
      </c>
    </row>
    <row r="227" spans="1:4" x14ac:dyDescent="0.25">
      <c r="A227" s="19"/>
      <c r="B227" s="22" t="s">
        <v>18258</v>
      </c>
      <c r="C227" s="22" t="s">
        <v>18259</v>
      </c>
      <c r="D227" s="24">
        <v>770</v>
      </c>
    </row>
    <row r="228" spans="1:4" x14ac:dyDescent="0.25">
      <c r="A228" s="19"/>
      <c r="B228" s="22" t="s">
        <v>15201</v>
      </c>
      <c r="C228" s="22" t="s">
        <v>15203</v>
      </c>
      <c r="D228" s="24">
        <v>771</v>
      </c>
    </row>
    <row r="229" spans="1:4" x14ac:dyDescent="0.25">
      <c r="A229" s="19"/>
      <c r="B229" s="22" t="s">
        <v>16458</v>
      </c>
      <c r="C229" s="22" t="s">
        <v>16459</v>
      </c>
      <c r="D229" s="24">
        <v>777</v>
      </c>
    </row>
    <row r="230" spans="1:4" x14ac:dyDescent="0.25">
      <c r="A230" s="19"/>
      <c r="B230" s="22" t="s">
        <v>18260</v>
      </c>
      <c r="C230" s="22" t="s">
        <v>18261</v>
      </c>
      <c r="D230" s="24">
        <v>788</v>
      </c>
    </row>
    <row r="231" spans="1:4" x14ac:dyDescent="0.25">
      <c r="A231" s="19"/>
      <c r="B231" s="22" t="s">
        <v>17240</v>
      </c>
      <c r="C231" s="22" t="s">
        <v>17242</v>
      </c>
      <c r="D231" s="24">
        <v>790</v>
      </c>
    </row>
    <row r="232" spans="1:4" x14ac:dyDescent="0.25">
      <c r="A232" s="19"/>
      <c r="B232" s="22" t="s">
        <v>18262</v>
      </c>
      <c r="C232" s="22" t="s">
        <v>18263</v>
      </c>
      <c r="D232" s="24">
        <v>793</v>
      </c>
    </row>
    <row r="233" spans="1:4" x14ac:dyDescent="0.25">
      <c r="A233" s="19"/>
      <c r="B233" s="22" t="s">
        <v>16472</v>
      </c>
      <c r="C233" s="22" t="s">
        <v>18264</v>
      </c>
      <c r="D233" s="24">
        <v>793</v>
      </c>
    </row>
    <row r="234" spans="1:4" x14ac:dyDescent="0.25">
      <c r="A234" s="19"/>
      <c r="B234" s="22" t="s">
        <v>18265</v>
      </c>
      <c r="C234" s="22" t="s">
        <v>18266</v>
      </c>
      <c r="D234" s="24">
        <v>793</v>
      </c>
    </row>
    <row r="235" spans="1:4" x14ac:dyDescent="0.25">
      <c r="A235" s="19"/>
      <c r="B235" s="22" t="s">
        <v>16073</v>
      </c>
      <c r="C235" s="22" t="s">
        <v>16075</v>
      </c>
      <c r="D235" s="24">
        <v>799</v>
      </c>
    </row>
    <row r="236" spans="1:4" x14ac:dyDescent="0.25">
      <c r="A236" s="19"/>
      <c r="B236" s="22" t="s">
        <v>18267</v>
      </c>
      <c r="C236" s="22" t="s">
        <v>18268</v>
      </c>
      <c r="D236" s="24">
        <v>802</v>
      </c>
    </row>
    <row r="237" spans="1:4" x14ac:dyDescent="0.25">
      <c r="A237" s="19"/>
      <c r="B237" s="22" t="s">
        <v>18269</v>
      </c>
      <c r="C237" s="22" t="s">
        <v>18270</v>
      </c>
      <c r="D237" s="24">
        <v>810</v>
      </c>
    </row>
    <row r="238" spans="1:4" x14ac:dyDescent="0.25">
      <c r="A238" s="19"/>
      <c r="B238" s="22" t="s">
        <v>14708</v>
      </c>
      <c r="C238" s="22" t="s">
        <v>14710</v>
      </c>
      <c r="D238" s="24">
        <v>814</v>
      </c>
    </row>
    <row r="239" spans="1:4" x14ac:dyDescent="0.25">
      <c r="A239" s="19"/>
      <c r="B239" s="22" t="s">
        <v>17089</v>
      </c>
      <c r="C239" s="22" t="s">
        <v>17091</v>
      </c>
      <c r="D239" s="24">
        <v>816</v>
      </c>
    </row>
    <row r="240" spans="1:4" x14ac:dyDescent="0.25">
      <c r="A240" s="19"/>
      <c r="B240" s="22" t="s">
        <v>13196</v>
      </c>
      <c r="C240" s="22" t="s">
        <v>13198</v>
      </c>
      <c r="D240" s="24">
        <v>830</v>
      </c>
    </row>
    <row r="241" spans="1:4" x14ac:dyDescent="0.25">
      <c r="A241" s="19"/>
      <c r="B241" s="22" t="s">
        <v>14726</v>
      </c>
      <c r="C241" s="22" t="s">
        <v>14728</v>
      </c>
      <c r="D241" s="24">
        <v>832</v>
      </c>
    </row>
    <row r="242" spans="1:4" x14ac:dyDescent="0.25">
      <c r="A242" s="19"/>
      <c r="B242" s="22" t="s">
        <v>15071</v>
      </c>
      <c r="C242" s="22" t="s">
        <v>15073</v>
      </c>
      <c r="D242" s="24">
        <v>843</v>
      </c>
    </row>
    <row r="243" spans="1:4" x14ac:dyDescent="0.25">
      <c r="A243" s="19"/>
      <c r="B243" s="22" t="s">
        <v>16779</v>
      </c>
      <c r="C243" s="22" t="s">
        <v>16781</v>
      </c>
      <c r="D243" s="24">
        <v>846</v>
      </c>
    </row>
    <row r="244" spans="1:4" x14ac:dyDescent="0.25">
      <c r="A244" s="19"/>
      <c r="B244" s="22" t="s">
        <v>18271</v>
      </c>
      <c r="C244" s="22" t="s">
        <v>18272</v>
      </c>
      <c r="D244" s="24">
        <v>846</v>
      </c>
    </row>
    <row r="245" spans="1:4" x14ac:dyDescent="0.25">
      <c r="A245" s="19"/>
      <c r="B245" s="22" t="s">
        <v>18273</v>
      </c>
      <c r="C245" s="22" t="s">
        <v>18274</v>
      </c>
      <c r="D245" s="24">
        <v>846</v>
      </c>
    </row>
    <row r="246" spans="1:4" x14ac:dyDescent="0.25">
      <c r="A246" s="19"/>
      <c r="B246" s="22" t="s">
        <v>18275</v>
      </c>
      <c r="C246" s="22" t="s">
        <v>18276</v>
      </c>
      <c r="D246" s="24">
        <v>849</v>
      </c>
    </row>
    <row r="247" spans="1:4" x14ac:dyDescent="0.25">
      <c r="A247" s="19"/>
      <c r="B247" s="22" t="s">
        <v>15240</v>
      </c>
      <c r="C247" s="22" t="s">
        <v>15242</v>
      </c>
      <c r="D247" s="24">
        <v>859</v>
      </c>
    </row>
    <row r="248" spans="1:4" x14ac:dyDescent="0.25">
      <c r="A248" s="19"/>
      <c r="B248" s="22" t="s">
        <v>16810</v>
      </c>
      <c r="C248" s="22" t="s">
        <v>16812</v>
      </c>
      <c r="D248" s="24">
        <v>862</v>
      </c>
    </row>
    <row r="249" spans="1:4" x14ac:dyDescent="0.25">
      <c r="A249" s="19"/>
      <c r="B249" s="22" t="s">
        <v>16529</v>
      </c>
      <c r="C249" s="22" t="s">
        <v>16531</v>
      </c>
      <c r="D249" s="24">
        <v>865</v>
      </c>
    </row>
    <row r="250" spans="1:4" x14ac:dyDescent="0.25">
      <c r="A250" s="19"/>
      <c r="B250" s="22" t="s">
        <v>18277</v>
      </c>
      <c r="C250" s="22" t="s">
        <v>18278</v>
      </c>
      <c r="D250" s="24">
        <v>870</v>
      </c>
    </row>
    <row r="251" spans="1:4" x14ac:dyDescent="0.25">
      <c r="A251" s="19"/>
      <c r="B251" s="22" t="s">
        <v>14684</v>
      </c>
      <c r="C251" s="22" t="s">
        <v>14686</v>
      </c>
      <c r="D251" s="24">
        <v>871</v>
      </c>
    </row>
    <row r="252" spans="1:4" x14ac:dyDescent="0.25">
      <c r="A252" s="19"/>
      <c r="B252" s="22" t="s">
        <v>16873</v>
      </c>
      <c r="C252" s="22" t="s">
        <v>16875</v>
      </c>
      <c r="D252" s="24">
        <v>875</v>
      </c>
    </row>
    <row r="253" spans="1:4" x14ac:dyDescent="0.25">
      <c r="A253" s="19"/>
      <c r="B253" s="22" t="s">
        <v>17342</v>
      </c>
      <c r="C253" s="22" t="s">
        <v>17344</v>
      </c>
      <c r="D253" s="24">
        <v>889</v>
      </c>
    </row>
    <row r="254" spans="1:4" x14ac:dyDescent="0.25">
      <c r="A254" s="19"/>
      <c r="B254" s="22" t="s">
        <v>17360</v>
      </c>
      <c r="C254" s="22" t="s">
        <v>17362</v>
      </c>
      <c r="D254" s="24">
        <v>891</v>
      </c>
    </row>
    <row r="255" spans="1:4" x14ac:dyDescent="0.25">
      <c r="A255" s="19"/>
      <c r="B255" s="22" t="s">
        <v>16443</v>
      </c>
      <c r="C255" s="22" t="s">
        <v>16445</v>
      </c>
      <c r="D255" s="24">
        <v>892</v>
      </c>
    </row>
    <row r="256" spans="1:4" x14ac:dyDescent="0.25">
      <c r="A256" s="19"/>
      <c r="B256" s="22" t="s">
        <v>16951</v>
      </c>
      <c r="C256" s="22" t="s">
        <v>16953</v>
      </c>
      <c r="D256" s="24">
        <v>897</v>
      </c>
    </row>
    <row r="257" spans="1:4" x14ac:dyDescent="0.25">
      <c r="A257" s="19"/>
      <c r="B257" s="22" t="s">
        <v>18279</v>
      </c>
      <c r="C257" s="22" t="s">
        <v>18280</v>
      </c>
      <c r="D257" s="24">
        <v>900</v>
      </c>
    </row>
    <row r="258" spans="1:4" x14ac:dyDescent="0.25">
      <c r="A258" s="19"/>
      <c r="B258" s="22" t="s">
        <v>16729</v>
      </c>
      <c r="C258" s="22" t="s">
        <v>16731</v>
      </c>
      <c r="D258" s="24">
        <v>900</v>
      </c>
    </row>
    <row r="259" spans="1:4" x14ac:dyDescent="0.25">
      <c r="A259" s="19"/>
      <c r="B259" s="22" t="s">
        <v>16717</v>
      </c>
      <c r="C259" s="22" t="s">
        <v>16719</v>
      </c>
      <c r="D259" s="24">
        <v>901</v>
      </c>
    </row>
    <row r="260" spans="1:4" x14ac:dyDescent="0.25">
      <c r="A260" s="19"/>
      <c r="B260" s="22" t="s">
        <v>15972</v>
      </c>
      <c r="C260" s="22" t="s">
        <v>15974</v>
      </c>
      <c r="D260" s="24">
        <v>901</v>
      </c>
    </row>
    <row r="261" spans="1:4" x14ac:dyDescent="0.25">
      <c r="A261" s="19"/>
      <c r="B261" s="22" t="s">
        <v>16954</v>
      </c>
      <c r="C261" s="22" t="s">
        <v>16956</v>
      </c>
      <c r="D261" s="24">
        <v>905</v>
      </c>
    </row>
    <row r="262" spans="1:4" x14ac:dyDescent="0.25">
      <c r="A262" s="19"/>
      <c r="B262" s="22" t="s">
        <v>18281</v>
      </c>
      <c r="C262" s="22" t="s">
        <v>18282</v>
      </c>
      <c r="D262" s="24">
        <v>908</v>
      </c>
    </row>
    <row r="263" spans="1:4" x14ac:dyDescent="0.25">
      <c r="A263" s="19"/>
      <c r="B263" s="22" t="s">
        <v>18283</v>
      </c>
      <c r="C263" s="22" t="s">
        <v>18284</v>
      </c>
      <c r="D263" s="24">
        <v>909</v>
      </c>
    </row>
    <row r="264" spans="1:4" x14ac:dyDescent="0.25">
      <c r="A264" s="19"/>
      <c r="B264" s="22" t="s">
        <v>15824</v>
      </c>
      <c r="C264" s="22" t="s">
        <v>15826</v>
      </c>
      <c r="D264" s="24">
        <v>915</v>
      </c>
    </row>
    <row r="265" spans="1:4" x14ac:dyDescent="0.25">
      <c r="A265" s="19"/>
      <c r="B265" s="22" t="s">
        <v>18285</v>
      </c>
      <c r="C265" s="22" t="s">
        <v>18286</v>
      </c>
      <c r="D265" s="24">
        <v>924</v>
      </c>
    </row>
    <row r="266" spans="1:4" x14ac:dyDescent="0.25">
      <c r="A266" s="19"/>
      <c r="B266" s="22" t="s">
        <v>17040</v>
      </c>
      <c r="C266" s="22" t="s">
        <v>17041</v>
      </c>
      <c r="D266" s="24">
        <v>925</v>
      </c>
    </row>
    <row r="267" spans="1:4" x14ac:dyDescent="0.25">
      <c r="A267" s="19"/>
      <c r="B267" s="22" t="s">
        <v>17345</v>
      </c>
      <c r="C267" s="22" t="s">
        <v>17347</v>
      </c>
      <c r="D267" s="24">
        <v>926</v>
      </c>
    </row>
    <row r="268" spans="1:4" x14ac:dyDescent="0.25">
      <c r="A268" s="19"/>
      <c r="B268" s="22" t="s">
        <v>17104</v>
      </c>
      <c r="C268" s="22" t="s">
        <v>17106</v>
      </c>
      <c r="D268" s="24">
        <v>929</v>
      </c>
    </row>
    <row r="269" spans="1:4" x14ac:dyDescent="0.25">
      <c r="A269" s="19"/>
      <c r="B269" s="22" t="s">
        <v>17196</v>
      </c>
      <c r="C269" s="22" t="s">
        <v>17198</v>
      </c>
      <c r="D269" s="24">
        <v>936</v>
      </c>
    </row>
    <row r="270" spans="1:4" x14ac:dyDescent="0.25">
      <c r="A270" s="19"/>
      <c r="B270" s="22" t="s">
        <v>16788</v>
      </c>
      <c r="C270" s="22" t="s">
        <v>16790</v>
      </c>
      <c r="D270" s="24">
        <v>940</v>
      </c>
    </row>
    <row r="271" spans="1:4" x14ac:dyDescent="0.25">
      <c r="A271" s="19"/>
      <c r="B271" s="22" t="s">
        <v>18287</v>
      </c>
      <c r="C271" s="22" t="s">
        <v>18288</v>
      </c>
      <c r="D271" s="24">
        <v>945</v>
      </c>
    </row>
    <row r="272" spans="1:4" x14ac:dyDescent="0.25">
      <c r="A272" s="19"/>
      <c r="B272" s="22" t="s">
        <v>17012</v>
      </c>
      <c r="C272" s="22" t="s">
        <v>17013</v>
      </c>
      <c r="D272" s="24">
        <v>945</v>
      </c>
    </row>
    <row r="273" spans="1:4" x14ac:dyDescent="0.25">
      <c r="A273" s="19"/>
      <c r="B273" s="22" t="s">
        <v>18289</v>
      </c>
      <c r="C273" s="22" t="s">
        <v>18290</v>
      </c>
      <c r="D273" s="24">
        <v>952</v>
      </c>
    </row>
    <row r="274" spans="1:4" x14ac:dyDescent="0.25">
      <c r="A274" s="19"/>
      <c r="B274" s="22" t="s">
        <v>16606</v>
      </c>
      <c r="C274" s="22" t="s">
        <v>16608</v>
      </c>
      <c r="D274" s="24">
        <v>952</v>
      </c>
    </row>
    <row r="275" spans="1:4" x14ac:dyDescent="0.25">
      <c r="A275" s="19"/>
      <c r="B275" s="22" t="s">
        <v>18291</v>
      </c>
      <c r="C275" s="22" t="s">
        <v>18292</v>
      </c>
      <c r="D275" s="24">
        <v>954</v>
      </c>
    </row>
    <row r="276" spans="1:4" x14ac:dyDescent="0.25">
      <c r="A276" s="19"/>
      <c r="B276" s="22" t="s">
        <v>14288</v>
      </c>
      <c r="C276" s="22" t="s">
        <v>14290</v>
      </c>
      <c r="D276" s="24">
        <v>984</v>
      </c>
    </row>
    <row r="277" spans="1:4" x14ac:dyDescent="0.25">
      <c r="A277" s="19"/>
      <c r="B277" s="22" t="s">
        <v>16995</v>
      </c>
      <c r="C277" s="22" t="s">
        <v>16997</v>
      </c>
      <c r="D277" s="24">
        <v>993</v>
      </c>
    </row>
    <row r="278" spans="1:4" x14ac:dyDescent="0.25">
      <c r="A278" s="19"/>
      <c r="B278" s="22" t="s">
        <v>16708</v>
      </c>
      <c r="C278" s="22" t="s">
        <v>16710</v>
      </c>
      <c r="D278" s="24">
        <v>996</v>
      </c>
    </row>
    <row r="279" spans="1:4" x14ac:dyDescent="0.25">
      <c r="A279" s="19"/>
      <c r="B279" s="22" t="s">
        <v>18293</v>
      </c>
      <c r="C279" s="22" t="s">
        <v>15606</v>
      </c>
      <c r="D279" s="24">
        <v>996</v>
      </c>
    </row>
    <row r="280" spans="1:4" x14ac:dyDescent="0.25">
      <c r="A280" s="19"/>
      <c r="B280" s="22" t="s">
        <v>18294</v>
      </c>
      <c r="C280" s="22" t="s">
        <v>18295</v>
      </c>
      <c r="D280" s="24">
        <v>1002</v>
      </c>
    </row>
    <row r="281" spans="1:4" x14ac:dyDescent="0.25">
      <c r="A281" s="19"/>
      <c r="B281" s="22" t="s">
        <v>16082</v>
      </c>
      <c r="C281" s="22" t="s">
        <v>16084</v>
      </c>
      <c r="D281" s="24">
        <v>1008</v>
      </c>
    </row>
    <row r="282" spans="1:4" x14ac:dyDescent="0.25">
      <c r="A282" s="19"/>
      <c r="B282" s="22" t="s">
        <v>16354</v>
      </c>
      <c r="C282" s="22" t="s">
        <v>16356</v>
      </c>
      <c r="D282" s="24">
        <v>1010</v>
      </c>
    </row>
    <row r="283" spans="1:4" x14ac:dyDescent="0.25">
      <c r="A283" s="19"/>
      <c r="B283" s="22" t="s">
        <v>18296</v>
      </c>
      <c r="C283" s="22" t="s">
        <v>18297</v>
      </c>
      <c r="D283" s="24">
        <v>1014</v>
      </c>
    </row>
    <row r="284" spans="1:4" x14ac:dyDescent="0.25">
      <c r="A284" s="19"/>
      <c r="B284" s="22" t="s">
        <v>16314</v>
      </c>
      <c r="C284" s="22" t="s">
        <v>16316</v>
      </c>
      <c r="D284" s="24">
        <v>1015</v>
      </c>
    </row>
    <row r="285" spans="1:4" x14ac:dyDescent="0.25">
      <c r="A285" s="19"/>
      <c r="B285" s="22" t="s">
        <v>16888</v>
      </c>
      <c r="C285" s="22" t="s">
        <v>16890</v>
      </c>
      <c r="D285" s="24">
        <v>1015</v>
      </c>
    </row>
    <row r="286" spans="1:4" x14ac:dyDescent="0.25">
      <c r="A286" s="19"/>
      <c r="B286" s="22" t="s">
        <v>18298</v>
      </c>
      <c r="C286" s="22" t="s">
        <v>18299</v>
      </c>
      <c r="D286" s="24">
        <v>1019</v>
      </c>
    </row>
    <row r="287" spans="1:4" x14ac:dyDescent="0.25">
      <c r="A287" s="19"/>
      <c r="B287" s="22" t="s">
        <v>17363</v>
      </c>
      <c r="C287" s="22" t="s">
        <v>17365</v>
      </c>
      <c r="D287" s="24">
        <v>1020</v>
      </c>
    </row>
    <row r="288" spans="1:4" x14ac:dyDescent="0.25">
      <c r="A288" s="19"/>
      <c r="B288" s="22" t="s">
        <v>16580</v>
      </c>
      <c r="C288" s="22" t="s">
        <v>16582</v>
      </c>
      <c r="D288" s="24">
        <v>1033</v>
      </c>
    </row>
    <row r="289" spans="1:4" x14ac:dyDescent="0.25">
      <c r="A289" s="19"/>
      <c r="B289" s="22" t="s">
        <v>17116</v>
      </c>
      <c r="C289" s="22" t="s">
        <v>17118</v>
      </c>
      <c r="D289" s="24">
        <v>1040</v>
      </c>
    </row>
    <row r="290" spans="1:4" x14ac:dyDescent="0.25">
      <c r="A290" s="19"/>
      <c r="B290" s="22" t="s">
        <v>15918</v>
      </c>
      <c r="C290" s="22" t="s">
        <v>15920</v>
      </c>
      <c r="D290" s="24">
        <v>1046</v>
      </c>
    </row>
    <row r="291" spans="1:4" x14ac:dyDescent="0.25">
      <c r="A291" s="19"/>
      <c r="B291" s="22" t="s">
        <v>18300</v>
      </c>
      <c r="C291" s="22" t="s">
        <v>18301</v>
      </c>
      <c r="D291" s="24">
        <v>1052</v>
      </c>
    </row>
    <row r="292" spans="1:4" x14ac:dyDescent="0.25">
      <c r="A292" s="19"/>
      <c r="B292" s="22" t="s">
        <v>18302</v>
      </c>
      <c r="C292" s="22" t="s">
        <v>18303</v>
      </c>
      <c r="D292" s="24">
        <v>1053</v>
      </c>
    </row>
    <row r="293" spans="1:4" x14ac:dyDescent="0.25">
      <c r="A293" s="19"/>
      <c r="B293" s="22" t="s">
        <v>18304</v>
      </c>
      <c r="C293" s="22" t="s">
        <v>18305</v>
      </c>
      <c r="D293" s="24">
        <v>1058</v>
      </c>
    </row>
    <row r="294" spans="1:4" x14ac:dyDescent="0.25">
      <c r="A294" s="19"/>
      <c r="B294" s="22" t="s">
        <v>18306</v>
      </c>
      <c r="C294" s="22" t="s">
        <v>18307</v>
      </c>
      <c r="D294" s="24">
        <v>1058</v>
      </c>
    </row>
    <row r="295" spans="1:4" x14ac:dyDescent="0.25">
      <c r="A295" s="19"/>
      <c r="B295" s="22" t="s">
        <v>18308</v>
      </c>
      <c r="C295" s="22" t="s">
        <v>18309</v>
      </c>
      <c r="D295" s="24">
        <v>1058</v>
      </c>
    </row>
    <row r="296" spans="1:4" x14ac:dyDescent="0.25">
      <c r="A296" s="19"/>
      <c r="B296" s="22" t="s">
        <v>13997</v>
      </c>
      <c r="C296" s="22" t="s">
        <v>13999</v>
      </c>
      <c r="D296" s="24">
        <v>1058</v>
      </c>
    </row>
    <row r="297" spans="1:4" x14ac:dyDescent="0.25">
      <c r="A297" s="19"/>
      <c r="B297" s="22" t="s">
        <v>16939</v>
      </c>
      <c r="C297" s="22" t="s">
        <v>16941</v>
      </c>
      <c r="D297" s="24">
        <v>1070</v>
      </c>
    </row>
    <row r="298" spans="1:4" x14ac:dyDescent="0.25">
      <c r="A298" s="19"/>
      <c r="B298" s="22" t="s">
        <v>16676</v>
      </c>
      <c r="C298" s="22" t="s">
        <v>16678</v>
      </c>
      <c r="D298" s="24">
        <v>1075</v>
      </c>
    </row>
    <row r="299" spans="1:4" x14ac:dyDescent="0.25">
      <c r="A299" s="19"/>
      <c r="B299" s="22" t="s">
        <v>15591</v>
      </c>
      <c r="C299" s="22" t="s">
        <v>15593</v>
      </c>
      <c r="D299" s="24">
        <v>1077</v>
      </c>
    </row>
    <row r="300" spans="1:4" x14ac:dyDescent="0.25">
      <c r="A300" s="19"/>
      <c r="B300" s="22" t="s">
        <v>18310</v>
      </c>
      <c r="C300" s="22" t="s">
        <v>18311</v>
      </c>
      <c r="D300" s="24">
        <v>1081</v>
      </c>
    </row>
    <row r="301" spans="1:4" x14ac:dyDescent="0.25">
      <c r="A301" s="19"/>
      <c r="B301" s="22" t="s">
        <v>18312</v>
      </c>
      <c r="C301" s="22" t="s">
        <v>18313</v>
      </c>
      <c r="D301" s="24">
        <v>1098</v>
      </c>
    </row>
    <row r="302" spans="1:4" x14ac:dyDescent="0.25">
      <c r="A302" s="19"/>
      <c r="B302" s="22" t="s">
        <v>16380</v>
      </c>
      <c r="C302" s="22" t="s">
        <v>16382</v>
      </c>
      <c r="D302" s="24">
        <v>1100</v>
      </c>
    </row>
    <row r="303" spans="1:4" x14ac:dyDescent="0.25">
      <c r="A303" s="19"/>
      <c r="B303" s="22" t="s">
        <v>18314</v>
      </c>
      <c r="C303" s="22" t="s">
        <v>18315</v>
      </c>
      <c r="D303" s="24">
        <v>1100</v>
      </c>
    </row>
    <row r="304" spans="1:4" x14ac:dyDescent="0.25">
      <c r="A304" s="19"/>
      <c r="B304" s="22" t="s">
        <v>16834</v>
      </c>
      <c r="C304" s="22" t="s">
        <v>16836</v>
      </c>
      <c r="D304" s="24">
        <v>1113</v>
      </c>
    </row>
    <row r="305" spans="1:4" x14ac:dyDescent="0.25">
      <c r="A305" s="19"/>
      <c r="B305" s="22" t="s">
        <v>18316</v>
      </c>
      <c r="C305" s="22" t="s">
        <v>18317</v>
      </c>
      <c r="D305" s="24">
        <v>1114</v>
      </c>
    </row>
    <row r="306" spans="1:4" x14ac:dyDescent="0.25">
      <c r="A306" s="19"/>
      <c r="B306" s="22" t="s">
        <v>16188</v>
      </c>
      <c r="C306" s="22" t="s">
        <v>16190</v>
      </c>
      <c r="D306" s="24">
        <v>1120</v>
      </c>
    </row>
    <row r="307" spans="1:4" x14ac:dyDescent="0.25">
      <c r="A307" s="19"/>
      <c r="B307" s="22" t="s">
        <v>16620</v>
      </c>
      <c r="C307" s="22" t="s">
        <v>16622</v>
      </c>
      <c r="D307" s="24">
        <v>1124</v>
      </c>
    </row>
    <row r="308" spans="1:4" x14ac:dyDescent="0.25">
      <c r="A308" s="19"/>
      <c r="B308" s="22" t="s">
        <v>17219</v>
      </c>
      <c r="C308" s="22" t="s">
        <v>17221</v>
      </c>
      <c r="D308" s="24">
        <v>1126</v>
      </c>
    </row>
    <row r="309" spans="1:4" x14ac:dyDescent="0.25">
      <c r="A309" s="19"/>
      <c r="B309" s="22" t="s">
        <v>16822</v>
      </c>
      <c r="C309" s="22" t="s">
        <v>16824</v>
      </c>
      <c r="D309" s="24">
        <v>1128</v>
      </c>
    </row>
    <row r="310" spans="1:4" x14ac:dyDescent="0.25">
      <c r="A310" s="19"/>
      <c r="B310" s="22" t="s">
        <v>17303</v>
      </c>
      <c r="C310" s="22" t="s">
        <v>17305</v>
      </c>
      <c r="D310" s="24">
        <v>1131</v>
      </c>
    </row>
    <row r="311" spans="1:4" x14ac:dyDescent="0.25">
      <c r="A311" s="19"/>
      <c r="B311" s="22" t="s">
        <v>15906</v>
      </c>
      <c r="C311" s="22" t="s">
        <v>15908</v>
      </c>
      <c r="D311" s="24">
        <v>1135</v>
      </c>
    </row>
    <row r="312" spans="1:4" x14ac:dyDescent="0.25">
      <c r="A312" s="19"/>
      <c r="B312" s="22" t="s">
        <v>16882</v>
      </c>
      <c r="C312" s="22" t="s">
        <v>16884</v>
      </c>
      <c r="D312" s="24">
        <v>1139</v>
      </c>
    </row>
    <row r="313" spans="1:4" x14ac:dyDescent="0.25">
      <c r="A313" s="19"/>
      <c r="B313" s="22" t="s">
        <v>13072</v>
      </c>
      <c r="C313" s="22" t="s">
        <v>13074</v>
      </c>
      <c r="D313" s="24">
        <v>1143</v>
      </c>
    </row>
    <row r="314" spans="1:4" x14ac:dyDescent="0.25">
      <c r="A314" s="19"/>
      <c r="B314" s="22" t="s">
        <v>18318</v>
      </c>
      <c r="C314" s="22" t="s">
        <v>18319</v>
      </c>
      <c r="D314" s="24">
        <v>1145</v>
      </c>
    </row>
    <row r="315" spans="1:4" x14ac:dyDescent="0.25">
      <c r="A315" s="19"/>
      <c r="B315" s="22" t="s">
        <v>16173</v>
      </c>
      <c r="C315" s="22" t="s">
        <v>16175</v>
      </c>
      <c r="D315" s="24">
        <v>1153</v>
      </c>
    </row>
    <row r="316" spans="1:4" x14ac:dyDescent="0.25">
      <c r="A316" s="19"/>
      <c r="B316" s="22" t="s">
        <v>16802</v>
      </c>
      <c r="C316" s="22" t="s">
        <v>16804</v>
      </c>
      <c r="D316" s="24">
        <v>1162</v>
      </c>
    </row>
    <row r="317" spans="1:4" x14ac:dyDescent="0.25">
      <c r="A317" s="19"/>
      <c r="B317" s="22" t="s">
        <v>16840</v>
      </c>
      <c r="C317" s="22" t="s">
        <v>16842</v>
      </c>
      <c r="D317" s="24">
        <v>1163</v>
      </c>
    </row>
    <row r="318" spans="1:4" x14ac:dyDescent="0.25">
      <c r="A318" s="19"/>
      <c r="B318" s="22" t="s">
        <v>16791</v>
      </c>
      <c r="C318" s="22" t="s">
        <v>16793</v>
      </c>
      <c r="D318" s="24">
        <v>1163</v>
      </c>
    </row>
    <row r="319" spans="1:4" x14ac:dyDescent="0.25">
      <c r="A319" s="19"/>
      <c r="B319" s="22" t="s">
        <v>16702</v>
      </c>
      <c r="C319" s="22" t="s">
        <v>16704</v>
      </c>
      <c r="D319" s="24">
        <v>1173</v>
      </c>
    </row>
    <row r="320" spans="1:4" x14ac:dyDescent="0.25">
      <c r="A320" s="19"/>
      <c r="B320" s="22" t="s">
        <v>13894</v>
      </c>
      <c r="C320" s="22" t="s">
        <v>13896</v>
      </c>
      <c r="D320" s="24">
        <v>1184</v>
      </c>
    </row>
    <row r="321" spans="1:4" x14ac:dyDescent="0.25">
      <c r="A321" s="19"/>
      <c r="B321" s="22" t="s">
        <v>14886</v>
      </c>
      <c r="C321" s="22" t="s">
        <v>14888</v>
      </c>
      <c r="D321" s="24">
        <v>1186</v>
      </c>
    </row>
    <row r="322" spans="1:4" x14ac:dyDescent="0.25">
      <c r="B322" s="22" t="s">
        <v>15975</v>
      </c>
      <c r="C322" s="22" t="s">
        <v>15977</v>
      </c>
      <c r="D322" s="24">
        <v>1187</v>
      </c>
    </row>
    <row r="323" spans="1:4" x14ac:dyDescent="0.25">
      <c r="B323" s="22" t="s">
        <v>15924</v>
      </c>
      <c r="C323" s="22" t="s">
        <v>15926</v>
      </c>
      <c r="D323" s="24">
        <v>1189</v>
      </c>
    </row>
    <row r="324" spans="1:4" x14ac:dyDescent="0.25">
      <c r="B324" s="22" t="s">
        <v>16346</v>
      </c>
      <c r="C324" s="22" t="s">
        <v>16348</v>
      </c>
      <c r="D324" s="24">
        <v>1191</v>
      </c>
    </row>
    <row r="325" spans="1:4" x14ac:dyDescent="0.25">
      <c r="B325" s="22" t="s">
        <v>18320</v>
      </c>
      <c r="C325" s="22" t="s">
        <v>18321</v>
      </c>
      <c r="D325" s="24">
        <v>1201</v>
      </c>
    </row>
    <row r="326" spans="1:4" x14ac:dyDescent="0.25">
      <c r="B326" s="22" t="s">
        <v>18322</v>
      </c>
      <c r="C326" s="22" t="s">
        <v>18323</v>
      </c>
      <c r="D326" s="24">
        <v>1209</v>
      </c>
    </row>
    <row r="327" spans="1:4" x14ac:dyDescent="0.25">
      <c r="B327" s="22" t="s">
        <v>11481</v>
      </c>
      <c r="C327" s="22" t="s">
        <v>11482</v>
      </c>
      <c r="D327" s="24">
        <v>1218</v>
      </c>
    </row>
    <row r="328" spans="1:4" x14ac:dyDescent="0.25">
      <c r="B328" s="22" t="s">
        <v>18324</v>
      </c>
      <c r="C328" s="22" t="s">
        <v>18325</v>
      </c>
      <c r="D328" s="24">
        <v>1221</v>
      </c>
    </row>
    <row r="329" spans="1:4" x14ac:dyDescent="0.25">
      <c r="B329" s="22" t="s">
        <v>18326</v>
      </c>
      <c r="C329" s="22" t="s">
        <v>18327</v>
      </c>
      <c r="D329" s="24">
        <v>1222</v>
      </c>
    </row>
    <row r="330" spans="1:4" x14ac:dyDescent="0.25">
      <c r="B330" s="22" t="s">
        <v>18328</v>
      </c>
      <c r="C330" s="22" t="s">
        <v>18329</v>
      </c>
      <c r="D330" s="24">
        <v>1226</v>
      </c>
    </row>
    <row r="331" spans="1:4" x14ac:dyDescent="0.25">
      <c r="B331" s="22" t="s">
        <v>15564</v>
      </c>
      <c r="C331" s="22" t="s">
        <v>15566</v>
      </c>
      <c r="D331" s="24">
        <v>1229</v>
      </c>
    </row>
    <row r="332" spans="1:4" x14ac:dyDescent="0.25">
      <c r="B332" s="22" t="s">
        <v>16383</v>
      </c>
      <c r="C332" s="22" t="s">
        <v>16385</v>
      </c>
      <c r="D332" s="24">
        <v>1231</v>
      </c>
    </row>
    <row r="333" spans="1:4" x14ac:dyDescent="0.25">
      <c r="B333" s="22" t="s">
        <v>7819</v>
      </c>
      <c r="C333" s="22" t="s">
        <v>7821</v>
      </c>
      <c r="D333" s="24">
        <v>1239</v>
      </c>
    </row>
    <row r="334" spans="1:4" x14ac:dyDescent="0.25">
      <c r="B334" s="22" t="s">
        <v>14774</v>
      </c>
      <c r="C334" s="22" t="s">
        <v>14776</v>
      </c>
      <c r="D334" s="24">
        <v>1239</v>
      </c>
    </row>
    <row r="335" spans="1:4" x14ac:dyDescent="0.25">
      <c r="B335" s="22" t="s">
        <v>14219</v>
      </c>
      <c r="C335" s="22" t="s">
        <v>14221</v>
      </c>
      <c r="D335" s="24">
        <v>1247</v>
      </c>
    </row>
    <row r="336" spans="1:4" x14ac:dyDescent="0.25">
      <c r="B336" s="22" t="s">
        <v>16090</v>
      </c>
      <c r="C336" s="22" t="s">
        <v>16092</v>
      </c>
      <c r="D336" s="24">
        <v>1248</v>
      </c>
    </row>
    <row r="337" spans="2:4" x14ac:dyDescent="0.25">
      <c r="B337" s="22" t="s">
        <v>17131</v>
      </c>
      <c r="C337" s="22" t="s">
        <v>17133</v>
      </c>
      <c r="D337" s="24">
        <v>1249</v>
      </c>
    </row>
    <row r="338" spans="2:4" x14ac:dyDescent="0.25">
      <c r="B338" s="22" t="s">
        <v>18330</v>
      </c>
      <c r="C338" s="22" t="s">
        <v>18331</v>
      </c>
      <c r="D338" s="24">
        <v>1250</v>
      </c>
    </row>
    <row r="339" spans="2:4" x14ac:dyDescent="0.25">
      <c r="B339" s="22" t="s">
        <v>18332</v>
      </c>
      <c r="C339" s="22" t="s">
        <v>18333</v>
      </c>
      <c r="D339" s="24">
        <v>1258</v>
      </c>
    </row>
    <row r="340" spans="2:4" x14ac:dyDescent="0.25">
      <c r="B340" s="22" t="s">
        <v>17354</v>
      </c>
      <c r="C340" s="22" t="s">
        <v>17356</v>
      </c>
      <c r="D340" s="24">
        <v>1260</v>
      </c>
    </row>
    <row r="341" spans="2:4" x14ac:dyDescent="0.25">
      <c r="B341" s="22" t="s">
        <v>16404</v>
      </c>
      <c r="C341" s="22" t="s">
        <v>16406</v>
      </c>
      <c r="D341" s="24">
        <v>1260</v>
      </c>
    </row>
    <row r="342" spans="2:4" x14ac:dyDescent="0.25">
      <c r="B342" s="22" t="s">
        <v>18334</v>
      </c>
      <c r="C342" s="22" t="s">
        <v>18335</v>
      </c>
      <c r="D342" s="24">
        <v>1277</v>
      </c>
    </row>
    <row r="343" spans="2:4" x14ac:dyDescent="0.25">
      <c r="B343" s="22" t="s">
        <v>16969</v>
      </c>
      <c r="C343" s="22" t="s">
        <v>16971</v>
      </c>
      <c r="D343" s="24">
        <v>1278</v>
      </c>
    </row>
    <row r="344" spans="2:4" x14ac:dyDescent="0.25">
      <c r="B344" s="22" t="s">
        <v>16632</v>
      </c>
      <c r="C344" s="22" t="s">
        <v>16634</v>
      </c>
      <c r="D344" s="24">
        <v>1279</v>
      </c>
    </row>
    <row r="345" spans="2:4" x14ac:dyDescent="0.25">
      <c r="B345" s="22" t="s">
        <v>13545</v>
      </c>
      <c r="C345" s="22" t="s">
        <v>13547</v>
      </c>
      <c r="D345" s="24">
        <v>1281</v>
      </c>
    </row>
    <row r="346" spans="2:4" x14ac:dyDescent="0.25">
      <c r="B346" s="22" t="s">
        <v>16285</v>
      </c>
      <c r="C346" s="22" t="s">
        <v>16287</v>
      </c>
      <c r="D346" s="24">
        <v>1281</v>
      </c>
    </row>
    <row r="347" spans="2:4" x14ac:dyDescent="0.25">
      <c r="B347" s="22" t="s">
        <v>18336</v>
      </c>
      <c r="C347" s="22" t="s">
        <v>18337</v>
      </c>
      <c r="D347" s="24">
        <v>1287</v>
      </c>
    </row>
    <row r="348" spans="2:4" x14ac:dyDescent="0.25">
      <c r="B348" s="22" t="s">
        <v>17031</v>
      </c>
      <c r="C348" s="22" t="s">
        <v>17033</v>
      </c>
      <c r="D348" s="24">
        <v>1288</v>
      </c>
    </row>
    <row r="349" spans="2:4" x14ac:dyDescent="0.25">
      <c r="B349" s="22" t="s">
        <v>18338</v>
      </c>
      <c r="C349" s="22" t="s">
        <v>18339</v>
      </c>
      <c r="D349" s="24">
        <v>1291</v>
      </c>
    </row>
    <row r="350" spans="2:4" x14ac:dyDescent="0.25">
      <c r="B350" s="22" t="s">
        <v>16129</v>
      </c>
      <c r="C350" s="22" t="s">
        <v>16131</v>
      </c>
      <c r="D350" s="24">
        <v>1298</v>
      </c>
    </row>
    <row r="351" spans="2:4" x14ac:dyDescent="0.25">
      <c r="B351" s="22" t="s">
        <v>18340</v>
      </c>
      <c r="C351" s="22" t="s">
        <v>18341</v>
      </c>
      <c r="D351" s="24">
        <v>1299</v>
      </c>
    </row>
    <row r="352" spans="2:4" x14ac:dyDescent="0.25">
      <c r="B352" s="22" t="s">
        <v>11277</v>
      </c>
      <c r="C352" s="22" t="s">
        <v>11279</v>
      </c>
      <c r="D352" s="24">
        <v>1301</v>
      </c>
    </row>
    <row r="353" spans="2:4" x14ac:dyDescent="0.25">
      <c r="B353" s="22" t="s">
        <v>16615</v>
      </c>
      <c r="C353" s="22" t="s">
        <v>16616</v>
      </c>
      <c r="D353" s="24">
        <v>1301</v>
      </c>
    </row>
    <row r="354" spans="2:4" x14ac:dyDescent="0.25">
      <c r="B354" s="22" t="s">
        <v>15900</v>
      </c>
      <c r="C354" s="22" t="s">
        <v>15902</v>
      </c>
      <c r="D354" s="24">
        <v>1301</v>
      </c>
    </row>
    <row r="355" spans="2:4" x14ac:dyDescent="0.25">
      <c r="B355" s="22" t="s">
        <v>16601</v>
      </c>
      <c r="C355" s="22" t="s">
        <v>16603</v>
      </c>
      <c r="D355" s="24">
        <v>1305</v>
      </c>
    </row>
    <row r="356" spans="2:4" x14ac:dyDescent="0.25">
      <c r="B356" s="22" t="s">
        <v>16368</v>
      </c>
      <c r="C356" s="22" t="s">
        <v>16370</v>
      </c>
      <c r="D356" s="24">
        <v>1305</v>
      </c>
    </row>
    <row r="357" spans="2:4" x14ac:dyDescent="0.25">
      <c r="B357" s="22" t="s">
        <v>17184</v>
      </c>
      <c r="C357" s="22" t="s">
        <v>17186</v>
      </c>
      <c r="D357" s="24">
        <v>1308</v>
      </c>
    </row>
    <row r="358" spans="2:4" x14ac:dyDescent="0.25">
      <c r="B358" s="22" t="s">
        <v>16957</v>
      </c>
      <c r="C358" s="22" t="s">
        <v>16959</v>
      </c>
      <c r="D358" s="24">
        <v>1310</v>
      </c>
    </row>
    <row r="359" spans="2:4" x14ac:dyDescent="0.25">
      <c r="B359" s="22" t="s">
        <v>15198</v>
      </c>
      <c r="C359" s="22" t="s">
        <v>15200</v>
      </c>
      <c r="D359" s="24">
        <v>1313</v>
      </c>
    </row>
    <row r="360" spans="2:4" x14ac:dyDescent="0.25">
      <c r="B360" s="22" t="s">
        <v>18342</v>
      </c>
      <c r="C360" s="22" t="s">
        <v>18343</v>
      </c>
      <c r="D360" s="24">
        <v>1315</v>
      </c>
    </row>
    <row r="361" spans="2:4" x14ac:dyDescent="0.25">
      <c r="B361" s="22" t="s">
        <v>18344</v>
      </c>
      <c r="C361" s="22" t="s">
        <v>18345</v>
      </c>
      <c r="D361" s="24">
        <v>1317</v>
      </c>
    </row>
    <row r="362" spans="2:4" x14ac:dyDescent="0.25">
      <c r="B362" s="22" t="s">
        <v>16232</v>
      </c>
      <c r="C362" s="22" t="s">
        <v>16234</v>
      </c>
      <c r="D362" s="24">
        <v>1320</v>
      </c>
    </row>
    <row r="363" spans="2:4" x14ac:dyDescent="0.25">
      <c r="B363" s="22" t="s">
        <v>15927</v>
      </c>
      <c r="C363" s="22" t="s">
        <v>15929</v>
      </c>
      <c r="D363" s="24">
        <v>1322</v>
      </c>
    </row>
    <row r="364" spans="2:4" x14ac:dyDescent="0.25">
      <c r="B364" s="22" t="s">
        <v>17071</v>
      </c>
      <c r="C364" s="22" t="s">
        <v>17073</v>
      </c>
      <c r="D364" s="24">
        <v>1329</v>
      </c>
    </row>
    <row r="365" spans="2:4" x14ac:dyDescent="0.25">
      <c r="B365" s="22" t="s">
        <v>16365</v>
      </c>
      <c r="C365" s="22" t="s">
        <v>16367</v>
      </c>
      <c r="D365" s="24">
        <v>1335</v>
      </c>
    </row>
    <row r="366" spans="2:4" x14ac:dyDescent="0.25">
      <c r="B366" s="22" t="s">
        <v>16511</v>
      </c>
      <c r="C366" s="22" t="s">
        <v>16513</v>
      </c>
      <c r="D366" s="24">
        <v>1355</v>
      </c>
    </row>
    <row r="367" spans="2:4" x14ac:dyDescent="0.25">
      <c r="B367" s="22" t="s">
        <v>18346</v>
      </c>
      <c r="C367" s="22" t="s">
        <v>18347</v>
      </c>
      <c r="D367" s="24">
        <v>1355</v>
      </c>
    </row>
    <row r="368" spans="2:4" x14ac:dyDescent="0.25">
      <c r="B368" s="22" t="s">
        <v>15501</v>
      </c>
      <c r="C368" s="22" t="s">
        <v>15503</v>
      </c>
      <c r="D368" s="24">
        <v>1361</v>
      </c>
    </row>
    <row r="369" spans="2:4" x14ac:dyDescent="0.25">
      <c r="B369" s="22" t="s">
        <v>9714</v>
      </c>
      <c r="C369" s="22" t="s">
        <v>9716</v>
      </c>
      <c r="D369" s="24">
        <v>1368</v>
      </c>
    </row>
    <row r="370" spans="2:4" x14ac:dyDescent="0.25">
      <c r="B370" s="22" t="s">
        <v>17190</v>
      </c>
      <c r="C370" s="22" t="s">
        <v>17192</v>
      </c>
      <c r="D370" s="24">
        <v>1368</v>
      </c>
    </row>
    <row r="371" spans="2:4" x14ac:dyDescent="0.25">
      <c r="B371" s="22" t="s">
        <v>3085</v>
      </c>
      <c r="C371" s="22" t="s">
        <v>3087</v>
      </c>
      <c r="D371" s="24">
        <v>1374</v>
      </c>
    </row>
    <row r="372" spans="2:4" x14ac:dyDescent="0.25">
      <c r="B372" s="22" t="s">
        <v>16794</v>
      </c>
      <c r="C372" s="22" t="s">
        <v>16796</v>
      </c>
      <c r="D372" s="24">
        <v>1381</v>
      </c>
    </row>
    <row r="373" spans="2:4" x14ac:dyDescent="0.25">
      <c r="B373" s="22" t="s">
        <v>14204</v>
      </c>
      <c r="C373" s="22" t="s">
        <v>14206</v>
      </c>
      <c r="D373" s="24">
        <v>1385</v>
      </c>
    </row>
    <row r="374" spans="2:4" x14ac:dyDescent="0.25">
      <c r="B374" s="22" t="s">
        <v>18348</v>
      </c>
      <c r="C374" s="22" t="s">
        <v>18349</v>
      </c>
      <c r="D374" s="24">
        <v>1386</v>
      </c>
    </row>
    <row r="375" spans="2:4" x14ac:dyDescent="0.25">
      <c r="B375" s="22" t="s">
        <v>15610</v>
      </c>
      <c r="C375" s="22" t="s">
        <v>15612</v>
      </c>
      <c r="D375" s="24">
        <v>1394</v>
      </c>
    </row>
    <row r="376" spans="2:4" x14ac:dyDescent="0.25">
      <c r="B376" s="22" t="s">
        <v>12657</v>
      </c>
      <c r="C376" s="22" t="s">
        <v>12659</v>
      </c>
      <c r="D376" s="24">
        <v>1402</v>
      </c>
    </row>
    <row r="377" spans="2:4" x14ac:dyDescent="0.25">
      <c r="B377" s="22" t="s">
        <v>16161</v>
      </c>
      <c r="C377" s="22" t="s">
        <v>16163</v>
      </c>
      <c r="D377" s="24">
        <v>1408</v>
      </c>
    </row>
    <row r="378" spans="2:4" x14ac:dyDescent="0.25">
      <c r="B378" s="22" t="s">
        <v>17202</v>
      </c>
      <c r="C378" s="22" t="s">
        <v>17204</v>
      </c>
      <c r="D378" s="24">
        <v>1412</v>
      </c>
    </row>
    <row r="379" spans="2:4" x14ac:dyDescent="0.25">
      <c r="B379" s="22" t="s">
        <v>14623</v>
      </c>
      <c r="C379" s="22" t="s">
        <v>14625</v>
      </c>
      <c r="D379" s="24">
        <v>1419</v>
      </c>
    </row>
    <row r="380" spans="2:4" x14ac:dyDescent="0.25">
      <c r="B380" s="22" t="s">
        <v>16852</v>
      </c>
      <c r="C380" s="22" t="s">
        <v>16854</v>
      </c>
      <c r="D380" s="24">
        <v>1428</v>
      </c>
    </row>
    <row r="381" spans="2:4" x14ac:dyDescent="0.25">
      <c r="B381" s="22" t="s">
        <v>17125</v>
      </c>
      <c r="C381" s="22" t="s">
        <v>17127</v>
      </c>
      <c r="D381" s="24">
        <v>1436</v>
      </c>
    </row>
    <row r="382" spans="2:4" x14ac:dyDescent="0.25">
      <c r="B382" s="22" t="s">
        <v>16867</v>
      </c>
      <c r="C382" s="22" t="s">
        <v>16869</v>
      </c>
      <c r="D382" s="24">
        <v>1443</v>
      </c>
    </row>
    <row r="383" spans="2:4" x14ac:dyDescent="0.25">
      <c r="B383" s="22" t="s">
        <v>15830</v>
      </c>
      <c r="C383" s="22" t="s">
        <v>15832</v>
      </c>
      <c r="D383" s="24">
        <v>1451</v>
      </c>
    </row>
    <row r="384" spans="2:4" x14ac:dyDescent="0.25">
      <c r="B384" s="22" t="s">
        <v>14798</v>
      </c>
      <c r="C384" s="22" t="s">
        <v>14800</v>
      </c>
      <c r="D384" s="24">
        <v>1454</v>
      </c>
    </row>
    <row r="385" spans="2:4" x14ac:dyDescent="0.25">
      <c r="B385" s="22" t="s">
        <v>15133</v>
      </c>
      <c r="C385" s="22" t="s">
        <v>15134</v>
      </c>
      <c r="D385" s="24">
        <v>1454</v>
      </c>
    </row>
    <row r="386" spans="2:4" x14ac:dyDescent="0.25">
      <c r="B386" s="22" t="s">
        <v>18350</v>
      </c>
      <c r="C386" s="22" t="s">
        <v>18351</v>
      </c>
      <c r="D386" s="24">
        <v>1464</v>
      </c>
    </row>
    <row r="387" spans="2:4" x14ac:dyDescent="0.25">
      <c r="B387" s="22" t="s">
        <v>18352</v>
      </c>
      <c r="C387" s="22" t="s">
        <v>18353</v>
      </c>
      <c r="D387" s="24">
        <v>1465</v>
      </c>
    </row>
    <row r="388" spans="2:4" x14ac:dyDescent="0.25">
      <c r="B388" s="22" t="s">
        <v>17048</v>
      </c>
      <c r="C388" s="22" t="s">
        <v>17050</v>
      </c>
      <c r="D388" s="24">
        <v>1471</v>
      </c>
    </row>
    <row r="389" spans="2:4" x14ac:dyDescent="0.25">
      <c r="B389" s="22" t="s">
        <v>17293</v>
      </c>
      <c r="C389" s="22" t="s">
        <v>18354</v>
      </c>
      <c r="D389" s="24">
        <v>1485</v>
      </c>
    </row>
    <row r="390" spans="2:4" x14ac:dyDescent="0.25">
      <c r="B390" s="22" t="s">
        <v>16335</v>
      </c>
      <c r="C390" s="22" t="s">
        <v>16336</v>
      </c>
      <c r="D390" s="24">
        <v>1486</v>
      </c>
    </row>
    <row r="391" spans="2:4" x14ac:dyDescent="0.25">
      <c r="B391" s="22" t="s">
        <v>16197</v>
      </c>
      <c r="C391" s="22" t="s">
        <v>16199</v>
      </c>
      <c r="D391" s="24">
        <v>1494</v>
      </c>
    </row>
    <row r="392" spans="2:4" x14ac:dyDescent="0.25">
      <c r="B392" s="22" t="s">
        <v>15812</v>
      </c>
      <c r="C392" s="22" t="s">
        <v>15814</v>
      </c>
      <c r="D392" s="24">
        <v>1494</v>
      </c>
    </row>
    <row r="393" spans="2:4" x14ac:dyDescent="0.25">
      <c r="B393" s="22" t="s">
        <v>14551</v>
      </c>
      <c r="C393" s="22" t="s">
        <v>14553</v>
      </c>
      <c r="D393" s="24">
        <v>1500</v>
      </c>
    </row>
    <row r="394" spans="2:4" x14ac:dyDescent="0.25">
      <c r="B394" s="22" t="s">
        <v>18355</v>
      </c>
      <c r="C394" s="22" t="s">
        <v>18356</v>
      </c>
      <c r="D394" s="24">
        <v>1500</v>
      </c>
    </row>
    <row r="395" spans="2:4" x14ac:dyDescent="0.25">
      <c r="B395" s="22" t="s">
        <v>7330</v>
      </c>
      <c r="C395" s="22" t="s">
        <v>7332</v>
      </c>
      <c r="D395" s="24">
        <v>1503</v>
      </c>
    </row>
    <row r="396" spans="2:4" x14ac:dyDescent="0.25">
      <c r="B396" s="22" t="s">
        <v>18357</v>
      </c>
      <c r="C396" s="22" t="s">
        <v>18358</v>
      </c>
      <c r="D396" s="24">
        <v>1508</v>
      </c>
    </row>
    <row r="397" spans="2:4" x14ac:dyDescent="0.25">
      <c r="B397" s="22" t="s">
        <v>15909</v>
      </c>
      <c r="C397" s="22" t="s">
        <v>15911</v>
      </c>
      <c r="D397" s="24">
        <v>1515</v>
      </c>
    </row>
    <row r="398" spans="2:4" x14ac:dyDescent="0.25">
      <c r="B398" s="22" t="s">
        <v>17134</v>
      </c>
      <c r="C398" s="22" t="s">
        <v>17136</v>
      </c>
      <c r="D398" s="24">
        <v>1521</v>
      </c>
    </row>
    <row r="399" spans="2:4" x14ac:dyDescent="0.25">
      <c r="B399" s="22" t="s">
        <v>18359</v>
      </c>
      <c r="C399" s="22" t="s">
        <v>18360</v>
      </c>
      <c r="D399" s="24">
        <v>1527</v>
      </c>
    </row>
    <row r="400" spans="2:4" x14ac:dyDescent="0.25">
      <c r="B400" s="22" t="s">
        <v>18361</v>
      </c>
      <c r="C400" s="22" t="s">
        <v>18362</v>
      </c>
      <c r="D400" s="24">
        <v>1528</v>
      </c>
    </row>
    <row r="401" spans="2:4" x14ac:dyDescent="0.25">
      <c r="B401" s="22" t="s">
        <v>16723</v>
      </c>
      <c r="C401" s="22" t="s">
        <v>16725</v>
      </c>
      <c r="D401" s="24">
        <v>1531</v>
      </c>
    </row>
    <row r="402" spans="2:4" x14ac:dyDescent="0.25">
      <c r="B402" s="22" t="s">
        <v>18363</v>
      </c>
      <c r="C402" s="22" t="s">
        <v>18364</v>
      </c>
      <c r="D402" s="24">
        <v>1534</v>
      </c>
    </row>
    <row r="403" spans="2:4" x14ac:dyDescent="0.25">
      <c r="B403" s="22" t="s">
        <v>18365</v>
      </c>
      <c r="C403" s="22" t="s">
        <v>18366</v>
      </c>
      <c r="D403" s="24">
        <v>1534</v>
      </c>
    </row>
    <row r="404" spans="2:4" x14ac:dyDescent="0.25">
      <c r="B404" s="22" t="s">
        <v>15939</v>
      </c>
      <c r="C404" s="22" t="s">
        <v>15941</v>
      </c>
      <c r="D404" s="24">
        <v>1537</v>
      </c>
    </row>
    <row r="405" spans="2:4" x14ac:dyDescent="0.25">
      <c r="B405" s="22" t="s">
        <v>15883</v>
      </c>
      <c r="C405" s="22" t="s">
        <v>15884</v>
      </c>
      <c r="D405" s="24">
        <v>1538</v>
      </c>
    </row>
    <row r="406" spans="2:4" x14ac:dyDescent="0.25">
      <c r="B406" s="22" t="s">
        <v>14366</v>
      </c>
      <c r="C406" s="22" t="s">
        <v>14368</v>
      </c>
      <c r="D406" s="24">
        <v>1548</v>
      </c>
    </row>
    <row r="407" spans="2:4" x14ac:dyDescent="0.25">
      <c r="B407" s="22" t="s">
        <v>14975</v>
      </c>
      <c r="C407" s="22" t="s">
        <v>14977</v>
      </c>
      <c r="D407" s="24">
        <v>1552</v>
      </c>
    </row>
    <row r="408" spans="2:4" x14ac:dyDescent="0.25">
      <c r="B408" s="22" t="s">
        <v>15106</v>
      </c>
      <c r="C408" s="22" t="s">
        <v>15108</v>
      </c>
      <c r="D408" s="24">
        <v>1555</v>
      </c>
    </row>
    <row r="409" spans="2:4" x14ac:dyDescent="0.25">
      <c r="B409" s="22" t="s">
        <v>12540</v>
      </c>
      <c r="C409" s="22" t="s">
        <v>12542</v>
      </c>
      <c r="D409" s="24">
        <v>1558</v>
      </c>
    </row>
    <row r="410" spans="2:4" x14ac:dyDescent="0.25">
      <c r="B410" s="22" t="s">
        <v>18367</v>
      </c>
      <c r="C410" s="22" t="s">
        <v>18368</v>
      </c>
      <c r="D410" s="24">
        <v>1574</v>
      </c>
    </row>
    <row r="411" spans="2:4" x14ac:dyDescent="0.25">
      <c r="B411" s="22" t="s">
        <v>18369</v>
      </c>
      <c r="C411" s="22" t="s">
        <v>18370</v>
      </c>
      <c r="D411" s="24">
        <v>1578</v>
      </c>
    </row>
    <row r="412" spans="2:4" x14ac:dyDescent="0.25">
      <c r="B412" s="22" t="s">
        <v>16846</v>
      </c>
      <c r="C412" s="22" t="s">
        <v>16848</v>
      </c>
      <c r="D412" s="24">
        <v>1579</v>
      </c>
    </row>
    <row r="413" spans="2:4" x14ac:dyDescent="0.25">
      <c r="B413" s="22" t="s">
        <v>18371</v>
      </c>
      <c r="C413" s="22" t="s">
        <v>18372</v>
      </c>
      <c r="D413" s="24">
        <v>1581</v>
      </c>
    </row>
    <row r="414" spans="2:4" x14ac:dyDescent="0.25">
      <c r="B414" s="22" t="s">
        <v>15543</v>
      </c>
      <c r="C414" s="22" t="s">
        <v>15545</v>
      </c>
      <c r="D414" s="24">
        <v>1583</v>
      </c>
    </row>
    <row r="415" spans="2:4" x14ac:dyDescent="0.25">
      <c r="B415" s="22" t="s">
        <v>18373</v>
      </c>
      <c r="C415" s="22" t="s">
        <v>18374</v>
      </c>
      <c r="D415" s="24">
        <v>1587</v>
      </c>
    </row>
    <row r="416" spans="2:4" x14ac:dyDescent="0.25">
      <c r="B416" s="22" t="s">
        <v>18375</v>
      </c>
      <c r="C416" s="22" t="s">
        <v>18376</v>
      </c>
      <c r="D416" s="24">
        <v>1587</v>
      </c>
    </row>
    <row r="417" spans="2:4" x14ac:dyDescent="0.25">
      <c r="B417" s="22" t="s">
        <v>16696</v>
      </c>
      <c r="C417" s="22" t="s">
        <v>16698</v>
      </c>
      <c r="D417" s="24">
        <v>1587</v>
      </c>
    </row>
    <row r="418" spans="2:4" x14ac:dyDescent="0.25">
      <c r="B418" s="22" t="s">
        <v>16323</v>
      </c>
      <c r="C418" s="22" t="s">
        <v>16325</v>
      </c>
      <c r="D418" s="24">
        <v>1587</v>
      </c>
    </row>
    <row r="419" spans="2:4" x14ac:dyDescent="0.25">
      <c r="B419" s="22" t="s">
        <v>16933</v>
      </c>
      <c r="C419" s="22" t="s">
        <v>16935</v>
      </c>
      <c r="D419" s="24">
        <v>1587</v>
      </c>
    </row>
    <row r="420" spans="2:4" x14ac:dyDescent="0.25">
      <c r="B420" s="22" t="s">
        <v>18377</v>
      </c>
      <c r="C420" s="22" t="s">
        <v>18378</v>
      </c>
      <c r="D420" s="24">
        <v>1587</v>
      </c>
    </row>
    <row r="421" spans="2:4" x14ac:dyDescent="0.25">
      <c r="B421" s="22" t="s">
        <v>18379</v>
      </c>
      <c r="C421" s="22" t="s">
        <v>18380</v>
      </c>
      <c r="D421" s="24">
        <v>1587</v>
      </c>
    </row>
    <row r="422" spans="2:4" x14ac:dyDescent="0.25">
      <c r="B422" s="22" t="s">
        <v>18381</v>
      </c>
      <c r="C422" s="22" t="s">
        <v>18382</v>
      </c>
      <c r="D422" s="24">
        <v>1587</v>
      </c>
    </row>
    <row r="423" spans="2:4" x14ac:dyDescent="0.25">
      <c r="B423" s="22" t="s">
        <v>17060</v>
      </c>
      <c r="C423" s="22" t="s">
        <v>17062</v>
      </c>
      <c r="D423" s="24">
        <v>1591</v>
      </c>
    </row>
    <row r="424" spans="2:4" x14ac:dyDescent="0.25">
      <c r="B424" s="22" t="s">
        <v>15419</v>
      </c>
      <c r="C424" s="22" t="s">
        <v>15421</v>
      </c>
      <c r="D424" s="24">
        <v>1594</v>
      </c>
    </row>
    <row r="425" spans="2:4" x14ac:dyDescent="0.25">
      <c r="B425" s="22" t="s">
        <v>16317</v>
      </c>
      <c r="C425" s="22" t="s">
        <v>16319</v>
      </c>
      <c r="D425" s="24">
        <v>1598</v>
      </c>
    </row>
    <row r="426" spans="2:4" x14ac:dyDescent="0.25">
      <c r="B426" s="22" t="s">
        <v>16532</v>
      </c>
      <c r="C426" s="22" t="s">
        <v>16534</v>
      </c>
      <c r="D426" s="24">
        <v>1598</v>
      </c>
    </row>
    <row r="427" spans="2:4" x14ac:dyDescent="0.25">
      <c r="B427" s="22" t="s">
        <v>18383</v>
      </c>
      <c r="C427" s="22" t="s">
        <v>18384</v>
      </c>
      <c r="D427" s="24">
        <v>1611</v>
      </c>
    </row>
    <row r="428" spans="2:4" x14ac:dyDescent="0.25">
      <c r="B428" s="22" t="s">
        <v>17275</v>
      </c>
      <c r="C428" s="22" t="s">
        <v>17277</v>
      </c>
      <c r="D428" s="24">
        <v>1612</v>
      </c>
    </row>
    <row r="429" spans="2:4" x14ac:dyDescent="0.25">
      <c r="B429" s="22" t="s">
        <v>15365</v>
      </c>
      <c r="C429" s="22" t="s">
        <v>15367</v>
      </c>
      <c r="D429" s="24">
        <v>1612</v>
      </c>
    </row>
    <row r="430" spans="2:4" x14ac:dyDescent="0.25">
      <c r="B430" s="22" t="s">
        <v>16640</v>
      </c>
      <c r="C430" s="22" t="s">
        <v>16642</v>
      </c>
      <c r="D430" s="24">
        <v>1617</v>
      </c>
    </row>
    <row r="431" spans="2:4" x14ac:dyDescent="0.25">
      <c r="B431" s="22" t="s">
        <v>18385</v>
      </c>
      <c r="C431" s="22" t="s">
        <v>18386</v>
      </c>
      <c r="D431" s="24">
        <v>1618</v>
      </c>
    </row>
    <row r="432" spans="2:4" x14ac:dyDescent="0.25">
      <c r="B432" s="22" t="s">
        <v>15681</v>
      </c>
      <c r="C432" s="22" t="s">
        <v>15683</v>
      </c>
      <c r="D432" s="24">
        <v>1620</v>
      </c>
    </row>
    <row r="433" spans="2:4" x14ac:dyDescent="0.25">
      <c r="B433" s="22" t="s">
        <v>16690</v>
      </c>
      <c r="C433" s="22" t="s">
        <v>16692</v>
      </c>
      <c r="D433" s="24">
        <v>1627</v>
      </c>
    </row>
    <row r="434" spans="2:4" x14ac:dyDescent="0.25">
      <c r="B434" s="22" t="s">
        <v>15803</v>
      </c>
      <c r="C434" s="22" t="s">
        <v>15805</v>
      </c>
      <c r="D434" s="24">
        <v>1631</v>
      </c>
    </row>
    <row r="435" spans="2:4" x14ac:dyDescent="0.25">
      <c r="B435" s="22" t="s">
        <v>16484</v>
      </c>
      <c r="C435" s="22" t="s">
        <v>16486</v>
      </c>
      <c r="D435" s="24">
        <v>1638</v>
      </c>
    </row>
    <row r="436" spans="2:4" x14ac:dyDescent="0.25">
      <c r="B436" s="22" t="s">
        <v>16975</v>
      </c>
      <c r="C436" s="22" t="s">
        <v>18387</v>
      </c>
      <c r="D436" s="24">
        <v>1638</v>
      </c>
    </row>
    <row r="437" spans="2:4" x14ac:dyDescent="0.25">
      <c r="B437" s="22" t="s">
        <v>16799</v>
      </c>
      <c r="C437" s="22" t="s">
        <v>16801</v>
      </c>
      <c r="D437" s="24">
        <v>1646</v>
      </c>
    </row>
    <row r="438" spans="2:4" x14ac:dyDescent="0.25">
      <c r="B438" s="22" t="s">
        <v>11469</v>
      </c>
      <c r="C438" s="22" t="s">
        <v>11471</v>
      </c>
      <c r="D438" s="24">
        <v>1650</v>
      </c>
    </row>
    <row r="439" spans="2:4" x14ac:dyDescent="0.25">
      <c r="B439" s="22" t="s">
        <v>16649</v>
      </c>
      <c r="C439" s="22" t="s">
        <v>16651</v>
      </c>
      <c r="D439" s="24">
        <v>1653</v>
      </c>
    </row>
    <row r="440" spans="2:4" x14ac:dyDescent="0.25">
      <c r="B440" s="22" t="s">
        <v>18388</v>
      </c>
      <c r="C440" s="22" t="s">
        <v>18389</v>
      </c>
      <c r="D440" s="24">
        <v>1657</v>
      </c>
    </row>
    <row r="441" spans="2:4" x14ac:dyDescent="0.25">
      <c r="B441" s="22" t="s">
        <v>18390</v>
      </c>
      <c r="C441" s="22" t="s">
        <v>18391</v>
      </c>
      <c r="D441" s="24">
        <v>1662</v>
      </c>
    </row>
    <row r="442" spans="2:4" x14ac:dyDescent="0.25">
      <c r="B442" s="22" t="s">
        <v>16948</v>
      </c>
      <c r="C442" s="22" t="s">
        <v>16950</v>
      </c>
      <c r="D442" s="24">
        <v>1663</v>
      </c>
    </row>
    <row r="443" spans="2:4" x14ac:dyDescent="0.25">
      <c r="B443" s="22" t="s">
        <v>18392</v>
      </c>
      <c r="C443" s="22" t="s">
        <v>18393</v>
      </c>
      <c r="D443" s="24">
        <v>1665</v>
      </c>
    </row>
    <row r="444" spans="2:4" x14ac:dyDescent="0.25">
      <c r="B444" s="22" t="s">
        <v>18394</v>
      </c>
      <c r="C444" s="22" t="s">
        <v>18395</v>
      </c>
      <c r="D444" s="24">
        <v>1670</v>
      </c>
    </row>
    <row r="445" spans="2:4" x14ac:dyDescent="0.25">
      <c r="B445" s="22" t="s">
        <v>16490</v>
      </c>
      <c r="C445" s="22" t="s">
        <v>16492</v>
      </c>
      <c r="D445" s="24">
        <v>1671</v>
      </c>
    </row>
    <row r="446" spans="2:4" x14ac:dyDescent="0.25">
      <c r="B446" s="22" t="s">
        <v>16652</v>
      </c>
      <c r="C446" s="22" t="s">
        <v>16654</v>
      </c>
      <c r="D446" s="24">
        <v>1674</v>
      </c>
    </row>
    <row r="447" spans="2:4" x14ac:dyDescent="0.25">
      <c r="B447" s="22" t="s">
        <v>16773</v>
      </c>
      <c r="C447" s="22" t="s">
        <v>16775</v>
      </c>
      <c r="D447" s="24">
        <v>1675</v>
      </c>
    </row>
    <row r="448" spans="2:4" x14ac:dyDescent="0.25">
      <c r="B448" s="22" t="s">
        <v>15966</v>
      </c>
      <c r="C448" s="22" t="s">
        <v>15968</v>
      </c>
      <c r="D448" s="24">
        <v>1682</v>
      </c>
    </row>
    <row r="449" spans="2:4" x14ac:dyDescent="0.25">
      <c r="B449" s="22" t="s">
        <v>18396</v>
      </c>
      <c r="C449" s="22" t="s">
        <v>18397</v>
      </c>
      <c r="D449" s="24">
        <v>1689</v>
      </c>
    </row>
    <row r="450" spans="2:4" x14ac:dyDescent="0.25">
      <c r="B450" s="22" t="s">
        <v>17405</v>
      </c>
      <c r="C450" s="22" t="s">
        <v>17406</v>
      </c>
      <c r="D450" s="24">
        <v>1692</v>
      </c>
    </row>
    <row r="451" spans="2:4" x14ac:dyDescent="0.25">
      <c r="B451" s="22" t="s">
        <v>18398</v>
      </c>
      <c r="C451" s="22" t="s">
        <v>18399</v>
      </c>
      <c r="D451" s="24">
        <v>1692</v>
      </c>
    </row>
    <row r="452" spans="2:4" x14ac:dyDescent="0.25">
      <c r="B452" s="22" t="s">
        <v>17249</v>
      </c>
      <c r="C452" s="22" t="s">
        <v>17251</v>
      </c>
      <c r="D452" s="24">
        <v>1717</v>
      </c>
    </row>
    <row r="453" spans="2:4" x14ac:dyDescent="0.25">
      <c r="B453" s="22" t="s">
        <v>14768</v>
      </c>
      <c r="C453" s="22" t="s">
        <v>14770</v>
      </c>
      <c r="D453" s="24">
        <v>1721</v>
      </c>
    </row>
    <row r="454" spans="2:4" x14ac:dyDescent="0.25">
      <c r="B454" s="22" t="s">
        <v>10339</v>
      </c>
      <c r="C454" s="22" t="s">
        <v>10341</v>
      </c>
      <c r="D454" s="24">
        <v>1723</v>
      </c>
    </row>
    <row r="455" spans="2:4" x14ac:dyDescent="0.25">
      <c r="B455" s="22" t="s">
        <v>15473</v>
      </c>
      <c r="C455" s="22" t="s">
        <v>15475</v>
      </c>
      <c r="D455" s="24">
        <v>1725</v>
      </c>
    </row>
    <row r="456" spans="2:4" x14ac:dyDescent="0.25">
      <c r="B456" s="22" t="s">
        <v>16571</v>
      </c>
      <c r="C456" s="22" t="s">
        <v>16573</v>
      </c>
      <c r="D456" s="24">
        <v>1733</v>
      </c>
    </row>
    <row r="457" spans="2:4" x14ac:dyDescent="0.25">
      <c r="B457" s="22" t="s">
        <v>16449</v>
      </c>
      <c r="C457" s="22" t="s">
        <v>16451</v>
      </c>
      <c r="D457" s="24">
        <v>1735</v>
      </c>
    </row>
    <row r="458" spans="2:4" x14ac:dyDescent="0.25">
      <c r="B458" s="22" t="s">
        <v>16604</v>
      </c>
      <c r="C458" s="22" t="s">
        <v>16605</v>
      </c>
      <c r="D458" s="24">
        <v>1736</v>
      </c>
    </row>
    <row r="459" spans="2:4" x14ac:dyDescent="0.25">
      <c r="B459" s="22" t="s">
        <v>16900</v>
      </c>
      <c r="C459" s="22" t="s">
        <v>18400</v>
      </c>
      <c r="D459" s="24">
        <v>1736</v>
      </c>
    </row>
    <row r="460" spans="2:4" x14ac:dyDescent="0.25">
      <c r="B460" s="22" t="s">
        <v>16744</v>
      </c>
      <c r="C460" s="22" t="s">
        <v>16746</v>
      </c>
      <c r="D460" s="24">
        <v>1738</v>
      </c>
    </row>
    <row r="461" spans="2:4" x14ac:dyDescent="0.25">
      <c r="B461" s="22" t="s">
        <v>14189</v>
      </c>
      <c r="C461" s="22" t="s">
        <v>14191</v>
      </c>
      <c r="D461" s="24">
        <v>1740</v>
      </c>
    </row>
    <row r="462" spans="2:4" x14ac:dyDescent="0.25">
      <c r="B462" s="22" t="s">
        <v>18401</v>
      </c>
      <c r="C462" s="22" t="s">
        <v>18402</v>
      </c>
      <c r="D462" s="24">
        <v>1745</v>
      </c>
    </row>
    <row r="463" spans="2:4" x14ac:dyDescent="0.25">
      <c r="B463" s="22" t="s">
        <v>18403</v>
      </c>
      <c r="C463" s="22" t="s">
        <v>18404</v>
      </c>
      <c r="D463" s="24">
        <v>1745</v>
      </c>
    </row>
    <row r="464" spans="2:4" x14ac:dyDescent="0.25">
      <c r="B464" s="22" t="s">
        <v>18405</v>
      </c>
      <c r="C464" s="22" t="s">
        <v>18406</v>
      </c>
      <c r="D464" s="24">
        <v>1752</v>
      </c>
    </row>
    <row r="465" spans="2:4" x14ac:dyDescent="0.25">
      <c r="B465" s="22" t="s">
        <v>16050</v>
      </c>
      <c r="C465" s="22" t="s">
        <v>16052</v>
      </c>
      <c r="D465" s="24">
        <v>1753</v>
      </c>
    </row>
    <row r="466" spans="2:4" x14ac:dyDescent="0.25">
      <c r="B466" s="22" t="s">
        <v>14661</v>
      </c>
      <c r="C466" s="22" t="s">
        <v>14662</v>
      </c>
      <c r="D466" s="24">
        <v>1753</v>
      </c>
    </row>
    <row r="467" spans="2:4" x14ac:dyDescent="0.25">
      <c r="B467" s="22" t="s">
        <v>13667</v>
      </c>
      <c r="C467" s="22" t="s">
        <v>13669</v>
      </c>
      <c r="D467" s="24">
        <v>1758</v>
      </c>
    </row>
    <row r="468" spans="2:4" x14ac:dyDescent="0.25">
      <c r="B468" s="22" t="s">
        <v>17113</v>
      </c>
      <c r="C468" s="22" t="s">
        <v>17115</v>
      </c>
      <c r="D468" s="24">
        <v>1768</v>
      </c>
    </row>
    <row r="469" spans="2:4" x14ac:dyDescent="0.25">
      <c r="B469" s="22" t="s">
        <v>15856</v>
      </c>
      <c r="C469" s="22" t="s">
        <v>15858</v>
      </c>
      <c r="D469" s="24">
        <v>1768</v>
      </c>
    </row>
    <row r="470" spans="2:4" x14ac:dyDescent="0.25">
      <c r="B470" s="22" t="s">
        <v>16741</v>
      </c>
      <c r="C470" s="22" t="s">
        <v>16743</v>
      </c>
      <c r="D470" s="24">
        <v>1771</v>
      </c>
    </row>
    <row r="471" spans="2:4" x14ac:dyDescent="0.25">
      <c r="B471" s="22" t="s">
        <v>16595</v>
      </c>
      <c r="C471" s="22" t="s">
        <v>16597</v>
      </c>
      <c r="D471" s="24">
        <v>1782</v>
      </c>
    </row>
    <row r="472" spans="2:4" x14ac:dyDescent="0.25">
      <c r="B472" s="22" t="s">
        <v>15741</v>
      </c>
      <c r="C472" s="22" t="s">
        <v>15743</v>
      </c>
      <c r="D472" s="24">
        <v>1784</v>
      </c>
    </row>
    <row r="473" spans="2:4" x14ac:dyDescent="0.25">
      <c r="B473" s="22" t="s">
        <v>15507</v>
      </c>
      <c r="C473" s="22" t="s">
        <v>15509</v>
      </c>
      <c r="D473" s="24">
        <v>1786</v>
      </c>
    </row>
    <row r="474" spans="2:4" x14ac:dyDescent="0.25">
      <c r="B474" s="22" t="s">
        <v>18407</v>
      </c>
      <c r="C474" s="22" t="s">
        <v>18408</v>
      </c>
      <c r="D474" s="24">
        <v>1788</v>
      </c>
    </row>
    <row r="475" spans="2:4" x14ac:dyDescent="0.25">
      <c r="B475" s="22" t="s">
        <v>18409</v>
      </c>
      <c r="C475" s="22" t="s">
        <v>18410</v>
      </c>
      <c r="D475" s="24">
        <v>1794</v>
      </c>
    </row>
    <row r="476" spans="2:4" x14ac:dyDescent="0.25">
      <c r="B476" s="22" t="s">
        <v>18411</v>
      </c>
      <c r="C476" s="22" t="s">
        <v>18412</v>
      </c>
      <c r="D476" s="24">
        <v>1803</v>
      </c>
    </row>
    <row r="477" spans="2:4" x14ac:dyDescent="0.25">
      <c r="B477" s="22" t="s">
        <v>15732</v>
      </c>
      <c r="C477" s="22" t="s">
        <v>15734</v>
      </c>
      <c r="D477" s="24">
        <v>1810</v>
      </c>
    </row>
    <row r="478" spans="2:4" x14ac:dyDescent="0.25">
      <c r="B478" s="22" t="s">
        <v>18413</v>
      </c>
      <c r="C478" s="22" t="s">
        <v>18414</v>
      </c>
      <c r="D478" s="24">
        <v>1810</v>
      </c>
    </row>
    <row r="479" spans="2:4" x14ac:dyDescent="0.25">
      <c r="B479" s="22" t="s">
        <v>15272</v>
      </c>
      <c r="C479" s="22" t="s">
        <v>15274</v>
      </c>
      <c r="D479" s="24">
        <v>1811</v>
      </c>
    </row>
    <row r="480" spans="2:4" x14ac:dyDescent="0.25">
      <c r="B480" s="22" t="s">
        <v>12754</v>
      </c>
      <c r="C480" s="22" t="s">
        <v>12756</v>
      </c>
      <c r="D480" s="24">
        <v>1814</v>
      </c>
    </row>
    <row r="481" spans="2:4" x14ac:dyDescent="0.25">
      <c r="B481" s="22" t="s">
        <v>14557</v>
      </c>
      <c r="C481" s="22" t="s">
        <v>14559</v>
      </c>
      <c r="D481" s="24">
        <v>1821</v>
      </c>
    </row>
    <row r="482" spans="2:4" x14ac:dyDescent="0.25">
      <c r="B482" s="22" t="s">
        <v>18415</v>
      </c>
      <c r="C482" s="22" t="s">
        <v>18416</v>
      </c>
      <c r="D482" s="24">
        <v>1822</v>
      </c>
    </row>
    <row r="483" spans="2:4" x14ac:dyDescent="0.25">
      <c r="B483" s="22" t="s">
        <v>13557</v>
      </c>
      <c r="C483" s="22" t="s">
        <v>13558</v>
      </c>
      <c r="D483" s="24">
        <v>1830</v>
      </c>
    </row>
    <row r="484" spans="2:4" x14ac:dyDescent="0.25">
      <c r="B484" s="22" t="s">
        <v>17010</v>
      </c>
      <c r="C484" s="22" t="s">
        <v>17011</v>
      </c>
      <c r="D484" s="24">
        <v>1832</v>
      </c>
    </row>
    <row r="485" spans="2:4" x14ac:dyDescent="0.25">
      <c r="B485" s="22" t="s">
        <v>13829</v>
      </c>
      <c r="C485" s="22" t="s">
        <v>18417</v>
      </c>
      <c r="D485" s="24">
        <v>1837</v>
      </c>
    </row>
    <row r="486" spans="2:4" x14ac:dyDescent="0.25">
      <c r="B486" s="22" t="s">
        <v>15654</v>
      </c>
      <c r="C486" s="22" t="s">
        <v>15656</v>
      </c>
      <c r="D486" s="24">
        <v>1844</v>
      </c>
    </row>
    <row r="487" spans="2:4" x14ac:dyDescent="0.25">
      <c r="B487" s="22" t="s">
        <v>11178</v>
      </c>
      <c r="C487" s="22" t="s">
        <v>11180</v>
      </c>
      <c r="D487" s="24">
        <v>1848</v>
      </c>
    </row>
    <row r="488" spans="2:4" x14ac:dyDescent="0.25">
      <c r="B488" s="22" t="s">
        <v>16556</v>
      </c>
      <c r="C488" s="22" t="s">
        <v>16558</v>
      </c>
      <c r="D488" s="24">
        <v>1854</v>
      </c>
    </row>
    <row r="489" spans="2:4" x14ac:dyDescent="0.25">
      <c r="B489" s="22" t="s">
        <v>16864</v>
      </c>
      <c r="C489" s="22" t="s">
        <v>16866</v>
      </c>
      <c r="D489" s="24">
        <v>1856</v>
      </c>
    </row>
    <row r="490" spans="2:4" x14ac:dyDescent="0.25">
      <c r="B490" s="22" t="s">
        <v>17045</v>
      </c>
      <c r="C490" s="22" t="s">
        <v>17047</v>
      </c>
      <c r="D490" s="24">
        <v>1877</v>
      </c>
    </row>
    <row r="491" spans="2:4" x14ac:dyDescent="0.25">
      <c r="B491" s="22" t="s">
        <v>16499</v>
      </c>
      <c r="C491" s="22" t="s">
        <v>16501</v>
      </c>
      <c r="D491" s="24">
        <v>1886</v>
      </c>
    </row>
    <row r="492" spans="2:4" x14ac:dyDescent="0.25">
      <c r="B492" s="22" t="s">
        <v>17169</v>
      </c>
      <c r="C492" s="22" t="s">
        <v>17171</v>
      </c>
      <c r="D492" s="24">
        <v>1886</v>
      </c>
    </row>
    <row r="493" spans="2:4" x14ac:dyDescent="0.25">
      <c r="B493" s="22" t="s">
        <v>18418</v>
      </c>
      <c r="C493" s="22" t="s">
        <v>18419</v>
      </c>
      <c r="D493" s="24">
        <v>1889</v>
      </c>
    </row>
    <row r="494" spans="2:4" x14ac:dyDescent="0.25">
      <c r="B494" s="22" t="s">
        <v>16609</v>
      </c>
      <c r="C494" s="22" t="s">
        <v>16611</v>
      </c>
      <c r="D494" s="24">
        <v>1892</v>
      </c>
    </row>
    <row r="495" spans="2:4" x14ac:dyDescent="0.25">
      <c r="B495" s="22" t="s">
        <v>18420</v>
      </c>
      <c r="C495" s="22" t="s">
        <v>18421</v>
      </c>
      <c r="D495" s="24">
        <v>1896</v>
      </c>
    </row>
    <row r="496" spans="2:4" x14ac:dyDescent="0.25">
      <c r="B496" s="22" t="s">
        <v>16523</v>
      </c>
      <c r="C496" s="22" t="s">
        <v>16525</v>
      </c>
      <c r="D496" s="24">
        <v>1897</v>
      </c>
    </row>
    <row r="497" spans="2:4" x14ac:dyDescent="0.25">
      <c r="B497" s="22" t="s">
        <v>14463</v>
      </c>
      <c r="C497" s="22" t="s">
        <v>14465</v>
      </c>
      <c r="D497" s="24">
        <v>1899</v>
      </c>
    </row>
    <row r="498" spans="2:4" x14ac:dyDescent="0.25">
      <c r="B498" s="22" t="s">
        <v>17175</v>
      </c>
      <c r="C498" s="22" t="s">
        <v>17177</v>
      </c>
      <c r="D498" s="24">
        <v>1911</v>
      </c>
    </row>
    <row r="499" spans="2:4" x14ac:dyDescent="0.25">
      <c r="B499" s="22" t="s">
        <v>16434</v>
      </c>
      <c r="C499" s="22" t="s">
        <v>16436</v>
      </c>
      <c r="D499" s="24">
        <v>1915</v>
      </c>
    </row>
    <row r="500" spans="2:4" x14ac:dyDescent="0.25">
      <c r="B500" s="22" t="s">
        <v>14542</v>
      </c>
      <c r="C500" s="22" t="s">
        <v>14544</v>
      </c>
      <c r="D500" s="24">
        <v>1917</v>
      </c>
    </row>
    <row r="501" spans="2:4" x14ac:dyDescent="0.25">
      <c r="B501" s="22" t="s">
        <v>15047</v>
      </c>
      <c r="C501" s="22" t="s">
        <v>15049</v>
      </c>
      <c r="D501" s="24">
        <v>1925</v>
      </c>
    </row>
    <row r="502" spans="2:4" x14ac:dyDescent="0.25">
      <c r="B502" s="22" t="s">
        <v>15407</v>
      </c>
      <c r="C502" s="22" t="s">
        <v>15409</v>
      </c>
      <c r="D502" s="24">
        <v>1928</v>
      </c>
    </row>
    <row r="503" spans="2:4" x14ac:dyDescent="0.25">
      <c r="B503" s="22" t="s">
        <v>18422</v>
      </c>
      <c r="C503" s="22" t="s">
        <v>18423</v>
      </c>
      <c r="D503" s="24">
        <v>1942</v>
      </c>
    </row>
    <row r="504" spans="2:4" x14ac:dyDescent="0.25">
      <c r="B504" s="22" t="s">
        <v>16655</v>
      </c>
      <c r="C504" s="22" t="s">
        <v>16657</v>
      </c>
      <c r="D504" s="24">
        <v>1943</v>
      </c>
    </row>
    <row r="505" spans="2:4" x14ac:dyDescent="0.25">
      <c r="B505" s="22" t="s">
        <v>16758</v>
      </c>
      <c r="C505" s="22" t="s">
        <v>16760</v>
      </c>
      <c r="D505" s="24">
        <v>1946</v>
      </c>
    </row>
    <row r="506" spans="2:4" x14ac:dyDescent="0.25">
      <c r="B506" s="22" t="s">
        <v>14454</v>
      </c>
      <c r="C506" s="22" t="s">
        <v>14456</v>
      </c>
      <c r="D506" s="24">
        <v>1950</v>
      </c>
    </row>
    <row r="507" spans="2:4" x14ac:dyDescent="0.25">
      <c r="B507" s="22" t="s">
        <v>18424</v>
      </c>
      <c r="C507" s="22" t="s">
        <v>18425</v>
      </c>
      <c r="D507" s="24">
        <v>1957</v>
      </c>
    </row>
    <row r="508" spans="2:4" x14ac:dyDescent="0.25">
      <c r="B508" s="22" t="s">
        <v>16311</v>
      </c>
      <c r="C508" s="22" t="s">
        <v>16313</v>
      </c>
      <c r="D508" s="24">
        <v>1957</v>
      </c>
    </row>
    <row r="509" spans="2:4" x14ac:dyDescent="0.25">
      <c r="B509" s="22" t="s">
        <v>16544</v>
      </c>
      <c r="C509" s="22" t="s">
        <v>16546</v>
      </c>
      <c r="D509" s="24">
        <v>1965</v>
      </c>
    </row>
    <row r="510" spans="2:4" x14ac:dyDescent="0.25">
      <c r="B510" s="22" t="s">
        <v>14475</v>
      </c>
      <c r="C510" s="22" t="s">
        <v>14477</v>
      </c>
      <c r="D510" s="24">
        <v>1966</v>
      </c>
    </row>
    <row r="511" spans="2:4" x14ac:dyDescent="0.25">
      <c r="B511" s="22" t="s">
        <v>17077</v>
      </c>
      <c r="C511" s="22" t="s">
        <v>17079</v>
      </c>
      <c r="D511" s="24">
        <v>1969</v>
      </c>
    </row>
    <row r="512" spans="2:4" x14ac:dyDescent="0.25">
      <c r="B512" s="22" t="s">
        <v>18426</v>
      </c>
      <c r="C512" s="22" t="s">
        <v>18427</v>
      </c>
      <c r="D512" s="24">
        <v>1974</v>
      </c>
    </row>
    <row r="513" spans="2:4" x14ac:dyDescent="0.25">
      <c r="B513" s="22" t="s">
        <v>10507</v>
      </c>
      <c r="C513" s="22" t="s">
        <v>10509</v>
      </c>
      <c r="D513" s="24">
        <v>1976</v>
      </c>
    </row>
    <row r="514" spans="2:4" x14ac:dyDescent="0.25">
      <c r="B514" s="22" t="s">
        <v>18428</v>
      </c>
      <c r="C514" s="22" t="s">
        <v>18429</v>
      </c>
      <c r="D514" s="24">
        <v>1981</v>
      </c>
    </row>
    <row r="515" spans="2:4" x14ac:dyDescent="0.25">
      <c r="B515" s="22" t="s">
        <v>14213</v>
      </c>
      <c r="C515" s="22" t="s">
        <v>14215</v>
      </c>
      <c r="D515" s="24">
        <v>1984</v>
      </c>
    </row>
    <row r="516" spans="2:4" x14ac:dyDescent="0.25">
      <c r="B516" s="22" t="s">
        <v>16360</v>
      </c>
      <c r="C516" s="22" t="s">
        <v>16361</v>
      </c>
      <c r="D516" s="24">
        <v>1986</v>
      </c>
    </row>
    <row r="517" spans="2:4" x14ac:dyDescent="0.25">
      <c r="B517" s="22" t="s">
        <v>18430</v>
      </c>
      <c r="C517" s="22" t="s">
        <v>18431</v>
      </c>
      <c r="D517" s="24">
        <v>1988</v>
      </c>
    </row>
    <row r="518" spans="2:4" x14ac:dyDescent="0.25">
      <c r="B518" s="22" t="s">
        <v>18432</v>
      </c>
      <c r="C518" s="22" t="s">
        <v>18433</v>
      </c>
      <c r="D518" s="24">
        <v>1990</v>
      </c>
    </row>
    <row r="519" spans="2:4" x14ac:dyDescent="0.25">
      <c r="B519" s="22" t="s">
        <v>16149</v>
      </c>
      <c r="C519" s="22" t="s">
        <v>16151</v>
      </c>
      <c r="D519" s="24">
        <v>1991</v>
      </c>
    </row>
    <row r="520" spans="2:4" x14ac:dyDescent="0.25">
      <c r="B520" s="22" t="s">
        <v>18434</v>
      </c>
      <c r="C520" s="22" t="s">
        <v>18435</v>
      </c>
      <c r="D520" s="24">
        <v>1993</v>
      </c>
    </row>
    <row r="521" spans="2:4" x14ac:dyDescent="0.25">
      <c r="B521" s="22" t="s">
        <v>16258</v>
      </c>
      <c r="C521" s="22" t="s">
        <v>16260</v>
      </c>
      <c r="D521" s="24">
        <v>1994</v>
      </c>
    </row>
    <row r="522" spans="2:4" x14ac:dyDescent="0.25">
      <c r="B522" s="22" t="s">
        <v>16776</v>
      </c>
      <c r="C522" s="22" t="s">
        <v>16778</v>
      </c>
      <c r="D522" s="24">
        <v>1999</v>
      </c>
    </row>
    <row r="523" spans="2:4" x14ac:dyDescent="0.25">
      <c r="B523" s="22" t="s">
        <v>14357</v>
      </c>
      <c r="C523" s="22" t="s">
        <v>14359</v>
      </c>
      <c r="D523" s="24">
        <v>2001</v>
      </c>
    </row>
    <row r="524" spans="2:4" x14ac:dyDescent="0.25">
      <c r="B524" s="22" t="s">
        <v>10996</v>
      </c>
      <c r="C524" s="22" t="s">
        <v>10998</v>
      </c>
      <c r="D524" s="24">
        <v>2003</v>
      </c>
    </row>
    <row r="525" spans="2:4" x14ac:dyDescent="0.25">
      <c r="B525" s="22" t="s">
        <v>15416</v>
      </c>
      <c r="C525" s="22" t="s">
        <v>15418</v>
      </c>
      <c r="D525" s="24">
        <v>2009</v>
      </c>
    </row>
    <row r="526" spans="2:4" x14ac:dyDescent="0.25">
      <c r="B526" s="22" t="s">
        <v>16770</v>
      </c>
      <c r="C526" s="22" t="s">
        <v>16772</v>
      </c>
      <c r="D526" s="24">
        <v>2011</v>
      </c>
    </row>
    <row r="527" spans="2:4" x14ac:dyDescent="0.25">
      <c r="B527" s="22" t="s">
        <v>16152</v>
      </c>
      <c r="C527" s="22" t="s">
        <v>16154</v>
      </c>
      <c r="D527" s="24">
        <v>2015</v>
      </c>
    </row>
    <row r="528" spans="2:4" x14ac:dyDescent="0.25">
      <c r="B528" s="22" t="s">
        <v>18436</v>
      </c>
      <c r="C528" s="22" t="s">
        <v>18437</v>
      </c>
      <c r="D528" s="24">
        <v>2016</v>
      </c>
    </row>
    <row r="529" spans="2:4" x14ac:dyDescent="0.25">
      <c r="B529" s="22" t="s">
        <v>15660</v>
      </c>
      <c r="C529" s="22" t="s">
        <v>15662</v>
      </c>
      <c r="D529" s="24">
        <v>2018</v>
      </c>
    </row>
    <row r="530" spans="2:4" x14ac:dyDescent="0.25">
      <c r="B530" s="22" t="s">
        <v>12651</v>
      </c>
      <c r="C530" s="22" t="s">
        <v>12653</v>
      </c>
      <c r="D530" s="24">
        <v>2021</v>
      </c>
    </row>
    <row r="531" spans="2:4" x14ac:dyDescent="0.25">
      <c r="B531" s="22" t="s">
        <v>18438</v>
      </c>
      <c r="C531" s="22" t="s">
        <v>18439</v>
      </c>
      <c r="D531" s="24">
        <v>2028</v>
      </c>
    </row>
    <row r="532" spans="2:4" x14ac:dyDescent="0.25">
      <c r="B532" s="22" t="s">
        <v>18440</v>
      </c>
      <c r="C532" s="22" t="s">
        <v>18441</v>
      </c>
      <c r="D532" s="24">
        <v>2036</v>
      </c>
    </row>
    <row r="533" spans="2:4" x14ac:dyDescent="0.25">
      <c r="B533" s="22" t="s">
        <v>18442</v>
      </c>
      <c r="C533" s="22" t="s">
        <v>18443</v>
      </c>
      <c r="D533" s="24">
        <v>2036</v>
      </c>
    </row>
    <row r="534" spans="2:4" x14ac:dyDescent="0.25">
      <c r="B534" s="22" t="s">
        <v>16206</v>
      </c>
      <c r="C534" s="22" t="s">
        <v>16208</v>
      </c>
      <c r="D534" s="24">
        <v>2036</v>
      </c>
    </row>
    <row r="535" spans="2:4" x14ac:dyDescent="0.25">
      <c r="B535" s="22" t="s">
        <v>18444</v>
      </c>
      <c r="C535" s="22" t="s">
        <v>18445</v>
      </c>
      <c r="D535" s="24">
        <v>2039</v>
      </c>
    </row>
    <row r="536" spans="2:4" x14ac:dyDescent="0.25">
      <c r="B536" s="22" t="s">
        <v>18446</v>
      </c>
      <c r="C536" s="22" t="s">
        <v>18447</v>
      </c>
      <c r="D536" s="24">
        <v>2039</v>
      </c>
    </row>
    <row r="537" spans="2:4" x14ac:dyDescent="0.25">
      <c r="B537" s="22" t="s">
        <v>16056</v>
      </c>
      <c r="C537" s="22" t="s">
        <v>16057</v>
      </c>
      <c r="D537" s="24">
        <v>2042</v>
      </c>
    </row>
    <row r="538" spans="2:4" x14ac:dyDescent="0.25">
      <c r="B538" s="22" t="s">
        <v>15484</v>
      </c>
      <c r="C538" s="22" t="s">
        <v>15486</v>
      </c>
      <c r="D538" s="24">
        <v>2052</v>
      </c>
    </row>
    <row r="539" spans="2:4" x14ac:dyDescent="0.25">
      <c r="B539" s="22" t="s">
        <v>18448</v>
      </c>
      <c r="C539" s="22" t="s">
        <v>18449</v>
      </c>
      <c r="D539" s="24">
        <v>2064</v>
      </c>
    </row>
    <row r="540" spans="2:4" x14ac:dyDescent="0.25">
      <c r="B540" s="22" t="s">
        <v>18450</v>
      </c>
      <c r="C540" s="22" t="s">
        <v>18451</v>
      </c>
      <c r="D540" s="24">
        <v>2084</v>
      </c>
    </row>
    <row r="541" spans="2:4" x14ac:dyDescent="0.25">
      <c r="B541" s="22" t="s">
        <v>18452</v>
      </c>
      <c r="C541" s="22" t="s">
        <v>18453</v>
      </c>
      <c r="D541" s="24">
        <v>2097</v>
      </c>
    </row>
    <row r="542" spans="2:4" x14ac:dyDescent="0.25">
      <c r="B542" s="22" t="s">
        <v>15888</v>
      </c>
      <c r="C542" s="22" t="s">
        <v>15890</v>
      </c>
      <c r="D542" s="24">
        <v>2103</v>
      </c>
    </row>
    <row r="543" spans="2:4" x14ac:dyDescent="0.25">
      <c r="B543" s="22" t="s">
        <v>16111</v>
      </c>
      <c r="C543" s="22" t="s">
        <v>16113</v>
      </c>
      <c r="D543" s="24">
        <v>2107</v>
      </c>
    </row>
    <row r="544" spans="2:4" x14ac:dyDescent="0.25">
      <c r="B544" s="22" t="s">
        <v>18454</v>
      </c>
      <c r="C544" s="22" t="s">
        <v>18455</v>
      </c>
      <c r="D544" s="24">
        <v>2109</v>
      </c>
    </row>
    <row r="545" spans="2:4" x14ac:dyDescent="0.25">
      <c r="B545" s="22" t="s">
        <v>17323</v>
      </c>
      <c r="C545" s="22" t="s">
        <v>17325</v>
      </c>
      <c r="D545" s="24">
        <v>2112</v>
      </c>
    </row>
    <row r="546" spans="2:4" x14ac:dyDescent="0.25">
      <c r="B546" s="22" t="s">
        <v>18456</v>
      </c>
      <c r="C546" s="22" t="s">
        <v>18457</v>
      </c>
      <c r="D546" s="24">
        <v>2114</v>
      </c>
    </row>
    <row r="547" spans="2:4" x14ac:dyDescent="0.25">
      <c r="B547" s="22" t="s">
        <v>14348</v>
      </c>
      <c r="C547" s="22" t="s">
        <v>14350</v>
      </c>
      <c r="D547" s="24">
        <v>2116</v>
      </c>
    </row>
    <row r="548" spans="2:4" x14ac:dyDescent="0.25">
      <c r="B548" s="22" t="s">
        <v>18458</v>
      </c>
      <c r="C548" s="22" t="s">
        <v>18459</v>
      </c>
      <c r="D548" s="24">
        <v>2116</v>
      </c>
    </row>
    <row r="549" spans="2:4" x14ac:dyDescent="0.25">
      <c r="B549" s="22" t="s">
        <v>18460</v>
      </c>
      <c r="C549" s="22" t="s">
        <v>18461</v>
      </c>
      <c r="D549" s="24">
        <v>2116</v>
      </c>
    </row>
    <row r="550" spans="2:4" x14ac:dyDescent="0.25">
      <c r="B550" s="22" t="s">
        <v>18462</v>
      </c>
      <c r="C550" s="22" t="s">
        <v>18463</v>
      </c>
      <c r="D550" s="24">
        <v>2116</v>
      </c>
    </row>
    <row r="551" spans="2:4" x14ac:dyDescent="0.25">
      <c r="B551" s="22" t="s">
        <v>18464</v>
      </c>
      <c r="C551" s="22" t="s">
        <v>18465</v>
      </c>
      <c r="D551" s="24">
        <v>2116</v>
      </c>
    </row>
    <row r="552" spans="2:4" x14ac:dyDescent="0.25">
      <c r="B552" s="22" t="s">
        <v>18466</v>
      </c>
      <c r="C552" s="22" t="s">
        <v>18467</v>
      </c>
      <c r="D552" s="24">
        <v>2116</v>
      </c>
    </row>
    <row r="553" spans="2:4" x14ac:dyDescent="0.25">
      <c r="B553" s="22" t="s">
        <v>14451</v>
      </c>
      <c r="C553" s="22" t="s">
        <v>14453</v>
      </c>
      <c r="D553" s="24">
        <v>2119</v>
      </c>
    </row>
    <row r="554" spans="2:4" x14ac:dyDescent="0.25">
      <c r="B554" s="22" t="s">
        <v>18468</v>
      </c>
      <c r="C554" s="22" t="s">
        <v>18469</v>
      </c>
      <c r="D554" s="24">
        <v>2134</v>
      </c>
    </row>
    <row r="555" spans="2:4" x14ac:dyDescent="0.25">
      <c r="B555" s="22" t="s">
        <v>14363</v>
      </c>
      <c r="C555" s="22" t="s">
        <v>14365</v>
      </c>
      <c r="D555" s="24">
        <v>2137</v>
      </c>
    </row>
    <row r="556" spans="2:4" x14ac:dyDescent="0.25">
      <c r="B556" s="22" t="s">
        <v>18470</v>
      </c>
      <c r="C556" s="22" t="s">
        <v>18471</v>
      </c>
      <c r="D556" s="24">
        <v>2139</v>
      </c>
    </row>
    <row r="557" spans="2:4" x14ac:dyDescent="0.25">
      <c r="B557" s="22" t="s">
        <v>15735</v>
      </c>
      <c r="C557" s="22" t="s">
        <v>15737</v>
      </c>
      <c r="D557" s="24">
        <v>2146</v>
      </c>
    </row>
    <row r="558" spans="2:4" x14ac:dyDescent="0.25">
      <c r="B558" s="22" t="s">
        <v>14629</v>
      </c>
      <c r="C558" s="22" t="s">
        <v>14631</v>
      </c>
      <c r="D558" s="24">
        <v>2148</v>
      </c>
    </row>
    <row r="559" spans="2:4" x14ac:dyDescent="0.25">
      <c r="B559" s="22" t="s">
        <v>15305</v>
      </c>
      <c r="C559" s="22" t="s">
        <v>15307</v>
      </c>
      <c r="D559" s="24">
        <v>2152</v>
      </c>
    </row>
    <row r="560" spans="2:4" x14ac:dyDescent="0.25">
      <c r="B560" s="22" t="s">
        <v>16469</v>
      </c>
      <c r="C560" s="22" t="s">
        <v>16471</v>
      </c>
      <c r="D560" s="24">
        <v>2155</v>
      </c>
    </row>
    <row r="561" spans="2:4" x14ac:dyDescent="0.25">
      <c r="B561" s="22" t="s">
        <v>16117</v>
      </c>
      <c r="C561" s="22" t="s">
        <v>16119</v>
      </c>
      <c r="D561" s="24">
        <v>2156</v>
      </c>
    </row>
    <row r="562" spans="2:4" x14ac:dyDescent="0.25">
      <c r="B562" s="22" t="s">
        <v>16425</v>
      </c>
      <c r="C562" s="22" t="s">
        <v>16427</v>
      </c>
      <c r="D562" s="24">
        <v>2160</v>
      </c>
    </row>
    <row r="563" spans="2:4" x14ac:dyDescent="0.25">
      <c r="B563" s="22" t="s">
        <v>18472</v>
      </c>
      <c r="C563" s="22" t="s">
        <v>18473</v>
      </c>
      <c r="D563" s="24">
        <v>2163</v>
      </c>
    </row>
    <row r="564" spans="2:4" x14ac:dyDescent="0.25">
      <c r="B564" s="22" t="s">
        <v>16105</v>
      </c>
      <c r="C564" s="22" t="s">
        <v>16107</v>
      </c>
      <c r="D564" s="24">
        <v>2167</v>
      </c>
    </row>
    <row r="565" spans="2:4" x14ac:dyDescent="0.25">
      <c r="B565" s="22" t="s">
        <v>16044</v>
      </c>
      <c r="C565" s="22" t="s">
        <v>16046</v>
      </c>
      <c r="D565" s="24">
        <v>2176</v>
      </c>
    </row>
    <row r="566" spans="2:4" x14ac:dyDescent="0.25">
      <c r="B566" s="22" t="s">
        <v>18474</v>
      </c>
      <c r="C566" s="22" t="s">
        <v>18475</v>
      </c>
      <c r="D566" s="24">
        <v>2178</v>
      </c>
    </row>
    <row r="567" spans="2:4" x14ac:dyDescent="0.25">
      <c r="B567" s="22" t="s">
        <v>15317</v>
      </c>
      <c r="C567" s="22" t="s">
        <v>15319</v>
      </c>
      <c r="D567" s="24">
        <v>2180</v>
      </c>
    </row>
    <row r="568" spans="2:4" x14ac:dyDescent="0.25">
      <c r="B568" s="22" t="s">
        <v>16349</v>
      </c>
      <c r="C568" s="22" t="s">
        <v>16351</v>
      </c>
      <c r="D568" s="24">
        <v>2186</v>
      </c>
    </row>
    <row r="569" spans="2:4" x14ac:dyDescent="0.25">
      <c r="B569" s="22" t="s">
        <v>15458</v>
      </c>
      <c r="C569" s="22" t="s">
        <v>15460</v>
      </c>
      <c r="D569" s="24">
        <v>2201</v>
      </c>
    </row>
    <row r="570" spans="2:4" x14ac:dyDescent="0.25">
      <c r="B570" s="22" t="s">
        <v>18476</v>
      </c>
      <c r="C570" s="22" t="s">
        <v>18477</v>
      </c>
      <c r="D570" s="24">
        <v>2212</v>
      </c>
    </row>
    <row r="571" spans="2:4" x14ac:dyDescent="0.25">
      <c r="B571" s="22" t="s">
        <v>13106</v>
      </c>
      <c r="C571" s="22" t="s">
        <v>13108</v>
      </c>
      <c r="D571" s="24">
        <v>2217</v>
      </c>
    </row>
    <row r="572" spans="2:4" x14ac:dyDescent="0.25">
      <c r="B572" s="22" t="s">
        <v>18478</v>
      </c>
      <c r="C572" s="22" t="s">
        <v>18479</v>
      </c>
      <c r="D572" s="24">
        <v>2219</v>
      </c>
    </row>
    <row r="573" spans="2:4" x14ac:dyDescent="0.25">
      <c r="B573" s="22" t="s">
        <v>14246</v>
      </c>
      <c r="C573" s="22" t="s">
        <v>14248</v>
      </c>
      <c r="D573" s="24">
        <v>2220</v>
      </c>
    </row>
    <row r="574" spans="2:4" x14ac:dyDescent="0.25">
      <c r="B574" s="22" t="s">
        <v>15074</v>
      </c>
      <c r="C574" s="22" t="s">
        <v>15076</v>
      </c>
      <c r="D574" s="24">
        <v>2222</v>
      </c>
    </row>
    <row r="575" spans="2:4" x14ac:dyDescent="0.25">
      <c r="B575" s="22" t="s">
        <v>18480</v>
      </c>
      <c r="C575" s="22" t="s">
        <v>18481</v>
      </c>
      <c r="D575" s="24">
        <v>2225</v>
      </c>
    </row>
    <row r="576" spans="2:4" x14ac:dyDescent="0.25">
      <c r="B576" s="22" t="s">
        <v>14554</v>
      </c>
      <c r="C576" s="22" t="s">
        <v>14556</v>
      </c>
      <c r="D576" s="24">
        <v>2228</v>
      </c>
    </row>
    <row r="577" spans="2:4" x14ac:dyDescent="0.25">
      <c r="B577" s="22" t="s">
        <v>16395</v>
      </c>
      <c r="C577" s="22" t="s">
        <v>16397</v>
      </c>
      <c r="D577" s="24">
        <v>2228</v>
      </c>
    </row>
    <row r="578" spans="2:4" x14ac:dyDescent="0.25">
      <c r="B578" s="22" t="s">
        <v>18482</v>
      </c>
      <c r="C578" s="22" t="s">
        <v>18483</v>
      </c>
      <c r="D578" s="24">
        <v>2231</v>
      </c>
    </row>
    <row r="579" spans="2:4" x14ac:dyDescent="0.25">
      <c r="B579" s="22" t="s">
        <v>18484</v>
      </c>
      <c r="C579" s="22" t="s">
        <v>18485</v>
      </c>
      <c r="D579" s="24">
        <v>2234</v>
      </c>
    </row>
    <row r="580" spans="2:4" x14ac:dyDescent="0.25">
      <c r="B580" s="22" t="s">
        <v>18486</v>
      </c>
      <c r="C580" s="22" t="s">
        <v>18487</v>
      </c>
      <c r="D580" s="24">
        <v>2241</v>
      </c>
    </row>
    <row r="581" spans="2:4" x14ac:dyDescent="0.25">
      <c r="B581" s="22" t="s">
        <v>15903</v>
      </c>
      <c r="C581" s="22" t="s">
        <v>15905</v>
      </c>
      <c r="D581" s="24">
        <v>2246</v>
      </c>
    </row>
    <row r="582" spans="2:4" x14ac:dyDescent="0.25">
      <c r="B582" s="22" t="s">
        <v>15720</v>
      </c>
      <c r="C582" s="22" t="s">
        <v>15722</v>
      </c>
      <c r="D582" s="24">
        <v>2246</v>
      </c>
    </row>
    <row r="583" spans="2:4" x14ac:dyDescent="0.25">
      <c r="B583" s="22" t="s">
        <v>13757</v>
      </c>
      <c r="C583" s="22" t="s">
        <v>13759</v>
      </c>
      <c r="D583" s="24">
        <v>2256</v>
      </c>
    </row>
    <row r="584" spans="2:4" x14ac:dyDescent="0.25">
      <c r="B584" s="22" t="s">
        <v>16475</v>
      </c>
      <c r="C584" s="22" t="s">
        <v>16477</v>
      </c>
      <c r="D584" s="24">
        <v>2257</v>
      </c>
    </row>
    <row r="585" spans="2:4" x14ac:dyDescent="0.25">
      <c r="B585" s="22" t="s">
        <v>16270</v>
      </c>
      <c r="C585" s="22" t="s">
        <v>16272</v>
      </c>
      <c r="D585" s="24">
        <v>2266</v>
      </c>
    </row>
    <row r="586" spans="2:4" x14ac:dyDescent="0.25">
      <c r="B586" s="22" t="s">
        <v>18488</v>
      </c>
      <c r="C586" s="22" t="s">
        <v>18489</v>
      </c>
      <c r="D586" s="24">
        <v>2268</v>
      </c>
    </row>
    <row r="587" spans="2:4" x14ac:dyDescent="0.25">
      <c r="B587" s="22" t="s">
        <v>12051</v>
      </c>
      <c r="C587" s="22" t="s">
        <v>12053</v>
      </c>
      <c r="D587" s="24">
        <v>2287</v>
      </c>
    </row>
    <row r="588" spans="2:4" x14ac:dyDescent="0.25">
      <c r="B588" s="22" t="s">
        <v>14702</v>
      </c>
      <c r="C588" s="22" t="s">
        <v>14704</v>
      </c>
      <c r="D588" s="24">
        <v>2289</v>
      </c>
    </row>
    <row r="589" spans="2:4" x14ac:dyDescent="0.25">
      <c r="B589" s="22" t="s">
        <v>15747</v>
      </c>
      <c r="C589" s="22" t="s">
        <v>15749</v>
      </c>
      <c r="D589" s="24">
        <v>2293</v>
      </c>
    </row>
    <row r="590" spans="2:4" x14ac:dyDescent="0.25">
      <c r="B590" s="22" t="s">
        <v>10774</v>
      </c>
      <c r="C590" s="22" t="s">
        <v>10776</v>
      </c>
      <c r="D590" s="24">
        <v>2295</v>
      </c>
    </row>
    <row r="591" spans="2:4" x14ac:dyDescent="0.25">
      <c r="B591" s="22" t="s">
        <v>16238</v>
      </c>
      <c r="C591" s="22" t="s">
        <v>16240</v>
      </c>
      <c r="D591" s="24">
        <v>2303</v>
      </c>
    </row>
    <row r="592" spans="2:4" x14ac:dyDescent="0.25">
      <c r="B592" s="22" t="s">
        <v>16466</v>
      </c>
      <c r="C592" s="22" t="s">
        <v>16468</v>
      </c>
      <c r="D592" s="24">
        <v>2304</v>
      </c>
    </row>
    <row r="593" spans="2:4" x14ac:dyDescent="0.25">
      <c r="B593" s="22" t="s">
        <v>11107</v>
      </c>
      <c r="C593" s="22" t="s">
        <v>11109</v>
      </c>
      <c r="D593" s="24">
        <v>2305</v>
      </c>
    </row>
    <row r="594" spans="2:4" x14ac:dyDescent="0.25">
      <c r="B594" s="22" t="s">
        <v>15993</v>
      </c>
      <c r="C594" s="22" t="s">
        <v>15995</v>
      </c>
      <c r="D594" s="24">
        <v>2306</v>
      </c>
    </row>
    <row r="595" spans="2:4" x14ac:dyDescent="0.25">
      <c r="B595" s="22" t="s">
        <v>13826</v>
      </c>
      <c r="C595" s="22" t="s">
        <v>13828</v>
      </c>
      <c r="D595" s="24">
        <v>2310</v>
      </c>
    </row>
    <row r="596" spans="2:4" x14ac:dyDescent="0.25">
      <c r="B596" s="22" t="s">
        <v>14904</v>
      </c>
      <c r="C596" s="22" t="s">
        <v>14906</v>
      </c>
      <c r="D596" s="24">
        <v>2325</v>
      </c>
    </row>
    <row r="597" spans="2:4" x14ac:dyDescent="0.25">
      <c r="B597" s="22" t="s">
        <v>14871</v>
      </c>
      <c r="C597" s="22" t="s">
        <v>14873</v>
      </c>
      <c r="D597" s="24">
        <v>2327</v>
      </c>
    </row>
    <row r="598" spans="2:4" x14ac:dyDescent="0.25">
      <c r="B598" s="22" t="s">
        <v>16096</v>
      </c>
      <c r="C598" s="22" t="s">
        <v>16098</v>
      </c>
      <c r="D598" s="24">
        <v>2328</v>
      </c>
    </row>
    <row r="599" spans="2:4" x14ac:dyDescent="0.25">
      <c r="B599" s="22" t="s">
        <v>16667</v>
      </c>
      <c r="C599" s="22" t="s">
        <v>16669</v>
      </c>
      <c r="D599" s="24">
        <v>2346</v>
      </c>
    </row>
    <row r="600" spans="2:4" x14ac:dyDescent="0.25">
      <c r="B600" s="22" t="s">
        <v>18490</v>
      </c>
      <c r="C600" s="22" t="s">
        <v>18491</v>
      </c>
      <c r="D600" s="24">
        <v>2355</v>
      </c>
    </row>
    <row r="601" spans="2:4" x14ac:dyDescent="0.25">
      <c r="B601" s="22" t="s">
        <v>16535</v>
      </c>
      <c r="C601" s="22" t="s">
        <v>16537</v>
      </c>
      <c r="D601" s="24">
        <v>2364</v>
      </c>
    </row>
    <row r="602" spans="2:4" x14ac:dyDescent="0.25">
      <c r="B602" s="22" t="s">
        <v>15933</v>
      </c>
      <c r="C602" s="22" t="s">
        <v>15935</v>
      </c>
      <c r="D602" s="24">
        <v>2379</v>
      </c>
    </row>
    <row r="603" spans="2:4" x14ac:dyDescent="0.25">
      <c r="B603" s="22" t="s">
        <v>16185</v>
      </c>
      <c r="C603" s="22" t="s">
        <v>16187</v>
      </c>
      <c r="D603" s="24">
        <v>2379</v>
      </c>
    </row>
    <row r="604" spans="2:4" x14ac:dyDescent="0.25">
      <c r="B604" s="22" t="s">
        <v>17381</v>
      </c>
      <c r="C604" s="22" t="s">
        <v>17383</v>
      </c>
      <c r="D604" s="24">
        <v>2380</v>
      </c>
    </row>
    <row r="605" spans="2:4" x14ac:dyDescent="0.25">
      <c r="B605" s="22" t="s">
        <v>15287</v>
      </c>
      <c r="C605" s="22" t="s">
        <v>15289</v>
      </c>
      <c r="D605" s="24">
        <v>2382</v>
      </c>
    </row>
    <row r="606" spans="2:4" x14ac:dyDescent="0.25">
      <c r="B606" s="22" t="s">
        <v>16299</v>
      </c>
      <c r="C606" s="22" t="s">
        <v>16301</v>
      </c>
      <c r="D606" s="24">
        <v>2398</v>
      </c>
    </row>
    <row r="607" spans="2:4" x14ac:dyDescent="0.25">
      <c r="B607" s="22" t="s">
        <v>10933</v>
      </c>
      <c r="C607" s="22" t="s">
        <v>10935</v>
      </c>
      <c r="D607" s="24">
        <v>2401</v>
      </c>
    </row>
    <row r="608" spans="2:4" x14ac:dyDescent="0.25">
      <c r="B608" s="22" t="s">
        <v>18492</v>
      </c>
      <c r="C608" s="22" t="s">
        <v>18493</v>
      </c>
      <c r="D608" s="24">
        <v>2403</v>
      </c>
    </row>
    <row r="609" spans="2:4" x14ac:dyDescent="0.25">
      <c r="B609" s="22" t="s">
        <v>18494</v>
      </c>
      <c r="C609" s="22" t="s">
        <v>18495</v>
      </c>
      <c r="D609" s="24">
        <v>2407</v>
      </c>
    </row>
    <row r="610" spans="2:4" x14ac:dyDescent="0.25">
      <c r="B610" s="22" t="s">
        <v>13664</v>
      </c>
      <c r="C610" s="22" t="s">
        <v>18496</v>
      </c>
      <c r="D610" s="24">
        <v>2407</v>
      </c>
    </row>
    <row r="611" spans="2:4" x14ac:dyDescent="0.25">
      <c r="B611" s="22" t="s">
        <v>14405</v>
      </c>
      <c r="C611" s="22" t="s">
        <v>14407</v>
      </c>
      <c r="D611" s="24">
        <v>2409</v>
      </c>
    </row>
    <row r="612" spans="2:4" x14ac:dyDescent="0.25">
      <c r="B612" s="22" t="s">
        <v>18497</v>
      </c>
      <c r="C612" s="22" t="s">
        <v>18498</v>
      </c>
      <c r="D612" s="24">
        <v>2412</v>
      </c>
    </row>
    <row r="613" spans="2:4" x14ac:dyDescent="0.25">
      <c r="B613" s="22" t="s">
        <v>18499</v>
      </c>
      <c r="C613" s="22" t="s">
        <v>18500</v>
      </c>
      <c r="D613" s="24">
        <v>2412</v>
      </c>
    </row>
    <row r="614" spans="2:4" x14ac:dyDescent="0.25">
      <c r="B614" s="22" t="s">
        <v>18501</v>
      </c>
      <c r="C614" s="22" t="s">
        <v>18502</v>
      </c>
      <c r="D614" s="24">
        <v>2412</v>
      </c>
    </row>
    <row r="615" spans="2:4" x14ac:dyDescent="0.25">
      <c r="B615" s="22" t="s">
        <v>15329</v>
      </c>
      <c r="C615" s="22" t="s">
        <v>15331</v>
      </c>
      <c r="D615" s="24">
        <v>2414</v>
      </c>
    </row>
    <row r="616" spans="2:4" x14ac:dyDescent="0.25">
      <c r="B616" s="22" t="s">
        <v>13142</v>
      </c>
      <c r="C616" s="22" t="s">
        <v>18503</v>
      </c>
      <c r="D616" s="24">
        <v>2422</v>
      </c>
    </row>
    <row r="617" spans="2:4" x14ac:dyDescent="0.25">
      <c r="B617" s="22" t="s">
        <v>15228</v>
      </c>
      <c r="C617" s="22" t="s">
        <v>15230</v>
      </c>
      <c r="D617" s="24">
        <v>2425</v>
      </c>
    </row>
    <row r="618" spans="2:4" x14ac:dyDescent="0.25">
      <c r="B618" s="22" t="s">
        <v>14599</v>
      </c>
      <c r="C618" s="22" t="s">
        <v>14601</v>
      </c>
      <c r="D618" s="24">
        <v>2433</v>
      </c>
    </row>
    <row r="619" spans="2:4" x14ac:dyDescent="0.25">
      <c r="B619" s="22" t="s">
        <v>16861</v>
      </c>
      <c r="C619" s="22" t="s">
        <v>18504</v>
      </c>
      <c r="D619" s="24">
        <v>2434</v>
      </c>
    </row>
    <row r="620" spans="2:4" x14ac:dyDescent="0.25">
      <c r="B620" s="22" t="s">
        <v>15859</v>
      </c>
      <c r="C620" s="22" t="s">
        <v>15861</v>
      </c>
      <c r="D620" s="24">
        <v>2452</v>
      </c>
    </row>
    <row r="621" spans="2:4" x14ac:dyDescent="0.25">
      <c r="B621" s="22" t="s">
        <v>15942</v>
      </c>
      <c r="C621" s="22" t="s">
        <v>15944</v>
      </c>
      <c r="D621" s="24">
        <v>2453</v>
      </c>
    </row>
    <row r="622" spans="2:4" x14ac:dyDescent="0.25">
      <c r="B622" s="22" t="s">
        <v>18505</v>
      </c>
      <c r="C622" s="22" t="s">
        <v>18506</v>
      </c>
      <c r="D622" s="24">
        <v>2466</v>
      </c>
    </row>
    <row r="623" spans="2:4" x14ac:dyDescent="0.25">
      <c r="B623" s="22" t="s">
        <v>12363</v>
      </c>
      <c r="C623" s="22" t="s">
        <v>12365</v>
      </c>
      <c r="D623" s="24">
        <v>2469</v>
      </c>
    </row>
    <row r="624" spans="2:4" x14ac:dyDescent="0.25">
      <c r="B624" s="22" t="s">
        <v>14522</v>
      </c>
      <c r="C624" s="22" t="s">
        <v>14524</v>
      </c>
      <c r="D624" s="24">
        <v>2469</v>
      </c>
    </row>
    <row r="625" spans="2:4" x14ac:dyDescent="0.25">
      <c r="B625" s="22" t="s">
        <v>12639</v>
      </c>
      <c r="C625" s="22" t="s">
        <v>12641</v>
      </c>
      <c r="D625" s="24">
        <v>2470</v>
      </c>
    </row>
    <row r="626" spans="2:4" x14ac:dyDescent="0.25">
      <c r="B626" s="22" t="s">
        <v>16661</v>
      </c>
      <c r="C626" s="22" t="s">
        <v>16663</v>
      </c>
      <c r="D626" s="24">
        <v>2476</v>
      </c>
    </row>
    <row r="627" spans="2:4" x14ac:dyDescent="0.25">
      <c r="B627" s="22" t="s">
        <v>18507</v>
      </c>
      <c r="C627" s="22" t="s">
        <v>18508</v>
      </c>
      <c r="D627" s="24">
        <v>2482</v>
      </c>
    </row>
    <row r="628" spans="2:4" x14ac:dyDescent="0.25">
      <c r="B628" s="22" t="s">
        <v>15068</v>
      </c>
      <c r="C628" s="22" t="s">
        <v>15070</v>
      </c>
      <c r="D628" s="24">
        <v>2489</v>
      </c>
    </row>
    <row r="629" spans="2:4" x14ac:dyDescent="0.25">
      <c r="B629" s="22" t="s">
        <v>15978</v>
      </c>
      <c r="C629" s="22" t="s">
        <v>15980</v>
      </c>
      <c r="D629" s="24">
        <v>2496</v>
      </c>
    </row>
    <row r="630" spans="2:4" x14ac:dyDescent="0.25">
      <c r="B630" s="22" t="s">
        <v>18509</v>
      </c>
      <c r="C630" s="22" t="s">
        <v>18510</v>
      </c>
      <c r="D630" s="24">
        <v>2497</v>
      </c>
    </row>
    <row r="631" spans="2:4" x14ac:dyDescent="0.25">
      <c r="B631" s="22" t="s">
        <v>14833</v>
      </c>
      <c r="C631" s="22" t="s">
        <v>14835</v>
      </c>
      <c r="D631" s="24">
        <v>2511</v>
      </c>
    </row>
    <row r="632" spans="2:4" x14ac:dyDescent="0.25">
      <c r="B632" s="22" t="s">
        <v>15350</v>
      </c>
      <c r="C632" s="22" t="s">
        <v>18511</v>
      </c>
      <c r="D632" s="24">
        <v>2512</v>
      </c>
    </row>
    <row r="633" spans="2:4" x14ac:dyDescent="0.25">
      <c r="B633" s="22" t="s">
        <v>15440</v>
      </c>
      <c r="C633" s="22" t="s">
        <v>15442</v>
      </c>
      <c r="D633" s="24">
        <v>2522</v>
      </c>
    </row>
    <row r="634" spans="2:4" x14ac:dyDescent="0.25">
      <c r="B634" s="22" t="s">
        <v>16505</v>
      </c>
      <c r="C634" s="22" t="s">
        <v>16507</v>
      </c>
      <c r="D634" s="24">
        <v>2522</v>
      </c>
    </row>
    <row r="635" spans="2:4" x14ac:dyDescent="0.25">
      <c r="B635" s="22" t="s">
        <v>14297</v>
      </c>
      <c r="C635" s="22" t="s">
        <v>14299</v>
      </c>
      <c r="D635" s="24">
        <v>2524</v>
      </c>
    </row>
    <row r="636" spans="2:4" x14ac:dyDescent="0.25">
      <c r="B636" s="22" t="s">
        <v>11460</v>
      </c>
      <c r="C636" s="22" t="s">
        <v>11462</v>
      </c>
      <c r="D636" s="24">
        <v>2528</v>
      </c>
    </row>
    <row r="637" spans="2:4" x14ac:dyDescent="0.25">
      <c r="B637" s="22" t="s">
        <v>16679</v>
      </c>
      <c r="C637" s="22" t="s">
        <v>16680</v>
      </c>
      <c r="D637" s="24">
        <v>2532</v>
      </c>
    </row>
    <row r="638" spans="2:4" x14ac:dyDescent="0.25">
      <c r="B638" s="22" t="s">
        <v>13277</v>
      </c>
      <c r="C638" s="22" t="s">
        <v>13279</v>
      </c>
      <c r="D638" s="24">
        <v>2533</v>
      </c>
    </row>
    <row r="639" spans="2:4" x14ac:dyDescent="0.25">
      <c r="B639" s="22" t="s">
        <v>16568</v>
      </c>
      <c r="C639" s="22" t="s">
        <v>16570</v>
      </c>
      <c r="D639" s="24">
        <v>2539</v>
      </c>
    </row>
    <row r="640" spans="2:4" x14ac:dyDescent="0.25">
      <c r="B640" s="22" t="s">
        <v>15335</v>
      </c>
      <c r="C640" s="22" t="s">
        <v>15337</v>
      </c>
      <c r="D640" s="24">
        <v>2546</v>
      </c>
    </row>
    <row r="641" spans="2:4" x14ac:dyDescent="0.25">
      <c r="B641" s="22" t="s">
        <v>18512</v>
      </c>
      <c r="C641" s="22" t="s">
        <v>18513</v>
      </c>
      <c r="D641" s="24">
        <v>2547</v>
      </c>
    </row>
    <row r="642" spans="2:4" x14ac:dyDescent="0.25">
      <c r="B642" s="22" t="s">
        <v>15696</v>
      </c>
      <c r="C642" s="22" t="s">
        <v>15698</v>
      </c>
      <c r="D642" s="24">
        <v>2548</v>
      </c>
    </row>
    <row r="643" spans="2:4" x14ac:dyDescent="0.25">
      <c r="B643" s="22" t="s">
        <v>18514</v>
      </c>
      <c r="C643" s="22" t="s">
        <v>18515</v>
      </c>
      <c r="D643" s="24">
        <v>2552</v>
      </c>
    </row>
    <row r="644" spans="2:4" x14ac:dyDescent="0.25">
      <c r="B644" s="22" t="s">
        <v>13145</v>
      </c>
      <c r="C644" s="22" t="s">
        <v>13147</v>
      </c>
      <c r="D644" s="24">
        <v>2554</v>
      </c>
    </row>
    <row r="645" spans="2:4" x14ac:dyDescent="0.25">
      <c r="B645" s="22" t="s">
        <v>14120</v>
      </c>
      <c r="C645" s="22" t="s">
        <v>14122</v>
      </c>
      <c r="D645" s="24">
        <v>2558</v>
      </c>
    </row>
    <row r="646" spans="2:4" x14ac:dyDescent="0.25">
      <c r="B646" s="22" t="s">
        <v>15597</v>
      </c>
      <c r="C646" s="22" t="s">
        <v>15599</v>
      </c>
      <c r="D646" s="24">
        <v>2558</v>
      </c>
    </row>
    <row r="647" spans="2:4" x14ac:dyDescent="0.25">
      <c r="B647" s="22" t="s">
        <v>16132</v>
      </c>
      <c r="C647" s="22" t="s">
        <v>16134</v>
      </c>
      <c r="D647" s="24">
        <v>2559</v>
      </c>
    </row>
    <row r="648" spans="2:4" x14ac:dyDescent="0.25">
      <c r="B648" s="22" t="s">
        <v>14282</v>
      </c>
      <c r="C648" s="22" t="s">
        <v>14284</v>
      </c>
      <c r="D648" s="24">
        <v>2559</v>
      </c>
    </row>
    <row r="649" spans="2:4" x14ac:dyDescent="0.25">
      <c r="B649" s="22" t="s">
        <v>16020</v>
      </c>
      <c r="C649" s="22" t="s">
        <v>16022</v>
      </c>
      <c r="D649" s="24">
        <v>2560</v>
      </c>
    </row>
    <row r="650" spans="2:4" x14ac:dyDescent="0.25">
      <c r="B650" s="22" t="s">
        <v>15996</v>
      </c>
      <c r="C650" s="22" t="s">
        <v>15998</v>
      </c>
      <c r="D650" s="24">
        <v>2562</v>
      </c>
    </row>
    <row r="651" spans="2:4" x14ac:dyDescent="0.25">
      <c r="B651" s="22" t="s">
        <v>16058</v>
      </c>
      <c r="C651" s="22" t="s">
        <v>16060</v>
      </c>
      <c r="D651" s="24">
        <v>2567</v>
      </c>
    </row>
    <row r="652" spans="2:4" x14ac:dyDescent="0.25">
      <c r="B652" s="22" t="s">
        <v>12471</v>
      </c>
      <c r="C652" s="22" t="s">
        <v>12473</v>
      </c>
      <c r="D652" s="24">
        <v>2572</v>
      </c>
    </row>
    <row r="653" spans="2:4" x14ac:dyDescent="0.25">
      <c r="B653" s="22" t="s">
        <v>16252</v>
      </c>
      <c r="C653" s="22" t="s">
        <v>16254</v>
      </c>
      <c r="D653" s="24">
        <v>2577</v>
      </c>
    </row>
    <row r="654" spans="2:4" x14ac:dyDescent="0.25">
      <c r="B654" s="22" t="s">
        <v>16026</v>
      </c>
      <c r="C654" s="22" t="s">
        <v>16028</v>
      </c>
      <c r="D654" s="24">
        <v>2577</v>
      </c>
    </row>
    <row r="655" spans="2:4" x14ac:dyDescent="0.25">
      <c r="B655" s="22" t="s">
        <v>14021</v>
      </c>
      <c r="C655" s="22" t="s">
        <v>14023</v>
      </c>
      <c r="D655" s="24">
        <v>2581</v>
      </c>
    </row>
    <row r="656" spans="2:4" x14ac:dyDescent="0.25">
      <c r="B656" s="22" t="s">
        <v>16541</v>
      </c>
      <c r="C656" s="22" t="s">
        <v>16543</v>
      </c>
      <c r="D656" s="24">
        <v>2585</v>
      </c>
    </row>
    <row r="657" spans="2:4" x14ac:dyDescent="0.25">
      <c r="B657" s="22" t="s">
        <v>16670</v>
      </c>
      <c r="C657" s="22" t="s">
        <v>16672</v>
      </c>
      <c r="D657" s="24">
        <v>2587</v>
      </c>
    </row>
    <row r="658" spans="2:4" x14ac:dyDescent="0.25">
      <c r="B658" s="22" t="s">
        <v>15756</v>
      </c>
      <c r="C658" s="22" t="s">
        <v>15758</v>
      </c>
      <c r="D658" s="24">
        <v>2591</v>
      </c>
    </row>
    <row r="659" spans="2:4" x14ac:dyDescent="0.25">
      <c r="B659" s="22" t="s">
        <v>18516</v>
      </c>
      <c r="C659" s="22" t="s">
        <v>18517</v>
      </c>
      <c r="D659" s="24">
        <v>2592</v>
      </c>
    </row>
    <row r="660" spans="2:4" x14ac:dyDescent="0.25">
      <c r="B660" s="22" t="s">
        <v>18518</v>
      </c>
      <c r="C660" s="22" t="s">
        <v>18519</v>
      </c>
      <c r="D660" s="24">
        <v>2592</v>
      </c>
    </row>
    <row r="661" spans="2:4" x14ac:dyDescent="0.25">
      <c r="B661" s="22" t="s">
        <v>15981</v>
      </c>
      <c r="C661" s="22" t="s">
        <v>15983</v>
      </c>
      <c r="D661" s="24">
        <v>2608</v>
      </c>
    </row>
    <row r="662" spans="2:4" x14ac:dyDescent="0.25">
      <c r="B662" s="22" t="s">
        <v>18520</v>
      </c>
      <c r="C662" s="22" t="s">
        <v>18521</v>
      </c>
      <c r="D662" s="24">
        <v>2613</v>
      </c>
    </row>
    <row r="663" spans="2:4" x14ac:dyDescent="0.25">
      <c r="B663" s="22" t="s">
        <v>10717</v>
      </c>
      <c r="C663" s="22" t="s">
        <v>10719</v>
      </c>
      <c r="D663" s="24">
        <v>2616</v>
      </c>
    </row>
    <row r="664" spans="2:4" x14ac:dyDescent="0.25">
      <c r="B664" s="22" t="s">
        <v>15035</v>
      </c>
      <c r="C664" s="22" t="s">
        <v>15037</v>
      </c>
      <c r="D664" s="24">
        <v>2617</v>
      </c>
    </row>
    <row r="665" spans="2:4" x14ac:dyDescent="0.25">
      <c r="B665" s="22" t="s">
        <v>18522</v>
      </c>
      <c r="C665" s="22" t="s">
        <v>18523</v>
      </c>
      <c r="D665" s="24">
        <v>2621</v>
      </c>
    </row>
    <row r="666" spans="2:4" x14ac:dyDescent="0.25">
      <c r="B666" s="22" t="s">
        <v>16416</v>
      </c>
      <c r="C666" s="22" t="s">
        <v>16418</v>
      </c>
      <c r="D666" s="24">
        <v>2626</v>
      </c>
    </row>
    <row r="667" spans="2:4" x14ac:dyDescent="0.25">
      <c r="B667" s="22" t="s">
        <v>14958</v>
      </c>
      <c r="C667" s="22" t="s">
        <v>14960</v>
      </c>
      <c r="D667" s="24">
        <v>2626</v>
      </c>
    </row>
    <row r="668" spans="2:4" x14ac:dyDescent="0.25">
      <c r="B668" s="22" t="s">
        <v>18524</v>
      </c>
      <c r="C668" s="22" t="s">
        <v>18525</v>
      </c>
      <c r="D668" s="24">
        <v>2627</v>
      </c>
    </row>
    <row r="669" spans="2:4" x14ac:dyDescent="0.25">
      <c r="B669" s="22" t="s">
        <v>16029</v>
      </c>
      <c r="C669" s="22" t="s">
        <v>16031</v>
      </c>
      <c r="D669" s="24">
        <v>2639</v>
      </c>
    </row>
    <row r="670" spans="2:4" x14ac:dyDescent="0.25">
      <c r="B670" s="22" t="s">
        <v>18526</v>
      </c>
      <c r="C670" s="22" t="s">
        <v>18527</v>
      </c>
      <c r="D670" s="24">
        <v>2639</v>
      </c>
    </row>
    <row r="671" spans="2:4" x14ac:dyDescent="0.25">
      <c r="B671" s="22" t="s">
        <v>14895</v>
      </c>
      <c r="C671" s="22" t="s">
        <v>14897</v>
      </c>
      <c r="D671" s="24">
        <v>2639</v>
      </c>
    </row>
    <row r="672" spans="2:4" x14ac:dyDescent="0.25">
      <c r="B672" s="22" t="s">
        <v>15490</v>
      </c>
      <c r="C672" s="22" t="s">
        <v>15492</v>
      </c>
      <c r="D672" s="24">
        <v>2644</v>
      </c>
    </row>
    <row r="673" spans="2:4" x14ac:dyDescent="0.25">
      <c r="B673" s="22" t="s">
        <v>13542</v>
      </c>
      <c r="C673" s="22" t="s">
        <v>13544</v>
      </c>
      <c r="D673" s="24">
        <v>2645</v>
      </c>
    </row>
    <row r="674" spans="2:4" x14ac:dyDescent="0.25">
      <c r="B674" s="22" t="s">
        <v>14416</v>
      </c>
      <c r="C674" s="22" t="s">
        <v>14418</v>
      </c>
      <c r="D674" s="24">
        <v>2649</v>
      </c>
    </row>
    <row r="675" spans="2:4" x14ac:dyDescent="0.25">
      <c r="B675" s="22" t="s">
        <v>15833</v>
      </c>
      <c r="C675" s="22" t="s">
        <v>15835</v>
      </c>
      <c r="D675" s="24">
        <v>2656</v>
      </c>
    </row>
    <row r="676" spans="2:4" x14ac:dyDescent="0.25">
      <c r="B676" s="22" t="s">
        <v>15987</v>
      </c>
      <c r="C676" s="22" t="s">
        <v>15989</v>
      </c>
      <c r="D676" s="24">
        <v>2659</v>
      </c>
    </row>
    <row r="677" spans="2:4" x14ac:dyDescent="0.25">
      <c r="B677" s="22" t="s">
        <v>18528</v>
      </c>
      <c r="C677" s="22" t="s">
        <v>18529</v>
      </c>
      <c r="D677" s="24">
        <v>2663</v>
      </c>
    </row>
    <row r="678" spans="2:4" x14ac:dyDescent="0.25">
      <c r="B678" s="22" t="s">
        <v>16460</v>
      </c>
      <c r="C678" s="22" t="s">
        <v>16462</v>
      </c>
      <c r="D678" s="24">
        <v>2666</v>
      </c>
    </row>
    <row r="679" spans="2:4" x14ac:dyDescent="0.25">
      <c r="B679" s="22" t="s">
        <v>18530</v>
      </c>
      <c r="C679" s="22" t="s">
        <v>18531</v>
      </c>
      <c r="D679" s="24">
        <v>2668</v>
      </c>
    </row>
    <row r="680" spans="2:4" x14ac:dyDescent="0.25">
      <c r="B680" s="22" t="s">
        <v>16126</v>
      </c>
      <c r="C680" s="22" t="s">
        <v>16128</v>
      </c>
      <c r="D680" s="24">
        <v>2669</v>
      </c>
    </row>
    <row r="681" spans="2:4" x14ac:dyDescent="0.25">
      <c r="B681" s="22" t="s">
        <v>18532</v>
      </c>
      <c r="C681" s="22" t="s">
        <v>18533</v>
      </c>
      <c r="D681" s="24">
        <v>2669</v>
      </c>
    </row>
    <row r="682" spans="2:4" x14ac:dyDescent="0.25">
      <c r="B682" s="22" t="s">
        <v>15675</v>
      </c>
      <c r="C682" s="22" t="s">
        <v>15677</v>
      </c>
      <c r="D682" s="24">
        <v>2672</v>
      </c>
    </row>
    <row r="683" spans="2:4" x14ac:dyDescent="0.25">
      <c r="B683" s="22" t="s">
        <v>17014</v>
      </c>
      <c r="C683" s="22" t="s">
        <v>17016</v>
      </c>
      <c r="D683" s="24">
        <v>2673</v>
      </c>
    </row>
    <row r="684" spans="2:4" x14ac:dyDescent="0.25">
      <c r="B684" s="22" t="s">
        <v>18534</v>
      </c>
      <c r="C684" s="22" t="s">
        <v>18535</v>
      </c>
      <c r="D684" s="24">
        <v>2675</v>
      </c>
    </row>
    <row r="685" spans="2:4" x14ac:dyDescent="0.25">
      <c r="B685" s="22" t="s">
        <v>15005</v>
      </c>
      <c r="C685" s="22" t="s">
        <v>15007</v>
      </c>
      <c r="D685" s="24">
        <v>2678</v>
      </c>
    </row>
    <row r="686" spans="2:4" x14ac:dyDescent="0.25">
      <c r="B686" s="22" t="s">
        <v>16440</v>
      </c>
      <c r="C686" s="22" t="s">
        <v>16442</v>
      </c>
      <c r="D686" s="24">
        <v>2682</v>
      </c>
    </row>
    <row r="687" spans="2:4" x14ac:dyDescent="0.25">
      <c r="B687" s="22" t="s">
        <v>15062</v>
      </c>
      <c r="C687" s="22" t="s">
        <v>15064</v>
      </c>
      <c r="D687" s="24">
        <v>2690</v>
      </c>
    </row>
    <row r="688" spans="2:4" x14ac:dyDescent="0.25">
      <c r="B688" s="22" t="s">
        <v>15320</v>
      </c>
      <c r="C688" s="22" t="s">
        <v>15322</v>
      </c>
      <c r="D688" s="24">
        <v>2711</v>
      </c>
    </row>
    <row r="689" spans="2:4" x14ac:dyDescent="0.25">
      <c r="B689" s="22" t="s">
        <v>13631</v>
      </c>
      <c r="C689" s="22" t="s">
        <v>13633</v>
      </c>
      <c r="D689" s="24">
        <v>2721</v>
      </c>
    </row>
    <row r="690" spans="2:4" x14ac:dyDescent="0.25">
      <c r="B690" s="22" t="s">
        <v>15038</v>
      </c>
      <c r="C690" s="22" t="s">
        <v>15040</v>
      </c>
      <c r="D690" s="24">
        <v>2723</v>
      </c>
    </row>
    <row r="691" spans="2:4" x14ac:dyDescent="0.25">
      <c r="B691" s="22" t="s">
        <v>13604</v>
      </c>
      <c r="C691" s="22" t="s">
        <v>13606</v>
      </c>
      <c r="D691" s="24">
        <v>2727</v>
      </c>
    </row>
    <row r="692" spans="2:4" x14ac:dyDescent="0.25">
      <c r="B692" s="22" t="s">
        <v>16011</v>
      </c>
      <c r="C692" s="22" t="s">
        <v>16013</v>
      </c>
      <c r="D692" s="24">
        <v>2728</v>
      </c>
    </row>
    <row r="693" spans="2:4" x14ac:dyDescent="0.25">
      <c r="B693" s="22" t="s">
        <v>15954</v>
      </c>
      <c r="C693" s="22" t="s">
        <v>18536</v>
      </c>
      <c r="D693" s="24">
        <v>2728</v>
      </c>
    </row>
    <row r="694" spans="2:4" x14ac:dyDescent="0.25">
      <c r="B694" s="22" t="s">
        <v>13586</v>
      </c>
      <c r="C694" s="22" t="s">
        <v>13588</v>
      </c>
      <c r="D694" s="24">
        <v>2736</v>
      </c>
    </row>
    <row r="695" spans="2:4" x14ac:dyDescent="0.25">
      <c r="B695" s="22" t="s">
        <v>15478</v>
      </c>
      <c r="C695" s="22" t="s">
        <v>15480</v>
      </c>
      <c r="D695" s="24">
        <v>2740</v>
      </c>
    </row>
    <row r="696" spans="2:4" x14ac:dyDescent="0.25">
      <c r="B696" s="22" t="s">
        <v>18537</v>
      </c>
      <c r="C696" s="22" t="s">
        <v>18538</v>
      </c>
      <c r="D696" s="24">
        <v>2746</v>
      </c>
    </row>
    <row r="697" spans="2:4" x14ac:dyDescent="0.25">
      <c r="B697" s="22" t="s">
        <v>12739</v>
      </c>
      <c r="C697" s="22" t="s">
        <v>12741</v>
      </c>
      <c r="D697" s="24">
        <v>2751</v>
      </c>
    </row>
    <row r="698" spans="2:4" x14ac:dyDescent="0.25">
      <c r="B698" s="22" t="s">
        <v>15607</v>
      </c>
      <c r="C698" s="22" t="s">
        <v>15609</v>
      </c>
      <c r="D698" s="24">
        <v>2757</v>
      </c>
    </row>
    <row r="699" spans="2:4" x14ac:dyDescent="0.25">
      <c r="B699" s="22" t="s">
        <v>17034</v>
      </c>
      <c r="C699" s="22" t="s">
        <v>17036</v>
      </c>
      <c r="D699" s="24">
        <v>2759</v>
      </c>
    </row>
    <row r="700" spans="2:4" x14ac:dyDescent="0.25">
      <c r="B700" s="22" t="s">
        <v>18539</v>
      </c>
      <c r="C700" s="22" t="s">
        <v>18540</v>
      </c>
      <c r="D700" s="24">
        <v>2769</v>
      </c>
    </row>
    <row r="701" spans="2:4" x14ac:dyDescent="0.25">
      <c r="B701" s="22" t="s">
        <v>18541</v>
      </c>
      <c r="C701" s="22" t="s">
        <v>18542</v>
      </c>
      <c r="D701" s="24">
        <v>2777</v>
      </c>
    </row>
    <row r="702" spans="2:4" x14ac:dyDescent="0.25">
      <c r="B702" s="22" t="s">
        <v>15124</v>
      </c>
      <c r="C702" s="22" t="s">
        <v>15126</v>
      </c>
      <c r="D702" s="24">
        <v>2780</v>
      </c>
    </row>
    <row r="703" spans="2:4" x14ac:dyDescent="0.25">
      <c r="B703" s="22" t="s">
        <v>16617</v>
      </c>
      <c r="C703" s="22" t="s">
        <v>16619</v>
      </c>
      <c r="D703" s="24">
        <v>2783</v>
      </c>
    </row>
    <row r="704" spans="2:4" x14ac:dyDescent="0.25">
      <c r="B704" s="22" t="s">
        <v>16061</v>
      </c>
      <c r="C704" s="22" t="s">
        <v>16063</v>
      </c>
      <c r="D704" s="24">
        <v>2788</v>
      </c>
    </row>
    <row r="705" spans="2:4" x14ac:dyDescent="0.25">
      <c r="B705" s="22" t="s">
        <v>15750</v>
      </c>
      <c r="C705" s="22" t="s">
        <v>15752</v>
      </c>
      <c r="D705" s="24">
        <v>2794</v>
      </c>
    </row>
    <row r="706" spans="2:4" x14ac:dyDescent="0.25">
      <c r="B706" s="22" t="s">
        <v>13090</v>
      </c>
      <c r="C706" s="22" t="s">
        <v>13091</v>
      </c>
      <c r="D706" s="24">
        <v>2795</v>
      </c>
    </row>
    <row r="707" spans="2:4" x14ac:dyDescent="0.25">
      <c r="B707" s="22" t="s">
        <v>16720</v>
      </c>
      <c r="C707" s="22" t="s">
        <v>16722</v>
      </c>
      <c r="D707" s="24">
        <v>2811</v>
      </c>
    </row>
    <row r="708" spans="2:4" x14ac:dyDescent="0.25">
      <c r="B708" s="22" t="s">
        <v>17066</v>
      </c>
      <c r="C708" s="22" t="s">
        <v>17067</v>
      </c>
      <c r="D708" s="24">
        <v>2815</v>
      </c>
    </row>
    <row r="709" spans="2:4" x14ac:dyDescent="0.25">
      <c r="B709" s="22" t="s">
        <v>18543</v>
      </c>
      <c r="C709" s="22" t="s">
        <v>18544</v>
      </c>
      <c r="D709" s="24">
        <v>2815</v>
      </c>
    </row>
    <row r="710" spans="2:4" x14ac:dyDescent="0.25">
      <c r="B710" s="22" t="s">
        <v>13337</v>
      </c>
      <c r="C710" s="22" t="s">
        <v>13339</v>
      </c>
      <c r="D710" s="24">
        <v>2815</v>
      </c>
    </row>
    <row r="711" spans="2:4" x14ac:dyDescent="0.25">
      <c r="B711" s="22" t="s">
        <v>14425</v>
      </c>
      <c r="C711" s="22" t="s">
        <v>14427</v>
      </c>
      <c r="D711" s="24">
        <v>2816</v>
      </c>
    </row>
    <row r="712" spans="2:4" x14ac:dyDescent="0.25">
      <c r="B712" s="22" t="s">
        <v>12126</v>
      </c>
      <c r="C712" s="22" t="s">
        <v>12128</v>
      </c>
      <c r="D712" s="24">
        <v>2820</v>
      </c>
    </row>
    <row r="713" spans="2:4" x14ac:dyDescent="0.25">
      <c r="B713" s="22" t="s">
        <v>14652</v>
      </c>
      <c r="C713" s="22" t="s">
        <v>14654</v>
      </c>
      <c r="D713" s="24">
        <v>2831</v>
      </c>
    </row>
    <row r="714" spans="2:4" x14ac:dyDescent="0.25">
      <c r="B714" s="22" t="s">
        <v>15729</v>
      </c>
      <c r="C714" s="22" t="s">
        <v>15731</v>
      </c>
      <c r="D714" s="24">
        <v>2836</v>
      </c>
    </row>
    <row r="715" spans="2:4" x14ac:dyDescent="0.25">
      <c r="B715" s="22" t="s">
        <v>15639</v>
      </c>
      <c r="C715" s="22" t="s">
        <v>15641</v>
      </c>
      <c r="D715" s="24">
        <v>2840</v>
      </c>
    </row>
    <row r="716" spans="2:4" x14ac:dyDescent="0.25">
      <c r="B716" s="22" t="s">
        <v>16230</v>
      </c>
      <c r="C716" s="22" t="s">
        <v>16231</v>
      </c>
      <c r="D716" s="24">
        <v>2842</v>
      </c>
    </row>
    <row r="717" spans="2:4" x14ac:dyDescent="0.25">
      <c r="B717" s="22" t="s">
        <v>12114</v>
      </c>
      <c r="C717" s="22" t="s">
        <v>12116</v>
      </c>
      <c r="D717" s="24">
        <v>2864</v>
      </c>
    </row>
    <row r="718" spans="2:4" x14ac:dyDescent="0.25">
      <c r="B718" s="22" t="s">
        <v>18545</v>
      </c>
      <c r="C718" s="22" t="s">
        <v>18546</v>
      </c>
      <c r="D718" s="24">
        <v>2866</v>
      </c>
    </row>
    <row r="719" spans="2:4" x14ac:dyDescent="0.25">
      <c r="B719" s="22" t="s">
        <v>15053</v>
      </c>
      <c r="C719" s="22" t="s">
        <v>15055</v>
      </c>
      <c r="D719" s="24">
        <v>2870</v>
      </c>
    </row>
    <row r="720" spans="2:4" x14ac:dyDescent="0.25">
      <c r="B720" s="22" t="s">
        <v>15156</v>
      </c>
      <c r="C720" s="22" t="s">
        <v>15158</v>
      </c>
      <c r="D720" s="24">
        <v>2874</v>
      </c>
    </row>
    <row r="721" spans="2:4" x14ac:dyDescent="0.25">
      <c r="B721" s="22" t="s">
        <v>14378</v>
      </c>
      <c r="C721" s="22" t="s">
        <v>14380</v>
      </c>
      <c r="D721" s="24">
        <v>2878</v>
      </c>
    </row>
    <row r="722" spans="2:4" x14ac:dyDescent="0.25">
      <c r="B722" s="22" t="s">
        <v>14165</v>
      </c>
      <c r="C722" s="22" t="s">
        <v>14167</v>
      </c>
      <c r="D722" s="24">
        <v>2881</v>
      </c>
    </row>
    <row r="723" spans="2:4" x14ac:dyDescent="0.25">
      <c r="B723" s="22" t="s">
        <v>15293</v>
      </c>
      <c r="C723" s="22" t="s">
        <v>15295</v>
      </c>
      <c r="D723" s="24">
        <v>2883</v>
      </c>
    </row>
    <row r="724" spans="2:4" x14ac:dyDescent="0.25">
      <c r="B724" s="22" t="s">
        <v>15570</v>
      </c>
      <c r="C724" s="22" t="s">
        <v>15572</v>
      </c>
      <c r="D724" s="24">
        <v>2884</v>
      </c>
    </row>
    <row r="725" spans="2:4" x14ac:dyDescent="0.25">
      <c r="B725" s="22" t="s">
        <v>11961</v>
      </c>
      <c r="C725" s="22" t="s">
        <v>11963</v>
      </c>
      <c r="D725" s="24">
        <v>2909</v>
      </c>
    </row>
    <row r="726" spans="2:4" x14ac:dyDescent="0.25">
      <c r="B726" s="22" t="s">
        <v>12853</v>
      </c>
      <c r="C726" s="22" t="s">
        <v>12855</v>
      </c>
      <c r="D726" s="24">
        <v>2914</v>
      </c>
    </row>
    <row r="727" spans="2:4" x14ac:dyDescent="0.25">
      <c r="B727" s="22" t="s">
        <v>16076</v>
      </c>
      <c r="C727" s="22" t="s">
        <v>16078</v>
      </c>
      <c r="D727" s="24">
        <v>2917</v>
      </c>
    </row>
    <row r="728" spans="2:4" x14ac:dyDescent="0.25">
      <c r="B728" s="22" t="s">
        <v>15338</v>
      </c>
      <c r="C728" s="22" t="s">
        <v>15340</v>
      </c>
      <c r="D728" s="24">
        <v>2919</v>
      </c>
    </row>
    <row r="729" spans="2:4" x14ac:dyDescent="0.25">
      <c r="B729" s="22" t="s">
        <v>16747</v>
      </c>
      <c r="C729" s="22" t="s">
        <v>16749</v>
      </c>
      <c r="D729" s="24">
        <v>2921</v>
      </c>
    </row>
    <row r="730" spans="2:4" x14ac:dyDescent="0.25">
      <c r="B730" s="22" t="s">
        <v>18547</v>
      </c>
      <c r="C730" s="22" t="s">
        <v>18548</v>
      </c>
      <c r="D730" s="24">
        <v>2927</v>
      </c>
    </row>
    <row r="731" spans="2:4" x14ac:dyDescent="0.25">
      <c r="B731" s="22" t="s">
        <v>15531</v>
      </c>
      <c r="C731" s="22" t="s">
        <v>15533</v>
      </c>
      <c r="D731" s="24">
        <v>2928</v>
      </c>
    </row>
    <row r="732" spans="2:4" x14ac:dyDescent="0.25">
      <c r="B732" s="22" t="s">
        <v>14560</v>
      </c>
      <c r="C732" s="22" t="s">
        <v>14562</v>
      </c>
      <c r="D732" s="24">
        <v>2938</v>
      </c>
    </row>
    <row r="733" spans="2:4" x14ac:dyDescent="0.25">
      <c r="B733" s="22" t="s">
        <v>15999</v>
      </c>
      <c r="C733" s="22" t="s">
        <v>16001</v>
      </c>
      <c r="D733" s="24">
        <v>2940</v>
      </c>
    </row>
    <row r="734" spans="2:4" x14ac:dyDescent="0.25">
      <c r="B734" s="22" t="s">
        <v>15666</v>
      </c>
      <c r="C734" s="22" t="s">
        <v>15668</v>
      </c>
      <c r="D734" s="24">
        <v>2949</v>
      </c>
    </row>
    <row r="735" spans="2:4" x14ac:dyDescent="0.25">
      <c r="B735" s="22" t="s">
        <v>15726</v>
      </c>
      <c r="C735" s="22" t="s">
        <v>15728</v>
      </c>
      <c r="D735" s="24">
        <v>2949</v>
      </c>
    </row>
    <row r="736" spans="2:4" x14ac:dyDescent="0.25">
      <c r="B736" s="22" t="s">
        <v>14123</v>
      </c>
      <c r="C736" s="22" t="s">
        <v>14125</v>
      </c>
      <c r="D736" s="24">
        <v>2964</v>
      </c>
    </row>
    <row r="737" spans="2:4" x14ac:dyDescent="0.25">
      <c r="B737" s="22" t="s">
        <v>10699</v>
      </c>
      <c r="C737" s="22" t="s">
        <v>10701</v>
      </c>
      <c r="D737" s="24">
        <v>2970</v>
      </c>
    </row>
    <row r="738" spans="2:4" x14ac:dyDescent="0.25">
      <c r="B738" s="22" t="s">
        <v>10049</v>
      </c>
      <c r="C738" s="22" t="s">
        <v>10051</v>
      </c>
      <c r="D738" s="24">
        <v>2993</v>
      </c>
    </row>
    <row r="739" spans="2:4" x14ac:dyDescent="0.25">
      <c r="B739" s="22" t="s">
        <v>8029</v>
      </c>
      <c r="C739" s="22" t="s">
        <v>8031</v>
      </c>
      <c r="D739" s="24">
        <v>2999</v>
      </c>
    </row>
    <row r="740" spans="2:4" x14ac:dyDescent="0.25">
      <c r="B740" s="22" t="s">
        <v>15180</v>
      </c>
      <c r="C740" s="22" t="s">
        <v>15182</v>
      </c>
      <c r="D740" s="24">
        <v>3009</v>
      </c>
    </row>
    <row r="741" spans="2:4" x14ac:dyDescent="0.25">
      <c r="B741" s="22" t="s">
        <v>16732</v>
      </c>
      <c r="C741" s="22" t="s">
        <v>16734</v>
      </c>
      <c r="D741" s="24">
        <v>3012</v>
      </c>
    </row>
    <row r="742" spans="2:4" x14ac:dyDescent="0.25">
      <c r="B742" s="22" t="s">
        <v>15452</v>
      </c>
      <c r="C742" s="22" t="s">
        <v>15454</v>
      </c>
      <c r="D742" s="24">
        <v>3013</v>
      </c>
    </row>
    <row r="743" spans="2:4" x14ac:dyDescent="0.25">
      <c r="B743" s="22" t="s">
        <v>18549</v>
      </c>
      <c r="C743" s="22" t="s">
        <v>18550</v>
      </c>
      <c r="D743" s="24">
        <v>3018</v>
      </c>
    </row>
    <row r="744" spans="2:4" x14ac:dyDescent="0.25">
      <c r="B744" s="22" t="s">
        <v>18551</v>
      </c>
      <c r="C744" s="22" t="s">
        <v>18552</v>
      </c>
      <c r="D744" s="24">
        <v>3027</v>
      </c>
    </row>
    <row r="745" spans="2:4" x14ac:dyDescent="0.25">
      <c r="B745" s="22" t="s">
        <v>15246</v>
      </c>
      <c r="C745" s="22" t="s">
        <v>15248</v>
      </c>
      <c r="D745" s="24">
        <v>3027</v>
      </c>
    </row>
    <row r="746" spans="2:4" x14ac:dyDescent="0.25">
      <c r="B746" s="22" t="s">
        <v>18553</v>
      </c>
      <c r="C746" s="22" t="s">
        <v>18554</v>
      </c>
      <c r="D746" s="24">
        <v>3042</v>
      </c>
    </row>
    <row r="747" spans="2:4" x14ac:dyDescent="0.25">
      <c r="B747" s="22" t="s">
        <v>15467</v>
      </c>
      <c r="C747" s="22" t="s">
        <v>15469</v>
      </c>
      <c r="D747" s="24">
        <v>3043</v>
      </c>
    </row>
    <row r="748" spans="2:4" x14ac:dyDescent="0.25">
      <c r="B748" s="22" t="s">
        <v>15026</v>
      </c>
      <c r="C748" s="22" t="s">
        <v>15028</v>
      </c>
      <c r="D748" s="24">
        <v>3043</v>
      </c>
    </row>
    <row r="749" spans="2:4" x14ac:dyDescent="0.25">
      <c r="B749" s="22" t="s">
        <v>15672</v>
      </c>
      <c r="C749" s="22" t="s">
        <v>15674</v>
      </c>
      <c r="D749" s="24">
        <v>3043</v>
      </c>
    </row>
    <row r="750" spans="2:4" x14ac:dyDescent="0.25">
      <c r="B750" s="22" t="s">
        <v>15969</v>
      </c>
      <c r="C750" s="22" t="s">
        <v>15971</v>
      </c>
      <c r="D750" s="24">
        <v>3048</v>
      </c>
    </row>
    <row r="751" spans="2:4" x14ac:dyDescent="0.25">
      <c r="B751" s="22" t="s">
        <v>13453</v>
      </c>
      <c r="C751" s="22" t="s">
        <v>13455</v>
      </c>
      <c r="D751" s="24">
        <v>3052</v>
      </c>
    </row>
    <row r="752" spans="2:4" x14ac:dyDescent="0.25">
      <c r="B752" s="22" t="s">
        <v>15374</v>
      </c>
      <c r="C752" s="22" t="s">
        <v>15376</v>
      </c>
      <c r="D752" s="24">
        <v>3061</v>
      </c>
    </row>
    <row r="753" spans="2:4" x14ac:dyDescent="0.25">
      <c r="B753" s="22" t="s">
        <v>15628</v>
      </c>
      <c r="C753" s="22" t="s">
        <v>15630</v>
      </c>
      <c r="D753" s="24">
        <v>3061</v>
      </c>
    </row>
    <row r="754" spans="2:4" x14ac:dyDescent="0.25">
      <c r="B754" s="22" t="s">
        <v>14759</v>
      </c>
      <c r="C754" s="22" t="s">
        <v>14761</v>
      </c>
      <c r="D754" s="24">
        <v>3062</v>
      </c>
    </row>
    <row r="755" spans="2:4" x14ac:dyDescent="0.25">
      <c r="B755" s="22" t="s">
        <v>15237</v>
      </c>
      <c r="C755" s="22" t="s">
        <v>15239</v>
      </c>
      <c r="D755" s="24">
        <v>3067</v>
      </c>
    </row>
    <row r="756" spans="2:4" x14ac:dyDescent="0.25">
      <c r="B756" s="22" t="s">
        <v>18555</v>
      </c>
      <c r="C756" s="22" t="s">
        <v>18556</v>
      </c>
      <c r="D756" s="24">
        <v>3068</v>
      </c>
    </row>
    <row r="757" spans="2:4" x14ac:dyDescent="0.25">
      <c r="B757" s="22" t="s">
        <v>13408</v>
      </c>
      <c r="C757" s="22" t="s">
        <v>13410</v>
      </c>
      <c r="D757" s="24">
        <v>3072</v>
      </c>
    </row>
    <row r="758" spans="2:4" x14ac:dyDescent="0.25">
      <c r="B758" s="22" t="s">
        <v>16288</v>
      </c>
      <c r="C758" s="22" t="s">
        <v>16290</v>
      </c>
      <c r="D758" s="24">
        <v>3079</v>
      </c>
    </row>
    <row r="759" spans="2:4" x14ac:dyDescent="0.25">
      <c r="B759" s="22" t="s">
        <v>15275</v>
      </c>
      <c r="C759" s="22" t="s">
        <v>15277</v>
      </c>
      <c r="D759" s="24">
        <v>3081</v>
      </c>
    </row>
    <row r="760" spans="2:4" x14ac:dyDescent="0.25">
      <c r="B760" s="22" t="s">
        <v>13616</v>
      </c>
      <c r="C760" s="22" t="s">
        <v>13618</v>
      </c>
      <c r="D760" s="24">
        <v>3083</v>
      </c>
    </row>
    <row r="761" spans="2:4" x14ac:dyDescent="0.25">
      <c r="B761" s="22" t="s">
        <v>16093</v>
      </c>
      <c r="C761" s="22" t="s">
        <v>16095</v>
      </c>
      <c r="D761" s="24">
        <v>3087</v>
      </c>
    </row>
    <row r="762" spans="2:4" x14ac:dyDescent="0.25">
      <c r="B762" s="22" t="s">
        <v>14422</v>
      </c>
      <c r="C762" s="22" t="s">
        <v>14424</v>
      </c>
      <c r="D762" s="24">
        <v>3089</v>
      </c>
    </row>
    <row r="763" spans="2:4" x14ac:dyDescent="0.25">
      <c r="B763" s="22" t="s">
        <v>15613</v>
      </c>
      <c r="C763" s="22" t="s">
        <v>15615</v>
      </c>
      <c r="D763" s="24">
        <v>3091</v>
      </c>
    </row>
    <row r="764" spans="2:4" x14ac:dyDescent="0.25">
      <c r="B764" s="22" t="s">
        <v>16014</v>
      </c>
      <c r="C764" s="22" t="s">
        <v>16016</v>
      </c>
      <c r="D764" s="24">
        <v>3092</v>
      </c>
    </row>
    <row r="765" spans="2:4" x14ac:dyDescent="0.25">
      <c r="B765" s="22" t="s">
        <v>16218</v>
      </c>
      <c r="C765" s="22" t="s">
        <v>16220</v>
      </c>
      <c r="D765" s="24">
        <v>3098</v>
      </c>
    </row>
    <row r="766" spans="2:4" x14ac:dyDescent="0.25">
      <c r="B766" s="22" t="s">
        <v>15738</v>
      </c>
      <c r="C766" s="22" t="s">
        <v>15740</v>
      </c>
      <c r="D766" s="24">
        <v>3099</v>
      </c>
    </row>
    <row r="767" spans="2:4" x14ac:dyDescent="0.25">
      <c r="B767" s="22" t="s">
        <v>15645</v>
      </c>
      <c r="C767" s="22" t="s">
        <v>15647</v>
      </c>
      <c r="D767" s="24">
        <v>3105</v>
      </c>
    </row>
    <row r="768" spans="2:4" x14ac:dyDescent="0.25">
      <c r="B768" s="22" t="s">
        <v>16053</v>
      </c>
      <c r="C768" s="22" t="s">
        <v>16055</v>
      </c>
      <c r="D768" s="24">
        <v>3121</v>
      </c>
    </row>
    <row r="769" spans="2:4" x14ac:dyDescent="0.25">
      <c r="B769" s="22" t="s">
        <v>14387</v>
      </c>
      <c r="C769" s="22" t="s">
        <v>14389</v>
      </c>
      <c r="D769" s="24">
        <v>3121</v>
      </c>
    </row>
    <row r="770" spans="2:4" x14ac:dyDescent="0.25">
      <c r="B770" s="22" t="s">
        <v>16064</v>
      </c>
      <c r="C770" s="22" t="s">
        <v>16066</v>
      </c>
      <c r="D770" s="24">
        <v>3126</v>
      </c>
    </row>
    <row r="771" spans="2:4" x14ac:dyDescent="0.25">
      <c r="B771" s="22" t="s">
        <v>18557</v>
      </c>
      <c r="C771" s="22" t="s">
        <v>18558</v>
      </c>
      <c r="D771" s="24">
        <v>3131</v>
      </c>
    </row>
    <row r="772" spans="2:4" x14ac:dyDescent="0.25">
      <c r="B772" s="22" t="s">
        <v>14804</v>
      </c>
      <c r="C772" s="22" t="s">
        <v>14806</v>
      </c>
      <c r="D772" s="24">
        <v>3133</v>
      </c>
    </row>
    <row r="773" spans="2:4" x14ac:dyDescent="0.25">
      <c r="B773" s="22" t="s">
        <v>18559</v>
      </c>
      <c r="C773" s="22" t="s">
        <v>18560</v>
      </c>
      <c r="D773" s="24">
        <v>3136</v>
      </c>
    </row>
    <row r="774" spans="2:4" x14ac:dyDescent="0.25">
      <c r="B774" s="22" t="s">
        <v>15711</v>
      </c>
      <c r="C774" s="22" t="s">
        <v>15713</v>
      </c>
      <c r="D774" s="24">
        <v>3144</v>
      </c>
    </row>
    <row r="775" spans="2:4" x14ac:dyDescent="0.25">
      <c r="B775" s="22" t="s">
        <v>14408</v>
      </c>
      <c r="C775" s="22" t="s">
        <v>14410</v>
      </c>
      <c r="D775" s="24">
        <v>3148</v>
      </c>
    </row>
    <row r="776" spans="2:4" x14ac:dyDescent="0.25">
      <c r="B776" s="22" t="s">
        <v>15014</v>
      </c>
      <c r="C776" s="22" t="s">
        <v>15016</v>
      </c>
      <c r="D776" s="24">
        <v>3150</v>
      </c>
    </row>
    <row r="777" spans="2:4" x14ac:dyDescent="0.25">
      <c r="B777" s="22" t="s">
        <v>15951</v>
      </c>
      <c r="C777" s="22" t="s">
        <v>15953</v>
      </c>
      <c r="D777" s="24">
        <v>3161</v>
      </c>
    </row>
    <row r="778" spans="2:4" x14ac:dyDescent="0.25">
      <c r="B778" s="22" t="s">
        <v>15549</v>
      </c>
      <c r="C778" s="22" t="s">
        <v>15551</v>
      </c>
      <c r="D778" s="24">
        <v>3172</v>
      </c>
    </row>
    <row r="779" spans="2:4" x14ac:dyDescent="0.25">
      <c r="B779" s="22" t="s">
        <v>15308</v>
      </c>
      <c r="C779" s="22" t="s">
        <v>15310</v>
      </c>
      <c r="D779" s="24">
        <v>3173</v>
      </c>
    </row>
    <row r="780" spans="2:4" x14ac:dyDescent="0.25">
      <c r="B780" s="22" t="s">
        <v>18561</v>
      </c>
      <c r="C780" s="22" t="s">
        <v>18562</v>
      </c>
      <c r="D780" s="24">
        <v>3174</v>
      </c>
    </row>
    <row r="781" spans="2:4" x14ac:dyDescent="0.25">
      <c r="B781" s="22" t="s">
        <v>13942</v>
      </c>
      <c r="C781" s="22" t="s">
        <v>13944</v>
      </c>
      <c r="D781" s="24">
        <v>3174</v>
      </c>
    </row>
    <row r="782" spans="2:4" x14ac:dyDescent="0.25">
      <c r="B782" s="22" t="s">
        <v>18563</v>
      </c>
      <c r="C782" s="22" t="s">
        <v>18564</v>
      </c>
      <c r="D782" s="24">
        <v>3174</v>
      </c>
    </row>
    <row r="783" spans="2:4" x14ac:dyDescent="0.25">
      <c r="B783" s="22" t="s">
        <v>16921</v>
      </c>
      <c r="C783" s="22" t="s">
        <v>16923</v>
      </c>
      <c r="D783" s="24">
        <v>3180</v>
      </c>
    </row>
    <row r="784" spans="2:4" x14ac:dyDescent="0.25">
      <c r="B784" s="22" t="s">
        <v>16407</v>
      </c>
      <c r="C784" s="22" t="s">
        <v>16409</v>
      </c>
      <c r="D784" s="24">
        <v>3184</v>
      </c>
    </row>
    <row r="785" spans="2:4" x14ac:dyDescent="0.25">
      <c r="B785" s="22" t="s">
        <v>16909</v>
      </c>
      <c r="C785" s="22" t="s">
        <v>16911</v>
      </c>
      <c r="D785" s="24">
        <v>3185</v>
      </c>
    </row>
    <row r="786" spans="2:4" x14ac:dyDescent="0.25">
      <c r="B786" s="22" t="s">
        <v>15880</v>
      </c>
      <c r="C786" s="22" t="s">
        <v>15882</v>
      </c>
      <c r="D786" s="24">
        <v>3186</v>
      </c>
    </row>
    <row r="787" spans="2:4" x14ac:dyDescent="0.25">
      <c r="B787" s="22" t="s">
        <v>13334</v>
      </c>
      <c r="C787" s="22" t="s">
        <v>13336</v>
      </c>
      <c r="D787" s="24">
        <v>3189</v>
      </c>
    </row>
    <row r="788" spans="2:4" x14ac:dyDescent="0.25">
      <c r="B788" s="22" t="s">
        <v>14807</v>
      </c>
      <c r="C788" s="22" t="s">
        <v>14809</v>
      </c>
      <c r="D788" s="24">
        <v>3191</v>
      </c>
    </row>
    <row r="789" spans="2:4" x14ac:dyDescent="0.25">
      <c r="B789" s="22" t="s">
        <v>14510</v>
      </c>
      <c r="C789" s="22" t="s">
        <v>14512</v>
      </c>
      <c r="D789" s="24">
        <v>3193</v>
      </c>
    </row>
    <row r="790" spans="2:4" x14ac:dyDescent="0.25">
      <c r="B790" s="22" t="s">
        <v>16711</v>
      </c>
      <c r="C790" s="22" t="s">
        <v>18565</v>
      </c>
      <c r="D790" s="24">
        <v>3200</v>
      </c>
    </row>
    <row r="791" spans="2:4" x14ac:dyDescent="0.25">
      <c r="B791" s="22" t="s">
        <v>14711</v>
      </c>
      <c r="C791" s="22" t="s">
        <v>14713</v>
      </c>
      <c r="D791" s="24">
        <v>3202</v>
      </c>
    </row>
    <row r="792" spans="2:4" x14ac:dyDescent="0.25">
      <c r="B792" s="22" t="s">
        <v>12270</v>
      </c>
      <c r="C792" s="22" t="s">
        <v>12272</v>
      </c>
      <c r="D792" s="24">
        <v>3205</v>
      </c>
    </row>
    <row r="793" spans="2:4" x14ac:dyDescent="0.25">
      <c r="B793" s="22" t="s">
        <v>14854</v>
      </c>
      <c r="C793" s="22" t="s">
        <v>14856</v>
      </c>
      <c r="D793" s="24">
        <v>3209</v>
      </c>
    </row>
    <row r="794" spans="2:4" x14ac:dyDescent="0.25">
      <c r="B794" s="22" t="s">
        <v>15915</v>
      </c>
      <c r="C794" s="22" t="s">
        <v>15917</v>
      </c>
      <c r="D794" s="24">
        <v>3218</v>
      </c>
    </row>
    <row r="795" spans="2:4" x14ac:dyDescent="0.25">
      <c r="B795" s="22" t="s">
        <v>15449</v>
      </c>
      <c r="C795" s="22" t="s">
        <v>15451</v>
      </c>
      <c r="D795" s="24">
        <v>3221</v>
      </c>
    </row>
    <row r="796" spans="2:4" x14ac:dyDescent="0.25">
      <c r="B796" s="22" t="s">
        <v>18566</v>
      </c>
      <c r="C796" s="22" t="s">
        <v>18567</v>
      </c>
      <c r="D796" s="24">
        <v>3236</v>
      </c>
    </row>
    <row r="797" spans="2:4" x14ac:dyDescent="0.25">
      <c r="B797" s="22" t="s">
        <v>15874</v>
      </c>
      <c r="C797" s="22" t="s">
        <v>15876</v>
      </c>
      <c r="D797" s="24">
        <v>3241</v>
      </c>
    </row>
    <row r="798" spans="2:4" x14ac:dyDescent="0.25">
      <c r="B798" s="22" t="s">
        <v>15210</v>
      </c>
      <c r="C798" s="22" t="s">
        <v>15212</v>
      </c>
      <c r="D798" s="24">
        <v>3247</v>
      </c>
    </row>
    <row r="799" spans="2:4" x14ac:dyDescent="0.25">
      <c r="B799" s="22" t="s">
        <v>14747</v>
      </c>
      <c r="C799" s="22" t="s">
        <v>14749</v>
      </c>
      <c r="D799" s="24">
        <v>3248</v>
      </c>
    </row>
    <row r="800" spans="2:4" x14ac:dyDescent="0.25">
      <c r="B800" s="22" t="s">
        <v>16241</v>
      </c>
      <c r="C800" s="22" t="s">
        <v>16243</v>
      </c>
      <c r="D800" s="24">
        <v>3251</v>
      </c>
    </row>
    <row r="801" spans="2:4" x14ac:dyDescent="0.25">
      <c r="B801" s="22" t="s">
        <v>16478</v>
      </c>
      <c r="C801" s="22" t="s">
        <v>16480</v>
      </c>
      <c r="D801" s="24">
        <v>3252</v>
      </c>
    </row>
    <row r="802" spans="2:4" x14ac:dyDescent="0.25">
      <c r="B802" s="22" t="s">
        <v>14771</v>
      </c>
      <c r="C802" s="22" t="s">
        <v>14773</v>
      </c>
      <c r="D802" s="24">
        <v>3253</v>
      </c>
    </row>
    <row r="803" spans="2:4" x14ac:dyDescent="0.25">
      <c r="B803" s="22" t="s">
        <v>13619</v>
      </c>
      <c r="C803" s="22" t="s">
        <v>13621</v>
      </c>
      <c r="D803" s="24">
        <v>3260</v>
      </c>
    </row>
    <row r="804" spans="2:4" x14ac:dyDescent="0.25">
      <c r="B804" s="22" t="s">
        <v>15056</v>
      </c>
      <c r="C804" s="22" t="s">
        <v>15058</v>
      </c>
      <c r="D804" s="24">
        <v>3265</v>
      </c>
    </row>
    <row r="805" spans="2:4" x14ac:dyDescent="0.25">
      <c r="B805" s="22" t="s">
        <v>14411</v>
      </c>
      <c r="C805" s="22" t="s">
        <v>14412</v>
      </c>
      <c r="D805" s="24">
        <v>3265</v>
      </c>
    </row>
    <row r="806" spans="2:4" x14ac:dyDescent="0.25">
      <c r="B806" s="22" t="s">
        <v>17193</v>
      </c>
      <c r="C806" s="22" t="s">
        <v>17195</v>
      </c>
      <c r="D806" s="24">
        <v>3278</v>
      </c>
    </row>
    <row r="807" spans="2:4" x14ac:dyDescent="0.25">
      <c r="B807" s="22" t="s">
        <v>15894</v>
      </c>
      <c r="C807" s="22" t="s">
        <v>15896</v>
      </c>
      <c r="D807" s="24">
        <v>3279</v>
      </c>
    </row>
    <row r="808" spans="2:4" x14ac:dyDescent="0.25">
      <c r="B808" s="22" t="s">
        <v>12692</v>
      </c>
      <c r="C808" s="22" t="s">
        <v>12694</v>
      </c>
      <c r="D808" s="24">
        <v>3279</v>
      </c>
    </row>
    <row r="809" spans="2:4" x14ac:dyDescent="0.25">
      <c r="B809" s="22" t="s">
        <v>18568</v>
      </c>
      <c r="C809" s="22" t="s">
        <v>18569</v>
      </c>
      <c r="D809" s="24">
        <v>3291</v>
      </c>
    </row>
    <row r="810" spans="2:4" x14ac:dyDescent="0.25">
      <c r="B810" s="22" t="s">
        <v>18570</v>
      </c>
      <c r="C810" s="22" t="s">
        <v>18571</v>
      </c>
      <c r="D810" s="24">
        <v>3305</v>
      </c>
    </row>
    <row r="811" spans="2:4" x14ac:dyDescent="0.25">
      <c r="B811" s="22" t="s">
        <v>14996</v>
      </c>
      <c r="C811" s="22" t="s">
        <v>14998</v>
      </c>
      <c r="D811" s="24">
        <v>3315</v>
      </c>
    </row>
    <row r="812" spans="2:4" x14ac:dyDescent="0.25">
      <c r="B812" s="22" t="s">
        <v>15555</v>
      </c>
      <c r="C812" s="22" t="s">
        <v>15557</v>
      </c>
      <c r="D812" s="24">
        <v>3318</v>
      </c>
    </row>
    <row r="813" spans="2:4" x14ac:dyDescent="0.25">
      <c r="B813" s="22" t="s">
        <v>15032</v>
      </c>
      <c r="C813" s="22" t="s">
        <v>15034</v>
      </c>
      <c r="D813" s="24">
        <v>3318</v>
      </c>
    </row>
    <row r="814" spans="2:4" x14ac:dyDescent="0.25">
      <c r="B814" s="22" t="s">
        <v>18572</v>
      </c>
      <c r="C814" s="22" t="s">
        <v>18573</v>
      </c>
      <c r="D814" s="24">
        <v>3327</v>
      </c>
    </row>
    <row r="815" spans="2:4" x14ac:dyDescent="0.25">
      <c r="B815" s="22" t="s">
        <v>16088</v>
      </c>
      <c r="C815" s="22" t="s">
        <v>16089</v>
      </c>
      <c r="D815" s="24">
        <v>3330</v>
      </c>
    </row>
    <row r="816" spans="2:4" x14ac:dyDescent="0.25">
      <c r="B816" s="22" t="s">
        <v>16102</v>
      </c>
      <c r="C816" s="22" t="s">
        <v>16104</v>
      </c>
      <c r="D816" s="24">
        <v>3330</v>
      </c>
    </row>
    <row r="817" spans="2:4" x14ac:dyDescent="0.25">
      <c r="B817" s="22" t="s">
        <v>15723</v>
      </c>
      <c r="C817" s="22" t="s">
        <v>15725</v>
      </c>
      <c r="D817" s="24">
        <v>3341</v>
      </c>
    </row>
    <row r="818" spans="2:4" x14ac:dyDescent="0.25">
      <c r="B818" s="22" t="s">
        <v>15086</v>
      </c>
      <c r="C818" s="22" t="s">
        <v>15088</v>
      </c>
      <c r="D818" s="24">
        <v>3346</v>
      </c>
    </row>
    <row r="819" spans="2:4" x14ac:dyDescent="0.25">
      <c r="B819" s="22" t="s">
        <v>15642</v>
      </c>
      <c r="C819" s="22" t="s">
        <v>15644</v>
      </c>
      <c r="D819" s="24">
        <v>3350</v>
      </c>
    </row>
    <row r="820" spans="2:4" x14ac:dyDescent="0.25">
      <c r="B820" s="22" t="s">
        <v>11199</v>
      </c>
      <c r="C820" s="22" t="s">
        <v>11201</v>
      </c>
      <c r="D820" s="24">
        <v>3354</v>
      </c>
    </row>
    <row r="821" spans="2:4" x14ac:dyDescent="0.25">
      <c r="B821" s="22" t="s">
        <v>15576</v>
      </c>
      <c r="C821" s="22" t="s">
        <v>15578</v>
      </c>
      <c r="D821" s="24">
        <v>3361</v>
      </c>
    </row>
    <row r="822" spans="2:4" x14ac:dyDescent="0.25">
      <c r="B822" s="22" t="s">
        <v>14399</v>
      </c>
      <c r="C822" s="22" t="s">
        <v>14401</v>
      </c>
      <c r="D822" s="24">
        <v>3365</v>
      </c>
    </row>
    <row r="823" spans="2:4" x14ac:dyDescent="0.25">
      <c r="B823" s="22" t="s">
        <v>13964</v>
      </c>
      <c r="C823" s="22" t="s">
        <v>13966</v>
      </c>
      <c r="D823" s="24">
        <v>3366</v>
      </c>
    </row>
    <row r="824" spans="2:4" x14ac:dyDescent="0.25">
      <c r="B824" s="22" t="s">
        <v>13727</v>
      </c>
      <c r="C824" s="22" t="s">
        <v>13729</v>
      </c>
      <c r="D824" s="24">
        <v>3372</v>
      </c>
    </row>
    <row r="825" spans="2:4" x14ac:dyDescent="0.25">
      <c r="B825" s="22" t="s">
        <v>16191</v>
      </c>
      <c r="C825" s="22" t="s">
        <v>16193</v>
      </c>
      <c r="D825" s="24">
        <v>3374</v>
      </c>
    </row>
    <row r="826" spans="2:4" x14ac:dyDescent="0.25">
      <c r="B826" s="22" t="s">
        <v>18574</v>
      </c>
      <c r="C826" s="22" t="s">
        <v>18575</v>
      </c>
      <c r="D826" s="24">
        <v>3379</v>
      </c>
    </row>
    <row r="827" spans="2:4" x14ac:dyDescent="0.25">
      <c r="B827" s="22" t="s">
        <v>14545</v>
      </c>
      <c r="C827" s="22" t="s">
        <v>14547</v>
      </c>
      <c r="D827" s="24">
        <v>3381</v>
      </c>
    </row>
    <row r="828" spans="2:4" x14ac:dyDescent="0.25">
      <c r="B828" s="22" t="s">
        <v>14527</v>
      </c>
      <c r="C828" s="22" t="s">
        <v>14529</v>
      </c>
      <c r="D828" s="24">
        <v>3385</v>
      </c>
    </row>
    <row r="829" spans="2:4" x14ac:dyDescent="0.25">
      <c r="B829" s="22" t="s">
        <v>18576</v>
      </c>
      <c r="C829" s="22" t="s">
        <v>18577</v>
      </c>
      <c r="D829" s="24">
        <v>3385</v>
      </c>
    </row>
    <row r="830" spans="2:4" x14ac:dyDescent="0.25">
      <c r="B830" s="22" t="s">
        <v>18578</v>
      </c>
      <c r="C830" s="22" t="s">
        <v>18579</v>
      </c>
      <c r="D830" s="24">
        <v>3390</v>
      </c>
    </row>
    <row r="831" spans="2:4" x14ac:dyDescent="0.25">
      <c r="B831" s="22" t="s">
        <v>15017</v>
      </c>
      <c r="C831" s="22" t="s">
        <v>15019</v>
      </c>
      <c r="D831" s="24">
        <v>3397</v>
      </c>
    </row>
    <row r="832" spans="2:4" x14ac:dyDescent="0.25">
      <c r="B832" s="22" t="s">
        <v>14575</v>
      </c>
      <c r="C832" s="22" t="s">
        <v>14577</v>
      </c>
      <c r="D832" s="24">
        <v>3403</v>
      </c>
    </row>
    <row r="833" spans="2:4" x14ac:dyDescent="0.25">
      <c r="B833" s="22" t="s">
        <v>16200</v>
      </c>
      <c r="C833" s="22" t="s">
        <v>16202</v>
      </c>
      <c r="D833" s="24">
        <v>3406</v>
      </c>
    </row>
    <row r="834" spans="2:4" x14ac:dyDescent="0.25">
      <c r="B834" s="22" t="s">
        <v>9702</v>
      </c>
      <c r="C834" s="22" t="s">
        <v>9704</v>
      </c>
      <c r="D834" s="24">
        <v>3406</v>
      </c>
    </row>
    <row r="835" spans="2:4" x14ac:dyDescent="0.25">
      <c r="B835" s="22" t="s">
        <v>16212</v>
      </c>
      <c r="C835" s="22" t="s">
        <v>16214</v>
      </c>
      <c r="D835" s="24">
        <v>3408</v>
      </c>
    </row>
    <row r="836" spans="2:4" x14ac:dyDescent="0.25">
      <c r="B836" s="22" t="s">
        <v>14075</v>
      </c>
      <c r="C836" s="22" t="s">
        <v>14077</v>
      </c>
      <c r="D836" s="24">
        <v>3418</v>
      </c>
    </row>
    <row r="837" spans="2:4" x14ac:dyDescent="0.25">
      <c r="B837" s="22" t="s">
        <v>18580</v>
      </c>
      <c r="C837" s="22" t="s">
        <v>18581</v>
      </c>
      <c r="D837" s="24">
        <v>3419</v>
      </c>
    </row>
    <row r="838" spans="2:4" x14ac:dyDescent="0.25">
      <c r="B838" s="22" t="s">
        <v>18582</v>
      </c>
      <c r="C838" s="22" t="s">
        <v>18583</v>
      </c>
      <c r="D838" s="24">
        <v>3427</v>
      </c>
    </row>
    <row r="839" spans="2:4" x14ac:dyDescent="0.25">
      <c r="B839" s="22" t="s">
        <v>15213</v>
      </c>
      <c r="C839" s="22" t="s">
        <v>15215</v>
      </c>
      <c r="D839" s="24">
        <v>3432</v>
      </c>
    </row>
    <row r="840" spans="2:4" x14ac:dyDescent="0.25">
      <c r="B840" s="22" t="s">
        <v>14658</v>
      </c>
      <c r="C840" s="22" t="s">
        <v>14660</v>
      </c>
      <c r="D840" s="24">
        <v>3438</v>
      </c>
    </row>
    <row r="841" spans="2:4" x14ac:dyDescent="0.25">
      <c r="B841" s="22" t="s">
        <v>18584</v>
      </c>
      <c r="C841" s="22" t="s">
        <v>18585</v>
      </c>
      <c r="D841" s="24">
        <v>3438</v>
      </c>
    </row>
    <row r="842" spans="2:4" x14ac:dyDescent="0.25">
      <c r="B842" s="22" t="s">
        <v>15380</v>
      </c>
      <c r="C842" s="22" t="s">
        <v>15382</v>
      </c>
      <c r="D842" s="24">
        <v>3439</v>
      </c>
    </row>
    <row r="843" spans="2:4" x14ac:dyDescent="0.25">
      <c r="B843" s="22" t="s">
        <v>18586</v>
      </c>
      <c r="C843" s="22" t="s">
        <v>18587</v>
      </c>
      <c r="D843" s="24">
        <v>3443</v>
      </c>
    </row>
    <row r="844" spans="2:4" x14ac:dyDescent="0.25">
      <c r="B844" s="22" t="s">
        <v>16041</v>
      </c>
      <c r="C844" s="22" t="s">
        <v>16043</v>
      </c>
      <c r="D844" s="24">
        <v>3450</v>
      </c>
    </row>
    <row r="845" spans="2:4" x14ac:dyDescent="0.25">
      <c r="B845" s="22" t="s">
        <v>14714</v>
      </c>
      <c r="C845" s="22" t="s">
        <v>14716</v>
      </c>
      <c r="D845" s="24">
        <v>3453</v>
      </c>
    </row>
    <row r="846" spans="2:4" x14ac:dyDescent="0.25">
      <c r="B846" s="22" t="s">
        <v>14919</v>
      </c>
      <c r="C846" s="22" t="s">
        <v>14921</v>
      </c>
      <c r="D846" s="24">
        <v>3456</v>
      </c>
    </row>
    <row r="847" spans="2:4" x14ac:dyDescent="0.25">
      <c r="B847" s="22" t="s">
        <v>16085</v>
      </c>
      <c r="C847" s="22" t="s">
        <v>16087</v>
      </c>
      <c r="D847" s="24">
        <v>3458</v>
      </c>
    </row>
    <row r="848" spans="2:4" x14ac:dyDescent="0.25">
      <c r="B848" s="22" t="s">
        <v>15945</v>
      </c>
      <c r="C848" s="22" t="s">
        <v>15947</v>
      </c>
      <c r="D848" s="24">
        <v>3466</v>
      </c>
    </row>
    <row r="849" spans="2:4" x14ac:dyDescent="0.25">
      <c r="B849" s="22" t="s">
        <v>13628</v>
      </c>
      <c r="C849" s="22" t="s">
        <v>13630</v>
      </c>
      <c r="D849" s="24">
        <v>3469</v>
      </c>
    </row>
    <row r="850" spans="2:4" x14ac:dyDescent="0.25">
      <c r="B850" s="22" t="s">
        <v>13841</v>
      </c>
      <c r="C850" s="22" t="s">
        <v>13843</v>
      </c>
      <c r="D850" s="24">
        <v>3482</v>
      </c>
    </row>
    <row r="851" spans="2:4" x14ac:dyDescent="0.25">
      <c r="B851" s="22" t="s">
        <v>15290</v>
      </c>
      <c r="C851" s="22" t="s">
        <v>15292</v>
      </c>
      <c r="D851" s="24">
        <v>3484</v>
      </c>
    </row>
    <row r="852" spans="2:4" x14ac:dyDescent="0.25">
      <c r="B852" s="22" t="s">
        <v>13868</v>
      </c>
      <c r="C852" s="22" t="s">
        <v>13870</v>
      </c>
      <c r="D852" s="24">
        <v>3486</v>
      </c>
    </row>
    <row r="853" spans="2:4" x14ac:dyDescent="0.25">
      <c r="B853" s="22" t="s">
        <v>15455</v>
      </c>
      <c r="C853" s="22" t="s">
        <v>15457</v>
      </c>
      <c r="D853" s="24">
        <v>3486</v>
      </c>
    </row>
    <row r="854" spans="2:4" x14ac:dyDescent="0.25">
      <c r="B854" s="22" t="s">
        <v>16493</v>
      </c>
      <c r="C854" s="22" t="s">
        <v>16495</v>
      </c>
      <c r="D854" s="24">
        <v>3494</v>
      </c>
    </row>
    <row r="855" spans="2:4" x14ac:dyDescent="0.25">
      <c r="B855" s="22" t="s">
        <v>10882</v>
      </c>
      <c r="C855" s="22" t="s">
        <v>10884</v>
      </c>
      <c r="D855" s="24">
        <v>3498</v>
      </c>
    </row>
    <row r="856" spans="2:4" x14ac:dyDescent="0.25">
      <c r="B856" s="22" t="s">
        <v>16002</v>
      </c>
      <c r="C856" s="22" t="s">
        <v>16004</v>
      </c>
      <c r="D856" s="24">
        <v>3501</v>
      </c>
    </row>
    <row r="857" spans="2:4" x14ac:dyDescent="0.25">
      <c r="B857" s="22" t="s">
        <v>16410</v>
      </c>
      <c r="C857" s="22" t="s">
        <v>16412</v>
      </c>
      <c r="D857" s="24">
        <v>3501</v>
      </c>
    </row>
    <row r="858" spans="2:4" x14ac:dyDescent="0.25">
      <c r="B858" s="22" t="s">
        <v>14663</v>
      </c>
      <c r="C858" s="22" t="s">
        <v>14665</v>
      </c>
      <c r="D858" s="24">
        <v>3509</v>
      </c>
    </row>
    <row r="859" spans="2:4" x14ac:dyDescent="0.25">
      <c r="B859" s="22" t="s">
        <v>16413</v>
      </c>
      <c r="C859" s="22" t="s">
        <v>16415</v>
      </c>
      <c r="D859" s="24">
        <v>3518</v>
      </c>
    </row>
    <row r="860" spans="2:4" x14ac:dyDescent="0.25">
      <c r="B860" s="22" t="s">
        <v>13859</v>
      </c>
      <c r="C860" s="22" t="s">
        <v>13861</v>
      </c>
      <c r="D860" s="24">
        <v>3521</v>
      </c>
    </row>
    <row r="861" spans="2:4" x14ac:dyDescent="0.25">
      <c r="B861" s="22" t="s">
        <v>15183</v>
      </c>
      <c r="C861" s="22" t="s">
        <v>15185</v>
      </c>
      <c r="D861" s="24">
        <v>3530</v>
      </c>
    </row>
    <row r="862" spans="2:4" x14ac:dyDescent="0.25">
      <c r="B862" s="22" t="s">
        <v>15516</v>
      </c>
      <c r="C862" s="22" t="s">
        <v>15518</v>
      </c>
      <c r="D862" s="24">
        <v>3556</v>
      </c>
    </row>
    <row r="863" spans="2:4" x14ac:dyDescent="0.25">
      <c r="B863" s="22" t="s">
        <v>14492</v>
      </c>
      <c r="C863" s="22" t="s">
        <v>18588</v>
      </c>
      <c r="D863" s="24">
        <v>3568</v>
      </c>
    </row>
    <row r="864" spans="2:4" x14ac:dyDescent="0.25">
      <c r="B864" s="22" t="s">
        <v>16023</v>
      </c>
      <c r="C864" s="22" t="s">
        <v>16025</v>
      </c>
      <c r="D864" s="24">
        <v>3574</v>
      </c>
    </row>
    <row r="865" spans="2:4" x14ac:dyDescent="0.25">
      <c r="B865" s="22" t="s">
        <v>18589</v>
      </c>
      <c r="C865" s="22" t="s">
        <v>18590</v>
      </c>
      <c r="D865" s="24">
        <v>3576</v>
      </c>
    </row>
    <row r="866" spans="2:4" x14ac:dyDescent="0.25">
      <c r="B866" s="22" t="s">
        <v>15546</v>
      </c>
      <c r="C866" s="22" t="s">
        <v>15548</v>
      </c>
      <c r="D866" s="24">
        <v>3578</v>
      </c>
    </row>
    <row r="867" spans="2:4" x14ac:dyDescent="0.25">
      <c r="B867" s="22" t="s">
        <v>8131</v>
      </c>
      <c r="C867" s="22" t="s">
        <v>8133</v>
      </c>
      <c r="D867" s="24">
        <v>3587</v>
      </c>
    </row>
    <row r="868" spans="2:4" x14ac:dyDescent="0.25">
      <c r="B868" s="22" t="s">
        <v>18591</v>
      </c>
      <c r="C868" s="22" t="s">
        <v>18592</v>
      </c>
      <c r="D868" s="24">
        <v>3587</v>
      </c>
    </row>
    <row r="869" spans="2:4" x14ac:dyDescent="0.25">
      <c r="B869" s="22" t="s">
        <v>15865</v>
      </c>
      <c r="C869" s="22" t="s">
        <v>15867</v>
      </c>
      <c r="D869" s="24">
        <v>3587</v>
      </c>
    </row>
    <row r="870" spans="2:4" x14ac:dyDescent="0.25">
      <c r="B870" s="22" t="s">
        <v>18593</v>
      </c>
      <c r="C870" s="22" t="s">
        <v>18594</v>
      </c>
      <c r="D870" s="24">
        <v>3590</v>
      </c>
    </row>
    <row r="871" spans="2:4" x14ac:dyDescent="0.25">
      <c r="B871" s="22" t="s">
        <v>18595</v>
      </c>
      <c r="C871" s="22" t="s">
        <v>18596</v>
      </c>
      <c r="D871" s="24">
        <v>3593</v>
      </c>
    </row>
    <row r="872" spans="2:4" x14ac:dyDescent="0.25">
      <c r="B872" s="22" t="s">
        <v>15853</v>
      </c>
      <c r="C872" s="22" t="s">
        <v>15855</v>
      </c>
      <c r="D872" s="24">
        <v>3599</v>
      </c>
    </row>
    <row r="873" spans="2:4" x14ac:dyDescent="0.25">
      <c r="B873" s="22" t="s">
        <v>15648</v>
      </c>
      <c r="C873" s="22" t="s">
        <v>15650</v>
      </c>
      <c r="D873" s="24">
        <v>3615</v>
      </c>
    </row>
    <row r="874" spans="2:4" x14ac:dyDescent="0.25">
      <c r="B874" s="22" t="s">
        <v>14857</v>
      </c>
      <c r="C874" s="22" t="s">
        <v>14859</v>
      </c>
      <c r="D874" s="24">
        <v>3621</v>
      </c>
    </row>
    <row r="875" spans="2:4" x14ac:dyDescent="0.25">
      <c r="B875" s="22" t="s">
        <v>11268</v>
      </c>
      <c r="C875" s="22" t="s">
        <v>11270</v>
      </c>
      <c r="D875" s="24">
        <v>3622</v>
      </c>
    </row>
    <row r="876" spans="2:4" x14ac:dyDescent="0.25">
      <c r="B876" s="22" t="s">
        <v>15567</v>
      </c>
      <c r="C876" s="22" t="s">
        <v>15569</v>
      </c>
      <c r="D876" s="24">
        <v>3623</v>
      </c>
    </row>
    <row r="877" spans="2:4" x14ac:dyDescent="0.25">
      <c r="B877" s="22" t="s">
        <v>18597</v>
      </c>
      <c r="C877" s="22" t="s">
        <v>18598</v>
      </c>
      <c r="D877" s="24">
        <v>3627</v>
      </c>
    </row>
    <row r="878" spans="2:4" x14ac:dyDescent="0.25">
      <c r="B878" s="22" t="s">
        <v>13420</v>
      </c>
      <c r="C878" s="22" t="s">
        <v>13422</v>
      </c>
      <c r="D878" s="24">
        <v>3628</v>
      </c>
    </row>
    <row r="879" spans="2:4" x14ac:dyDescent="0.25">
      <c r="B879" s="22" t="s">
        <v>13736</v>
      </c>
      <c r="C879" s="22" t="s">
        <v>13738</v>
      </c>
      <c r="D879" s="24">
        <v>3629</v>
      </c>
    </row>
    <row r="880" spans="2:4" x14ac:dyDescent="0.25">
      <c r="B880" s="22" t="s">
        <v>15513</v>
      </c>
      <c r="C880" s="22" t="s">
        <v>15515</v>
      </c>
      <c r="D880" s="24">
        <v>3640</v>
      </c>
    </row>
    <row r="881" spans="2:4" x14ac:dyDescent="0.25">
      <c r="B881" s="22" t="s">
        <v>18599</v>
      </c>
      <c r="C881" s="22" t="s">
        <v>18600</v>
      </c>
      <c r="D881" s="24">
        <v>3641</v>
      </c>
    </row>
    <row r="882" spans="2:4" x14ac:dyDescent="0.25">
      <c r="B882" s="22" t="s">
        <v>14513</v>
      </c>
      <c r="C882" s="22" t="s">
        <v>14515</v>
      </c>
      <c r="D882" s="24">
        <v>3648</v>
      </c>
    </row>
    <row r="883" spans="2:4" x14ac:dyDescent="0.25">
      <c r="B883" s="22" t="s">
        <v>13280</v>
      </c>
      <c r="C883" s="22" t="s">
        <v>13282</v>
      </c>
      <c r="D883" s="24">
        <v>3648</v>
      </c>
    </row>
    <row r="884" spans="2:4" x14ac:dyDescent="0.25">
      <c r="B884" s="22" t="s">
        <v>15827</v>
      </c>
      <c r="C884" s="22" t="s">
        <v>15829</v>
      </c>
      <c r="D884" s="24">
        <v>3656</v>
      </c>
    </row>
    <row r="885" spans="2:4" x14ac:dyDescent="0.25">
      <c r="B885" s="22" t="s">
        <v>14937</v>
      </c>
      <c r="C885" s="22" t="s">
        <v>14939</v>
      </c>
      <c r="D885" s="24">
        <v>3657</v>
      </c>
    </row>
    <row r="886" spans="2:4" x14ac:dyDescent="0.25">
      <c r="B886" s="22" t="s">
        <v>15326</v>
      </c>
      <c r="C886" s="22" t="s">
        <v>15328</v>
      </c>
      <c r="D886" s="24">
        <v>3668</v>
      </c>
    </row>
    <row r="887" spans="2:4" x14ac:dyDescent="0.25">
      <c r="B887" s="22" t="s">
        <v>14437</v>
      </c>
      <c r="C887" s="22" t="s">
        <v>14439</v>
      </c>
      <c r="D887" s="24">
        <v>3674</v>
      </c>
    </row>
    <row r="888" spans="2:4" x14ac:dyDescent="0.25">
      <c r="B888" s="22" t="s">
        <v>13313</v>
      </c>
      <c r="C888" s="22" t="s">
        <v>13315</v>
      </c>
      <c r="D888" s="24">
        <v>3677</v>
      </c>
    </row>
    <row r="889" spans="2:4" x14ac:dyDescent="0.25">
      <c r="B889" s="22" t="s">
        <v>15222</v>
      </c>
      <c r="C889" s="22" t="s">
        <v>15224</v>
      </c>
      <c r="D889" s="24">
        <v>3680</v>
      </c>
    </row>
    <row r="890" spans="2:4" x14ac:dyDescent="0.25">
      <c r="B890" s="22" t="s">
        <v>15269</v>
      </c>
      <c r="C890" s="22" t="s">
        <v>15271</v>
      </c>
      <c r="D890" s="24">
        <v>3681</v>
      </c>
    </row>
    <row r="891" spans="2:4" x14ac:dyDescent="0.25">
      <c r="B891" s="22" t="s">
        <v>9462</v>
      </c>
      <c r="C891" s="22" t="s">
        <v>9464</v>
      </c>
      <c r="D891" s="24">
        <v>3682</v>
      </c>
    </row>
    <row r="892" spans="2:4" x14ac:dyDescent="0.25">
      <c r="B892" s="22" t="s">
        <v>14913</v>
      </c>
      <c r="C892" s="22" t="s">
        <v>14915</v>
      </c>
      <c r="D892" s="24">
        <v>3685</v>
      </c>
    </row>
    <row r="893" spans="2:4" x14ac:dyDescent="0.25">
      <c r="B893" s="22" t="s">
        <v>14810</v>
      </c>
      <c r="C893" s="22" t="s">
        <v>14812</v>
      </c>
      <c r="D893" s="24">
        <v>3685</v>
      </c>
    </row>
    <row r="894" spans="2:4" x14ac:dyDescent="0.25">
      <c r="B894" s="22" t="s">
        <v>15765</v>
      </c>
      <c r="C894" s="22" t="s">
        <v>15767</v>
      </c>
      <c r="D894" s="24">
        <v>3691</v>
      </c>
    </row>
    <row r="895" spans="2:4" x14ac:dyDescent="0.25">
      <c r="B895" s="22" t="s">
        <v>16038</v>
      </c>
      <c r="C895" s="22" t="s">
        <v>16040</v>
      </c>
      <c r="D895" s="24">
        <v>3693</v>
      </c>
    </row>
    <row r="896" spans="2:4" x14ac:dyDescent="0.25">
      <c r="B896" s="22" t="s">
        <v>16308</v>
      </c>
      <c r="C896" s="22" t="s">
        <v>16310</v>
      </c>
      <c r="D896" s="24">
        <v>3695</v>
      </c>
    </row>
    <row r="897" spans="1:4" x14ac:dyDescent="0.25">
      <c r="B897" s="22" t="s">
        <v>14201</v>
      </c>
      <c r="C897" s="22" t="s">
        <v>14203</v>
      </c>
      <c r="D897" s="24">
        <v>3696</v>
      </c>
    </row>
    <row r="898" spans="1:4" x14ac:dyDescent="0.25">
      <c r="B898" s="22" t="s">
        <v>15332</v>
      </c>
      <c r="C898" s="22" t="s">
        <v>15334</v>
      </c>
      <c r="D898" s="24">
        <v>3701</v>
      </c>
    </row>
    <row r="899" spans="1:4" x14ac:dyDescent="0.25">
      <c r="B899" s="22" t="s">
        <v>16559</v>
      </c>
      <c r="C899" s="22" t="s">
        <v>16561</v>
      </c>
      <c r="D899" s="24">
        <v>3703</v>
      </c>
    </row>
    <row r="900" spans="1:4" x14ac:dyDescent="0.25">
      <c r="B900" s="22" t="s">
        <v>12360</v>
      </c>
      <c r="C900" s="22" t="s">
        <v>12362</v>
      </c>
      <c r="D900" s="24">
        <v>3708</v>
      </c>
    </row>
    <row r="901" spans="1:4" x14ac:dyDescent="0.25">
      <c r="B901" s="22" t="s">
        <v>18601</v>
      </c>
      <c r="C901" s="22" t="s">
        <v>18602</v>
      </c>
      <c r="D901" s="24">
        <v>3711</v>
      </c>
    </row>
    <row r="902" spans="1:4" x14ac:dyDescent="0.25">
      <c r="B902" s="22" t="s">
        <v>16261</v>
      </c>
      <c r="C902" s="22" t="s">
        <v>16263</v>
      </c>
      <c r="D902" s="24">
        <v>3712</v>
      </c>
    </row>
    <row r="903" spans="1:4" x14ac:dyDescent="0.25">
      <c r="A903">
        <v>967732311</v>
      </c>
      <c r="B903" s="19" t="s">
        <v>966</v>
      </c>
      <c r="C903" s="19" t="s">
        <v>968</v>
      </c>
      <c r="D903" s="24">
        <v>3712.5144943012319</v>
      </c>
    </row>
    <row r="904" spans="1:4" x14ac:dyDescent="0.25">
      <c r="B904" s="22" t="s">
        <v>18603</v>
      </c>
      <c r="C904" s="22" t="s">
        <v>18604</v>
      </c>
      <c r="D904" s="24">
        <v>3716</v>
      </c>
    </row>
    <row r="905" spans="1:4" x14ac:dyDescent="0.25">
      <c r="B905" s="22" t="s">
        <v>18605</v>
      </c>
      <c r="C905" s="22" t="s">
        <v>18606</v>
      </c>
      <c r="D905" s="24">
        <v>3738</v>
      </c>
    </row>
    <row r="906" spans="1:4" x14ac:dyDescent="0.25">
      <c r="B906" s="22" t="s">
        <v>7010</v>
      </c>
      <c r="C906" s="22" t="s">
        <v>7012</v>
      </c>
      <c r="D906" s="24">
        <v>3744</v>
      </c>
    </row>
    <row r="907" spans="1:4" x14ac:dyDescent="0.25">
      <c r="B907" s="22" t="s">
        <v>15476</v>
      </c>
      <c r="C907" s="22" t="s">
        <v>15477</v>
      </c>
      <c r="D907" s="24">
        <v>3745</v>
      </c>
    </row>
    <row r="908" spans="1:4" x14ac:dyDescent="0.25">
      <c r="B908" s="22" t="s">
        <v>18607</v>
      </c>
      <c r="C908" s="22" t="s">
        <v>18608</v>
      </c>
      <c r="D908" s="24">
        <v>3749</v>
      </c>
    </row>
    <row r="909" spans="1:4" x14ac:dyDescent="0.25">
      <c r="B909" s="22" t="s">
        <v>18609</v>
      </c>
      <c r="C909" s="22" t="s">
        <v>18610</v>
      </c>
      <c r="D909" s="24">
        <v>3759</v>
      </c>
    </row>
    <row r="910" spans="1:4" x14ac:dyDescent="0.25">
      <c r="B910" s="22" t="s">
        <v>16224</v>
      </c>
      <c r="C910" s="22" t="s">
        <v>16226</v>
      </c>
      <c r="D910" s="24">
        <v>3760</v>
      </c>
    </row>
    <row r="911" spans="1:4" x14ac:dyDescent="0.25">
      <c r="B911" s="22" t="s">
        <v>14608</v>
      </c>
      <c r="C911" s="22" t="s">
        <v>14610</v>
      </c>
      <c r="D911" s="24">
        <v>3760</v>
      </c>
    </row>
    <row r="912" spans="1:4" x14ac:dyDescent="0.25">
      <c r="B912" s="22" t="s">
        <v>15344</v>
      </c>
      <c r="C912" s="22" t="s">
        <v>15346</v>
      </c>
      <c r="D912" s="24">
        <v>3764</v>
      </c>
    </row>
    <row r="913" spans="2:4" x14ac:dyDescent="0.25">
      <c r="B913" s="22" t="s">
        <v>13432</v>
      </c>
      <c r="C913" s="22" t="s">
        <v>13434</v>
      </c>
      <c r="D913" s="24">
        <v>3774</v>
      </c>
    </row>
    <row r="914" spans="2:4" x14ac:dyDescent="0.25">
      <c r="B914" s="22" t="s">
        <v>16343</v>
      </c>
      <c r="C914" s="22" t="s">
        <v>16345</v>
      </c>
      <c r="D914" s="24">
        <v>3775</v>
      </c>
    </row>
    <row r="915" spans="2:4" x14ac:dyDescent="0.25">
      <c r="B915" s="22" t="s">
        <v>15776</v>
      </c>
      <c r="C915" s="22" t="s">
        <v>15778</v>
      </c>
      <c r="D915" s="24">
        <v>3806</v>
      </c>
    </row>
    <row r="916" spans="2:4" x14ac:dyDescent="0.25">
      <c r="B916" s="22" t="s">
        <v>15496</v>
      </c>
      <c r="C916" s="22" t="s">
        <v>15498</v>
      </c>
      <c r="D916" s="24">
        <v>3808</v>
      </c>
    </row>
    <row r="917" spans="2:4" x14ac:dyDescent="0.25">
      <c r="B917" s="22" t="s">
        <v>15422</v>
      </c>
      <c r="C917" s="22" t="s">
        <v>15424</v>
      </c>
      <c r="D917" s="24">
        <v>3812</v>
      </c>
    </row>
    <row r="918" spans="2:4" x14ac:dyDescent="0.25">
      <c r="B918" s="22" t="s">
        <v>16673</v>
      </c>
      <c r="C918" s="22" t="s">
        <v>18611</v>
      </c>
      <c r="D918" s="24">
        <v>3813</v>
      </c>
    </row>
    <row r="919" spans="2:4" x14ac:dyDescent="0.25">
      <c r="B919" s="22" t="s">
        <v>15171</v>
      </c>
      <c r="C919" s="22" t="s">
        <v>15173</v>
      </c>
      <c r="D919" s="24">
        <v>3820</v>
      </c>
    </row>
    <row r="920" spans="2:4" x14ac:dyDescent="0.25">
      <c r="B920" s="22" t="s">
        <v>13772</v>
      </c>
      <c r="C920" s="22" t="s">
        <v>13774</v>
      </c>
      <c r="D920" s="24">
        <v>3822</v>
      </c>
    </row>
    <row r="921" spans="2:4" x14ac:dyDescent="0.25">
      <c r="B921" s="22" t="s">
        <v>16927</v>
      </c>
      <c r="C921" s="22" t="s">
        <v>16929</v>
      </c>
      <c r="D921" s="24">
        <v>3823</v>
      </c>
    </row>
    <row r="922" spans="2:4" x14ac:dyDescent="0.25">
      <c r="B922" s="22" t="s">
        <v>13340</v>
      </c>
      <c r="C922" s="22" t="s">
        <v>13342</v>
      </c>
      <c r="D922" s="24">
        <v>3825</v>
      </c>
    </row>
    <row r="923" spans="2:4" x14ac:dyDescent="0.25">
      <c r="B923" s="22" t="s">
        <v>11684</v>
      </c>
      <c r="C923" s="22" t="s">
        <v>11686</v>
      </c>
      <c r="D923" s="24">
        <v>3826</v>
      </c>
    </row>
    <row r="924" spans="2:4" x14ac:dyDescent="0.25">
      <c r="B924" s="22" t="s">
        <v>18612</v>
      </c>
      <c r="C924" s="22" t="s">
        <v>18613</v>
      </c>
      <c r="D924" s="24">
        <v>3833</v>
      </c>
    </row>
    <row r="925" spans="2:4" x14ac:dyDescent="0.25">
      <c r="B925" s="22" t="s">
        <v>15651</v>
      </c>
      <c r="C925" s="22" t="s">
        <v>15653</v>
      </c>
      <c r="D925" s="24">
        <v>3835</v>
      </c>
    </row>
    <row r="926" spans="2:4" x14ac:dyDescent="0.25">
      <c r="B926" s="22" t="s">
        <v>15443</v>
      </c>
      <c r="C926" s="22" t="s">
        <v>15445</v>
      </c>
      <c r="D926" s="24">
        <v>3839</v>
      </c>
    </row>
    <row r="927" spans="2:4" x14ac:dyDescent="0.25">
      <c r="B927" s="22" t="s">
        <v>18614</v>
      </c>
      <c r="C927" s="22" t="s">
        <v>18615</v>
      </c>
      <c r="D927" s="24">
        <v>3843</v>
      </c>
    </row>
    <row r="928" spans="2:4" x14ac:dyDescent="0.25">
      <c r="B928" s="22" t="s">
        <v>13030</v>
      </c>
      <c r="C928" s="22" t="s">
        <v>13032</v>
      </c>
      <c r="D928" s="24">
        <v>3846</v>
      </c>
    </row>
    <row r="929" spans="2:4" x14ac:dyDescent="0.25">
      <c r="B929" s="22" t="s">
        <v>14984</v>
      </c>
      <c r="C929" s="22" t="s">
        <v>14986</v>
      </c>
      <c r="D929" s="24">
        <v>3847</v>
      </c>
    </row>
    <row r="930" spans="2:4" x14ac:dyDescent="0.25">
      <c r="B930" s="22" t="s">
        <v>14087</v>
      </c>
      <c r="C930" s="22" t="s">
        <v>14089</v>
      </c>
      <c r="D930" s="24">
        <v>3855</v>
      </c>
    </row>
    <row r="931" spans="2:4" x14ac:dyDescent="0.25">
      <c r="B931" s="22" t="s">
        <v>13516</v>
      </c>
      <c r="C931" s="22" t="s">
        <v>13518</v>
      </c>
      <c r="D931" s="24">
        <v>3856</v>
      </c>
    </row>
    <row r="932" spans="2:4" x14ac:dyDescent="0.25">
      <c r="B932" s="22" t="s">
        <v>15788</v>
      </c>
      <c r="C932" s="22" t="s">
        <v>15790</v>
      </c>
      <c r="D932" s="24">
        <v>3856</v>
      </c>
    </row>
    <row r="933" spans="2:4" x14ac:dyDescent="0.25">
      <c r="B933" s="22" t="s">
        <v>14955</v>
      </c>
      <c r="C933" s="22" t="s">
        <v>14957</v>
      </c>
      <c r="D933" s="24">
        <v>3857</v>
      </c>
    </row>
    <row r="934" spans="2:4" x14ac:dyDescent="0.25">
      <c r="B934" s="22" t="s">
        <v>14291</v>
      </c>
      <c r="C934" s="22" t="s">
        <v>14293</v>
      </c>
      <c r="D934" s="24">
        <v>3873</v>
      </c>
    </row>
    <row r="935" spans="2:4" x14ac:dyDescent="0.25">
      <c r="B935" s="22" t="s">
        <v>15141</v>
      </c>
      <c r="C935" s="22" t="s">
        <v>15143</v>
      </c>
      <c r="D935" s="24">
        <v>3875</v>
      </c>
    </row>
    <row r="936" spans="2:4" x14ac:dyDescent="0.25">
      <c r="B936" s="22" t="s">
        <v>16903</v>
      </c>
      <c r="C936" s="22" t="s">
        <v>16905</v>
      </c>
      <c r="D936" s="24">
        <v>3879</v>
      </c>
    </row>
    <row r="937" spans="2:4" x14ac:dyDescent="0.25">
      <c r="B937" s="22" t="s">
        <v>16273</v>
      </c>
      <c r="C937" s="22" t="s">
        <v>16275</v>
      </c>
      <c r="D937" s="24">
        <v>3879</v>
      </c>
    </row>
    <row r="938" spans="2:4" x14ac:dyDescent="0.25">
      <c r="B938" s="22" t="s">
        <v>14483</v>
      </c>
      <c r="C938" s="22" t="s">
        <v>14485</v>
      </c>
      <c r="D938" s="24">
        <v>3888</v>
      </c>
    </row>
    <row r="939" spans="2:4" x14ac:dyDescent="0.25">
      <c r="B939" s="22" t="s">
        <v>12838</v>
      </c>
      <c r="C939" s="22" t="s">
        <v>12840</v>
      </c>
      <c r="D939" s="24">
        <v>3889</v>
      </c>
    </row>
    <row r="940" spans="2:4" x14ac:dyDescent="0.25">
      <c r="B940" s="22" t="s">
        <v>14987</v>
      </c>
      <c r="C940" s="22" t="s">
        <v>14989</v>
      </c>
      <c r="D940" s="24">
        <v>3890</v>
      </c>
    </row>
    <row r="941" spans="2:4" x14ac:dyDescent="0.25">
      <c r="B941" s="22" t="s">
        <v>12615</v>
      </c>
      <c r="C941" s="22" t="s">
        <v>12617</v>
      </c>
      <c r="D941" s="24">
        <v>3904</v>
      </c>
    </row>
    <row r="942" spans="2:4" x14ac:dyDescent="0.25">
      <c r="B942" s="22" t="s">
        <v>13927</v>
      </c>
      <c r="C942" s="22" t="s">
        <v>18616</v>
      </c>
      <c r="D942" s="24">
        <v>3910</v>
      </c>
    </row>
    <row r="943" spans="2:4" x14ac:dyDescent="0.25">
      <c r="B943" s="22" t="s">
        <v>15669</v>
      </c>
      <c r="C943" s="22" t="s">
        <v>15671</v>
      </c>
      <c r="D943" s="24">
        <v>3912</v>
      </c>
    </row>
    <row r="944" spans="2:4" x14ac:dyDescent="0.25">
      <c r="B944" s="22" t="s">
        <v>14581</v>
      </c>
      <c r="C944" s="22" t="s">
        <v>14583</v>
      </c>
      <c r="D944" s="24">
        <v>3917</v>
      </c>
    </row>
    <row r="945" spans="2:4" x14ac:dyDescent="0.25">
      <c r="B945" s="22" t="s">
        <v>15603</v>
      </c>
      <c r="C945" s="22" t="s">
        <v>15604</v>
      </c>
      <c r="D945" s="24">
        <v>3918</v>
      </c>
    </row>
    <row r="946" spans="2:4" x14ac:dyDescent="0.25">
      <c r="B946" s="22" t="s">
        <v>13274</v>
      </c>
      <c r="C946" s="22" t="s">
        <v>13276</v>
      </c>
      <c r="D946" s="24">
        <v>3922</v>
      </c>
    </row>
    <row r="947" spans="2:4" x14ac:dyDescent="0.25">
      <c r="B947" s="22" t="s">
        <v>18617</v>
      </c>
      <c r="C947" s="22" t="s">
        <v>18618</v>
      </c>
      <c r="D947" s="24">
        <v>3923</v>
      </c>
    </row>
    <row r="948" spans="2:4" x14ac:dyDescent="0.25">
      <c r="B948" s="22" t="s">
        <v>14901</v>
      </c>
      <c r="C948" s="22" t="s">
        <v>14903</v>
      </c>
      <c r="D948" s="24">
        <v>3930</v>
      </c>
    </row>
    <row r="949" spans="2:4" x14ac:dyDescent="0.25">
      <c r="B949" s="22" t="s">
        <v>14949</v>
      </c>
      <c r="C949" s="22" t="s">
        <v>14951</v>
      </c>
      <c r="D949" s="24">
        <v>3935</v>
      </c>
    </row>
    <row r="950" spans="2:4" x14ac:dyDescent="0.25">
      <c r="B950" s="22" t="s">
        <v>15311</v>
      </c>
      <c r="C950" s="22" t="s">
        <v>15313</v>
      </c>
      <c r="D950" s="24">
        <v>3945</v>
      </c>
    </row>
    <row r="951" spans="2:4" x14ac:dyDescent="0.25">
      <c r="B951" s="22" t="s">
        <v>18619</v>
      </c>
      <c r="C951" s="22" t="s">
        <v>18620</v>
      </c>
      <c r="D951" s="24">
        <v>3950</v>
      </c>
    </row>
    <row r="952" spans="2:4" x14ac:dyDescent="0.25">
      <c r="B952" s="22" t="s">
        <v>13483</v>
      </c>
      <c r="C952" s="22" t="s">
        <v>13485</v>
      </c>
      <c r="D952" s="24">
        <v>3959</v>
      </c>
    </row>
    <row r="953" spans="2:4" x14ac:dyDescent="0.25">
      <c r="B953" s="22" t="s">
        <v>11666</v>
      </c>
      <c r="C953" s="22" t="s">
        <v>11668</v>
      </c>
      <c r="D953" s="24">
        <v>3960</v>
      </c>
    </row>
    <row r="954" spans="2:4" x14ac:dyDescent="0.25">
      <c r="B954" s="22" t="s">
        <v>18621</v>
      </c>
      <c r="C954" s="22" t="s">
        <v>18622</v>
      </c>
      <c r="D954" s="24">
        <v>3962</v>
      </c>
    </row>
    <row r="955" spans="2:4" x14ac:dyDescent="0.25">
      <c r="B955" s="22" t="s">
        <v>14372</v>
      </c>
      <c r="C955" s="22" t="s">
        <v>14374</v>
      </c>
      <c r="D955" s="24">
        <v>3964</v>
      </c>
    </row>
    <row r="956" spans="2:4" x14ac:dyDescent="0.25">
      <c r="B956" s="22" t="s">
        <v>17057</v>
      </c>
      <c r="C956" s="22" t="s">
        <v>17059</v>
      </c>
      <c r="D956" s="24">
        <v>3966</v>
      </c>
    </row>
    <row r="957" spans="2:4" x14ac:dyDescent="0.25">
      <c r="B957" s="22" t="s">
        <v>16981</v>
      </c>
      <c r="C957" s="22" t="s">
        <v>16983</v>
      </c>
      <c r="D957" s="24">
        <v>3966</v>
      </c>
    </row>
    <row r="958" spans="2:4" x14ac:dyDescent="0.25">
      <c r="B958" s="22" t="s">
        <v>18623</v>
      </c>
      <c r="C958" s="22" t="s">
        <v>18624</v>
      </c>
      <c r="D958" s="24">
        <v>3967</v>
      </c>
    </row>
    <row r="959" spans="2:4" x14ac:dyDescent="0.25">
      <c r="B959" s="22" t="s">
        <v>14015</v>
      </c>
      <c r="C959" s="22" t="s">
        <v>14017</v>
      </c>
      <c r="D959" s="24">
        <v>3971</v>
      </c>
    </row>
    <row r="960" spans="2:4" x14ac:dyDescent="0.25">
      <c r="B960" s="22" t="s">
        <v>18625</v>
      </c>
      <c r="C960" s="22" t="s">
        <v>18626</v>
      </c>
      <c r="D960" s="24">
        <v>3978</v>
      </c>
    </row>
    <row r="961" spans="2:4" x14ac:dyDescent="0.25">
      <c r="B961" s="22" t="s">
        <v>18627</v>
      </c>
      <c r="C961" s="22" t="s">
        <v>18628</v>
      </c>
      <c r="D961" s="24">
        <v>3988</v>
      </c>
    </row>
    <row r="962" spans="2:4" x14ac:dyDescent="0.25">
      <c r="B962" s="22" t="s">
        <v>15771</v>
      </c>
      <c r="C962" s="22" t="s">
        <v>15773</v>
      </c>
      <c r="D962" s="24">
        <v>3998</v>
      </c>
    </row>
    <row r="963" spans="2:4" x14ac:dyDescent="0.25">
      <c r="B963" s="22" t="s">
        <v>18629</v>
      </c>
      <c r="C963" s="22" t="s">
        <v>18630</v>
      </c>
      <c r="D963" s="24">
        <v>4008</v>
      </c>
    </row>
    <row r="964" spans="2:4" x14ac:dyDescent="0.25">
      <c r="B964" s="22" t="s">
        <v>18631</v>
      </c>
      <c r="C964" s="22" t="s">
        <v>18632</v>
      </c>
      <c r="D964" s="24">
        <v>4011</v>
      </c>
    </row>
    <row r="965" spans="2:4" x14ac:dyDescent="0.25">
      <c r="B965" s="22" t="s">
        <v>14396</v>
      </c>
      <c r="C965" s="22" t="s">
        <v>14398</v>
      </c>
      <c r="D965" s="24">
        <v>4013</v>
      </c>
    </row>
    <row r="966" spans="2:4" x14ac:dyDescent="0.25">
      <c r="B966" s="22" t="s">
        <v>11964</v>
      </c>
      <c r="C966" s="22" t="s">
        <v>11966</v>
      </c>
      <c r="D966" s="24">
        <v>4015</v>
      </c>
    </row>
    <row r="967" spans="2:4" x14ac:dyDescent="0.25">
      <c r="B967" s="22" t="s">
        <v>18633</v>
      </c>
      <c r="C967" s="22" t="s">
        <v>18634</v>
      </c>
      <c r="D967" s="24">
        <v>4017</v>
      </c>
    </row>
    <row r="968" spans="2:4" x14ac:dyDescent="0.25">
      <c r="B968" s="22" t="s">
        <v>15717</v>
      </c>
      <c r="C968" s="22" t="s">
        <v>15719</v>
      </c>
      <c r="D968" s="24">
        <v>4018</v>
      </c>
    </row>
    <row r="969" spans="2:4" x14ac:dyDescent="0.25">
      <c r="B969" s="22" t="s">
        <v>15779</v>
      </c>
      <c r="C969" s="22" t="s">
        <v>15781</v>
      </c>
      <c r="D969" s="24">
        <v>4019</v>
      </c>
    </row>
    <row r="970" spans="2:4" x14ac:dyDescent="0.25">
      <c r="B970" s="22" t="s">
        <v>13784</v>
      </c>
      <c r="C970" s="22" t="s">
        <v>13786</v>
      </c>
      <c r="D970" s="24">
        <v>4023</v>
      </c>
    </row>
    <row r="971" spans="2:4" x14ac:dyDescent="0.25">
      <c r="B971" s="22" t="s">
        <v>18635</v>
      </c>
      <c r="C971" s="22" t="s">
        <v>18636</v>
      </c>
      <c r="D971" s="24">
        <v>4026</v>
      </c>
    </row>
    <row r="972" spans="2:4" x14ac:dyDescent="0.25">
      <c r="B972" s="22" t="s">
        <v>13456</v>
      </c>
      <c r="C972" s="22" t="s">
        <v>13458</v>
      </c>
      <c r="D972" s="24">
        <v>4027</v>
      </c>
    </row>
    <row r="973" spans="2:4" x14ac:dyDescent="0.25">
      <c r="B973" s="22" t="s">
        <v>13039</v>
      </c>
      <c r="C973" s="22" t="s">
        <v>13041</v>
      </c>
      <c r="D973" s="24">
        <v>4031</v>
      </c>
    </row>
    <row r="974" spans="2:4" x14ac:dyDescent="0.25">
      <c r="B974" s="22" t="s">
        <v>18637</v>
      </c>
      <c r="C974" s="22" t="s">
        <v>18638</v>
      </c>
      <c r="D974" s="24">
        <v>4031</v>
      </c>
    </row>
    <row r="975" spans="2:4" x14ac:dyDescent="0.25">
      <c r="B975" s="22" t="s">
        <v>15395</v>
      </c>
      <c r="C975" s="22" t="s">
        <v>15397</v>
      </c>
      <c r="D975" s="24">
        <v>4039</v>
      </c>
    </row>
    <row r="976" spans="2:4" x14ac:dyDescent="0.25">
      <c r="B976" s="22" t="s">
        <v>18639</v>
      </c>
      <c r="C976" s="22" t="s">
        <v>18640</v>
      </c>
      <c r="D976" s="24">
        <v>4041</v>
      </c>
    </row>
    <row r="977" spans="2:4" x14ac:dyDescent="0.25">
      <c r="B977" s="22" t="s">
        <v>11513</v>
      </c>
      <c r="C977" s="22" t="s">
        <v>11515</v>
      </c>
      <c r="D977" s="24">
        <v>4042</v>
      </c>
    </row>
    <row r="978" spans="2:4" x14ac:dyDescent="0.25">
      <c r="B978" s="22" t="s">
        <v>12054</v>
      </c>
      <c r="C978" s="22" t="s">
        <v>12056</v>
      </c>
      <c r="D978" s="24">
        <v>4044</v>
      </c>
    </row>
    <row r="979" spans="2:4" x14ac:dyDescent="0.25">
      <c r="B979" s="22" t="s">
        <v>13637</v>
      </c>
      <c r="C979" s="22" t="s">
        <v>13639</v>
      </c>
      <c r="D979" s="24">
        <v>4052</v>
      </c>
    </row>
    <row r="980" spans="2:4" x14ac:dyDescent="0.25">
      <c r="B980" s="22" t="s">
        <v>15625</v>
      </c>
      <c r="C980" s="22" t="s">
        <v>15627</v>
      </c>
      <c r="D980" s="24">
        <v>4066</v>
      </c>
    </row>
    <row r="981" spans="2:4" x14ac:dyDescent="0.25">
      <c r="B981" s="22" t="s">
        <v>14789</v>
      </c>
      <c r="C981" s="22" t="s">
        <v>14791</v>
      </c>
      <c r="D981" s="24">
        <v>4066</v>
      </c>
    </row>
    <row r="982" spans="2:4" x14ac:dyDescent="0.25">
      <c r="B982" s="22" t="s">
        <v>14928</v>
      </c>
      <c r="C982" s="22" t="s">
        <v>14930</v>
      </c>
      <c r="D982" s="24">
        <v>4071</v>
      </c>
    </row>
    <row r="983" spans="2:4" x14ac:dyDescent="0.25">
      <c r="B983" s="22" t="s">
        <v>15138</v>
      </c>
      <c r="C983" s="22" t="s">
        <v>15140</v>
      </c>
      <c r="D983" s="24">
        <v>4071</v>
      </c>
    </row>
    <row r="984" spans="2:4" x14ac:dyDescent="0.25">
      <c r="B984" s="22" t="s">
        <v>13592</v>
      </c>
      <c r="C984" s="22" t="s">
        <v>13594</v>
      </c>
      <c r="D984" s="24">
        <v>4074</v>
      </c>
    </row>
    <row r="985" spans="2:4" x14ac:dyDescent="0.25">
      <c r="B985" s="22" t="s">
        <v>13906</v>
      </c>
      <c r="C985" s="22" t="s">
        <v>13908</v>
      </c>
      <c r="D985" s="24">
        <v>4078</v>
      </c>
    </row>
    <row r="986" spans="2:4" x14ac:dyDescent="0.25">
      <c r="B986" s="22" t="s">
        <v>18641</v>
      </c>
      <c r="C986" s="22" t="s">
        <v>18642</v>
      </c>
      <c r="D986" s="24">
        <v>4087</v>
      </c>
    </row>
    <row r="987" spans="2:4" x14ac:dyDescent="0.25">
      <c r="B987" s="22" t="s">
        <v>15582</v>
      </c>
      <c r="C987" s="22" t="s">
        <v>15584</v>
      </c>
      <c r="D987" s="24">
        <v>4091</v>
      </c>
    </row>
    <row r="988" spans="2:4" x14ac:dyDescent="0.25">
      <c r="B988" s="22" t="s">
        <v>18643</v>
      </c>
      <c r="C988" s="22" t="s">
        <v>18644</v>
      </c>
      <c r="D988" s="24">
        <v>4094</v>
      </c>
    </row>
    <row r="989" spans="2:4" x14ac:dyDescent="0.25">
      <c r="B989" s="22" t="s">
        <v>14333</v>
      </c>
      <c r="C989" s="22" t="s">
        <v>14335</v>
      </c>
      <c r="D989" s="24">
        <v>4096</v>
      </c>
    </row>
    <row r="990" spans="2:4" x14ac:dyDescent="0.25">
      <c r="B990" s="22" t="s">
        <v>14842</v>
      </c>
      <c r="C990" s="22" t="s">
        <v>14844</v>
      </c>
      <c r="D990" s="24">
        <v>4100</v>
      </c>
    </row>
    <row r="991" spans="2:4" x14ac:dyDescent="0.25">
      <c r="B991" s="22" t="s">
        <v>18645</v>
      </c>
      <c r="C991" s="22" t="s">
        <v>18646</v>
      </c>
      <c r="D991" s="24">
        <v>4102</v>
      </c>
    </row>
    <row r="992" spans="2:4" x14ac:dyDescent="0.25">
      <c r="B992" s="22" t="s">
        <v>18647</v>
      </c>
      <c r="C992" s="22" t="s">
        <v>18648</v>
      </c>
      <c r="D992" s="24">
        <v>4103</v>
      </c>
    </row>
    <row r="993" spans="2:4" x14ac:dyDescent="0.25">
      <c r="B993" s="22" t="s">
        <v>12222</v>
      </c>
      <c r="C993" s="22" t="s">
        <v>12224</v>
      </c>
      <c r="D993" s="24">
        <v>4103</v>
      </c>
    </row>
    <row r="994" spans="2:4" x14ac:dyDescent="0.25">
      <c r="B994" s="22" t="s">
        <v>15050</v>
      </c>
      <c r="C994" s="22" t="s">
        <v>15052</v>
      </c>
      <c r="D994" s="24">
        <v>4106</v>
      </c>
    </row>
    <row r="995" spans="2:4" x14ac:dyDescent="0.25">
      <c r="B995" s="22" t="s">
        <v>14063</v>
      </c>
      <c r="C995" s="22" t="s">
        <v>14065</v>
      </c>
      <c r="D995" s="24">
        <v>4111</v>
      </c>
    </row>
    <row r="996" spans="2:4" x14ac:dyDescent="0.25">
      <c r="B996" s="22" t="s">
        <v>15231</v>
      </c>
      <c r="C996" s="22" t="s">
        <v>15233</v>
      </c>
      <c r="D996" s="24">
        <v>4118</v>
      </c>
    </row>
    <row r="997" spans="2:4" x14ac:dyDescent="0.25">
      <c r="B997" s="22" t="s">
        <v>11898</v>
      </c>
      <c r="C997" s="22" t="s">
        <v>11900</v>
      </c>
      <c r="D997" s="24">
        <v>4118</v>
      </c>
    </row>
    <row r="998" spans="2:4" x14ac:dyDescent="0.25">
      <c r="B998" s="22" t="s">
        <v>13217</v>
      </c>
      <c r="C998" s="22" t="s">
        <v>13219</v>
      </c>
      <c r="D998" s="24">
        <v>4135</v>
      </c>
    </row>
    <row r="999" spans="2:4" x14ac:dyDescent="0.25">
      <c r="B999" s="22" t="s">
        <v>16446</v>
      </c>
      <c r="C999" s="22" t="s">
        <v>16448</v>
      </c>
      <c r="D999" s="24">
        <v>4138</v>
      </c>
    </row>
    <row r="1000" spans="2:4" x14ac:dyDescent="0.25">
      <c r="B1000" s="22" t="s">
        <v>13745</v>
      </c>
      <c r="C1000" s="22" t="s">
        <v>13747</v>
      </c>
      <c r="D1000" s="24">
        <v>4140</v>
      </c>
    </row>
    <row r="1001" spans="2:4" x14ac:dyDescent="0.25">
      <c r="B1001" s="22" t="s">
        <v>14860</v>
      </c>
      <c r="C1001" s="22" t="s">
        <v>14862</v>
      </c>
      <c r="D1001" s="24">
        <v>4147</v>
      </c>
    </row>
    <row r="1002" spans="2:4" x14ac:dyDescent="0.25">
      <c r="B1002" s="22" t="s">
        <v>15103</v>
      </c>
      <c r="C1002" s="22" t="s">
        <v>15105</v>
      </c>
      <c r="D1002" s="24">
        <v>4149</v>
      </c>
    </row>
    <row r="1003" spans="2:4" x14ac:dyDescent="0.25">
      <c r="B1003" s="22" t="s">
        <v>14735</v>
      </c>
      <c r="C1003" s="22" t="s">
        <v>14737</v>
      </c>
      <c r="D1003" s="24">
        <v>4151</v>
      </c>
    </row>
    <row r="1004" spans="2:4" x14ac:dyDescent="0.25">
      <c r="B1004" s="22" t="s">
        <v>14024</v>
      </c>
      <c r="C1004" s="22" t="s">
        <v>14026</v>
      </c>
      <c r="D1004" s="24">
        <v>4154</v>
      </c>
    </row>
    <row r="1005" spans="2:4" x14ac:dyDescent="0.25">
      <c r="B1005" s="22" t="s">
        <v>15302</v>
      </c>
      <c r="C1005" s="22" t="s">
        <v>15304</v>
      </c>
      <c r="D1005" s="24">
        <v>4156</v>
      </c>
    </row>
    <row r="1006" spans="2:4" x14ac:dyDescent="0.25">
      <c r="B1006" s="22" t="s">
        <v>15481</v>
      </c>
      <c r="C1006" s="22" t="s">
        <v>15483</v>
      </c>
      <c r="D1006" s="24">
        <v>4156</v>
      </c>
    </row>
    <row r="1007" spans="2:4" x14ac:dyDescent="0.25">
      <c r="B1007" s="22" t="s">
        <v>15174</v>
      </c>
      <c r="C1007" s="22" t="s">
        <v>15176</v>
      </c>
      <c r="D1007" s="24">
        <v>4168</v>
      </c>
    </row>
    <row r="1008" spans="2:4" x14ac:dyDescent="0.25">
      <c r="B1008" s="22" t="s">
        <v>8617</v>
      </c>
      <c r="C1008" s="22" t="s">
        <v>8619</v>
      </c>
      <c r="D1008" s="24">
        <v>4168</v>
      </c>
    </row>
    <row r="1009" spans="2:4" x14ac:dyDescent="0.25">
      <c r="B1009" s="22" t="s">
        <v>15392</v>
      </c>
      <c r="C1009" s="22" t="s">
        <v>15394</v>
      </c>
      <c r="D1009" s="24">
        <v>4169</v>
      </c>
    </row>
    <row r="1010" spans="2:4" x14ac:dyDescent="0.25">
      <c r="B1010" s="22" t="s">
        <v>14839</v>
      </c>
      <c r="C1010" s="22" t="s">
        <v>14841</v>
      </c>
      <c r="D1010" s="24">
        <v>4170</v>
      </c>
    </row>
    <row r="1011" spans="2:4" x14ac:dyDescent="0.25">
      <c r="B1011" s="22" t="s">
        <v>13718</v>
      </c>
      <c r="C1011" s="22" t="s">
        <v>13720</v>
      </c>
      <c r="D1011" s="24">
        <v>4175</v>
      </c>
    </row>
    <row r="1012" spans="2:4" x14ac:dyDescent="0.25">
      <c r="B1012" s="22" t="s">
        <v>12294</v>
      </c>
      <c r="C1012" s="22" t="s">
        <v>12296</v>
      </c>
      <c r="D1012" s="24">
        <v>4178</v>
      </c>
    </row>
    <row r="1013" spans="2:4" x14ac:dyDescent="0.25">
      <c r="B1013" s="22" t="s">
        <v>13958</v>
      </c>
      <c r="C1013" s="22" t="s">
        <v>13960</v>
      </c>
      <c r="D1013" s="24">
        <v>4183</v>
      </c>
    </row>
    <row r="1014" spans="2:4" x14ac:dyDescent="0.25">
      <c r="B1014" s="22" t="s">
        <v>15963</v>
      </c>
      <c r="C1014" s="22" t="s">
        <v>15965</v>
      </c>
      <c r="D1014" s="24">
        <v>4185</v>
      </c>
    </row>
    <row r="1015" spans="2:4" x14ac:dyDescent="0.25">
      <c r="B1015" s="22" t="s">
        <v>14327</v>
      </c>
      <c r="C1015" s="22" t="s">
        <v>14329</v>
      </c>
      <c r="D1015" s="24">
        <v>4186</v>
      </c>
    </row>
    <row r="1016" spans="2:4" x14ac:dyDescent="0.25">
      <c r="B1016" s="22" t="s">
        <v>15153</v>
      </c>
      <c r="C1016" s="22" t="s">
        <v>15155</v>
      </c>
      <c r="D1016" s="24">
        <v>4198</v>
      </c>
    </row>
    <row r="1017" spans="2:4" x14ac:dyDescent="0.25">
      <c r="B1017" s="22" t="s">
        <v>14431</v>
      </c>
      <c r="C1017" s="22" t="s">
        <v>14433</v>
      </c>
      <c r="D1017" s="24">
        <v>4201</v>
      </c>
    </row>
    <row r="1018" spans="2:4" x14ac:dyDescent="0.25">
      <c r="B1018" s="22" t="s">
        <v>16005</v>
      </c>
      <c r="C1018" s="22" t="s">
        <v>16007</v>
      </c>
      <c r="D1018" s="24">
        <v>4204</v>
      </c>
    </row>
    <row r="1019" spans="2:4" x14ac:dyDescent="0.25">
      <c r="B1019" s="22" t="s">
        <v>14649</v>
      </c>
      <c r="C1019" s="22" t="s">
        <v>14651</v>
      </c>
      <c r="D1019" s="24">
        <v>4209</v>
      </c>
    </row>
    <row r="1020" spans="2:4" x14ac:dyDescent="0.25">
      <c r="B1020" s="22" t="s">
        <v>15809</v>
      </c>
      <c r="C1020" s="22" t="s">
        <v>15811</v>
      </c>
      <c r="D1020" s="24">
        <v>4212</v>
      </c>
    </row>
    <row r="1021" spans="2:4" x14ac:dyDescent="0.25">
      <c r="B1021" s="22" t="s">
        <v>14821</v>
      </c>
      <c r="C1021" s="22" t="s">
        <v>14823</v>
      </c>
      <c r="D1021" s="24">
        <v>4215</v>
      </c>
    </row>
    <row r="1022" spans="2:4" x14ac:dyDescent="0.25">
      <c r="B1022" s="22" t="s">
        <v>15684</v>
      </c>
      <c r="C1022" s="22" t="s">
        <v>15686</v>
      </c>
      <c r="D1022" s="24">
        <v>4228</v>
      </c>
    </row>
    <row r="1023" spans="2:4" x14ac:dyDescent="0.25">
      <c r="B1023" s="22" t="s">
        <v>18649</v>
      </c>
      <c r="C1023" s="22" t="s">
        <v>18650</v>
      </c>
      <c r="D1023" s="24">
        <v>4232</v>
      </c>
    </row>
    <row r="1024" spans="2:4" x14ac:dyDescent="0.25">
      <c r="B1024" s="22" t="s">
        <v>13139</v>
      </c>
      <c r="C1024" s="22" t="s">
        <v>13141</v>
      </c>
      <c r="D1024" s="24">
        <v>4232</v>
      </c>
    </row>
    <row r="1025" spans="2:4" x14ac:dyDescent="0.25">
      <c r="B1025" s="22" t="s">
        <v>14943</v>
      </c>
      <c r="C1025" s="22" t="s">
        <v>14945</v>
      </c>
      <c r="D1025" s="24">
        <v>4232</v>
      </c>
    </row>
    <row r="1026" spans="2:4" x14ac:dyDescent="0.25">
      <c r="B1026" s="22" t="s">
        <v>18651</v>
      </c>
      <c r="C1026" s="22" t="s">
        <v>18652</v>
      </c>
      <c r="D1026" s="24">
        <v>4233</v>
      </c>
    </row>
    <row r="1027" spans="2:4" x14ac:dyDescent="0.25">
      <c r="B1027" s="22" t="s">
        <v>14874</v>
      </c>
      <c r="C1027" s="22" t="s">
        <v>14876</v>
      </c>
      <c r="D1027" s="24">
        <v>4243</v>
      </c>
    </row>
    <row r="1028" spans="2:4" x14ac:dyDescent="0.25">
      <c r="B1028" s="22" t="s">
        <v>14815</v>
      </c>
      <c r="C1028" s="22" t="s">
        <v>14817</v>
      </c>
      <c r="D1028" s="24">
        <v>4243</v>
      </c>
    </row>
    <row r="1029" spans="2:4" x14ac:dyDescent="0.25">
      <c r="B1029" s="22" t="s">
        <v>13271</v>
      </c>
      <c r="C1029" s="22" t="s">
        <v>13273</v>
      </c>
      <c r="D1029" s="24">
        <v>4244</v>
      </c>
    </row>
    <row r="1030" spans="2:4" x14ac:dyDescent="0.25">
      <c r="B1030" s="22" t="s">
        <v>18653</v>
      </c>
      <c r="C1030" s="22" t="s">
        <v>18654</v>
      </c>
      <c r="D1030" s="24">
        <v>4244</v>
      </c>
    </row>
    <row r="1031" spans="2:4" x14ac:dyDescent="0.25">
      <c r="B1031" s="22" t="s">
        <v>10780</v>
      </c>
      <c r="C1031" s="22" t="s">
        <v>10782</v>
      </c>
      <c r="D1031" s="24">
        <v>4244</v>
      </c>
    </row>
    <row r="1032" spans="2:4" x14ac:dyDescent="0.25">
      <c r="B1032" s="22" t="s">
        <v>13400</v>
      </c>
      <c r="C1032" s="22" t="s">
        <v>13402</v>
      </c>
      <c r="D1032" s="24">
        <v>4249</v>
      </c>
    </row>
    <row r="1033" spans="2:4" x14ac:dyDescent="0.25">
      <c r="B1033" s="22" t="s">
        <v>12745</v>
      </c>
      <c r="C1033" s="22" t="s">
        <v>12747</v>
      </c>
      <c r="D1033" s="24">
        <v>4250</v>
      </c>
    </row>
    <row r="1034" spans="2:4" x14ac:dyDescent="0.25">
      <c r="B1034" s="22" t="s">
        <v>10130</v>
      </c>
      <c r="C1034" s="22" t="s">
        <v>10132</v>
      </c>
      <c r="D1034" s="24">
        <v>4251</v>
      </c>
    </row>
    <row r="1035" spans="2:4" x14ac:dyDescent="0.25">
      <c r="B1035" s="22" t="s">
        <v>14584</v>
      </c>
      <c r="C1035" s="22" t="s">
        <v>14586</v>
      </c>
      <c r="D1035" s="24">
        <v>4252</v>
      </c>
    </row>
    <row r="1036" spans="2:4" x14ac:dyDescent="0.25">
      <c r="B1036" s="22" t="s">
        <v>12796</v>
      </c>
      <c r="C1036" s="22" t="s">
        <v>12798</v>
      </c>
      <c r="D1036" s="24">
        <v>4254</v>
      </c>
    </row>
    <row r="1037" spans="2:4" x14ac:dyDescent="0.25">
      <c r="B1037" s="22" t="s">
        <v>12695</v>
      </c>
      <c r="C1037" s="22" t="s">
        <v>18655</v>
      </c>
      <c r="D1037" s="24">
        <v>4268</v>
      </c>
    </row>
    <row r="1038" spans="2:4" x14ac:dyDescent="0.25">
      <c r="B1038" s="22" t="s">
        <v>18656</v>
      </c>
      <c r="C1038" s="22" t="s">
        <v>18657</v>
      </c>
      <c r="D1038" s="24">
        <v>4271</v>
      </c>
    </row>
    <row r="1039" spans="2:4" x14ac:dyDescent="0.25">
      <c r="B1039" s="22" t="s">
        <v>14027</v>
      </c>
      <c r="C1039" s="22" t="s">
        <v>14029</v>
      </c>
      <c r="D1039" s="24">
        <v>4274</v>
      </c>
    </row>
    <row r="1040" spans="2:4" x14ac:dyDescent="0.25">
      <c r="B1040" s="22" t="s">
        <v>13525</v>
      </c>
      <c r="C1040" s="22" t="s">
        <v>13527</v>
      </c>
      <c r="D1040" s="24">
        <v>4294</v>
      </c>
    </row>
    <row r="1041" spans="2:4" x14ac:dyDescent="0.25">
      <c r="B1041" s="22" t="s">
        <v>16553</v>
      </c>
      <c r="C1041" s="22" t="s">
        <v>16555</v>
      </c>
      <c r="D1041" s="24">
        <v>4295</v>
      </c>
    </row>
    <row r="1042" spans="2:4" x14ac:dyDescent="0.25">
      <c r="B1042" s="22" t="s">
        <v>12456</v>
      </c>
      <c r="C1042" s="22" t="s">
        <v>12458</v>
      </c>
      <c r="D1042" s="24">
        <v>4296</v>
      </c>
    </row>
    <row r="1043" spans="2:4" x14ac:dyDescent="0.25">
      <c r="B1043" s="22" t="s">
        <v>14300</v>
      </c>
      <c r="C1043" s="22" t="s">
        <v>14302</v>
      </c>
      <c r="D1043" s="24">
        <v>4296</v>
      </c>
    </row>
    <row r="1044" spans="2:4" x14ac:dyDescent="0.25">
      <c r="B1044" s="22" t="s">
        <v>13361</v>
      </c>
      <c r="C1044" s="22" t="s">
        <v>13363</v>
      </c>
      <c r="D1044" s="24">
        <v>4306</v>
      </c>
    </row>
    <row r="1045" spans="2:4" x14ac:dyDescent="0.25">
      <c r="B1045" s="22" t="s">
        <v>18658</v>
      </c>
      <c r="C1045" s="22" t="s">
        <v>18659</v>
      </c>
      <c r="D1045" s="24">
        <v>4308</v>
      </c>
    </row>
    <row r="1046" spans="2:4" x14ac:dyDescent="0.25">
      <c r="B1046" s="22" t="s">
        <v>14889</v>
      </c>
      <c r="C1046" s="22" t="s">
        <v>14891</v>
      </c>
      <c r="D1046" s="24">
        <v>4326</v>
      </c>
    </row>
    <row r="1047" spans="2:4" x14ac:dyDescent="0.25">
      <c r="B1047" s="22" t="s">
        <v>14970</v>
      </c>
      <c r="C1047" s="22" t="s">
        <v>14972</v>
      </c>
      <c r="D1047" s="24">
        <v>4346</v>
      </c>
    </row>
    <row r="1048" spans="2:4" x14ac:dyDescent="0.25">
      <c r="B1048" s="22" t="s">
        <v>15633</v>
      </c>
      <c r="C1048" s="22" t="s">
        <v>15635</v>
      </c>
      <c r="D1048" s="24">
        <v>4351</v>
      </c>
    </row>
    <row r="1049" spans="2:4" x14ac:dyDescent="0.25">
      <c r="B1049" s="22" t="s">
        <v>15470</v>
      </c>
      <c r="C1049" s="22" t="s">
        <v>15472</v>
      </c>
      <c r="D1049" s="24">
        <v>4364</v>
      </c>
    </row>
    <row r="1050" spans="2:4" x14ac:dyDescent="0.25">
      <c r="B1050" s="22" t="s">
        <v>14786</v>
      </c>
      <c r="C1050" s="22" t="s">
        <v>14788</v>
      </c>
      <c r="D1050" s="24">
        <v>4364</v>
      </c>
    </row>
    <row r="1051" spans="2:4" x14ac:dyDescent="0.25">
      <c r="B1051" s="22" t="s">
        <v>12925</v>
      </c>
      <c r="C1051" s="22" t="s">
        <v>12927</v>
      </c>
      <c r="D1051" s="24">
        <v>4366</v>
      </c>
    </row>
    <row r="1052" spans="2:4" x14ac:dyDescent="0.25">
      <c r="B1052" s="22" t="s">
        <v>15936</v>
      </c>
      <c r="C1052" s="22" t="s">
        <v>15938</v>
      </c>
      <c r="D1052" s="24">
        <v>4367</v>
      </c>
    </row>
    <row r="1053" spans="2:4" x14ac:dyDescent="0.25">
      <c r="B1053" s="22" t="s">
        <v>18660</v>
      </c>
      <c r="C1053" s="22" t="s">
        <v>18661</v>
      </c>
      <c r="D1053" s="24">
        <v>4387</v>
      </c>
    </row>
    <row r="1054" spans="2:4" x14ac:dyDescent="0.25">
      <c r="B1054" s="22" t="s">
        <v>18662</v>
      </c>
      <c r="C1054" s="22" t="s">
        <v>18663</v>
      </c>
      <c r="D1054" s="24">
        <v>4398</v>
      </c>
    </row>
    <row r="1055" spans="2:4" x14ac:dyDescent="0.25">
      <c r="B1055" s="22" t="s">
        <v>16629</v>
      </c>
      <c r="C1055" s="22" t="s">
        <v>16631</v>
      </c>
      <c r="D1055" s="24">
        <v>4402</v>
      </c>
    </row>
    <row r="1056" spans="2:4" x14ac:dyDescent="0.25">
      <c r="B1056" s="22" t="s">
        <v>13865</v>
      </c>
      <c r="C1056" s="22" t="s">
        <v>13867</v>
      </c>
      <c r="D1056" s="24">
        <v>4403</v>
      </c>
    </row>
    <row r="1057" spans="2:4" x14ac:dyDescent="0.25">
      <c r="B1057" s="22" t="s">
        <v>14910</v>
      </c>
      <c r="C1057" s="22" t="s">
        <v>14912</v>
      </c>
      <c r="D1057" s="24">
        <v>4403</v>
      </c>
    </row>
    <row r="1058" spans="2:4" x14ac:dyDescent="0.25">
      <c r="B1058" s="22" t="s">
        <v>16146</v>
      </c>
      <c r="C1058" s="22" t="s">
        <v>16148</v>
      </c>
      <c r="D1058" s="24">
        <v>4406</v>
      </c>
    </row>
    <row r="1059" spans="2:4" x14ac:dyDescent="0.25">
      <c r="B1059" s="22" t="s">
        <v>16291</v>
      </c>
      <c r="C1059" s="22" t="s">
        <v>16293</v>
      </c>
      <c r="D1059" s="24">
        <v>4409</v>
      </c>
    </row>
    <row r="1060" spans="2:4" x14ac:dyDescent="0.25">
      <c r="B1060" s="22" t="s">
        <v>13733</v>
      </c>
      <c r="C1060" s="22" t="s">
        <v>13735</v>
      </c>
      <c r="D1060" s="24">
        <v>4419</v>
      </c>
    </row>
    <row r="1061" spans="2:4" x14ac:dyDescent="0.25">
      <c r="B1061" s="22" t="s">
        <v>13862</v>
      </c>
      <c r="C1061" s="22" t="s">
        <v>13864</v>
      </c>
      <c r="D1061" s="24">
        <v>4445</v>
      </c>
    </row>
    <row r="1062" spans="2:4" x14ac:dyDescent="0.25">
      <c r="B1062" s="22" t="s">
        <v>13391</v>
      </c>
      <c r="C1062" s="22" t="s">
        <v>13393</v>
      </c>
      <c r="D1062" s="24">
        <v>4446</v>
      </c>
    </row>
    <row r="1063" spans="2:4" x14ac:dyDescent="0.25">
      <c r="B1063" s="22" t="s">
        <v>16693</v>
      </c>
      <c r="C1063" s="22" t="s">
        <v>16695</v>
      </c>
      <c r="D1063" s="24">
        <v>4450</v>
      </c>
    </row>
    <row r="1064" spans="2:4" x14ac:dyDescent="0.25">
      <c r="B1064" s="22" t="s">
        <v>15871</v>
      </c>
      <c r="C1064" s="22" t="s">
        <v>15873</v>
      </c>
      <c r="D1064" s="24">
        <v>4452</v>
      </c>
    </row>
    <row r="1065" spans="2:4" x14ac:dyDescent="0.25">
      <c r="B1065" s="22" t="s">
        <v>18664</v>
      </c>
      <c r="C1065" s="22" t="s">
        <v>18665</v>
      </c>
      <c r="D1065" s="24">
        <v>4457</v>
      </c>
    </row>
    <row r="1066" spans="2:4" x14ac:dyDescent="0.25">
      <c r="B1066" s="22" t="s">
        <v>11439</v>
      </c>
      <c r="C1066" s="22" t="s">
        <v>11441</v>
      </c>
      <c r="D1066" s="24">
        <v>4461</v>
      </c>
    </row>
    <row r="1067" spans="2:4" x14ac:dyDescent="0.25">
      <c r="B1067" s="22" t="s">
        <v>14993</v>
      </c>
      <c r="C1067" s="22" t="s">
        <v>14995</v>
      </c>
      <c r="D1067" s="24">
        <v>4466</v>
      </c>
    </row>
    <row r="1068" spans="2:4" x14ac:dyDescent="0.25">
      <c r="B1068" s="22" t="s">
        <v>15044</v>
      </c>
      <c r="C1068" s="22" t="s">
        <v>15046</v>
      </c>
      <c r="D1068" s="24">
        <v>4467</v>
      </c>
    </row>
    <row r="1069" spans="2:4" x14ac:dyDescent="0.25">
      <c r="B1069" s="22" t="s">
        <v>15522</v>
      </c>
      <c r="C1069" s="22" t="s">
        <v>15524</v>
      </c>
      <c r="D1069" s="24">
        <v>4475</v>
      </c>
    </row>
    <row r="1070" spans="2:4" x14ac:dyDescent="0.25">
      <c r="B1070" s="22" t="s">
        <v>18666</v>
      </c>
      <c r="C1070" s="22" t="s">
        <v>18667</v>
      </c>
      <c r="D1070" s="24">
        <v>4481</v>
      </c>
    </row>
    <row r="1071" spans="2:4" x14ac:dyDescent="0.25">
      <c r="B1071" s="22" t="s">
        <v>13715</v>
      </c>
      <c r="C1071" s="22" t="s">
        <v>13717</v>
      </c>
      <c r="D1071" s="24">
        <v>4481</v>
      </c>
    </row>
    <row r="1072" spans="2:4" x14ac:dyDescent="0.25">
      <c r="B1072" s="22" t="s">
        <v>16592</v>
      </c>
      <c r="C1072" s="22" t="s">
        <v>16594</v>
      </c>
      <c r="D1072" s="24">
        <v>4482</v>
      </c>
    </row>
    <row r="1073" spans="2:4" x14ac:dyDescent="0.25">
      <c r="B1073" s="22" t="s">
        <v>13223</v>
      </c>
      <c r="C1073" s="22" t="s">
        <v>13225</v>
      </c>
      <c r="D1073" s="24">
        <v>4486</v>
      </c>
    </row>
    <row r="1074" spans="2:4" x14ac:dyDescent="0.25">
      <c r="B1074" s="22" t="s">
        <v>15281</v>
      </c>
      <c r="C1074" s="22" t="s">
        <v>15283</v>
      </c>
      <c r="D1074" s="24">
        <v>4487</v>
      </c>
    </row>
    <row r="1075" spans="2:4" x14ac:dyDescent="0.25">
      <c r="B1075" s="22" t="s">
        <v>18668</v>
      </c>
      <c r="C1075" s="22" t="s">
        <v>18669</v>
      </c>
      <c r="D1075" s="24">
        <v>4499</v>
      </c>
    </row>
    <row r="1076" spans="2:4" x14ac:dyDescent="0.25">
      <c r="B1076" s="22" t="s">
        <v>12716</v>
      </c>
      <c r="C1076" s="22" t="s">
        <v>12718</v>
      </c>
      <c r="D1076" s="24">
        <v>4505</v>
      </c>
    </row>
    <row r="1077" spans="2:4" x14ac:dyDescent="0.25">
      <c r="B1077" s="22" t="s">
        <v>15314</v>
      </c>
      <c r="C1077" s="22" t="s">
        <v>15316</v>
      </c>
      <c r="D1077" s="24">
        <v>4505</v>
      </c>
    </row>
    <row r="1078" spans="2:4" x14ac:dyDescent="0.25">
      <c r="B1078" s="22" t="s">
        <v>12060</v>
      </c>
      <c r="C1078" s="22" t="s">
        <v>12062</v>
      </c>
      <c r="D1078" s="24">
        <v>4513</v>
      </c>
    </row>
    <row r="1079" spans="2:4" x14ac:dyDescent="0.25">
      <c r="B1079" s="22" t="s">
        <v>11445</v>
      </c>
      <c r="C1079" s="22" t="s">
        <v>18670</v>
      </c>
      <c r="D1079" s="24">
        <v>4514</v>
      </c>
    </row>
    <row r="1080" spans="2:4" x14ac:dyDescent="0.25">
      <c r="B1080" s="22" t="s">
        <v>14258</v>
      </c>
      <c r="C1080" s="22" t="s">
        <v>14260</v>
      </c>
      <c r="D1080" s="24">
        <v>4521</v>
      </c>
    </row>
    <row r="1081" spans="2:4" x14ac:dyDescent="0.25">
      <c r="B1081" s="22" t="s">
        <v>14168</v>
      </c>
      <c r="C1081" s="22" t="s">
        <v>18671</v>
      </c>
      <c r="D1081" s="24">
        <v>4523</v>
      </c>
    </row>
    <row r="1082" spans="2:4" x14ac:dyDescent="0.25">
      <c r="B1082" s="22" t="s">
        <v>13956</v>
      </c>
      <c r="C1082" s="22" t="s">
        <v>13957</v>
      </c>
      <c r="D1082" s="24">
        <v>4523</v>
      </c>
    </row>
    <row r="1083" spans="2:4" x14ac:dyDescent="0.25">
      <c r="B1083" s="22" t="s">
        <v>14519</v>
      </c>
      <c r="C1083" s="22" t="s">
        <v>14521</v>
      </c>
      <c r="D1083" s="24">
        <v>4524</v>
      </c>
    </row>
    <row r="1084" spans="2:4" x14ac:dyDescent="0.25">
      <c r="B1084" s="22" t="s">
        <v>13385</v>
      </c>
      <c r="C1084" s="22" t="s">
        <v>13387</v>
      </c>
      <c r="D1084" s="24">
        <v>4535</v>
      </c>
    </row>
    <row r="1085" spans="2:4" x14ac:dyDescent="0.25">
      <c r="B1085" s="22" t="s">
        <v>12886</v>
      </c>
      <c r="C1085" s="22" t="s">
        <v>12888</v>
      </c>
      <c r="D1085" s="24">
        <v>4540</v>
      </c>
    </row>
    <row r="1086" spans="2:4" x14ac:dyDescent="0.25">
      <c r="B1086" s="22" t="s">
        <v>14084</v>
      </c>
      <c r="C1086" s="22" t="s">
        <v>14086</v>
      </c>
      <c r="D1086" s="24">
        <v>4540</v>
      </c>
    </row>
    <row r="1087" spans="2:4" x14ac:dyDescent="0.25">
      <c r="B1087" s="22" t="s">
        <v>14419</v>
      </c>
      <c r="C1087" s="22" t="s">
        <v>14421</v>
      </c>
      <c r="D1087" s="24">
        <v>4542</v>
      </c>
    </row>
    <row r="1088" spans="2:4" x14ac:dyDescent="0.25">
      <c r="B1088" s="22" t="s">
        <v>14144</v>
      </c>
      <c r="C1088" s="22" t="s">
        <v>14146</v>
      </c>
      <c r="D1088" s="24">
        <v>4542</v>
      </c>
    </row>
    <row r="1089" spans="2:4" x14ac:dyDescent="0.25">
      <c r="B1089" s="22" t="s">
        <v>15848</v>
      </c>
      <c r="C1089" s="22" t="s">
        <v>15850</v>
      </c>
      <c r="D1089" s="24">
        <v>4549</v>
      </c>
    </row>
    <row r="1090" spans="2:4" x14ac:dyDescent="0.25">
      <c r="B1090" s="22" t="s">
        <v>14533</v>
      </c>
      <c r="C1090" s="22" t="s">
        <v>14535</v>
      </c>
      <c r="D1090" s="24">
        <v>4553</v>
      </c>
    </row>
    <row r="1091" spans="2:4" x14ac:dyDescent="0.25">
      <c r="B1091" s="22" t="s">
        <v>11098</v>
      </c>
      <c r="C1091" s="22" t="s">
        <v>11100</v>
      </c>
      <c r="D1091" s="24">
        <v>4557</v>
      </c>
    </row>
    <row r="1092" spans="2:4" x14ac:dyDescent="0.25">
      <c r="B1092" s="22" t="s">
        <v>18672</v>
      </c>
      <c r="C1092" s="22" t="s">
        <v>18673</v>
      </c>
      <c r="D1092" s="24">
        <v>4562</v>
      </c>
    </row>
    <row r="1093" spans="2:4" x14ac:dyDescent="0.25">
      <c r="B1093" s="22" t="s">
        <v>14916</v>
      </c>
      <c r="C1093" s="22" t="s">
        <v>14918</v>
      </c>
      <c r="D1093" s="24">
        <v>4563</v>
      </c>
    </row>
    <row r="1094" spans="2:4" x14ac:dyDescent="0.25">
      <c r="B1094" s="22" t="s">
        <v>13033</v>
      </c>
      <c r="C1094" s="22" t="s">
        <v>13035</v>
      </c>
      <c r="D1094" s="24">
        <v>4573</v>
      </c>
    </row>
    <row r="1095" spans="2:4" x14ac:dyDescent="0.25">
      <c r="B1095" s="22" t="s">
        <v>6427</v>
      </c>
      <c r="C1095" s="22" t="s">
        <v>6429</v>
      </c>
      <c r="D1095" s="24">
        <v>4574</v>
      </c>
    </row>
    <row r="1096" spans="2:4" x14ac:dyDescent="0.25">
      <c r="B1096" s="22" t="s">
        <v>16825</v>
      </c>
      <c r="C1096" s="22" t="s">
        <v>16827</v>
      </c>
      <c r="D1096" s="24">
        <v>4580</v>
      </c>
    </row>
    <row r="1097" spans="2:4" x14ac:dyDescent="0.25">
      <c r="B1097" s="22" t="s">
        <v>12609</v>
      </c>
      <c r="C1097" s="22" t="s">
        <v>12611</v>
      </c>
      <c r="D1097" s="24">
        <v>4585</v>
      </c>
    </row>
    <row r="1098" spans="2:4" x14ac:dyDescent="0.25">
      <c r="B1098" s="22" t="s">
        <v>14738</v>
      </c>
      <c r="C1098" s="22" t="s">
        <v>14740</v>
      </c>
      <c r="D1098" s="24">
        <v>4587</v>
      </c>
    </row>
    <row r="1099" spans="2:4" x14ac:dyDescent="0.25">
      <c r="B1099" s="22" t="s">
        <v>16357</v>
      </c>
      <c r="C1099" s="22" t="s">
        <v>16359</v>
      </c>
      <c r="D1099" s="24">
        <v>4588</v>
      </c>
    </row>
    <row r="1100" spans="2:4" x14ac:dyDescent="0.25">
      <c r="B1100" s="22" t="s">
        <v>13583</v>
      </c>
      <c r="C1100" s="22" t="s">
        <v>13585</v>
      </c>
      <c r="D1100" s="24">
        <v>4589</v>
      </c>
    </row>
    <row r="1101" spans="2:4" x14ac:dyDescent="0.25">
      <c r="B1101" s="22" t="s">
        <v>16437</v>
      </c>
      <c r="C1101" s="22" t="s">
        <v>16439</v>
      </c>
      <c r="D1101" s="24">
        <v>4590</v>
      </c>
    </row>
    <row r="1102" spans="2:4" x14ac:dyDescent="0.25">
      <c r="B1102" s="22" t="s">
        <v>15585</v>
      </c>
      <c r="C1102" s="22" t="s">
        <v>15587</v>
      </c>
      <c r="D1102" s="24">
        <v>4595</v>
      </c>
    </row>
    <row r="1103" spans="2:4" x14ac:dyDescent="0.25">
      <c r="B1103" s="22" t="s">
        <v>18674</v>
      </c>
      <c r="C1103" s="22" t="s">
        <v>18675</v>
      </c>
      <c r="D1103" s="24">
        <v>4601</v>
      </c>
    </row>
    <row r="1104" spans="2:4" x14ac:dyDescent="0.25">
      <c r="B1104" s="22" t="s">
        <v>13307</v>
      </c>
      <c r="C1104" s="22" t="s">
        <v>13309</v>
      </c>
      <c r="D1104" s="24">
        <v>4614</v>
      </c>
    </row>
    <row r="1105" spans="2:4" x14ac:dyDescent="0.25">
      <c r="B1105" s="22" t="s">
        <v>18676</v>
      </c>
      <c r="C1105" s="22" t="s">
        <v>18677</v>
      </c>
      <c r="D1105" s="24">
        <v>4620</v>
      </c>
    </row>
    <row r="1106" spans="2:4" x14ac:dyDescent="0.25">
      <c r="B1106" s="22" t="s">
        <v>12672</v>
      </c>
      <c r="C1106" s="22" t="s">
        <v>12674</v>
      </c>
      <c r="D1106" s="24">
        <v>4621</v>
      </c>
    </row>
    <row r="1107" spans="2:4" x14ac:dyDescent="0.25">
      <c r="B1107" s="22" t="s">
        <v>8713</v>
      </c>
      <c r="C1107" s="22" t="s">
        <v>8715</v>
      </c>
      <c r="D1107" s="24">
        <v>4641</v>
      </c>
    </row>
    <row r="1108" spans="2:4" x14ac:dyDescent="0.25">
      <c r="B1108" s="22" t="s">
        <v>15806</v>
      </c>
      <c r="C1108" s="22" t="s">
        <v>15808</v>
      </c>
      <c r="D1108" s="24">
        <v>4651</v>
      </c>
    </row>
    <row r="1109" spans="2:4" x14ac:dyDescent="0.25">
      <c r="B1109" s="22" t="s">
        <v>14117</v>
      </c>
      <c r="C1109" s="22" t="s">
        <v>14119</v>
      </c>
      <c r="D1109" s="24">
        <v>4653</v>
      </c>
    </row>
    <row r="1110" spans="2:4" x14ac:dyDescent="0.25">
      <c r="B1110" s="22" t="s">
        <v>14964</v>
      </c>
      <c r="C1110" s="22" t="s">
        <v>14966</v>
      </c>
      <c r="D1110" s="24">
        <v>4656</v>
      </c>
    </row>
    <row r="1111" spans="2:4" x14ac:dyDescent="0.25">
      <c r="B1111" s="22" t="s">
        <v>11856</v>
      </c>
      <c r="C1111" s="22" t="s">
        <v>11858</v>
      </c>
      <c r="D1111" s="24">
        <v>4673</v>
      </c>
    </row>
    <row r="1112" spans="2:4" x14ac:dyDescent="0.25">
      <c r="B1112" s="22" t="s">
        <v>15251</v>
      </c>
      <c r="C1112" s="22" t="s">
        <v>15253</v>
      </c>
      <c r="D1112" s="24">
        <v>4679</v>
      </c>
    </row>
    <row r="1113" spans="2:4" x14ac:dyDescent="0.25">
      <c r="B1113" s="22" t="s">
        <v>13897</v>
      </c>
      <c r="C1113" s="22" t="s">
        <v>13899</v>
      </c>
      <c r="D1113" s="24">
        <v>4681</v>
      </c>
    </row>
    <row r="1114" spans="2:4" x14ac:dyDescent="0.25">
      <c r="B1114" s="22" t="s">
        <v>15960</v>
      </c>
      <c r="C1114" s="22" t="s">
        <v>15962</v>
      </c>
      <c r="D1114" s="24">
        <v>4697</v>
      </c>
    </row>
    <row r="1115" spans="2:4" x14ac:dyDescent="0.25">
      <c r="B1115" s="22" t="s">
        <v>14231</v>
      </c>
      <c r="C1115" s="22" t="s">
        <v>14233</v>
      </c>
      <c r="D1115" s="24">
        <v>4711</v>
      </c>
    </row>
    <row r="1116" spans="2:4" x14ac:dyDescent="0.25">
      <c r="B1116" s="22" t="s">
        <v>9765</v>
      </c>
      <c r="C1116" s="22" t="s">
        <v>18678</v>
      </c>
      <c r="D1116" s="24">
        <v>4714</v>
      </c>
    </row>
    <row r="1117" spans="2:4" x14ac:dyDescent="0.25">
      <c r="B1117" s="22" t="s">
        <v>12763</v>
      </c>
      <c r="C1117" s="22" t="s">
        <v>12765</v>
      </c>
      <c r="D1117" s="24">
        <v>4733</v>
      </c>
    </row>
    <row r="1118" spans="2:4" x14ac:dyDescent="0.25">
      <c r="B1118" s="22" t="s">
        <v>14572</v>
      </c>
      <c r="C1118" s="22" t="s">
        <v>14574</v>
      </c>
      <c r="D1118" s="24">
        <v>4739</v>
      </c>
    </row>
    <row r="1119" spans="2:4" x14ac:dyDescent="0.25">
      <c r="B1119" s="22" t="s">
        <v>13367</v>
      </c>
      <c r="C1119" s="22" t="s">
        <v>13369</v>
      </c>
      <c r="D1119" s="24">
        <v>4741</v>
      </c>
    </row>
    <row r="1120" spans="2:4" x14ac:dyDescent="0.25">
      <c r="B1120" s="22" t="s">
        <v>14632</v>
      </c>
      <c r="C1120" s="22" t="s">
        <v>14634</v>
      </c>
      <c r="D1120" s="24">
        <v>4744</v>
      </c>
    </row>
    <row r="1121" spans="2:4" x14ac:dyDescent="0.25">
      <c r="B1121" s="22" t="s">
        <v>14762</v>
      </c>
      <c r="C1121" s="22" t="s">
        <v>14764</v>
      </c>
      <c r="D1121" s="24">
        <v>4745</v>
      </c>
    </row>
    <row r="1122" spans="2:4" x14ac:dyDescent="0.25">
      <c r="B1122" s="22" t="s">
        <v>14264</v>
      </c>
      <c r="C1122" s="22" t="s">
        <v>14266</v>
      </c>
      <c r="D1122" s="24">
        <v>4748</v>
      </c>
    </row>
    <row r="1123" spans="2:4" x14ac:dyDescent="0.25">
      <c r="B1123" s="22" t="s">
        <v>12507</v>
      </c>
      <c r="C1123" s="22" t="s">
        <v>12509</v>
      </c>
      <c r="D1123" s="24">
        <v>4749</v>
      </c>
    </row>
    <row r="1124" spans="2:4" x14ac:dyDescent="0.25">
      <c r="B1124" s="22" t="s">
        <v>13915</v>
      </c>
      <c r="C1124" s="22" t="s">
        <v>13917</v>
      </c>
      <c r="D1124" s="24">
        <v>4752</v>
      </c>
    </row>
    <row r="1125" spans="2:4" x14ac:dyDescent="0.25">
      <c r="B1125" s="22" t="s">
        <v>14126</v>
      </c>
      <c r="C1125" s="22" t="s">
        <v>14128</v>
      </c>
      <c r="D1125" s="24">
        <v>4769</v>
      </c>
    </row>
    <row r="1126" spans="2:4" x14ac:dyDescent="0.25">
      <c r="B1126" s="22" t="s">
        <v>16658</v>
      </c>
      <c r="C1126" s="22" t="s">
        <v>16660</v>
      </c>
      <c r="D1126" s="24">
        <v>4772</v>
      </c>
    </row>
    <row r="1127" spans="2:4" x14ac:dyDescent="0.25">
      <c r="B1127" s="22" t="s">
        <v>14489</v>
      </c>
      <c r="C1127" s="22" t="s">
        <v>14491</v>
      </c>
      <c r="D1127" s="24">
        <v>4778</v>
      </c>
    </row>
    <row r="1128" spans="2:4" x14ac:dyDescent="0.25">
      <c r="B1128" s="22" t="s">
        <v>16138</v>
      </c>
      <c r="C1128" s="22" t="s">
        <v>16140</v>
      </c>
      <c r="D1128" s="24">
        <v>4778</v>
      </c>
    </row>
    <row r="1129" spans="2:4" x14ac:dyDescent="0.25">
      <c r="B1129" s="22" t="s">
        <v>14578</v>
      </c>
      <c r="C1129" s="22" t="s">
        <v>14580</v>
      </c>
      <c r="D1129" s="24">
        <v>4789</v>
      </c>
    </row>
    <row r="1130" spans="2:4" x14ac:dyDescent="0.25">
      <c r="B1130" s="22" t="s">
        <v>15836</v>
      </c>
      <c r="C1130" s="22" t="s">
        <v>15838</v>
      </c>
      <c r="D1130" s="24">
        <v>4793</v>
      </c>
    </row>
    <row r="1131" spans="2:4" x14ac:dyDescent="0.25">
      <c r="B1131" s="22" t="s">
        <v>18679</v>
      </c>
      <c r="C1131" s="22" t="s">
        <v>18680</v>
      </c>
      <c r="D1131" s="24">
        <v>4803</v>
      </c>
    </row>
    <row r="1132" spans="2:4" x14ac:dyDescent="0.25">
      <c r="B1132" s="22" t="s">
        <v>13115</v>
      </c>
      <c r="C1132" s="22" t="s">
        <v>13117</v>
      </c>
      <c r="D1132" s="24">
        <v>4804</v>
      </c>
    </row>
    <row r="1133" spans="2:4" x14ac:dyDescent="0.25">
      <c r="B1133" s="22" t="s">
        <v>15356</v>
      </c>
      <c r="C1133" s="22" t="s">
        <v>15358</v>
      </c>
      <c r="D1133" s="24">
        <v>4806</v>
      </c>
    </row>
    <row r="1134" spans="2:4" x14ac:dyDescent="0.25">
      <c r="B1134" s="22" t="s">
        <v>13970</v>
      </c>
      <c r="C1134" s="22" t="s">
        <v>13972</v>
      </c>
      <c r="D1134" s="24">
        <v>4818</v>
      </c>
    </row>
    <row r="1135" spans="2:4" x14ac:dyDescent="0.25">
      <c r="B1135" s="22" t="s">
        <v>14285</v>
      </c>
      <c r="C1135" s="22" t="s">
        <v>14287</v>
      </c>
      <c r="D1135" s="24">
        <v>4820</v>
      </c>
    </row>
    <row r="1136" spans="2:4" x14ac:dyDescent="0.25">
      <c r="B1136" s="22" t="s">
        <v>11922</v>
      </c>
      <c r="C1136" s="22" t="s">
        <v>11924</v>
      </c>
      <c r="D1136" s="24">
        <v>4824</v>
      </c>
    </row>
    <row r="1137" spans="2:4" x14ac:dyDescent="0.25">
      <c r="B1137" s="22" t="s">
        <v>14114</v>
      </c>
      <c r="C1137" s="22" t="s">
        <v>14116</v>
      </c>
      <c r="D1137" s="24">
        <v>4849</v>
      </c>
    </row>
    <row r="1138" spans="2:4" x14ac:dyDescent="0.25">
      <c r="B1138" s="22" t="s">
        <v>14066</v>
      </c>
      <c r="C1138" s="22" t="s">
        <v>14068</v>
      </c>
      <c r="D1138" s="24">
        <v>4856</v>
      </c>
    </row>
    <row r="1139" spans="2:4" x14ac:dyDescent="0.25">
      <c r="B1139" s="22" t="s">
        <v>12769</v>
      </c>
      <c r="C1139" s="22" t="s">
        <v>12771</v>
      </c>
      <c r="D1139" s="24">
        <v>4858</v>
      </c>
    </row>
    <row r="1140" spans="2:4" x14ac:dyDescent="0.25">
      <c r="B1140" s="22" t="s">
        <v>13021</v>
      </c>
      <c r="C1140" s="22" t="s">
        <v>13023</v>
      </c>
      <c r="D1140" s="24">
        <v>4859</v>
      </c>
    </row>
    <row r="1141" spans="2:4" x14ac:dyDescent="0.25">
      <c r="B1141" s="22" t="s">
        <v>15984</v>
      </c>
      <c r="C1141" s="22" t="s">
        <v>15986</v>
      </c>
      <c r="D1141" s="24">
        <v>4862</v>
      </c>
    </row>
    <row r="1142" spans="2:4" x14ac:dyDescent="0.25">
      <c r="B1142" s="22" t="s">
        <v>14655</v>
      </c>
      <c r="C1142" s="22" t="s">
        <v>14657</v>
      </c>
      <c r="D1142" s="24">
        <v>4865</v>
      </c>
    </row>
    <row r="1143" spans="2:4" x14ac:dyDescent="0.25">
      <c r="B1143" s="22" t="s">
        <v>14672</v>
      </c>
      <c r="C1143" s="22" t="s">
        <v>14674</v>
      </c>
      <c r="D1143" s="24">
        <v>4876</v>
      </c>
    </row>
    <row r="1144" spans="2:4" x14ac:dyDescent="0.25">
      <c r="B1144" s="22" t="s">
        <v>18681</v>
      </c>
      <c r="C1144" s="22" t="s">
        <v>18682</v>
      </c>
      <c r="D1144" s="24">
        <v>4884</v>
      </c>
    </row>
    <row r="1145" spans="2:4" x14ac:dyDescent="0.25">
      <c r="B1145" s="22" t="s">
        <v>18683</v>
      </c>
      <c r="C1145" s="22" t="s">
        <v>18684</v>
      </c>
      <c r="D1145" s="24">
        <v>4889</v>
      </c>
    </row>
    <row r="1146" spans="2:4" x14ac:dyDescent="0.25">
      <c r="B1146" s="22" t="s">
        <v>14234</v>
      </c>
      <c r="C1146" s="22" t="s">
        <v>14236</v>
      </c>
      <c r="D1146" s="24">
        <v>4893</v>
      </c>
    </row>
    <row r="1147" spans="2:4" x14ac:dyDescent="0.25">
      <c r="B1147" s="22" t="s">
        <v>10450</v>
      </c>
      <c r="C1147" s="22" t="s">
        <v>10452</v>
      </c>
      <c r="D1147" s="24">
        <v>4899</v>
      </c>
    </row>
    <row r="1148" spans="2:4" x14ac:dyDescent="0.25">
      <c r="B1148" s="22" t="s">
        <v>13081</v>
      </c>
      <c r="C1148" s="22" t="s">
        <v>13083</v>
      </c>
      <c r="D1148" s="24">
        <v>4906</v>
      </c>
    </row>
    <row r="1149" spans="2:4" x14ac:dyDescent="0.25">
      <c r="B1149" s="22" t="s">
        <v>15708</v>
      </c>
      <c r="C1149" s="22" t="s">
        <v>15710</v>
      </c>
      <c r="D1149" s="24">
        <v>4910</v>
      </c>
    </row>
    <row r="1150" spans="2:4" x14ac:dyDescent="0.25">
      <c r="B1150" s="22" t="s">
        <v>7471</v>
      </c>
      <c r="C1150" s="22" t="s">
        <v>7473</v>
      </c>
      <c r="D1150" s="24">
        <v>4918</v>
      </c>
    </row>
    <row r="1151" spans="2:4" x14ac:dyDescent="0.25">
      <c r="B1151" s="22" t="s">
        <v>14675</v>
      </c>
      <c r="C1151" s="22" t="s">
        <v>14677</v>
      </c>
      <c r="D1151" s="24">
        <v>4929</v>
      </c>
    </row>
    <row r="1152" spans="2:4" x14ac:dyDescent="0.25">
      <c r="B1152" s="22" t="s">
        <v>15957</v>
      </c>
      <c r="C1152" s="22" t="s">
        <v>15959</v>
      </c>
      <c r="D1152" s="24">
        <v>4929</v>
      </c>
    </row>
    <row r="1153" spans="2:4" x14ac:dyDescent="0.25">
      <c r="B1153" s="22" t="s">
        <v>13559</v>
      </c>
      <c r="C1153" s="22" t="s">
        <v>13561</v>
      </c>
      <c r="D1153" s="24">
        <v>4938</v>
      </c>
    </row>
    <row r="1154" spans="2:4" x14ac:dyDescent="0.25">
      <c r="B1154" s="22" t="s">
        <v>11074</v>
      </c>
      <c r="C1154" s="22" t="s">
        <v>11076</v>
      </c>
      <c r="D1154" s="24">
        <v>4938</v>
      </c>
    </row>
    <row r="1155" spans="2:4" x14ac:dyDescent="0.25">
      <c r="B1155" s="22" t="s">
        <v>10336</v>
      </c>
      <c r="C1155" s="22" t="s">
        <v>10338</v>
      </c>
      <c r="D1155" s="24">
        <v>4941</v>
      </c>
    </row>
    <row r="1156" spans="2:4" x14ac:dyDescent="0.25">
      <c r="B1156" s="22" t="s">
        <v>18685</v>
      </c>
      <c r="C1156" s="22" t="s">
        <v>18686</v>
      </c>
      <c r="D1156" s="24">
        <v>4942</v>
      </c>
    </row>
    <row r="1157" spans="2:4" x14ac:dyDescent="0.25">
      <c r="B1157" s="22" t="s">
        <v>12108</v>
      </c>
      <c r="C1157" s="22" t="s">
        <v>12110</v>
      </c>
      <c r="D1157" s="24">
        <v>4943</v>
      </c>
    </row>
    <row r="1158" spans="2:4" x14ac:dyDescent="0.25">
      <c r="B1158" s="22" t="s">
        <v>13652</v>
      </c>
      <c r="C1158" s="22" t="s">
        <v>13654</v>
      </c>
      <c r="D1158" s="24">
        <v>4949</v>
      </c>
    </row>
    <row r="1159" spans="2:4" x14ac:dyDescent="0.25">
      <c r="B1159" s="22" t="s">
        <v>16371</v>
      </c>
      <c r="C1159" s="22" t="s">
        <v>16373</v>
      </c>
      <c r="D1159" s="24">
        <v>4949</v>
      </c>
    </row>
    <row r="1160" spans="2:4" x14ac:dyDescent="0.25">
      <c r="B1160" s="22" t="s">
        <v>11994</v>
      </c>
      <c r="C1160" s="22" t="s">
        <v>11996</v>
      </c>
      <c r="D1160" s="24">
        <v>4955</v>
      </c>
    </row>
    <row r="1161" spans="2:4" x14ac:dyDescent="0.25">
      <c r="B1161" s="22" t="s">
        <v>13382</v>
      </c>
      <c r="C1161" s="22" t="s">
        <v>13384</v>
      </c>
      <c r="D1161" s="24">
        <v>4961</v>
      </c>
    </row>
    <row r="1162" spans="2:4" x14ac:dyDescent="0.25">
      <c r="B1162" s="22" t="s">
        <v>13877</v>
      </c>
      <c r="C1162" s="22" t="s">
        <v>13879</v>
      </c>
      <c r="D1162" s="24">
        <v>4963</v>
      </c>
    </row>
    <row r="1163" spans="2:4" x14ac:dyDescent="0.25">
      <c r="B1163" s="22" t="s">
        <v>15525</v>
      </c>
      <c r="C1163" s="22" t="s">
        <v>15527</v>
      </c>
      <c r="D1163" s="24">
        <v>4977</v>
      </c>
    </row>
    <row r="1164" spans="2:4" x14ac:dyDescent="0.25">
      <c r="B1164" s="22" t="s">
        <v>15431</v>
      </c>
      <c r="C1164" s="22" t="s">
        <v>15433</v>
      </c>
      <c r="D1164" s="24">
        <v>4989</v>
      </c>
    </row>
    <row r="1165" spans="2:4" x14ac:dyDescent="0.25">
      <c r="B1165" s="22" t="s">
        <v>14342</v>
      </c>
      <c r="C1165" s="22" t="s">
        <v>14344</v>
      </c>
      <c r="D1165" s="24">
        <v>4996</v>
      </c>
    </row>
    <row r="1166" spans="2:4" x14ac:dyDescent="0.25">
      <c r="B1166" s="22" t="s">
        <v>16267</v>
      </c>
      <c r="C1166" s="22" t="s">
        <v>16269</v>
      </c>
      <c r="D1166" s="24">
        <v>5016</v>
      </c>
    </row>
    <row r="1167" spans="2:4" x14ac:dyDescent="0.25">
      <c r="B1167" s="22" t="s">
        <v>14207</v>
      </c>
      <c r="C1167" s="22" t="s">
        <v>14209</v>
      </c>
      <c r="D1167" s="24">
        <v>5026</v>
      </c>
    </row>
    <row r="1168" spans="2:4" x14ac:dyDescent="0.25">
      <c r="B1168" s="22" t="s">
        <v>14111</v>
      </c>
      <c r="C1168" s="22" t="s">
        <v>14113</v>
      </c>
      <c r="D1168" s="24">
        <v>5027</v>
      </c>
    </row>
    <row r="1169" spans="2:4" x14ac:dyDescent="0.25">
      <c r="B1169" s="22" t="s">
        <v>11982</v>
      </c>
      <c r="C1169" s="22" t="s">
        <v>11984</v>
      </c>
      <c r="D1169" s="24">
        <v>5031</v>
      </c>
    </row>
    <row r="1170" spans="2:4" x14ac:dyDescent="0.25">
      <c r="B1170" s="22" t="s">
        <v>14132</v>
      </c>
      <c r="C1170" s="22" t="s">
        <v>14134</v>
      </c>
      <c r="D1170" s="24">
        <v>5039</v>
      </c>
    </row>
    <row r="1171" spans="2:4" x14ac:dyDescent="0.25">
      <c r="B1171" s="22" t="s">
        <v>14946</v>
      </c>
      <c r="C1171" s="22" t="s">
        <v>14948</v>
      </c>
      <c r="D1171" s="24">
        <v>5048</v>
      </c>
    </row>
    <row r="1172" spans="2:4" x14ac:dyDescent="0.25">
      <c r="B1172" s="22" t="s">
        <v>16032</v>
      </c>
      <c r="C1172" s="22" t="s">
        <v>16034</v>
      </c>
      <c r="D1172" s="24">
        <v>5058</v>
      </c>
    </row>
    <row r="1173" spans="2:4" x14ac:dyDescent="0.25">
      <c r="B1173" s="22" t="s">
        <v>15077</v>
      </c>
      <c r="C1173" s="22" t="s">
        <v>15079</v>
      </c>
      <c r="D1173" s="24">
        <v>5061</v>
      </c>
    </row>
    <row r="1174" spans="2:4" x14ac:dyDescent="0.25">
      <c r="B1174" s="22" t="s">
        <v>14666</v>
      </c>
      <c r="C1174" s="22" t="s">
        <v>14668</v>
      </c>
      <c r="D1174" s="24">
        <v>5061</v>
      </c>
    </row>
    <row r="1175" spans="2:4" x14ac:dyDescent="0.25">
      <c r="B1175" s="22" t="s">
        <v>14569</v>
      </c>
      <c r="C1175" s="22" t="s">
        <v>14571</v>
      </c>
      <c r="D1175" s="24">
        <v>5081</v>
      </c>
    </row>
    <row r="1176" spans="2:4" x14ac:dyDescent="0.25">
      <c r="B1176" s="22" t="s">
        <v>13325</v>
      </c>
      <c r="C1176" s="22" t="s">
        <v>13327</v>
      </c>
      <c r="D1176" s="24">
        <v>5086</v>
      </c>
    </row>
    <row r="1177" spans="2:4" x14ac:dyDescent="0.25">
      <c r="B1177" s="22" t="s">
        <v>13151</v>
      </c>
      <c r="C1177" s="22" t="s">
        <v>13153</v>
      </c>
      <c r="D1177" s="24">
        <v>5086</v>
      </c>
    </row>
    <row r="1178" spans="2:4" x14ac:dyDescent="0.25">
      <c r="B1178" s="22" t="s">
        <v>12943</v>
      </c>
      <c r="C1178" s="22" t="s">
        <v>12945</v>
      </c>
      <c r="D1178" s="24">
        <v>5098</v>
      </c>
    </row>
    <row r="1179" spans="2:4" x14ac:dyDescent="0.25">
      <c r="B1179" s="22" t="s">
        <v>11795</v>
      </c>
      <c r="C1179" s="22" t="s">
        <v>11797</v>
      </c>
      <c r="D1179" s="24">
        <v>5100</v>
      </c>
    </row>
    <row r="1180" spans="2:4" x14ac:dyDescent="0.25">
      <c r="B1180" s="22" t="s">
        <v>13724</v>
      </c>
      <c r="C1180" s="22" t="s">
        <v>13726</v>
      </c>
      <c r="D1180" s="24">
        <v>5104</v>
      </c>
    </row>
    <row r="1181" spans="2:4" x14ac:dyDescent="0.25">
      <c r="B1181" s="22" t="s">
        <v>15386</v>
      </c>
      <c r="C1181" s="22" t="s">
        <v>15388</v>
      </c>
      <c r="D1181" s="24">
        <v>5106</v>
      </c>
    </row>
    <row r="1182" spans="2:4" x14ac:dyDescent="0.25">
      <c r="B1182" s="22" t="s">
        <v>14351</v>
      </c>
      <c r="C1182" s="22" t="s">
        <v>14353</v>
      </c>
      <c r="D1182" s="24">
        <v>5128</v>
      </c>
    </row>
    <row r="1183" spans="2:4" x14ac:dyDescent="0.25">
      <c r="B1183" s="22" t="s">
        <v>14216</v>
      </c>
      <c r="C1183" s="22" t="s">
        <v>14218</v>
      </c>
      <c r="D1183" s="24">
        <v>5155</v>
      </c>
    </row>
    <row r="1184" spans="2:4" x14ac:dyDescent="0.25">
      <c r="B1184" s="22" t="s">
        <v>14249</v>
      </c>
      <c r="C1184" s="22" t="s">
        <v>14251</v>
      </c>
      <c r="D1184" s="24">
        <v>5172</v>
      </c>
    </row>
    <row r="1185" spans="2:4" x14ac:dyDescent="0.25">
      <c r="B1185" s="22" t="s">
        <v>14469</v>
      </c>
      <c r="C1185" s="22" t="s">
        <v>14471</v>
      </c>
      <c r="D1185" s="24">
        <v>5184</v>
      </c>
    </row>
    <row r="1186" spans="2:4" x14ac:dyDescent="0.25">
      <c r="B1186" s="22" t="s">
        <v>12633</v>
      </c>
      <c r="C1186" s="22" t="s">
        <v>12635</v>
      </c>
      <c r="D1186" s="24">
        <v>5190</v>
      </c>
    </row>
    <row r="1187" spans="2:4" x14ac:dyDescent="0.25">
      <c r="B1187" s="22" t="s">
        <v>13027</v>
      </c>
      <c r="C1187" s="22" t="s">
        <v>13029</v>
      </c>
      <c r="D1187" s="24">
        <v>5203</v>
      </c>
    </row>
    <row r="1188" spans="2:4" x14ac:dyDescent="0.25">
      <c r="B1188" s="22" t="s">
        <v>14777</v>
      </c>
      <c r="C1188" s="22" t="s">
        <v>14779</v>
      </c>
      <c r="D1188" s="24">
        <v>5206</v>
      </c>
    </row>
    <row r="1189" spans="2:4" x14ac:dyDescent="0.25">
      <c r="B1189" s="22" t="s">
        <v>15109</v>
      </c>
      <c r="C1189" s="22" t="s">
        <v>15111</v>
      </c>
      <c r="D1189" s="24">
        <v>5207</v>
      </c>
    </row>
    <row r="1190" spans="2:4" x14ac:dyDescent="0.25">
      <c r="B1190" s="22" t="s">
        <v>14228</v>
      </c>
      <c r="C1190" s="22" t="s">
        <v>14230</v>
      </c>
      <c r="D1190" s="24">
        <v>5212</v>
      </c>
    </row>
    <row r="1191" spans="2:4" x14ac:dyDescent="0.25">
      <c r="B1191" s="22" t="s">
        <v>11483</v>
      </c>
      <c r="C1191" s="22" t="s">
        <v>11485</v>
      </c>
      <c r="D1191" s="24">
        <v>5215</v>
      </c>
    </row>
    <row r="1192" spans="2:4" x14ac:dyDescent="0.25">
      <c r="B1192" s="22" t="s">
        <v>16276</v>
      </c>
      <c r="C1192" s="22" t="s">
        <v>16278</v>
      </c>
      <c r="D1192" s="24">
        <v>5222</v>
      </c>
    </row>
    <row r="1193" spans="2:4" x14ac:dyDescent="0.25">
      <c r="B1193" s="22" t="s">
        <v>16398</v>
      </c>
      <c r="C1193" s="22" t="s">
        <v>16400</v>
      </c>
      <c r="D1193" s="24">
        <v>5223</v>
      </c>
    </row>
    <row r="1194" spans="2:4" x14ac:dyDescent="0.25">
      <c r="B1194" s="22" t="s">
        <v>13802</v>
      </c>
      <c r="C1194" s="22" t="s">
        <v>13804</v>
      </c>
      <c r="D1194" s="24">
        <v>5231</v>
      </c>
    </row>
    <row r="1195" spans="2:4" x14ac:dyDescent="0.25">
      <c r="B1195" s="22" t="s">
        <v>14375</v>
      </c>
      <c r="C1195" s="22" t="s">
        <v>14377</v>
      </c>
      <c r="D1195" s="24">
        <v>5244</v>
      </c>
    </row>
    <row r="1196" spans="2:4" x14ac:dyDescent="0.25">
      <c r="B1196" s="22" t="s">
        <v>15299</v>
      </c>
      <c r="C1196" s="22" t="s">
        <v>15301</v>
      </c>
      <c r="D1196" s="24">
        <v>5245</v>
      </c>
    </row>
    <row r="1197" spans="2:4" x14ac:dyDescent="0.25">
      <c r="B1197" s="22" t="s">
        <v>14940</v>
      </c>
      <c r="C1197" s="22" t="s">
        <v>14942</v>
      </c>
      <c r="D1197" s="24">
        <v>5247</v>
      </c>
    </row>
    <row r="1198" spans="2:4" x14ac:dyDescent="0.25">
      <c r="B1198" s="22" t="s">
        <v>15785</v>
      </c>
      <c r="C1198" s="22" t="s">
        <v>15787</v>
      </c>
      <c r="D1198" s="24">
        <v>5248</v>
      </c>
    </row>
    <row r="1199" spans="2:4" x14ac:dyDescent="0.25">
      <c r="B1199" s="22" t="s">
        <v>9001</v>
      </c>
      <c r="C1199" s="22" t="s">
        <v>9003</v>
      </c>
      <c r="D1199" s="24">
        <v>5253</v>
      </c>
    </row>
    <row r="1200" spans="2:4" x14ac:dyDescent="0.25">
      <c r="B1200" s="22" t="s">
        <v>13985</v>
      </c>
      <c r="C1200" s="22" t="s">
        <v>13987</v>
      </c>
      <c r="D1200" s="24">
        <v>5262</v>
      </c>
    </row>
    <row r="1201" spans="2:4" x14ac:dyDescent="0.25">
      <c r="B1201" s="22" t="s">
        <v>13190</v>
      </c>
      <c r="C1201" s="22" t="s">
        <v>13192</v>
      </c>
      <c r="D1201" s="24">
        <v>5269</v>
      </c>
    </row>
    <row r="1202" spans="2:4" x14ac:dyDescent="0.25">
      <c r="B1202" s="22" t="s">
        <v>14030</v>
      </c>
      <c r="C1202" s="22" t="s">
        <v>14032</v>
      </c>
      <c r="D1202" s="24">
        <v>5276</v>
      </c>
    </row>
    <row r="1203" spans="2:4" x14ac:dyDescent="0.25">
      <c r="B1203" s="22" t="s">
        <v>11442</v>
      </c>
      <c r="C1203" s="22" t="s">
        <v>11444</v>
      </c>
      <c r="D1203" s="24">
        <v>5278</v>
      </c>
    </row>
    <row r="1204" spans="2:4" x14ac:dyDescent="0.25">
      <c r="B1204" s="22" t="s">
        <v>12018</v>
      </c>
      <c r="C1204" s="22" t="s">
        <v>12020</v>
      </c>
      <c r="D1204" s="24">
        <v>5291</v>
      </c>
    </row>
    <row r="1205" spans="2:4" x14ac:dyDescent="0.25">
      <c r="B1205" s="22" t="s">
        <v>15341</v>
      </c>
      <c r="C1205" s="22" t="s">
        <v>15343</v>
      </c>
      <c r="D1205" s="24">
        <v>5306</v>
      </c>
    </row>
    <row r="1206" spans="2:4" x14ac:dyDescent="0.25">
      <c r="B1206" s="22" t="s">
        <v>14635</v>
      </c>
      <c r="C1206" s="22" t="s">
        <v>14637</v>
      </c>
      <c r="D1206" s="24">
        <v>5314</v>
      </c>
    </row>
    <row r="1207" spans="2:4" x14ac:dyDescent="0.25">
      <c r="B1207" s="22" t="s">
        <v>12048</v>
      </c>
      <c r="C1207" s="22" t="s">
        <v>12050</v>
      </c>
      <c r="D1207" s="24">
        <v>5316</v>
      </c>
    </row>
    <row r="1208" spans="2:4" x14ac:dyDescent="0.25">
      <c r="B1208" s="22" t="s">
        <v>13295</v>
      </c>
      <c r="C1208" s="22" t="s">
        <v>13297</v>
      </c>
      <c r="D1208" s="24">
        <v>5321</v>
      </c>
    </row>
    <row r="1209" spans="2:4" x14ac:dyDescent="0.25">
      <c r="B1209" s="22" t="s">
        <v>13763</v>
      </c>
      <c r="C1209" s="22" t="s">
        <v>13765</v>
      </c>
      <c r="D1209" s="24">
        <v>5331</v>
      </c>
    </row>
    <row r="1210" spans="2:4" x14ac:dyDescent="0.25">
      <c r="B1210" s="22" t="s">
        <v>13533</v>
      </c>
      <c r="C1210" s="22" t="s">
        <v>13535</v>
      </c>
      <c r="D1210" s="24">
        <v>5340</v>
      </c>
    </row>
    <row r="1211" spans="2:4" x14ac:dyDescent="0.25">
      <c r="B1211" s="22" t="s">
        <v>13447</v>
      </c>
      <c r="C1211" s="22" t="s">
        <v>13449</v>
      </c>
      <c r="D1211" s="24">
        <v>5343</v>
      </c>
    </row>
    <row r="1212" spans="2:4" x14ac:dyDescent="0.25">
      <c r="B1212" s="22" t="s">
        <v>8842</v>
      </c>
      <c r="C1212" s="22" t="s">
        <v>8844</v>
      </c>
      <c r="D1212" s="24">
        <v>5343</v>
      </c>
    </row>
    <row r="1213" spans="2:4" x14ac:dyDescent="0.25">
      <c r="B1213" s="22" t="s">
        <v>13847</v>
      </c>
      <c r="C1213" s="22" t="s">
        <v>13849</v>
      </c>
      <c r="D1213" s="24">
        <v>5343</v>
      </c>
    </row>
    <row r="1214" spans="2:4" x14ac:dyDescent="0.25">
      <c r="B1214" s="22" t="s">
        <v>15127</v>
      </c>
      <c r="C1214" s="22" t="s">
        <v>15129</v>
      </c>
      <c r="D1214" s="24">
        <v>5351</v>
      </c>
    </row>
    <row r="1215" spans="2:4" x14ac:dyDescent="0.25">
      <c r="B1215" s="22" t="s">
        <v>13471</v>
      </c>
      <c r="C1215" s="22" t="s">
        <v>13473</v>
      </c>
      <c r="D1215" s="24">
        <v>5355</v>
      </c>
    </row>
    <row r="1216" spans="2:4" x14ac:dyDescent="0.25">
      <c r="B1216" s="22" t="s">
        <v>15868</v>
      </c>
      <c r="C1216" s="22" t="s">
        <v>15870</v>
      </c>
      <c r="D1216" s="24">
        <v>5358</v>
      </c>
    </row>
    <row r="1217" spans="2:4" x14ac:dyDescent="0.25">
      <c r="B1217" s="22" t="s">
        <v>14848</v>
      </c>
      <c r="C1217" s="22" t="s">
        <v>14850</v>
      </c>
      <c r="D1217" s="24">
        <v>5362</v>
      </c>
    </row>
    <row r="1218" spans="2:4" x14ac:dyDescent="0.25">
      <c r="B1218" s="22" t="s">
        <v>13640</v>
      </c>
      <c r="C1218" s="22" t="s">
        <v>13642</v>
      </c>
      <c r="D1218" s="24">
        <v>5374</v>
      </c>
    </row>
    <row r="1219" spans="2:4" x14ac:dyDescent="0.25">
      <c r="B1219" s="22" t="s">
        <v>13095</v>
      </c>
      <c r="C1219" s="22" t="s">
        <v>13097</v>
      </c>
      <c r="D1219" s="24">
        <v>5379</v>
      </c>
    </row>
    <row r="1220" spans="2:4" x14ac:dyDescent="0.25">
      <c r="B1220" s="22" t="s">
        <v>13814</v>
      </c>
      <c r="C1220" s="22" t="s">
        <v>13816</v>
      </c>
      <c r="D1220" s="24">
        <v>5389</v>
      </c>
    </row>
    <row r="1221" spans="2:4" x14ac:dyDescent="0.25">
      <c r="B1221" s="22" t="s">
        <v>18687</v>
      </c>
      <c r="C1221" s="22" t="s">
        <v>18688</v>
      </c>
      <c r="D1221" s="24">
        <v>5395</v>
      </c>
    </row>
    <row r="1222" spans="2:4" x14ac:dyDescent="0.25">
      <c r="B1222" s="22" t="s">
        <v>18689</v>
      </c>
      <c r="C1222" s="22" t="s">
        <v>18690</v>
      </c>
      <c r="D1222" s="24">
        <v>5396</v>
      </c>
    </row>
    <row r="1223" spans="2:4" x14ac:dyDescent="0.25">
      <c r="B1223" s="22" t="s">
        <v>12916</v>
      </c>
      <c r="C1223" s="22" t="s">
        <v>12918</v>
      </c>
      <c r="D1223" s="24">
        <v>5397</v>
      </c>
    </row>
    <row r="1224" spans="2:4" x14ac:dyDescent="0.25">
      <c r="B1224" s="22" t="s">
        <v>18691</v>
      </c>
      <c r="C1224" s="22" t="s">
        <v>18692</v>
      </c>
      <c r="D1224" s="24">
        <v>5405</v>
      </c>
    </row>
    <row r="1225" spans="2:4" x14ac:dyDescent="0.25">
      <c r="B1225" s="22" t="s">
        <v>14717</v>
      </c>
      <c r="C1225" s="22" t="s">
        <v>14719</v>
      </c>
      <c r="D1225" s="24">
        <v>5410</v>
      </c>
    </row>
    <row r="1226" spans="2:4" x14ac:dyDescent="0.25">
      <c r="B1226" s="22" t="s">
        <v>14402</v>
      </c>
      <c r="C1226" s="22" t="s">
        <v>14404</v>
      </c>
      <c r="D1226" s="24">
        <v>5411</v>
      </c>
    </row>
    <row r="1227" spans="2:4" x14ac:dyDescent="0.25">
      <c r="B1227" s="22" t="s">
        <v>18693</v>
      </c>
      <c r="C1227" s="22" t="s">
        <v>18694</v>
      </c>
      <c r="D1227" s="24">
        <v>5412</v>
      </c>
    </row>
    <row r="1228" spans="2:4" x14ac:dyDescent="0.25">
      <c r="B1228" s="22" t="s">
        <v>13973</v>
      </c>
      <c r="C1228" s="22" t="s">
        <v>13975</v>
      </c>
      <c r="D1228" s="24">
        <v>5418</v>
      </c>
    </row>
    <row r="1229" spans="2:4" x14ac:dyDescent="0.25">
      <c r="B1229" s="22" t="s">
        <v>14434</v>
      </c>
      <c r="C1229" s="22" t="s">
        <v>14436</v>
      </c>
      <c r="D1229" s="24">
        <v>5420</v>
      </c>
    </row>
    <row r="1230" spans="2:4" x14ac:dyDescent="0.25">
      <c r="B1230" s="22" t="s">
        <v>15041</v>
      </c>
      <c r="C1230" s="22" t="s">
        <v>15043</v>
      </c>
      <c r="D1230" s="24">
        <v>5422</v>
      </c>
    </row>
    <row r="1231" spans="2:4" x14ac:dyDescent="0.25">
      <c r="B1231" s="22" t="s">
        <v>13951</v>
      </c>
      <c r="C1231" s="22" t="s">
        <v>13952</v>
      </c>
      <c r="D1231" s="24">
        <v>5433</v>
      </c>
    </row>
    <row r="1232" spans="2:4" x14ac:dyDescent="0.25">
      <c r="B1232" s="22" t="s">
        <v>13423</v>
      </c>
      <c r="C1232" s="22" t="s">
        <v>13425</v>
      </c>
      <c r="D1232" s="24">
        <v>5439</v>
      </c>
    </row>
    <row r="1233" spans="2:4" x14ac:dyDescent="0.25">
      <c r="B1233" s="22" t="s">
        <v>13036</v>
      </c>
      <c r="C1233" s="22" t="s">
        <v>18695</v>
      </c>
      <c r="D1233" s="24">
        <v>5453</v>
      </c>
    </row>
    <row r="1234" spans="2:4" x14ac:dyDescent="0.25">
      <c r="B1234" s="22" t="s">
        <v>11913</v>
      </c>
      <c r="C1234" s="22" t="s">
        <v>11915</v>
      </c>
      <c r="D1234" s="24">
        <v>5453</v>
      </c>
    </row>
    <row r="1235" spans="2:4" x14ac:dyDescent="0.25">
      <c r="B1235" s="22" t="s">
        <v>13721</v>
      </c>
      <c r="C1235" s="22" t="s">
        <v>13723</v>
      </c>
      <c r="D1235" s="24">
        <v>5463</v>
      </c>
    </row>
    <row r="1236" spans="2:4" x14ac:dyDescent="0.25">
      <c r="B1236" s="22" t="s">
        <v>13742</v>
      </c>
      <c r="C1236" s="22" t="s">
        <v>13744</v>
      </c>
      <c r="D1236" s="24">
        <v>5463</v>
      </c>
    </row>
    <row r="1237" spans="2:4" x14ac:dyDescent="0.25">
      <c r="B1237" s="22" t="s">
        <v>15083</v>
      </c>
      <c r="C1237" s="22" t="s">
        <v>15085</v>
      </c>
      <c r="D1237" s="24">
        <v>5465</v>
      </c>
    </row>
    <row r="1238" spans="2:4" x14ac:dyDescent="0.25">
      <c r="B1238" s="22" t="s">
        <v>14978</v>
      </c>
      <c r="C1238" s="22" t="s">
        <v>14980</v>
      </c>
      <c r="D1238" s="24">
        <v>5465</v>
      </c>
    </row>
    <row r="1239" spans="2:4" x14ac:dyDescent="0.25">
      <c r="B1239" s="22" t="s">
        <v>13601</v>
      </c>
      <c r="C1239" s="22" t="s">
        <v>13603</v>
      </c>
      <c r="D1239" s="24">
        <v>5470</v>
      </c>
    </row>
    <row r="1240" spans="2:4" x14ac:dyDescent="0.25">
      <c r="B1240" s="22" t="s">
        <v>10285</v>
      </c>
      <c r="C1240" s="22" t="s">
        <v>10287</v>
      </c>
      <c r="D1240" s="24">
        <v>5483</v>
      </c>
    </row>
    <row r="1241" spans="2:4" x14ac:dyDescent="0.25">
      <c r="B1241" s="22" t="s">
        <v>12516</v>
      </c>
      <c r="C1241" s="22" t="s">
        <v>12518</v>
      </c>
      <c r="D1241" s="24">
        <v>5490</v>
      </c>
    </row>
    <row r="1242" spans="2:4" x14ac:dyDescent="0.25">
      <c r="B1242" s="22" t="s">
        <v>14643</v>
      </c>
      <c r="C1242" s="22" t="s">
        <v>14645</v>
      </c>
      <c r="D1242" s="24">
        <v>5499</v>
      </c>
    </row>
    <row r="1243" spans="2:4" x14ac:dyDescent="0.25">
      <c r="B1243" s="22" t="s">
        <v>15912</v>
      </c>
      <c r="C1243" s="22" t="s">
        <v>15914</v>
      </c>
      <c r="D1243" s="24">
        <v>5517</v>
      </c>
    </row>
    <row r="1244" spans="2:4" x14ac:dyDescent="0.25">
      <c r="B1244" s="22" t="s">
        <v>12964</v>
      </c>
      <c r="C1244" s="22" t="s">
        <v>12966</v>
      </c>
      <c r="D1244" s="24">
        <v>5518</v>
      </c>
    </row>
    <row r="1245" spans="2:4" x14ac:dyDescent="0.25">
      <c r="B1245" s="22" t="s">
        <v>13909</v>
      </c>
      <c r="C1245" s="22" t="s">
        <v>13911</v>
      </c>
      <c r="D1245" s="24">
        <v>5520</v>
      </c>
    </row>
    <row r="1246" spans="2:4" x14ac:dyDescent="0.25">
      <c r="B1246" s="22" t="s">
        <v>13679</v>
      </c>
      <c r="C1246" s="22" t="s">
        <v>13681</v>
      </c>
      <c r="D1246" s="24">
        <v>5523</v>
      </c>
    </row>
    <row r="1247" spans="2:4" x14ac:dyDescent="0.25">
      <c r="B1247" s="22" t="s">
        <v>13100</v>
      </c>
      <c r="C1247" s="22" t="s">
        <v>13102</v>
      </c>
      <c r="D1247" s="24">
        <v>5530</v>
      </c>
    </row>
    <row r="1248" spans="2:4" x14ac:dyDescent="0.25">
      <c r="B1248" s="22" t="s">
        <v>11516</v>
      </c>
      <c r="C1248" s="22" t="s">
        <v>11518</v>
      </c>
      <c r="D1248" s="24">
        <v>5534</v>
      </c>
    </row>
    <row r="1249" spans="2:4" x14ac:dyDescent="0.25">
      <c r="B1249" s="22" t="s">
        <v>11594</v>
      </c>
      <c r="C1249" s="22" t="s">
        <v>11596</v>
      </c>
      <c r="D1249" s="24">
        <v>5535</v>
      </c>
    </row>
    <row r="1250" spans="2:4" x14ac:dyDescent="0.25">
      <c r="B1250" s="22" t="s">
        <v>15845</v>
      </c>
      <c r="C1250" s="22" t="s">
        <v>15847</v>
      </c>
      <c r="D1250" s="24">
        <v>5541</v>
      </c>
    </row>
    <row r="1251" spans="2:4" x14ac:dyDescent="0.25">
      <c r="B1251" s="22" t="s">
        <v>12333</v>
      </c>
      <c r="C1251" s="22" t="s">
        <v>12335</v>
      </c>
      <c r="D1251" s="24">
        <v>5554</v>
      </c>
    </row>
    <row r="1252" spans="2:4" x14ac:dyDescent="0.25">
      <c r="B1252" s="22" t="s">
        <v>12576</v>
      </c>
      <c r="C1252" s="22" t="s">
        <v>12578</v>
      </c>
      <c r="D1252" s="24">
        <v>5570</v>
      </c>
    </row>
    <row r="1253" spans="2:4" x14ac:dyDescent="0.25">
      <c r="B1253" s="22" t="s">
        <v>13133</v>
      </c>
      <c r="C1253" s="22" t="s">
        <v>13135</v>
      </c>
      <c r="D1253" s="24">
        <v>5570</v>
      </c>
    </row>
    <row r="1254" spans="2:4" x14ac:dyDescent="0.25">
      <c r="B1254" s="22" t="s">
        <v>15266</v>
      </c>
      <c r="C1254" s="22" t="s">
        <v>15268</v>
      </c>
      <c r="D1254" s="24">
        <v>5571</v>
      </c>
    </row>
    <row r="1255" spans="2:4" x14ac:dyDescent="0.25">
      <c r="B1255" s="22" t="s">
        <v>13208</v>
      </c>
      <c r="C1255" s="22" t="s">
        <v>13210</v>
      </c>
      <c r="D1255" s="24">
        <v>5585</v>
      </c>
    </row>
    <row r="1256" spans="2:4" x14ac:dyDescent="0.25">
      <c r="B1256" s="22" t="s">
        <v>14646</v>
      </c>
      <c r="C1256" s="22" t="s">
        <v>14648</v>
      </c>
      <c r="D1256" s="24">
        <v>5593</v>
      </c>
    </row>
    <row r="1257" spans="2:4" x14ac:dyDescent="0.25">
      <c r="B1257" s="22" t="s">
        <v>16170</v>
      </c>
      <c r="C1257" s="22" t="s">
        <v>16172</v>
      </c>
      <c r="D1257" s="24">
        <v>5608</v>
      </c>
    </row>
    <row r="1258" spans="2:4" x14ac:dyDescent="0.25">
      <c r="B1258" s="22" t="s">
        <v>18696</v>
      </c>
      <c r="C1258" s="22" t="s">
        <v>18697</v>
      </c>
      <c r="D1258" s="24">
        <v>5629</v>
      </c>
    </row>
    <row r="1259" spans="2:4" x14ac:dyDescent="0.25">
      <c r="B1259" s="22" t="s">
        <v>14801</v>
      </c>
      <c r="C1259" s="22" t="s">
        <v>14803</v>
      </c>
      <c r="D1259" s="24">
        <v>5639</v>
      </c>
    </row>
    <row r="1260" spans="2:4" x14ac:dyDescent="0.25">
      <c r="B1260" s="22" t="s">
        <v>14827</v>
      </c>
      <c r="C1260" s="22" t="s">
        <v>14829</v>
      </c>
      <c r="D1260" s="24">
        <v>5639</v>
      </c>
    </row>
    <row r="1261" spans="2:4" x14ac:dyDescent="0.25">
      <c r="B1261" s="22" t="s">
        <v>13939</v>
      </c>
      <c r="C1261" s="22" t="s">
        <v>13941</v>
      </c>
      <c r="D1261" s="24">
        <v>5639</v>
      </c>
    </row>
    <row r="1262" spans="2:4" x14ac:dyDescent="0.25">
      <c r="B1262" s="22" t="s">
        <v>13092</v>
      </c>
      <c r="C1262" s="22" t="s">
        <v>13094</v>
      </c>
      <c r="D1262" s="24">
        <v>5660</v>
      </c>
    </row>
    <row r="1263" spans="2:4" x14ac:dyDescent="0.25">
      <c r="B1263" s="22" t="s">
        <v>13655</v>
      </c>
      <c r="C1263" s="22" t="s">
        <v>13657</v>
      </c>
      <c r="D1263" s="24">
        <v>5684</v>
      </c>
    </row>
    <row r="1264" spans="2:4" x14ac:dyDescent="0.25">
      <c r="B1264" s="22" t="s">
        <v>12066</v>
      </c>
      <c r="C1264" s="22" t="s">
        <v>12068</v>
      </c>
      <c r="D1264" s="24">
        <v>5694</v>
      </c>
    </row>
    <row r="1265" spans="2:4" x14ac:dyDescent="0.25">
      <c r="B1265" s="22" t="s">
        <v>18698</v>
      </c>
      <c r="C1265" s="22" t="s">
        <v>18699</v>
      </c>
      <c r="D1265" s="24">
        <v>5695</v>
      </c>
    </row>
    <row r="1266" spans="2:4" x14ac:dyDescent="0.25">
      <c r="B1266" s="22" t="s">
        <v>12036</v>
      </c>
      <c r="C1266" s="22" t="s">
        <v>12038</v>
      </c>
      <c r="D1266" s="24">
        <v>5697</v>
      </c>
    </row>
    <row r="1267" spans="2:4" x14ac:dyDescent="0.25">
      <c r="B1267" s="22" t="s">
        <v>13936</v>
      </c>
      <c r="C1267" s="22" t="s">
        <v>13938</v>
      </c>
      <c r="D1267" s="24">
        <v>5698</v>
      </c>
    </row>
    <row r="1268" spans="2:4" x14ac:dyDescent="0.25">
      <c r="B1268" s="22" t="s">
        <v>15284</v>
      </c>
      <c r="C1268" s="22" t="s">
        <v>15286</v>
      </c>
      <c r="D1268" s="24">
        <v>5708</v>
      </c>
    </row>
    <row r="1269" spans="2:4" x14ac:dyDescent="0.25">
      <c r="B1269" s="22" t="s">
        <v>15029</v>
      </c>
      <c r="C1269" s="22" t="s">
        <v>15031</v>
      </c>
      <c r="D1269" s="24">
        <v>5711</v>
      </c>
    </row>
    <row r="1270" spans="2:4" x14ac:dyDescent="0.25">
      <c r="B1270" s="22" t="s">
        <v>12898</v>
      </c>
      <c r="C1270" s="22" t="s">
        <v>12900</v>
      </c>
      <c r="D1270" s="24">
        <v>5724</v>
      </c>
    </row>
    <row r="1271" spans="2:4" x14ac:dyDescent="0.25">
      <c r="B1271" s="22" t="s">
        <v>16320</v>
      </c>
      <c r="C1271" s="22" t="s">
        <v>16322</v>
      </c>
      <c r="D1271" s="24">
        <v>5737</v>
      </c>
    </row>
    <row r="1272" spans="2:4" x14ac:dyDescent="0.25">
      <c r="B1272" s="22" t="s">
        <v>13352</v>
      </c>
      <c r="C1272" s="22" t="s">
        <v>13354</v>
      </c>
      <c r="D1272" s="24">
        <v>5759</v>
      </c>
    </row>
    <row r="1273" spans="2:4" x14ac:dyDescent="0.25">
      <c r="B1273" s="22" t="s">
        <v>15815</v>
      </c>
      <c r="C1273" s="22" t="s">
        <v>15817</v>
      </c>
      <c r="D1273" s="24">
        <v>5773</v>
      </c>
    </row>
    <row r="1274" spans="2:4" x14ac:dyDescent="0.25">
      <c r="B1274" s="22" t="s">
        <v>18700</v>
      </c>
      <c r="C1274" s="22" t="s">
        <v>18701</v>
      </c>
      <c r="D1274" s="24">
        <v>5774</v>
      </c>
    </row>
    <row r="1275" spans="2:4" x14ac:dyDescent="0.25">
      <c r="B1275" s="22" t="s">
        <v>10210</v>
      </c>
      <c r="C1275" s="22" t="s">
        <v>10212</v>
      </c>
      <c r="D1275" s="24">
        <v>5778</v>
      </c>
    </row>
    <row r="1276" spans="2:4" x14ac:dyDescent="0.25">
      <c r="B1276" s="22" t="s">
        <v>12663</v>
      </c>
      <c r="C1276" s="22" t="s">
        <v>12665</v>
      </c>
      <c r="D1276" s="24">
        <v>5787</v>
      </c>
    </row>
    <row r="1277" spans="2:4" x14ac:dyDescent="0.25">
      <c r="B1277" s="22" t="s">
        <v>13991</v>
      </c>
      <c r="C1277" s="22" t="s">
        <v>13993</v>
      </c>
      <c r="D1277" s="24">
        <v>5791</v>
      </c>
    </row>
    <row r="1278" spans="2:4" x14ac:dyDescent="0.25">
      <c r="B1278" s="22" t="s">
        <v>10627</v>
      </c>
      <c r="C1278" s="22" t="s">
        <v>10629</v>
      </c>
      <c r="D1278" s="24">
        <v>5797</v>
      </c>
    </row>
    <row r="1279" spans="2:4" x14ac:dyDescent="0.25">
      <c r="B1279" s="22" t="s">
        <v>13900</v>
      </c>
      <c r="C1279" s="22" t="s">
        <v>13902</v>
      </c>
      <c r="D1279" s="24">
        <v>5802</v>
      </c>
    </row>
    <row r="1280" spans="2:4" x14ac:dyDescent="0.25">
      <c r="B1280" s="22" t="s">
        <v>18702</v>
      </c>
      <c r="C1280" s="22" t="s">
        <v>18703</v>
      </c>
      <c r="D1280" s="24">
        <v>5805</v>
      </c>
    </row>
    <row r="1281" spans="2:4" x14ac:dyDescent="0.25">
      <c r="B1281" s="22" t="s">
        <v>13492</v>
      </c>
      <c r="C1281" s="22" t="s">
        <v>13494</v>
      </c>
      <c r="D1281" s="24">
        <v>5814</v>
      </c>
    </row>
    <row r="1282" spans="2:4" x14ac:dyDescent="0.25">
      <c r="B1282" s="22" t="s">
        <v>14369</v>
      </c>
      <c r="C1282" s="22" t="s">
        <v>14371</v>
      </c>
      <c r="D1282" s="24">
        <v>5814</v>
      </c>
    </row>
    <row r="1283" spans="2:4" x14ac:dyDescent="0.25">
      <c r="B1283" s="22" t="s">
        <v>12411</v>
      </c>
      <c r="C1283" s="22" t="s">
        <v>12413</v>
      </c>
      <c r="D1283" s="24">
        <v>5839</v>
      </c>
    </row>
    <row r="1284" spans="2:4" x14ac:dyDescent="0.25">
      <c r="B1284" s="22" t="s">
        <v>14186</v>
      </c>
      <c r="C1284" s="22" t="s">
        <v>14188</v>
      </c>
      <c r="D1284" s="24">
        <v>5846</v>
      </c>
    </row>
    <row r="1285" spans="2:4" x14ac:dyDescent="0.25">
      <c r="B1285" s="22" t="s">
        <v>14012</v>
      </c>
      <c r="C1285" s="22" t="s">
        <v>14014</v>
      </c>
      <c r="D1285" s="24">
        <v>5848</v>
      </c>
    </row>
    <row r="1286" spans="2:4" x14ac:dyDescent="0.25">
      <c r="B1286" s="22" t="s">
        <v>12033</v>
      </c>
      <c r="C1286" s="22" t="s">
        <v>12035</v>
      </c>
      <c r="D1286" s="24">
        <v>5850</v>
      </c>
    </row>
    <row r="1287" spans="2:4" x14ac:dyDescent="0.25">
      <c r="B1287" s="22" t="s">
        <v>14925</v>
      </c>
      <c r="C1287" s="22" t="s">
        <v>14927</v>
      </c>
      <c r="D1287" s="24">
        <v>5850</v>
      </c>
    </row>
    <row r="1288" spans="2:4" x14ac:dyDescent="0.25">
      <c r="B1288" s="22" t="s">
        <v>12871</v>
      </c>
      <c r="C1288" s="22" t="s">
        <v>12873</v>
      </c>
      <c r="D1288" s="24">
        <v>5854</v>
      </c>
    </row>
    <row r="1289" spans="2:4" x14ac:dyDescent="0.25">
      <c r="B1289" s="22" t="s">
        <v>16526</v>
      </c>
      <c r="C1289" s="22" t="s">
        <v>16528</v>
      </c>
      <c r="D1289" s="24">
        <v>5855</v>
      </c>
    </row>
    <row r="1290" spans="2:4" x14ac:dyDescent="0.25">
      <c r="B1290" s="22" t="s">
        <v>11328</v>
      </c>
      <c r="C1290" s="22" t="s">
        <v>11330</v>
      </c>
      <c r="D1290" s="24">
        <v>5860</v>
      </c>
    </row>
    <row r="1291" spans="2:4" x14ac:dyDescent="0.25">
      <c r="B1291" s="22" t="s">
        <v>12513</v>
      </c>
      <c r="C1291" s="22" t="s">
        <v>12515</v>
      </c>
      <c r="D1291" s="24">
        <v>5868</v>
      </c>
    </row>
    <row r="1292" spans="2:4" x14ac:dyDescent="0.25">
      <c r="B1292" s="22" t="s">
        <v>18704</v>
      </c>
      <c r="C1292" s="22" t="s">
        <v>18705</v>
      </c>
      <c r="D1292" s="24">
        <v>5873</v>
      </c>
    </row>
    <row r="1293" spans="2:4" x14ac:dyDescent="0.25">
      <c r="B1293" s="22" t="s">
        <v>13480</v>
      </c>
      <c r="C1293" s="22" t="s">
        <v>13482</v>
      </c>
      <c r="D1293" s="24">
        <v>5874</v>
      </c>
    </row>
    <row r="1294" spans="2:4" x14ac:dyDescent="0.25">
      <c r="B1294" s="22" t="s">
        <v>18706</v>
      </c>
      <c r="C1294" s="22" t="s">
        <v>18707</v>
      </c>
      <c r="D1294" s="24">
        <v>5877</v>
      </c>
    </row>
    <row r="1295" spans="2:4" x14ac:dyDescent="0.25">
      <c r="B1295" s="22" t="s">
        <v>12429</v>
      </c>
      <c r="C1295" s="22" t="s">
        <v>12431</v>
      </c>
      <c r="D1295" s="24">
        <v>5880</v>
      </c>
    </row>
    <row r="1296" spans="2:4" x14ac:dyDescent="0.25">
      <c r="B1296" s="22" t="s">
        <v>18708</v>
      </c>
      <c r="C1296" s="22" t="s">
        <v>18709</v>
      </c>
      <c r="D1296" s="24">
        <v>5882</v>
      </c>
    </row>
    <row r="1297" spans="2:4" x14ac:dyDescent="0.25">
      <c r="B1297" s="22" t="s">
        <v>15008</v>
      </c>
      <c r="C1297" s="22" t="s">
        <v>15010</v>
      </c>
      <c r="D1297" s="24">
        <v>5884</v>
      </c>
    </row>
    <row r="1298" spans="2:4" x14ac:dyDescent="0.25">
      <c r="B1298" s="22" t="s">
        <v>18710</v>
      </c>
      <c r="C1298" s="22" t="s">
        <v>18711</v>
      </c>
      <c r="D1298" s="24">
        <v>5898</v>
      </c>
    </row>
    <row r="1299" spans="2:4" x14ac:dyDescent="0.25">
      <c r="B1299" s="22" t="s">
        <v>18712</v>
      </c>
      <c r="C1299" s="22" t="s">
        <v>18713</v>
      </c>
      <c r="D1299" s="24">
        <v>5900</v>
      </c>
    </row>
    <row r="1300" spans="2:4" x14ac:dyDescent="0.25">
      <c r="B1300" s="22" t="s">
        <v>11552</v>
      </c>
      <c r="C1300" s="22" t="s">
        <v>11554</v>
      </c>
      <c r="D1300" s="24">
        <v>5906</v>
      </c>
    </row>
    <row r="1301" spans="2:4" x14ac:dyDescent="0.25">
      <c r="B1301" s="22" t="s">
        <v>13820</v>
      </c>
      <c r="C1301" s="22" t="s">
        <v>13822</v>
      </c>
      <c r="D1301" s="24">
        <v>5910</v>
      </c>
    </row>
    <row r="1302" spans="2:4" x14ac:dyDescent="0.25">
      <c r="B1302" s="22" t="s">
        <v>13289</v>
      </c>
      <c r="C1302" s="22" t="s">
        <v>13291</v>
      </c>
      <c r="D1302" s="24">
        <v>5912</v>
      </c>
    </row>
    <row r="1303" spans="2:4" x14ac:dyDescent="0.25">
      <c r="B1303" s="22" t="s">
        <v>11654</v>
      </c>
      <c r="C1303" s="22" t="s">
        <v>11656</v>
      </c>
      <c r="D1303" s="24">
        <v>5913</v>
      </c>
    </row>
    <row r="1304" spans="2:4" x14ac:dyDescent="0.25">
      <c r="B1304" s="22" t="s">
        <v>12826</v>
      </c>
      <c r="C1304" s="22" t="s">
        <v>12828</v>
      </c>
      <c r="D1304" s="24">
        <v>5915</v>
      </c>
    </row>
    <row r="1305" spans="2:4" x14ac:dyDescent="0.25">
      <c r="B1305" s="22" t="s">
        <v>14611</v>
      </c>
      <c r="C1305" s="22" t="s">
        <v>14613</v>
      </c>
      <c r="D1305" s="24">
        <v>5921</v>
      </c>
    </row>
    <row r="1306" spans="2:4" x14ac:dyDescent="0.25">
      <c r="B1306" s="22" t="s">
        <v>13462</v>
      </c>
      <c r="C1306" s="22" t="s">
        <v>13464</v>
      </c>
      <c r="D1306" s="24">
        <v>5931</v>
      </c>
    </row>
    <row r="1307" spans="2:4" x14ac:dyDescent="0.25">
      <c r="B1307" s="22" t="s">
        <v>17086</v>
      </c>
      <c r="C1307" s="22" t="s">
        <v>17088</v>
      </c>
      <c r="D1307" s="24">
        <v>5935</v>
      </c>
    </row>
    <row r="1308" spans="2:4" x14ac:dyDescent="0.25">
      <c r="B1308" s="22" t="s">
        <v>5387</v>
      </c>
      <c r="C1308" s="22" t="s">
        <v>5389</v>
      </c>
      <c r="D1308" s="24">
        <v>5948</v>
      </c>
    </row>
    <row r="1309" spans="2:4" x14ac:dyDescent="0.25">
      <c r="B1309" s="22" t="s">
        <v>15561</v>
      </c>
      <c r="C1309" s="22" t="s">
        <v>15563</v>
      </c>
      <c r="D1309" s="24">
        <v>5957</v>
      </c>
    </row>
    <row r="1310" spans="2:4" x14ac:dyDescent="0.25">
      <c r="B1310" s="22" t="s">
        <v>14480</v>
      </c>
      <c r="C1310" s="22" t="s">
        <v>14482</v>
      </c>
      <c r="D1310" s="24">
        <v>5960</v>
      </c>
    </row>
    <row r="1311" spans="2:4" x14ac:dyDescent="0.25">
      <c r="B1311" s="22" t="s">
        <v>15398</v>
      </c>
      <c r="C1311" s="22" t="s">
        <v>15400</v>
      </c>
      <c r="D1311" s="24">
        <v>5961</v>
      </c>
    </row>
    <row r="1312" spans="2:4" x14ac:dyDescent="0.25">
      <c r="B1312" s="22" t="s">
        <v>14096</v>
      </c>
      <c r="C1312" s="22" t="s">
        <v>14098</v>
      </c>
      <c r="D1312" s="24">
        <v>5976</v>
      </c>
    </row>
    <row r="1313" spans="2:4" x14ac:dyDescent="0.25">
      <c r="B1313" s="22" t="s">
        <v>12561</v>
      </c>
      <c r="C1313" s="22" t="s">
        <v>12563</v>
      </c>
      <c r="D1313" s="24">
        <v>5976</v>
      </c>
    </row>
    <row r="1314" spans="2:4" x14ac:dyDescent="0.25">
      <c r="B1314" s="22" t="s">
        <v>18714</v>
      </c>
      <c r="C1314" s="22" t="s">
        <v>18715</v>
      </c>
      <c r="D1314" s="24">
        <v>5997</v>
      </c>
    </row>
    <row r="1315" spans="2:4" x14ac:dyDescent="0.25">
      <c r="B1315" s="22" t="s">
        <v>13504</v>
      </c>
      <c r="C1315" s="22" t="s">
        <v>13506</v>
      </c>
      <c r="D1315" s="24">
        <v>5998</v>
      </c>
    </row>
    <row r="1316" spans="2:4" x14ac:dyDescent="0.25">
      <c r="B1316" s="22" t="s">
        <v>18716</v>
      </c>
      <c r="C1316" s="22" t="s">
        <v>18717</v>
      </c>
      <c r="D1316" s="24">
        <v>6002</v>
      </c>
    </row>
    <row r="1317" spans="2:4" x14ac:dyDescent="0.25">
      <c r="B1317" s="22" t="s">
        <v>18718</v>
      </c>
      <c r="C1317" s="22" t="s">
        <v>18719</v>
      </c>
      <c r="D1317" s="24">
        <v>6003</v>
      </c>
    </row>
    <row r="1318" spans="2:4" x14ac:dyDescent="0.25">
      <c r="B1318" s="22" t="s">
        <v>14866</v>
      </c>
      <c r="C1318" s="22" t="s">
        <v>14868</v>
      </c>
      <c r="D1318" s="24">
        <v>6007</v>
      </c>
    </row>
    <row r="1319" spans="2:4" x14ac:dyDescent="0.25">
      <c r="B1319" s="22" t="s">
        <v>13024</v>
      </c>
      <c r="C1319" s="22" t="s">
        <v>13026</v>
      </c>
      <c r="D1319" s="24">
        <v>6009</v>
      </c>
    </row>
    <row r="1320" spans="2:4" x14ac:dyDescent="0.25">
      <c r="B1320" s="22" t="s">
        <v>12120</v>
      </c>
      <c r="C1320" s="22" t="s">
        <v>12122</v>
      </c>
      <c r="D1320" s="24">
        <v>6009</v>
      </c>
    </row>
    <row r="1321" spans="2:4" x14ac:dyDescent="0.25">
      <c r="B1321" s="22" t="s">
        <v>10076</v>
      </c>
      <c r="C1321" s="22" t="s">
        <v>18720</v>
      </c>
      <c r="D1321" s="24">
        <v>6010</v>
      </c>
    </row>
    <row r="1322" spans="2:4" x14ac:dyDescent="0.25">
      <c r="B1322" s="22" t="s">
        <v>12189</v>
      </c>
      <c r="C1322" s="22" t="s">
        <v>12191</v>
      </c>
      <c r="D1322" s="24">
        <v>6014</v>
      </c>
    </row>
    <row r="1323" spans="2:4" x14ac:dyDescent="0.25">
      <c r="B1323" s="22" t="s">
        <v>12264</v>
      </c>
      <c r="C1323" s="22" t="s">
        <v>12266</v>
      </c>
      <c r="D1323" s="24">
        <v>6020</v>
      </c>
    </row>
    <row r="1324" spans="2:4" x14ac:dyDescent="0.25">
      <c r="B1324" s="22" t="s">
        <v>11226</v>
      </c>
      <c r="C1324" s="22" t="s">
        <v>11228</v>
      </c>
      <c r="D1324" s="24">
        <v>6024</v>
      </c>
    </row>
    <row r="1325" spans="2:4" x14ac:dyDescent="0.25">
      <c r="B1325" s="22" t="s">
        <v>11570</v>
      </c>
      <c r="C1325" s="22" t="s">
        <v>11572</v>
      </c>
      <c r="D1325" s="24">
        <v>6028</v>
      </c>
    </row>
    <row r="1326" spans="2:4" x14ac:dyDescent="0.25">
      <c r="B1326" s="22" t="s">
        <v>14596</v>
      </c>
      <c r="C1326" s="22" t="s">
        <v>14598</v>
      </c>
      <c r="D1326" s="24">
        <v>6033</v>
      </c>
    </row>
    <row r="1327" spans="2:4" x14ac:dyDescent="0.25">
      <c r="B1327" s="22" t="s">
        <v>11537</v>
      </c>
      <c r="C1327" s="22" t="s">
        <v>11539</v>
      </c>
      <c r="D1327" s="24">
        <v>6041</v>
      </c>
    </row>
    <row r="1328" spans="2:4" x14ac:dyDescent="0.25">
      <c r="B1328" s="22" t="s">
        <v>14174</v>
      </c>
      <c r="C1328" s="22" t="s">
        <v>14176</v>
      </c>
      <c r="D1328" s="24">
        <v>6043</v>
      </c>
    </row>
    <row r="1329" spans="2:4" x14ac:dyDescent="0.25">
      <c r="B1329" s="22" t="s">
        <v>13775</v>
      </c>
      <c r="C1329" s="22" t="s">
        <v>13777</v>
      </c>
      <c r="D1329" s="24">
        <v>6052</v>
      </c>
    </row>
    <row r="1330" spans="2:4" x14ac:dyDescent="0.25">
      <c r="B1330" s="22" t="s">
        <v>13808</v>
      </c>
      <c r="C1330" s="22" t="s">
        <v>13810</v>
      </c>
      <c r="D1330" s="24">
        <v>6056</v>
      </c>
    </row>
    <row r="1331" spans="2:4" x14ac:dyDescent="0.25">
      <c r="B1331" s="22" t="s">
        <v>12814</v>
      </c>
      <c r="C1331" s="22" t="s">
        <v>12816</v>
      </c>
      <c r="D1331" s="24">
        <v>6058</v>
      </c>
    </row>
    <row r="1332" spans="2:4" x14ac:dyDescent="0.25">
      <c r="B1332" s="22" t="s">
        <v>15121</v>
      </c>
      <c r="C1332" s="22" t="s">
        <v>15123</v>
      </c>
      <c r="D1332" s="24">
        <v>6066</v>
      </c>
    </row>
    <row r="1333" spans="2:4" x14ac:dyDescent="0.25">
      <c r="B1333" s="22" t="s">
        <v>18721</v>
      </c>
      <c r="C1333" s="22" t="s">
        <v>18722</v>
      </c>
      <c r="D1333" s="24">
        <v>6071</v>
      </c>
    </row>
    <row r="1334" spans="2:4" x14ac:dyDescent="0.25">
      <c r="B1334" s="22" t="s">
        <v>18723</v>
      </c>
      <c r="C1334" s="22" t="s">
        <v>18724</v>
      </c>
      <c r="D1334" s="24">
        <v>6080</v>
      </c>
    </row>
    <row r="1335" spans="2:4" x14ac:dyDescent="0.25">
      <c r="B1335" s="22" t="s">
        <v>12423</v>
      </c>
      <c r="C1335" s="22" t="s">
        <v>12425</v>
      </c>
      <c r="D1335" s="24">
        <v>6084</v>
      </c>
    </row>
    <row r="1336" spans="2:4" x14ac:dyDescent="0.25">
      <c r="B1336" s="22" t="s">
        <v>10795</v>
      </c>
      <c r="C1336" s="22" t="s">
        <v>10797</v>
      </c>
      <c r="D1336" s="24">
        <v>6084</v>
      </c>
    </row>
    <row r="1337" spans="2:4" x14ac:dyDescent="0.25">
      <c r="B1337" s="22" t="s">
        <v>16332</v>
      </c>
      <c r="C1337" s="22" t="s">
        <v>16334</v>
      </c>
      <c r="D1337" s="24">
        <v>6086</v>
      </c>
    </row>
    <row r="1338" spans="2:4" x14ac:dyDescent="0.25">
      <c r="B1338" s="22" t="s">
        <v>14720</v>
      </c>
      <c r="C1338" s="22" t="s">
        <v>14722</v>
      </c>
      <c r="D1338" s="24">
        <v>6087</v>
      </c>
    </row>
    <row r="1339" spans="2:4" x14ac:dyDescent="0.25">
      <c r="B1339" s="22" t="s">
        <v>15428</v>
      </c>
      <c r="C1339" s="22" t="s">
        <v>15430</v>
      </c>
      <c r="D1339" s="24">
        <v>6091</v>
      </c>
    </row>
    <row r="1340" spans="2:4" x14ac:dyDescent="0.25">
      <c r="B1340" s="22" t="s">
        <v>14566</v>
      </c>
      <c r="C1340" s="22" t="s">
        <v>14568</v>
      </c>
      <c r="D1340" s="24">
        <v>6095</v>
      </c>
    </row>
    <row r="1341" spans="2:4" x14ac:dyDescent="0.25">
      <c r="B1341" s="22" t="s">
        <v>13646</v>
      </c>
      <c r="C1341" s="22" t="s">
        <v>13648</v>
      </c>
      <c r="D1341" s="24">
        <v>6118</v>
      </c>
    </row>
    <row r="1342" spans="2:4" x14ac:dyDescent="0.25">
      <c r="B1342" s="22" t="s">
        <v>17252</v>
      </c>
      <c r="C1342" s="22" t="s">
        <v>17254</v>
      </c>
      <c r="D1342" s="24">
        <v>6118</v>
      </c>
    </row>
    <row r="1343" spans="2:4" x14ac:dyDescent="0.25">
      <c r="B1343" s="22" t="s">
        <v>11397</v>
      </c>
      <c r="C1343" s="22" t="s">
        <v>11399</v>
      </c>
      <c r="D1343" s="24">
        <v>6121</v>
      </c>
    </row>
    <row r="1344" spans="2:4" x14ac:dyDescent="0.25">
      <c r="B1344" s="22" t="s">
        <v>12474</v>
      </c>
      <c r="C1344" s="22" t="s">
        <v>12476</v>
      </c>
      <c r="D1344" s="24">
        <v>6135</v>
      </c>
    </row>
    <row r="1345" spans="2:4" x14ac:dyDescent="0.25">
      <c r="B1345" s="22" t="s">
        <v>12039</v>
      </c>
      <c r="C1345" s="22" t="s">
        <v>12041</v>
      </c>
      <c r="D1345" s="24">
        <v>6145</v>
      </c>
    </row>
    <row r="1346" spans="2:4" x14ac:dyDescent="0.25">
      <c r="B1346" s="22" t="s">
        <v>12435</v>
      </c>
      <c r="C1346" s="22" t="s">
        <v>12437</v>
      </c>
      <c r="D1346" s="24">
        <v>6146</v>
      </c>
    </row>
    <row r="1347" spans="2:4" x14ac:dyDescent="0.25">
      <c r="B1347" s="22" t="s">
        <v>15216</v>
      </c>
      <c r="C1347" s="22" t="s">
        <v>15218</v>
      </c>
      <c r="D1347" s="24">
        <v>6157</v>
      </c>
    </row>
    <row r="1348" spans="2:4" x14ac:dyDescent="0.25">
      <c r="B1348" s="22" t="s">
        <v>15404</v>
      </c>
      <c r="C1348" s="22" t="s">
        <v>15406</v>
      </c>
      <c r="D1348" s="24">
        <v>6158</v>
      </c>
    </row>
    <row r="1349" spans="2:4" x14ac:dyDescent="0.25">
      <c r="B1349" s="22" t="s">
        <v>13613</v>
      </c>
      <c r="C1349" s="22" t="s">
        <v>13615</v>
      </c>
      <c r="D1349" s="24">
        <v>6158</v>
      </c>
    </row>
    <row r="1350" spans="2:4" x14ac:dyDescent="0.25">
      <c r="B1350" s="22" t="s">
        <v>11886</v>
      </c>
      <c r="C1350" s="22" t="s">
        <v>11888</v>
      </c>
      <c r="D1350" s="24">
        <v>6164</v>
      </c>
    </row>
    <row r="1351" spans="2:4" x14ac:dyDescent="0.25">
      <c r="B1351" s="22" t="s">
        <v>13349</v>
      </c>
      <c r="C1351" s="22" t="s">
        <v>13351</v>
      </c>
      <c r="D1351" s="24">
        <v>6165</v>
      </c>
    </row>
    <row r="1352" spans="2:4" x14ac:dyDescent="0.25">
      <c r="B1352" s="22" t="s">
        <v>14877</v>
      </c>
      <c r="C1352" s="22" t="s">
        <v>14879</v>
      </c>
      <c r="D1352" s="24">
        <v>6174</v>
      </c>
    </row>
    <row r="1353" spans="2:4" x14ac:dyDescent="0.25">
      <c r="B1353" s="22" t="s">
        <v>14750</v>
      </c>
      <c r="C1353" s="22" t="s">
        <v>14752</v>
      </c>
      <c r="D1353" s="24">
        <v>6180</v>
      </c>
    </row>
    <row r="1354" spans="2:4" x14ac:dyDescent="0.25">
      <c r="B1354" s="22" t="s">
        <v>13403</v>
      </c>
      <c r="C1354" s="22" t="s">
        <v>13404</v>
      </c>
      <c r="D1354" s="24">
        <v>6181</v>
      </c>
    </row>
    <row r="1355" spans="2:4" x14ac:dyDescent="0.25">
      <c r="B1355" s="22" t="s">
        <v>9090</v>
      </c>
      <c r="C1355" s="22" t="s">
        <v>18725</v>
      </c>
      <c r="D1355" s="24">
        <v>6185</v>
      </c>
    </row>
    <row r="1356" spans="2:4" x14ac:dyDescent="0.25">
      <c r="B1356" s="22" t="s">
        <v>14981</v>
      </c>
      <c r="C1356" s="22" t="s">
        <v>14983</v>
      </c>
      <c r="D1356" s="24">
        <v>6187</v>
      </c>
    </row>
    <row r="1357" spans="2:4" x14ac:dyDescent="0.25">
      <c r="B1357" s="22" t="s">
        <v>17074</v>
      </c>
      <c r="C1357" s="22" t="s">
        <v>17076</v>
      </c>
      <c r="D1357" s="24">
        <v>6196</v>
      </c>
    </row>
    <row r="1358" spans="2:4" x14ac:dyDescent="0.25">
      <c r="B1358" s="22" t="s">
        <v>12841</v>
      </c>
      <c r="C1358" s="22" t="s">
        <v>12843</v>
      </c>
      <c r="D1358" s="24">
        <v>6198</v>
      </c>
    </row>
    <row r="1359" spans="2:4" x14ac:dyDescent="0.25">
      <c r="B1359" s="22" t="s">
        <v>13286</v>
      </c>
      <c r="C1359" s="22" t="s">
        <v>13288</v>
      </c>
      <c r="D1359" s="24">
        <v>6207</v>
      </c>
    </row>
    <row r="1360" spans="2:4" x14ac:dyDescent="0.25">
      <c r="B1360" s="22" t="s">
        <v>15636</v>
      </c>
      <c r="C1360" s="22" t="s">
        <v>15638</v>
      </c>
      <c r="D1360" s="24">
        <v>6208</v>
      </c>
    </row>
    <row r="1361" spans="2:4" x14ac:dyDescent="0.25">
      <c r="B1361" s="22" t="s">
        <v>14990</v>
      </c>
      <c r="C1361" s="22" t="s">
        <v>14992</v>
      </c>
      <c r="D1361" s="24">
        <v>6213</v>
      </c>
    </row>
    <row r="1362" spans="2:4" x14ac:dyDescent="0.25">
      <c r="B1362" s="22" t="s">
        <v>8299</v>
      </c>
      <c r="C1362" s="22" t="s">
        <v>8301</v>
      </c>
      <c r="D1362" s="24">
        <v>6214</v>
      </c>
    </row>
    <row r="1363" spans="2:4" x14ac:dyDescent="0.25">
      <c r="B1363" s="22" t="s">
        <v>14440</v>
      </c>
      <c r="C1363" s="22" t="s">
        <v>14442</v>
      </c>
      <c r="D1363" s="24">
        <v>6219</v>
      </c>
    </row>
    <row r="1364" spans="2:4" x14ac:dyDescent="0.25">
      <c r="B1364" s="22" t="s">
        <v>15059</v>
      </c>
      <c r="C1364" s="22" t="s">
        <v>15061</v>
      </c>
      <c r="D1364" s="24">
        <v>6220</v>
      </c>
    </row>
    <row r="1365" spans="2:4" x14ac:dyDescent="0.25">
      <c r="B1365" s="22" t="s">
        <v>11026</v>
      </c>
      <c r="C1365" s="22" t="s">
        <v>11028</v>
      </c>
      <c r="D1365" s="24">
        <v>6220</v>
      </c>
    </row>
    <row r="1366" spans="2:4" x14ac:dyDescent="0.25">
      <c r="B1366" s="22" t="s">
        <v>18726</v>
      </c>
      <c r="C1366" s="22" t="s">
        <v>18727</v>
      </c>
      <c r="D1366" s="24">
        <v>6223</v>
      </c>
    </row>
    <row r="1367" spans="2:4" x14ac:dyDescent="0.25">
      <c r="B1367" s="22" t="s">
        <v>13694</v>
      </c>
      <c r="C1367" s="22" t="s">
        <v>13696</v>
      </c>
      <c r="D1367" s="24">
        <v>6233</v>
      </c>
    </row>
    <row r="1368" spans="2:4" x14ac:dyDescent="0.25">
      <c r="B1368" s="22" t="s">
        <v>17122</v>
      </c>
      <c r="C1368" s="22" t="s">
        <v>17124</v>
      </c>
      <c r="D1368" s="24">
        <v>6239</v>
      </c>
    </row>
    <row r="1369" spans="2:4" x14ac:dyDescent="0.25">
      <c r="B1369" s="22" t="s">
        <v>13766</v>
      </c>
      <c r="C1369" s="22" t="s">
        <v>13768</v>
      </c>
      <c r="D1369" s="24">
        <v>6241</v>
      </c>
    </row>
    <row r="1370" spans="2:4" x14ac:dyDescent="0.25">
      <c r="B1370" s="22" t="s">
        <v>9492</v>
      </c>
      <c r="C1370" s="22" t="s">
        <v>9494</v>
      </c>
      <c r="D1370" s="24">
        <v>6243</v>
      </c>
    </row>
    <row r="1371" spans="2:4" x14ac:dyDescent="0.25">
      <c r="B1371" s="22" t="s">
        <v>6097</v>
      </c>
      <c r="C1371" s="22" t="s">
        <v>6099</v>
      </c>
      <c r="D1371" s="24">
        <v>6246</v>
      </c>
    </row>
    <row r="1372" spans="2:4" x14ac:dyDescent="0.25">
      <c r="B1372" s="22" t="s">
        <v>11859</v>
      </c>
      <c r="C1372" s="22" t="s">
        <v>11861</v>
      </c>
      <c r="D1372" s="24">
        <v>6249</v>
      </c>
    </row>
    <row r="1373" spans="2:4" x14ac:dyDescent="0.25">
      <c r="B1373" s="22" t="s">
        <v>15065</v>
      </c>
      <c r="C1373" s="22" t="s">
        <v>15067</v>
      </c>
      <c r="D1373" s="24">
        <v>6257</v>
      </c>
    </row>
    <row r="1374" spans="2:4" x14ac:dyDescent="0.25">
      <c r="B1374" s="22" t="s">
        <v>13084</v>
      </c>
      <c r="C1374" s="22" t="s">
        <v>13086</v>
      </c>
      <c r="D1374" s="24">
        <v>6257</v>
      </c>
    </row>
    <row r="1375" spans="2:4" x14ac:dyDescent="0.25">
      <c r="B1375" s="22" t="s">
        <v>14498</v>
      </c>
      <c r="C1375" s="22" t="s">
        <v>14500</v>
      </c>
      <c r="D1375" s="24">
        <v>6277</v>
      </c>
    </row>
    <row r="1376" spans="2:4" x14ac:dyDescent="0.25">
      <c r="B1376" s="22" t="s">
        <v>18728</v>
      </c>
      <c r="C1376" s="22" t="s">
        <v>18729</v>
      </c>
      <c r="D1376" s="24">
        <v>6284</v>
      </c>
    </row>
    <row r="1377" spans="2:4" x14ac:dyDescent="0.25">
      <c r="B1377" s="22" t="s">
        <v>13477</v>
      </c>
      <c r="C1377" s="22" t="s">
        <v>13479</v>
      </c>
      <c r="D1377" s="24">
        <v>6293</v>
      </c>
    </row>
    <row r="1378" spans="2:4" x14ac:dyDescent="0.25">
      <c r="B1378" s="22" t="s">
        <v>18730</v>
      </c>
      <c r="C1378" s="22" t="s">
        <v>18731</v>
      </c>
      <c r="D1378" s="24">
        <v>6295</v>
      </c>
    </row>
    <row r="1379" spans="2:4" x14ac:dyDescent="0.25">
      <c r="B1379" s="22" t="s">
        <v>14732</v>
      </c>
      <c r="C1379" s="22" t="s">
        <v>14734</v>
      </c>
      <c r="D1379" s="24">
        <v>6306</v>
      </c>
    </row>
    <row r="1380" spans="2:4" x14ac:dyDescent="0.25">
      <c r="B1380" s="22" t="s">
        <v>13799</v>
      </c>
      <c r="C1380" s="22" t="s">
        <v>13801</v>
      </c>
      <c r="D1380" s="24">
        <v>6309</v>
      </c>
    </row>
    <row r="1381" spans="2:4" x14ac:dyDescent="0.25">
      <c r="B1381" s="22" t="s">
        <v>12594</v>
      </c>
      <c r="C1381" s="22" t="s">
        <v>12596</v>
      </c>
      <c r="D1381" s="24">
        <v>6324</v>
      </c>
    </row>
    <row r="1382" spans="2:4" x14ac:dyDescent="0.25">
      <c r="B1382" s="22" t="s">
        <v>12147</v>
      </c>
      <c r="C1382" s="22" t="s">
        <v>12149</v>
      </c>
      <c r="D1382" s="24">
        <v>6331</v>
      </c>
    </row>
    <row r="1383" spans="2:4" x14ac:dyDescent="0.25">
      <c r="B1383" s="22" t="s">
        <v>15177</v>
      </c>
      <c r="C1383" s="22" t="s">
        <v>15179</v>
      </c>
      <c r="D1383" s="24">
        <v>6337</v>
      </c>
    </row>
    <row r="1384" spans="2:4" x14ac:dyDescent="0.25">
      <c r="B1384" s="22" t="s">
        <v>14036</v>
      </c>
      <c r="C1384" s="22" t="s">
        <v>14038</v>
      </c>
      <c r="D1384" s="24">
        <v>6340</v>
      </c>
    </row>
    <row r="1385" spans="2:4" x14ac:dyDescent="0.25">
      <c r="B1385" s="22" t="s">
        <v>14999</v>
      </c>
      <c r="C1385" s="22" t="s">
        <v>15001</v>
      </c>
      <c r="D1385" s="24">
        <v>6346</v>
      </c>
    </row>
    <row r="1386" spans="2:4" x14ac:dyDescent="0.25">
      <c r="B1386" s="22" t="s">
        <v>18732</v>
      </c>
      <c r="C1386" s="22" t="s">
        <v>18733</v>
      </c>
      <c r="D1386" s="24">
        <v>6348</v>
      </c>
    </row>
    <row r="1387" spans="2:4" x14ac:dyDescent="0.25">
      <c r="B1387" s="22" t="s">
        <v>14548</v>
      </c>
      <c r="C1387" s="22" t="s">
        <v>14550</v>
      </c>
      <c r="D1387" s="24">
        <v>6354</v>
      </c>
    </row>
    <row r="1388" spans="2:4" x14ac:dyDescent="0.25">
      <c r="B1388" s="22" t="s">
        <v>18734</v>
      </c>
      <c r="C1388" s="22" t="s">
        <v>18735</v>
      </c>
      <c r="D1388" s="24">
        <v>6361</v>
      </c>
    </row>
    <row r="1389" spans="2:4" x14ac:dyDescent="0.25">
      <c r="B1389" s="22" t="s">
        <v>16858</v>
      </c>
      <c r="C1389" s="22" t="s">
        <v>16860</v>
      </c>
      <c r="D1389" s="24">
        <v>6369</v>
      </c>
    </row>
    <row r="1390" spans="2:4" x14ac:dyDescent="0.25">
      <c r="B1390" s="22" t="s">
        <v>14273</v>
      </c>
      <c r="C1390" s="22" t="s">
        <v>14275</v>
      </c>
      <c r="D1390" s="24">
        <v>6376</v>
      </c>
    </row>
    <row r="1391" spans="2:4" x14ac:dyDescent="0.25">
      <c r="B1391" s="22" t="s">
        <v>11235</v>
      </c>
      <c r="C1391" s="22" t="s">
        <v>11237</v>
      </c>
      <c r="D1391" s="24">
        <v>6377</v>
      </c>
    </row>
    <row r="1392" spans="2:4" x14ac:dyDescent="0.25">
      <c r="B1392" s="22" t="s">
        <v>18736</v>
      </c>
      <c r="C1392" s="22" t="s">
        <v>18737</v>
      </c>
      <c r="D1392" s="24">
        <v>6388</v>
      </c>
    </row>
    <row r="1393" spans="2:4" x14ac:dyDescent="0.25">
      <c r="B1393" s="22" t="s">
        <v>18738</v>
      </c>
      <c r="C1393" s="22" t="s">
        <v>18739</v>
      </c>
      <c r="D1393" s="24">
        <v>6401</v>
      </c>
    </row>
    <row r="1394" spans="2:4" x14ac:dyDescent="0.25">
      <c r="B1394" s="22" t="s">
        <v>12678</v>
      </c>
      <c r="C1394" s="22" t="s">
        <v>12680</v>
      </c>
      <c r="D1394" s="24">
        <v>6404</v>
      </c>
    </row>
    <row r="1395" spans="2:4" x14ac:dyDescent="0.25">
      <c r="B1395" s="22" t="s">
        <v>15100</v>
      </c>
      <c r="C1395" s="22" t="s">
        <v>15102</v>
      </c>
      <c r="D1395" s="24">
        <v>6410</v>
      </c>
    </row>
    <row r="1396" spans="2:4" x14ac:dyDescent="0.25">
      <c r="B1396" s="22" t="s">
        <v>14108</v>
      </c>
      <c r="C1396" s="22" t="s">
        <v>14110</v>
      </c>
      <c r="D1396" s="24">
        <v>6410</v>
      </c>
    </row>
    <row r="1397" spans="2:4" x14ac:dyDescent="0.25">
      <c r="B1397" s="22" t="s">
        <v>16612</v>
      </c>
      <c r="C1397" s="22" t="s">
        <v>16614</v>
      </c>
      <c r="D1397" s="24">
        <v>6414</v>
      </c>
    </row>
    <row r="1398" spans="2:4" x14ac:dyDescent="0.25">
      <c r="B1398" s="22" t="s">
        <v>18740</v>
      </c>
      <c r="C1398" s="22" t="s">
        <v>18741</v>
      </c>
      <c r="D1398" s="24">
        <v>6425</v>
      </c>
    </row>
    <row r="1399" spans="2:4" x14ac:dyDescent="0.25">
      <c r="B1399" s="22" t="s">
        <v>13933</v>
      </c>
      <c r="C1399" s="22" t="s">
        <v>13935</v>
      </c>
      <c r="D1399" s="24">
        <v>6451</v>
      </c>
    </row>
    <row r="1400" spans="2:4" x14ac:dyDescent="0.25">
      <c r="B1400" s="22" t="s">
        <v>13658</v>
      </c>
      <c r="C1400" s="22" t="s">
        <v>13660</v>
      </c>
      <c r="D1400" s="24">
        <v>6452</v>
      </c>
    </row>
    <row r="1401" spans="2:4" x14ac:dyDescent="0.25">
      <c r="B1401" s="22" t="s">
        <v>12722</v>
      </c>
      <c r="C1401" s="22" t="s">
        <v>12724</v>
      </c>
      <c r="D1401" s="24">
        <v>6455</v>
      </c>
    </row>
    <row r="1402" spans="2:4" x14ac:dyDescent="0.25">
      <c r="B1402" s="22" t="s">
        <v>16577</v>
      </c>
      <c r="C1402" s="22" t="s">
        <v>16579</v>
      </c>
      <c r="D1402" s="24">
        <v>6466</v>
      </c>
    </row>
    <row r="1403" spans="2:4" x14ac:dyDescent="0.25">
      <c r="B1403" s="22" t="s">
        <v>13012</v>
      </c>
      <c r="C1403" s="22" t="s">
        <v>13014</v>
      </c>
      <c r="D1403" s="24">
        <v>6467</v>
      </c>
    </row>
    <row r="1404" spans="2:4" x14ac:dyDescent="0.25">
      <c r="B1404" s="22" t="s">
        <v>12468</v>
      </c>
      <c r="C1404" s="22" t="s">
        <v>12470</v>
      </c>
      <c r="D1404" s="24">
        <v>6470</v>
      </c>
    </row>
    <row r="1405" spans="2:4" x14ac:dyDescent="0.25">
      <c r="B1405" s="22" t="s">
        <v>12492</v>
      </c>
      <c r="C1405" s="22" t="s">
        <v>12494</v>
      </c>
      <c r="D1405" s="24">
        <v>6474</v>
      </c>
    </row>
    <row r="1406" spans="2:4" x14ac:dyDescent="0.25">
      <c r="B1406" s="22" t="s">
        <v>12495</v>
      </c>
      <c r="C1406" s="22" t="s">
        <v>12497</v>
      </c>
      <c r="D1406" s="24">
        <v>6477</v>
      </c>
    </row>
    <row r="1407" spans="2:4" x14ac:dyDescent="0.25">
      <c r="B1407" s="22" t="s">
        <v>13712</v>
      </c>
      <c r="C1407" s="22" t="s">
        <v>13714</v>
      </c>
      <c r="D1407" s="24">
        <v>6478</v>
      </c>
    </row>
    <row r="1408" spans="2:4" x14ac:dyDescent="0.25">
      <c r="B1408" s="22" t="s">
        <v>18742</v>
      </c>
      <c r="C1408" s="22" t="s">
        <v>18743</v>
      </c>
      <c r="D1408" s="24">
        <v>6481</v>
      </c>
    </row>
    <row r="1409" spans="2:4" x14ac:dyDescent="0.25">
      <c r="B1409" s="22" t="s">
        <v>12300</v>
      </c>
      <c r="C1409" s="22" t="s">
        <v>12302</v>
      </c>
      <c r="D1409" s="24">
        <v>6487</v>
      </c>
    </row>
    <row r="1410" spans="2:4" x14ac:dyDescent="0.25">
      <c r="B1410" s="22" t="s">
        <v>12525</v>
      </c>
      <c r="C1410" s="22" t="s">
        <v>12527</v>
      </c>
      <c r="D1410" s="24">
        <v>6489</v>
      </c>
    </row>
    <row r="1411" spans="2:4" x14ac:dyDescent="0.25">
      <c r="B1411" s="22" t="s">
        <v>12090</v>
      </c>
      <c r="C1411" s="22" t="s">
        <v>12092</v>
      </c>
      <c r="D1411" s="24">
        <v>6497</v>
      </c>
    </row>
    <row r="1412" spans="2:4" x14ac:dyDescent="0.25">
      <c r="B1412" s="22" t="s">
        <v>15616</v>
      </c>
      <c r="C1412" s="22" t="s">
        <v>15618</v>
      </c>
      <c r="D1412" s="24">
        <v>6504</v>
      </c>
    </row>
    <row r="1413" spans="2:4" x14ac:dyDescent="0.25">
      <c r="B1413" s="22" t="s">
        <v>13498</v>
      </c>
      <c r="C1413" s="22" t="s">
        <v>13500</v>
      </c>
      <c r="D1413" s="24">
        <v>6513</v>
      </c>
    </row>
    <row r="1414" spans="2:4" x14ac:dyDescent="0.25">
      <c r="B1414" s="22" t="s">
        <v>12907</v>
      </c>
      <c r="C1414" s="22" t="s">
        <v>12909</v>
      </c>
      <c r="D1414" s="24">
        <v>6516</v>
      </c>
    </row>
    <row r="1415" spans="2:4" x14ac:dyDescent="0.25">
      <c r="B1415" s="22" t="s">
        <v>13519</v>
      </c>
      <c r="C1415" s="22" t="s">
        <v>13521</v>
      </c>
      <c r="D1415" s="24">
        <v>6517</v>
      </c>
    </row>
    <row r="1416" spans="2:4" x14ac:dyDescent="0.25">
      <c r="B1416" s="22" t="s">
        <v>11451</v>
      </c>
      <c r="C1416" s="22" t="s">
        <v>11453</v>
      </c>
      <c r="D1416" s="24">
        <v>6523</v>
      </c>
    </row>
    <row r="1417" spans="2:4" x14ac:dyDescent="0.25">
      <c r="B1417" s="22" t="s">
        <v>11678</v>
      </c>
      <c r="C1417" s="22" t="s">
        <v>11680</v>
      </c>
      <c r="D1417" s="24">
        <v>6531</v>
      </c>
    </row>
    <row r="1418" spans="2:4" x14ac:dyDescent="0.25">
      <c r="B1418" s="22" t="s">
        <v>18744</v>
      </c>
      <c r="C1418" s="22" t="s">
        <v>18745</v>
      </c>
      <c r="D1418" s="24">
        <v>6532</v>
      </c>
    </row>
    <row r="1419" spans="2:4" x14ac:dyDescent="0.25">
      <c r="B1419" s="22" t="s">
        <v>13967</v>
      </c>
      <c r="C1419" s="22" t="s">
        <v>13969</v>
      </c>
      <c r="D1419" s="24">
        <v>6533</v>
      </c>
    </row>
    <row r="1420" spans="2:4" x14ac:dyDescent="0.25">
      <c r="B1420" s="22" t="s">
        <v>14690</v>
      </c>
      <c r="C1420" s="22" t="s">
        <v>14692</v>
      </c>
      <c r="D1420" s="24">
        <v>6535</v>
      </c>
    </row>
    <row r="1421" spans="2:4" x14ac:dyDescent="0.25">
      <c r="B1421" s="22" t="s">
        <v>15410</v>
      </c>
      <c r="C1421" s="22" t="s">
        <v>15412</v>
      </c>
      <c r="D1421" s="24">
        <v>6552</v>
      </c>
    </row>
    <row r="1422" spans="2:4" x14ac:dyDescent="0.25">
      <c r="B1422" s="22" t="s">
        <v>18746</v>
      </c>
      <c r="C1422" s="22" t="s">
        <v>18747</v>
      </c>
      <c r="D1422" s="24">
        <v>6553</v>
      </c>
    </row>
    <row r="1423" spans="2:4" x14ac:dyDescent="0.25">
      <c r="B1423" s="22" t="s">
        <v>13948</v>
      </c>
      <c r="C1423" s="22" t="s">
        <v>13950</v>
      </c>
      <c r="D1423" s="24">
        <v>6555</v>
      </c>
    </row>
    <row r="1424" spans="2:4" x14ac:dyDescent="0.25">
      <c r="B1424" s="22" t="s">
        <v>14792</v>
      </c>
      <c r="C1424" s="22" t="s">
        <v>14794</v>
      </c>
      <c r="D1424" s="24">
        <v>6556</v>
      </c>
    </row>
    <row r="1425" spans="2:4" x14ac:dyDescent="0.25">
      <c r="B1425" s="22" t="s">
        <v>14138</v>
      </c>
      <c r="C1425" s="22" t="s">
        <v>14140</v>
      </c>
      <c r="D1425" s="24">
        <v>6583</v>
      </c>
    </row>
    <row r="1426" spans="2:4" x14ac:dyDescent="0.25">
      <c r="B1426" s="22" t="s">
        <v>13697</v>
      </c>
      <c r="C1426" s="22" t="s">
        <v>13699</v>
      </c>
      <c r="D1426" s="24">
        <v>6587</v>
      </c>
    </row>
    <row r="1427" spans="2:4" x14ac:dyDescent="0.25">
      <c r="B1427" s="22" t="s">
        <v>13235</v>
      </c>
      <c r="C1427" s="22" t="s">
        <v>13237</v>
      </c>
      <c r="D1427" s="24">
        <v>6612</v>
      </c>
    </row>
    <row r="1428" spans="2:4" x14ac:dyDescent="0.25">
      <c r="B1428" s="22" t="s">
        <v>18748</v>
      </c>
      <c r="C1428" s="22" t="s">
        <v>18749</v>
      </c>
      <c r="D1428" s="24">
        <v>6613</v>
      </c>
    </row>
    <row r="1429" spans="2:4" x14ac:dyDescent="0.25">
      <c r="B1429" s="22" t="s">
        <v>11086</v>
      </c>
      <c r="C1429" s="22" t="s">
        <v>11088</v>
      </c>
      <c r="D1429" s="24">
        <v>6618</v>
      </c>
    </row>
    <row r="1430" spans="2:4" x14ac:dyDescent="0.25">
      <c r="B1430" s="22" t="s">
        <v>18750</v>
      </c>
      <c r="C1430" s="22" t="s">
        <v>18751</v>
      </c>
      <c r="D1430" s="24">
        <v>6626</v>
      </c>
    </row>
    <row r="1431" spans="2:4" x14ac:dyDescent="0.25">
      <c r="B1431" s="22" t="s">
        <v>18752</v>
      </c>
      <c r="C1431" s="22" t="s">
        <v>18753</v>
      </c>
      <c r="D1431" s="24">
        <v>6626</v>
      </c>
    </row>
    <row r="1432" spans="2:4" x14ac:dyDescent="0.25">
      <c r="B1432" s="22" t="s">
        <v>15425</v>
      </c>
      <c r="C1432" s="22" t="s">
        <v>15427</v>
      </c>
      <c r="D1432" s="24">
        <v>6627</v>
      </c>
    </row>
    <row r="1433" spans="2:4" x14ac:dyDescent="0.25">
      <c r="B1433" s="22" t="s">
        <v>13063</v>
      </c>
      <c r="C1433" s="22" t="s">
        <v>13065</v>
      </c>
      <c r="D1433" s="24">
        <v>6633</v>
      </c>
    </row>
    <row r="1434" spans="2:4" x14ac:dyDescent="0.25">
      <c r="B1434" s="22" t="s">
        <v>12336</v>
      </c>
      <c r="C1434" s="22" t="s">
        <v>12338</v>
      </c>
      <c r="D1434" s="24">
        <v>6634</v>
      </c>
    </row>
    <row r="1435" spans="2:4" x14ac:dyDescent="0.25">
      <c r="B1435" s="22" t="s">
        <v>11937</v>
      </c>
      <c r="C1435" s="22" t="s">
        <v>11939</v>
      </c>
      <c r="D1435" s="24">
        <v>6643</v>
      </c>
    </row>
    <row r="1436" spans="2:4" x14ac:dyDescent="0.25">
      <c r="B1436" s="22" t="s">
        <v>12444</v>
      </c>
      <c r="C1436" s="22" t="s">
        <v>12446</v>
      </c>
      <c r="D1436" s="24">
        <v>6645</v>
      </c>
    </row>
    <row r="1437" spans="2:4" x14ac:dyDescent="0.25">
      <c r="B1437" s="22" t="s">
        <v>13793</v>
      </c>
      <c r="C1437" s="22" t="s">
        <v>13795</v>
      </c>
      <c r="D1437" s="24">
        <v>6651</v>
      </c>
    </row>
    <row r="1438" spans="2:4" x14ac:dyDescent="0.25">
      <c r="B1438" s="22" t="s">
        <v>14090</v>
      </c>
      <c r="C1438" s="22" t="s">
        <v>18754</v>
      </c>
      <c r="D1438" s="24">
        <v>6655</v>
      </c>
    </row>
    <row r="1439" spans="2:4" x14ac:dyDescent="0.25">
      <c r="B1439" s="22" t="s">
        <v>14159</v>
      </c>
      <c r="C1439" s="22" t="s">
        <v>14161</v>
      </c>
      <c r="D1439" s="24">
        <v>6656</v>
      </c>
    </row>
    <row r="1440" spans="2:4" x14ac:dyDescent="0.25">
      <c r="B1440" s="22" t="s">
        <v>18755</v>
      </c>
      <c r="C1440" s="22" t="s">
        <v>18756</v>
      </c>
      <c r="D1440" s="24">
        <v>6675</v>
      </c>
    </row>
    <row r="1441" spans="2:4" x14ac:dyDescent="0.25">
      <c r="B1441" s="22" t="s">
        <v>9675</v>
      </c>
      <c r="C1441" s="22" t="s">
        <v>9677</v>
      </c>
      <c r="D1441" s="24">
        <v>6682</v>
      </c>
    </row>
    <row r="1442" spans="2:4" x14ac:dyDescent="0.25">
      <c r="B1442" s="22" t="s">
        <v>12976</v>
      </c>
      <c r="C1442" s="22" t="s">
        <v>12978</v>
      </c>
      <c r="D1442" s="24">
        <v>6685</v>
      </c>
    </row>
    <row r="1443" spans="2:4" x14ac:dyDescent="0.25">
      <c r="B1443" s="22" t="s">
        <v>12940</v>
      </c>
      <c r="C1443" s="22" t="s">
        <v>12942</v>
      </c>
      <c r="D1443" s="24">
        <v>6686</v>
      </c>
    </row>
    <row r="1444" spans="2:4" x14ac:dyDescent="0.25">
      <c r="B1444" s="22" t="s">
        <v>2897</v>
      </c>
      <c r="C1444" s="22" t="s">
        <v>2899</v>
      </c>
      <c r="D1444" s="24">
        <v>6686</v>
      </c>
    </row>
    <row r="1445" spans="2:4" x14ac:dyDescent="0.25">
      <c r="B1445" s="22" t="s">
        <v>12820</v>
      </c>
      <c r="C1445" s="22" t="s">
        <v>12822</v>
      </c>
      <c r="D1445" s="24">
        <v>6689</v>
      </c>
    </row>
    <row r="1446" spans="2:4" x14ac:dyDescent="0.25">
      <c r="B1446" s="22" t="s">
        <v>11842</v>
      </c>
      <c r="C1446" s="22" t="s">
        <v>11844</v>
      </c>
      <c r="D1446" s="24">
        <v>6707</v>
      </c>
    </row>
    <row r="1447" spans="2:4" x14ac:dyDescent="0.25">
      <c r="B1447" s="22" t="s">
        <v>15797</v>
      </c>
      <c r="C1447" s="22" t="s">
        <v>15799</v>
      </c>
      <c r="D1447" s="24">
        <v>6715</v>
      </c>
    </row>
    <row r="1448" spans="2:4" x14ac:dyDescent="0.25">
      <c r="B1448" s="22" t="s">
        <v>13426</v>
      </c>
      <c r="C1448" s="22" t="s">
        <v>13428</v>
      </c>
      <c r="D1448" s="24">
        <v>6719</v>
      </c>
    </row>
    <row r="1449" spans="2:4" x14ac:dyDescent="0.25">
      <c r="B1449" s="22" t="s">
        <v>11196</v>
      </c>
      <c r="C1449" s="22" t="s">
        <v>11198</v>
      </c>
      <c r="D1449" s="24">
        <v>6720</v>
      </c>
    </row>
    <row r="1450" spans="2:4" x14ac:dyDescent="0.25">
      <c r="B1450" s="22" t="s">
        <v>11283</v>
      </c>
      <c r="C1450" s="22" t="s">
        <v>11285</v>
      </c>
      <c r="D1450" s="24">
        <v>6721</v>
      </c>
    </row>
    <row r="1451" spans="2:4" x14ac:dyDescent="0.25">
      <c r="B1451" s="22" t="s">
        <v>18757</v>
      </c>
      <c r="C1451" s="22" t="s">
        <v>18758</v>
      </c>
      <c r="D1451" s="24">
        <v>6722</v>
      </c>
    </row>
    <row r="1452" spans="2:4" x14ac:dyDescent="0.25">
      <c r="B1452" s="22" t="s">
        <v>10762</v>
      </c>
      <c r="C1452" s="22" t="s">
        <v>10764</v>
      </c>
      <c r="D1452" s="24">
        <v>6722</v>
      </c>
    </row>
    <row r="1453" spans="2:4" x14ac:dyDescent="0.25">
      <c r="B1453" s="22" t="s">
        <v>13319</v>
      </c>
      <c r="C1453" s="22" t="s">
        <v>13321</v>
      </c>
      <c r="D1453" s="24">
        <v>6731</v>
      </c>
    </row>
    <row r="1454" spans="2:4" x14ac:dyDescent="0.25">
      <c r="B1454" s="22" t="s">
        <v>8809</v>
      </c>
      <c r="C1454" s="22" t="s">
        <v>8811</v>
      </c>
      <c r="D1454" s="24">
        <v>6738</v>
      </c>
    </row>
    <row r="1455" spans="2:4" x14ac:dyDescent="0.25">
      <c r="B1455" s="22" t="s">
        <v>13748</v>
      </c>
      <c r="C1455" s="22" t="s">
        <v>13750</v>
      </c>
      <c r="D1455" s="24">
        <v>6741</v>
      </c>
    </row>
    <row r="1456" spans="2:4" x14ac:dyDescent="0.25">
      <c r="B1456" s="22" t="s">
        <v>12078</v>
      </c>
      <c r="C1456" s="22" t="s">
        <v>12080</v>
      </c>
      <c r="D1456" s="24">
        <v>6746</v>
      </c>
    </row>
    <row r="1457" spans="2:4" x14ac:dyDescent="0.25">
      <c r="B1457" s="22" t="s">
        <v>12736</v>
      </c>
      <c r="C1457" s="22" t="s">
        <v>12738</v>
      </c>
      <c r="D1457" s="24">
        <v>6748</v>
      </c>
    </row>
    <row r="1458" spans="2:4" x14ac:dyDescent="0.25">
      <c r="B1458" s="22" t="s">
        <v>15573</v>
      </c>
      <c r="C1458" s="22" t="s">
        <v>15575</v>
      </c>
      <c r="D1458" s="24">
        <v>6771</v>
      </c>
    </row>
    <row r="1459" spans="2:4" x14ac:dyDescent="0.25">
      <c r="B1459" s="22" t="s">
        <v>12982</v>
      </c>
      <c r="C1459" s="22" t="s">
        <v>12984</v>
      </c>
      <c r="D1459" s="24">
        <v>6777</v>
      </c>
    </row>
    <row r="1460" spans="2:4" x14ac:dyDescent="0.25">
      <c r="B1460" s="22" t="s">
        <v>12405</v>
      </c>
      <c r="C1460" s="22" t="s">
        <v>12407</v>
      </c>
      <c r="D1460" s="24">
        <v>6779</v>
      </c>
    </row>
    <row r="1461" spans="2:4" x14ac:dyDescent="0.25">
      <c r="B1461" s="22" t="s">
        <v>13193</v>
      </c>
      <c r="C1461" s="22" t="s">
        <v>13195</v>
      </c>
      <c r="D1461" s="24">
        <v>6785</v>
      </c>
    </row>
    <row r="1462" spans="2:4" x14ac:dyDescent="0.25">
      <c r="B1462" s="22" t="s">
        <v>11409</v>
      </c>
      <c r="C1462" s="22" t="s">
        <v>11411</v>
      </c>
      <c r="D1462" s="24">
        <v>6790</v>
      </c>
    </row>
    <row r="1463" spans="2:4" x14ac:dyDescent="0.25">
      <c r="B1463" s="22" t="s">
        <v>13536</v>
      </c>
      <c r="C1463" s="22" t="s">
        <v>13538</v>
      </c>
      <c r="D1463" s="24">
        <v>6794</v>
      </c>
    </row>
    <row r="1464" spans="2:4" x14ac:dyDescent="0.25">
      <c r="B1464" s="22" t="s">
        <v>18759</v>
      </c>
      <c r="C1464" s="22" t="s">
        <v>18760</v>
      </c>
      <c r="D1464" s="24">
        <v>6796</v>
      </c>
    </row>
    <row r="1465" spans="2:4" x14ac:dyDescent="0.25">
      <c r="B1465" s="22" t="s">
        <v>12327</v>
      </c>
      <c r="C1465" s="22" t="s">
        <v>12329</v>
      </c>
      <c r="D1465" s="24">
        <v>6798</v>
      </c>
    </row>
    <row r="1466" spans="2:4" x14ac:dyDescent="0.25">
      <c r="B1466" s="22" t="s">
        <v>11732</v>
      </c>
      <c r="C1466" s="22" t="s">
        <v>11734</v>
      </c>
      <c r="D1466" s="24">
        <v>6799</v>
      </c>
    </row>
    <row r="1467" spans="2:4" x14ac:dyDescent="0.25">
      <c r="B1467" s="22" t="s">
        <v>12689</v>
      </c>
      <c r="C1467" s="22" t="s">
        <v>12691</v>
      </c>
      <c r="D1467" s="24">
        <v>6810</v>
      </c>
    </row>
    <row r="1468" spans="2:4" x14ac:dyDescent="0.25">
      <c r="B1468" s="22" t="s">
        <v>13118</v>
      </c>
      <c r="C1468" s="22" t="s">
        <v>13120</v>
      </c>
      <c r="D1468" s="24">
        <v>6824</v>
      </c>
    </row>
    <row r="1469" spans="2:4" x14ac:dyDescent="0.25">
      <c r="B1469" s="22" t="s">
        <v>13844</v>
      </c>
      <c r="C1469" s="22" t="s">
        <v>13846</v>
      </c>
      <c r="D1469" s="24">
        <v>6833</v>
      </c>
    </row>
    <row r="1470" spans="2:4" x14ac:dyDescent="0.25">
      <c r="B1470" s="22" t="s">
        <v>13751</v>
      </c>
      <c r="C1470" s="22" t="s">
        <v>13753</v>
      </c>
      <c r="D1470" s="24">
        <v>6840</v>
      </c>
    </row>
    <row r="1471" spans="2:4" x14ac:dyDescent="0.25">
      <c r="B1471" s="22" t="s">
        <v>16452</v>
      </c>
      <c r="C1471" s="22" t="s">
        <v>16454</v>
      </c>
      <c r="D1471" s="24">
        <v>6845</v>
      </c>
    </row>
    <row r="1472" spans="2:4" x14ac:dyDescent="0.25">
      <c r="B1472" s="22" t="s">
        <v>16819</v>
      </c>
      <c r="C1472" s="22" t="s">
        <v>16821</v>
      </c>
      <c r="D1472" s="24">
        <v>6849</v>
      </c>
    </row>
    <row r="1473" spans="2:4" x14ac:dyDescent="0.25">
      <c r="B1473" s="22" t="s">
        <v>14813</v>
      </c>
      <c r="C1473" s="22" t="s">
        <v>14814</v>
      </c>
      <c r="D1473" s="24">
        <v>6867</v>
      </c>
    </row>
    <row r="1474" spans="2:4" x14ac:dyDescent="0.25">
      <c r="B1474" s="22" t="s">
        <v>10528</v>
      </c>
      <c r="C1474" s="22" t="s">
        <v>10530</v>
      </c>
      <c r="D1474" s="24">
        <v>6869</v>
      </c>
    </row>
    <row r="1475" spans="2:4" x14ac:dyDescent="0.25">
      <c r="B1475" s="22" t="s">
        <v>13551</v>
      </c>
      <c r="C1475" s="22" t="s">
        <v>13553</v>
      </c>
      <c r="D1475" s="24">
        <v>6869</v>
      </c>
    </row>
    <row r="1476" spans="2:4" x14ac:dyDescent="0.25">
      <c r="B1476" s="22" t="s">
        <v>13205</v>
      </c>
      <c r="C1476" s="22" t="s">
        <v>13207</v>
      </c>
      <c r="D1476" s="24">
        <v>6871</v>
      </c>
    </row>
    <row r="1477" spans="2:4" x14ac:dyDescent="0.25">
      <c r="B1477" s="22" t="s">
        <v>18761</v>
      </c>
      <c r="C1477" s="22" t="s">
        <v>18762</v>
      </c>
      <c r="D1477" s="24">
        <v>6896</v>
      </c>
    </row>
    <row r="1478" spans="2:4" x14ac:dyDescent="0.25">
      <c r="B1478" s="22" t="s">
        <v>13522</v>
      </c>
      <c r="C1478" s="22" t="s">
        <v>13524</v>
      </c>
      <c r="D1478" s="24">
        <v>6901</v>
      </c>
    </row>
    <row r="1479" spans="2:4" x14ac:dyDescent="0.25">
      <c r="B1479" s="22" t="s">
        <v>15579</v>
      </c>
      <c r="C1479" s="22" t="s">
        <v>15581</v>
      </c>
      <c r="D1479" s="24">
        <v>6909</v>
      </c>
    </row>
    <row r="1480" spans="2:4" x14ac:dyDescent="0.25">
      <c r="B1480" s="22" t="s">
        <v>15323</v>
      </c>
      <c r="C1480" s="22" t="s">
        <v>15325</v>
      </c>
      <c r="D1480" s="24">
        <v>6911</v>
      </c>
    </row>
    <row r="1481" spans="2:4" x14ac:dyDescent="0.25">
      <c r="B1481" s="22" t="s">
        <v>15619</v>
      </c>
      <c r="C1481" s="22" t="s">
        <v>15621</v>
      </c>
      <c r="D1481" s="24">
        <v>6921</v>
      </c>
    </row>
    <row r="1482" spans="2:4" x14ac:dyDescent="0.25">
      <c r="B1482" s="22" t="s">
        <v>13474</v>
      </c>
      <c r="C1482" s="22" t="s">
        <v>13476</v>
      </c>
      <c r="D1482" s="24">
        <v>6926</v>
      </c>
    </row>
    <row r="1483" spans="2:4" x14ac:dyDescent="0.25">
      <c r="B1483" s="22" t="s">
        <v>14393</v>
      </c>
      <c r="C1483" s="22" t="s">
        <v>14395</v>
      </c>
      <c r="D1483" s="24">
        <v>6930</v>
      </c>
    </row>
    <row r="1484" spans="2:4" x14ac:dyDescent="0.25">
      <c r="B1484" s="22" t="s">
        <v>13577</v>
      </c>
      <c r="C1484" s="22" t="s">
        <v>13579</v>
      </c>
      <c r="D1484" s="24">
        <v>6933</v>
      </c>
    </row>
    <row r="1485" spans="2:4" x14ac:dyDescent="0.25">
      <c r="B1485" s="22" t="s">
        <v>14153</v>
      </c>
      <c r="C1485" s="22" t="s">
        <v>14155</v>
      </c>
      <c r="D1485" s="24">
        <v>6948</v>
      </c>
    </row>
    <row r="1486" spans="2:4" x14ac:dyDescent="0.25">
      <c r="B1486" s="22" t="s">
        <v>18763</v>
      </c>
      <c r="C1486" s="22" t="s">
        <v>18764</v>
      </c>
      <c r="D1486" s="24">
        <v>6957</v>
      </c>
    </row>
    <row r="1487" spans="2:4" x14ac:dyDescent="0.25">
      <c r="B1487" s="22" t="s">
        <v>13554</v>
      </c>
      <c r="C1487" s="22" t="s">
        <v>13556</v>
      </c>
      <c r="D1487" s="24">
        <v>6960</v>
      </c>
    </row>
    <row r="1488" spans="2:4" x14ac:dyDescent="0.25">
      <c r="B1488" s="22" t="s">
        <v>18765</v>
      </c>
      <c r="C1488" s="22" t="s">
        <v>18766</v>
      </c>
      <c r="D1488" s="24">
        <v>6969</v>
      </c>
    </row>
    <row r="1489" spans="2:4" x14ac:dyDescent="0.25">
      <c r="B1489" s="22" t="s">
        <v>18767</v>
      </c>
      <c r="C1489" s="22" t="s">
        <v>18768</v>
      </c>
      <c r="D1489" s="24">
        <v>6972</v>
      </c>
    </row>
    <row r="1490" spans="2:4" x14ac:dyDescent="0.25">
      <c r="B1490" s="22" t="s">
        <v>14255</v>
      </c>
      <c r="C1490" s="22" t="s">
        <v>14257</v>
      </c>
      <c r="D1490" s="24">
        <v>6972</v>
      </c>
    </row>
    <row r="1491" spans="2:4" x14ac:dyDescent="0.25">
      <c r="B1491" s="22" t="s">
        <v>12934</v>
      </c>
      <c r="C1491" s="22" t="s">
        <v>12936</v>
      </c>
      <c r="D1491" s="24">
        <v>6973</v>
      </c>
    </row>
    <row r="1492" spans="2:4" x14ac:dyDescent="0.25">
      <c r="B1492" s="22" t="s">
        <v>8272</v>
      </c>
      <c r="C1492" s="22" t="s">
        <v>8274</v>
      </c>
      <c r="D1492" s="24">
        <v>6978</v>
      </c>
    </row>
    <row r="1493" spans="2:4" x14ac:dyDescent="0.25">
      <c r="B1493" s="22" t="s">
        <v>12477</v>
      </c>
      <c r="C1493" s="22" t="s">
        <v>12479</v>
      </c>
      <c r="D1493" s="24">
        <v>6983</v>
      </c>
    </row>
    <row r="1494" spans="2:4" x14ac:dyDescent="0.25">
      <c r="B1494" s="22" t="s">
        <v>14640</v>
      </c>
      <c r="C1494" s="22" t="s">
        <v>14642</v>
      </c>
      <c r="D1494" s="24">
        <v>6984</v>
      </c>
    </row>
    <row r="1495" spans="2:4" x14ac:dyDescent="0.25">
      <c r="B1495" s="22" t="s">
        <v>7585</v>
      </c>
      <c r="C1495" s="22" t="s">
        <v>7587</v>
      </c>
      <c r="D1495" s="24">
        <v>6986</v>
      </c>
    </row>
    <row r="1496" spans="2:4" x14ac:dyDescent="0.25">
      <c r="B1496" s="22" t="s">
        <v>11946</v>
      </c>
      <c r="C1496" s="22" t="s">
        <v>11948</v>
      </c>
      <c r="D1496" s="24">
        <v>6996</v>
      </c>
    </row>
    <row r="1497" spans="2:4" x14ac:dyDescent="0.25">
      <c r="B1497" s="22" t="s">
        <v>14818</v>
      </c>
      <c r="C1497" s="22" t="s">
        <v>14820</v>
      </c>
      <c r="D1497" s="24">
        <v>7001</v>
      </c>
    </row>
    <row r="1498" spans="2:4" x14ac:dyDescent="0.25">
      <c r="B1498" s="22" t="s">
        <v>12698</v>
      </c>
      <c r="C1498" s="22" t="s">
        <v>12700</v>
      </c>
      <c r="D1498" s="24">
        <v>7013</v>
      </c>
    </row>
    <row r="1499" spans="2:4" x14ac:dyDescent="0.25">
      <c r="B1499" s="22" t="s">
        <v>14279</v>
      </c>
      <c r="C1499" s="22" t="s">
        <v>14281</v>
      </c>
      <c r="D1499" s="24">
        <v>7022</v>
      </c>
    </row>
    <row r="1500" spans="2:4" x14ac:dyDescent="0.25">
      <c r="B1500" s="22" t="s">
        <v>9513</v>
      </c>
      <c r="C1500" s="22" t="s">
        <v>9515</v>
      </c>
      <c r="D1500" s="24">
        <v>7025</v>
      </c>
    </row>
    <row r="1501" spans="2:4" x14ac:dyDescent="0.25">
      <c r="B1501" s="22" t="s">
        <v>14504</v>
      </c>
      <c r="C1501" s="22" t="s">
        <v>14506</v>
      </c>
      <c r="D1501" s="24">
        <v>7036</v>
      </c>
    </row>
    <row r="1502" spans="2:4" x14ac:dyDescent="0.25">
      <c r="B1502" s="22" t="s">
        <v>13148</v>
      </c>
      <c r="C1502" s="22" t="s">
        <v>13150</v>
      </c>
      <c r="D1502" s="24">
        <v>7050</v>
      </c>
    </row>
    <row r="1503" spans="2:4" x14ac:dyDescent="0.25">
      <c r="B1503" s="22" t="s">
        <v>12847</v>
      </c>
      <c r="C1503" s="22" t="s">
        <v>12849</v>
      </c>
      <c r="D1503" s="24">
        <v>7051</v>
      </c>
    </row>
    <row r="1504" spans="2:4" x14ac:dyDescent="0.25">
      <c r="B1504" s="22" t="s">
        <v>10411</v>
      </c>
      <c r="C1504" s="22" t="s">
        <v>10413</v>
      </c>
      <c r="D1504" s="24">
        <v>7057</v>
      </c>
    </row>
    <row r="1505" spans="2:4" x14ac:dyDescent="0.25">
      <c r="B1505" s="22" t="s">
        <v>6636</v>
      </c>
      <c r="C1505" s="22" t="s">
        <v>6638</v>
      </c>
      <c r="D1505" s="24">
        <v>7061</v>
      </c>
    </row>
    <row r="1506" spans="2:4" x14ac:dyDescent="0.25">
      <c r="B1506" s="22" t="s">
        <v>14605</v>
      </c>
      <c r="C1506" s="22" t="s">
        <v>14607</v>
      </c>
      <c r="D1506" s="24">
        <v>7076</v>
      </c>
    </row>
    <row r="1507" spans="2:4" x14ac:dyDescent="0.25">
      <c r="B1507" s="22" t="s">
        <v>11696</v>
      </c>
      <c r="C1507" s="22" t="s">
        <v>11698</v>
      </c>
      <c r="D1507" s="24">
        <v>7077</v>
      </c>
    </row>
    <row r="1508" spans="2:4" x14ac:dyDescent="0.25">
      <c r="B1508" s="22" t="s">
        <v>11307</v>
      </c>
      <c r="C1508" s="22" t="s">
        <v>11309</v>
      </c>
      <c r="D1508" s="24">
        <v>7081</v>
      </c>
    </row>
    <row r="1509" spans="2:4" x14ac:dyDescent="0.25">
      <c r="B1509" s="22" t="s">
        <v>12195</v>
      </c>
      <c r="C1509" s="22" t="s">
        <v>12197</v>
      </c>
      <c r="D1509" s="24">
        <v>7084</v>
      </c>
    </row>
    <row r="1510" spans="2:4" x14ac:dyDescent="0.25">
      <c r="B1510" s="22" t="s">
        <v>13976</v>
      </c>
      <c r="C1510" s="22" t="s">
        <v>13978</v>
      </c>
      <c r="D1510" s="24">
        <v>7089</v>
      </c>
    </row>
    <row r="1511" spans="2:4" x14ac:dyDescent="0.25">
      <c r="B1511" s="22" t="s">
        <v>12342</v>
      </c>
      <c r="C1511" s="22" t="s">
        <v>12344</v>
      </c>
      <c r="D1511" s="24">
        <v>7091</v>
      </c>
    </row>
    <row r="1512" spans="2:4" x14ac:dyDescent="0.25">
      <c r="B1512" s="22" t="s">
        <v>9303</v>
      </c>
      <c r="C1512" s="22" t="s">
        <v>18769</v>
      </c>
      <c r="D1512" s="24">
        <v>7093</v>
      </c>
    </row>
    <row r="1513" spans="2:4" x14ac:dyDescent="0.25">
      <c r="B1513" s="22" t="s">
        <v>18770</v>
      </c>
      <c r="C1513" s="22" t="s">
        <v>18771</v>
      </c>
      <c r="D1513" s="24">
        <v>7095</v>
      </c>
    </row>
    <row r="1514" spans="2:4" x14ac:dyDescent="0.25">
      <c r="B1514" s="22" t="s">
        <v>13673</v>
      </c>
      <c r="C1514" s="22" t="s">
        <v>13675</v>
      </c>
      <c r="D1514" s="24">
        <v>7100</v>
      </c>
    </row>
    <row r="1515" spans="2:4" x14ac:dyDescent="0.25">
      <c r="B1515" s="22" t="s">
        <v>12961</v>
      </c>
      <c r="C1515" s="22" t="s">
        <v>12963</v>
      </c>
      <c r="D1515" s="24">
        <v>7115</v>
      </c>
    </row>
    <row r="1516" spans="2:4" x14ac:dyDescent="0.25">
      <c r="B1516" s="22" t="s">
        <v>15278</v>
      </c>
      <c r="C1516" s="22" t="s">
        <v>15280</v>
      </c>
      <c r="D1516" s="24">
        <v>7116</v>
      </c>
    </row>
    <row r="1517" spans="2:4" x14ac:dyDescent="0.25">
      <c r="B1517" s="22" t="s">
        <v>13075</v>
      </c>
      <c r="C1517" s="22" t="s">
        <v>13077</v>
      </c>
      <c r="D1517" s="24">
        <v>7120</v>
      </c>
    </row>
    <row r="1518" spans="2:4" x14ac:dyDescent="0.25">
      <c r="B1518" s="22" t="s">
        <v>11818</v>
      </c>
      <c r="C1518" s="22" t="s">
        <v>11820</v>
      </c>
      <c r="D1518" s="24">
        <v>7121</v>
      </c>
    </row>
    <row r="1519" spans="2:4" x14ac:dyDescent="0.25">
      <c r="B1519" s="22" t="s">
        <v>12618</v>
      </c>
      <c r="C1519" s="22" t="s">
        <v>12620</v>
      </c>
      <c r="D1519" s="24">
        <v>7130</v>
      </c>
    </row>
    <row r="1520" spans="2:4" x14ac:dyDescent="0.25">
      <c r="B1520" s="22" t="s">
        <v>15519</v>
      </c>
      <c r="C1520" s="22" t="s">
        <v>15521</v>
      </c>
      <c r="D1520" s="24">
        <v>7139</v>
      </c>
    </row>
    <row r="1521" spans="2:4" x14ac:dyDescent="0.25">
      <c r="B1521" s="22" t="s">
        <v>11295</v>
      </c>
      <c r="C1521" s="22" t="s">
        <v>11297</v>
      </c>
      <c r="D1521" s="24">
        <v>7142</v>
      </c>
    </row>
    <row r="1522" spans="2:4" x14ac:dyDescent="0.25">
      <c r="B1522" s="22" t="s">
        <v>12462</v>
      </c>
      <c r="C1522" s="22" t="s">
        <v>12464</v>
      </c>
      <c r="D1522" s="24">
        <v>7144</v>
      </c>
    </row>
    <row r="1523" spans="2:4" x14ac:dyDescent="0.25">
      <c r="B1523" s="22" t="s">
        <v>18772</v>
      </c>
      <c r="C1523" s="22" t="s">
        <v>18773</v>
      </c>
      <c r="D1523" s="24">
        <v>7147</v>
      </c>
    </row>
    <row r="1524" spans="2:4" x14ac:dyDescent="0.25">
      <c r="B1524" s="22" t="s">
        <v>13994</v>
      </c>
      <c r="C1524" s="22" t="s">
        <v>13996</v>
      </c>
      <c r="D1524" s="24">
        <v>7180</v>
      </c>
    </row>
    <row r="1525" spans="2:4" x14ac:dyDescent="0.25">
      <c r="B1525" s="22" t="s">
        <v>12501</v>
      </c>
      <c r="C1525" s="22" t="s">
        <v>12503</v>
      </c>
      <c r="D1525" s="24">
        <v>7185</v>
      </c>
    </row>
    <row r="1526" spans="2:4" x14ac:dyDescent="0.25">
      <c r="B1526" s="22" t="s">
        <v>12135</v>
      </c>
      <c r="C1526" s="22" t="s">
        <v>12137</v>
      </c>
      <c r="D1526" s="24">
        <v>7187</v>
      </c>
    </row>
    <row r="1527" spans="2:4" x14ac:dyDescent="0.25">
      <c r="B1527" s="22" t="s">
        <v>14898</v>
      </c>
      <c r="C1527" s="22" t="s">
        <v>14900</v>
      </c>
      <c r="D1527" s="24">
        <v>7198</v>
      </c>
    </row>
    <row r="1528" spans="2:4" x14ac:dyDescent="0.25">
      <c r="B1528" s="22" t="s">
        <v>14315</v>
      </c>
      <c r="C1528" s="22" t="s">
        <v>14317</v>
      </c>
      <c r="D1528" s="24">
        <v>7203</v>
      </c>
    </row>
    <row r="1529" spans="2:4" x14ac:dyDescent="0.25">
      <c r="B1529" s="22" t="s">
        <v>13268</v>
      </c>
      <c r="C1529" s="22" t="s">
        <v>13270</v>
      </c>
      <c r="D1529" s="24">
        <v>7205</v>
      </c>
    </row>
    <row r="1530" spans="2:4" x14ac:dyDescent="0.25">
      <c r="B1530" s="22" t="s">
        <v>13595</v>
      </c>
      <c r="C1530" s="22" t="s">
        <v>13597</v>
      </c>
      <c r="D1530" s="24">
        <v>7209</v>
      </c>
    </row>
    <row r="1531" spans="2:4" x14ac:dyDescent="0.25">
      <c r="B1531" s="22" t="s">
        <v>11573</v>
      </c>
      <c r="C1531" s="22" t="s">
        <v>11575</v>
      </c>
      <c r="D1531" s="24">
        <v>7218</v>
      </c>
    </row>
    <row r="1532" spans="2:4" x14ac:dyDescent="0.25">
      <c r="B1532" s="22" t="s">
        <v>14270</v>
      </c>
      <c r="C1532" s="22" t="s">
        <v>14272</v>
      </c>
      <c r="D1532" s="24">
        <v>7226</v>
      </c>
    </row>
    <row r="1533" spans="2:4" x14ac:dyDescent="0.25">
      <c r="B1533" s="22" t="s">
        <v>14705</v>
      </c>
      <c r="C1533" s="22" t="s">
        <v>14707</v>
      </c>
      <c r="D1533" s="24">
        <v>7230</v>
      </c>
    </row>
    <row r="1534" spans="2:4" x14ac:dyDescent="0.25">
      <c r="B1534" s="22" t="s">
        <v>15204</v>
      </c>
      <c r="C1534" s="22" t="s">
        <v>15206</v>
      </c>
      <c r="D1534" s="24">
        <v>7278</v>
      </c>
    </row>
    <row r="1535" spans="2:4" x14ac:dyDescent="0.25">
      <c r="B1535" s="22" t="s">
        <v>15657</v>
      </c>
      <c r="C1535" s="22" t="s">
        <v>15659</v>
      </c>
      <c r="D1535" s="24">
        <v>7297</v>
      </c>
    </row>
    <row r="1536" spans="2:4" x14ac:dyDescent="0.25">
      <c r="B1536" s="22" t="s">
        <v>18774</v>
      </c>
      <c r="C1536" s="22" t="s">
        <v>18775</v>
      </c>
      <c r="D1536" s="24">
        <v>7300</v>
      </c>
    </row>
    <row r="1537" spans="2:4" x14ac:dyDescent="0.25">
      <c r="B1537" s="22" t="s">
        <v>8734</v>
      </c>
      <c r="C1537" s="22" t="s">
        <v>8736</v>
      </c>
      <c r="D1537" s="24">
        <v>7303</v>
      </c>
    </row>
    <row r="1538" spans="2:4" x14ac:dyDescent="0.25">
      <c r="B1538" s="22" t="s">
        <v>14081</v>
      </c>
      <c r="C1538" s="22" t="s">
        <v>14083</v>
      </c>
      <c r="D1538" s="24">
        <v>7306</v>
      </c>
    </row>
    <row r="1539" spans="2:4" x14ac:dyDescent="0.25">
      <c r="B1539" s="22" t="s">
        <v>13298</v>
      </c>
      <c r="C1539" s="22" t="s">
        <v>13300</v>
      </c>
      <c r="D1539" s="24">
        <v>7309</v>
      </c>
    </row>
    <row r="1540" spans="2:4" x14ac:dyDescent="0.25">
      <c r="B1540" s="22" t="s">
        <v>13700</v>
      </c>
      <c r="C1540" s="22" t="s">
        <v>13702</v>
      </c>
      <c r="D1540" s="24">
        <v>7316</v>
      </c>
    </row>
    <row r="1541" spans="2:4" x14ac:dyDescent="0.25">
      <c r="B1541" s="22" t="s">
        <v>11618</v>
      </c>
      <c r="C1541" s="22" t="s">
        <v>11620</v>
      </c>
      <c r="D1541" s="24">
        <v>7319</v>
      </c>
    </row>
    <row r="1542" spans="2:4" x14ac:dyDescent="0.25">
      <c r="B1542" s="22" t="s">
        <v>12318</v>
      </c>
      <c r="C1542" s="22" t="s">
        <v>12320</v>
      </c>
      <c r="D1542" s="24">
        <v>7320</v>
      </c>
    </row>
    <row r="1543" spans="2:4" x14ac:dyDescent="0.25">
      <c r="B1543" s="22" t="s">
        <v>11669</v>
      </c>
      <c r="C1543" s="22" t="s">
        <v>11671</v>
      </c>
      <c r="D1543" s="24">
        <v>7321</v>
      </c>
    </row>
    <row r="1544" spans="2:4" x14ac:dyDescent="0.25">
      <c r="B1544" s="22" t="s">
        <v>12543</v>
      </c>
      <c r="C1544" s="22" t="s">
        <v>12545</v>
      </c>
      <c r="D1544" s="24">
        <v>7324</v>
      </c>
    </row>
    <row r="1545" spans="2:4" x14ac:dyDescent="0.25">
      <c r="B1545" s="22" t="s">
        <v>11050</v>
      </c>
      <c r="C1545" s="22" t="s">
        <v>11052</v>
      </c>
      <c r="D1545" s="24">
        <v>7324</v>
      </c>
    </row>
    <row r="1546" spans="2:4" x14ac:dyDescent="0.25">
      <c r="B1546" s="22" t="s">
        <v>6346</v>
      </c>
      <c r="C1546" s="22" t="s">
        <v>6348</v>
      </c>
      <c r="D1546" s="24">
        <v>7329</v>
      </c>
    </row>
    <row r="1547" spans="2:4" x14ac:dyDescent="0.25">
      <c r="B1547" s="22" t="s">
        <v>16699</v>
      </c>
      <c r="C1547" s="22" t="s">
        <v>16701</v>
      </c>
      <c r="D1547" s="24">
        <v>7331</v>
      </c>
    </row>
    <row r="1548" spans="2:4" x14ac:dyDescent="0.25">
      <c r="B1548" s="22" t="s">
        <v>13565</v>
      </c>
      <c r="C1548" s="22" t="s">
        <v>13567</v>
      </c>
      <c r="D1548" s="24">
        <v>7341</v>
      </c>
    </row>
    <row r="1549" spans="2:4" x14ac:dyDescent="0.25">
      <c r="B1549" s="22" t="s">
        <v>12730</v>
      </c>
      <c r="C1549" s="22" t="s">
        <v>12732</v>
      </c>
      <c r="D1549" s="24">
        <v>7342</v>
      </c>
    </row>
    <row r="1550" spans="2:4" x14ac:dyDescent="0.25">
      <c r="B1550" s="22" t="s">
        <v>18776</v>
      </c>
      <c r="C1550" s="22" t="s">
        <v>18777</v>
      </c>
      <c r="D1550" s="24">
        <v>7346</v>
      </c>
    </row>
    <row r="1551" spans="2:4" x14ac:dyDescent="0.25">
      <c r="B1551" s="22" t="s">
        <v>15020</v>
      </c>
      <c r="C1551" s="22" t="s">
        <v>15022</v>
      </c>
      <c r="D1551" s="24">
        <v>7356</v>
      </c>
    </row>
    <row r="1552" spans="2:4" x14ac:dyDescent="0.25">
      <c r="B1552" s="22" t="s">
        <v>14780</v>
      </c>
      <c r="C1552" s="22" t="s">
        <v>14782</v>
      </c>
      <c r="D1552" s="24">
        <v>7357</v>
      </c>
    </row>
    <row r="1553" spans="2:4" x14ac:dyDescent="0.25">
      <c r="B1553" s="22" t="s">
        <v>14051</v>
      </c>
      <c r="C1553" s="22" t="s">
        <v>14053</v>
      </c>
      <c r="D1553" s="24">
        <v>7359</v>
      </c>
    </row>
    <row r="1554" spans="2:4" x14ac:dyDescent="0.25">
      <c r="B1554" s="22" t="s">
        <v>15023</v>
      </c>
      <c r="C1554" s="22" t="s">
        <v>15025</v>
      </c>
      <c r="D1554" s="24">
        <v>7360</v>
      </c>
    </row>
    <row r="1555" spans="2:4" x14ac:dyDescent="0.25">
      <c r="B1555" s="22" t="s">
        <v>14360</v>
      </c>
      <c r="C1555" s="22" t="s">
        <v>14362</v>
      </c>
      <c r="D1555" s="24">
        <v>7366</v>
      </c>
    </row>
    <row r="1556" spans="2:4" x14ac:dyDescent="0.25">
      <c r="B1556" s="22" t="s">
        <v>12645</v>
      </c>
      <c r="C1556" s="22" t="s">
        <v>12647</v>
      </c>
      <c r="D1556" s="24">
        <v>7370</v>
      </c>
    </row>
    <row r="1557" spans="2:4" x14ac:dyDescent="0.25">
      <c r="B1557" s="22" t="s">
        <v>11337</v>
      </c>
      <c r="C1557" s="22" t="s">
        <v>11339</v>
      </c>
      <c r="D1557" s="24">
        <v>7377</v>
      </c>
    </row>
    <row r="1558" spans="2:4" x14ac:dyDescent="0.25">
      <c r="B1558" s="22" t="s">
        <v>14156</v>
      </c>
      <c r="C1558" s="22" t="s">
        <v>14158</v>
      </c>
      <c r="D1558" s="24">
        <v>7382</v>
      </c>
    </row>
    <row r="1559" spans="2:4" x14ac:dyDescent="0.25">
      <c r="B1559" s="22" t="s">
        <v>12276</v>
      </c>
      <c r="C1559" s="22" t="s">
        <v>12278</v>
      </c>
      <c r="D1559" s="24">
        <v>7400</v>
      </c>
    </row>
    <row r="1560" spans="2:4" x14ac:dyDescent="0.25">
      <c r="B1560" s="22" t="s">
        <v>15504</v>
      </c>
      <c r="C1560" s="22" t="s">
        <v>15506</v>
      </c>
      <c r="D1560" s="24">
        <v>7404</v>
      </c>
    </row>
    <row r="1561" spans="2:4" x14ac:dyDescent="0.25">
      <c r="B1561" s="22" t="s">
        <v>12408</v>
      </c>
      <c r="C1561" s="22" t="s">
        <v>12410</v>
      </c>
      <c r="D1561" s="24">
        <v>7406</v>
      </c>
    </row>
    <row r="1562" spans="2:4" x14ac:dyDescent="0.25">
      <c r="B1562" s="22" t="s">
        <v>13682</v>
      </c>
      <c r="C1562" s="22" t="s">
        <v>13684</v>
      </c>
      <c r="D1562" s="24">
        <v>7444</v>
      </c>
    </row>
    <row r="1563" spans="2:4" x14ac:dyDescent="0.25">
      <c r="B1563" s="22" t="s">
        <v>13805</v>
      </c>
      <c r="C1563" s="22" t="s">
        <v>13807</v>
      </c>
      <c r="D1563" s="24">
        <v>7448</v>
      </c>
    </row>
    <row r="1564" spans="2:4" x14ac:dyDescent="0.25">
      <c r="B1564" s="22" t="s">
        <v>13468</v>
      </c>
      <c r="C1564" s="22" t="s">
        <v>13470</v>
      </c>
      <c r="D1564" s="24">
        <v>7455</v>
      </c>
    </row>
    <row r="1565" spans="2:4" x14ac:dyDescent="0.25">
      <c r="B1565" s="22" t="s">
        <v>11376</v>
      </c>
      <c r="C1565" s="22" t="s">
        <v>11378</v>
      </c>
      <c r="D1565" s="24">
        <v>7455</v>
      </c>
    </row>
    <row r="1566" spans="2:4" x14ac:dyDescent="0.25">
      <c r="B1566" s="22" t="s">
        <v>10690</v>
      </c>
      <c r="C1566" s="22" t="s">
        <v>10692</v>
      </c>
      <c r="D1566" s="24">
        <v>7458</v>
      </c>
    </row>
    <row r="1567" spans="2:4" x14ac:dyDescent="0.25">
      <c r="B1567" s="22" t="s">
        <v>15368</v>
      </c>
      <c r="C1567" s="22" t="s">
        <v>15370</v>
      </c>
      <c r="D1567" s="24">
        <v>7465</v>
      </c>
    </row>
    <row r="1568" spans="2:4" x14ac:dyDescent="0.25">
      <c r="B1568" s="22" t="s">
        <v>13888</v>
      </c>
      <c r="C1568" s="22" t="s">
        <v>13890</v>
      </c>
      <c r="D1568" s="24">
        <v>7468</v>
      </c>
    </row>
    <row r="1569" spans="2:4" x14ac:dyDescent="0.25">
      <c r="B1569" s="22" t="s">
        <v>15818</v>
      </c>
      <c r="C1569" s="22" t="s">
        <v>15820</v>
      </c>
      <c r="D1569" s="24">
        <v>7471</v>
      </c>
    </row>
    <row r="1570" spans="2:4" x14ac:dyDescent="0.25">
      <c r="B1570" s="22" t="s">
        <v>13103</v>
      </c>
      <c r="C1570" s="22" t="s">
        <v>13105</v>
      </c>
      <c r="D1570" s="24">
        <v>7490</v>
      </c>
    </row>
    <row r="1571" spans="2:4" x14ac:dyDescent="0.25">
      <c r="B1571" s="22" t="s">
        <v>12913</v>
      </c>
      <c r="C1571" s="22" t="s">
        <v>12915</v>
      </c>
      <c r="D1571" s="24">
        <v>7504</v>
      </c>
    </row>
    <row r="1572" spans="2:4" x14ac:dyDescent="0.25">
      <c r="B1572" s="22" t="s">
        <v>13069</v>
      </c>
      <c r="C1572" s="22" t="s">
        <v>13071</v>
      </c>
      <c r="D1572" s="24">
        <v>7505</v>
      </c>
    </row>
    <row r="1573" spans="2:4" x14ac:dyDescent="0.25">
      <c r="B1573" s="22" t="s">
        <v>16099</v>
      </c>
      <c r="C1573" s="22" t="s">
        <v>16101</v>
      </c>
      <c r="D1573" s="24">
        <v>7535</v>
      </c>
    </row>
    <row r="1574" spans="2:4" x14ac:dyDescent="0.25">
      <c r="B1574" s="22" t="s">
        <v>12877</v>
      </c>
      <c r="C1574" s="22" t="s">
        <v>12879</v>
      </c>
      <c r="D1574" s="24">
        <v>7537</v>
      </c>
    </row>
    <row r="1575" spans="2:4" x14ac:dyDescent="0.25">
      <c r="B1575" s="22" t="s">
        <v>15260</v>
      </c>
      <c r="C1575" s="22" t="s">
        <v>15262</v>
      </c>
      <c r="D1575" s="24">
        <v>7541</v>
      </c>
    </row>
    <row r="1576" spans="2:4" x14ac:dyDescent="0.25">
      <c r="B1576" s="22" t="s">
        <v>11949</v>
      </c>
      <c r="C1576" s="22" t="s">
        <v>11951</v>
      </c>
      <c r="D1576" s="24">
        <v>7563</v>
      </c>
    </row>
    <row r="1577" spans="2:4" x14ac:dyDescent="0.25">
      <c r="B1577" s="22" t="s">
        <v>10831</v>
      </c>
      <c r="C1577" s="22" t="s">
        <v>10833</v>
      </c>
      <c r="D1577" s="24">
        <v>7564</v>
      </c>
    </row>
    <row r="1578" spans="2:4" x14ac:dyDescent="0.25">
      <c r="B1578" s="22" t="s">
        <v>14741</v>
      </c>
      <c r="C1578" s="22" t="s">
        <v>14743</v>
      </c>
      <c r="D1578" s="24">
        <v>7566</v>
      </c>
    </row>
    <row r="1579" spans="2:4" x14ac:dyDescent="0.25">
      <c r="B1579" s="22" t="s">
        <v>14330</v>
      </c>
      <c r="C1579" s="22" t="s">
        <v>14332</v>
      </c>
      <c r="D1579" s="24">
        <v>7576</v>
      </c>
    </row>
    <row r="1580" spans="2:4" x14ac:dyDescent="0.25">
      <c r="B1580" s="22" t="s">
        <v>11729</v>
      </c>
      <c r="C1580" s="22" t="s">
        <v>11731</v>
      </c>
      <c r="D1580" s="24">
        <v>7581</v>
      </c>
    </row>
    <row r="1581" spans="2:4" x14ac:dyDescent="0.25">
      <c r="B1581" s="22" t="s">
        <v>13730</v>
      </c>
      <c r="C1581" s="22" t="s">
        <v>13732</v>
      </c>
      <c r="D1581" s="24">
        <v>7584</v>
      </c>
    </row>
    <row r="1582" spans="2:4" x14ac:dyDescent="0.25">
      <c r="B1582" s="22" t="s">
        <v>13054</v>
      </c>
      <c r="C1582" s="22" t="s">
        <v>13056</v>
      </c>
      <c r="D1582" s="24">
        <v>7608</v>
      </c>
    </row>
    <row r="1583" spans="2:4" x14ac:dyDescent="0.25">
      <c r="B1583" s="22" t="s">
        <v>13924</v>
      </c>
      <c r="C1583" s="22" t="s">
        <v>13926</v>
      </c>
      <c r="D1583" s="24">
        <v>7611</v>
      </c>
    </row>
    <row r="1584" spans="2:4" x14ac:dyDescent="0.25">
      <c r="B1584" s="22" t="s">
        <v>14669</v>
      </c>
      <c r="C1584" s="22" t="s">
        <v>14671</v>
      </c>
      <c r="D1584" s="24">
        <v>7611</v>
      </c>
    </row>
    <row r="1585" spans="2:4" x14ac:dyDescent="0.25">
      <c r="B1585" s="22" t="s">
        <v>18778</v>
      </c>
      <c r="C1585" s="22" t="s">
        <v>18779</v>
      </c>
      <c r="D1585" s="24">
        <v>7624</v>
      </c>
    </row>
    <row r="1586" spans="2:4" x14ac:dyDescent="0.25">
      <c r="B1586" s="22" t="s">
        <v>15219</v>
      </c>
      <c r="C1586" s="22" t="s">
        <v>15221</v>
      </c>
      <c r="D1586" s="24">
        <v>7625</v>
      </c>
    </row>
    <row r="1587" spans="2:4" x14ac:dyDescent="0.25">
      <c r="B1587" s="22" t="s">
        <v>14198</v>
      </c>
      <c r="C1587" s="22" t="s">
        <v>14200</v>
      </c>
      <c r="D1587" s="24">
        <v>7630</v>
      </c>
    </row>
    <row r="1588" spans="2:4" x14ac:dyDescent="0.25">
      <c r="B1588" s="22" t="s">
        <v>14836</v>
      </c>
      <c r="C1588" s="22" t="s">
        <v>14838</v>
      </c>
      <c r="D1588" s="24">
        <v>7652</v>
      </c>
    </row>
    <row r="1589" spans="2:4" x14ac:dyDescent="0.25">
      <c r="B1589" s="22" t="s">
        <v>13262</v>
      </c>
      <c r="C1589" s="22" t="s">
        <v>13264</v>
      </c>
      <c r="D1589" s="24">
        <v>7654</v>
      </c>
    </row>
    <row r="1590" spans="2:4" x14ac:dyDescent="0.25">
      <c r="B1590" s="22" t="s">
        <v>13238</v>
      </c>
      <c r="C1590" s="22" t="s">
        <v>13240</v>
      </c>
      <c r="D1590" s="24">
        <v>7655</v>
      </c>
    </row>
    <row r="1591" spans="2:4" x14ac:dyDescent="0.25">
      <c r="B1591" s="22" t="s">
        <v>12895</v>
      </c>
      <c r="C1591" s="22" t="s">
        <v>12897</v>
      </c>
      <c r="D1591" s="24">
        <v>7657</v>
      </c>
    </row>
    <row r="1592" spans="2:4" x14ac:dyDescent="0.25">
      <c r="B1592" s="22" t="s">
        <v>14057</v>
      </c>
      <c r="C1592" s="22" t="s">
        <v>14059</v>
      </c>
      <c r="D1592" s="24">
        <v>7665</v>
      </c>
    </row>
    <row r="1593" spans="2:4" x14ac:dyDescent="0.25">
      <c r="B1593" s="22" t="s">
        <v>12919</v>
      </c>
      <c r="C1593" s="22" t="s">
        <v>12921</v>
      </c>
      <c r="D1593" s="24">
        <v>7669</v>
      </c>
    </row>
    <row r="1594" spans="2:4" x14ac:dyDescent="0.25">
      <c r="B1594" s="22" t="s">
        <v>12573</v>
      </c>
      <c r="C1594" s="22" t="s">
        <v>12575</v>
      </c>
      <c r="D1594" s="24">
        <v>7685</v>
      </c>
    </row>
    <row r="1595" spans="2:4" x14ac:dyDescent="0.25">
      <c r="B1595" s="22" t="s">
        <v>14892</v>
      </c>
      <c r="C1595" s="22" t="s">
        <v>14894</v>
      </c>
      <c r="D1595" s="24">
        <v>7685</v>
      </c>
    </row>
    <row r="1596" spans="2:4" x14ac:dyDescent="0.25">
      <c r="B1596" s="22" t="s">
        <v>6538</v>
      </c>
      <c r="C1596" s="22" t="s">
        <v>6540</v>
      </c>
      <c r="D1596" s="24">
        <v>7685</v>
      </c>
    </row>
    <row r="1597" spans="2:4" x14ac:dyDescent="0.25">
      <c r="B1597" s="22" t="s">
        <v>13685</v>
      </c>
      <c r="C1597" s="22" t="s">
        <v>13687</v>
      </c>
      <c r="D1597" s="24">
        <v>7701</v>
      </c>
    </row>
    <row r="1598" spans="2:4" x14ac:dyDescent="0.25">
      <c r="B1598" s="22" t="s">
        <v>11546</v>
      </c>
      <c r="C1598" s="22" t="s">
        <v>11548</v>
      </c>
      <c r="D1598" s="24">
        <v>7716</v>
      </c>
    </row>
    <row r="1599" spans="2:4" x14ac:dyDescent="0.25">
      <c r="B1599" s="22" t="s">
        <v>15510</v>
      </c>
      <c r="C1599" s="22" t="s">
        <v>15512</v>
      </c>
      <c r="D1599" s="24">
        <v>7727</v>
      </c>
    </row>
    <row r="1600" spans="2:4" x14ac:dyDescent="0.25">
      <c r="B1600" s="22" t="s">
        <v>12228</v>
      </c>
      <c r="C1600" s="22" t="s">
        <v>12230</v>
      </c>
      <c r="D1600" s="24">
        <v>7732</v>
      </c>
    </row>
    <row r="1601" spans="2:4" x14ac:dyDescent="0.25">
      <c r="B1601" s="22" t="s">
        <v>14472</v>
      </c>
      <c r="C1601" s="22" t="s">
        <v>14474</v>
      </c>
      <c r="D1601" s="24">
        <v>7733</v>
      </c>
    </row>
    <row r="1602" spans="2:4" x14ac:dyDescent="0.25">
      <c r="B1602" s="22" t="s">
        <v>11651</v>
      </c>
      <c r="C1602" s="22" t="s">
        <v>11653</v>
      </c>
      <c r="D1602" s="24">
        <v>7735</v>
      </c>
    </row>
    <row r="1603" spans="2:4" x14ac:dyDescent="0.25">
      <c r="B1603" s="22" t="s">
        <v>12757</v>
      </c>
      <c r="C1603" s="22" t="s">
        <v>12759</v>
      </c>
      <c r="D1603" s="24">
        <v>7742</v>
      </c>
    </row>
    <row r="1604" spans="2:4" x14ac:dyDescent="0.25">
      <c r="B1604" s="22" t="s">
        <v>13610</v>
      </c>
      <c r="C1604" s="22" t="s">
        <v>13612</v>
      </c>
      <c r="D1604" s="24">
        <v>7750</v>
      </c>
    </row>
    <row r="1605" spans="2:4" x14ac:dyDescent="0.25">
      <c r="B1605" s="22" t="s">
        <v>11080</v>
      </c>
      <c r="C1605" s="22" t="s">
        <v>11082</v>
      </c>
      <c r="D1605" s="24">
        <v>7754</v>
      </c>
    </row>
    <row r="1606" spans="2:4" x14ac:dyDescent="0.25">
      <c r="B1606" s="22" t="s">
        <v>16164</v>
      </c>
      <c r="C1606" s="22" t="s">
        <v>16166</v>
      </c>
      <c r="D1606" s="24">
        <v>7755</v>
      </c>
    </row>
    <row r="1607" spans="2:4" x14ac:dyDescent="0.25">
      <c r="B1607" s="22" t="s">
        <v>12156</v>
      </c>
      <c r="C1607" s="22" t="s">
        <v>12158</v>
      </c>
      <c r="D1607" s="24">
        <v>7764</v>
      </c>
    </row>
    <row r="1608" spans="2:4" x14ac:dyDescent="0.25">
      <c r="B1608" s="22" t="s">
        <v>12624</v>
      </c>
      <c r="C1608" s="22" t="s">
        <v>12626</v>
      </c>
      <c r="D1608" s="24">
        <v>7775</v>
      </c>
    </row>
    <row r="1609" spans="2:4" x14ac:dyDescent="0.25">
      <c r="B1609" s="22" t="s">
        <v>11549</v>
      </c>
      <c r="C1609" s="22" t="s">
        <v>11551</v>
      </c>
      <c r="D1609" s="24">
        <v>7777</v>
      </c>
    </row>
    <row r="1610" spans="2:4" x14ac:dyDescent="0.25">
      <c r="B1610" s="22" t="s">
        <v>12585</v>
      </c>
      <c r="C1610" s="22" t="s">
        <v>12587</v>
      </c>
      <c r="D1610" s="24">
        <v>7777</v>
      </c>
    </row>
    <row r="1611" spans="2:4" x14ac:dyDescent="0.25">
      <c r="B1611" s="22" t="s">
        <v>18780</v>
      </c>
      <c r="C1611" s="22" t="s">
        <v>18781</v>
      </c>
      <c r="D1611" s="24">
        <v>7777</v>
      </c>
    </row>
    <row r="1612" spans="2:4" x14ac:dyDescent="0.25">
      <c r="B1612" s="22" t="s">
        <v>13346</v>
      </c>
      <c r="C1612" s="22" t="s">
        <v>13348</v>
      </c>
      <c r="D1612" s="24">
        <v>7791</v>
      </c>
    </row>
    <row r="1613" spans="2:4" x14ac:dyDescent="0.25">
      <c r="B1613" s="22" t="s">
        <v>12805</v>
      </c>
      <c r="C1613" s="22" t="s">
        <v>12807</v>
      </c>
      <c r="D1613" s="24">
        <v>7793</v>
      </c>
    </row>
    <row r="1614" spans="2:4" x14ac:dyDescent="0.25">
      <c r="B1614" s="22" t="s">
        <v>11217</v>
      </c>
      <c r="C1614" s="22" t="s">
        <v>11219</v>
      </c>
      <c r="D1614" s="24">
        <v>7794</v>
      </c>
    </row>
    <row r="1615" spans="2:4" x14ac:dyDescent="0.25">
      <c r="B1615" s="22" t="s">
        <v>13871</v>
      </c>
      <c r="C1615" s="22" t="s">
        <v>13873</v>
      </c>
      <c r="D1615" s="24">
        <v>7804</v>
      </c>
    </row>
    <row r="1616" spans="2:4" x14ac:dyDescent="0.25">
      <c r="B1616" s="22" t="s">
        <v>11352</v>
      </c>
      <c r="C1616" s="22" t="s">
        <v>11354</v>
      </c>
      <c r="D1616" s="24">
        <v>7815</v>
      </c>
    </row>
    <row r="1617" spans="2:4" x14ac:dyDescent="0.25">
      <c r="B1617" s="22" t="s">
        <v>12901</v>
      </c>
      <c r="C1617" s="22" t="s">
        <v>12903</v>
      </c>
      <c r="D1617" s="24">
        <v>7819</v>
      </c>
    </row>
    <row r="1618" spans="2:4" x14ac:dyDescent="0.25">
      <c r="B1618" s="22" t="s">
        <v>13098</v>
      </c>
      <c r="C1618" s="22" t="s">
        <v>13099</v>
      </c>
      <c r="D1618" s="24">
        <v>7829</v>
      </c>
    </row>
    <row r="1619" spans="2:4" x14ac:dyDescent="0.25">
      <c r="B1619" s="22" t="s">
        <v>13438</v>
      </c>
      <c r="C1619" s="22" t="s">
        <v>13440</v>
      </c>
      <c r="D1619" s="24">
        <v>7829</v>
      </c>
    </row>
    <row r="1620" spans="2:4" x14ac:dyDescent="0.25">
      <c r="B1620" s="22" t="s">
        <v>10606</v>
      </c>
      <c r="C1620" s="22" t="s">
        <v>10608</v>
      </c>
      <c r="D1620" s="24">
        <v>7830</v>
      </c>
    </row>
    <row r="1621" spans="2:4" x14ac:dyDescent="0.25">
      <c r="B1621" s="22" t="s">
        <v>13598</v>
      </c>
      <c r="C1621" s="22" t="s">
        <v>13600</v>
      </c>
      <c r="D1621" s="24">
        <v>7841</v>
      </c>
    </row>
    <row r="1622" spans="2:4" x14ac:dyDescent="0.25">
      <c r="B1622" s="22" t="s">
        <v>13787</v>
      </c>
      <c r="C1622" s="22" t="s">
        <v>13789</v>
      </c>
      <c r="D1622" s="24">
        <v>7846</v>
      </c>
    </row>
    <row r="1623" spans="2:4" x14ac:dyDescent="0.25">
      <c r="B1623" s="22" t="s">
        <v>10174</v>
      </c>
      <c r="C1623" s="22" t="s">
        <v>10176</v>
      </c>
      <c r="D1623" s="24">
        <v>7867</v>
      </c>
    </row>
    <row r="1624" spans="2:4" x14ac:dyDescent="0.25">
      <c r="B1624" s="22" t="s">
        <v>11463</v>
      </c>
      <c r="C1624" s="22" t="s">
        <v>11465</v>
      </c>
      <c r="D1624" s="24">
        <v>7868</v>
      </c>
    </row>
    <row r="1625" spans="2:4" x14ac:dyDescent="0.25">
      <c r="B1625" s="22" t="s">
        <v>13226</v>
      </c>
      <c r="C1625" s="22" t="s">
        <v>13228</v>
      </c>
      <c r="D1625" s="24">
        <v>7882</v>
      </c>
    </row>
    <row r="1626" spans="2:4" x14ac:dyDescent="0.25">
      <c r="B1626" s="22" t="s">
        <v>10480</v>
      </c>
      <c r="C1626" s="22" t="s">
        <v>10482</v>
      </c>
      <c r="D1626" s="24">
        <v>7890</v>
      </c>
    </row>
    <row r="1627" spans="2:4" x14ac:dyDescent="0.25">
      <c r="B1627" s="22" t="s">
        <v>14587</v>
      </c>
      <c r="C1627" s="22" t="s">
        <v>14589</v>
      </c>
      <c r="D1627" s="24">
        <v>7894</v>
      </c>
    </row>
    <row r="1628" spans="2:4" x14ac:dyDescent="0.25">
      <c r="B1628" s="22" t="s">
        <v>9525</v>
      </c>
      <c r="C1628" s="22" t="s">
        <v>9527</v>
      </c>
      <c r="D1628" s="24">
        <v>7894</v>
      </c>
    </row>
    <row r="1629" spans="2:4" x14ac:dyDescent="0.25">
      <c r="B1629" s="22" t="s">
        <v>14869</v>
      </c>
      <c r="C1629" s="22" t="s">
        <v>14870</v>
      </c>
      <c r="D1629" s="24">
        <v>7900</v>
      </c>
    </row>
    <row r="1630" spans="2:4" x14ac:dyDescent="0.25">
      <c r="B1630" s="22" t="s">
        <v>15461</v>
      </c>
      <c r="C1630" s="22" t="s">
        <v>15463</v>
      </c>
      <c r="D1630" s="24">
        <v>7904</v>
      </c>
    </row>
    <row r="1631" spans="2:4" x14ac:dyDescent="0.25">
      <c r="B1631" s="22" t="s">
        <v>13003</v>
      </c>
      <c r="C1631" s="22" t="s">
        <v>13005</v>
      </c>
      <c r="D1631" s="24">
        <v>7906</v>
      </c>
    </row>
    <row r="1632" spans="2:4" x14ac:dyDescent="0.25">
      <c r="B1632" s="22" t="s">
        <v>14723</v>
      </c>
      <c r="C1632" s="22" t="s">
        <v>14725</v>
      </c>
      <c r="D1632" s="24">
        <v>7918</v>
      </c>
    </row>
    <row r="1633" spans="2:4" x14ac:dyDescent="0.25">
      <c r="B1633" s="22" t="s">
        <v>12093</v>
      </c>
      <c r="C1633" s="22" t="s">
        <v>12095</v>
      </c>
      <c r="D1633" s="24">
        <v>7919</v>
      </c>
    </row>
    <row r="1634" spans="2:4" x14ac:dyDescent="0.25">
      <c r="B1634" s="22" t="s">
        <v>13625</v>
      </c>
      <c r="C1634" s="22" t="s">
        <v>13627</v>
      </c>
      <c r="D1634" s="24">
        <v>7920</v>
      </c>
    </row>
    <row r="1635" spans="2:4" x14ac:dyDescent="0.25">
      <c r="B1635" s="22" t="s">
        <v>12177</v>
      </c>
      <c r="C1635" s="22" t="s">
        <v>12179</v>
      </c>
      <c r="D1635" s="24">
        <v>7924</v>
      </c>
    </row>
    <row r="1636" spans="2:4" x14ac:dyDescent="0.25">
      <c r="B1636" s="22" t="s">
        <v>14460</v>
      </c>
      <c r="C1636" s="22" t="s">
        <v>14462</v>
      </c>
      <c r="D1636" s="24">
        <v>7935</v>
      </c>
    </row>
    <row r="1637" spans="2:4" x14ac:dyDescent="0.25">
      <c r="B1637" s="22" t="s">
        <v>13838</v>
      </c>
      <c r="C1637" s="22" t="s">
        <v>13840</v>
      </c>
      <c r="D1637" s="24">
        <v>7937</v>
      </c>
    </row>
    <row r="1638" spans="2:4" x14ac:dyDescent="0.25">
      <c r="B1638" s="22" t="s">
        <v>12111</v>
      </c>
      <c r="C1638" s="22" t="s">
        <v>18782</v>
      </c>
      <c r="D1638" s="24">
        <v>7937</v>
      </c>
    </row>
    <row r="1639" spans="2:4" x14ac:dyDescent="0.25">
      <c r="B1639" s="22" t="s">
        <v>13562</v>
      </c>
      <c r="C1639" s="22" t="s">
        <v>18783</v>
      </c>
      <c r="D1639" s="24">
        <v>7940</v>
      </c>
    </row>
    <row r="1640" spans="2:4" x14ac:dyDescent="0.25">
      <c r="B1640" s="22" t="s">
        <v>12856</v>
      </c>
      <c r="C1640" s="22" t="s">
        <v>12858</v>
      </c>
      <c r="D1640" s="24">
        <v>7947</v>
      </c>
    </row>
    <row r="1641" spans="2:4" x14ac:dyDescent="0.25">
      <c r="B1641" s="22" t="s">
        <v>13250</v>
      </c>
      <c r="C1641" s="22" t="s">
        <v>13252</v>
      </c>
      <c r="D1641" s="24">
        <v>7948</v>
      </c>
    </row>
    <row r="1642" spans="2:4" x14ac:dyDescent="0.25">
      <c r="B1642" s="22" t="s">
        <v>13414</v>
      </c>
      <c r="C1642" s="22" t="s">
        <v>13416</v>
      </c>
      <c r="D1642" s="24">
        <v>7950</v>
      </c>
    </row>
    <row r="1643" spans="2:4" x14ac:dyDescent="0.25">
      <c r="B1643" s="22" t="s">
        <v>10267</v>
      </c>
      <c r="C1643" s="22" t="s">
        <v>10269</v>
      </c>
      <c r="D1643" s="24">
        <v>7950</v>
      </c>
    </row>
    <row r="1644" spans="2:4" x14ac:dyDescent="0.25">
      <c r="B1644" s="22" t="s">
        <v>9399</v>
      </c>
      <c r="C1644" s="22" t="s">
        <v>9401</v>
      </c>
      <c r="D1644" s="24">
        <v>7950</v>
      </c>
    </row>
    <row r="1645" spans="2:4" x14ac:dyDescent="0.25">
      <c r="B1645" s="22" t="s">
        <v>12084</v>
      </c>
      <c r="C1645" s="22" t="s">
        <v>12086</v>
      </c>
      <c r="D1645" s="24">
        <v>7956</v>
      </c>
    </row>
    <row r="1646" spans="2:4" x14ac:dyDescent="0.25">
      <c r="B1646" s="22" t="s">
        <v>14478</v>
      </c>
      <c r="C1646" s="22" t="s">
        <v>14479</v>
      </c>
      <c r="D1646" s="24">
        <v>7957</v>
      </c>
    </row>
    <row r="1647" spans="2:4" x14ac:dyDescent="0.25">
      <c r="B1647" s="22" t="s">
        <v>14696</v>
      </c>
      <c r="C1647" s="22" t="s">
        <v>14698</v>
      </c>
      <c r="D1647" s="24">
        <v>7962</v>
      </c>
    </row>
    <row r="1648" spans="2:4" x14ac:dyDescent="0.25">
      <c r="B1648" s="22" t="s">
        <v>13018</v>
      </c>
      <c r="C1648" s="22" t="s">
        <v>13020</v>
      </c>
      <c r="D1648" s="24">
        <v>7963</v>
      </c>
    </row>
    <row r="1649" spans="2:4" x14ac:dyDescent="0.25">
      <c r="B1649" s="22" t="s">
        <v>18784</v>
      </c>
      <c r="C1649" s="22" t="s">
        <v>18785</v>
      </c>
      <c r="D1649" s="24">
        <v>7968</v>
      </c>
    </row>
    <row r="1650" spans="2:4" x14ac:dyDescent="0.25">
      <c r="B1650" s="22" t="s">
        <v>14243</v>
      </c>
      <c r="C1650" s="22" t="s">
        <v>14245</v>
      </c>
      <c r="D1650" s="24">
        <v>7979</v>
      </c>
    </row>
    <row r="1651" spans="2:4" x14ac:dyDescent="0.25">
      <c r="B1651" s="22" t="s">
        <v>12979</v>
      </c>
      <c r="C1651" s="22" t="s">
        <v>12981</v>
      </c>
      <c r="D1651" s="24">
        <v>7979</v>
      </c>
    </row>
    <row r="1652" spans="2:4" x14ac:dyDescent="0.25">
      <c r="B1652" s="22" t="s">
        <v>13891</v>
      </c>
      <c r="C1652" s="22" t="s">
        <v>13893</v>
      </c>
      <c r="D1652" s="24">
        <v>7981</v>
      </c>
    </row>
    <row r="1653" spans="2:4" x14ac:dyDescent="0.25">
      <c r="B1653" s="22" t="s">
        <v>13304</v>
      </c>
      <c r="C1653" s="22" t="s">
        <v>13306</v>
      </c>
      <c r="D1653" s="24">
        <v>7984</v>
      </c>
    </row>
    <row r="1654" spans="2:4" x14ac:dyDescent="0.25">
      <c r="B1654" s="22" t="s">
        <v>10483</v>
      </c>
      <c r="C1654" s="22" t="s">
        <v>10485</v>
      </c>
      <c r="D1654" s="24">
        <v>7985</v>
      </c>
    </row>
    <row r="1655" spans="2:4" x14ac:dyDescent="0.25">
      <c r="B1655" s="22" t="s">
        <v>10726</v>
      </c>
      <c r="C1655" s="22" t="s">
        <v>10728</v>
      </c>
      <c r="D1655" s="24">
        <v>7992</v>
      </c>
    </row>
    <row r="1656" spans="2:4" x14ac:dyDescent="0.25">
      <c r="B1656" s="22" t="s">
        <v>11868</v>
      </c>
      <c r="C1656" s="22" t="s">
        <v>11870</v>
      </c>
      <c r="D1656" s="24">
        <v>7999</v>
      </c>
    </row>
    <row r="1657" spans="2:4" x14ac:dyDescent="0.25">
      <c r="B1657" s="22" t="s">
        <v>13754</v>
      </c>
      <c r="C1657" s="22" t="s">
        <v>13756</v>
      </c>
      <c r="D1657" s="24">
        <v>8015</v>
      </c>
    </row>
    <row r="1658" spans="2:4" x14ac:dyDescent="0.25">
      <c r="B1658" s="22" t="s">
        <v>18786</v>
      </c>
      <c r="C1658" s="22" t="s">
        <v>18787</v>
      </c>
      <c r="D1658" s="24">
        <v>8018</v>
      </c>
    </row>
    <row r="1659" spans="2:4" x14ac:dyDescent="0.25">
      <c r="B1659" s="22" t="s">
        <v>14783</v>
      </c>
      <c r="C1659" s="22" t="s">
        <v>14785</v>
      </c>
      <c r="D1659" s="24">
        <v>8020</v>
      </c>
    </row>
    <row r="1660" spans="2:4" x14ac:dyDescent="0.25">
      <c r="B1660" s="22" t="s">
        <v>11457</v>
      </c>
      <c r="C1660" s="22" t="s">
        <v>11459</v>
      </c>
      <c r="D1660" s="24">
        <v>8021</v>
      </c>
    </row>
    <row r="1661" spans="2:4" x14ac:dyDescent="0.25">
      <c r="B1661" s="22" t="s">
        <v>12850</v>
      </c>
      <c r="C1661" s="22" t="s">
        <v>12852</v>
      </c>
      <c r="D1661" s="24">
        <v>8033</v>
      </c>
    </row>
    <row r="1662" spans="2:4" x14ac:dyDescent="0.25">
      <c r="B1662" s="22" t="s">
        <v>12832</v>
      </c>
      <c r="C1662" s="22" t="s">
        <v>12834</v>
      </c>
      <c r="D1662" s="24">
        <v>8035</v>
      </c>
    </row>
    <row r="1663" spans="2:4" x14ac:dyDescent="0.25">
      <c r="B1663" s="22" t="s">
        <v>10384</v>
      </c>
      <c r="C1663" s="22" t="s">
        <v>10386</v>
      </c>
      <c r="D1663" s="24">
        <v>8041</v>
      </c>
    </row>
    <row r="1664" spans="2:4" x14ac:dyDescent="0.25">
      <c r="B1664" s="22" t="s">
        <v>12159</v>
      </c>
      <c r="C1664" s="22" t="s">
        <v>12161</v>
      </c>
      <c r="D1664" s="24">
        <v>8041</v>
      </c>
    </row>
    <row r="1665" spans="2:4" x14ac:dyDescent="0.25">
      <c r="B1665" s="22" t="s">
        <v>11928</v>
      </c>
      <c r="C1665" s="22" t="s">
        <v>11930</v>
      </c>
      <c r="D1665" s="24">
        <v>8055</v>
      </c>
    </row>
    <row r="1666" spans="2:4" x14ac:dyDescent="0.25">
      <c r="B1666" s="22" t="s">
        <v>15528</v>
      </c>
      <c r="C1666" s="22" t="s">
        <v>15530</v>
      </c>
      <c r="D1666" s="24">
        <v>8078</v>
      </c>
    </row>
    <row r="1667" spans="2:4" x14ac:dyDescent="0.25">
      <c r="B1667" s="22" t="s">
        <v>18788</v>
      </c>
      <c r="C1667" s="22" t="s">
        <v>18789</v>
      </c>
      <c r="D1667" s="24">
        <v>8095</v>
      </c>
    </row>
    <row r="1668" spans="2:4" x14ac:dyDescent="0.25">
      <c r="B1668" s="22" t="s">
        <v>11370</v>
      </c>
      <c r="C1668" s="22" t="s">
        <v>11372</v>
      </c>
      <c r="D1668" s="24">
        <v>8101</v>
      </c>
    </row>
    <row r="1669" spans="2:4" x14ac:dyDescent="0.25">
      <c r="B1669" s="22" t="s">
        <v>12591</v>
      </c>
      <c r="C1669" s="22" t="s">
        <v>12593</v>
      </c>
      <c r="D1669" s="24">
        <v>8104</v>
      </c>
    </row>
    <row r="1670" spans="2:4" x14ac:dyDescent="0.25">
      <c r="B1670" s="22" t="s">
        <v>11901</v>
      </c>
      <c r="C1670" s="22" t="s">
        <v>11903</v>
      </c>
      <c r="D1670" s="24">
        <v>8108</v>
      </c>
    </row>
    <row r="1671" spans="2:4" x14ac:dyDescent="0.25">
      <c r="B1671" s="22" t="s">
        <v>12603</v>
      </c>
      <c r="C1671" s="22" t="s">
        <v>12605</v>
      </c>
      <c r="D1671" s="24">
        <v>8115</v>
      </c>
    </row>
    <row r="1672" spans="2:4" x14ac:dyDescent="0.25">
      <c r="B1672" s="22" t="s">
        <v>12393</v>
      </c>
      <c r="C1672" s="22" t="s">
        <v>12395</v>
      </c>
      <c r="D1672" s="24">
        <v>8119</v>
      </c>
    </row>
    <row r="1673" spans="2:4" x14ac:dyDescent="0.25">
      <c r="B1673" s="22" t="s">
        <v>11615</v>
      </c>
      <c r="C1673" s="22" t="s">
        <v>11617</v>
      </c>
      <c r="D1673" s="24">
        <v>8120</v>
      </c>
    </row>
    <row r="1674" spans="2:4" x14ac:dyDescent="0.25">
      <c r="B1674" s="22" t="s">
        <v>11895</v>
      </c>
      <c r="C1674" s="22" t="s">
        <v>11897</v>
      </c>
      <c r="D1674" s="24">
        <v>8124</v>
      </c>
    </row>
    <row r="1675" spans="2:4" x14ac:dyDescent="0.25">
      <c r="B1675" s="22" t="s">
        <v>13087</v>
      </c>
      <c r="C1675" s="22" t="s">
        <v>13089</v>
      </c>
      <c r="D1675" s="24">
        <v>8124</v>
      </c>
    </row>
    <row r="1676" spans="2:4" x14ac:dyDescent="0.25">
      <c r="B1676" s="22" t="s">
        <v>9417</v>
      </c>
      <c r="C1676" s="22" t="s">
        <v>9419</v>
      </c>
      <c r="D1676" s="24">
        <v>8130</v>
      </c>
    </row>
    <row r="1677" spans="2:4" x14ac:dyDescent="0.25">
      <c r="B1677" s="22" t="s">
        <v>12399</v>
      </c>
      <c r="C1677" s="22" t="s">
        <v>12401</v>
      </c>
      <c r="D1677" s="24">
        <v>8134</v>
      </c>
    </row>
    <row r="1678" spans="2:4" x14ac:dyDescent="0.25">
      <c r="B1678" s="22" t="s">
        <v>18790</v>
      </c>
      <c r="C1678" s="22" t="s">
        <v>18791</v>
      </c>
      <c r="D1678" s="24">
        <v>8135</v>
      </c>
    </row>
    <row r="1679" spans="2:4" x14ac:dyDescent="0.25">
      <c r="B1679" s="22" t="s">
        <v>9435</v>
      </c>
      <c r="C1679" s="22" t="s">
        <v>9437</v>
      </c>
      <c r="D1679" s="24">
        <v>8140</v>
      </c>
    </row>
    <row r="1680" spans="2:4" x14ac:dyDescent="0.25">
      <c r="B1680" s="22" t="s">
        <v>14054</v>
      </c>
      <c r="C1680" s="22" t="s">
        <v>14056</v>
      </c>
      <c r="D1680" s="24">
        <v>8141</v>
      </c>
    </row>
    <row r="1681" spans="2:4" x14ac:dyDescent="0.25">
      <c r="B1681" s="22" t="s">
        <v>12793</v>
      </c>
      <c r="C1681" s="22" t="s">
        <v>12795</v>
      </c>
      <c r="D1681" s="24">
        <v>8146</v>
      </c>
    </row>
    <row r="1682" spans="2:4" x14ac:dyDescent="0.25">
      <c r="B1682" s="22" t="s">
        <v>11092</v>
      </c>
      <c r="C1682" s="22" t="s">
        <v>11094</v>
      </c>
      <c r="D1682" s="24">
        <v>8147</v>
      </c>
    </row>
    <row r="1683" spans="2:4" x14ac:dyDescent="0.25">
      <c r="B1683" s="22" t="s">
        <v>14907</v>
      </c>
      <c r="C1683" s="22" t="s">
        <v>14909</v>
      </c>
      <c r="D1683" s="24">
        <v>8160</v>
      </c>
    </row>
    <row r="1684" spans="2:4" x14ac:dyDescent="0.25">
      <c r="B1684" s="22" t="s">
        <v>14195</v>
      </c>
      <c r="C1684" s="22" t="s">
        <v>14197</v>
      </c>
      <c r="D1684" s="24">
        <v>8161</v>
      </c>
    </row>
    <row r="1685" spans="2:4" x14ac:dyDescent="0.25">
      <c r="B1685" s="22" t="s">
        <v>9039</v>
      </c>
      <c r="C1685" s="22" t="s">
        <v>9041</v>
      </c>
      <c r="D1685" s="24">
        <v>8162</v>
      </c>
    </row>
    <row r="1686" spans="2:4" x14ac:dyDescent="0.25">
      <c r="B1686" s="22" t="s">
        <v>13580</v>
      </c>
      <c r="C1686" s="22" t="s">
        <v>13582</v>
      </c>
      <c r="D1686" s="24">
        <v>8168</v>
      </c>
    </row>
    <row r="1687" spans="2:4" x14ac:dyDescent="0.25">
      <c r="B1687" s="22" t="s">
        <v>18792</v>
      </c>
      <c r="C1687" s="22" t="s">
        <v>18793</v>
      </c>
      <c r="D1687" s="24">
        <v>8176</v>
      </c>
    </row>
    <row r="1688" spans="2:4" x14ac:dyDescent="0.25">
      <c r="B1688" s="22" t="s">
        <v>12642</v>
      </c>
      <c r="C1688" s="22" t="s">
        <v>12644</v>
      </c>
      <c r="D1688" s="24">
        <v>8179</v>
      </c>
    </row>
    <row r="1689" spans="2:4" x14ac:dyDescent="0.25">
      <c r="B1689" s="22" t="s">
        <v>12931</v>
      </c>
      <c r="C1689" s="22" t="s">
        <v>12933</v>
      </c>
      <c r="D1689" s="24">
        <v>8184</v>
      </c>
    </row>
    <row r="1690" spans="2:4" x14ac:dyDescent="0.25">
      <c r="B1690" s="22" t="s">
        <v>12498</v>
      </c>
      <c r="C1690" s="22" t="s">
        <v>12500</v>
      </c>
      <c r="D1690" s="24">
        <v>8185</v>
      </c>
    </row>
    <row r="1691" spans="2:4" x14ac:dyDescent="0.25">
      <c r="B1691" s="22" t="s">
        <v>13811</v>
      </c>
      <c r="C1691" s="22" t="s">
        <v>13813</v>
      </c>
      <c r="D1691" s="24">
        <v>8205</v>
      </c>
    </row>
    <row r="1692" spans="2:4" x14ac:dyDescent="0.25">
      <c r="B1692" s="22" t="s">
        <v>18794</v>
      </c>
      <c r="C1692" s="22" t="s">
        <v>18795</v>
      </c>
      <c r="D1692" s="24">
        <v>8219</v>
      </c>
    </row>
    <row r="1693" spans="2:4" x14ac:dyDescent="0.25">
      <c r="B1693" s="22" t="s">
        <v>13355</v>
      </c>
      <c r="C1693" s="22" t="s">
        <v>13357</v>
      </c>
      <c r="D1693" s="24">
        <v>8229</v>
      </c>
    </row>
    <row r="1694" spans="2:4" x14ac:dyDescent="0.25">
      <c r="B1694" s="22" t="s">
        <v>12549</v>
      </c>
      <c r="C1694" s="22" t="s">
        <v>12551</v>
      </c>
      <c r="D1694" s="24">
        <v>8233</v>
      </c>
    </row>
    <row r="1695" spans="2:4" x14ac:dyDescent="0.25">
      <c r="B1695" s="22" t="s">
        <v>15257</v>
      </c>
      <c r="C1695" s="22" t="s">
        <v>15259</v>
      </c>
      <c r="D1695" s="24">
        <v>8233</v>
      </c>
    </row>
    <row r="1696" spans="2:4" x14ac:dyDescent="0.25">
      <c r="B1696" s="22" t="s">
        <v>18796</v>
      </c>
      <c r="C1696" s="22" t="s">
        <v>18797</v>
      </c>
      <c r="D1696" s="24">
        <v>8236</v>
      </c>
    </row>
    <row r="1697" spans="2:4" x14ac:dyDescent="0.25">
      <c r="B1697" s="22" t="s">
        <v>10909</v>
      </c>
      <c r="C1697" s="22" t="s">
        <v>10911</v>
      </c>
      <c r="D1697" s="24">
        <v>8241</v>
      </c>
    </row>
    <row r="1698" spans="2:4" x14ac:dyDescent="0.25">
      <c r="B1698" s="22" t="s">
        <v>18798</v>
      </c>
      <c r="C1698" s="22" t="s">
        <v>18799</v>
      </c>
      <c r="D1698" s="24">
        <v>8253</v>
      </c>
    </row>
    <row r="1699" spans="2:4" x14ac:dyDescent="0.25">
      <c r="B1699" s="22" t="s">
        <v>9717</v>
      </c>
      <c r="C1699" s="22" t="s">
        <v>9719</v>
      </c>
      <c r="D1699" s="24">
        <v>8256</v>
      </c>
    </row>
    <row r="1700" spans="2:4" x14ac:dyDescent="0.25">
      <c r="B1700" s="22" t="s">
        <v>10561</v>
      </c>
      <c r="C1700" s="22" t="s">
        <v>10563</v>
      </c>
      <c r="D1700" s="24">
        <v>8262</v>
      </c>
    </row>
    <row r="1701" spans="2:4" x14ac:dyDescent="0.25">
      <c r="B1701" s="22" t="s">
        <v>13513</v>
      </c>
      <c r="C1701" s="22" t="s">
        <v>13515</v>
      </c>
      <c r="D1701" s="24">
        <v>8271</v>
      </c>
    </row>
    <row r="1702" spans="2:4" x14ac:dyDescent="0.25">
      <c r="B1702" s="22" t="s">
        <v>13364</v>
      </c>
      <c r="C1702" s="22" t="s">
        <v>13366</v>
      </c>
      <c r="D1702" s="24">
        <v>8275</v>
      </c>
    </row>
    <row r="1703" spans="2:4" x14ac:dyDescent="0.25">
      <c r="B1703" s="22" t="s">
        <v>12704</v>
      </c>
      <c r="C1703" s="22" t="s">
        <v>12706</v>
      </c>
      <c r="D1703" s="24">
        <v>8287</v>
      </c>
    </row>
    <row r="1704" spans="2:4" x14ac:dyDescent="0.25">
      <c r="B1704" s="22" t="s">
        <v>13429</v>
      </c>
      <c r="C1704" s="22" t="s">
        <v>13431</v>
      </c>
      <c r="D1704" s="24">
        <v>8287</v>
      </c>
    </row>
    <row r="1705" spans="2:4" x14ac:dyDescent="0.25">
      <c r="B1705" s="22" t="s">
        <v>13229</v>
      </c>
      <c r="C1705" s="22" t="s">
        <v>13231</v>
      </c>
      <c r="D1705" s="24">
        <v>8288</v>
      </c>
    </row>
    <row r="1706" spans="2:4" x14ac:dyDescent="0.25">
      <c r="B1706" s="22" t="s">
        <v>9255</v>
      </c>
      <c r="C1706" s="22" t="s">
        <v>9257</v>
      </c>
      <c r="D1706" s="24">
        <v>8293</v>
      </c>
    </row>
    <row r="1707" spans="2:4" x14ac:dyDescent="0.25">
      <c r="B1707" s="22" t="s">
        <v>12760</v>
      </c>
      <c r="C1707" s="22" t="s">
        <v>12762</v>
      </c>
      <c r="D1707" s="24">
        <v>8294</v>
      </c>
    </row>
    <row r="1708" spans="2:4" x14ac:dyDescent="0.25">
      <c r="B1708" s="22" t="s">
        <v>14961</v>
      </c>
      <c r="C1708" s="22" t="s">
        <v>14963</v>
      </c>
      <c r="D1708" s="24">
        <v>8306</v>
      </c>
    </row>
    <row r="1709" spans="2:4" x14ac:dyDescent="0.25">
      <c r="B1709" s="22" t="s">
        <v>12790</v>
      </c>
      <c r="C1709" s="22" t="s">
        <v>12792</v>
      </c>
      <c r="D1709" s="24">
        <v>8312</v>
      </c>
    </row>
    <row r="1710" spans="2:4" x14ac:dyDescent="0.25">
      <c r="B1710" s="22" t="s">
        <v>13169</v>
      </c>
      <c r="C1710" s="22" t="s">
        <v>13171</v>
      </c>
      <c r="D1710" s="24">
        <v>8315</v>
      </c>
    </row>
    <row r="1711" spans="2:4" x14ac:dyDescent="0.25">
      <c r="B1711" s="22" t="s">
        <v>13160</v>
      </c>
      <c r="C1711" s="22" t="s">
        <v>13162</v>
      </c>
      <c r="D1711" s="24">
        <v>8318</v>
      </c>
    </row>
    <row r="1712" spans="2:4" x14ac:dyDescent="0.25">
      <c r="B1712" s="22" t="s">
        <v>14693</v>
      </c>
      <c r="C1712" s="22" t="s">
        <v>18800</v>
      </c>
      <c r="D1712" s="24">
        <v>8340</v>
      </c>
    </row>
    <row r="1713" spans="2:4" x14ac:dyDescent="0.25">
      <c r="B1713" s="22" t="s">
        <v>11241</v>
      </c>
      <c r="C1713" s="22" t="s">
        <v>18801</v>
      </c>
      <c r="D1713" s="24">
        <v>8348</v>
      </c>
    </row>
    <row r="1714" spans="2:4" x14ac:dyDescent="0.25">
      <c r="B1714" s="22" t="s">
        <v>12522</v>
      </c>
      <c r="C1714" s="22" t="s">
        <v>12524</v>
      </c>
      <c r="D1714" s="24">
        <v>8353</v>
      </c>
    </row>
    <row r="1715" spans="2:4" x14ac:dyDescent="0.25">
      <c r="B1715" s="22" t="s">
        <v>13691</v>
      </c>
      <c r="C1715" s="22" t="s">
        <v>13693</v>
      </c>
      <c r="D1715" s="24">
        <v>8370</v>
      </c>
    </row>
    <row r="1716" spans="2:4" x14ac:dyDescent="0.25">
      <c r="B1716" s="22" t="s">
        <v>12042</v>
      </c>
      <c r="C1716" s="22" t="s">
        <v>12044</v>
      </c>
      <c r="D1716" s="24">
        <v>8375</v>
      </c>
    </row>
    <row r="1717" spans="2:4" x14ac:dyDescent="0.25">
      <c r="B1717" s="22" t="s">
        <v>11597</v>
      </c>
      <c r="C1717" s="22" t="s">
        <v>11599</v>
      </c>
      <c r="D1717" s="24">
        <v>8381</v>
      </c>
    </row>
    <row r="1718" spans="2:4" x14ac:dyDescent="0.25">
      <c r="B1718" s="22" t="s">
        <v>10981</v>
      </c>
      <c r="C1718" s="22" t="s">
        <v>10983</v>
      </c>
      <c r="D1718" s="24">
        <v>8387</v>
      </c>
    </row>
    <row r="1719" spans="2:4" x14ac:dyDescent="0.25">
      <c r="B1719" s="22" t="s">
        <v>13495</v>
      </c>
      <c r="C1719" s="22" t="s">
        <v>13497</v>
      </c>
      <c r="D1719" s="24">
        <v>8396</v>
      </c>
    </row>
    <row r="1720" spans="2:4" x14ac:dyDescent="0.25">
      <c r="B1720" s="22" t="s">
        <v>12636</v>
      </c>
      <c r="C1720" s="22" t="s">
        <v>12638</v>
      </c>
      <c r="D1720" s="24">
        <v>8417</v>
      </c>
    </row>
    <row r="1721" spans="2:4" x14ac:dyDescent="0.25">
      <c r="B1721" s="22" t="s">
        <v>18802</v>
      </c>
      <c r="C1721" s="22" t="s">
        <v>18803</v>
      </c>
      <c r="D1721" s="24">
        <v>8421</v>
      </c>
    </row>
    <row r="1722" spans="2:4" x14ac:dyDescent="0.25">
      <c r="B1722" s="22" t="s">
        <v>8905</v>
      </c>
      <c r="C1722" s="22" t="s">
        <v>8907</v>
      </c>
      <c r="D1722" s="24">
        <v>8442</v>
      </c>
    </row>
    <row r="1723" spans="2:4" x14ac:dyDescent="0.25">
      <c r="B1723" s="22" t="s">
        <v>11364</v>
      </c>
      <c r="C1723" s="22" t="s">
        <v>11366</v>
      </c>
      <c r="D1723" s="24">
        <v>8442</v>
      </c>
    </row>
    <row r="1724" spans="2:4" x14ac:dyDescent="0.25">
      <c r="B1724" s="22" t="s">
        <v>11223</v>
      </c>
      <c r="C1724" s="22" t="s">
        <v>11225</v>
      </c>
      <c r="D1724" s="24">
        <v>8457</v>
      </c>
    </row>
    <row r="1725" spans="2:4" x14ac:dyDescent="0.25">
      <c r="B1725" s="22" t="s">
        <v>14952</v>
      </c>
      <c r="C1725" s="22" t="s">
        <v>14954</v>
      </c>
      <c r="D1725" s="24">
        <v>8465</v>
      </c>
    </row>
    <row r="1726" spans="2:4" x14ac:dyDescent="0.25">
      <c r="B1726" s="22" t="s">
        <v>12892</v>
      </c>
      <c r="C1726" s="22" t="s">
        <v>12894</v>
      </c>
      <c r="D1726" s="24">
        <v>8492</v>
      </c>
    </row>
    <row r="1727" spans="2:4" x14ac:dyDescent="0.25">
      <c r="B1727" s="22" t="s">
        <v>12216</v>
      </c>
      <c r="C1727" s="22" t="s">
        <v>12218</v>
      </c>
      <c r="D1727" s="24">
        <v>8496</v>
      </c>
    </row>
    <row r="1728" spans="2:4" x14ac:dyDescent="0.25">
      <c r="B1728" s="22" t="s">
        <v>14795</v>
      </c>
      <c r="C1728" s="22" t="s">
        <v>14797</v>
      </c>
      <c r="D1728" s="24">
        <v>8505</v>
      </c>
    </row>
    <row r="1729" spans="2:4" x14ac:dyDescent="0.25">
      <c r="B1729" s="22" t="s">
        <v>12889</v>
      </c>
      <c r="C1729" s="22" t="s">
        <v>12891</v>
      </c>
      <c r="D1729" s="24">
        <v>8507</v>
      </c>
    </row>
    <row r="1730" spans="2:4" x14ac:dyDescent="0.25">
      <c r="B1730" s="22" t="s">
        <v>13607</v>
      </c>
      <c r="C1730" s="22" t="s">
        <v>13609</v>
      </c>
      <c r="D1730" s="24">
        <v>8510</v>
      </c>
    </row>
    <row r="1731" spans="2:4" x14ac:dyDescent="0.25">
      <c r="B1731" s="22" t="s">
        <v>11663</v>
      </c>
      <c r="C1731" s="22" t="s">
        <v>11665</v>
      </c>
      <c r="D1731" s="24">
        <v>8525</v>
      </c>
    </row>
    <row r="1732" spans="2:4" x14ac:dyDescent="0.25">
      <c r="B1732" s="22" t="s">
        <v>15552</v>
      </c>
      <c r="C1732" s="22" t="s">
        <v>15554</v>
      </c>
      <c r="D1732" s="24">
        <v>8527</v>
      </c>
    </row>
    <row r="1733" spans="2:4" x14ac:dyDescent="0.25">
      <c r="B1733" s="22" t="s">
        <v>11403</v>
      </c>
      <c r="C1733" s="22" t="s">
        <v>11405</v>
      </c>
      <c r="D1733" s="24">
        <v>8544</v>
      </c>
    </row>
    <row r="1734" spans="2:4" x14ac:dyDescent="0.25">
      <c r="B1734" s="22" t="s">
        <v>11883</v>
      </c>
      <c r="C1734" s="22" t="s">
        <v>11885</v>
      </c>
      <c r="D1734" s="24">
        <v>8546</v>
      </c>
    </row>
    <row r="1735" spans="2:4" x14ac:dyDescent="0.25">
      <c r="B1735" s="22" t="s">
        <v>18804</v>
      </c>
      <c r="C1735" s="22" t="s">
        <v>18805</v>
      </c>
      <c r="D1735" s="24">
        <v>8548</v>
      </c>
    </row>
    <row r="1736" spans="2:4" x14ac:dyDescent="0.25">
      <c r="B1736" s="22" t="s">
        <v>10990</v>
      </c>
      <c r="C1736" s="22" t="s">
        <v>10992</v>
      </c>
      <c r="D1736" s="24">
        <v>8550</v>
      </c>
    </row>
    <row r="1737" spans="2:4" x14ac:dyDescent="0.25">
      <c r="B1737" s="22" t="s">
        <v>13394</v>
      </c>
      <c r="C1737" s="22" t="s">
        <v>13396</v>
      </c>
      <c r="D1737" s="24">
        <v>8553</v>
      </c>
    </row>
    <row r="1738" spans="2:4" x14ac:dyDescent="0.25">
      <c r="B1738" s="22" t="s">
        <v>11925</v>
      </c>
      <c r="C1738" s="22" t="s">
        <v>11927</v>
      </c>
      <c r="D1738" s="24">
        <v>8560</v>
      </c>
    </row>
    <row r="1739" spans="2:4" x14ac:dyDescent="0.25">
      <c r="B1739" s="22" t="s">
        <v>10702</v>
      </c>
      <c r="C1739" s="22" t="s">
        <v>10704</v>
      </c>
      <c r="D1739" s="24">
        <v>8561</v>
      </c>
    </row>
    <row r="1740" spans="2:4" x14ac:dyDescent="0.25">
      <c r="B1740" s="22" t="s">
        <v>10333</v>
      </c>
      <c r="C1740" s="22" t="s">
        <v>10335</v>
      </c>
      <c r="D1740" s="24">
        <v>8562</v>
      </c>
    </row>
    <row r="1741" spans="2:4" x14ac:dyDescent="0.25">
      <c r="B1741" s="22" t="s">
        <v>13244</v>
      </c>
      <c r="C1741" s="22" t="s">
        <v>13246</v>
      </c>
      <c r="D1741" s="24">
        <v>8563</v>
      </c>
    </row>
    <row r="1742" spans="2:4" x14ac:dyDescent="0.25">
      <c r="B1742" s="22" t="s">
        <v>11062</v>
      </c>
      <c r="C1742" s="22" t="s">
        <v>11064</v>
      </c>
      <c r="D1742" s="24">
        <v>8566</v>
      </c>
    </row>
    <row r="1743" spans="2:4" x14ac:dyDescent="0.25">
      <c r="B1743" s="22" t="s">
        <v>11848</v>
      </c>
      <c r="C1743" s="22" t="s">
        <v>11850</v>
      </c>
      <c r="D1743" s="24">
        <v>8569</v>
      </c>
    </row>
    <row r="1744" spans="2:4" x14ac:dyDescent="0.25">
      <c r="B1744" s="22" t="s">
        <v>13253</v>
      </c>
      <c r="C1744" s="22" t="s">
        <v>13255</v>
      </c>
      <c r="D1744" s="24">
        <v>8572</v>
      </c>
    </row>
    <row r="1745" spans="2:4" x14ac:dyDescent="0.25">
      <c r="B1745" s="22" t="s">
        <v>12784</v>
      </c>
      <c r="C1745" s="22" t="s">
        <v>12786</v>
      </c>
      <c r="D1745" s="24">
        <v>8576</v>
      </c>
    </row>
    <row r="1746" spans="2:4" x14ac:dyDescent="0.25">
      <c r="B1746" s="22" t="s">
        <v>13880</v>
      </c>
      <c r="C1746" s="22" t="s">
        <v>13882</v>
      </c>
      <c r="D1746" s="24">
        <v>8587</v>
      </c>
    </row>
    <row r="1747" spans="2:4" x14ac:dyDescent="0.25">
      <c r="B1747" s="22" t="s">
        <v>11804</v>
      </c>
      <c r="C1747" s="22" t="s">
        <v>11806</v>
      </c>
      <c r="D1747" s="24">
        <v>8592</v>
      </c>
    </row>
    <row r="1748" spans="2:4" x14ac:dyDescent="0.25">
      <c r="B1748" s="22" t="s">
        <v>12426</v>
      </c>
      <c r="C1748" s="22" t="s">
        <v>12428</v>
      </c>
      <c r="D1748" s="24">
        <v>8609</v>
      </c>
    </row>
    <row r="1749" spans="2:4" x14ac:dyDescent="0.25">
      <c r="B1749" s="22" t="s">
        <v>12219</v>
      </c>
      <c r="C1749" s="22" t="s">
        <v>18806</v>
      </c>
      <c r="D1749" s="24">
        <v>8611</v>
      </c>
    </row>
    <row r="1750" spans="2:4" x14ac:dyDescent="0.25">
      <c r="B1750" s="22" t="s">
        <v>12138</v>
      </c>
      <c r="C1750" s="22" t="s">
        <v>12140</v>
      </c>
      <c r="D1750" s="24">
        <v>8616</v>
      </c>
    </row>
    <row r="1751" spans="2:4" x14ac:dyDescent="0.25">
      <c r="B1751" s="22" t="s">
        <v>13220</v>
      </c>
      <c r="C1751" s="22" t="s">
        <v>13222</v>
      </c>
      <c r="D1751" s="24">
        <v>8618</v>
      </c>
    </row>
    <row r="1752" spans="2:4" x14ac:dyDescent="0.25">
      <c r="B1752" s="22" t="s">
        <v>13060</v>
      </c>
      <c r="C1752" s="22" t="s">
        <v>13062</v>
      </c>
      <c r="D1752" s="24">
        <v>8623</v>
      </c>
    </row>
    <row r="1753" spans="2:4" x14ac:dyDescent="0.25">
      <c r="B1753" s="22" t="s">
        <v>13301</v>
      </c>
      <c r="C1753" s="22" t="s">
        <v>13303</v>
      </c>
      <c r="D1753" s="24">
        <v>8633</v>
      </c>
    </row>
    <row r="1754" spans="2:4" x14ac:dyDescent="0.25">
      <c r="B1754" s="22" t="s">
        <v>17348</v>
      </c>
      <c r="C1754" s="22" t="s">
        <v>17350</v>
      </c>
      <c r="D1754" s="24">
        <v>8637</v>
      </c>
    </row>
    <row r="1755" spans="2:4" x14ac:dyDescent="0.25">
      <c r="B1755" s="22" t="s">
        <v>11265</v>
      </c>
      <c r="C1755" s="22" t="s">
        <v>11267</v>
      </c>
      <c r="D1755" s="24">
        <v>8647</v>
      </c>
    </row>
    <row r="1756" spans="2:4" x14ac:dyDescent="0.25">
      <c r="B1756" s="22" t="s">
        <v>11238</v>
      </c>
      <c r="C1756" s="22" t="s">
        <v>11240</v>
      </c>
      <c r="D1756" s="24">
        <v>8654</v>
      </c>
    </row>
    <row r="1757" spans="2:4" x14ac:dyDescent="0.25">
      <c r="B1757" s="22" t="s">
        <v>9956</v>
      </c>
      <c r="C1757" s="22" t="s">
        <v>9958</v>
      </c>
      <c r="D1757" s="24">
        <v>8661</v>
      </c>
    </row>
    <row r="1758" spans="2:4" x14ac:dyDescent="0.25">
      <c r="B1758" s="22" t="s">
        <v>12180</v>
      </c>
      <c r="C1758" s="22" t="s">
        <v>12182</v>
      </c>
      <c r="D1758" s="24">
        <v>8676</v>
      </c>
    </row>
    <row r="1759" spans="2:4" x14ac:dyDescent="0.25">
      <c r="B1759" s="22" t="s">
        <v>11967</v>
      </c>
      <c r="C1759" s="22" t="s">
        <v>18807</v>
      </c>
      <c r="D1759" s="24">
        <v>8685</v>
      </c>
    </row>
    <row r="1760" spans="2:4" x14ac:dyDescent="0.25">
      <c r="B1760" s="22" t="s">
        <v>10924</v>
      </c>
      <c r="C1760" s="22" t="s">
        <v>10926</v>
      </c>
      <c r="D1760" s="24">
        <v>8704</v>
      </c>
    </row>
    <row r="1761" spans="2:4" x14ac:dyDescent="0.25">
      <c r="B1761" s="22" t="s">
        <v>12231</v>
      </c>
      <c r="C1761" s="22" t="s">
        <v>12233</v>
      </c>
      <c r="D1761" s="24">
        <v>8733</v>
      </c>
    </row>
    <row r="1762" spans="2:4" x14ac:dyDescent="0.25">
      <c r="B1762" s="22" t="s">
        <v>13247</v>
      </c>
      <c r="C1762" s="22" t="s">
        <v>13249</v>
      </c>
      <c r="D1762" s="24">
        <v>8734</v>
      </c>
    </row>
    <row r="1763" spans="2:4" x14ac:dyDescent="0.25">
      <c r="B1763" s="22" t="s">
        <v>12733</v>
      </c>
      <c r="C1763" s="22" t="s">
        <v>12735</v>
      </c>
      <c r="D1763" s="24">
        <v>8735</v>
      </c>
    </row>
    <row r="1764" spans="2:4" x14ac:dyDescent="0.25">
      <c r="B1764" s="22" t="s">
        <v>10972</v>
      </c>
      <c r="C1764" s="22" t="s">
        <v>10974</v>
      </c>
      <c r="D1764" s="24">
        <v>8741</v>
      </c>
    </row>
    <row r="1765" spans="2:4" x14ac:dyDescent="0.25">
      <c r="B1765" s="22" t="s">
        <v>13154</v>
      </c>
      <c r="C1765" s="22" t="s">
        <v>13156</v>
      </c>
      <c r="D1765" s="24">
        <v>8745</v>
      </c>
    </row>
    <row r="1766" spans="2:4" x14ac:dyDescent="0.25">
      <c r="B1766" s="22" t="s">
        <v>14486</v>
      </c>
      <c r="C1766" s="22" t="s">
        <v>14488</v>
      </c>
      <c r="D1766" s="24">
        <v>8753</v>
      </c>
    </row>
    <row r="1767" spans="2:4" x14ac:dyDescent="0.25">
      <c r="B1767" s="22" t="s">
        <v>10735</v>
      </c>
      <c r="C1767" s="22" t="s">
        <v>10737</v>
      </c>
      <c r="D1767" s="24">
        <v>8762</v>
      </c>
    </row>
    <row r="1768" spans="2:4" x14ac:dyDescent="0.25">
      <c r="B1768" s="22" t="s">
        <v>13435</v>
      </c>
      <c r="C1768" s="22" t="s">
        <v>13437</v>
      </c>
      <c r="D1768" s="24">
        <v>8771</v>
      </c>
    </row>
    <row r="1769" spans="2:4" x14ac:dyDescent="0.25">
      <c r="B1769" s="22" t="s">
        <v>9591</v>
      </c>
      <c r="C1769" s="22" t="s">
        <v>9593</v>
      </c>
      <c r="D1769" s="24">
        <v>8777</v>
      </c>
    </row>
    <row r="1770" spans="2:4" x14ac:dyDescent="0.25">
      <c r="B1770" s="22" t="s">
        <v>11777</v>
      </c>
      <c r="C1770" s="22" t="s">
        <v>11779</v>
      </c>
      <c r="D1770" s="24">
        <v>8781</v>
      </c>
    </row>
    <row r="1771" spans="2:4" x14ac:dyDescent="0.25">
      <c r="B1771" s="22" t="s">
        <v>11874</v>
      </c>
      <c r="C1771" s="22" t="s">
        <v>11876</v>
      </c>
      <c r="D1771" s="24">
        <v>8787</v>
      </c>
    </row>
    <row r="1772" spans="2:4" x14ac:dyDescent="0.25">
      <c r="B1772" s="22" t="s">
        <v>13379</v>
      </c>
      <c r="C1772" s="22" t="s">
        <v>13381</v>
      </c>
      <c r="D1772" s="24">
        <v>8794</v>
      </c>
    </row>
    <row r="1773" spans="2:4" x14ac:dyDescent="0.25">
      <c r="B1773" s="22" t="s">
        <v>12582</v>
      </c>
      <c r="C1773" s="22" t="s">
        <v>12584</v>
      </c>
      <c r="D1773" s="24">
        <v>8794</v>
      </c>
    </row>
    <row r="1774" spans="2:4" x14ac:dyDescent="0.25">
      <c r="B1774" s="22" t="s">
        <v>14448</v>
      </c>
      <c r="C1774" s="22" t="s">
        <v>14450</v>
      </c>
      <c r="D1774" s="24">
        <v>8806</v>
      </c>
    </row>
    <row r="1775" spans="2:4" x14ac:dyDescent="0.25">
      <c r="B1775" s="22" t="s">
        <v>9950</v>
      </c>
      <c r="C1775" s="22" t="s">
        <v>9952</v>
      </c>
      <c r="D1775" s="24">
        <v>8812</v>
      </c>
    </row>
    <row r="1776" spans="2:4" x14ac:dyDescent="0.25">
      <c r="B1776" s="22" t="s">
        <v>11738</v>
      </c>
      <c r="C1776" s="22" t="s">
        <v>11740</v>
      </c>
      <c r="D1776" s="24">
        <v>8815</v>
      </c>
    </row>
    <row r="1777" spans="2:4" x14ac:dyDescent="0.25">
      <c r="B1777" s="22" t="s">
        <v>13112</v>
      </c>
      <c r="C1777" s="22" t="s">
        <v>13114</v>
      </c>
      <c r="D1777" s="24">
        <v>8840</v>
      </c>
    </row>
    <row r="1778" spans="2:4" x14ac:dyDescent="0.25">
      <c r="B1778" s="22" t="s">
        <v>14753</v>
      </c>
      <c r="C1778" s="22" t="s">
        <v>14755</v>
      </c>
      <c r="D1778" s="24">
        <v>8850</v>
      </c>
    </row>
    <row r="1779" spans="2:4" x14ac:dyDescent="0.25">
      <c r="B1779" s="22" t="s">
        <v>11821</v>
      </c>
      <c r="C1779" s="22" t="s">
        <v>18808</v>
      </c>
      <c r="D1779" s="24">
        <v>8860</v>
      </c>
    </row>
    <row r="1780" spans="2:4" x14ac:dyDescent="0.25">
      <c r="B1780" s="22" t="s">
        <v>11274</v>
      </c>
      <c r="C1780" s="22" t="s">
        <v>11276</v>
      </c>
      <c r="D1780" s="24">
        <v>8862</v>
      </c>
    </row>
    <row r="1781" spans="2:4" x14ac:dyDescent="0.25">
      <c r="B1781" s="22" t="s">
        <v>12988</v>
      </c>
      <c r="C1781" s="22" t="s">
        <v>12990</v>
      </c>
      <c r="D1781" s="24">
        <v>8872</v>
      </c>
    </row>
    <row r="1782" spans="2:4" x14ac:dyDescent="0.25">
      <c r="B1782" s="22" t="s">
        <v>14129</v>
      </c>
      <c r="C1782" s="22" t="s">
        <v>14131</v>
      </c>
      <c r="D1782" s="24">
        <v>8875</v>
      </c>
    </row>
    <row r="1783" spans="2:4" x14ac:dyDescent="0.25">
      <c r="B1783" s="22" t="s">
        <v>18809</v>
      </c>
      <c r="C1783" s="22" t="s">
        <v>18810</v>
      </c>
      <c r="D1783" s="24">
        <v>8888</v>
      </c>
    </row>
    <row r="1784" spans="2:4" x14ac:dyDescent="0.25">
      <c r="B1784" s="22" t="s">
        <v>13760</v>
      </c>
      <c r="C1784" s="22" t="s">
        <v>13762</v>
      </c>
      <c r="D1784" s="24">
        <v>8901</v>
      </c>
    </row>
    <row r="1785" spans="2:4" x14ac:dyDescent="0.25">
      <c r="B1785" s="22" t="s">
        <v>11331</v>
      </c>
      <c r="C1785" s="22" t="s">
        <v>11333</v>
      </c>
      <c r="D1785" s="24">
        <v>8903</v>
      </c>
    </row>
    <row r="1786" spans="2:4" x14ac:dyDescent="0.25">
      <c r="B1786" s="22" t="s">
        <v>12823</v>
      </c>
      <c r="C1786" s="22" t="s">
        <v>12825</v>
      </c>
      <c r="D1786" s="24">
        <v>8911</v>
      </c>
    </row>
    <row r="1787" spans="2:4" x14ac:dyDescent="0.25">
      <c r="B1787" s="22" t="s">
        <v>11319</v>
      </c>
      <c r="C1787" s="22" t="s">
        <v>11321</v>
      </c>
      <c r="D1787" s="24">
        <v>8913</v>
      </c>
    </row>
    <row r="1788" spans="2:4" x14ac:dyDescent="0.25">
      <c r="B1788" s="22" t="s">
        <v>12357</v>
      </c>
      <c r="C1788" s="22" t="s">
        <v>12359</v>
      </c>
      <c r="D1788" s="24">
        <v>8914</v>
      </c>
    </row>
    <row r="1789" spans="2:4" x14ac:dyDescent="0.25">
      <c r="B1789" s="22" t="s">
        <v>12102</v>
      </c>
      <c r="C1789" s="22" t="s">
        <v>12104</v>
      </c>
      <c r="D1789" s="24">
        <v>8921</v>
      </c>
    </row>
    <row r="1790" spans="2:4" x14ac:dyDescent="0.25">
      <c r="B1790" s="22" t="s">
        <v>12261</v>
      </c>
      <c r="C1790" s="22" t="s">
        <v>12263</v>
      </c>
      <c r="D1790" s="24">
        <v>8923</v>
      </c>
    </row>
    <row r="1791" spans="2:4" x14ac:dyDescent="0.25">
      <c r="B1791" s="22" t="s">
        <v>13202</v>
      </c>
      <c r="C1791" s="22" t="s">
        <v>13204</v>
      </c>
      <c r="D1791" s="24">
        <v>8928</v>
      </c>
    </row>
    <row r="1792" spans="2:4" x14ac:dyDescent="0.25">
      <c r="B1792" s="22" t="s">
        <v>8695</v>
      </c>
      <c r="C1792" s="22" t="s">
        <v>8697</v>
      </c>
      <c r="D1792" s="24">
        <v>8935</v>
      </c>
    </row>
    <row r="1793" spans="2:4" x14ac:dyDescent="0.25">
      <c r="B1793" s="22" t="s">
        <v>11836</v>
      </c>
      <c r="C1793" s="22" t="s">
        <v>11838</v>
      </c>
      <c r="D1793" s="24">
        <v>8937</v>
      </c>
    </row>
    <row r="1794" spans="2:4" x14ac:dyDescent="0.25">
      <c r="B1794" s="22" t="s">
        <v>16279</v>
      </c>
      <c r="C1794" s="22" t="s">
        <v>16281</v>
      </c>
      <c r="D1794" s="24">
        <v>8940</v>
      </c>
    </row>
    <row r="1795" spans="2:4" x14ac:dyDescent="0.25">
      <c r="B1795" s="22" t="s">
        <v>11988</v>
      </c>
      <c r="C1795" s="22" t="s">
        <v>11990</v>
      </c>
      <c r="D1795" s="24">
        <v>8945</v>
      </c>
    </row>
    <row r="1796" spans="2:4" x14ac:dyDescent="0.25">
      <c r="B1796" s="22" t="s">
        <v>10858</v>
      </c>
      <c r="C1796" s="22" t="s">
        <v>10860</v>
      </c>
      <c r="D1796" s="24">
        <v>8948</v>
      </c>
    </row>
    <row r="1797" spans="2:4" x14ac:dyDescent="0.25">
      <c r="B1797" s="22" t="s">
        <v>12952</v>
      </c>
      <c r="C1797" s="22" t="s">
        <v>12954</v>
      </c>
      <c r="D1797" s="24">
        <v>8952</v>
      </c>
    </row>
    <row r="1798" spans="2:4" x14ac:dyDescent="0.25">
      <c r="B1798" s="22" t="s">
        <v>13850</v>
      </c>
      <c r="C1798" s="22" t="s">
        <v>13852</v>
      </c>
      <c r="D1798" s="24">
        <v>8957</v>
      </c>
    </row>
    <row r="1799" spans="2:4" x14ac:dyDescent="0.25">
      <c r="B1799" s="22" t="s">
        <v>12835</v>
      </c>
      <c r="C1799" s="22" t="s">
        <v>12837</v>
      </c>
      <c r="D1799" s="24">
        <v>8976</v>
      </c>
    </row>
    <row r="1800" spans="2:4" x14ac:dyDescent="0.25">
      <c r="B1800" s="22" t="s">
        <v>14177</v>
      </c>
      <c r="C1800" s="22" t="s">
        <v>14179</v>
      </c>
      <c r="D1800" s="24">
        <v>8984</v>
      </c>
    </row>
    <row r="1801" spans="2:4" x14ac:dyDescent="0.25">
      <c r="B1801" s="22" t="s">
        <v>11071</v>
      </c>
      <c r="C1801" s="22" t="s">
        <v>11073</v>
      </c>
      <c r="D1801" s="24">
        <v>8988</v>
      </c>
    </row>
    <row r="1802" spans="2:4" x14ac:dyDescent="0.25">
      <c r="B1802" s="22" t="s">
        <v>8860</v>
      </c>
      <c r="C1802" s="22" t="s">
        <v>8862</v>
      </c>
      <c r="D1802" s="24">
        <v>8988</v>
      </c>
    </row>
    <row r="1803" spans="2:4" x14ac:dyDescent="0.25">
      <c r="B1803" s="22" t="s">
        <v>13530</v>
      </c>
      <c r="C1803" s="22" t="s">
        <v>13532</v>
      </c>
      <c r="D1803" s="24">
        <v>8990</v>
      </c>
    </row>
    <row r="1804" spans="2:4" x14ac:dyDescent="0.25">
      <c r="B1804" s="22" t="s">
        <v>12597</v>
      </c>
      <c r="C1804" s="22" t="s">
        <v>12599</v>
      </c>
      <c r="D1804" s="24">
        <v>8992</v>
      </c>
    </row>
    <row r="1805" spans="2:4" x14ac:dyDescent="0.25">
      <c r="B1805" s="22" t="s">
        <v>12612</v>
      </c>
      <c r="C1805" s="22" t="s">
        <v>12614</v>
      </c>
      <c r="D1805" s="24">
        <v>8993</v>
      </c>
    </row>
    <row r="1806" spans="2:4" x14ac:dyDescent="0.25">
      <c r="B1806" s="22" t="s">
        <v>13232</v>
      </c>
      <c r="C1806" s="22" t="s">
        <v>13234</v>
      </c>
      <c r="D1806" s="24">
        <v>8996</v>
      </c>
    </row>
    <row r="1807" spans="2:4" x14ac:dyDescent="0.25">
      <c r="B1807" s="22" t="s">
        <v>11952</v>
      </c>
      <c r="C1807" s="22" t="s">
        <v>11954</v>
      </c>
      <c r="D1807" s="24">
        <v>8999</v>
      </c>
    </row>
    <row r="1808" spans="2:4" x14ac:dyDescent="0.25">
      <c r="B1808" s="22" t="s">
        <v>11382</v>
      </c>
      <c r="C1808" s="22" t="s">
        <v>11384</v>
      </c>
      <c r="D1808" s="24">
        <v>9008</v>
      </c>
    </row>
    <row r="1809" spans="2:4" x14ac:dyDescent="0.25">
      <c r="B1809" s="22" t="s">
        <v>13486</v>
      </c>
      <c r="C1809" s="22" t="s">
        <v>13488</v>
      </c>
      <c r="D1809" s="24">
        <v>9012</v>
      </c>
    </row>
    <row r="1810" spans="2:4" x14ac:dyDescent="0.25">
      <c r="B1810" s="22" t="s">
        <v>10010</v>
      </c>
      <c r="C1810" s="22" t="s">
        <v>10012</v>
      </c>
      <c r="D1810" s="24">
        <v>9018</v>
      </c>
    </row>
    <row r="1811" spans="2:4" x14ac:dyDescent="0.25">
      <c r="B1811" s="22" t="s">
        <v>10684</v>
      </c>
      <c r="C1811" s="22" t="s">
        <v>10686</v>
      </c>
      <c r="D1811" s="24">
        <v>9019</v>
      </c>
    </row>
    <row r="1812" spans="2:4" x14ac:dyDescent="0.25">
      <c r="B1812" s="22" t="s">
        <v>13703</v>
      </c>
      <c r="C1812" s="22" t="s">
        <v>13705</v>
      </c>
      <c r="D1812" s="24">
        <v>9030</v>
      </c>
    </row>
    <row r="1813" spans="2:4" x14ac:dyDescent="0.25">
      <c r="B1813" s="22" t="s">
        <v>10324</v>
      </c>
      <c r="C1813" s="22" t="s">
        <v>10326</v>
      </c>
      <c r="D1813" s="24">
        <v>9039</v>
      </c>
    </row>
    <row r="1814" spans="2:4" x14ac:dyDescent="0.25">
      <c r="B1814" s="22" t="s">
        <v>12099</v>
      </c>
      <c r="C1814" s="22" t="s">
        <v>12101</v>
      </c>
      <c r="D1814" s="24">
        <v>9040</v>
      </c>
    </row>
    <row r="1815" spans="2:4" x14ac:dyDescent="0.25">
      <c r="B1815" s="22" t="s">
        <v>11824</v>
      </c>
      <c r="C1815" s="22" t="s">
        <v>11826</v>
      </c>
      <c r="D1815" s="24">
        <v>9046</v>
      </c>
    </row>
    <row r="1816" spans="2:4" x14ac:dyDescent="0.25">
      <c r="B1816" s="22" t="s">
        <v>14042</v>
      </c>
      <c r="C1816" s="22" t="s">
        <v>14044</v>
      </c>
      <c r="D1816" s="24">
        <v>9053</v>
      </c>
    </row>
    <row r="1817" spans="2:4" x14ac:dyDescent="0.25">
      <c r="B1817" s="22" t="s">
        <v>12937</v>
      </c>
      <c r="C1817" s="22" t="s">
        <v>12939</v>
      </c>
      <c r="D1817" s="24">
        <v>9057</v>
      </c>
    </row>
    <row r="1818" spans="2:4" x14ac:dyDescent="0.25">
      <c r="B1818" s="22" t="s">
        <v>13322</v>
      </c>
      <c r="C1818" s="22" t="s">
        <v>13324</v>
      </c>
      <c r="D1818" s="24">
        <v>9063</v>
      </c>
    </row>
    <row r="1819" spans="2:4" x14ac:dyDescent="0.25">
      <c r="B1819" s="22" t="s">
        <v>8296</v>
      </c>
      <c r="C1819" s="22" t="s">
        <v>8298</v>
      </c>
      <c r="D1819" s="24">
        <v>9063</v>
      </c>
    </row>
    <row r="1820" spans="2:4" x14ac:dyDescent="0.25">
      <c r="B1820" s="22" t="s">
        <v>11534</v>
      </c>
      <c r="C1820" s="22" t="s">
        <v>11536</v>
      </c>
      <c r="D1820" s="24">
        <v>9068</v>
      </c>
    </row>
    <row r="1821" spans="2:4" x14ac:dyDescent="0.25">
      <c r="B1821" s="22" t="s">
        <v>10876</v>
      </c>
      <c r="C1821" s="22" t="s">
        <v>10878</v>
      </c>
      <c r="D1821" s="24">
        <v>9069</v>
      </c>
    </row>
    <row r="1822" spans="2:4" x14ac:dyDescent="0.25">
      <c r="B1822" s="22" t="s">
        <v>10303</v>
      </c>
      <c r="C1822" s="22" t="s">
        <v>10305</v>
      </c>
      <c r="D1822" s="24">
        <v>9110</v>
      </c>
    </row>
    <row r="1823" spans="2:4" x14ac:dyDescent="0.25">
      <c r="B1823" s="22" t="s">
        <v>12564</v>
      </c>
      <c r="C1823" s="22" t="s">
        <v>12566</v>
      </c>
      <c r="D1823" s="24">
        <v>9116</v>
      </c>
    </row>
    <row r="1824" spans="2:4" x14ac:dyDescent="0.25">
      <c r="B1824" s="22" t="s">
        <v>12627</v>
      </c>
      <c r="C1824" s="22" t="s">
        <v>12629</v>
      </c>
      <c r="D1824" s="24">
        <v>9118</v>
      </c>
    </row>
    <row r="1825" spans="2:4" x14ac:dyDescent="0.25">
      <c r="B1825" s="22" t="s">
        <v>11149</v>
      </c>
      <c r="C1825" s="22" t="s">
        <v>11151</v>
      </c>
      <c r="D1825" s="24">
        <v>9124</v>
      </c>
    </row>
    <row r="1826" spans="2:4" x14ac:dyDescent="0.25">
      <c r="B1826" s="22" t="s">
        <v>13912</v>
      </c>
      <c r="C1826" s="22" t="s">
        <v>13914</v>
      </c>
      <c r="D1826" s="24">
        <v>9131</v>
      </c>
    </row>
    <row r="1827" spans="2:4" x14ac:dyDescent="0.25">
      <c r="B1827" s="22" t="s">
        <v>16167</v>
      </c>
      <c r="C1827" s="22" t="s">
        <v>16169</v>
      </c>
      <c r="D1827" s="24">
        <v>9146</v>
      </c>
    </row>
    <row r="1828" spans="2:4" x14ac:dyDescent="0.25">
      <c r="B1828" s="22" t="s">
        <v>18811</v>
      </c>
      <c r="C1828" s="22" t="s">
        <v>18812</v>
      </c>
      <c r="D1828" s="24">
        <v>9151</v>
      </c>
    </row>
    <row r="1829" spans="2:4" x14ac:dyDescent="0.25">
      <c r="B1829" s="22" t="s">
        <v>18813</v>
      </c>
      <c r="C1829" s="22" t="s">
        <v>18814</v>
      </c>
      <c r="D1829" s="24">
        <v>9159</v>
      </c>
    </row>
    <row r="1830" spans="2:4" x14ac:dyDescent="0.25">
      <c r="B1830" s="22" t="s">
        <v>12075</v>
      </c>
      <c r="C1830" s="22" t="s">
        <v>12077</v>
      </c>
      <c r="D1830" s="24">
        <v>9162</v>
      </c>
    </row>
    <row r="1831" spans="2:4" x14ac:dyDescent="0.25">
      <c r="B1831" s="22" t="s">
        <v>12465</v>
      </c>
      <c r="C1831" s="22" t="s">
        <v>12467</v>
      </c>
      <c r="D1831" s="24">
        <v>9167</v>
      </c>
    </row>
    <row r="1832" spans="2:4" x14ac:dyDescent="0.25">
      <c r="B1832" s="22" t="s">
        <v>11889</v>
      </c>
      <c r="C1832" s="22" t="s">
        <v>11891</v>
      </c>
      <c r="D1832" s="24">
        <v>9173</v>
      </c>
    </row>
    <row r="1833" spans="2:4" x14ac:dyDescent="0.25">
      <c r="B1833" s="22" t="s">
        <v>10750</v>
      </c>
      <c r="C1833" s="22" t="s">
        <v>10752</v>
      </c>
      <c r="D1833" s="24">
        <v>9180</v>
      </c>
    </row>
    <row r="1834" spans="2:4" x14ac:dyDescent="0.25">
      <c r="B1834" s="22" t="s">
        <v>12686</v>
      </c>
      <c r="C1834" s="22" t="s">
        <v>12688</v>
      </c>
      <c r="D1834" s="24">
        <v>9191</v>
      </c>
    </row>
    <row r="1835" spans="2:4" x14ac:dyDescent="0.25">
      <c r="B1835" s="22" t="s">
        <v>14602</v>
      </c>
      <c r="C1835" s="22" t="s">
        <v>14604</v>
      </c>
      <c r="D1835" s="24">
        <v>9195</v>
      </c>
    </row>
    <row r="1836" spans="2:4" x14ac:dyDescent="0.25">
      <c r="B1836" s="22" t="s">
        <v>10144</v>
      </c>
      <c r="C1836" s="22" t="s">
        <v>10146</v>
      </c>
      <c r="D1836" s="24">
        <v>9205</v>
      </c>
    </row>
    <row r="1837" spans="2:4" x14ac:dyDescent="0.25">
      <c r="B1837" s="22" t="s">
        <v>13157</v>
      </c>
      <c r="C1837" s="22" t="s">
        <v>13159</v>
      </c>
      <c r="D1837" s="24">
        <v>9208</v>
      </c>
    </row>
    <row r="1838" spans="2:4" x14ac:dyDescent="0.25">
      <c r="B1838" s="22" t="s">
        <v>11865</v>
      </c>
      <c r="C1838" s="22" t="s">
        <v>11867</v>
      </c>
      <c r="D1838" s="24">
        <v>9215</v>
      </c>
    </row>
    <row r="1839" spans="2:4" x14ac:dyDescent="0.25">
      <c r="B1839" s="22" t="s">
        <v>14210</v>
      </c>
      <c r="C1839" s="22" t="s">
        <v>14212</v>
      </c>
      <c r="D1839" s="24">
        <v>9215</v>
      </c>
    </row>
    <row r="1840" spans="2:4" x14ac:dyDescent="0.25">
      <c r="B1840" s="22" t="s">
        <v>11621</v>
      </c>
      <c r="C1840" s="22" t="s">
        <v>11623</v>
      </c>
      <c r="D1840" s="24">
        <v>9217</v>
      </c>
    </row>
    <row r="1841" spans="2:4" x14ac:dyDescent="0.25">
      <c r="B1841" s="22" t="s">
        <v>11424</v>
      </c>
      <c r="C1841" s="22" t="s">
        <v>11426</v>
      </c>
      <c r="D1841" s="24">
        <v>9234</v>
      </c>
    </row>
    <row r="1842" spans="2:4" x14ac:dyDescent="0.25">
      <c r="B1842" s="22" t="s">
        <v>11904</v>
      </c>
      <c r="C1842" s="22" t="s">
        <v>11906</v>
      </c>
      <c r="D1842" s="24">
        <v>9242</v>
      </c>
    </row>
    <row r="1843" spans="2:4" x14ac:dyDescent="0.25">
      <c r="B1843" s="22" t="s">
        <v>10891</v>
      </c>
      <c r="C1843" s="22" t="s">
        <v>10893</v>
      </c>
      <c r="D1843" s="24">
        <v>9244</v>
      </c>
    </row>
    <row r="1844" spans="2:4" x14ac:dyDescent="0.25">
      <c r="B1844" s="22" t="s">
        <v>14620</v>
      </c>
      <c r="C1844" s="22" t="s">
        <v>14622</v>
      </c>
      <c r="D1844" s="24">
        <v>9249</v>
      </c>
    </row>
    <row r="1845" spans="2:4" x14ac:dyDescent="0.25">
      <c r="B1845" s="22" t="s">
        <v>14507</v>
      </c>
      <c r="C1845" s="22" t="s">
        <v>14509</v>
      </c>
      <c r="D1845" s="24">
        <v>9250</v>
      </c>
    </row>
    <row r="1846" spans="2:4" x14ac:dyDescent="0.25">
      <c r="B1846" s="22" t="s">
        <v>10162</v>
      </c>
      <c r="C1846" s="22" t="s">
        <v>10164</v>
      </c>
      <c r="D1846" s="24">
        <v>9251</v>
      </c>
    </row>
    <row r="1847" spans="2:4" x14ac:dyDescent="0.25">
      <c r="B1847" s="22" t="s">
        <v>14681</v>
      </c>
      <c r="C1847" s="22" t="s">
        <v>14683</v>
      </c>
      <c r="D1847" s="24">
        <v>9260</v>
      </c>
    </row>
    <row r="1848" spans="2:4" x14ac:dyDescent="0.25">
      <c r="B1848" s="22" t="s">
        <v>11005</v>
      </c>
      <c r="C1848" s="22" t="s">
        <v>11007</v>
      </c>
      <c r="D1848" s="24">
        <v>9287</v>
      </c>
    </row>
    <row r="1849" spans="2:4" x14ac:dyDescent="0.25">
      <c r="B1849" s="22" t="s">
        <v>14614</v>
      </c>
      <c r="C1849" s="22" t="s">
        <v>14616</v>
      </c>
      <c r="D1849" s="24">
        <v>9290</v>
      </c>
    </row>
    <row r="1850" spans="2:4" x14ac:dyDescent="0.25">
      <c r="B1850" s="22" t="s">
        <v>12030</v>
      </c>
      <c r="C1850" s="22" t="s">
        <v>12032</v>
      </c>
      <c r="D1850" s="24">
        <v>9290</v>
      </c>
    </row>
    <row r="1851" spans="2:4" x14ac:dyDescent="0.25">
      <c r="B1851" s="22" t="s">
        <v>10414</v>
      </c>
      <c r="C1851" s="22" t="s">
        <v>10416</v>
      </c>
      <c r="D1851" s="24">
        <v>9296</v>
      </c>
    </row>
    <row r="1852" spans="2:4" x14ac:dyDescent="0.25">
      <c r="B1852" s="22" t="s">
        <v>11211</v>
      </c>
      <c r="C1852" s="22" t="s">
        <v>11213</v>
      </c>
      <c r="D1852" s="24">
        <v>9301</v>
      </c>
    </row>
    <row r="1853" spans="2:4" x14ac:dyDescent="0.25">
      <c r="B1853" s="22" t="s">
        <v>12171</v>
      </c>
      <c r="C1853" s="22" t="s">
        <v>12173</v>
      </c>
      <c r="D1853" s="24">
        <v>9329</v>
      </c>
    </row>
    <row r="1854" spans="2:4" x14ac:dyDescent="0.25">
      <c r="B1854" s="22" t="s">
        <v>11391</v>
      </c>
      <c r="C1854" s="22" t="s">
        <v>11393</v>
      </c>
      <c r="D1854" s="24">
        <v>9329</v>
      </c>
    </row>
    <row r="1855" spans="2:4" x14ac:dyDescent="0.25">
      <c r="B1855" s="22" t="s">
        <v>12021</v>
      </c>
      <c r="C1855" s="22" t="s">
        <v>12023</v>
      </c>
      <c r="D1855" s="24">
        <v>9330</v>
      </c>
    </row>
    <row r="1856" spans="2:4" x14ac:dyDescent="0.25">
      <c r="B1856" s="22" t="s">
        <v>13045</v>
      </c>
      <c r="C1856" s="22" t="s">
        <v>13047</v>
      </c>
      <c r="D1856" s="24">
        <v>9331</v>
      </c>
    </row>
    <row r="1857" spans="2:4" x14ac:dyDescent="0.25">
      <c r="B1857" s="22" t="s">
        <v>10741</v>
      </c>
      <c r="C1857" s="22" t="s">
        <v>10743</v>
      </c>
      <c r="D1857" s="24">
        <v>9335</v>
      </c>
    </row>
    <row r="1858" spans="2:4" x14ac:dyDescent="0.25">
      <c r="B1858" s="22" t="s">
        <v>13066</v>
      </c>
      <c r="C1858" s="22" t="s">
        <v>13068</v>
      </c>
      <c r="D1858" s="24">
        <v>9351</v>
      </c>
    </row>
    <row r="1859" spans="2:4" x14ac:dyDescent="0.25">
      <c r="B1859" s="22" t="s">
        <v>11720</v>
      </c>
      <c r="C1859" s="22" t="s">
        <v>11722</v>
      </c>
      <c r="D1859" s="24">
        <v>9366</v>
      </c>
    </row>
    <row r="1860" spans="2:4" x14ac:dyDescent="0.25">
      <c r="B1860" s="22" t="s">
        <v>12928</v>
      </c>
      <c r="C1860" s="22" t="s">
        <v>12930</v>
      </c>
      <c r="D1860" s="24">
        <v>9366</v>
      </c>
    </row>
    <row r="1861" spans="2:4" x14ac:dyDescent="0.25">
      <c r="B1861" s="22" t="s">
        <v>13256</v>
      </c>
      <c r="C1861" s="22" t="s">
        <v>13258</v>
      </c>
      <c r="D1861" s="24">
        <v>9376</v>
      </c>
    </row>
    <row r="1862" spans="2:4" x14ac:dyDescent="0.25">
      <c r="B1862" s="22" t="s">
        <v>9992</v>
      </c>
      <c r="C1862" s="22" t="s">
        <v>9994</v>
      </c>
      <c r="D1862" s="24">
        <v>9379</v>
      </c>
    </row>
    <row r="1863" spans="2:4" x14ac:dyDescent="0.25">
      <c r="B1863" s="22" t="s">
        <v>14729</v>
      </c>
      <c r="C1863" s="22" t="s">
        <v>14731</v>
      </c>
      <c r="D1863" s="24">
        <v>9389</v>
      </c>
    </row>
    <row r="1864" spans="2:4" x14ac:dyDescent="0.25">
      <c r="B1864" s="22" t="s">
        <v>8848</v>
      </c>
      <c r="C1864" s="22" t="s">
        <v>8850</v>
      </c>
      <c r="D1864" s="24">
        <v>9392</v>
      </c>
    </row>
    <row r="1865" spans="2:4" x14ac:dyDescent="0.25">
      <c r="B1865" s="22" t="s">
        <v>11708</v>
      </c>
      <c r="C1865" s="22" t="s">
        <v>11710</v>
      </c>
      <c r="D1865" s="24">
        <v>9399</v>
      </c>
    </row>
    <row r="1866" spans="2:4" x14ac:dyDescent="0.25">
      <c r="B1866" s="22" t="s">
        <v>12258</v>
      </c>
      <c r="C1866" s="22" t="s">
        <v>12260</v>
      </c>
      <c r="D1866" s="24">
        <v>9408</v>
      </c>
    </row>
    <row r="1867" spans="2:4" x14ac:dyDescent="0.25">
      <c r="B1867" s="22" t="s">
        <v>12063</v>
      </c>
      <c r="C1867" s="22" t="s">
        <v>12065</v>
      </c>
      <c r="D1867" s="24">
        <v>9422</v>
      </c>
    </row>
    <row r="1868" spans="2:4" x14ac:dyDescent="0.25">
      <c r="B1868" s="22" t="s">
        <v>10315</v>
      </c>
      <c r="C1868" s="22" t="s">
        <v>10317</v>
      </c>
      <c r="D1868" s="24">
        <v>9445</v>
      </c>
    </row>
    <row r="1869" spans="2:4" x14ac:dyDescent="0.25">
      <c r="B1869" s="22" t="s">
        <v>4252</v>
      </c>
      <c r="C1869" s="22" t="s">
        <v>4254</v>
      </c>
      <c r="D1869" s="24">
        <v>9445</v>
      </c>
    </row>
    <row r="1870" spans="2:4" x14ac:dyDescent="0.25">
      <c r="B1870" s="22" t="s">
        <v>12243</v>
      </c>
      <c r="C1870" s="22" t="s">
        <v>12245</v>
      </c>
      <c r="D1870" s="24">
        <v>9450</v>
      </c>
    </row>
    <row r="1871" spans="2:4" x14ac:dyDescent="0.25">
      <c r="B1871" s="22" t="s">
        <v>18815</v>
      </c>
      <c r="C1871" s="22" t="s">
        <v>18816</v>
      </c>
      <c r="D1871" s="24">
        <v>9453</v>
      </c>
    </row>
    <row r="1872" spans="2:4" x14ac:dyDescent="0.25">
      <c r="B1872" s="22" t="s">
        <v>15930</v>
      </c>
      <c r="C1872" s="22" t="s">
        <v>15932</v>
      </c>
      <c r="D1872" s="24">
        <v>9464</v>
      </c>
    </row>
    <row r="1873" spans="2:4" x14ac:dyDescent="0.25">
      <c r="B1873" s="22" t="s">
        <v>9885</v>
      </c>
      <c r="C1873" s="22" t="s">
        <v>9887</v>
      </c>
      <c r="D1873" s="24">
        <v>9489</v>
      </c>
    </row>
    <row r="1874" spans="2:4" x14ac:dyDescent="0.25">
      <c r="B1874" s="22" t="s">
        <v>12883</v>
      </c>
      <c r="C1874" s="22" t="s">
        <v>12885</v>
      </c>
      <c r="D1874" s="24">
        <v>9489</v>
      </c>
    </row>
    <row r="1875" spans="2:4" x14ac:dyDescent="0.25">
      <c r="B1875" s="22" t="s">
        <v>11934</v>
      </c>
      <c r="C1875" s="22" t="s">
        <v>11936</v>
      </c>
      <c r="D1875" s="24">
        <v>9511</v>
      </c>
    </row>
    <row r="1876" spans="2:4" x14ac:dyDescent="0.25">
      <c r="B1876" s="22" t="s">
        <v>8812</v>
      </c>
      <c r="C1876" s="22" t="s">
        <v>8814</v>
      </c>
      <c r="D1876" s="24">
        <v>9512</v>
      </c>
    </row>
    <row r="1877" spans="2:4" x14ac:dyDescent="0.25">
      <c r="B1877" s="22" t="s">
        <v>12345</v>
      </c>
      <c r="C1877" s="22" t="s">
        <v>12347</v>
      </c>
      <c r="D1877" s="24">
        <v>9516</v>
      </c>
    </row>
    <row r="1878" spans="2:4" x14ac:dyDescent="0.25">
      <c r="B1878" s="22" t="s">
        <v>10417</v>
      </c>
      <c r="C1878" s="22" t="s">
        <v>10419</v>
      </c>
      <c r="D1878" s="24">
        <v>9517</v>
      </c>
    </row>
    <row r="1879" spans="2:4" x14ac:dyDescent="0.25">
      <c r="B1879" s="22" t="s">
        <v>12192</v>
      </c>
      <c r="C1879" s="22" t="s">
        <v>18817</v>
      </c>
      <c r="D1879" s="24">
        <v>9518</v>
      </c>
    </row>
    <row r="1880" spans="2:4" x14ac:dyDescent="0.25">
      <c r="B1880" s="22" t="s">
        <v>10897</v>
      </c>
      <c r="C1880" s="22" t="s">
        <v>10899</v>
      </c>
      <c r="D1880" s="24">
        <v>9526</v>
      </c>
    </row>
    <row r="1881" spans="2:4" x14ac:dyDescent="0.25">
      <c r="B1881" s="22" t="s">
        <v>13405</v>
      </c>
      <c r="C1881" s="22" t="s">
        <v>18818</v>
      </c>
      <c r="D1881" s="24">
        <v>9527</v>
      </c>
    </row>
    <row r="1882" spans="2:4" x14ac:dyDescent="0.25">
      <c r="B1882" s="22" t="s">
        <v>12447</v>
      </c>
      <c r="C1882" s="22" t="s">
        <v>12449</v>
      </c>
      <c r="D1882" s="24">
        <v>9530</v>
      </c>
    </row>
    <row r="1883" spans="2:4" x14ac:dyDescent="0.25">
      <c r="B1883" s="22" t="s">
        <v>18819</v>
      </c>
      <c r="C1883" s="22" t="s">
        <v>18820</v>
      </c>
      <c r="D1883" s="24">
        <v>9532</v>
      </c>
    </row>
    <row r="1884" spans="2:4" x14ac:dyDescent="0.25">
      <c r="B1884" s="22" t="s">
        <v>12009</v>
      </c>
      <c r="C1884" s="22" t="s">
        <v>12011</v>
      </c>
      <c r="D1884" s="24">
        <v>9541</v>
      </c>
    </row>
    <row r="1885" spans="2:4" x14ac:dyDescent="0.25">
      <c r="B1885" s="22" t="s">
        <v>11489</v>
      </c>
      <c r="C1885" s="22" t="s">
        <v>11491</v>
      </c>
      <c r="D1885" s="24">
        <v>9554</v>
      </c>
    </row>
    <row r="1886" spans="2:4" x14ac:dyDescent="0.25">
      <c r="B1886" s="22" t="s">
        <v>11880</v>
      </c>
      <c r="C1886" s="22" t="s">
        <v>11882</v>
      </c>
      <c r="D1886" s="24">
        <v>9554</v>
      </c>
    </row>
    <row r="1887" spans="2:4" x14ac:dyDescent="0.25">
      <c r="B1887" s="22" t="s">
        <v>12552</v>
      </c>
      <c r="C1887" s="22" t="s">
        <v>12554</v>
      </c>
      <c r="D1887" s="24">
        <v>9578</v>
      </c>
    </row>
    <row r="1888" spans="2:4" x14ac:dyDescent="0.25">
      <c r="B1888" s="22" t="s">
        <v>18821</v>
      </c>
      <c r="C1888" s="22" t="s">
        <v>18822</v>
      </c>
      <c r="D1888" s="24">
        <v>9580</v>
      </c>
    </row>
    <row r="1889" spans="2:4" x14ac:dyDescent="0.25">
      <c r="B1889" s="22" t="s">
        <v>14033</v>
      </c>
      <c r="C1889" s="22" t="s">
        <v>14035</v>
      </c>
      <c r="D1889" s="24">
        <v>9583</v>
      </c>
    </row>
    <row r="1890" spans="2:4" x14ac:dyDescent="0.25">
      <c r="B1890" s="22" t="s">
        <v>16176</v>
      </c>
      <c r="C1890" s="22" t="s">
        <v>16178</v>
      </c>
      <c r="D1890" s="24">
        <v>9588</v>
      </c>
    </row>
    <row r="1891" spans="2:4" x14ac:dyDescent="0.25">
      <c r="B1891" s="22" t="s">
        <v>13178</v>
      </c>
      <c r="C1891" s="22" t="s">
        <v>13180</v>
      </c>
      <c r="D1891" s="24">
        <v>9595</v>
      </c>
    </row>
    <row r="1892" spans="2:4" x14ac:dyDescent="0.25">
      <c r="B1892" s="22" t="s">
        <v>12588</v>
      </c>
      <c r="C1892" s="22" t="s">
        <v>12590</v>
      </c>
      <c r="D1892" s="24">
        <v>9597</v>
      </c>
    </row>
    <row r="1893" spans="2:4" x14ac:dyDescent="0.25">
      <c r="B1893" s="22" t="s">
        <v>12874</v>
      </c>
      <c r="C1893" s="22" t="s">
        <v>12876</v>
      </c>
      <c r="D1893" s="24">
        <v>9625</v>
      </c>
    </row>
    <row r="1894" spans="2:4" x14ac:dyDescent="0.25">
      <c r="B1894" s="22" t="s">
        <v>14931</v>
      </c>
      <c r="C1894" s="22" t="s">
        <v>14933</v>
      </c>
      <c r="D1894" s="24">
        <v>9633</v>
      </c>
    </row>
    <row r="1895" spans="2:4" x14ac:dyDescent="0.25">
      <c r="B1895" s="22" t="s">
        <v>10489</v>
      </c>
      <c r="C1895" s="22" t="s">
        <v>10491</v>
      </c>
      <c r="D1895" s="24">
        <v>9639</v>
      </c>
    </row>
    <row r="1896" spans="2:4" x14ac:dyDescent="0.25">
      <c r="B1896" s="22" t="s">
        <v>12600</v>
      </c>
      <c r="C1896" s="22" t="s">
        <v>12602</v>
      </c>
      <c r="D1896" s="24">
        <v>9642</v>
      </c>
    </row>
    <row r="1897" spans="2:4" x14ac:dyDescent="0.25">
      <c r="B1897" s="22" t="s">
        <v>8392</v>
      </c>
      <c r="C1897" s="22" t="s">
        <v>8394</v>
      </c>
      <c r="D1897" s="24">
        <v>9644</v>
      </c>
    </row>
    <row r="1898" spans="2:4" x14ac:dyDescent="0.25">
      <c r="B1898" s="22" t="s">
        <v>10912</v>
      </c>
      <c r="C1898" s="22" t="s">
        <v>10914</v>
      </c>
      <c r="D1898" s="24">
        <v>9646</v>
      </c>
    </row>
    <row r="1899" spans="2:4" x14ac:dyDescent="0.25">
      <c r="B1899" s="22" t="s">
        <v>12291</v>
      </c>
      <c r="C1899" s="22" t="s">
        <v>12293</v>
      </c>
      <c r="D1899" s="24">
        <v>9649</v>
      </c>
    </row>
    <row r="1900" spans="2:4" x14ac:dyDescent="0.25">
      <c r="B1900" s="22" t="s">
        <v>13778</v>
      </c>
      <c r="C1900" s="22" t="s">
        <v>13780</v>
      </c>
      <c r="D1900" s="24">
        <v>9654</v>
      </c>
    </row>
    <row r="1901" spans="2:4" x14ac:dyDescent="0.25">
      <c r="B1901" s="22" t="s">
        <v>12162</v>
      </c>
      <c r="C1901" s="22" t="s">
        <v>18823</v>
      </c>
      <c r="D1901" s="24">
        <v>9665</v>
      </c>
    </row>
    <row r="1902" spans="2:4" x14ac:dyDescent="0.25">
      <c r="B1902" s="22" t="s">
        <v>11011</v>
      </c>
      <c r="C1902" s="22" t="s">
        <v>11013</v>
      </c>
      <c r="D1902" s="24">
        <v>9676</v>
      </c>
    </row>
    <row r="1903" spans="2:4" x14ac:dyDescent="0.25">
      <c r="B1903" s="22" t="s">
        <v>12728</v>
      </c>
      <c r="C1903" s="22" t="s">
        <v>12729</v>
      </c>
      <c r="D1903" s="24">
        <v>9677</v>
      </c>
    </row>
    <row r="1904" spans="2:4" x14ac:dyDescent="0.25">
      <c r="B1904" s="22" t="s">
        <v>12351</v>
      </c>
      <c r="C1904" s="22" t="s">
        <v>12353</v>
      </c>
      <c r="D1904" s="24">
        <v>9691</v>
      </c>
    </row>
    <row r="1905" spans="2:4" x14ac:dyDescent="0.25">
      <c r="B1905" s="22" t="s">
        <v>12354</v>
      </c>
      <c r="C1905" s="22" t="s">
        <v>12356</v>
      </c>
      <c r="D1905" s="24">
        <v>9705</v>
      </c>
    </row>
    <row r="1906" spans="2:4" x14ac:dyDescent="0.25">
      <c r="B1906" s="22" t="s">
        <v>12315</v>
      </c>
      <c r="C1906" s="22" t="s">
        <v>12317</v>
      </c>
      <c r="D1906" s="24">
        <v>9720</v>
      </c>
    </row>
    <row r="1907" spans="2:4" x14ac:dyDescent="0.25">
      <c r="B1907" s="22" t="s">
        <v>10927</v>
      </c>
      <c r="C1907" s="22" t="s">
        <v>18824</v>
      </c>
      <c r="D1907" s="24">
        <v>9724</v>
      </c>
    </row>
    <row r="1908" spans="2:4" x14ac:dyDescent="0.25">
      <c r="B1908" s="22" t="s">
        <v>11702</v>
      </c>
      <c r="C1908" s="22" t="s">
        <v>11704</v>
      </c>
      <c r="D1908" s="24">
        <v>9742</v>
      </c>
    </row>
    <row r="1909" spans="2:4" x14ac:dyDescent="0.25">
      <c r="B1909" s="22" t="s">
        <v>12946</v>
      </c>
      <c r="C1909" s="22" t="s">
        <v>12948</v>
      </c>
      <c r="D1909" s="24">
        <v>9748</v>
      </c>
    </row>
    <row r="1910" spans="2:4" x14ac:dyDescent="0.25">
      <c r="B1910" s="22" t="s">
        <v>10387</v>
      </c>
      <c r="C1910" s="22" t="s">
        <v>10389</v>
      </c>
      <c r="D1910" s="24">
        <v>9771</v>
      </c>
    </row>
    <row r="1911" spans="2:4" x14ac:dyDescent="0.25">
      <c r="B1911" s="22" t="s">
        <v>11561</v>
      </c>
      <c r="C1911" s="22" t="s">
        <v>11563</v>
      </c>
      <c r="D1911" s="24">
        <v>9775</v>
      </c>
    </row>
    <row r="1912" spans="2:4" x14ac:dyDescent="0.25">
      <c r="B1912" s="22" t="s">
        <v>8959</v>
      </c>
      <c r="C1912" s="22" t="s">
        <v>8961</v>
      </c>
      <c r="D1912" s="24">
        <v>9777</v>
      </c>
    </row>
    <row r="1913" spans="2:4" x14ac:dyDescent="0.25">
      <c r="B1913" s="22" t="s">
        <v>10816</v>
      </c>
      <c r="C1913" s="22" t="s">
        <v>10818</v>
      </c>
      <c r="D1913" s="24">
        <v>9777</v>
      </c>
    </row>
    <row r="1914" spans="2:4" x14ac:dyDescent="0.25">
      <c r="B1914" s="22" t="s">
        <v>9570</v>
      </c>
      <c r="C1914" s="22" t="s">
        <v>9572</v>
      </c>
      <c r="D1914" s="24">
        <v>9782</v>
      </c>
    </row>
    <row r="1915" spans="2:4" x14ac:dyDescent="0.25">
      <c r="B1915" s="22" t="s">
        <v>14626</v>
      </c>
      <c r="C1915" s="22" t="s">
        <v>14628</v>
      </c>
      <c r="D1915" s="24">
        <v>9796</v>
      </c>
    </row>
    <row r="1916" spans="2:4" x14ac:dyDescent="0.25">
      <c r="B1916" s="22" t="s">
        <v>13918</v>
      </c>
      <c r="C1916" s="22" t="s">
        <v>13920</v>
      </c>
      <c r="D1916" s="24">
        <v>9803</v>
      </c>
    </row>
    <row r="1917" spans="2:4" x14ac:dyDescent="0.25">
      <c r="B1917" s="22" t="s">
        <v>12459</v>
      </c>
      <c r="C1917" s="22" t="s">
        <v>12461</v>
      </c>
      <c r="D1917" s="24">
        <v>9803</v>
      </c>
    </row>
    <row r="1918" spans="2:4" x14ac:dyDescent="0.25">
      <c r="B1918" s="22" t="s">
        <v>12713</v>
      </c>
      <c r="C1918" s="22" t="s">
        <v>12715</v>
      </c>
      <c r="D1918" s="24">
        <v>9811</v>
      </c>
    </row>
    <row r="1919" spans="2:4" x14ac:dyDescent="0.25">
      <c r="B1919" s="22" t="s">
        <v>11421</v>
      </c>
      <c r="C1919" s="22" t="s">
        <v>11423</v>
      </c>
      <c r="D1919" s="24">
        <v>9812</v>
      </c>
    </row>
    <row r="1920" spans="2:4" x14ac:dyDescent="0.25">
      <c r="B1920" s="22" t="s">
        <v>18825</v>
      </c>
      <c r="C1920" s="22" t="s">
        <v>18826</v>
      </c>
      <c r="D1920" s="24">
        <v>9829</v>
      </c>
    </row>
    <row r="1921" spans="2:4" x14ac:dyDescent="0.25">
      <c r="B1921" s="22" t="s">
        <v>13961</v>
      </c>
      <c r="C1921" s="22" t="s">
        <v>13963</v>
      </c>
      <c r="D1921" s="24">
        <v>9840</v>
      </c>
    </row>
    <row r="1922" spans="2:4" x14ac:dyDescent="0.25">
      <c r="B1922" s="22" t="s">
        <v>13417</v>
      </c>
      <c r="C1922" s="22" t="s">
        <v>13419</v>
      </c>
      <c r="D1922" s="24">
        <v>9854</v>
      </c>
    </row>
    <row r="1923" spans="2:4" x14ac:dyDescent="0.25">
      <c r="B1923" s="22" t="s">
        <v>11759</v>
      </c>
      <c r="C1923" s="22" t="s">
        <v>11761</v>
      </c>
      <c r="D1923" s="24">
        <v>9857</v>
      </c>
    </row>
    <row r="1924" spans="2:4" x14ac:dyDescent="0.25">
      <c r="B1924" s="22" t="s">
        <v>8752</v>
      </c>
      <c r="C1924" s="22" t="s">
        <v>8754</v>
      </c>
      <c r="D1924" s="24">
        <v>9875</v>
      </c>
    </row>
    <row r="1925" spans="2:4" x14ac:dyDescent="0.25">
      <c r="B1925" s="22" t="s">
        <v>15186</v>
      </c>
      <c r="C1925" s="22" t="s">
        <v>15188</v>
      </c>
      <c r="D1925" s="24">
        <v>9877</v>
      </c>
    </row>
    <row r="1926" spans="2:4" x14ac:dyDescent="0.25">
      <c r="B1926" s="22" t="s">
        <v>11256</v>
      </c>
      <c r="C1926" s="22" t="s">
        <v>11258</v>
      </c>
      <c r="D1926" s="24">
        <v>9886</v>
      </c>
    </row>
    <row r="1927" spans="2:4" x14ac:dyDescent="0.25">
      <c r="B1927" s="22" t="s">
        <v>10564</v>
      </c>
      <c r="C1927" s="22" t="s">
        <v>10566</v>
      </c>
      <c r="D1927" s="24">
        <v>9904</v>
      </c>
    </row>
    <row r="1928" spans="2:4" x14ac:dyDescent="0.25">
      <c r="B1928" s="22" t="s">
        <v>12859</v>
      </c>
      <c r="C1928" s="22" t="s">
        <v>12861</v>
      </c>
      <c r="D1928" s="24">
        <v>9907</v>
      </c>
    </row>
    <row r="1929" spans="2:4" x14ac:dyDescent="0.25">
      <c r="B1929" s="22" t="s">
        <v>12528</v>
      </c>
      <c r="C1929" s="22" t="s">
        <v>12530</v>
      </c>
      <c r="D1929" s="24">
        <v>9909</v>
      </c>
    </row>
    <row r="1930" spans="2:4" x14ac:dyDescent="0.25">
      <c r="B1930" s="22" t="s">
        <v>10219</v>
      </c>
      <c r="C1930" s="22" t="s">
        <v>10221</v>
      </c>
      <c r="D1930" s="24">
        <v>9915</v>
      </c>
    </row>
    <row r="1931" spans="2:4" x14ac:dyDescent="0.25">
      <c r="B1931" s="22" t="s">
        <v>11723</v>
      </c>
      <c r="C1931" s="22" t="s">
        <v>11725</v>
      </c>
      <c r="D1931" s="24">
        <v>9915</v>
      </c>
    </row>
    <row r="1932" spans="2:4" x14ac:dyDescent="0.25">
      <c r="B1932" s="22" t="s">
        <v>10747</v>
      </c>
      <c r="C1932" s="22" t="s">
        <v>10749</v>
      </c>
      <c r="D1932" s="24">
        <v>9932</v>
      </c>
    </row>
    <row r="1933" spans="2:4" x14ac:dyDescent="0.25">
      <c r="B1933" s="22" t="s">
        <v>18827</v>
      </c>
      <c r="C1933" s="22" t="s">
        <v>18828</v>
      </c>
      <c r="D1933" s="24">
        <v>9934</v>
      </c>
    </row>
    <row r="1934" spans="2:4" x14ac:dyDescent="0.25">
      <c r="B1934" s="22" t="s">
        <v>14069</v>
      </c>
      <c r="C1934" s="22" t="s">
        <v>14071</v>
      </c>
      <c r="D1934" s="24">
        <v>9945</v>
      </c>
    </row>
    <row r="1935" spans="2:4" x14ac:dyDescent="0.25">
      <c r="B1935" s="22" t="s">
        <v>10840</v>
      </c>
      <c r="C1935" s="22" t="s">
        <v>10842</v>
      </c>
      <c r="D1935" s="24">
        <v>9946</v>
      </c>
    </row>
    <row r="1936" spans="2:4" x14ac:dyDescent="0.25">
      <c r="B1936" s="22" t="s">
        <v>12309</v>
      </c>
      <c r="C1936" s="22" t="s">
        <v>12311</v>
      </c>
      <c r="D1936" s="24">
        <v>9955</v>
      </c>
    </row>
    <row r="1937" spans="2:4" x14ac:dyDescent="0.25">
      <c r="B1937" s="22" t="s">
        <v>9693</v>
      </c>
      <c r="C1937" s="22" t="s">
        <v>9695</v>
      </c>
      <c r="D1937" s="24">
        <v>9956</v>
      </c>
    </row>
    <row r="1938" spans="2:4" x14ac:dyDescent="0.25">
      <c r="B1938" s="22" t="s">
        <v>12015</v>
      </c>
      <c r="C1938" s="22" t="s">
        <v>12017</v>
      </c>
      <c r="D1938" s="24">
        <v>9968</v>
      </c>
    </row>
    <row r="1939" spans="2:4" x14ac:dyDescent="0.25">
      <c r="B1939" s="22" t="s">
        <v>12904</v>
      </c>
      <c r="C1939" s="22" t="s">
        <v>12906</v>
      </c>
      <c r="D1939" s="24">
        <v>9982</v>
      </c>
    </row>
    <row r="1940" spans="2:4" x14ac:dyDescent="0.25">
      <c r="B1940" s="22" t="s">
        <v>10918</v>
      </c>
      <c r="C1940" s="22" t="s">
        <v>10920</v>
      </c>
      <c r="D1940" s="24">
        <v>9986</v>
      </c>
    </row>
    <row r="1941" spans="2:4" x14ac:dyDescent="0.25">
      <c r="B1941" s="22" t="s">
        <v>18829</v>
      </c>
      <c r="C1941" s="22" t="s">
        <v>18830</v>
      </c>
      <c r="D1941" s="24">
        <v>9999</v>
      </c>
    </row>
    <row r="1942" spans="2:4" x14ac:dyDescent="0.25">
      <c r="B1942" s="22" t="s">
        <v>12817</v>
      </c>
      <c r="C1942" s="22" t="s">
        <v>12819</v>
      </c>
      <c r="D1942" s="24">
        <v>10024</v>
      </c>
    </row>
    <row r="1943" spans="2:4" x14ac:dyDescent="0.25">
      <c r="B1943" s="22" t="s">
        <v>12719</v>
      </c>
      <c r="C1943" s="22" t="s">
        <v>12721</v>
      </c>
      <c r="D1943" s="24">
        <v>10027</v>
      </c>
    </row>
    <row r="1944" spans="2:4" x14ac:dyDescent="0.25">
      <c r="B1944" s="22" t="s">
        <v>11041</v>
      </c>
      <c r="C1944" s="22" t="s">
        <v>11043</v>
      </c>
      <c r="D1944" s="24">
        <v>10027</v>
      </c>
    </row>
    <row r="1945" spans="2:4" x14ac:dyDescent="0.25">
      <c r="B1945" s="22" t="s">
        <v>10849</v>
      </c>
      <c r="C1945" s="22" t="s">
        <v>10851</v>
      </c>
      <c r="D1945" s="24">
        <v>10030</v>
      </c>
    </row>
    <row r="1946" spans="2:4" x14ac:dyDescent="0.25">
      <c r="B1946" s="22" t="s">
        <v>11636</v>
      </c>
      <c r="C1946" s="22" t="s">
        <v>11638</v>
      </c>
      <c r="D1946" s="24">
        <v>10031</v>
      </c>
    </row>
    <row r="1947" spans="2:4" x14ac:dyDescent="0.25">
      <c r="B1947" s="22" t="s">
        <v>14093</v>
      </c>
      <c r="C1947" s="22" t="s">
        <v>18831</v>
      </c>
      <c r="D1947" s="24">
        <v>10033</v>
      </c>
    </row>
    <row r="1948" spans="2:4" x14ac:dyDescent="0.25">
      <c r="B1948" s="22" t="s">
        <v>13015</v>
      </c>
      <c r="C1948" s="22" t="s">
        <v>13017</v>
      </c>
      <c r="D1948" s="24">
        <v>10036</v>
      </c>
    </row>
    <row r="1949" spans="2:4" x14ac:dyDescent="0.25">
      <c r="B1949" s="22" t="s">
        <v>10900</v>
      </c>
      <c r="C1949" s="22" t="s">
        <v>10902</v>
      </c>
      <c r="D1949" s="24">
        <v>10036</v>
      </c>
    </row>
    <row r="1950" spans="2:4" x14ac:dyDescent="0.25">
      <c r="B1950" s="22" t="s">
        <v>12396</v>
      </c>
      <c r="C1950" s="22" t="s">
        <v>12398</v>
      </c>
      <c r="D1950" s="24">
        <v>10037</v>
      </c>
    </row>
    <row r="1951" spans="2:4" x14ac:dyDescent="0.25">
      <c r="B1951" s="22" t="s">
        <v>12453</v>
      </c>
      <c r="C1951" s="22" t="s">
        <v>12455</v>
      </c>
      <c r="D1951" s="24">
        <v>10038</v>
      </c>
    </row>
    <row r="1952" spans="2:4" x14ac:dyDescent="0.25">
      <c r="B1952" s="22" t="s">
        <v>9612</v>
      </c>
      <c r="C1952" s="22" t="s">
        <v>9614</v>
      </c>
      <c r="D1952" s="24">
        <v>10046</v>
      </c>
    </row>
    <row r="1953" spans="2:4" x14ac:dyDescent="0.25">
      <c r="B1953" s="22" t="s">
        <v>13214</v>
      </c>
      <c r="C1953" s="22" t="s">
        <v>13216</v>
      </c>
      <c r="D1953" s="24">
        <v>10053</v>
      </c>
    </row>
    <row r="1954" spans="2:4" x14ac:dyDescent="0.25">
      <c r="B1954" s="22" t="s">
        <v>10216</v>
      </c>
      <c r="C1954" s="22" t="s">
        <v>10218</v>
      </c>
      <c r="D1954" s="24">
        <v>10061</v>
      </c>
    </row>
    <row r="1955" spans="2:4" x14ac:dyDescent="0.25">
      <c r="B1955" s="22" t="s">
        <v>13930</v>
      </c>
      <c r="C1955" s="22" t="s">
        <v>13932</v>
      </c>
      <c r="D1955" s="24">
        <v>10089</v>
      </c>
    </row>
    <row r="1956" spans="2:4" x14ac:dyDescent="0.25">
      <c r="B1956" s="22" t="s">
        <v>11373</v>
      </c>
      <c r="C1956" s="22" t="s">
        <v>11375</v>
      </c>
      <c r="D1956" s="24">
        <v>10100</v>
      </c>
    </row>
    <row r="1957" spans="2:4" x14ac:dyDescent="0.25">
      <c r="B1957" s="22" t="s">
        <v>12255</v>
      </c>
      <c r="C1957" s="22" t="s">
        <v>12257</v>
      </c>
      <c r="D1957" s="24">
        <v>10131</v>
      </c>
    </row>
    <row r="1958" spans="2:4" x14ac:dyDescent="0.25">
      <c r="B1958" s="22" t="s">
        <v>10070</v>
      </c>
      <c r="C1958" s="22" t="s">
        <v>10072</v>
      </c>
      <c r="D1958" s="24">
        <v>10133</v>
      </c>
    </row>
    <row r="1959" spans="2:4" x14ac:dyDescent="0.25">
      <c r="B1959" s="22" t="s">
        <v>11214</v>
      </c>
      <c r="C1959" s="22" t="s">
        <v>11216</v>
      </c>
      <c r="D1959" s="24">
        <v>10146</v>
      </c>
    </row>
    <row r="1960" spans="2:4" x14ac:dyDescent="0.25">
      <c r="B1960" s="22" t="s">
        <v>12748</v>
      </c>
      <c r="C1960" s="22" t="s">
        <v>18832</v>
      </c>
      <c r="D1960" s="24">
        <v>10157</v>
      </c>
    </row>
    <row r="1961" spans="2:4" x14ac:dyDescent="0.25">
      <c r="B1961" s="22" t="s">
        <v>12432</v>
      </c>
      <c r="C1961" s="22" t="s">
        <v>12434</v>
      </c>
      <c r="D1961" s="24">
        <v>10159</v>
      </c>
    </row>
    <row r="1962" spans="2:4" x14ac:dyDescent="0.25">
      <c r="B1962" s="22" t="s">
        <v>14678</v>
      </c>
      <c r="C1962" s="22" t="s">
        <v>14680</v>
      </c>
      <c r="D1962" s="24">
        <v>10163</v>
      </c>
    </row>
    <row r="1963" spans="2:4" x14ac:dyDescent="0.25">
      <c r="B1963" s="22" t="s">
        <v>11919</v>
      </c>
      <c r="C1963" s="22" t="s">
        <v>11921</v>
      </c>
      <c r="D1963" s="24">
        <v>10178</v>
      </c>
    </row>
    <row r="1964" spans="2:4" x14ac:dyDescent="0.25">
      <c r="B1964" s="22" t="s">
        <v>12204</v>
      </c>
      <c r="C1964" s="22" t="s">
        <v>12206</v>
      </c>
      <c r="D1964" s="24">
        <v>10181</v>
      </c>
    </row>
    <row r="1965" spans="2:4" x14ac:dyDescent="0.25">
      <c r="B1965" s="22" t="s">
        <v>12787</v>
      </c>
      <c r="C1965" s="22" t="s">
        <v>12789</v>
      </c>
      <c r="D1965" s="24">
        <v>10182</v>
      </c>
    </row>
    <row r="1966" spans="2:4" x14ac:dyDescent="0.25">
      <c r="B1966" s="22" t="s">
        <v>12132</v>
      </c>
      <c r="C1966" s="22" t="s">
        <v>12134</v>
      </c>
      <c r="D1966" s="24">
        <v>10192</v>
      </c>
    </row>
    <row r="1967" spans="2:4" x14ac:dyDescent="0.25">
      <c r="B1967" s="22" t="s">
        <v>15207</v>
      </c>
      <c r="C1967" s="22" t="s">
        <v>15209</v>
      </c>
      <c r="D1967" s="24">
        <v>10195</v>
      </c>
    </row>
    <row r="1968" spans="2:4" x14ac:dyDescent="0.25">
      <c r="B1968" s="22" t="s">
        <v>9270</v>
      </c>
      <c r="C1968" s="22" t="s">
        <v>9272</v>
      </c>
      <c r="D1968" s="24">
        <v>10205</v>
      </c>
    </row>
    <row r="1969" spans="2:4" x14ac:dyDescent="0.25">
      <c r="B1969" s="22" t="s">
        <v>11304</v>
      </c>
      <c r="C1969" s="22" t="s">
        <v>11306</v>
      </c>
      <c r="D1969" s="24">
        <v>10211</v>
      </c>
    </row>
    <row r="1970" spans="2:4" x14ac:dyDescent="0.25">
      <c r="B1970" s="22" t="s">
        <v>14261</v>
      </c>
      <c r="C1970" s="22" t="s">
        <v>18833</v>
      </c>
      <c r="D1970" s="24">
        <v>10213</v>
      </c>
    </row>
    <row r="1971" spans="2:4" x14ac:dyDescent="0.25">
      <c r="B1971" s="22" t="s">
        <v>13175</v>
      </c>
      <c r="C1971" s="22" t="s">
        <v>13177</v>
      </c>
      <c r="D1971" s="24">
        <v>10223</v>
      </c>
    </row>
    <row r="1972" spans="2:4" x14ac:dyDescent="0.25">
      <c r="B1972" s="22" t="s">
        <v>12198</v>
      </c>
      <c r="C1972" s="22" t="s">
        <v>12200</v>
      </c>
      <c r="D1972" s="24">
        <v>10232</v>
      </c>
    </row>
    <row r="1973" spans="2:4" x14ac:dyDescent="0.25">
      <c r="B1973" s="22" t="s">
        <v>13539</v>
      </c>
      <c r="C1973" s="22" t="s">
        <v>13541</v>
      </c>
      <c r="D1973" s="24">
        <v>10234</v>
      </c>
    </row>
    <row r="1974" spans="2:4" x14ac:dyDescent="0.25">
      <c r="B1974" s="22" t="s">
        <v>11810</v>
      </c>
      <c r="C1974" s="22" t="s">
        <v>11812</v>
      </c>
      <c r="D1974" s="24">
        <v>10257</v>
      </c>
    </row>
    <row r="1975" spans="2:4" x14ac:dyDescent="0.25">
      <c r="B1975" s="22" t="s">
        <v>9995</v>
      </c>
      <c r="C1975" s="22" t="s">
        <v>9997</v>
      </c>
      <c r="D1975" s="24">
        <v>10262</v>
      </c>
    </row>
    <row r="1976" spans="2:4" x14ac:dyDescent="0.25">
      <c r="B1976" s="22" t="s">
        <v>18834</v>
      </c>
      <c r="C1976" s="22" t="s">
        <v>18835</v>
      </c>
      <c r="D1976" s="24">
        <v>10264</v>
      </c>
    </row>
    <row r="1977" spans="2:4" x14ac:dyDescent="0.25">
      <c r="B1977" s="22" t="s">
        <v>10807</v>
      </c>
      <c r="C1977" s="22" t="s">
        <v>10809</v>
      </c>
      <c r="D1977" s="24">
        <v>10268</v>
      </c>
    </row>
    <row r="1978" spans="2:4" x14ac:dyDescent="0.25">
      <c r="B1978" s="22" t="s">
        <v>18836</v>
      </c>
      <c r="C1978" s="22" t="s">
        <v>18837</v>
      </c>
      <c r="D1978" s="24">
        <v>10269</v>
      </c>
    </row>
    <row r="1979" spans="2:4" x14ac:dyDescent="0.25">
      <c r="B1979" s="22" t="s">
        <v>14339</v>
      </c>
      <c r="C1979" s="22" t="s">
        <v>14341</v>
      </c>
      <c r="D1979" s="24">
        <v>10293</v>
      </c>
    </row>
    <row r="1980" spans="2:4" x14ac:dyDescent="0.25">
      <c r="B1980" s="22" t="s">
        <v>10237</v>
      </c>
      <c r="C1980" s="22" t="s">
        <v>10239</v>
      </c>
      <c r="D1980" s="24">
        <v>10299</v>
      </c>
    </row>
    <row r="1981" spans="2:4" x14ac:dyDescent="0.25">
      <c r="B1981" s="22" t="s">
        <v>14354</v>
      </c>
      <c r="C1981" s="22" t="s">
        <v>14356</v>
      </c>
      <c r="D1981" s="24">
        <v>10301</v>
      </c>
    </row>
    <row r="1982" spans="2:4" x14ac:dyDescent="0.25">
      <c r="B1982" s="22" t="s">
        <v>11907</v>
      </c>
      <c r="C1982" s="22" t="s">
        <v>11909</v>
      </c>
      <c r="D1982" s="24">
        <v>10302</v>
      </c>
    </row>
    <row r="1983" spans="2:4" x14ac:dyDescent="0.25">
      <c r="B1983" s="22" t="s">
        <v>12153</v>
      </c>
      <c r="C1983" s="22" t="s">
        <v>12155</v>
      </c>
      <c r="D1983" s="24">
        <v>10308</v>
      </c>
    </row>
    <row r="1984" spans="2:4" x14ac:dyDescent="0.25">
      <c r="B1984" s="22" t="s">
        <v>18838</v>
      </c>
      <c r="C1984" s="22" t="s">
        <v>18839</v>
      </c>
      <c r="D1984" s="24">
        <v>10323</v>
      </c>
    </row>
    <row r="1985" spans="2:4" x14ac:dyDescent="0.25">
      <c r="B1985" s="22" t="s">
        <v>18840</v>
      </c>
      <c r="C1985" s="22" t="s">
        <v>18841</v>
      </c>
      <c r="D1985" s="24">
        <v>10334</v>
      </c>
    </row>
    <row r="1986" spans="2:4" x14ac:dyDescent="0.25">
      <c r="B1986" s="22" t="s">
        <v>18842</v>
      </c>
      <c r="C1986" s="22" t="s">
        <v>18843</v>
      </c>
      <c r="D1986" s="24">
        <v>10335</v>
      </c>
    </row>
    <row r="1987" spans="2:4" x14ac:dyDescent="0.25">
      <c r="B1987" s="22" t="s">
        <v>9480</v>
      </c>
      <c r="C1987" s="22" t="s">
        <v>9482</v>
      </c>
      <c r="D1987" s="24">
        <v>10341</v>
      </c>
    </row>
    <row r="1988" spans="2:4" x14ac:dyDescent="0.25">
      <c r="B1988" s="22" t="s">
        <v>13643</v>
      </c>
      <c r="C1988" s="22" t="s">
        <v>13645</v>
      </c>
      <c r="D1988" s="24">
        <v>10346</v>
      </c>
    </row>
    <row r="1989" spans="2:4" x14ac:dyDescent="0.25">
      <c r="B1989" s="22" t="s">
        <v>14003</v>
      </c>
      <c r="C1989" s="22" t="s">
        <v>14005</v>
      </c>
      <c r="D1989" s="24">
        <v>10352</v>
      </c>
    </row>
    <row r="1990" spans="2:4" x14ac:dyDescent="0.25">
      <c r="B1990" s="22" t="s">
        <v>12531</v>
      </c>
      <c r="C1990" s="22" t="s">
        <v>12533</v>
      </c>
      <c r="D1990" s="24">
        <v>10359</v>
      </c>
    </row>
    <row r="1991" spans="2:4" x14ac:dyDescent="0.25">
      <c r="B1991" s="22" t="s">
        <v>10711</v>
      </c>
      <c r="C1991" s="22" t="s">
        <v>10713</v>
      </c>
      <c r="D1991" s="24">
        <v>10360</v>
      </c>
    </row>
    <row r="1992" spans="2:4" x14ac:dyDescent="0.25">
      <c r="B1992" s="22" t="s">
        <v>9561</v>
      </c>
      <c r="C1992" s="22" t="s">
        <v>9563</v>
      </c>
      <c r="D1992" s="24">
        <v>10363</v>
      </c>
    </row>
    <row r="1993" spans="2:4" x14ac:dyDescent="0.25">
      <c r="B1993" s="22" t="s">
        <v>8962</v>
      </c>
      <c r="C1993" s="22" t="s">
        <v>8964</v>
      </c>
      <c r="D1993" s="24">
        <v>10366</v>
      </c>
    </row>
    <row r="1994" spans="2:4" x14ac:dyDescent="0.25">
      <c r="B1994" s="22" t="s">
        <v>11430</v>
      </c>
      <c r="C1994" s="22" t="s">
        <v>11432</v>
      </c>
      <c r="D1994" s="24">
        <v>10377</v>
      </c>
    </row>
    <row r="1995" spans="2:4" x14ac:dyDescent="0.25">
      <c r="B1995" s="22" t="s">
        <v>10279</v>
      </c>
      <c r="C1995" s="22" t="s">
        <v>18844</v>
      </c>
      <c r="D1995" s="24">
        <v>10377</v>
      </c>
    </row>
    <row r="1996" spans="2:4" x14ac:dyDescent="0.25">
      <c r="B1996" s="22" t="s">
        <v>12183</v>
      </c>
      <c r="C1996" s="22" t="s">
        <v>12185</v>
      </c>
      <c r="D1996" s="24">
        <v>10393</v>
      </c>
    </row>
    <row r="1997" spans="2:4" x14ac:dyDescent="0.25">
      <c r="B1997" s="22" t="s">
        <v>9004</v>
      </c>
      <c r="C1997" s="22" t="s">
        <v>9006</v>
      </c>
      <c r="D1997" s="24">
        <v>10403</v>
      </c>
    </row>
    <row r="1998" spans="2:4" x14ac:dyDescent="0.25">
      <c r="B1998" s="22" t="s">
        <v>12279</v>
      </c>
      <c r="C1998" s="22" t="s">
        <v>12281</v>
      </c>
      <c r="D1998" s="24">
        <v>10406</v>
      </c>
    </row>
    <row r="1999" spans="2:4" x14ac:dyDescent="0.25">
      <c r="B1999" s="22" t="s">
        <v>11454</v>
      </c>
      <c r="C1999" s="22" t="s">
        <v>11456</v>
      </c>
      <c r="D1999" s="24">
        <v>10419</v>
      </c>
    </row>
    <row r="2000" spans="2:4" x14ac:dyDescent="0.25">
      <c r="B2000" s="22" t="s">
        <v>11014</v>
      </c>
      <c r="C2000" s="22" t="s">
        <v>11016</v>
      </c>
      <c r="D2000" s="24">
        <v>10422</v>
      </c>
    </row>
    <row r="2001" spans="2:4" x14ac:dyDescent="0.25">
      <c r="B2001" s="22" t="s">
        <v>13688</v>
      </c>
      <c r="C2001" s="22" t="s">
        <v>13690</v>
      </c>
      <c r="D2001" s="24">
        <v>10422</v>
      </c>
    </row>
    <row r="2002" spans="2:4" x14ac:dyDescent="0.25">
      <c r="B2002" s="22" t="s">
        <v>6627</v>
      </c>
      <c r="C2002" s="22" t="s">
        <v>6629</v>
      </c>
      <c r="D2002" s="24">
        <v>10433</v>
      </c>
    </row>
    <row r="2003" spans="2:4" x14ac:dyDescent="0.25">
      <c r="B2003" s="22" t="s">
        <v>14039</v>
      </c>
      <c r="C2003" s="22" t="s">
        <v>14041</v>
      </c>
      <c r="D2003" s="24">
        <v>10446</v>
      </c>
    </row>
    <row r="2004" spans="2:4" x14ac:dyDescent="0.25">
      <c r="B2004" s="22" t="s">
        <v>10765</v>
      </c>
      <c r="C2004" s="22" t="s">
        <v>10767</v>
      </c>
      <c r="D2004" s="24">
        <v>10456</v>
      </c>
    </row>
    <row r="2005" spans="2:4" x14ac:dyDescent="0.25">
      <c r="B2005" s="22" t="s">
        <v>13343</v>
      </c>
      <c r="C2005" s="22" t="s">
        <v>13345</v>
      </c>
      <c r="D2005" s="24">
        <v>10457</v>
      </c>
    </row>
    <row r="2006" spans="2:4" x14ac:dyDescent="0.25">
      <c r="B2006" s="22" t="s">
        <v>10567</v>
      </c>
      <c r="C2006" s="22" t="s">
        <v>10569</v>
      </c>
      <c r="D2006" s="24">
        <v>10463</v>
      </c>
    </row>
    <row r="2007" spans="2:4" x14ac:dyDescent="0.25">
      <c r="B2007" s="22" t="s">
        <v>18845</v>
      </c>
      <c r="C2007" s="22" t="s">
        <v>18846</v>
      </c>
      <c r="D2007" s="24">
        <v>10475</v>
      </c>
    </row>
    <row r="2008" spans="2:4" x14ac:dyDescent="0.25">
      <c r="B2008" s="22" t="s">
        <v>12510</v>
      </c>
      <c r="C2008" s="22" t="s">
        <v>12512</v>
      </c>
      <c r="D2008" s="24">
        <v>10475</v>
      </c>
    </row>
    <row r="2009" spans="2:4" x14ac:dyDescent="0.25">
      <c r="B2009" s="22" t="s">
        <v>16008</v>
      </c>
      <c r="C2009" s="22" t="s">
        <v>16010</v>
      </c>
      <c r="D2009" s="24">
        <v>10477</v>
      </c>
    </row>
    <row r="2010" spans="2:4" x14ac:dyDescent="0.25">
      <c r="B2010" s="22" t="s">
        <v>11175</v>
      </c>
      <c r="C2010" s="22" t="s">
        <v>11177</v>
      </c>
      <c r="D2010" s="24">
        <v>10478</v>
      </c>
    </row>
    <row r="2011" spans="2:4" x14ac:dyDescent="0.25">
      <c r="B2011" s="22" t="s">
        <v>11753</v>
      </c>
      <c r="C2011" s="22" t="s">
        <v>11755</v>
      </c>
      <c r="D2011" s="24">
        <v>10485</v>
      </c>
    </row>
    <row r="2012" spans="2:4" x14ac:dyDescent="0.25">
      <c r="B2012" s="22" t="s">
        <v>12249</v>
      </c>
      <c r="C2012" s="22" t="s">
        <v>12251</v>
      </c>
      <c r="D2012" s="24">
        <v>10505</v>
      </c>
    </row>
    <row r="2013" spans="2:4" x14ac:dyDescent="0.25">
      <c r="B2013" s="22" t="s">
        <v>10330</v>
      </c>
      <c r="C2013" s="22" t="s">
        <v>10332</v>
      </c>
      <c r="D2013" s="24">
        <v>10509</v>
      </c>
    </row>
    <row r="2014" spans="2:4" x14ac:dyDescent="0.25">
      <c r="B2014" s="22" t="s">
        <v>10681</v>
      </c>
      <c r="C2014" s="22" t="s">
        <v>10683</v>
      </c>
      <c r="D2014" s="24">
        <v>10517</v>
      </c>
    </row>
    <row r="2015" spans="2:4" x14ac:dyDescent="0.25">
      <c r="B2015" s="22" t="s">
        <v>13670</v>
      </c>
      <c r="C2015" s="22" t="s">
        <v>13672</v>
      </c>
      <c r="D2015" s="24">
        <v>10525</v>
      </c>
    </row>
    <row r="2016" spans="2:4" x14ac:dyDescent="0.25">
      <c r="B2016" s="22" t="s">
        <v>12210</v>
      </c>
      <c r="C2016" s="22" t="s">
        <v>12212</v>
      </c>
      <c r="D2016" s="24">
        <v>10528</v>
      </c>
    </row>
    <row r="2017" spans="2:4" x14ac:dyDescent="0.25">
      <c r="B2017" s="22" t="s">
        <v>9516</v>
      </c>
      <c r="C2017" s="22" t="s">
        <v>9518</v>
      </c>
      <c r="D2017" s="24">
        <v>10531</v>
      </c>
    </row>
    <row r="2018" spans="2:4" x14ac:dyDescent="0.25">
      <c r="B2018" s="22" t="s">
        <v>11271</v>
      </c>
      <c r="C2018" s="22" t="s">
        <v>11273</v>
      </c>
      <c r="D2018" s="24">
        <v>10537</v>
      </c>
    </row>
    <row r="2019" spans="2:4" x14ac:dyDescent="0.25">
      <c r="B2019" s="22" t="s">
        <v>18847</v>
      </c>
      <c r="C2019" s="22" t="s">
        <v>18848</v>
      </c>
      <c r="D2019" s="24">
        <v>10546</v>
      </c>
    </row>
    <row r="2020" spans="2:4" x14ac:dyDescent="0.25">
      <c r="B2020" s="22" t="s">
        <v>9777</v>
      </c>
      <c r="C2020" s="22" t="s">
        <v>9779</v>
      </c>
      <c r="D2020" s="24">
        <v>10559</v>
      </c>
    </row>
    <row r="2021" spans="2:4" x14ac:dyDescent="0.25">
      <c r="B2021" s="22" t="s">
        <v>10879</v>
      </c>
      <c r="C2021" s="22" t="s">
        <v>10881</v>
      </c>
      <c r="D2021" s="24">
        <v>10568</v>
      </c>
    </row>
    <row r="2022" spans="2:4" x14ac:dyDescent="0.25">
      <c r="B2022" s="22" t="s">
        <v>10342</v>
      </c>
      <c r="C2022" s="22" t="s">
        <v>10344</v>
      </c>
      <c r="D2022" s="24">
        <v>10569</v>
      </c>
    </row>
    <row r="2023" spans="2:4" x14ac:dyDescent="0.25">
      <c r="B2023" s="22" t="s">
        <v>11313</v>
      </c>
      <c r="C2023" s="22" t="s">
        <v>11315</v>
      </c>
      <c r="D2023" s="24">
        <v>10569</v>
      </c>
    </row>
    <row r="2024" spans="2:4" x14ac:dyDescent="0.25">
      <c r="B2024" s="22" t="s">
        <v>9387</v>
      </c>
      <c r="C2024" s="22" t="s">
        <v>9389</v>
      </c>
      <c r="D2024" s="24">
        <v>10581</v>
      </c>
    </row>
    <row r="2025" spans="2:4" x14ac:dyDescent="0.25">
      <c r="B2025" s="22" t="s">
        <v>9204</v>
      </c>
      <c r="C2025" s="22" t="s">
        <v>9206</v>
      </c>
      <c r="D2025" s="24">
        <v>10586</v>
      </c>
    </row>
    <row r="2026" spans="2:4" x14ac:dyDescent="0.25">
      <c r="B2026" s="22" t="s">
        <v>11023</v>
      </c>
      <c r="C2026" s="22" t="s">
        <v>11025</v>
      </c>
      <c r="D2026" s="24">
        <v>10619</v>
      </c>
    </row>
    <row r="2027" spans="2:4" x14ac:dyDescent="0.25">
      <c r="B2027" s="22" t="s">
        <v>8599</v>
      </c>
      <c r="C2027" s="22" t="s">
        <v>8601</v>
      </c>
      <c r="D2027" s="24">
        <v>10659</v>
      </c>
    </row>
    <row r="2028" spans="2:4" x14ac:dyDescent="0.25">
      <c r="B2028" s="22" t="s">
        <v>11325</v>
      </c>
      <c r="C2028" s="22" t="s">
        <v>11327</v>
      </c>
      <c r="D2028" s="24">
        <v>10660</v>
      </c>
    </row>
    <row r="2029" spans="2:4" x14ac:dyDescent="0.25">
      <c r="B2029" s="22" t="s">
        <v>16143</v>
      </c>
      <c r="C2029" s="22" t="s">
        <v>16145</v>
      </c>
      <c r="D2029" s="24">
        <v>10664</v>
      </c>
    </row>
    <row r="2030" spans="2:4" x14ac:dyDescent="0.25">
      <c r="B2030" s="22" t="s">
        <v>10708</v>
      </c>
      <c r="C2030" s="22" t="s">
        <v>10710</v>
      </c>
      <c r="D2030" s="24">
        <v>10681</v>
      </c>
    </row>
    <row r="2031" spans="2:4" x14ac:dyDescent="0.25">
      <c r="B2031" s="22" t="s">
        <v>11786</v>
      </c>
      <c r="C2031" s="22" t="s">
        <v>11788</v>
      </c>
      <c r="D2031" s="24">
        <v>10684</v>
      </c>
    </row>
    <row r="2032" spans="2:4" x14ac:dyDescent="0.25">
      <c r="B2032" s="22" t="s">
        <v>11519</v>
      </c>
      <c r="C2032" s="22" t="s">
        <v>11521</v>
      </c>
      <c r="D2032" s="24">
        <v>10688</v>
      </c>
    </row>
    <row r="2033" spans="2:4" x14ac:dyDescent="0.25">
      <c r="B2033" s="22" t="s">
        <v>8512</v>
      </c>
      <c r="C2033" s="22" t="s">
        <v>8514</v>
      </c>
      <c r="D2033" s="24">
        <v>10693</v>
      </c>
    </row>
    <row r="2034" spans="2:4" x14ac:dyDescent="0.25">
      <c r="B2034" s="22" t="s">
        <v>9762</v>
      </c>
      <c r="C2034" s="22" t="s">
        <v>9764</v>
      </c>
      <c r="D2034" s="24">
        <v>10695</v>
      </c>
    </row>
    <row r="2035" spans="2:4" x14ac:dyDescent="0.25">
      <c r="B2035" s="22" t="s">
        <v>8986</v>
      </c>
      <c r="C2035" s="22" t="s">
        <v>8988</v>
      </c>
      <c r="D2035" s="24">
        <v>10698</v>
      </c>
    </row>
    <row r="2036" spans="2:4" x14ac:dyDescent="0.25">
      <c r="B2036" s="22" t="s">
        <v>18849</v>
      </c>
      <c r="C2036" s="22" t="s">
        <v>18850</v>
      </c>
      <c r="D2036" s="24">
        <v>10702</v>
      </c>
    </row>
    <row r="2037" spans="2:4" x14ac:dyDescent="0.25">
      <c r="B2037" s="22" t="s">
        <v>11253</v>
      </c>
      <c r="C2037" s="22" t="s">
        <v>11255</v>
      </c>
      <c r="D2037" s="24">
        <v>10728</v>
      </c>
    </row>
    <row r="2038" spans="2:4" x14ac:dyDescent="0.25">
      <c r="B2038" s="22" t="s">
        <v>13945</v>
      </c>
      <c r="C2038" s="22" t="s">
        <v>13947</v>
      </c>
      <c r="D2038" s="24">
        <v>10731</v>
      </c>
    </row>
    <row r="2039" spans="2:4" x14ac:dyDescent="0.25">
      <c r="B2039" s="22" t="s">
        <v>12775</v>
      </c>
      <c r="C2039" s="22" t="s">
        <v>12777</v>
      </c>
      <c r="D2039" s="24">
        <v>10732</v>
      </c>
    </row>
    <row r="2040" spans="2:4" x14ac:dyDescent="0.25">
      <c r="B2040" s="22" t="s">
        <v>8431</v>
      </c>
      <c r="C2040" s="22" t="s">
        <v>8433</v>
      </c>
      <c r="D2040" s="24">
        <v>10748</v>
      </c>
    </row>
    <row r="2041" spans="2:4" x14ac:dyDescent="0.25">
      <c r="B2041" s="22" t="s">
        <v>12621</v>
      </c>
      <c r="C2041" s="22" t="s">
        <v>12623</v>
      </c>
      <c r="D2041" s="24">
        <v>10760</v>
      </c>
    </row>
    <row r="2042" spans="2:4" x14ac:dyDescent="0.25">
      <c r="B2042" s="22" t="s">
        <v>11322</v>
      </c>
      <c r="C2042" s="22" t="s">
        <v>11324</v>
      </c>
      <c r="D2042" s="24">
        <v>10765</v>
      </c>
    </row>
    <row r="2043" spans="2:4" x14ac:dyDescent="0.25">
      <c r="B2043" s="22" t="s">
        <v>15377</v>
      </c>
      <c r="C2043" s="22" t="s">
        <v>15379</v>
      </c>
      <c r="D2043" s="24">
        <v>10775</v>
      </c>
    </row>
    <row r="2044" spans="2:4" x14ac:dyDescent="0.25">
      <c r="B2044" s="22" t="s">
        <v>11122</v>
      </c>
      <c r="C2044" s="22" t="s">
        <v>11124</v>
      </c>
      <c r="D2044" s="24">
        <v>10781</v>
      </c>
    </row>
    <row r="2045" spans="2:4" x14ac:dyDescent="0.25">
      <c r="B2045" s="22" t="s">
        <v>13265</v>
      </c>
      <c r="C2045" s="22" t="s">
        <v>13267</v>
      </c>
      <c r="D2045" s="24">
        <v>10786</v>
      </c>
    </row>
    <row r="2046" spans="2:4" x14ac:dyDescent="0.25">
      <c r="B2046" s="22" t="s">
        <v>11576</v>
      </c>
      <c r="C2046" s="22" t="s">
        <v>11578</v>
      </c>
      <c r="D2046" s="24">
        <v>10787</v>
      </c>
    </row>
    <row r="2047" spans="2:4" x14ac:dyDescent="0.25">
      <c r="B2047" s="22" t="s">
        <v>5468</v>
      </c>
      <c r="C2047" s="22" t="s">
        <v>5470</v>
      </c>
      <c r="D2047" s="24">
        <v>10789</v>
      </c>
    </row>
    <row r="2048" spans="2:4" x14ac:dyDescent="0.25">
      <c r="B2048" s="22" t="s">
        <v>10705</v>
      </c>
      <c r="C2048" s="22" t="s">
        <v>10707</v>
      </c>
      <c r="D2048" s="24">
        <v>10803</v>
      </c>
    </row>
    <row r="2049" spans="2:4" x14ac:dyDescent="0.25">
      <c r="B2049" s="22" t="s">
        <v>12742</v>
      </c>
      <c r="C2049" s="22" t="s">
        <v>12744</v>
      </c>
      <c r="D2049" s="24">
        <v>10806</v>
      </c>
    </row>
    <row r="2050" spans="2:4" x14ac:dyDescent="0.25">
      <c r="B2050" s="22" t="s">
        <v>10789</v>
      </c>
      <c r="C2050" s="22" t="s">
        <v>10791</v>
      </c>
      <c r="D2050" s="24">
        <v>10807</v>
      </c>
    </row>
    <row r="2051" spans="2:4" x14ac:dyDescent="0.25">
      <c r="B2051" s="22" t="s">
        <v>12534</v>
      </c>
      <c r="C2051" s="22" t="s">
        <v>12536</v>
      </c>
      <c r="D2051" s="24">
        <v>10812</v>
      </c>
    </row>
    <row r="2052" spans="2:4" x14ac:dyDescent="0.25">
      <c r="B2052" s="22" t="s">
        <v>9348</v>
      </c>
      <c r="C2052" s="22" t="s">
        <v>9350</v>
      </c>
      <c r="D2052" s="24">
        <v>10814</v>
      </c>
    </row>
    <row r="2053" spans="2:4" x14ac:dyDescent="0.25">
      <c r="B2053" s="22" t="s">
        <v>11478</v>
      </c>
      <c r="C2053" s="22" t="s">
        <v>11480</v>
      </c>
      <c r="D2053" s="24">
        <v>10819</v>
      </c>
    </row>
    <row r="2054" spans="2:4" x14ac:dyDescent="0.25">
      <c r="B2054" s="22" t="s">
        <v>11427</v>
      </c>
      <c r="C2054" s="22" t="s">
        <v>11429</v>
      </c>
      <c r="D2054" s="24">
        <v>10827</v>
      </c>
    </row>
    <row r="2055" spans="2:4" x14ac:dyDescent="0.25">
      <c r="B2055" s="22" t="s">
        <v>11349</v>
      </c>
      <c r="C2055" s="22" t="s">
        <v>11351</v>
      </c>
      <c r="D2055" s="24">
        <v>10832</v>
      </c>
    </row>
    <row r="2056" spans="2:4" x14ac:dyDescent="0.25">
      <c r="B2056" s="22" t="s">
        <v>12868</v>
      </c>
      <c r="C2056" s="22" t="s">
        <v>12870</v>
      </c>
      <c r="D2056" s="24">
        <v>10835</v>
      </c>
    </row>
    <row r="2057" spans="2:4" x14ac:dyDescent="0.25">
      <c r="B2057" s="22" t="s">
        <v>11564</v>
      </c>
      <c r="C2057" s="22" t="s">
        <v>11566</v>
      </c>
      <c r="D2057" s="24">
        <v>10855</v>
      </c>
    </row>
    <row r="2058" spans="2:4" x14ac:dyDescent="0.25">
      <c r="B2058" s="22" t="s">
        <v>8071</v>
      </c>
      <c r="C2058" s="22" t="s">
        <v>8073</v>
      </c>
      <c r="D2058" s="24">
        <v>10867</v>
      </c>
    </row>
    <row r="2059" spans="2:4" x14ac:dyDescent="0.25">
      <c r="B2059" s="22" t="s">
        <v>15089</v>
      </c>
      <c r="C2059" s="22" t="s">
        <v>15091</v>
      </c>
      <c r="D2059" s="24">
        <v>10874</v>
      </c>
    </row>
    <row r="2060" spans="2:4" x14ac:dyDescent="0.25">
      <c r="B2060" s="22" t="s">
        <v>11765</v>
      </c>
      <c r="C2060" s="22" t="s">
        <v>11767</v>
      </c>
      <c r="D2060" s="24">
        <v>10876</v>
      </c>
    </row>
    <row r="2061" spans="2:4" x14ac:dyDescent="0.25">
      <c r="B2061" s="22" t="s">
        <v>18851</v>
      </c>
      <c r="C2061" s="22" t="s">
        <v>18852</v>
      </c>
      <c r="D2061" s="24">
        <v>10877</v>
      </c>
    </row>
    <row r="2062" spans="2:4" x14ac:dyDescent="0.25">
      <c r="B2062" s="22" t="s">
        <v>10360</v>
      </c>
      <c r="C2062" s="22" t="s">
        <v>10362</v>
      </c>
      <c r="D2062" s="24">
        <v>10878</v>
      </c>
    </row>
    <row r="2063" spans="2:4" x14ac:dyDescent="0.25">
      <c r="B2063" s="22" t="s">
        <v>13163</v>
      </c>
      <c r="C2063" s="22" t="s">
        <v>13165</v>
      </c>
      <c r="D2063" s="24">
        <v>10879</v>
      </c>
    </row>
    <row r="2064" spans="2:4" x14ac:dyDescent="0.25">
      <c r="B2064" s="22" t="s">
        <v>16664</v>
      </c>
      <c r="C2064" s="22" t="s">
        <v>16666</v>
      </c>
      <c r="D2064" s="24">
        <v>10898</v>
      </c>
    </row>
    <row r="2065" spans="2:4" x14ac:dyDescent="0.25">
      <c r="B2065" s="22" t="s">
        <v>11717</v>
      </c>
      <c r="C2065" s="22" t="s">
        <v>11719</v>
      </c>
      <c r="D2065" s="24">
        <v>10908</v>
      </c>
    </row>
    <row r="2066" spans="2:4" x14ac:dyDescent="0.25">
      <c r="B2066" s="22" t="s">
        <v>14045</v>
      </c>
      <c r="C2066" s="22" t="s">
        <v>14047</v>
      </c>
      <c r="D2066" s="24">
        <v>10915</v>
      </c>
    </row>
    <row r="2067" spans="2:4" x14ac:dyDescent="0.25">
      <c r="B2067" s="22" t="s">
        <v>11931</v>
      </c>
      <c r="C2067" s="22" t="s">
        <v>11933</v>
      </c>
      <c r="D2067" s="24">
        <v>10918</v>
      </c>
    </row>
    <row r="2068" spans="2:4" x14ac:dyDescent="0.25">
      <c r="B2068" s="22" t="s">
        <v>18853</v>
      </c>
      <c r="C2068" s="22" t="s">
        <v>18854</v>
      </c>
      <c r="D2068" s="24">
        <v>10936</v>
      </c>
    </row>
    <row r="2069" spans="2:4" x14ac:dyDescent="0.25">
      <c r="B2069" s="22" t="s">
        <v>13528</v>
      </c>
      <c r="C2069" s="22" t="s">
        <v>13529</v>
      </c>
      <c r="D2069" s="24">
        <v>10944</v>
      </c>
    </row>
    <row r="2070" spans="2:4" x14ac:dyDescent="0.25">
      <c r="B2070" s="22" t="s">
        <v>11155</v>
      </c>
      <c r="C2070" s="22" t="s">
        <v>11157</v>
      </c>
      <c r="D2070" s="24">
        <v>10947</v>
      </c>
    </row>
    <row r="2071" spans="2:4" x14ac:dyDescent="0.25">
      <c r="B2071" s="22" t="s">
        <v>8728</v>
      </c>
      <c r="C2071" s="22" t="s">
        <v>8730</v>
      </c>
      <c r="D2071" s="24">
        <v>10979</v>
      </c>
    </row>
    <row r="2072" spans="2:4" x14ac:dyDescent="0.25">
      <c r="B2072" s="22" t="s">
        <v>13331</v>
      </c>
      <c r="C2072" s="22" t="s">
        <v>13333</v>
      </c>
      <c r="D2072" s="24">
        <v>10986</v>
      </c>
    </row>
    <row r="2073" spans="2:4" x14ac:dyDescent="0.25">
      <c r="B2073" s="22" t="s">
        <v>12366</v>
      </c>
      <c r="C2073" s="22" t="s">
        <v>12368</v>
      </c>
      <c r="D2073" s="24">
        <v>11000</v>
      </c>
    </row>
    <row r="2074" spans="2:4" x14ac:dyDescent="0.25">
      <c r="B2074" s="22" t="s">
        <v>8692</v>
      </c>
      <c r="C2074" s="22" t="s">
        <v>8694</v>
      </c>
      <c r="D2074" s="24">
        <v>11004</v>
      </c>
    </row>
    <row r="2075" spans="2:4" x14ac:dyDescent="0.25">
      <c r="B2075" s="22" t="s">
        <v>10966</v>
      </c>
      <c r="C2075" s="22" t="s">
        <v>10968</v>
      </c>
      <c r="D2075" s="24">
        <v>11011</v>
      </c>
    </row>
    <row r="2076" spans="2:4" x14ac:dyDescent="0.25">
      <c r="B2076" s="22" t="s">
        <v>6600</v>
      </c>
      <c r="C2076" s="22" t="s">
        <v>6602</v>
      </c>
      <c r="D2076" s="24">
        <v>11012</v>
      </c>
    </row>
    <row r="2077" spans="2:4" x14ac:dyDescent="0.25">
      <c r="B2077" s="22" t="s">
        <v>7426</v>
      </c>
      <c r="C2077" s="22" t="s">
        <v>7428</v>
      </c>
      <c r="D2077" s="24">
        <v>11019</v>
      </c>
    </row>
    <row r="2078" spans="2:4" x14ac:dyDescent="0.25">
      <c r="B2078" s="22" t="s">
        <v>14078</v>
      </c>
      <c r="C2078" s="22" t="s">
        <v>14080</v>
      </c>
      <c r="D2078" s="24">
        <v>11022</v>
      </c>
    </row>
    <row r="2079" spans="2:4" x14ac:dyDescent="0.25">
      <c r="B2079" s="22" t="s">
        <v>11645</v>
      </c>
      <c r="C2079" s="22" t="s">
        <v>11647</v>
      </c>
      <c r="D2079" s="24">
        <v>11026</v>
      </c>
    </row>
    <row r="2080" spans="2:4" x14ac:dyDescent="0.25">
      <c r="B2080" s="22" t="s">
        <v>10495</v>
      </c>
      <c r="C2080" s="22" t="s">
        <v>10497</v>
      </c>
      <c r="D2080" s="24">
        <v>11034</v>
      </c>
    </row>
    <row r="2081" spans="2:4" x14ac:dyDescent="0.25">
      <c r="B2081" s="22" t="s">
        <v>9965</v>
      </c>
      <c r="C2081" s="22" t="s">
        <v>9967</v>
      </c>
      <c r="D2081" s="24">
        <v>11037</v>
      </c>
    </row>
    <row r="2082" spans="2:4" x14ac:dyDescent="0.25">
      <c r="B2082" s="22" t="s">
        <v>18855</v>
      </c>
      <c r="C2082" s="22" t="s">
        <v>18856</v>
      </c>
      <c r="D2082" s="24">
        <v>11045</v>
      </c>
    </row>
    <row r="2083" spans="2:4" x14ac:dyDescent="0.25">
      <c r="B2083" s="22" t="s">
        <v>11528</v>
      </c>
      <c r="C2083" s="22" t="s">
        <v>11530</v>
      </c>
      <c r="D2083" s="24">
        <v>11051</v>
      </c>
    </row>
    <row r="2084" spans="2:4" x14ac:dyDescent="0.25">
      <c r="B2084" s="22" t="s">
        <v>11627</v>
      </c>
      <c r="C2084" s="22" t="s">
        <v>11629</v>
      </c>
      <c r="D2084" s="24">
        <v>11080</v>
      </c>
    </row>
    <row r="2085" spans="2:4" x14ac:dyDescent="0.25">
      <c r="B2085" s="22" t="s">
        <v>11871</v>
      </c>
      <c r="C2085" s="22" t="s">
        <v>11873</v>
      </c>
      <c r="D2085" s="24">
        <v>11081</v>
      </c>
    </row>
    <row r="2086" spans="2:4" x14ac:dyDescent="0.25">
      <c r="B2086" s="22" t="s">
        <v>12710</v>
      </c>
      <c r="C2086" s="22" t="s">
        <v>12712</v>
      </c>
      <c r="D2086" s="24">
        <v>11084</v>
      </c>
    </row>
    <row r="2087" spans="2:4" x14ac:dyDescent="0.25">
      <c r="B2087" s="22" t="s">
        <v>11792</v>
      </c>
      <c r="C2087" s="22" t="s">
        <v>11794</v>
      </c>
      <c r="D2087" s="24">
        <v>11095</v>
      </c>
    </row>
    <row r="2088" spans="2:4" x14ac:dyDescent="0.25">
      <c r="B2088" s="22" t="s">
        <v>11588</v>
      </c>
      <c r="C2088" s="22" t="s">
        <v>11590</v>
      </c>
      <c r="D2088" s="24">
        <v>11099</v>
      </c>
    </row>
    <row r="2089" spans="2:4" x14ac:dyDescent="0.25">
      <c r="B2089" s="22" t="s">
        <v>11642</v>
      </c>
      <c r="C2089" s="22" t="s">
        <v>11644</v>
      </c>
      <c r="D2089" s="24">
        <v>11110</v>
      </c>
    </row>
    <row r="2090" spans="2:4" x14ac:dyDescent="0.25">
      <c r="B2090" s="22" t="s">
        <v>11065</v>
      </c>
      <c r="C2090" s="22" t="s">
        <v>11067</v>
      </c>
      <c r="D2090" s="24">
        <v>11116</v>
      </c>
    </row>
    <row r="2091" spans="2:4" x14ac:dyDescent="0.25">
      <c r="B2091" s="22" t="s">
        <v>13328</v>
      </c>
      <c r="C2091" s="22" t="s">
        <v>13330</v>
      </c>
      <c r="D2091" s="24">
        <v>11120</v>
      </c>
    </row>
    <row r="2092" spans="2:4" x14ac:dyDescent="0.25">
      <c r="B2092" s="22" t="s">
        <v>11507</v>
      </c>
      <c r="C2092" s="22" t="s">
        <v>11509</v>
      </c>
      <c r="D2092" s="24">
        <v>11121</v>
      </c>
    </row>
    <row r="2093" spans="2:4" x14ac:dyDescent="0.25">
      <c r="B2093" s="22" t="s">
        <v>15842</v>
      </c>
      <c r="C2093" s="22" t="s">
        <v>15844</v>
      </c>
      <c r="D2093" s="24">
        <v>11137</v>
      </c>
    </row>
    <row r="2094" spans="2:4" x14ac:dyDescent="0.25">
      <c r="B2094" s="22" t="s">
        <v>12207</v>
      </c>
      <c r="C2094" s="22" t="s">
        <v>12209</v>
      </c>
      <c r="D2094" s="24">
        <v>11161</v>
      </c>
    </row>
    <row r="2095" spans="2:4" x14ac:dyDescent="0.25">
      <c r="B2095" s="22" t="s">
        <v>12330</v>
      </c>
      <c r="C2095" s="22" t="s">
        <v>12332</v>
      </c>
      <c r="D2095" s="24">
        <v>11168</v>
      </c>
    </row>
    <row r="2096" spans="2:4" x14ac:dyDescent="0.25">
      <c r="B2096" s="22" t="s">
        <v>10930</v>
      </c>
      <c r="C2096" s="22" t="s">
        <v>10932</v>
      </c>
      <c r="D2096" s="24">
        <v>11187</v>
      </c>
    </row>
    <row r="2097" spans="2:4" x14ac:dyDescent="0.25">
      <c r="B2097" s="22" t="s">
        <v>5330</v>
      </c>
      <c r="C2097" s="22" t="s">
        <v>5332</v>
      </c>
      <c r="D2097" s="24">
        <v>11209</v>
      </c>
    </row>
    <row r="2098" spans="2:4" x14ac:dyDescent="0.25">
      <c r="B2098" s="22" t="s">
        <v>11412</v>
      </c>
      <c r="C2098" s="22" t="s">
        <v>11414</v>
      </c>
      <c r="D2098" s="24">
        <v>11214</v>
      </c>
    </row>
    <row r="2099" spans="2:4" x14ac:dyDescent="0.25">
      <c r="B2099" s="22" t="s">
        <v>11606</v>
      </c>
      <c r="C2099" s="22" t="s">
        <v>11608</v>
      </c>
      <c r="D2099" s="24">
        <v>11215</v>
      </c>
    </row>
    <row r="2100" spans="2:4" x14ac:dyDescent="0.25">
      <c r="B2100" s="22" t="s">
        <v>8983</v>
      </c>
      <c r="C2100" s="22" t="s">
        <v>8985</v>
      </c>
      <c r="D2100" s="24">
        <v>11220</v>
      </c>
    </row>
    <row r="2101" spans="2:4" x14ac:dyDescent="0.25">
      <c r="B2101" s="22" t="s">
        <v>10001</v>
      </c>
      <c r="C2101" s="22" t="s">
        <v>10003</v>
      </c>
      <c r="D2101" s="24">
        <v>11239</v>
      </c>
    </row>
    <row r="2102" spans="2:4" x14ac:dyDescent="0.25">
      <c r="B2102" s="22" t="s">
        <v>10405</v>
      </c>
      <c r="C2102" s="22" t="s">
        <v>10407</v>
      </c>
      <c r="D2102" s="24">
        <v>11242</v>
      </c>
    </row>
    <row r="2103" spans="2:4" x14ac:dyDescent="0.25">
      <c r="B2103" s="22" t="s">
        <v>15558</v>
      </c>
      <c r="C2103" s="22" t="s">
        <v>15560</v>
      </c>
      <c r="D2103" s="24">
        <v>11258</v>
      </c>
    </row>
    <row r="2104" spans="2:4" x14ac:dyDescent="0.25">
      <c r="B2104" s="22" t="s">
        <v>5690</v>
      </c>
      <c r="C2104" s="22" t="s">
        <v>5692</v>
      </c>
      <c r="D2104" s="24">
        <v>11260</v>
      </c>
    </row>
    <row r="2105" spans="2:4" x14ac:dyDescent="0.25">
      <c r="B2105" s="22" t="s">
        <v>10822</v>
      </c>
      <c r="C2105" s="22" t="s">
        <v>10824</v>
      </c>
      <c r="D2105" s="24">
        <v>11272</v>
      </c>
    </row>
    <row r="2106" spans="2:4" x14ac:dyDescent="0.25">
      <c r="B2106" s="22" t="s">
        <v>10669</v>
      </c>
      <c r="C2106" s="22" t="s">
        <v>10671</v>
      </c>
      <c r="D2106" s="24">
        <v>11273</v>
      </c>
    </row>
    <row r="2107" spans="2:4" x14ac:dyDescent="0.25">
      <c r="B2107" s="22" t="s">
        <v>11771</v>
      </c>
      <c r="C2107" s="22" t="s">
        <v>11773</v>
      </c>
      <c r="D2107" s="24">
        <v>11274</v>
      </c>
    </row>
    <row r="2108" spans="2:4" x14ac:dyDescent="0.25">
      <c r="B2108" s="22" t="s">
        <v>10258</v>
      </c>
      <c r="C2108" s="22" t="s">
        <v>10260</v>
      </c>
      <c r="D2108" s="24">
        <v>11281</v>
      </c>
    </row>
    <row r="2109" spans="2:4" x14ac:dyDescent="0.25">
      <c r="B2109" s="22" t="s">
        <v>18857</v>
      </c>
      <c r="C2109" s="22" t="s">
        <v>18858</v>
      </c>
      <c r="D2109" s="24">
        <v>11287</v>
      </c>
    </row>
    <row r="2110" spans="2:4" x14ac:dyDescent="0.25">
      <c r="B2110" s="22" t="s">
        <v>13953</v>
      </c>
      <c r="C2110" s="22" t="s">
        <v>13955</v>
      </c>
      <c r="D2110" s="24">
        <v>11297</v>
      </c>
    </row>
    <row r="2111" spans="2:4" x14ac:dyDescent="0.25">
      <c r="B2111" s="22" t="s">
        <v>11813</v>
      </c>
      <c r="C2111" s="22" t="s">
        <v>11815</v>
      </c>
      <c r="D2111" s="24">
        <v>11304</v>
      </c>
    </row>
    <row r="2112" spans="2:4" x14ac:dyDescent="0.25">
      <c r="B2112" s="22" t="s">
        <v>8953</v>
      </c>
      <c r="C2112" s="22" t="s">
        <v>8955</v>
      </c>
      <c r="D2112" s="24">
        <v>11315</v>
      </c>
    </row>
    <row r="2113" spans="2:4" x14ac:dyDescent="0.25">
      <c r="B2113" s="22" t="s">
        <v>9699</v>
      </c>
      <c r="C2113" s="22" t="s">
        <v>9701</v>
      </c>
      <c r="D2113" s="24">
        <v>11318</v>
      </c>
    </row>
    <row r="2114" spans="2:4" x14ac:dyDescent="0.25">
      <c r="B2114" s="22" t="s">
        <v>7336</v>
      </c>
      <c r="C2114" s="22" t="s">
        <v>7338</v>
      </c>
      <c r="D2114" s="24">
        <v>11328</v>
      </c>
    </row>
    <row r="2115" spans="2:4" x14ac:dyDescent="0.25">
      <c r="B2115" s="22" t="s">
        <v>12862</v>
      </c>
      <c r="C2115" s="22" t="s">
        <v>12864</v>
      </c>
      <c r="D2115" s="24">
        <v>11328</v>
      </c>
    </row>
    <row r="2116" spans="2:4" x14ac:dyDescent="0.25">
      <c r="B2116" s="22" t="s">
        <v>11047</v>
      </c>
      <c r="C2116" s="22" t="s">
        <v>11049</v>
      </c>
      <c r="D2116" s="24">
        <v>11345</v>
      </c>
    </row>
    <row r="2117" spans="2:4" x14ac:dyDescent="0.25">
      <c r="B2117" s="22" t="s">
        <v>10312</v>
      </c>
      <c r="C2117" s="22" t="s">
        <v>10314</v>
      </c>
      <c r="D2117" s="24">
        <v>11350</v>
      </c>
    </row>
    <row r="2118" spans="2:4" x14ac:dyDescent="0.25">
      <c r="B2118" s="22" t="s">
        <v>7801</v>
      </c>
      <c r="C2118" s="22" t="s">
        <v>7803</v>
      </c>
      <c r="D2118" s="24">
        <v>11357</v>
      </c>
    </row>
    <row r="2119" spans="2:4" x14ac:dyDescent="0.25">
      <c r="B2119" s="22" t="s">
        <v>18859</v>
      </c>
      <c r="C2119" s="22" t="s">
        <v>18860</v>
      </c>
      <c r="D2119" s="24">
        <v>11369</v>
      </c>
    </row>
    <row r="2120" spans="2:4" x14ac:dyDescent="0.25">
      <c r="B2120" s="22" t="s">
        <v>10768</v>
      </c>
      <c r="C2120" s="22" t="s">
        <v>10770</v>
      </c>
      <c r="D2120" s="24">
        <v>11371</v>
      </c>
    </row>
    <row r="2121" spans="2:4" x14ac:dyDescent="0.25">
      <c r="B2121" s="22" t="s">
        <v>5825</v>
      </c>
      <c r="C2121" s="22" t="s">
        <v>5827</v>
      </c>
      <c r="D2121" s="24">
        <v>11372</v>
      </c>
    </row>
    <row r="2122" spans="2:4" x14ac:dyDescent="0.25">
      <c r="B2122" s="22" t="s">
        <v>11310</v>
      </c>
      <c r="C2122" s="22" t="s">
        <v>11312</v>
      </c>
      <c r="D2122" s="24">
        <v>11388</v>
      </c>
    </row>
    <row r="2123" spans="2:4" x14ac:dyDescent="0.25">
      <c r="B2123" s="22" t="s">
        <v>11247</v>
      </c>
      <c r="C2123" s="22" t="s">
        <v>11249</v>
      </c>
      <c r="D2123" s="24">
        <v>11391</v>
      </c>
    </row>
    <row r="2124" spans="2:4" x14ac:dyDescent="0.25">
      <c r="B2124" s="22" t="s">
        <v>12910</v>
      </c>
      <c r="C2124" s="22" t="s">
        <v>12912</v>
      </c>
      <c r="D2124" s="24">
        <v>11392</v>
      </c>
    </row>
    <row r="2125" spans="2:4" x14ac:dyDescent="0.25">
      <c r="B2125" s="22" t="s">
        <v>12811</v>
      </c>
      <c r="C2125" s="22" t="s">
        <v>12813</v>
      </c>
      <c r="D2125" s="24">
        <v>11396</v>
      </c>
    </row>
    <row r="2126" spans="2:4" x14ac:dyDescent="0.25">
      <c r="B2126" s="22" t="s">
        <v>11567</v>
      </c>
      <c r="C2126" s="22" t="s">
        <v>11569</v>
      </c>
      <c r="D2126" s="24">
        <v>11412</v>
      </c>
    </row>
    <row r="2127" spans="2:4" x14ac:dyDescent="0.25">
      <c r="B2127" s="22" t="s">
        <v>11385</v>
      </c>
      <c r="C2127" s="22" t="s">
        <v>11387</v>
      </c>
      <c r="D2127" s="24">
        <v>11413</v>
      </c>
    </row>
    <row r="2128" spans="2:4" x14ac:dyDescent="0.25">
      <c r="B2128" s="22" t="s">
        <v>18861</v>
      </c>
      <c r="C2128" s="22" t="s">
        <v>18862</v>
      </c>
      <c r="D2128" s="24">
        <v>11432</v>
      </c>
    </row>
    <row r="2129" spans="2:4" x14ac:dyDescent="0.25">
      <c r="B2129" s="22" t="s">
        <v>11316</v>
      </c>
      <c r="C2129" s="22" t="s">
        <v>11318</v>
      </c>
      <c r="D2129" s="24">
        <v>11441</v>
      </c>
    </row>
    <row r="2130" spans="2:4" x14ac:dyDescent="0.25">
      <c r="B2130" s="22" t="s">
        <v>11979</v>
      </c>
      <c r="C2130" s="22" t="s">
        <v>11981</v>
      </c>
      <c r="D2130" s="24">
        <v>11479</v>
      </c>
    </row>
    <row r="2131" spans="2:4" x14ac:dyDescent="0.25">
      <c r="B2131" s="22" t="s">
        <v>11603</v>
      </c>
      <c r="C2131" s="22" t="s">
        <v>11605</v>
      </c>
      <c r="D2131" s="24">
        <v>11488</v>
      </c>
    </row>
    <row r="2132" spans="2:4" x14ac:dyDescent="0.25">
      <c r="B2132" s="22" t="s">
        <v>10204</v>
      </c>
      <c r="C2132" s="22" t="s">
        <v>10206</v>
      </c>
      <c r="D2132" s="24">
        <v>11496</v>
      </c>
    </row>
    <row r="2133" spans="2:4" x14ac:dyDescent="0.25">
      <c r="B2133" s="22" t="s">
        <v>10984</v>
      </c>
      <c r="C2133" s="22" t="s">
        <v>10986</v>
      </c>
      <c r="D2133" s="24">
        <v>11499</v>
      </c>
    </row>
    <row r="2134" spans="2:4" x14ac:dyDescent="0.25">
      <c r="B2134" s="22" t="s">
        <v>11400</v>
      </c>
      <c r="C2134" s="22" t="s">
        <v>11402</v>
      </c>
      <c r="D2134" s="24">
        <v>11513</v>
      </c>
    </row>
    <row r="2135" spans="2:4" x14ac:dyDescent="0.25">
      <c r="B2135" s="22" t="s">
        <v>18863</v>
      </c>
      <c r="C2135" s="22" t="s">
        <v>18864</v>
      </c>
      <c r="D2135" s="24">
        <v>11515</v>
      </c>
    </row>
    <row r="2136" spans="2:4" x14ac:dyDescent="0.25">
      <c r="B2136" s="22" t="s">
        <v>9983</v>
      </c>
      <c r="C2136" s="22" t="s">
        <v>9985</v>
      </c>
      <c r="D2136" s="24">
        <v>11533</v>
      </c>
    </row>
    <row r="2137" spans="2:4" x14ac:dyDescent="0.25">
      <c r="B2137" s="22" t="s">
        <v>11190</v>
      </c>
      <c r="C2137" s="22" t="s">
        <v>11192</v>
      </c>
      <c r="D2137" s="24">
        <v>11540</v>
      </c>
    </row>
    <row r="2138" spans="2:4" x14ac:dyDescent="0.25">
      <c r="B2138" s="22" t="s">
        <v>11229</v>
      </c>
      <c r="C2138" s="22" t="s">
        <v>11231</v>
      </c>
      <c r="D2138" s="24">
        <v>11543</v>
      </c>
    </row>
    <row r="2139" spans="2:4" x14ac:dyDescent="0.25">
      <c r="B2139" s="22" t="s">
        <v>10276</v>
      </c>
      <c r="C2139" s="22" t="s">
        <v>10278</v>
      </c>
      <c r="D2139" s="24">
        <v>11547</v>
      </c>
    </row>
    <row r="2140" spans="2:4" x14ac:dyDescent="0.25">
      <c r="B2140" s="22" t="s">
        <v>13109</v>
      </c>
      <c r="C2140" s="22" t="s">
        <v>13111</v>
      </c>
      <c r="D2140" s="24">
        <v>11557</v>
      </c>
    </row>
    <row r="2141" spans="2:4" x14ac:dyDescent="0.25">
      <c r="B2141" s="22" t="s">
        <v>10975</v>
      </c>
      <c r="C2141" s="22" t="s">
        <v>10977</v>
      </c>
      <c r="D2141" s="24">
        <v>11559</v>
      </c>
    </row>
    <row r="2142" spans="2:4" x14ac:dyDescent="0.25">
      <c r="B2142" s="22" t="s">
        <v>12297</v>
      </c>
      <c r="C2142" s="22" t="s">
        <v>12299</v>
      </c>
      <c r="D2142" s="24">
        <v>11576</v>
      </c>
    </row>
    <row r="2143" spans="2:4" x14ac:dyDescent="0.25">
      <c r="B2143" s="22" t="s">
        <v>11591</v>
      </c>
      <c r="C2143" s="22" t="s">
        <v>11593</v>
      </c>
      <c r="D2143" s="24">
        <v>11584</v>
      </c>
    </row>
    <row r="2144" spans="2:4" x14ac:dyDescent="0.25">
      <c r="B2144" s="22" t="s">
        <v>11943</v>
      </c>
      <c r="C2144" s="22" t="s">
        <v>11945</v>
      </c>
      <c r="D2144" s="24">
        <v>11597</v>
      </c>
    </row>
    <row r="2145" spans="2:4" x14ac:dyDescent="0.25">
      <c r="B2145" s="22" t="s">
        <v>12997</v>
      </c>
      <c r="C2145" s="22" t="s">
        <v>12999</v>
      </c>
      <c r="D2145" s="24">
        <v>11599</v>
      </c>
    </row>
    <row r="2146" spans="2:4" x14ac:dyDescent="0.25">
      <c r="B2146" s="22" t="s">
        <v>9141</v>
      </c>
      <c r="C2146" s="22" t="s">
        <v>9143</v>
      </c>
      <c r="D2146" s="24">
        <v>11608</v>
      </c>
    </row>
    <row r="2147" spans="2:4" x14ac:dyDescent="0.25">
      <c r="B2147" s="22" t="s">
        <v>11830</v>
      </c>
      <c r="C2147" s="22" t="s">
        <v>11832</v>
      </c>
      <c r="D2147" s="24">
        <v>11608</v>
      </c>
    </row>
    <row r="2148" spans="2:4" x14ac:dyDescent="0.25">
      <c r="B2148" s="22" t="s">
        <v>13769</v>
      </c>
      <c r="C2148" s="22" t="s">
        <v>13771</v>
      </c>
      <c r="D2148" s="24">
        <v>11616</v>
      </c>
    </row>
    <row r="2149" spans="2:4" x14ac:dyDescent="0.25">
      <c r="B2149" s="22" t="s">
        <v>11289</v>
      </c>
      <c r="C2149" s="22" t="s">
        <v>11291</v>
      </c>
      <c r="D2149" s="24">
        <v>11617</v>
      </c>
    </row>
    <row r="2150" spans="2:4" x14ac:dyDescent="0.25">
      <c r="B2150" s="22" t="s">
        <v>11448</v>
      </c>
      <c r="C2150" s="22" t="s">
        <v>11450</v>
      </c>
      <c r="D2150" s="24">
        <v>11626</v>
      </c>
    </row>
    <row r="2151" spans="2:4" x14ac:dyDescent="0.25">
      <c r="B2151" s="22" t="s">
        <v>12324</v>
      </c>
      <c r="C2151" s="22" t="s">
        <v>12326</v>
      </c>
      <c r="D2151" s="24">
        <v>11630</v>
      </c>
    </row>
    <row r="2152" spans="2:4" x14ac:dyDescent="0.25">
      <c r="B2152" s="22" t="s">
        <v>9519</v>
      </c>
      <c r="C2152" s="22" t="s">
        <v>9521</v>
      </c>
      <c r="D2152" s="24">
        <v>11639</v>
      </c>
    </row>
    <row r="2153" spans="2:4" x14ac:dyDescent="0.25">
      <c r="B2153" s="22" t="s">
        <v>15690</v>
      </c>
      <c r="C2153" s="22" t="s">
        <v>15692</v>
      </c>
      <c r="D2153" s="24">
        <v>11647</v>
      </c>
    </row>
    <row r="2154" spans="2:4" x14ac:dyDescent="0.25">
      <c r="B2154" s="22" t="s">
        <v>11002</v>
      </c>
      <c r="C2154" s="22" t="s">
        <v>11004</v>
      </c>
      <c r="D2154" s="24">
        <v>11658</v>
      </c>
    </row>
    <row r="2155" spans="2:4" x14ac:dyDescent="0.25">
      <c r="B2155" s="22" t="s">
        <v>9063</v>
      </c>
      <c r="C2155" s="22" t="s">
        <v>9065</v>
      </c>
      <c r="D2155" s="24">
        <v>11661</v>
      </c>
    </row>
    <row r="2156" spans="2:4" x14ac:dyDescent="0.25">
      <c r="B2156" s="22" t="s">
        <v>12480</v>
      </c>
      <c r="C2156" s="22" t="s">
        <v>12482</v>
      </c>
      <c r="D2156" s="24">
        <v>11674</v>
      </c>
    </row>
    <row r="2157" spans="2:4" x14ac:dyDescent="0.25">
      <c r="B2157" s="22" t="s">
        <v>9959</v>
      </c>
      <c r="C2157" s="22" t="s">
        <v>9961</v>
      </c>
      <c r="D2157" s="24">
        <v>11679</v>
      </c>
    </row>
    <row r="2158" spans="2:4" x14ac:dyDescent="0.25">
      <c r="B2158" s="22" t="s">
        <v>12234</v>
      </c>
      <c r="C2158" s="22" t="s">
        <v>12236</v>
      </c>
      <c r="D2158" s="24">
        <v>11692</v>
      </c>
    </row>
    <row r="2159" spans="2:4" x14ac:dyDescent="0.25">
      <c r="B2159" s="22" t="s">
        <v>15115</v>
      </c>
      <c r="C2159" s="22" t="s">
        <v>15117</v>
      </c>
      <c r="D2159" s="24">
        <v>11706</v>
      </c>
    </row>
    <row r="2160" spans="2:4" x14ac:dyDescent="0.25">
      <c r="B2160" s="22" t="s">
        <v>9843</v>
      </c>
      <c r="C2160" s="22" t="s">
        <v>9845</v>
      </c>
      <c r="D2160" s="24">
        <v>11709</v>
      </c>
    </row>
    <row r="2161" spans="2:4" x14ac:dyDescent="0.25">
      <c r="B2161" s="22" t="s">
        <v>11916</v>
      </c>
      <c r="C2161" s="22" t="s">
        <v>11918</v>
      </c>
      <c r="D2161" s="24">
        <v>11722</v>
      </c>
    </row>
    <row r="2162" spans="2:4" x14ac:dyDescent="0.25">
      <c r="B2162" s="22" t="s">
        <v>13883</v>
      </c>
      <c r="C2162" s="22" t="s">
        <v>13885</v>
      </c>
      <c r="D2162" s="24">
        <v>11726</v>
      </c>
    </row>
    <row r="2163" spans="2:4" x14ac:dyDescent="0.25">
      <c r="B2163" s="22" t="s">
        <v>10828</v>
      </c>
      <c r="C2163" s="22" t="s">
        <v>10830</v>
      </c>
      <c r="D2163" s="24">
        <v>11732</v>
      </c>
    </row>
    <row r="2164" spans="2:4" x14ac:dyDescent="0.25">
      <c r="B2164" s="22" t="s">
        <v>12486</v>
      </c>
      <c r="C2164" s="22" t="s">
        <v>12488</v>
      </c>
      <c r="D2164" s="24">
        <v>11745</v>
      </c>
    </row>
    <row r="2165" spans="2:4" x14ac:dyDescent="0.25">
      <c r="B2165" s="22" t="s">
        <v>10040</v>
      </c>
      <c r="C2165" s="22" t="s">
        <v>10042</v>
      </c>
      <c r="D2165" s="24">
        <v>11750</v>
      </c>
    </row>
    <row r="2166" spans="2:4" x14ac:dyDescent="0.25">
      <c r="B2166" s="22" t="s">
        <v>9780</v>
      </c>
      <c r="C2166" s="22" t="s">
        <v>9782</v>
      </c>
      <c r="D2166" s="24">
        <v>11756</v>
      </c>
    </row>
    <row r="2167" spans="2:4" x14ac:dyDescent="0.25">
      <c r="B2167" s="22" t="s">
        <v>11301</v>
      </c>
      <c r="C2167" s="22" t="s">
        <v>11303</v>
      </c>
      <c r="D2167" s="24">
        <v>11756</v>
      </c>
    </row>
    <row r="2168" spans="2:4" x14ac:dyDescent="0.25">
      <c r="B2168" s="22" t="s">
        <v>9174</v>
      </c>
      <c r="C2168" s="22" t="s">
        <v>9176</v>
      </c>
      <c r="D2168" s="24">
        <v>11776</v>
      </c>
    </row>
    <row r="2169" spans="2:4" x14ac:dyDescent="0.25">
      <c r="B2169" s="22" t="s">
        <v>18865</v>
      </c>
      <c r="C2169" s="22" t="s">
        <v>18866</v>
      </c>
      <c r="D2169" s="24">
        <v>11779</v>
      </c>
    </row>
    <row r="2170" spans="2:4" x14ac:dyDescent="0.25">
      <c r="B2170" s="22" t="s">
        <v>14192</v>
      </c>
      <c r="C2170" s="22" t="s">
        <v>14194</v>
      </c>
      <c r="D2170" s="24">
        <v>11789</v>
      </c>
    </row>
    <row r="2171" spans="2:4" x14ac:dyDescent="0.25">
      <c r="B2171" s="22" t="s">
        <v>11038</v>
      </c>
      <c r="C2171" s="22" t="s">
        <v>11040</v>
      </c>
      <c r="D2171" s="24">
        <v>11798</v>
      </c>
    </row>
    <row r="2172" spans="2:4" x14ac:dyDescent="0.25">
      <c r="B2172" s="22" t="s">
        <v>12081</v>
      </c>
      <c r="C2172" s="22" t="s">
        <v>12083</v>
      </c>
      <c r="D2172" s="24">
        <v>11798</v>
      </c>
    </row>
    <row r="2173" spans="2:4" x14ac:dyDescent="0.25">
      <c r="B2173" s="22" t="s">
        <v>10651</v>
      </c>
      <c r="C2173" s="22" t="s">
        <v>10653</v>
      </c>
      <c r="D2173" s="24">
        <v>11826</v>
      </c>
    </row>
    <row r="2174" spans="2:4" x14ac:dyDescent="0.25">
      <c r="B2174" s="22" t="s">
        <v>8971</v>
      </c>
      <c r="C2174" s="22" t="s">
        <v>18867</v>
      </c>
      <c r="D2174" s="24">
        <v>11828</v>
      </c>
    </row>
    <row r="2175" spans="2:4" x14ac:dyDescent="0.25">
      <c r="B2175" s="22" t="s">
        <v>13411</v>
      </c>
      <c r="C2175" s="22" t="s">
        <v>13413</v>
      </c>
      <c r="D2175" s="24">
        <v>11833</v>
      </c>
    </row>
    <row r="2176" spans="2:4" x14ac:dyDescent="0.25">
      <c r="B2176" s="22" t="s">
        <v>11020</v>
      </c>
      <c r="C2176" s="22" t="s">
        <v>11022</v>
      </c>
      <c r="D2176" s="24">
        <v>11842</v>
      </c>
    </row>
    <row r="2177" spans="2:4" x14ac:dyDescent="0.25">
      <c r="B2177" s="22" t="s">
        <v>18868</v>
      </c>
      <c r="C2177" s="22" t="s">
        <v>18869</v>
      </c>
      <c r="D2177" s="24">
        <v>11842</v>
      </c>
    </row>
    <row r="2178" spans="2:4" x14ac:dyDescent="0.25">
      <c r="B2178" s="22" t="s">
        <v>15243</v>
      </c>
      <c r="C2178" s="22" t="s">
        <v>15245</v>
      </c>
      <c r="D2178" s="24">
        <v>11847</v>
      </c>
    </row>
    <row r="2179" spans="2:4" x14ac:dyDescent="0.25">
      <c r="B2179" s="22" t="s">
        <v>18870</v>
      </c>
      <c r="C2179" s="22" t="s">
        <v>18871</v>
      </c>
      <c r="D2179" s="24">
        <v>11851</v>
      </c>
    </row>
    <row r="2180" spans="2:4" x14ac:dyDescent="0.25">
      <c r="B2180" s="22" t="s">
        <v>11991</v>
      </c>
      <c r="C2180" s="22" t="s">
        <v>11993</v>
      </c>
      <c r="D2180" s="24">
        <v>11853</v>
      </c>
    </row>
    <row r="2181" spans="2:4" x14ac:dyDescent="0.25">
      <c r="B2181" s="22" t="s">
        <v>11543</v>
      </c>
      <c r="C2181" s="22" t="s">
        <v>11545</v>
      </c>
      <c r="D2181" s="24">
        <v>11877</v>
      </c>
    </row>
    <row r="2182" spans="2:4" x14ac:dyDescent="0.25">
      <c r="B2182" s="22" t="s">
        <v>11406</v>
      </c>
      <c r="C2182" s="22" t="s">
        <v>11408</v>
      </c>
      <c r="D2182" s="24">
        <v>11884</v>
      </c>
    </row>
    <row r="2183" spans="2:4" x14ac:dyDescent="0.25">
      <c r="B2183" s="22" t="s">
        <v>11035</v>
      </c>
      <c r="C2183" s="22" t="s">
        <v>11037</v>
      </c>
      <c r="D2183" s="24">
        <v>11900</v>
      </c>
    </row>
    <row r="2184" spans="2:4" x14ac:dyDescent="0.25">
      <c r="B2184" s="22" t="s">
        <v>12375</v>
      </c>
      <c r="C2184" s="22" t="s">
        <v>12377</v>
      </c>
      <c r="D2184" s="24">
        <v>11906</v>
      </c>
    </row>
    <row r="2185" spans="2:4" x14ac:dyDescent="0.25">
      <c r="B2185" s="22" t="s">
        <v>18872</v>
      </c>
      <c r="C2185" s="22" t="s">
        <v>18873</v>
      </c>
      <c r="D2185" s="24">
        <v>11907</v>
      </c>
    </row>
    <row r="2186" spans="2:4" x14ac:dyDescent="0.25">
      <c r="B2186" s="22" t="s">
        <v>10936</v>
      </c>
      <c r="C2186" s="22" t="s">
        <v>10938</v>
      </c>
      <c r="D2186" s="24">
        <v>11934</v>
      </c>
    </row>
    <row r="2187" spans="2:4" x14ac:dyDescent="0.25">
      <c r="B2187" s="22" t="s">
        <v>13489</v>
      </c>
      <c r="C2187" s="22" t="s">
        <v>13491</v>
      </c>
      <c r="D2187" s="24">
        <v>11945</v>
      </c>
    </row>
    <row r="2188" spans="2:4" x14ac:dyDescent="0.25">
      <c r="B2188" s="22" t="s">
        <v>12105</v>
      </c>
      <c r="C2188" s="22" t="s">
        <v>12107</v>
      </c>
      <c r="D2188" s="24">
        <v>11959</v>
      </c>
    </row>
    <row r="2189" spans="2:4" x14ac:dyDescent="0.25">
      <c r="B2189" s="22" t="s">
        <v>18874</v>
      </c>
      <c r="C2189" s="22" t="s">
        <v>18875</v>
      </c>
      <c r="D2189" s="24">
        <v>11963</v>
      </c>
    </row>
    <row r="2190" spans="2:4" x14ac:dyDescent="0.25">
      <c r="B2190" s="22" t="s">
        <v>8449</v>
      </c>
      <c r="C2190" s="22" t="s">
        <v>8451</v>
      </c>
      <c r="D2190" s="24">
        <v>11996</v>
      </c>
    </row>
    <row r="2191" spans="2:4" x14ac:dyDescent="0.25">
      <c r="B2191" s="22" t="s">
        <v>16386</v>
      </c>
      <c r="C2191" s="22" t="s">
        <v>16388</v>
      </c>
      <c r="D2191" s="24">
        <v>12000</v>
      </c>
    </row>
    <row r="2192" spans="2:4" x14ac:dyDescent="0.25">
      <c r="B2192" s="22" t="s">
        <v>11756</v>
      </c>
      <c r="C2192" s="22" t="s">
        <v>11758</v>
      </c>
      <c r="D2192" s="24">
        <v>12006</v>
      </c>
    </row>
    <row r="2193" spans="2:4" x14ac:dyDescent="0.25">
      <c r="B2193" s="22" t="s">
        <v>10165</v>
      </c>
      <c r="C2193" s="22" t="s">
        <v>10167</v>
      </c>
      <c r="D2193" s="24">
        <v>12026</v>
      </c>
    </row>
    <row r="2194" spans="2:4" x14ac:dyDescent="0.25">
      <c r="B2194" s="22" t="s">
        <v>10579</v>
      </c>
      <c r="C2194" s="22" t="s">
        <v>10581</v>
      </c>
      <c r="D2194" s="24">
        <v>12035</v>
      </c>
    </row>
    <row r="2195" spans="2:4" x14ac:dyDescent="0.25">
      <c r="B2195" s="22" t="s">
        <v>7747</v>
      </c>
      <c r="C2195" s="22" t="s">
        <v>7749</v>
      </c>
      <c r="D2195" s="24">
        <v>12038</v>
      </c>
    </row>
    <row r="2196" spans="2:4" x14ac:dyDescent="0.25">
      <c r="B2196" s="22" t="s">
        <v>10999</v>
      </c>
      <c r="C2196" s="22" t="s">
        <v>11001</v>
      </c>
      <c r="D2196" s="24">
        <v>12050</v>
      </c>
    </row>
    <row r="2197" spans="2:4" x14ac:dyDescent="0.25">
      <c r="B2197" s="22" t="s">
        <v>7876</v>
      </c>
      <c r="C2197" s="22" t="s">
        <v>7878</v>
      </c>
      <c r="D2197" s="24">
        <v>12053</v>
      </c>
    </row>
    <row r="2198" spans="2:4" x14ac:dyDescent="0.25">
      <c r="B2198" s="22" t="s">
        <v>10531</v>
      </c>
      <c r="C2198" s="22" t="s">
        <v>10533</v>
      </c>
      <c r="D2198" s="24">
        <v>12066</v>
      </c>
    </row>
    <row r="2199" spans="2:4" x14ac:dyDescent="0.25">
      <c r="B2199" s="22" t="s">
        <v>13136</v>
      </c>
      <c r="C2199" s="22" t="s">
        <v>13138</v>
      </c>
      <c r="D2199" s="24">
        <v>12067</v>
      </c>
    </row>
    <row r="2200" spans="2:4" x14ac:dyDescent="0.25">
      <c r="B2200" s="22" t="s">
        <v>9789</v>
      </c>
      <c r="C2200" s="22" t="s">
        <v>9791</v>
      </c>
      <c r="D2200" s="24">
        <v>12098</v>
      </c>
    </row>
    <row r="2201" spans="2:4" x14ac:dyDescent="0.25">
      <c r="B2201" s="22" t="s">
        <v>10687</v>
      </c>
      <c r="C2201" s="22" t="s">
        <v>10689</v>
      </c>
      <c r="D2201" s="24">
        <v>12105</v>
      </c>
    </row>
    <row r="2202" spans="2:4" x14ac:dyDescent="0.25">
      <c r="B2202" s="22" t="s">
        <v>11853</v>
      </c>
      <c r="C2202" s="22" t="s">
        <v>11855</v>
      </c>
      <c r="D2202" s="24">
        <v>12134</v>
      </c>
    </row>
    <row r="2203" spans="2:4" x14ac:dyDescent="0.25">
      <c r="B2203" s="22" t="s">
        <v>8764</v>
      </c>
      <c r="C2203" s="22" t="s">
        <v>8766</v>
      </c>
      <c r="D2203" s="24">
        <v>12141</v>
      </c>
    </row>
    <row r="2204" spans="2:4" x14ac:dyDescent="0.25">
      <c r="B2204" s="22" t="s">
        <v>11008</v>
      </c>
      <c r="C2204" s="22" t="s">
        <v>11010</v>
      </c>
      <c r="D2204" s="24">
        <v>12142</v>
      </c>
    </row>
    <row r="2205" spans="2:4" x14ac:dyDescent="0.25">
      <c r="B2205" s="22" t="s">
        <v>11839</v>
      </c>
      <c r="C2205" s="22" t="s">
        <v>11841</v>
      </c>
      <c r="D2205" s="24">
        <v>12151</v>
      </c>
    </row>
    <row r="2206" spans="2:4" x14ac:dyDescent="0.25">
      <c r="B2206" s="22" t="s">
        <v>13048</v>
      </c>
      <c r="C2206" s="22" t="s">
        <v>13050</v>
      </c>
      <c r="D2206" s="24">
        <v>12156</v>
      </c>
    </row>
    <row r="2207" spans="2:4" x14ac:dyDescent="0.25">
      <c r="B2207" s="22" t="s">
        <v>9768</v>
      </c>
      <c r="C2207" s="22" t="s">
        <v>9770</v>
      </c>
      <c r="D2207" s="24">
        <v>12160</v>
      </c>
    </row>
    <row r="2208" spans="2:4" x14ac:dyDescent="0.25">
      <c r="B2208" s="22" t="s">
        <v>11101</v>
      </c>
      <c r="C2208" s="22" t="s">
        <v>11103</v>
      </c>
      <c r="D2208" s="24">
        <v>12161</v>
      </c>
    </row>
    <row r="2209" spans="2:4" x14ac:dyDescent="0.25">
      <c r="B2209" s="22" t="s">
        <v>18876</v>
      </c>
      <c r="C2209" s="22" t="s">
        <v>18877</v>
      </c>
      <c r="D2209" s="24">
        <v>12188</v>
      </c>
    </row>
    <row r="2210" spans="2:4" x14ac:dyDescent="0.25">
      <c r="B2210" s="22" t="s">
        <v>10777</v>
      </c>
      <c r="C2210" s="22" t="s">
        <v>10779</v>
      </c>
      <c r="D2210" s="24">
        <v>12189</v>
      </c>
    </row>
    <row r="2211" spans="2:4" x14ac:dyDescent="0.25">
      <c r="B2211" s="22" t="s">
        <v>11250</v>
      </c>
      <c r="C2211" s="22" t="s">
        <v>11252</v>
      </c>
      <c r="D2211" s="24">
        <v>12203</v>
      </c>
    </row>
    <row r="2212" spans="2:4" x14ac:dyDescent="0.25">
      <c r="B2212" s="22" t="s">
        <v>11143</v>
      </c>
      <c r="C2212" s="22" t="s">
        <v>11145</v>
      </c>
      <c r="D2212" s="24">
        <v>12206</v>
      </c>
    </row>
    <row r="2213" spans="2:4" x14ac:dyDescent="0.25">
      <c r="B2213" s="22" t="s">
        <v>9681</v>
      </c>
      <c r="C2213" s="22" t="s">
        <v>9683</v>
      </c>
      <c r="D2213" s="24">
        <v>12207</v>
      </c>
    </row>
    <row r="2214" spans="2:4" x14ac:dyDescent="0.25">
      <c r="B2214" s="22" t="s">
        <v>10513</v>
      </c>
      <c r="C2214" s="22" t="s">
        <v>10515</v>
      </c>
      <c r="D2214" s="24">
        <v>12217</v>
      </c>
    </row>
    <row r="2215" spans="2:4" x14ac:dyDescent="0.25">
      <c r="B2215" s="22" t="s">
        <v>10013</v>
      </c>
      <c r="C2215" s="22" t="s">
        <v>10015</v>
      </c>
      <c r="D2215" s="24">
        <v>12226</v>
      </c>
    </row>
    <row r="2216" spans="2:4" x14ac:dyDescent="0.25">
      <c r="B2216" s="22" t="s">
        <v>11522</v>
      </c>
      <c r="C2216" s="22" t="s">
        <v>11524</v>
      </c>
      <c r="D2216" s="24">
        <v>12248</v>
      </c>
    </row>
    <row r="2217" spans="2:4" x14ac:dyDescent="0.25">
      <c r="B2217" s="22" t="s">
        <v>10031</v>
      </c>
      <c r="C2217" s="22" t="s">
        <v>10033</v>
      </c>
      <c r="D2217" s="24">
        <v>12264</v>
      </c>
    </row>
    <row r="2218" spans="2:4" x14ac:dyDescent="0.25">
      <c r="B2218" s="22" t="s">
        <v>13078</v>
      </c>
      <c r="C2218" s="22" t="s">
        <v>13080</v>
      </c>
      <c r="D2218" s="24">
        <v>12271</v>
      </c>
    </row>
    <row r="2219" spans="2:4" x14ac:dyDescent="0.25">
      <c r="B2219" s="22" t="s">
        <v>9465</v>
      </c>
      <c r="C2219" s="22" t="s">
        <v>9467</v>
      </c>
      <c r="D2219" s="24">
        <v>12295</v>
      </c>
    </row>
    <row r="2220" spans="2:4" x14ac:dyDescent="0.25">
      <c r="B2220" s="22" t="s">
        <v>9795</v>
      </c>
      <c r="C2220" s="22" t="s">
        <v>9797</v>
      </c>
      <c r="D2220" s="24">
        <v>12295</v>
      </c>
    </row>
    <row r="2221" spans="2:4" x14ac:dyDescent="0.25">
      <c r="B2221" s="22" t="s">
        <v>15165</v>
      </c>
      <c r="C2221" s="22" t="s">
        <v>15167</v>
      </c>
      <c r="D2221" s="24">
        <v>12298</v>
      </c>
    </row>
    <row r="2222" spans="2:4" x14ac:dyDescent="0.25">
      <c r="B2222" s="22" t="s">
        <v>9917</v>
      </c>
      <c r="C2222" s="22" t="s">
        <v>9919</v>
      </c>
      <c r="D2222" s="24">
        <v>12302</v>
      </c>
    </row>
    <row r="2223" spans="2:4" x14ac:dyDescent="0.25">
      <c r="B2223" s="22" t="s">
        <v>10118</v>
      </c>
      <c r="C2223" s="22" t="s">
        <v>10120</v>
      </c>
      <c r="D2223" s="24">
        <v>12303</v>
      </c>
    </row>
    <row r="2224" spans="2:4" x14ac:dyDescent="0.25">
      <c r="B2224" s="22" t="s">
        <v>18878</v>
      </c>
      <c r="C2224" s="22" t="s">
        <v>18879</v>
      </c>
      <c r="D2224" s="24">
        <v>12317</v>
      </c>
    </row>
    <row r="2225" spans="2:4" x14ac:dyDescent="0.25">
      <c r="B2225" s="22" t="s">
        <v>11418</v>
      </c>
      <c r="C2225" s="22" t="s">
        <v>11420</v>
      </c>
      <c r="D2225" s="24">
        <v>12329</v>
      </c>
    </row>
    <row r="2226" spans="2:4" x14ac:dyDescent="0.25">
      <c r="B2226" s="22" t="s">
        <v>11334</v>
      </c>
      <c r="C2226" s="22" t="s">
        <v>11336</v>
      </c>
      <c r="D2226" s="24">
        <v>12335</v>
      </c>
    </row>
    <row r="2227" spans="2:4" x14ac:dyDescent="0.25">
      <c r="B2227" s="22" t="s">
        <v>10067</v>
      </c>
      <c r="C2227" s="22" t="s">
        <v>10069</v>
      </c>
      <c r="D2227" s="24">
        <v>12345</v>
      </c>
    </row>
    <row r="2228" spans="2:4" x14ac:dyDescent="0.25">
      <c r="B2228" s="22" t="s">
        <v>12144</v>
      </c>
      <c r="C2228" s="22" t="s">
        <v>12146</v>
      </c>
      <c r="D2228" s="24">
        <v>12358</v>
      </c>
    </row>
    <row r="2229" spans="2:4" x14ac:dyDescent="0.25">
      <c r="B2229" s="22" t="s">
        <v>9471</v>
      </c>
      <c r="C2229" s="22" t="s">
        <v>9473</v>
      </c>
      <c r="D2229" s="24">
        <v>12367</v>
      </c>
    </row>
    <row r="2230" spans="2:4" x14ac:dyDescent="0.25">
      <c r="B2230" s="22" t="s">
        <v>10094</v>
      </c>
      <c r="C2230" s="22" t="s">
        <v>10096</v>
      </c>
      <c r="D2230" s="24">
        <v>12378</v>
      </c>
    </row>
    <row r="2231" spans="2:4" x14ac:dyDescent="0.25">
      <c r="B2231" s="22" t="s">
        <v>12958</v>
      </c>
      <c r="C2231" s="22" t="s">
        <v>12960</v>
      </c>
      <c r="D2231" s="24">
        <v>12379</v>
      </c>
    </row>
    <row r="2232" spans="2:4" x14ac:dyDescent="0.25">
      <c r="B2232" s="22" t="s">
        <v>12237</v>
      </c>
      <c r="C2232" s="22" t="s">
        <v>12239</v>
      </c>
      <c r="D2232" s="24">
        <v>12391</v>
      </c>
    </row>
    <row r="2233" spans="2:4" x14ac:dyDescent="0.25">
      <c r="B2233" s="22" t="s">
        <v>11582</v>
      </c>
      <c r="C2233" s="22" t="s">
        <v>11584</v>
      </c>
      <c r="D2233" s="24">
        <v>12404</v>
      </c>
    </row>
    <row r="2234" spans="2:4" x14ac:dyDescent="0.25">
      <c r="B2234" s="22" t="s">
        <v>12967</v>
      </c>
      <c r="C2234" s="22" t="s">
        <v>12969</v>
      </c>
      <c r="D2234" s="24">
        <v>12410</v>
      </c>
    </row>
    <row r="2235" spans="2:4" x14ac:dyDescent="0.25">
      <c r="B2235" s="22" t="s">
        <v>12288</v>
      </c>
      <c r="C2235" s="22" t="s">
        <v>12290</v>
      </c>
      <c r="D2235" s="24">
        <v>12418</v>
      </c>
    </row>
    <row r="2236" spans="2:4" x14ac:dyDescent="0.25">
      <c r="B2236" s="22" t="s">
        <v>10729</v>
      </c>
      <c r="C2236" s="22" t="s">
        <v>10731</v>
      </c>
      <c r="D2236" s="24">
        <v>12423</v>
      </c>
    </row>
    <row r="2237" spans="2:4" x14ac:dyDescent="0.25">
      <c r="B2237" s="22" t="s">
        <v>12072</v>
      </c>
      <c r="C2237" s="22" t="s">
        <v>12074</v>
      </c>
      <c r="D2237" s="24">
        <v>12438</v>
      </c>
    </row>
    <row r="2238" spans="2:4" x14ac:dyDescent="0.25">
      <c r="B2238" s="22" t="s">
        <v>9291</v>
      </c>
      <c r="C2238" s="22" t="s">
        <v>9293</v>
      </c>
      <c r="D2238" s="24">
        <v>12450</v>
      </c>
    </row>
    <row r="2239" spans="2:4" x14ac:dyDescent="0.25">
      <c r="B2239" s="22" t="s">
        <v>11292</v>
      </c>
      <c r="C2239" s="22" t="s">
        <v>11294</v>
      </c>
      <c r="D2239" s="24">
        <v>12452</v>
      </c>
    </row>
    <row r="2240" spans="2:4" x14ac:dyDescent="0.25">
      <c r="B2240" s="22" t="s">
        <v>10594</v>
      </c>
      <c r="C2240" s="22" t="s">
        <v>10596</v>
      </c>
      <c r="D2240" s="24">
        <v>12456</v>
      </c>
    </row>
    <row r="2241" spans="2:4" x14ac:dyDescent="0.25">
      <c r="B2241" s="22" t="s">
        <v>11029</v>
      </c>
      <c r="C2241" s="22" t="s">
        <v>11031</v>
      </c>
      <c r="D2241" s="24">
        <v>12473</v>
      </c>
    </row>
    <row r="2242" spans="2:4" x14ac:dyDescent="0.25">
      <c r="B2242" s="22" t="s">
        <v>12201</v>
      </c>
      <c r="C2242" s="22" t="s">
        <v>12203</v>
      </c>
      <c r="D2242" s="24">
        <v>12488</v>
      </c>
    </row>
    <row r="2243" spans="2:4" x14ac:dyDescent="0.25">
      <c r="B2243" s="22" t="s">
        <v>11657</v>
      </c>
      <c r="C2243" s="22" t="s">
        <v>11659</v>
      </c>
      <c r="D2243" s="24">
        <v>12499</v>
      </c>
    </row>
    <row r="2244" spans="2:4" x14ac:dyDescent="0.25">
      <c r="B2244" s="22" t="s">
        <v>12225</v>
      </c>
      <c r="C2244" s="22" t="s">
        <v>12227</v>
      </c>
      <c r="D2244" s="24">
        <v>12527</v>
      </c>
    </row>
    <row r="2245" spans="2:4" x14ac:dyDescent="0.25">
      <c r="B2245" s="22" t="s">
        <v>18880</v>
      </c>
      <c r="C2245" s="22" t="s">
        <v>18881</v>
      </c>
      <c r="D2245" s="24">
        <v>12530</v>
      </c>
    </row>
    <row r="2246" spans="2:4" x14ac:dyDescent="0.25">
      <c r="B2246" s="22" t="s">
        <v>10804</v>
      </c>
      <c r="C2246" s="22" t="s">
        <v>10806</v>
      </c>
      <c r="D2246" s="24">
        <v>12532</v>
      </c>
    </row>
    <row r="2247" spans="2:4" x14ac:dyDescent="0.25">
      <c r="B2247" s="22" t="s">
        <v>11161</v>
      </c>
      <c r="C2247" s="22" t="s">
        <v>11163</v>
      </c>
      <c r="D2247" s="24">
        <v>12534</v>
      </c>
    </row>
    <row r="2248" spans="2:4" x14ac:dyDescent="0.25">
      <c r="B2248" s="22" t="s">
        <v>11958</v>
      </c>
      <c r="C2248" s="22" t="s">
        <v>11960</v>
      </c>
      <c r="D2248" s="24">
        <v>12551</v>
      </c>
    </row>
    <row r="2249" spans="2:4" x14ac:dyDescent="0.25">
      <c r="B2249" s="22" t="s">
        <v>12985</v>
      </c>
      <c r="C2249" s="22" t="s">
        <v>12987</v>
      </c>
      <c r="D2249" s="24">
        <v>12573</v>
      </c>
    </row>
    <row r="2250" spans="2:4" x14ac:dyDescent="0.25">
      <c r="B2250" s="22" t="s">
        <v>11169</v>
      </c>
      <c r="C2250" s="22" t="s">
        <v>11171</v>
      </c>
      <c r="D2250" s="24">
        <v>12577</v>
      </c>
    </row>
    <row r="2251" spans="2:4" x14ac:dyDescent="0.25">
      <c r="B2251" s="22" t="s">
        <v>9905</v>
      </c>
      <c r="C2251" s="22" t="s">
        <v>9907</v>
      </c>
      <c r="D2251" s="24">
        <v>12577</v>
      </c>
    </row>
    <row r="2252" spans="2:4" x14ac:dyDescent="0.25">
      <c r="B2252" s="22" t="s">
        <v>10543</v>
      </c>
      <c r="C2252" s="22" t="s">
        <v>10545</v>
      </c>
      <c r="D2252" s="24">
        <v>12579</v>
      </c>
    </row>
    <row r="2253" spans="2:4" x14ac:dyDescent="0.25">
      <c r="B2253" s="22" t="s">
        <v>12675</v>
      </c>
      <c r="C2253" s="22" t="s">
        <v>12677</v>
      </c>
      <c r="D2253" s="24">
        <v>12594</v>
      </c>
    </row>
    <row r="2254" spans="2:4" x14ac:dyDescent="0.25">
      <c r="B2254" s="22" t="s">
        <v>13211</v>
      </c>
      <c r="C2254" s="22" t="s">
        <v>13213</v>
      </c>
      <c r="D2254" s="24">
        <v>12636</v>
      </c>
    </row>
    <row r="2255" spans="2:4" x14ac:dyDescent="0.25">
      <c r="B2255" s="22" t="s">
        <v>14048</v>
      </c>
      <c r="C2255" s="22" t="s">
        <v>14050</v>
      </c>
      <c r="D2255" s="24">
        <v>12650</v>
      </c>
    </row>
    <row r="2256" spans="2:4" x14ac:dyDescent="0.25">
      <c r="B2256" s="22" t="s">
        <v>11747</v>
      </c>
      <c r="C2256" s="22" t="s">
        <v>11749</v>
      </c>
      <c r="D2256" s="24">
        <v>12653</v>
      </c>
    </row>
    <row r="2257" spans="2:4" x14ac:dyDescent="0.25">
      <c r="B2257" s="22" t="s">
        <v>11501</v>
      </c>
      <c r="C2257" s="22" t="s">
        <v>11503</v>
      </c>
      <c r="D2257" s="24">
        <v>12656</v>
      </c>
    </row>
    <row r="2258" spans="2:4" x14ac:dyDescent="0.25">
      <c r="B2258" s="22" t="s">
        <v>18882</v>
      </c>
      <c r="C2258" s="22" t="s">
        <v>18883</v>
      </c>
      <c r="D2258" s="24">
        <v>12666</v>
      </c>
    </row>
    <row r="2259" spans="2:4" x14ac:dyDescent="0.25">
      <c r="B2259" s="22" t="s">
        <v>15839</v>
      </c>
      <c r="C2259" s="22" t="s">
        <v>15841</v>
      </c>
      <c r="D2259" s="24">
        <v>12670</v>
      </c>
    </row>
    <row r="2260" spans="2:4" x14ac:dyDescent="0.25">
      <c r="B2260" s="22" t="s">
        <v>10378</v>
      </c>
      <c r="C2260" s="22" t="s">
        <v>10380</v>
      </c>
      <c r="D2260" s="24">
        <v>12671</v>
      </c>
    </row>
    <row r="2261" spans="2:4" x14ac:dyDescent="0.25">
      <c r="B2261" s="22" t="s">
        <v>10642</v>
      </c>
      <c r="C2261" s="22" t="s">
        <v>10644</v>
      </c>
      <c r="D2261" s="24">
        <v>12682</v>
      </c>
    </row>
    <row r="2262" spans="2:4" x14ac:dyDescent="0.25">
      <c r="B2262" s="22" t="s">
        <v>11862</v>
      </c>
      <c r="C2262" s="22" t="s">
        <v>11864</v>
      </c>
      <c r="D2262" s="24">
        <v>12686</v>
      </c>
    </row>
    <row r="2263" spans="2:4" x14ac:dyDescent="0.25">
      <c r="B2263" s="22" t="s">
        <v>11280</v>
      </c>
      <c r="C2263" s="22" t="s">
        <v>11282</v>
      </c>
      <c r="D2263" s="24">
        <v>12688</v>
      </c>
    </row>
    <row r="2264" spans="2:4" x14ac:dyDescent="0.25">
      <c r="B2264" s="22" t="s">
        <v>11492</v>
      </c>
      <c r="C2264" s="22" t="s">
        <v>11494</v>
      </c>
      <c r="D2264" s="24">
        <v>12697</v>
      </c>
    </row>
    <row r="2265" spans="2:4" x14ac:dyDescent="0.25">
      <c r="B2265" s="22" t="s">
        <v>10004</v>
      </c>
      <c r="C2265" s="22" t="s">
        <v>10006</v>
      </c>
      <c r="D2265" s="24">
        <v>12698</v>
      </c>
    </row>
    <row r="2266" spans="2:4" x14ac:dyDescent="0.25">
      <c r="B2266" s="22" t="s">
        <v>9837</v>
      </c>
      <c r="C2266" s="22" t="s">
        <v>9839</v>
      </c>
      <c r="D2266" s="24">
        <v>12699</v>
      </c>
    </row>
    <row r="2267" spans="2:4" x14ac:dyDescent="0.25">
      <c r="B2267" s="22" t="s">
        <v>13166</v>
      </c>
      <c r="C2267" s="22" t="s">
        <v>13168</v>
      </c>
      <c r="D2267" s="24">
        <v>12708</v>
      </c>
    </row>
    <row r="2268" spans="2:4" x14ac:dyDescent="0.25">
      <c r="B2268" s="22" t="s">
        <v>15080</v>
      </c>
      <c r="C2268" s="22" t="s">
        <v>15082</v>
      </c>
      <c r="D2268" s="24">
        <v>12708</v>
      </c>
    </row>
    <row r="2269" spans="2:4" x14ac:dyDescent="0.25">
      <c r="B2269" s="22" t="s">
        <v>9672</v>
      </c>
      <c r="C2269" s="22" t="s">
        <v>9674</v>
      </c>
      <c r="D2269" s="24">
        <v>12713</v>
      </c>
    </row>
    <row r="2270" spans="2:4" x14ac:dyDescent="0.25">
      <c r="B2270" s="22" t="s">
        <v>7411</v>
      </c>
      <c r="C2270" s="22" t="s">
        <v>7413</v>
      </c>
      <c r="D2270" s="24">
        <v>12741</v>
      </c>
    </row>
    <row r="2271" spans="2:4" x14ac:dyDescent="0.25">
      <c r="B2271" s="22" t="s">
        <v>10147</v>
      </c>
      <c r="C2271" s="22" t="s">
        <v>10149</v>
      </c>
      <c r="D2271" s="24">
        <v>12749</v>
      </c>
    </row>
    <row r="2272" spans="2:4" x14ac:dyDescent="0.25">
      <c r="B2272" s="22" t="s">
        <v>10282</v>
      </c>
      <c r="C2272" s="22" t="s">
        <v>10284</v>
      </c>
      <c r="D2272" s="24">
        <v>12756</v>
      </c>
    </row>
    <row r="2273" spans="2:4" x14ac:dyDescent="0.25">
      <c r="B2273" s="22" t="s">
        <v>10423</v>
      </c>
      <c r="C2273" s="22" t="s">
        <v>10425</v>
      </c>
      <c r="D2273" s="24">
        <v>12757</v>
      </c>
    </row>
    <row r="2274" spans="2:4" x14ac:dyDescent="0.25">
      <c r="B2274" s="22" t="s">
        <v>11807</v>
      </c>
      <c r="C2274" s="22" t="s">
        <v>11809</v>
      </c>
      <c r="D2274" s="24">
        <v>12766</v>
      </c>
    </row>
    <row r="2275" spans="2:4" x14ac:dyDescent="0.25">
      <c r="B2275" s="22" t="s">
        <v>13283</v>
      </c>
      <c r="C2275" s="22" t="s">
        <v>13285</v>
      </c>
      <c r="D2275" s="24">
        <v>12768</v>
      </c>
    </row>
    <row r="2276" spans="2:4" x14ac:dyDescent="0.25">
      <c r="B2276" s="22" t="s">
        <v>18884</v>
      </c>
      <c r="C2276" s="22" t="s">
        <v>18885</v>
      </c>
      <c r="D2276" s="24">
        <v>12772</v>
      </c>
    </row>
    <row r="2277" spans="2:4" x14ac:dyDescent="0.25">
      <c r="B2277" s="22" t="s">
        <v>18886</v>
      </c>
      <c r="C2277" s="22" t="s">
        <v>18887</v>
      </c>
      <c r="D2277" s="24">
        <v>12809</v>
      </c>
    </row>
    <row r="2278" spans="2:4" x14ac:dyDescent="0.25">
      <c r="B2278" s="22" t="s">
        <v>10396</v>
      </c>
      <c r="C2278" s="22" t="s">
        <v>10398</v>
      </c>
      <c r="D2278" s="24">
        <v>12813</v>
      </c>
    </row>
    <row r="2279" spans="2:4" x14ac:dyDescent="0.25">
      <c r="B2279" s="22" t="s">
        <v>10192</v>
      </c>
      <c r="C2279" s="22" t="s">
        <v>10194</v>
      </c>
      <c r="D2279" s="24">
        <v>12867</v>
      </c>
    </row>
    <row r="2280" spans="2:4" x14ac:dyDescent="0.25">
      <c r="B2280" s="22" t="s">
        <v>11997</v>
      </c>
      <c r="C2280" s="22" t="s">
        <v>11999</v>
      </c>
      <c r="D2280" s="24">
        <v>12875</v>
      </c>
    </row>
    <row r="2281" spans="2:4" x14ac:dyDescent="0.25">
      <c r="B2281" s="22" t="s">
        <v>9600</v>
      </c>
      <c r="C2281" s="22" t="s">
        <v>9602</v>
      </c>
      <c r="D2281" s="24">
        <v>12882</v>
      </c>
    </row>
    <row r="2282" spans="2:4" x14ac:dyDescent="0.25">
      <c r="B2282" s="22" t="s">
        <v>11762</v>
      </c>
      <c r="C2282" s="22" t="s">
        <v>11764</v>
      </c>
      <c r="D2282" s="24">
        <v>12917</v>
      </c>
    </row>
    <row r="2283" spans="2:4" x14ac:dyDescent="0.25">
      <c r="B2283" s="22" t="s">
        <v>8122</v>
      </c>
      <c r="C2283" s="22" t="s">
        <v>8124</v>
      </c>
      <c r="D2283" s="24">
        <v>12922</v>
      </c>
    </row>
    <row r="2284" spans="2:4" x14ac:dyDescent="0.25">
      <c r="B2284" s="22" t="s">
        <v>11798</v>
      </c>
      <c r="C2284" s="22" t="s">
        <v>11800</v>
      </c>
      <c r="D2284" s="24">
        <v>12941</v>
      </c>
    </row>
    <row r="2285" spans="2:4" x14ac:dyDescent="0.25">
      <c r="B2285" s="22" t="s">
        <v>9828</v>
      </c>
      <c r="C2285" s="22" t="s">
        <v>9830</v>
      </c>
      <c r="D2285" s="24">
        <v>12943</v>
      </c>
    </row>
    <row r="2286" spans="2:4" x14ac:dyDescent="0.25">
      <c r="B2286" s="22" t="s">
        <v>14006</v>
      </c>
      <c r="C2286" s="22" t="s">
        <v>14008</v>
      </c>
      <c r="D2286" s="24">
        <v>12952</v>
      </c>
    </row>
    <row r="2287" spans="2:4" x14ac:dyDescent="0.25">
      <c r="B2287" s="22" t="s">
        <v>12579</v>
      </c>
      <c r="C2287" s="22" t="s">
        <v>12581</v>
      </c>
      <c r="D2287" s="24">
        <v>12965</v>
      </c>
    </row>
    <row r="2288" spans="2:4" x14ac:dyDescent="0.25">
      <c r="B2288" s="22" t="s">
        <v>12751</v>
      </c>
      <c r="C2288" s="22" t="s">
        <v>12753</v>
      </c>
      <c r="D2288" s="24">
        <v>12970</v>
      </c>
    </row>
    <row r="2289" spans="2:4" x14ac:dyDescent="0.25">
      <c r="B2289" s="22" t="s">
        <v>18888</v>
      </c>
      <c r="C2289" s="22" t="s">
        <v>18889</v>
      </c>
      <c r="D2289" s="24">
        <v>12972</v>
      </c>
    </row>
    <row r="2290" spans="2:4" x14ac:dyDescent="0.25">
      <c r="B2290" s="22" t="s">
        <v>13042</v>
      </c>
      <c r="C2290" s="22" t="s">
        <v>13044</v>
      </c>
      <c r="D2290" s="24">
        <v>12972</v>
      </c>
    </row>
    <row r="2291" spans="2:4" x14ac:dyDescent="0.25">
      <c r="B2291" s="22" t="s">
        <v>18890</v>
      </c>
      <c r="C2291" s="22" t="s">
        <v>18891</v>
      </c>
      <c r="D2291" s="24">
        <v>12996</v>
      </c>
    </row>
    <row r="2292" spans="2:4" x14ac:dyDescent="0.25">
      <c r="B2292" s="22" t="s">
        <v>10291</v>
      </c>
      <c r="C2292" s="22" t="s">
        <v>10293</v>
      </c>
      <c r="D2292" s="24">
        <v>13022</v>
      </c>
    </row>
    <row r="2293" spans="2:4" x14ac:dyDescent="0.25">
      <c r="B2293" s="22" t="s">
        <v>9213</v>
      </c>
      <c r="C2293" s="22" t="s">
        <v>9215</v>
      </c>
      <c r="D2293" s="24">
        <v>13040</v>
      </c>
    </row>
    <row r="2294" spans="2:4" x14ac:dyDescent="0.25">
      <c r="B2294" s="22" t="s">
        <v>10366</v>
      </c>
      <c r="C2294" s="22" t="s">
        <v>10368</v>
      </c>
      <c r="D2294" s="24">
        <v>13044</v>
      </c>
    </row>
    <row r="2295" spans="2:4" x14ac:dyDescent="0.25">
      <c r="B2295" s="22" t="s">
        <v>14845</v>
      </c>
      <c r="C2295" s="22" t="s">
        <v>14847</v>
      </c>
      <c r="D2295" s="24">
        <v>13044</v>
      </c>
    </row>
    <row r="2296" spans="2:4" x14ac:dyDescent="0.25">
      <c r="B2296" s="22" t="s">
        <v>13009</v>
      </c>
      <c r="C2296" s="22" t="s">
        <v>13011</v>
      </c>
      <c r="D2296" s="24">
        <v>13047</v>
      </c>
    </row>
    <row r="2297" spans="2:4" x14ac:dyDescent="0.25">
      <c r="B2297" s="22" t="s">
        <v>9669</v>
      </c>
      <c r="C2297" s="22" t="s">
        <v>9671</v>
      </c>
      <c r="D2297" s="24">
        <v>13047</v>
      </c>
    </row>
    <row r="2298" spans="2:4" x14ac:dyDescent="0.25">
      <c r="B2298" s="22" t="s">
        <v>14171</v>
      </c>
      <c r="C2298" s="22" t="s">
        <v>14173</v>
      </c>
      <c r="D2298" s="24">
        <v>13047</v>
      </c>
    </row>
    <row r="2299" spans="2:4" x14ac:dyDescent="0.25">
      <c r="B2299" s="22" t="s">
        <v>18892</v>
      </c>
      <c r="C2299" s="22" t="s">
        <v>18893</v>
      </c>
      <c r="D2299" s="24">
        <v>13067</v>
      </c>
    </row>
    <row r="2300" spans="2:4" x14ac:dyDescent="0.25">
      <c r="B2300" s="22" t="s">
        <v>11068</v>
      </c>
      <c r="C2300" s="22" t="s">
        <v>11070</v>
      </c>
      <c r="D2300" s="24">
        <v>13067</v>
      </c>
    </row>
    <row r="2301" spans="2:4" x14ac:dyDescent="0.25">
      <c r="B2301" s="22" t="s">
        <v>10798</v>
      </c>
      <c r="C2301" s="22" t="s">
        <v>10800</v>
      </c>
      <c r="D2301" s="24">
        <v>13071</v>
      </c>
    </row>
    <row r="2302" spans="2:4" x14ac:dyDescent="0.25">
      <c r="B2302" s="22" t="s">
        <v>12303</v>
      </c>
      <c r="C2302" s="22" t="s">
        <v>12305</v>
      </c>
      <c r="D2302" s="24">
        <v>13106</v>
      </c>
    </row>
    <row r="2303" spans="2:4" x14ac:dyDescent="0.25">
      <c r="B2303" s="22" t="s">
        <v>8221</v>
      </c>
      <c r="C2303" s="22" t="s">
        <v>8223</v>
      </c>
      <c r="D2303" s="24">
        <v>13116</v>
      </c>
    </row>
    <row r="2304" spans="2:4" x14ac:dyDescent="0.25">
      <c r="B2304" s="22" t="s">
        <v>10786</v>
      </c>
      <c r="C2304" s="22" t="s">
        <v>10788</v>
      </c>
      <c r="D2304" s="24">
        <v>13124</v>
      </c>
    </row>
    <row r="2305" spans="2:4" x14ac:dyDescent="0.25">
      <c r="B2305" s="22" t="s">
        <v>9968</v>
      </c>
      <c r="C2305" s="22" t="s">
        <v>9970</v>
      </c>
      <c r="D2305" s="24">
        <v>13124</v>
      </c>
    </row>
    <row r="2306" spans="2:4" x14ac:dyDescent="0.25">
      <c r="B2306" s="22" t="s">
        <v>13370</v>
      </c>
      <c r="C2306" s="22" t="s">
        <v>13372</v>
      </c>
      <c r="D2306" s="24">
        <v>13126</v>
      </c>
    </row>
    <row r="2307" spans="2:4" x14ac:dyDescent="0.25">
      <c r="B2307" s="22" t="s">
        <v>10225</v>
      </c>
      <c r="C2307" s="22" t="s">
        <v>10227</v>
      </c>
      <c r="D2307" s="24">
        <v>13137</v>
      </c>
    </row>
    <row r="2308" spans="2:4" x14ac:dyDescent="0.25">
      <c r="B2308" s="22" t="s">
        <v>12973</v>
      </c>
      <c r="C2308" s="22" t="s">
        <v>12975</v>
      </c>
      <c r="D2308" s="24">
        <v>13152</v>
      </c>
    </row>
    <row r="2309" spans="2:4" x14ac:dyDescent="0.25">
      <c r="B2309" s="22" t="s">
        <v>7705</v>
      </c>
      <c r="C2309" s="22" t="s">
        <v>7707</v>
      </c>
      <c r="D2309" s="24">
        <v>13159</v>
      </c>
    </row>
    <row r="2310" spans="2:4" x14ac:dyDescent="0.25">
      <c r="B2310" s="22" t="s">
        <v>18894</v>
      </c>
      <c r="C2310" s="22" t="s">
        <v>18895</v>
      </c>
      <c r="D2310" s="24">
        <v>13173</v>
      </c>
    </row>
    <row r="2311" spans="2:4" x14ac:dyDescent="0.25">
      <c r="B2311" s="22" t="s">
        <v>11540</v>
      </c>
      <c r="C2311" s="22" t="s">
        <v>11542</v>
      </c>
      <c r="D2311" s="24">
        <v>13187</v>
      </c>
    </row>
    <row r="2312" spans="2:4" x14ac:dyDescent="0.25">
      <c r="B2312" s="22" t="s">
        <v>10906</v>
      </c>
      <c r="C2312" s="22" t="s">
        <v>10908</v>
      </c>
      <c r="D2312" s="24">
        <v>13199</v>
      </c>
    </row>
    <row r="2313" spans="2:4" x14ac:dyDescent="0.25">
      <c r="B2313" s="22" t="s">
        <v>10097</v>
      </c>
      <c r="C2313" s="22" t="s">
        <v>10099</v>
      </c>
      <c r="D2313" s="24">
        <v>13204</v>
      </c>
    </row>
    <row r="2314" spans="2:4" x14ac:dyDescent="0.25">
      <c r="B2314" s="22" t="s">
        <v>9894</v>
      </c>
      <c r="C2314" s="22" t="s">
        <v>9896</v>
      </c>
      <c r="D2314" s="24">
        <v>13210</v>
      </c>
    </row>
    <row r="2315" spans="2:4" x14ac:dyDescent="0.25">
      <c r="B2315" s="22" t="s">
        <v>10624</v>
      </c>
      <c r="C2315" s="22" t="s">
        <v>10626</v>
      </c>
      <c r="D2315" s="24">
        <v>13226</v>
      </c>
    </row>
    <row r="2316" spans="2:4" x14ac:dyDescent="0.25">
      <c r="B2316" s="22" t="s">
        <v>8527</v>
      </c>
      <c r="C2316" s="22" t="s">
        <v>8529</v>
      </c>
      <c r="D2316" s="24">
        <v>13227</v>
      </c>
    </row>
    <row r="2317" spans="2:4" x14ac:dyDescent="0.25">
      <c r="B2317" s="22" t="s">
        <v>10516</v>
      </c>
      <c r="C2317" s="22" t="s">
        <v>18896</v>
      </c>
      <c r="D2317" s="24">
        <v>13237</v>
      </c>
    </row>
    <row r="2318" spans="2:4" x14ac:dyDescent="0.25">
      <c r="B2318" s="22" t="s">
        <v>10633</v>
      </c>
      <c r="C2318" s="22" t="s">
        <v>10635</v>
      </c>
      <c r="D2318" s="24">
        <v>13242</v>
      </c>
    </row>
    <row r="2319" spans="2:4" x14ac:dyDescent="0.25">
      <c r="B2319" s="22" t="s">
        <v>13000</v>
      </c>
      <c r="C2319" s="22" t="s">
        <v>13002</v>
      </c>
      <c r="D2319" s="24">
        <v>13244</v>
      </c>
    </row>
    <row r="2320" spans="2:4" x14ac:dyDescent="0.25">
      <c r="B2320" s="22" t="s">
        <v>10135</v>
      </c>
      <c r="C2320" s="22" t="s">
        <v>10137</v>
      </c>
      <c r="D2320" s="24">
        <v>13250</v>
      </c>
    </row>
    <row r="2321" spans="2:4" x14ac:dyDescent="0.25">
      <c r="B2321" s="22" t="s">
        <v>8851</v>
      </c>
      <c r="C2321" s="22" t="s">
        <v>8853</v>
      </c>
      <c r="D2321" s="24">
        <v>13259</v>
      </c>
    </row>
    <row r="2322" spans="2:4" x14ac:dyDescent="0.25">
      <c r="B2322" s="22" t="s">
        <v>9756</v>
      </c>
      <c r="C2322" s="22" t="s">
        <v>9758</v>
      </c>
      <c r="D2322" s="24">
        <v>13265</v>
      </c>
    </row>
    <row r="2323" spans="2:4" x14ac:dyDescent="0.25">
      <c r="B2323" s="22" t="s">
        <v>11940</v>
      </c>
      <c r="C2323" s="22" t="s">
        <v>11942</v>
      </c>
      <c r="D2323" s="24">
        <v>13282</v>
      </c>
    </row>
    <row r="2324" spans="2:4" x14ac:dyDescent="0.25">
      <c r="B2324" s="22" t="s">
        <v>12168</v>
      </c>
      <c r="C2324" s="22" t="s">
        <v>12170</v>
      </c>
      <c r="D2324" s="24">
        <v>13285</v>
      </c>
    </row>
    <row r="2325" spans="2:4" x14ac:dyDescent="0.25">
      <c r="B2325" s="22" t="s">
        <v>11705</v>
      </c>
      <c r="C2325" s="22" t="s">
        <v>11707</v>
      </c>
      <c r="D2325" s="24">
        <v>13295</v>
      </c>
    </row>
    <row r="2326" spans="2:4" x14ac:dyDescent="0.25">
      <c r="B2326" s="22" t="s">
        <v>17037</v>
      </c>
      <c r="C2326" s="22" t="s">
        <v>17039</v>
      </c>
      <c r="D2326" s="24">
        <v>13308</v>
      </c>
    </row>
    <row r="2327" spans="2:4" x14ac:dyDescent="0.25">
      <c r="B2327" s="22" t="s">
        <v>12000</v>
      </c>
      <c r="C2327" s="22" t="s">
        <v>12002</v>
      </c>
      <c r="D2327" s="24">
        <v>13314</v>
      </c>
    </row>
    <row r="2328" spans="2:4" x14ac:dyDescent="0.25">
      <c r="B2328" s="22" t="s">
        <v>9687</v>
      </c>
      <c r="C2328" s="22" t="s">
        <v>9689</v>
      </c>
      <c r="D2328" s="24">
        <v>13320</v>
      </c>
    </row>
    <row r="2329" spans="2:4" x14ac:dyDescent="0.25">
      <c r="B2329" s="22" t="s">
        <v>12312</v>
      </c>
      <c r="C2329" s="22" t="s">
        <v>12314</v>
      </c>
      <c r="D2329" s="24">
        <v>13320</v>
      </c>
    </row>
    <row r="2330" spans="2:4" x14ac:dyDescent="0.25">
      <c r="B2330" s="22" t="s">
        <v>12922</v>
      </c>
      <c r="C2330" s="22" t="s">
        <v>12924</v>
      </c>
      <c r="D2330" s="24">
        <v>13331</v>
      </c>
    </row>
    <row r="2331" spans="2:4" x14ac:dyDescent="0.25">
      <c r="B2331" s="22" t="s">
        <v>10393</v>
      </c>
      <c r="C2331" s="22" t="s">
        <v>10395</v>
      </c>
      <c r="D2331" s="24">
        <v>13347</v>
      </c>
    </row>
    <row r="2332" spans="2:4" x14ac:dyDescent="0.25">
      <c r="B2332" s="22" t="s">
        <v>11172</v>
      </c>
      <c r="C2332" s="22" t="s">
        <v>11174</v>
      </c>
      <c r="D2332" s="24">
        <v>13361</v>
      </c>
    </row>
    <row r="2333" spans="2:4" x14ac:dyDescent="0.25">
      <c r="B2333" s="22" t="s">
        <v>9402</v>
      </c>
      <c r="C2333" s="22" t="s">
        <v>9404</v>
      </c>
      <c r="D2333" s="24">
        <v>13374</v>
      </c>
    </row>
    <row r="2334" spans="2:4" x14ac:dyDescent="0.25">
      <c r="B2334" s="22" t="s">
        <v>8248</v>
      </c>
      <c r="C2334" s="22" t="s">
        <v>8250</v>
      </c>
      <c r="D2334" s="24">
        <v>13375</v>
      </c>
    </row>
    <row r="2335" spans="2:4" x14ac:dyDescent="0.25">
      <c r="B2335" s="22" t="s">
        <v>11167</v>
      </c>
      <c r="C2335" s="22" t="s">
        <v>11168</v>
      </c>
      <c r="D2335" s="24">
        <v>13375</v>
      </c>
    </row>
    <row r="2336" spans="2:4" x14ac:dyDescent="0.25">
      <c r="B2336" s="22" t="s">
        <v>12186</v>
      </c>
      <c r="C2336" s="22" t="s">
        <v>12188</v>
      </c>
      <c r="D2336" s="24">
        <v>13385</v>
      </c>
    </row>
    <row r="2337" spans="2:4" x14ac:dyDescent="0.25">
      <c r="B2337" s="22" t="s">
        <v>12246</v>
      </c>
      <c r="C2337" s="22" t="s">
        <v>12248</v>
      </c>
      <c r="D2337" s="24">
        <v>13386</v>
      </c>
    </row>
    <row r="2338" spans="2:4" x14ac:dyDescent="0.25">
      <c r="B2338" s="22" t="s">
        <v>12165</v>
      </c>
      <c r="C2338" s="22" t="s">
        <v>12167</v>
      </c>
      <c r="D2338" s="24">
        <v>13396</v>
      </c>
    </row>
    <row r="2339" spans="2:4" x14ac:dyDescent="0.25">
      <c r="B2339" s="22" t="s">
        <v>9618</v>
      </c>
      <c r="C2339" s="22" t="s">
        <v>9620</v>
      </c>
      <c r="D2339" s="24">
        <v>13397</v>
      </c>
    </row>
    <row r="2340" spans="2:4" x14ac:dyDescent="0.25">
      <c r="B2340" s="22" t="s">
        <v>18897</v>
      </c>
      <c r="C2340" s="22" t="s">
        <v>18898</v>
      </c>
      <c r="D2340" s="24">
        <v>13408</v>
      </c>
    </row>
    <row r="2341" spans="2:4" x14ac:dyDescent="0.25">
      <c r="B2341" s="22" t="s">
        <v>14413</v>
      </c>
      <c r="C2341" s="22" t="s">
        <v>14415</v>
      </c>
      <c r="D2341" s="24">
        <v>13430</v>
      </c>
    </row>
    <row r="2342" spans="2:4" x14ac:dyDescent="0.25">
      <c r="B2342" s="22" t="s">
        <v>12012</v>
      </c>
      <c r="C2342" s="22" t="s">
        <v>12014</v>
      </c>
      <c r="D2342" s="24">
        <v>13432</v>
      </c>
    </row>
    <row r="2343" spans="2:4" x14ac:dyDescent="0.25">
      <c r="B2343" s="22" t="s">
        <v>18899</v>
      </c>
      <c r="C2343" s="22" t="s">
        <v>18900</v>
      </c>
      <c r="D2343" s="24">
        <v>13455</v>
      </c>
    </row>
    <row r="2344" spans="2:4" x14ac:dyDescent="0.25">
      <c r="B2344" s="22" t="s">
        <v>7852</v>
      </c>
      <c r="C2344" s="22" t="s">
        <v>7854</v>
      </c>
      <c r="D2344" s="24">
        <v>13457</v>
      </c>
    </row>
    <row r="2345" spans="2:4" x14ac:dyDescent="0.25">
      <c r="B2345" s="22" t="s">
        <v>8911</v>
      </c>
      <c r="C2345" s="22" t="s">
        <v>8913</v>
      </c>
      <c r="D2345" s="24">
        <v>13458</v>
      </c>
    </row>
    <row r="2346" spans="2:4" x14ac:dyDescent="0.25">
      <c r="B2346" s="22" t="s">
        <v>11973</v>
      </c>
      <c r="C2346" s="22" t="s">
        <v>11975</v>
      </c>
      <c r="D2346" s="24">
        <v>13476</v>
      </c>
    </row>
    <row r="2347" spans="2:4" x14ac:dyDescent="0.25">
      <c r="B2347" s="22" t="s">
        <v>12660</v>
      </c>
      <c r="C2347" s="22" t="s">
        <v>12662</v>
      </c>
      <c r="D2347" s="24">
        <v>13535</v>
      </c>
    </row>
    <row r="2348" spans="2:4" x14ac:dyDescent="0.25">
      <c r="B2348" s="22" t="s">
        <v>10540</v>
      </c>
      <c r="C2348" s="22" t="s">
        <v>10542</v>
      </c>
      <c r="D2348" s="24">
        <v>13549</v>
      </c>
    </row>
    <row r="2349" spans="2:4" x14ac:dyDescent="0.25">
      <c r="B2349" s="22" t="s">
        <v>10016</v>
      </c>
      <c r="C2349" s="22" t="s">
        <v>10018</v>
      </c>
      <c r="D2349" s="24">
        <v>13553</v>
      </c>
    </row>
    <row r="2350" spans="2:4" x14ac:dyDescent="0.25">
      <c r="B2350" s="22" t="s">
        <v>9977</v>
      </c>
      <c r="C2350" s="22" t="s">
        <v>9979</v>
      </c>
      <c r="D2350" s="24">
        <v>13569</v>
      </c>
    </row>
    <row r="2351" spans="2:4" x14ac:dyDescent="0.25">
      <c r="B2351" s="22" t="s">
        <v>10825</v>
      </c>
      <c r="C2351" s="22" t="s">
        <v>10827</v>
      </c>
      <c r="D2351" s="24">
        <v>13583</v>
      </c>
    </row>
    <row r="2352" spans="2:4" x14ac:dyDescent="0.25">
      <c r="B2352" s="22" t="s">
        <v>12129</v>
      </c>
      <c r="C2352" s="22" t="s">
        <v>12131</v>
      </c>
      <c r="D2352" s="24">
        <v>13590</v>
      </c>
    </row>
    <row r="2353" spans="2:4" x14ac:dyDescent="0.25">
      <c r="B2353" s="22" t="s">
        <v>10945</v>
      </c>
      <c r="C2353" s="22" t="s">
        <v>10947</v>
      </c>
      <c r="D2353" s="24">
        <v>13596</v>
      </c>
    </row>
    <row r="2354" spans="2:4" x14ac:dyDescent="0.25">
      <c r="B2354" s="22" t="s">
        <v>8836</v>
      </c>
      <c r="C2354" s="22" t="s">
        <v>8838</v>
      </c>
      <c r="D2354" s="24">
        <v>13611</v>
      </c>
    </row>
    <row r="2355" spans="2:4" x14ac:dyDescent="0.25">
      <c r="B2355" s="22" t="s">
        <v>12955</v>
      </c>
      <c r="C2355" s="22" t="s">
        <v>12957</v>
      </c>
      <c r="D2355" s="24">
        <v>13615</v>
      </c>
    </row>
    <row r="2356" spans="2:4" x14ac:dyDescent="0.25">
      <c r="B2356" s="22" t="s">
        <v>11633</v>
      </c>
      <c r="C2356" s="22" t="s">
        <v>11635</v>
      </c>
      <c r="D2356" s="24">
        <v>13625</v>
      </c>
    </row>
    <row r="2357" spans="2:4" x14ac:dyDescent="0.25">
      <c r="B2357" s="22" t="s">
        <v>9510</v>
      </c>
      <c r="C2357" s="22" t="s">
        <v>9512</v>
      </c>
      <c r="D2357" s="24">
        <v>13643</v>
      </c>
    </row>
    <row r="2358" spans="2:4" x14ac:dyDescent="0.25">
      <c r="B2358" s="22" t="s">
        <v>8395</v>
      </c>
      <c r="C2358" s="22" t="s">
        <v>8397</v>
      </c>
      <c r="D2358" s="24">
        <v>13658</v>
      </c>
    </row>
    <row r="2359" spans="2:4" x14ac:dyDescent="0.25">
      <c r="B2359" s="22" t="s">
        <v>9867</v>
      </c>
      <c r="C2359" s="22" t="s">
        <v>9869</v>
      </c>
      <c r="D2359" s="24">
        <v>13681</v>
      </c>
    </row>
    <row r="2360" spans="2:4" x14ac:dyDescent="0.25">
      <c r="B2360" s="22" t="s">
        <v>8161</v>
      </c>
      <c r="C2360" s="22" t="s">
        <v>8163</v>
      </c>
      <c r="D2360" s="24">
        <v>13700</v>
      </c>
    </row>
    <row r="2361" spans="2:4" x14ac:dyDescent="0.25">
      <c r="B2361" s="22" t="s">
        <v>9312</v>
      </c>
      <c r="C2361" s="22" t="s">
        <v>9314</v>
      </c>
      <c r="D2361" s="24">
        <v>13717</v>
      </c>
    </row>
    <row r="2362" spans="2:4" x14ac:dyDescent="0.25">
      <c r="B2362" s="22" t="s">
        <v>12630</v>
      </c>
      <c r="C2362" s="22" t="s">
        <v>12632</v>
      </c>
      <c r="D2362" s="24">
        <v>13743</v>
      </c>
    </row>
    <row r="2363" spans="2:4" x14ac:dyDescent="0.25">
      <c r="B2363" s="22" t="s">
        <v>9522</v>
      </c>
      <c r="C2363" s="22" t="s">
        <v>9524</v>
      </c>
      <c r="D2363" s="24">
        <v>13744</v>
      </c>
    </row>
    <row r="2364" spans="2:4" x14ac:dyDescent="0.25">
      <c r="B2364" s="22" t="s">
        <v>8293</v>
      </c>
      <c r="C2364" s="22" t="s">
        <v>8295</v>
      </c>
      <c r="D2364" s="24">
        <v>13765</v>
      </c>
    </row>
    <row r="2365" spans="2:4" x14ac:dyDescent="0.25">
      <c r="B2365" s="22" t="s">
        <v>10453</v>
      </c>
      <c r="C2365" s="22" t="s">
        <v>10455</v>
      </c>
      <c r="D2365" s="24">
        <v>13770</v>
      </c>
    </row>
    <row r="2366" spans="2:4" x14ac:dyDescent="0.25">
      <c r="B2366" s="22" t="s">
        <v>11095</v>
      </c>
      <c r="C2366" s="22" t="s">
        <v>11097</v>
      </c>
      <c r="D2366" s="24">
        <v>13776</v>
      </c>
    </row>
    <row r="2367" spans="2:4" x14ac:dyDescent="0.25">
      <c r="B2367" s="22" t="s">
        <v>11137</v>
      </c>
      <c r="C2367" s="22" t="s">
        <v>11139</v>
      </c>
      <c r="D2367" s="24">
        <v>13783</v>
      </c>
    </row>
    <row r="2368" spans="2:4" x14ac:dyDescent="0.25">
      <c r="B2368" s="22" t="s">
        <v>11059</v>
      </c>
      <c r="C2368" s="22" t="s">
        <v>11061</v>
      </c>
      <c r="D2368" s="24">
        <v>13792</v>
      </c>
    </row>
    <row r="2369" spans="2:4" x14ac:dyDescent="0.25">
      <c r="B2369" s="22" t="s">
        <v>8965</v>
      </c>
      <c r="C2369" s="22" t="s">
        <v>8967</v>
      </c>
      <c r="D2369" s="24">
        <v>13794</v>
      </c>
    </row>
    <row r="2370" spans="2:4" x14ac:dyDescent="0.25">
      <c r="B2370" s="22" t="s">
        <v>10085</v>
      </c>
      <c r="C2370" s="22" t="s">
        <v>10087</v>
      </c>
      <c r="D2370" s="24">
        <v>13798</v>
      </c>
    </row>
    <row r="2371" spans="2:4" x14ac:dyDescent="0.25">
      <c r="B2371" s="22" t="s">
        <v>11394</v>
      </c>
      <c r="C2371" s="22" t="s">
        <v>11396</v>
      </c>
      <c r="D2371" s="24">
        <v>13830</v>
      </c>
    </row>
    <row r="2372" spans="2:4" x14ac:dyDescent="0.25">
      <c r="B2372" s="22" t="s">
        <v>9603</v>
      </c>
      <c r="C2372" s="22" t="s">
        <v>9605</v>
      </c>
      <c r="D2372" s="24">
        <v>13843</v>
      </c>
    </row>
    <row r="2373" spans="2:4" x14ac:dyDescent="0.25">
      <c r="B2373" s="22" t="s">
        <v>10447</v>
      </c>
      <c r="C2373" s="22" t="s">
        <v>10449</v>
      </c>
      <c r="D2373" s="24">
        <v>13852</v>
      </c>
    </row>
    <row r="2374" spans="2:4" x14ac:dyDescent="0.25">
      <c r="B2374" s="22" t="s">
        <v>10369</v>
      </c>
      <c r="C2374" s="22" t="s">
        <v>10371</v>
      </c>
      <c r="D2374" s="24">
        <v>13852</v>
      </c>
    </row>
    <row r="2375" spans="2:4" x14ac:dyDescent="0.25">
      <c r="B2375" s="22" t="s">
        <v>10444</v>
      </c>
      <c r="C2375" s="22" t="s">
        <v>10446</v>
      </c>
      <c r="D2375" s="24">
        <v>13854</v>
      </c>
    </row>
    <row r="2376" spans="2:4" x14ac:dyDescent="0.25">
      <c r="B2376" s="22" t="s">
        <v>8521</v>
      </c>
      <c r="C2376" s="22" t="s">
        <v>8523</v>
      </c>
      <c r="D2376" s="24">
        <v>13870</v>
      </c>
    </row>
    <row r="2377" spans="2:4" x14ac:dyDescent="0.25">
      <c r="B2377" s="22" t="s">
        <v>11970</v>
      </c>
      <c r="C2377" s="22" t="s">
        <v>11972</v>
      </c>
      <c r="D2377" s="24">
        <v>13899</v>
      </c>
    </row>
    <row r="2378" spans="2:4" x14ac:dyDescent="0.25">
      <c r="B2378" s="22" t="s">
        <v>9759</v>
      </c>
      <c r="C2378" s="22" t="s">
        <v>18901</v>
      </c>
      <c r="D2378" s="24">
        <v>13914</v>
      </c>
    </row>
    <row r="2379" spans="2:4" x14ac:dyDescent="0.25">
      <c r="B2379" s="22" t="s">
        <v>10399</v>
      </c>
      <c r="C2379" s="22" t="s">
        <v>10401</v>
      </c>
      <c r="D2379" s="24">
        <v>13921</v>
      </c>
    </row>
    <row r="2380" spans="2:4" x14ac:dyDescent="0.25">
      <c r="B2380" s="22" t="s">
        <v>11624</v>
      </c>
      <c r="C2380" s="22" t="s">
        <v>11626</v>
      </c>
      <c r="D2380" s="24">
        <v>13923</v>
      </c>
    </row>
    <row r="2381" spans="2:4" x14ac:dyDescent="0.25">
      <c r="B2381" s="22" t="s">
        <v>11699</v>
      </c>
      <c r="C2381" s="22" t="s">
        <v>11701</v>
      </c>
      <c r="D2381" s="24">
        <v>13924</v>
      </c>
    </row>
    <row r="2382" spans="2:4" x14ac:dyDescent="0.25">
      <c r="B2382" s="22" t="s">
        <v>10993</v>
      </c>
      <c r="C2382" s="22" t="s">
        <v>10995</v>
      </c>
      <c r="D2382" s="24">
        <v>13927</v>
      </c>
    </row>
    <row r="2383" spans="2:4" x14ac:dyDescent="0.25">
      <c r="B2383" s="22" t="s">
        <v>9920</v>
      </c>
      <c r="C2383" s="22" t="s">
        <v>9922</v>
      </c>
      <c r="D2383" s="24">
        <v>13931</v>
      </c>
    </row>
    <row r="2384" spans="2:4" x14ac:dyDescent="0.25">
      <c r="B2384" s="22" t="s">
        <v>11259</v>
      </c>
      <c r="C2384" s="22" t="s">
        <v>11261</v>
      </c>
      <c r="D2384" s="24">
        <v>13934</v>
      </c>
    </row>
    <row r="2385" spans="2:4" x14ac:dyDescent="0.25">
      <c r="B2385" s="22" t="s">
        <v>7969</v>
      </c>
      <c r="C2385" s="22" t="s">
        <v>18902</v>
      </c>
      <c r="D2385" s="24">
        <v>13938</v>
      </c>
    </row>
    <row r="2386" spans="2:4" x14ac:dyDescent="0.25">
      <c r="B2386" s="22" t="s">
        <v>14638</v>
      </c>
      <c r="C2386" s="22" t="s">
        <v>14639</v>
      </c>
      <c r="D2386" s="24">
        <v>13966</v>
      </c>
    </row>
    <row r="2387" spans="2:4" x14ac:dyDescent="0.25">
      <c r="B2387" s="22" t="s">
        <v>11158</v>
      </c>
      <c r="C2387" s="22" t="s">
        <v>11160</v>
      </c>
      <c r="D2387" s="24">
        <v>13970</v>
      </c>
    </row>
    <row r="2388" spans="2:4" x14ac:dyDescent="0.25">
      <c r="B2388" s="22" t="s">
        <v>8689</v>
      </c>
      <c r="C2388" s="22" t="s">
        <v>8691</v>
      </c>
      <c r="D2388" s="24">
        <v>13988</v>
      </c>
    </row>
    <row r="2389" spans="2:4" x14ac:dyDescent="0.25">
      <c r="B2389" s="22" t="s">
        <v>10240</v>
      </c>
      <c r="C2389" s="22" t="s">
        <v>10242</v>
      </c>
      <c r="D2389" s="24">
        <v>14004</v>
      </c>
    </row>
    <row r="2390" spans="2:4" x14ac:dyDescent="0.25">
      <c r="B2390" s="22" t="s">
        <v>8707</v>
      </c>
      <c r="C2390" s="22" t="s">
        <v>8709</v>
      </c>
      <c r="D2390" s="24">
        <v>14033</v>
      </c>
    </row>
    <row r="2391" spans="2:4" x14ac:dyDescent="0.25">
      <c r="B2391" s="22" t="s">
        <v>10657</v>
      </c>
      <c r="C2391" s="22" t="s">
        <v>10659</v>
      </c>
      <c r="D2391" s="24">
        <v>14056</v>
      </c>
    </row>
    <row r="2392" spans="2:4" x14ac:dyDescent="0.25">
      <c r="B2392" s="22" t="s">
        <v>9279</v>
      </c>
      <c r="C2392" s="22" t="s">
        <v>9281</v>
      </c>
      <c r="D2392" s="24">
        <v>14060</v>
      </c>
    </row>
    <row r="2393" spans="2:4" x14ac:dyDescent="0.25">
      <c r="B2393" s="22" t="s">
        <v>12087</v>
      </c>
      <c r="C2393" s="22" t="s">
        <v>12089</v>
      </c>
      <c r="D2393" s="24">
        <v>14068</v>
      </c>
    </row>
    <row r="2394" spans="2:4" x14ac:dyDescent="0.25">
      <c r="B2394" s="22" t="s">
        <v>4474</v>
      </c>
      <c r="C2394" s="22" t="s">
        <v>4476</v>
      </c>
      <c r="D2394" s="24">
        <v>14084</v>
      </c>
    </row>
    <row r="2395" spans="2:4" x14ac:dyDescent="0.25">
      <c r="B2395" s="22" t="s">
        <v>11744</v>
      </c>
      <c r="C2395" s="22" t="s">
        <v>11746</v>
      </c>
      <c r="D2395" s="24">
        <v>14094</v>
      </c>
    </row>
    <row r="2396" spans="2:4" x14ac:dyDescent="0.25">
      <c r="B2396" s="22" t="s">
        <v>11358</v>
      </c>
      <c r="C2396" s="22" t="s">
        <v>11360</v>
      </c>
      <c r="D2396" s="24">
        <v>14101</v>
      </c>
    </row>
    <row r="2397" spans="2:4" x14ac:dyDescent="0.25">
      <c r="B2397" s="22" t="s">
        <v>12570</v>
      </c>
      <c r="C2397" s="22" t="s">
        <v>18903</v>
      </c>
      <c r="D2397" s="24">
        <v>14129</v>
      </c>
    </row>
    <row r="2398" spans="2:4" x14ac:dyDescent="0.25">
      <c r="B2398" s="22" t="s">
        <v>12606</v>
      </c>
      <c r="C2398" s="22" t="s">
        <v>12608</v>
      </c>
      <c r="D2398" s="24">
        <v>14155</v>
      </c>
    </row>
    <row r="2399" spans="2:4" x14ac:dyDescent="0.25">
      <c r="B2399" s="22" t="s">
        <v>18904</v>
      </c>
      <c r="C2399" s="22" t="s">
        <v>18905</v>
      </c>
      <c r="D2399" s="24">
        <v>14181</v>
      </c>
    </row>
    <row r="2400" spans="2:4" x14ac:dyDescent="0.25">
      <c r="B2400" s="22" t="s">
        <v>18906</v>
      </c>
      <c r="C2400" s="22" t="s">
        <v>18907</v>
      </c>
      <c r="D2400" s="24">
        <v>14183</v>
      </c>
    </row>
    <row r="2401" spans="2:4" x14ac:dyDescent="0.25">
      <c r="B2401" s="22" t="s">
        <v>10873</v>
      </c>
      <c r="C2401" s="22" t="s">
        <v>10875</v>
      </c>
      <c r="D2401" s="24">
        <v>14189</v>
      </c>
    </row>
    <row r="2402" spans="2:4" x14ac:dyDescent="0.25">
      <c r="B2402" s="22" t="s">
        <v>11131</v>
      </c>
      <c r="C2402" s="22" t="s">
        <v>11133</v>
      </c>
      <c r="D2402" s="24">
        <v>14197</v>
      </c>
    </row>
    <row r="2403" spans="2:4" x14ac:dyDescent="0.25">
      <c r="B2403" s="22" t="s">
        <v>12414</v>
      </c>
      <c r="C2403" s="22" t="s">
        <v>12416</v>
      </c>
      <c r="D2403" s="24">
        <v>14207</v>
      </c>
    </row>
    <row r="2404" spans="2:4" x14ac:dyDescent="0.25">
      <c r="B2404" s="22" t="s">
        <v>9093</v>
      </c>
      <c r="C2404" s="22" t="s">
        <v>9095</v>
      </c>
      <c r="D2404" s="24">
        <v>14238</v>
      </c>
    </row>
    <row r="2405" spans="2:4" x14ac:dyDescent="0.25">
      <c r="B2405" s="22" t="s">
        <v>10615</v>
      </c>
      <c r="C2405" s="22" t="s">
        <v>10617</v>
      </c>
      <c r="D2405" s="24">
        <v>14247</v>
      </c>
    </row>
    <row r="2406" spans="2:4" x14ac:dyDescent="0.25">
      <c r="B2406" s="22" t="s">
        <v>10273</v>
      </c>
      <c r="C2406" s="22" t="s">
        <v>10275</v>
      </c>
      <c r="D2406" s="24">
        <v>14268</v>
      </c>
    </row>
    <row r="2407" spans="2:4" x14ac:dyDescent="0.25">
      <c r="B2407" s="22" t="s">
        <v>10603</v>
      </c>
      <c r="C2407" s="22" t="s">
        <v>10605</v>
      </c>
      <c r="D2407" s="24">
        <v>14276</v>
      </c>
    </row>
    <row r="2408" spans="2:4" x14ac:dyDescent="0.25">
      <c r="B2408" s="22" t="s">
        <v>14336</v>
      </c>
      <c r="C2408" s="22" t="s">
        <v>14338</v>
      </c>
      <c r="D2408" s="24">
        <v>14281</v>
      </c>
    </row>
    <row r="2409" spans="2:4" x14ac:dyDescent="0.25">
      <c r="B2409" s="22" t="s">
        <v>11032</v>
      </c>
      <c r="C2409" s="22" t="s">
        <v>11034</v>
      </c>
      <c r="D2409" s="24">
        <v>14284</v>
      </c>
    </row>
    <row r="2410" spans="2:4" x14ac:dyDescent="0.25">
      <c r="B2410" s="22" t="s">
        <v>11741</v>
      </c>
      <c r="C2410" s="22" t="s">
        <v>11743</v>
      </c>
      <c r="D2410" s="24">
        <v>14284</v>
      </c>
    </row>
    <row r="2411" spans="2:4" x14ac:dyDescent="0.25">
      <c r="B2411" s="22" t="s">
        <v>11053</v>
      </c>
      <c r="C2411" s="22" t="s">
        <v>11055</v>
      </c>
      <c r="D2411" s="24">
        <v>14297</v>
      </c>
    </row>
    <row r="2412" spans="2:4" x14ac:dyDescent="0.25">
      <c r="B2412" s="22" t="s">
        <v>7091</v>
      </c>
      <c r="C2412" s="22" t="s">
        <v>7093</v>
      </c>
      <c r="D2412" s="24">
        <v>14301</v>
      </c>
    </row>
    <row r="2413" spans="2:4" x14ac:dyDescent="0.25">
      <c r="B2413" s="22" t="s">
        <v>10357</v>
      </c>
      <c r="C2413" s="22" t="s">
        <v>10359</v>
      </c>
      <c r="D2413" s="24">
        <v>14308</v>
      </c>
    </row>
    <row r="2414" spans="2:4" x14ac:dyDescent="0.25">
      <c r="B2414" s="22" t="s">
        <v>12150</v>
      </c>
      <c r="C2414" s="22" t="s">
        <v>12152</v>
      </c>
      <c r="D2414" s="24">
        <v>14344</v>
      </c>
    </row>
    <row r="2415" spans="2:4" x14ac:dyDescent="0.25">
      <c r="B2415" s="22" t="s">
        <v>11504</v>
      </c>
      <c r="C2415" s="22" t="s">
        <v>11506</v>
      </c>
      <c r="D2415" s="24">
        <v>14356</v>
      </c>
    </row>
    <row r="2416" spans="2:4" x14ac:dyDescent="0.25">
      <c r="B2416" s="22" t="s">
        <v>12483</v>
      </c>
      <c r="C2416" s="22" t="s">
        <v>12485</v>
      </c>
      <c r="D2416" s="24">
        <v>14363</v>
      </c>
    </row>
    <row r="2417" spans="2:4" x14ac:dyDescent="0.25">
      <c r="B2417" s="22" t="s">
        <v>10645</v>
      </c>
      <c r="C2417" s="22" t="s">
        <v>10647</v>
      </c>
      <c r="D2417" s="24">
        <v>14365</v>
      </c>
    </row>
    <row r="2418" spans="2:4" x14ac:dyDescent="0.25">
      <c r="B2418" s="22" t="s">
        <v>18908</v>
      </c>
      <c r="C2418" s="22" t="s">
        <v>18909</v>
      </c>
      <c r="D2418" s="24">
        <v>14390</v>
      </c>
    </row>
    <row r="2419" spans="2:4" x14ac:dyDescent="0.25">
      <c r="B2419" s="22" t="s">
        <v>9153</v>
      </c>
      <c r="C2419" s="22" t="s">
        <v>9155</v>
      </c>
      <c r="D2419" s="24">
        <v>14402</v>
      </c>
    </row>
    <row r="2420" spans="2:4" x14ac:dyDescent="0.25">
      <c r="B2420" s="22" t="s">
        <v>10007</v>
      </c>
      <c r="C2420" s="22" t="s">
        <v>10009</v>
      </c>
      <c r="D2420" s="24">
        <v>14409</v>
      </c>
    </row>
    <row r="2421" spans="2:4" x14ac:dyDescent="0.25">
      <c r="B2421" s="22" t="s">
        <v>9423</v>
      </c>
      <c r="C2421" s="22" t="s">
        <v>18910</v>
      </c>
      <c r="D2421" s="24">
        <v>14430</v>
      </c>
    </row>
    <row r="2422" spans="2:4" x14ac:dyDescent="0.25">
      <c r="B2422" s="22" t="s">
        <v>12865</v>
      </c>
      <c r="C2422" s="22" t="s">
        <v>12867</v>
      </c>
      <c r="D2422" s="24">
        <v>14433</v>
      </c>
    </row>
    <row r="2423" spans="2:4" x14ac:dyDescent="0.25">
      <c r="B2423" s="22" t="s">
        <v>18911</v>
      </c>
      <c r="C2423" s="22" t="s">
        <v>18912</v>
      </c>
      <c r="D2423" s="24">
        <v>14434</v>
      </c>
    </row>
    <row r="2424" spans="2:4" x14ac:dyDescent="0.25">
      <c r="B2424" s="22" t="s">
        <v>13450</v>
      </c>
      <c r="C2424" s="22" t="s">
        <v>13452</v>
      </c>
      <c r="D2424" s="24">
        <v>14452</v>
      </c>
    </row>
    <row r="2425" spans="2:4" x14ac:dyDescent="0.25">
      <c r="B2425" s="22" t="s">
        <v>9210</v>
      </c>
      <c r="C2425" s="22" t="s">
        <v>18913</v>
      </c>
      <c r="D2425" s="24">
        <v>14453</v>
      </c>
    </row>
    <row r="2426" spans="2:4" x14ac:dyDescent="0.25">
      <c r="B2426" s="22" t="s">
        <v>9663</v>
      </c>
      <c r="C2426" s="22" t="s">
        <v>9665</v>
      </c>
      <c r="D2426" s="24">
        <v>14480</v>
      </c>
    </row>
    <row r="2427" spans="2:4" x14ac:dyDescent="0.25">
      <c r="B2427" s="22" t="s">
        <v>14699</v>
      </c>
      <c r="C2427" s="22" t="s">
        <v>14701</v>
      </c>
      <c r="D2427" s="24">
        <v>14498</v>
      </c>
    </row>
    <row r="2428" spans="2:4" x14ac:dyDescent="0.25">
      <c r="B2428" s="22" t="s">
        <v>18914</v>
      </c>
      <c r="C2428" s="22" t="s">
        <v>18915</v>
      </c>
      <c r="D2428" s="24">
        <v>14514</v>
      </c>
    </row>
    <row r="2429" spans="2:4" x14ac:dyDescent="0.25">
      <c r="B2429" s="22" t="s">
        <v>11495</v>
      </c>
      <c r="C2429" s="22" t="s">
        <v>11497</v>
      </c>
      <c r="D2429" s="24">
        <v>14536</v>
      </c>
    </row>
    <row r="2430" spans="2:4" x14ac:dyDescent="0.25">
      <c r="B2430" s="22" t="s">
        <v>10963</v>
      </c>
      <c r="C2430" s="22" t="s">
        <v>10965</v>
      </c>
      <c r="D2430" s="24">
        <v>14544</v>
      </c>
    </row>
    <row r="2431" spans="2:4" x14ac:dyDescent="0.25">
      <c r="B2431" s="22" t="s">
        <v>10091</v>
      </c>
      <c r="C2431" s="22" t="s">
        <v>10093</v>
      </c>
      <c r="D2431" s="24">
        <v>14566</v>
      </c>
    </row>
    <row r="2432" spans="2:4" x14ac:dyDescent="0.25">
      <c r="B2432" s="22" t="s">
        <v>10894</v>
      </c>
      <c r="C2432" s="22" t="s">
        <v>10896</v>
      </c>
      <c r="D2432" s="24">
        <v>14601</v>
      </c>
    </row>
    <row r="2433" spans="2:4" x14ac:dyDescent="0.25">
      <c r="B2433" s="22" t="s">
        <v>10420</v>
      </c>
      <c r="C2433" s="22" t="s">
        <v>10422</v>
      </c>
      <c r="D2433" s="24">
        <v>14622</v>
      </c>
    </row>
    <row r="2434" spans="2:4" x14ac:dyDescent="0.25">
      <c r="B2434" s="22" t="s">
        <v>7858</v>
      </c>
      <c r="C2434" s="22" t="s">
        <v>7860</v>
      </c>
      <c r="D2434" s="24">
        <v>14630</v>
      </c>
    </row>
    <row r="2435" spans="2:4" x14ac:dyDescent="0.25">
      <c r="B2435" s="22" t="s">
        <v>11612</v>
      </c>
      <c r="C2435" s="22" t="s">
        <v>11614</v>
      </c>
      <c r="D2435" s="24">
        <v>14635</v>
      </c>
    </row>
    <row r="2436" spans="2:4" x14ac:dyDescent="0.25">
      <c r="B2436" s="22" t="s">
        <v>11827</v>
      </c>
      <c r="C2436" s="22" t="s">
        <v>11829</v>
      </c>
      <c r="D2436" s="24">
        <v>14645</v>
      </c>
    </row>
    <row r="2437" spans="2:4" x14ac:dyDescent="0.25">
      <c r="B2437" s="22" t="s">
        <v>9941</v>
      </c>
      <c r="C2437" s="22" t="s">
        <v>9943</v>
      </c>
      <c r="D2437" s="24">
        <v>14646</v>
      </c>
    </row>
    <row r="2438" spans="2:4" x14ac:dyDescent="0.25">
      <c r="B2438" s="22" t="s">
        <v>11346</v>
      </c>
      <c r="C2438" s="22" t="s">
        <v>11348</v>
      </c>
      <c r="D2438" s="24">
        <v>14647</v>
      </c>
    </row>
    <row r="2439" spans="2:4" x14ac:dyDescent="0.25">
      <c r="B2439" s="22" t="s">
        <v>11415</v>
      </c>
      <c r="C2439" s="22" t="s">
        <v>11417</v>
      </c>
      <c r="D2439" s="24">
        <v>14671</v>
      </c>
    </row>
    <row r="2440" spans="2:4" x14ac:dyDescent="0.25">
      <c r="B2440" s="22" t="s">
        <v>12174</v>
      </c>
      <c r="C2440" s="22" t="s">
        <v>12176</v>
      </c>
      <c r="D2440" s="24">
        <v>14711</v>
      </c>
    </row>
    <row r="2441" spans="2:4" x14ac:dyDescent="0.25">
      <c r="B2441" s="22" t="s">
        <v>10228</v>
      </c>
      <c r="C2441" s="22" t="s">
        <v>10230</v>
      </c>
      <c r="D2441" s="24">
        <v>14742</v>
      </c>
    </row>
    <row r="2442" spans="2:4" x14ac:dyDescent="0.25">
      <c r="B2442" s="22" t="s">
        <v>8038</v>
      </c>
      <c r="C2442" s="22" t="s">
        <v>8040</v>
      </c>
      <c r="D2442" s="24">
        <v>14749</v>
      </c>
    </row>
    <row r="2443" spans="2:4" x14ac:dyDescent="0.25">
      <c r="B2443" s="22" t="s">
        <v>11128</v>
      </c>
      <c r="C2443" s="22" t="s">
        <v>11130</v>
      </c>
      <c r="D2443" s="24">
        <v>14757</v>
      </c>
    </row>
    <row r="2444" spans="2:4" x14ac:dyDescent="0.25">
      <c r="B2444" s="22" t="s">
        <v>13397</v>
      </c>
      <c r="C2444" s="22" t="s">
        <v>13399</v>
      </c>
      <c r="D2444" s="24">
        <v>14766</v>
      </c>
    </row>
    <row r="2445" spans="2:4" x14ac:dyDescent="0.25">
      <c r="B2445" s="22" t="s">
        <v>8794</v>
      </c>
      <c r="C2445" s="22" t="s">
        <v>8796</v>
      </c>
      <c r="D2445" s="24">
        <v>14790</v>
      </c>
    </row>
    <row r="2446" spans="2:4" x14ac:dyDescent="0.25">
      <c r="B2446" s="22" t="s">
        <v>18916</v>
      </c>
      <c r="C2446" s="22" t="s">
        <v>18917</v>
      </c>
      <c r="D2446" s="24">
        <v>14795</v>
      </c>
    </row>
    <row r="2447" spans="2:4" x14ac:dyDescent="0.25">
      <c r="B2447" s="22" t="s">
        <v>10073</v>
      </c>
      <c r="C2447" s="22" t="s">
        <v>10075</v>
      </c>
      <c r="D2447" s="24">
        <v>14802</v>
      </c>
    </row>
    <row r="2448" spans="2:4" x14ac:dyDescent="0.25">
      <c r="B2448" s="22" t="s">
        <v>10471</v>
      </c>
      <c r="C2448" s="22" t="s">
        <v>10473</v>
      </c>
      <c r="D2448" s="24">
        <v>14809</v>
      </c>
    </row>
    <row r="2449" spans="2:4" x14ac:dyDescent="0.25">
      <c r="B2449" s="22" t="s">
        <v>10510</v>
      </c>
      <c r="C2449" s="22" t="s">
        <v>10512</v>
      </c>
      <c r="D2449" s="24">
        <v>14813</v>
      </c>
    </row>
    <row r="2450" spans="2:4" x14ac:dyDescent="0.25">
      <c r="B2450" s="22" t="s">
        <v>12546</v>
      </c>
      <c r="C2450" s="22" t="s">
        <v>12548</v>
      </c>
      <c r="D2450" s="24">
        <v>14813</v>
      </c>
    </row>
    <row r="2451" spans="2:4" x14ac:dyDescent="0.25">
      <c r="B2451" s="22" t="s">
        <v>10639</v>
      </c>
      <c r="C2451" s="22" t="s">
        <v>10641</v>
      </c>
      <c r="D2451" s="24">
        <v>14831</v>
      </c>
    </row>
    <row r="2452" spans="2:4" x14ac:dyDescent="0.25">
      <c r="B2452" s="22" t="s">
        <v>9025</v>
      </c>
      <c r="C2452" s="22" t="s">
        <v>9027</v>
      </c>
      <c r="D2452" s="24">
        <v>14831</v>
      </c>
    </row>
    <row r="2453" spans="2:4" x14ac:dyDescent="0.25">
      <c r="B2453" s="22" t="s">
        <v>9891</v>
      </c>
      <c r="C2453" s="22" t="s">
        <v>9893</v>
      </c>
      <c r="D2453" s="24">
        <v>14839</v>
      </c>
    </row>
    <row r="2454" spans="2:4" x14ac:dyDescent="0.25">
      <c r="B2454" s="22" t="s">
        <v>8644</v>
      </c>
      <c r="C2454" s="22" t="s">
        <v>8646</v>
      </c>
      <c r="D2454" s="24">
        <v>14842</v>
      </c>
    </row>
    <row r="2455" spans="2:4" x14ac:dyDescent="0.25">
      <c r="B2455" s="22" t="s">
        <v>8185</v>
      </c>
      <c r="C2455" s="22" t="s">
        <v>8187</v>
      </c>
      <c r="D2455" s="24">
        <v>14853</v>
      </c>
    </row>
    <row r="2456" spans="2:4" x14ac:dyDescent="0.25">
      <c r="B2456" s="22" t="s">
        <v>14967</v>
      </c>
      <c r="C2456" s="22" t="s">
        <v>14969</v>
      </c>
      <c r="D2456" s="24">
        <v>14914</v>
      </c>
    </row>
    <row r="2457" spans="2:4" x14ac:dyDescent="0.25">
      <c r="B2457" s="22" t="s">
        <v>18918</v>
      </c>
      <c r="C2457" s="22" t="s">
        <v>18919</v>
      </c>
      <c r="D2457" s="24">
        <v>14923</v>
      </c>
    </row>
    <row r="2458" spans="2:4" x14ac:dyDescent="0.25">
      <c r="B2458" s="22" t="s">
        <v>10663</v>
      </c>
      <c r="C2458" s="22" t="s">
        <v>10665</v>
      </c>
      <c r="D2458" s="24">
        <v>14925</v>
      </c>
    </row>
    <row r="2459" spans="2:4" x14ac:dyDescent="0.25">
      <c r="B2459" s="22" t="s">
        <v>11125</v>
      </c>
      <c r="C2459" s="22" t="s">
        <v>11127</v>
      </c>
      <c r="D2459" s="24">
        <v>14940</v>
      </c>
    </row>
    <row r="2460" spans="2:4" x14ac:dyDescent="0.25">
      <c r="B2460" s="22" t="s">
        <v>10582</v>
      </c>
      <c r="C2460" s="22" t="s">
        <v>10584</v>
      </c>
      <c r="D2460" s="24">
        <v>14943</v>
      </c>
    </row>
    <row r="2461" spans="2:4" x14ac:dyDescent="0.25">
      <c r="B2461" s="22" t="s">
        <v>11877</v>
      </c>
      <c r="C2461" s="22" t="s">
        <v>11879</v>
      </c>
      <c r="D2461" s="24">
        <v>14947</v>
      </c>
    </row>
    <row r="2462" spans="2:4" x14ac:dyDescent="0.25">
      <c r="B2462" s="22" t="s">
        <v>10402</v>
      </c>
      <c r="C2462" s="22" t="s">
        <v>10404</v>
      </c>
      <c r="D2462" s="24">
        <v>14948</v>
      </c>
    </row>
    <row r="2463" spans="2:4" x14ac:dyDescent="0.25">
      <c r="B2463" s="22" t="s">
        <v>9084</v>
      </c>
      <c r="C2463" s="22" t="s">
        <v>9086</v>
      </c>
      <c r="D2463" s="24">
        <v>14951</v>
      </c>
    </row>
    <row r="2464" spans="2:4" x14ac:dyDescent="0.25">
      <c r="B2464" s="22" t="s">
        <v>14593</v>
      </c>
      <c r="C2464" s="22" t="s">
        <v>14595</v>
      </c>
      <c r="D2464" s="24">
        <v>14960</v>
      </c>
    </row>
    <row r="2465" spans="2:4" x14ac:dyDescent="0.25">
      <c r="B2465" s="22" t="s">
        <v>11134</v>
      </c>
      <c r="C2465" s="22" t="s">
        <v>11136</v>
      </c>
      <c r="D2465" s="24">
        <v>14976</v>
      </c>
    </row>
    <row r="2466" spans="2:4" x14ac:dyDescent="0.25">
      <c r="B2466" s="22" t="s">
        <v>10034</v>
      </c>
      <c r="C2466" s="22" t="s">
        <v>10036</v>
      </c>
      <c r="D2466" s="24">
        <v>14983</v>
      </c>
    </row>
    <row r="2467" spans="2:4" x14ac:dyDescent="0.25">
      <c r="B2467" s="22" t="s">
        <v>13790</v>
      </c>
      <c r="C2467" s="22" t="s">
        <v>13792</v>
      </c>
      <c r="D2467" s="24">
        <v>14985</v>
      </c>
    </row>
    <row r="2468" spans="2:4" x14ac:dyDescent="0.25">
      <c r="B2468" s="22" t="s">
        <v>12772</v>
      </c>
      <c r="C2468" s="22" t="s">
        <v>12774</v>
      </c>
      <c r="D2468" s="24">
        <v>15012</v>
      </c>
    </row>
    <row r="2469" spans="2:4" x14ac:dyDescent="0.25">
      <c r="B2469" s="22" t="s">
        <v>11343</v>
      </c>
      <c r="C2469" s="22" t="s">
        <v>11345</v>
      </c>
      <c r="D2469" s="24">
        <v>15013</v>
      </c>
    </row>
    <row r="2470" spans="2:4" x14ac:dyDescent="0.25">
      <c r="B2470" s="22" t="s">
        <v>10534</v>
      </c>
      <c r="C2470" s="22" t="s">
        <v>10536</v>
      </c>
      <c r="D2470" s="24">
        <v>15026</v>
      </c>
    </row>
    <row r="2471" spans="2:4" x14ac:dyDescent="0.25">
      <c r="B2471" s="22" t="s">
        <v>10037</v>
      </c>
      <c r="C2471" s="22" t="s">
        <v>10039</v>
      </c>
      <c r="D2471" s="24">
        <v>15036</v>
      </c>
    </row>
    <row r="2472" spans="2:4" x14ac:dyDescent="0.25">
      <c r="B2472" s="22" t="s">
        <v>10525</v>
      </c>
      <c r="C2472" s="22" t="s">
        <v>10527</v>
      </c>
      <c r="D2472" s="24">
        <v>15082</v>
      </c>
    </row>
    <row r="2473" spans="2:4" x14ac:dyDescent="0.25">
      <c r="B2473" s="22" t="s">
        <v>8992</v>
      </c>
      <c r="C2473" s="22" t="s">
        <v>8994</v>
      </c>
      <c r="D2473" s="24">
        <v>15095</v>
      </c>
    </row>
    <row r="2474" spans="2:4" x14ac:dyDescent="0.25">
      <c r="B2474" s="22" t="s">
        <v>11083</v>
      </c>
      <c r="C2474" s="22" t="s">
        <v>11085</v>
      </c>
      <c r="D2474" s="24">
        <v>15119</v>
      </c>
    </row>
    <row r="2475" spans="2:4" x14ac:dyDescent="0.25">
      <c r="B2475" s="22" t="s">
        <v>8107</v>
      </c>
      <c r="C2475" s="22" t="s">
        <v>8109</v>
      </c>
      <c r="D2475" s="24">
        <v>15142</v>
      </c>
    </row>
    <row r="2476" spans="2:4" x14ac:dyDescent="0.25">
      <c r="B2476" s="22" t="s">
        <v>10234</v>
      </c>
      <c r="C2476" s="22" t="s">
        <v>10236</v>
      </c>
      <c r="D2476" s="24">
        <v>15143</v>
      </c>
    </row>
    <row r="2477" spans="2:4" x14ac:dyDescent="0.25">
      <c r="B2477" s="22" t="s">
        <v>9138</v>
      </c>
      <c r="C2477" s="22" t="s">
        <v>9140</v>
      </c>
      <c r="D2477" s="24">
        <v>15145</v>
      </c>
    </row>
    <row r="2478" spans="2:4" x14ac:dyDescent="0.25">
      <c r="B2478" s="22" t="s">
        <v>18920</v>
      </c>
      <c r="C2478" s="22" t="s">
        <v>18921</v>
      </c>
      <c r="D2478" s="24">
        <v>15148</v>
      </c>
    </row>
    <row r="2479" spans="2:4" x14ac:dyDescent="0.25">
      <c r="B2479" s="22" t="s">
        <v>10109</v>
      </c>
      <c r="C2479" s="22" t="s">
        <v>10111</v>
      </c>
      <c r="D2479" s="24">
        <v>15160</v>
      </c>
    </row>
    <row r="2480" spans="2:4" x14ac:dyDescent="0.25">
      <c r="B2480" s="22" t="s">
        <v>12402</v>
      </c>
      <c r="C2480" s="22" t="s">
        <v>12404</v>
      </c>
      <c r="D2480" s="24">
        <v>15161</v>
      </c>
    </row>
    <row r="2481" spans="1:4" x14ac:dyDescent="0.25">
      <c r="B2481" s="22" t="s">
        <v>10043</v>
      </c>
      <c r="C2481" s="22" t="s">
        <v>10045</v>
      </c>
      <c r="D2481" s="24">
        <v>15167</v>
      </c>
    </row>
    <row r="2482" spans="1:4" x14ac:dyDescent="0.25">
      <c r="B2482" s="22" t="s">
        <v>11789</v>
      </c>
      <c r="C2482" s="22" t="s">
        <v>11791</v>
      </c>
      <c r="D2482" s="24">
        <v>15167</v>
      </c>
    </row>
    <row r="2483" spans="1:4" x14ac:dyDescent="0.25">
      <c r="B2483" s="22" t="s">
        <v>10819</v>
      </c>
      <c r="C2483" s="22" t="s">
        <v>10821</v>
      </c>
      <c r="D2483" s="24">
        <v>15185</v>
      </c>
    </row>
    <row r="2484" spans="1:4" x14ac:dyDescent="0.25">
      <c r="B2484" s="22" t="s">
        <v>9405</v>
      </c>
      <c r="C2484" s="22" t="s">
        <v>9407</v>
      </c>
      <c r="D2484" s="24">
        <v>15211</v>
      </c>
    </row>
    <row r="2485" spans="1:4" x14ac:dyDescent="0.25">
      <c r="B2485" s="22" t="s">
        <v>9438</v>
      </c>
      <c r="C2485" s="22" t="s">
        <v>9440</v>
      </c>
      <c r="D2485" s="24">
        <v>15224</v>
      </c>
    </row>
    <row r="2486" spans="1:4" x14ac:dyDescent="0.25">
      <c r="B2486" s="22" t="s">
        <v>11433</v>
      </c>
      <c r="C2486" s="22" t="s">
        <v>11435</v>
      </c>
      <c r="D2486" s="24">
        <v>15226</v>
      </c>
    </row>
    <row r="2487" spans="1:4" x14ac:dyDescent="0.25">
      <c r="B2487" s="22" t="s">
        <v>9246</v>
      </c>
      <c r="C2487" s="22" t="s">
        <v>9248</v>
      </c>
      <c r="D2487" s="24">
        <v>15228</v>
      </c>
    </row>
    <row r="2488" spans="1:4" x14ac:dyDescent="0.25">
      <c r="A2488">
        <v>914175232</v>
      </c>
      <c r="B2488" s="19" t="s">
        <v>18922</v>
      </c>
      <c r="C2488" s="19" t="s">
        <v>18923</v>
      </c>
      <c r="D2488" s="24">
        <v>15240.974278323476</v>
      </c>
    </row>
    <row r="2489" spans="1:4" x14ac:dyDescent="0.25">
      <c r="B2489" s="22" t="s">
        <v>10948</v>
      </c>
      <c r="C2489" s="22" t="s">
        <v>10950</v>
      </c>
      <c r="D2489" s="24">
        <v>15265</v>
      </c>
    </row>
    <row r="2490" spans="1:4" x14ac:dyDescent="0.25">
      <c r="B2490" s="22" t="s">
        <v>8923</v>
      </c>
      <c r="C2490" s="22" t="s">
        <v>8925</v>
      </c>
      <c r="D2490" s="24">
        <v>15272</v>
      </c>
    </row>
    <row r="2491" spans="1:4" x14ac:dyDescent="0.25">
      <c r="B2491" s="22" t="s">
        <v>10100</v>
      </c>
      <c r="C2491" s="22" t="s">
        <v>18924</v>
      </c>
      <c r="D2491" s="24">
        <v>15286</v>
      </c>
    </row>
    <row r="2492" spans="1:4" x14ac:dyDescent="0.25">
      <c r="B2492" s="22" t="s">
        <v>9276</v>
      </c>
      <c r="C2492" s="22" t="s">
        <v>9278</v>
      </c>
      <c r="D2492" s="24">
        <v>15311</v>
      </c>
    </row>
    <row r="2493" spans="1:4" x14ac:dyDescent="0.25">
      <c r="B2493" s="22" t="s">
        <v>13316</v>
      </c>
      <c r="C2493" s="22" t="s">
        <v>13318</v>
      </c>
      <c r="D2493" s="24">
        <v>15319</v>
      </c>
    </row>
    <row r="2494" spans="1:4" x14ac:dyDescent="0.25">
      <c r="B2494" s="22" t="s">
        <v>11152</v>
      </c>
      <c r="C2494" s="22" t="s">
        <v>11154</v>
      </c>
      <c r="D2494" s="24">
        <v>15323</v>
      </c>
    </row>
    <row r="2495" spans="1:4" x14ac:dyDescent="0.25">
      <c r="B2495" s="22" t="s">
        <v>12420</v>
      </c>
      <c r="C2495" s="22" t="s">
        <v>12422</v>
      </c>
      <c r="D2495" s="24">
        <v>15343</v>
      </c>
    </row>
    <row r="2496" spans="1:4" x14ac:dyDescent="0.25">
      <c r="B2496" s="22" t="s">
        <v>5066</v>
      </c>
      <c r="C2496" s="22" t="s">
        <v>5068</v>
      </c>
      <c r="D2496" s="24">
        <v>15360</v>
      </c>
    </row>
    <row r="2497" spans="2:4" x14ac:dyDescent="0.25">
      <c r="B2497" s="22" t="s">
        <v>13589</v>
      </c>
      <c r="C2497" s="22" t="s">
        <v>13591</v>
      </c>
      <c r="D2497" s="24">
        <v>15391</v>
      </c>
    </row>
    <row r="2498" spans="2:4" x14ac:dyDescent="0.25">
      <c r="B2498" s="22" t="s">
        <v>9786</v>
      </c>
      <c r="C2498" s="22" t="s">
        <v>9788</v>
      </c>
      <c r="D2498" s="24">
        <v>15392</v>
      </c>
    </row>
    <row r="2499" spans="2:4" x14ac:dyDescent="0.25">
      <c r="B2499" s="22" t="s">
        <v>7252</v>
      </c>
      <c r="C2499" s="22" t="s">
        <v>7254</v>
      </c>
      <c r="D2499" s="24">
        <v>15403</v>
      </c>
    </row>
    <row r="2500" spans="2:4" x14ac:dyDescent="0.25">
      <c r="B2500" s="22" t="s">
        <v>10549</v>
      </c>
      <c r="C2500" s="22" t="s">
        <v>10551</v>
      </c>
      <c r="D2500" s="24">
        <v>15421</v>
      </c>
    </row>
    <row r="2501" spans="2:4" x14ac:dyDescent="0.25">
      <c r="B2501" s="22" t="s">
        <v>10555</v>
      </c>
      <c r="C2501" s="22" t="s">
        <v>10557</v>
      </c>
      <c r="D2501" s="24">
        <v>15426</v>
      </c>
    </row>
    <row r="2502" spans="2:4" x14ac:dyDescent="0.25">
      <c r="B2502" s="22" t="s">
        <v>9555</v>
      </c>
      <c r="C2502" s="22" t="s">
        <v>9557</v>
      </c>
      <c r="D2502" s="24">
        <v>15436</v>
      </c>
    </row>
    <row r="2503" spans="2:4" x14ac:dyDescent="0.25">
      <c r="B2503" s="22" t="s">
        <v>10954</v>
      </c>
      <c r="C2503" s="22" t="s">
        <v>10956</v>
      </c>
      <c r="D2503" s="24">
        <v>15438</v>
      </c>
    </row>
    <row r="2504" spans="2:4" x14ac:dyDescent="0.25">
      <c r="B2504" s="22" t="s">
        <v>15897</v>
      </c>
      <c r="C2504" s="22" t="s">
        <v>15899</v>
      </c>
      <c r="D2504" s="24">
        <v>15442</v>
      </c>
    </row>
    <row r="2505" spans="2:4" x14ac:dyDescent="0.25">
      <c r="B2505" s="22" t="s">
        <v>8620</v>
      </c>
      <c r="C2505" s="22" t="s">
        <v>8622</v>
      </c>
      <c r="D2505" s="24">
        <v>15469</v>
      </c>
    </row>
    <row r="2506" spans="2:4" x14ac:dyDescent="0.25">
      <c r="B2506" s="22" t="s">
        <v>10261</v>
      </c>
      <c r="C2506" s="22" t="s">
        <v>10263</v>
      </c>
      <c r="D2506" s="24">
        <v>15469</v>
      </c>
    </row>
    <row r="2507" spans="2:4" x14ac:dyDescent="0.25">
      <c r="B2507" s="22" t="s">
        <v>10753</v>
      </c>
      <c r="C2507" s="22" t="s">
        <v>10755</v>
      </c>
      <c r="D2507" s="24">
        <v>15486</v>
      </c>
    </row>
    <row r="2508" spans="2:4" x14ac:dyDescent="0.25">
      <c r="B2508" s="22" t="s">
        <v>8539</v>
      </c>
      <c r="C2508" s="22" t="s">
        <v>8541</v>
      </c>
      <c r="D2508" s="24">
        <v>15491</v>
      </c>
    </row>
    <row r="2509" spans="2:4" x14ac:dyDescent="0.25">
      <c r="B2509" s="22" t="s">
        <v>11714</v>
      </c>
      <c r="C2509" s="22" t="s">
        <v>11716</v>
      </c>
      <c r="D2509" s="24">
        <v>15503</v>
      </c>
    </row>
    <row r="2510" spans="2:4" x14ac:dyDescent="0.25">
      <c r="B2510" s="22" t="s">
        <v>10738</v>
      </c>
      <c r="C2510" s="22" t="s">
        <v>18925</v>
      </c>
      <c r="D2510" s="24">
        <v>15510</v>
      </c>
    </row>
    <row r="2511" spans="2:4" x14ac:dyDescent="0.25">
      <c r="B2511" s="22" t="s">
        <v>10783</v>
      </c>
      <c r="C2511" s="22" t="s">
        <v>10785</v>
      </c>
      <c r="D2511" s="24">
        <v>15518</v>
      </c>
    </row>
    <row r="2512" spans="2:4" x14ac:dyDescent="0.25">
      <c r="B2512" s="22" t="s">
        <v>10465</v>
      </c>
      <c r="C2512" s="22" t="s">
        <v>10467</v>
      </c>
      <c r="D2512" s="24">
        <v>15522</v>
      </c>
    </row>
    <row r="2513" spans="2:4" x14ac:dyDescent="0.25">
      <c r="B2513" s="22" t="s">
        <v>13184</v>
      </c>
      <c r="C2513" s="22" t="s">
        <v>13186</v>
      </c>
      <c r="D2513" s="24">
        <v>15525</v>
      </c>
    </row>
    <row r="2514" spans="2:4" x14ac:dyDescent="0.25">
      <c r="B2514" s="22" t="s">
        <v>8872</v>
      </c>
      <c r="C2514" s="22" t="s">
        <v>8874</v>
      </c>
      <c r="D2514" s="24">
        <v>15538</v>
      </c>
    </row>
    <row r="2515" spans="2:4" x14ac:dyDescent="0.25">
      <c r="B2515" s="22" t="s">
        <v>9036</v>
      </c>
      <c r="C2515" s="22" t="s">
        <v>9038</v>
      </c>
      <c r="D2515" s="24">
        <v>15546</v>
      </c>
    </row>
    <row r="2516" spans="2:4" x14ac:dyDescent="0.25">
      <c r="B2516" s="22" t="s">
        <v>10103</v>
      </c>
      <c r="C2516" s="22" t="s">
        <v>10105</v>
      </c>
      <c r="D2516" s="24">
        <v>15559</v>
      </c>
    </row>
    <row r="2517" spans="2:4" x14ac:dyDescent="0.25">
      <c r="B2517" s="22" t="s">
        <v>10198</v>
      </c>
      <c r="C2517" s="22" t="s">
        <v>10200</v>
      </c>
      <c r="D2517" s="24">
        <v>15561</v>
      </c>
    </row>
    <row r="2518" spans="2:4" x14ac:dyDescent="0.25">
      <c r="B2518" s="22" t="s">
        <v>10441</v>
      </c>
      <c r="C2518" s="22" t="s">
        <v>10443</v>
      </c>
      <c r="D2518" s="24">
        <v>15583</v>
      </c>
    </row>
    <row r="2519" spans="2:4" x14ac:dyDescent="0.25">
      <c r="B2519" s="22" t="s">
        <v>9186</v>
      </c>
      <c r="C2519" s="22" t="s">
        <v>9188</v>
      </c>
      <c r="D2519" s="24">
        <v>15587</v>
      </c>
    </row>
    <row r="2520" spans="2:4" x14ac:dyDescent="0.25">
      <c r="B2520" s="22" t="s">
        <v>10759</v>
      </c>
      <c r="C2520" s="22" t="s">
        <v>10761</v>
      </c>
      <c r="D2520" s="24">
        <v>15591</v>
      </c>
    </row>
    <row r="2521" spans="2:4" x14ac:dyDescent="0.25">
      <c r="B2521" s="22" t="s">
        <v>11498</v>
      </c>
      <c r="C2521" s="22" t="s">
        <v>11500</v>
      </c>
      <c r="D2521" s="24">
        <v>15605</v>
      </c>
    </row>
    <row r="2522" spans="2:4" x14ac:dyDescent="0.25">
      <c r="B2522" s="22" t="s">
        <v>9849</v>
      </c>
      <c r="C2522" s="22" t="s">
        <v>9851</v>
      </c>
      <c r="D2522" s="24">
        <v>15612</v>
      </c>
    </row>
    <row r="2523" spans="2:4" x14ac:dyDescent="0.25">
      <c r="B2523" s="22" t="s">
        <v>11367</v>
      </c>
      <c r="C2523" s="22" t="s">
        <v>11369</v>
      </c>
      <c r="D2523" s="24">
        <v>15627</v>
      </c>
    </row>
    <row r="2524" spans="2:4" x14ac:dyDescent="0.25">
      <c r="B2524" s="22" t="s">
        <v>10576</v>
      </c>
      <c r="C2524" s="22" t="s">
        <v>10578</v>
      </c>
      <c r="D2524" s="24">
        <v>15631</v>
      </c>
    </row>
    <row r="2525" spans="2:4" x14ac:dyDescent="0.25">
      <c r="B2525" s="22" t="s">
        <v>11672</v>
      </c>
      <c r="C2525" s="22" t="s">
        <v>11674</v>
      </c>
      <c r="D2525" s="24">
        <v>15633</v>
      </c>
    </row>
    <row r="2526" spans="2:4" x14ac:dyDescent="0.25">
      <c r="B2526" s="22" t="s">
        <v>12057</v>
      </c>
      <c r="C2526" s="22" t="s">
        <v>12059</v>
      </c>
      <c r="D2526" s="24">
        <v>15642</v>
      </c>
    </row>
    <row r="2527" spans="2:4" x14ac:dyDescent="0.25">
      <c r="B2527" s="22" t="s">
        <v>10588</v>
      </c>
      <c r="C2527" s="22" t="s">
        <v>10590</v>
      </c>
      <c r="D2527" s="24">
        <v>15646</v>
      </c>
    </row>
    <row r="2528" spans="2:4" x14ac:dyDescent="0.25">
      <c r="B2528" s="22" t="s">
        <v>10189</v>
      </c>
      <c r="C2528" s="22" t="s">
        <v>10191</v>
      </c>
      <c r="D2528" s="24">
        <v>15649</v>
      </c>
    </row>
    <row r="2529" spans="2:4" x14ac:dyDescent="0.25">
      <c r="B2529" s="22" t="s">
        <v>9060</v>
      </c>
      <c r="C2529" s="22" t="s">
        <v>9062</v>
      </c>
      <c r="D2529" s="24">
        <v>15665</v>
      </c>
    </row>
    <row r="2530" spans="2:4" x14ac:dyDescent="0.25">
      <c r="B2530" s="22" t="s">
        <v>13781</v>
      </c>
      <c r="C2530" s="22" t="s">
        <v>13783</v>
      </c>
      <c r="D2530" s="24">
        <v>15670</v>
      </c>
    </row>
    <row r="2531" spans="2:4" x14ac:dyDescent="0.25">
      <c r="B2531" s="22" t="s">
        <v>16337</v>
      </c>
      <c r="C2531" s="22" t="s">
        <v>16339</v>
      </c>
      <c r="D2531" s="24">
        <v>15676</v>
      </c>
    </row>
    <row r="2532" spans="2:4" x14ac:dyDescent="0.25">
      <c r="B2532" s="22" t="s">
        <v>9294</v>
      </c>
      <c r="C2532" s="22" t="s">
        <v>9296</v>
      </c>
      <c r="D2532" s="24">
        <v>15684</v>
      </c>
    </row>
    <row r="2533" spans="2:4" x14ac:dyDescent="0.25">
      <c r="B2533" s="22" t="s">
        <v>10546</v>
      </c>
      <c r="C2533" s="22" t="s">
        <v>10548</v>
      </c>
      <c r="D2533" s="24">
        <v>15688</v>
      </c>
    </row>
    <row r="2534" spans="2:4" x14ac:dyDescent="0.25">
      <c r="B2534" s="22" t="s">
        <v>11388</v>
      </c>
      <c r="C2534" s="22" t="s">
        <v>11390</v>
      </c>
      <c r="D2534" s="24">
        <v>15691</v>
      </c>
    </row>
    <row r="2535" spans="2:4" x14ac:dyDescent="0.25">
      <c r="B2535" s="22" t="s">
        <v>9807</v>
      </c>
      <c r="C2535" s="22" t="s">
        <v>9809</v>
      </c>
      <c r="D2535" s="24">
        <v>15698</v>
      </c>
    </row>
    <row r="2536" spans="2:4" x14ac:dyDescent="0.25">
      <c r="B2536" s="22" t="s">
        <v>10255</v>
      </c>
      <c r="C2536" s="22" t="s">
        <v>10257</v>
      </c>
      <c r="D2536" s="24">
        <v>15701</v>
      </c>
    </row>
    <row r="2537" spans="2:4" x14ac:dyDescent="0.25">
      <c r="B2537" s="22" t="s">
        <v>12450</v>
      </c>
      <c r="C2537" s="22" t="s">
        <v>12452</v>
      </c>
      <c r="D2537" s="24">
        <v>15732</v>
      </c>
    </row>
    <row r="2538" spans="2:4" x14ac:dyDescent="0.25">
      <c r="B2538" s="22" t="s">
        <v>8515</v>
      </c>
      <c r="C2538" s="22" t="s">
        <v>8517</v>
      </c>
      <c r="D2538" s="24">
        <v>15739</v>
      </c>
    </row>
    <row r="2539" spans="2:4" x14ac:dyDescent="0.25">
      <c r="B2539" s="22" t="s">
        <v>9225</v>
      </c>
      <c r="C2539" s="22" t="s">
        <v>9227</v>
      </c>
      <c r="D2539" s="24">
        <v>15757</v>
      </c>
    </row>
    <row r="2540" spans="2:4" x14ac:dyDescent="0.25">
      <c r="B2540" s="22" t="s">
        <v>10720</v>
      </c>
      <c r="C2540" s="22" t="s">
        <v>10722</v>
      </c>
      <c r="D2540" s="24">
        <v>15758</v>
      </c>
    </row>
    <row r="2541" spans="2:4" x14ac:dyDescent="0.25">
      <c r="B2541" s="22" t="s">
        <v>7219</v>
      </c>
      <c r="C2541" s="22" t="s">
        <v>7221</v>
      </c>
      <c r="D2541" s="24">
        <v>15766</v>
      </c>
    </row>
    <row r="2542" spans="2:4" x14ac:dyDescent="0.25">
      <c r="B2542" s="22" t="s">
        <v>9858</v>
      </c>
      <c r="C2542" s="22" t="s">
        <v>9860</v>
      </c>
      <c r="D2542" s="24">
        <v>15775</v>
      </c>
    </row>
    <row r="2543" spans="2:4" x14ac:dyDescent="0.25">
      <c r="B2543" s="22" t="s">
        <v>10243</v>
      </c>
      <c r="C2543" s="22" t="s">
        <v>10245</v>
      </c>
      <c r="D2543" s="24">
        <v>15776</v>
      </c>
    </row>
    <row r="2544" spans="2:4" x14ac:dyDescent="0.25">
      <c r="B2544" s="22" t="s">
        <v>12648</v>
      </c>
      <c r="C2544" s="22" t="s">
        <v>12650</v>
      </c>
      <c r="D2544" s="24">
        <v>15808</v>
      </c>
    </row>
    <row r="2545" spans="2:4" x14ac:dyDescent="0.25">
      <c r="B2545" s="22" t="s">
        <v>7621</v>
      </c>
      <c r="C2545" s="22" t="s">
        <v>7623</v>
      </c>
      <c r="D2545" s="24">
        <v>15817</v>
      </c>
    </row>
    <row r="2546" spans="2:4" x14ac:dyDescent="0.25">
      <c r="B2546" s="22" t="s">
        <v>9489</v>
      </c>
      <c r="C2546" s="22" t="s">
        <v>9491</v>
      </c>
      <c r="D2546" s="24">
        <v>15818</v>
      </c>
    </row>
    <row r="2547" spans="2:4" x14ac:dyDescent="0.25">
      <c r="B2547" s="22" t="s">
        <v>10300</v>
      </c>
      <c r="C2547" s="22" t="s">
        <v>10302</v>
      </c>
      <c r="D2547" s="24">
        <v>15821</v>
      </c>
    </row>
    <row r="2548" spans="2:4" x14ac:dyDescent="0.25">
      <c r="B2548" s="22" t="s">
        <v>10348</v>
      </c>
      <c r="C2548" s="22" t="s">
        <v>10350</v>
      </c>
      <c r="D2548" s="24">
        <v>15838</v>
      </c>
    </row>
    <row r="2549" spans="2:4" x14ac:dyDescent="0.25">
      <c r="B2549" s="22" t="s">
        <v>10915</v>
      </c>
      <c r="C2549" s="22" t="s">
        <v>10917</v>
      </c>
      <c r="D2549" s="24">
        <v>15858</v>
      </c>
    </row>
    <row r="2550" spans="2:4" x14ac:dyDescent="0.25">
      <c r="B2550" s="22" t="s">
        <v>13199</v>
      </c>
      <c r="C2550" s="22" t="s">
        <v>13201</v>
      </c>
      <c r="D2550" s="24">
        <v>15867</v>
      </c>
    </row>
    <row r="2551" spans="2:4" x14ac:dyDescent="0.25">
      <c r="B2551" s="22" t="s">
        <v>10297</v>
      </c>
      <c r="C2551" s="22" t="s">
        <v>10299</v>
      </c>
      <c r="D2551" s="24">
        <v>15868</v>
      </c>
    </row>
    <row r="2552" spans="2:4" x14ac:dyDescent="0.25">
      <c r="B2552" s="22" t="s">
        <v>12829</v>
      </c>
      <c r="C2552" s="22" t="s">
        <v>12831</v>
      </c>
      <c r="D2552" s="24">
        <v>15871</v>
      </c>
    </row>
    <row r="2553" spans="2:4" x14ac:dyDescent="0.25">
      <c r="B2553" s="22" t="s">
        <v>9585</v>
      </c>
      <c r="C2553" s="22" t="s">
        <v>9587</v>
      </c>
      <c r="D2553" s="24">
        <v>15880</v>
      </c>
    </row>
    <row r="2554" spans="2:4" x14ac:dyDescent="0.25">
      <c r="B2554" s="22" t="s">
        <v>10903</v>
      </c>
      <c r="C2554" s="22" t="s">
        <v>10905</v>
      </c>
      <c r="D2554" s="24">
        <v>15885</v>
      </c>
    </row>
    <row r="2555" spans="2:4" x14ac:dyDescent="0.25">
      <c r="B2555" s="22" t="s">
        <v>8020</v>
      </c>
      <c r="C2555" s="22" t="s">
        <v>8022</v>
      </c>
      <c r="D2555" s="24">
        <v>15919</v>
      </c>
    </row>
    <row r="2556" spans="2:4" x14ac:dyDescent="0.25">
      <c r="B2556" s="22" t="s">
        <v>14303</v>
      </c>
      <c r="C2556" s="22" t="s">
        <v>14305</v>
      </c>
      <c r="D2556" s="24">
        <v>15938</v>
      </c>
    </row>
    <row r="2557" spans="2:4" x14ac:dyDescent="0.25">
      <c r="B2557" s="22" t="s">
        <v>6124</v>
      </c>
      <c r="C2557" s="22" t="s">
        <v>6126</v>
      </c>
      <c r="D2557" s="24">
        <v>15972</v>
      </c>
    </row>
    <row r="2558" spans="2:4" x14ac:dyDescent="0.25">
      <c r="B2558" s="22" t="s">
        <v>10771</v>
      </c>
      <c r="C2558" s="22" t="s">
        <v>10773</v>
      </c>
      <c r="D2558" s="24">
        <v>15978</v>
      </c>
    </row>
    <row r="2559" spans="2:4" x14ac:dyDescent="0.25">
      <c r="B2559" s="22" t="s">
        <v>9318</v>
      </c>
      <c r="C2559" s="22" t="s">
        <v>9320</v>
      </c>
      <c r="D2559" s="24">
        <v>15979</v>
      </c>
    </row>
    <row r="2560" spans="2:4" x14ac:dyDescent="0.25">
      <c r="B2560" s="22" t="s">
        <v>11833</v>
      </c>
      <c r="C2560" s="22" t="s">
        <v>11835</v>
      </c>
      <c r="D2560" s="24">
        <v>15983</v>
      </c>
    </row>
    <row r="2561" spans="2:4" x14ac:dyDescent="0.25">
      <c r="B2561" s="22" t="s">
        <v>11140</v>
      </c>
      <c r="C2561" s="22" t="s">
        <v>11142</v>
      </c>
      <c r="D2561" s="24">
        <v>16001</v>
      </c>
    </row>
    <row r="2562" spans="2:4" x14ac:dyDescent="0.25">
      <c r="B2562" s="22" t="s">
        <v>10390</v>
      </c>
      <c r="C2562" s="22" t="s">
        <v>10392</v>
      </c>
      <c r="D2562" s="24">
        <v>16013</v>
      </c>
    </row>
    <row r="2563" spans="2:4" x14ac:dyDescent="0.25">
      <c r="B2563" s="22" t="s">
        <v>9929</v>
      </c>
      <c r="C2563" s="22" t="s">
        <v>9931</v>
      </c>
      <c r="D2563" s="24">
        <v>16025</v>
      </c>
    </row>
    <row r="2564" spans="2:4" x14ac:dyDescent="0.25">
      <c r="B2564" s="22" t="s">
        <v>8869</v>
      </c>
      <c r="C2564" s="22" t="s">
        <v>8871</v>
      </c>
      <c r="D2564" s="24">
        <v>16031</v>
      </c>
    </row>
    <row r="2565" spans="2:4" x14ac:dyDescent="0.25">
      <c r="B2565" s="22" t="s">
        <v>11630</v>
      </c>
      <c r="C2565" s="22" t="s">
        <v>11632</v>
      </c>
      <c r="D2565" s="24">
        <v>16040</v>
      </c>
    </row>
    <row r="2566" spans="2:4" x14ac:dyDescent="0.25">
      <c r="B2566" s="22" t="s">
        <v>5660</v>
      </c>
      <c r="C2566" s="22" t="s">
        <v>5662</v>
      </c>
      <c r="D2566" s="24">
        <v>16053</v>
      </c>
    </row>
    <row r="2567" spans="2:4" x14ac:dyDescent="0.25">
      <c r="B2567" s="22" t="s">
        <v>9783</v>
      </c>
      <c r="C2567" s="22" t="s">
        <v>9785</v>
      </c>
      <c r="D2567" s="24">
        <v>16059</v>
      </c>
    </row>
    <row r="2568" spans="2:4" x14ac:dyDescent="0.25">
      <c r="B2568" s="22" t="s">
        <v>9897</v>
      </c>
      <c r="C2568" s="22" t="s">
        <v>9899</v>
      </c>
      <c r="D2568" s="24">
        <v>16083</v>
      </c>
    </row>
    <row r="2569" spans="2:4" x14ac:dyDescent="0.25">
      <c r="B2569" s="22" t="s">
        <v>9639</v>
      </c>
      <c r="C2569" s="22" t="s">
        <v>9641</v>
      </c>
      <c r="D2569" s="24">
        <v>16096</v>
      </c>
    </row>
    <row r="2570" spans="2:4" x14ac:dyDescent="0.25">
      <c r="B2570" s="22" t="s">
        <v>8335</v>
      </c>
      <c r="C2570" s="22" t="s">
        <v>8337</v>
      </c>
      <c r="D2570" s="24">
        <v>16102</v>
      </c>
    </row>
    <row r="2571" spans="2:4" x14ac:dyDescent="0.25">
      <c r="B2571" s="22" t="s">
        <v>10600</v>
      </c>
      <c r="C2571" s="22" t="s">
        <v>10602</v>
      </c>
      <c r="D2571" s="24">
        <v>16140</v>
      </c>
    </row>
    <row r="2572" spans="2:4" x14ac:dyDescent="0.25">
      <c r="B2572" s="22" t="s">
        <v>9195</v>
      </c>
      <c r="C2572" s="22" t="s">
        <v>9197</v>
      </c>
      <c r="D2572" s="24">
        <v>16140</v>
      </c>
    </row>
    <row r="2573" spans="2:4" x14ac:dyDescent="0.25">
      <c r="B2573" s="22" t="s">
        <v>10028</v>
      </c>
      <c r="C2573" s="22" t="s">
        <v>10030</v>
      </c>
      <c r="D2573" s="24">
        <v>16146</v>
      </c>
    </row>
    <row r="2574" spans="2:4" x14ac:dyDescent="0.25">
      <c r="B2574" s="22" t="s">
        <v>9019</v>
      </c>
      <c r="C2574" s="22" t="s">
        <v>9021</v>
      </c>
      <c r="D2574" s="24">
        <v>16149</v>
      </c>
    </row>
    <row r="2575" spans="2:4" x14ac:dyDescent="0.25">
      <c r="B2575" s="22" t="s">
        <v>10939</v>
      </c>
      <c r="C2575" s="22" t="s">
        <v>10941</v>
      </c>
      <c r="D2575" s="24">
        <v>16150</v>
      </c>
    </row>
    <row r="2576" spans="2:4" x14ac:dyDescent="0.25">
      <c r="B2576" s="22" t="s">
        <v>10519</v>
      </c>
      <c r="C2576" s="22" t="s">
        <v>10521</v>
      </c>
      <c r="D2576" s="24">
        <v>16152</v>
      </c>
    </row>
    <row r="2577" spans="2:4" x14ac:dyDescent="0.25">
      <c r="B2577" s="22" t="s">
        <v>8212</v>
      </c>
      <c r="C2577" s="22" t="s">
        <v>8214</v>
      </c>
      <c r="D2577" s="24">
        <v>16172</v>
      </c>
    </row>
    <row r="2578" spans="2:4" x14ac:dyDescent="0.25">
      <c r="B2578" s="22" t="s">
        <v>9267</v>
      </c>
      <c r="C2578" s="22" t="s">
        <v>9269</v>
      </c>
      <c r="D2578" s="24">
        <v>16194</v>
      </c>
    </row>
    <row r="2579" spans="2:4" x14ac:dyDescent="0.25">
      <c r="B2579" s="22" t="s">
        <v>10207</v>
      </c>
      <c r="C2579" s="22" t="s">
        <v>10209</v>
      </c>
      <c r="D2579" s="24">
        <v>16200</v>
      </c>
    </row>
    <row r="2580" spans="2:4" x14ac:dyDescent="0.25">
      <c r="B2580" s="22" t="s">
        <v>10156</v>
      </c>
      <c r="C2580" s="22" t="s">
        <v>10158</v>
      </c>
      <c r="D2580" s="24">
        <v>16211</v>
      </c>
    </row>
    <row r="2581" spans="2:4" x14ac:dyDescent="0.25">
      <c r="B2581" s="22" t="s">
        <v>9834</v>
      </c>
      <c r="C2581" s="22" t="s">
        <v>9836</v>
      </c>
      <c r="D2581" s="24">
        <v>16222</v>
      </c>
    </row>
    <row r="2582" spans="2:4" x14ac:dyDescent="0.25">
      <c r="B2582" s="22" t="s">
        <v>10249</v>
      </c>
      <c r="C2582" s="22" t="s">
        <v>10251</v>
      </c>
      <c r="D2582" s="24">
        <v>16223</v>
      </c>
    </row>
    <row r="2583" spans="2:4" x14ac:dyDescent="0.25">
      <c r="B2583" s="22" t="s">
        <v>6118</v>
      </c>
      <c r="C2583" s="22" t="s">
        <v>6120</v>
      </c>
      <c r="D2583" s="24">
        <v>16238</v>
      </c>
    </row>
    <row r="2584" spans="2:4" x14ac:dyDescent="0.25">
      <c r="B2584" s="22" t="s">
        <v>10978</v>
      </c>
      <c r="C2584" s="22" t="s">
        <v>10980</v>
      </c>
      <c r="D2584" s="24">
        <v>16242</v>
      </c>
    </row>
    <row r="2585" spans="2:4" x14ac:dyDescent="0.25">
      <c r="B2585" s="22" t="s">
        <v>9711</v>
      </c>
      <c r="C2585" s="22" t="s">
        <v>9713</v>
      </c>
      <c r="D2585" s="24">
        <v>16249</v>
      </c>
    </row>
    <row r="2586" spans="2:4" x14ac:dyDescent="0.25">
      <c r="B2586" s="22" t="s">
        <v>9798</v>
      </c>
      <c r="C2586" s="22" t="s">
        <v>9800</v>
      </c>
      <c r="D2586" s="24">
        <v>16256</v>
      </c>
    </row>
    <row r="2587" spans="2:4" x14ac:dyDescent="0.25">
      <c r="B2587" s="22" t="s">
        <v>10522</v>
      </c>
      <c r="C2587" s="22" t="s">
        <v>10524</v>
      </c>
      <c r="D2587" s="24">
        <v>16266</v>
      </c>
    </row>
    <row r="2588" spans="2:4" x14ac:dyDescent="0.25">
      <c r="B2588" s="22" t="s">
        <v>10462</v>
      </c>
      <c r="C2588" s="22" t="s">
        <v>10464</v>
      </c>
      <c r="D2588" s="24">
        <v>16280</v>
      </c>
    </row>
    <row r="2589" spans="2:4" x14ac:dyDescent="0.25">
      <c r="B2589" s="22" t="s">
        <v>9537</v>
      </c>
      <c r="C2589" s="22" t="s">
        <v>9539</v>
      </c>
      <c r="D2589" s="24">
        <v>16295</v>
      </c>
    </row>
    <row r="2590" spans="2:4" x14ac:dyDescent="0.25">
      <c r="B2590" s="22" t="s">
        <v>11232</v>
      </c>
      <c r="C2590" s="22" t="s">
        <v>11234</v>
      </c>
      <c r="D2590" s="24">
        <v>16296</v>
      </c>
    </row>
    <row r="2591" spans="2:4" x14ac:dyDescent="0.25">
      <c r="B2591" s="22" t="s">
        <v>11104</v>
      </c>
      <c r="C2591" s="22" t="s">
        <v>11106</v>
      </c>
      <c r="D2591" s="24">
        <v>16303</v>
      </c>
    </row>
    <row r="2592" spans="2:4" x14ac:dyDescent="0.25">
      <c r="B2592" s="22" t="s">
        <v>8839</v>
      </c>
      <c r="C2592" s="22" t="s">
        <v>8841</v>
      </c>
      <c r="D2592" s="24">
        <v>16318</v>
      </c>
    </row>
    <row r="2593" spans="2:4" x14ac:dyDescent="0.25">
      <c r="B2593" s="22" t="s">
        <v>9156</v>
      </c>
      <c r="C2593" s="22" t="s">
        <v>9158</v>
      </c>
      <c r="D2593" s="24">
        <v>16330</v>
      </c>
    </row>
    <row r="2594" spans="2:4" x14ac:dyDescent="0.25">
      <c r="B2594" s="22" t="s">
        <v>10438</v>
      </c>
      <c r="C2594" s="22" t="s">
        <v>10440</v>
      </c>
      <c r="D2594" s="24">
        <v>16351</v>
      </c>
    </row>
    <row r="2595" spans="2:4" x14ac:dyDescent="0.25">
      <c r="B2595" s="22" t="s">
        <v>9351</v>
      </c>
      <c r="C2595" s="22" t="s">
        <v>9353</v>
      </c>
      <c r="D2595" s="24">
        <v>16365</v>
      </c>
    </row>
    <row r="2596" spans="2:4" x14ac:dyDescent="0.25">
      <c r="B2596" s="22" t="s">
        <v>8278</v>
      </c>
      <c r="C2596" s="22" t="s">
        <v>8280</v>
      </c>
      <c r="D2596" s="24">
        <v>16390</v>
      </c>
    </row>
    <row r="2597" spans="2:4" x14ac:dyDescent="0.25">
      <c r="B2597" s="22" t="s">
        <v>12390</v>
      </c>
      <c r="C2597" s="22" t="s">
        <v>12392</v>
      </c>
      <c r="D2597" s="24">
        <v>16394</v>
      </c>
    </row>
    <row r="2598" spans="2:4" x14ac:dyDescent="0.25">
      <c r="B2598" s="22" t="s">
        <v>10477</v>
      </c>
      <c r="C2598" s="22" t="s">
        <v>10479</v>
      </c>
      <c r="D2598" s="24">
        <v>16395</v>
      </c>
    </row>
    <row r="2599" spans="2:4" x14ac:dyDescent="0.25">
      <c r="B2599" s="22" t="s">
        <v>10052</v>
      </c>
      <c r="C2599" s="22" t="s">
        <v>10054</v>
      </c>
      <c r="D2599" s="24">
        <v>16401</v>
      </c>
    </row>
    <row r="2600" spans="2:4" x14ac:dyDescent="0.25">
      <c r="B2600" s="22" t="s">
        <v>10079</v>
      </c>
      <c r="C2600" s="22" t="s">
        <v>10081</v>
      </c>
      <c r="D2600" s="24">
        <v>16405</v>
      </c>
    </row>
    <row r="2601" spans="2:4" x14ac:dyDescent="0.25">
      <c r="B2601" s="22" t="s">
        <v>8779</v>
      </c>
      <c r="C2601" s="22" t="s">
        <v>8781</v>
      </c>
      <c r="D2601" s="24">
        <v>16423</v>
      </c>
    </row>
    <row r="2602" spans="2:4" x14ac:dyDescent="0.25">
      <c r="B2602" s="22" t="s">
        <v>9069</v>
      </c>
      <c r="C2602" s="22" t="s">
        <v>9071</v>
      </c>
      <c r="D2602" s="24">
        <v>16436</v>
      </c>
    </row>
    <row r="2603" spans="2:4" x14ac:dyDescent="0.25">
      <c r="B2603" s="22" t="s">
        <v>9813</v>
      </c>
      <c r="C2603" s="22" t="s">
        <v>9815</v>
      </c>
      <c r="D2603" s="24">
        <v>16461</v>
      </c>
    </row>
    <row r="2604" spans="2:4" x14ac:dyDescent="0.25">
      <c r="B2604" s="22" t="s">
        <v>10714</v>
      </c>
      <c r="C2604" s="22" t="s">
        <v>10716</v>
      </c>
      <c r="D2604" s="24">
        <v>16468</v>
      </c>
    </row>
    <row r="2605" spans="2:4" x14ac:dyDescent="0.25">
      <c r="B2605" s="22" t="s">
        <v>9648</v>
      </c>
      <c r="C2605" s="22" t="s">
        <v>9650</v>
      </c>
      <c r="D2605" s="24">
        <v>16490</v>
      </c>
    </row>
    <row r="2606" spans="2:4" x14ac:dyDescent="0.25">
      <c r="B2606" s="22" t="s">
        <v>14267</v>
      </c>
      <c r="C2606" s="22" t="s">
        <v>14269</v>
      </c>
      <c r="D2606" s="24">
        <v>16494</v>
      </c>
    </row>
    <row r="2607" spans="2:4" x14ac:dyDescent="0.25">
      <c r="B2607" s="22" t="s">
        <v>9564</v>
      </c>
      <c r="C2607" s="22" t="s">
        <v>9566</v>
      </c>
      <c r="D2607" s="24">
        <v>16515</v>
      </c>
    </row>
    <row r="2608" spans="2:4" x14ac:dyDescent="0.25">
      <c r="B2608" s="22" t="s">
        <v>9911</v>
      </c>
      <c r="C2608" s="22" t="s">
        <v>9913</v>
      </c>
      <c r="D2608" s="24">
        <v>16526</v>
      </c>
    </row>
    <row r="2609" spans="2:4" x14ac:dyDescent="0.25">
      <c r="B2609" s="22" t="s">
        <v>10201</v>
      </c>
      <c r="C2609" s="22" t="s">
        <v>10203</v>
      </c>
      <c r="D2609" s="24">
        <v>16531</v>
      </c>
    </row>
    <row r="2610" spans="2:4" x14ac:dyDescent="0.25">
      <c r="B2610" s="22" t="s">
        <v>9393</v>
      </c>
      <c r="C2610" s="22" t="s">
        <v>9395</v>
      </c>
      <c r="D2610" s="24">
        <v>16540</v>
      </c>
    </row>
    <row r="2611" spans="2:4" x14ac:dyDescent="0.25">
      <c r="B2611" s="22" t="s">
        <v>8626</v>
      </c>
      <c r="C2611" s="22" t="s">
        <v>8628</v>
      </c>
      <c r="D2611" s="24">
        <v>16583</v>
      </c>
    </row>
    <row r="2612" spans="2:4" x14ac:dyDescent="0.25">
      <c r="B2612" s="22" t="s">
        <v>8680</v>
      </c>
      <c r="C2612" s="22" t="s">
        <v>8682</v>
      </c>
      <c r="D2612" s="24">
        <v>16586</v>
      </c>
    </row>
    <row r="2613" spans="2:4" x14ac:dyDescent="0.25">
      <c r="B2613" s="22" t="s">
        <v>9810</v>
      </c>
      <c r="C2613" s="22" t="s">
        <v>9812</v>
      </c>
      <c r="D2613" s="24">
        <v>16606</v>
      </c>
    </row>
    <row r="2614" spans="2:4" x14ac:dyDescent="0.25">
      <c r="B2614" s="22" t="s">
        <v>5324</v>
      </c>
      <c r="C2614" s="22" t="s">
        <v>5326</v>
      </c>
      <c r="D2614" s="24">
        <v>16616</v>
      </c>
    </row>
    <row r="2615" spans="2:4" x14ac:dyDescent="0.25">
      <c r="B2615" s="22" t="s">
        <v>8788</v>
      </c>
      <c r="C2615" s="22" t="s">
        <v>8790</v>
      </c>
      <c r="D2615" s="24">
        <v>16630</v>
      </c>
    </row>
    <row r="2616" spans="2:4" x14ac:dyDescent="0.25">
      <c r="B2616" s="22" t="s">
        <v>10124</v>
      </c>
      <c r="C2616" s="22" t="s">
        <v>10126</v>
      </c>
      <c r="D2616" s="24">
        <v>16634</v>
      </c>
    </row>
    <row r="2617" spans="2:4" x14ac:dyDescent="0.25">
      <c r="B2617" s="22" t="s">
        <v>14539</v>
      </c>
      <c r="C2617" s="22" t="s">
        <v>14541</v>
      </c>
      <c r="D2617" s="24">
        <v>16644</v>
      </c>
    </row>
    <row r="2618" spans="2:4" x14ac:dyDescent="0.25">
      <c r="B2618" s="22" t="s">
        <v>10732</v>
      </c>
      <c r="C2618" s="22" t="s">
        <v>10734</v>
      </c>
      <c r="D2618" s="24">
        <v>16653</v>
      </c>
    </row>
    <row r="2619" spans="2:4" x14ac:dyDescent="0.25">
      <c r="B2619" s="22" t="s">
        <v>6304</v>
      </c>
      <c r="C2619" s="22" t="s">
        <v>6306</v>
      </c>
      <c r="D2619" s="24">
        <v>16661</v>
      </c>
    </row>
    <row r="2620" spans="2:4" x14ac:dyDescent="0.25">
      <c r="B2620" s="22" t="s">
        <v>8902</v>
      </c>
      <c r="C2620" s="22" t="s">
        <v>8904</v>
      </c>
      <c r="D2620" s="24">
        <v>16666</v>
      </c>
    </row>
    <row r="2621" spans="2:4" x14ac:dyDescent="0.25">
      <c r="B2621" s="22" t="s">
        <v>8506</v>
      </c>
      <c r="C2621" s="22" t="s">
        <v>8508</v>
      </c>
      <c r="D2621" s="24">
        <v>16676</v>
      </c>
    </row>
    <row r="2622" spans="2:4" x14ac:dyDescent="0.25">
      <c r="B2622" s="22" t="s">
        <v>11193</v>
      </c>
      <c r="C2622" s="22" t="s">
        <v>11195</v>
      </c>
      <c r="D2622" s="24">
        <v>16676</v>
      </c>
    </row>
    <row r="2623" spans="2:4" x14ac:dyDescent="0.25">
      <c r="B2623" s="22" t="s">
        <v>9189</v>
      </c>
      <c r="C2623" s="22" t="s">
        <v>9191</v>
      </c>
      <c r="D2623" s="24">
        <v>16683</v>
      </c>
    </row>
    <row r="2624" spans="2:4" x14ac:dyDescent="0.25">
      <c r="B2624" s="22" t="s">
        <v>9932</v>
      </c>
      <c r="C2624" s="22" t="s">
        <v>9934</v>
      </c>
      <c r="D2624" s="24">
        <v>16688</v>
      </c>
    </row>
    <row r="2625" spans="2:4" x14ac:dyDescent="0.25">
      <c r="B2625" s="22" t="s">
        <v>18926</v>
      </c>
      <c r="C2625" s="22" t="s">
        <v>18927</v>
      </c>
      <c r="D2625" s="24">
        <v>16720</v>
      </c>
    </row>
    <row r="2626" spans="2:4" x14ac:dyDescent="0.25">
      <c r="B2626" s="22" t="s">
        <v>11726</v>
      </c>
      <c r="C2626" s="22" t="s">
        <v>11728</v>
      </c>
      <c r="D2626" s="24">
        <v>16743</v>
      </c>
    </row>
    <row r="2627" spans="2:4" x14ac:dyDescent="0.25">
      <c r="B2627" s="22" t="s">
        <v>7786</v>
      </c>
      <c r="C2627" s="22" t="s">
        <v>7788</v>
      </c>
      <c r="D2627" s="24">
        <v>16777</v>
      </c>
    </row>
    <row r="2628" spans="2:4" x14ac:dyDescent="0.25">
      <c r="B2628" s="22" t="s">
        <v>12027</v>
      </c>
      <c r="C2628" s="22" t="s">
        <v>12029</v>
      </c>
      <c r="D2628" s="24">
        <v>16805</v>
      </c>
    </row>
    <row r="2629" spans="2:4" x14ac:dyDescent="0.25">
      <c r="B2629" s="22" t="s">
        <v>12069</v>
      </c>
      <c r="C2629" s="22" t="s">
        <v>12071</v>
      </c>
      <c r="D2629" s="24">
        <v>16806</v>
      </c>
    </row>
    <row r="2630" spans="2:4" x14ac:dyDescent="0.25">
      <c r="B2630" s="22" t="s">
        <v>8704</v>
      </c>
      <c r="C2630" s="22" t="s">
        <v>8706</v>
      </c>
      <c r="D2630" s="24">
        <v>16811</v>
      </c>
    </row>
    <row r="2631" spans="2:4" x14ac:dyDescent="0.25">
      <c r="B2631" s="22" t="s">
        <v>5546</v>
      </c>
      <c r="C2631" s="22" t="s">
        <v>5548</v>
      </c>
      <c r="D2631" s="24">
        <v>16827</v>
      </c>
    </row>
    <row r="2632" spans="2:4" x14ac:dyDescent="0.25">
      <c r="B2632" s="22" t="s">
        <v>9078</v>
      </c>
      <c r="C2632" s="22" t="s">
        <v>9080</v>
      </c>
      <c r="D2632" s="24">
        <v>16853</v>
      </c>
    </row>
    <row r="2633" spans="2:4" x14ac:dyDescent="0.25">
      <c r="B2633" s="22" t="s">
        <v>5810</v>
      </c>
      <c r="C2633" s="22" t="s">
        <v>5812</v>
      </c>
      <c r="D2633" s="24">
        <v>16855</v>
      </c>
    </row>
    <row r="2634" spans="2:4" x14ac:dyDescent="0.25">
      <c r="B2634" s="22" t="s">
        <v>10327</v>
      </c>
      <c r="C2634" s="22" t="s">
        <v>10329</v>
      </c>
      <c r="D2634" s="24">
        <v>16856</v>
      </c>
    </row>
    <row r="2635" spans="2:4" x14ac:dyDescent="0.25">
      <c r="B2635" s="22" t="s">
        <v>10351</v>
      </c>
      <c r="C2635" s="22" t="s">
        <v>10353</v>
      </c>
      <c r="D2635" s="24">
        <v>16868</v>
      </c>
    </row>
    <row r="2636" spans="2:4" x14ac:dyDescent="0.25">
      <c r="B2636" s="22" t="s">
        <v>9282</v>
      </c>
      <c r="C2636" s="22" t="s">
        <v>9284</v>
      </c>
      <c r="D2636" s="24">
        <v>16871</v>
      </c>
    </row>
    <row r="2637" spans="2:4" x14ac:dyDescent="0.25">
      <c r="B2637" s="22" t="s">
        <v>9546</v>
      </c>
      <c r="C2637" s="22" t="s">
        <v>9548</v>
      </c>
      <c r="D2637" s="24">
        <v>16878</v>
      </c>
    </row>
    <row r="2638" spans="2:4" x14ac:dyDescent="0.25">
      <c r="B2638" s="22" t="s">
        <v>7927</v>
      </c>
      <c r="C2638" s="22" t="s">
        <v>7929</v>
      </c>
      <c r="D2638" s="24">
        <v>16886</v>
      </c>
    </row>
    <row r="2639" spans="2:4" x14ac:dyDescent="0.25">
      <c r="B2639" s="22" t="s">
        <v>9483</v>
      </c>
      <c r="C2639" s="22" t="s">
        <v>9485</v>
      </c>
      <c r="D2639" s="24">
        <v>16888</v>
      </c>
    </row>
    <row r="2640" spans="2:4" x14ac:dyDescent="0.25">
      <c r="B2640" s="22" t="s">
        <v>11017</v>
      </c>
      <c r="C2640" s="22" t="s">
        <v>11019</v>
      </c>
      <c r="D2640" s="24">
        <v>16914</v>
      </c>
    </row>
    <row r="2641" spans="2:4" x14ac:dyDescent="0.25">
      <c r="B2641" s="22" t="s">
        <v>14495</v>
      </c>
      <c r="C2641" s="22" t="s">
        <v>14497</v>
      </c>
      <c r="D2641" s="24">
        <v>16919</v>
      </c>
    </row>
    <row r="2642" spans="2:4" x14ac:dyDescent="0.25">
      <c r="B2642" s="22" t="s">
        <v>9645</v>
      </c>
      <c r="C2642" s="22" t="s">
        <v>9647</v>
      </c>
      <c r="D2642" s="24">
        <v>16920</v>
      </c>
    </row>
    <row r="2643" spans="2:4" x14ac:dyDescent="0.25">
      <c r="B2643" s="22" t="s">
        <v>11119</v>
      </c>
      <c r="C2643" s="22" t="s">
        <v>11121</v>
      </c>
      <c r="D2643" s="24">
        <v>16923</v>
      </c>
    </row>
    <row r="2644" spans="2:4" x14ac:dyDescent="0.25">
      <c r="B2644" s="22" t="s">
        <v>13444</v>
      </c>
      <c r="C2644" s="22" t="s">
        <v>13446</v>
      </c>
      <c r="D2644" s="24">
        <v>16928</v>
      </c>
    </row>
    <row r="2645" spans="2:4" x14ac:dyDescent="0.25">
      <c r="B2645" s="22" t="s">
        <v>7423</v>
      </c>
      <c r="C2645" s="22" t="s">
        <v>7425</v>
      </c>
      <c r="D2645" s="24">
        <v>16931</v>
      </c>
    </row>
    <row r="2646" spans="2:4" x14ac:dyDescent="0.25">
      <c r="B2646" s="22" t="s">
        <v>9333</v>
      </c>
      <c r="C2646" s="22" t="s">
        <v>9335</v>
      </c>
      <c r="D2646" s="24">
        <v>16948</v>
      </c>
    </row>
    <row r="2647" spans="2:4" x14ac:dyDescent="0.25">
      <c r="B2647" s="22" t="s">
        <v>10744</v>
      </c>
      <c r="C2647" s="22" t="s">
        <v>10746</v>
      </c>
      <c r="D2647" s="24">
        <v>16971</v>
      </c>
    </row>
    <row r="2648" spans="2:4" x14ac:dyDescent="0.25">
      <c r="B2648" s="22" t="s">
        <v>9051</v>
      </c>
      <c r="C2648" s="22" t="s">
        <v>9053</v>
      </c>
      <c r="D2648" s="24">
        <v>16990</v>
      </c>
    </row>
    <row r="2649" spans="2:4" x14ac:dyDescent="0.25">
      <c r="B2649" s="22" t="s">
        <v>9696</v>
      </c>
      <c r="C2649" s="22" t="s">
        <v>18928</v>
      </c>
      <c r="D2649" s="24">
        <v>17016</v>
      </c>
    </row>
    <row r="2650" spans="2:4" x14ac:dyDescent="0.25">
      <c r="B2650" s="22" t="s">
        <v>13739</v>
      </c>
      <c r="C2650" s="22" t="s">
        <v>13741</v>
      </c>
      <c r="D2650" s="24">
        <v>17019</v>
      </c>
    </row>
    <row r="2651" spans="2:4" x14ac:dyDescent="0.25">
      <c r="B2651" s="22" t="s">
        <v>7963</v>
      </c>
      <c r="C2651" s="22" t="s">
        <v>7965</v>
      </c>
      <c r="D2651" s="24">
        <v>17063</v>
      </c>
    </row>
    <row r="2652" spans="2:4" x14ac:dyDescent="0.25">
      <c r="B2652" s="22" t="s">
        <v>10426</v>
      </c>
      <c r="C2652" s="22" t="s">
        <v>10428</v>
      </c>
      <c r="D2652" s="24">
        <v>17125</v>
      </c>
    </row>
    <row r="2653" spans="2:4" x14ac:dyDescent="0.25">
      <c r="B2653" s="22" t="s">
        <v>12003</v>
      </c>
      <c r="C2653" s="22" t="s">
        <v>12005</v>
      </c>
      <c r="D2653" s="24">
        <v>17153</v>
      </c>
    </row>
    <row r="2654" spans="2:4" x14ac:dyDescent="0.25">
      <c r="B2654" s="22" t="s">
        <v>12666</v>
      </c>
      <c r="C2654" s="22" t="s">
        <v>12668</v>
      </c>
      <c r="D2654" s="24">
        <v>17194</v>
      </c>
    </row>
    <row r="2655" spans="2:4" x14ac:dyDescent="0.25">
      <c r="B2655" s="22" t="s">
        <v>11660</v>
      </c>
      <c r="C2655" s="22" t="s">
        <v>11662</v>
      </c>
      <c r="D2655" s="24">
        <v>17196</v>
      </c>
    </row>
    <row r="2656" spans="2:4" x14ac:dyDescent="0.25">
      <c r="B2656" s="22" t="s">
        <v>10609</v>
      </c>
      <c r="C2656" s="22" t="s">
        <v>10611</v>
      </c>
      <c r="D2656" s="24">
        <v>17202</v>
      </c>
    </row>
    <row r="2657" spans="2:4" x14ac:dyDescent="0.25">
      <c r="B2657" s="22" t="s">
        <v>10867</v>
      </c>
      <c r="C2657" s="22" t="s">
        <v>10869</v>
      </c>
      <c r="D2657" s="24">
        <v>17227</v>
      </c>
    </row>
    <row r="2658" spans="2:4" x14ac:dyDescent="0.25">
      <c r="B2658" s="22" t="s">
        <v>9321</v>
      </c>
      <c r="C2658" s="22" t="s">
        <v>9323</v>
      </c>
      <c r="D2658" s="24">
        <v>17234</v>
      </c>
    </row>
    <row r="2659" spans="2:4" x14ac:dyDescent="0.25">
      <c r="B2659" s="22" t="s">
        <v>10141</v>
      </c>
      <c r="C2659" s="22" t="s">
        <v>10143</v>
      </c>
      <c r="D2659" s="24">
        <v>17286</v>
      </c>
    </row>
    <row r="2660" spans="2:4" x14ac:dyDescent="0.25">
      <c r="B2660" s="22" t="s">
        <v>10318</v>
      </c>
      <c r="C2660" s="22" t="s">
        <v>10320</v>
      </c>
      <c r="D2660" s="24">
        <v>17383</v>
      </c>
    </row>
    <row r="2661" spans="2:4" x14ac:dyDescent="0.25">
      <c r="B2661" s="22" t="s">
        <v>8656</v>
      </c>
      <c r="C2661" s="22" t="s">
        <v>8658</v>
      </c>
      <c r="D2661" s="24">
        <v>17395</v>
      </c>
    </row>
    <row r="2662" spans="2:4" x14ac:dyDescent="0.25">
      <c r="B2662" s="22" t="s">
        <v>10846</v>
      </c>
      <c r="C2662" s="22" t="s">
        <v>10848</v>
      </c>
      <c r="D2662" s="24">
        <v>17410</v>
      </c>
    </row>
    <row r="2663" spans="2:4" x14ac:dyDescent="0.25">
      <c r="B2663" s="22" t="s">
        <v>11609</v>
      </c>
      <c r="C2663" s="22" t="s">
        <v>11611</v>
      </c>
      <c r="D2663" s="24">
        <v>17412</v>
      </c>
    </row>
    <row r="2664" spans="2:4" x14ac:dyDescent="0.25">
      <c r="B2664" s="22" t="s">
        <v>7966</v>
      </c>
      <c r="C2664" s="22" t="s">
        <v>18929</v>
      </c>
      <c r="D2664" s="24">
        <v>17430</v>
      </c>
    </row>
    <row r="2665" spans="2:4" x14ac:dyDescent="0.25">
      <c r="B2665" s="22" t="s">
        <v>15714</v>
      </c>
      <c r="C2665" s="22" t="s">
        <v>15716</v>
      </c>
      <c r="D2665" s="24">
        <v>17450</v>
      </c>
    </row>
    <row r="2666" spans="2:4" x14ac:dyDescent="0.25">
      <c r="B2666" s="22" t="s">
        <v>9207</v>
      </c>
      <c r="C2666" s="22" t="s">
        <v>9209</v>
      </c>
      <c r="D2666" s="24">
        <v>17475</v>
      </c>
    </row>
    <row r="2667" spans="2:4" x14ac:dyDescent="0.25">
      <c r="B2667" s="22" t="s">
        <v>10597</v>
      </c>
      <c r="C2667" s="22" t="s">
        <v>10599</v>
      </c>
      <c r="D2667" s="24">
        <v>17506</v>
      </c>
    </row>
    <row r="2668" spans="2:4" x14ac:dyDescent="0.25">
      <c r="B2668" s="22" t="s">
        <v>12267</v>
      </c>
      <c r="C2668" s="22" t="s">
        <v>12269</v>
      </c>
      <c r="D2668" s="24">
        <v>17522</v>
      </c>
    </row>
    <row r="2669" spans="2:4" x14ac:dyDescent="0.25">
      <c r="B2669" s="22" t="s">
        <v>7753</v>
      </c>
      <c r="C2669" s="22" t="s">
        <v>7755</v>
      </c>
      <c r="D2669" s="24">
        <v>17555</v>
      </c>
    </row>
    <row r="2670" spans="2:4" x14ac:dyDescent="0.25">
      <c r="B2670" s="22" t="s">
        <v>9792</v>
      </c>
      <c r="C2670" s="22" t="s">
        <v>9794</v>
      </c>
      <c r="D2670" s="24">
        <v>17565</v>
      </c>
    </row>
    <row r="2671" spans="2:4" x14ac:dyDescent="0.25">
      <c r="B2671" s="22" t="s">
        <v>6908</v>
      </c>
      <c r="C2671" s="22" t="s">
        <v>6910</v>
      </c>
      <c r="D2671" s="24">
        <v>17568</v>
      </c>
    </row>
    <row r="2672" spans="2:4" x14ac:dyDescent="0.25">
      <c r="B2672" s="22" t="s">
        <v>9114</v>
      </c>
      <c r="C2672" s="22" t="s">
        <v>9116</v>
      </c>
      <c r="D2672" s="24">
        <v>17600</v>
      </c>
    </row>
    <row r="2673" spans="2:4" x14ac:dyDescent="0.25">
      <c r="B2673" s="22" t="s">
        <v>9120</v>
      </c>
      <c r="C2673" s="22" t="s">
        <v>9122</v>
      </c>
      <c r="D2673" s="24">
        <v>17602</v>
      </c>
    </row>
    <row r="2674" spans="2:4" x14ac:dyDescent="0.25">
      <c r="B2674" s="22" t="s">
        <v>12417</v>
      </c>
      <c r="C2674" s="22" t="s">
        <v>12419</v>
      </c>
      <c r="D2674" s="24">
        <v>17615</v>
      </c>
    </row>
    <row r="2675" spans="2:4" x14ac:dyDescent="0.25">
      <c r="B2675" s="22" t="s">
        <v>13874</v>
      </c>
      <c r="C2675" s="22" t="s">
        <v>13876</v>
      </c>
      <c r="D2675" s="24">
        <v>17626</v>
      </c>
    </row>
    <row r="2676" spans="2:4" x14ac:dyDescent="0.25">
      <c r="B2676" s="22" t="s">
        <v>9010</v>
      </c>
      <c r="C2676" s="22" t="s">
        <v>9012</v>
      </c>
      <c r="D2676" s="24">
        <v>17650</v>
      </c>
    </row>
    <row r="2677" spans="2:4" x14ac:dyDescent="0.25">
      <c r="B2677" s="22" t="s">
        <v>7031</v>
      </c>
      <c r="C2677" s="22" t="s">
        <v>7033</v>
      </c>
      <c r="D2677" s="24">
        <v>17662</v>
      </c>
    </row>
    <row r="2678" spans="2:4" x14ac:dyDescent="0.25">
      <c r="B2678" s="22" t="s">
        <v>9938</v>
      </c>
      <c r="C2678" s="22" t="s">
        <v>9940</v>
      </c>
      <c r="D2678" s="24">
        <v>17665</v>
      </c>
    </row>
    <row r="2679" spans="2:4" x14ac:dyDescent="0.25">
      <c r="B2679" s="22" t="s">
        <v>9087</v>
      </c>
      <c r="C2679" s="22" t="s">
        <v>9089</v>
      </c>
      <c r="D2679" s="24">
        <v>17714</v>
      </c>
    </row>
    <row r="2680" spans="2:4" x14ac:dyDescent="0.25">
      <c r="B2680" s="22" t="s">
        <v>7894</v>
      </c>
      <c r="C2680" s="22" t="s">
        <v>7896</v>
      </c>
      <c r="D2680" s="24">
        <v>17715</v>
      </c>
    </row>
    <row r="2681" spans="2:4" x14ac:dyDescent="0.25">
      <c r="B2681" s="22" t="s">
        <v>12707</v>
      </c>
      <c r="C2681" s="22" t="s">
        <v>12709</v>
      </c>
      <c r="D2681" s="24">
        <v>17812</v>
      </c>
    </row>
    <row r="2682" spans="2:4" x14ac:dyDescent="0.25">
      <c r="B2682" s="22" t="s">
        <v>9729</v>
      </c>
      <c r="C2682" s="22" t="s">
        <v>9731</v>
      </c>
      <c r="D2682" s="24">
        <v>17867</v>
      </c>
    </row>
    <row r="2683" spans="2:4" x14ac:dyDescent="0.25">
      <c r="B2683" s="22" t="s">
        <v>10570</v>
      </c>
      <c r="C2683" s="22" t="s">
        <v>10572</v>
      </c>
      <c r="D2683" s="24">
        <v>17885</v>
      </c>
    </row>
    <row r="2684" spans="2:4" x14ac:dyDescent="0.25">
      <c r="B2684" s="22" t="s">
        <v>10492</v>
      </c>
      <c r="C2684" s="22" t="s">
        <v>10494</v>
      </c>
      <c r="D2684" s="24">
        <v>17888</v>
      </c>
    </row>
    <row r="2685" spans="2:4" x14ac:dyDescent="0.25">
      <c r="B2685" s="22" t="s">
        <v>7777</v>
      </c>
      <c r="C2685" s="22" t="s">
        <v>7779</v>
      </c>
      <c r="D2685" s="24">
        <v>17897</v>
      </c>
    </row>
    <row r="2686" spans="2:4" x14ac:dyDescent="0.25">
      <c r="B2686" s="22" t="s">
        <v>9396</v>
      </c>
      <c r="C2686" s="22" t="s">
        <v>9398</v>
      </c>
      <c r="D2686" s="24">
        <v>17905</v>
      </c>
    </row>
    <row r="2687" spans="2:4" x14ac:dyDescent="0.25">
      <c r="B2687" s="22" t="s">
        <v>10408</v>
      </c>
      <c r="C2687" s="22" t="s">
        <v>10410</v>
      </c>
      <c r="D2687" s="24">
        <v>17915</v>
      </c>
    </row>
    <row r="2688" spans="2:4" x14ac:dyDescent="0.25">
      <c r="B2688" s="22" t="s">
        <v>9774</v>
      </c>
      <c r="C2688" s="22" t="s">
        <v>9776</v>
      </c>
      <c r="D2688" s="24">
        <v>17918</v>
      </c>
    </row>
    <row r="2689" spans="2:4" x14ac:dyDescent="0.25">
      <c r="B2689" s="22" t="s">
        <v>8947</v>
      </c>
      <c r="C2689" s="22" t="s">
        <v>8949</v>
      </c>
      <c r="D2689" s="24">
        <v>17921</v>
      </c>
    </row>
    <row r="2690" spans="2:4" x14ac:dyDescent="0.25">
      <c r="B2690" s="22" t="s">
        <v>12024</v>
      </c>
      <c r="C2690" s="22" t="s">
        <v>12026</v>
      </c>
      <c r="D2690" s="24">
        <v>17924</v>
      </c>
    </row>
    <row r="2691" spans="2:4" x14ac:dyDescent="0.25">
      <c r="B2691" s="22" t="s">
        <v>9750</v>
      </c>
      <c r="C2691" s="22" t="s">
        <v>9752</v>
      </c>
      <c r="D2691" s="24">
        <v>17927</v>
      </c>
    </row>
    <row r="2692" spans="2:4" x14ac:dyDescent="0.25">
      <c r="B2692" s="22" t="s">
        <v>5741</v>
      </c>
      <c r="C2692" s="22" t="s">
        <v>5743</v>
      </c>
      <c r="D2692" s="24">
        <v>17934</v>
      </c>
    </row>
    <row r="2693" spans="2:4" x14ac:dyDescent="0.25">
      <c r="B2693" s="22" t="s">
        <v>7525</v>
      </c>
      <c r="C2693" s="22" t="s">
        <v>7527</v>
      </c>
      <c r="D2693" s="24">
        <v>17956</v>
      </c>
    </row>
    <row r="2694" spans="2:4" x14ac:dyDescent="0.25">
      <c r="B2694" s="22" t="s">
        <v>9840</v>
      </c>
      <c r="C2694" s="22" t="s">
        <v>9842</v>
      </c>
      <c r="D2694" s="24">
        <v>17957</v>
      </c>
    </row>
    <row r="2695" spans="2:4" x14ac:dyDescent="0.25">
      <c r="B2695" s="22" t="s">
        <v>14147</v>
      </c>
      <c r="C2695" s="22" t="s">
        <v>14149</v>
      </c>
      <c r="D2695" s="24">
        <v>17960</v>
      </c>
    </row>
    <row r="2696" spans="2:4" x14ac:dyDescent="0.25">
      <c r="B2696" s="22" t="s">
        <v>9971</v>
      </c>
      <c r="C2696" s="22" t="s">
        <v>9973</v>
      </c>
      <c r="D2696" s="24">
        <v>17991</v>
      </c>
    </row>
    <row r="2697" spans="2:4" x14ac:dyDescent="0.25">
      <c r="B2697" s="22" t="s">
        <v>9504</v>
      </c>
      <c r="C2697" s="22" t="s">
        <v>9506</v>
      </c>
      <c r="D2697" s="24">
        <v>18017</v>
      </c>
    </row>
    <row r="2698" spans="2:4" x14ac:dyDescent="0.25">
      <c r="B2698" s="22" t="s">
        <v>6738</v>
      </c>
      <c r="C2698" s="22" t="s">
        <v>6740</v>
      </c>
      <c r="D2698" s="24">
        <v>18031</v>
      </c>
    </row>
    <row r="2699" spans="2:4" x14ac:dyDescent="0.25">
      <c r="B2699" s="22" t="s">
        <v>7148</v>
      </c>
      <c r="C2699" s="22" t="s">
        <v>7150</v>
      </c>
      <c r="D2699" s="24">
        <v>18032</v>
      </c>
    </row>
    <row r="2700" spans="2:4" x14ac:dyDescent="0.25">
      <c r="B2700" s="22" t="s">
        <v>12321</v>
      </c>
      <c r="C2700" s="22" t="s">
        <v>12323</v>
      </c>
      <c r="D2700" s="24">
        <v>18035</v>
      </c>
    </row>
    <row r="2701" spans="2:4" x14ac:dyDescent="0.25">
      <c r="B2701" s="22" t="s">
        <v>9096</v>
      </c>
      <c r="C2701" s="22" t="s">
        <v>9098</v>
      </c>
      <c r="D2701" s="24">
        <v>18076</v>
      </c>
    </row>
    <row r="2702" spans="2:4" x14ac:dyDescent="0.25">
      <c r="B2702" s="22" t="s">
        <v>10888</v>
      </c>
      <c r="C2702" s="22" t="s">
        <v>10890</v>
      </c>
      <c r="D2702" s="24">
        <v>18081</v>
      </c>
    </row>
    <row r="2703" spans="2:4" x14ac:dyDescent="0.25">
      <c r="B2703" s="22" t="s">
        <v>10810</v>
      </c>
      <c r="C2703" s="22" t="s">
        <v>10812</v>
      </c>
      <c r="D2703" s="24">
        <v>18108</v>
      </c>
    </row>
    <row r="2704" spans="2:4" x14ac:dyDescent="0.25">
      <c r="B2704" s="22" t="s">
        <v>8878</v>
      </c>
      <c r="C2704" s="22" t="s">
        <v>8880</v>
      </c>
      <c r="D2704" s="24">
        <v>18117</v>
      </c>
    </row>
    <row r="2705" spans="2:4" x14ac:dyDescent="0.25">
      <c r="B2705" s="22" t="s">
        <v>16963</v>
      </c>
      <c r="C2705" s="22" t="s">
        <v>16965</v>
      </c>
      <c r="D2705" s="24">
        <v>18121</v>
      </c>
    </row>
    <row r="2706" spans="2:4" x14ac:dyDescent="0.25">
      <c r="B2706" s="22" t="s">
        <v>11379</v>
      </c>
      <c r="C2706" s="22" t="s">
        <v>11381</v>
      </c>
      <c r="D2706" s="24">
        <v>18138</v>
      </c>
    </row>
    <row r="2707" spans="2:4" x14ac:dyDescent="0.25">
      <c r="B2707" s="22" t="s">
        <v>11510</v>
      </c>
      <c r="C2707" s="22" t="s">
        <v>11512</v>
      </c>
      <c r="D2707" s="24">
        <v>18152</v>
      </c>
    </row>
    <row r="2708" spans="2:4" x14ac:dyDescent="0.25">
      <c r="B2708" s="22" t="s">
        <v>8110</v>
      </c>
      <c r="C2708" s="22" t="s">
        <v>8112</v>
      </c>
      <c r="D2708" s="24">
        <v>18170</v>
      </c>
    </row>
    <row r="2709" spans="2:4" x14ac:dyDescent="0.25">
      <c r="B2709" s="22" t="s">
        <v>8533</v>
      </c>
      <c r="C2709" s="22" t="s">
        <v>8535</v>
      </c>
      <c r="D2709" s="24">
        <v>18171</v>
      </c>
    </row>
    <row r="2710" spans="2:4" x14ac:dyDescent="0.25">
      <c r="B2710" s="22" t="s">
        <v>9477</v>
      </c>
      <c r="C2710" s="22" t="s">
        <v>9479</v>
      </c>
      <c r="D2710" s="24">
        <v>18182</v>
      </c>
    </row>
    <row r="2711" spans="2:4" x14ac:dyDescent="0.25">
      <c r="B2711" s="22" t="s">
        <v>10552</v>
      </c>
      <c r="C2711" s="22" t="s">
        <v>10554</v>
      </c>
      <c r="D2711" s="24">
        <v>18194</v>
      </c>
    </row>
    <row r="2712" spans="2:4" x14ac:dyDescent="0.25">
      <c r="B2712" s="22" t="s">
        <v>11436</v>
      </c>
      <c r="C2712" s="22" t="s">
        <v>11438</v>
      </c>
      <c r="D2712" s="24">
        <v>18217</v>
      </c>
    </row>
    <row r="2713" spans="2:4" x14ac:dyDescent="0.25">
      <c r="B2713" s="22" t="s">
        <v>10630</v>
      </c>
      <c r="C2713" s="22" t="s">
        <v>18930</v>
      </c>
      <c r="D2713" s="24">
        <v>18227</v>
      </c>
    </row>
    <row r="2714" spans="2:4" x14ac:dyDescent="0.25">
      <c r="B2714" s="22" t="s">
        <v>8650</v>
      </c>
      <c r="C2714" s="22" t="s">
        <v>18931</v>
      </c>
      <c r="D2714" s="24">
        <v>18231</v>
      </c>
    </row>
    <row r="2715" spans="2:4" x14ac:dyDescent="0.25">
      <c r="B2715" s="22" t="s">
        <v>9048</v>
      </c>
      <c r="C2715" s="22" t="s">
        <v>9050</v>
      </c>
      <c r="D2715" s="24">
        <v>18252</v>
      </c>
    </row>
    <row r="2716" spans="2:4" x14ac:dyDescent="0.25">
      <c r="B2716" s="22" t="s">
        <v>8224</v>
      </c>
      <c r="C2716" s="22" t="s">
        <v>8226</v>
      </c>
      <c r="D2716" s="24">
        <v>18256</v>
      </c>
    </row>
    <row r="2717" spans="2:4" x14ac:dyDescent="0.25">
      <c r="B2717" s="22" t="s">
        <v>9974</v>
      </c>
      <c r="C2717" s="22" t="s">
        <v>9976</v>
      </c>
      <c r="D2717" s="24">
        <v>18259</v>
      </c>
    </row>
    <row r="2718" spans="2:4" x14ac:dyDescent="0.25">
      <c r="B2718" s="22" t="s">
        <v>10150</v>
      </c>
      <c r="C2718" s="22" t="s">
        <v>10152</v>
      </c>
      <c r="D2718" s="24">
        <v>18271</v>
      </c>
    </row>
    <row r="2719" spans="2:4" x14ac:dyDescent="0.25">
      <c r="B2719" s="22" t="s">
        <v>10171</v>
      </c>
      <c r="C2719" s="22" t="s">
        <v>10173</v>
      </c>
      <c r="D2719" s="24">
        <v>18276</v>
      </c>
    </row>
    <row r="2720" spans="2:4" x14ac:dyDescent="0.25">
      <c r="B2720" s="22" t="s">
        <v>9822</v>
      </c>
      <c r="C2720" s="22" t="s">
        <v>9824</v>
      </c>
      <c r="D2720" s="24">
        <v>18282</v>
      </c>
    </row>
    <row r="2721" spans="2:4" x14ac:dyDescent="0.25">
      <c r="B2721" s="22" t="s">
        <v>10636</v>
      </c>
      <c r="C2721" s="22" t="s">
        <v>10638</v>
      </c>
      <c r="D2721" s="24">
        <v>18310</v>
      </c>
    </row>
    <row r="2722" spans="2:4" x14ac:dyDescent="0.25">
      <c r="B2722" s="22" t="s">
        <v>8884</v>
      </c>
      <c r="C2722" s="22" t="s">
        <v>8886</v>
      </c>
      <c r="D2722" s="24">
        <v>18331</v>
      </c>
    </row>
    <row r="2723" spans="2:4" x14ac:dyDescent="0.25">
      <c r="B2723" s="22" t="s">
        <v>10046</v>
      </c>
      <c r="C2723" s="22" t="s">
        <v>10048</v>
      </c>
      <c r="D2723" s="24">
        <v>18335</v>
      </c>
    </row>
    <row r="2724" spans="2:4" x14ac:dyDescent="0.25">
      <c r="B2724" s="22" t="s">
        <v>9309</v>
      </c>
      <c r="C2724" s="22" t="s">
        <v>9311</v>
      </c>
      <c r="D2724" s="24">
        <v>18341</v>
      </c>
    </row>
    <row r="2725" spans="2:4" x14ac:dyDescent="0.25">
      <c r="B2725" s="22" t="s">
        <v>9474</v>
      </c>
      <c r="C2725" s="22" t="s">
        <v>9476</v>
      </c>
      <c r="D2725" s="24">
        <v>18364</v>
      </c>
    </row>
    <row r="2726" spans="2:4" x14ac:dyDescent="0.25">
      <c r="B2726" s="22" t="s">
        <v>9468</v>
      </c>
      <c r="C2726" s="22" t="s">
        <v>9470</v>
      </c>
      <c r="D2726" s="24">
        <v>18368</v>
      </c>
    </row>
    <row r="2727" spans="2:4" x14ac:dyDescent="0.25">
      <c r="B2727" s="22" t="s">
        <v>8845</v>
      </c>
      <c r="C2727" s="22" t="s">
        <v>8847</v>
      </c>
      <c r="D2727" s="24">
        <v>18384</v>
      </c>
    </row>
    <row r="2728" spans="2:4" x14ac:dyDescent="0.25">
      <c r="B2728" s="22" t="s">
        <v>10153</v>
      </c>
      <c r="C2728" s="22" t="s">
        <v>10155</v>
      </c>
      <c r="D2728" s="24">
        <v>18384</v>
      </c>
    </row>
    <row r="2729" spans="2:4" x14ac:dyDescent="0.25">
      <c r="B2729" s="22" t="s">
        <v>11187</v>
      </c>
      <c r="C2729" s="22" t="s">
        <v>11189</v>
      </c>
      <c r="D2729" s="24">
        <v>18389</v>
      </c>
    </row>
    <row r="2730" spans="2:4" x14ac:dyDescent="0.25">
      <c r="B2730" s="22" t="s">
        <v>9420</v>
      </c>
      <c r="C2730" s="22" t="s">
        <v>9422</v>
      </c>
      <c r="D2730" s="24">
        <v>18420</v>
      </c>
    </row>
    <row r="2731" spans="2:4" x14ac:dyDescent="0.25">
      <c r="B2731" s="22" t="s">
        <v>10429</v>
      </c>
      <c r="C2731" s="22" t="s">
        <v>10431</v>
      </c>
      <c r="D2731" s="24">
        <v>18421</v>
      </c>
    </row>
    <row r="2732" spans="2:4" x14ac:dyDescent="0.25">
      <c r="B2732" s="22" t="s">
        <v>9771</v>
      </c>
      <c r="C2732" s="22" t="s">
        <v>9773</v>
      </c>
      <c r="D2732" s="24">
        <v>18422</v>
      </c>
    </row>
    <row r="2733" spans="2:4" x14ac:dyDescent="0.25">
      <c r="B2733" s="22" t="s">
        <v>13823</v>
      </c>
      <c r="C2733" s="22" t="s">
        <v>13825</v>
      </c>
      <c r="D2733" s="24">
        <v>18436</v>
      </c>
    </row>
    <row r="2734" spans="2:4" x14ac:dyDescent="0.25">
      <c r="B2734" s="22" t="s">
        <v>12991</v>
      </c>
      <c r="C2734" s="22" t="s">
        <v>12993</v>
      </c>
      <c r="D2734" s="24">
        <v>18457</v>
      </c>
    </row>
    <row r="2735" spans="2:4" x14ac:dyDescent="0.25">
      <c r="B2735" s="22" t="s">
        <v>9801</v>
      </c>
      <c r="C2735" s="22" t="s">
        <v>9803</v>
      </c>
      <c r="D2735" s="24">
        <v>18505</v>
      </c>
    </row>
    <row r="2736" spans="2:4" x14ac:dyDescent="0.25">
      <c r="B2736" s="22" t="s">
        <v>11675</v>
      </c>
      <c r="C2736" s="22" t="s">
        <v>11677</v>
      </c>
      <c r="D2736" s="24">
        <v>18508</v>
      </c>
    </row>
    <row r="2737" spans="2:4" x14ac:dyDescent="0.25">
      <c r="B2737" s="22" t="s">
        <v>9636</v>
      </c>
      <c r="C2737" s="22" t="s">
        <v>9638</v>
      </c>
      <c r="D2737" s="24">
        <v>18566</v>
      </c>
    </row>
    <row r="2738" spans="2:4" x14ac:dyDescent="0.25">
      <c r="B2738" s="22" t="s">
        <v>8731</v>
      </c>
      <c r="C2738" s="22" t="s">
        <v>8733</v>
      </c>
      <c r="D2738" s="24">
        <v>18590</v>
      </c>
    </row>
    <row r="2739" spans="2:4" x14ac:dyDescent="0.25">
      <c r="B2739" s="22" t="s">
        <v>10195</v>
      </c>
      <c r="C2739" s="22" t="s">
        <v>10197</v>
      </c>
      <c r="D2739" s="24">
        <v>18601</v>
      </c>
    </row>
    <row r="2740" spans="2:4" x14ac:dyDescent="0.25">
      <c r="B2740" s="22" t="s">
        <v>9456</v>
      </c>
      <c r="C2740" s="22" t="s">
        <v>9458</v>
      </c>
      <c r="D2740" s="24">
        <v>18604</v>
      </c>
    </row>
    <row r="2741" spans="2:4" x14ac:dyDescent="0.25">
      <c r="B2741" s="22" t="s">
        <v>7945</v>
      </c>
      <c r="C2741" s="22" t="s">
        <v>7947</v>
      </c>
      <c r="D2741" s="24">
        <v>18612</v>
      </c>
    </row>
    <row r="2742" spans="2:4" x14ac:dyDescent="0.25">
      <c r="B2742" s="22" t="s">
        <v>9882</v>
      </c>
      <c r="C2742" s="22" t="s">
        <v>9884</v>
      </c>
      <c r="D2742" s="24">
        <v>18626</v>
      </c>
    </row>
    <row r="2743" spans="2:4" x14ac:dyDescent="0.25">
      <c r="B2743" s="22" t="s">
        <v>8818</v>
      </c>
      <c r="C2743" s="22" t="s">
        <v>8820</v>
      </c>
      <c r="D2743" s="24">
        <v>18626</v>
      </c>
    </row>
    <row r="2744" spans="2:4" x14ac:dyDescent="0.25">
      <c r="B2744" s="22" t="s">
        <v>10951</v>
      </c>
      <c r="C2744" s="22" t="s">
        <v>10953</v>
      </c>
      <c r="D2744" s="24">
        <v>18630</v>
      </c>
    </row>
    <row r="2745" spans="2:4" x14ac:dyDescent="0.25">
      <c r="B2745" s="22" t="s">
        <v>8950</v>
      </c>
      <c r="C2745" s="22" t="s">
        <v>8952</v>
      </c>
      <c r="D2745" s="24">
        <v>18638</v>
      </c>
    </row>
    <row r="2746" spans="2:4" x14ac:dyDescent="0.25">
      <c r="B2746" s="22" t="s">
        <v>9345</v>
      </c>
      <c r="C2746" s="22" t="s">
        <v>9347</v>
      </c>
      <c r="D2746" s="24">
        <v>18658</v>
      </c>
    </row>
    <row r="2747" spans="2:4" x14ac:dyDescent="0.25">
      <c r="B2747" s="22" t="s">
        <v>8605</v>
      </c>
      <c r="C2747" s="22" t="s">
        <v>8607</v>
      </c>
      <c r="D2747" s="24">
        <v>18675</v>
      </c>
    </row>
    <row r="2748" spans="2:4" x14ac:dyDescent="0.25">
      <c r="B2748" s="22" t="s">
        <v>10435</v>
      </c>
      <c r="C2748" s="22" t="s">
        <v>10437</v>
      </c>
      <c r="D2748" s="24">
        <v>18714</v>
      </c>
    </row>
    <row r="2749" spans="2:4" x14ac:dyDescent="0.25">
      <c r="B2749" s="22" t="s">
        <v>8857</v>
      </c>
      <c r="C2749" s="22" t="s">
        <v>8859</v>
      </c>
      <c r="D2749" s="24">
        <v>18723</v>
      </c>
    </row>
    <row r="2750" spans="2:4" x14ac:dyDescent="0.25">
      <c r="B2750" s="22" t="s">
        <v>8263</v>
      </c>
      <c r="C2750" s="22" t="s">
        <v>8265</v>
      </c>
      <c r="D2750" s="24">
        <v>18768</v>
      </c>
    </row>
    <row r="2751" spans="2:4" x14ac:dyDescent="0.25">
      <c r="B2751" s="22" t="s">
        <v>9825</v>
      </c>
      <c r="C2751" s="22" t="s">
        <v>9827</v>
      </c>
      <c r="D2751" s="24">
        <v>18781</v>
      </c>
    </row>
    <row r="2752" spans="2:4" x14ac:dyDescent="0.25">
      <c r="B2752" s="22" t="s">
        <v>9057</v>
      </c>
      <c r="C2752" s="22" t="s">
        <v>9059</v>
      </c>
      <c r="D2752" s="24">
        <v>18783</v>
      </c>
    </row>
    <row r="2753" spans="2:4" x14ac:dyDescent="0.25">
      <c r="B2753" s="22" t="s">
        <v>10321</v>
      </c>
      <c r="C2753" s="22" t="s">
        <v>10323</v>
      </c>
      <c r="D2753" s="24">
        <v>18842</v>
      </c>
    </row>
    <row r="2754" spans="2:4" x14ac:dyDescent="0.25">
      <c r="B2754" s="22" t="s">
        <v>9453</v>
      </c>
      <c r="C2754" s="22" t="s">
        <v>9455</v>
      </c>
      <c r="D2754" s="24">
        <v>18880</v>
      </c>
    </row>
    <row r="2755" spans="2:4" x14ac:dyDescent="0.25">
      <c r="B2755" s="22" t="s">
        <v>5480</v>
      </c>
      <c r="C2755" s="22" t="s">
        <v>5482</v>
      </c>
      <c r="D2755" s="24">
        <v>18904</v>
      </c>
    </row>
    <row r="2756" spans="2:4" x14ac:dyDescent="0.25">
      <c r="B2756" s="22" t="s">
        <v>8434</v>
      </c>
      <c r="C2756" s="22" t="s">
        <v>8436</v>
      </c>
      <c r="D2756" s="24">
        <v>18918</v>
      </c>
    </row>
    <row r="2757" spans="2:4" x14ac:dyDescent="0.25">
      <c r="B2757" s="22" t="s">
        <v>9498</v>
      </c>
      <c r="C2757" s="22" t="s">
        <v>9500</v>
      </c>
      <c r="D2757" s="24">
        <v>18918</v>
      </c>
    </row>
    <row r="2758" spans="2:4" x14ac:dyDescent="0.25">
      <c r="B2758" s="22" t="s">
        <v>7052</v>
      </c>
      <c r="C2758" s="22" t="s">
        <v>7054</v>
      </c>
      <c r="D2758" s="24">
        <v>18940</v>
      </c>
    </row>
    <row r="2759" spans="2:4" x14ac:dyDescent="0.25">
      <c r="B2759" s="22" t="s">
        <v>10088</v>
      </c>
      <c r="C2759" s="22" t="s">
        <v>10090</v>
      </c>
      <c r="D2759" s="24">
        <v>18953</v>
      </c>
    </row>
    <row r="2760" spans="2:4" x14ac:dyDescent="0.25">
      <c r="B2760" s="22" t="s">
        <v>11648</v>
      </c>
      <c r="C2760" s="22" t="s">
        <v>11650</v>
      </c>
      <c r="D2760" s="24">
        <v>18970</v>
      </c>
    </row>
    <row r="2761" spans="2:4" x14ac:dyDescent="0.25">
      <c r="B2761" s="22" t="s">
        <v>8485</v>
      </c>
      <c r="C2761" s="22" t="s">
        <v>8487</v>
      </c>
      <c r="D2761" s="24">
        <v>18983</v>
      </c>
    </row>
    <row r="2762" spans="2:4" x14ac:dyDescent="0.25">
      <c r="B2762" s="22" t="s">
        <v>10177</v>
      </c>
      <c r="C2762" s="22" t="s">
        <v>10179</v>
      </c>
      <c r="D2762" s="24">
        <v>18992</v>
      </c>
    </row>
    <row r="2763" spans="2:4" x14ac:dyDescent="0.25">
      <c r="B2763" s="22" t="s">
        <v>7079</v>
      </c>
      <c r="C2763" s="22" t="s">
        <v>7081</v>
      </c>
      <c r="D2763" s="24">
        <v>19030</v>
      </c>
    </row>
    <row r="2764" spans="2:4" x14ac:dyDescent="0.25">
      <c r="B2764" s="22" t="s">
        <v>9819</v>
      </c>
      <c r="C2764" s="22" t="s">
        <v>9821</v>
      </c>
      <c r="D2764" s="24">
        <v>19035</v>
      </c>
    </row>
    <row r="2765" spans="2:4" x14ac:dyDescent="0.25">
      <c r="B2765" s="22" t="s">
        <v>8719</v>
      </c>
      <c r="C2765" s="22" t="s">
        <v>8721</v>
      </c>
      <c r="D2765" s="24">
        <v>19039</v>
      </c>
    </row>
    <row r="2766" spans="2:4" x14ac:dyDescent="0.25">
      <c r="B2766" s="22" t="s">
        <v>9030</v>
      </c>
      <c r="C2766" s="22" t="s">
        <v>9032</v>
      </c>
      <c r="D2766" s="24">
        <v>19058</v>
      </c>
    </row>
    <row r="2767" spans="2:4" x14ac:dyDescent="0.25">
      <c r="B2767" s="22" t="s">
        <v>8659</v>
      </c>
      <c r="C2767" s="22" t="s">
        <v>8661</v>
      </c>
      <c r="D2767" s="24">
        <v>19067</v>
      </c>
    </row>
    <row r="2768" spans="2:4" x14ac:dyDescent="0.25">
      <c r="B2768" s="22" t="s">
        <v>8323</v>
      </c>
      <c r="C2768" s="22" t="s">
        <v>8325</v>
      </c>
      <c r="D2768" s="24">
        <v>19107</v>
      </c>
    </row>
    <row r="2769" spans="2:4" x14ac:dyDescent="0.25">
      <c r="B2769" s="22" t="s">
        <v>8404</v>
      </c>
      <c r="C2769" s="22" t="s">
        <v>8406</v>
      </c>
      <c r="D2769" s="24">
        <v>19119</v>
      </c>
    </row>
    <row r="2770" spans="2:4" x14ac:dyDescent="0.25">
      <c r="B2770" s="22" t="s">
        <v>15663</v>
      </c>
      <c r="C2770" s="22" t="s">
        <v>15665</v>
      </c>
      <c r="D2770" s="24">
        <v>19128</v>
      </c>
    </row>
    <row r="2771" spans="2:4" x14ac:dyDescent="0.25">
      <c r="B2771" s="22" t="s">
        <v>8881</v>
      </c>
      <c r="C2771" s="22" t="s">
        <v>8883</v>
      </c>
      <c r="D2771" s="24">
        <v>19136</v>
      </c>
    </row>
    <row r="2772" spans="2:4" x14ac:dyDescent="0.25">
      <c r="B2772" s="22" t="s">
        <v>9627</v>
      </c>
      <c r="C2772" s="22" t="s">
        <v>9629</v>
      </c>
      <c r="D2772" s="24">
        <v>19151</v>
      </c>
    </row>
    <row r="2773" spans="2:4" x14ac:dyDescent="0.25">
      <c r="B2773" s="22" t="s">
        <v>9654</v>
      </c>
      <c r="C2773" s="22" t="s">
        <v>9656</v>
      </c>
      <c r="D2773" s="24">
        <v>19156</v>
      </c>
    </row>
    <row r="2774" spans="2:4" x14ac:dyDescent="0.25">
      <c r="B2774" s="22" t="s">
        <v>9231</v>
      </c>
      <c r="C2774" s="22" t="s">
        <v>9233</v>
      </c>
      <c r="D2774" s="24">
        <v>19166</v>
      </c>
    </row>
    <row r="2775" spans="2:4" x14ac:dyDescent="0.25">
      <c r="B2775" s="22" t="s">
        <v>10957</v>
      </c>
      <c r="C2775" s="22" t="s">
        <v>10959</v>
      </c>
      <c r="D2775" s="24">
        <v>19171</v>
      </c>
    </row>
    <row r="2776" spans="2:4" x14ac:dyDescent="0.25">
      <c r="B2776" s="22" t="s">
        <v>6693</v>
      </c>
      <c r="C2776" s="22" t="s">
        <v>6695</v>
      </c>
      <c r="D2776" s="24">
        <v>19188</v>
      </c>
    </row>
    <row r="2777" spans="2:4" x14ac:dyDescent="0.25">
      <c r="B2777" s="22" t="s">
        <v>9870</v>
      </c>
      <c r="C2777" s="22" t="s">
        <v>9872</v>
      </c>
      <c r="D2777" s="24">
        <v>19201</v>
      </c>
    </row>
    <row r="2778" spans="2:4" x14ac:dyDescent="0.25">
      <c r="B2778" s="22" t="s">
        <v>5486</v>
      </c>
      <c r="C2778" s="22" t="s">
        <v>18932</v>
      </c>
      <c r="D2778" s="24">
        <v>19210</v>
      </c>
    </row>
    <row r="2779" spans="2:4" x14ac:dyDescent="0.25">
      <c r="B2779" s="22" t="s">
        <v>11184</v>
      </c>
      <c r="C2779" s="22" t="s">
        <v>11186</v>
      </c>
      <c r="D2779" s="24">
        <v>19211</v>
      </c>
    </row>
    <row r="2780" spans="2:4" x14ac:dyDescent="0.25">
      <c r="B2780" s="22" t="s">
        <v>8677</v>
      </c>
      <c r="C2780" s="22" t="s">
        <v>8679</v>
      </c>
      <c r="D2780" s="24">
        <v>19217</v>
      </c>
    </row>
    <row r="2781" spans="2:4" x14ac:dyDescent="0.25">
      <c r="B2781" s="22" t="s">
        <v>9642</v>
      </c>
      <c r="C2781" s="22" t="s">
        <v>9644</v>
      </c>
      <c r="D2781" s="24">
        <v>19241</v>
      </c>
    </row>
    <row r="2782" spans="2:4" x14ac:dyDescent="0.25">
      <c r="B2782" s="22" t="s">
        <v>9576</v>
      </c>
      <c r="C2782" s="22" t="s">
        <v>9578</v>
      </c>
      <c r="D2782" s="24">
        <v>19249</v>
      </c>
    </row>
    <row r="2783" spans="2:4" x14ac:dyDescent="0.25">
      <c r="B2783" s="22" t="s">
        <v>7088</v>
      </c>
      <c r="C2783" s="22" t="s">
        <v>7090</v>
      </c>
      <c r="D2783" s="24">
        <v>19254</v>
      </c>
    </row>
    <row r="2784" spans="2:4" x14ac:dyDescent="0.25">
      <c r="B2784" s="22" t="s">
        <v>11146</v>
      </c>
      <c r="C2784" s="22" t="s">
        <v>11148</v>
      </c>
      <c r="D2784" s="24">
        <v>19256</v>
      </c>
    </row>
    <row r="2785" spans="2:4" x14ac:dyDescent="0.25">
      <c r="B2785" s="22" t="s">
        <v>9102</v>
      </c>
      <c r="C2785" s="22" t="s">
        <v>9104</v>
      </c>
      <c r="D2785" s="24">
        <v>19262</v>
      </c>
    </row>
    <row r="2786" spans="2:4" x14ac:dyDescent="0.25">
      <c r="B2786" s="22" t="s">
        <v>9657</v>
      </c>
      <c r="C2786" s="22" t="s">
        <v>9659</v>
      </c>
      <c r="D2786" s="24">
        <v>19294</v>
      </c>
    </row>
    <row r="2787" spans="2:4" x14ac:dyDescent="0.25">
      <c r="B2787" s="22" t="s">
        <v>9180</v>
      </c>
      <c r="C2787" s="22" t="s">
        <v>9182</v>
      </c>
      <c r="D2787" s="24">
        <v>19303</v>
      </c>
    </row>
    <row r="2788" spans="2:4" x14ac:dyDescent="0.25">
      <c r="B2788" s="22" t="s">
        <v>10591</v>
      </c>
      <c r="C2788" s="22" t="s">
        <v>10593</v>
      </c>
      <c r="D2788" s="24">
        <v>19323</v>
      </c>
    </row>
    <row r="2789" spans="2:4" x14ac:dyDescent="0.25">
      <c r="B2789" s="22" t="s">
        <v>9013</v>
      </c>
      <c r="C2789" s="22" t="s">
        <v>9015</v>
      </c>
      <c r="D2789" s="24">
        <v>19358</v>
      </c>
    </row>
    <row r="2790" spans="2:4" x14ac:dyDescent="0.25">
      <c r="B2790" s="22" t="s">
        <v>18933</v>
      </c>
      <c r="C2790" s="22" t="s">
        <v>18934</v>
      </c>
      <c r="D2790" s="24">
        <v>19381</v>
      </c>
    </row>
    <row r="2791" spans="2:4" x14ac:dyDescent="0.25">
      <c r="B2791" s="22" t="s">
        <v>10294</v>
      </c>
      <c r="C2791" s="22" t="s">
        <v>10296</v>
      </c>
      <c r="D2791" s="24">
        <v>19387</v>
      </c>
    </row>
    <row r="2792" spans="2:4" x14ac:dyDescent="0.25">
      <c r="B2792" s="22" t="s">
        <v>9621</v>
      </c>
      <c r="C2792" s="22" t="s">
        <v>9623</v>
      </c>
      <c r="D2792" s="24">
        <v>19397</v>
      </c>
    </row>
    <row r="2793" spans="2:4" x14ac:dyDescent="0.25">
      <c r="B2793" s="22" t="s">
        <v>9606</v>
      </c>
      <c r="C2793" s="22" t="s">
        <v>9608</v>
      </c>
      <c r="D2793" s="24">
        <v>19456</v>
      </c>
    </row>
    <row r="2794" spans="2:4" x14ac:dyDescent="0.25">
      <c r="B2794" s="22" t="s">
        <v>9135</v>
      </c>
      <c r="C2794" s="22" t="s">
        <v>9137</v>
      </c>
      <c r="D2794" s="24">
        <v>19459</v>
      </c>
    </row>
    <row r="2795" spans="2:4" x14ac:dyDescent="0.25">
      <c r="B2795" s="22" t="s">
        <v>11361</v>
      </c>
      <c r="C2795" s="22" t="s">
        <v>11363</v>
      </c>
      <c r="D2795" s="24">
        <v>19464</v>
      </c>
    </row>
    <row r="2796" spans="2:4" x14ac:dyDescent="0.25">
      <c r="B2796" s="22" t="s">
        <v>9297</v>
      </c>
      <c r="C2796" s="22" t="s">
        <v>9299</v>
      </c>
      <c r="D2796" s="24">
        <v>19516</v>
      </c>
    </row>
    <row r="2797" spans="2:4" x14ac:dyDescent="0.25">
      <c r="B2797" s="22" t="s">
        <v>8467</v>
      </c>
      <c r="C2797" s="22" t="s">
        <v>8469</v>
      </c>
      <c r="D2797" s="24">
        <v>19542</v>
      </c>
    </row>
    <row r="2798" spans="2:4" x14ac:dyDescent="0.25">
      <c r="B2798" s="22" t="s">
        <v>9962</v>
      </c>
      <c r="C2798" s="22" t="s">
        <v>9964</v>
      </c>
      <c r="D2798" s="24">
        <v>19547</v>
      </c>
    </row>
    <row r="2799" spans="2:4" x14ac:dyDescent="0.25">
      <c r="B2799" s="22" t="s">
        <v>10019</v>
      </c>
      <c r="C2799" s="22" t="s">
        <v>10021</v>
      </c>
      <c r="D2799" s="24">
        <v>19549</v>
      </c>
    </row>
    <row r="2800" spans="2:4" x14ac:dyDescent="0.25">
      <c r="B2800" s="22" t="s">
        <v>11525</v>
      </c>
      <c r="C2800" s="22" t="s">
        <v>11527</v>
      </c>
      <c r="D2800" s="24">
        <v>19563</v>
      </c>
    </row>
    <row r="2801" spans="1:4" x14ac:dyDescent="0.25">
      <c r="B2801" s="22" t="s">
        <v>9414</v>
      </c>
      <c r="C2801" s="22" t="s">
        <v>9416</v>
      </c>
      <c r="D2801" s="24">
        <v>19565</v>
      </c>
    </row>
    <row r="2802" spans="1:4" x14ac:dyDescent="0.25">
      <c r="B2802" s="22" t="s">
        <v>9258</v>
      </c>
      <c r="C2802" s="22" t="s">
        <v>9260</v>
      </c>
      <c r="D2802" s="24">
        <v>19582</v>
      </c>
    </row>
    <row r="2803" spans="1:4" x14ac:dyDescent="0.25">
      <c r="B2803" s="22" t="s">
        <v>18935</v>
      </c>
      <c r="C2803" s="22" t="s">
        <v>18936</v>
      </c>
      <c r="D2803" s="24">
        <v>19585</v>
      </c>
    </row>
    <row r="2804" spans="1:4" x14ac:dyDescent="0.25">
      <c r="B2804" s="22" t="s">
        <v>9549</v>
      </c>
      <c r="C2804" s="22" t="s">
        <v>18937</v>
      </c>
      <c r="D2804" s="24">
        <v>19626</v>
      </c>
    </row>
    <row r="2805" spans="1:4" x14ac:dyDescent="0.25">
      <c r="A2805">
        <v>998448379</v>
      </c>
      <c r="B2805" s="19" t="s">
        <v>18938</v>
      </c>
      <c r="C2805" s="19" t="s">
        <v>18939</v>
      </c>
      <c r="D2805" s="24">
        <v>19654.958421634157</v>
      </c>
    </row>
    <row r="2806" spans="1:4" x14ac:dyDescent="0.25">
      <c r="B2806" s="22" t="s">
        <v>7771</v>
      </c>
      <c r="C2806" s="22" t="s">
        <v>7773</v>
      </c>
      <c r="D2806" s="24">
        <v>19663</v>
      </c>
    </row>
    <row r="2807" spans="1:4" x14ac:dyDescent="0.25">
      <c r="B2807" s="22" t="s">
        <v>9216</v>
      </c>
      <c r="C2807" s="22" t="s">
        <v>9218</v>
      </c>
      <c r="D2807" s="24">
        <v>19666</v>
      </c>
    </row>
    <row r="2808" spans="1:4" x14ac:dyDescent="0.25">
      <c r="B2808" s="22" t="s">
        <v>8596</v>
      </c>
      <c r="C2808" s="22" t="s">
        <v>8598</v>
      </c>
      <c r="D2808" s="24">
        <v>19736</v>
      </c>
    </row>
    <row r="2809" spans="1:4" x14ac:dyDescent="0.25">
      <c r="B2809" s="22" t="s">
        <v>18940</v>
      </c>
      <c r="C2809" s="22" t="s">
        <v>18941</v>
      </c>
      <c r="D2809" s="24">
        <v>19740</v>
      </c>
    </row>
    <row r="2810" spans="1:4" x14ac:dyDescent="0.25">
      <c r="B2810" s="22" t="s">
        <v>6878</v>
      </c>
      <c r="C2810" s="22" t="s">
        <v>6880</v>
      </c>
      <c r="D2810" s="24">
        <v>19744</v>
      </c>
    </row>
    <row r="2811" spans="1:4" x14ac:dyDescent="0.25">
      <c r="B2811" s="22" t="s">
        <v>9738</v>
      </c>
      <c r="C2811" s="22" t="s">
        <v>9740</v>
      </c>
      <c r="D2811" s="24">
        <v>19753</v>
      </c>
    </row>
    <row r="2812" spans="1:4" x14ac:dyDescent="0.25">
      <c r="B2812" s="22" t="s">
        <v>18942</v>
      </c>
      <c r="C2812" s="22" t="s">
        <v>18943</v>
      </c>
      <c r="D2812" s="24">
        <v>19757</v>
      </c>
    </row>
    <row r="2813" spans="1:4" x14ac:dyDescent="0.25">
      <c r="B2813" s="22" t="s">
        <v>18944</v>
      </c>
      <c r="C2813" s="22" t="s">
        <v>18945</v>
      </c>
      <c r="D2813" s="24">
        <v>19785</v>
      </c>
    </row>
    <row r="2814" spans="1:4" x14ac:dyDescent="0.25">
      <c r="B2814" s="22" t="s">
        <v>9579</v>
      </c>
      <c r="C2814" s="22" t="s">
        <v>9581</v>
      </c>
      <c r="D2814" s="24">
        <v>19792</v>
      </c>
    </row>
    <row r="2815" spans="1:4" x14ac:dyDescent="0.25">
      <c r="B2815" s="22" t="s">
        <v>8494</v>
      </c>
      <c r="C2815" s="22" t="s">
        <v>8496</v>
      </c>
      <c r="D2815" s="24">
        <v>19796</v>
      </c>
    </row>
    <row r="2816" spans="1:4" x14ac:dyDescent="0.25">
      <c r="B2816" s="22" t="s">
        <v>9234</v>
      </c>
      <c r="C2816" s="22" t="s">
        <v>9236</v>
      </c>
      <c r="D2816" s="24">
        <v>19831</v>
      </c>
    </row>
    <row r="2817" spans="2:4" x14ac:dyDescent="0.25">
      <c r="B2817" s="22" t="s">
        <v>9900</v>
      </c>
      <c r="C2817" s="22" t="s">
        <v>9901</v>
      </c>
      <c r="D2817" s="24">
        <v>19883</v>
      </c>
    </row>
    <row r="2818" spans="2:4" x14ac:dyDescent="0.25">
      <c r="B2818" s="22" t="s">
        <v>11181</v>
      </c>
      <c r="C2818" s="22" t="s">
        <v>11183</v>
      </c>
      <c r="D2818" s="24">
        <v>19895</v>
      </c>
    </row>
    <row r="2819" spans="2:4" x14ac:dyDescent="0.25">
      <c r="B2819" s="22" t="s">
        <v>8875</v>
      </c>
      <c r="C2819" s="22" t="s">
        <v>8877</v>
      </c>
      <c r="D2819" s="24">
        <v>19898</v>
      </c>
    </row>
    <row r="2820" spans="2:4" x14ac:dyDescent="0.25">
      <c r="B2820" s="22" t="s">
        <v>8725</v>
      </c>
      <c r="C2820" s="22" t="s">
        <v>8727</v>
      </c>
      <c r="D2820" s="24">
        <v>19911</v>
      </c>
    </row>
    <row r="2821" spans="2:4" x14ac:dyDescent="0.25">
      <c r="B2821" s="22" t="s">
        <v>10558</v>
      </c>
      <c r="C2821" s="22" t="s">
        <v>10560</v>
      </c>
      <c r="D2821" s="24">
        <v>19943</v>
      </c>
    </row>
    <row r="2822" spans="2:4" x14ac:dyDescent="0.25">
      <c r="B2822" s="22" t="s">
        <v>10843</v>
      </c>
      <c r="C2822" s="22" t="s">
        <v>10845</v>
      </c>
      <c r="D2822" s="24">
        <v>19976</v>
      </c>
    </row>
    <row r="2823" spans="2:4" x14ac:dyDescent="0.25">
      <c r="B2823" s="22" t="s">
        <v>13709</v>
      </c>
      <c r="C2823" s="22" t="s">
        <v>13711</v>
      </c>
      <c r="D2823" s="24">
        <v>19995</v>
      </c>
    </row>
    <row r="2824" spans="2:4" x14ac:dyDescent="0.25">
      <c r="B2824" s="22" t="s">
        <v>8791</v>
      </c>
      <c r="C2824" s="22" t="s">
        <v>8793</v>
      </c>
      <c r="D2824" s="24">
        <v>20001</v>
      </c>
    </row>
    <row r="2825" spans="2:4" x14ac:dyDescent="0.25">
      <c r="B2825" s="22" t="s">
        <v>7073</v>
      </c>
      <c r="C2825" s="22" t="s">
        <v>7075</v>
      </c>
      <c r="D2825" s="24">
        <v>20008</v>
      </c>
    </row>
    <row r="2826" spans="2:4" x14ac:dyDescent="0.25">
      <c r="B2826" s="22" t="s">
        <v>7261</v>
      </c>
      <c r="C2826" s="22" t="s">
        <v>7263</v>
      </c>
      <c r="D2826" s="24">
        <v>20046</v>
      </c>
    </row>
    <row r="2827" spans="2:4" x14ac:dyDescent="0.25">
      <c r="B2827" s="22" t="s">
        <v>7345</v>
      </c>
      <c r="C2827" s="22" t="s">
        <v>7347</v>
      </c>
      <c r="D2827" s="24">
        <v>20066</v>
      </c>
    </row>
    <row r="2828" spans="2:4" x14ac:dyDescent="0.25">
      <c r="B2828" s="22" t="s">
        <v>9495</v>
      </c>
      <c r="C2828" s="22" t="s">
        <v>9497</v>
      </c>
      <c r="D2828" s="24">
        <v>20067</v>
      </c>
    </row>
    <row r="2829" spans="2:4" x14ac:dyDescent="0.25">
      <c r="B2829" s="22" t="s">
        <v>10723</v>
      </c>
      <c r="C2829" s="22" t="s">
        <v>10725</v>
      </c>
      <c r="D2829" s="24">
        <v>20067</v>
      </c>
    </row>
    <row r="2830" spans="2:4" x14ac:dyDescent="0.25">
      <c r="B2830" s="22" t="s">
        <v>6061</v>
      </c>
      <c r="C2830" s="22" t="s">
        <v>6063</v>
      </c>
      <c r="D2830" s="24">
        <v>20071</v>
      </c>
    </row>
    <row r="2831" spans="2:4" x14ac:dyDescent="0.25">
      <c r="B2831" s="22" t="s">
        <v>11044</v>
      </c>
      <c r="C2831" s="22" t="s">
        <v>11046</v>
      </c>
      <c r="D2831" s="24">
        <v>20114</v>
      </c>
    </row>
    <row r="2832" spans="2:4" x14ac:dyDescent="0.25">
      <c r="B2832" s="22" t="s">
        <v>7591</v>
      </c>
      <c r="C2832" s="22" t="s">
        <v>7593</v>
      </c>
      <c r="D2832" s="24">
        <v>20148</v>
      </c>
    </row>
    <row r="2833" spans="2:4" x14ac:dyDescent="0.25">
      <c r="B2833" s="22" t="s">
        <v>9980</v>
      </c>
      <c r="C2833" s="22" t="s">
        <v>9982</v>
      </c>
      <c r="D2833" s="24">
        <v>20176</v>
      </c>
    </row>
    <row r="2834" spans="2:4" x14ac:dyDescent="0.25">
      <c r="B2834" s="22" t="s">
        <v>18946</v>
      </c>
      <c r="C2834" s="22" t="s">
        <v>18947</v>
      </c>
      <c r="D2834" s="24">
        <v>20204</v>
      </c>
    </row>
    <row r="2835" spans="2:4" x14ac:dyDescent="0.25">
      <c r="B2835" s="22" t="s">
        <v>9678</v>
      </c>
      <c r="C2835" s="22" t="s">
        <v>9680</v>
      </c>
      <c r="D2835" s="24">
        <v>20229</v>
      </c>
    </row>
    <row r="2836" spans="2:4" x14ac:dyDescent="0.25">
      <c r="B2836" s="22" t="s">
        <v>9285</v>
      </c>
      <c r="C2836" s="22" t="s">
        <v>9287</v>
      </c>
      <c r="D2836" s="24">
        <v>20240</v>
      </c>
    </row>
    <row r="2837" spans="2:4" x14ac:dyDescent="0.25">
      <c r="B2837" s="22" t="s">
        <v>5072</v>
      </c>
      <c r="C2837" s="22" t="s">
        <v>5074</v>
      </c>
      <c r="D2837" s="24">
        <v>20254</v>
      </c>
    </row>
    <row r="2838" spans="2:4" x14ac:dyDescent="0.25">
      <c r="B2838" s="22" t="s">
        <v>11531</v>
      </c>
      <c r="C2838" s="22" t="s">
        <v>11533</v>
      </c>
      <c r="D2838" s="24">
        <v>20275</v>
      </c>
    </row>
    <row r="2839" spans="2:4" x14ac:dyDescent="0.25">
      <c r="B2839" s="22" t="s">
        <v>8776</v>
      </c>
      <c r="C2839" s="22" t="s">
        <v>8778</v>
      </c>
      <c r="D2839" s="24">
        <v>20294</v>
      </c>
    </row>
    <row r="2840" spans="2:4" x14ac:dyDescent="0.25">
      <c r="B2840" s="22" t="s">
        <v>8584</v>
      </c>
      <c r="C2840" s="22" t="s">
        <v>8586</v>
      </c>
      <c r="D2840" s="24">
        <v>20295</v>
      </c>
    </row>
    <row r="2841" spans="2:4" x14ac:dyDescent="0.25">
      <c r="B2841" s="22" t="s">
        <v>7660</v>
      </c>
      <c r="C2841" s="22" t="s">
        <v>7662</v>
      </c>
      <c r="D2841" s="24">
        <v>20314</v>
      </c>
    </row>
    <row r="2842" spans="2:4" x14ac:dyDescent="0.25">
      <c r="B2842" s="22" t="s">
        <v>9597</v>
      </c>
      <c r="C2842" s="22" t="s">
        <v>9599</v>
      </c>
      <c r="D2842" s="24">
        <v>20349</v>
      </c>
    </row>
    <row r="2843" spans="2:4" x14ac:dyDescent="0.25">
      <c r="B2843" s="22" t="s">
        <v>8944</v>
      </c>
      <c r="C2843" s="22" t="s">
        <v>8946</v>
      </c>
      <c r="D2843" s="24">
        <v>20350</v>
      </c>
    </row>
    <row r="2844" spans="2:4" x14ac:dyDescent="0.25">
      <c r="B2844" s="22" t="s">
        <v>9147</v>
      </c>
      <c r="C2844" s="22" t="s">
        <v>9149</v>
      </c>
      <c r="D2844" s="24">
        <v>20386</v>
      </c>
    </row>
    <row r="2845" spans="2:4" x14ac:dyDescent="0.25">
      <c r="B2845" s="22" t="s">
        <v>7208</v>
      </c>
      <c r="C2845" s="22" t="s">
        <v>7209</v>
      </c>
      <c r="D2845" s="24">
        <v>20428</v>
      </c>
    </row>
    <row r="2846" spans="2:4" x14ac:dyDescent="0.25">
      <c r="B2846" s="22" t="s">
        <v>9426</v>
      </c>
      <c r="C2846" s="22" t="s">
        <v>9428</v>
      </c>
      <c r="D2846" s="24">
        <v>20432</v>
      </c>
    </row>
    <row r="2847" spans="2:4" x14ac:dyDescent="0.25">
      <c r="B2847" s="22" t="s">
        <v>7861</v>
      </c>
      <c r="C2847" s="22" t="s">
        <v>7863</v>
      </c>
      <c r="D2847" s="24">
        <v>20446</v>
      </c>
    </row>
    <row r="2848" spans="2:4" x14ac:dyDescent="0.25">
      <c r="B2848" s="22" t="s">
        <v>10486</v>
      </c>
      <c r="C2848" s="22" t="s">
        <v>10488</v>
      </c>
      <c r="D2848" s="24">
        <v>20454</v>
      </c>
    </row>
    <row r="2849" spans="2:4" x14ac:dyDescent="0.25">
      <c r="B2849" s="22" t="s">
        <v>6145</v>
      </c>
      <c r="C2849" s="22" t="s">
        <v>6147</v>
      </c>
      <c r="D2849" s="24">
        <v>20464</v>
      </c>
    </row>
    <row r="2850" spans="2:4" x14ac:dyDescent="0.25">
      <c r="B2850" s="22" t="s">
        <v>6699</v>
      </c>
      <c r="C2850" s="22" t="s">
        <v>6701</v>
      </c>
      <c r="D2850" s="24">
        <v>20472</v>
      </c>
    </row>
    <row r="2851" spans="2:4" x14ac:dyDescent="0.25">
      <c r="B2851" s="22" t="s">
        <v>8425</v>
      </c>
      <c r="C2851" s="22" t="s">
        <v>8427</v>
      </c>
      <c r="D2851" s="24">
        <v>20484</v>
      </c>
    </row>
    <row r="2852" spans="2:4" x14ac:dyDescent="0.25">
      <c r="B2852" s="22" t="s">
        <v>8230</v>
      </c>
      <c r="C2852" s="22" t="s">
        <v>8232</v>
      </c>
      <c r="D2852" s="24">
        <v>20538</v>
      </c>
    </row>
    <row r="2853" spans="2:4" x14ac:dyDescent="0.25">
      <c r="B2853" s="22" t="s">
        <v>6815</v>
      </c>
      <c r="C2853" s="22" t="s">
        <v>6817</v>
      </c>
      <c r="D2853" s="24">
        <v>20548</v>
      </c>
    </row>
    <row r="2854" spans="2:4" x14ac:dyDescent="0.25">
      <c r="B2854" s="22" t="s">
        <v>9573</v>
      </c>
      <c r="C2854" s="22" t="s">
        <v>9575</v>
      </c>
      <c r="D2854" s="24">
        <v>20557</v>
      </c>
    </row>
    <row r="2855" spans="2:4" x14ac:dyDescent="0.25">
      <c r="B2855" s="22" t="s">
        <v>9908</v>
      </c>
      <c r="C2855" s="22" t="s">
        <v>9910</v>
      </c>
      <c r="D2855" s="24">
        <v>20558</v>
      </c>
    </row>
    <row r="2856" spans="2:4" x14ac:dyDescent="0.25">
      <c r="B2856" s="22" t="s">
        <v>9450</v>
      </c>
      <c r="C2856" s="22" t="s">
        <v>9452</v>
      </c>
      <c r="D2856" s="24">
        <v>20580</v>
      </c>
    </row>
    <row r="2857" spans="2:4" x14ac:dyDescent="0.25">
      <c r="B2857" s="22" t="s">
        <v>8929</v>
      </c>
      <c r="C2857" s="22" t="s">
        <v>18948</v>
      </c>
      <c r="D2857" s="24">
        <v>20600</v>
      </c>
    </row>
    <row r="2858" spans="2:4" x14ac:dyDescent="0.25">
      <c r="B2858" s="22" t="s">
        <v>6307</v>
      </c>
      <c r="C2858" s="22" t="s">
        <v>6309</v>
      </c>
      <c r="D2858" s="24">
        <v>20637</v>
      </c>
    </row>
    <row r="2859" spans="2:4" x14ac:dyDescent="0.25">
      <c r="B2859" s="22" t="s">
        <v>9816</v>
      </c>
      <c r="C2859" s="22" t="s">
        <v>9818</v>
      </c>
      <c r="D2859" s="24">
        <v>20669</v>
      </c>
    </row>
    <row r="2860" spans="2:4" x14ac:dyDescent="0.25">
      <c r="B2860" s="22" t="s">
        <v>10870</v>
      </c>
      <c r="C2860" s="22" t="s">
        <v>10872</v>
      </c>
      <c r="D2860" s="24">
        <v>20681</v>
      </c>
    </row>
    <row r="2861" spans="2:4" x14ac:dyDescent="0.25">
      <c r="B2861" s="22" t="s">
        <v>9935</v>
      </c>
      <c r="C2861" s="22" t="s">
        <v>9937</v>
      </c>
      <c r="D2861" s="24">
        <v>20728</v>
      </c>
    </row>
    <row r="2862" spans="2:4" x14ac:dyDescent="0.25">
      <c r="B2862" s="22" t="s">
        <v>10115</v>
      </c>
      <c r="C2862" s="22" t="s">
        <v>10117</v>
      </c>
      <c r="D2862" s="24">
        <v>20731</v>
      </c>
    </row>
    <row r="2863" spans="2:4" x14ac:dyDescent="0.25">
      <c r="B2863" s="22" t="s">
        <v>8683</v>
      </c>
      <c r="C2863" s="22" t="s">
        <v>8685</v>
      </c>
      <c r="D2863" s="24">
        <v>20738</v>
      </c>
    </row>
    <row r="2864" spans="2:4" x14ac:dyDescent="0.25">
      <c r="B2864" s="22" t="s">
        <v>12282</v>
      </c>
      <c r="C2864" s="22" t="s">
        <v>12284</v>
      </c>
      <c r="D2864" s="24">
        <v>20739</v>
      </c>
    </row>
    <row r="2865" spans="2:4" x14ac:dyDescent="0.25">
      <c r="B2865" s="22" t="s">
        <v>6154</v>
      </c>
      <c r="C2865" s="22" t="s">
        <v>6156</v>
      </c>
      <c r="D2865" s="24">
        <v>20776</v>
      </c>
    </row>
    <row r="2866" spans="2:4" x14ac:dyDescent="0.25">
      <c r="B2866" s="22" t="s">
        <v>9132</v>
      </c>
      <c r="C2866" s="22" t="s">
        <v>9134</v>
      </c>
      <c r="D2866" s="24">
        <v>20794</v>
      </c>
    </row>
    <row r="2867" spans="2:4" x14ac:dyDescent="0.25">
      <c r="B2867" s="22" t="s">
        <v>18949</v>
      </c>
      <c r="C2867" s="22" t="s">
        <v>18950</v>
      </c>
      <c r="D2867" s="24">
        <v>20852</v>
      </c>
    </row>
    <row r="2868" spans="2:4" x14ac:dyDescent="0.25">
      <c r="B2868" s="22" t="s">
        <v>11113</v>
      </c>
      <c r="C2868" s="22" t="s">
        <v>11115</v>
      </c>
      <c r="D2868" s="24">
        <v>20854</v>
      </c>
    </row>
    <row r="2869" spans="2:4" x14ac:dyDescent="0.25">
      <c r="B2869" s="22" t="s">
        <v>11774</v>
      </c>
      <c r="C2869" s="22" t="s">
        <v>11776</v>
      </c>
      <c r="D2869" s="24">
        <v>20856</v>
      </c>
    </row>
    <row r="2870" spans="2:4" x14ac:dyDescent="0.25">
      <c r="B2870" s="22" t="s">
        <v>18951</v>
      </c>
      <c r="C2870" s="22" t="s">
        <v>18952</v>
      </c>
      <c r="D2870" s="24">
        <v>20889</v>
      </c>
    </row>
    <row r="2871" spans="2:4" x14ac:dyDescent="0.25">
      <c r="B2871" s="22" t="s">
        <v>8134</v>
      </c>
      <c r="C2871" s="22" t="s">
        <v>8136</v>
      </c>
      <c r="D2871" s="24">
        <v>20902</v>
      </c>
    </row>
    <row r="2872" spans="2:4" x14ac:dyDescent="0.25">
      <c r="B2872" s="22" t="s">
        <v>8461</v>
      </c>
      <c r="C2872" s="22" t="s">
        <v>8463</v>
      </c>
      <c r="D2872" s="24">
        <v>20921</v>
      </c>
    </row>
    <row r="2873" spans="2:4" x14ac:dyDescent="0.25">
      <c r="B2873" s="22" t="s">
        <v>9336</v>
      </c>
      <c r="C2873" s="22" t="s">
        <v>9338</v>
      </c>
      <c r="D2873" s="24">
        <v>20963</v>
      </c>
    </row>
    <row r="2874" spans="2:4" x14ac:dyDescent="0.25">
      <c r="B2874" s="22" t="s">
        <v>8074</v>
      </c>
      <c r="C2874" s="22" t="s">
        <v>8076</v>
      </c>
      <c r="D2874" s="24">
        <v>20975</v>
      </c>
    </row>
    <row r="2875" spans="2:4" x14ac:dyDescent="0.25">
      <c r="B2875" s="22" t="s">
        <v>9354</v>
      </c>
      <c r="C2875" s="22" t="s">
        <v>9356</v>
      </c>
      <c r="D2875" s="24">
        <v>20976</v>
      </c>
    </row>
    <row r="2876" spans="2:4" x14ac:dyDescent="0.25">
      <c r="B2876" s="22" t="s">
        <v>10213</v>
      </c>
      <c r="C2876" s="22" t="s">
        <v>10215</v>
      </c>
      <c r="D2876" s="24">
        <v>21013</v>
      </c>
    </row>
    <row r="2877" spans="2:4" x14ac:dyDescent="0.25">
      <c r="B2877" s="22" t="s">
        <v>8365</v>
      </c>
      <c r="C2877" s="22" t="s">
        <v>8367</v>
      </c>
      <c r="D2877" s="24">
        <v>21015</v>
      </c>
    </row>
    <row r="2878" spans="2:4" x14ac:dyDescent="0.25">
      <c r="B2878" s="22" t="s">
        <v>7906</v>
      </c>
      <c r="C2878" s="22" t="s">
        <v>7908</v>
      </c>
      <c r="D2878" s="24">
        <v>21054</v>
      </c>
    </row>
    <row r="2879" spans="2:4" x14ac:dyDescent="0.25">
      <c r="B2879" s="22" t="s">
        <v>7735</v>
      </c>
      <c r="C2879" s="22" t="s">
        <v>7737</v>
      </c>
      <c r="D2879" s="24">
        <v>21060</v>
      </c>
    </row>
    <row r="2880" spans="2:4" x14ac:dyDescent="0.25">
      <c r="B2880" s="22" t="s">
        <v>9339</v>
      </c>
      <c r="C2880" s="22" t="s">
        <v>9341</v>
      </c>
      <c r="D2880" s="24">
        <v>21092</v>
      </c>
    </row>
    <row r="2881" spans="2:4" x14ac:dyDescent="0.25">
      <c r="B2881" s="22" t="s">
        <v>10678</v>
      </c>
      <c r="C2881" s="22" t="s">
        <v>10680</v>
      </c>
      <c r="D2881" s="24">
        <v>21100</v>
      </c>
    </row>
    <row r="2882" spans="2:4" x14ac:dyDescent="0.25">
      <c r="B2882" s="22" t="s">
        <v>10372</v>
      </c>
      <c r="C2882" s="22" t="s">
        <v>10374</v>
      </c>
      <c r="D2882" s="24">
        <v>21103</v>
      </c>
    </row>
    <row r="2883" spans="2:4" x14ac:dyDescent="0.25">
      <c r="B2883" s="22" t="s">
        <v>8602</v>
      </c>
      <c r="C2883" s="22" t="s">
        <v>8604</v>
      </c>
      <c r="D2883" s="24">
        <v>21103</v>
      </c>
    </row>
    <row r="2884" spans="2:4" x14ac:dyDescent="0.25">
      <c r="B2884" s="22" t="s">
        <v>6130</v>
      </c>
      <c r="C2884" s="22" t="s">
        <v>6132</v>
      </c>
      <c r="D2884" s="24">
        <v>21116</v>
      </c>
    </row>
    <row r="2885" spans="2:4" x14ac:dyDescent="0.25">
      <c r="B2885" s="22" t="s">
        <v>8554</v>
      </c>
      <c r="C2885" s="22" t="s">
        <v>8556</v>
      </c>
      <c r="D2885" s="24">
        <v>21132</v>
      </c>
    </row>
    <row r="2886" spans="2:4" x14ac:dyDescent="0.25">
      <c r="B2886" s="22" t="s">
        <v>9630</v>
      </c>
      <c r="C2886" s="22" t="s">
        <v>9632</v>
      </c>
      <c r="D2886" s="24">
        <v>21143</v>
      </c>
    </row>
    <row r="2887" spans="2:4" x14ac:dyDescent="0.25">
      <c r="B2887" s="22" t="s">
        <v>10180</v>
      </c>
      <c r="C2887" s="22" t="s">
        <v>10182</v>
      </c>
      <c r="D2887" s="24">
        <v>21158</v>
      </c>
    </row>
    <row r="2888" spans="2:4" x14ac:dyDescent="0.25">
      <c r="B2888" s="22" t="s">
        <v>18953</v>
      </c>
      <c r="C2888" s="22" t="s">
        <v>18954</v>
      </c>
      <c r="D2888" s="24">
        <v>21174</v>
      </c>
    </row>
    <row r="2889" spans="2:4" x14ac:dyDescent="0.25">
      <c r="B2889" s="22" t="s">
        <v>7810</v>
      </c>
      <c r="C2889" s="22" t="s">
        <v>7812</v>
      </c>
      <c r="D2889" s="24">
        <v>21178</v>
      </c>
    </row>
    <row r="2890" spans="2:4" x14ac:dyDescent="0.25">
      <c r="B2890" s="22" t="s">
        <v>7924</v>
      </c>
      <c r="C2890" s="22" t="s">
        <v>7926</v>
      </c>
      <c r="D2890" s="24">
        <v>21196</v>
      </c>
    </row>
    <row r="2891" spans="2:4" x14ac:dyDescent="0.25">
      <c r="B2891" s="22" t="s">
        <v>6678</v>
      </c>
      <c r="C2891" s="22" t="s">
        <v>6680</v>
      </c>
      <c r="D2891" s="24">
        <v>21209</v>
      </c>
    </row>
    <row r="2892" spans="2:4" x14ac:dyDescent="0.25">
      <c r="B2892" s="22" t="s">
        <v>10813</v>
      </c>
      <c r="C2892" s="22" t="s">
        <v>10815</v>
      </c>
      <c r="D2892" s="24">
        <v>21214</v>
      </c>
    </row>
    <row r="2893" spans="2:4" x14ac:dyDescent="0.25">
      <c r="B2893" s="22" t="s">
        <v>11164</v>
      </c>
      <c r="C2893" s="22" t="s">
        <v>11166</v>
      </c>
      <c r="D2893" s="24">
        <v>21226</v>
      </c>
    </row>
    <row r="2894" spans="2:4" x14ac:dyDescent="0.25">
      <c r="B2894" s="22" t="s">
        <v>18955</v>
      </c>
      <c r="C2894" s="22" t="s">
        <v>18956</v>
      </c>
      <c r="D2894" s="24">
        <v>21263</v>
      </c>
    </row>
    <row r="2895" spans="2:4" x14ac:dyDescent="0.25">
      <c r="B2895" s="22" t="s">
        <v>8326</v>
      </c>
      <c r="C2895" s="22" t="s">
        <v>8328</v>
      </c>
      <c r="D2895" s="24">
        <v>21287</v>
      </c>
    </row>
    <row r="2896" spans="2:4" x14ac:dyDescent="0.25">
      <c r="B2896" s="22" t="s">
        <v>8308</v>
      </c>
      <c r="C2896" s="22" t="s">
        <v>8310</v>
      </c>
      <c r="D2896" s="24">
        <v>21295</v>
      </c>
    </row>
    <row r="2897" spans="2:4" x14ac:dyDescent="0.25">
      <c r="B2897" s="22" t="s">
        <v>9690</v>
      </c>
      <c r="C2897" s="22" t="s">
        <v>9692</v>
      </c>
      <c r="D2897" s="24">
        <v>21297</v>
      </c>
    </row>
    <row r="2898" spans="2:4" x14ac:dyDescent="0.25">
      <c r="B2898" s="22" t="s">
        <v>7636</v>
      </c>
      <c r="C2898" s="22" t="s">
        <v>7638</v>
      </c>
      <c r="D2898" s="24">
        <v>21298</v>
      </c>
    </row>
    <row r="2899" spans="2:4" x14ac:dyDescent="0.25">
      <c r="B2899" s="22" t="s">
        <v>9081</v>
      </c>
      <c r="C2899" s="22" t="s">
        <v>9083</v>
      </c>
      <c r="D2899" s="24">
        <v>21320</v>
      </c>
    </row>
    <row r="2900" spans="2:4" x14ac:dyDescent="0.25">
      <c r="B2900" s="22" t="s">
        <v>6866</v>
      </c>
      <c r="C2900" s="22" t="s">
        <v>6868</v>
      </c>
      <c r="D2900" s="24">
        <v>21338</v>
      </c>
    </row>
    <row r="2901" spans="2:4" x14ac:dyDescent="0.25">
      <c r="B2901" s="22" t="s">
        <v>7285</v>
      </c>
      <c r="C2901" s="22" t="s">
        <v>7287</v>
      </c>
      <c r="D2901" s="24">
        <v>21345</v>
      </c>
    </row>
    <row r="2902" spans="2:4" x14ac:dyDescent="0.25">
      <c r="B2902" s="22" t="s">
        <v>8341</v>
      </c>
      <c r="C2902" s="22" t="s">
        <v>8343</v>
      </c>
      <c r="D2902" s="24">
        <v>21359</v>
      </c>
    </row>
    <row r="2903" spans="2:4" x14ac:dyDescent="0.25">
      <c r="B2903" s="22" t="s">
        <v>9016</v>
      </c>
      <c r="C2903" s="22" t="s">
        <v>9018</v>
      </c>
      <c r="D2903" s="24">
        <v>21372</v>
      </c>
    </row>
    <row r="2904" spans="2:4" x14ac:dyDescent="0.25">
      <c r="B2904" s="22" t="s">
        <v>9855</v>
      </c>
      <c r="C2904" s="22" t="s">
        <v>9857</v>
      </c>
      <c r="D2904" s="24">
        <v>21402</v>
      </c>
    </row>
    <row r="2905" spans="2:4" x14ac:dyDescent="0.25">
      <c r="B2905" s="22" t="s">
        <v>7726</v>
      </c>
      <c r="C2905" s="22" t="s">
        <v>7728</v>
      </c>
      <c r="D2905" s="24">
        <v>21403</v>
      </c>
    </row>
    <row r="2906" spans="2:4" x14ac:dyDescent="0.25">
      <c r="B2906" s="22" t="s">
        <v>7213</v>
      </c>
      <c r="C2906" s="22" t="s">
        <v>7215</v>
      </c>
      <c r="D2906" s="24">
        <v>21404</v>
      </c>
    </row>
    <row r="2907" spans="2:4" x14ac:dyDescent="0.25">
      <c r="B2907" s="22" t="s">
        <v>11208</v>
      </c>
      <c r="C2907" s="22" t="s">
        <v>11210</v>
      </c>
      <c r="D2907" s="24">
        <v>21404</v>
      </c>
    </row>
    <row r="2908" spans="2:4" x14ac:dyDescent="0.25">
      <c r="B2908" s="22" t="s">
        <v>9126</v>
      </c>
      <c r="C2908" s="22" t="s">
        <v>9128</v>
      </c>
      <c r="D2908" s="24">
        <v>21417</v>
      </c>
    </row>
    <row r="2909" spans="2:4" x14ac:dyDescent="0.25">
      <c r="B2909" s="22" t="s">
        <v>5075</v>
      </c>
      <c r="C2909" s="22" t="s">
        <v>5077</v>
      </c>
      <c r="D2909" s="24">
        <v>21426</v>
      </c>
    </row>
    <row r="2910" spans="2:4" x14ac:dyDescent="0.25">
      <c r="B2910" s="22" t="s">
        <v>9923</v>
      </c>
      <c r="C2910" s="22" t="s">
        <v>9925</v>
      </c>
      <c r="D2910" s="24">
        <v>21432</v>
      </c>
    </row>
    <row r="2911" spans="2:4" x14ac:dyDescent="0.25">
      <c r="B2911" s="22" t="s">
        <v>9028</v>
      </c>
      <c r="C2911" s="22" t="s">
        <v>9029</v>
      </c>
      <c r="D2911" s="24">
        <v>21434</v>
      </c>
    </row>
    <row r="2912" spans="2:4" x14ac:dyDescent="0.25">
      <c r="B2912" s="22" t="s">
        <v>8266</v>
      </c>
      <c r="C2912" s="22" t="s">
        <v>8268</v>
      </c>
      <c r="D2912" s="24">
        <v>21437</v>
      </c>
    </row>
    <row r="2913" spans="2:4" x14ac:dyDescent="0.25">
      <c r="B2913" s="22" t="s">
        <v>9045</v>
      </c>
      <c r="C2913" s="22" t="s">
        <v>9047</v>
      </c>
      <c r="D2913" s="24">
        <v>21438</v>
      </c>
    </row>
    <row r="2914" spans="2:4" x14ac:dyDescent="0.25">
      <c r="B2914" s="22" t="s">
        <v>8833</v>
      </c>
      <c r="C2914" s="22" t="s">
        <v>8835</v>
      </c>
      <c r="D2914" s="24">
        <v>21460</v>
      </c>
    </row>
    <row r="2915" spans="2:4" x14ac:dyDescent="0.25">
      <c r="B2915" s="22" t="s">
        <v>9342</v>
      </c>
      <c r="C2915" s="22" t="s">
        <v>9344</v>
      </c>
      <c r="D2915" s="24">
        <v>21471</v>
      </c>
    </row>
    <row r="2916" spans="2:4" x14ac:dyDescent="0.25">
      <c r="B2916" s="22" t="s">
        <v>9177</v>
      </c>
      <c r="C2916" s="22" t="s">
        <v>9179</v>
      </c>
      <c r="D2916" s="24">
        <v>21485</v>
      </c>
    </row>
    <row r="2917" spans="2:4" x14ac:dyDescent="0.25">
      <c r="B2917" s="22" t="s">
        <v>12489</v>
      </c>
      <c r="C2917" s="22" t="s">
        <v>12491</v>
      </c>
      <c r="D2917" s="24">
        <v>21489</v>
      </c>
    </row>
    <row r="2918" spans="2:4" x14ac:dyDescent="0.25">
      <c r="B2918" s="22" t="s">
        <v>8401</v>
      </c>
      <c r="C2918" s="22" t="s">
        <v>8403</v>
      </c>
      <c r="D2918" s="24">
        <v>21492</v>
      </c>
    </row>
    <row r="2919" spans="2:4" x14ac:dyDescent="0.25">
      <c r="B2919" s="22" t="s">
        <v>10138</v>
      </c>
      <c r="C2919" s="22" t="s">
        <v>10140</v>
      </c>
      <c r="D2919" s="24">
        <v>21510</v>
      </c>
    </row>
    <row r="2920" spans="2:4" x14ac:dyDescent="0.25">
      <c r="B2920" s="22" t="s">
        <v>9369</v>
      </c>
      <c r="C2920" s="22" t="s">
        <v>9371</v>
      </c>
      <c r="D2920" s="24">
        <v>21516</v>
      </c>
    </row>
    <row r="2921" spans="2:4" x14ac:dyDescent="0.25">
      <c r="B2921" s="22" t="s">
        <v>8479</v>
      </c>
      <c r="C2921" s="22" t="s">
        <v>8481</v>
      </c>
      <c r="D2921" s="24">
        <v>21547</v>
      </c>
    </row>
    <row r="2922" spans="2:4" x14ac:dyDescent="0.25">
      <c r="B2922" s="22" t="s">
        <v>8116</v>
      </c>
      <c r="C2922" s="22" t="s">
        <v>8118</v>
      </c>
      <c r="D2922" s="24">
        <v>21549</v>
      </c>
    </row>
    <row r="2923" spans="2:4" x14ac:dyDescent="0.25">
      <c r="B2923" s="22" t="s">
        <v>9558</v>
      </c>
      <c r="C2923" s="22" t="s">
        <v>9560</v>
      </c>
      <c r="D2923" s="24">
        <v>21589</v>
      </c>
    </row>
    <row r="2924" spans="2:4" x14ac:dyDescent="0.25">
      <c r="B2924" s="22" t="s">
        <v>5864</v>
      </c>
      <c r="C2924" s="22" t="s">
        <v>5866</v>
      </c>
      <c r="D2924" s="24">
        <v>21602</v>
      </c>
    </row>
    <row r="2925" spans="2:4" x14ac:dyDescent="0.25">
      <c r="B2925" s="22" t="s">
        <v>9543</v>
      </c>
      <c r="C2925" s="22" t="s">
        <v>9545</v>
      </c>
      <c r="D2925" s="24">
        <v>21612</v>
      </c>
    </row>
    <row r="2926" spans="2:4" x14ac:dyDescent="0.25">
      <c r="B2926" s="22" t="s">
        <v>7612</v>
      </c>
      <c r="C2926" s="22" t="s">
        <v>7614</v>
      </c>
      <c r="D2926" s="24">
        <v>21634</v>
      </c>
    </row>
    <row r="2927" spans="2:4" x14ac:dyDescent="0.25">
      <c r="B2927" s="22" t="s">
        <v>8350</v>
      </c>
      <c r="C2927" s="22" t="s">
        <v>8352</v>
      </c>
      <c r="D2927" s="24">
        <v>21642</v>
      </c>
    </row>
    <row r="2928" spans="2:4" x14ac:dyDescent="0.25">
      <c r="B2928" s="22" t="s">
        <v>11472</v>
      </c>
      <c r="C2928" s="22" t="s">
        <v>11474</v>
      </c>
      <c r="D2928" s="24">
        <v>21643</v>
      </c>
    </row>
    <row r="2929" spans="2:4" x14ac:dyDescent="0.25">
      <c r="B2929" s="22" t="s">
        <v>9501</v>
      </c>
      <c r="C2929" s="22" t="s">
        <v>9503</v>
      </c>
      <c r="D2929" s="24">
        <v>21643</v>
      </c>
    </row>
    <row r="2930" spans="2:4" x14ac:dyDescent="0.25">
      <c r="B2930" s="22" t="s">
        <v>9486</v>
      </c>
      <c r="C2930" s="22" t="s">
        <v>9488</v>
      </c>
      <c r="D2930" s="24">
        <v>21650</v>
      </c>
    </row>
    <row r="2931" spans="2:4" x14ac:dyDescent="0.25">
      <c r="B2931" s="22" t="s">
        <v>8191</v>
      </c>
      <c r="C2931" s="22" t="s">
        <v>8193</v>
      </c>
      <c r="D2931" s="24">
        <v>21658</v>
      </c>
    </row>
    <row r="2932" spans="2:4" x14ac:dyDescent="0.25">
      <c r="B2932" s="22" t="s">
        <v>7516</v>
      </c>
      <c r="C2932" s="22" t="s">
        <v>7518</v>
      </c>
      <c r="D2932" s="24">
        <v>21660</v>
      </c>
    </row>
    <row r="2933" spans="2:4" x14ac:dyDescent="0.25">
      <c r="B2933" s="22" t="s">
        <v>8563</v>
      </c>
      <c r="C2933" s="22" t="s">
        <v>8565</v>
      </c>
      <c r="D2933" s="24">
        <v>21660</v>
      </c>
    </row>
    <row r="2934" spans="2:4" x14ac:dyDescent="0.25">
      <c r="B2934" s="22" t="s">
        <v>10855</v>
      </c>
      <c r="C2934" s="22" t="s">
        <v>18957</v>
      </c>
      <c r="D2934" s="24">
        <v>21703</v>
      </c>
    </row>
    <row r="2935" spans="2:4" x14ac:dyDescent="0.25">
      <c r="B2935" s="22" t="s">
        <v>9198</v>
      </c>
      <c r="C2935" s="22" t="s">
        <v>9200</v>
      </c>
      <c r="D2935" s="24">
        <v>21706</v>
      </c>
    </row>
    <row r="2936" spans="2:4" x14ac:dyDescent="0.25">
      <c r="B2936" s="22" t="s">
        <v>8200</v>
      </c>
      <c r="C2936" s="22" t="s">
        <v>8202</v>
      </c>
      <c r="D2936" s="24">
        <v>21713</v>
      </c>
    </row>
    <row r="2937" spans="2:4" x14ac:dyDescent="0.25">
      <c r="B2937" s="22" t="s">
        <v>9171</v>
      </c>
      <c r="C2937" s="22" t="s">
        <v>9173</v>
      </c>
      <c r="D2937" s="24">
        <v>21716</v>
      </c>
    </row>
    <row r="2938" spans="2:4" x14ac:dyDescent="0.25">
      <c r="B2938" s="22" t="s">
        <v>8347</v>
      </c>
      <c r="C2938" s="22" t="s">
        <v>8349</v>
      </c>
      <c r="D2938" s="24">
        <v>21722</v>
      </c>
    </row>
    <row r="2939" spans="2:4" x14ac:dyDescent="0.25">
      <c r="B2939" s="22" t="s">
        <v>7975</v>
      </c>
      <c r="C2939" s="22" t="s">
        <v>7977</v>
      </c>
      <c r="D2939" s="24">
        <v>21742</v>
      </c>
    </row>
    <row r="2940" spans="2:4" x14ac:dyDescent="0.25">
      <c r="B2940" s="22" t="s">
        <v>9660</v>
      </c>
      <c r="C2940" s="22" t="s">
        <v>9662</v>
      </c>
      <c r="D2940" s="24">
        <v>21761</v>
      </c>
    </row>
    <row r="2941" spans="2:4" x14ac:dyDescent="0.25">
      <c r="B2941" s="22" t="s">
        <v>10501</v>
      </c>
      <c r="C2941" s="22" t="s">
        <v>10503</v>
      </c>
      <c r="D2941" s="24">
        <v>21765</v>
      </c>
    </row>
    <row r="2942" spans="2:4" x14ac:dyDescent="0.25">
      <c r="B2942" s="22" t="s">
        <v>9390</v>
      </c>
      <c r="C2942" s="22" t="s">
        <v>9392</v>
      </c>
      <c r="D2942" s="24">
        <v>21768</v>
      </c>
    </row>
    <row r="2943" spans="2:4" x14ac:dyDescent="0.25">
      <c r="B2943" s="22" t="s">
        <v>9324</v>
      </c>
      <c r="C2943" s="22" t="s">
        <v>9326</v>
      </c>
      <c r="D2943" s="24">
        <v>21788</v>
      </c>
    </row>
    <row r="2944" spans="2:4" x14ac:dyDescent="0.25">
      <c r="B2944" s="22" t="s">
        <v>7522</v>
      </c>
      <c r="C2944" s="22" t="s">
        <v>7524</v>
      </c>
      <c r="D2944" s="24">
        <v>21791</v>
      </c>
    </row>
    <row r="2945" spans="2:4" x14ac:dyDescent="0.25">
      <c r="B2945" s="22" t="s">
        <v>8440</v>
      </c>
      <c r="C2945" s="22" t="s">
        <v>8442</v>
      </c>
      <c r="D2945" s="24">
        <v>21884</v>
      </c>
    </row>
    <row r="2946" spans="2:4" x14ac:dyDescent="0.25">
      <c r="B2946" s="22" t="s">
        <v>7136</v>
      </c>
      <c r="C2946" s="22" t="s">
        <v>7138</v>
      </c>
      <c r="D2946" s="24">
        <v>21889</v>
      </c>
    </row>
    <row r="2947" spans="2:4" x14ac:dyDescent="0.25">
      <c r="B2947" s="22" t="s">
        <v>9552</v>
      </c>
      <c r="C2947" s="22" t="s">
        <v>9554</v>
      </c>
      <c r="D2947" s="24">
        <v>21940</v>
      </c>
    </row>
    <row r="2948" spans="2:4" x14ac:dyDescent="0.25">
      <c r="B2948" s="22" t="s">
        <v>10159</v>
      </c>
      <c r="C2948" s="22" t="s">
        <v>10161</v>
      </c>
      <c r="D2948" s="24">
        <v>21979</v>
      </c>
    </row>
    <row r="2949" spans="2:4" x14ac:dyDescent="0.25">
      <c r="B2949" s="22" t="s">
        <v>9864</v>
      </c>
      <c r="C2949" s="22" t="s">
        <v>9866</v>
      </c>
      <c r="D2949" s="24">
        <v>22014</v>
      </c>
    </row>
    <row r="2950" spans="2:4" x14ac:dyDescent="0.25">
      <c r="B2950" s="22" t="s">
        <v>11486</v>
      </c>
      <c r="C2950" s="22" t="s">
        <v>11488</v>
      </c>
      <c r="D2950" s="24">
        <v>22020</v>
      </c>
    </row>
    <row r="2951" spans="2:4" x14ac:dyDescent="0.25">
      <c r="B2951" s="22" t="s">
        <v>10025</v>
      </c>
      <c r="C2951" s="22" t="s">
        <v>10027</v>
      </c>
      <c r="D2951" s="24">
        <v>22032</v>
      </c>
    </row>
    <row r="2952" spans="2:4" x14ac:dyDescent="0.25">
      <c r="B2952" s="22" t="s">
        <v>10456</v>
      </c>
      <c r="C2952" s="22" t="s">
        <v>10458</v>
      </c>
      <c r="D2952" s="24">
        <v>22049</v>
      </c>
    </row>
    <row r="2953" spans="2:4" x14ac:dyDescent="0.25">
      <c r="B2953" s="22" t="s">
        <v>9873</v>
      </c>
      <c r="C2953" s="22" t="s">
        <v>9875</v>
      </c>
      <c r="D2953" s="24">
        <v>22075</v>
      </c>
    </row>
    <row r="2954" spans="2:4" x14ac:dyDescent="0.25">
      <c r="B2954" s="22" t="s">
        <v>10585</v>
      </c>
      <c r="C2954" s="22" t="s">
        <v>10587</v>
      </c>
      <c r="D2954" s="24">
        <v>22077</v>
      </c>
    </row>
    <row r="2955" spans="2:4" x14ac:dyDescent="0.25">
      <c r="B2955" s="22" t="s">
        <v>5840</v>
      </c>
      <c r="C2955" s="22" t="s">
        <v>5842</v>
      </c>
      <c r="D2955" s="24">
        <v>22080</v>
      </c>
    </row>
    <row r="2956" spans="2:4" x14ac:dyDescent="0.25">
      <c r="B2956" s="22" t="s">
        <v>6869</v>
      </c>
      <c r="C2956" s="22" t="s">
        <v>6871</v>
      </c>
      <c r="D2956" s="24">
        <v>22083</v>
      </c>
    </row>
    <row r="2957" spans="2:4" x14ac:dyDescent="0.25">
      <c r="B2957" s="22" t="s">
        <v>13459</v>
      </c>
      <c r="C2957" s="22" t="s">
        <v>13461</v>
      </c>
      <c r="D2957" s="24">
        <v>22086</v>
      </c>
    </row>
    <row r="2958" spans="2:4" x14ac:dyDescent="0.25">
      <c r="B2958" s="22" t="s">
        <v>9998</v>
      </c>
      <c r="C2958" s="22" t="s">
        <v>10000</v>
      </c>
      <c r="D2958" s="24">
        <v>22129</v>
      </c>
    </row>
    <row r="2959" spans="2:4" x14ac:dyDescent="0.25">
      <c r="B2959" s="22" t="s">
        <v>8632</v>
      </c>
      <c r="C2959" s="22" t="s">
        <v>8634</v>
      </c>
      <c r="D2959" s="24">
        <v>22187</v>
      </c>
    </row>
    <row r="2960" spans="2:4" x14ac:dyDescent="0.25">
      <c r="B2960" s="22" t="s">
        <v>9054</v>
      </c>
      <c r="C2960" s="22" t="s">
        <v>9056</v>
      </c>
      <c r="D2960" s="24">
        <v>22219</v>
      </c>
    </row>
    <row r="2961" spans="2:4" x14ac:dyDescent="0.25">
      <c r="B2961" s="22" t="s">
        <v>7486</v>
      </c>
      <c r="C2961" s="22" t="s">
        <v>7488</v>
      </c>
      <c r="D2961" s="24">
        <v>22223</v>
      </c>
    </row>
    <row r="2962" spans="2:4" x14ac:dyDescent="0.25">
      <c r="B2962" s="22" t="s">
        <v>7157</v>
      </c>
      <c r="C2962" s="22" t="s">
        <v>7159</v>
      </c>
      <c r="D2962" s="24">
        <v>22241</v>
      </c>
    </row>
    <row r="2963" spans="2:4" x14ac:dyDescent="0.25">
      <c r="B2963" s="22" t="s">
        <v>9066</v>
      </c>
      <c r="C2963" s="22" t="s">
        <v>9068</v>
      </c>
      <c r="D2963" s="24">
        <v>22250</v>
      </c>
    </row>
    <row r="2964" spans="2:4" x14ac:dyDescent="0.25">
      <c r="B2964" s="22" t="s">
        <v>10186</v>
      </c>
      <c r="C2964" s="22" t="s">
        <v>10188</v>
      </c>
      <c r="D2964" s="24">
        <v>22259</v>
      </c>
    </row>
    <row r="2965" spans="2:4" x14ac:dyDescent="0.25">
      <c r="B2965" s="22" t="s">
        <v>9288</v>
      </c>
      <c r="C2965" s="22" t="s">
        <v>9290</v>
      </c>
      <c r="D2965" s="24">
        <v>22267</v>
      </c>
    </row>
    <row r="2966" spans="2:4" x14ac:dyDescent="0.25">
      <c r="B2966" s="22" t="s">
        <v>6148</v>
      </c>
      <c r="C2966" s="22" t="s">
        <v>6150</v>
      </c>
      <c r="D2966" s="24">
        <v>22273</v>
      </c>
    </row>
    <row r="2967" spans="2:4" x14ac:dyDescent="0.25">
      <c r="B2967" s="22" t="s">
        <v>12240</v>
      </c>
      <c r="C2967" s="22" t="s">
        <v>12242</v>
      </c>
      <c r="D2967" s="24">
        <v>22307</v>
      </c>
    </row>
    <row r="2968" spans="2:4" x14ac:dyDescent="0.25">
      <c r="B2968" s="22" t="s">
        <v>8149</v>
      </c>
      <c r="C2968" s="22" t="s">
        <v>8151</v>
      </c>
      <c r="D2968" s="24">
        <v>22313</v>
      </c>
    </row>
    <row r="2969" spans="2:4" x14ac:dyDescent="0.25">
      <c r="B2969" s="22" t="s">
        <v>18958</v>
      </c>
      <c r="C2969" s="22" t="s">
        <v>18959</v>
      </c>
      <c r="D2969" s="24">
        <v>22386</v>
      </c>
    </row>
    <row r="2970" spans="2:4" x14ac:dyDescent="0.25">
      <c r="B2970" s="22" t="s">
        <v>8284</v>
      </c>
      <c r="C2970" s="22" t="s">
        <v>8286</v>
      </c>
      <c r="D2970" s="24">
        <v>22411</v>
      </c>
    </row>
    <row r="2971" spans="2:4" x14ac:dyDescent="0.25">
      <c r="B2971" s="22" t="s">
        <v>6403</v>
      </c>
      <c r="C2971" s="22" t="s">
        <v>6405</v>
      </c>
      <c r="D2971" s="24">
        <v>22414</v>
      </c>
    </row>
    <row r="2972" spans="2:4" x14ac:dyDescent="0.25">
      <c r="B2972" s="22" t="s">
        <v>8566</v>
      </c>
      <c r="C2972" s="22" t="s">
        <v>8568</v>
      </c>
      <c r="D2972" s="24">
        <v>22464</v>
      </c>
    </row>
    <row r="2973" spans="2:4" x14ac:dyDescent="0.25">
      <c r="B2973" s="22" t="s">
        <v>8050</v>
      </c>
      <c r="C2973" s="22" t="s">
        <v>8052</v>
      </c>
      <c r="D2973" s="24">
        <v>22464</v>
      </c>
    </row>
    <row r="2974" spans="2:4" x14ac:dyDescent="0.25">
      <c r="B2974" s="22" t="s">
        <v>9099</v>
      </c>
      <c r="C2974" s="22" t="s">
        <v>9101</v>
      </c>
      <c r="D2974" s="24">
        <v>22487</v>
      </c>
    </row>
    <row r="2975" spans="2:4" x14ac:dyDescent="0.25">
      <c r="B2975" s="22" t="s">
        <v>5528</v>
      </c>
      <c r="C2975" s="22" t="s">
        <v>5530</v>
      </c>
      <c r="D2975" s="24">
        <v>22487</v>
      </c>
    </row>
    <row r="2976" spans="2:4" x14ac:dyDescent="0.25">
      <c r="B2976" s="22" t="s">
        <v>8443</v>
      </c>
      <c r="C2976" s="22" t="s">
        <v>8445</v>
      </c>
      <c r="D2976" s="24">
        <v>22512</v>
      </c>
    </row>
    <row r="2977" spans="2:4" x14ac:dyDescent="0.25">
      <c r="B2977" s="22" t="s">
        <v>7582</v>
      </c>
      <c r="C2977" s="22" t="s">
        <v>7584</v>
      </c>
      <c r="D2977" s="24">
        <v>22513</v>
      </c>
    </row>
    <row r="2978" spans="2:4" x14ac:dyDescent="0.25">
      <c r="B2978" s="22" t="s">
        <v>9105</v>
      </c>
      <c r="C2978" s="22" t="s">
        <v>9107</v>
      </c>
      <c r="D2978" s="24">
        <v>22517</v>
      </c>
    </row>
    <row r="2979" spans="2:4" x14ac:dyDescent="0.25">
      <c r="B2979" s="22" t="s">
        <v>7654</v>
      </c>
      <c r="C2979" s="22" t="s">
        <v>7656</v>
      </c>
      <c r="D2979" s="24">
        <v>22544</v>
      </c>
    </row>
    <row r="2980" spans="2:4" x14ac:dyDescent="0.25">
      <c r="B2980" s="22" t="s">
        <v>9022</v>
      </c>
      <c r="C2980" s="22" t="s">
        <v>9024</v>
      </c>
      <c r="D2980" s="24">
        <v>22546</v>
      </c>
    </row>
    <row r="2981" spans="2:4" x14ac:dyDescent="0.25">
      <c r="B2981" s="22" t="s">
        <v>9723</v>
      </c>
      <c r="C2981" s="22" t="s">
        <v>9725</v>
      </c>
      <c r="D2981" s="24">
        <v>22583</v>
      </c>
    </row>
    <row r="2982" spans="2:4" x14ac:dyDescent="0.25">
      <c r="B2982" s="22" t="s">
        <v>8896</v>
      </c>
      <c r="C2982" s="22" t="s">
        <v>8898</v>
      </c>
      <c r="D2982" s="24">
        <v>22601</v>
      </c>
    </row>
    <row r="2983" spans="2:4" x14ac:dyDescent="0.25">
      <c r="B2983" s="22" t="s">
        <v>9306</v>
      </c>
      <c r="C2983" s="22" t="s">
        <v>9308</v>
      </c>
      <c r="D2983" s="24">
        <v>22603</v>
      </c>
    </row>
    <row r="2984" spans="2:4" x14ac:dyDescent="0.25">
      <c r="B2984" s="22" t="s">
        <v>9531</v>
      </c>
      <c r="C2984" s="22" t="s">
        <v>9533</v>
      </c>
      <c r="D2984" s="24">
        <v>22681</v>
      </c>
    </row>
    <row r="2985" spans="2:4" x14ac:dyDescent="0.25">
      <c r="B2985" s="22" t="s">
        <v>10375</v>
      </c>
      <c r="C2985" s="22" t="s">
        <v>10377</v>
      </c>
      <c r="D2985" s="24">
        <v>22707</v>
      </c>
    </row>
    <row r="2986" spans="2:4" x14ac:dyDescent="0.25">
      <c r="B2986" s="22" t="s">
        <v>9144</v>
      </c>
      <c r="C2986" s="22" t="s">
        <v>9146</v>
      </c>
      <c r="D2986" s="24">
        <v>22714</v>
      </c>
    </row>
    <row r="2987" spans="2:4" x14ac:dyDescent="0.25">
      <c r="B2987" s="22" t="s">
        <v>8824</v>
      </c>
      <c r="C2987" s="22" t="s">
        <v>8826</v>
      </c>
      <c r="D2987" s="24">
        <v>22717</v>
      </c>
    </row>
    <row r="2988" spans="2:4" x14ac:dyDescent="0.25">
      <c r="B2988" s="22" t="s">
        <v>7519</v>
      </c>
      <c r="C2988" s="22" t="s">
        <v>7521</v>
      </c>
      <c r="D2988" s="24">
        <v>22758</v>
      </c>
    </row>
    <row r="2989" spans="2:4" x14ac:dyDescent="0.25">
      <c r="B2989" s="22" t="s">
        <v>11585</v>
      </c>
      <c r="C2989" s="22" t="s">
        <v>11587</v>
      </c>
      <c r="D2989" s="24">
        <v>22810</v>
      </c>
    </row>
    <row r="2990" spans="2:4" x14ac:dyDescent="0.25">
      <c r="B2990" s="22" t="s">
        <v>11910</v>
      </c>
      <c r="C2990" s="22" t="s">
        <v>11912</v>
      </c>
      <c r="D2990" s="24">
        <v>22827</v>
      </c>
    </row>
    <row r="2991" spans="2:4" x14ac:dyDescent="0.25">
      <c r="B2991" s="22" t="s">
        <v>8560</v>
      </c>
      <c r="C2991" s="22" t="s">
        <v>8562</v>
      </c>
      <c r="D2991" s="24">
        <v>22833</v>
      </c>
    </row>
    <row r="2992" spans="2:4" x14ac:dyDescent="0.25">
      <c r="B2992" s="22" t="s">
        <v>8698</v>
      </c>
      <c r="C2992" s="22" t="s">
        <v>18960</v>
      </c>
      <c r="D2992" s="24">
        <v>22851</v>
      </c>
    </row>
    <row r="2993" spans="2:4" x14ac:dyDescent="0.25">
      <c r="B2993" s="22" t="s">
        <v>7237</v>
      </c>
      <c r="C2993" s="22" t="s">
        <v>7239</v>
      </c>
      <c r="D2993" s="24">
        <v>22874</v>
      </c>
    </row>
    <row r="2994" spans="2:4" x14ac:dyDescent="0.25">
      <c r="B2994" s="22" t="s">
        <v>5914</v>
      </c>
      <c r="C2994" s="22" t="s">
        <v>5916</v>
      </c>
      <c r="D2994" s="24">
        <v>22945</v>
      </c>
    </row>
    <row r="2995" spans="2:4" x14ac:dyDescent="0.25">
      <c r="B2995" s="22" t="s">
        <v>8257</v>
      </c>
      <c r="C2995" s="22" t="s">
        <v>8259</v>
      </c>
      <c r="D2995" s="24">
        <v>22962</v>
      </c>
    </row>
    <row r="2996" spans="2:4" x14ac:dyDescent="0.25">
      <c r="B2996" s="22" t="s">
        <v>9720</v>
      </c>
      <c r="C2996" s="22" t="s">
        <v>9722</v>
      </c>
      <c r="D2996" s="24">
        <v>22971</v>
      </c>
    </row>
    <row r="2997" spans="2:4" x14ac:dyDescent="0.25">
      <c r="B2997" s="22" t="s">
        <v>6022</v>
      </c>
      <c r="C2997" s="22" t="s">
        <v>6024</v>
      </c>
      <c r="D2997" s="24">
        <v>22975</v>
      </c>
    </row>
    <row r="2998" spans="2:4" x14ac:dyDescent="0.25">
      <c r="B2998" s="22" t="s">
        <v>8995</v>
      </c>
      <c r="C2998" s="22" t="s">
        <v>8997</v>
      </c>
      <c r="D2998" s="24">
        <v>22985</v>
      </c>
    </row>
    <row r="2999" spans="2:4" x14ac:dyDescent="0.25">
      <c r="B2999" s="22" t="s">
        <v>9363</v>
      </c>
      <c r="C2999" s="22" t="s">
        <v>9365</v>
      </c>
      <c r="D2999" s="24">
        <v>23013</v>
      </c>
    </row>
    <row r="3000" spans="2:4" x14ac:dyDescent="0.25">
      <c r="B3000" s="22" t="s">
        <v>9926</v>
      </c>
      <c r="C3000" s="22" t="s">
        <v>9928</v>
      </c>
      <c r="D3000" s="24">
        <v>23034</v>
      </c>
    </row>
    <row r="3001" spans="2:4" x14ac:dyDescent="0.25">
      <c r="B3001" s="22" t="s">
        <v>10064</v>
      </c>
      <c r="C3001" s="22" t="s">
        <v>10066</v>
      </c>
      <c r="D3001" s="24">
        <v>23066</v>
      </c>
    </row>
    <row r="3002" spans="2:4" x14ac:dyDescent="0.25">
      <c r="B3002" s="22" t="s">
        <v>10969</v>
      </c>
      <c r="C3002" s="22" t="s">
        <v>10971</v>
      </c>
      <c r="D3002" s="24">
        <v>23076</v>
      </c>
    </row>
    <row r="3003" spans="2:4" x14ac:dyDescent="0.25">
      <c r="B3003" s="22" t="s">
        <v>7759</v>
      </c>
      <c r="C3003" s="22" t="s">
        <v>7761</v>
      </c>
      <c r="D3003" s="24">
        <v>23084</v>
      </c>
    </row>
    <row r="3004" spans="2:4" x14ac:dyDescent="0.25">
      <c r="B3004" s="22" t="s">
        <v>8932</v>
      </c>
      <c r="C3004" s="22" t="s">
        <v>8934</v>
      </c>
      <c r="D3004" s="24">
        <v>23106</v>
      </c>
    </row>
    <row r="3005" spans="2:4" x14ac:dyDescent="0.25">
      <c r="B3005" s="22" t="s">
        <v>8629</v>
      </c>
      <c r="C3005" s="22" t="s">
        <v>8631</v>
      </c>
      <c r="D3005" s="24">
        <v>23121</v>
      </c>
    </row>
    <row r="3006" spans="2:4" x14ac:dyDescent="0.25">
      <c r="B3006" s="22" t="s">
        <v>9357</v>
      </c>
      <c r="C3006" s="22" t="s">
        <v>18961</v>
      </c>
      <c r="D3006" s="24">
        <v>23151</v>
      </c>
    </row>
    <row r="3007" spans="2:4" x14ac:dyDescent="0.25">
      <c r="B3007" s="22" t="s">
        <v>7037</v>
      </c>
      <c r="C3007" s="22" t="s">
        <v>7039</v>
      </c>
      <c r="D3007" s="24">
        <v>23156</v>
      </c>
    </row>
    <row r="3008" spans="2:4" x14ac:dyDescent="0.25">
      <c r="B3008" s="22" t="s">
        <v>8977</v>
      </c>
      <c r="C3008" s="22" t="s">
        <v>8979</v>
      </c>
      <c r="D3008" s="24">
        <v>23168</v>
      </c>
    </row>
    <row r="3009" spans="2:4" x14ac:dyDescent="0.25">
      <c r="B3009" s="22" t="s">
        <v>9741</v>
      </c>
      <c r="C3009" s="22" t="s">
        <v>9743</v>
      </c>
      <c r="D3009" s="24">
        <v>23170</v>
      </c>
    </row>
    <row r="3010" spans="2:4" x14ac:dyDescent="0.25">
      <c r="B3010" s="22" t="s">
        <v>8866</v>
      </c>
      <c r="C3010" s="22" t="s">
        <v>18962</v>
      </c>
      <c r="D3010" s="24">
        <v>23172</v>
      </c>
    </row>
    <row r="3011" spans="2:4" x14ac:dyDescent="0.25">
      <c r="B3011" s="22" t="s">
        <v>8548</v>
      </c>
      <c r="C3011" s="22" t="s">
        <v>8550</v>
      </c>
      <c r="D3011" s="24">
        <v>23225</v>
      </c>
    </row>
    <row r="3012" spans="2:4" x14ac:dyDescent="0.25">
      <c r="B3012" s="22" t="s">
        <v>10756</v>
      </c>
      <c r="C3012" s="22" t="s">
        <v>10758</v>
      </c>
      <c r="D3012" s="24">
        <v>23252</v>
      </c>
    </row>
    <row r="3013" spans="2:4" x14ac:dyDescent="0.25">
      <c r="B3013" s="22" t="s">
        <v>9753</v>
      </c>
      <c r="C3013" s="22" t="s">
        <v>9755</v>
      </c>
      <c r="D3013" s="24">
        <v>23257</v>
      </c>
    </row>
    <row r="3014" spans="2:4" x14ac:dyDescent="0.25">
      <c r="B3014" s="22" t="s">
        <v>7690</v>
      </c>
      <c r="C3014" s="22" t="s">
        <v>7692</v>
      </c>
      <c r="D3014" s="24">
        <v>23263</v>
      </c>
    </row>
    <row r="3015" spans="2:4" x14ac:dyDescent="0.25">
      <c r="B3015" s="22" t="s">
        <v>9944</v>
      </c>
      <c r="C3015" s="22" t="s">
        <v>9946</v>
      </c>
      <c r="D3015" s="24">
        <v>23267</v>
      </c>
    </row>
    <row r="3016" spans="2:4" x14ac:dyDescent="0.25">
      <c r="B3016" s="22" t="s">
        <v>7228</v>
      </c>
      <c r="C3016" s="22" t="s">
        <v>7230</v>
      </c>
      <c r="D3016" s="24">
        <v>23286</v>
      </c>
    </row>
    <row r="3017" spans="2:4" x14ac:dyDescent="0.25">
      <c r="B3017" s="22" t="s">
        <v>10022</v>
      </c>
      <c r="C3017" s="22" t="s">
        <v>10024</v>
      </c>
      <c r="D3017" s="24">
        <v>23298</v>
      </c>
    </row>
    <row r="3018" spans="2:4" x14ac:dyDescent="0.25">
      <c r="B3018" s="22" t="s">
        <v>11558</v>
      </c>
      <c r="C3018" s="22" t="s">
        <v>11560</v>
      </c>
      <c r="D3018" s="24">
        <v>23359</v>
      </c>
    </row>
    <row r="3019" spans="2:4" x14ac:dyDescent="0.25">
      <c r="B3019" s="22" t="s">
        <v>7960</v>
      </c>
      <c r="C3019" s="22" t="s">
        <v>7962</v>
      </c>
      <c r="D3019" s="24">
        <v>23383</v>
      </c>
    </row>
    <row r="3020" spans="2:4" x14ac:dyDescent="0.25">
      <c r="B3020" s="22" t="s">
        <v>9366</v>
      </c>
      <c r="C3020" s="22" t="s">
        <v>9368</v>
      </c>
      <c r="D3020" s="24">
        <v>23392</v>
      </c>
    </row>
    <row r="3021" spans="2:4" x14ac:dyDescent="0.25">
      <c r="B3021" s="22" t="s">
        <v>7978</v>
      </c>
      <c r="C3021" s="22" t="s">
        <v>7980</v>
      </c>
      <c r="D3021" s="24">
        <v>23411</v>
      </c>
    </row>
    <row r="3022" spans="2:4" x14ac:dyDescent="0.25">
      <c r="B3022" s="22" t="s">
        <v>9914</v>
      </c>
      <c r="C3022" s="22" t="s">
        <v>9916</v>
      </c>
      <c r="D3022" s="24">
        <v>23421</v>
      </c>
    </row>
    <row r="3023" spans="2:4" x14ac:dyDescent="0.25">
      <c r="B3023" s="22" t="s">
        <v>9588</v>
      </c>
      <c r="C3023" s="22" t="s">
        <v>9590</v>
      </c>
      <c r="D3023" s="24">
        <v>23483</v>
      </c>
    </row>
    <row r="3024" spans="2:4" x14ac:dyDescent="0.25">
      <c r="B3024" s="22" t="s">
        <v>10121</v>
      </c>
      <c r="C3024" s="22" t="s">
        <v>10123</v>
      </c>
      <c r="D3024" s="24">
        <v>23531</v>
      </c>
    </row>
    <row r="3025" spans="2:4" x14ac:dyDescent="0.25">
      <c r="B3025" s="22" t="s">
        <v>8320</v>
      </c>
      <c r="C3025" s="22" t="s">
        <v>8322</v>
      </c>
      <c r="D3025" s="24">
        <v>23548</v>
      </c>
    </row>
    <row r="3026" spans="2:4" x14ac:dyDescent="0.25">
      <c r="B3026" s="22" t="s">
        <v>7357</v>
      </c>
      <c r="C3026" s="22" t="s">
        <v>7359</v>
      </c>
      <c r="D3026" s="24">
        <v>23575</v>
      </c>
    </row>
    <row r="3027" spans="2:4" x14ac:dyDescent="0.25">
      <c r="B3027" s="22" t="s">
        <v>10537</v>
      </c>
      <c r="C3027" s="22" t="s">
        <v>10539</v>
      </c>
      <c r="D3027" s="24">
        <v>23642</v>
      </c>
    </row>
    <row r="3028" spans="2:4" x14ac:dyDescent="0.25">
      <c r="B3028" s="22" t="s">
        <v>11220</v>
      </c>
      <c r="C3028" s="22" t="s">
        <v>11222</v>
      </c>
      <c r="D3028" s="24">
        <v>23648</v>
      </c>
    </row>
    <row r="3029" spans="2:4" x14ac:dyDescent="0.25">
      <c r="B3029" s="22" t="s">
        <v>9219</v>
      </c>
      <c r="C3029" s="22" t="s">
        <v>9221</v>
      </c>
      <c r="D3029" s="24">
        <v>23665</v>
      </c>
    </row>
    <row r="3030" spans="2:4" x14ac:dyDescent="0.25">
      <c r="B3030" s="22" t="s">
        <v>8374</v>
      </c>
      <c r="C3030" s="22" t="s">
        <v>8376</v>
      </c>
      <c r="D3030" s="24">
        <v>23677</v>
      </c>
    </row>
    <row r="3031" spans="2:4" x14ac:dyDescent="0.25">
      <c r="B3031" s="22" t="s">
        <v>5063</v>
      </c>
      <c r="C3031" s="22" t="s">
        <v>5065</v>
      </c>
      <c r="D3031" s="24">
        <v>23686</v>
      </c>
    </row>
    <row r="3032" spans="2:4" x14ac:dyDescent="0.25">
      <c r="B3032" s="22" t="s">
        <v>8758</v>
      </c>
      <c r="C3032" s="22" t="s">
        <v>8760</v>
      </c>
      <c r="D3032" s="24">
        <v>23694</v>
      </c>
    </row>
    <row r="3033" spans="2:4" x14ac:dyDescent="0.25">
      <c r="B3033" s="22" t="s">
        <v>7007</v>
      </c>
      <c r="C3033" s="22" t="s">
        <v>7009</v>
      </c>
      <c r="D3033" s="24">
        <v>23718</v>
      </c>
    </row>
    <row r="3034" spans="2:4" x14ac:dyDescent="0.25">
      <c r="B3034" s="22" t="s">
        <v>6421</v>
      </c>
      <c r="C3034" s="22" t="s">
        <v>6423</v>
      </c>
      <c r="D3034" s="24">
        <v>23720</v>
      </c>
    </row>
    <row r="3035" spans="2:4" x14ac:dyDescent="0.25">
      <c r="B3035" s="22" t="s">
        <v>8173</v>
      </c>
      <c r="C3035" s="22" t="s">
        <v>8175</v>
      </c>
      <c r="D3035" s="24">
        <v>23768</v>
      </c>
    </row>
    <row r="3036" spans="2:4" x14ac:dyDescent="0.25">
      <c r="B3036" s="22" t="s">
        <v>8557</v>
      </c>
      <c r="C3036" s="22" t="s">
        <v>8559</v>
      </c>
      <c r="D3036" s="24">
        <v>23821</v>
      </c>
    </row>
    <row r="3037" spans="2:4" x14ac:dyDescent="0.25">
      <c r="B3037" s="22" t="s">
        <v>4366</v>
      </c>
      <c r="C3037" s="22" t="s">
        <v>4368</v>
      </c>
      <c r="D3037" s="24">
        <v>23827</v>
      </c>
    </row>
    <row r="3038" spans="2:4" x14ac:dyDescent="0.25">
      <c r="B3038" s="22" t="s">
        <v>7291</v>
      </c>
      <c r="C3038" s="22" t="s">
        <v>7293</v>
      </c>
      <c r="D3038" s="24">
        <v>23851</v>
      </c>
    </row>
    <row r="3039" spans="2:4" x14ac:dyDescent="0.25">
      <c r="B3039" s="22" t="s">
        <v>8710</v>
      </c>
      <c r="C3039" s="22" t="s">
        <v>8712</v>
      </c>
      <c r="D3039" s="24">
        <v>23858</v>
      </c>
    </row>
    <row r="3040" spans="2:4" x14ac:dyDescent="0.25">
      <c r="B3040" s="22" t="s">
        <v>7495</v>
      </c>
      <c r="C3040" s="22" t="s">
        <v>7497</v>
      </c>
      <c r="D3040" s="24">
        <v>23874</v>
      </c>
    </row>
    <row r="3041" spans="2:4" x14ac:dyDescent="0.25">
      <c r="B3041" s="22" t="s">
        <v>8011</v>
      </c>
      <c r="C3041" s="22" t="s">
        <v>8013</v>
      </c>
      <c r="D3041" s="24">
        <v>23900</v>
      </c>
    </row>
    <row r="3042" spans="2:4" x14ac:dyDescent="0.25">
      <c r="B3042" s="22" t="s">
        <v>8167</v>
      </c>
      <c r="C3042" s="22" t="s">
        <v>8169</v>
      </c>
      <c r="D3042" s="24">
        <v>23959</v>
      </c>
    </row>
    <row r="3043" spans="2:4" x14ac:dyDescent="0.25">
      <c r="B3043" s="22" t="s">
        <v>8005</v>
      </c>
      <c r="C3043" s="22" t="s">
        <v>8007</v>
      </c>
      <c r="D3043" s="24">
        <v>23980</v>
      </c>
    </row>
    <row r="3044" spans="2:4" x14ac:dyDescent="0.25">
      <c r="B3044" s="22" t="s">
        <v>8476</v>
      </c>
      <c r="C3044" s="22" t="s">
        <v>8478</v>
      </c>
      <c r="D3044" s="24">
        <v>23981</v>
      </c>
    </row>
    <row r="3045" spans="2:4" x14ac:dyDescent="0.25">
      <c r="B3045" s="22" t="s">
        <v>10792</v>
      </c>
      <c r="C3045" s="22" t="s">
        <v>10794</v>
      </c>
      <c r="D3045" s="24">
        <v>23995</v>
      </c>
    </row>
    <row r="3046" spans="2:4" x14ac:dyDescent="0.25">
      <c r="B3046" s="22" t="s">
        <v>7166</v>
      </c>
      <c r="C3046" s="22" t="s">
        <v>7168</v>
      </c>
      <c r="D3046" s="24">
        <v>23999</v>
      </c>
    </row>
    <row r="3047" spans="2:4" x14ac:dyDescent="0.25">
      <c r="B3047" s="22" t="s">
        <v>7711</v>
      </c>
      <c r="C3047" s="22" t="s">
        <v>7713</v>
      </c>
      <c r="D3047" s="24">
        <v>24042</v>
      </c>
    </row>
    <row r="3048" spans="2:4" x14ac:dyDescent="0.25">
      <c r="B3048" s="22" t="s">
        <v>9411</v>
      </c>
      <c r="C3048" s="22" t="s">
        <v>9413</v>
      </c>
      <c r="D3048" s="24">
        <v>24047</v>
      </c>
    </row>
    <row r="3049" spans="2:4" x14ac:dyDescent="0.25">
      <c r="B3049" s="22" t="s">
        <v>7939</v>
      </c>
      <c r="C3049" s="22" t="s">
        <v>7941</v>
      </c>
      <c r="D3049" s="24">
        <v>24049</v>
      </c>
    </row>
    <row r="3050" spans="2:4" x14ac:dyDescent="0.25">
      <c r="B3050" s="22" t="s">
        <v>9986</v>
      </c>
      <c r="C3050" s="22" t="s">
        <v>9988</v>
      </c>
      <c r="D3050" s="24">
        <v>24081</v>
      </c>
    </row>
    <row r="3051" spans="2:4" x14ac:dyDescent="0.25">
      <c r="B3051" s="22" t="s">
        <v>6917</v>
      </c>
      <c r="C3051" s="22" t="s">
        <v>6919</v>
      </c>
      <c r="D3051" s="24">
        <v>24127</v>
      </c>
    </row>
    <row r="3052" spans="2:4" x14ac:dyDescent="0.25">
      <c r="B3052" s="22" t="s">
        <v>11801</v>
      </c>
      <c r="C3052" s="22" t="s">
        <v>11803</v>
      </c>
      <c r="D3052" s="24">
        <v>24139</v>
      </c>
    </row>
    <row r="3053" spans="2:4" x14ac:dyDescent="0.25">
      <c r="B3053" s="22" t="s">
        <v>11286</v>
      </c>
      <c r="C3053" s="22" t="s">
        <v>11288</v>
      </c>
      <c r="D3053" s="24">
        <v>24143</v>
      </c>
    </row>
    <row r="3054" spans="2:4" x14ac:dyDescent="0.25">
      <c r="B3054" s="22" t="s">
        <v>7429</v>
      </c>
      <c r="C3054" s="22" t="s">
        <v>7431</v>
      </c>
      <c r="D3054" s="24">
        <v>24166</v>
      </c>
    </row>
    <row r="3055" spans="2:4" x14ac:dyDescent="0.25">
      <c r="B3055" s="22" t="s">
        <v>7225</v>
      </c>
      <c r="C3055" s="22" t="s">
        <v>7227</v>
      </c>
      <c r="D3055" s="24">
        <v>24207</v>
      </c>
    </row>
    <row r="3056" spans="2:4" x14ac:dyDescent="0.25">
      <c r="B3056" s="22" t="s">
        <v>8371</v>
      </c>
      <c r="C3056" s="22" t="s">
        <v>8373</v>
      </c>
      <c r="D3056" s="24">
        <v>24228</v>
      </c>
    </row>
    <row r="3057" spans="2:4" x14ac:dyDescent="0.25">
      <c r="B3057" s="22" t="s">
        <v>10222</v>
      </c>
      <c r="C3057" s="22" t="s">
        <v>10224</v>
      </c>
      <c r="D3057" s="24">
        <v>24283</v>
      </c>
    </row>
    <row r="3058" spans="2:4" x14ac:dyDescent="0.25">
      <c r="B3058" s="22" t="s">
        <v>8935</v>
      </c>
      <c r="C3058" s="22" t="s">
        <v>8937</v>
      </c>
      <c r="D3058" s="24">
        <v>24293</v>
      </c>
    </row>
    <row r="3059" spans="2:4" x14ac:dyDescent="0.25">
      <c r="B3059" s="22" t="s">
        <v>7109</v>
      </c>
      <c r="C3059" s="22" t="s">
        <v>18963</v>
      </c>
      <c r="D3059" s="24">
        <v>24303</v>
      </c>
    </row>
    <row r="3060" spans="2:4" x14ac:dyDescent="0.25">
      <c r="B3060" s="22" t="s">
        <v>7199</v>
      </c>
      <c r="C3060" s="22" t="s">
        <v>7201</v>
      </c>
      <c r="D3060" s="24">
        <v>24336</v>
      </c>
    </row>
    <row r="3061" spans="2:4" x14ac:dyDescent="0.25">
      <c r="B3061" s="22" t="s">
        <v>9732</v>
      </c>
      <c r="C3061" s="22" t="s">
        <v>9734</v>
      </c>
      <c r="D3061" s="24">
        <v>24350</v>
      </c>
    </row>
    <row r="3062" spans="2:4" x14ac:dyDescent="0.25">
      <c r="B3062" s="22" t="s">
        <v>7378</v>
      </c>
      <c r="C3062" s="22" t="s">
        <v>7380</v>
      </c>
      <c r="D3062" s="24">
        <v>24355</v>
      </c>
    </row>
    <row r="3063" spans="2:4" x14ac:dyDescent="0.25">
      <c r="B3063" s="22" t="s">
        <v>9633</v>
      </c>
      <c r="C3063" s="22" t="s">
        <v>9635</v>
      </c>
      <c r="D3063" s="24">
        <v>24434</v>
      </c>
    </row>
    <row r="3064" spans="2:4" x14ac:dyDescent="0.25">
      <c r="B3064" s="22" t="s">
        <v>18964</v>
      </c>
      <c r="C3064" s="22" t="s">
        <v>18965</v>
      </c>
      <c r="D3064" s="24">
        <v>24448</v>
      </c>
    </row>
    <row r="3065" spans="2:4" x14ac:dyDescent="0.25">
      <c r="B3065" s="22" t="s">
        <v>8701</v>
      </c>
      <c r="C3065" s="22" t="s">
        <v>8703</v>
      </c>
      <c r="D3065" s="24">
        <v>24482</v>
      </c>
    </row>
    <row r="3066" spans="2:4" x14ac:dyDescent="0.25">
      <c r="B3066" s="22" t="s">
        <v>9222</v>
      </c>
      <c r="C3066" s="22" t="s">
        <v>9224</v>
      </c>
      <c r="D3066" s="24">
        <v>24511</v>
      </c>
    </row>
    <row r="3067" spans="2:4" x14ac:dyDescent="0.25">
      <c r="B3067" s="22" t="s">
        <v>8665</v>
      </c>
      <c r="C3067" s="22" t="s">
        <v>8667</v>
      </c>
      <c r="D3067" s="24">
        <v>24547</v>
      </c>
    </row>
    <row r="3068" spans="2:4" x14ac:dyDescent="0.25">
      <c r="B3068" s="22" t="s">
        <v>7957</v>
      </c>
      <c r="C3068" s="22" t="s">
        <v>7959</v>
      </c>
      <c r="D3068" s="24">
        <v>24556</v>
      </c>
    </row>
    <row r="3069" spans="2:4" x14ac:dyDescent="0.25">
      <c r="B3069" s="22" t="s">
        <v>4802</v>
      </c>
      <c r="C3069" s="22" t="s">
        <v>4804</v>
      </c>
      <c r="D3069" s="24">
        <v>24558</v>
      </c>
    </row>
    <row r="3070" spans="2:4" x14ac:dyDescent="0.25">
      <c r="B3070" s="22" t="s">
        <v>8575</v>
      </c>
      <c r="C3070" s="22" t="s">
        <v>8577</v>
      </c>
      <c r="D3070" s="24">
        <v>24560</v>
      </c>
    </row>
    <row r="3071" spans="2:4" x14ac:dyDescent="0.25">
      <c r="B3071" s="22" t="s">
        <v>10082</v>
      </c>
      <c r="C3071" s="22" t="s">
        <v>10084</v>
      </c>
      <c r="D3071" s="24">
        <v>24568</v>
      </c>
    </row>
    <row r="3072" spans="2:4" x14ac:dyDescent="0.25">
      <c r="B3072" s="22" t="s">
        <v>7573</v>
      </c>
      <c r="C3072" s="22" t="s">
        <v>7575</v>
      </c>
      <c r="D3072" s="24">
        <v>24603</v>
      </c>
    </row>
    <row r="3073" spans="2:4" x14ac:dyDescent="0.25">
      <c r="B3073" s="22" t="s">
        <v>18966</v>
      </c>
      <c r="C3073" s="22" t="s">
        <v>18967</v>
      </c>
      <c r="D3073" s="24">
        <v>24618</v>
      </c>
    </row>
    <row r="3074" spans="2:4" x14ac:dyDescent="0.25">
      <c r="B3074" s="22" t="s">
        <v>10112</v>
      </c>
      <c r="C3074" s="22" t="s">
        <v>10114</v>
      </c>
      <c r="D3074" s="24">
        <v>24623</v>
      </c>
    </row>
    <row r="3075" spans="2:4" x14ac:dyDescent="0.25">
      <c r="B3075" s="22" t="s">
        <v>9240</v>
      </c>
      <c r="C3075" s="22" t="s">
        <v>9242</v>
      </c>
      <c r="D3075" s="24">
        <v>24649</v>
      </c>
    </row>
    <row r="3076" spans="2:4" x14ac:dyDescent="0.25">
      <c r="B3076" s="22" t="s">
        <v>18968</v>
      </c>
      <c r="C3076" s="22" t="s">
        <v>18969</v>
      </c>
      <c r="D3076" s="24">
        <v>24677</v>
      </c>
    </row>
    <row r="3077" spans="2:4" x14ac:dyDescent="0.25">
      <c r="B3077" s="22" t="s">
        <v>8770</v>
      </c>
      <c r="C3077" s="22" t="s">
        <v>8772</v>
      </c>
      <c r="D3077" s="24">
        <v>24681</v>
      </c>
    </row>
    <row r="3078" spans="2:4" x14ac:dyDescent="0.25">
      <c r="B3078" s="22" t="s">
        <v>8803</v>
      </c>
      <c r="C3078" s="22" t="s">
        <v>8805</v>
      </c>
      <c r="D3078" s="24">
        <v>24717</v>
      </c>
    </row>
    <row r="3079" spans="2:4" x14ac:dyDescent="0.25">
      <c r="B3079" s="22" t="s">
        <v>8800</v>
      </c>
      <c r="C3079" s="22" t="s">
        <v>8802</v>
      </c>
      <c r="D3079" s="24">
        <v>24719</v>
      </c>
    </row>
    <row r="3080" spans="2:4" x14ac:dyDescent="0.25">
      <c r="B3080" s="22" t="s">
        <v>9117</v>
      </c>
      <c r="C3080" s="22" t="s">
        <v>18970</v>
      </c>
      <c r="D3080" s="24">
        <v>24773</v>
      </c>
    </row>
    <row r="3081" spans="2:4" x14ac:dyDescent="0.25">
      <c r="B3081" s="22" t="s">
        <v>18971</v>
      </c>
      <c r="C3081" s="22" t="s">
        <v>3060</v>
      </c>
      <c r="D3081" s="24">
        <v>24783</v>
      </c>
    </row>
    <row r="3082" spans="2:4" x14ac:dyDescent="0.25">
      <c r="B3082" s="22" t="s">
        <v>8017</v>
      </c>
      <c r="C3082" s="22" t="s">
        <v>8019</v>
      </c>
      <c r="D3082" s="24">
        <v>24792</v>
      </c>
    </row>
    <row r="3083" spans="2:4" x14ac:dyDescent="0.25">
      <c r="B3083" s="22" t="s">
        <v>7942</v>
      </c>
      <c r="C3083" s="22" t="s">
        <v>7944</v>
      </c>
      <c r="D3083" s="24">
        <v>24800</v>
      </c>
    </row>
    <row r="3084" spans="2:4" x14ac:dyDescent="0.25">
      <c r="B3084" s="22" t="s">
        <v>18972</v>
      </c>
      <c r="C3084" s="22" t="s">
        <v>18973</v>
      </c>
      <c r="D3084" s="24">
        <v>24804</v>
      </c>
    </row>
    <row r="3085" spans="2:4" x14ac:dyDescent="0.25">
      <c r="B3085" s="22" t="s">
        <v>18974</v>
      </c>
      <c r="C3085" s="22" t="s">
        <v>18975</v>
      </c>
      <c r="D3085" s="24">
        <v>24805</v>
      </c>
    </row>
    <row r="3086" spans="2:4" x14ac:dyDescent="0.25">
      <c r="B3086" s="22" t="s">
        <v>7678</v>
      </c>
      <c r="C3086" s="22" t="s">
        <v>7680</v>
      </c>
      <c r="D3086" s="24">
        <v>24815</v>
      </c>
    </row>
    <row r="3087" spans="2:4" x14ac:dyDescent="0.25">
      <c r="B3087" s="22" t="s">
        <v>7558</v>
      </c>
      <c r="C3087" s="22" t="s">
        <v>7560</v>
      </c>
      <c r="D3087" s="24">
        <v>24822</v>
      </c>
    </row>
    <row r="3088" spans="2:4" x14ac:dyDescent="0.25">
      <c r="B3088" s="22" t="s">
        <v>8551</v>
      </c>
      <c r="C3088" s="22" t="s">
        <v>8553</v>
      </c>
      <c r="D3088" s="24">
        <v>24853</v>
      </c>
    </row>
    <row r="3089" spans="2:4" x14ac:dyDescent="0.25">
      <c r="B3089" s="22" t="s">
        <v>6983</v>
      </c>
      <c r="C3089" s="22" t="s">
        <v>6985</v>
      </c>
      <c r="D3089" s="24">
        <v>24859</v>
      </c>
    </row>
    <row r="3090" spans="2:4" x14ac:dyDescent="0.25">
      <c r="B3090" s="22" t="s">
        <v>7795</v>
      </c>
      <c r="C3090" s="22" t="s">
        <v>7797</v>
      </c>
      <c r="D3090" s="24">
        <v>24881</v>
      </c>
    </row>
    <row r="3091" spans="2:4" x14ac:dyDescent="0.25">
      <c r="B3091" s="22" t="s">
        <v>8464</v>
      </c>
      <c r="C3091" s="22" t="s">
        <v>8466</v>
      </c>
      <c r="D3091" s="24">
        <v>24941</v>
      </c>
    </row>
    <row r="3092" spans="2:4" x14ac:dyDescent="0.25">
      <c r="B3092" s="22" t="s">
        <v>7456</v>
      </c>
      <c r="C3092" s="22" t="s">
        <v>7458</v>
      </c>
      <c r="D3092" s="24">
        <v>24958</v>
      </c>
    </row>
    <row r="3093" spans="2:4" x14ac:dyDescent="0.25">
      <c r="B3093" s="22" t="s">
        <v>9381</v>
      </c>
      <c r="C3093" s="22" t="s">
        <v>9383</v>
      </c>
      <c r="D3093" s="24">
        <v>24994</v>
      </c>
    </row>
    <row r="3094" spans="2:4" x14ac:dyDescent="0.25">
      <c r="B3094" s="22" t="s">
        <v>8329</v>
      </c>
      <c r="C3094" s="22" t="s">
        <v>8331</v>
      </c>
      <c r="D3094" s="24">
        <v>25029</v>
      </c>
    </row>
    <row r="3095" spans="2:4" x14ac:dyDescent="0.25">
      <c r="B3095" s="22" t="s">
        <v>11475</v>
      </c>
      <c r="C3095" s="22" t="s">
        <v>11477</v>
      </c>
      <c r="D3095" s="24">
        <v>25057</v>
      </c>
    </row>
    <row r="3096" spans="2:4" x14ac:dyDescent="0.25">
      <c r="B3096" s="22" t="s">
        <v>9989</v>
      </c>
      <c r="C3096" s="22" t="s">
        <v>9991</v>
      </c>
      <c r="D3096" s="24">
        <v>25066</v>
      </c>
    </row>
    <row r="3097" spans="2:4" x14ac:dyDescent="0.25">
      <c r="B3097" s="22" t="s">
        <v>9300</v>
      </c>
      <c r="C3097" s="22" t="s">
        <v>9302</v>
      </c>
      <c r="D3097" s="24">
        <v>25075</v>
      </c>
    </row>
    <row r="3098" spans="2:4" x14ac:dyDescent="0.25">
      <c r="B3098" s="22" t="s">
        <v>8668</v>
      </c>
      <c r="C3098" s="22" t="s">
        <v>8670</v>
      </c>
      <c r="D3098" s="24">
        <v>25096</v>
      </c>
    </row>
    <row r="3099" spans="2:4" x14ac:dyDescent="0.25">
      <c r="B3099" s="22" t="s">
        <v>7249</v>
      </c>
      <c r="C3099" s="22" t="s">
        <v>7251</v>
      </c>
      <c r="D3099" s="24">
        <v>25119</v>
      </c>
    </row>
    <row r="3100" spans="2:4" x14ac:dyDescent="0.25">
      <c r="B3100" s="22" t="s">
        <v>11340</v>
      </c>
      <c r="C3100" s="22" t="s">
        <v>11342</v>
      </c>
      <c r="D3100" s="24">
        <v>25127</v>
      </c>
    </row>
    <row r="3101" spans="2:4" x14ac:dyDescent="0.25">
      <c r="B3101" s="22" t="s">
        <v>9507</v>
      </c>
      <c r="C3101" s="22" t="s">
        <v>9509</v>
      </c>
      <c r="D3101" s="24">
        <v>25131</v>
      </c>
    </row>
    <row r="3102" spans="2:4" x14ac:dyDescent="0.25">
      <c r="B3102" s="22" t="s">
        <v>7702</v>
      </c>
      <c r="C3102" s="22" t="s">
        <v>7704</v>
      </c>
      <c r="D3102" s="24">
        <v>25145</v>
      </c>
    </row>
    <row r="3103" spans="2:4" x14ac:dyDescent="0.25">
      <c r="B3103" s="22" t="s">
        <v>7061</v>
      </c>
      <c r="C3103" s="22" t="s">
        <v>7063</v>
      </c>
      <c r="D3103" s="24">
        <v>25163</v>
      </c>
    </row>
    <row r="3104" spans="2:4" x14ac:dyDescent="0.25">
      <c r="B3104" s="22" t="s">
        <v>6764</v>
      </c>
      <c r="C3104" s="22" t="s">
        <v>6766</v>
      </c>
      <c r="D3104" s="24">
        <v>25205</v>
      </c>
    </row>
    <row r="3105" spans="2:4" x14ac:dyDescent="0.25">
      <c r="B3105" s="22" t="s">
        <v>9953</v>
      </c>
      <c r="C3105" s="22" t="s">
        <v>9955</v>
      </c>
      <c r="D3105" s="24">
        <v>25207</v>
      </c>
    </row>
    <row r="3106" spans="2:4" x14ac:dyDescent="0.25">
      <c r="B3106" s="22" t="s">
        <v>8503</v>
      </c>
      <c r="C3106" s="22" t="s">
        <v>8505</v>
      </c>
      <c r="D3106" s="24">
        <v>25228</v>
      </c>
    </row>
    <row r="3107" spans="2:4" x14ac:dyDescent="0.25">
      <c r="B3107" s="22" t="s">
        <v>8785</v>
      </c>
      <c r="C3107" s="22" t="s">
        <v>8787</v>
      </c>
      <c r="D3107" s="24">
        <v>25233</v>
      </c>
    </row>
    <row r="3108" spans="2:4" x14ac:dyDescent="0.25">
      <c r="B3108" s="22" t="s">
        <v>7597</v>
      </c>
      <c r="C3108" s="22" t="s">
        <v>7599</v>
      </c>
      <c r="D3108" s="24">
        <v>25235</v>
      </c>
    </row>
    <row r="3109" spans="2:4" x14ac:dyDescent="0.25">
      <c r="B3109" s="22" t="s">
        <v>8194</v>
      </c>
      <c r="C3109" s="22" t="s">
        <v>8196</v>
      </c>
      <c r="D3109" s="24">
        <v>25268</v>
      </c>
    </row>
    <row r="3110" spans="2:4" x14ac:dyDescent="0.25">
      <c r="B3110" s="22" t="s">
        <v>9252</v>
      </c>
      <c r="C3110" s="22" t="s">
        <v>9254</v>
      </c>
      <c r="D3110" s="24">
        <v>25273</v>
      </c>
    </row>
    <row r="3111" spans="2:4" x14ac:dyDescent="0.25">
      <c r="B3111" s="22" t="s">
        <v>6229</v>
      </c>
      <c r="C3111" s="22" t="s">
        <v>6231</v>
      </c>
      <c r="D3111" s="24">
        <v>25305</v>
      </c>
    </row>
    <row r="3112" spans="2:4" x14ac:dyDescent="0.25">
      <c r="B3112" s="22" t="s">
        <v>8197</v>
      </c>
      <c r="C3112" s="22" t="s">
        <v>8199</v>
      </c>
      <c r="D3112" s="24">
        <v>25324</v>
      </c>
    </row>
    <row r="3113" spans="2:4" x14ac:dyDescent="0.25">
      <c r="B3113" s="22" t="s">
        <v>7948</v>
      </c>
      <c r="C3113" s="22" t="s">
        <v>7950</v>
      </c>
      <c r="D3113" s="24">
        <v>25345</v>
      </c>
    </row>
    <row r="3114" spans="2:4" x14ac:dyDescent="0.25">
      <c r="B3114" s="22" t="s">
        <v>8623</v>
      </c>
      <c r="C3114" s="22" t="s">
        <v>8625</v>
      </c>
      <c r="D3114" s="24">
        <v>25359</v>
      </c>
    </row>
    <row r="3115" spans="2:4" x14ac:dyDescent="0.25">
      <c r="B3115" s="22" t="s">
        <v>8488</v>
      </c>
      <c r="C3115" s="22" t="s">
        <v>8490</v>
      </c>
      <c r="D3115" s="24">
        <v>25371</v>
      </c>
    </row>
    <row r="3116" spans="2:4" x14ac:dyDescent="0.25">
      <c r="B3116" s="22" t="s">
        <v>8254</v>
      </c>
      <c r="C3116" s="22" t="s">
        <v>8256</v>
      </c>
      <c r="D3116" s="24">
        <v>25394</v>
      </c>
    </row>
    <row r="3117" spans="2:4" x14ac:dyDescent="0.25">
      <c r="B3117" s="22" t="s">
        <v>7774</v>
      </c>
      <c r="C3117" s="22" t="s">
        <v>7776</v>
      </c>
      <c r="D3117" s="24">
        <v>25408</v>
      </c>
    </row>
    <row r="3118" spans="2:4" x14ac:dyDescent="0.25">
      <c r="B3118" s="22" t="s">
        <v>6845</v>
      </c>
      <c r="C3118" s="22" t="s">
        <v>6847</v>
      </c>
      <c r="D3118" s="24">
        <v>25419</v>
      </c>
    </row>
    <row r="3119" spans="2:4" x14ac:dyDescent="0.25">
      <c r="B3119" s="22" t="s">
        <v>8815</v>
      </c>
      <c r="C3119" s="22" t="s">
        <v>8817</v>
      </c>
      <c r="D3119" s="24">
        <v>25421</v>
      </c>
    </row>
    <row r="3120" spans="2:4" x14ac:dyDescent="0.25">
      <c r="B3120" s="22" t="s">
        <v>5069</v>
      </c>
      <c r="C3120" s="22" t="s">
        <v>5071</v>
      </c>
      <c r="D3120" s="24">
        <v>25438</v>
      </c>
    </row>
    <row r="3121" spans="2:4" x14ac:dyDescent="0.25">
      <c r="B3121" s="22" t="s">
        <v>7040</v>
      </c>
      <c r="C3121" s="22" t="s">
        <v>7042</v>
      </c>
      <c r="D3121" s="24">
        <v>25442</v>
      </c>
    </row>
    <row r="3122" spans="2:4" x14ac:dyDescent="0.25">
      <c r="B3122" s="22" t="s">
        <v>8518</v>
      </c>
      <c r="C3122" s="22" t="s">
        <v>8520</v>
      </c>
      <c r="D3122" s="24">
        <v>25444</v>
      </c>
    </row>
    <row r="3123" spans="2:4" x14ac:dyDescent="0.25">
      <c r="B3123" s="22" t="s">
        <v>8317</v>
      </c>
      <c r="C3123" s="22" t="s">
        <v>8319</v>
      </c>
      <c r="D3123" s="24">
        <v>25466</v>
      </c>
    </row>
    <row r="3124" spans="2:4" x14ac:dyDescent="0.25">
      <c r="B3124" s="22" t="s">
        <v>15362</v>
      </c>
      <c r="C3124" s="22" t="s">
        <v>15364</v>
      </c>
      <c r="D3124" s="24">
        <v>25485</v>
      </c>
    </row>
    <row r="3125" spans="2:4" x14ac:dyDescent="0.25">
      <c r="B3125" s="22" t="s">
        <v>7645</v>
      </c>
      <c r="C3125" s="22" t="s">
        <v>7647</v>
      </c>
      <c r="D3125" s="24">
        <v>25502</v>
      </c>
    </row>
    <row r="3126" spans="2:4" x14ac:dyDescent="0.25">
      <c r="B3126" s="22" t="s">
        <v>10921</v>
      </c>
      <c r="C3126" s="22" t="s">
        <v>10923</v>
      </c>
      <c r="D3126" s="24">
        <v>25503</v>
      </c>
    </row>
    <row r="3127" spans="2:4" x14ac:dyDescent="0.25">
      <c r="B3127" s="22" t="s">
        <v>8716</v>
      </c>
      <c r="C3127" s="22" t="s">
        <v>8718</v>
      </c>
      <c r="D3127" s="24">
        <v>25504</v>
      </c>
    </row>
    <row r="3128" spans="2:4" x14ac:dyDescent="0.25">
      <c r="B3128" s="22" t="s">
        <v>8740</v>
      </c>
      <c r="C3128" s="22" t="s">
        <v>8742</v>
      </c>
      <c r="D3128" s="24">
        <v>25516</v>
      </c>
    </row>
    <row r="3129" spans="2:4" x14ac:dyDescent="0.25">
      <c r="B3129" s="22" t="s">
        <v>8938</v>
      </c>
      <c r="C3129" s="22" t="s">
        <v>8940</v>
      </c>
      <c r="D3129" s="24">
        <v>25527</v>
      </c>
    </row>
    <row r="3130" spans="2:4" x14ac:dyDescent="0.25">
      <c r="B3130" s="22" t="s">
        <v>8899</v>
      </c>
      <c r="C3130" s="22" t="s">
        <v>8901</v>
      </c>
      <c r="D3130" s="24">
        <v>25553</v>
      </c>
    </row>
    <row r="3131" spans="2:4" x14ac:dyDescent="0.25">
      <c r="B3131" s="22" t="s">
        <v>7909</v>
      </c>
      <c r="C3131" s="22" t="s">
        <v>7911</v>
      </c>
      <c r="D3131" s="24">
        <v>25562</v>
      </c>
    </row>
    <row r="3132" spans="2:4" x14ac:dyDescent="0.25">
      <c r="B3132" s="22" t="s">
        <v>13127</v>
      </c>
      <c r="C3132" s="22" t="s">
        <v>13129</v>
      </c>
      <c r="D3132" s="24">
        <v>25576</v>
      </c>
    </row>
    <row r="3133" spans="2:4" x14ac:dyDescent="0.25">
      <c r="B3133" s="22" t="s">
        <v>9747</v>
      </c>
      <c r="C3133" s="22" t="s">
        <v>9749</v>
      </c>
      <c r="D3133" s="24">
        <v>25582</v>
      </c>
    </row>
    <row r="3134" spans="2:4" x14ac:dyDescent="0.25">
      <c r="B3134" s="22" t="s">
        <v>8407</v>
      </c>
      <c r="C3134" s="22" t="s">
        <v>8409</v>
      </c>
      <c r="D3134" s="24">
        <v>25605</v>
      </c>
    </row>
    <row r="3135" spans="2:4" x14ac:dyDescent="0.25">
      <c r="B3135" s="22" t="s">
        <v>4546</v>
      </c>
      <c r="C3135" s="22" t="s">
        <v>4548</v>
      </c>
      <c r="D3135" s="24">
        <v>25624</v>
      </c>
    </row>
    <row r="3136" spans="2:4" x14ac:dyDescent="0.25">
      <c r="B3136" s="22" t="s">
        <v>7187</v>
      </c>
      <c r="C3136" s="22" t="s">
        <v>7189</v>
      </c>
      <c r="D3136" s="24">
        <v>25629</v>
      </c>
    </row>
    <row r="3137" spans="2:4" x14ac:dyDescent="0.25">
      <c r="B3137" s="22" t="s">
        <v>9327</v>
      </c>
      <c r="C3137" s="22" t="s">
        <v>9329</v>
      </c>
      <c r="D3137" s="24">
        <v>25649</v>
      </c>
    </row>
    <row r="3138" spans="2:4" x14ac:dyDescent="0.25">
      <c r="B3138" s="22" t="s">
        <v>8383</v>
      </c>
      <c r="C3138" s="22" t="s">
        <v>8385</v>
      </c>
      <c r="D3138" s="24">
        <v>25655</v>
      </c>
    </row>
    <row r="3139" spans="2:4" x14ac:dyDescent="0.25">
      <c r="B3139" s="22" t="s">
        <v>7222</v>
      </c>
      <c r="C3139" s="22" t="s">
        <v>7224</v>
      </c>
      <c r="D3139" s="24">
        <v>25694</v>
      </c>
    </row>
    <row r="3140" spans="2:4" x14ac:dyDescent="0.25">
      <c r="B3140" s="22" t="s">
        <v>7210</v>
      </c>
      <c r="C3140" s="22" t="s">
        <v>7212</v>
      </c>
      <c r="D3140" s="24">
        <v>25701</v>
      </c>
    </row>
    <row r="3141" spans="2:4" x14ac:dyDescent="0.25">
      <c r="B3141" s="22" t="s">
        <v>7843</v>
      </c>
      <c r="C3141" s="22" t="s">
        <v>7845</v>
      </c>
      <c r="D3141" s="24">
        <v>25711</v>
      </c>
    </row>
    <row r="3142" spans="2:4" x14ac:dyDescent="0.25">
      <c r="B3142" s="22" t="s">
        <v>8743</v>
      </c>
      <c r="C3142" s="22" t="s">
        <v>8745</v>
      </c>
      <c r="D3142" s="24">
        <v>25720</v>
      </c>
    </row>
    <row r="3143" spans="2:4" x14ac:dyDescent="0.25">
      <c r="B3143" s="22" t="s">
        <v>10468</v>
      </c>
      <c r="C3143" s="22" t="s">
        <v>10470</v>
      </c>
      <c r="D3143" s="24">
        <v>25747</v>
      </c>
    </row>
    <row r="3144" spans="2:4" x14ac:dyDescent="0.25">
      <c r="B3144" s="22" t="s">
        <v>8614</v>
      </c>
      <c r="C3144" s="22" t="s">
        <v>8616</v>
      </c>
      <c r="D3144" s="24">
        <v>25752</v>
      </c>
    </row>
    <row r="3145" spans="2:4" x14ac:dyDescent="0.25">
      <c r="B3145" s="22" t="s">
        <v>7103</v>
      </c>
      <c r="C3145" s="22" t="s">
        <v>7105</v>
      </c>
      <c r="D3145" s="24">
        <v>25761</v>
      </c>
    </row>
    <row r="3146" spans="2:4" x14ac:dyDescent="0.25">
      <c r="B3146" s="22" t="s">
        <v>3916</v>
      </c>
      <c r="C3146" s="22" t="s">
        <v>3918</v>
      </c>
      <c r="D3146" s="24">
        <v>25766</v>
      </c>
    </row>
    <row r="3147" spans="2:4" x14ac:dyDescent="0.25">
      <c r="B3147" s="22" t="s">
        <v>8482</v>
      </c>
      <c r="C3147" s="22" t="s">
        <v>8484</v>
      </c>
      <c r="D3147" s="24">
        <v>25781</v>
      </c>
    </row>
    <row r="3148" spans="2:4" x14ac:dyDescent="0.25">
      <c r="B3148" s="22" t="s">
        <v>18976</v>
      </c>
      <c r="C3148" s="22" t="s">
        <v>18977</v>
      </c>
      <c r="D3148" s="24">
        <v>25801</v>
      </c>
    </row>
    <row r="3149" spans="2:4" x14ac:dyDescent="0.25">
      <c r="B3149" s="22" t="s">
        <v>4656</v>
      </c>
      <c r="C3149" s="22" t="s">
        <v>4658</v>
      </c>
      <c r="D3149" s="24">
        <v>25803</v>
      </c>
    </row>
    <row r="3150" spans="2:4" x14ac:dyDescent="0.25">
      <c r="B3150" s="22" t="s">
        <v>12372</v>
      </c>
      <c r="C3150" s="22" t="s">
        <v>12374</v>
      </c>
      <c r="D3150" s="24">
        <v>25807</v>
      </c>
    </row>
    <row r="3151" spans="2:4" x14ac:dyDescent="0.25">
      <c r="B3151" s="22" t="s">
        <v>7618</v>
      </c>
      <c r="C3151" s="22" t="s">
        <v>7620</v>
      </c>
      <c r="D3151" s="24">
        <v>25830</v>
      </c>
    </row>
    <row r="3152" spans="2:4" x14ac:dyDescent="0.25">
      <c r="B3152" s="22" t="s">
        <v>6235</v>
      </c>
      <c r="C3152" s="22" t="s">
        <v>6237</v>
      </c>
      <c r="D3152" s="24">
        <v>25852</v>
      </c>
    </row>
    <row r="3153" spans="2:4" x14ac:dyDescent="0.25">
      <c r="B3153" s="22" t="s">
        <v>8209</v>
      </c>
      <c r="C3153" s="22" t="s">
        <v>8211</v>
      </c>
      <c r="D3153" s="24">
        <v>25858</v>
      </c>
    </row>
    <row r="3154" spans="2:4" x14ac:dyDescent="0.25">
      <c r="B3154" s="22" t="s">
        <v>10837</v>
      </c>
      <c r="C3154" s="22" t="s">
        <v>10839</v>
      </c>
      <c r="D3154" s="24">
        <v>25880</v>
      </c>
    </row>
    <row r="3155" spans="2:4" x14ac:dyDescent="0.25">
      <c r="B3155" s="22" t="s">
        <v>8236</v>
      </c>
      <c r="C3155" s="22" t="s">
        <v>8238</v>
      </c>
      <c r="D3155" s="24">
        <v>25899</v>
      </c>
    </row>
    <row r="3156" spans="2:4" x14ac:dyDescent="0.25">
      <c r="B3156" s="22" t="s">
        <v>18978</v>
      </c>
      <c r="C3156" s="22" t="s">
        <v>18979</v>
      </c>
      <c r="D3156" s="24">
        <v>25909</v>
      </c>
    </row>
    <row r="3157" spans="2:4" x14ac:dyDescent="0.25">
      <c r="B3157" s="22" t="s">
        <v>8830</v>
      </c>
      <c r="C3157" s="22" t="s">
        <v>8832</v>
      </c>
      <c r="D3157" s="24">
        <v>25909</v>
      </c>
    </row>
    <row r="3158" spans="2:4" x14ac:dyDescent="0.25">
      <c r="B3158" s="22" t="s">
        <v>8092</v>
      </c>
      <c r="C3158" s="22" t="s">
        <v>8094</v>
      </c>
      <c r="D3158" s="24">
        <v>25918</v>
      </c>
    </row>
    <row r="3159" spans="2:4" x14ac:dyDescent="0.25">
      <c r="B3159" s="22" t="s">
        <v>8500</v>
      </c>
      <c r="C3159" s="22" t="s">
        <v>8502</v>
      </c>
      <c r="D3159" s="24">
        <v>25922</v>
      </c>
    </row>
    <row r="3160" spans="2:4" x14ac:dyDescent="0.25">
      <c r="B3160" s="22" t="s">
        <v>9273</v>
      </c>
      <c r="C3160" s="22" t="s">
        <v>9275</v>
      </c>
      <c r="D3160" s="24">
        <v>25923</v>
      </c>
    </row>
    <row r="3161" spans="2:4" x14ac:dyDescent="0.25">
      <c r="B3161" s="22" t="s">
        <v>8188</v>
      </c>
      <c r="C3161" s="22" t="s">
        <v>8190</v>
      </c>
      <c r="D3161" s="24">
        <v>25959</v>
      </c>
    </row>
    <row r="3162" spans="2:4" x14ac:dyDescent="0.25">
      <c r="B3162" s="22" t="s">
        <v>8968</v>
      </c>
      <c r="C3162" s="22" t="s">
        <v>8970</v>
      </c>
      <c r="D3162" s="24">
        <v>25965</v>
      </c>
    </row>
    <row r="3163" spans="2:4" x14ac:dyDescent="0.25">
      <c r="B3163" s="22" t="s">
        <v>8755</v>
      </c>
      <c r="C3163" s="22" t="s">
        <v>8757</v>
      </c>
      <c r="D3163" s="24">
        <v>25997</v>
      </c>
    </row>
    <row r="3164" spans="2:4" x14ac:dyDescent="0.25">
      <c r="B3164" s="22" t="s">
        <v>6016</v>
      </c>
      <c r="C3164" s="22" t="s">
        <v>6018</v>
      </c>
      <c r="D3164" s="24">
        <v>26034</v>
      </c>
    </row>
    <row r="3165" spans="2:4" x14ac:dyDescent="0.25">
      <c r="B3165" s="22" t="s">
        <v>8203</v>
      </c>
      <c r="C3165" s="22" t="s">
        <v>8205</v>
      </c>
      <c r="D3165" s="24">
        <v>26052</v>
      </c>
    </row>
    <row r="3166" spans="2:4" x14ac:dyDescent="0.25">
      <c r="B3166" s="22" t="s">
        <v>7804</v>
      </c>
      <c r="C3166" s="22" t="s">
        <v>18980</v>
      </c>
      <c r="D3166" s="24">
        <v>26054</v>
      </c>
    </row>
    <row r="3167" spans="2:4" x14ac:dyDescent="0.25">
      <c r="B3167" s="22" t="s">
        <v>8473</v>
      </c>
      <c r="C3167" s="22" t="s">
        <v>8475</v>
      </c>
      <c r="D3167" s="24">
        <v>26087</v>
      </c>
    </row>
    <row r="3168" spans="2:4" x14ac:dyDescent="0.25">
      <c r="B3168" s="22" t="s">
        <v>9384</v>
      </c>
      <c r="C3168" s="22" t="s">
        <v>9386</v>
      </c>
      <c r="D3168" s="24">
        <v>26107</v>
      </c>
    </row>
    <row r="3169" spans="2:4" x14ac:dyDescent="0.25">
      <c r="B3169" s="22" t="s">
        <v>9228</v>
      </c>
      <c r="C3169" s="22" t="s">
        <v>9230</v>
      </c>
      <c r="D3169" s="24">
        <v>26126</v>
      </c>
    </row>
    <row r="3170" spans="2:4" x14ac:dyDescent="0.25">
      <c r="B3170" s="22" t="s">
        <v>9372</v>
      </c>
      <c r="C3170" s="22" t="s">
        <v>9374</v>
      </c>
      <c r="D3170" s="24">
        <v>26134</v>
      </c>
    </row>
    <row r="3171" spans="2:4" x14ac:dyDescent="0.25">
      <c r="B3171" s="22" t="s">
        <v>6717</v>
      </c>
      <c r="C3171" s="22" t="s">
        <v>6719</v>
      </c>
      <c r="D3171" s="24">
        <v>26138</v>
      </c>
    </row>
    <row r="3172" spans="2:4" x14ac:dyDescent="0.25">
      <c r="B3172" s="22" t="s">
        <v>8140</v>
      </c>
      <c r="C3172" s="22" t="s">
        <v>8142</v>
      </c>
      <c r="D3172" s="24">
        <v>26139</v>
      </c>
    </row>
    <row r="3173" spans="2:4" x14ac:dyDescent="0.25">
      <c r="B3173" s="22" t="s">
        <v>9947</v>
      </c>
      <c r="C3173" s="22" t="s">
        <v>9949</v>
      </c>
      <c r="D3173" s="24">
        <v>26149</v>
      </c>
    </row>
    <row r="3174" spans="2:4" x14ac:dyDescent="0.25">
      <c r="B3174" s="22" t="s">
        <v>7477</v>
      </c>
      <c r="C3174" s="22" t="s">
        <v>7479</v>
      </c>
      <c r="D3174" s="24">
        <v>26188</v>
      </c>
    </row>
    <row r="3175" spans="2:4" x14ac:dyDescent="0.25">
      <c r="B3175" s="22" t="s">
        <v>10106</v>
      </c>
      <c r="C3175" s="22" t="s">
        <v>18981</v>
      </c>
      <c r="D3175" s="24">
        <v>26200</v>
      </c>
    </row>
    <row r="3176" spans="2:4" x14ac:dyDescent="0.25">
      <c r="B3176" s="22" t="s">
        <v>8737</v>
      </c>
      <c r="C3176" s="22" t="s">
        <v>8739</v>
      </c>
      <c r="D3176" s="24">
        <v>26292</v>
      </c>
    </row>
    <row r="3177" spans="2:4" x14ac:dyDescent="0.25">
      <c r="B3177" s="22" t="s">
        <v>11768</v>
      </c>
      <c r="C3177" s="22" t="s">
        <v>11770</v>
      </c>
      <c r="D3177" s="24">
        <v>26304</v>
      </c>
    </row>
    <row r="3178" spans="2:4" x14ac:dyDescent="0.25">
      <c r="B3178" s="22" t="s">
        <v>7714</v>
      </c>
      <c r="C3178" s="22" t="s">
        <v>7716</v>
      </c>
      <c r="D3178" s="24">
        <v>26308</v>
      </c>
    </row>
    <row r="3179" spans="2:4" x14ac:dyDescent="0.25">
      <c r="B3179" s="22" t="s">
        <v>8428</v>
      </c>
      <c r="C3179" s="22" t="s">
        <v>8430</v>
      </c>
      <c r="D3179" s="24">
        <v>26311</v>
      </c>
    </row>
    <row r="3180" spans="2:4" x14ac:dyDescent="0.25">
      <c r="B3180" s="22" t="s">
        <v>8026</v>
      </c>
      <c r="C3180" s="22" t="s">
        <v>8028</v>
      </c>
      <c r="D3180" s="24">
        <v>26313</v>
      </c>
    </row>
    <row r="3181" spans="2:4" x14ac:dyDescent="0.25">
      <c r="B3181" s="22" t="s">
        <v>7885</v>
      </c>
      <c r="C3181" s="22" t="s">
        <v>7887</v>
      </c>
      <c r="D3181" s="24">
        <v>26318</v>
      </c>
    </row>
    <row r="3182" spans="2:4" x14ac:dyDescent="0.25">
      <c r="B3182" s="22" t="s">
        <v>8497</v>
      </c>
      <c r="C3182" s="22" t="s">
        <v>8499</v>
      </c>
      <c r="D3182" s="24">
        <v>26336</v>
      </c>
    </row>
    <row r="3183" spans="2:4" x14ac:dyDescent="0.25">
      <c r="B3183" s="22" t="s">
        <v>7501</v>
      </c>
      <c r="C3183" s="22" t="s">
        <v>7503</v>
      </c>
      <c r="D3183" s="24">
        <v>26341</v>
      </c>
    </row>
    <row r="3184" spans="2:4" x14ac:dyDescent="0.25">
      <c r="B3184" s="22" t="s">
        <v>7750</v>
      </c>
      <c r="C3184" s="22" t="s">
        <v>7752</v>
      </c>
      <c r="D3184" s="24">
        <v>26343</v>
      </c>
    </row>
    <row r="3185" spans="2:4" x14ac:dyDescent="0.25">
      <c r="B3185" s="22" t="s">
        <v>9567</v>
      </c>
      <c r="C3185" s="22" t="s">
        <v>9569</v>
      </c>
      <c r="D3185" s="24">
        <v>26349</v>
      </c>
    </row>
    <row r="3186" spans="2:4" x14ac:dyDescent="0.25">
      <c r="B3186" s="22" t="s">
        <v>6592</v>
      </c>
      <c r="C3186" s="22" t="s">
        <v>6594</v>
      </c>
      <c r="D3186" s="24">
        <v>26355</v>
      </c>
    </row>
    <row r="3187" spans="2:4" x14ac:dyDescent="0.25">
      <c r="B3187" s="22" t="s">
        <v>9651</v>
      </c>
      <c r="C3187" s="22" t="s">
        <v>9653</v>
      </c>
      <c r="D3187" s="24">
        <v>26383</v>
      </c>
    </row>
    <row r="3188" spans="2:4" x14ac:dyDescent="0.25">
      <c r="B3188" s="22" t="s">
        <v>7780</v>
      </c>
      <c r="C3188" s="22" t="s">
        <v>7782</v>
      </c>
      <c r="D3188" s="24">
        <v>26384</v>
      </c>
    </row>
    <row r="3189" spans="2:4" x14ac:dyDescent="0.25">
      <c r="B3189" s="22" t="s">
        <v>7651</v>
      </c>
      <c r="C3189" s="22" t="s">
        <v>7653</v>
      </c>
      <c r="D3189" s="24">
        <v>26401</v>
      </c>
    </row>
    <row r="3190" spans="2:4" x14ac:dyDescent="0.25">
      <c r="B3190" s="22" t="s">
        <v>7831</v>
      </c>
      <c r="C3190" s="22" t="s">
        <v>7833</v>
      </c>
      <c r="D3190" s="24">
        <v>26404</v>
      </c>
    </row>
    <row r="3191" spans="2:4" x14ac:dyDescent="0.25">
      <c r="B3191" s="22" t="s">
        <v>8275</v>
      </c>
      <c r="C3191" s="22" t="s">
        <v>8277</v>
      </c>
      <c r="D3191" s="24">
        <v>26473</v>
      </c>
    </row>
    <row r="3192" spans="2:4" x14ac:dyDescent="0.25">
      <c r="B3192" s="22" t="s">
        <v>5879</v>
      </c>
      <c r="C3192" s="22" t="s">
        <v>5881</v>
      </c>
      <c r="D3192" s="24">
        <v>26493</v>
      </c>
    </row>
    <row r="3193" spans="2:4" x14ac:dyDescent="0.25">
      <c r="B3193" s="22" t="s">
        <v>6830</v>
      </c>
      <c r="C3193" s="22" t="s">
        <v>6832</v>
      </c>
      <c r="D3193" s="24">
        <v>26494</v>
      </c>
    </row>
    <row r="3194" spans="2:4" x14ac:dyDescent="0.25">
      <c r="B3194" s="22" t="s">
        <v>10573</v>
      </c>
      <c r="C3194" s="22" t="s">
        <v>10575</v>
      </c>
      <c r="D3194" s="24">
        <v>26532</v>
      </c>
    </row>
    <row r="3195" spans="2:4" x14ac:dyDescent="0.25">
      <c r="B3195" s="22" t="s">
        <v>7996</v>
      </c>
      <c r="C3195" s="22" t="s">
        <v>7998</v>
      </c>
      <c r="D3195" s="24">
        <v>26537</v>
      </c>
    </row>
    <row r="3196" spans="2:4" x14ac:dyDescent="0.25">
      <c r="B3196" s="22" t="s">
        <v>6890</v>
      </c>
      <c r="C3196" s="22" t="s">
        <v>6892</v>
      </c>
      <c r="D3196" s="24">
        <v>26547</v>
      </c>
    </row>
    <row r="3197" spans="2:4" x14ac:dyDescent="0.25">
      <c r="B3197" s="22" t="s">
        <v>9441</v>
      </c>
      <c r="C3197" s="22" t="s">
        <v>18982</v>
      </c>
      <c r="D3197" s="24">
        <v>26579</v>
      </c>
    </row>
    <row r="3198" spans="2:4" x14ac:dyDescent="0.25">
      <c r="B3198" s="22" t="s">
        <v>8146</v>
      </c>
      <c r="C3198" s="22" t="s">
        <v>8148</v>
      </c>
      <c r="D3198" s="24">
        <v>26589</v>
      </c>
    </row>
    <row r="3199" spans="2:4" x14ac:dyDescent="0.25">
      <c r="B3199" s="22" t="s">
        <v>7537</v>
      </c>
      <c r="C3199" s="22" t="s">
        <v>7539</v>
      </c>
      <c r="D3199" s="24">
        <v>26610</v>
      </c>
    </row>
    <row r="3200" spans="2:4" x14ac:dyDescent="0.25">
      <c r="B3200" s="22" t="s">
        <v>6923</v>
      </c>
      <c r="C3200" s="22" t="s">
        <v>6925</v>
      </c>
      <c r="D3200" s="24">
        <v>26619</v>
      </c>
    </row>
    <row r="3201" spans="2:4" x14ac:dyDescent="0.25">
      <c r="B3201" s="22" t="s">
        <v>9744</v>
      </c>
      <c r="C3201" s="22" t="s">
        <v>9746</v>
      </c>
      <c r="D3201" s="24">
        <v>26655</v>
      </c>
    </row>
    <row r="3202" spans="2:4" x14ac:dyDescent="0.25">
      <c r="B3202" s="22" t="s">
        <v>7267</v>
      </c>
      <c r="C3202" s="22" t="s">
        <v>7269</v>
      </c>
      <c r="D3202" s="24">
        <v>26688</v>
      </c>
    </row>
    <row r="3203" spans="2:4" x14ac:dyDescent="0.25">
      <c r="B3203" s="22" t="s">
        <v>9360</v>
      </c>
      <c r="C3203" s="22" t="s">
        <v>9362</v>
      </c>
      <c r="D3203" s="24">
        <v>26694</v>
      </c>
    </row>
    <row r="3204" spans="2:4" x14ac:dyDescent="0.25">
      <c r="B3204" s="22" t="s">
        <v>9876</v>
      </c>
      <c r="C3204" s="22" t="s">
        <v>18983</v>
      </c>
      <c r="D3204" s="24">
        <v>26708</v>
      </c>
    </row>
    <row r="3205" spans="2:4" x14ac:dyDescent="0.25">
      <c r="B3205" s="22" t="s">
        <v>8590</v>
      </c>
      <c r="C3205" s="22" t="s">
        <v>8592</v>
      </c>
      <c r="D3205" s="24">
        <v>26737</v>
      </c>
    </row>
    <row r="3206" spans="2:4" x14ac:dyDescent="0.25">
      <c r="B3206" s="22" t="s">
        <v>8302</v>
      </c>
      <c r="C3206" s="22" t="s">
        <v>8304</v>
      </c>
      <c r="D3206" s="24">
        <v>26751</v>
      </c>
    </row>
    <row r="3207" spans="2:4" x14ac:dyDescent="0.25">
      <c r="B3207" s="22" t="s">
        <v>9315</v>
      </c>
      <c r="C3207" s="22" t="s">
        <v>9317</v>
      </c>
      <c r="D3207" s="24">
        <v>26770</v>
      </c>
    </row>
    <row r="3208" spans="2:4" x14ac:dyDescent="0.25">
      <c r="B3208" s="22" t="s">
        <v>7951</v>
      </c>
      <c r="C3208" s="22" t="s">
        <v>7953</v>
      </c>
      <c r="D3208" s="24">
        <v>26792</v>
      </c>
    </row>
    <row r="3209" spans="2:4" x14ac:dyDescent="0.25">
      <c r="B3209" s="22" t="s">
        <v>6750</v>
      </c>
      <c r="C3209" s="22" t="s">
        <v>6752</v>
      </c>
      <c r="D3209" s="24">
        <v>26839</v>
      </c>
    </row>
    <row r="3210" spans="2:4" x14ac:dyDescent="0.25">
      <c r="B3210" s="22" t="s">
        <v>6597</v>
      </c>
      <c r="C3210" s="22" t="s">
        <v>6599</v>
      </c>
      <c r="D3210" s="24">
        <v>26848</v>
      </c>
    </row>
    <row r="3211" spans="2:4" x14ac:dyDescent="0.25">
      <c r="B3211" s="22" t="s">
        <v>10801</v>
      </c>
      <c r="C3211" s="22" t="s">
        <v>10803</v>
      </c>
      <c r="D3211" s="24">
        <v>26852</v>
      </c>
    </row>
    <row r="3212" spans="2:4" x14ac:dyDescent="0.25">
      <c r="B3212" s="22" t="s">
        <v>7510</v>
      </c>
      <c r="C3212" s="22" t="s">
        <v>7512</v>
      </c>
      <c r="D3212" s="24">
        <v>26855</v>
      </c>
    </row>
    <row r="3213" spans="2:4" x14ac:dyDescent="0.25">
      <c r="B3213" s="22" t="s">
        <v>6286</v>
      </c>
      <c r="C3213" s="22" t="s">
        <v>6288</v>
      </c>
      <c r="D3213" s="24">
        <v>26885</v>
      </c>
    </row>
    <row r="3214" spans="2:4" x14ac:dyDescent="0.25">
      <c r="B3214" s="22" t="s">
        <v>7001</v>
      </c>
      <c r="C3214" s="22" t="s">
        <v>7003</v>
      </c>
      <c r="D3214" s="24">
        <v>26917</v>
      </c>
    </row>
    <row r="3215" spans="2:4" x14ac:dyDescent="0.25">
      <c r="B3215" s="22" t="s">
        <v>7264</v>
      </c>
      <c r="C3215" s="22" t="s">
        <v>7266</v>
      </c>
      <c r="D3215" s="24">
        <v>26946</v>
      </c>
    </row>
    <row r="3216" spans="2:4" x14ac:dyDescent="0.25">
      <c r="B3216" s="22" t="s">
        <v>6064</v>
      </c>
      <c r="C3216" s="22" t="s">
        <v>6066</v>
      </c>
      <c r="D3216" s="24">
        <v>26969</v>
      </c>
    </row>
    <row r="3217" spans="2:4" x14ac:dyDescent="0.25">
      <c r="B3217" s="22" t="s">
        <v>9846</v>
      </c>
      <c r="C3217" s="22" t="s">
        <v>9848</v>
      </c>
      <c r="D3217" s="24">
        <v>26975</v>
      </c>
    </row>
    <row r="3218" spans="2:4" x14ac:dyDescent="0.25">
      <c r="B3218" s="22" t="s">
        <v>6791</v>
      </c>
      <c r="C3218" s="22" t="s">
        <v>6793</v>
      </c>
      <c r="D3218" s="24">
        <v>26979</v>
      </c>
    </row>
    <row r="3219" spans="2:4" x14ac:dyDescent="0.25">
      <c r="B3219" s="22" t="s">
        <v>7318</v>
      </c>
      <c r="C3219" s="22" t="s">
        <v>7320</v>
      </c>
      <c r="D3219" s="24">
        <v>26985</v>
      </c>
    </row>
    <row r="3220" spans="2:4" x14ac:dyDescent="0.25">
      <c r="B3220" s="22" t="s">
        <v>9666</v>
      </c>
      <c r="C3220" s="22" t="s">
        <v>9668</v>
      </c>
      <c r="D3220" s="24">
        <v>27020</v>
      </c>
    </row>
    <row r="3221" spans="2:4" x14ac:dyDescent="0.25">
      <c r="B3221" s="22" t="s">
        <v>10055</v>
      </c>
      <c r="C3221" s="22" t="s">
        <v>10057</v>
      </c>
      <c r="D3221" s="24">
        <v>27066</v>
      </c>
    </row>
    <row r="3222" spans="2:4" x14ac:dyDescent="0.25">
      <c r="B3222" s="22" t="s">
        <v>8956</v>
      </c>
      <c r="C3222" s="22" t="s">
        <v>8958</v>
      </c>
      <c r="D3222" s="24">
        <v>27086</v>
      </c>
    </row>
    <row r="3223" spans="2:4" x14ac:dyDescent="0.25">
      <c r="B3223" s="22" t="s">
        <v>9582</v>
      </c>
      <c r="C3223" s="22" t="s">
        <v>9584</v>
      </c>
      <c r="D3223" s="24">
        <v>27092</v>
      </c>
    </row>
    <row r="3224" spans="2:4" x14ac:dyDescent="0.25">
      <c r="B3224" s="22" t="s">
        <v>8068</v>
      </c>
      <c r="C3224" s="22" t="s">
        <v>8070</v>
      </c>
      <c r="D3224" s="24">
        <v>27106</v>
      </c>
    </row>
    <row r="3225" spans="2:4" x14ac:dyDescent="0.25">
      <c r="B3225" s="22" t="s">
        <v>8410</v>
      </c>
      <c r="C3225" s="22" t="s">
        <v>8412</v>
      </c>
      <c r="D3225" s="24">
        <v>27152</v>
      </c>
    </row>
    <row r="3226" spans="2:4" x14ac:dyDescent="0.25">
      <c r="B3226" s="22" t="s">
        <v>18984</v>
      </c>
      <c r="C3226" s="22" t="s">
        <v>18985</v>
      </c>
      <c r="D3226" s="24">
        <v>27162</v>
      </c>
    </row>
    <row r="3227" spans="2:4" x14ac:dyDescent="0.25">
      <c r="B3227" s="22" t="s">
        <v>9111</v>
      </c>
      <c r="C3227" s="22" t="s">
        <v>9113</v>
      </c>
      <c r="D3227" s="24">
        <v>27190</v>
      </c>
    </row>
    <row r="3228" spans="2:4" x14ac:dyDescent="0.25">
      <c r="B3228" s="22" t="s">
        <v>8413</v>
      </c>
      <c r="C3228" s="22" t="s">
        <v>8415</v>
      </c>
      <c r="D3228" s="24">
        <v>27209</v>
      </c>
    </row>
    <row r="3229" spans="2:4" x14ac:dyDescent="0.25">
      <c r="B3229" s="22" t="s">
        <v>13568</v>
      </c>
      <c r="C3229" s="22" t="s">
        <v>13570</v>
      </c>
      <c r="D3229" s="24">
        <v>27217</v>
      </c>
    </row>
    <row r="3230" spans="2:4" x14ac:dyDescent="0.25">
      <c r="B3230" s="22" t="s">
        <v>8386</v>
      </c>
      <c r="C3230" s="22" t="s">
        <v>8388</v>
      </c>
      <c r="D3230" s="24">
        <v>27257</v>
      </c>
    </row>
    <row r="3231" spans="2:4" x14ac:dyDescent="0.25">
      <c r="B3231" s="22" t="s">
        <v>5237</v>
      </c>
      <c r="C3231" s="22" t="s">
        <v>5239</v>
      </c>
      <c r="D3231" s="24">
        <v>27283</v>
      </c>
    </row>
    <row r="3232" spans="2:4" x14ac:dyDescent="0.25">
      <c r="B3232" s="22" t="s">
        <v>8638</v>
      </c>
      <c r="C3232" s="22" t="s">
        <v>8640</v>
      </c>
      <c r="D3232" s="24">
        <v>27285</v>
      </c>
    </row>
    <row r="3233" spans="2:4" x14ac:dyDescent="0.25">
      <c r="B3233" s="22" t="s">
        <v>18986</v>
      </c>
      <c r="C3233" s="22" t="s">
        <v>18987</v>
      </c>
      <c r="D3233" s="24">
        <v>27289</v>
      </c>
    </row>
    <row r="3234" spans="2:4" x14ac:dyDescent="0.25">
      <c r="B3234" s="22" t="s">
        <v>7888</v>
      </c>
      <c r="C3234" s="22" t="s">
        <v>7890</v>
      </c>
      <c r="D3234" s="24">
        <v>27353</v>
      </c>
    </row>
    <row r="3235" spans="2:4" x14ac:dyDescent="0.25">
      <c r="B3235" s="22" t="s">
        <v>8908</v>
      </c>
      <c r="C3235" s="22" t="s">
        <v>18988</v>
      </c>
      <c r="D3235" s="24">
        <v>27441</v>
      </c>
    </row>
    <row r="3236" spans="2:4" x14ac:dyDescent="0.25">
      <c r="B3236" s="22" t="s">
        <v>8152</v>
      </c>
      <c r="C3236" s="22" t="s">
        <v>8154</v>
      </c>
      <c r="D3236" s="24">
        <v>27456</v>
      </c>
    </row>
    <row r="3237" spans="2:4" x14ac:dyDescent="0.25">
      <c r="B3237" s="22" t="s">
        <v>9162</v>
      </c>
      <c r="C3237" s="22" t="s">
        <v>9164</v>
      </c>
      <c r="D3237" s="24">
        <v>27460</v>
      </c>
    </row>
    <row r="3238" spans="2:4" x14ac:dyDescent="0.25">
      <c r="B3238" s="22" t="s">
        <v>7142</v>
      </c>
      <c r="C3238" s="22" t="s">
        <v>7144</v>
      </c>
      <c r="D3238" s="24">
        <v>27463</v>
      </c>
    </row>
    <row r="3239" spans="2:4" x14ac:dyDescent="0.25">
      <c r="B3239" s="22" t="s">
        <v>18989</v>
      </c>
      <c r="C3239" s="22" t="s">
        <v>18990</v>
      </c>
      <c r="D3239" s="24">
        <v>27522</v>
      </c>
    </row>
    <row r="3240" spans="2:4" x14ac:dyDescent="0.25">
      <c r="B3240" s="22" t="s">
        <v>13574</v>
      </c>
      <c r="C3240" s="22" t="s">
        <v>13576</v>
      </c>
      <c r="D3240" s="24">
        <v>27553</v>
      </c>
    </row>
    <row r="3241" spans="2:4" x14ac:dyDescent="0.25">
      <c r="B3241" s="22" t="s">
        <v>7744</v>
      </c>
      <c r="C3241" s="22" t="s">
        <v>18991</v>
      </c>
      <c r="D3241" s="24">
        <v>27554</v>
      </c>
    </row>
    <row r="3242" spans="2:4" x14ac:dyDescent="0.25">
      <c r="B3242" s="22" t="s">
        <v>3636</v>
      </c>
      <c r="C3242" s="22" t="s">
        <v>3638</v>
      </c>
      <c r="D3242" s="24">
        <v>27563</v>
      </c>
    </row>
    <row r="3243" spans="2:4" x14ac:dyDescent="0.25">
      <c r="B3243" s="22" t="s">
        <v>9540</v>
      </c>
      <c r="C3243" s="22" t="s">
        <v>9542</v>
      </c>
      <c r="D3243" s="24">
        <v>27604</v>
      </c>
    </row>
    <row r="3244" spans="2:4" x14ac:dyDescent="0.25">
      <c r="B3244" s="22" t="s">
        <v>8206</v>
      </c>
      <c r="C3244" s="22" t="s">
        <v>8208</v>
      </c>
      <c r="D3244" s="24">
        <v>27610</v>
      </c>
    </row>
    <row r="3245" spans="2:4" x14ac:dyDescent="0.25">
      <c r="B3245" s="22" t="s">
        <v>8827</v>
      </c>
      <c r="C3245" s="22" t="s">
        <v>8829</v>
      </c>
      <c r="D3245" s="24">
        <v>27648</v>
      </c>
    </row>
    <row r="3246" spans="2:4" x14ac:dyDescent="0.25">
      <c r="B3246" s="22" t="s">
        <v>10675</v>
      </c>
      <c r="C3246" s="22" t="s">
        <v>10677</v>
      </c>
      <c r="D3246" s="24">
        <v>27655</v>
      </c>
    </row>
    <row r="3247" spans="2:4" x14ac:dyDescent="0.25">
      <c r="B3247" s="22" t="s">
        <v>8998</v>
      </c>
      <c r="C3247" s="22" t="s">
        <v>9000</v>
      </c>
      <c r="D3247" s="24">
        <v>27705</v>
      </c>
    </row>
    <row r="3248" spans="2:4" x14ac:dyDescent="0.25">
      <c r="B3248" s="22" t="s">
        <v>7360</v>
      </c>
      <c r="C3248" s="22" t="s">
        <v>7362</v>
      </c>
      <c r="D3248" s="24">
        <v>27711</v>
      </c>
    </row>
    <row r="3249" spans="2:4" x14ac:dyDescent="0.25">
      <c r="B3249" s="22" t="s">
        <v>7879</v>
      </c>
      <c r="C3249" s="22" t="s">
        <v>7881</v>
      </c>
      <c r="D3249" s="24">
        <v>27733</v>
      </c>
    </row>
    <row r="3250" spans="2:4" x14ac:dyDescent="0.25">
      <c r="B3250" s="22" t="s">
        <v>8065</v>
      </c>
      <c r="C3250" s="22" t="s">
        <v>8067</v>
      </c>
      <c r="D3250" s="24">
        <v>27775</v>
      </c>
    </row>
    <row r="3251" spans="2:4" x14ac:dyDescent="0.25">
      <c r="B3251" s="22" t="s">
        <v>18992</v>
      </c>
      <c r="C3251" s="22" t="s">
        <v>18993</v>
      </c>
      <c r="D3251" s="24">
        <v>27777</v>
      </c>
    </row>
    <row r="3252" spans="2:4" x14ac:dyDescent="0.25">
      <c r="B3252" s="22" t="s">
        <v>18994</v>
      </c>
      <c r="C3252" s="22" t="s">
        <v>18995</v>
      </c>
      <c r="D3252" s="24">
        <v>27785</v>
      </c>
    </row>
    <row r="3253" spans="2:4" x14ac:dyDescent="0.25">
      <c r="B3253" s="22" t="s">
        <v>12799</v>
      </c>
      <c r="C3253" s="22" t="s">
        <v>12801</v>
      </c>
      <c r="D3253" s="24">
        <v>27829</v>
      </c>
    </row>
    <row r="3254" spans="2:4" x14ac:dyDescent="0.25">
      <c r="B3254" s="22" t="s">
        <v>8653</v>
      </c>
      <c r="C3254" s="22" t="s">
        <v>8655</v>
      </c>
      <c r="D3254" s="24">
        <v>27849</v>
      </c>
    </row>
    <row r="3255" spans="2:4" x14ac:dyDescent="0.25">
      <c r="B3255" s="22" t="s">
        <v>8137</v>
      </c>
      <c r="C3255" s="22" t="s">
        <v>8139</v>
      </c>
      <c r="D3255" s="24">
        <v>27903</v>
      </c>
    </row>
    <row r="3256" spans="2:4" x14ac:dyDescent="0.25">
      <c r="B3256" s="22" t="s">
        <v>7276</v>
      </c>
      <c r="C3256" s="22" t="s">
        <v>7278</v>
      </c>
      <c r="D3256" s="24">
        <v>27936</v>
      </c>
    </row>
    <row r="3257" spans="2:4" x14ac:dyDescent="0.25">
      <c r="B3257" s="22" t="s">
        <v>6633</v>
      </c>
      <c r="C3257" s="22" t="s">
        <v>6635</v>
      </c>
      <c r="D3257" s="24">
        <v>27954</v>
      </c>
    </row>
    <row r="3258" spans="2:4" x14ac:dyDescent="0.25">
      <c r="B3258" s="22" t="s">
        <v>4946</v>
      </c>
      <c r="C3258" s="22" t="s">
        <v>4948</v>
      </c>
      <c r="D3258" s="24">
        <v>27957</v>
      </c>
    </row>
    <row r="3259" spans="2:4" x14ac:dyDescent="0.25">
      <c r="B3259" s="22" t="s">
        <v>5798</v>
      </c>
      <c r="C3259" s="22" t="s">
        <v>5800</v>
      </c>
      <c r="D3259" s="24">
        <v>27975</v>
      </c>
    </row>
    <row r="3260" spans="2:4" x14ac:dyDescent="0.25">
      <c r="B3260" s="22" t="s">
        <v>5573</v>
      </c>
      <c r="C3260" s="22" t="s">
        <v>5575</v>
      </c>
      <c r="D3260" s="24">
        <v>28037</v>
      </c>
    </row>
    <row r="3261" spans="2:4" x14ac:dyDescent="0.25">
      <c r="B3261" s="22" t="s">
        <v>18996</v>
      </c>
      <c r="C3261" s="22" t="s">
        <v>18997</v>
      </c>
      <c r="D3261" s="24">
        <v>28037</v>
      </c>
    </row>
    <row r="3262" spans="2:4" x14ac:dyDescent="0.25">
      <c r="B3262" s="22" t="s">
        <v>9129</v>
      </c>
      <c r="C3262" s="22" t="s">
        <v>9131</v>
      </c>
      <c r="D3262" s="24">
        <v>28039</v>
      </c>
    </row>
    <row r="3263" spans="2:4" x14ac:dyDescent="0.25">
      <c r="B3263" s="22" t="s">
        <v>7789</v>
      </c>
      <c r="C3263" s="22" t="s">
        <v>7791</v>
      </c>
      <c r="D3263" s="24">
        <v>28051</v>
      </c>
    </row>
    <row r="3264" spans="2:4" x14ac:dyDescent="0.25">
      <c r="B3264" s="22" t="s">
        <v>7288</v>
      </c>
      <c r="C3264" s="22" t="s">
        <v>7290</v>
      </c>
      <c r="D3264" s="24">
        <v>28111</v>
      </c>
    </row>
    <row r="3265" spans="2:4" x14ac:dyDescent="0.25">
      <c r="B3265" s="22" t="s">
        <v>8587</v>
      </c>
      <c r="C3265" s="22" t="s">
        <v>8589</v>
      </c>
      <c r="D3265" s="24">
        <v>28121</v>
      </c>
    </row>
    <row r="3266" spans="2:4" x14ac:dyDescent="0.25">
      <c r="B3266" s="22" t="s">
        <v>9432</v>
      </c>
      <c r="C3266" s="22" t="s">
        <v>9434</v>
      </c>
      <c r="D3266" s="24">
        <v>28125</v>
      </c>
    </row>
    <row r="3267" spans="2:4" x14ac:dyDescent="0.25">
      <c r="B3267" s="22" t="s">
        <v>6711</v>
      </c>
      <c r="C3267" s="22" t="s">
        <v>6713</v>
      </c>
      <c r="D3267" s="24">
        <v>28130</v>
      </c>
    </row>
    <row r="3268" spans="2:4" x14ac:dyDescent="0.25">
      <c r="B3268" s="22" t="s">
        <v>7900</v>
      </c>
      <c r="C3268" s="22" t="s">
        <v>7902</v>
      </c>
      <c r="D3268" s="24">
        <v>28160</v>
      </c>
    </row>
    <row r="3269" spans="2:4" x14ac:dyDescent="0.25">
      <c r="B3269" s="22" t="s">
        <v>8635</v>
      </c>
      <c r="C3269" s="22" t="s">
        <v>8637</v>
      </c>
      <c r="D3269" s="24">
        <v>28162</v>
      </c>
    </row>
    <row r="3270" spans="2:4" x14ac:dyDescent="0.25">
      <c r="B3270" s="22" t="s">
        <v>8749</v>
      </c>
      <c r="C3270" s="22" t="s">
        <v>8751</v>
      </c>
      <c r="D3270" s="24">
        <v>28172</v>
      </c>
    </row>
    <row r="3271" spans="2:4" x14ac:dyDescent="0.25">
      <c r="B3271" s="22" t="s">
        <v>8242</v>
      </c>
      <c r="C3271" s="22" t="s">
        <v>8244</v>
      </c>
      <c r="D3271" s="24">
        <v>28173</v>
      </c>
    </row>
    <row r="3272" spans="2:4" x14ac:dyDescent="0.25">
      <c r="B3272" s="22" t="s">
        <v>4123</v>
      </c>
      <c r="C3272" s="22" t="s">
        <v>4125</v>
      </c>
      <c r="D3272" s="24">
        <v>28178</v>
      </c>
    </row>
    <row r="3273" spans="2:4" x14ac:dyDescent="0.25">
      <c r="B3273" s="22" t="s">
        <v>8611</v>
      </c>
      <c r="C3273" s="22" t="s">
        <v>8613</v>
      </c>
      <c r="D3273" s="24">
        <v>28194</v>
      </c>
    </row>
    <row r="3274" spans="2:4" x14ac:dyDescent="0.25">
      <c r="B3274" s="22" t="s">
        <v>7058</v>
      </c>
      <c r="C3274" s="22" t="s">
        <v>7060</v>
      </c>
      <c r="D3274" s="24">
        <v>28196</v>
      </c>
    </row>
    <row r="3275" spans="2:4" x14ac:dyDescent="0.25">
      <c r="B3275" s="22" t="s">
        <v>7729</v>
      </c>
      <c r="C3275" s="22" t="s">
        <v>7731</v>
      </c>
      <c r="D3275" s="24">
        <v>28244</v>
      </c>
    </row>
    <row r="3276" spans="2:4" x14ac:dyDescent="0.25">
      <c r="B3276" s="22" t="s">
        <v>7435</v>
      </c>
      <c r="C3276" s="22" t="s">
        <v>7437</v>
      </c>
      <c r="D3276" s="24">
        <v>28296</v>
      </c>
    </row>
    <row r="3277" spans="2:4" x14ac:dyDescent="0.25">
      <c r="B3277" s="22" t="s">
        <v>6863</v>
      </c>
      <c r="C3277" s="22" t="s">
        <v>6865</v>
      </c>
      <c r="D3277" s="24">
        <v>28345</v>
      </c>
    </row>
    <row r="3278" spans="2:4" x14ac:dyDescent="0.25">
      <c r="B3278" s="22" t="s">
        <v>7675</v>
      </c>
      <c r="C3278" s="22" t="s">
        <v>7677</v>
      </c>
      <c r="D3278" s="24">
        <v>28348</v>
      </c>
    </row>
    <row r="3279" spans="2:4" x14ac:dyDescent="0.25">
      <c r="B3279" s="22" t="s">
        <v>5950</v>
      </c>
      <c r="C3279" s="22" t="s">
        <v>5952</v>
      </c>
      <c r="D3279" s="24">
        <v>28353</v>
      </c>
    </row>
    <row r="3280" spans="2:4" x14ac:dyDescent="0.25">
      <c r="B3280" s="22" t="s">
        <v>7720</v>
      </c>
      <c r="C3280" s="22" t="s">
        <v>7722</v>
      </c>
      <c r="D3280" s="24">
        <v>28361</v>
      </c>
    </row>
    <row r="3281" spans="2:4" x14ac:dyDescent="0.25">
      <c r="B3281" s="22" t="s">
        <v>5111</v>
      </c>
      <c r="C3281" s="22" t="s">
        <v>5113</v>
      </c>
      <c r="D3281" s="24">
        <v>28365</v>
      </c>
    </row>
    <row r="3282" spans="2:4" x14ac:dyDescent="0.25">
      <c r="B3282" s="22" t="s">
        <v>7034</v>
      </c>
      <c r="C3282" s="22" t="s">
        <v>7036</v>
      </c>
      <c r="D3282" s="24">
        <v>28378</v>
      </c>
    </row>
    <row r="3283" spans="2:4" x14ac:dyDescent="0.25">
      <c r="B3283" s="22" t="s">
        <v>8113</v>
      </c>
      <c r="C3283" s="22" t="s">
        <v>8115</v>
      </c>
      <c r="D3283" s="24">
        <v>28387</v>
      </c>
    </row>
    <row r="3284" spans="2:4" x14ac:dyDescent="0.25">
      <c r="B3284" s="22" t="s">
        <v>12844</v>
      </c>
      <c r="C3284" s="22" t="s">
        <v>12846</v>
      </c>
      <c r="D3284" s="24">
        <v>28410</v>
      </c>
    </row>
    <row r="3285" spans="2:4" x14ac:dyDescent="0.25">
      <c r="B3285" s="22" t="s">
        <v>10459</v>
      </c>
      <c r="C3285" s="22" t="s">
        <v>10461</v>
      </c>
      <c r="D3285" s="24">
        <v>28437</v>
      </c>
    </row>
    <row r="3286" spans="2:4" x14ac:dyDescent="0.25">
      <c r="B3286" s="22" t="s">
        <v>6639</v>
      </c>
      <c r="C3286" s="22" t="s">
        <v>6641</v>
      </c>
      <c r="D3286" s="24">
        <v>28458</v>
      </c>
    </row>
    <row r="3287" spans="2:4" x14ac:dyDescent="0.25">
      <c r="B3287" s="22" t="s">
        <v>13310</v>
      </c>
      <c r="C3287" s="22" t="s">
        <v>13312</v>
      </c>
      <c r="D3287" s="24">
        <v>28498</v>
      </c>
    </row>
    <row r="3288" spans="2:4" x14ac:dyDescent="0.25">
      <c r="B3288" s="22" t="s">
        <v>9408</v>
      </c>
      <c r="C3288" s="22" t="s">
        <v>9410</v>
      </c>
      <c r="D3288" s="24">
        <v>28498</v>
      </c>
    </row>
    <row r="3289" spans="2:4" x14ac:dyDescent="0.25">
      <c r="B3289" s="22" t="s">
        <v>8044</v>
      </c>
      <c r="C3289" s="22" t="s">
        <v>8046</v>
      </c>
      <c r="D3289" s="24">
        <v>28505</v>
      </c>
    </row>
    <row r="3290" spans="2:4" x14ac:dyDescent="0.25">
      <c r="B3290" s="22" t="s">
        <v>7175</v>
      </c>
      <c r="C3290" s="22" t="s">
        <v>7177</v>
      </c>
      <c r="D3290" s="24">
        <v>28539</v>
      </c>
    </row>
    <row r="3291" spans="2:4" x14ac:dyDescent="0.25">
      <c r="B3291" s="22" t="s">
        <v>6696</v>
      </c>
      <c r="C3291" s="22" t="s">
        <v>6698</v>
      </c>
      <c r="D3291" s="24">
        <v>28568</v>
      </c>
    </row>
    <row r="3292" spans="2:4" x14ac:dyDescent="0.25">
      <c r="B3292" s="22" t="s">
        <v>7687</v>
      </c>
      <c r="C3292" s="22" t="s">
        <v>7689</v>
      </c>
      <c r="D3292" s="24">
        <v>28618</v>
      </c>
    </row>
    <row r="3293" spans="2:4" x14ac:dyDescent="0.25">
      <c r="B3293" s="22" t="s">
        <v>4297</v>
      </c>
      <c r="C3293" s="22" t="s">
        <v>4299</v>
      </c>
      <c r="D3293" s="24">
        <v>28630</v>
      </c>
    </row>
    <row r="3294" spans="2:4" x14ac:dyDescent="0.25">
      <c r="B3294" s="22" t="s">
        <v>10852</v>
      </c>
      <c r="C3294" s="22" t="s">
        <v>10854</v>
      </c>
      <c r="D3294" s="24">
        <v>28651</v>
      </c>
    </row>
    <row r="3295" spans="2:4" x14ac:dyDescent="0.25">
      <c r="B3295" s="22" t="s">
        <v>8368</v>
      </c>
      <c r="C3295" s="22" t="s">
        <v>8370</v>
      </c>
      <c r="D3295" s="24">
        <v>28663</v>
      </c>
    </row>
    <row r="3296" spans="2:4" x14ac:dyDescent="0.25">
      <c r="B3296" s="22" t="s">
        <v>8032</v>
      </c>
      <c r="C3296" s="22" t="s">
        <v>8034</v>
      </c>
      <c r="D3296" s="24">
        <v>28721</v>
      </c>
    </row>
    <row r="3297" spans="2:4" x14ac:dyDescent="0.25">
      <c r="B3297" s="22" t="s">
        <v>7312</v>
      </c>
      <c r="C3297" s="22" t="s">
        <v>7314</v>
      </c>
      <c r="D3297" s="24">
        <v>28733</v>
      </c>
    </row>
    <row r="3298" spans="2:4" x14ac:dyDescent="0.25">
      <c r="B3298" s="22" t="s">
        <v>7013</v>
      </c>
      <c r="C3298" s="22" t="s">
        <v>7015</v>
      </c>
      <c r="D3298" s="24">
        <v>28737</v>
      </c>
    </row>
    <row r="3299" spans="2:4" x14ac:dyDescent="0.25">
      <c r="B3299" s="22" t="s">
        <v>8422</v>
      </c>
      <c r="C3299" s="22" t="s">
        <v>8424</v>
      </c>
      <c r="D3299" s="24">
        <v>28738</v>
      </c>
    </row>
    <row r="3300" spans="2:4" x14ac:dyDescent="0.25">
      <c r="B3300" s="22" t="s">
        <v>5288</v>
      </c>
      <c r="C3300" s="22" t="s">
        <v>5290</v>
      </c>
      <c r="D3300" s="24">
        <v>28772</v>
      </c>
    </row>
    <row r="3301" spans="2:4" x14ac:dyDescent="0.25">
      <c r="B3301" s="22" t="s">
        <v>6788</v>
      </c>
      <c r="C3301" s="22" t="s">
        <v>6790</v>
      </c>
      <c r="D3301" s="24">
        <v>28792</v>
      </c>
    </row>
    <row r="3302" spans="2:4" x14ac:dyDescent="0.25">
      <c r="B3302" s="22" t="s">
        <v>8314</v>
      </c>
      <c r="C3302" s="22" t="s">
        <v>8316</v>
      </c>
      <c r="D3302" s="24">
        <v>28805</v>
      </c>
    </row>
    <row r="3303" spans="2:4" x14ac:dyDescent="0.25">
      <c r="B3303" s="22" t="s">
        <v>5804</v>
      </c>
      <c r="C3303" s="22" t="s">
        <v>5806</v>
      </c>
      <c r="D3303" s="24">
        <v>28810</v>
      </c>
    </row>
    <row r="3304" spans="2:4" x14ac:dyDescent="0.25">
      <c r="B3304" s="22" t="s">
        <v>9042</v>
      </c>
      <c r="C3304" s="22" t="s">
        <v>9044</v>
      </c>
      <c r="D3304" s="24">
        <v>28810</v>
      </c>
    </row>
    <row r="3305" spans="2:4" x14ac:dyDescent="0.25">
      <c r="B3305" s="22" t="s">
        <v>7921</v>
      </c>
      <c r="C3305" s="22" t="s">
        <v>7923</v>
      </c>
      <c r="D3305" s="24">
        <v>28828</v>
      </c>
    </row>
    <row r="3306" spans="2:4" x14ac:dyDescent="0.25">
      <c r="B3306" s="22" t="s">
        <v>7390</v>
      </c>
      <c r="C3306" s="22" t="s">
        <v>7392</v>
      </c>
      <c r="D3306" s="24">
        <v>28829</v>
      </c>
    </row>
    <row r="3307" spans="2:4" x14ac:dyDescent="0.25">
      <c r="B3307" s="22" t="s">
        <v>6812</v>
      </c>
      <c r="C3307" s="22" t="s">
        <v>6814</v>
      </c>
      <c r="D3307" s="24">
        <v>28890</v>
      </c>
    </row>
    <row r="3308" spans="2:4" x14ac:dyDescent="0.25">
      <c r="B3308" s="22" t="s">
        <v>8179</v>
      </c>
      <c r="C3308" s="22" t="s">
        <v>8181</v>
      </c>
      <c r="D3308" s="24">
        <v>28907</v>
      </c>
    </row>
    <row r="3309" spans="2:4" x14ac:dyDescent="0.25">
      <c r="B3309" s="22" t="s">
        <v>7648</v>
      </c>
      <c r="C3309" s="22" t="s">
        <v>7650</v>
      </c>
      <c r="D3309" s="24">
        <v>28933</v>
      </c>
    </row>
    <row r="3310" spans="2:4" x14ac:dyDescent="0.25">
      <c r="B3310" s="22" t="s">
        <v>6776</v>
      </c>
      <c r="C3310" s="22" t="s">
        <v>6778</v>
      </c>
      <c r="D3310" s="24">
        <v>28948</v>
      </c>
    </row>
    <row r="3311" spans="2:4" x14ac:dyDescent="0.25">
      <c r="B3311" s="22" t="s">
        <v>7903</v>
      </c>
      <c r="C3311" s="22" t="s">
        <v>7905</v>
      </c>
      <c r="D3311" s="24">
        <v>28950</v>
      </c>
    </row>
    <row r="3312" spans="2:4" x14ac:dyDescent="0.25">
      <c r="B3312" s="22" t="s">
        <v>7732</v>
      </c>
      <c r="C3312" s="22" t="s">
        <v>18998</v>
      </c>
      <c r="D3312" s="24">
        <v>28972</v>
      </c>
    </row>
    <row r="3313" spans="2:4" x14ac:dyDescent="0.25">
      <c r="B3313" s="22" t="s">
        <v>9192</v>
      </c>
      <c r="C3313" s="22" t="s">
        <v>9194</v>
      </c>
      <c r="D3313" s="24">
        <v>28991</v>
      </c>
    </row>
    <row r="3314" spans="2:4" x14ac:dyDescent="0.25">
      <c r="B3314" s="22" t="s">
        <v>8509</v>
      </c>
      <c r="C3314" s="22" t="s">
        <v>8511</v>
      </c>
      <c r="D3314" s="24">
        <v>28998</v>
      </c>
    </row>
    <row r="3315" spans="2:4" x14ac:dyDescent="0.25">
      <c r="B3315" s="22" t="s">
        <v>7807</v>
      </c>
      <c r="C3315" s="22" t="s">
        <v>7809</v>
      </c>
      <c r="D3315" s="24">
        <v>28999</v>
      </c>
    </row>
    <row r="3316" spans="2:4" x14ac:dyDescent="0.25">
      <c r="B3316" s="22" t="s">
        <v>8989</v>
      </c>
      <c r="C3316" s="22" t="s">
        <v>8991</v>
      </c>
      <c r="D3316" s="24">
        <v>29019</v>
      </c>
    </row>
    <row r="3317" spans="2:4" x14ac:dyDescent="0.25">
      <c r="B3317" s="22" t="s">
        <v>7567</v>
      </c>
      <c r="C3317" s="22" t="s">
        <v>7569</v>
      </c>
      <c r="D3317" s="24">
        <v>29080</v>
      </c>
    </row>
    <row r="3318" spans="2:4" x14ac:dyDescent="0.25">
      <c r="B3318" s="22" t="s">
        <v>7798</v>
      </c>
      <c r="C3318" s="22" t="s">
        <v>7800</v>
      </c>
      <c r="D3318" s="24">
        <v>29086</v>
      </c>
    </row>
    <row r="3319" spans="2:4" x14ac:dyDescent="0.25">
      <c r="B3319" s="22" t="s">
        <v>7999</v>
      </c>
      <c r="C3319" s="22" t="s">
        <v>8001</v>
      </c>
      <c r="D3319" s="24">
        <v>29105</v>
      </c>
    </row>
    <row r="3320" spans="2:4" x14ac:dyDescent="0.25">
      <c r="B3320" s="22" t="s">
        <v>4405</v>
      </c>
      <c r="C3320" s="22" t="s">
        <v>4407</v>
      </c>
      <c r="D3320" s="24">
        <v>29108</v>
      </c>
    </row>
    <row r="3321" spans="2:4" x14ac:dyDescent="0.25">
      <c r="B3321" s="22" t="s">
        <v>8035</v>
      </c>
      <c r="C3321" s="22" t="s">
        <v>8037</v>
      </c>
      <c r="D3321" s="24">
        <v>29119</v>
      </c>
    </row>
    <row r="3322" spans="2:4" x14ac:dyDescent="0.25">
      <c r="B3322" s="22" t="s">
        <v>7046</v>
      </c>
      <c r="C3322" s="22" t="s">
        <v>7048</v>
      </c>
      <c r="D3322" s="24">
        <v>29120</v>
      </c>
    </row>
    <row r="3323" spans="2:4" x14ac:dyDescent="0.25">
      <c r="B3323" s="22" t="s">
        <v>6651</v>
      </c>
      <c r="C3323" s="22" t="s">
        <v>6653</v>
      </c>
      <c r="D3323" s="24">
        <v>29153</v>
      </c>
    </row>
    <row r="3324" spans="2:4" x14ac:dyDescent="0.25">
      <c r="B3324" s="22" t="s">
        <v>9264</v>
      </c>
      <c r="C3324" s="22" t="s">
        <v>9266</v>
      </c>
      <c r="D3324" s="24">
        <v>29156</v>
      </c>
    </row>
    <row r="3325" spans="2:4" x14ac:dyDescent="0.25">
      <c r="B3325" s="22" t="s">
        <v>5801</v>
      </c>
      <c r="C3325" s="22" t="s">
        <v>18999</v>
      </c>
      <c r="D3325" s="24">
        <v>29168</v>
      </c>
    </row>
    <row r="3326" spans="2:4" x14ac:dyDescent="0.25">
      <c r="B3326" s="22" t="s">
        <v>8572</v>
      </c>
      <c r="C3326" s="22" t="s">
        <v>8574</v>
      </c>
      <c r="D3326" s="24">
        <v>29176</v>
      </c>
    </row>
    <row r="3327" spans="2:4" x14ac:dyDescent="0.25">
      <c r="B3327" s="22" t="s">
        <v>7498</v>
      </c>
      <c r="C3327" s="22" t="s">
        <v>7500</v>
      </c>
      <c r="D3327" s="24">
        <v>29211</v>
      </c>
    </row>
    <row r="3328" spans="2:4" x14ac:dyDescent="0.25">
      <c r="B3328" s="22" t="s">
        <v>6391</v>
      </c>
      <c r="C3328" s="22" t="s">
        <v>6393</v>
      </c>
      <c r="D3328" s="24">
        <v>29220</v>
      </c>
    </row>
    <row r="3329" spans="2:4" x14ac:dyDescent="0.25">
      <c r="B3329" s="22" t="s">
        <v>7282</v>
      </c>
      <c r="C3329" s="22" t="s">
        <v>7284</v>
      </c>
      <c r="D3329" s="24">
        <v>29328</v>
      </c>
    </row>
    <row r="3330" spans="2:4" x14ac:dyDescent="0.25">
      <c r="B3330" s="22" t="s">
        <v>8746</v>
      </c>
      <c r="C3330" s="22" t="s">
        <v>8748</v>
      </c>
      <c r="D3330" s="24">
        <v>29365</v>
      </c>
    </row>
    <row r="3331" spans="2:4" x14ac:dyDescent="0.25">
      <c r="B3331" s="22" t="s">
        <v>8176</v>
      </c>
      <c r="C3331" s="22" t="s">
        <v>8178</v>
      </c>
      <c r="D3331" s="24">
        <v>29372</v>
      </c>
    </row>
    <row r="3332" spans="2:4" x14ac:dyDescent="0.25">
      <c r="B3332" s="22" t="s">
        <v>7768</v>
      </c>
      <c r="C3332" s="22" t="s">
        <v>7770</v>
      </c>
      <c r="D3332" s="24">
        <v>29383</v>
      </c>
    </row>
    <row r="3333" spans="2:4" x14ac:dyDescent="0.25">
      <c r="B3333" s="22" t="s">
        <v>7366</v>
      </c>
      <c r="C3333" s="22" t="s">
        <v>7368</v>
      </c>
      <c r="D3333" s="24">
        <v>29386</v>
      </c>
    </row>
    <row r="3334" spans="2:4" x14ac:dyDescent="0.25">
      <c r="B3334" s="22" t="s">
        <v>8926</v>
      </c>
      <c r="C3334" s="22" t="s">
        <v>8928</v>
      </c>
      <c r="D3334" s="24">
        <v>29400</v>
      </c>
    </row>
    <row r="3335" spans="2:4" x14ac:dyDescent="0.25">
      <c r="B3335" s="22" t="s">
        <v>8470</v>
      </c>
      <c r="C3335" s="22" t="s">
        <v>8472</v>
      </c>
      <c r="D3335" s="24">
        <v>29438</v>
      </c>
    </row>
    <row r="3336" spans="2:4" x14ac:dyDescent="0.25">
      <c r="B3336" s="22" t="s">
        <v>10432</v>
      </c>
      <c r="C3336" s="22" t="s">
        <v>10434</v>
      </c>
      <c r="D3336" s="24">
        <v>29446</v>
      </c>
    </row>
    <row r="3337" spans="2:4" x14ac:dyDescent="0.25">
      <c r="B3337" s="22" t="s">
        <v>9007</v>
      </c>
      <c r="C3337" s="22" t="s">
        <v>9009</v>
      </c>
      <c r="D3337" s="24">
        <v>29463</v>
      </c>
    </row>
    <row r="3338" spans="2:4" x14ac:dyDescent="0.25">
      <c r="B3338" s="22" t="s">
        <v>11892</v>
      </c>
      <c r="C3338" s="22" t="s">
        <v>11894</v>
      </c>
      <c r="D3338" s="24">
        <v>29537</v>
      </c>
    </row>
    <row r="3339" spans="2:4" x14ac:dyDescent="0.25">
      <c r="B3339" s="22" t="s">
        <v>7699</v>
      </c>
      <c r="C3339" s="22" t="s">
        <v>7701</v>
      </c>
      <c r="D3339" s="24">
        <v>29569</v>
      </c>
    </row>
    <row r="3340" spans="2:4" x14ac:dyDescent="0.25">
      <c r="B3340" s="22" t="s">
        <v>7327</v>
      </c>
      <c r="C3340" s="22" t="s">
        <v>7329</v>
      </c>
      <c r="D3340" s="24">
        <v>29575</v>
      </c>
    </row>
    <row r="3341" spans="2:4" x14ac:dyDescent="0.25">
      <c r="B3341" s="22" t="s">
        <v>11244</v>
      </c>
      <c r="C3341" s="22" t="s">
        <v>11246</v>
      </c>
      <c r="D3341" s="24">
        <v>29613</v>
      </c>
    </row>
    <row r="3342" spans="2:4" x14ac:dyDescent="0.25">
      <c r="B3342" s="22" t="s">
        <v>9447</v>
      </c>
      <c r="C3342" s="22" t="s">
        <v>9449</v>
      </c>
      <c r="D3342" s="24">
        <v>29617</v>
      </c>
    </row>
    <row r="3343" spans="2:4" x14ac:dyDescent="0.25">
      <c r="B3343" s="22" t="s">
        <v>6547</v>
      </c>
      <c r="C3343" s="22" t="s">
        <v>6549</v>
      </c>
      <c r="D3343" s="24">
        <v>29622</v>
      </c>
    </row>
    <row r="3344" spans="2:4" x14ac:dyDescent="0.25">
      <c r="B3344" s="22" t="s">
        <v>6666</v>
      </c>
      <c r="C3344" s="22" t="s">
        <v>6668</v>
      </c>
      <c r="D3344" s="24">
        <v>29632</v>
      </c>
    </row>
    <row r="3345" spans="2:4" x14ac:dyDescent="0.25">
      <c r="B3345" s="22" t="s">
        <v>7552</v>
      </c>
      <c r="C3345" s="22" t="s">
        <v>7554</v>
      </c>
      <c r="D3345" s="24">
        <v>29633</v>
      </c>
    </row>
    <row r="3346" spans="2:4" x14ac:dyDescent="0.25">
      <c r="B3346" s="22" t="s">
        <v>7693</v>
      </c>
      <c r="C3346" s="22" t="s">
        <v>7695</v>
      </c>
      <c r="D3346" s="24">
        <v>29651</v>
      </c>
    </row>
    <row r="3347" spans="2:4" x14ac:dyDescent="0.25">
      <c r="B3347" s="22" t="s">
        <v>9726</v>
      </c>
      <c r="C3347" s="22" t="s">
        <v>9728</v>
      </c>
      <c r="D3347" s="24">
        <v>29655</v>
      </c>
    </row>
    <row r="3348" spans="2:4" x14ac:dyDescent="0.25">
      <c r="B3348" s="22" t="s">
        <v>6424</v>
      </c>
      <c r="C3348" s="22" t="s">
        <v>6426</v>
      </c>
      <c r="D3348" s="24">
        <v>29667</v>
      </c>
    </row>
    <row r="3349" spans="2:4" x14ac:dyDescent="0.25">
      <c r="B3349" s="22" t="s">
        <v>8128</v>
      </c>
      <c r="C3349" s="22" t="s">
        <v>8130</v>
      </c>
      <c r="D3349" s="24">
        <v>29672</v>
      </c>
    </row>
    <row r="3350" spans="2:4" x14ac:dyDescent="0.25">
      <c r="B3350" s="22" t="s">
        <v>7396</v>
      </c>
      <c r="C3350" s="22" t="s">
        <v>7398</v>
      </c>
      <c r="D3350" s="24">
        <v>29690</v>
      </c>
    </row>
    <row r="3351" spans="2:4" x14ac:dyDescent="0.25">
      <c r="B3351" s="22" t="s">
        <v>6349</v>
      </c>
      <c r="C3351" s="22" t="s">
        <v>6351</v>
      </c>
      <c r="D3351" s="24">
        <v>29709</v>
      </c>
    </row>
    <row r="3352" spans="2:4" x14ac:dyDescent="0.25">
      <c r="B3352" s="22" t="s">
        <v>7792</v>
      </c>
      <c r="C3352" s="22" t="s">
        <v>7794</v>
      </c>
      <c r="D3352" s="24">
        <v>29729</v>
      </c>
    </row>
    <row r="3353" spans="2:4" x14ac:dyDescent="0.25">
      <c r="B3353" s="22" t="s">
        <v>6606</v>
      </c>
      <c r="C3353" s="22" t="s">
        <v>6608</v>
      </c>
      <c r="D3353" s="24">
        <v>29772</v>
      </c>
    </row>
    <row r="3354" spans="2:4" x14ac:dyDescent="0.25">
      <c r="B3354" s="22" t="s">
        <v>7118</v>
      </c>
      <c r="C3354" s="22" t="s">
        <v>7120</v>
      </c>
      <c r="D3354" s="24">
        <v>29786</v>
      </c>
    </row>
    <row r="3355" spans="2:4" x14ac:dyDescent="0.25">
      <c r="B3355" s="22" t="s">
        <v>6950</v>
      </c>
      <c r="C3355" s="22" t="s">
        <v>6952</v>
      </c>
      <c r="D3355" s="24">
        <v>29802</v>
      </c>
    </row>
    <row r="3356" spans="2:4" x14ac:dyDescent="0.25">
      <c r="B3356" s="22" t="s">
        <v>8062</v>
      </c>
      <c r="C3356" s="22" t="s">
        <v>8064</v>
      </c>
      <c r="D3356" s="24">
        <v>29831</v>
      </c>
    </row>
    <row r="3357" spans="2:4" x14ac:dyDescent="0.25">
      <c r="B3357" s="22" t="s">
        <v>6938</v>
      </c>
      <c r="C3357" s="22" t="s">
        <v>19000</v>
      </c>
      <c r="D3357" s="24">
        <v>29867</v>
      </c>
    </row>
    <row r="3358" spans="2:4" x14ac:dyDescent="0.25">
      <c r="B3358" s="22" t="s">
        <v>8773</v>
      </c>
      <c r="C3358" s="22" t="s">
        <v>8775</v>
      </c>
      <c r="D3358" s="24">
        <v>29916</v>
      </c>
    </row>
    <row r="3359" spans="2:4" x14ac:dyDescent="0.25">
      <c r="B3359" s="22" t="s">
        <v>7492</v>
      </c>
      <c r="C3359" s="22" t="s">
        <v>7494</v>
      </c>
      <c r="D3359" s="24">
        <v>29917</v>
      </c>
    </row>
    <row r="3360" spans="2:4" x14ac:dyDescent="0.25">
      <c r="B3360" s="22" t="s">
        <v>7657</v>
      </c>
      <c r="C3360" s="22" t="s">
        <v>7659</v>
      </c>
      <c r="D3360" s="24">
        <v>29918</v>
      </c>
    </row>
    <row r="3361" spans="2:4" x14ac:dyDescent="0.25">
      <c r="B3361" s="22" t="s">
        <v>7384</v>
      </c>
      <c r="C3361" s="22" t="s">
        <v>7386</v>
      </c>
      <c r="D3361" s="24">
        <v>29922</v>
      </c>
    </row>
    <row r="3362" spans="2:4" x14ac:dyDescent="0.25">
      <c r="B3362" s="22" t="s">
        <v>7555</v>
      </c>
      <c r="C3362" s="22" t="s">
        <v>7557</v>
      </c>
      <c r="D3362" s="24">
        <v>29931</v>
      </c>
    </row>
    <row r="3363" spans="2:4" x14ac:dyDescent="0.25">
      <c r="B3363" s="22" t="s">
        <v>8287</v>
      </c>
      <c r="C3363" s="22" t="s">
        <v>8289</v>
      </c>
      <c r="D3363" s="24">
        <v>29966</v>
      </c>
    </row>
    <row r="3364" spans="2:4" x14ac:dyDescent="0.25">
      <c r="B3364" s="22" t="s">
        <v>7417</v>
      </c>
      <c r="C3364" s="22" t="s">
        <v>7419</v>
      </c>
      <c r="D3364" s="24">
        <v>29986</v>
      </c>
    </row>
    <row r="3365" spans="2:4" x14ac:dyDescent="0.25">
      <c r="B3365" s="22" t="s">
        <v>8002</v>
      </c>
      <c r="C3365" s="22" t="s">
        <v>8004</v>
      </c>
      <c r="D3365" s="24">
        <v>30053</v>
      </c>
    </row>
    <row r="3366" spans="2:4" x14ac:dyDescent="0.25">
      <c r="B3366" s="22" t="s">
        <v>7420</v>
      </c>
      <c r="C3366" s="22" t="s">
        <v>7422</v>
      </c>
      <c r="D3366" s="24">
        <v>30075</v>
      </c>
    </row>
    <row r="3367" spans="2:4" x14ac:dyDescent="0.25">
      <c r="B3367" s="22" t="s">
        <v>7918</v>
      </c>
      <c r="C3367" s="22" t="s">
        <v>7920</v>
      </c>
      <c r="D3367" s="24">
        <v>30088</v>
      </c>
    </row>
    <row r="3368" spans="2:4" x14ac:dyDescent="0.25">
      <c r="B3368" s="22" t="s">
        <v>7546</v>
      </c>
      <c r="C3368" s="22" t="s">
        <v>7548</v>
      </c>
      <c r="D3368" s="24">
        <v>30106</v>
      </c>
    </row>
    <row r="3369" spans="2:4" x14ac:dyDescent="0.25">
      <c r="B3369" s="22" t="s">
        <v>7576</v>
      </c>
      <c r="C3369" s="22" t="s">
        <v>7578</v>
      </c>
      <c r="D3369" s="24">
        <v>30205</v>
      </c>
    </row>
    <row r="3370" spans="2:4" x14ac:dyDescent="0.25">
      <c r="B3370" s="22" t="s">
        <v>6466</v>
      </c>
      <c r="C3370" s="22" t="s">
        <v>6468</v>
      </c>
      <c r="D3370" s="24">
        <v>30208</v>
      </c>
    </row>
    <row r="3371" spans="2:4" x14ac:dyDescent="0.25">
      <c r="B3371" s="22" t="s">
        <v>5771</v>
      </c>
      <c r="C3371" s="22" t="s">
        <v>5773</v>
      </c>
      <c r="D3371" s="24">
        <v>30217</v>
      </c>
    </row>
    <row r="3372" spans="2:4" x14ac:dyDescent="0.25">
      <c r="B3372" s="22" t="s">
        <v>8089</v>
      </c>
      <c r="C3372" s="22" t="s">
        <v>8091</v>
      </c>
      <c r="D3372" s="24">
        <v>30236</v>
      </c>
    </row>
    <row r="3373" spans="2:4" x14ac:dyDescent="0.25">
      <c r="B3373" s="22" t="s">
        <v>8455</v>
      </c>
      <c r="C3373" s="22" t="s">
        <v>8457</v>
      </c>
      <c r="D3373" s="24">
        <v>30261</v>
      </c>
    </row>
    <row r="3374" spans="2:4" x14ac:dyDescent="0.25">
      <c r="B3374" s="22" t="s">
        <v>7489</v>
      </c>
      <c r="C3374" s="22" t="s">
        <v>7491</v>
      </c>
      <c r="D3374" s="24">
        <v>30316</v>
      </c>
    </row>
    <row r="3375" spans="2:4" x14ac:dyDescent="0.25">
      <c r="B3375" s="22" t="s">
        <v>8854</v>
      </c>
      <c r="C3375" s="22" t="s">
        <v>8856</v>
      </c>
      <c r="D3375" s="24">
        <v>30317</v>
      </c>
    </row>
    <row r="3376" spans="2:4" x14ac:dyDescent="0.25">
      <c r="B3376" s="22" t="s">
        <v>10654</v>
      </c>
      <c r="C3376" s="22" t="s">
        <v>10656</v>
      </c>
      <c r="D3376" s="24">
        <v>30318</v>
      </c>
    </row>
    <row r="3377" spans="2:4" x14ac:dyDescent="0.25">
      <c r="B3377" s="22" t="s">
        <v>8914</v>
      </c>
      <c r="C3377" s="22" t="s">
        <v>8916</v>
      </c>
      <c r="D3377" s="24">
        <v>30368</v>
      </c>
    </row>
    <row r="3378" spans="2:4" x14ac:dyDescent="0.25">
      <c r="B3378" s="22" t="s">
        <v>7258</v>
      </c>
      <c r="C3378" s="22" t="s">
        <v>7260</v>
      </c>
      <c r="D3378" s="24">
        <v>30379</v>
      </c>
    </row>
    <row r="3379" spans="2:4" x14ac:dyDescent="0.25">
      <c r="B3379" s="22" t="s">
        <v>10231</v>
      </c>
      <c r="C3379" s="22" t="s">
        <v>10233</v>
      </c>
      <c r="D3379" s="24">
        <v>30382</v>
      </c>
    </row>
    <row r="3380" spans="2:4" x14ac:dyDescent="0.25">
      <c r="B3380" s="22" t="s">
        <v>9168</v>
      </c>
      <c r="C3380" s="22" t="s">
        <v>9170</v>
      </c>
      <c r="D3380" s="24">
        <v>30391</v>
      </c>
    </row>
    <row r="3381" spans="2:4" x14ac:dyDescent="0.25">
      <c r="B3381" s="22" t="s">
        <v>5837</v>
      </c>
      <c r="C3381" s="22" t="s">
        <v>5839</v>
      </c>
      <c r="D3381" s="24">
        <v>30396</v>
      </c>
    </row>
    <row r="3382" spans="2:4" x14ac:dyDescent="0.25">
      <c r="B3382" s="22" t="s">
        <v>7873</v>
      </c>
      <c r="C3382" s="22" t="s">
        <v>7875</v>
      </c>
      <c r="D3382" s="24">
        <v>30416</v>
      </c>
    </row>
    <row r="3383" spans="2:4" x14ac:dyDescent="0.25">
      <c r="B3383" s="22" t="s">
        <v>8821</v>
      </c>
      <c r="C3383" s="22" t="s">
        <v>8823</v>
      </c>
      <c r="D3383" s="24">
        <v>30454</v>
      </c>
    </row>
    <row r="3384" spans="2:4" x14ac:dyDescent="0.25">
      <c r="B3384" s="22" t="s">
        <v>7016</v>
      </c>
      <c r="C3384" s="22" t="s">
        <v>7018</v>
      </c>
      <c r="D3384" s="24">
        <v>30497</v>
      </c>
    </row>
    <row r="3385" spans="2:4" x14ac:dyDescent="0.25">
      <c r="B3385" s="22" t="s">
        <v>8446</v>
      </c>
      <c r="C3385" s="22" t="s">
        <v>8448</v>
      </c>
      <c r="D3385" s="24">
        <v>30498</v>
      </c>
    </row>
    <row r="3386" spans="2:4" x14ac:dyDescent="0.25">
      <c r="B3386" s="22" t="s">
        <v>7615</v>
      </c>
      <c r="C3386" s="22" t="s">
        <v>7617</v>
      </c>
      <c r="D3386" s="24">
        <v>30503</v>
      </c>
    </row>
    <row r="3387" spans="2:4" x14ac:dyDescent="0.25">
      <c r="B3387" s="22" t="s">
        <v>8419</v>
      </c>
      <c r="C3387" s="22" t="s">
        <v>8421</v>
      </c>
      <c r="D3387" s="24">
        <v>30514</v>
      </c>
    </row>
    <row r="3388" spans="2:4" x14ac:dyDescent="0.25">
      <c r="B3388" s="22" t="s">
        <v>6687</v>
      </c>
      <c r="C3388" s="22" t="s">
        <v>6689</v>
      </c>
      <c r="D3388" s="24">
        <v>30573</v>
      </c>
    </row>
    <row r="3389" spans="2:4" x14ac:dyDescent="0.25">
      <c r="B3389" s="22" t="s">
        <v>7405</v>
      </c>
      <c r="C3389" s="22" t="s">
        <v>7407</v>
      </c>
      <c r="D3389" s="24">
        <v>30579</v>
      </c>
    </row>
    <row r="3390" spans="2:4" x14ac:dyDescent="0.25">
      <c r="B3390" s="22" t="s">
        <v>7246</v>
      </c>
      <c r="C3390" s="22" t="s">
        <v>7248</v>
      </c>
      <c r="D3390" s="24">
        <v>30594</v>
      </c>
    </row>
    <row r="3391" spans="2:4" x14ac:dyDescent="0.25">
      <c r="B3391" s="22" t="s">
        <v>9528</v>
      </c>
      <c r="C3391" s="22" t="s">
        <v>9530</v>
      </c>
      <c r="D3391" s="24">
        <v>30603</v>
      </c>
    </row>
    <row r="3392" spans="2:4" x14ac:dyDescent="0.25">
      <c r="B3392" s="22" t="s">
        <v>6472</v>
      </c>
      <c r="C3392" s="22" t="s">
        <v>6474</v>
      </c>
      <c r="D3392" s="24">
        <v>30622</v>
      </c>
    </row>
    <row r="3393" spans="2:4" x14ac:dyDescent="0.25">
      <c r="B3393" s="22" t="s">
        <v>11681</v>
      </c>
      <c r="C3393" s="22" t="s">
        <v>11683</v>
      </c>
      <c r="D3393" s="24">
        <v>30709</v>
      </c>
    </row>
    <row r="3394" spans="2:4" x14ac:dyDescent="0.25">
      <c r="B3394" s="22" t="s">
        <v>7082</v>
      </c>
      <c r="C3394" s="22" t="s">
        <v>7084</v>
      </c>
      <c r="D3394" s="24">
        <v>30725</v>
      </c>
    </row>
    <row r="3395" spans="2:4" x14ac:dyDescent="0.25">
      <c r="B3395" s="22" t="s">
        <v>14466</v>
      </c>
      <c r="C3395" s="22" t="s">
        <v>14468</v>
      </c>
      <c r="D3395" s="24">
        <v>30726</v>
      </c>
    </row>
    <row r="3396" spans="2:4" x14ac:dyDescent="0.25">
      <c r="B3396" s="22" t="s">
        <v>8164</v>
      </c>
      <c r="C3396" s="22" t="s">
        <v>8166</v>
      </c>
      <c r="D3396" s="24">
        <v>30743</v>
      </c>
    </row>
    <row r="3397" spans="2:4" x14ac:dyDescent="0.25">
      <c r="B3397" s="22" t="s">
        <v>7055</v>
      </c>
      <c r="C3397" s="22" t="s">
        <v>7057</v>
      </c>
      <c r="D3397" s="24">
        <v>30744</v>
      </c>
    </row>
    <row r="3398" spans="2:4" x14ac:dyDescent="0.25">
      <c r="B3398" s="22" t="s">
        <v>7696</v>
      </c>
      <c r="C3398" s="22" t="s">
        <v>7698</v>
      </c>
      <c r="D3398" s="24">
        <v>30744</v>
      </c>
    </row>
    <row r="3399" spans="2:4" x14ac:dyDescent="0.25">
      <c r="B3399" s="22" t="s">
        <v>4372</v>
      </c>
      <c r="C3399" s="22" t="s">
        <v>4374</v>
      </c>
      <c r="D3399" s="24">
        <v>30769</v>
      </c>
    </row>
    <row r="3400" spans="2:4" x14ac:dyDescent="0.25">
      <c r="B3400" s="22" t="s">
        <v>7870</v>
      </c>
      <c r="C3400" s="22" t="s">
        <v>7872</v>
      </c>
      <c r="D3400" s="24">
        <v>30774</v>
      </c>
    </row>
    <row r="3401" spans="2:4" x14ac:dyDescent="0.25">
      <c r="B3401" s="22" t="s">
        <v>8008</v>
      </c>
      <c r="C3401" s="22" t="s">
        <v>8010</v>
      </c>
      <c r="D3401" s="24">
        <v>30782</v>
      </c>
    </row>
    <row r="3402" spans="2:4" x14ac:dyDescent="0.25">
      <c r="B3402" s="22" t="s">
        <v>7549</v>
      </c>
      <c r="C3402" s="22" t="s">
        <v>7551</v>
      </c>
      <c r="D3402" s="24">
        <v>30794</v>
      </c>
    </row>
    <row r="3403" spans="2:4" x14ac:dyDescent="0.25">
      <c r="B3403" s="22" t="s">
        <v>7297</v>
      </c>
      <c r="C3403" s="22" t="s">
        <v>7299</v>
      </c>
      <c r="D3403" s="24">
        <v>30807</v>
      </c>
    </row>
    <row r="3404" spans="2:4" x14ac:dyDescent="0.25">
      <c r="B3404" s="22" t="s">
        <v>6941</v>
      </c>
      <c r="C3404" s="22" t="s">
        <v>6943</v>
      </c>
      <c r="D3404" s="24">
        <v>30811</v>
      </c>
    </row>
    <row r="3405" spans="2:4" x14ac:dyDescent="0.25">
      <c r="B3405" s="22" t="s">
        <v>8980</v>
      </c>
      <c r="C3405" s="22" t="s">
        <v>8982</v>
      </c>
      <c r="D3405" s="24">
        <v>30850</v>
      </c>
    </row>
    <row r="3406" spans="2:4" x14ac:dyDescent="0.25">
      <c r="B3406" s="22" t="s">
        <v>8344</v>
      </c>
      <c r="C3406" s="22" t="s">
        <v>8346</v>
      </c>
      <c r="D3406" s="24">
        <v>30860</v>
      </c>
    </row>
    <row r="3407" spans="2:4" x14ac:dyDescent="0.25">
      <c r="B3407" s="22" t="s">
        <v>7822</v>
      </c>
      <c r="C3407" s="22" t="s">
        <v>7824</v>
      </c>
      <c r="D3407" s="24">
        <v>30864</v>
      </c>
    </row>
    <row r="3408" spans="2:4" x14ac:dyDescent="0.25">
      <c r="B3408" s="22" t="s">
        <v>7543</v>
      </c>
      <c r="C3408" s="22" t="s">
        <v>7545</v>
      </c>
      <c r="D3408" s="24">
        <v>30988</v>
      </c>
    </row>
    <row r="3409" spans="2:4" x14ac:dyDescent="0.25">
      <c r="B3409" s="22" t="s">
        <v>7348</v>
      </c>
      <c r="C3409" s="22" t="s">
        <v>7350</v>
      </c>
      <c r="D3409" s="24">
        <v>30998</v>
      </c>
    </row>
    <row r="3410" spans="2:4" x14ac:dyDescent="0.25">
      <c r="B3410" s="22" t="s">
        <v>7738</v>
      </c>
      <c r="C3410" s="22" t="s">
        <v>7740</v>
      </c>
      <c r="D3410" s="24">
        <v>31012</v>
      </c>
    </row>
    <row r="3411" spans="2:4" x14ac:dyDescent="0.25">
      <c r="B3411" s="22" t="s">
        <v>10834</v>
      </c>
      <c r="C3411" s="22" t="s">
        <v>10836</v>
      </c>
      <c r="D3411" s="24">
        <v>31026</v>
      </c>
    </row>
    <row r="3412" spans="2:4" x14ac:dyDescent="0.25">
      <c r="B3412" s="22" t="s">
        <v>10264</v>
      </c>
      <c r="C3412" s="22" t="s">
        <v>10266</v>
      </c>
      <c r="D3412" s="24">
        <v>31121</v>
      </c>
    </row>
    <row r="3413" spans="2:4" x14ac:dyDescent="0.25">
      <c r="B3413" s="22" t="s">
        <v>6875</v>
      </c>
      <c r="C3413" s="22" t="s">
        <v>6877</v>
      </c>
      <c r="D3413" s="24">
        <v>31128</v>
      </c>
    </row>
    <row r="3414" spans="2:4" x14ac:dyDescent="0.25">
      <c r="B3414" s="22" t="s">
        <v>2987</v>
      </c>
      <c r="C3414" s="22" t="s">
        <v>2989</v>
      </c>
      <c r="D3414" s="24">
        <v>31129</v>
      </c>
    </row>
    <row r="3415" spans="2:4" x14ac:dyDescent="0.25">
      <c r="B3415" s="22" t="s">
        <v>9852</v>
      </c>
      <c r="C3415" s="22" t="s">
        <v>9854</v>
      </c>
      <c r="D3415" s="24">
        <v>31151</v>
      </c>
    </row>
    <row r="3416" spans="2:4" x14ac:dyDescent="0.25">
      <c r="B3416" s="22" t="s">
        <v>5018</v>
      </c>
      <c r="C3416" s="22" t="s">
        <v>5020</v>
      </c>
      <c r="D3416" s="24">
        <v>31201</v>
      </c>
    </row>
    <row r="3417" spans="2:4" x14ac:dyDescent="0.25">
      <c r="B3417" s="22" t="s">
        <v>6205</v>
      </c>
      <c r="C3417" s="22" t="s">
        <v>6207</v>
      </c>
      <c r="D3417" s="24">
        <v>31212</v>
      </c>
    </row>
    <row r="3418" spans="2:4" x14ac:dyDescent="0.25">
      <c r="B3418" s="22" t="s">
        <v>8722</v>
      </c>
      <c r="C3418" s="22" t="s">
        <v>8724</v>
      </c>
      <c r="D3418" s="24">
        <v>31213</v>
      </c>
    </row>
    <row r="3419" spans="2:4" x14ac:dyDescent="0.25">
      <c r="B3419" s="22" t="s">
        <v>8782</v>
      </c>
      <c r="C3419" s="22" t="s">
        <v>8784</v>
      </c>
      <c r="D3419" s="24">
        <v>31239</v>
      </c>
    </row>
    <row r="3420" spans="2:4" x14ac:dyDescent="0.25">
      <c r="B3420" s="22" t="s">
        <v>9123</v>
      </c>
      <c r="C3420" s="22" t="s">
        <v>9125</v>
      </c>
      <c r="D3420" s="24">
        <v>31244</v>
      </c>
    </row>
    <row r="3421" spans="2:4" x14ac:dyDescent="0.25">
      <c r="B3421" s="22" t="s">
        <v>7163</v>
      </c>
      <c r="C3421" s="22" t="s">
        <v>7165</v>
      </c>
      <c r="D3421" s="24">
        <v>31264</v>
      </c>
    </row>
    <row r="3422" spans="2:4" x14ac:dyDescent="0.25">
      <c r="B3422" s="22" t="s">
        <v>6037</v>
      </c>
      <c r="C3422" s="22" t="s">
        <v>6039</v>
      </c>
      <c r="D3422" s="24">
        <v>31305</v>
      </c>
    </row>
    <row r="3423" spans="2:4" x14ac:dyDescent="0.25">
      <c r="B3423" s="22" t="s">
        <v>7375</v>
      </c>
      <c r="C3423" s="22" t="s">
        <v>7377</v>
      </c>
      <c r="D3423" s="24">
        <v>31316</v>
      </c>
    </row>
    <row r="3424" spans="2:4" x14ac:dyDescent="0.25">
      <c r="B3424" s="22" t="s">
        <v>8104</v>
      </c>
      <c r="C3424" s="22" t="s">
        <v>8106</v>
      </c>
      <c r="D3424" s="24">
        <v>31322</v>
      </c>
    </row>
    <row r="3425" spans="2:4" x14ac:dyDescent="0.25">
      <c r="B3425" s="22" t="s">
        <v>6490</v>
      </c>
      <c r="C3425" s="22" t="s">
        <v>6492</v>
      </c>
      <c r="D3425" s="24">
        <v>31324</v>
      </c>
    </row>
    <row r="3426" spans="2:4" x14ac:dyDescent="0.25">
      <c r="B3426" s="22" t="s">
        <v>6779</v>
      </c>
      <c r="C3426" s="22" t="s">
        <v>6781</v>
      </c>
      <c r="D3426" s="24">
        <v>31325</v>
      </c>
    </row>
    <row r="3427" spans="2:4" x14ac:dyDescent="0.25">
      <c r="B3427" s="22" t="s">
        <v>7624</v>
      </c>
      <c r="C3427" s="22" t="s">
        <v>7626</v>
      </c>
      <c r="D3427" s="24">
        <v>31356</v>
      </c>
    </row>
    <row r="3428" spans="2:4" x14ac:dyDescent="0.25">
      <c r="B3428" s="22" t="s">
        <v>7717</v>
      </c>
      <c r="C3428" s="22" t="s">
        <v>7719</v>
      </c>
      <c r="D3428" s="24">
        <v>31465</v>
      </c>
    </row>
    <row r="3429" spans="2:4" x14ac:dyDescent="0.25">
      <c r="B3429" s="22" t="s">
        <v>6833</v>
      </c>
      <c r="C3429" s="22" t="s">
        <v>6835</v>
      </c>
      <c r="D3429" s="24">
        <v>31471</v>
      </c>
    </row>
    <row r="3430" spans="2:4" x14ac:dyDescent="0.25">
      <c r="B3430" s="22" t="s">
        <v>7867</v>
      </c>
      <c r="C3430" s="22" t="s">
        <v>7869</v>
      </c>
      <c r="D3430" s="24">
        <v>31475</v>
      </c>
    </row>
    <row r="3431" spans="2:4" x14ac:dyDescent="0.25">
      <c r="B3431" s="22" t="s">
        <v>8125</v>
      </c>
      <c r="C3431" s="22" t="s">
        <v>8127</v>
      </c>
      <c r="D3431" s="24">
        <v>31486</v>
      </c>
    </row>
    <row r="3432" spans="2:4" x14ac:dyDescent="0.25">
      <c r="B3432" s="22" t="s">
        <v>7169</v>
      </c>
      <c r="C3432" s="22" t="s">
        <v>7171</v>
      </c>
      <c r="D3432" s="24">
        <v>31525</v>
      </c>
    </row>
    <row r="3433" spans="2:4" x14ac:dyDescent="0.25">
      <c r="B3433" s="22" t="s">
        <v>4600</v>
      </c>
      <c r="C3433" s="22" t="s">
        <v>4602</v>
      </c>
      <c r="D3433" s="24">
        <v>31531</v>
      </c>
    </row>
    <row r="3434" spans="2:4" x14ac:dyDescent="0.25">
      <c r="B3434" s="22" t="s">
        <v>5636</v>
      </c>
      <c r="C3434" s="22" t="s">
        <v>5638</v>
      </c>
      <c r="D3434" s="24">
        <v>31545</v>
      </c>
    </row>
    <row r="3435" spans="2:4" x14ac:dyDescent="0.25">
      <c r="B3435" s="22" t="s">
        <v>8290</v>
      </c>
      <c r="C3435" s="22" t="s">
        <v>8292</v>
      </c>
      <c r="D3435" s="24">
        <v>31576</v>
      </c>
    </row>
    <row r="3436" spans="2:4" x14ac:dyDescent="0.25">
      <c r="B3436" s="22" t="s">
        <v>8182</v>
      </c>
      <c r="C3436" s="22" t="s">
        <v>8184</v>
      </c>
      <c r="D3436" s="24">
        <v>31589</v>
      </c>
    </row>
    <row r="3437" spans="2:4" x14ac:dyDescent="0.25">
      <c r="B3437" s="22" t="s">
        <v>9165</v>
      </c>
      <c r="C3437" s="22" t="s">
        <v>9167</v>
      </c>
      <c r="D3437" s="24">
        <v>31601</v>
      </c>
    </row>
    <row r="3438" spans="2:4" x14ac:dyDescent="0.25">
      <c r="B3438" s="22" t="s">
        <v>6256</v>
      </c>
      <c r="C3438" s="22" t="s">
        <v>6258</v>
      </c>
      <c r="D3438" s="24">
        <v>31626</v>
      </c>
    </row>
    <row r="3439" spans="2:4" x14ac:dyDescent="0.25">
      <c r="B3439" s="22" t="s">
        <v>3543</v>
      </c>
      <c r="C3439" s="22" t="s">
        <v>3545</v>
      </c>
      <c r="D3439" s="24">
        <v>31638</v>
      </c>
    </row>
    <row r="3440" spans="2:4" x14ac:dyDescent="0.25">
      <c r="B3440" s="22" t="s">
        <v>7019</v>
      </c>
      <c r="C3440" s="22" t="s">
        <v>7021</v>
      </c>
      <c r="D3440" s="24">
        <v>31642</v>
      </c>
    </row>
    <row r="3441" spans="2:4" x14ac:dyDescent="0.25">
      <c r="B3441" s="22" t="s">
        <v>10252</v>
      </c>
      <c r="C3441" s="22" t="s">
        <v>10254</v>
      </c>
      <c r="D3441" s="24">
        <v>31681</v>
      </c>
    </row>
    <row r="3442" spans="2:4" x14ac:dyDescent="0.25">
      <c r="B3442" s="22" t="s">
        <v>7762</v>
      </c>
      <c r="C3442" s="22" t="s">
        <v>7764</v>
      </c>
      <c r="D3442" s="24">
        <v>31684</v>
      </c>
    </row>
    <row r="3443" spans="2:4" x14ac:dyDescent="0.25">
      <c r="B3443" s="22" t="s">
        <v>8593</v>
      </c>
      <c r="C3443" s="22" t="s">
        <v>8595</v>
      </c>
      <c r="D3443" s="24">
        <v>31712</v>
      </c>
    </row>
    <row r="3444" spans="2:4" x14ac:dyDescent="0.25">
      <c r="B3444" s="22" t="s">
        <v>8767</v>
      </c>
      <c r="C3444" s="22" t="s">
        <v>8769</v>
      </c>
      <c r="D3444" s="24">
        <v>31721</v>
      </c>
    </row>
    <row r="3445" spans="2:4" x14ac:dyDescent="0.25">
      <c r="B3445" s="22" t="s">
        <v>9330</v>
      </c>
      <c r="C3445" s="22" t="s">
        <v>9332</v>
      </c>
      <c r="D3445" s="24">
        <v>31742</v>
      </c>
    </row>
    <row r="3446" spans="2:4" x14ac:dyDescent="0.25">
      <c r="B3446" s="22" t="s">
        <v>6358</v>
      </c>
      <c r="C3446" s="22" t="s">
        <v>6360</v>
      </c>
      <c r="D3446" s="24">
        <v>31748</v>
      </c>
    </row>
    <row r="3447" spans="2:4" x14ac:dyDescent="0.25">
      <c r="B3447" s="22" t="s">
        <v>6965</v>
      </c>
      <c r="C3447" s="22" t="s">
        <v>6967</v>
      </c>
      <c r="D3447" s="24">
        <v>31752</v>
      </c>
    </row>
    <row r="3448" spans="2:4" x14ac:dyDescent="0.25">
      <c r="B3448" s="22" t="s">
        <v>9888</v>
      </c>
      <c r="C3448" s="22" t="s">
        <v>9890</v>
      </c>
      <c r="D3448" s="24">
        <v>31799</v>
      </c>
    </row>
    <row r="3449" spans="2:4" x14ac:dyDescent="0.25">
      <c r="B3449" s="22" t="s">
        <v>6397</v>
      </c>
      <c r="C3449" s="22" t="s">
        <v>6399</v>
      </c>
      <c r="D3449" s="24">
        <v>31811</v>
      </c>
    </row>
    <row r="3450" spans="2:4" x14ac:dyDescent="0.25">
      <c r="B3450" s="22" t="s">
        <v>6980</v>
      </c>
      <c r="C3450" s="22" t="s">
        <v>6982</v>
      </c>
      <c r="D3450" s="24">
        <v>31876</v>
      </c>
    </row>
    <row r="3451" spans="2:4" x14ac:dyDescent="0.25">
      <c r="B3451" s="22" t="s">
        <v>6657</v>
      </c>
      <c r="C3451" s="22" t="s">
        <v>6659</v>
      </c>
      <c r="D3451" s="24">
        <v>31879</v>
      </c>
    </row>
    <row r="3452" spans="2:4" x14ac:dyDescent="0.25">
      <c r="B3452" s="22" t="s">
        <v>7507</v>
      </c>
      <c r="C3452" s="22" t="s">
        <v>7509</v>
      </c>
      <c r="D3452" s="24">
        <v>31937</v>
      </c>
    </row>
    <row r="3453" spans="2:4" x14ac:dyDescent="0.25">
      <c r="B3453" s="22" t="s">
        <v>7627</v>
      </c>
      <c r="C3453" s="22" t="s">
        <v>7629</v>
      </c>
      <c r="D3453" s="24">
        <v>31973</v>
      </c>
    </row>
    <row r="3454" spans="2:4" x14ac:dyDescent="0.25">
      <c r="B3454" s="22" t="s">
        <v>8245</v>
      </c>
      <c r="C3454" s="22" t="s">
        <v>8247</v>
      </c>
      <c r="D3454" s="24">
        <v>31978</v>
      </c>
    </row>
    <row r="3455" spans="2:4" x14ac:dyDescent="0.25">
      <c r="B3455" s="22" t="s">
        <v>8101</v>
      </c>
      <c r="C3455" s="22" t="s">
        <v>8103</v>
      </c>
      <c r="D3455" s="24">
        <v>32007</v>
      </c>
    </row>
    <row r="3456" spans="2:4" x14ac:dyDescent="0.25">
      <c r="B3456" s="22" t="s">
        <v>5534</v>
      </c>
      <c r="C3456" s="22" t="s">
        <v>5536</v>
      </c>
      <c r="D3456" s="24">
        <v>32023</v>
      </c>
    </row>
    <row r="3457" spans="2:4" x14ac:dyDescent="0.25">
      <c r="B3457" s="22" t="s">
        <v>6929</v>
      </c>
      <c r="C3457" s="22" t="s">
        <v>6931</v>
      </c>
      <c r="D3457" s="24">
        <v>32025</v>
      </c>
    </row>
    <row r="3458" spans="2:4" x14ac:dyDescent="0.25">
      <c r="B3458" s="22" t="s">
        <v>8083</v>
      </c>
      <c r="C3458" s="22" t="s">
        <v>8085</v>
      </c>
      <c r="D3458" s="24">
        <v>32039</v>
      </c>
    </row>
    <row r="3459" spans="2:4" x14ac:dyDescent="0.25">
      <c r="B3459" s="22" t="s">
        <v>7459</v>
      </c>
      <c r="C3459" s="22" t="s">
        <v>7461</v>
      </c>
      <c r="D3459" s="24">
        <v>32059</v>
      </c>
    </row>
    <row r="3460" spans="2:4" x14ac:dyDescent="0.25">
      <c r="B3460" s="22" t="s">
        <v>19001</v>
      </c>
      <c r="C3460" s="22" t="s">
        <v>19002</v>
      </c>
      <c r="D3460" s="24">
        <v>32118</v>
      </c>
    </row>
    <row r="3461" spans="2:4" x14ac:dyDescent="0.25">
      <c r="B3461" s="22" t="s">
        <v>6151</v>
      </c>
      <c r="C3461" s="22" t="s">
        <v>6153</v>
      </c>
      <c r="D3461" s="24">
        <v>32136</v>
      </c>
    </row>
    <row r="3462" spans="2:4" x14ac:dyDescent="0.25">
      <c r="B3462" s="22" t="s">
        <v>7531</v>
      </c>
      <c r="C3462" s="22" t="s">
        <v>7533</v>
      </c>
      <c r="D3462" s="24">
        <v>32169</v>
      </c>
    </row>
    <row r="3463" spans="2:4" x14ac:dyDescent="0.25">
      <c r="B3463" s="22" t="s">
        <v>6337</v>
      </c>
      <c r="C3463" s="22" t="s">
        <v>6339</v>
      </c>
      <c r="D3463" s="24">
        <v>32181</v>
      </c>
    </row>
    <row r="3464" spans="2:4" x14ac:dyDescent="0.25">
      <c r="B3464" s="22" t="s">
        <v>8338</v>
      </c>
      <c r="C3464" s="22" t="s">
        <v>8340</v>
      </c>
      <c r="D3464" s="24">
        <v>32201</v>
      </c>
    </row>
    <row r="3465" spans="2:4" x14ac:dyDescent="0.25">
      <c r="B3465" s="22" t="s">
        <v>6995</v>
      </c>
      <c r="C3465" s="22" t="s">
        <v>6997</v>
      </c>
      <c r="D3465" s="24">
        <v>32209</v>
      </c>
    </row>
    <row r="3466" spans="2:4" x14ac:dyDescent="0.25">
      <c r="B3466" s="22" t="s">
        <v>5021</v>
      </c>
      <c r="C3466" s="22" t="s">
        <v>5023</v>
      </c>
      <c r="D3466" s="24">
        <v>32222</v>
      </c>
    </row>
    <row r="3467" spans="2:4" x14ac:dyDescent="0.25">
      <c r="B3467" s="22" t="s">
        <v>3692</v>
      </c>
      <c r="C3467" s="22" t="s">
        <v>3694</v>
      </c>
      <c r="D3467" s="24">
        <v>32244</v>
      </c>
    </row>
    <row r="3468" spans="2:4" x14ac:dyDescent="0.25">
      <c r="B3468" s="22" t="s">
        <v>6642</v>
      </c>
      <c r="C3468" s="22" t="s">
        <v>6644</v>
      </c>
      <c r="D3468" s="24">
        <v>32277</v>
      </c>
    </row>
    <row r="3469" spans="2:4" x14ac:dyDescent="0.25">
      <c r="B3469" s="22" t="s">
        <v>8359</v>
      </c>
      <c r="C3469" s="22" t="s">
        <v>8361</v>
      </c>
      <c r="D3469" s="24">
        <v>32325</v>
      </c>
    </row>
    <row r="3470" spans="2:4" x14ac:dyDescent="0.25">
      <c r="B3470" s="22" t="s">
        <v>8917</v>
      </c>
      <c r="C3470" s="22" t="s">
        <v>8919</v>
      </c>
      <c r="D3470" s="24">
        <v>32341</v>
      </c>
    </row>
    <row r="3471" spans="2:4" x14ac:dyDescent="0.25">
      <c r="B3471" s="22" t="s">
        <v>8893</v>
      </c>
      <c r="C3471" s="22" t="s">
        <v>8895</v>
      </c>
      <c r="D3471" s="24">
        <v>32383</v>
      </c>
    </row>
    <row r="3472" spans="2:4" x14ac:dyDescent="0.25">
      <c r="B3472" s="22" t="s">
        <v>7333</v>
      </c>
      <c r="C3472" s="22" t="s">
        <v>7335</v>
      </c>
      <c r="D3472" s="24">
        <v>32429</v>
      </c>
    </row>
    <row r="3473" spans="2:4" x14ac:dyDescent="0.25">
      <c r="B3473" s="22" t="s">
        <v>15097</v>
      </c>
      <c r="C3473" s="22" t="s">
        <v>15099</v>
      </c>
      <c r="D3473" s="24">
        <v>32452</v>
      </c>
    </row>
    <row r="3474" spans="2:4" x14ac:dyDescent="0.25">
      <c r="B3474" s="22" t="s">
        <v>7639</v>
      </c>
      <c r="C3474" s="22" t="s">
        <v>7641</v>
      </c>
      <c r="D3474" s="24">
        <v>32466</v>
      </c>
    </row>
    <row r="3475" spans="2:4" x14ac:dyDescent="0.25">
      <c r="B3475" s="22" t="s">
        <v>9708</v>
      </c>
      <c r="C3475" s="22" t="s">
        <v>9710</v>
      </c>
      <c r="D3475" s="24">
        <v>32473</v>
      </c>
    </row>
    <row r="3476" spans="2:4" x14ac:dyDescent="0.25">
      <c r="B3476" s="22" t="s">
        <v>7765</v>
      </c>
      <c r="C3476" s="22" t="s">
        <v>7767</v>
      </c>
      <c r="D3476" s="24">
        <v>32474</v>
      </c>
    </row>
    <row r="3477" spans="2:4" x14ac:dyDescent="0.25">
      <c r="B3477" s="22" t="s">
        <v>8086</v>
      </c>
      <c r="C3477" s="22" t="s">
        <v>8088</v>
      </c>
      <c r="D3477" s="24">
        <v>32498</v>
      </c>
    </row>
    <row r="3478" spans="2:4" x14ac:dyDescent="0.25">
      <c r="B3478" s="22" t="s">
        <v>7303</v>
      </c>
      <c r="C3478" s="22" t="s">
        <v>7305</v>
      </c>
      <c r="D3478" s="24">
        <v>32537</v>
      </c>
    </row>
    <row r="3479" spans="2:4" x14ac:dyDescent="0.25">
      <c r="B3479" s="22" t="s">
        <v>10612</v>
      </c>
      <c r="C3479" s="22" t="s">
        <v>10614</v>
      </c>
      <c r="D3479" s="24">
        <v>32549</v>
      </c>
    </row>
    <row r="3480" spans="2:4" x14ac:dyDescent="0.25">
      <c r="B3480" s="22" t="s">
        <v>7196</v>
      </c>
      <c r="C3480" s="22" t="s">
        <v>7198</v>
      </c>
      <c r="D3480" s="24">
        <v>32559</v>
      </c>
    </row>
    <row r="3481" spans="2:4" x14ac:dyDescent="0.25">
      <c r="B3481" s="22" t="s">
        <v>6669</v>
      </c>
      <c r="C3481" s="22" t="s">
        <v>6671</v>
      </c>
      <c r="D3481" s="24">
        <v>32562</v>
      </c>
    </row>
    <row r="3482" spans="2:4" x14ac:dyDescent="0.25">
      <c r="B3482" s="22" t="s">
        <v>8080</v>
      </c>
      <c r="C3482" s="22" t="s">
        <v>8082</v>
      </c>
      <c r="D3482" s="24">
        <v>32575</v>
      </c>
    </row>
    <row r="3483" spans="2:4" x14ac:dyDescent="0.25">
      <c r="B3483" s="22" t="s">
        <v>7540</v>
      </c>
      <c r="C3483" s="22" t="s">
        <v>7542</v>
      </c>
      <c r="D3483" s="24">
        <v>32589</v>
      </c>
    </row>
    <row r="3484" spans="2:4" x14ac:dyDescent="0.25">
      <c r="B3484" s="22" t="s">
        <v>7321</v>
      </c>
      <c r="C3484" s="22" t="s">
        <v>7323</v>
      </c>
      <c r="D3484" s="24">
        <v>32613</v>
      </c>
    </row>
    <row r="3485" spans="2:4" x14ac:dyDescent="0.25">
      <c r="B3485" s="22" t="s">
        <v>6388</v>
      </c>
      <c r="C3485" s="22" t="s">
        <v>6390</v>
      </c>
      <c r="D3485" s="24">
        <v>32625</v>
      </c>
    </row>
    <row r="3486" spans="2:4" x14ac:dyDescent="0.25">
      <c r="B3486" s="22" t="s">
        <v>7193</v>
      </c>
      <c r="C3486" s="22" t="s">
        <v>7195</v>
      </c>
      <c r="D3486" s="24">
        <v>32642</v>
      </c>
    </row>
    <row r="3487" spans="2:4" x14ac:dyDescent="0.25">
      <c r="B3487" s="22" t="s">
        <v>6583</v>
      </c>
      <c r="C3487" s="22" t="s">
        <v>6585</v>
      </c>
      <c r="D3487" s="24">
        <v>32682</v>
      </c>
    </row>
    <row r="3488" spans="2:4" x14ac:dyDescent="0.25">
      <c r="B3488" s="22" t="s">
        <v>6818</v>
      </c>
      <c r="C3488" s="22" t="s">
        <v>6820</v>
      </c>
      <c r="D3488" s="24">
        <v>32693</v>
      </c>
    </row>
    <row r="3489" spans="1:4" x14ac:dyDescent="0.25">
      <c r="B3489" s="22" t="s">
        <v>9249</v>
      </c>
      <c r="C3489" s="22" t="s">
        <v>9251</v>
      </c>
      <c r="D3489" s="24">
        <v>32710</v>
      </c>
    </row>
    <row r="3490" spans="1:4" x14ac:dyDescent="0.25">
      <c r="B3490" s="22" t="s">
        <v>19003</v>
      </c>
      <c r="C3490" s="22" t="s">
        <v>19004</v>
      </c>
      <c r="D3490" s="24">
        <v>32726</v>
      </c>
    </row>
    <row r="3491" spans="1:4" x14ac:dyDescent="0.25">
      <c r="B3491" s="22" t="s">
        <v>5489</v>
      </c>
      <c r="C3491" s="22" t="s">
        <v>5491</v>
      </c>
      <c r="D3491" s="24">
        <v>32776</v>
      </c>
    </row>
    <row r="3492" spans="1:4" x14ac:dyDescent="0.25">
      <c r="B3492" s="22" t="s">
        <v>5962</v>
      </c>
      <c r="C3492" s="22" t="s">
        <v>5964</v>
      </c>
      <c r="D3492" s="24">
        <v>32778</v>
      </c>
    </row>
    <row r="3493" spans="1:4" x14ac:dyDescent="0.25">
      <c r="B3493" s="22" t="s">
        <v>8887</v>
      </c>
      <c r="C3493" s="22" t="s">
        <v>8889</v>
      </c>
      <c r="D3493" s="24">
        <v>32779</v>
      </c>
    </row>
    <row r="3494" spans="1:4" x14ac:dyDescent="0.25">
      <c r="B3494" s="22" t="s">
        <v>6809</v>
      </c>
      <c r="C3494" s="22" t="s">
        <v>6811</v>
      </c>
      <c r="D3494" s="24">
        <v>32805</v>
      </c>
    </row>
    <row r="3495" spans="1:4" x14ac:dyDescent="0.25">
      <c r="B3495" s="22" t="s">
        <v>6535</v>
      </c>
      <c r="C3495" s="22" t="s">
        <v>6537</v>
      </c>
      <c r="D3495" s="24">
        <v>32815</v>
      </c>
    </row>
    <row r="3496" spans="1:4" x14ac:dyDescent="0.25">
      <c r="B3496" s="22" t="s">
        <v>8380</v>
      </c>
      <c r="C3496" s="22" t="s">
        <v>8382</v>
      </c>
      <c r="D3496" s="24">
        <v>32816</v>
      </c>
    </row>
    <row r="3497" spans="1:4" x14ac:dyDescent="0.25">
      <c r="B3497" s="22" t="s">
        <v>6735</v>
      </c>
      <c r="C3497" s="22" t="s">
        <v>6737</v>
      </c>
      <c r="D3497" s="24">
        <v>32824</v>
      </c>
    </row>
    <row r="3498" spans="1:4" x14ac:dyDescent="0.25">
      <c r="B3498" s="22" t="s">
        <v>7462</v>
      </c>
      <c r="C3498" s="22" t="s">
        <v>7464</v>
      </c>
      <c r="D3498" s="24">
        <v>32831</v>
      </c>
    </row>
    <row r="3499" spans="1:4" x14ac:dyDescent="0.25">
      <c r="B3499" s="22" t="s">
        <v>8098</v>
      </c>
      <c r="C3499" s="22" t="s">
        <v>8100</v>
      </c>
      <c r="D3499" s="24">
        <v>32845</v>
      </c>
    </row>
    <row r="3500" spans="1:4" x14ac:dyDescent="0.25">
      <c r="B3500" s="22" t="s">
        <v>19005</v>
      </c>
      <c r="C3500" s="22" t="s">
        <v>19006</v>
      </c>
      <c r="D3500" s="24">
        <v>32876</v>
      </c>
    </row>
    <row r="3501" spans="1:4" x14ac:dyDescent="0.25">
      <c r="B3501" s="22" t="s">
        <v>7372</v>
      </c>
      <c r="C3501" s="22" t="s">
        <v>7374</v>
      </c>
      <c r="D3501" s="24">
        <v>32891</v>
      </c>
    </row>
    <row r="3502" spans="1:4" x14ac:dyDescent="0.25">
      <c r="A3502">
        <v>941903592</v>
      </c>
      <c r="B3502" s="19" t="s">
        <v>1646</v>
      </c>
      <c r="C3502" s="19" t="s">
        <v>1648</v>
      </c>
      <c r="D3502" s="24">
        <v>32907.333170055892</v>
      </c>
    </row>
    <row r="3503" spans="1:4" x14ac:dyDescent="0.25">
      <c r="B3503" s="22" t="s">
        <v>6851</v>
      </c>
      <c r="C3503" s="22" t="s">
        <v>6853</v>
      </c>
      <c r="D3503" s="24">
        <v>32931</v>
      </c>
    </row>
    <row r="3504" spans="1:4" x14ac:dyDescent="0.25">
      <c r="B3504" s="22" t="s">
        <v>6624</v>
      </c>
      <c r="C3504" s="22" t="s">
        <v>6626</v>
      </c>
      <c r="D3504" s="24">
        <v>32934</v>
      </c>
    </row>
    <row r="3505" spans="2:4" x14ac:dyDescent="0.25">
      <c r="B3505" s="22" t="s">
        <v>7004</v>
      </c>
      <c r="C3505" s="22" t="s">
        <v>7006</v>
      </c>
      <c r="D3505" s="24">
        <v>32954</v>
      </c>
    </row>
    <row r="3506" spans="2:4" x14ac:dyDescent="0.25">
      <c r="B3506" s="22" t="s">
        <v>6761</v>
      </c>
      <c r="C3506" s="22" t="s">
        <v>6763</v>
      </c>
      <c r="D3506" s="24">
        <v>32956</v>
      </c>
    </row>
    <row r="3507" spans="2:4" x14ac:dyDescent="0.25">
      <c r="B3507" s="22" t="s">
        <v>3055</v>
      </c>
      <c r="C3507" s="22" t="s">
        <v>3056</v>
      </c>
      <c r="D3507" s="24">
        <v>32966</v>
      </c>
    </row>
    <row r="3508" spans="2:4" x14ac:dyDescent="0.25">
      <c r="B3508" s="22" t="s">
        <v>7351</v>
      </c>
      <c r="C3508" s="22" t="s">
        <v>7353</v>
      </c>
      <c r="D3508" s="24">
        <v>32977</v>
      </c>
    </row>
    <row r="3509" spans="2:4" x14ac:dyDescent="0.25">
      <c r="B3509" s="22" t="s">
        <v>6529</v>
      </c>
      <c r="C3509" s="22" t="s">
        <v>6531</v>
      </c>
      <c r="D3509" s="24">
        <v>32981</v>
      </c>
    </row>
    <row r="3510" spans="2:4" x14ac:dyDescent="0.25">
      <c r="B3510" s="22" t="s">
        <v>19007</v>
      </c>
      <c r="C3510" s="22" t="s">
        <v>19008</v>
      </c>
      <c r="D3510" s="24">
        <v>33008</v>
      </c>
    </row>
    <row r="3511" spans="2:4" x14ac:dyDescent="0.25">
      <c r="B3511" s="22" t="s">
        <v>4659</v>
      </c>
      <c r="C3511" s="22" t="s">
        <v>4661</v>
      </c>
      <c r="D3511" s="24">
        <v>33053</v>
      </c>
    </row>
    <row r="3512" spans="2:4" x14ac:dyDescent="0.25">
      <c r="B3512" s="22" t="s">
        <v>6824</v>
      </c>
      <c r="C3512" s="22" t="s">
        <v>6826</v>
      </c>
      <c r="D3512" s="24">
        <v>33088</v>
      </c>
    </row>
    <row r="3513" spans="2:4" x14ac:dyDescent="0.25">
      <c r="B3513" s="22" t="s">
        <v>14150</v>
      </c>
      <c r="C3513" s="22" t="s">
        <v>14152</v>
      </c>
      <c r="D3513" s="24">
        <v>33093</v>
      </c>
    </row>
    <row r="3514" spans="2:4" x14ac:dyDescent="0.25">
      <c r="B3514" s="22" t="s">
        <v>6079</v>
      </c>
      <c r="C3514" s="22" t="s">
        <v>6081</v>
      </c>
      <c r="D3514" s="24">
        <v>33114</v>
      </c>
    </row>
    <row r="3515" spans="2:4" x14ac:dyDescent="0.25">
      <c r="B3515" s="22" t="s">
        <v>7534</v>
      </c>
      <c r="C3515" s="22" t="s">
        <v>7536</v>
      </c>
      <c r="D3515" s="24">
        <v>33127</v>
      </c>
    </row>
    <row r="3516" spans="2:4" x14ac:dyDescent="0.25">
      <c r="B3516" s="22" t="s">
        <v>8647</v>
      </c>
      <c r="C3516" s="22" t="s">
        <v>8649</v>
      </c>
      <c r="D3516" s="24">
        <v>33140</v>
      </c>
    </row>
    <row r="3517" spans="2:4" x14ac:dyDescent="0.25">
      <c r="B3517" s="22" t="s">
        <v>8890</v>
      </c>
      <c r="C3517" s="22" t="s">
        <v>8892</v>
      </c>
      <c r="D3517" s="24">
        <v>33183</v>
      </c>
    </row>
    <row r="3518" spans="2:4" x14ac:dyDescent="0.25">
      <c r="B3518" s="22" t="s">
        <v>4126</v>
      </c>
      <c r="C3518" s="22" t="s">
        <v>4128</v>
      </c>
      <c r="D3518" s="24">
        <v>33200</v>
      </c>
    </row>
    <row r="3519" spans="2:4" x14ac:dyDescent="0.25">
      <c r="B3519" s="22" t="s">
        <v>9609</v>
      </c>
      <c r="C3519" s="22" t="s">
        <v>9611</v>
      </c>
      <c r="D3519" s="24">
        <v>33204</v>
      </c>
    </row>
    <row r="3520" spans="2:4" x14ac:dyDescent="0.25">
      <c r="B3520" s="22" t="s">
        <v>8542</v>
      </c>
      <c r="C3520" s="22" t="s">
        <v>8544</v>
      </c>
      <c r="D3520" s="24">
        <v>33228</v>
      </c>
    </row>
    <row r="3521" spans="2:4" x14ac:dyDescent="0.25">
      <c r="B3521" s="22" t="s">
        <v>7681</v>
      </c>
      <c r="C3521" s="22" t="s">
        <v>7683</v>
      </c>
      <c r="D3521" s="24">
        <v>33265</v>
      </c>
    </row>
    <row r="3522" spans="2:4" x14ac:dyDescent="0.25">
      <c r="B3522" s="22" t="s">
        <v>7504</v>
      </c>
      <c r="C3522" s="22" t="s">
        <v>7506</v>
      </c>
      <c r="D3522" s="24">
        <v>33277</v>
      </c>
    </row>
    <row r="3523" spans="2:4" x14ac:dyDescent="0.25">
      <c r="B3523" s="22" t="s">
        <v>6896</v>
      </c>
      <c r="C3523" s="22" t="s">
        <v>6898</v>
      </c>
      <c r="D3523" s="24">
        <v>33281</v>
      </c>
    </row>
    <row r="3524" spans="2:4" x14ac:dyDescent="0.25">
      <c r="B3524" s="22" t="s">
        <v>6681</v>
      </c>
      <c r="C3524" s="22" t="s">
        <v>6683</v>
      </c>
      <c r="D3524" s="24">
        <v>33333</v>
      </c>
    </row>
    <row r="3525" spans="2:4" x14ac:dyDescent="0.25">
      <c r="B3525" s="22" t="s">
        <v>6442</v>
      </c>
      <c r="C3525" s="22" t="s">
        <v>6444</v>
      </c>
      <c r="D3525" s="24">
        <v>33349</v>
      </c>
    </row>
    <row r="3526" spans="2:4" x14ac:dyDescent="0.25">
      <c r="B3526" s="22" t="s">
        <v>8215</v>
      </c>
      <c r="C3526" s="22" t="s">
        <v>8217</v>
      </c>
      <c r="D3526" s="24">
        <v>33381</v>
      </c>
    </row>
    <row r="3527" spans="2:4" x14ac:dyDescent="0.25">
      <c r="B3527" s="22" t="s">
        <v>7145</v>
      </c>
      <c r="C3527" s="22" t="s">
        <v>7147</v>
      </c>
      <c r="D3527" s="24">
        <v>33384</v>
      </c>
    </row>
    <row r="3528" spans="2:4" x14ac:dyDescent="0.25">
      <c r="B3528" s="22" t="s">
        <v>6753</v>
      </c>
      <c r="C3528" s="22" t="s">
        <v>6755</v>
      </c>
      <c r="D3528" s="24">
        <v>33399</v>
      </c>
    </row>
    <row r="3529" spans="2:4" x14ac:dyDescent="0.25">
      <c r="B3529" s="22" t="s">
        <v>8356</v>
      </c>
      <c r="C3529" s="22" t="s">
        <v>8358</v>
      </c>
      <c r="D3529" s="24">
        <v>33429</v>
      </c>
    </row>
    <row r="3530" spans="2:4" x14ac:dyDescent="0.25">
      <c r="B3530" s="22" t="s">
        <v>8608</v>
      </c>
      <c r="C3530" s="22" t="s">
        <v>8610</v>
      </c>
      <c r="D3530" s="24">
        <v>33462</v>
      </c>
    </row>
    <row r="3531" spans="2:4" x14ac:dyDescent="0.25">
      <c r="B3531" s="22" t="s">
        <v>7609</v>
      </c>
      <c r="C3531" s="22" t="s">
        <v>7611</v>
      </c>
      <c r="D3531" s="24">
        <v>33501</v>
      </c>
    </row>
    <row r="3532" spans="2:4" x14ac:dyDescent="0.25">
      <c r="B3532" s="22" t="s">
        <v>8662</v>
      </c>
      <c r="C3532" s="22" t="s">
        <v>8664</v>
      </c>
      <c r="D3532" s="24">
        <v>33565</v>
      </c>
    </row>
    <row r="3533" spans="2:4" x14ac:dyDescent="0.25">
      <c r="B3533" s="22" t="s">
        <v>7723</v>
      </c>
      <c r="C3533" s="22" t="s">
        <v>7725</v>
      </c>
      <c r="D3533" s="24">
        <v>33606</v>
      </c>
    </row>
    <row r="3534" spans="2:4" x14ac:dyDescent="0.25">
      <c r="B3534" s="22" t="s">
        <v>6430</v>
      </c>
      <c r="C3534" s="22" t="s">
        <v>6432</v>
      </c>
      <c r="D3534" s="24">
        <v>33614</v>
      </c>
    </row>
    <row r="3535" spans="2:4" x14ac:dyDescent="0.25">
      <c r="B3535" s="22" t="s">
        <v>7813</v>
      </c>
      <c r="C3535" s="22" t="s">
        <v>7815</v>
      </c>
      <c r="D3535" s="24">
        <v>33618</v>
      </c>
    </row>
    <row r="3536" spans="2:4" x14ac:dyDescent="0.25">
      <c r="B3536" s="22" t="s">
        <v>10127</v>
      </c>
      <c r="C3536" s="22" t="s">
        <v>10129</v>
      </c>
      <c r="D3536" s="24">
        <v>33685</v>
      </c>
    </row>
    <row r="3537" spans="2:4" x14ac:dyDescent="0.25">
      <c r="B3537" s="22" t="s">
        <v>7606</v>
      </c>
      <c r="C3537" s="22" t="s">
        <v>7608</v>
      </c>
      <c r="D3537" s="24">
        <v>33713</v>
      </c>
    </row>
    <row r="3538" spans="2:4" x14ac:dyDescent="0.25">
      <c r="B3538" s="22" t="s">
        <v>7438</v>
      </c>
      <c r="C3538" s="22" t="s">
        <v>7440</v>
      </c>
      <c r="D3538" s="24">
        <v>33753</v>
      </c>
    </row>
    <row r="3539" spans="2:4" x14ac:dyDescent="0.25">
      <c r="B3539" s="22" t="s">
        <v>7837</v>
      </c>
      <c r="C3539" s="22" t="s">
        <v>7839</v>
      </c>
      <c r="D3539" s="24">
        <v>33772</v>
      </c>
    </row>
    <row r="3540" spans="2:4" x14ac:dyDescent="0.25">
      <c r="B3540" s="22" t="s">
        <v>6800</v>
      </c>
      <c r="C3540" s="22" t="s">
        <v>6802</v>
      </c>
      <c r="D3540" s="24">
        <v>33820</v>
      </c>
    </row>
    <row r="3541" spans="2:4" x14ac:dyDescent="0.25">
      <c r="B3541" s="22" t="s">
        <v>8059</v>
      </c>
      <c r="C3541" s="22" t="s">
        <v>8061</v>
      </c>
      <c r="D3541" s="24">
        <v>33835</v>
      </c>
    </row>
    <row r="3542" spans="2:4" x14ac:dyDescent="0.25">
      <c r="B3542" s="22" t="s">
        <v>7444</v>
      </c>
      <c r="C3542" s="22" t="s">
        <v>7446</v>
      </c>
      <c r="D3542" s="24">
        <v>33836</v>
      </c>
    </row>
    <row r="3543" spans="2:4" x14ac:dyDescent="0.25">
      <c r="B3543" s="22" t="s">
        <v>7756</v>
      </c>
      <c r="C3543" s="22" t="s">
        <v>7758</v>
      </c>
      <c r="D3543" s="24">
        <v>33875</v>
      </c>
    </row>
    <row r="3544" spans="2:4" x14ac:dyDescent="0.25">
      <c r="B3544" s="22" t="s">
        <v>6478</v>
      </c>
      <c r="C3544" s="22" t="s">
        <v>6480</v>
      </c>
      <c r="D3544" s="24">
        <v>33950</v>
      </c>
    </row>
    <row r="3545" spans="2:4" x14ac:dyDescent="0.25">
      <c r="B3545" s="22" t="s">
        <v>6412</v>
      </c>
      <c r="C3545" s="22" t="s">
        <v>6414</v>
      </c>
      <c r="D3545" s="24">
        <v>33965</v>
      </c>
    </row>
    <row r="3546" spans="2:4" x14ac:dyDescent="0.25">
      <c r="B3546" s="22" t="s">
        <v>8053</v>
      </c>
      <c r="C3546" s="22" t="s">
        <v>8055</v>
      </c>
      <c r="D3546" s="24">
        <v>33991</v>
      </c>
    </row>
    <row r="3547" spans="2:4" x14ac:dyDescent="0.25">
      <c r="B3547" s="22" t="s">
        <v>7663</v>
      </c>
      <c r="C3547" s="22" t="s">
        <v>7665</v>
      </c>
      <c r="D3547" s="24">
        <v>34005</v>
      </c>
    </row>
    <row r="3548" spans="2:4" x14ac:dyDescent="0.25">
      <c r="B3548" s="22" t="s">
        <v>6660</v>
      </c>
      <c r="C3548" s="22" t="s">
        <v>6662</v>
      </c>
      <c r="D3548" s="24">
        <v>34011</v>
      </c>
    </row>
    <row r="3549" spans="2:4" x14ac:dyDescent="0.25">
      <c r="B3549" s="22" t="s">
        <v>6514</v>
      </c>
      <c r="C3549" s="22" t="s">
        <v>6516</v>
      </c>
      <c r="D3549" s="24">
        <v>34112</v>
      </c>
    </row>
    <row r="3550" spans="2:4" x14ac:dyDescent="0.25">
      <c r="B3550" s="22" t="s">
        <v>6920</v>
      </c>
      <c r="C3550" s="22" t="s">
        <v>6922</v>
      </c>
      <c r="D3550" s="24">
        <v>34123</v>
      </c>
    </row>
    <row r="3551" spans="2:4" x14ac:dyDescent="0.25">
      <c r="B3551" s="22" t="s">
        <v>9072</v>
      </c>
      <c r="C3551" s="22" t="s">
        <v>9074</v>
      </c>
      <c r="D3551" s="24">
        <v>34170</v>
      </c>
    </row>
    <row r="3552" spans="2:4" x14ac:dyDescent="0.25">
      <c r="B3552" s="22" t="s">
        <v>7408</v>
      </c>
      <c r="C3552" s="22" t="s">
        <v>7410</v>
      </c>
      <c r="D3552" s="24">
        <v>34170</v>
      </c>
    </row>
    <row r="3553" spans="2:4" x14ac:dyDescent="0.25">
      <c r="B3553" s="22" t="s">
        <v>7381</v>
      </c>
      <c r="C3553" s="22" t="s">
        <v>7383</v>
      </c>
      <c r="D3553" s="24">
        <v>34179</v>
      </c>
    </row>
    <row r="3554" spans="2:4" x14ac:dyDescent="0.25">
      <c r="B3554" s="22" t="s">
        <v>7279</v>
      </c>
      <c r="C3554" s="22" t="s">
        <v>7281</v>
      </c>
      <c r="D3554" s="24">
        <v>34184</v>
      </c>
    </row>
    <row r="3555" spans="2:4" x14ac:dyDescent="0.25">
      <c r="B3555" s="22" t="s">
        <v>6839</v>
      </c>
      <c r="C3555" s="22" t="s">
        <v>6841</v>
      </c>
      <c r="D3555" s="24">
        <v>34235</v>
      </c>
    </row>
    <row r="3556" spans="2:4" x14ac:dyDescent="0.25">
      <c r="B3556" s="22" t="s">
        <v>9735</v>
      </c>
      <c r="C3556" s="22" t="s">
        <v>9737</v>
      </c>
      <c r="D3556" s="24">
        <v>34307</v>
      </c>
    </row>
    <row r="3557" spans="2:4" x14ac:dyDescent="0.25">
      <c r="B3557" s="22" t="s">
        <v>7579</v>
      </c>
      <c r="C3557" s="22" t="s">
        <v>7581</v>
      </c>
      <c r="D3557" s="24">
        <v>34344</v>
      </c>
    </row>
    <row r="3558" spans="2:4" x14ac:dyDescent="0.25">
      <c r="B3558" s="22" t="s">
        <v>8041</v>
      </c>
      <c r="C3558" s="22" t="s">
        <v>8043</v>
      </c>
      <c r="D3558" s="24">
        <v>34363</v>
      </c>
    </row>
    <row r="3559" spans="2:4" x14ac:dyDescent="0.25">
      <c r="B3559" s="22" t="s">
        <v>6313</v>
      </c>
      <c r="C3559" s="22" t="s">
        <v>6315</v>
      </c>
      <c r="D3559" s="24">
        <v>34385</v>
      </c>
    </row>
    <row r="3560" spans="2:4" x14ac:dyDescent="0.25">
      <c r="B3560" s="22" t="s">
        <v>6364</v>
      </c>
      <c r="C3560" s="22" t="s">
        <v>6366</v>
      </c>
      <c r="D3560" s="24">
        <v>34401</v>
      </c>
    </row>
    <row r="3561" spans="2:4" x14ac:dyDescent="0.25">
      <c r="B3561" s="22" t="s">
        <v>7483</v>
      </c>
      <c r="C3561" s="22" t="s">
        <v>7485</v>
      </c>
      <c r="D3561" s="24">
        <v>34405</v>
      </c>
    </row>
    <row r="3562" spans="2:4" x14ac:dyDescent="0.25">
      <c r="B3562" s="22" t="s">
        <v>6463</v>
      </c>
      <c r="C3562" s="22" t="s">
        <v>6465</v>
      </c>
      <c r="D3562" s="24">
        <v>34470</v>
      </c>
    </row>
    <row r="3563" spans="2:4" x14ac:dyDescent="0.25">
      <c r="B3563" s="22" t="s">
        <v>8239</v>
      </c>
      <c r="C3563" s="22" t="s">
        <v>8241</v>
      </c>
      <c r="D3563" s="24">
        <v>34481</v>
      </c>
    </row>
    <row r="3564" spans="2:4" x14ac:dyDescent="0.25">
      <c r="B3564" s="22" t="s">
        <v>7160</v>
      </c>
      <c r="C3564" s="22" t="s">
        <v>7162</v>
      </c>
      <c r="D3564" s="24">
        <v>34483</v>
      </c>
    </row>
    <row r="3565" spans="2:4" x14ac:dyDescent="0.25">
      <c r="B3565" s="22" t="s">
        <v>5774</v>
      </c>
      <c r="C3565" s="22" t="s">
        <v>5776</v>
      </c>
      <c r="D3565" s="24">
        <v>34487</v>
      </c>
    </row>
    <row r="3566" spans="2:4" x14ac:dyDescent="0.25">
      <c r="B3566" s="22" t="s">
        <v>7273</v>
      </c>
      <c r="C3566" s="22" t="s">
        <v>7275</v>
      </c>
      <c r="D3566" s="24">
        <v>34596</v>
      </c>
    </row>
    <row r="3567" spans="2:4" x14ac:dyDescent="0.25">
      <c r="B3567" s="22" t="s">
        <v>6013</v>
      </c>
      <c r="C3567" s="22" t="s">
        <v>6015</v>
      </c>
      <c r="D3567" s="24">
        <v>34616</v>
      </c>
    </row>
    <row r="3568" spans="2:4" x14ac:dyDescent="0.25">
      <c r="B3568" s="22" t="s">
        <v>8311</v>
      </c>
      <c r="C3568" s="22" t="s">
        <v>8313</v>
      </c>
      <c r="D3568" s="24">
        <v>34677</v>
      </c>
    </row>
    <row r="3569" spans="2:4" x14ac:dyDescent="0.25">
      <c r="B3569" s="22" t="s">
        <v>7669</v>
      </c>
      <c r="C3569" s="22" t="s">
        <v>7671</v>
      </c>
      <c r="D3569" s="24">
        <v>34678</v>
      </c>
    </row>
    <row r="3570" spans="2:4" x14ac:dyDescent="0.25">
      <c r="B3570" s="22" t="s">
        <v>7022</v>
      </c>
      <c r="C3570" s="22" t="s">
        <v>7024</v>
      </c>
      <c r="D3570" s="24">
        <v>34681</v>
      </c>
    </row>
    <row r="3571" spans="2:4" x14ac:dyDescent="0.25">
      <c r="B3571" s="22" t="s">
        <v>10345</v>
      </c>
      <c r="C3571" s="22" t="s">
        <v>10347</v>
      </c>
      <c r="D3571" s="24">
        <v>34698</v>
      </c>
    </row>
    <row r="3572" spans="2:4" x14ac:dyDescent="0.25">
      <c r="B3572" s="22" t="s">
        <v>7100</v>
      </c>
      <c r="C3572" s="22" t="s">
        <v>7102</v>
      </c>
      <c r="D3572" s="24">
        <v>34748</v>
      </c>
    </row>
    <row r="3573" spans="2:4" x14ac:dyDescent="0.25">
      <c r="B3573" s="22" t="s">
        <v>5711</v>
      </c>
      <c r="C3573" s="22" t="s">
        <v>5713</v>
      </c>
      <c r="D3573" s="24">
        <v>34813</v>
      </c>
    </row>
    <row r="3574" spans="2:4" x14ac:dyDescent="0.25">
      <c r="B3574" s="22" t="s">
        <v>11089</v>
      </c>
      <c r="C3574" s="22" t="s">
        <v>11091</v>
      </c>
      <c r="D3574" s="24">
        <v>34862</v>
      </c>
    </row>
    <row r="3575" spans="2:4" x14ac:dyDescent="0.25">
      <c r="B3575" s="22" t="s">
        <v>6469</v>
      </c>
      <c r="C3575" s="22" t="s">
        <v>6471</v>
      </c>
      <c r="D3575" s="24">
        <v>34880</v>
      </c>
    </row>
    <row r="3576" spans="2:4" x14ac:dyDescent="0.25">
      <c r="B3576" s="22" t="s">
        <v>7294</v>
      </c>
      <c r="C3576" s="22" t="s">
        <v>7296</v>
      </c>
      <c r="D3576" s="24">
        <v>34967</v>
      </c>
    </row>
    <row r="3577" spans="2:4" x14ac:dyDescent="0.25">
      <c r="B3577" s="22" t="s">
        <v>6211</v>
      </c>
      <c r="C3577" s="22" t="s">
        <v>6213</v>
      </c>
      <c r="D3577" s="24">
        <v>34994</v>
      </c>
    </row>
    <row r="3578" spans="2:4" x14ac:dyDescent="0.25">
      <c r="B3578" s="22" t="s">
        <v>6238</v>
      </c>
      <c r="C3578" s="22" t="s">
        <v>6240</v>
      </c>
      <c r="D3578" s="24">
        <v>35012</v>
      </c>
    </row>
    <row r="3579" spans="2:4" x14ac:dyDescent="0.25">
      <c r="B3579" s="22" t="s">
        <v>7954</v>
      </c>
      <c r="C3579" s="22" t="s">
        <v>7956</v>
      </c>
      <c r="D3579" s="24">
        <v>35019</v>
      </c>
    </row>
    <row r="3580" spans="2:4" x14ac:dyDescent="0.25">
      <c r="B3580" s="22" t="s">
        <v>6400</v>
      </c>
      <c r="C3580" s="22" t="s">
        <v>6402</v>
      </c>
      <c r="D3580" s="24">
        <v>35043</v>
      </c>
    </row>
    <row r="3581" spans="2:4" x14ac:dyDescent="0.25">
      <c r="B3581" s="22" t="s">
        <v>6842</v>
      </c>
      <c r="C3581" s="22" t="s">
        <v>6844</v>
      </c>
      <c r="D3581" s="24">
        <v>35061</v>
      </c>
    </row>
    <row r="3582" spans="2:4" x14ac:dyDescent="0.25">
      <c r="B3582" s="22" t="s">
        <v>8281</v>
      </c>
      <c r="C3582" s="22" t="s">
        <v>8283</v>
      </c>
      <c r="D3582" s="24">
        <v>35079</v>
      </c>
    </row>
    <row r="3583" spans="2:4" x14ac:dyDescent="0.25">
      <c r="B3583" s="22" t="s">
        <v>19009</v>
      </c>
      <c r="C3583" s="22" t="s">
        <v>19010</v>
      </c>
      <c r="D3583" s="24">
        <v>35211</v>
      </c>
    </row>
    <row r="3584" spans="2:4" x14ac:dyDescent="0.25">
      <c r="B3584" s="22" t="s">
        <v>5846</v>
      </c>
      <c r="C3584" s="22" t="s">
        <v>5848</v>
      </c>
      <c r="D3584" s="24">
        <v>35238</v>
      </c>
    </row>
    <row r="3585" spans="2:4" x14ac:dyDescent="0.25">
      <c r="B3585" s="22" t="s">
        <v>8269</v>
      </c>
      <c r="C3585" s="22" t="s">
        <v>8271</v>
      </c>
      <c r="D3585" s="24">
        <v>35253</v>
      </c>
    </row>
    <row r="3586" spans="2:4" x14ac:dyDescent="0.25">
      <c r="B3586" s="22" t="s">
        <v>5873</v>
      </c>
      <c r="C3586" s="22" t="s">
        <v>5875</v>
      </c>
      <c r="D3586" s="24">
        <v>35265</v>
      </c>
    </row>
    <row r="3587" spans="2:4" x14ac:dyDescent="0.25">
      <c r="B3587" s="22" t="s">
        <v>7846</v>
      </c>
      <c r="C3587" s="22" t="s">
        <v>7848</v>
      </c>
      <c r="D3587" s="24">
        <v>35285</v>
      </c>
    </row>
    <row r="3588" spans="2:4" x14ac:dyDescent="0.25">
      <c r="B3588" s="22" t="s">
        <v>6887</v>
      </c>
      <c r="C3588" s="22" t="s">
        <v>6889</v>
      </c>
      <c r="D3588" s="24">
        <v>35304</v>
      </c>
    </row>
    <row r="3589" spans="2:4" x14ac:dyDescent="0.25">
      <c r="B3589" s="22" t="s">
        <v>6708</v>
      </c>
      <c r="C3589" s="22" t="s">
        <v>6710</v>
      </c>
      <c r="D3589" s="24">
        <v>35316</v>
      </c>
    </row>
    <row r="3590" spans="2:4" x14ac:dyDescent="0.25">
      <c r="B3590" s="22" t="s">
        <v>6019</v>
      </c>
      <c r="C3590" s="22" t="s">
        <v>6021</v>
      </c>
      <c r="D3590" s="24">
        <v>35354</v>
      </c>
    </row>
    <row r="3591" spans="2:4" x14ac:dyDescent="0.25">
      <c r="B3591" s="22" t="s">
        <v>6142</v>
      </c>
      <c r="C3591" s="22" t="s">
        <v>6144</v>
      </c>
      <c r="D3591" s="24">
        <v>35382</v>
      </c>
    </row>
    <row r="3592" spans="2:4" x14ac:dyDescent="0.25">
      <c r="B3592" s="22" t="s">
        <v>7234</v>
      </c>
      <c r="C3592" s="22" t="s">
        <v>7236</v>
      </c>
      <c r="D3592" s="24">
        <v>35396</v>
      </c>
    </row>
    <row r="3593" spans="2:4" x14ac:dyDescent="0.25">
      <c r="B3593" s="22" t="s">
        <v>7936</v>
      </c>
      <c r="C3593" s="22" t="s">
        <v>7938</v>
      </c>
      <c r="D3593" s="24">
        <v>35425</v>
      </c>
    </row>
    <row r="3594" spans="2:4" x14ac:dyDescent="0.25">
      <c r="B3594" s="22" t="s">
        <v>19011</v>
      </c>
      <c r="C3594" s="22" t="s">
        <v>19012</v>
      </c>
      <c r="D3594" s="24">
        <v>35425</v>
      </c>
    </row>
    <row r="3595" spans="2:4" x14ac:dyDescent="0.25">
      <c r="B3595" s="22" t="s">
        <v>7354</v>
      </c>
      <c r="C3595" s="22" t="s">
        <v>7356</v>
      </c>
      <c r="D3595" s="24">
        <v>35546</v>
      </c>
    </row>
    <row r="3596" spans="2:4" x14ac:dyDescent="0.25">
      <c r="B3596" s="22" t="s">
        <v>7912</v>
      </c>
      <c r="C3596" s="22" t="s">
        <v>7914</v>
      </c>
      <c r="D3596" s="24">
        <v>35636</v>
      </c>
    </row>
    <row r="3597" spans="2:4" x14ac:dyDescent="0.25">
      <c r="B3597" s="22" t="s">
        <v>4856</v>
      </c>
      <c r="C3597" s="22" t="s">
        <v>4858</v>
      </c>
      <c r="D3597" s="24">
        <v>35659</v>
      </c>
    </row>
    <row r="3598" spans="2:4" x14ac:dyDescent="0.25">
      <c r="B3598" s="22" t="s">
        <v>5543</v>
      </c>
      <c r="C3598" s="22" t="s">
        <v>5545</v>
      </c>
      <c r="D3598" s="24">
        <v>35671</v>
      </c>
    </row>
    <row r="3599" spans="2:4" x14ac:dyDescent="0.25">
      <c r="B3599" s="22" t="s">
        <v>7025</v>
      </c>
      <c r="C3599" s="22" t="s">
        <v>7027</v>
      </c>
      <c r="D3599" s="24">
        <v>35719</v>
      </c>
    </row>
    <row r="3600" spans="2:4" x14ac:dyDescent="0.25">
      <c r="B3600" s="22" t="s">
        <v>6310</v>
      </c>
      <c r="C3600" s="22" t="s">
        <v>6312</v>
      </c>
      <c r="D3600" s="24">
        <v>35731</v>
      </c>
    </row>
    <row r="3601" spans="2:4" x14ac:dyDescent="0.25">
      <c r="B3601" s="22" t="s">
        <v>6049</v>
      </c>
      <c r="C3601" s="22" t="s">
        <v>6051</v>
      </c>
      <c r="D3601" s="24">
        <v>35753</v>
      </c>
    </row>
    <row r="3602" spans="2:4" x14ac:dyDescent="0.25">
      <c r="B3602" s="22" t="s">
        <v>8362</v>
      </c>
      <c r="C3602" s="22" t="s">
        <v>8364</v>
      </c>
      <c r="D3602" s="24">
        <v>35757</v>
      </c>
    </row>
    <row r="3603" spans="2:4" x14ac:dyDescent="0.25">
      <c r="B3603" s="22" t="s">
        <v>9375</v>
      </c>
      <c r="C3603" s="22" t="s">
        <v>9377</v>
      </c>
      <c r="D3603" s="24">
        <v>35757</v>
      </c>
    </row>
    <row r="3604" spans="2:4" x14ac:dyDescent="0.25">
      <c r="B3604" s="22" t="s">
        <v>7564</v>
      </c>
      <c r="C3604" s="22" t="s">
        <v>7566</v>
      </c>
      <c r="D3604" s="24">
        <v>35818</v>
      </c>
    </row>
    <row r="3605" spans="2:4" x14ac:dyDescent="0.25">
      <c r="B3605" s="22" t="s">
        <v>8458</v>
      </c>
      <c r="C3605" s="22" t="s">
        <v>8460</v>
      </c>
      <c r="D3605" s="24">
        <v>35856</v>
      </c>
    </row>
    <row r="3606" spans="2:4" x14ac:dyDescent="0.25">
      <c r="B3606" s="22" t="s">
        <v>4778</v>
      </c>
      <c r="C3606" s="22" t="s">
        <v>4780</v>
      </c>
      <c r="D3606" s="24">
        <v>35862</v>
      </c>
    </row>
    <row r="3607" spans="2:4" x14ac:dyDescent="0.25">
      <c r="B3607" s="22" t="s">
        <v>7930</v>
      </c>
      <c r="C3607" s="22" t="s">
        <v>7932</v>
      </c>
      <c r="D3607" s="24">
        <v>35884</v>
      </c>
    </row>
    <row r="3608" spans="2:4" x14ac:dyDescent="0.25">
      <c r="B3608" s="22" t="s">
        <v>7324</v>
      </c>
      <c r="C3608" s="22" t="s">
        <v>19013</v>
      </c>
      <c r="D3608" s="24">
        <v>35960</v>
      </c>
    </row>
    <row r="3609" spans="2:4" x14ac:dyDescent="0.25">
      <c r="B3609" s="22" t="s">
        <v>6202</v>
      </c>
      <c r="C3609" s="22" t="s">
        <v>6204</v>
      </c>
      <c r="D3609" s="24">
        <v>36011</v>
      </c>
    </row>
    <row r="3610" spans="2:4" x14ac:dyDescent="0.25">
      <c r="B3610" s="22" t="s">
        <v>8671</v>
      </c>
      <c r="C3610" s="22" t="s">
        <v>8673</v>
      </c>
      <c r="D3610" s="24">
        <v>36028</v>
      </c>
    </row>
    <row r="3611" spans="2:4" x14ac:dyDescent="0.25">
      <c r="B3611" s="22" t="s">
        <v>19014</v>
      </c>
      <c r="C3611" s="22" t="s">
        <v>19015</v>
      </c>
      <c r="D3611" s="24">
        <v>36034</v>
      </c>
    </row>
    <row r="3612" spans="2:4" x14ac:dyDescent="0.25">
      <c r="B3612" s="22" t="s">
        <v>6562</v>
      </c>
      <c r="C3612" s="22" t="s">
        <v>6564</v>
      </c>
      <c r="D3612" s="24">
        <v>36037</v>
      </c>
    </row>
    <row r="3613" spans="2:4" x14ac:dyDescent="0.25">
      <c r="B3613" s="22" t="s">
        <v>8233</v>
      </c>
      <c r="C3613" s="22" t="s">
        <v>8235</v>
      </c>
      <c r="D3613" s="24">
        <v>36040</v>
      </c>
    </row>
    <row r="3614" spans="2:4" x14ac:dyDescent="0.25">
      <c r="B3614" s="22" t="s">
        <v>8416</v>
      </c>
      <c r="C3614" s="22" t="s">
        <v>8418</v>
      </c>
      <c r="D3614" s="24">
        <v>36063</v>
      </c>
    </row>
    <row r="3615" spans="2:4" x14ac:dyDescent="0.25">
      <c r="B3615" s="22" t="s">
        <v>6454</v>
      </c>
      <c r="C3615" s="22" t="s">
        <v>6456</v>
      </c>
      <c r="D3615" s="24">
        <v>36066</v>
      </c>
    </row>
    <row r="3616" spans="2:4" x14ac:dyDescent="0.25">
      <c r="B3616" s="22" t="s">
        <v>6794</v>
      </c>
      <c r="C3616" s="22" t="s">
        <v>6796</v>
      </c>
      <c r="D3616" s="24">
        <v>36088</v>
      </c>
    </row>
    <row r="3617" spans="1:4" x14ac:dyDescent="0.25">
      <c r="B3617" s="22" t="s">
        <v>4805</v>
      </c>
      <c r="C3617" s="22" t="s">
        <v>4807</v>
      </c>
      <c r="D3617" s="24">
        <v>36101</v>
      </c>
    </row>
    <row r="3618" spans="1:4" x14ac:dyDescent="0.25">
      <c r="A3618">
        <v>995229218</v>
      </c>
      <c r="B3618" s="19" t="s">
        <v>1583</v>
      </c>
      <c r="C3618" s="19" t="s">
        <v>19016</v>
      </c>
      <c r="D3618" s="24">
        <v>36107.725618772129</v>
      </c>
    </row>
    <row r="3619" spans="1:4" x14ac:dyDescent="0.25">
      <c r="B3619" s="22" t="s">
        <v>6672</v>
      </c>
      <c r="C3619" s="22" t="s">
        <v>6674</v>
      </c>
      <c r="D3619" s="24">
        <v>36127</v>
      </c>
    </row>
    <row r="3620" spans="1:4" x14ac:dyDescent="0.25">
      <c r="B3620" s="22" t="s">
        <v>6220</v>
      </c>
      <c r="C3620" s="22" t="s">
        <v>6222</v>
      </c>
      <c r="D3620" s="24">
        <v>36128</v>
      </c>
    </row>
    <row r="3621" spans="1:4" x14ac:dyDescent="0.25">
      <c r="B3621" s="22" t="s">
        <v>5899</v>
      </c>
      <c r="C3621" s="22" t="s">
        <v>5901</v>
      </c>
      <c r="D3621" s="24">
        <v>36141</v>
      </c>
    </row>
    <row r="3622" spans="1:4" x14ac:dyDescent="0.25">
      <c r="B3622" s="22" t="s">
        <v>7049</v>
      </c>
      <c r="C3622" s="22" t="s">
        <v>7051</v>
      </c>
      <c r="D3622" s="24">
        <v>36152</v>
      </c>
    </row>
    <row r="3623" spans="1:4" x14ac:dyDescent="0.25">
      <c r="B3623" s="22" t="s">
        <v>7990</v>
      </c>
      <c r="C3623" s="22" t="s">
        <v>7992</v>
      </c>
      <c r="D3623" s="24">
        <v>36213</v>
      </c>
    </row>
    <row r="3624" spans="1:4" x14ac:dyDescent="0.25">
      <c r="B3624" s="22" t="s">
        <v>8353</v>
      </c>
      <c r="C3624" s="22" t="s">
        <v>8355</v>
      </c>
      <c r="D3624" s="24">
        <v>36229</v>
      </c>
    </row>
    <row r="3625" spans="1:4" x14ac:dyDescent="0.25">
      <c r="B3625" s="22" t="s">
        <v>6956</v>
      </c>
      <c r="C3625" s="22" t="s">
        <v>6958</v>
      </c>
      <c r="D3625" s="24">
        <v>36252</v>
      </c>
    </row>
    <row r="3626" spans="1:4" x14ac:dyDescent="0.25">
      <c r="B3626" s="22" t="s">
        <v>7076</v>
      </c>
      <c r="C3626" s="22" t="s">
        <v>7078</v>
      </c>
      <c r="D3626" s="24">
        <v>36305</v>
      </c>
    </row>
    <row r="3627" spans="1:4" x14ac:dyDescent="0.25">
      <c r="B3627" s="22" t="s">
        <v>9831</v>
      </c>
      <c r="C3627" s="22" t="s">
        <v>9833</v>
      </c>
      <c r="D3627" s="24">
        <v>36351</v>
      </c>
    </row>
    <row r="3628" spans="1:4" x14ac:dyDescent="0.25">
      <c r="B3628" s="22" t="s">
        <v>7684</v>
      </c>
      <c r="C3628" s="22" t="s">
        <v>7686</v>
      </c>
      <c r="D3628" s="24">
        <v>36362</v>
      </c>
    </row>
    <row r="3629" spans="1:4" x14ac:dyDescent="0.25">
      <c r="B3629" s="22" t="s">
        <v>6052</v>
      </c>
      <c r="C3629" s="22" t="s">
        <v>6054</v>
      </c>
      <c r="D3629" s="24">
        <v>36383</v>
      </c>
    </row>
    <row r="3630" spans="1:4" x14ac:dyDescent="0.25">
      <c r="B3630" s="22" t="s">
        <v>6070</v>
      </c>
      <c r="C3630" s="22" t="s">
        <v>6072</v>
      </c>
      <c r="D3630" s="24">
        <v>36406</v>
      </c>
    </row>
    <row r="3631" spans="1:4" x14ac:dyDescent="0.25">
      <c r="B3631" s="22" t="s">
        <v>7828</v>
      </c>
      <c r="C3631" s="22" t="s">
        <v>7830</v>
      </c>
      <c r="D3631" s="24">
        <v>36437</v>
      </c>
    </row>
    <row r="3632" spans="1:4" x14ac:dyDescent="0.25">
      <c r="B3632" s="22" t="s">
        <v>7993</v>
      </c>
      <c r="C3632" s="22" t="s">
        <v>7995</v>
      </c>
      <c r="D3632" s="24">
        <v>36443</v>
      </c>
    </row>
    <row r="3633" spans="2:4" x14ac:dyDescent="0.25">
      <c r="B3633" s="22" t="s">
        <v>6031</v>
      </c>
      <c r="C3633" s="22" t="s">
        <v>6033</v>
      </c>
      <c r="D3633" s="24">
        <v>36504</v>
      </c>
    </row>
    <row r="3634" spans="2:4" x14ac:dyDescent="0.25">
      <c r="B3634" s="22" t="s">
        <v>7363</v>
      </c>
      <c r="C3634" s="22" t="s">
        <v>7365</v>
      </c>
      <c r="D3634" s="24">
        <v>36538</v>
      </c>
    </row>
    <row r="3635" spans="2:4" x14ac:dyDescent="0.25">
      <c r="B3635" s="22" t="s">
        <v>6187</v>
      </c>
      <c r="C3635" s="22" t="s">
        <v>6189</v>
      </c>
      <c r="D3635" s="24">
        <v>36622</v>
      </c>
    </row>
    <row r="3636" spans="2:4" x14ac:dyDescent="0.25">
      <c r="B3636" s="22" t="s">
        <v>6893</v>
      </c>
      <c r="C3636" s="22" t="s">
        <v>6895</v>
      </c>
      <c r="D3636" s="24">
        <v>36646</v>
      </c>
    </row>
    <row r="3637" spans="2:4" x14ac:dyDescent="0.25">
      <c r="B3637" s="22" t="s">
        <v>7127</v>
      </c>
      <c r="C3637" s="22" t="s">
        <v>7129</v>
      </c>
      <c r="D3637" s="24">
        <v>36646</v>
      </c>
    </row>
    <row r="3638" spans="2:4" x14ac:dyDescent="0.25">
      <c r="B3638" s="22" t="s">
        <v>5516</v>
      </c>
      <c r="C3638" s="22" t="s">
        <v>5518</v>
      </c>
      <c r="D3638" s="24">
        <v>36675</v>
      </c>
    </row>
    <row r="3639" spans="2:4" x14ac:dyDescent="0.25">
      <c r="B3639" s="22" t="s">
        <v>6436</v>
      </c>
      <c r="C3639" s="22" t="s">
        <v>6438</v>
      </c>
      <c r="D3639" s="24">
        <v>36813</v>
      </c>
    </row>
    <row r="3640" spans="2:4" x14ac:dyDescent="0.25">
      <c r="B3640" s="22" t="s">
        <v>8491</v>
      </c>
      <c r="C3640" s="22" t="s">
        <v>8493</v>
      </c>
      <c r="D3640" s="24">
        <v>36833</v>
      </c>
    </row>
    <row r="3641" spans="2:4" x14ac:dyDescent="0.25">
      <c r="B3641" s="22" t="s">
        <v>7984</v>
      </c>
      <c r="C3641" s="22" t="s">
        <v>7986</v>
      </c>
      <c r="D3641" s="24">
        <v>36853</v>
      </c>
    </row>
    <row r="3642" spans="2:4" x14ac:dyDescent="0.25">
      <c r="B3642" s="22" t="s">
        <v>7513</v>
      </c>
      <c r="C3642" s="22" t="s">
        <v>7515</v>
      </c>
      <c r="D3642" s="24">
        <v>36870</v>
      </c>
    </row>
    <row r="3643" spans="2:4" x14ac:dyDescent="0.25">
      <c r="B3643" s="22" t="s">
        <v>8377</v>
      </c>
      <c r="C3643" s="22" t="s">
        <v>8379</v>
      </c>
      <c r="D3643" s="24">
        <v>36873</v>
      </c>
    </row>
    <row r="3644" spans="2:4" x14ac:dyDescent="0.25">
      <c r="B3644" s="22" t="s">
        <v>10660</v>
      </c>
      <c r="C3644" s="22" t="s">
        <v>10662</v>
      </c>
      <c r="D3644" s="24">
        <v>36925</v>
      </c>
    </row>
    <row r="3645" spans="2:4" x14ac:dyDescent="0.25">
      <c r="B3645" s="22" t="s">
        <v>6741</v>
      </c>
      <c r="C3645" s="22" t="s">
        <v>6743</v>
      </c>
      <c r="D3645" s="24">
        <v>36958</v>
      </c>
    </row>
    <row r="3646" spans="2:4" x14ac:dyDescent="0.25">
      <c r="B3646" s="22" t="s">
        <v>6298</v>
      </c>
      <c r="C3646" s="22" t="s">
        <v>6300</v>
      </c>
      <c r="D3646" s="24">
        <v>36970</v>
      </c>
    </row>
    <row r="3647" spans="2:4" x14ac:dyDescent="0.25">
      <c r="B3647" s="22" t="s">
        <v>6127</v>
      </c>
      <c r="C3647" s="22" t="s">
        <v>6129</v>
      </c>
      <c r="D3647" s="24">
        <v>37005</v>
      </c>
    </row>
    <row r="3648" spans="2:4" x14ac:dyDescent="0.25">
      <c r="B3648" s="22" t="s">
        <v>5297</v>
      </c>
      <c r="C3648" s="22" t="s">
        <v>5299</v>
      </c>
      <c r="D3648" s="24">
        <v>37011</v>
      </c>
    </row>
    <row r="3649" spans="2:4" x14ac:dyDescent="0.25">
      <c r="B3649" s="22" t="s">
        <v>9159</v>
      </c>
      <c r="C3649" s="22" t="s">
        <v>9161</v>
      </c>
      <c r="D3649" s="24">
        <v>37017</v>
      </c>
    </row>
    <row r="3650" spans="2:4" x14ac:dyDescent="0.25">
      <c r="B3650" s="22" t="s">
        <v>10183</v>
      </c>
      <c r="C3650" s="22" t="s">
        <v>10185</v>
      </c>
      <c r="D3650" s="24">
        <v>37033</v>
      </c>
    </row>
    <row r="3651" spans="2:4" x14ac:dyDescent="0.25">
      <c r="B3651" s="22" t="s">
        <v>3757</v>
      </c>
      <c r="C3651" s="22" t="s">
        <v>3759</v>
      </c>
      <c r="D3651" s="24">
        <v>37147</v>
      </c>
    </row>
    <row r="3652" spans="2:4" x14ac:dyDescent="0.25">
      <c r="B3652" s="22" t="s">
        <v>5141</v>
      </c>
      <c r="C3652" s="22" t="s">
        <v>5143</v>
      </c>
      <c r="D3652" s="24">
        <v>37157</v>
      </c>
    </row>
    <row r="3653" spans="2:4" x14ac:dyDescent="0.25">
      <c r="B3653" s="22" t="s">
        <v>6352</v>
      </c>
      <c r="C3653" s="22" t="s">
        <v>6354</v>
      </c>
      <c r="D3653" s="24">
        <v>37227</v>
      </c>
    </row>
    <row r="3654" spans="2:4" x14ac:dyDescent="0.25">
      <c r="B3654" s="22" t="s">
        <v>7741</v>
      </c>
      <c r="C3654" s="22" t="s">
        <v>7743</v>
      </c>
      <c r="D3654" s="24">
        <v>37246</v>
      </c>
    </row>
    <row r="3655" spans="2:4" x14ac:dyDescent="0.25">
      <c r="B3655" s="22" t="s">
        <v>8641</v>
      </c>
      <c r="C3655" s="22" t="s">
        <v>8643</v>
      </c>
      <c r="D3655" s="24">
        <v>37255</v>
      </c>
    </row>
    <row r="3656" spans="2:4" x14ac:dyDescent="0.25">
      <c r="B3656" s="22" t="s">
        <v>6806</v>
      </c>
      <c r="C3656" s="22" t="s">
        <v>6808</v>
      </c>
      <c r="D3656" s="24">
        <v>37265</v>
      </c>
    </row>
    <row r="3657" spans="2:4" x14ac:dyDescent="0.25">
      <c r="B3657" s="22" t="s">
        <v>9183</v>
      </c>
      <c r="C3657" s="22" t="s">
        <v>9185</v>
      </c>
      <c r="D3657" s="24">
        <v>37332</v>
      </c>
    </row>
    <row r="3658" spans="2:4" x14ac:dyDescent="0.25">
      <c r="B3658" s="22" t="s">
        <v>7864</v>
      </c>
      <c r="C3658" s="22" t="s">
        <v>7866</v>
      </c>
      <c r="D3658" s="24">
        <v>37358</v>
      </c>
    </row>
    <row r="3659" spans="2:4" x14ac:dyDescent="0.25">
      <c r="B3659" s="22" t="s">
        <v>5867</v>
      </c>
      <c r="C3659" s="22" t="s">
        <v>5869</v>
      </c>
      <c r="D3659" s="24">
        <v>37444</v>
      </c>
    </row>
    <row r="3660" spans="2:4" x14ac:dyDescent="0.25">
      <c r="B3660" s="22" t="s">
        <v>6241</v>
      </c>
      <c r="C3660" s="22" t="s">
        <v>6243</v>
      </c>
      <c r="D3660" s="24">
        <v>37529</v>
      </c>
    </row>
    <row r="3661" spans="2:4" x14ac:dyDescent="0.25">
      <c r="B3661" s="22" t="s">
        <v>8581</v>
      </c>
      <c r="C3661" s="22" t="s">
        <v>8583</v>
      </c>
      <c r="D3661" s="24">
        <v>37555</v>
      </c>
    </row>
    <row r="3662" spans="2:4" x14ac:dyDescent="0.25">
      <c r="B3662" s="22" t="s">
        <v>6962</v>
      </c>
      <c r="C3662" s="22" t="s">
        <v>6964</v>
      </c>
      <c r="D3662" s="24">
        <v>37560</v>
      </c>
    </row>
    <row r="3663" spans="2:4" x14ac:dyDescent="0.25">
      <c r="B3663" s="22" t="s">
        <v>6580</v>
      </c>
      <c r="C3663" s="22" t="s">
        <v>6582</v>
      </c>
      <c r="D3663" s="24">
        <v>37586</v>
      </c>
    </row>
    <row r="3664" spans="2:4" x14ac:dyDescent="0.25">
      <c r="B3664" s="22" t="s">
        <v>6439</v>
      </c>
      <c r="C3664" s="22" t="s">
        <v>6441</v>
      </c>
      <c r="D3664" s="24">
        <v>37638</v>
      </c>
    </row>
    <row r="3665" spans="2:4" x14ac:dyDescent="0.25">
      <c r="B3665" s="22" t="s">
        <v>5651</v>
      </c>
      <c r="C3665" s="22" t="s">
        <v>5653</v>
      </c>
      <c r="D3665" s="24">
        <v>37652</v>
      </c>
    </row>
    <row r="3666" spans="2:4" x14ac:dyDescent="0.25">
      <c r="B3666" s="22" t="s">
        <v>7633</v>
      </c>
      <c r="C3666" s="22" t="s">
        <v>7635</v>
      </c>
      <c r="D3666" s="24">
        <v>37686</v>
      </c>
    </row>
    <row r="3667" spans="2:4" x14ac:dyDescent="0.25">
      <c r="B3667" s="22" t="s">
        <v>8686</v>
      </c>
      <c r="C3667" s="22" t="s">
        <v>8688</v>
      </c>
      <c r="D3667" s="24">
        <v>37691</v>
      </c>
    </row>
    <row r="3668" spans="2:4" x14ac:dyDescent="0.25">
      <c r="B3668" s="22" t="s">
        <v>7028</v>
      </c>
      <c r="C3668" s="22" t="s">
        <v>7030</v>
      </c>
      <c r="D3668" s="24">
        <v>37724</v>
      </c>
    </row>
    <row r="3669" spans="2:4" x14ac:dyDescent="0.25">
      <c r="B3669" s="22" t="s">
        <v>6821</v>
      </c>
      <c r="C3669" s="22" t="s">
        <v>6823</v>
      </c>
      <c r="D3669" s="24">
        <v>37726</v>
      </c>
    </row>
    <row r="3670" spans="2:4" x14ac:dyDescent="0.25">
      <c r="B3670" s="22" t="s">
        <v>7825</v>
      </c>
      <c r="C3670" s="22" t="s">
        <v>7827</v>
      </c>
      <c r="D3670" s="24">
        <v>37793</v>
      </c>
    </row>
    <row r="3671" spans="2:4" x14ac:dyDescent="0.25">
      <c r="B3671" s="22" t="s">
        <v>4540</v>
      </c>
      <c r="C3671" s="22" t="s">
        <v>4542</v>
      </c>
      <c r="D3671" s="24">
        <v>37808</v>
      </c>
    </row>
    <row r="3672" spans="2:4" x14ac:dyDescent="0.25">
      <c r="B3672" s="22" t="s">
        <v>19017</v>
      </c>
      <c r="C3672" s="22" t="s">
        <v>19018</v>
      </c>
      <c r="D3672" s="24">
        <v>37811</v>
      </c>
    </row>
    <row r="3673" spans="2:4" x14ac:dyDescent="0.25">
      <c r="B3673" s="22" t="s">
        <v>6621</v>
      </c>
      <c r="C3673" s="22" t="s">
        <v>6623</v>
      </c>
      <c r="D3673" s="24">
        <v>37828</v>
      </c>
    </row>
    <row r="3674" spans="2:4" x14ac:dyDescent="0.25">
      <c r="B3674" s="22" t="s">
        <v>19019</v>
      </c>
      <c r="C3674" s="22" t="s">
        <v>19020</v>
      </c>
      <c r="D3674" s="24">
        <v>37940</v>
      </c>
    </row>
    <row r="3675" spans="2:4" x14ac:dyDescent="0.25">
      <c r="B3675" s="22" t="s">
        <v>7172</v>
      </c>
      <c r="C3675" s="22" t="s">
        <v>7174</v>
      </c>
      <c r="D3675" s="24">
        <v>38016</v>
      </c>
    </row>
    <row r="3676" spans="2:4" x14ac:dyDescent="0.25">
      <c r="B3676" s="22" t="s">
        <v>8305</v>
      </c>
      <c r="C3676" s="22" t="s">
        <v>8307</v>
      </c>
      <c r="D3676" s="24">
        <v>38036</v>
      </c>
    </row>
    <row r="3677" spans="2:4" x14ac:dyDescent="0.25">
      <c r="B3677" s="22" t="s">
        <v>5258</v>
      </c>
      <c r="C3677" s="22" t="s">
        <v>5260</v>
      </c>
      <c r="D3677" s="24">
        <v>38045</v>
      </c>
    </row>
    <row r="3678" spans="2:4" x14ac:dyDescent="0.25">
      <c r="B3678" s="22" t="s">
        <v>6767</v>
      </c>
      <c r="C3678" s="22" t="s">
        <v>6769</v>
      </c>
      <c r="D3678" s="24">
        <v>38088</v>
      </c>
    </row>
    <row r="3679" spans="2:4" x14ac:dyDescent="0.25">
      <c r="B3679" s="22" t="s">
        <v>7043</v>
      </c>
      <c r="C3679" s="22" t="s">
        <v>7045</v>
      </c>
      <c r="D3679" s="24">
        <v>38094</v>
      </c>
    </row>
    <row r="3680" spans="2:4" x14ac:dyDescent="0.25">
      <c r="B3680" s="22" t="s">
        <v>7666</v>
      </c>
      <c r="C3680" s="22" t="s">
        <v>7668</v>
      </c>
      <c r="D3680" s="24">
        <v>38162</v>
      </c>
    </row>
    <row r="3681" spans="2:4" x14ac:dyDescent="0.25">
      <c r="B3681" s="22" t="s">
        <v>8920</v>
      </c>
      <c r="C3681" s="22" t="s">
        <v>8922</v>
      </c>
      <c r="D3681" s="24">
        <v>38168</v>
      </c>
    </row>
    <row r="3682" spans="2:4" x14ac:dyDescent="0.25">
      <c r="B3682" s="22" t="s">
        <v>6974</v>
      </c>
      <c r="C3682" s="22" t="s">
        <v>6976</v>
      </c>
      <c r="D3682" s="24">
        <v>38177</v>
      </c>
    </row>
    <row r="3683" spans="2:4" x14ac:dyDescent="0.25">
      <c r="B3683" s="22" t="s">
        <v>6568</v>
      </c>
      <c r="C3683" s="22" t="s">
        <v>6570</v>
      </c>
      <c r="D3683" s="24">
        <v>38203</v>
      </c>
    </row>
    <row r="3684" spans="2:4" x14ac:dyDescent="0.25">
      <c r="B3684" s="22" t="s">
        <v>5929</v>
      </c>
      <c r="C3684" s="22" t="s">
        <v>5931</v>
      </c>
      <c r="D3684" s="24">
        <v>38222</v>
      </c>
    </row>
    <row r="3685" spans="2:4" x14ac:dyDescent="0.25">
      <c r="B3685" s="22" t="s">
        <v>5138</v>
      </c>
      <c r="C3685" s="22" t="s">
        <v>5140</v>
      </c>
      <c r="D3685" s="24">
        <v>38262</v>
      </c>
    </row>
    <row r="3686" spans="2:4" x14ac:dyDescent="0.25">
      <c r="B3686" s="22" t="s">
        <v>7387</v>
      </c>
      <c r="C3686" s="22" t="s">
        <v>7389</v>
      </c>
      <c r="D3686" s="24">
        <v>38269</v>
      </c>
    </row>
    <row r="3687" spans="2:4" x14ac:dyDescent="0.25">
      <c r="B3687" s="22" t="s">
        <v>5890</v>
      </c>
      <c r="C3687" s="22" t="s">
        <v>5892</v>
      </c>
      <c r="D3687" s="24">
        <v>38362</v>
      </c>
    </row>
    <row r="3688" spans="2:4" x14ac:dyDescent="0.25">
      <c r="B3688" s="22" t="s">
        <v>6654</v>
      </c>
      <c r="C3688" s="22" t="s">
        <v>6656</v>
      </c>
      <c r="D3688" s="24">
        <v>38393</v>
      </c>
    </row>
    <row r="3689" spans="2:4" x14ac:dyDescent="0.25">
      <c r="B3689" s="22" t="s">
        <v>9624</v>
      </c>
      <c r="C3689" s="22" t="s">
        <v>9626</v>
      </c>
      <c r="D3689" s="24">
        <v>38396</v>
      </c>
    </row>
    <row r="3690" spans="2:4" x14ac:dyDescent="0.25">
      <c r="B3690" s="22" t="s">
        <v>5995</v>
      </c>
      <c r="C3690" s="22" t="s">
        <v>5997</v>
      </c>
      <c r="D3690" s="24">
        <v>38437</v>
      </c>
    </row>
    <row r="3691" spans="2:4" x14ac:dyDescent="0.25">
      <c r="B3691" s="22" t="s">
        <v>19021</v>
      </c>
      <c r="C3691" s="22" t="s">
        <v>19022</v>
      </c>
      <c r="D3691" s="24">
        <v>38443</v>
      </c>
    </row>
    <row r="3692" spans="2:4" x14ac:dyDescent="0.25">
      <c r="B3692" s="22" t="s">
        <v>6971</v>
      </c>
      <c r="C3692" s="22" t="s">
        <v>6973</v>
      </c>
      <c r="D3692" s="24">
        <v>38535</v>
      </c>
    </row>
    <row r="3693" spans="2:4" x14ac:dyDescent="0.25">
      <c r="B3693" s="22" t="s">
        <v>19023</v>
      </c>
      <c r="C3693" s="22" t="s">
        <v>19024</v>
      </c>
      <c r="D3693" s="24">
        <v>38586</v>
      </c>
    </row>
    <row r="3694" spans="2:4" x14ac:dyDescent="0.25">
      <c r="B3694" s="22" t="s">
        <v>6690</v>
      </c>
      <c r="C3694" s="22" t="s">
        <v>6692</v>
      </c>
      <c r="D3694" s="24">
        <v>38605</v>
      </c>
    </row>
    <row r="3695" spans="2:4" x14ac:dyDescent="0.25">
      <c r="B3695" s="22" t="s">
        <v>7342</v>
      </c>
      <c r="C3695" s="22" t="s">
        <v>7344</v>
      </c>
      <c r="D3695" s="24">
        <v>38733</v>
      </c>
    </row>
    <row r="3696" spans="2:4" x14ac:dyDescent="0.25">
      <c r="B3696" s="22" t="s">
        <v>7178</v>
      </c>
      <c r="C3696" s="22" t="s">
        <v>7180</v>
      </c>
      <c r="D3696" s="24">
        <v>38756</v>
      </c>
    </row>
    <row r="3697" spans="2:4" x14ac:dyDescent="0.25">
      <c r="B3697" s="22" t="s">
        <v>7139</v>
      </c>
      <c r="C3697" s="22" t="s">
        <v>7141</v>
      </c>
      <c r="D3697" s="24">
        <v>38778</v>
      </c>
    </row>
    <row r="3698" spans="2:4" x14ac:dyDescent="0.25">
      <c r="B3698" s="22" t="s">
        <v>6630</v>
      </c>
      <c r="C3698" s="22" t="s">
        <v>6632</v>
      </c>
      <c r="D3698" s="24">
        <v>38806</v>
      </c>
    </row>
    <row r="3699" spans="2:4" x14ac:dyDescent="0.25">
      <c r="B3699" s="22" t="s">
        <v>8119</v>
      </c>
      <c r="C3699" s="22" t="s">
        <v>8121</v>
      </c>
      <c r="D3699" s="24">
        <v>38825</v>
      </c>
    </row>
    <row r="3700" spans="2:4" x14ac:dyDescent="0.25">
      <c r="B3700" s="22" t="s">
        <v>7255</v>
      </c>
      <c r="C3700" s="22" t="s">
        <v>7257</v>
      </c>
      <c r="D3700" s="24">
        <v>38860</v>
      </c>
    </row>
    <row r="3701" spans="2:4" x14ac:dyDescent="0.25">
      <c r="B3701" s="22" t="s">
        <v>7630</v>
      </c>
      <c r="C3701" s="22" t="s">
        <v>7632</v>
      </c>
      <c r="D3701" s="24">
        <v>38864</v>
      </c>
    </row>
    <row r="3702" spans="2:4" x14ac:dyDescent="0.25">
      <c r="B3702" s="22" t="s">
        <v>5087</v>
      </c>
      <c r="C3702" s="22" t="s">
        <v>5089</v>
      </c>
      <c r="D3702" s="24">
        <v>38903</v>
      </c>
    </row>
    <row r="3703" spans="2:4" x14ac:dyDescent="0.25">
      <c r="B3703" s="22" t="s">
        <v>10666</v>
      </c>
      <c r="C3703" s="22" t="s">
        <v>10668</v>
      </c>
      <c r="D3703" s="24">
        <v>38916</v>
      </c>
    </row>
    <row r="3704" spans="2:4" x14ac:dyDescent="0.25">
      <c r="B3704" s="22" t="s">
        <v>10864</v>
      </c>
      <c r="C3704" s="22" t="s">
        <v>10866</v>
      </c>
      <c r="D3704" s="24">
        <v>39020</v>
      </c>
    </row>
    <row r="3705" spans="2:4" x14ac:dyDescent="0.25">
      <c r="B3705" s="22" t="s">
        <v>4264</v>
      </c>
      <c r="C3705" s="22" t="s">
        <v>4266</v>
      </c>
      <c r="D3705" s="24">
        <v>39073</v>
      </c>
    </row>
    <row r="3706" spans="2:4" x14ac:dyDescent="0.25">
      <c r="B3706" s="22" t="s">
        <v>7231</v>
      </c>
      <c r="C3706" s="22" t="s">
        <v>7233</v>
      </c>
      <c r="D3706" s="24">
        <v>39280</v>
      </c>
    </row>
    <row r="3707" spans="2:4" x14ac:dyDescent="0.25">
      <c r="B3707" s="22" t="s">
        <v>9444</v>
      </c>
      <c r="C3707" s="22" t="s">
        <v>9446</v>
      </c>
      <c r="D3707" s="24">
        <v>39283</v>
      </c>
    </row>
    <row r="3708" spans="2:4" x14ac:dyDescent="0.25">
      <c r="B3708" s="22" t="s">
        <v>6199</v>
      </c>
      <c r="C3708" s="22" t="s">
        <v>6201</v>
      </c>
      <c r="D3708" s="24">
        <v>39294</v>
      </c>
    </row>
    <row r="3709" spans="2:4" x14ac:dyDescent="0.25">
      <c r="B3709" s="22" t="s">
        <v>6854</v>
      </c>
      <c r="C3709" s="22" t="s">
        <v>6856</v>
      </c>
      <c r="D3709" s="24">
        <v>39332</v>
      </c>
    </row>
    <row r="3710" spans="2:4" x14ac:dyDescent="0.25">
      <c r="B3710" s="22" t="s">
        <v>7085</v>
      </c>
      <c r="C3710" s="22" t="s">
        <v>7087</v>
      </c>
      <c r="D3710" s="24">
        <v>39382</v>
      </c>
    </row>
    <row r="3711" spans="2:4" x14ac:dyDescent="0.25">
      <c r="B3711" s="22" t="s">
        <v>6343</v>
      </c>
      <c r="C3711" s="22" t="s">
        <v>6345</v>
      </c>
      <c r="D3711" s="24">
        <v>39403</v>
      </c>
    </row>
    <row r="3712" spans="2:4" x14ac:dyDescent="0.25">
      <c r="B3712" s="22" t="s">
        <v>7115</v>
      </c>
      <c r="C3712" s="22" t="s">
        <v>7117</v>
      </c>
      <c r="D3712" s="24">
        <v>39535</v>
      </c>
    </row>
    <row r="3713" spans="2:4" x14ac:dyDescent="0.25">
      <c r="B3713" s="22" t="s">
        <v>6532</v>
      </c>
      <c r="C3713" s="22" t="s">
        <v>6534</v>
      </c>
      <c r="D3713" s="24">
        <v>39550</v>
      </c>
    </row>
    <row r="3714" spans="2:4" x14ac:dyDescent="0.25">
      <c r="B3714" s="22" t="s">
        <v>6040</v>
      </c>
      <c r="C3714" s="22" t="s">
        <v>6042</v>
      </c>
      <c r="D3714" s="24">
        <v>39579</v>
      </c>
    </row>
    <row r="3715" spans="2:4" x14ac:dyDescent="0.25">
      <c r="B3715" s="22" t="s">
        <v>6268</v>
      </c>
      <c r="C3715" s="22" t="s">
        <v>6270</v>
      </c>
      <c r="D3715" s="24">
        <v>39614</v>
      </c>
    </row>
    <row r="3716" spans="2:4" x14ac:dyDescent="0.25">
      <c r="B3716" s="22" t="s">
        <v>5935</v>
      </c>
      <c r="C3716" s="22" t="s">
        <v>5937</v>
      </c>
      <c r="D3716" s="24">
        <v>39618</v>
      </c>
    </row>
    <row r="3717" spans="2:4" x14ac:dyDescent="0.25">
      <c r="B3717" s="22" t="s">
        <v>6857</v>
      </c>
      <c r="C3717" s="22" t="s">
        <v>6859</v>
      </c>
      <c r="D3717" s="24">
        <v>39624</v>
      </c>
    </row>
    <row r="3718" spans="2:4" x14ac:dyDescent="0.25">
      <c r="B3718" s="22" t="s">
        <v>6899</v>
      </c>
      <c r="C3718" s="22" t="s">
        <v>6901</v>
      </c>
      <c r="D3718" s="24">
        <v>39703</v>
      </c>
    </row>
    <row r="3719" spans="2:4" x14ac:dyDescent="0.25">
      <c r="B3719" s="22" t="s">
        <v>8578</v>
      </c>
      <c r="C3719" s="22" t="s">
        <v>8580</v>
      </c>
      <c r="D3719" s="24">
        <v>39790</v>
      </c>
    </row>
    <row r="3720" spans="2:4" x14ac:dyDescent="0.25">
      <c r="B3720" s="22" t="s">
        <v>4859</v>
      </c>
      <c r="C3720" s="22" t="s">
        <v>4861</v>
      </c>
      <c r="D3720" s="24">
        <v>39877</v>
      </c>
    </row>
    <row r="3721" spans="2:4" x14ac:dyDescent="0.25">
      <c r="B3721" s="22" t="s">
        <v>7450</v>
      </c>
      <c r="C3721" s="22" t="s">
        <v>7452</v>
      </c>
      <c r="D3721" s="24">
        <v>39877</v>
      </c>
    </row>
    <row r="3722" spans="2:4" x14ac:dyDescent="0.25">
      <c r="B3722" s="22" t="s">
        <v>7915</v>
      </c>
      <c r="C3722" s="22" t="s">
        <v>7917</v>
      </c>
      <c r="D3722" s="24">
        <v>39879</v>
      </c>
    </row>
    <row r="3723" spans="2:4" x14ac:dyDescent="0.25">
      <c r="B3723" s="22" t="s">
        <v>5947</v>
      </c>
      <c r="C3723" s="22" t="s">
        <v>5949</v>
      </c>
      <c r="D3723" s="24">
        <v>39891</v>
      </c>
    </row>
    <row r="3724" spans="2:4" x14ac:dyDescent="0.25">
      <c r="B3724" s="22" t="s">
        <v>7205</v>
      </c>
      <c r="C3724" s="22" t="s">
        <v>7207</v>
      </c>
      <c r="D3724" s="24">
        <v>39923</v>
      </c>
    </row>
    <row r="3725" spans="2:4" x14ac:dyDescent="0.25">
      <c r="B3725" s="22" t="s">
        <v>5974</v>
      </c>
      <c r="C3725" s="22" t="s">
        <v>5976</v>
      </c>
      <c r="D3725" s="24">
        <v>39940</v>
      </c>
    </row>
    <row r="3726" spans="2:4" x14ac:dyDescent="0.25">
      <c r="B3726" s="22" t="s">
        <v>5483</v>
      </c>
      <c r="C3726" s="22" t="s">
        <v>5485</v>
      </c>
      <c r="D3726" s="24">
        <v>39968</v>
      </c>
    </row>
    <row r="3727" spans="2:4" x14ac:dyDescent="0.25">
      <c r="B3727" s="22" t="s">
        <v>6028</v>
      </c>
      <c r="C3727" s="22" t="s">
        <v>6030</v>
      </c>
      <c r="D3727" s="24">
        <v>39974</v>
      </c>
    </row>
    <row r="3728" spans="2:4" x14ac:dyDescent="0.25">
      <c r="B3728" s="22" t="s">
        <v>6773</v>
      </c>
      <c r="C3728" s="22" t="s">
        <v>6775</v>
      </c>
      <c r="D3728" s="24">
        <v>39997</v>
      </c>
    </row>
    <row r="3729" spans="2:4" x14ac:dyDescent="0.25">
      <c r="B3729" s="22" t="s">
        <v>6262</v>
      </c>
      <c r="C3729" s="22" t="s">
        <v>6264</v>
      </c>
      <c r="D3729" s="24">
        <v>40010</v>
      </c>
    </row>
    <row r="3730" spans="2:4" x14ac:dyDescent="0.25">
      <c r="B3730" s="22" t="s">
        <v>11262</v>
      </c>
      <c r="C3730" s="22" t="s">
        <v>11264</v>
      </c>
      <c r="D3730" s="24">
        <v>40026</v>
      </c>
    </row>
    <row r="3731" spans="2:4" x14ac:dyDescent="0.25">
      <c r="B3731" s="22" t="s">
        <v>6577</v>
      </c>
      <c r="C3731" s="22" t="s">
        <v>6579</v>
      </c>
      <c r="D3731" s="24">
        <v>40154</v>
      </c>
    </row>
    <row r="3732" spans="2:4" x14ac:dyDescent="0.25">
      <c r="B3732" s="22" t="s">
        <v>5492</v>
      </c>
      <c r="C3732" s="22" t="s">
        <v>5494</v>
      </c>
      <c r="D3732" s="24">
        <v>40159</v>
      </c>
    </row>
    <row r="3733" spans="2:4" x14ac:dyDescent="0.25">
      <c r="B3733" s="22" t="s">
        <v>8545</v>
      </c>
      <c r="C3733" s="22" t="s">
        <v>8547</v>
      </c>
      <c r="D3733" s="24">
        <v>40208</v>
      </c>
    </row>
    <row r="3734" spans="2:4" x14ac:dyDescent="0.25">
      <c r="B3734" s="22" t="s">
        <v>8095</v>
      </c>
      <c r="C3734" s="22" t="s">
        <v>8097</v>
      </c>
      <c r="D3734" s="24">
        <v>40292</v>
      </c>
    </row>
    <row r="3735" spans="2:4" x14ac:dyDescent="0.25">
      <c r="B3735" s="22" t="s">
        <v>6415</v>
      </c>
      <c r="C3735" s="22" t="s">
        <v>6417</v>
      </c>
      <c r="D3735" s="24">
        <v>40364</v>
      </c>
    </row>
    <row r="3736" spans="2:4" x14ac:dyDescent="0.25">
      <c r="B3736" s="22" t="s">
        <v>19025</v>
      </c>
      <c r="C3736" s="22" t="s">
        <v>19026</v>
      </c>
      <c r="D3736" s="24">
        <v>40410</v>
      </c>
    </row>
    <row r="3737" spans="2:4" x14ac:dyDescent="0.25">
      <c r="B3737" s="22" t="s">
        <v>3847</v>
      </c>
      <c r="C3737" s="22" t="s">
        <v>3849</v>
      </c>
      <c r="D3737" s="24">
        <v>40437</v>
      </c>
    </row>
    <row r="3738" spans="2:4" x14ac:dyDescent="0.25">
      <c r="B3738" s="22" t="s">
        <v>5363</v>
      </c>
      <c r="C3738" s="22" t="s">
        <v>5365</v>
      </c>
      <c r="D3738" s="24">
        <v>40458</v>
      </c>
    </row>
    <row r="3739" spans="2:4" x14ac:dyDescent="0.25">
      <c r="B3739" s="22" t="s">
        <v>19027</v>
      </c>
      <c r="C3739" s="22" t="s">
        <v>19028</v>
      </c>
      <c r="D3739" s="24">
        <v>40472</v>
      </c>
    </row>
    <row r="3740" spans="2:4" x14ac:dyDescent="0.25">
      <c r="B3740" s="22" t="s">
        <v>6998</v>
      </c>
      <c r="C3740" s="22" t="s">
        <v>7000</v>
      </c>
      <c r="D3740" s="24">
        <v>40472</v>
      </c>
    </row>
    <row r="3741" spans="2:4" x14ac:dyDescent="0.25">
      <c r="B3741" s="22" t="s">
        <v>5693</v>
      </c>
      <c r="C3741" s="22" t="s">
        <v>5695</v>
      </c>
      <c r="D3741" s="24">
        <v>40476</v>
      </c>
    </row>
    <row r="3742" spans="2:4" x14ac:dyDescent="0.25">
      <c r="B3742" s="22" t="s">
        <v>5510</v>
      </c>
      <c r="C3742" s="22" t="s">
        <v>5512</v>
      </c>
      <c r="D3742" s="24">
        <v>40540</v>
      </c>
    </row>
    <row r="3743" spans="2:4" x14ac:dyDescent="0.25">
      <c r="B3743" s="22" t="s">
        <v>5855</v>
      </c>
      <c r="C3743" s="22" t="s">
        <v>5857</v>
      </c>
      <c r="D3743" s="24">
        <v>40560</v>
      </c>
    </row>
    <row r="3744" spans="2:4" x14ac:dyDescent="0.25">
      <c r="B3744" s="22" t="s">
        <v>7981</v>
      </c>
      <c r="C3744" s="22" t="s">
        <v>7983</v>
      </c>
      <c r="D3744" s="24">
        <v>40566</v>
      </c>
    </row>
    <row r="3745" spans="2:4" x14ac:dyDescent="0.25">
      <c r="B3745" s="22" t="s">
        <v>6139</v>
      </c>
      <c r="C3745" s="22" t="s">
        <v>6141</v>
      </c>
      <c r="D3745" s="24">
        <v>40658</v>
      </c>
    </row>
    <row r="3746" spans="2:4" x14ac:dyDescent="0.25">
      <c r="B3746" s="22" t="s">
        <v>6484</v>
      </c>
      <c r="C3746" s="22" t="s">
        <v>6486</v>
      </c>
      <c r="D3746" s="24">
        <v>40677</v>
      </c>
    </row>
    <row r="3747" spans="2:4" x14ac:dyDescent="0.25">
      <c r="B3747" s="22" t="s">
        <v>7243</v>
      </c>
      <c r="C3747" s="22" t="s">
        <v>7245</v>
      </c>
      <c r="D3747" s="24">
        <v>40718</v>
      </c>
    </row>
    <row r="3748" spans="2:4" x14ac:dyDescent="0.25">
      <c r="B3748" s="22" t="s">
        <v>5768</v>
      </c>
      <c r="C3748" s="22" t="s">
        <v>5770</v>
      </c>
      <c r="D3748" s="24">
        <v>40733</v>
      </c>
    </row>
    <row r="3749" spans="2:4" x14ac:dyDescent="0.25">
      <c r="B3749" s="22" t="s">
        <v>6836</v>
      </c>
      <c r="C3749" s="22" t="s">
        <v>6838</v>
      </c>
      <c r="D3749" s="24">
        <v>40819</v>
      </c>
    </row>
    <row r="3750" spans="2:4" x14ac:dyDescent="0.25">
      <c r="B3750" s="22" t="s">
        <v>5723</v>
      </c>
      <c r="C3750" s="22" t="s">
        <v>5725</v>
      </c>
      <c r="D3750" s="24">
        <v>40830</v>
      </c>
    </row>
    <row r="3751" spans="2:4" x14ac:dyDescent="0.25">
      <c r="B3751" s="22" t="s">
        <v>9150</v>
      </c>
      <c r="C3751" s="22" t="s">
        <v>9152</v>
      </c>
      <c r="D3751" s="24">
        <v>40905</v>
      </c>
    </row>
    <row r="3752" spans="2:4" x14ac:dyDescent="0.25">
      <c r="B3752" s="22" t="s">
        <v>6157</v>
      </c>
      <c r="C3752" s="22" t="s">
        <v>6159</v>
      </c>
      <c r="D3752" s="24">
        <v>41002</v>
      </c>
    </row>
    <row r="3753" spans="2:4" x14ac:dyDescent="0.25">
      <c r="B3753" s="22" t="s">
        <v>6541</v>
      </c>
      <c r="C3753" s="22" t="s">
        <v>6543</v>
      </c>
      <c r="D3753" s="24">
        <v>41037</v>
      </c>
    </row>
    <row r="3754" spans="2:4" x14ac:dyDescent="0.25">
      <c r="B3754" s="22" t="s">
        <v>6232</v>
      </c>
      <c r="C3754" s="22" t="s">
        <v>6234</v>
      </c>
      <c r="D3754" s="24">
        <v>41070</v>
      </c>
    </row>
    <row r="3755" spans="2:4" x14ac:dyDescent="0.25">
      <c r="B3755" s="22" t="s">
        <v>9237</v>
      </c>
      <c r="C3755" s="22" t="s">
        <v>9239</v>
      </c>
      <c r="D3755" s="24">
        <v>41140</v>
      </c>
    </row>
    <row r="3756" spans="2:4" x14ac:dyDescent="0.25">
      <c r="B3756" s="22" t="s">
        <v>5908</v>
      </c>
      <c r="C3756" s="22" t="s">
        <v>5910</v>
      </c>
      <c r="D3756" s="24">
        <v>41161</v>
      </c>
    </row>
    <row r="3757" spans="2:4" x14ac:dyDescent="0.25">
      <c r="B3757" s="22" t="s">
        <v>4748</v>
      </c>
      <c r="C3757" s="22" t="s">
        <v>4750</v>
      </c>
      <c r="D3757" s="24">
        <v>41162</v>
      </c>
    </row>
    <row r="3758" spans="2:4" x14ac:dyDescent="0.25">
      <c r="B3758" s="22" t="s">
        <v>7339</v>
      </c>
      <c r="C3758" s="22" t="s">
        <v>7341</v>
      </c>
      <c r="D3758" s="24">
        <v>41193</v>
      </c>
    </row>
    <row r="3759" spans="2:4" x14ac:dyDescent="0.25">
      <c r="B3759" s="22" t="s">
        <v>6499</v>
      </c>
      <c r="C3759" s="22" t="s">
        <v>6501</v>
      </c>
      <c r="D3759" s="24">
        <v>41206</v>
      </c>
    </row>
    <row r="3760" spans="2:4" x14ac:dyDescent="0.25">
      <c r="B3760" s="22" t="s">
        <v>6373</v>
      </c>
      <c r="C3760" s="22" t="s">
        <v>6375</v>
      </c>
      <c r="D3760" s="24">
        <v>41302</v>
      </c>
    </row>
    <row r="3761" spans="2:4" x14ac:dyDescent="0.25">
      <c r="B3761" s="22" t="s">
        <v>6992</v>
      </c>
      <c r="C3761" s="22" t="s">
        <v>6994</v>
      </c>
      <c r="D3761" s="24">
        <v>41416</v>
      </c>
    </row>
    <row r="3762" spans="2:4" x14ac:dyDescent="0.25">
      <c r="B3762" s="22" t="s">
        <v>6589</v>
      </c>
      <c r="C3762" s="22" t="s">
        <v>6591</v>
      </c>
      <c r="D3762" s="24">
        <v>41465</v>
      </c>
    </row>
    <row r="3763" spans="2:4" x14ac:dyDescent="0.25">
      <c r="B3763" s="22" t="s">
        <v>5669</v>
      </c>
      <c r="C3763" s="22" t="s">
        <v>5671</v>
      </c>
      <c r="D3763" s="24">
        <v>41555</v>
      </c>
    </row>
    <row r="3764" spans="2:4" x14ac:dyDescent="0.25">
      <c r="B3764" s="22" t="s">
        <v>10672</v>
      </c>
      <c r="C3764" s="22" t="s">
        <v>10674</v>
      </c>
      <c r="D3764" s="24">
        <v>41602</v>
      </c>
    </row>
    <row r="3765" spans="2:4" x14ac:dyDescent="0.25">
      <c r="B3765" s="22" t="s">
        <v>4808</v>
      </c>
      <c r="C3765" s="22" t="s">
        <v>4810</v>
      </c>
      <c r="D3765" s="24">
        <v>41637</v>
      </c>
    </row>
    <row r="3766" spans="2:4" x14ac:dyDescent="0.25">
      <c r="B3766" s="22" t="s">
        <v>5132</v>
      </c>
      <c r="C3766" s="22" t="s">
        <v>5134</v>
      </c>
      <c r="D3766" s="24">
        <v>41667</v>
      </c>
    </row>
    <row r="3767" spans="2:4" x14ac:dyDescent="0.25">
      <c r="B3767" s="22" t="s">
        <v>7130</v>
      </c>
      <c r="C3767" s="22" t="s">
        <v>7132</v>
      </c>
      <c r="D3767" s="24">
        <v>41705</v>
      </c>
    </row>
    <row r="3768" spans="2:4" x14ac:dyDescent="0.25">
      <c r="B3768" s="22" t="s">
        <v>8761</v>
      </c>
      <c r="C3768" s="22" t="s">
        <v>8763</v>
      </c>
      <c r="D3768" s="24">
        <v>41737</v>
      </c>
    </row>
    <row r="3769" spans="2:4" x14ac:dyDescent="0.25">
      <c r="B3769" s="22" t="s">
        <v>5956</v>
      </c>
      <c r="C3769" s="22" t="s">
        <v>5958</v>
      </c>
      <c r="D3769" s="24">
        <v>41743</v>
      </c>
    </row>
    <row r="3770" spans="2:4" x14ac:dyDescent="0.25">
      <c r="B3770" s="22" t="s">
        <v>7849</v>
      </c>
      <c r="C3770" s="22" t="s">
        <v>7851</v>
      </c>
      <c r="D3770" s="24">
        <v>41776</v>
      </c>
    </row>
    <row r="3771" spans="2:4" x14ac:dyDescent="0.25">
      <c r="B3771" s="22" t="s">
        <v>7151</v>
      </c>
      <c r="C3771" s="22" t="s">
        <v>7153</v>
      </c>
      <c r="D3771" s="24">
        <v>41792</v>
      </c>
    </row>
    <row r="3772" spans="2:4" x14ac:dyDescent="0.25">
      <c r="B3772" s="22" t="s">
        <v>7600</v>
      </c>
      <c r="C3772" s="22" t="s">
        <v>7602</v>
      </c>
      <c r="D3772" s="24">
        <v>41850</v>
      </c>
    </row>
    <row r="3773" spans="2:4" x14ac:dyDescent="0.25">
      <c r="B3773" s="22" t="s">
        <v>6550</v>
      </c>
      <c r="C3773" s="22" t="s">
        <v>6552</v>
      </c>
      <c r="D3773" s="24">
        <v>41894</v>
      </c>
    </row>
    <row r="3774" spans="2:4" x14ac:dyDescent="0.25">
      <c r="B3774" s="22" t="s">
        <v>6732</v>
      </c>
      <c r="C3774" s="22" t="s">
        <v>6734</v>
      </c>
      <c r="D3774" s="24">
        <v>41903</v>
      </c>
    </row>
    <row r="3775" spans="2:4" x14ac:dyDescent="0.25">
      <c r="B3775" s="22" t="s">
        <v>6292</v>
      </c>
      <c r="C3775" s="22" t="s">
        <v>6294</v>
      </c>
      <c r="D3775" s="24">
        <v>41994</v>
      </c>
    </row>
    <row r="3776" spans="2:4" x14ac:dyDescent="0.25">
      <c r="B3776" s="22" t="s">
        <v>7106</v>
      </c>
      <c r="C3776" s="22" t="s">
        <v>7108</v>
      </c>
      <c r="D3776" s="24">
        <v>42004</v>
      </c>
    </row>
    <row r="3777" spans="2:4" x14ac:dyDescent="0.25">
      <c r="B3777" s="22" t="s">
        <v>6115</v>
      </c>
      <c r="C3777" s="22" t="s">
        <v>6117</v>
      </c>
      <c r="D3777" s="24">
        <v>42007</v>
      </c>
    </row>
    <row r="3778" spans="2:4" x14ac:dyDescent="0.25">
      <c r="B3778" s="22" t="s">
        <v>4273</v>
      </c>
      <c r="C3778" s="22" t="s">
        <v>4275</v>
      </c>
      <c r="D3778" s="24">
        <v>42014</v>
      </c>
    </row>
    <row r="3779" spans="2:4" x14ac:dyDescent="0.25">
      <c r="B3779" s="22" t="s">
        <v>6058</v>
      </c>
      <c r="C3779" s="22" t="s">
        <v>6060</v>
      </c>
      <c r="D3779" s="24">
        <v>42040</v>
      </c>
    </row>
    <row r="3780" spans="2:4" x14ac:dyDescent="0.25">
      <c r="B3780" s="22" t="s">
        <v>6265</v>
      </c>
      <c r="C3780" s="22" t="s">
        <v>6267</v>
      </c>
      <c r="D3780" s="24">
        <v>42087</v>
      </c>
    </row>
    <row r="3781" spans="2:4" x14ac:dyDescent="0.25">
      <c r="B3781" s="22" t="s">
        <v>6448</v>
      </c>
      <c r="C3781" s="22" t="s">
        <v>6450</v>
      </c>
      <c r="D3781" s="24">
        <v>42114</v>
      </c>
    </row>
    <row r="3782" spans="2:4" x14ac:dyDescent="0.25">
      <c r="B3782" s="22" t="s">
        <v>6196</v>
      </c>
      <c r="C3782" s="22" t="s">
        <v>6198</v>
      </c>
      <c r="D3782" s="24">
        <v>42125</v>
      </c>
    </row>
    <row r="3783" spans="2:4" x14ac:dyDescent="0.25">
      <c r="B3783" s="22" t="s">
        <v>6523</v>
      </c>
      <c r="C3783" s="22" t="s">
        <v>6525</v>
      </c>
      <c r="D3783" s="24">
        <v>42152</v>
      </c>
    </row>
    <row r="3784" spans="2:4" x14ac:dyDescent="0.25">
      <c r="B3784" s="22" t="s">
        <v>6331</v>
      </c>
      <c r="C3784" s="22" t="s">
        <v>6333</v>
      </c>
      <c r="D3784" s="24">
        <v>42163</v>
      </c>
    </row>
    <row r="3785" spans="2:4" x14ac:dyDescent="0.25">
      <c r="B3785" s="22" t="s">
        <v>4847</v>
      </c>
      <c r="C3785" s="22" t="s">
        <v>4849</v>
      </c>
      <c r="D3785" s="24">
        <v>42178</v>
      </c>
    </row>
    <row r="3786" spans="2:4" x14ac:dyDescent="0.25">
      <c r="B3786" s="22" t="s">
        <v>6133</v>
      </c>
      <c r="C3786" s="22" t="s">
        <v>6135</v>
      </c>
      <c r="D3786" s="24">
        <v>42245</v>
      </c>
    </row>
    <row r="3787" spans="2:4" x14ac:dyDescent="0.25">
      <c r="B3787" s="22" t="s">
        <v>7468</v>
      </c>
      <c r="C3787" s="22" t="s">
        <v>7470</v>
      </c>
      <c r="D3787" s="24">
        <v>42250</v>
      </c>
    </row>
    <row r="3788" spans="2:4" x14ac:dyDescent="0.25">
      <c r="B3788" s="22" t="s">
        <v>7216</v>
      </c>
      <c r="C3788" s="22" t="s">
        <v>7218</v>
      </c>
      <c r="D3788" s="24">
        <v>42281</v>
      </c>
    </row>
    <row r="3789" spans="2:4" x14ac:dyDescent="0.25">
      <c r="B3789" s="22" t="s">
        <v>6797</v>
      </c>
      <c r="C3789" s="22" t="s">
        <v>6799</v>
      </c>
      <c r="D3789" s="24">
        <v>42283</v>
      </c>
    </row>
    <row r="3790" spans="2:4" x14ac:dyDescent="0.25">
      <c r="B3790" s="22" t="s">
        <v>6244</v>
      </c>
      <c r="C3790" s="22" t="s">
        <v>6246</v>
      </c>
      <c r="D3790" s="24">
        <v>42301</v>
      </c>
    </row>
    <row r="3791" spans="2:4" x14ac:dyDescent="0.25">
      <c r="B3791" s="22" t="s">
        <v>5816</v>
      </c>
      <c r="C3791" s="22" t="s">
        <v>5818</v>
      </c>
      <c r="D3791" s="24">
        <v>42335</v>
      </c>
    </row>
    <row r="3792" spans="2:4" x14ac:dyDescent="0.25">
      <c r="B3792" s="22" t="s">
        <v>5420</v>
      </c>
      <c r="C3792" s="22" t="s">
        <v>5422</v>
      </c>
      <c r="D3792" s="24">
        <v>42336</v>
      </c>
    </row>
    <row r="3793" spans="2:4" x14ac:dyDescent="0.25">
      <c r="B3793" s="22" t="s">
        <v>5738</v>
      </c>
      <c r="C3793" s="22" t="s">
        <v>5740</v>
      </c>
      <c r="D3793" s="24">
        <v>42385</v>
      </c>
    </row>
    <row r="3794" spans="2:4" x14ac:dyDescent="0.25">
      <c r="B3794" s="22" t="s">
        <v>6370</v>
      </c>
      <c r="C3794" s="22" t="s">
        <v>6372</v>
      </c>
      <c r="D3794" s="24">
        <v>42393</v>
      </c>
    </row>
    <row r="3795" spans="2:4" x14ac:dyDescent="0.25">
      <c r="B3795" s="22" t="s">
        <v>9861</v>
      </c>
      <c r="C3795" s="22" t="s">
        <v>9863</v>
      </c>
      <c r="D3795" s="24">
        <v>42448</v>
      </c>
    </row>
    <row r="3796" spans="2:4" x14ac:dyDescent="0.25">
      <c r="B3796" s="22" t="s">
        <v>7112</v>
      </c>
      <c r="C3796" s="22" t="s">
        <v>7114</v>
      </c>
      <c r="D3796" s="24">
        <v>42472</v>
      </c>
    </row>
    <row r="3797" spans="2:4" x14ac:dyDescent="0.25">
      <c r="B3797" s="22" t="s">
        <v>13886</v>
      </c>
      <c r="C3797" s="22" t="s">
        <v>2131</v>
      </c>
      <c r="D3797" s="24">
        <v>42498</v>
      </c>
    </row>
    <row r="3798" spans="2:4" x14ac:dyDescent="0.25">
      <c r="B3798" s="22" t="s">
        <v>5780</v>
      </c>
      <c r="C3798" s="22" t="s">
        <v>5782</v>
      </c>
      <c r="D3798" s="24">
        <v>42521</v>
      </c>
    </row>
    <row r="3799" spans="2:4" x14ac:dyDescent="0.25">
      <c r="B3799" s="22" t="s">
        <v>7453</v>
      </c>
      <c r="C3799" s="22" t="s">
        <v>7455</v>
      </c>
      <c r="D3799" s="24">
        <v>42528</v>
      </c>
    </row>
    <row r="3800" spans="2:4" x14ac:dyDescent="0.25">
      <c r="B3800" s="22" t="s">
        <v>7094</v>
      </c>
      <c r="C3800" s="22" t="s">
        <v>7096</v>
      </c>
      <c r="D3800" s="24">
        <v>42537</v>
      </c>
    </row>
    <row r="3801" spans="2:4" x14ac:dyDescent="0.25">
      <c r="B3801" s="22" t="s">
        <v>4754</v>
      </c>
      <c r="C3801" s="22" t="s">
        <v>4756</v>
      </c>
      <c r="D3801" s="24">
        <v>42606</v>
      </c>
    </row>
    <row r="3802" spans="2:4" x14ac:dyDescent="0.25">
      <c r="B3802" s="22" t="s">
        <v>6684</v>
      </c>
      <c r="C3802" s="22" t="s">
        <v>6686</v>
      </c>
      <c r="D3802" s="24">
        <v>42681</v>
      </c>
    </row>
    <row r="3803" spans="2:4" x14ac:dyDescent="0.25">
      <c r="B3803" s="22" t="s">
        <v>6702</v>
      </c>
      <c r="C3803" s="22" t="s">
        <v>6704</v>
      </c>
      <c r="D3803" s="24">
        <v>42731</v>
      </c>
    </row>
    <row r="3804" spans="2:4" x14ac:dyDescent="0.25">
      <c r="B3804" s="22" t="s">
        <v>7594</v>
      </c>
      <c r="C3804" s="22" t="s">
        <v>7596</v>
      </c>
      <c r="D3804" s="24">
        <v>42734</v>
      </c>
    </row>
    <row r="3805" spans="2:4" x14ac:dyDescent="0.25">
      <c r="B3805" s="22" t="s">
        <v>6595</v>
      </c>
      <c r="C3805" s="22" t="s">
        <v>3240</v>
      </c>
      <c r="D3805" s="24">
        <v>42766</v>
      </c>
    </row>
    <row r="3806" spans="2:4" x14ac:dyDescent="0.25">
      <c r="B3806" s="22" t="s">
        <v>5093</v>
      </c>
      <c r="C3806" s="22" t="s">
        <v>5095</v>
      </c>
      <c r="D3806" s="24">
        <v>42820</v>
      </c>
    </row>
    <row r="3807" spans="2:4" x14ac:dyDescent="0.25">
      <c r="B3807" s="22" t="s">
        <v>6283</v>
      </c>
      <c r="C3807" s="22" t="s">
        <v>6285</v>
      </c>
      <c r="D3807" s="24">
        <v>42891</v>
      </c>
    </row>
    <row r="3808" spans="2:4" x14ac:dyDescent="0.25">
      <c r="B3808" s="22" t="s">
        <v>5920</v>
      </c>
      <c r="C3808" s="22" t="s">
        <v>5922</v>
      </c>
      <c r="D3808" s="24">
        <v>42896</v>
      </c>
    </row>
    <row r="3809" spans="2:4" x14ac:dyDescent="0.25">
      <c r="B3809" s="22" t="s">
        <v>6271</v>
      </c>
      <c r="C3809" s="22" t="s">
        <v>6273</v>
      </c>
      <c r="D3809" s="24">
        <v>42952</v>
      </c>
    </row>
    <row r="3810" spans="2:4" x14ac:dyDescent="0.25">
      <c r="B3810" s="22" t="s">
        <v>6544</v>
      </c>
      <c r="C3810" s="22" t="s">
        <v>6546</v>
      </c>
      <c r="D3810" s="24">
        <v>42966</v>
      </c>
    </row>
    <row r="3811" spans="2:4" x14ac:dyDescent="0.25">
      <c r="B3811" s="22" t="s">
        <v>6884</v>
      </c>
      <c r="C3811" s="22" t="s">
        <v>6886</v>
      </c>
      <c r="D3811" s="24">
        <v>43011</v>
      </c>
    </row>
    <row r="3812" spans="2:4" x14ac:dyDescent="0.25">
      <c r="B3812" s="22" t="s">
        <v>19029</v>
      </c>
      <c r="C3812" s="22" t="s">
        <v>19030</v>
      </c>
      <c r="D3812" s="24">
        <v>43022</v>
      </c>
    </row>
    <row r="3813" spans="2:4" x14ac:dyDescent="0.25">
      <c r="B3813" s="22" t="s">
        <v>6382</v>
      </c>
      <c r="C3813" s="22" t="s">
        <v>6384</v>
      </c>
      <c r="D3813" s="24">
        <v>43085</v>
      </c>
    </row>
    <row r="3814" spans="2:4" x14ac:dyDescent="0.25">
      <c r="B3814" s="22" t="s">
        <v>6085</v>
      </c>
      <c r="C3814" s="22" t="s">
        <v>6087</v>
      </c>
      <c r="D3814" s="24">
        <v>43092</v>
      </c>
    </row>
    <row r="3815" spans="2:4" x14ac:dyDescent="0.25">
      <c r="B3815" s="22" t="s">
        <v>5657</v>
      </c>
      <c r="C3815" s="22" t="s">
        <v>5659</v>
      </c>
      <c r="D3815" s="24">
        <v>43139</v>
      </c>
    </row>
    <row r="3816" spans="2:4" x14ac:dyDescent="0.25">
      <c r="B3816" s="22" t="s">
        <v>8158</v>
      </c>
      <c r="C3816" s="22" t="s">
        <v>8160</v>
      </c>
      <c r="D3816" s="24">
        <v>43235</v>
      </c>
    </row>
    <row r="3817" spans="2:4" x14ac:dyDescent="0.25">
      <c r="B3817" s="22" t="s">
        <v>6376</v>
      </c>
      <c r="C3817" s="22" t="s">
        <v>6378</v>
      </c>
      <c r="D3817" s="24">
        <v>43264</v>
      </c>
    </row>
    <row r="3818" spans="2:4" x14ac:dyDescent="0.25">
      <c r="B3818" s="22" t="s">
        <v>3722</v>
      </c>
      <c r="C3818" s="22" t="s">
        <v>3724</v>
      </c>
      <c r="D3818" s="24">
        <v>43321</v>
      </c>
    </row>
    <row r="3819" spans="2:4" x14ac:dyDescent="0.25">
      <c r="B3819" s="22" t="s">
        <v>5456</v>
      </c>
      <c r="C3819" s="22" t="s">
        <v>5458</v>
      </c>
      <c r="D3819" s="24">
        <v>43324</v>
      </c>
    </row>
    <row r="3820" spans="2:4" x14ac:dyDescent="0.25">
      <c r="B3820" s="22" t="s">
        <v>7897</v>
      </c>
      <c r="C3820" s="22" t="s">
        <v>7899</v>
      </c>
      <c r="D3820" s="24">
        <v>43408</v>
      </c>
    </row>
    <row r="3821" spans="2:4" x14ac:dyDescent="0.25">
      <c r="B3821" s="22" t="s">
        <v>9243</v>
      </c>
      <c r="C3821" s="22" t="s">
        <v>9245</v>
      </c>
      <c r="D3821" s="24">
        <v>43455</v>
      </c>
    </row>
    <row r="3822" spans="2:4" x14ac:dyDescent="0.25">
      <c r="B3822" s="22" t="s">
        <v>6770</v>
      </c>
      <c r="C3822" s="22" t="s">
        <v>6772</v>
      </c>
      <c r="D3822" s="24">
        <v>43456</v>
      </c>
    </row>
    <row r="3823" spans="2:4" x14ac:dyDescent="0.25">
      <c r="B3823" s="22" t="s">
        <v>6508</v>
      </c>
      <c r="C3823" s="22" t="s">
        <v>6510</v>
      </c>
      <c r="D3823" s="24">
        <v>43524</v>
      </c>
    </row>
    <row r="3824" spans="2:4" x14ac:dyDescent="0.25">
      <c r="B3824" s="22" t="s">
        <v>7181</v>
      </c>
      <c r="C3824" s="22" t="s">
        <v>7183</v>
      </c>
      <c r="D3824" s="24">
        <v>43538</v>
      </c>
    </row>
    <row r="3825" spans="2:4" x14ac:dyDescent="0.25">
      <c r="B3825" s="22" t="s">
        <v>19031</v>
      </c>
      <c r="C3825" s="22" t="s">
        <v>19032</v>
      </c>
      <c r="D3825" s="24">
        <v>43562</v>
      </c>
    </row>
    <row r="3826" spans="2:4" x14ac:dyDescent="0.25">
      <c r="B3826" s="22" t="s">
        <v>5180</v>
      </c>
      <c r="C3826" s="22" t="s">
        <v>5182</v>
      </c>
      <c r="D3826" s="24">
        <v>43730</v>
      </c>
    </row>
    <row r="3827" spans="2:4" x14ac:dyDescent="0.25">
      <c r="B3827" s="22" t="s">
        <v>8437</v>
      </c>
      <c r="C3827" s="22" t="s">
        <v>8439</v>
      </c>
      <c r="D3827" s="24">
        <v>43736</v>
      </c>
    </row>
    <row r="3828" spans="2:4" x14ac:dyDescent="0.25">
      <c r="B3828" s="22" t="s">
        <v>5885</v>
      </c>
      <c r="C3828" s="22" t="s">
        <v>5887</v>
      </c>
      <c r="D3828" s="24">
        <v>43744</v>
      </c>
    </row>
    <row r="3829" spans="2:4" x14ac:dyDescent="0.25">
      <c r="B3829" s="22" t="s">
        <v>5345</v>
      </c>
      <c r="C3829" s="22" t="s">
        <v>5347</v>
      </c>
      <c r="D3829" s="24">
        <v>43803</v>
      </c>
    </row>
    <row r="3830" spans="2:4" x14ac:dyDescent="0.25">
      <c r="B3830" s="22" t="s">
        <v>7300</v>
      </c>
      <c r="C3830" s="22" t="s">
        <v>7302</v>
      </c>
      <c r="D3830" s="24">
        <v>43815</v>
      </c>
    </row>
    <row r="3831" spans="2:4" x14ac:dyDescent="0.25">
      <c r="B3831" s="22" t="s">
        <v>6328</v>
      </c>
      <c r="C3831" s="22" t="s">
        <v>6330</v>
      </c>
      <c r="D3831" s="24">
        <v>43833</v>
      </c>
    </row>
    <row r="3832" spans="2:4" x14ac:dyDescent="0.25">
      <c r="B3832" s="22" t="s">
        <v>6094</v>
      </c>
      <c r="C3832" s="22" t="s">
        <v>6096</v>
      </c>
      <c r="D3832" s="24">
        <v>43980</v>
      </c>
    </row>
    <row r="3833" spans="2:4" x14ac:dyDescent="0.25">
      <c r="B3833" s="22" t="s">
        <v>5944</v>
      </c>
      <c r="C3833" s="22" t="s">
        <v>5946</v>
      </c>
      <c r="D3833" s="24">
        <v>44002</v>
      </c>
    </row>
    <row r="3834" spans="2:4" x14ac:dyDescent="0.25">
      <c r="B3834" s="22" t="s">
        <v>5261</v>
      </c>
      <c r="C3834" s="22" t="s">
        <v>5263</v>
      </c>
      <c r="D3834" s="24">
        <v>44010</v>
      </c>
    </row>
    <row r="3835" spans="2:4" x14ac:dyDescent="0.25">
      <c r="B3835" s="22" t="s">
        <v>5498</v>
      </c>
      <c r="C3835" s="22" t="s">
        <v>5500</v>
      </c>
      <c r="D3835" s="24">
        <v>44071</v>
      </c>
    </row>
    <row r="3836" spans="2:4" x14ac:dyDescent="0.25">
      <c r="B3836" s="22" t="s">
        <v>5099</v>
      </c>
      <c r="C3836" s="22" t="s">
        <v>5101</v>
      </c>
      <c r="D3836" s="24">
        <v>44157</v>
      </c>
    </row>
    <row r="3837" spans="2:4" x14ac:dyDescent="0.25">
      <c r="B3837" s="22" t="s">
        <v>9615</v>
      </c>
      <c r="C3837" s="22" t="s">
        <v>9617</v>
      </c>
      <c r="D3837" s="24">
        <v>44173</v>
      </c>
    </row>
    <row r="3838" spans="2:4" x14ac:dyDescent="0.25">
      <c r="B3838" s="22" t="s">
        <v>8524</v>
      </c>
      <c r="C3838" s="22" t="s">
        <v>8526</v>
      </c>
      <c r="D3838" s="24">
        <v>44212</v>
      </c>
    </row>
    <row r="3839" spans="2:4" x14ac:dyDescent="0.25">
      <c r="B3839" s="22" t="s">
        <v>6418</v>
      </c>
      <c r="C3839" s="22" t="s">
        <v>6420</v>
      </c>
      <c r="D3839" s="24">
        <v>44223</v>
      </c>
    </row>
    <row r="3840" spans="2:4" x14ac:dyDescent="0.25">
      <c r="B3840" s="22" t="s">
        <v>5645</v>
      </c>
      <c r="C3840" s="22" t="s">
        <v>5647</v>
      </c>
      <c r="D3840" s="24">
        <v>44281</v>
      </c>
    </row>
    <row r="3841" spans="2:4" x14ac:dyDescent="0.25">
      <c r="B3841" s="22" t="s">
        <v>4850</v>
      </c>
      <c r="C3841" s="22" t="s">
        <v>4852</v>
      </c>
      <c r="D3841" s="24">
        <v>44437</v>
      </c>
    </row>
    <row r="3842" spans="2:4" x14ac:dyDescent="0.25">
      <c r="B3842" s="22" t="s">
        <v>6747</v>
      </c>
      <c r="C3842" s="22" t="s">
        <v>6749</v>
      </c>
      <c r="D3842" s="24">
        <v>44475</v>
      </c>
    </row>
    <row r="3843" spans="2:4" x14ac:dyDescent="0.25">
      <c r="B3843" s="22" t="s">
        <v>6193</v>
      </c>
      <c r="C3843" s="22" t="s">
        <v>6195</v>
      </c>
      <c r="D3843" s="24">
        <v>44481</v>
      </c>
    </row>
    <row r="3844" spans="2:4" x14ac:dyDescent="0.25">
      <c r="B3844" s="22" t="s">
        <v>6714</v>
      </c>
      <c r="C3844" s="22" t="s">
        <v>6716</v>
      </c>
      <c r="D3844" s="24">
        <v>44507</v>
      </c>
    </row>
    <row r="3845" spans="2:4" x14ac:dyDescent="0.25">
      <c r="B3845" s="22" t="s">
        <v>6319</v>
      </c>
      <c r="C3845" s="22" t="s">
        <v>6321</v>
      </c>
      <c r="D3845" s="24">
        <v>44552</v>
      </c>
    </row>
    <row r="3846" spans="2:4" x14ac:dyDescent="0.25">
      <c r="B3846" s="22" t="s">
        <v>6475</v>
      </c>
      <c r="C3846" s="22" t="s">
        <v>6477</v>
      </c>
      <c r="D3846" s="24">
        <v>44575</v>
      </c>
    </row>
    <row r="3847" spans="2:4" x14ac:dyDescent="0.25">
      <c r="B3847" s="22" t="s">
        <v>5552</v>
      </c>
      <c r="C3847" s="22" t="s">
        <v>5554</v>
      </c>
      <c r="D3847" s="24">
        <v>44717</v>
      </c>
    </row>
    <row r="3848" spans="2:4" x14ac:dyDescent="0.25">
      <c r="B3848" s="22" t="s">
        <v>11955</v>
      </c>
      <c r="C3848" s="22" t="s">
        <v>11957</v>
      </c>
      <c r="D3848" s="24">
        <v>44723</v>
      </c>
    </row>
    <row r="3849" spans="2:4" x14ac:dyDescent="0.25">
      <c r="B3849" s="22" t="s">
        <v>8941</v>
      </c>
      <c r="C3849" s="22" t="s">
        <v>8943</v>
      </c>
      <c r="D3849" s="24">
        <v>44872</v>
      </c>
    </row>
    <row r="3850" spans="2:4" x14ac:dyDescent="0.25">
      <c r="B3850" s="22" t="s">
        <v>6705</v>
      </c>
      <c r="C3850" s="22" t="s">
        <v>19033</v>
      </c>
      <c r="D3850" s="24">
        <v>44898</v>
      </c>
    </row>
    <row r="3851" spans="2:4" x14ac:dyDescent="0.25">
      <c r="B3851" s="22" t="s">
        <v>6502</v>
      </c>
      <c r="C3851" s="22" t="s">
        <v>6504</v>
      </c>
      <c r="D3851" s="24">
        <v>44921</v>
      </c>
    </row>
    <row r="3852" spans="2:4" x14ac:dyDescent="0.25">
      <c r="B3852" s="22" t="s">
        <v>8569</v>
      </c>
      <c r="C3852" s="22" t="s">
        <v>8571</v>
      </c>
      <c r="D3852" s="24">
        <v>44929</v>
      </c>
    </row>
    <row r="3853" spans="2:4" x14ac:dyDescent="0.25">
      <c r="B3853" s="22" t="s">
        <v>14318</v>
      </c>
      <c r="C3853" s="22" t="s">
        <v>14320</v>
      </c>
      <c r="D3853" s="24">
        <v>44976</v>
      </c>
    </row>
    <row r="3854" spans="2:4" x14ac:dyDescent="0.25">
      <c r="B3854" s="22" t="s">
        <v>7855</v>
      </c>
      <c r="C3854" s="22" t="s">
        <v>7857</v>
      </c>
      <c r="D3854" s="24">
        <v>44984</v>
      </c>
    </row>
    <row r="3855" spans="2:4" x14ac:dyDescent="0.25">
      <c r="B3855" s="22" t="s">
        <v>5315</v>
      </c>
      <c r="C3855" s="22" t="s">
        <v>5317</v>
      </c>
      <c r="D3855" s="24">
        <v>44998</v>
      </c>
    </row>
    <row r="3856" spans="2:4" x14ac:dyDescent="0.25">
      <c r="B3856" s="22" t="s">
        <v>5537</v>
      </c>
      <c r="C3856" s="22" t="s">
        <v>5539</v>
      </c>
      <c r="D3856" s="24">
        <v>45074</v>
      </c>
    </row>
    <row r="3857" spans="2:4" x14ac:dyDescent="0.25">
      <c r="B3857" s="22" t="s">
        <v>8674</v>
      </c>
      <c r="C3857" s="22" t="s">
        <v>8676</v>
      </c>
      <c r="D3857" s="24">
        <v>45083</v>
      </c>
    </row>
    <row r="3858" spans="2:4" x14ac:dyDescent="0.25">
      <c r="B3858" s="22" t="s">
        <v>4964</v>
      </c>
      <c r="C3858" s="22" t="s">
        <v>4966</v>
      </c>
      <c r="D3858" s="24">
        <v>45107</v>
      </c>
    </row>
    <row r="3859" spans="2:4" x14ac:dyDescent="0.25">
      <c r="B3859" s="22" t="s">
        <v>6226</v>
      </c>
      <c r="C3859" s="22" t="s">
        <v>6228</v>
      </c>
      <c r="D3859" s="24">
        <v>45115</v>
      </c>
    </row>
    <row r="3860" spans="2:4" x14ac:dyDescent="0.25">
      <c r="B3860" s="22" t="s">
        <v>5654</v>
      </c>
      <c r="C3860" s="22" t="s">
        <v>5656</v>
      </c>
      <c r="D3860" s="24">
        <v>45118</v>
      </c>
    </row>
    <row r="3861" spans="2:4" x14ac:dyDescent="0.25">
      <c r="B3861" s="22" t="s">
        <v>6394</v>
      </c>
      <c r="C3861" s="22" t="s">
        <v>6396</v>
      </c>
      <c r="D3861" s="24">
        <v>45194</v>
      </c>
    </row>
    <row r="3862" spans="2:4" x14ac:dyDescent="0.25">
      <c r="B3862" s="22" t="s">
        <v>5750</v>
      </c>
      <c r="C3862" s="22" t="s">
        <v>5752</v>
      </c>
      <c r="D3862" s="24">
        <v>45255</v>
      </c>
    </row>
    <row r="3863" spans="2:4" x14ac:dyDescent="0.25">
      <c r="B3863" s="22" t="s">
        <v>5843</v>
      </c>
      <c r="C3863" s="22" t="s">
        <v>5845</v>
      </c>
      <c r="D3863" s="24">
        <v>45263</v>
      </c>
    </row>
    <row r="3864" spans="2:4" x14ac:dyDescent="0.25">
      <c r="B3864" s="22" t="s">
        <v>6744</v>
      </c>
      <c r="C3864" s="22" t="s">
        <v>6746</v>
      </c>
      <c r="D3864" s="24">
        <v>45309</v>
      </c>
    </row>
    <row r="3865" spans="2:4" x14ac:dyDescent="0.25">
      <c r="B3865" s="22" t="s">
        <v>5564</v>
      </c>
      <c r="C3865" s="22" t="s">
        <v>5566</v>
      </c>
      <c r="D3865" s="24">
        <v>45322</v>
      </c>
    </row>
    <row r="3866" spans="2:4" x14ac:dyDescent="0.25">
      <c r="B3866" s="22" t="s">
        <v>7399</v>
      </c>
      <c r="C3866" s="22" t="s">
        <v>7401</v>
      </c>
      <c r="D3866" s="24">
        <v>45338</v>
      </c>
    </row>
    <row r="3867" spans="2:4" x14ac:dyDescent="0.25">
      <c r="B3867" s="22" t="s">
        <v>19034</v>
      </c>
      <c r="C3867" s="22" t="s">
        <v>19035</v>
      </c>
      <c r="D3867" s="24">
        <v>45408</v>
      </c>
    </row>
    <row r="3868" spans="2:4" x14ac:dyDescent="0.25">
      <c r="B3868" s="22" t="s">
        <v>3336</v>
      </c>
      <c r="C3868" s="22" t="s">
        <v>3338</v>
      </c>
      <c r="D3868" s="24">
        <v>45451</v>
      </c>
    </row>
    <row r="3869" spans="2:4" x14ac:dyDescent="0.25">
      <c r="B3869" s="22" t="s">
        <v>6169</v>
      </c>
      <c r="C3869" s="22" t="s">
        <v>6171</v>
      </c>
      <c r="D3869" s="24">
        <v>45674</v>
      </c>
    </row>
    <row r="3870" spans="2:4" x14ac:dyDescent="0.25">
      <c r="B3870" s="22" t="s">
        <v>7124</v>
      </c>
      <c r="C3870" s="22" t="s">
        <v>7126</v>
      </c>
      <c r="D3870" s="24">
        <v>45714</v>
      </c>
    </row>
    <row r="3871" spans="2:4" x14ac:dyDescent="0.25">
      <c r="B3871" s="22" t="s">
        <v>5980</v>
      </c>
      <c r="C3871" s="22" t="s">
        <v>5982</v>
      </c>
      <c r="D3871" s="24">
        <v>45813</v>
      </c>
    </row>
    <row r="3872" spans="2:4" x14ac:dyDescent="0.25">
      <c r="B3872" s="22" t="s">
        <v>5672</v>
      </c>
      <c r="C3872" s="22" t="s">
        <v>5674</v>
      </c>
      <c r="D3872" s="24">
        <v>45973</v>
      </c>
    </row>
    <row r="3873" spans="2:4" x14ac:dyDescent="0.25">
      <c r="B3873" s="22" t="s">
        <v>5789</v>
      </c>
      <c r="C3873" s="22" t="s">
        <v>5791</v>
      </c>
      <c r="D3873" s="24">
        <v>45974</v>
      </c>
    </row>
    <row r="3874" spans="2:4" x14ac:dyDescent="0.25">
      <c r="B3874" s="22" t="s">
        <v>6496</v>
      </c>
      <c r="C3874" s="22" t="s">
        <v>6498</v>
      </c>
      <c r="D3874" s="24">
        <v>45979</v>
      </c>
    </row>
    <row r="3875" spans="2:4" x14ac:dyDescent="0.25">
      <c r="B3875" s="22" t="s">
        <v>4234</v>
      </c>
      <c r="C3875" s="22" t="s">
        <v>4236</v>
      </c>
      <c r="D3875" s="24">
        <v>45982</v>
      </c>
    </row>
    <row r="3876" spans="2:4" x14ac:dyDescent="0.25">
      <c r="B3876" s="22" t="s">
        <v>5255</v>
      </c>
      <c r="C3876" s="22" t="s">
        <v>5257</v>
      </c>
      <c r="D3876" s="24">
        <v>46031</v>
      </c>
    </row>
    <row r="3877" spans="2:4" x14ac:dyDescent="0.25">
      <c r="B3877" s="22" t="s">
        <v>2657</v>
      </c>
      <c r="C3877" s="22" t="s">
        <v>2659</v>
      </c>
      <c r="D3877" s="24">
        <v>46078</v>
      </c>
    </row>
    <row r="3878" spans="2:4" x14ac:dyDescent="0.25">
      <c r="B3878" s="22" t="s">
        <v>5357</v>
      </c>
      <c r="C3878" s="22" t="s">
        <v>5359</v>
      </c>
      <c r="D3878" s="24">
        <v>46136</v>
      </c>
    </row>
    <row r="3879" spans="2:4" x14ac:dyDescent="0.25">
      <c r="B3879" s="22" t="s">
        <v>5219</v>
      </c>
      <c r="C3879" s="22" t="s">
        <v>5221</v>
      </c>
      <c r="D3879" s="24">
        <v>46160</v>
      </c>
    </row>
    <row r="3880" spans="2:4" x14ac:dyDescent="0.25">
      <c r="B3880" s="22" t="s">
        <v>7642</v>
      </c>
      <c r="C3880" s="22" t="s">
        <v>7644</v>
      </c>
      <c r="D3880" s="24">
        <v>46215</v>
      </c>
    </row>
    <row r="3881" spans="2:4" x14ac:dyDescent="0.25">
      <c r="B3881" s="22" t="s">
        <v>5714</v>
      </c>
      <c r="C3881" s="22" t="s">
        <v>5716</v>
      </c>
      <c r="D3881" s="24">
        <v>46216</v>
      </c>
    </row>
    <row r="3882" spans="2:4" x14ac:dyDescent="0.25">
      <c r="B3882" s="22" t="s">
        <v>3853</v>
      </c>
      <c r="C3882" s="22" t="s">
        <v>3855</v>
      </c>
      <c r="D3882" s="24">
        <v>46280</v>
      </c>
    </row>
    <row r="3883" spans="2:4" x14ac:dyDescent="0.25">
      <c r="B3883" s="22" t="s">
        <v>9075</v>
      </c>
      <c r="C3883" s="22" t="s">
        <v>9077</v>
      </c>
      <c r="D3883" s="24">
        <v>46331</v>
      </c>
    </row>
    <row r="3884" spans="2:4" x14ac:dyDescent="0.25">
      <c r="B3884" s="22" t="s">
        <v>6175</v>
      </c>
      <c r="C3884" s="22" t="s">
        <v>19036</v>
      </c>
      <c r="D3884" s="24">
        <v>46340</v>
      </c>
    </row>
    <row r="3885" spans="2:4" x14ac:dyDescent="0.25">
      <c r="B3885" s="22" t="s">
        <v>6556</v>
      </c>
      <c r="C3885" s="22" t="s">
        <v>6558</v>
      </c>
      <c r="D3885" s="24">
        <v>46342</v>
      </c>
    </row>
    <row r="3886" spans="2:4" x14ac:dyDescent="0.25">
      <c r="B3886" s="22" t="s">
        <v>6379</v>
      </c>
      <c r="C3886" s="22" t="s">
        <v>6381</v>
      </c>
      <c r="D3886" s="24">
        <v>46344</v>
      </c>
    </row>
    <row r="3887" spans="2:4" x14ac:dyDescent="0.25">
      <c r="B3887" s="22" t="s">
        <v>6615</v>
      </c>
      <c r="C3887" s="22" t="s">
        <v>6617</v>
      </c>
      <c r="D3887" s="24">
        <v>46509</v>
      </c>
    </row>
    <row r="3888" spans="2:4" x14ac:dyDescent="0.25">
      <c r="B3888" s="22" t="s">
        <v>5192</v>
      </c>
      <c r="C3888" s="22" t="s">
        <v>5194</v>
      </c>
      <c r="D3888" s="24">
        <v>46512</v>
      </c>
    </row>
    <row r="3889" spans="2:4" x14ac:dyDescent="0.25">
      <c r="B3889" s="22" t="s">
        <v>7891</v>
      </c>
      <c r="C3889" s="22" t="s">
        <v>7893</v>
      </c>
      <c r="D3889" s="24">
        <v>46556</v>
      </c>
    </row>
    <row r="3890" spans="2:4" x14ac:dyDescent="0.25">
      <c r="B3890" s="22" t="s">
        <v>19037</v>
      </c>
      <c r="C3890" s="22" t="s">
        <v>19038</v>
      </c>
      <c r="D3890" s="24">
        <v>46561</v>
      </c>
    </row>
    <row r="3891" spans="2:4" x14ac:dyDescent="0.25">
      <c r="B3891" s="22" t="s">
        <v>6280</v>
      </c>
      <c r="C3891" s="22" t="s">
        <v>6282</v>
      </c>
      <c r="D3891" s="24">
        <v>46659</v>
      </c>
    </row>
    <row r="3892" spans="2:4" x14ac:dyDescent="0.25">
      <c r="B3892" s="22" t="s">
        <v>7369</v>
      </c>
      <c r="C3892" s="22" t="s">
        <v>7371</v>
      </c>
      <c r="D3892" s="24">
        <v>46803</v>
      </c>
    </row>
    <row r="3893" spans="2:4" x14ac:dyDescent="0.25">
      <c r="B3893" s="22" t="s">
        <v>6250</v>
      </c>
      <c r="C3893" s="22" t="s">
        <v>6252</v>
      </c>
      <c r="D3893" s="24">
        <v>46925</v>
      </c>
    </row>
    <row r="3894" spans="2:4" x14ac:dyDescent="0.25">
      <c r="B3894" s="22" t="s">
        <v>5675</v>
      </c>
      <c r="C3894" s="22" t="s">
        <v>5677</v>
      </c>
      <c r="D3894" s="24">
        <v>46983</v>
      </c>
    </row>
    <row r="3895" spans="2:4" x14ac:dyDescent="0.25">
      <c r="B3895" s="22" t="s">
        <v>5888</v>
      </c>
      <c r="C3895" s="22" t="s">
        <v>3237</v>
      </c>
      <c r="D3895" s="24">
        <v>47001</v>
      </c>
    </row>
    <row r="3896" spans="2:4" x14ac:dyDescent="0.25">
      <c r="B3896" s="22" t="s">
        <v>19039</v>
      </c>
      <c r="C3896" s="22" t="s">
        <v>19040</v>
      </c>
      <c r="D3896" s="24">
        <v>47053</v>
      </c>
    </row>
    <row r="3897" spans="2:4" x14ac:dyDescent="0.25">
      <c r="B3897" s="22" t="s">
        <v>5986</v>
      </c>
      <c r="C3897" s="22" t="s">
        <v>5988</v>
      </c>
      <c r="D3897" s="24">
        <v>47067</v>
      </c>
    </row>
    <row r="3898" spans="2:4" x14ac:dyDescent="0.25">
      <c r="B3898" s="22" t="s">
        <v>5579</v>
      </c>
      <c r="C3898" s="22" t="s">
        <v>5581</v>
      </c>
      <c r="D3898" s="24">
        <v>47163</v>
      </c>
    </row>
    <row r="3899" spans="2:4" x14ac:dyDescent="0.25">
      <c r="B3899" s="22" t="s">
        <v>5627</v>
      </c>
      <c r="C3899" s="22" t="s">
        <v>5629</v>
      </c>
      <c r="D3899" s="24">
        <v>47251</v>
      </c>
    </row>
    <row r="3900" spans="2:4" x14ac:dyDescent="0.25">
      <c r="B3900" s="22" t="s">
        <v>5549</v>
      </c>
      <c r="C3900" s="22" t="s">
        <v>5551</v>
      </c>
      <c r="D3900" s="24">
        <v>47296</v>
      </c>
    </row>
    <row r="3901" spans="2:4" x14ac:dyDescent="0.25">
      <c r="B3901" s="22" t="s">
        <v>6726</v>
      </c>
      <c r="C3901" s="22" t="s">
        <v>6728</v>
      </c>
      <c r="D3901" s="24">
        <v>47299</v>
      </c>
    </row>
    <row r="3902" spans="2:4" x14ac:dyDescent="0.25">
      <c r="B3902" s="22" t="s">
        <v>6163</v>
      </c>
      <c r="C3902" s="22" t="s">
        <v>19041</v>
      </c>
      <c r="D3902" s="24">
        <v>47305</v>
      </c>
    </row>
    <row r="3903" spans="2:4" x14ac:dyDescent="0.25">
      <c r="B3903" s="22" t="s">
        <v>5882</v>
      </c>
      <c r="C3903" s="22" t="s">
        <v>5884</v>
      </c>
      <c r="D3903" s="24">
        <v>47319</v>
      </c>
    </row>
    <row r="3904" spans="2:4" x14ac:dyDescent="0.25">
      <c r="B3904" s="22" t="s">
        <v>5054</v>
      </c>
      <c r="C3904" s="22" t="s">
        <v>5056</v>
      </c>
      <c r="D3904" s="24">
        <v>47356</v>
      </c>
    </row>
    <row r="3905" spans="2:4" x14ac:dyDescent="0.25">
      <c r="B3905" s="22" t="s">
        <v>6340</v>
      </c>
      <c r="C3905" s="22" t="s">
        <v>6342</v>
      </c>
      <c r="D3905" s="24">
        <v>47454</v>
      </c>
    </row>
    <row r="3906" spans="2:4" x14ac:dyDescent="0.25">
      <c r="B3906" s="22" t="s">
        <v>5189</v>
      </c>
      <c r="C3906" s="22" t="s">
        <v>5191</v>
      </c>
      <c r="D3906" s="24">
        <v>47547</v>
      </c>
    </row>
    <row r="3907" spans="2:4" x14ac:dyDescent="0.25">
      <c r="B3907" s="22" t="s">
        <v>7154</v>
      </c>
      <c r="C3907" s="22" t="s">
        <v>7156</v>
      </c>
      <c r="D3907" s="24">
        <v>47588</v>
      </c>
    </row>
    <row r="3908" spans="2:4" x14ac:dyDescent="0.25">
      <c r="B3908" s="22" t="s">
        <v>4558</v>
      </c>
      <c r="C3908" s="22" t="s">
        <v>4560</v>
      </c>
      <c r="D3908" s="24">
        <v>47600</v>
      </c>
    </row>
    <row r="3909" spans="2:4" x14ac:dyDescent="0.25">
      <c r="B3909" s="22" t="s">
        <v>6223</v>
      </c>
      <c r="C3909" s="22" t="s">
        <v>6225</v>
      </c>
      <c r="D3909" s="24">
        <v>47629</v>
      </c>
    </row>
    <row r="3910" spans="2:4" x14ac:dyDescent="0.25">
      <c r="B3910" s="22" t="s">
        <v>5747</v>
      </c>
      <c r="C3910" s="22" t="s">
        <v>5749</v>
      </c>
      <c r="D3910" s="24">
        <v>47643</v>
      </c>
    </row>
    <row r="3911" spans="2:4" x14ac:dyDescent="0.25">
      <c r="B3911" s="22" t="s">
        <v>5216</v>
      </c>
      <c r="C3911" s="22" t="s">
        <v>5218</v>
      </c>
      <c r="D3911" s="24">
        <v>47653</v>
      </c>
    </row>
    <row r="3912" spans="2:4" x14ac:dyDescent="0.25">
      <c r="B3912" s="22" t="s">
        <v>5225</v>
      </c>
      <c r="C3912" s="22" t="s">
        <v>5227</v>
      </c>
      <c r="D3912" s="24">
        <v>47661</v>
      </c>
    </row>
    <row r="3913" spans="2:4" x14ac:dyDescent="0.25">
      <c r="B3913" s="22" t="s">
        <v>6160</v>
      </c>
      <c r="C3913" s="22" t="s">
        <v>6162</v>
      </c>
      <c r="D3913" s="24">
        <v>47676</v>
      </c>
    </row>
    <row r="3914" spans="2:4" x14ac:dyDescent="0.25">
      <c r="B3914" s="22" t="s">
        <v>4919</v>
      </c>
      <c r="C3914" s="22" t="s">
        <v>4921</v>
      </c>
      <c r="D3914" s="24">
        <v>47711</v>
      </c>
    </row>
    <row r="3915" spans="2:4" x14ac:dyDescent="0.25">
      <c r="B3915" s="22" t="s">
        <v>8227</v>
      </c>
      <c r="C3915" s="22" t="s">
        <v>8229</v>
      </c>
      <c r="D3915" s="24">
        <v>47736</v>
      </c>
    </row>
    <row r="3916" spans="2:4" x14ac:dyDescent="0.25">
      <c r="B3916" s="22" t="s">
        <v>4177</v>
      </c>
      <c r="C3916" s="22" t="s">
        <v>19042</v>
      </c>
      <c r="D3916" s="24">
        <v>47823</v>
      </c>
    </row>
    <row r="3917" spans="2:4" x14ac:dyDescent="0.25">
      <c r="B3917" s="22" t="s">
        <v>8023</v>
      </c>
      <c r="C3917" s="22" t="s">
        <v>8025</v>
      </c>
      <c r="D3917" s="24">
        <v>47825</v>
      </c>
    </row>
    <row r="3918" spans="2:4" x14ac:dyDescent="0.25">
      <c r="B3918" s="22" t="s">
        <v>7240</v>
      </c>
      <c r="C3918" s="22" t="s">
        <v>7242</v>
      </c>
      <c r="D3918" s="24">
        <v>47828</v>
      </c>
    </row>
    <row r="3919" spans="2:4" x14ac:dyDescent="0.25">
      <c r="B3919" s="22" t="s">
        <v>7783</v>
      </c>
      <c r="C3919" s="22" t="s">
        <v>7785</v>
      </c>
      <c r="D3919" s="24">
        <v>47858</v>
      </c>
    </row>
    <row r="3920" spans="2:4" x14ac:dyDescent="0.25">
      <c r="B3920" s="22" t="s">
        <v>7834</v>
      </c>
      <c r="C3920" s="22" t="s">
        <v>7836</v>
      </c>
      <c r="D3920" s="24">
        <v>47920</v>
      </c>
    </row>
    <row r="3921" spans="1:4" x14ac:dyDescent="0.25">
      <c r="B3921" s="22" t="s">
        <v>5522</v>
      </c>
      <c r="C3921" s="22" t="s">
        <v>5524</v>
      </c>
      <c r="D3921" s="24">
        <v>47944</v>
      </c>
    </row>
    <row r="3922" spans="1:4" x14ac:dyDescent="0.25">
      <c r="B3922" s="22" t="s">
        <v>6959</v>
      </c>
      <c r="C3922" s="22" t="s">
        <v>6961</v>
      </c>
      <c r="D3922" s="24">
        <v>47971</v>
      </c>
    </row>
    <row r="3923" spans="1:4" x14ac:dyDescent="0.25">
      <c r="B3923" s="22" t="s">
        <v>5684</v>
      </c>
      <c r="C3923" s="22" t="s">
        <v>5686</v>
      </c>
      <c r="D3923" s="24">
        <v>47980</v>
      </c>
    </row>
    <row r="3924" spans="1:4" x14ac:dyDescent="0.25">
      <c r="B3924" s="22" t="s">
        <v>9459</v>
      </c>
      <c r="C3924" s="22" t="s">
        <v>9461</v>
      </c>
      <c r="D3924" s="24">
        <v>48128</v>
      </c>
    </row>
    <row r="3925" spans="1:4" x14ac:dyDescent="0.25">
      <c r="B3925" s="22" t="s">
        <v>5876</v>
      </c>
      <c r="C3925" s="22" t="s">
        <v>5878</v>
      </c>
      <c r="D3925" s="24">
        <v>48220</v>
      </c>
    </row>
    <row r="3926" spans="1:4" x14ac:dyDescent="0.25">
      <c r="B3926" s="22" t="s">
        <v>6517</v>
      </c>
      <c r="C3926" s="22" t="s">
        <v>6519</v>
      </c>
      <c r="D3926" s="24">
        <v>48277</v>
      </c>
    </row>
    <row r="3927" spans="1:4" x14ac:dyDescent="0.25">
      <c r="B3927" s="22" t="s">
        <v>6902</v>
      </c>
      <c r="C3927" s="22" t="s">
        <v>6904</v>
      </c>
      <c r="D3927" s="24">
        <v>48295</v>
      </c>
    </row>
    <row r="3928" spans="1:4" x14ac:dyDescent="0.25">
      <c r="B3928" s="22" t="s">
        <v>8398</v>
      </c>
      <c r="C3928" s="22" t="s">
        <v>8400</v>
      </c>
      <c r="D3928" s="24">
        <v>48394</v>
      </c>
    </row>
    <row r="3929" spans="1:4" x14ac:dyDescent="0.25">
      <c r="B3929" s="22" t="s">
        <v>6010</v>
      </c>
      <c r="C3929" s="22" t="s">
        <v>6012</v>
      </c>
      <c r="D3929" s="24">
        <v>48408</v>
      </c>
    </row>
    <row r="3930" spans="1:4" x14ac:dyDescent="0.25">
      <c r="A3930">
        <v>971244046</v>
      </c>
      <c r="B3930" s="19" t="s">
        <v>1280</v>
      </c>
      <c r="C3930" s="19" t="s">
        <v>19043</v>
      </c>
      <c r="D3930" s="24">
        <v>48448.597193290567</v>
      </c>
    </row>
    <row r="3931" spans="1:4" x14ac:dyDescent="0.25">
      <c r="B3931" s="22" t="s">
        <v>3982</v>
      </c>
      <c r="C3931" s="22" t="s">
        <v>3984</v>
      </c>
      <c r="D3931" s="24">
        <v>48504</v>
      </c>
    </row>
    <row r="3932" spans="1:4" x14ac:dyDescent="0.25">
      <c r="B3932" s="22" t="s">
        <v>7202</v>
      </c>
      <c r="C3932" s="22" t="s">
        <v>7204</v>
      </c>
      <c r="D3932" s="24">
        <v>48536</v>
      </c>
    </row>
    <row r="3933" spans="1:4" x14ac:dyDescent="0.25">
      <c r="B3933" s="22" t="s">
        <v>6785</v>
      </c>
      <c r="C3933" s="22" t="s">
        <v>6787</v>
      </c>
      <c r="D3933" s="24">
        <v>48541</v>
      </c>
    </row>
    <row r="3934" spans="1:4" x14ac:dyDescent="0.25">
      <c r="B3934" s="22" t="s">
        <v>5342</v>
      </c>
      <c r="C3934" s="22" t="s">
        <v>5344</v>
      </c>
      <c r="D3934" s="24">
        <v>48580</v>
      </c>
    </row>
    <row r="3935" spans="1:4" x14ac:dyDescent="0.25">
      <c r="B3935" s="22" t="s">
        <v>17987</v>
      </c>
      <c r="C3935" s="22" t="s">
        <v>828</v>
      </c>
      <c r="D3935" s="24">
        <v>48594</v>
      </c>
    </row>
    <row r="3936" spans="1:4" x14ac:dyDescent="0.25">
      <c r="B3936" s="22" t="s">
        <v>5639</v>
      </c>
      <c r="C3936" s="22" t="s">
        <v>5641</v>
      </c>
      <c r="D3936" s="24">
        <v>48600</v>
      </c>
    </row>
    <row r="3937" spans="2:4" x14ac:dyDescent="0.25">
      <c r="B3937" s="22" t="s">
        <v>5435</v>
      </c>
      <c r="C3937" s="22" t="s">
        <v>5437</v>
      </c>
      <c r="D3937" s="24">
        <v>48733</v>
      </c>
    </row>
    <row r="3938" spans="2:4" x14ac:dyDescent="0.25">
      <c r="B3938" s="22" t="s">
        <v>5759</v>
      </c>
      <c r="C3938" s="22" t="s">
        <v>5761</v>
      </c>
      <c r="D3938" s="24">
        <v>48776</v>
      </c>
    </row>
    <row r="3939" spans="2:4" x14ac:dyDescent="0.25">
      <c r="B3939" s="22" t="s">
        <v>4450</v>
      </c>
      <c r="C3939" s="22" t="s">
        <v>4452</v>
      </c>
      <c r="D3939" s="24">
        <v>48799</v>
      </c>
    </row>
    <row r="3940" spans="2:4" x14ac:dyDescent="0.25">
      <c r="B3940" s="22" t="s">
        <v>6989</v>
      </c>
      <c r="C3940" s="22" t="s">
        <v>6991</v>
      </c>
      <c r="D3940" s="24">
        <v>48842</v>
      </c>
    </row>
    <row r="3941" spans="2:4" x14ac:dyDescent="0.25">
      <c r="B3941" s="22" t="s">
        <v>5405</v>
      </c>
      <c r="C3941" s="22" t="s">
        <v>5407</v>
      </c>
      <c r="D3941" s="24">
        <v>48869</v>
      </c>
    </row>
    <row r="3942" spans="2:4" x14ac:dyDescent="0.25">
      <c r="B3942" s="22" t="s">
        <v>5576</v>
      </c>
      <c r="C3942" s="22" t="s">
        <v>5578</v>
      </c>
      <c r="D3942" s="24">
        <v>48911</v>
      </c>
    </row>
    <row r="3943" spans="2:4" x14ac:dyDescent="0.25">
      <c r="B3943" s="22" t="s">
        <v>5968</v>
      </c>
      <c r="C3943" s="22" t="s">
        <v>5970</v>
      </c>
      <c r="D3943" s="24">
        <v>48952</v>
      </c>
    </row>
    <row r="3944" spans="2:4" x14ac:dyDescent="0.25">
      <c r="B3944" s="22" t="s">
        <v>4444</v>
      </c>
      <c r="C3944" s="22" t="s">
        <v>4446</v>
      </c>
      <c r="D3944" s="24">
        <v>48995</v>
      </c>
    </row>
    <row r="3945" spans="2:4" x14ac:dyDescent="0.25">
      <c r="B3945" s="22" t="s">
        <v>6334</v>
      </c>
      <c r="C3945" s="22" t="s">
        <v>6336</v>
      </c>
      <c r="D3945" s="24">
        <v>49012</v>
      </c>
    </row>
    <row r="3946" spans="2:4" x14ac:dyDescent="0.25">
      <c r="B3946" s="22" t="s">
        <v>5375</v>
      </c>
      <c r="C3946" s="22" t="s">
        <v>5377</v>
      </c>
      <c r="D3946" s="24">
        <v>49028</v>
      </c>
    </row>
    <row r="3947" spans="2:4" x14ac:dyDescent="0.25">
      <c r="B3947" s="22" t="s">
        <v>8056</v>
      </c>
      <c r="C3947" s="22" t="s">
        <v>8058</v>
      </c>
      <c r="D3947" s="24">
        <v>49030</v>
      </c>
    </row>
    <row r="3948" spans="2:4" x14ac:dyDescent="0.25">
      <c r="B3948" s="22" t="s">
        <v>6112</v>
      </c>
      <c r="C3948" s="22" t="s">
        <v>6114</v>
      </c>
      <c r="D3948" s="24">
        <v>49034</v>
      </c>
    </row>
    <row r="3949" spans="2:4" x14ac:dyDescent="0.25">
      <c r="B3949" s="22" t="s">
        <v>6720</v>
      </c>
      <c r="C3949" s="22" t="s">
        <v>6722</v>
      </c>
      <c r="D3949" s="24">
        <v>49039</v>
      </c>
    </row>
    <row r="3950" spans="2:4" x14ac:dyDescent="0.25">
      <c r="B3950" s="22" t="s">
        <v>5126</v>
      </c>
      <c r="C3950" s="22" t="s">
        <v>5128</v>
      </c>
      <c r="D3950" s="24">
        <v>49073</v>
      </c>
    </row>
    <row r="3951" spans="2:4" x14ac:dyDescent="0.25">
      <c r="B3951" s="22" t="s">
        <v>5624</v>
      </c>
      <c r="C3951" s="22" t="s">
        <v>5626</v>
      </c>
      <c r="D3951" s="24">
        <v>49090</v>
      </c>
    </row>
    <row r="3952" spans="2:4" x14ac:dyDescent="0.25">
      <c r="B3952" s="22" t="s">
        <v>6253</v>
      </c>
      <c r="C3952" s="22" t="s">
        <v>6255</v>
      </c>
      <c r="D3952" s="24">
        <v>49138</v>
      </c>
    </row>
    <row r="3953" spans="2:4" x14ac:dyDescent="0.25">
      <c r="B3953" s="22" t="s">
        <v>6723</v>
      </c>
      <c r="C3953" s="22" t="s">
        <v>6725</v>
      </c>
      <c r="D3953" s="24">
        <v>49232</v>
      </c>
    </row>
    <row r="3954" spans="2:4" x14ac:dyDescent="0.25">
      <c r="B3954" s="22" t="s">
        <v>5621</v>
      </c>
      <c r="C3954" s="22" t="s">
        <v>5623</v>
      </c>
      <c r="D3954" s="24">
        <v>49395</v>
      </c>
    </row>
    <row r="3955" spans="2:4" x14ac:dyDescent="0.25">
      <c r="B3955" s="22" t="s">
        <v>5120</v>
      </c>
      <c r="C3955" s="22" t="s">
        <v>5122</v>
      </c>
      <c r="D3955" s="24">
        <v>49461</v>
      </c>
    </row>
    <row r="3956" spans="2:4" x14ac:dyDescent="0.25">
      <c r="B3956" s="22" t="s">
        <v>7987</v>
      </c>
      <c r="C3956" s="22" t="s">
        <v>7989</v>
      </c>
      <c r="D3956" s="24">
        <v>49507</v>
      </c>
    </row>
    <row r="3957" spans="2:4" x14ac:dyDescent="0.25">
      <c r="B3957" s="22" t="s">
        <v>4564</v>
      </c>
      <c r="C3957" s="22" t="s">
        <v>4566</v>
      </c>
      <c r="D3957" s="24">
        <v>49626</v>
      </c>
    </row>
    <row r="3958" spans="2:4" x14ac:dyDescent="0.25">
      <c r="B3958" s="22" t="s">
        <v>6487</v>
      </c>
      <c r="C3958" s="22" t="s">
        <v>6489</v>
      </c>
      <c r="D3958" s="24">
        <v>49693</v>
      </c>
    </row>
    <row r="3959" spans="2:4" x14ac:dyDescent="0.25">
      <c r="B3959" s="22" t="s">
        <v>5102</v>
      </c>
      <c r="C3959" s="22" t="s">
        <v>5104</v>
      </c>
      <c r="D3959" s="24">
        <v>49885</v>
      </c>
    </row>
    <row r="3960" spans="2:4" x14ac:dyDescent="0.25">
      <c r="B3960" s="22" t="s">
        <v>6409</v>
      </c>
      <c r="C3960" s="22" t="s">
        <v>19044</v>
      </c>
      <c r="D3960" s="24">
        <v>50085</v>
      </c>
    </row>
    <row r="3961" spans="2:4" x14ac:dyDescent="0.25">
      <c r="B3961" s="22" t="s">
        <v>5570</v>
      </c>
      <c r="C3961" s="22" t="s">
        <v>5572</v>
      </c>
      <c r="D3961" s="24">
        <v>50103</v>
      </c>
    </row>
    <row r="3962" spans="2:4" x14ac:dyDescent="0.25">
      <c r="B3962" s="22" t="s">
        <v>7672</v>
      </c>
      <c r="C3962" s="22" t="s">
        <v>7674</v>
      </c>
      <c r="D3962" s="24">
        <v>50112</v>
      </c>
    </row>
    <row r="3963" spans="2:4" x14ac:dyDescent="0.25">
      <c r="B3963" s="22" t="s">
        <v>5234</v>
      </c>
      <c r="C3963" s="22" t="s">
        <v>5236</v>
      </c>
      <c r="D3963" s="24">
        <v>50143</v>
      </c>
    </row>
    <row r="3964" spans="2:4" x14ac:dyDescent="0.25">
      <c r="B3964" s="22" t="s">
        <v>5989</v>
      </c>
      <c r="C3964" s="22" t="s">
        <v>5991</v>
      </c>
      <c r="D3964" s="24">
        <v>50160</v>
      </c>
    </row>
    <row r="3965" spans="2:4" x14ac:dyDescent="0.25">
      <c r="B3965" s="22" t="s">
        <v>6520</v>
      </c>
      <c r="C3965" s="22" t="s">
        <v>6522</v>
      </c>
      <c r="D3965" s="24">
        <v>50189</v>
      </c>
    </row>
    <row r="3966" spans="2:4" x14ac:dyDescent="0.25">
      <c r="B3966" s="22" t="s">
        <v>5992</v>
      </c>
      <c r="C3966" s="22" t="s">
        <v>5994</v>
      </c>
      <c r="D3966" s="24">
        <v>50266</v>
      </c>
    </row>
    <row r="3967" spans="2:4" x14ac:dyDescent="0.25">
      <c r="B3967" s="22" t="s">
        <v>4784</v>
      </c>
      <c r="C3967" s="22" t="s">
        <v>4786</v>
      </c>
      <c r="D3967" s="24">
        <v>50312</v>
      </c>
    </row>
    <row r="3968" spans="2:4" x14ac:dyDescent="0.25">
      <c r="B3968" s="22" t="s">
        <v>4414</v>
      </c>
      <c r="C3968" s="22" t="s">
        <v>4416</v>
      </c>
      <c r="D3968" s="24">
        <v>50315</v>
      </c>
    </row>
    <row r="3969" spans="2:4" x14ac:dyDescent="0.25">
      <c r="B3969" s="22" t="s">
        <v>6457</v>
      </c>
      <c r="C3969" s="22" t="s">
        <v>6459</v>
      </c>
      <c r="D3969" s="24">
        <v>50333</v>
      </c>
    </row>
    <row r="3970" spans="2:4" x14ac:dyDescent="0.25">
      <c r="B3970" s="22" t="s">
        <v>5084</v>
      </c>
      <c r="C3970" s="22" t="s">
        <v>5086</v>
      </c>
      <c r="D3970" s="24">
        <v>50450</v>
      </c>
    </row>
    <row r="3971" spans="2:4" x14ac:dyDescent="0.25">
      <c r="B3971" s="22" t="s">
        <v>5953</v>
      </c>
      <c r="C3971" s="22" t="s">
        <v>5955</v>
      </c>
      <c r="D3971" s="24">
        <v>50469</v>
      </c>
    </row>
    <row r="3972" spans="2:4" x14ac:dyDescent="0.25">
      <c r="B3972" s="22" t="s">
        <v>6526</v>
      </c>
      <c r="C3972" s="22" t="s">
        <v>6528</v>
      </c>
      <c r="D3972" s="24">
        <v>50487</v>
      </c>
    </row>
    <row r="3973" spans="2:4" x14ac:dyDescent="0.25">
      <c r="B3973" s="22" t="s">
        <v>6073</v>
      </c>
      <c r="C3973" s="22" t="s">
        <v>6075</v>
      </c>
      <c r="D3973" s="24">
        <v>50601</v>
      </c>
    </row>
    <row r="3974" spans="2:4" x14ac:dyDescent="0.25">
      <c r="B3974" s="22" t="s">
        <v>6184</v>
      </c>
      <c r="C3974" s="22" t="s">
        <v>6186</v>
      </c>
      <c r="D3974" s="24">
        <v>50604</v>
      </c>
    </row>
    <row r="3975" spans="2:4" x14ac:dyDescent="0.25">
      <c r="B3975" s="22" t="s">
        <v>6361</v>
      </c>
      <c r="C3975" s="22" t="s">
        <v>6363</v>
      </c>
      <c r="D3975" s="24">
        <v>50676</v>
      </c>
    </row>
    <row r="3976" spans="2:4" x14ac:dyDescent="0.25">
      <c r="B3976" s="22" t="s">
        <v>6803</v>
      </c>
      <c r="C3976" s="22" t="s">
        <v>6805</v>
      </c>
      <c r="D3976" s="24">
        <v>50736</v>
      </c>
    </row>
    <row r="3977" spans="2:4" x14ac:dyDescent="0.25">
      <c r="B3977" s="22" t="s">
        <v>3528</v>
      </c>
      <c r="C3977" s="22" t="s">
        <v>3530</v>
      </c>
      <c r="D3977" s="24">
        <v>50786</v>
      </c>
    </row>
    <row r="3978" spans="2:4" x14ac:dyDescent="0.25">
      <c r="B3978" s="22" t="s">
        <v>6367</v>
      </c>
      <c r="C3978" s="22" t="s">
        <v>6369</v>
      </c>
      <c r="D3978" s="24">
        <v>50847</v>
      </c>
    </row>
    <row r="3979" spans="2:4" x14ac:dyDescent="0.25">
      <c r="B3979" s="22" t="s">
        <v>6043</v>
      </c>
      <c r="C3979" s="22" t="s">
        <v>6045</v>
      </c>
      <c r="D3979" s="24">
        <v>50973</v>
      </c>
    </row>
    <row r="3980" spans="2:4" x14ac:dyDescent="0.25">
      <c r="B3980" s="22" t="s">
        <v>5729</v>
      </c>
      <c r="C3980" s="22" t="s">
        <v>19045</v>
      </c>
      <c r="D3980" s="24">
        <v>50989</v>
      </c>
    </row>
    <row r="3981" spans="2:4" x14ac:dyDescent="0.25">
      <c r="B3981" s="22" t="s">
        <v>4973</v>
      </c>
      <c r="C3981" s="22" t="s">
        <v>4975</v>
      </c>
      <c r="D3981" s="24">
        <v>51050</v>
      </c>
    </row>
    <row r="3982" spans="2:4" x14ac:dyDescent="0.25">
      <c r="B3982" s="22" t="s">
        <v>6166</v>
      </c>
      <c r="C3982" s="22" t="s">
        <v>19046</v>
      </c>
      <c r="D3982" s="24">
        <v>51051</v>
      </c>
    </row>
    <row r="3983" spans="2:4" x14ac:dyDescent="0.25">
      <c r="B3983" s="22" t="s">
        <v>5429</v>
      </c>
      <c r="C3983" s="22" t="s">
        <v>5431</v>
      </c>
      <c r="D3983" s="24">
        <v>51109</v>
      </c>
    </row>
    <row r="3984" spans="2:4" x14ac:dyDescent="0.25">
      <c r="B3984" s="22" t="s">
        <v>4907</v>
      </c>
      <c r="C3984" s="22" t="s">
        <v>4909</v>
      </c>
      <c r="D3984" s="24">
        <v>51157</v>
      </c>
    </row>
    <row r="3985" spans="2:4" x14ac:dyDescent="0.25">
      <c r="B3985" s="22" t="s">
        <v>5633</v>
      </c>
      <c r="C3985" s="22" t="s">
        <v>5635</v>
      </c>
      <c r="D3985" s="24">
        <v>51160</v>
      </c>
    </row>
    <row r="3986" spans="2:4" x14ac:dyDescent="0.25">
      <c r="B3986" s="22" t="s">
        <v>8170</v>
      </c>
      <c r="C3986" s="22" t="s">
        <v>8172</v>
      </c>
      <c r="D3986" s="24">
        <v>51272</v>
      </c>
    </row>
    <row r="3987" spans="2:4" x14ac:dyDescent="0.25">
      <c r="B3987" s="22" t="s">
        <v>6911</v>
      </c>
      <c r="C3987" s="22" t="s">
        <v>6913</v>
      </c>
      <c r="D3987" s="24">
        <v>51299</v>
      </c>
    </row>
    <row r="3988" spans="2:4" x14ac:dyDescent="0.25">
      <c r="B3988" s="22" t="s">
        <v>5905</v>
      </c>
      <c r="C3988" s="22" t="s">
        <v>5907</v>
      </c>
      <c r="D3988" s="24">
        <v>51348</v>
      </c>
    </row>
    <row r="3989" spans="2:4" x14ac:dyDescent="0.25">
      <c r="B3989" s="22" t="s">
        <v>6295</v>
      </c>
      <c r="C3989" s="22" t="s">
        <v>6297</v>
      </c>
      <c r="D3989" s="24">
        <v>51385</v>
      </c>
    </row>
    <row r="3990" spans="2:4" x14ac:dyDescent="0.25">
      <c r="B3990" s="22" t="s">
        <v>3432</v>
      </c>
      <c r="C3990" s="22" t="s">
        <v>3434</v>
      </c>
      <c r="D3990" s="24">
        <v>51427</v>
      </c>
    </row>
    <row r="3991" spans="2:4" x14ac:dyDescent="0.25">
      <c r="B3991" s="22" t="s">
        <v>4712</v>
      </c>
      <c r="C3991" s="22" t="s">
        <v>4714</v>
      </c>
      <c r="D3991" s="24">
        <v>51442</v>
      </c>
    </row>
    <row r="3992" spans="2:4" x14ac:dyDescent="0.25">
      <c r="B3992" s="22" t="s">
        <v>4868</v>
      </c>
      <c r="C3992" s="22" t="s">
        <v>4870</v>
      </c>
      <c r="D3992" s="24">
        <v>51480</v>
      </c>
    </row>
    <row r="3993" spans="2:4" x14ac:dyDescent="0.25">
      <c r="B3993" s="22" t="s">
        <v>5585</v>
      </c>
      <c r="C3993" s="22" t="s">
        <v>5587</v>
      </c>
      <c r="D3993" s="24">
        <v>51646</v>
      </c>
    </row>
    <row r="3994" spans="2:4" x14ac:dyDescent="0.25">
      <c r="B3994" s="22" t="s">
        <v>6190</v>
      </c>
      <c r="C3994" s="22" t="s">
        <v>6192</v>
      </c>
      <c r="D3994" s="24">
        <v>51660</v>
      </c>
    </row>
    <row r="3995" spans="2:4" x14ac:dyDescent="0.25">
      <c r="B3995" s="22" t="s">
        <v>19047</v>
      </c>
      <c r="C3995" s="22" t="s">
        <v>19048</v>
      </c>
      <c r="D3995" s="24">
        <v>51827</v>
      </c>
    </row>
    <row r="3996" spans="2:4" x14ac:dyDescent="0.25">
      <c r="B3996" s="22" t="s">
        <v>19049</v>
      </c>
      <c r="C3996" s="22" t="s">
        <v>19050</v>
      </c>
      <c r="D3996" s="24">
        <v>51830</v>
      </c>
    </row>
    <row r="3997" spans="2:4" x14ac:dyDescent="0.25">
      <c r="B3997" s="22" t="s">
        <v>4426</v>
      </c>
      <c r="C3997" s="22" t="s">
        <v>4428</v>
      </c>
      <c r="D3997" s="24">
        <v>51838</v>
      </c>
    </row>
    <row r="3998" spans="2:4" x14ac:dyDescent="0.25">
      <c r="B3998" s="22" t="s">
        <v>11579</v>
      </c>
      <c r="C3998" s="22" t="s">
        <v>11581</v>
      </c>
      <c r="D3998" s="24">
        <v>51847</v>
      </c>
    </row>
    <row r="3999" spans="2:4" x14ac:dyDescent="0.25">
      <c r="B3999" s="22" t="s">
        <v>5453</v>
      </c>
      <c r="C3999" s="22" t="s">
        <v>5455</v>
      </c>
      <c r="D3999" s="24">
        <v>51851</v>
      </c>
    </row>
    <row r="4000" spans="2:4" x14ac:dyDescent="0.25">
      <c r="B4000" s="22" t="s">
        <v>5983</v>
      </c>
      <c r="C4000" s="22" t="s">
        <v>5985</v>
      </c>
      <c r="D4000" s="24">
        <v>51896</v>
      </c>
    </row>
    <row r="4001" spans="2:4" x14ac:dyDescent="0.25">
      <c r="B4001" s="22" t="s">
        <v>6178</v>
      </c>
      <c r="C4001" s="22" t="s">
        <v>6180</v>
      </c>
      <c r="D4001" s="24">
        <v>51923</v>
      </c>
    </row>
    <row r="4002" spans="2:4" x14ac:dyDescent="0.25">
      <c r="B4002" s="22" t="s">
        <v>5777</v>
      </c>
      <c r="C4002" s="22" t="s">
        <v>5779</v>
      </c>
      <c r="D4002" s="24">
        <v>51927</v>
      </c>
    </row>
    <row r="4003" spans="2:4" x14ac:dyDescent="0.25">
      <c r="B4003" s="22" t="s">
        <v>7465</v>
      </c>
      <c r="C4003" s="22" t="s">
        <v>7467</v>
      </c>
      <c r="D4003" s="24">
        <v>51942</v>
      </c>
    </row>
    <row r="4004" spans="2:4" x14ac:dyDescent="0.25">
      <c r="B4004" s="22" t="s">
        <v>6953</v>
      </c>
      <c r="C4004" s="22" t="s">
        <v>6955</v>
      </c>
      <c r="D4004" s="24">
        <v>52089</v>
      </c>
    </row>
    <row r="4005" spans="2:4" x14ac:dyDescent="0.25">
      <c r="B4005" s="22" t="s">
        <v>3417</v>
      </c>
      <c r="C4005" s="22" t="s">
        <v>3419</v>
      </c>
      <c r="D4005" s="24">
        <v>52129</v>
      </c>
    </row>
    <row r="4006" spans="2:4" x14ac:dyDescent="0.25">
      <c r="B4006" s="22" t="s">
        <v>6460</v>
      </c>
      <c r="C4006" s="22" t="s">
        <v>6462</v>
      </c>
      <c r="D4006" s="24">
        <v>52134</v>
      </c>
    </row>
    <row r="4007" spans="2:4" x14ac:dyDescent="0.25">
      <c r="B4007" s="22" t="s">
        <v>5783</v>
      </c>
      <c r="C4007" s="22" t="s">
        <v>5785</v>
      </c>
      <c r="D4007" s="24">
        <v>52143</v>
      </c>
    </row>
    <row r="4008" spans="2:4" x14ac:dyDescent="0.25">
      <c r="B4008" s="22" t="s">
        <v>4480</v>
      </c>
      <c r="C4008" s="22" t="s">
        <v>4482</v>
      </c>
      <c r="D4008" s="24">
        <v>52165</v>
      </c>
    </row>
    <row r="4009" spans="2:4" x14ac:dyDescent="0.25">
      <c r="B4009" s="22" t="s">
        <v>11202</v>
      </c>
      <c r="C4009" s="22" t="s">
        <v>11204</v>
      </c>
      <c r="D4009" s="24">
        <v>52208</v>
      </c>
    </row>
    <row r="4010" spans="2:4" x14ac:dyDescent="0.25">
      <c r="B4010" s="22" t="s">
        <v>6493</v>
      </c>
      <c r="C4010" s="22" t="s">
        <v>6495</v>
      </c>
      <c r="D4010" s="24">
        <v>52244</v>
      </c>
    </row>
    <row r="4011" spans="2:4" x14ac:dyDescent="0.25">
      <c r="B4011" s="22" t="s">
        <v>4769</v>
      </c>
      <c r="C4011" s="22" t="s">
        <v>4771</v>
      </c>
      <c r="D4011" s="24">
        <v>52286</v>
      </c>
    </row>
    <row r="4012" spans="2:4" x14ac:dyDescent="0.25">
      <c r="B4012" s="22" t="s">
        <v>6433</v>
      </c>
      <c r="C4012" s="22" t="s">
        <v>6435</v>
      </c>
      <c r="D4012" s="24">
        <v>52321</v>
      </c>
    </row>
    <row r="4013" spans="2:4" x14ac:dyDescent="0.25">
      <c r="B4013" s="22" t="s">
        <v>5228</v>
      </c>
      <c r="C4013" s="22" t="s">
        <v>5230</v>
      </c>
      <c r="D4013" s="24">
        <v>52444</v>
      </c>
    </row>
    <row r="4014" spans="2:4" x14ac:dyDescent="0.25">
      <c r="B4014" s="22" t="s">
        <v>6091</v>
      </c>
      <c r="C4014" s="22" t="s">
        <v>6093</v>
      </c>
      <c r="D4014" s="24">
        <v>52574</v>
      </c>
    </row>
    <row r="4015" spans="2:4" x14ac:dyDescent="0.25">
      <c r="B4015" s="22" t="s">
        <v>5465</v>
      </c>
      <c r="C4015" s="22" t="s">
        <v>5467</v>
      </c>
      <c r="D4015" s="24">
        <v>52606</v>
      </c>
    </row>
    <row r="4016" spans="2:4" x14ac:dyDescent="0.25">
      <c r="B4016" s="22" t="s">
        <v>6609</v>
      </c>
      <c r="C4016" s="22" t="s">
        <v>6611</v>
      </c>
      <c r="D4016" s="24">
        <v>52619</v>
      </c>
    </row>
    <row r="4017" spans="2:4" x14ac:dyDescent="0.25">
      <c r="B4017" s="22" t="s">
        <v>4576</v>
      </c>
      <c r="C4017" s="22" t="s">
        <v>19051</v>
      </c>
      <c r="D4017" s="24">
        <v>52695</v>
      </c>
    </row>
    <row r="4018" spans="2:4" x14ac:dyDescent="0.25">
      <c r="B4018" s="22" t="s">
        <v>19052</v>
      </c>
      <c r="C4018" s="22" t="s">
        <v>19053</v>
      </c>
      <c r="D4018" s="24">
        <v>52717</v>
      </c>
    </row>
    <row r="4019" spans="2:4" x14ac:dyDescent="0.25">
      <c r="B4019" s="22" t="s">
        <v>7474</v>
      </c>
      <c r="C4019" s="22" t="s">
        <v>7476</v>
      </c>
      <c r="D4019" s="24">
        <v>52740</v>
      </c>
    </row>
    <row r="4020" spans="2:4" x14ac:dyDescent="0.25">
      <c r="B4020" s="22" t="s">
        <v>6136</v>
      </c>
      <c r="C4020" s="22" t="s">
        <v>6138</v>
      </c>
      <c r="D4020" s="24">
        <v>52753</v>
      </c>
    </row>
    <row r="4021" spans="2:4" x14ac:dyDescent="0.25">
      <c r="B4021" s="22" t="s">
        <v>2696</v>
      </c>
      <c r="C4021" s="22" t="s">
        <v>2698</v>
      </c>
      <c r="D4021" s="24">
        <v>52807</v>
      </c>
    </row>
    <row r="4022" spans="2:4" x14ac:dyDescent="0.25">
      <c r="B4022" s="22" t="s">
        <v>6217</v>
      </c>
      <c r="C4022" s="22" t="s">
        <v>6219</v>
      </c>
      <c r="D4022" s="24">
        <v>52848</v>
      </c>
    </row>
    <row r="4023" spans="2:4" x14ac:dyDescent="0.25">
      <c r="B4023" s="22" t="s">
        <v>6214</v>
      </c>
      <c r="C4023" s="22" t="s">
        <v>6216</v>
      </c>
      <c r="D4023" s="24">
        <v>52896</v>
      </c>
    </row>
    <row r="4024" spans="2:4" x14ac:dyDescent="0.25">
      <c r="B4024" s="22" t="s">
        <v>7133</v>
      </c>
      <c r="C4024" s="22" t="s">
        <v>7135</v>
      </c>
      <c r="D4024" s="24">
        <v>52917</v>
      </c>
    </row>
    <row r="4025" spans="2:4" x14ac:dyDescent="0.25">
      <c r="B4025" s="22" t="s">
        <v>5735</v>
      </c>
      <c r="C4025" s="22" t="s">
        <v>5737</v>
      </c>
      <c r="D4025" s="24">
        <v>52936</v>
      </c>
    </row>
    <row r="4026" spans="2:4" x14ac:dyDescent="0.25">
      <c r="B4026" s="22" t="s">
        <v>6001</v>
      </c>
      <c r="C4026" s="22" t="s">
        <v>6003</v>
      </c>
      <c r="D4026" s="24">
        <v>52941</v>
      </c>
    </row>
    <row r="4027" spans="2:4" x14ac:dyDescent="0.25">
      <c r="B4027" s="22" t="s">
        <v>5917</v>
      </c>
      <c r="C4027" s="22" t="s">
        <v>5919</v>
      </c>
      <c r="D4027" s="24">
        <v>53210</v>
      </c>
    </row>
    <row r="4028" spans="2:4" x14ac:dyDescent="0.25">
      <c r="B4028" s="22" t="s">
        <v>5381</v>
      </c>
      <c r="C4028" s="22" t="s">
        <v>5383</v>
      </c>
      <c r="D4028" s="24">
        <v>53225</v>
      </c>
    </row>
    <row r="4029" spans="2:4" x14ac:dyDescent="0.25">
      <c r="B4029" s="22" t="s">
        <v>5588</v>
      </c>
      <c r="C4029" s="22" t="s">
        <v>5590</v>
      </c>
      <c r="D4029" s="24">
        <v>53361</v>
      </c>
    </row>
    <row r="4030" spans="2:4" x14ac:dyDescent="0.25">
      <c r="B4030" s="22" t="s">
        <v>9201</v>
      </c>
      <c r="C4030" s="22" t="s">
        <v>9203</v>
      </c>
      <c r="D4030" s="24">
        <v>53410</v>
      </c>
    </row>
    <row r="4031" spans="2:4" x14ac:dyDescent="0.25">
      <c r="B4031" s="22" t="s">
        <v>19054</v>
      </c>
      <c r="C4031" s="22" t="s">
        <v>19055</v>
      </c>
      <c r="D4031" s="24">
        <v>53430</v>
      </c>
    </row>
    <row r="4032" spans="2:4" x14ac:dyDescent="0.25">
      <c r="B4032" s="22" t="s">
        <v>5318</v>
      </c>
      <c r="C4032" s="22" t="s">
        <v>5320</v>
      </c>
      <c r="D4032" s="24">
        <v>53431</v>
      </c>
    </row>
    <row r="4033" spans="2:4" x14ac:dyDescent="0.25">
      <c r="B4033" s="22" t="s">
        <v>5177</v>
      </c>
      <c r="C4033" s="22" t="s">
        <v>5179</v>
      </c>
      <c r="D4033" s="24">
        <v>53527</v>
      </c>
    </row>
    <row r="4034" spans="2:4" x14ac:dyDescent="0.25">
      <c r="B4034" s="22" t="s">
        <v>6511</v>
      </c>
      <c r="C4034" s="22" t="s">
        <v>6513</v>
      </c>
      <c r="D4034" s="24">
        <v>53555</v>
      </c>
    </row>
    <row r="4035" spans="2:4" x14ac:dyDescent="0.25">
      <c r="B4035" s="22" t="s">
        <v>7441</v>
      </c>
      <c r="C4035" s="22" t="s">
        <v>7443</v>
      </c>
      <c r="D4035" s="24">
        <v>53804</v>
      </c>
    </row>
    <row r="4036" spans="2:4" x14ac:dyDescent="0.25">
      <c r="B4036" s="22" t="s">
        <v>5030</v>
      </c>
      <c r="C4036" s="22" t="s">
        <v>5032</v>
      </c>
      <c r="D4036" s="24">
        <v>53808</v>
      </c>
    </row>
    <row r="4037" spans="2:4" x14ac:dyDescent="0.25">
      <c r="B4037" s="22" t="s">
        <v>4781</v>
      </c>
      <c r="C4037" s="22" t="s">
        <v>4783</v>
      </c>
      <c r="D4037" s="24">
        <v>53912</v>
      </c>
    </row>
    <row r="4038" spans="2:4" x14ac:dyDescent="0.25">
      <c r="B4038" s="22" t="s">
        <v>5896</v>
      </c>
      <c r="C4038" s="22" t="s">
        <v>5898</v>
      </c>
      <c r="D4038" s="24">
        <v>53925</v>
      </c>
    </row>
    <row r="4039" spans="2:4" x14ac:dyDescent="0.25">
      <c r="B4039" s="22" t="s">
        <v>5932</v>
      </c>
      <c r="C4039" s="22" t="s">
        <v>5934</v>
      </c>
      <c r="D4039" s="24">
        <v>53927</v>
      </c>
    </row>
    <row r="4040" spans="2:4" x14ac:dyDescent="0.25">
      <c r="B4040" s="22" t="s">
        <v>5477</v>
      </c>
      <c r="C4040" s="22" t="s">
        <v>5479</v>
      </c>
      <c r="D4040" s="24">
        <v>53932</v>
      </c>
    </row>
    <row r="4041" spans="2:4" x14ac:dyDescent="0.25">
      <c r="B4041" s="22" t="s">
        <v>5582</v>
      </c>
      <c r="C4041" s="22" t="s">
        <v>5584</v>
      </c>
      <c r="D4041" s="24">
        <v>53946</v>
      </c>
    </row>
    <row r="4042" spans="2:4" x14ac:dyDescent="0.25">
      <c r="B4042" s="22" t="s">
        <v>5249</v>
      </c>
      <c r="C4042" s="22" t="s">
        <v>5251</v>
      </c>
      <c r="D4042" s="24">
        <v>54040</v>
      </c>
    </row>
    <row r="4043" spans="2:4" x14ac:dyDescent="0.25">
      <c r="B4043" s="22" t="s">
        <v>6109</v>
      </c>
      <c r="C4043" s="22" t="s">
        <v>6111</v>
      </c>
      <c r="D4043" s="24">
        <v>54126</v>
      </c>
    </row>
    <row r="4044" spans="2:4" x14ac:dyDescent="0.25">
      <c r="B4044" s="22" t="s">
        <v>7816</v>
      </c>
      <c r="C4044" s="22" t="s">
        <v>7818</v>
      </c>
      <c r="D4044" s="24">
        <v>54129</v>
      </c>
    </row>
    <row r="4045" spans="2:4" x14ac:dyDescent="0.25">
      <c r="B4045" s="22" t="s">
        <v>3835</v>
      </c>
      <c r="C4045" s="22" t="s">
        <v>3837</v>
      </c>
      <c r="D4045" s="24">
        <v>54134</v>
      </c>
    </row>
    <row r="4046" spans="2:4" x14ac:dyDescent="0.25">
      <c r="B4046" s="22" t="s">
        <v>5252</v>
      </c>
      <c r="C4046" s="22" t="s">
        <v>5254</v>
      </c>
      <c r="D4046" s="24">
        <v>54165</v>
      </c>
    </row>
    <row r="4047" spans="2:4" x14ac:dyDescent="0.25">
      <c r="B4047" s="22" t="s">
        <v>5687</v>
      </c>
      <c r="C4047" s="22" t="s">
        <v>5689</v>
      </c>
      <c r="D4047" s="24">
        <v>54191</v>
      </c>
    </row>
    <row r="4048" spans="2:4" x14ac:dyDescent="0.25">
      <c r="B4048" s="22" t="s">
        <v>5720</v>
      </c>
      <c r="C4048" s="22" t="s">
        <v>5722</v>
      </c>
      <c r="D4048" s="24">
        <v>54339</v>
      </c>
    </row>
    <row r="4049" spans="2:4" x14ac:dyDescent="0.25">
      <c r="B4049" s="22" t="s">
        <v>6100</v>
      </c>
      <c r="C4049" s="22" t="s">
        <v>6102</v>
      </c>
      <c r="D4049" s="24">
        <v>54413</v>
      </c>
    </row>
    <row r="4050" spans="2:4" x14ac:dyDescent="0.25">
      <c r="B4050" s="22" t="s">
        <v>7064</v>
      </c>
      <c r="C4050" s="22" t="s">
        <v>7066</v>
      </c>
      <c r="D4050" s="24">
        <v>54420</v>
      </c>
    </row>
    <row r="4051" spans="2:4" x14ac:dyDescent="0.25">
      <c r="B4051" s="22" t="s">
        <v>2765</v>
      </c>
      <c r="C4051" s="22" t="s">
        <v>2767</v>
      </c>
      <c r="D4051" s="24">
        <v>54484</v>
      </c>
    </row>
    <row r="4052" spans="2:4" x14ac:dyDescent="0.25">
      <c r="B4052" s="22" t="s">
        <v>3943</v>
      </c>
      <c r="C4052" s="22" t="s">
        <v>3945</v>
      </c>
      <c r="D4052" s="24">
        <v>54488</v>
      </c>
    </row>
    <row r="4053" spans="2:4" x14ac:dyDescent="0.25">
      <c r="B4053" s="22" t="s">
        <v>6947</v>
      </c>
      <c r="C4053" s="22" t="s">
        <v>6949</v>
      </c>
      <c r="D4053" s="24">
        <v>54627</v>
      </c>
    </row>
    <row r="4054" spans="2:4" x14ac:dyDescent="0.25">
      <c r="B4054" s="22" t="s">
        <v>6007</v>
      </c>
      <c r="C4054" s="22" t="s">
        <v>6009</v>
      </c>
      <c r="D4054" s="24">
        <v>54699</v>
      </c>
    </row>
    <row r="4055" spans="2:4" x14ac:dyDescent="0.25">
      <c r="B4055" s="22" t="s">
        <v>5393</v>
      </c>
      <c r="C4055" s="22" t="s">
        <v>5395</v>
      </c>
      <c r="D4055" s="24">
        <v>54764</v>
      </c>
    </row>
    <row r="4056" spans="2:4" x14ac:dyDescent="0.25">
      <c r="B4056" s="22" t="s">
        <v>6274</v>
      </c>
      <c r="C4056" s="22" t="s">
        <v>6276</v>
      </c>
      <c r="D4056" s="24">
        <v>54804</v>
      </c>
    </row>
    <row r="4057" spans="2:4" x14ac:dyDescent="0.25">
      <c r="B4057" s="22" t="s">
        <v>5606</v>
      </c>
      <c r="C4057" s="22" t="s">
        <v>5608</v>
      </c>
      <c r="D4057" s="24">
        <v>54898</v>
      </c>
    </row>
    <row r="4058" spans="2:4" x14ac:dyDescent="0.25">
      <c r="B4058" s="22" t="s">
        <v>6181</v>
      </c>
      <c r="C4058" s="22" t="s">
        <v>6183</v>
      </c>
      <c r="D4058" s="24">
        <v>54918</v>
      </c>
    </row>
    <row r="4059" spans="2:4" x14ac:dyDescent="0.25">
      <c r="B4059" s="22" t="s">
        <v>5822</v>
      </c>
      <c r="C4059" s="22" t="s">
        <v>5824</v>
      </c>
      <c r="D4059" s="24">
        <v>54950</v>
      </c>
    </row>
    <row r="4060" spans="2:4" x14ac:dyDescent="0.25">
      <c r="B4060" s="22" t="s">
        <v>6986</v>
      </c>
      <c r="C4060" s="22" t="s">
        <v>6988</v>
      </c>
      <c r="D4060" s="24">
        <v>54954</v>
      </c>
    </row>
    <row r="4061" spans="2:4" x14ac:dyDescent="0.25">
      <c r="B4061" s="22" t="s">
        <v>6756</v>
      </c>
      <c r="C4061" s="22" t="s">
        <v>6758</v>
      </c>
      <c r="D4061" s="24">
        <v>55059</v>
      </c>
    </row>
    <row r="4062" spans="2:4" x14ac:dyDescent="0.25">
      <c r="B4062" s="22" t="s">
        <v>5630</v>
      </c>
      <c r="C4062" s="22" t="s">
        <v>5632</v>
      </c>
      <c r="D4062" s="24">
        <v>55068</v>
      </c>
    </row>
    <row r="4063" spans="2:4" x14ac:dyDescent="0.25">
      <c r="B4063" s="22" t="s">
        <v>5276</v>
      </c>
      <c r="C4063" s="22" t="s">
        <v>5278</v>
      </c>
      <c r="D4063" s="24">
        <v>55122</v>
      </c>
    </row>
    <row r="4064" spans="2:4" x14ac:dyDescent="0.25">
      <c r="B4064" s="22" t="s">
        <v>5378</v>
      </c>
      <c r="C4064" s="22" t="s">
        <v>5380</v>
      </c>
      <c r="D4064" s="24">
        <v>55148</v>
      </c>
    </row>
    <row r="4065" spans="2:4" x14ac:dyDescent="0.25">
      <c r="B4065" s="22" t="s">
        <v>5351</v>
      </c>
      <c r="C4065" s="22" t="s">
        <v>5353</v>
      </c>
      <c r="D4065" s="24">
        <v>55197</v>
      </c>
    </row>
    <row r="4066" spans="2:4" x14ac:dyDescent="0.25">
      <c r="B4066" s="22" t="s">
        <v>4763</v>
      </c>
      <c r="C4066" s="22" t="s">
        <v>4765</v>
      </c>
      <c r="D4066" s="24">
        <v>55259</v>
      </c>
    </row>
    <row r="4067" spans="2:4" x14ac:dyDescent="0.25">
      <c r="B4067" s="22" t="s">
        <v>5333</v>
      </c>
      <c r="C4067" s="22" t="s">
        <v>5335</v>
      </c>
      <c r="D4067" s="24">
        <v>55260</v>
      </c>
    </row>
    <row r="4068" spans="2:4" x14ac:dyDescent="0.25">
      <c r="B4068" s="22" t="s">
        <v>5285</v>
      </c>
      <c r="C4068" s="22" t="s">
        <v>5287</v>
      </c>
      <c r="D4068" s="24">
        <v>55274</v>
      </c>
    </row>
    <row r="4069" spans="2:4" x14ac:dyDescent="0.25">
      <c r="B4069" s="22" t="s">
        <v>5348</v>
      </c>
      <c r="C4069" s="22" t="s">
        <v>5350</v>
      </c>
      <c r="D4069" s="24">
        <v>55283</v>
      </c>
    </row>
    <row r="4070" spans="2:4" x14ac:dyDescent="0.25">
      <c r="B4070" s="22" t="s">
        <v>6208</v>
      </c>
      <c r="C4070" s="22" t="s">
        <v>6210</v>
      </c>
      <c r="D4070" s="24">
        <v>55364</v>
      </c>
    </row>
    <row r="4071" spans="2:4" x14ac:dyDescent="0.25">
      <c r="B4071" s="22" t="s">
        <v>8155</v>
      </c>
      <c r="C4071" s="22" t="s">
        <v>8157</v>
      </c>
      <c r="D4071" s="24">
        <v>55370</v>
      </c>
    </row>
    <row r="4072" spans="2:4" x14ac:dyDescent="0.25">
      <c r="B4072" s="22" t="s">
        <v>5432</v>
      </c>
      <c r="C4072" s="22" t="s">
        <v>5434</v>
      </c>
      <c r="D4072" s="24">
        <v>55428</v>
      </c>
    </row>
    <row r="4073" spans="2:4" x14ac:dyDescent="0.25">
      <c r="B4073" s="22" t="s">
        <v>4570</v>
      </c>
      <c r="C4073" s="22" t="s">
        <v>4572</v>
      </c>
      <c r="D4073" s="24">
        <v>55440</v>
      </c>
    </row>
    <row r="4074" spans="2:4" x14ac:dyDescent="0.25">
      <c r="B4074" s="22" t="s">
        <v>5441</v>
      </c>
      <c r="C4074" s="22" t="s">
        <v>19056</v>
      </c>
      <c r="D4074" s="24">
        <v>55596</v>
      </c>
    </row>
    <row r="4075" spans="2:4" x14ac:dyDescent="0.25">
      <c r="B4075" s="22" t="s">
        <v>3790</v>
      </c>
      <c r="C4075" s="22" t="s">
        <v>3792</v>
      </c>
      <c r="D4075" s="24">
        <v>55660</v>
      </c>
    </row>
    <row r="4076" spans="2:4" x14ac:dyDescent="0.25">
      <c r="B4076" s="22" t="s">
        <v>4910</v>
      </c>
      <c r="C4076" s="22" t="s">
        <v>4912</v>
      </c>
      <c r="D4076" s="24">
        <v>55669</v>
      </c>
    </row>
    <row r="4077" spans="2:4" x14ac:dyDescent="0.25">
      <c r="B4077" s="22" t="s">
        <v>4931</v>
      </c>
      <c r="C4077" s="22" t="s">
        <v>4933</v>
      </c>
      <c r="D4077" s="24">
        <v>55785</v>
      </c>
    </row>
    <row r="4078" spans="2:4" x14ac:dyDescent="0.25">
      <c r="B4078" s="22" t="s">
        <v>6445</v>
      </c>
      <c r="C4078" s="22" t="s">
        <v>6447</v>
      </c>
      <c r="D4078" s="24">
        <v>55883</v>
      </c>
    </row>
    <row r="4079" spans="2:4" x14ac:dyDescent="0.25">
      <c r="B4079" s="22" t="s">
        <v>19057</v>
      </c>
      <c r="C4079" s="22" t="s">
        <v>19058</v>
      </c>
      <c r="D4079" s="24">
        <v>56102</v>
      </c>
    </row>
    <row r="4080" spans="2:4" x14ac:dyDescent="0.25">
      <c r="B4080" s="22" t="s">
        <v>5162</v>
      </c>
      <c r="C4080" s="22" t="s">
        <v>5164</v>
      </c>
      <c r="D4080" s="24">
        <v>56126</v>
      </c>
    </row>
    <row r="4081" spans="2:4" x14ac:dyDescent="0.25">
      <c r="B4081" s="22" t="s">
        <v>14237</v>
      </c>
      <c r="C4081" s="22" t="s">
        <v>14239</v>
      </c>
      <c r="D4081" s="24">
        <v>56199</v>
      </c>
    </row>
    <row r="4082" spans="2:4" x14ac:dyDescent="0.25">
      <c r="B4082" s="22" t="s">
        <v>5153</v>
      </c>
      <c r="C4082" s="22" t="s">
        <v>5155</v>
      </c>
      <c r="D4082" s="24">
        <v>56261</v>
      </c>
    </row>
    <row r="4083" spans="2:4" x14ac:dyDescent="0.25">
      <c r="B4083" s="22" t="s">
        <v>5699</v>
      </c>
      <c r="C4083" s="22" t="s">
        <v>5701</v>
      </c>
      <c r="D4083" s="24">
        <v>56285</v>
      </c>
    </row>
    <row r="4084" spans="2:4" x14ac:dyDescent="0.25">
      <c r="B4084" s="22" t="s">
        <v>6571</v>
      </c>
      <c r="C4084" s="22" t="s">
        <v>6573</v>
      </c>
      <c r="D4084" s="24">
        <v>56311</v>
      </c>
    </row>
    <row r="4085" spans="2:4" x14ac:dyDescent="0.25">
      <c r="B4085" s="22" t="s">
        <v>5828</v>
      </c>
      <c r="C4085" s="22" t="s">
        <v>5830</v>
      </c>
      <c r="D4085" s="24">
        <v>56339</v>
      </c>
    </row>
    <row r="4086" spans="2:4" x14ac:dyDescent="0.25">
      <c r="B4086" s="22" t="s">
        <v>4270</v>
      </c>
      <c r="C4086" s="22" t="s">
        <v>4272</v>
      </c>
      <c r="D4086" s="24">
        <v>56450</v>
      </c>
    </row>
    <row r="4087" spans="2:4" x14ac:dyDescent="0.25">
      <c r="B4087" s="22" t="s">
        <v>7097</v>
      </c>
      <c r="C4087" s="22" t="s">
        <v>7099</v>
      </c>
      <c r="D4087" s="24">
        <v>56611</v>
      </c>
    </row>
    <row r="4088" spans="2:4" x14ac:dyDescent="0.25">
      <c r="B4088" s="22" t="s">
        <v>4895</v>
      </c>
      <c r="C4088" s="22" t="s">
        <v>4897</v>
      </c>
      <c r="D4088" s="24">
        <v>56617</v>
      </c>
    </row>
    <row r="4089" spans="2:4" x14ac:dyDescent="0.25">
      <c r="B4089" s="22" t="s">
        <v>5519</v>
      </c>
      <c r="C4089" s="22" t="s">
        <v>5521</v>
      </c>
      <c r="D4089" s="24">
        <v>56662</v>
      </c>
    </row>
    <row r="4090" spans="2:4" x14ac:dyDescent="0.25">
      <c r="B4090" s="22" t="s">
        <v>6289</v>
      </c>
      <c r="C4090" s="22" t="s">
        <v>6291</v>
      </c>
      <c r="D4090" s="24">
        <v>56693</v>
      </c>
    </row>
    <row r="4091" spans="2:4" x14ac:dyDescent="0.25">
      <c r="B4091" s="22" t="s">
        <v>7708</v>
      </c>
      <c r="C4091" s="22" t="s">
        <v>7710</v>
      </c>
      <c r="D4091" s="24">
        <v>56708</v>
      </c>
    </row>
    <row r="4092" spans="2:4" x14ac:dyDescent="0.25">
      <c r="B4092" s="22" t="s">
        <v>5039</v>
      </c>
      <c r="C4092" s="22" t="s">
        <v>5041</v>
      </c>
      <c r="D4092" s="24">
        <v>56769</v>
      </c>
    </row>
    <row r="4093" spans="2:4" x14ac:dyDescent="0.25">
      <c r="B4093" s="22" t="s">
        <v>5786</v>
      </c>
      <c r="C4093" s="22" t="s">
        <v>5788</v>
      </c>
      <c r="D4093" s="24">
        <v>56772</v>
      </c>
    </row>
    <row r="4094" spans="2:4" x14ac:dyDescent="0.25">
      <c r="B4094" s="22" t="s">
        <v>7882</v>
      </c>
      <c r="C4094" s="22" t="s">
        <v>7884</v>
      </c>
      <c r="D4094" s="24">
        <v>56793</v>
      </c>
    </row>
    <row r="4095" spans="2:4" x14ac:dyDescent="0.25">
      <c r="B4095" s="22" t="s">
        <v>6088</v>
      </c>
      <c r="C4095" s="22" t="s">
        <v>6090</v>
      </c>
      <c r="D4095" s="24">
        <v>56823</v>
      </c>
    </row>
    <row r="4096" spans="2:4" x14ac:dyDescent="0.25">
      <c r="B4096" s="22" t="s">
        <v>5753</v>
      </c>
      <c r="C4096" s="22" t="s">
        <v>5755</v>
      </c>
      <c r="D4096" s="24">
        <v>56834</v>
      </c>
    </row>
    <row r="4097" spans="2:4" x14ac:dyDescent="0.25">
      <c r="B4097" s="22" t="s">
        <v>5222</v>
      </c>
      <c r="C4097" s="22" t="s">
        <v>5224</v>
      </c>
      <c r="D4097" s="24">
        <v>56925</v>
      </c>
    </row>
    <row r="4098" spans="2:4" x14ac:dyDescent="0.25">
      <c r="B4098" s="22" t="s">
        <v>5168</v>
      </c>
      <c r="C4098" s="22" t="s">
        <v>5170</v>
      </c>
      <c r="D4098" s="24">
        <v>56989</v>
      </c>
    </row>
    <row r="4099" spans="2:4" x14ac:dyDescent="0.25">
      <c r="B4099" s="22" t="s">
        <v>6612</v>
      </c>
      <c r="C4099" s="22" t="s">
        <v>6614</v>
      </c>
      <c r="D4099" s="24">
        <v>56997</v>
      </c>
    </row>
    <row r="4100" spans="2:4" x14ac:dyDescent="0.25">
      <c r="B4100" s="22" t="s">
        <v>4865</v>
      </c>
      <c r="C4100" s="22" t="s">
        <v>4867</v>
      </c>
      <c r="D4100" s="24">
        <v>57089</v>
      </c>
    </row>
    <row r="4101" spans="2:4" x14ac:dyDescent="0.25">
      <c r="B4101" s="22" t="s">
        <v>6259</v>
      </c>
      <c r="C4101" s="22" t="s">
        <v>6261</v>
      </c>
      <c r="D4101" s="24">
        <v>57148</v>
      </c>
    </row>
    <row r="4102" spans="2:4" x14ac:dyDescent="0.25">
      <c r="B4102" s="22" t="s">
        <v>5807</v>
      </c>
      <c r="C4102" s="22" t="s">
        <v>5809</v>
      </c>
      <c r="D4102" s="24">
        <v>57190</v>
      </c>
    </row>
    <row r="4103" spans="2:4" x14ac:dyDescent="0.25">
      <c r="B4103" s="22" t="s">
        <v>4588</v>
      </c>
      <c r="C4103" s="22" t="s">
        <v>4590</v>
      </c>
      <c r="D4103" s="24">
        <v>57259</v>
      </c>
    </row>
    <row r="4104" spans="2:4" x14ac:dyDescent="0.25">
      <c r="B4104" s="22" t="s">
        <v>4691</v>
      </c>
      <c r="C4104" s="22" t="s">
        <v>4693</v>
      </c>
      <c r="D4104" s="24">
        <v>57260</v>
      </c>
    </row>
    <row r="4105" spans="2:4" x14ac:dyDescent="0.25">
      <c r="B4105" s="22" t="s">
        <v>6082</v>
      </c>
      <c r="C4105" s="22" t="s">
        <v>6084</v>
      </c>
      <c r="D4105" s="24">
        <v>57370</v>
      </c>
    </row>
    <row r="4106" spans="2:4" x14ac:dyDescent="0.25">
      <c r="B4106" s="22" t="s">
        <v>5615</v>
      </c>
      <c r="C4106" s="22" t="s">
        <v>5617</v>
      </c>
      <c r="D4106" s="24">
        <v>57385</v>
      </c>
    </row>
    <row r="4107" spans="2:4" x14ac:dyDescent="0.25">
      <c r="B4107" s="22" t="s">
        <v>5561</v>
      </c>
      <c r="C4107" s="22" t="s">
        <v>5563</v>
      </c>
      <c r="D4107" s="24">
        <v>57411</v>
      </c>
    </row>
    <row r="4108" spans="2:4" x14ac:dyDescent="0.25">
      <c r="B4108" s="22" t="s">
        <v>5450</v>
      </c>
      <c r="C4108" s="22" t="s">
        <v>5452</v>
      </c>
      <c r="D4108" s="24">
        <v>57429</v>
      </c>
    </row>
    <row r="4109" spans="2:4" x14ac:dyDescent="0.25">
      <c r="B4109" s="22" t="s">
        <v>5558</v>
      </c>
      <c r="C4109" s="22" t="s">
        <v>5560</v>
      </c>
      <c r="D4109" s="24">
        <v>57466</v>
      </c>
    </row>
    <row r="4110" spans="2:4" x14ac:dyDescent="0.25">
      <c r="B4110" s="22" t="s">
        <v>6603</v>
      </c>
      <c r="C4110" s="22" t="s">
        <v>6605</v>
      </c>
      <c r="D4110" s="24">
        <v>57496</v>
      </c>
    </row>
    <row r="4111" spans="2:4" x14ac:dyDescent="0.25">
      <c r="B4111" s="22" t="s">
        <v>5294</v>
      </c>
      <c r="C4111" s="22" t="s">
        <v>5296</v>
      </c>
      <c r="D4111" s="24">
        <v>57619</v>
      </c>
    </row>
    <row r="4112" spans="2:4" x14ac:dyDescent="0.25">
      <c r="B4112" s="22" t="s">
        <v>6103</v>
      </c>
      <c r="C4112" s="22" t="s">
        <v>6105</v>
      </c>
      <c r="D4112" s="24">
        <v>57629</v>
      </c>
    </row>
    <row r="4113" spans="2:4" x14ac:dyDescent="0.25">
      <c r="B4113" s="22" t="s">
        <v>6926</v>
      </c>
      <c r="C4113" s="22" t="s">
        <v>6928</v>
      </c>
      <c r="D4113" s="24">
        <v>57635</v>
      </c>
    </row>
    <row r="4114" spans="2:4" x14ac:dyDescent="0.25">
      <c r="B4114" s="22" t="s">
        <v>3829</v>
      </c>
      <c r="C4114" s="22" t="s">
        <v>19059</v>
      </c>
      <c r="D4114" s="24">
        <v>57871</v>
      </c>
    </row>
    <row r="4115" spans="2:4" x14ac:dyDescent="0.25">
      <c r="B4115" s="22" t="s">
        <v>5024</v>
      </c>
      <c r="C4115" s="22" t="s">
        <v>5026</v>
      </c>
      <c r="D4115" s="24">
        <v>57887</v>
      </c>
    </row>
    <row r="4116" spans="2:4" x14ac:dyDescent="0.25">
      <c r="B4116" s="22" t="s">
        <v>5165</v>
      </c>
      <c r="C4116" s="22" t="s">
        <v>5167</v>
      </c>
      <c r="D4116" s="24">
        <v>57894</v>
      </c>
    </row>
    <row r="4117" spans="2:4" x14ac:dyDescent="0.25">
      <c r="B4117" s="22" t="s">
        <v>5090</v>
      </c>
      <c r="C4117" s="22" t="s">
        <v>5092</v>
      </c>
      <c r="D4117" s="24">
        <v>57905</v>
      </c>
    </row>
    <row r="4118" spans="2:4" x14ac:dyDescent="0.25">
      <c r="B4118" s="22" t="s">
        <v>4700</v>
      </c>
      <c r="C4118" s="22" t="s">
        <v>4702</v>
      </c>
      <c r="D4118" s="24">
        <v>57956</v>
      </c>
    </row>
    <row r="4119" spans="2:4" x14ac:dyDescent="0.25">
      <c r="B4119" s="22" t="s">
        <v>4751</v>
      </c>
      <c r="C4119" s="22" t="s">
        <v>4753</v>
      </c>
      <c r="D4119" s="24">
        <v>58148</v>
      </c>
    </row>
    <row r="4120" spans="2:4" x14ac:dyDescent="0.25">
      <c r="B4120" s="22" t="s">
        <v>5354</v>
      </c>
      <c r="C4120" s="22" t="s">
        <v>5356</v>
      </c>
      <c r="D4120" s="24">
        <v>58148</v>
      </c>
    </row>
    <row r="4121" spans="2:4" x14ac:dyDescent="0.25">
      <c r="B4121" s="22" t="s">
        <v>6325</v>
      </c>
      <c r="C4121" s="22" t="s">
        <v>6327</v>
      </c>
      <c r="D4121" s="24">
        <v>58175</v>
      </c>
    </row>
    <row r="4122" spans="2:4" x14ac:dyDescent="0.25">
      <c r="B4122" s="22" t="s">
        <v>10288</v>
      </c>
      <c r="C4122" s="22" t="s">
        <v>10290</v>
      </c>
      <c r="D4122" s="24">
        <v>58195</v>
      </c>
    </row>
    <row r="4123" spans="2:4" x14ac:dyDescent="0.25">
      <c r="B4123" s="22" t="s">
        <v>4844</v>
      </c>
      <c r="C4123" s="22" t="s">
        <v>4846</v>
      </c>
      <c r="D4123" s="24">
        <v>58199</v>
      </c>
    </row>
    <row r="4124" spans="2:4" x14ac:dyDescent="0.25">
      <c r="B4124" s="22" t="s">
        <v>7603</v>
      </c>
      <c r="C4124" s="22" t="s">
        <v>7605</v>
      </c>
      <c r="D4124" s="24">
        <v>58306</v>
      </c>
    </row>
    <row r="4125" spans="2:4" x14ac:dyDescent="0.25">
      <c r="B4125" s="22" t="s">
        <v>5648</v>
      </c>
      <c r="C4125" s="22" t="s">
        <v>5650</v>
      </c>
      <c r="D4125" s="24">
        <v>58344</v>
      </c>
    </row>
    <row r="4126" spans="2:4" x14ac:dyDescent="0.25">
      <c r="B4126" s="22" t="s">
        <v>5135</v>
      </c>
      <c r="C4126" s="22" t="s">
        <v>5137</v>
      </c>
      <c r="D4126" s="24">
        <v>58371</v>
      </c>
    </row>
    <row r="4127" spans="2:4" x14ac:dyDescent="0.25">
      <c r="B4127" s="22" t="s">
        <v>5902</v>
      </c>
      <c r="C4127" s="22" t="s">
        <v>19060</v>
      </c>
      <c r="D4127" s="24">
        <v>58397</v>
      </c>
    </row>
    <row r="4128" spans="2:4" x14ac:dyDescent="0.25">
      <c r="B4128" s="22" t="s">
        <v>4925</v>
      </c>
      <c r="C4128" s="22" t="s">
        <v>4927</v>
      </c>
      <c r="D4128" s="24">
        <v>58454</v>
      </c>
    </row>
    <row r="4129" spans="2:4" x14ac:dyDescent="0.25">
      <c r="B4129" s="22" t="s">
        <v>4288</v>
      </c>
      <c r="C4129" s="22" t="s">
        <v>4290</v>
      </c>
      <c r="D4129" s="24">
        <v>58465</v>
      </c>
    </row>
    <row r="4130" spans="2:4" x14ac:dyDescent="0.25">
      <c r="B4130" s="22" t="s">
        <v>6055</v>
      </c>
      <c r="C4130" s="22" t="s">
        <v>6057</v>
      </c>
      <c r="D4130" s="24">
        <v>58466</v>
      </c>
    </row>
    <row r="4131" spans="2:4" x14ac:dyDescent="0.25">
      <c r="B4131" s="22" t="s">
        <v>4922</v>
      </c>
      <c r="C4131" s="22" t="s">
        <v>4924</v>
      </c>
      <c r="D4131" s="24">
        <v>58480</v>
      </c>
    </row>
    <row r="4132" spans="2:4" x14ac:dyDescent="0.25">
      <c r="B4132" s="22" t="s">
        <v>19061</v>
      </c>
      <c r="C4132" s="22" t="s">
        <v>19062</v>
      </c>
      <c r="D4132" s="24">
        <v>58531</v>
      </c>
    </row>
    <row r="4133" spans="2:4" x14ac:dyDescent="0.25">
      <c r="B4133" s="22" t="s">
        <v>4159</v>
      </c>
      <c r="C4133" s="22" t="s">
        <v>4161</v>
      </c>
      <c r="D4133" s="24">
        <v>58651</v>
      </c>
    </row>
    <row r="4134" spans="2:4" x14ac:dyDescent="0.25">
      <c r="B4134" s="22" t="s">
        <v>5195</v>
      </c>
      <c r="C4134" s="22" t="s">
        <v>5197</v>
      </c>
      <c r="D4134" s="24">
        <v>58656</v>
      </c>
    </row>
    <row r="4135" spans="2:4" x14ac:dyDescent="0.25">
      <c r="B4135" s="22" t="s">
        <v>5852</v>
      </c>
      <c r="C4135" s="22" t="s">
        <v>5854</v>
      </c>
      <c r="D4135" s="24">
        <v>58713</v>
      </c>
    </row>
    <row r="4136" spans="2:4" x14ac:dyDescent="0.25">
      <c r="B4136" s="22" t="s">
        <v>4489</v>
      </c>
      <c r="C4136" s="22" t="s">
        <v>4491</v>
      </c>
      <c r="D4136" s="24">
        <v>58799</v>
      </c>
    </row>
    <row r="4137" spans="2:4" x14ac:dyDescent="0.25">
      <c r="B4137" s="22" t="s">
        <v>5708</v>
      </c>
      <c r="C4137" s="22" t="s">
        <v>5710</v>
      </c>
      <c r="D4137" s="24">
        <v>58847</v>
      </c>
    </row>
    <row r="4138" spans="2:4" x14ac:dyDescent="0.25">
      <c r="B4138" s="22" t="s">
        <v>4653</v>
      </c>
      <c r="C4138" s="22" t="s">
        <v>4655</v>
      </c>
      <c r="D4138" s="24">
        <v>58890</v>
      </c>
    </row>
    <row r="4139" spans="2:4" x14ac:dyDescent="0.25">
      <c r="B4139" s="22" t="s">
        <v>5312</v>
      </c>
      <c r="C4139" s="22" t="s">
        <v>5314</v>
      </c>
      <c r="D4139" s="24">
        <v>58930</v>
      </c>
    </row>
    <row r="4140" spans="2:4" x14ac:dyDescent="0.25">
      <c r="B4140" s="22" t="s">
        <v>5870</v>
      </c>
      <c r="C4140" s="22" t="s">
        <v>5872</v>
      </c>
      <c r="D4140" s="24">
        <v>58953</v>
      </c>
    </row>
    <row r="4141" spans="2:4" x14ac:dyDescent="0.25">
      <c r="B4141" s="22" t="s">
        <v>5911</v>
      </c>
      <c r="C4141" s="22" t="s">
        <v>5913</v>
      </c>
      <c r="D4141" s="24">
        <v>58963</v>
      </c>
    </row>
    <row r="4142" spans="2:4" x14ac:dyDescent="0.25">
      <c r="B4142" s="22" t="s">
        <v>6106</v>
      </c>
      <c r="C4142" s="22" t="s">
        <v>6108</v>
      </c>
      <c r="D4142" s="24">
        <v>58977</v>
      </c>
    </row>
    <row r="4143" spans="2:4" x14ac:dyDescent="0.25">
      <c r="B4143" s="22" t="s">
        <v>6121</v>
      </c>
      <c r="C4143" s="22" t="s">
        <v>6123</v>
      </c>
      <c r="D4143" s="24">
        <v>59042</v>
      </c>
    </row>
    <row r="4144" spans="2:4" x14ac:dyDescent="0.25">
      <c r="B4144" s="22" t="s">
        <v>5210</v>
      </c>
      <c r="C4144" s="22" t="s">
        <v>5212</v>
      </c>
      <c r="D4144" s="24">
        <v>59049</v>
      </c>
    </row>
    <row r="4145" spans="2:4" x14ac:dyDescent="0.25">
      <c r="B4145" s="22" t="s">
        <v>4579</v>
      </c>
      <c r="C4145" s="22" t="s">
        <v>4581</v>
      </c>
      <c r="D4145" s="24">
        <v>59091</v>
      </c>
    </row>
    <row r="4146" spans="2:4" x14ac:dyDescent="0.25">
      <c r="B4146" s="22" t="s">
        <v>6505</v>
      </c>
      <c r="C4146" s="22" t="s">
        <v>6507</v>
      </c>
      <c r="D4146" s="24">
        <v>59195</v>
      </c>
    </row>
    <row r="4147" spans="2:4" x14ac:dyDescent="0.25">
      <c r="B4147" s="22" t="s">
        <v>5282</v>
      </c>
      <c r="C4147" s="22" t="s">
        <v>5284</v>
      </c>
      <c r="D4147" s="24">
        <v>59210</v>
      </c>
    </row>
    <row r="4148" spans="2:4" x14ac:dyDescent="0.25">
      <c r="B4148" s="22" t="s">
        <v>4668</v>
      </c>
      <c r="C4148" s="22" t="s">
        <v>4670</v>
      </c>
      <c r="D4148" s="24">
        <v>59247</v>
      </c>
    </row>
    <row r="4149" spans="2:4" x14ac:dyDescent="0.25">
      <c r="B4149" s="22" t="s">
        <v>5369</v>
      </c>
      <c r="C4149" s="22" t="s">
        <v>5371</v>
      </c>
      <c r="D4149" s="24">
        <v>59321</v>
      </c>
    </row>
    <row r="4150" spans="2:4" x14ac:dyDescent="0.25">
      <c r="B4150" s="22" t="s">
        <v>5042</v>
      </c>
      <c r="C4150" s="22" t="s">
        <v>5044</v>
      </c>
      <c r="D4150" s="24">
        <v>59339</v>
      </c>
    </row>
    <row r="4151" spans="2:4" x14ac:dyDescent="0.25">
      <c r="B4151" s="22" t="s">
        <v>4117</v>
      </c>
      <c r="C4151" s="22" t="s">
        <v>19063</v>
      </c>
      <c r="D4151" s="24">
        <v>59415</v>
      </c>
    </row>
    <row r="4152" spans="2:4" x14ac:dyDescent="0.25">
      <c r="B4152" s="22" t="s">
        <v>5207</v>
      </c>
      <c r="C4152" s="22" t="s">
        <v>5209</v>
      </c>
      <c r="D4152" s="24">
        <v>59431</v>
      </c>
    </row>
    <row r="4153" spans="2:4" x14ac:dyDescent="0.25">
      <c r="B4153" s="22" t="s">
        <v>4790</v>
      </c>
      <c r="C4153" s="22" t="s">
        <v>4792</v>
      </c>
      <c r="D4153" s="24">
        <v>59444</v>
      </c>
    </row>
    <row r="4154" spans="2:4" x14ac:dyDescent="0.25">
      <c r="B4154" s="22" t="s">
        <v>4630</v>
      </c>
      <c r="C4154" s="22" t="s">
        <v>4632</v>
      </c>
      <c r="D4154" s="24">
        <v>59508</v>
      </c>
    </row>
    <row r="4155" spans="2:4" x14ac:dyDescent="0.25">
      <c r="B4155" s="22" t="s">
        <v>6968</v>
      </c>
      <c r="C4155" s="22" t="s">
        <v>6970</v>
      </c>
      <c r="D4155" s="24">
        <v>59699</v>
      </c>
    </row>
    <row r="4156" spans="2:4" x14ac:dyDescent="0.25">
      <c r="B4156" s="22" t="s">
        <v>5756</v>
      </c>
      <c r="C4156" s="22" t="s">
        <v>5758</v>
      </c>
      <c r="D4156" s="24">
        <v>59748</v>
      </c>
    </row>
    <row r="4157" spans="2:4" x14ac:dyDescent="0.25">
      <c r="B4157" s="22" t="s">
        <v>5114</v>
      </c>
      <c r="C4157" s="22" t="s">
        <v>5116</v>
      </c>
      <c r="D4157" s="24">
        <v>59788</v>
      </c>
    </row>
    <row r="4158" spans="2:4" x14ac:dyDescent="0.25">
      <c r="B4158" s="22" t="s">
        <v>4826</v>
      </c>
      <c r="C4158" s="22" t="s">
        <v>4828</v>
      </c>
      <c r="D4158" s="24">
        <v>59818</v>
      </c>
    </row>
    <row r="4159" spans="2:4" x14ac:dyDescent="0.25">
      <c r="B4159" s="22" t="s">
        <v>5702</v>
      </c>
      <c r="C4159" s="22" t="s">
        <v>5704</v>
      </c>
      <c r="D4159" s="24">
        <v>59886</v>
      </c>
    </row>
    <row r="4160" spans="2:4" x14ac:dyDescent="0.25">
      <c r="B4160" s="22" t="s">
        <v>5081</v>
      </c>
      <c r="C4160" s="22" t="s">
        <v>5083</v>
      </c>
      <c r="D4160" s="24">
        <v>59898</v>
      </c>
    </row>
    <row r="4161" spans="2:4" x14ac:dyDescent="0.25">
      <c r="B4161" s="22" t="s">
        <v>19064</v>
      </c>
      <c r="C4161" s="22" t="s">
        <v>19065</v>
      </c>
      <c r="D4161" s="24">
        <v>59934</v>
      </c>
    </row>
    <row r="4162" spans="2:4" x14ac:dyDescent="0.25">
      <c r="B4162" s="22" t="s">
        <v>4862</v>
      </c>
      <c r="C4162" s="22" t="s">
        <v>4864</v>
      </c>
      <c r="D4162" s="24">
        <v>59945</v>
      </c>
    </row>
    <row r="4163" spans="2:4" x14ac:dyDescent="0.25">
      <c r="B4163" s="22" t="s">
        <v>5108</v>
      </c>
      <c r="C4163" s="22" t="s">
        <v>5110</v>
      </c>
      <c r="D4163" s="24">
        <v>60022</v>
      </c>
    </row>
    <row r="4164" spans="2:4" x14ac:dyDescent="0.25">
      <c r="B4164" s="22" t="s">
        <v>5567</v>
      </c>
      <c r="C4164" s="22" t="s">
        <v>5569</v>
      </c>
      <c r="D4164" s="24">
        <v>60083</v>
      </c>
    </row>
    <row r="4165" spans="2:4" x14ac:dyDescent="0.25">
      <c r="B4165" s="22" t="s">
        <v>4772</v>
      </c>
      <c r="C4165" s="22" t="s">
        <v>4774</v>
      </c>
      <c r="D4165" s="24">
        <v>60084</v>
      </c>
    </row>
    <row r="4166" spans="2:4" x14ac:dyDescent="0.25">
      <c r="B4166" s="22" t="s">
        <v>5339</v>
      </c>
      <c r="C4166" s="22" t="s">
        <v>5341</v>
      </c>
      <c r="D4166" s="24">
        <v>60123</v>
      </c>
    </row>
    <row r="4167" spans="2:4" x14ac:dyDescent="0.25">
      <c r="B4167" s="22" t="s">
        <v>4147</v>
      </c>
      <c r="C4167" s="22" t="s">
        <v>4149</v>
      </c>
      <c r="D4167" s="24">
        <v>60127</v>
      </c>
    </row>
    <row r="4168" spans="2:4" x14ac:dyDescent="0.25">
      <c r="B4168" s="22" t="s">
        <v>2537</v>
      </c>
      <c r="C4168" s="22" t="s">
        <v>2539</v>
      </c>
      <c r="D4168" s="24">
        <v>60171</v>
      </c>
    </row>
    <row r="4169" spans="2:4" x14ac:dyDescent="0.25">
      <c r="B4169" s="22" t="s">
        <v>4799</v>
      </c>
      <c r="C4169" s="22" t="s">
        <v>4801</v>
      </c>
      <c r="D4169" s="24">
        <v>60220</v>
      </c>
    </row>
    <row r="4170" spans="2:4" x14ac:dyDescent="0.25">
      <c r="B4170" s="22" t="s">
        <v>5423</v>
      </c>
      <c r="C4170" s="22" t="s">
        <v>5425</v>
      </c>
      <c r="D4170" s="24">
        <v>60396</v>
      </c>
    </row>
    <row r="4171" spans="2:4" x14ac:dyDescent="0.25">
      <c r="B4171" s="22" t="s">
        <v>3805</v>
      </c>
      <c r="C4171" s="22" t="s">
        <v>3807</v>
      </c>
      <c r="D4171" s="24">
        <v>60482</v>
      </c>
    </row>
    <row r="4172" spans="2:4" x14ac:dyDescent="0.25">
      <c r="B4172" s="22" t="s">
        <v>4351</v>
      </c>
      <c r="C4172" s="22" t="s">
        <v>4353</v>
      </c>
      <c r="D4172" s="24">
        <v>60558</v>
      </c>
    </row>
    <row r="4173" spans="2:4" x14ac:dyDescent="0.25">
      <c r="B4173" s="22" t="s">
        <v>4375</v>
      </c>
      <c r="C4173" s="22" t="s">
        <v>4377</v>
      </c>
      <c r="D4173" s="24">
        <v>60639</v>
      </c>
    </row>
    <row r="4174" spans="2:4" x14ac:dyDescent="0.25">
      <c r="B4174" s="22" t="s">
        <v>4018</v>
      </c>
      <c r="C4174" s="22" t="s">
        <v>4020</v>
      </c>
      <c r="D4174" s="24">
        <v>60643</v>
      </c>
    </row>
    <row r="4175" spans="2:4" x14ac:dyDescent="0.25">
      <c r="B4175" s="22" t="s">
        <v>5926</v>
      </c>
      <c r="C4175" s="22" t="s">
        <v>5928</v>
      </c>
      <c r="D4175" s="24">
        <v>60687</v>
      </c>
    </row>
    <row r="4176" spans="2:4" x14ac:dyDescent="0.25">
      <c r="B4176" s="22" t="s">
        <v>7067</v>
      </c>
      <c r="C4176" s="22" t="s">
        <v>19066</v>
      </c>
      <c r="D4176" s="24">
        <v>60741</v>
      </c>
    </row>
    <row r="4177" spans="2:4" x14ac:dyDescent="0.25">
      <c r="B4177" s="22" t="s">
        <v>5792</v>
      </c>
      <c r="C4177" s="22" t="s">
        <v>5794</v>
      </c>
      <c r="D4177" s="24">
        <v>60742</v>
      </c>
    </row>
    <row r="4178" spans="2:4" x14ac:dyDescent="0.25">
      <c r="B4178" s="22" t="s">
        <v>4432</v>
      </c>
      <c r="C4178" s="22" t="s">
        <v>4434</v>
      </c>
      <c r="D4178" s="24">
        <v>60750</v>
      </c>
    </row>
    <row r="4179" spans="2:4" x14ac:dyDescent="0.25">
      <c r="B4179" s="22" t="s">
        <v>5495</v>
      </c>
      <c r="C4179" s="22" t="s">
        <v>5497</v>
      </c>
      <c r="D4179" s="24">
        <v>60830</v>
      </c>
    </row>
    <row r="4180" spans="2:4" x14ac:dyDescent="0.25">
      <c r="B4180" s="22" t="s">
        <v>6355</v>
      </c>
      <c r="C4180" s="22" t="s">
        <v>6357</v>
      </c>
      <c r="D4180" s="24">
        <v>60849</v>
      </c>
    </row>
    <row r="4181" spans="2:4" x14ac:dyDescent="0.25">
      <c r="B4181" s="22" t="s">
        <v>4940</v>
      </c>
      <c r="C4181" s="22" t="s">
        <v>4942</v>
      </c>
      <c r="D4181" s="24">
        <v>60916</v>
      </c>
    </row>
    <row r="4182" spans="2:4" x14ac:dyDescent="0.25">
      <c r="B4182" s="22" t="s">
        <v>4739</v>
      </c>
      <c r="C4182" s="22" t="s">
        <v>4741</v>
      </c>
      <c r="D4182" s="24">
        <v>60985</v>
      </c>
    </row>
    <row r="4183" spans="2:4" x14ac:dyDescent="0.25">
      <c r="B4183" s="22" t="s">
        <v>4453</v>
      </c>
      <c r="C4183" s="22" t="s">
        <v>4455</v>
      </c>
      <c r="D4183" s="24">
        <v>60986</v>
      </c>
    </row>
    <row r="4184" spans="2:4" x14ac:dyDescent="0.25">
      <c r="B4184" s="22" t="s">
        <v>4898</v>
      </c>
      <c r="C4184" s="22" t="s">
        <v>4900</v>
      </c>
      <c r="D4184" s="24">
        <v>61060</v>
      </c>
    </row>
    <row r="4185" spans="2:4" x14ac:dyDescent="0.25">
      <c r="B4185" s="22" t="s">
        <v>3931</v>
      </c>
      <c r="C4185" s="22" t="s">
        <v>3933</v>
      </c>
      <c r="D4185" s="24">
        <v>61068</v>
      </c>
    </row>
    <row r="4186" spans="2:4" x14ac:dyDescent="0.25">
      <c r="B4186" s="22" t="s">
        <v>5531</v>
      </c>
      <c r="C4186" s="22" t="s">
        <v>5533</v>
      </c>
      <c r="D4186" s="24">
        <v>61097</v>
      </c>
    </row>
    <row r="4187" spans="2:4" x14ac:dyDescent="0.25">
      <c r="B4187" s="22" t="s">
        <v>5681</v>
      </c>
      <c r="C4187" s="22" t="s">
        <v>5683</v>
      </c>
      <c r="D4187" s="24">
        <v>61182</v>
      </c>
    </row>
    <row r="4188" spans="2:4" x14ac:dyDescent="0.25">
      <c r="B4188" s="22" t="s">
        <v>5174</v>
      </c>
      <c r="C4188" s="22" t="s">
        <v>5176</v>
      </c>
      <c r="D4188" s="24">
        <v>61257</v>
      </c>
    </row>
    <row r="4189" spans="2:4" x14ac:dyDescent="0.25">
      <c r="B4189" s="22" t="s">
        <v>7447</v>
      </c>
      <c r="C4189" s="22" t="s">
        <v>7449</v>
      </c>
      <c r="D4189" s="24">
        <v>61278</v>
      </c>
    </row>
    <row r="4190" spans="2:4" x14ac:dyDescent="0.25">
      <c r="B4190" s="22" t="s">
        <v>5459</v>
      </c>
      <c r="C4190" s="22" t="s">
        <v>5461</v>
      </c>
      <c r="D4190" s="24">
        <v>61355</v>
      </c>
    </row>
    <row r="4191" spans="2:4" x14ac:dyDescent="0.25">
      <c r="B4191" s="22" t="s">
        <v>5462</v>
      </c>
      <c r="C4191" s="22" t="s">
        <v>5464</v>
      </c>
      <c r="D4191" s="24">
        <v>61403</v>
      </c>
    </row>
    <row r="4192" spans="2:4" x14ac:dyDescent="0.25">
      <c r="B4192" s="22" t="s">
        <v>5078</v>
      </c>
      <c r="C4192" s="22" t="s">
        <v>5080</v>
      </c>
      <c r="D4192" s="24">
        <v>61408</v>
      </c>
    </row>
    <row r="4193" spans="1:4" x14ac:dyDescent="0.25">
      <c r="B4193" s="22" t="s">
        <v>5513</v>
      </c>
      <c r="C4193" s="22" t="s">
        <v>5515</v>
      </c>
      <c r="D4193" s="24">
        <v>61516</v>
      </c>
    </row>
    <row r="4194" spans="1:4" x14ac:dyDescent="0.25">
      <c r="B4194" s="22" t="s">
        <v>7315</v>
      </c>
      <c r="C4194" s="22" t="s">
        <v>7317</v>
      </c>
      <c r="D4194" s="24">
        <v>61619</v>
      </c>
    </row>
    <row r="4195" spans="1:4" x14ac:dyDescent="0.25">
      <c r="B4195" s="22" t="s">
        <v>4841</v>
      </c>
      <c r="C4195" s="22" t="s">
        <v>4843</v>
      </c>
      <c r="D4195" s="24">
        <v>61620</v>
      </c>
    </row>
    <row r="4196" spans="1:4" x14ac:dyDescent="0.25">
      <c r="B4196" s="22" t="s">
        <v>5267</v>
      </c>
      <c r="C4196" s="22" t="s">
        <v>5269</v>
      </c>
      <c r="D4196" s="24">
        <v>61623</v>
      </c>
    </row>
    <row r="4197" spans="1:4" x14ac:dyDescent="0.25">
      <c r="B4197" s="22" t="s">
        <v>6574</v>
      </c>
      <c r="C4197" s="22" t="s">
        <v>6576</v>
      </c>
      <c r="D4197" s="24">
        <v>61769</v>
      </c>
    </row>
    <row r="4198" spans="1:4" x14ac:dyDescent="0.25">
      <c r="B4198" s="22" t="s">
        <v>4904</v>
      </c>
      <c r="C4198" s="22" t="s">
        <v>4906</v>
      </c>
      <c r="D4198" s="24">
        <v>61802</v>
      </c>
    </row>
    <row r="4199" spans="1:4" x14ac:dyDescent="0.25">
      <c r="B4199" s="22" t="s">
        <v>4730</v>
      </c>
      <c r="C4199" s="22" t="s">
        <v>4732</v>
      </c>
      <c r="D4199" s="24">
        <v>61809</v>
      </c>
    </row>
    <row r="4200" spans="1:4" x14ac:dyDescent="0.25">
      <c r="B4200" s="22" t="s">
        <v>2528</v>
      </c>
      <c r="C4200" s="22" t="s">
        <v>2530</v>
      </c>
      <c r="D4200" s="24">
        <v>61874</v>
      </c>
    </row>
    <row r="4201" spans="1:4" x14ac:dyDescent="0.25">
      <c r="B4201" s="22" t="s">
        <v>4051</v>
      </c>
      <c r="C4201" s="22" t="s">
        <v>4053</v>
      </c>
      <c r="D4201" s="24">
        <v>61960</v>
      </c>
    </row>
    <row r="4202" spans="1:4" x14ac:dyDescent="0.25">
      <c r="B4202" s="22" t="s">
        <v>4537</v>
      </c>
      <c r="C4202" s="22" t="s">
        <v>4539</v>
      </c>
      <c r="D4202" s="24">
        <v>62018</v>
      </c>
    </row>
    <row r="4203" spans="1:4" x14ac:dyDescent="0.25">
      <c r="A4203">
        <v>996420175</v>
      </c>
      <c r="B4203" s="19" t="s">
        <v>1220</v>
      </c>
      <c r="C4203" s="19" t="s">
        <v>1222</v>
      </c>
      <c r="D4203" s="24">
        <v>62123.684249999911</v>
      </c>
    </row>
    <row r="4204" spans="1:4" x14ac:dyDescent="0.25">
      <c r="B4204" s="22" t="s">
        <v>4267</v>
      </c>
      <c r="C4204" s="22" t="s">
        <v>4269</v>
      </c>
      <c r="D4204" s="24">
        <v>62174</v>
      </c>
    </row>
    <row r="4205" spans="1:4" x14ac:dyDescent="0.25">
      <c r="B4205" s="22" t="s">
        <v>5279</v>
      </c>
      <c r="C4205" s="22" t="s">
        <v>5281</v>
      </c>
      <c r="D4205" s="24">
        <v>62226</v>
      </c>
    </row>
    <row r="4206" spans="1:4" x14ac:dyDescent="0.25">
      <c r="B4206" s="22" t="s">
        <v>4495</v>
      </c>
      <c r="C4206" s="22" t="s">
        <v>4497</v>
      </c>
      <c r="D4206" s="24">
        <v>62231</v>
      </c>
    </row>
    <row r="4207" spans="1:4" x14ac:dyDescent="0.25">
      <c r="B4207" s="22" t="s">
        <v>4567</v>
      </c>
      <c r="C4207" s="22" t="s">
        <v>4569</v>
      </c>
      <c r="D4207" s="24">
        <v>62267</v>
      </c>
    </row>
    <row r="4208" spans="1:4" x14ac:dyDescent="0.25">
      <c r="B4208" s="22" t="s">
        <v>4949</v>
      </c>
      <c r="C4208" s="22" t="s">
        <v>4951</v>
      </c>
      <c r="D4208" s="24">
        <v>62270</v>
      </c>
    </row>
    <row r="4209" spans="2:4" x14ac:dyDescent="0.25">
      <c r="B4209" s="22" t="s">
        <v>5501</v>
      </c>
      <c r="C4209" s="22" t="s">
        <v>5503</v>
      </c>
      <c r="D4209" s="24">
        <v>62284</v>
      </c>
    </row>
    <row r="4210" spans="2:4" x14ac:dyDescent="0.25">
      <c r="B4210" s="22" t="s">
        <v>5819</v>
      </c>
      <c r="C4210" s="22" t="s">
        <v>5821</v>
      </c>
      <c r="D4210" s="24">
        <v>62310</v>
      </c>
    </row>
    <row r="4211" spans="2:4" x14ac:dyDescent="0.25">
      <c r="B4211" s="22" t="s">
        <v>5036</v>
      </c>
      <c r="C4211" s="22" t="s">
        <v>5038</v>
      </c>
      <c r="D4211" s="24">
        <v>62342</v>
      </c>
    </row>
    <row r="4212" spans="2:4" x14ac:dyDescent="0.25">
      <c r="B4212" s="22" t="s">
        <v>5231</v>
      </c>
      <c r="C4212" s="22" t="s">
        <v>5233</v>
      </c>
      <c r="D4212" s="24">
        <v>62417</v>
      </c>
    </row>
    <row r="4213" spans="2:4" x14ac:dyDescent="0.25">
      <c r="B4213" s="22" t="s">
        <v>5147</v>
      </c>
      <c r="C4213" s="22" t="s">
        <v>5149</v>
      </c>
      <c r="D4213" s="24">
        <v>62452</v>
      </c>
    </row>
    <row r="4214" spans="2:4" x14ac:dyDescent="0.25">
      <c r="B4214" s="22" t="s">
        <v>6881</v>
      </c>
      <c r="C4214" s="22" t="s">
        <v>19067</v>
      </c>
      <c r="D4214" s="24">
        <v>62509</v>
      </c>
    </row>
    <row r="4215" spans="2:4" x14ac:dyDescent="0.25">
      <c r="B4215" s="22" t="s">
        <v>4880</v>
      </c>
      <c r="C4215" s="22" t="s">
        <v>4882</v>
      </c>
      <c r="D4215" s="24">
        <v>62609</v>
      </c>
    </row>
    <row r="4216" spans="2:4" x14ac:dyDescent="0.25">
      <c r="B4216" s="22" t="s">
        <v>5540</v>
      </c>
      <c r="C4216" s="22" t="s">
        <v>5542</v>
      </c>
      <c r="D4216" s="24">
        <v>62619</v>
      </c>
    </row>
    <row r="4217" spans="2:4" x14ac:dyDescent="0.25">
      <c r="B4217" s="22" t="s">
        <v>6586</v>
      </c>
      <c r="C4217" s="22" t="s">
        <v>6588</v>
      </c>
      <c r="D4217" s="24">
        <v>62768</v>
      </c>
    </row>
    <row r="4218" spans="2:4" x14ac:dyDescent="0.25">
      <c r="B4218" s="22" t="s">
        <v>5003</v>
      </c>
      <c r="C4218" s="22" t="s">
        <v>5005</v>
      </c>
      <c r="D4218" s="24">
        <v>62919</v>
      </c>
    </row>
    <row r="4219" spans="2:4" x14ac:dyDescent="0.25">
      <c r="B4219" s="22" t="s">
        <v>4943</v>
      </c>
      <c r="C4219" s="22" t="s">
        <v>4945</v>
      </c>
      <c r="D4219" s="24">
        <v>62956</v>
      </c>
    </row>
    <row r="4220" spans="2:4" x14ac:dyDescent="0.25">
      <c r="B4220" s="22" t="s">
        <v>5246</v>
      </c>
      <c r="C4220" s="22" t="s">
        <v>5248</v>
      </c>
      <c r="D4220" s="24">
        <v>62957</v>
      </c>
    </row>
    <row r="4221" spans="2:4" x14ac:dyDescent="0.25">
      <c r="B4221" s="22" t="s">
        <v>8389</v>
      </c>
      <c r="C4221" s="22" t="s">
        <v>19068</v>
      </c>
      <c r="D4221" s="24">
        <v>62966</v>
      </c>
    </row>
    <row r="4222" spans="2:4" x14ac:dyDescent="0.25">
      <c r="B4222" s="22" t="s">
        <v>4591</v>
      </c>
      <c r="C4222" s="22" t="s">
        <v>4593</v>
      </c>
      <c r="D4222" s="24">
        <v>63016</v>
      </c>
    </row>
    <row r="4223" spans="2:4" x14ac:dyDescent="0.25">
      <c r="B4223" s="22" t="s">
        <v>4438</v>
      </c>
      <c r="C4223" s="22" t="s">
        <v>4440</v>
      </c>
      <c r="D4223" s="24">
        <v>63090</v>
      </c>
    </row>
    <row r="4224" spans="2:4" x14ac:dyDescent="0.25">
      <c r="B4224" s="22" t="s">
        <v>10885</v>
      </c>
      <c r="C4224" s="22" t="s">
        <v>10887</v>
      </c>
      <c r="D4224" s="24">
        <v>63132</v>
      </c>
    </row>
    <row r="4225" spans="2:4" x14ac:dyDescent="0.25">
      <c r="B4225" s="22" t="s">
        <v>4745</v>
      </c>
      <c r="C4225" s="22" t="s">
        <v>4747</v>
      </c>
      <c r="D4225" s="24">
        <v>63207</v>
      </c>
    </row>
    <row r="4226" spans="2:4" x14ac:dyDescent="0.25">
      <c r="B4226" s="22" t="s">
        <v>5417</v>
      </c>
      <c r="C4226" s="22" t="s">
        <v>5419</v>
      </c>
      <c r="D4226" s="24">
        <v>63210</v>
      </c>
    </row>
    <row r="4227" spans="2:4" x14ac:dyDescent="0.25">
      <c r="B4227" s="22" t="s">
        <v>6034</v>
      </c>
      <c r="C4227" s="22" t="s">
        <v>6036</v>
      </c>
      <c r="D4227" s="24">
        <v>63221</v>
      </c>
    </row>
    <row r="4228" spans="2:4" x14ac:dyDescent="0.25">
      <c r="B4228" s="22" t="s">
        <v>4787</v>
      </c>
      <c r="C4228" s="22" t="s">
        <v>19069</v>
      </c>
      <c r="D4228" s="24">
        <v>63330</v>
      </c>
    </row>
    <row r="4229" spans="2:4" x14ac:dyDescent="0.25">
      <c r="B4229" s="22" t="s">
        <v>5183</v>
      </c>
      <c r="C4229" s="22" t="s">
        <v>5185</v>
      </c>
      <c r="D4229" s="24">
        <v>63400</v>
      </c>
    </row>
    <row r="4230" spans="2:4" x14ac:dyDescent="0.25">
      <c r="B4230" s="22" t="s">
        <v>4324</v>
      </c>
      <c r="C4230" s="22" t="s">
        <v>4326</v>
      </c>
      <c r="D4230" s="24">
        <v>63407</v>
      </c>
    </row>
    <row r="4231" spans="2:4" x14ac:dyDescent="0.25">
      <c r="B4231" s="22" t="s">
        <v>5765</v>
      </c>
      <c r="C4231" s="22" t="s">
        <v>5767</v>
      </c>
      <c r="D4231" s="24">
        <v>63452</v>
      </c>
    </row>
    <row r="4232" spans="2:4" x14ac:dyDescent="0.25">
      <c r="B4232" s="22" t="s">
        <v>5171</v>
      </c>
      <c r="C4232" s="22" t="s">
        <v>5173</v>
      </c>
      <c r="D4232" s="24">
        <v>63462</v>
      </c>
    </row>
    <row r="4233" spans="2:4" x14ac:dyDescent="0.25">
      <c r="B4233" s="22" t="s">
        <v>5186</v>
      </c>
      <c r="C4233" s="22" t="s">
        <v>5188</v>
      </c>
      <c r="D4233" s="24">
        <v>63473</v>
      </c>
    </row>
    <row r="4234" spans="2:4" x14ac:dyDescent="0.25">
      <c r="B4234" s="22" t="s">
        <v>4312</v>
      </c>
      <c r="C4234" s="22" t="s">
        <v>4314</v>
      </c>
      <c r="D4234" s="24">
        <v>63600</v>
      </c>
    </row>
    <row r="4235" spans="2:4" x14ac:dyDescent="0.25">
      <c r="B4235" s="22" t="s">
        <v>6663</v>
      </c>
      <c r="C4235" s="22" t="s">
        <v>6665</v>
      </c>
      <c r="D4235" s="24">
        <v>63726</v>
      </c>
    </row>
    <row r="4236" spans="2:4" x14ac:dyDescent="0.25">
      <c r="B4236" s="22" t="s">
        <v>5813</v>
      </c>
      <c r="C4236" s="22" t="s">
        <v>5815</v>
      </c>
      <c r="D4236" s="24">
        <v>63803</v>
      </c>
    </row>
    <row r="4237" spans="2:4" x14ac:dyDescent="0.25">
      <c r="B4237" s="22" t="s">
        <v>5051</v>
      </c>
      <c r="C4237" s="22" t="s">
        <v>5053</v>
      </c>
      <c r="D4237" s="24">
        <v>63877</v>
      </c>
    </row>
    <row r="4238" spans="2:4" x14ac:dyDescent="0.25">
      <c r="B4238" s="22" t="s">
        <v>5744</v>
      </c>
      <c r="C4238" s="22" t="s">
        <v>5746</v>
      </c>
      <c r="D4238" s="24">
        <v>63922</v>
      </c>
    </row>
    <row r="4239" spans="2:4" x14ac:dyDescent="0.25">
      <c r="B4239" s="22" t="s">
        <v>5717</v>
      </c>
      <c r="C4239" s="22" t="s">
        <v>5719</v>
      </c>
      <c r="D4239" s="24">
        <v>63973</v>
      </c>
    </row>
    <row r="4240" spans="2:4" x14ac:dyDescent="0.25">
      <c r="B4240" s="22" t="s">
        <v>4853</v>
      </c>
      <c r="C4240" s="22" t="s">
        <v>4855</v>
      </c>
      <c r="D4240" s="24">
        <v>64013</v>
      </c>
    </row>
    <row r="4241" spans="2:4" x14ac:dyDescent="0.25">
      <c r="B4241" s="22" t="s">
        <v>4528</v>
      </c>
      <c r="C4241" s="22" t="s">
        <v>4530</v>
      </c>
      <c r="D4241" s="24">
        <v>64048</v>
      </c>
    </row>
    <row r="4242" spans="2:4" x14ac:dyDescent="0.25">
      <c r="B4242" s="22" t="s">
        <v>4516</v>
      </c>
      <c r="C4242" s="22" t="s">
        <v>4518</v>
      </c>
      <c r="D4242" s="24">
        <v>64116</v>
      </c>
    </row>
    <row r="4243" spans="2:4" x14ac:dyDescent="0.25">
      <c r="B4243" s="22" t="s">
        <v>4733</v>
      </c>
      <c r="C4243" s="22" t="s">
        <v>4735</v>
      </c>
      <c r="D4243" s="24">
        <v>64308</v>
      </c>
    </row>
    <row r="4244" spans="2:4" x14ac:dyDescent="0.25">
      <c r="B4244" s="22" t="s">
        <v>4958</v>
      </c>
      <c r="C4244" s="22" t="s">
        <v>4960</v>
      </c>
      <c r="D4244" s="24">
        <v>64324</v>
      </c>
    </row>
    <row r="4245" spans="2:4" x14ac:dyDescent="0.25">
      <c r="B4245" s="22" t="s">
        <v>7840</v>
      </c>
      <c r="C4245" s="22" t="s">
        <v>7842</v>
      </c>
      <c r="D4245" s="24">
        <v>64355</v>
      </c>
    </row>
    <row r="4246" spans="2:4" x14ac:dyDescent="0.25">
      <c r="B4246" s="22" t="s">
        <v>5372</v>
      </c>
      <c r="C4246" s="22" t="s">
        <v>5374</v>
      </c>
      <c r="D4246" s="24">
        <v>64460</v>
      </c>
    </row>
    <row r="4247" spans="2:4" x14ac:dyDescent="0.25">
      <c r="B4247" s="22" t="s">
        <v>4627</v>
      </c>
      <c r="C4247" s="22" t="s">
        <v>4629</v>
      </c>
      <c r="D4247" s="24">
        <v>64461</v>
      </c>
    </row>
    <row r="4248" spans="2:4" x14ac:dyDescent="0.25">
      <c r="B4248" s="22" t="s">
        <v>4231</v>
      </c>
      <c r="C4248" s="22" t="s">
        <v>4233</v>
      </c>
      <c r="D4248" s="24">
        <v>64477</v>
      </c>
    </row>
    <row r="4249" spans="2:4" x14ac:dyDescent="0.25">
      <c r="B4249" s="22" t="s">
        <v>4961</v>
      </c>
      <c r="C4249" s="22" t="s">
        <v>4963</v>
      </c>
      <c r="D4249" s="24">
        <v>64493</v>
      </c>
    </row>
    <row r="4250" spans="2:4" x14ac:dyDescent="0.25">
      <c r="B4250" s="22" t="s">
        <v>5015</v>
      </c>
      <c r="C4250" s="22" t="s">
        <v>5017</v>
      </c>
      <c r="D4250" s="24">
        <v>64512</v>
      </c>
    </row>
    <row r="4251" spans="2:4" x14ac:dyDescent="0.25">
      <c r="B4251" s="22" t="s">
        <v>5327</v>
      </c>
      <c r="C4251" s="22" t="s">
        <v>5329</v>
      </c>
      <c r="D4251" s="24">
        <v>64805</v>
      </c>
    </row>
    <row r="4252" spans="2:4" x14ac:dyDescent="0.25">
      <c r="B4252" s="22" t="s">
        <v>4874</v>
      </c>
      <c r="C4252" s="22" t="s">
        <v>4876</v>
      </c>
      <c r="D4252" s="24">
        <v>64851</v>
      </c>
    </row>
    <row r="4253" spans="2:4" x14ac:dyDescent="0.25">
      <c r="B4253" s="22" t="s">
        <v>5270</v>
      </c>
      <c r="C4253" s="22" t="s">
        <v>5272</v>
      </c>
      <c r="D4253" s="24">
        <v>64953</v>
      </c>
    </row>
    <row r="4254" spans="2:4" x14ac:dyDescent="0.25">
      <c r="B4254" s="22" t="s">
        <v>6247</v>
      </c>
      <c r="C4254" s="22" t="s">
        <v>6249</v>
      </c>
      <c r="D4254" s="24">
        <v>64973</v>
      </c>
    </row>
    <row r="4255" spans="2:4" x14ac:dyDescent="0.25">
      <c r="B4255" s="22" t="s">
        <v>12949</v>
      </c>
      <c r="C4255" s="22" t="s">
        <v>12951</v>
      </c>
      <c r="D4255" s="24">
        <v>65129</v>
      </c>
    </row>
    <row r="4256" spans="2:4" x14ac:dyDescent="0.25">
      <c r="B4256" s="22" t="s">
        <v>4618</v>
      </c>
      <c r="C4256" s="22" t="s">
        <v>4620</v>
      </c>
      <c r="D4256" s="24">
        <v>65186</v>
      </c>
    </row>
    <row r="4257" spans="2:4" x14ac:dyDescent="0.25">
      <c r="B4257" s="22" t="s">
        <v>4399</v>
      </c>
      <c r="C4257" s="22" t="s">
        <v>4401</v>
      </c>
      <c r="D4257" s="24">
        <v>65445</v>
      </c>
    </row>
    <row r="4258" spans="2:4" x14ac:dyDescent="0.25">
      <c r="B4258" s="22" t="s">
        <v>4510</v>
      </c>
      <c r="C4258" s="22" t="s">
        <v>4512</v>
      </c>
      <c r="D4258" s="24">
        <v>65546</v>
      </c>
    </row>
    <row r="4259" spans="2:4" x14ac:dyDescent="0.25">
      <c r="B4259" s="22" t="s">
        <v>4877</v>
      </c>
      <c r="C4259" s="22" t="s">
        <v>4879</v>
      </c>
      <c r="D4259" s="24">
        <v>65578</v>
      </c>
    </row>
    <row r="4260" spans="2:4" x14ac:dyDescent="0.25">
      <c r="B4260" s="22" t="s">
        <v>5597</v>
      </c>
      <c r="C4260" s="22" t="s">
        <v>5599</v>
      </c>
      <c r="D4260" s="24">
        <v>65666</v>
      </c>
    </row>
    <row r="4261" spans="2:4" x14ac:dyDescent="0.25">
      <c r="B4261" s="22" t="s">
        <v>4976</v>
      </c>
      <c r="C4261" s="22" t="s">
        <v>4978</v>
      </c>
      <c r="D4261" s="24">
        <v>65696</v>
      </c>
    </row>
    <row r="4262" spans="2:4" x14ac:dyDescent="0.25">
      <c r="B4262" s="22" t="s">
        <v>4988</v>
      </c>
      <c r="C4262" s="22" t="s">
        <v>4990</v>
      </c>
      <c r="D4262" s="24">
        <v>65703</v>
      </c>
    </row>
    <row r="4263" spans="2:4" x14ac:dyDescent="0.25">
      <c r="B4263" s="22" t="s">
        <v>4901</v>
      </c>
      <c r="C4263" s="22" t="s">
        <v>4903</v>
      </c>
      <c r="D4263" s="24">
        <v>65736</v>
      </c>
    </row>
    <row r="4264" spans="2:4" x14ac:dyDescent="0.25">
      <c r="B4264" s="22" t="s">
        <v>6316</v>
      </c>
      <c r="C4264" s="22" t="s">
        <v>6318</v>
      </c>
      <c r="D4264" s="24">
        <v>65737</v>
      </c>
    </row>
    <row r="4265" spans="2:4" x14ac:dyDescent="0.25">
      <c r="B4265" s="22" t="s">
        <v>5321</v>
      </c>
      <c r="C4265" s="22" t="s">
        <v>5323</v>
      </c>
      <c r="D4265" s="24">
        <v>65760</v>
      </c>
    </row>
    <row r="4266" spans="2:4" x14ac:dyDescent="0.25">
      <c r="B4266" s="22" t="s">
        <v>19070</v>
      </c>
      <c r="C4266" s="22" t="s">
        <v>19071</v>
      </c>
      <c r="D4266" s="24">
        <v>65893</v>
      </c>
    </row>
    <row r="4267" spans="2:4" x14ac:dyDescent="0.25">
      <c r="B4267" s="22" t="s">
        <v>4665</v>
      </c>
      <c r="C4267" s="22" t="s">
        <v>4667</v>
      </c>
      <c r="D4267" s="24">
        <v>66047</v>
      </c>
    </row>
    <row r="4268" spans="2:4" x14ac:dyDescent="0.25">
      <c r="B4268" s="22" t="s">
        <v>5705</v>
      </c>
      <c r="C4268" s="22" t="s">
        <v>5707</v>
      </c>
      <c r="D4268" s="24">
        <v>66087</v>
      </c>
    </row>
    <row r="4269" spans="2:4" x14ac:dyDescent="0.25">
      <c r="B4269" s="22" t="s">
        <v>5150</v>
      </c>
      <c r="C4269" s="22" t="s">
        <v>5152</v>
      </c>
      <c r="D4269" s="24">
        <v>66126</v>
      </c>
    </row>
    <row r="4270" spans="2:4" x14ac:dyDescent="0.25">
      <c r="B4270" s="22" t="s">
        <v>4697</v>
      </c>
      <c r="C4270" s="22" t="s">
        <v>4699</v>
      </c>
      <c r="D4270" s="24">
        <v>66144</v>
      </c>
    </row>
    <row r="4271" spans="2:4" x14ac:dyDescent="0.25">
      <c r="B4271" s="22" t="s">
        <v>4300</v>
      </c>
      <c r="C4271" s="22" t="s">
        <v>4302</v>
      </c>
      <c r="D4271" s="24">
        <v>66269</v>
      </c>
    </row>
    <row r="4272" spans="2:4" x14ac:dyDescent="0.25">
      <c r="B4272" s="22" t="s">
        <v>4967</v>
      </c>
      <c r="C4272" s="22" t="s">
        <v>4969</v>
      </c>
      <c r="D4272" s="24">
        <v>66308</v>
      </c>
    </row>
    <row r="4273" spans="2:4" x14ac:dyDescent="0.25">
      <c r="B4273" s="22" t="s">
        <v>4817</v>
      </c>
      <c r="C4273" s="22" t="s">
        <v>4819</v>
      </c>
      <c r="D4273" s="24">
        <v>66335</v>
      </c>
    </row>
    <row r="4274" spans="2:4" x14ac:dyDescent="0.25">
      <c r="B4274" s="22" t="s">
        <v>5959</v>
      </c>
      <c r="C4274" s="22" t="s">
        <v>5961</v>
      </c>
      <c r="D4274" s="24">
        <v>66419</v>
      </c>
    </row>
    <row r="4275" spans="2:4" x14ac:dyDescent="0.25">
      <c r="B4275" s="22" t="s">
        <v>4615</v>
      </c>
      <c r="C4275" s="22" t="s">
        <v>4617</v>
      </c>
      <c r="D4275" s="24">
        <v>66425</v>
      </c>
    </row>
    <row r="4276" spans="2:4" x14ac:dyDescent="0.25">
      <c r="B4276" s="22" t="s">
        <v>5006</v>
      </c>
      <c r="C4276" s="22" t="s">
        <v>5008</v>
      </c>
      <c r="D4276" s="24">
        <v>66508</v>
      </c>
    </row>
    <row r="4277" spans="2:4" x14ac:dyDescent="0.25">
      <c r="B4277" s="22" t="s">
        <v>5861</v>
      </c>
      <c r="C4277" s="22" t="s">
        <v>5863</v>
      </c>
      <c r="D4277" s="24">
        <v>66531</v>
      </c>
    </row>
    <row r="4278" spans="2:4" x14ac:dyDescent="0.25">
      <c r="B4278" s="22" t="s">
        <v>4832</v>
      </c>
      <c r="C4278" s="22" t="s">
        <v>4834</v>
      </c>
      <c r="D4278" s="24">
        <v>66586</v>
      </c>
    </row>
    <row r="4279" spans="2:4" x14ac:dyDescent="0.25">
      <c r="B4279" s="22" t="s">
        <v>5666</v>
      </c>
      <c r="C4279" s="22" t="s">
        <v>5668</v>
      </c>
      <c r="D4279" s="24">
        <v>66625</v>
      </c>
    </row>
    <row r="4280" spans="2:4" x14ac:dyDescent="0.25">
      <c r="B4280" s="22" t="s">
        <v>5642</v>
      </c>
      <c r="C4280" s="22" t="s">
        <v>5644</v>
      </c>
      <c r="D4280" s="24">
        <v>66806</v>
      </c>
    </row>
    <row r="4281" spans="2:4" x14ac:dyDescent="0.25">
      <c r="B4281" s="22" t="s">
        <v>4552</v>
      </c>
      <c r="C4281" s="22" t="s">
        <v>4554</v>
      </c>
      <c r="D4281" s="24">
        <v>66908</v>
      </c>
    </row>
    <row r="4282" spans="2:4" x14ac:dyDescent="0.25">
      <c r="B4282" s="22" t="s">
        <v>5591</v>
      </c>
      <c r="C4282" s="22" t="s">
        <v>5593</v>
      </c>
      <c r="D4282" s="24">
        <v>66936</v>
      </c>
    </row>
    <row r="4283" spans="2:4" x14ac:dyDescent="0.25">
      <c r="B4283" s="22" t="s">
        <v>5156</v>
      </c>
      <c r="C4283" s="22" t="s">
        <v>5158</v>
      </c>
      <c r="D4283" s="24">
        <v>66997</v>
      </c>
    </row>
    <row r="4284" spans="2:4" x14ac:dyDescent="0.25">
      <c r="B4284" s="22" t="s">
        <v>5971</v>
      </c>
      <c r="C4284" s="22" t="s">
        <v>5973</v>
      </c>
      <c r="D4284" s="24">
        <v>67043</v>
      </c>
    </row>
    <row r="4285" spans="2:4" x14ac:dyDescent="0.25">
      <c r="B4285" s="22" t="s">
        <v>4913</v>
      </c>
      <c r="C4285" s="22" t="s">
        <v>4915</v>
      </c>
      <c r="D4285" s="24">
        <v>67077</v>
      </c>
    </row>
    <row r="4286" spans="2:4" x14ac:dyDescent="0.25">
      <c r="B4286" s="22" t="s">
        <v>5060</v>
      </c>
      <c r="C4286" s="22" t="s">
        <v>5062</v>
      </c>
      <c r="D4286" s="24">
        <v>67107</v>
      </c>
    </row>
    <row r="4287" spans="2:4" x14ac:dyDescent="0.25">
      <c r="B4287" s="22" t="s">
        <v>4811</v>
      </c>
      <c r="C4287" s="22" t="s">
        <v>4813</v>
      </c>
      <c r="D4287" s="24">
        <v>67114</v>
      </c>
    </row>
    <row r="4288" spans="2:4" x14ac:dyDescent="0.25">
      <c r="B4288" s="22" t="s">
        <v>5198</v>
      </c>
      <c r="C4288" s="22" t="s">
        <v>5200</v>
      </c>
      <c r="D4288" s="24">
        <v>67144</v>
      </c>
    </row>
    <row r="4289" spans="2:4" x14ac:dyDescent="0.25">
      <c r="B4289" s="22" t="s">
        <v>4775</v>
      </c>
      <c r="C4289" s="22" t="s">
        <v>4777</v>
      </c>
      <c r="D4289" s="24">
        <v>67165</v>
      </c>
    </row>
    <row r="4290" spans="2:4" x14ac:dyDescent="0.25">
      <c r="B4290" s="22" t="s">
        <v>5129</v>
      </c>
      <c r="C4290" s="22" t="s">
        <v>5131</v>
      </c>
      <c r="D4290" s="24">
        <v>67185</v>
      </c>
    </row>
    <row r="4291" spans="2:4" x14ac:dyDescent="0.25">
      <c r="B4291" s="22" t="s">
        <v>4952</v>
      </c>
      <c r="C4291" s="22" t="s">
        <v>4954</v>
      </c>
      <c r="D4291" s="24">
        <v>67205</v>
      </c>
    </row>
    <row r="4292" spans="2:4" x14ac:dyDescent="0.25">
      <c r="B4292" s="22" t="s">
        <v>4225</v>
      </c>
      <c r="C4292" s="22" t="s">
        <v>4227</v>
      </c>
      <c r="D4292" s="24">
        <v>67421</v>
      </c>
    </row>
    <row r="4293" spans="2:4" x14ac:dyDescent="0.25">
      <c r="B4293" s="22" t="s">
        <v>7588</v>
      </c>
      <c r="C4293" s="22" t="s">
        <v>7590</v>
      </c>
      <c r="D4293" s="24">
        <v>67430</v>
      </c>
    </row>
    <row r="4294" spans="2:4" x14ac:dyDescent="0.25">
      <c r="B4294" s="22" t="s">
        <v>4084</v>
      </c>
      <c r="C4294" s="22" t="s">
        <v>4086</v>
      </c>
      <c r="D4294" s="24">
        <v>67462</v>
      </c>
    </row>
    <row r="4295" spans="2:4" x14ac:dyDescent="0.25">
      <c r="B4295" s="22" t="s">
        <v>4483</v>
      </c>
      <c r="C4295" s="22" t="s">
        <v>4485</v>
      </c>
      <c r="D4295" s="24">
        <v>67525</v>
      </c>
    </row>
    <row r="4296" spans="2:4" x14ac:dyDescent="0.25">
      <c r="B4296" s="22" t="s">
        <v>5213</v>
      </c>
      <c r="C4296" s="22" t="s">
        <v>5215</v>
      </c>
      <c r="D4296" s="24">
        <v>67606</v>
      </c>
    </row>
    <row r="4297" spans="2:4" x14ac:dyDescent="0.25">
      <c r="B4297" s="22" t="s">
        <v>4555</v>
      </c>
      <c r="C4297" s="22" t="s">
        <v>4557</v>
      </c>
      <c r="D4297" s="24">
        <v>67621</v>
      </c>
    </row>
    <row r="4298" spans="2:4" x14ac:dyDescent="0.25">
      <c r="B4298" s="22" t="s">
        <v>5732</v>
      </c>
      <c r="C4298" s="22" t="s">
        <v>5734</v>
      </c>
      <c r="D4298" s="24">
        <v>67690</v>
      </c>
    </row>
    <row r="4299" spans="2:4" x14ac:dyDescent="0.25">
      <c r="B4299" s="22" t="s">
        <v>4201</v>
      </c>
      <c r="C4299" s="22" t="s">
        <v>19072</v>
      </c>
      <c r="D4299" s="24">
        <v>67704</v>
      </c>
    </row>
    <row r="4300" spans="2:4" x14ac:dyDescent="0.25">
      <c r="B4300" s="22" t="s">
        <v>5938</v>
      </c>
      <c r="C4300" s="22" t="s">
        <v>5940</v>
      </c>
      <c r="D4300" s="24">
        <v>67933</v>
      </c>
    </row>
    <row r="4301" spans="2:4" x14ac:dyDescent="0.25">
      <c r="B4301" s="22" t="s">
        <v>4937</v>
      </c>
      <c r="C4301" s="22" t="s">
        <v>4939</v>
      </c>
      <c r="D4301" s="24">
        <v>67971</v>
      </c>
    </row>
    <row r="4302" spans="2:4" x14ac:dyDescent="0.25">
      <c r="B4302" s="22" t="s">
        <v>4456</v>
      </c>
      <c r="C4302" s="22" t="s">
        <v>4458</v>
      </c>
      <c r="D4302" s="24">
        <v>67983</v>
      </c>
    </row>
    <row r="4303" spans="2:4" x14ac:dyDescent="0.25">
      <c r="B4303" s="22" t="s">
        <v>4639</v>
      </c>
      <c r="C4303" s="22" t="s">
        <v>4641</v>
      </c>
      <c r="D4303" s="24">
        <v>67990</v>
      </c>
    </row>
    <row r="4304" spans="2:4" x14ac:dyDescent="0.25">
      <c r="B4304" s="22" t="s">
        <v>5366</v>
      </c>
      <c r="C4304" s="22" t="s">
        <v>5368</v>
      </c>
      <c r="D4304" s="24">
        <v>68036</v>
      </c>
    </row>
    <row r="4305" spans="2:4" x14ac:dyDescent="0.25">
      <c r="B4305" s="22" t="s">
        <v>12970</v>
      </c>
      <c r="C4305" s="22" t="s">
        <v>12972</v>
      </c>
      <c r="D4305" s="24">
        <v>68045</v>
      </c>
    </row>
    <row r="4306" spans="2:4" x14ac:dyDescent="0.25">
      <c r="B4306" s="22" t="s">
        <v>4991</v>
      </c>
      <c r="C4306" s="22" t="s">
        <v>4993</v>
      </c>
      <c r="D4306" s="24">
        <v>68050</v>
      </c>
    </row>
    <row r="4307" spans="2:4" x14ac:dyDescent="0.25">
      <c r="B4307" s="22" t="s">
        <v>4928</v>
      </c>
      <c r="C4307" s="22" t="s">
        <v>4930</v>
      </c>
      <c r="D4307" s="24">
        <v>68118</v>
      </c>
    </row>
    <row r="4308" spans="2:4" x14ac:dyDescent="0.25">
      <c r="B4308" s="22" t="s">
        <v>4435</v>
      </c>
      <c r="C4308" s="22" t="s">
        <v>4437</v>
      </c>
      <c r="D4308" s="24">
        <v>68335</v>
      </c>
    </row>
    <row r="4309" spans="2:4" x14ac:dyDescent="0.25">
      <c r="B4309" s="22" t="s">
        <v>4219</v>
      </c>
      <c r="C4309" s="22" t="s">
        <v>4221</v>
      </c>
      <c r="D4309" s="24">
        <v>68440</v>
      </c>
    </row>
    <row r="4310" spans="2:4" x14ac:dyDescent="0.25">
      <c r="B4310" s="22" t="s">
        <v>10306</v>
      </c>
      <c r="C4310" s="22" t="s">
        <v>10308</v>
      </c>
      <c r="D4310" s="24">
        <v>68498</v>
      </c>
    </row>
    <row r="4311" spans="2:4" x14ac:dyDescent="0.25">
      <c r="B4311" s="22" t="s">
        <v>4694</v>
      </c>
      <c r="C4311" s="22" t="s">
        <v>4696</v>
      </c>
      <c r="D4311" s="24">
        <v>68602</v>
      </c>
    </row>
    <row r="4312" spans="2:4" x14ac:dyDescent="0.25">
      <c r="B4312" s="22" t="s">
        <v>5965</v>
      </c>
      <c r="C4312" s="22" t="s">
        <v>5967</v>
      </c>
      <c r="D4312" s="24">
        <v>68621</v>
      </c>
    </row>
    <row r="4313" spans="2:4" x14ac:dyDescent="0.25">
      <c r="B4313" s="22" t="s">
        <v>4985</v>
      </c>
      <c r="C4313" s="22" t="s">
        <v>4987</v>
      </c>
      <c r="D4313" s="24">
        <v>68699</v>
      </c>
    </row>
    <row r="4314" spans="2:4" x14ac:dyDescent="0.25">
      <c r="B4314" s="22" t="s">
        <v>4706</v>
      </c>
      <c r="C4314" s="22" t="s">
        <v>4708</v>
      </c>
      <c r="D4314" s="24">
        <v>68712</v>
      </c>
    </row>
    <row r="4315" spans="2:4" x14ac:dyDescent="0.25">
      <c r="B4315" s="22" t="s">
        <v>3910</v>
      </c>
      <c r="C4315" s="22" t="s">
        <v>3912</v>
      </c>
      <c r="D4315" s="24">
        <v>68720</v>
      </c>
    </row>
    <row r="4316" spans="2:4" x14ac:dyDescent="0.25">
      <c r="B4316" s="22" t="s">
        <v>4561</v>
      </c>
      <c r="C4316" s="22" t="s">
        <v>4563</v>
      </c>
      <c r="D4316" s="24">
        <v>68734</v>
      </c>
    </row>
    <row r="4317" spans="2:4" x14ac:dyDescent="0.25">
      <c r="B4317" s="22" t="s">
        <v>4240</v>
      </c>
      <c r="C4317" s="22" t="s">
        <v>4242</v>
      </c>
      <c r="D4317" s="24">
        <v>68742</v>
      </c>
    </row>
    <row r="4318" spans="2:4" x14ac:dyDescent="0.25">
      <c r="B4318" s="22" t="s">
        <v>5291</v>
      </c>
      <c r="C4318" s="22" t="s">
        <v>5293</v>
      </c>
      <c r="D4318" s="24">
        <v>68744</v>
      </c>
    </row>
    <row r="4319" spans="2:4" x14ac:dyDescent="0.25">
      <c r="B4319" s="22" t="s">
        <v>4150</v>
      </c>
      <c r="C4319" s="22" t="s">
        <v>4152</v>
      </c>
      <c r="D4319" s="24">
        <v>68794</v>
      </c>
    </row>
    <row r="4320" spans="2:4" x14ac:dyDescent="0.25">
      <c r="B4320" s="22" t="s">
        <v>6406</v>
      </c>
      <c r="C4320" s="22" t="s">
        <v>6408</v>
      </c>
      <c r="D4320" s="24">
        <v>68868</v>
      </c>
    </row>
    <row r="4321" spans="2:4" x14ac:dyDescent="0.25">
      <c r="B4321" s="22" t="s">
        <v>5474</v>
      </c>
      <c r="C4321" s="22" t="s">
        <v>5476</v>
      </c>
      <c r="D4321" s="24">
        <v>68911</v>
      </c>
    </row>
    <row r="4322" spans="2:4" x14ac:dyDescent="0.25">
      <c r="B4322" s="22" t="s">
        <v>4760</v>
      </c>
      <c r="C4322" s="22" t="s">
        <v>4762</v>
      </c>
      <c r="D4322" s="24">
        <v>68912</v>
      </c>
    </row>
    <row r="4323" spans="2:4" x14ac:dyDescent="0.25">
      <c r="B4323" s="22" t="s">
        <v>4099</v>
      </c>
      <c r="C4323" s="22" t="s">
        <v>4101</v>
      </c>
      <c r="D4323" s="24">
        <v>68955</v>
      </c>
    </row>
    <row r="4324" spans="2:4" x14ac:dyDescent="0.25">
      <c r="B4324" s="22" t="s">
        <v>4982</v>
      </c>
      <c r="C4324" s="22" t="s">
        <v>4984</v>
      </c>
      <c r="D4324" s="24">
        <v>69337</v>
      </c>
    </row>
    <row r="4325" spans="2:4" x14ac:dyDescent="0.25">
      <c r="B4325" s="22" t="s">
        <v>5594</v>
      </c>
      <c r="C4325" s="22" t="s">
        <v>5596</v>
      </c>
      <c r="D4325" s="24">
        <v>69444</v>
      </c>
    </row>
    <row r="4326" spans="2:4" x14ac:dyDescent="0.25">
      <c r="B4326" s="22" t="s">
        <v>5471</v>
      </c>
      <c r="C4326" s="22" t="s">
        <v>5473</v>
      </c>
      <c r="D4326" s="24">
        <v>69498</v>
      </c>
    </row>
    <row r="4327" spans="2:4" x14ac:dyDescent="0.25">
      <c r="B4327" s="22" t="s">
        <v>5726</v>
      </c>
      <c r="C4327" s="22" t="s">
        <v>5728</v>
      </c>
      <c r="D4327" s="24">
        <v>69535</v>
      </c>
    </row>
    <row r="4328" spans="2:4" x14ac:dyDescent="0.25">
      <c r="B4328" s="22" t="s">
        <v>4829</v>
      </c>
      <c r="C4328" s="22" t="s">
        <v>4831</v>
      </c>
      <c r="D4328" s="24">
        <v>69644</v>
      </c>
    </row>
    <row r="4329" spans="2:4" x14ac:dyDescent="0.25">
      <c r="B4329" s="22" t="s">
        <v>5795</v>
      </c>
      <c r="C4329" s="22" t="s">
        <v>5797</v>
      </c>
      <c r="D4329" s="24">
        <v>69647</v>
      </c>
    </row>
    <row r="4330" spans="2:4" x14ac:dyDescent="0.25">
      <c r="B4330" s="22" t="s">
        <v>7414</v>
      </c>
      <c r="C4330" s="22" t="s">
        <v>7416</v>
      </c>
      <c r="D4330" s="24">
        <v>69657</v>
      </c>
    </row>
    <row r="4331" spans="2:4" x14ac:dyDescent="0.25">
      <c r="B4331" s="22" t="s">
        <v>5609</v>
      </c>
      <c r="C4331" s="22" t="s">
        <v>5611</v>
      </c>
      <c r="D4331" s="24">
        <v>69727</v>
      </c>
    </row>
    <row r="4332" spans="2:4" x14ac:dyDescent="0.25">
      <c r="B4332" s="22" t="s">
        <v>4838</v>
      </c>
      <c r="C4332" s="22" t="s">
        <v>4840</v>
      </c>
      <c r="D4332" s="24">
        <v>69817</v>
      </c>
    </row>
    <row r="4333" spans="2:4" x14ac:dyDescent="0.25">
      <c r="B4333" s="22" t="s">
        <v>3253</v>
      </c>
      <c r="C4333" s="22" t="s">
        <v>3255</v>
      </c>
      <c r="D4333" s="24">
        <v>69835</v>
      </c>
    </row>
    <row r="4334" spans="2:4" x14ac:dyDescent="0.25">
      <c r="B4334" s="22" t="s">
        <v>3970</v>
      </c>
      <c r="C4334" s="22" t="s">
        <v>3972</v>
      </c>
      <c r="D4334" s="24">
        <v>69845</v>
      </c>
    </row>
    <row r="4335" spans="2:4" x14ac:dyDescent="0.25">
      <c r="B4335" s="22" t="s">
        <v>4709</v>
      </c>
      <c r="C4335" s="22" t="s">
        <v>4711</v>
      </c>
      <c r="D4335" s="24">
        <v>69898</v>
      </c>
    </row>
    <row r="4336" spans="2:4" x14ac:dyDescent="0.25">
      <c r="B4336" s="22" t="s">
        <v>4621</v>
      </c>
      <c r="C4336" s="22" t="s">
        <v>4623</v>
      </c>
      <c r="D4336" s="24">
        <v>69943</v>
      </c>
    </row>
    <row r="4337" spans="2:4" x14ac:dyDescent="0.25">
      <c r="B4337" s="22" t="s">
        <v>6385</v>
      </c>
      <c r="C4337" s="22" t="s">
        <v>6387</v>
      </c>
      <c r="D4337" s="24">
        <v>69964</v>
      </c>
    </row>
    <row r="4338" spans="2:4" x14ac:dyDescent="0.25">
      <c r="B4338" s="22" t="s">
        <v>4636</v>
      </c>
      <c r="C4338" s="22" t="s">
        <v>4638</v>
      </c>
      <c r="D4338" s="24">
        <v>70110</v>
      </c>
    </row>
    <row r="4339" spans="2:4" x14ac:dyDescent="0.25">
      <c r="B4339" s="22" t="s">
        <v>5360</v>
      </c>
      <c r="C4339" s="22" t="s">
        <v>5362</v>
      </c>
      <c r="D4339" s="24">
        <v>70126</v>
      </c>
    </row>
    <row r="4340" spans="2:4" x14ac:dyDescent="0.25">
      <c r="B4340" s="22" t="s">
        <v>4597</v>
      </c>
      <c r="C4340" s="22" t="s">
        <v>19073</v>
      </c>
      <c r="D4340" s="24">
        <v>70127</v>
      </c>
    </row>
    <row r="4341" spans="2:4" x14ac:dyDescent="0.25">
      <c r="B4341" s="22" t="s">
        <v>4411</v>
      </c>
      <c r="C4341" s="22" t="s">
        <v>4413</v>
      </c>
      <c r="D4341" s="24">
        <v>70171</v>
      </c>
    </row>
    <row r="4342" spans="2:4" x14ac:dyDescent="0.25">
      <c r="B4342" s="22" t="s">
        <v>4522</v>
      </c>
      <c r="C4342" s="22" t="s">
        <v>4524</v>
      </c>
      <c r="D4342" s="24">
        <v>70173</v>
      </c>
    </row>
    <row r="4343" spans="2:4" x14ac:dyDescent="0.25">
      <c r="B4343" s="22" t="s">
        <v>4823</v>
      </c>
      <c r="C4343" s="22" t="s">
        <v>4825</v>
      </c>
      <c r="D4343" s="24">
        <v>70252</v>
      </c>
    </row>
    <row r="4344" spans="2:4" x14ac:dyDescent="0.25">
      <c r="B4344" s="22" t="s">
        <v>4048</v>
      </c>
      <c r="C4344" s="22" t="s">
        <v>4050</v>
      </c>
      <c r="D4344" s="24">
        <v>70324</v>
      </c>
    </row>
    <row r="4345" spans="2:4" x14ac:dyDescent="0.25">
      <c r="B4345" s="22" t="s">
        <v>6301</v>
      </c>
      <c r="C4345" s="22" t="s">
        <v>6303</v>
      </c>
      <c r="D4345" s="24">
        <v>70759</v>
      </c>
    </row>
    <row r="4346" spans="2:4" x14ac:dyDescent="0.25">
      <c r="B4346" s="22" t="s">
        <v>4736</v>
      </c>
      <c r="C4346" s="22" t="s">
        <v>4738</v>
      </c>
      <c r="D4346" s="24">
        <v>70912</v>
      </c>
    </row>
    <row r="4347" spans="2:4" x14ac:dyDescent="0.25">
      <c r="B4347" s="22" t="s">
        <v>5831</v>
      </c>
      <c r="C4347" s="22" t="s">
        <v>5833</v>
      </c>
      <c r="D4347" s="24">
        <v>70924</v>
      </c>
    </row>
    <row r="4348" spans="2:4" x14ac:dyDescent="0.25">
      <c r="B4348" s="22" t="s">
        <v>5336</v>
      </c>
      <c r="C4348" s="22" t="s">
        <v>19074</v>
      </c>
      <c r="D4348" s="24">
        <v>71012</v>
      </c>
    </row>
    <row r="4349" spans="2:4" x14ac:dyDescent="0.25">
      <c r="B4349" s="22" t="s">
        <v>4060</v>
      </c>
      <c r="C4349" s="22" t="s">
        <v>4062</v>
      </c>
      <c r="D4349" s="24">
        <v>71163</v>
      </c>
    </row>
    <row r="4350" spans="2:4" x14ac:dyDescent="0.25">
      <c r="B4350" s="22" t="s">
        <v>4531</v>
      </c>
      <c r="C4350" s="22" t="s">
        <v>4533</v>
      </c>
      <c r="D4350" s="24">
        <v>71230</v>
      </c>
    </row>
    <row r="4351" spans="2:4" x14ac:dyDescent="0.25">
      <c r="B4351" s="22" t="s">
        <v>4465</v>
      </c>
      <c r="C4351" s="22" t="s">
        <v>4467</v>
      </c>
      <c r="D4351" s="24">
        <v>71399</v>
      </c>
    </row>
    <row r="4352" spans="2:4" x14ac:dyDescent="0.25">
      <c r="B4352" s="22" t="s">
        <v>4504</v>
      </c>
      <c r="C4352" s="22" t="s">
        <v>4506</v>
      </c>
      <c r="D4352" s="24">
        <v>71401</v>
      </c>
    </row>
    <row r="4353" spans="1:4" x14ac:dyDescent="0.25">
      <c r="B4353" s="22" t="s">
        <v>3100</v>
      </c>
      <c r="C4353" s="22" t="s">
        <v>3102</v>
      </c>
      <c r="D4353" s="24">
        <v>71492</v>
      </c>
    </row>
    <row r="4354" spans="1:4" x14ac:dyDescent="0.25">
      <c r="B4354" s="22" t="s">
        <v>2981</v>
      </c>
      <c r="C4354" s="22" t="s">
        <v>2983</v>
      </c>
      <c r="D4354" s="24">
        <v>71534</v>
      </c>
    </row>
    <row r="4355" spans="1:4" x14ac:dyDescent="0.25">
      <c r="B4355" s="22" t="s">
        <v>4330</v>
      </c>
      <c r="C4355" s="22" t="s">
        <v>4332</v>
      </c>
      <c r="D4355" s="24">
        <v>71554</v>
      </c>
    </row>
    <row r="4356" spans="1:4" x14ac:dyDescent="0.25">
      <c r="A4356">
        <v>884041252</v>
      </c>
      <c r="B4356" s="19" t="s">
        <v>1382</v>
      </c>
      <c r="C4356" s="19" t="s">
        <v>1384</v>
      </c>
      <c r="D4356" s="24">
        <v>71738.299509328237</v>
      </c>
    </row>
    <row r="4357" spans="1:4" x14ac:dyDescent="0.25">
      <c r="B4357" s="22" t="s">
        <v>3919</v>
      </c>
      <c r="C4357" s="22" t="s">
        <v>3921</v>
      </c>
      <c r="D4357" s="24">
        <v>71740</v>
      </c>
    </row>
    <row r="4358" spans="1:4" x14ac:dyDescent="0.25">
      <c r="B4358" s="22" t="s">
        <v>6860</v>
      </c>
      <c r="C4358" s="22" t="s">
        <v>6862</v>
      </c>
      <c r="D4358" s="24">
        <v>71847</v>
      </c>
    </row>
    <row r="4359" spans="1:4" x14ac:dyDescent="0.25">
      <c r="B4359" s="22" t="s">
        <v>5849</v>
      </c>
      <c r="C4359" s="22" t="s">
        <v>5851</v>
      </c>
      <c r="D4359" s="24">
        <v>71939</v>
      </c>
    </row>
    <row r="4360" spans="1:4" x14ac:dyDescent="0.25">
      <c r="B4360" s="22" t="s">
        <v>4216</v>
      </c>
      <c r="C4360" s="22" t="s">
        <v>4218</v>
      </c>
      <c r="D4360" s="24">
        <v>71968</v>
      </c>
    </row>
    <row r="4361" spans="1:4" x14ac:dyDescent="0.25">
      <c r="B4361" s="22" t="s">
        <v>4624</v>
      </c>
      <c r="C4361" s="22" t="s">
        <v>4626</v>
      </c>
      <c r="D4361" s="24">
        <v>71977</v>
      </c>
    </row>
    <row r="4362" spans="1:4" x14ac:dyDescent="0.25">
      <c r="B4362" s="22" t="s">
        <v>6277</v>
      </c>
      <c r="C4362" s="22" t="s">
        <v>6279</v>
      </c>
      <c r="D4362" s="24">
        <v>71979</v>
      </c>
    </row>
    <row r="4363" spans="1:4" x14ac:dyDescent="0.25">
      <c r="B4363" s="22" t="s">
        <v>4889</v>
      </c>
      <c r="C4363" s="22" t="s">
        <v>4891</v>
      </c>
      <c r="D4363" s="24">
        <v>72011</v>
      </c>
    </row>
    <row r="4364" spans="1:4" x14ac:dyDescent="0.25">
      <c r="B4364" s="22" t="s">
        <v>4321</v>
      </c>
      <c r="C4364" s="22" t="s">
        <v>4323</v>
      </c>
      <c r="D4364" s="24">
        <v>72027</v>
      </c>
    </row>
    <row r="4365" spans="1:4" x14ac:dyDescent="0.25">
      <c r="B4365" s="22" t="s">
        <v>3235</v>
      </c>
      <c r="C4365" s="22" t="s">
        <v>19075</v>
      </c>
      <c r="D4365" s="24">
        <v>72069</v>
      </c>
    </row>
    <row r="4366" spans="1:4" x14ac:dyDescent="0.25">
      <c r="B4366" s="22" t="s">
        <v>4423</v>
      </c>
      <c r="C4366" s="22" t="s">
        <v>4425</v>
      </c>
      <c r="D4366" s="24">
        <v>72298</v>
      </c>
    </row>
    <row r="4367" spans="1:4" x14ac:dyDescent="0.25">
      <c r="B4367" s="22" t="s">
        <v>6565</v>
      </c>
      <c r="C4367" s="22" t="s">
        <v>6567</v>
      </c>
      <c r="D4367" s="24">
        <v>72357</v>
      </c>
    </row>
    <row r="4368" spans="1:4" x14ac:dyDescent="0.25">
      <c r="B4368" s="22" t="s">
        <v>4916</v>
      </c>
      <c r="C4368" s="22" t="s">
        <v>4918</v>
      </c>
      <c r="D4368" s="24">
        <v>72390</v>
      </c>
    </row>
    <row r="4369" spans="2:4" x14ac:dyDescent="0.25">
      <c r="B4369" s="22" t="s">
        <v>4835</v>
      </c>
      <c r="C4369" s="22" t="s">
        <v>4837</v>
      </c>
      <c r="D4369" s="24">
        <v>72650</v>
      </c>
    </row>
    <row r="4370" spans="2:4" x14ac:dyDescent="0.25">
      <c r="B4370" s="22" t="s">
        <v>4156</v>
      </c>
      <c r="C4370" s="22" t="s">
        <v>4158</v>
      </c>
      <c r="D4370" s="24">
        <v>72675</v>
      </c>
    </row>
    <row r="4371" spans="2:4" x14ac:dyDescent="0.25">
      <c r="B4371" s="22" t="s">
        <v>10061</v>
      </c>
      <c r="C4371" s="22" t="s">
        <v>10063</v>
      </c>
      <c r="D4371" s="24">
        <v>72742</v>
      </c>
    </row>
    <row r="4372" spans="2:4" x14ac:dyDescent="0.25">
      <c r="B4372" s="22" t="s">
        <v>3934</v>
      </c>
      <c r="C4372" s="22" t="s">
        <v>3936</v>
      </c>
      <c r="D4372" s="24">
        <v>72782</v>
      </c>
    </row>
    <row r="4373" spans="2:4" x14ac:dyDescent="0.25">
      <c r="B4373" s="22" t="s">
        <v>4477</v>
      </c>
      <c r="C4373" s="22" t="s">
        <v>4479</v>
      </c>
      <c r="D4373" s="24">
        <v>72981</v>
      </c>
    </row>
    <row r="4374" spans="2:4" x14ac:dyDescent="0.25">
      <c r="B4374" s="22" t="s">
        <v>4534</v>
      </c>
      <c r="C4374" s="22" t="s">
        <v>4536</v>
      </c>
      <c r="D4374" s="24">
        <v>72997</v>
      </c>
    </row>
    <row r="4375" spans="2:4" x14ac:dyDescent="0.25">
      <c r="B4375" s="22" t="s">
        <v>4282</v>
      </c>
      <c r="C4375" s="22" t="s">
        <v>4284</v>
      </c>
      <c r="D4375" s="24">
        <v>73117</v>
      </c>
    </row>
    <row r="4376" spans="2:4" x14ac:dyDescent="0.25">
      <c r="B4376" s="22" t="s">
        <v>6648</v>
      </c>
      <c r="C4376" s="22" t="s">
        <v>6650</v>
      </c>
      <c r="D4376" s="24">
        <v>73367</v>
      </c>
    </row>
    <row r="4377" spans="2:4" x14ac:dyDescent="0.25">
      <c r="B4377" s="22" t="s">
        <v>3091</v>
      </c>
      <c r="C4377" s="22" t="s">
        <v>3093</v>
      </c>
      <c r="D4377" s="24">
        <v>73521</v>
      </c>
    </row>
    <row r="4378" spans="2:4" x14ac:dyDescent="0.25">
      <c r="B4378" s="22" t="s">
        <v>4549</v>
      </c>
      <c r="C4378" s="22" t="s">
        <v>4551</v>
      </c>
      <c r="D4378" s="24">
        <v>73763</v>
      </c>
    </row>
    <row r="4379" spans="2:4" x14ac:dyDescent="0.25">
      <c r="B4379" s="22" t="s">
        <v>5399</v>
      </c>
      <c r="C4379" s="22" t="s">
        <v>5401</v>
      </c>
      <c r="D4379" s="24">
        <v>73796</v>
      </c>
    </row>
    <row r="4380" spans="2:4" x14ac:dyDescent="0.25">
      <c r="B4380" s="22" t="s">
        <v>5045</v>
      </c>
      <c r="C4380" s="22" t="s">
        <v>5047</v>
      </c>
      <c r="D4380" s="24">
        <v>73827</v>
      </c>
    </row>
    <row r="4381" spans="2:4" x14ac:dyDescent="0.25">
      <c r="B4381" s="22" t="s">
        <v>4766</v>
      </c>
      <c r="C4381" s="22" t="s">
        <v>4768</v>
      </c>
      <c r="D4381" s="24">
        <v>74087</v>
      </c>
    </row>
    <row r="4382" spans="2:4" x14ac:dyDescent="0.25">
      <c r="B4382" s="22" t="s">
        <v>4441</v>
      </c>
      <c r="C4382" s="22" t="s">
        <v>4443</v>
      </c>
      <c r="D4382" s="24">
        <v>74142</v>
      </c>
    </row>
    <row r="4383" spans="2:4" x14ac:dyDescent="0.25">
      <c r="B4383" s="22" t="s">
        <v>4645</v>
      </c>
      <c r="C4383" s="22" t="s">
        <v>4647</v>
      </c>
      <c r="D4383" s="24">
        <v>74155</v>
      </c>
    </row>
    <row r="4384" spans="2:4" x14ac:dyDescent="0.25">
      <c r="B4384" s="22" t="s">
        <v>7306</v>
      </c>
      <c r="C4384" s="22" t="s">
        <v>7308</v>
      </c>
      <c r="D4384" s="24">
        <v>74278</v>
      </c>
    </row>
    <row r="4385" spans="2:4" x14ac:dyDescent="0.25">
      <c r="B4385" s="22" t="s">
        <v>4207</v>
      </c>
      <c r="C4385" s="22" t="s">
        <v>4209</v>
      </c>
      <c r="D4385" s="24">
        <v>74384</v>
      </c>
    </row>
    <row r="4386" spans="2:4" x14ac:dyDescent="0.25">
      <c r="B4386" s="22" t="s">
        <v>4718</v>
      </c>
      <c r="C4386" s="22" t="s">
        <v>4720</v>
      </c>
      <c r="D4386" s="24">
        <v>74411</v>
      </c>
    </row>
    <row r="4387" spans="2:4" x14ac:dyDescent="0.25">
      <c r="B4387" s="22" t="s">
        <v>4045</v>
      </c>
      <c r="C4387" s="22" t="s">
        <v>4047</v>
      </c>
      <c r="D4387" s="24">
        <v>74422</v>
      </c>
    </row>
    <row r="4388" spans="2:4" x14ac:dyDescent="0.25">
      <c r="B4388" s="22" t="s">
        <v>5123</v>
      </c>
      <c r="C4388" s="22" t="s">
        <v>5125</v>
      </c>
      <c r="D4388" s="24">
        <v>74485</v>
      </c>
    </row>
    <row r="4389" spans="2:4" x14ac:dyDescent="0.25">
      <c r="B4389" s="22" t="s">
        <v>4309</v>
      </c>
      <c r="C4389" s="22" t="s">
        <v>4311</v>
      </c>
      <c r="D4389" s="24">
        <v>74498</v>
      </c>
    </row>
    <row r="4390" spans="2:4" x14ac:dyDescent="0.25">
      <c r="B4390" s="22" t="s">
        <v>4468</v>
      </c>
      <c r="C4390" s="22" t="s">
        <v>4470</v>
      </c>
      <c r="D4390" s="24">
        <v>74559</v>
      </c>
    </row>
    <row r="4391" spans="2:4" x14ac:dyDescent="0.25">
      <c r="B4391" s="22" t="s">
        <v>4420</v>
      </c>
      <c r="C4391" s="22" t="s">
        <v>4422</v>
      </c>
      <c r="D4391" s="24">
        <v>74657</v>
      </c>
    </row>
    <row r="4392" spans="2:4" x14ac:dyDescent="0.25">
      <c r="B4392" s="22" t="s">
        <v>6944</v>
      </c>
      <c r="C4392" s="22" t="s">
        <v>6946</v>
      </c>
      <c r="D4392" s="24">
        <v>74795</v>
      </c>
    </row>
    <row r="4393" spans="2:4" x14ac:dyDescent="0.25">
      <c r="B4393" s="22" t="s">
        <v>4715</v>
      </c>
      <c r="C4393" s="22" t="s">
        <v>4717</v>
      </c>
      <c r="D4393" s="24">
        <v>74803</v>
      </c>
    </row>
    <row r="4394" spans="2:4" x14ac:dyDescent="0.25">
      <c r="B4394" s="22" t="s">
        <v>4120</v>
      </c>
      <c r="C4394" s="22" t="s">
        <v>4122</v>
      </c>
      <c r="D4394" s="24">
        <v>74836</v>
      </c>
    </row>
    <row r="4395" spans="2:4" x14ac:dyDescent="0.25">
      <c r="B4395" s="22" t="s">
        <v>4009</v>
      </c>
      <c r="C4395" s="22" t="s">
        <v>4011</v>
      </c>
      <c r="D4395" s="24">
        <v>75131</v>
      </c>
    </row>
    <row r="4396" spans="2:4" x14ac:dyDescent="0.25">
      <c r="B4396" s="22" t="s">
        <v>5762</v>
      </c>
      <c r="C4396" s="22" t="s">
        <v>5764</v>
      </c>
      <c r="D4396" s="24">
        <v>75263</v>
      </c>
    </row>
    <row r="4397" spans="2:4" x14ac:dyDescent="0.25">
      <c r="B4397" s="22" t="s">
        <v>4078</v>
      </c>
      <c r="C4397" s="22" t="s">
        <v>4080</v>
      </c>
      <c r="D4397" s="24">
        <v>75311</v>
      </c>
    </row>
    <row r="4398" spans="2:4" x14ac:dyDescent="0.25">
      <c r="B4398" s="22" t="s">
        <v>4462</v>
      </c>
      <c r="C4398" s="22" t="s">
        <v>4464</v>
      </c>
      <c r="D4398" s="24">
        <v>75428</v>
      </c>
    </row>
    <row r="4399" spans="2:4" x14ac:dyDescent="0.25">
      <c r="B4399" s="22" t="s">
        <v>3360</v>
      </c>
      <c r="C4399" s="22" t="s">
        <v>3362</v>
      </c>
      <c r="D4399" s="24">
        <v>75516</v>
      </c>
    </row>
    <row r="4400" spans="2:4" x14ac:dyDescent="0.25">
      <c r="B4400" s="22" t="s">
        <v>3973</v>
      </c>
      <c r="C4400" s="22" t="s">
        <v>3975</v>
      </c>
      <c r="D4400" s="24">
        <v>75530</v>
      </c>
    </row>
    <row r="4401" spans="2:4" x14ac:dyDescent="0.25">
      <c r="B4401" s="22" t="s">
        <v>3856</v>
      </c>
      <c r="C4401" s="22" t="s">
        <v>3858</v>
      </c>
      <c r="D4401" s="24">
        <v>75541</v>
      </c>
    </row>
    <row r="4402" spans="2:4" x14ac:dyDescent="0.25">
      <c r="B4402" s="22" t="s">
        <v>5525</v>
      </c>
      <c r="C4402" s="22" t="s">
        <v>5527</v>
      </c>
      <c r="D4402" s="24">
        <v>75660</v>
      </c>
    </row>
    <row r="4403" spans="2:4" x14ac:dyDescent="0.25">
      <c r="B4403" s="22" t="s">
        <v>4408</v>
      </c>
      <c r="C4403" s="22" t="s">
        <v>4410</v>
      </c>
      <c r="D4403" s="24">
        <v>75733</v>
      </c>
    </row>
    <row r="4404" spans="2:4" x14ac:dyDescent="0.25">
      <c r="B4404" s="22" t="s">
        <v>19076</v>
      </c>
      <c r="C4404" s="22" t="s">
        <v>19077</v>
      </c>
      <c r="D4404" s="24">
        <v>75766</v>
      </c>
    </row>
    <row r="4405" spans="2:4" x14ac:dyDescent="0.25">
      <c r="B4405" s="22" t="s">
        <v>4429</v>
      </c>
      <c r="C4405" s="22" t="s">
        <v>4431</v>
      </c>
      <c r="D4405" s="24">
        <v>75793</v>
      </c>
    </row>
    <row r="4406" spans="2:4" x14ac:dyDescent="0.25">
      <c r="B4406" s="22" t="s">
        <v>4447</v>
      </c>
      <c r="C4406" s="22" t="s">
        <v>4449</v>
      </c>
      <c r="D4406" s="24">
        <v>75834</v>
      </c>
    </row>
    <row r="4407" spans="2:4" x14ac:dyDescent="0.25">
      <c r="B4407" s="22" t="s">
        <v>4279</v>
      </c>
      <c r="C4407" s="22" t="s">
        <v>4281</v>
      </c>
      <c r="D4407" s="24">
        <v>75983</v>
      </c>
    </row>
    <row r="4408" spans="2:4" x14ac:dyDescent="0.25">
      <c r="B4408" s="22" t="s">
        <v>5555</v>
      </c>
      <c r="C4408" s="22" t="s">
        <v>5557</v>
      </c>
      <c r="D4408" s="24">
        <v>76138</v>
      </c>
    </row>
    <row r="4409" spans="2:4" x14ac:dyDescent="0.25">
      <c r="B4409" s="22" t="s">
        <v>3704</v>
      </c>
      <c r="C4409" s="22" t="s">
        <v>3706</v>
      </c>
      <c r="D4409" s="24">
        <v>76153</v>
      </c>
    </row>
    <row r="4410" spans="2:4" x14ac:dyDescent="0.25">
      <c r="B4410" s="22" t="s">
        <v>4685</v>
      </c>
      <c r="C4410" s="22" t="s">
        <v>4687</v>
      </c>
      <c r="D4410" s="24">
        <v>76331</v>
      </c>
    </row>
    <row r="4411" spans="2:4" x14ac:dyDescent="0.25">
      <c r="B4411" s="22" t="s">
        <v>3127</v>
      </c>
      <c r="C4411" s="22" t="s">
        <v>3129</v>
      </c>
      <c r="D4411" s="24">
        <v>76552</v>
      </c>
    </row>
    <row r="4412" spans="2:4" x14ac:dyDescent="0.25">
      <c r="B4412" s="22" t="s">
        <v>3223</v>
      </c>
      <c r="C4412" s="22" t="s">
        <v>3225</v>
      </c>
      <c r="D4412" s="24">
        <v>76572</v>
      </c>
    </row>
    <row r="4413" spans="2:4" x14ac:dyDescent="0.25">
      <c r="B4413" s="22" t="s">
        <v>4183</v>
      </c>
      <c r="C4413" s="22" t="s">
        <v>19078</v>
      </c>
      <c r="D4413" s="24">
        <v>76602</v>
      </c>
    </row>
    <row r="4414" spans="2:4" x14ac:dyDescent="0.25">
      <c r="B4414" s="22" t="s">
        <v>2588</v>
      </c>
      <c r="C4414" s="22" t="s">
        <v>2590</v>
      </c>
      <c r="D4414" s="24">
        <v>76639</v>
      </c>
    </row>
    <row r="4415" spans="2:4" x14ac:dyDescent="0.25">
      <c r="B4415" s="22" t="s">
        <v>3754</v>
      </c>
      <c r="C4415" s="22" t="s">
        <v>3756</v>
      </c>
      <c r="D4415" s="24">
        <v>76666</v>
      </c>
    </row>
    <row r="4416" spans="2:4" x14ac:dyDescent="0.25">
      <c r="B4416" s="22" t="s">
        <v>5858</v>
      </c>
      <c r="C4416" s="22" t="s">
        <v>5860</v>
      </c>
      <c r="D4416" s="24">
        <v>76776</v>
      </c>
    </row>
    <row r="4417" spans="2:4" x14ac:dyDescent="0.25">
      <c r="B4417" s="22" t="s">
        <v>5998</v>
      </c>
      <c r="C4417" s="22" t="s">
        <v>6000</v>
      </c>
      <c r="D4417" s="24">
        <v>76819</v>
      </c>
    </row>
    <row r="4418" spans="2:4" x14ac:dyDescent="0.25">
      <c r="B4418" s="22" t="s">
        <v>4246</v>
      </c>
      <c r="C4418" s="22" t="s">
        <v>4248</v>
      </c>
      <c r="D4418" s="24">
        <v>76977</v>
      </c>
    </row>
    <row r="4419" spans="2:4" x14ac:dyDescent="0.25">
      <c r="B4419" s="22" t="s">
        <v>4682</v>
      </c>
      <c r="C4419" s="22" t="s">
        <v>4684</v>
      </c>
      <c r="D4419" s="24">
        <v>77143</v>
      </c>
    </row>
    <row r="4420" spans="2:4" x14ac:dyDescent="0.25">
      <c r="B4420" s="22" t="s">
        <v>4387</v>
      </c>
      <c r="C4420" s="22" t="s">
        <v>4389</v>
      </c>
      <c r="D4420" s="24">
        <v>77161</v>
      </c>
    </row>
    <row r="4421" spans="2:4" x14ac:dyDescent="0.25">
      <c r="B4421" s="22" t="s">
        <v>4249</v>
      </c>
      <c r="C4421" s="22" t="s">
        <v>4251</v>
      </c>
      <c r="D4421" s="24">
        <v>77264</v>
      </c>
    </row>
    <row r="4422" spans="2:4" x14ac:dyDescent="0.25">
      <c r="B4422" s="22" t="s">
        <v>3958</v>
      </c>
      <c r="C4422" s="22" t="s">
        <v>3960</v>
      </c>
      <c r="D4422" s="24">
        <v>77268</v>
      </c>
    </row>
    <row r="4423" spans="2:4" x14ac:dyDescent="0.25">
      <c r="B4423" s="22" t="s">
        <v>4471</v>
      </c>
      <c r="C4423" s="22" t="s">
        <v>4473</v>
      </c>
      <c r="D4423" s="24">
        <v>77338</v>
      </c>
    </row>
    <row r="4424" spans="2:4" x14ac:dyDescent="0.25">
      <c r="B4424" s="22" t="s">
        <v>4339</v>
      </c>
      <c r="C4424" s="22" t="s">
        <v>4341</v>
      </c>
      <c r="D4424" s="24">
        <v>77506</v>
      </c>
    </row>
    <row r="4425" spans="2:4" x14ac:dyDescent="0.25">
      <c r="B4425" s="22" t="s">
        <v>3760</v>
      </c>
      <c r="C4425" s="22" t="s">
        <v>3762</v>
      </c>
      <c r="D4425" s="24">
        <v>77585</v>
      </c>
    </row>
    <row r="4426" spans="2:4" x14ac:dyDescent="0.25">
      <c r="B4426" s="22" t="s">
        <v>3874</v>
      </c>
      <c r="C4426" s="22" t="s">
        <v>3876</v>
      </c>
      <c r="D4426" s="24">
        <v>77655</v>
      </c>
    </row>
    <row r="4427" spans="2:4" x14ac:dyDescent="0.25">
      <c r="B4427" s="22" t="s">
        <v>5117</v>
      </c>
      <c r="C4427" s="22" t="s">
        <v>5119</v>
      </c>
      <c r="D4427" s="24">
        <v>77685</v>
      </c>
    </row>
    <row r="4428" spans="2:4" x14ac:dyDescent="0.25">
      <c r="B4428" s="22" t="s">
        <v>4396</v>
      </c>
      <c r="C4428" s="22" t="s">
        <v>4398</v>
      </c>
      <c r="D4428" s="24">
        <v>77692</v>
      </c>
    </row>
    <row r="4429" spans="2:4" x14ac:dyDescent="0.25">
      <c r="B4429" s="22" t="s">
        <v>4105</v>
      </c>
      <c r="C4429" s="22" t="s">
        <v>4107</v>
      </c>
      <c r="D4429" s="24">
        <v>77718</v>
      </c>
    </row>
    <row r="4430" spans="2:4" x14ac:dyDescent="0.25">
      <c r="B4430" s="22" t="s">
        <v>5600</v>
      </c>
      <c r="C4430" s="22" t="s">
        <v>5602</v>
      </c>
      <c r="D4430" s="24">
        <v>77764</v>
      </c>
    </row>
    <row r="4431" spans="2:4" x14ac:dyDescent="0.25">
      <c r="B4431" s="22" t="s">
        <v>7121</v>
      </c>
      <c r="C4431" s="22" t="s">
        <v>7123</v>
      </c>
      <c r="D4431" s="24">
        <v>77900</v>
      </c>
    </row>
    <row r="4432" spans="2:4" x14ac:dyDescent="0.25">
      <c r="B4432" s="22" t="s">
        <v>4186</v>
      </c>
      <c r="C4432" s="22" t="s">
        <v>4188</v>
      </c>
      <c r="D4432" s="24">
        <v>77977</v>
      </c>
    </row>
    <row r="4433" spans="2:4" x14ac:dyDescent="0.25">
      <c r="B4433" s="22" t="s">
        <v>5159</v>
      </c>
      <c r="C4433" s="22" t="s">
        <v>5161</v>
      </c>
      <c r="D4433" s="24">
        <v>78010</v>
      </c>
    </row>
    <row r="4434" spans="2:4" x14ac:dyDescent="0.25">
      <c r="B4434" s="22" t="s">
        <v>4507</v>
      </c>
      <c r="C4434" s="22" t="s">
        <v>4509</v>
      </c>
      <c r="D4434" s="24">
        <v>78103</v>
      </c>
    </row>
    <row r="4435" spans="2:4" x14ac:dyDescent="0.25">
      <c r="B4435" s="22" t="s">
        <v>4757</v>
      </c>
      <c r="C4435" s="22" t="s">
        <v>4759</v>
      </c>
      <c r="D4435" s="24">
        <v>78217</v>
      </c>
    </row>
    <row r="4436" spans="2:4" x14ac:dyDescent="0.25">
      <c r="B4436" s="22" t="s">
        <v>4796</v>
      </c>
      <c r="C4436" s="22" t="s">
        <v>4798</v>
      </c>
      <c r="D4436" s="24">
        <v>78304</v>
      </c>
    </row>
    <row r="4437" spans="2:4" x14ac:dyDescent="0.25">
      <c r="B4437" s="22" t="s">
        <v>6322</v>
      </c>
      <c r="C4437" s="22" t="s">
        <v>6324</v>
      </c>
      <c r="D4437" s="24">
        <v>78459</v>
      </c>
    </row>
    <row r="4438" spans="2:4" x14ac:dyDescent="0.25">
      <c r="B4438" s="22" t="s">
        <v>4892</v>
      </c>
      <c r="C4438" s="22" t="s">
        <v>4894</v>
      </c>
      <c r="D4438" s="24">
        <v>78472</v>
      </c>
    </row>
    <row r="4439" spans="2:4" x14ac:dyDescent="0.25">
      <c r="B4439" s="22" t="s">
        <v>4727</v>
      </c>
      <c r="C4439" s="22" t="s">
        <v>4729</v>
      </c>
      <c r="D4439" s="24">
        <v>78502</v>
      </c>
    </row>
    <row r="4440" spans="2:4" x14ac:dyDescent="0.25">
      <c r="B4440" s="22" t="s">
        <v>5303</v>
      </c>
      <c r="C4440" s="22" t="s">
        <v>5305</v>
      </c>
      <c r="D4440" s="24">
        <v>78525</v>
      </c>
    </row>
    <row r="4441" spans="2:4" x14ac:dyDescent="0.25">
      <c r="B4441" s="22" t="s">
        <v>3868</v>
      </c>
      <c r="C4441" s="22" t="s">
        <v>3870</v>
      </c>
      <c r="D4441" s="24">
        <v>78561</v>
      </c>
    </row>
    <row r="4442" spans="2:4" x14ac:dyDescent="0.25">
      <c r="B4442" s="22" t="s">
        <v>4651</v>
      </c>
      <c r="C4442" s="22" t="s">
        <v>4652</v>
      </c>
      <c r="D4442" s="24">
        <v>78565</v>
      </c>
    </row>
    <row r="4443" spans="2:4" x14ac:dyDescent="0.25">
      <c r="B4443" s="22" t="s">
        <v>5243</v>
      </c>
      <c r="C4443" s="22" t="s">
        <v>5245</v>
      </c>
      <c r="D4443" s="24">
        <v>78578</v>
      </c>
    </row>
    <row r="4444" spans="2:4" x14ac:dyDescent="0.25">
      <c r="B4444" s="22" t="s">
        <v>4501</v>
      </c>
      <c r="C4444" s="22" t="s">
        <v>4503</v>
      </c>
      <c r="D4444" s="24">
        <v>78839</v>
      </c>
    </row>
    <row r="4445" spans="2:4" x14ac:dyDescent="0.25">
      <c r="B4445" s="22" t="s">
        <v>4594</v>
      </c>
      <c r="C4445" s="22" t="s">
        <v>4596</v>
      </c>
      <c r="D4445" s="24">
        <v>78883</v>
      </c>
    </row>
    <row r="4446" spans="2:4" x14ac:dyDescent="0.25">
      <c r="B4446" s="22" t="s">
        <v>4081</v>
      </c>
      <c r="C4446" s="22" t="s">
        <v>4083</v>
      </c>
      <c r="D4446" s="24">
        <v>78962</v>
      </c>
    </row>
    <row r="4447" spans="2:4" x14ac:dyDescent="0.25">
      <c r="B4447" s="22" t="s">
        <v>5678</v>
      </c>
      <c r="C4447" s="22" t="s">
        <v>5680</v>
      </c>
      <c r="D4447" s="24">
        <v>78990</v>
      </c>
    </row>
    <row r="4448" spans="2:4" x14ac:dyDescent="0.25">
      <c r="B4448" s="22" t="s">
        <v>4318</v>
      </c>
      <c r="C4448" s="22" t="s">
        <v>4320</v>
      </c>
      <c r="D4448" s="24">
        <v>79230</v>
      </c>
    </row>
    <row r="4449" spans="2:4" x14ac:dyDescent="0.25">
      <c r="B4449" s="22" t="s">
        <v>4189</v>
      </c>
      <c r="C4449" s="22" t="s">
        <v>4191</v>
      </c>
      <c r="D4449" s="24">
        <v>79504</v>
      </c>
    </row>
    <row r="4450" spans="2:4" x14ac:dyDescent="0.25">
      <c r="B4450" s="22" t="s">
        <v>3103</v>
      </c>
      <c r="C4450" s="22" t="s">
        <v>3105</v>
      </c>
      <c r="D4450" s="24">
        <v>79517</v>
      </c>
    </row>
    <row r="4451" spans="2:4" x14ac:dyDescent="0.25">
      <c r="B4451" s="22" t="s">
        <v>4402</v>
      </c>
      <c r="C4451" s="22" t="s">
        <v>4404</v>
      </c>
      <c r="D4451" s="24">
        <v>79535</v>
      </c>
    </row>
    <row r="4452" spans="2:4" x14ac:dyDescent="0.25">
      <c r="B4452" s="22" t="s">
        <v>4585</v>
      </c>
      <c r="C4452" s="22" t="s">
        <v>4587</v>
      </c>
      <c r="D4452" s="24">
        <v>79542</v>
      </c>
    </row>
    <row r="4453" spans="2:4" x14ac:dyDescent="0.25">
      <c r="B4453" s="22" t="s">
        <v>3633</v>
      </c>
      <c r="C4453" s="22" t="s">
        <v>3635</v>
      </c>
      <c r="D4453" s="24">
        <v>79556</v>
      </c>
    </row>
    <row r="4454" spans="2:4" x14ac:dyDescent="0.25">
      <c r="B4454" s="22" t="s">
        <v>4033</v>
      </c>
      <c r="C4454" s="22" t="s">
        <v>4035</v>
      </c>
      <c r="D4454" s="24">
        <v>79575</v>
      </c>
    </row>
    <row r="4455" spans="2:4" x14ac:dyDescent="0.25">
      <c r="B4455" s="22" t="s">
        <v>3952</v>
      </c>
      <c r="C4455" s="22" t="s">
        <v>3954</v>
      </c>
      <c r="D4455" s="24">
        <v>79617</v>
      </c>
    </row>
    <row r="4456" spans="2:4" x14ac:dyDescent="0.25">
      <c r="B4456" s="22" t="s">
        <v>4015</v>
      </c>
      <c r="C4456" s="22" t="s">
        <v>4017</v>
      </c>
      <c r="D4456" s="24">
        <v>79667</v>
      </c>
    </row>
    <row r="4457" spans="2:4" x14ac:dyDescent="0.25">
      <c r="B4457" s="22" t="s">
        <v>10693</v>
      </c>
      <c r="C4457" s="22" t="s">
        <v>10695</v>
      </c>
      <c r="D4457" s="24">
        <v>79721</v>
      </c>
    </row>
    <row r="4458" spans="2:4" x14ac:dyDescent="0.25">
      <c r="B4458" s="22" t="s">
        <v>3447</v>
      </c>
      <c r="C4458" s="22" t="s">
        <v>3449</v>
      </c>
      <c r="D4458" s="24">
        <v>79937</v>
      </c>
    </row>
    <row r="4459" spans="2:4" x14ac:dyDescent="0.25">
      <c r="B4459" s="22" t="s">
        <v>4721</v>
      </c>
      <c r="C4459" s="22" t="s">
        <v>4723</v>
      </c>
      <c r="D4459" s="24">
        <v>80011</v>
      </c>
    </row>
    <row r="4460" spans="2:4" x14ac:dyDescent="0.25">
      <c r="B4460" s="22" t="s">
        <v>3877</v>
      </c>
      <c r="C4460" s="22" t="s">
        <v>4644</v>
      </c>
      <c r="D4460" s="24">
        <v>80020</v>
      </c>
    </row>
    <row r="4461" spans="2:4" x14ac:dyDescent="0.25">
      <c r="B4461" s="22" t="s">
        <v>4012</v>
      </c>
      <c r="C4461" s="22" t="s">
        <v>4014</v>
      </c>
      <c r="D4461" s="24">
        <v>80058</v>
      </c>
    </row>
    <row r="4462" spans="2:4" x14ac:dyDescent="0.25">
      <c r="B4462" s="22" t="s">
        <v>4261</v>
      </c>
      <c r="C4462" s="22" t="s">
        <v>4263</v>
      </c>
      <c r="D4462" s="24">
        <v>80121</v>
      </c>
    </row>
    <row r="4463" spans="2:4" x14ac:dyDescent="0.25">
      <c r="B4463" s="22" t="s">
        <v>4642</v>
      </c>
      <c r="C4463" s="22" t="s">
        <v>4644</v>
      </c>
      <c r="D4463" s="24">
        <v>80215</v>
      </c>
    </row>
    <row r="4464" spans="2:4" x14ac:dyDescent="0.25">
      <c r="B4464" s="22" t="s">
        <v>4174</v>
      </c>
      <c r="C4464" s="22" t="s">
        <v>4176</v>
      </c>
      <c r="D4464" s="24">
        <v>80262</v>
      </c>
    </row>
    <row r="4465" spans="2:4" x14ac:dyDescent="0.25">
      <c r="B4465" s="22" t="s">
        <v>5273</v>
      </c>
      <c r="C4465" s="22" t="s">
        <v>5275</v>
      </c>
      <c r="D4465" s="24">
        <v>80310</v>
      </c>
    </row>
    <row r="4466" spans="2:4" x14ac:dyDescent="0.25">
      <c r="B4466" s="22" t="s">
        <v>5402</v>
      </c>
      <c r="C4466" s="22" t="s">
        <v>5404</v>
      </c>
      <c r="D4466" s="24">
        <v>80545</v>
      </c>
    </row>
    <row r="4467" spans="2:4" x14ac:dyDescent="0.25">
      <c r="B4467" s="22" t="s">
        <v>5009</v>
      </c>
      <c r="C4467" s="22" t="s">
        <v>5011</v>
      </c>
      <c r="D4467" s="24">
        <v>80565</v>
      </c>
    </row>
    <row r="4468" spans="2:4" x14ac:dyDescent="0.25">
      <c r="B4468" s="22" t="s">
        <v>4814</v>
      </c>
      <c r="C4468" s="22" t="s">
        <v>4816</v>
      </c>
      <c r="D4468" s="24">
        <v>80586</v>
      </c>
    </row>
    <row r="4469" spans="2:4" x14ac:dyDescent="0.25">
      <c r="B4469" s="22" t="s">
        <v>4724</v>
      </c>
      <c r="C4469" s="22" t="s">
        <v>4726</v>
      </c>
      <c r="D4469" s="24">
        <v>80751</v>
      </c>
    </row>
    <row r="4470" spans="2:4" x14ac:dyDescent="0.25">
      <c r="B4470" s="22" t="s">
        <v>5144</v>
      </c>
      <c r="C4470" s="22" t="s">
        <v>5146</v>
      </c>
      <c r="D4470" s="24">
        <v>80879</v>
      </c>
    </row>
    <row r="4471" spans="2:4" x14ac:dyDescent="0.25">
      <c r="B4471" s="22" t="s">
        <v>4135</v>
      </c>
      <c r="C4471" s="22" t="s">
        <v>4137</v>
      </c>
      <c r="D4471" s="24">
        <v>80935</v>
      </c>
    </row>
    <row r="4472" spans="2:4" x14ac:dyDescent="0.25">
      <c r="B4472" s="22" t="s">
        <v>5105</v>
      </c>
      <c r="C4472" s="22" t="s">
        <v>5107</v>
      </c>
      <c r="D4472" s="24">
        <v>80958</v>
      </c>
    </row>
    <row r="4473" spans="2:4" x14ac:dyDescent="0.25">
      <c r="B4473" s="22" t="s">
        <v>4276</v>
      </c>
      <c r="C4473" s="22" t="s">
        <v>4278</v>
      </c>
      <c r="D4473" s="24">
        <v>81166</v>
      </c>
    </row>
    <row r="4474" spans="2:4" x14ac:dyDescent="0.25">
      <c r="B4474" s="22" t="s">
        <v>6067</v>
      </c>
      <c r="C4474" s="22" t="s">
        <v>6069</v>
      </c>
      <c r="D4474" s="24">
        <v>81334</v>
      </c>
    </row>
    <row r="4475" spans="2:4" x14ac:dyDescent="0.25">
      <c r="B4475" s="22" t="s">
        <v>4345</v>
      </c>
      <c r="C4475" s="22" t="s">
        <v>4347</v>
      </c>
      <c r="D4475" s="24">
        <v>81359</v>
      </c>
    </row>
    <row r="4476" spans="2:4" x14ac:dyDescent="0.25">
      <c r="B4476" s="22" t="s">
        <v>4129</v>
      </c>
      <c r="C4476" s="22" t="s">
        <v>4131</v>
      </c>
      <c r="D4476" s="24">
        <v>81540</v>
      </c>
    </row>
    <row r="4477" spans="2:4" x14ac:dyDescent="0.25">
      <c r="B4477" s="22" t="s">
        <v>5941</v>
      </c>
      <c r="C4477" s="22" t="s">
        <v>5943</v>
      </c>
      <c r="D4477" s="24">
        <v>81652</v>
      </c>
    </row>
    <row r="4478" spans="2:4" x14ac:dyDescent="0.25">
      <c r="B4478" s="22" t="s">
        <v>6553</v>
      </c>
      <c r="C4478" s="22" t="s">
        <v>6555</v>
      </c>
      <c r="D4478" s="24">
        <v>81654</v>
      </c>
    </row>
    <row r="4479" spans="2:4" x14ac:dyDescent="0.25">
      <c r="B4479" s="22" t="s">
        <v>2735</v>
      </c>
      <c r="C4479" s="22" t="s">
        <v>2737</v>
      </c>
      <c r="D4479" s="24">
        <v>81847</v>
      </c>
    </row>
    <row r="4480" spans="2:4" x14ac:dyDescent="0.25">
      <c r="B4480" s="22" t="s">
        <v>4648</v>
      </c>
      <c r="C4480" s="22" t="s">
        <v>4650</v>
      </c>
      <c r="D4480" s="24">
        <v>81964</v>
      </c>
    </row>
    <row r="4481" spans="2:4" x14ac:dyDescent="0.25">
      <c r="B4481" s="22" t="s">
        <v>4006</v>
      </c>
      <c r="C4481" s="22" t="s">
        <v>4008</v>
      </c>
      <c r="D4481" s="24">
        <v>82102</v>
      </c>
    </row>
    <row r="4482" spans="2:4" x14ac:dyDescent="0.25">
      <c r="B4482" s="22" t="s">
        <v>4153</v>
      </c>
      <c r="C4482" s="22" t="s">
        <v>4155</v>
      </c>
      <c r="D4482" s="24">
        <v>82128</v>
      </c>
    </row>
    <row r="4483" spans="2:4" x14ac:dyDescent="0.25">
      <c r="B4483" s="22" t="s">
        <v>4378</v>
      </c>
      <c r="C4483" s="22" t="s">
        <v>4380</v>
      </c>
      <c r="D4483" s="24">
        <v>82200</v>
      </c>
    </row>
    <row r="4484" spans="2:4" x14ac:dyDescent="0.25">
      <c r="B4484" s="22" t="s">
        <v>4336</v>
      </c>
      <c r="C4484" s="22" t="s">
        <v>4338</v>
      </c>
      <c r="D4484" s="24">
        <v>82232</v>
      </c>
    </row>
    <row r="4485" spans="2:4" x14ac:dyDescent="0.25">
      <c r="B4485" s="22" t="s">
        <v>5240</v>
      </c>
      <c r="C4485" s="22" t="s">
        <v>5242</v>
      </c>
      <c r="D4485" s="24">
        <v>82276</v>
      </c>
    </row>
    <row r="4486" spans="2:4" x14ac:dyDescent="0.25">
      <c r="B4486" s="22" t="s">
        <v>4498</v>
      </c>
      <c r="C4486" s="22" t="s">
        <v>4500</v>
      </c>
      <c r="D4486" s="24">
        <v>82378</v>
      </c>
    </row>
    <row r="4487" spans="2:4" x14ac:dyDescent="0.25">
      <c r="B4487" s="22" t="s">
        <v>4315</v>
      </c>
      <c r="C4487" s="22" t="s">
        <v>4317</v>
      </c>
      <c r="D4487" s="24">
        <v>82432</v>
      </c>
    </row>
    <row r="4488" spans="2:4" x14ac:dyDescent="0.25">
      <c r="B4488" s="22" t="s">
        <v>3859</v>
      </c>
      <c r="C4488" s="22" t="s">
        <v>3861</v>
      </c>
      <c r="D4488" s="24">
        <v>82510</v>
      </c>
    </row>
    <row r="4489" spans="2:4" x14ac:dyDescent="0.25">
      <c r="B4489" s="22" t="s">
        <v>3946</v>
      </c>
      <c r="C4489" s="22" t="s">
        <v>3948</v>
      </c>
      <c r="D4489" s="24">
        <v>82538</v>
      </c>
    </row>
    <row r="4490" spans="2:4" x14ac:dyDescent="0.25">
      <c r="B4490" s="22" t="s">
        <v>4612</v>
      </c>
      <c r="C4490" s="22" t="s">
        <v>4614</v>
      </c>
      <c r="D4490" s="24">
        <v>82673</v>
      </c>
    </row>
    <row r="4491" spans="2:4" x14ac:dyDescent="0.25">
      <c r="B4491" s="22" t="s">
        <v>3895</v>
      </c>
      <c r="C4491" s="22" t="s">
        <v>3897</v>
      </c>
      <c r="D4491" s="24">
        <v>82711</v>
      </c>
    </row>
    <row r="4492" spans="2:4" x14ac:dyDescent="0.25">
      <c r="B4492" s="22" t="s">
        <v>4360</v>
      </c>
      <c r="C4492" s="22" t="s">
        <v>4362</v>
      </c>
      <c r="D4492" s="24">
        <v>82873</v>
      </c>
    </row>
    <row r="4493" spans="2:4" x14ac:dyDescent="0.25">
      <c r="B4493" s="22" t="s">
        <v>4075</v>
      </c>
      <c r="C4493" s="22" t="s">
        <v>4077</v>
      </c>
      <c r="D4493" s="24">
        <v>82943</v>
      </c>
    </row>
    <row r="4494" spans="2:4" x14ac:dyDescent="0.25">
      <c r="B4494" s="22" t="s">
        <v>3606</v>
      </c>
      <c r="C4494" s="22" t="s">
        <v>3608</v>
      </c>
      <c r="D4494" s="24">
        <v>82951</v>
      </c>
    </row>
    <row r="4495" spans="2:4" x14ac:dyDescent="0.25">
      <c r="B4495" s="22" t="s">
        <v>4258</v>
      </c>
      <c r="C4495" s="22" t="s">
        <v>4260</v>
      </c>
      <c r="D4495" s="24">
        <v>82964</v>
      </c>
    </row>
    <row r="4496" spans="2:4" x14ac:dyDescent="0.25">
      <c r="B4496" s="22" t="s">
        <v>3979</v>
      </c>
      <c r="C4496" s="22" t="s">
        <v>3981</v>
      </c>
      <c r="D4496" s="24">
        <v>83037</v>
      </c>
    </row>
    <row r="4497" spans="2:4" x14ac:dyDescent="0.25">
      <c r="B4497" s="22" t="s">
        <v>3426</v>
      </c>
      <c r="C4497" s="22" t="s">
        <v>3428</v>
      </c>
      <c r="D4497" s="24">
        <v>83123</v>
      </c>
    </row>
    <row r="4498" spans="2:4" x14ac:dyDescent="0.25">
      <c r="B4498" s="22" t="s">
        <v>4303</v>
      </c>
      <c r="C4498" s="22" t="s">
        <v>4305</v>
      </c>
      <c r="D4498" s="24">
        <v>83136</v>
      </c>
    </row>
    <row r="4499" spans="2:4" x14ac:dyDescent="0.25">
      <c r="B4499" s="22" t="s">
        <v>5438</v>
      </c>
      <c r="C4499" s="22" t="s">
        <v>19079</v>
      </c>
      <c r="D4499" s="24">
        <v>83212</v>
      </c>
    </row>
    <row r="4500" spans="2:4" x14ac:dyDescent="0.25">
      <c r="B4500" s="22" t="s">
        <v>4255</v>
      </c>
      <c r="C4500" s="22" t="s">
        <v>4257</v>
      </c>
      <c r="D4500" s="24">
        <v>83321</v>
      </c>
    </row>
    <row r="4501" spans="2:4" x14ac:dyDescent="0.25">
      <c r="B4501" s="22" t="s">
        <v>4036</v>
      </c>
      <c r="C4501" s="22" t="s">
        <v>4038</v>
      </c>
      <c r="D4501" s="24">
        <v>83454</v>
      </c>
    </row>
    <row r="4502" spans="2:4" x14ac:dyDescent="0.25">
      <c r="B4502" s="22" t="s">
        <v>3826</v>
      </c>
      <c r="C4502" s="22" t="s">
        <v>3828</v>
      </c>
      <c r="D4502" s="24">
        <v>83499</v>
      </c>
    </row>
    <row r="4503" spans="2:4" x14ac:dyDescent="0.25">
      <c r="B4503" s="22" t="s">
        <v>4195</v>
      </c>
      <c r="C4503" s="22" t="s">
        <v>4197</v>
      </c>
      <c r="D4503" s="24">
        <v>83621</v>
      </c>
    </row>
    <row r="4504" spans="2:4" x14ac:dyDescent="0.25">
      <c r="B4504" s="22" t="s">
        <v>5893</v>
      </c>
      <c r="C4504" s="22" t="s">
        <v>5895</v>
      </c>
      <c r="D4504" s="24">
        <v>83781</v>
      </c>
    </row>
    <row r="4505" spans="2:4" x14ac:dyDescent="0.25">
      <c r="B4505" s="22" t="s">
        <v>3238</v>
      </c>
      <c r="C4505" s="22" t="s">
        <v>3240</v>
      </c>
      <c r="D4505" s="24">
        <v>83896</v>
      </c>
    </row>
    <row r="4506" spans="2:4" x14ac:dyDescent="0.25">
      <c r="B4506" s="22" t="s">
        <v>5390</v>
      </c>
      <c r="C4506" s="22" t="s">
        <v>5392</v>
      </c>
      <c r="D4506" s="24">
        <v>84129</v>
      </c>
    </row>
    <row r="4507" spans="2:4" x14ac:dyDescent="0.25">
      <c r="B4507" s="22" t="s">
        <v>3651</v>
      </c>
      <c r="C4507" s="22" t="s">
        <v>3653</v>
      </c>
      <c r="D4507" s="24">
        <v>84315</v>
      </c>
    </row>
    <row r="4508" spans="2:4" x14ac:dyDescent="0.25">
      <c r="B4508" s="22" t="s">
        <v>4393</v>
      </c>
      <c r="C4508" s="22" t="s">
        <v>4395</v>
      </c>
      <c r="D4508" s="24">
        <v>84317</v>
      </c>
    </row>
    <row r="4509" spans="2:4" x14ac:dyDescent="0.25">
      <c r="B4509" s="22" t="s">
        <v>4582</v>
      </c>
      <c r="C4509" s="22" t="s">
        <v>4584</v>
      </c>
      <c r="D4509" s="24">
        <v>84480</v>
      </c>
    </row>
    <row r="4510" spans="2:4" x14ac:dyDescent="0.25">
      <c r="B4510" s="22" t="s">
        <v>6977</v>
      </c>
      <c r="C4510" s="22" t="s">
        <v>6979</v>
      </c>
      <c r="D4510" s="24">
        <v>84489</v>
      </c>
    </row>
    <row r="4511" spans="2:4" x14ac:dyDescent="0.25">
      <c r="B4511" s="22" t="s">
        <v>4291</v>
      </c>
      <c r="C4511" s="22" t="s">
        <v>4293</v>
      </c>
      <c r="D4511" s="24">
        <v>84503</v>
      </c>
    </row>
    <row r="4512" spans="2:4" x14ac:dyDescent="0.25">
      <c r="B4512" s="22" t="s">
        <v>4342</v>
      </c>
      <c r="C4512" s="22" t="s">
        <v>4344</v>
      </c>
      <c r="D4512" s="24">
        <v>84689</v>
      </c>
    </row>
    <row r="4513" spans="2:4" x14ac:dyDescent="0.25">
      <c r="B4513" s="22" t="s">
        <v>3567</v>
      </c>
      <c r="C4513" s="22" t="s">
        <v>3569</v>
      </c>
      <c r="D4513" s="24">
        <v>84870</v>
      </c>
    </row>
    <row r="4514" spans="2:4" x14ac:dyDescent="0.25">
      <c r="B4514" s="22" t="s">
        <v>3486</v>
      </c>
      <c r="C4514" s="22" t="s">
        <v>3488</v>
      </c>
      <c r="D4514" s="24">
        <v>84941</v>
      </c>
    </row>
    <row r="4515" spans="2:4" x14ac:dyDescent="0.25">
      <c r="B4515" s="22" t="s">
        <v>3044</v>
      </c>
      <c r="C4515" s="22" t="s">
        <v>3046</v>
      </c>
      <c r="D4515" s="24">
        <v>85084</v>
      </c>
    </row>
    <row r="4516" spans="2:4" x14ac:dyDescent="0.25">
      <c r="B4516" s="22" t="s">
        <v>4934</v>
      </c>
      <c r="C4516" s="22" t="s">
        <v>4936</v>
      </c>
      <c r="D4516" s="24">
        <v>85355</v>
      </c>
    </row>
    <row r="4517" spans="2:4" x14ac:dyDescent="0.25">
      <c r="B4517" s="22" t="s">
        <v>3489</v>
      </c>
      <c r="C4517" s="22" t="s">
        <v>3491</v>
      </c>
      <c r="D4517" s="24">
        <v>85376</v>
      </c>
    </row>
    <row r="4518" spans="2:4" x14ac:dyDescent="0.25">
      <c r="B4518" s="22" t="s">
        <v>4742</v>
      </c>
      <c r="C4518" s="22" t="s">
        <v>4744</v>
      </c>
      <c r="D4518" s="24">
        <v>85420</v>
      </c>
    </row>
    <row r="4519" spans="2:4" x14ac:dyDescent="0.25">
      <c r="B4519" s="22" t="s">
        <v>4673</v>
      </c>
      <c r="C4519" s="22" t="s">
        <v>4675</v>
      </c>
      <c r="D4519" s="24">
        <v>85498</v>
      </c>
    </row>
    <row r="4520" spans="2:4" x14ac:dyDescent="0.25">
      <c r="B4520" s="22" t="s">
        <v>4237</v>
      </c>
      <c r="C4520" s="22" t="s">
        <v>4239</v>
      </c>
      <c r="D4520" s="24">
        <v>85619</v>
      </c>
    </row>
    <row r="4521" spans="2:4" x14ac:dyDescent="0.25">
      <c r="B4521" s="22" t="s">
        <v>3976</v>
      </c>
      <c r="C4521" s="22" t="s">
        <v>3978</v>
      </c>
      <c r="D4521" s="24">
        <v>85700</v>
      </c>
    </row>
    <row r="4522" spans="2:4" x14ac:dyDescent="0.25">
      <c r="B4522" s="22" t="s">
        <v>3178</v>
      </c>
      <c r="C4522" s="22" t="s">
        <v>3180</v>
      </c>
      <c r="D4522" s="24">
        <v>85865</v>
      </c>
    </row>
    <row r="4523" spans="2:4" x14ac:dyDescent="0.25">
      <c r="B4523" s="22" t="s">
        <v>3985</v>
      </c>
      <c r="C4523" s="22" t="s">
        <v>3987</v>
      </c>
      <c r="D4523" s="24">
        <v>85875</v>
      </c>
    </row>
    <row r="4524" spans="2:4" x14ac:dyDescent="0.25">
      <c r="B4524" s="22" t="s">
        <v>4198</v>
      </c>
      <c r="C4524" s="22" t="s">
        <v>4200</v>
      </c>
      <c r="D4524" s="24">
        <v>85923</v>
      </c>
    </row>
    <row r="4525" spans="2:4" x14ac:dyDescent="0.25">
      <c r="B4525" s="22" t="s">
        <v>4141</v>
      </c>
      <c r="C4525" s="22" t="s">
        <v>4143</v>
      </c>
      <c r="D4525" s="24">
        <v>85974</v>
      </c>
    </row>
    <row r="4526" spans="2:4" x14ac:dyDescent="0.25">
      <c r="B4526" s="22" t="s">
        <v>4294</v>
      </c>
      <c r="C4526" s="22" t="s">
        <v>4296</v>
      </c>
      <c r="D4526" s="24">
        <v>86033</v>
      </c>
    </row>
    <row r="4527" spans="2:4" x14ac:dyDescent="0.25">
      <c r="B4527" s="22" t="s">
        <v>3949</v>
      </c>
      <c r="C4527" s="22" t="s">
        <v>3951</v>
      </c>
      <c r="D4527" s="24">
        <v>86043</v>
      </c>
    </row>
    <row r="4528" spans="2:4" x14ac:dyDescent="0.25">
      <c r="B4528" s="22" t="s">
        <v>4087</v>
      </c>
      <c r="C4528" s="22" t="s">
        <v>4089</v>
      </c>
      <c r="D4528" s="24">
        <v>86096</v>
      </c>
    </row>
    <row r="4529" spans="2:4" x14ac:dyDescent="0.25">
      <c r="B4529" s="22" t="s">
        <v>3342</v>
      </c>
      <c r="C4529" s="22" t="s">
        <v>3344</v>
      </c>
      <c r="D4529" s="24">
        <v>86188</v>
      </c>
    </row>
    <row r="4530" spans="2:4" x14ac:dyDescent="0.25">
      <c r="B4530" s="22" t="s">
        <v>4111</v>
      </c>
      <c r="C4530" s="22" t="s">
        <v>4113</v>
      </c>
      <c r="D4530" s="24">
        <v>86194</v>
      </c>
    </row>
    <row r="4531" spans="2:4" x14ac:dyDescent="0.25">
      <c r="B4531" s="22" t="s">
        <v>4609</v>
      </c>
      <c r="C4531" s="22" t="s">
        <v>4611</v>
      </c>
      <c r="D4531" s="24">
        <v>86313</v>
      </c>
    </row>
    <row r="4532" spans="2:4" x14ac:dyDescent="0.25">
      <c r="B4532" s="22" t="s">
        <v>6025</v>
      </c>
      <c r="C4532" s="22" t="s">
        <v>6027</v>
      </c>
      <c r="D4532" s="24">
        <v>86339</v>
      </c>
    </row>
    <row r="4533" spans="2:4" x14ac:dyDescent="0.25">
      <c r="B4533" s="22" t="s">
        <v>4573</v>
      </c>
      <c r="C4533" s="22" t="s">
        <v>4575</v>
      </c>
      <c r="D4533" s="24">
        <v>86422</v>
      </c>
    </row>
    <row r="4534" spans="2:4" x14ac:dyDescent="0.25">
      <c r="B4534" s="22" t="s">
        <v>3546</v>
      </c>
      <c r="C4534" s="22" t="s">
        <v>3548</v>
      </c>
      <c r="D4534" s="24">
        <v>86518</v>
      </c>
    </row>
    <row r="4535" spans="2:4" x14ac:dyDescent="0.25">
      <c r="B4535" s="22" t="s">
        <v>6559</v>
      </c>
      <c r="C4535" s="22" t="s">
        <v>6561</v>
      </c>
      <c r="D4535" s="24">
        <v>86642</v>
      </c>
    </row>
    <row r="4536" spans="2:4" x14ac:dyDescent="0.25">
      <c r="B4536" s="22" t="s">
        <v>3166</v>
      </c>
      <c r="C4536" s="22" t="s">
        <v>19080</v>
      </c>
      <c r="D4536" s="24">
        <v>86664</v>
      </c>
    </row>
    <row r="4537" spans="2:4" x14ac:dyDescent="0.25">
      <c r="B4537" s="22" t="s">
        <v>4543</v>
      </c>
      <c r="C4537" s="22" t="s">
        <v>4545</v>
      </c>
      <c r="D4537" s="24">
        <v>86839</v>
      </c>
    </row>
    <row r="4538" spans="2:4" x14ac:dyDescent="0.25">
      <c r="B4538" s="22" t="s">
        <v>3808</v>
      </c>
      <c r="C4538" s="22" t="s">
        <v>3810</v>
      </c>
      <c r="D4538" s="24">
        <v>86929</v>
      </c>
    </row>
    <row r="4539" spans="2:4" x14ac:dyDescent="0.25">
      <c r="B4539" s="22" t="s">
        <v>4513</v>
      </c>
      <c r="C4539" s="22" t="s">
        <v>4515</v>
      </c>
      <c r="D4539" s="24">
        <v>87019</v>
      </c>
    </row>
    <row r="4540" spans="2:4" x14ac:dyDescent="0.25">
      <c r="B4540" s="22" t="s">
        <v>3621</v>
      </c>
      <c r="C4540" s="22" t="s">
        <v>3623</v>
      </c>
      <c r="D4540" s="24">
        <v>87239</v>
      </c>
    </row>
    <row r="4541" spans="2:4" x14ac:dyDescent="0.25">
      <c r="B4541" s="22" t="s">
        <v>5507</v>
      </c>
      <c r="C4541" s="22" t="s">
        <v>5509</v>
      </c>
      <c r="D4541" s="24">
        <v>87431</v>
      </c>
    </row>
    <row r="4542" spans="2:4" x14ac:dyDescent="0.25">
      <c r="B4542" s="22" t="s">
        <v>4871</v>
      </c>
      <c r="C4542" s="22" t="s">
        <v>4873</v>
      </c>
      <c r="D4542" s="24">
        <v>87682</v>
      </c>
    </row>
    <row r="4543" spans="2:4" x14ac:dyDescent="0.25">
      <c r="B4543" s="22" t="s">
        <v>7561</v>
      </c>
      <c r="C4543" s="22" t="s">
        <v>7563</v>
      </c>
      <c r="D4543" s="24">
        <v>87932</v>
      </c>
    </row>
    <row r="4544" spans="2:4" x14ac:dyDescent="0.25">
      <c r="B4544" s="22" t="s">
        <v>4093</v>
      </c>
      <c r="C4544" s="22" t="s">
        <v>4095</v>
      </c>
      <c r="D4544" s="24">
        <v>88043</v>
      </c>
    </row>
    <row r="4545" spans="2:4" x14ac:dyDescent="0.25">
      <c r="B4545" s="22" t="s">
        <v>4228</v>
      </c>
      <c r="C4545" s="22" t="s">
        <v>4230</v>
      </c>
      <c r="D4545" s="24">
        <v>88160</v>
      </c>
    </row>
    <row r="4546" spans="2:4" x14ac:dyDescent="0.25">
      <c r="B4546" s="22" t="s">
        <v>4603</v>
      </c>
      <c r="C4546" s="22" t="s">
        <v>4605</v>
      </c>
      <c r="D4546" s="24">
        <v>88201</v>
      </c>
    </row>
    <row r="4547" spans="2:4" x14ac:dyDescent="0.25">
      <c r="B4547" s="22" t="s">
        <v>4369</v>
      </c>
      <c r="C4547" s="22" t="s">
        <v>4371</v>
      </c>
      <c r="D4547" s="24">
        <v>88281</v>
      </c>
    </row>
    <row r="4548" spans="2:4" x14ac:dyDescent="0.25">
      <c r="B4548" s="22" t="s">
        <v>4042</v>
      </c>
      <c r="C4548" s="22" t="s">
        <v>4044</v>
      </c>
      <c r="D4548" s="24">
        <v>88297</v>
      </c>
    </row>
    <row r="4549" spans="2:4" x14ac:dyDescent="0.25">
      <c r="B4549" s="22" t="s">
        <v>4204</v>
      </c>
      <c r="C4549" s="22" t="s">
        <v>4206</v>
      </c>
      <c r="D4549" s="24">
        <v>88528</v>
      </c>
    </row>
    <row r="4550" spans="2:4" x14ac:dyDescent="0.25">
      <c r="B4550" s="22" t="s">
        <v>3576</v>
      </c>
      <c r="C4550" s="22" t="s">
        <v>3578</v>
      </c>
      <c r="D4550" s="24">
        <v>88726</v>
      </c>
    </row>
    <row r="4551" spans="2:4" x14ac:dyDescent="0.25">
      <c r="B4551" s="22" t="s">
        <v>6675</v>
      </c>
      <c r="C4551" s="22" t="s">
        <v>6677</v>
      </c>
      <c r="D4551" s="24">
        <v>88774</v>
      </c>
    </row>
    <row r="4552" spans="2:4" x14ac:dyDescent="0.25">
      <c r="B4552" s="22" t="s">
        <v>4108</v>
      </c>
      <c r="C4552" s="22" t="s">
        <v>4110</v>
      </c>
      <c r="D4552" s="24">
        <v>89016</v>
      </c>
    </row>
    <row r="4553" spans="2:4" x14ac:dyDescent="0.25">
      <c r="B4553" s="22" t="s">
        <v>3904</v>
      </c>
      <c r="C4553" s="22" t="s">
        <v>3906</v>
      </c>
      <c r="D4553" s="24">
        <v>89022</v>
      </c>
    </row>
    <row r="4554" spans="2:4" x14ac:dyDescent="0.25">
      <c r="B4554" s="22" t="s">
        <v>5396</v>
      </c>
      <c r="C4554" s="22" t="s">
        <v>5398</v>
      </c>
      <c r="D4554" s="24">
        <v>89328</v>
      </c>
    </row>
    <row r="4555" spans="2:4" x14ac:dyDescent="0.25">
      <c r="B4555" s="22" t="s">
        <v>3369</v>
      </c>
      <c r="C4555" s="22" t="s">
        <v>3371</v>
      </c>
      <c r="D4555" s="24">
        <v>89359</v>
      </c>
    </row>
    <row r="4556" spans="2:4" x14ac:dyDescent="0.25">
      <c r="B4556" s="22" t="s">
        <v>5411</v>
      </c>
      <c r="C4556" s="22" t="s">
        <v>5413</v>
      </c>
      <c r="D4556" s="24">
        <v>89596</v>
      </c>
    </row>
    <row r="4557" spans="2:4" x14ac:dyDescent="0.25">
      <c r="B4557" s="22" t="s">
        <v>4955</v>
      </c>
      <c r="C4557" s="22" t="s">
        <v>4957</v>
      </c>
      <c r="D4557" s="24">
        <v>89612</v>
      </c>
    </row>
    <row r="4558" spans="2:4" x14ac:dyDescent="0.25">
      <c r="B4558" s="22" t="s">
        <v>4606</v>
      </c>
      <c r="C4558" s="22" t="s">
        <v>4608</v>
      </c>
      <c r="D4558" s="24">
        <v>89657</v>
      </c>
    </row>
    <row r="4559" spans="2:4" x14ac:dyDescent="0.25">
      <c r="B4559" s="22" t="s">
        <v>3686</v>
      </c>
      <c r="C4559" s="22" t="s">
        <v>3688</v>
      </c>
      <c r="D4559" s="24">
        <v>89928</v>
      </c>
    </row>
    <row r="4560" spans="2:4" x14ac:dyDescent="0.25">
      <c r="B4560" s="22" t="s">
        <v>3163</v>
      </c>
      <c r="C4560" s="22" t="s">
        <v>3165</v>
      </c>
      <c r="D4560" s="24">
        <v>90066</v>
      </c>
    </row>
    <row r="4561" spans="2:4" x14ac:dyDescent="0.25">
      <c r="B4561" s="22" t="s">
        <v>3677</v>
      </c>
      <c r="C4561" s="22" t="s">
        <v>3679</v>
      </c>
      <c r="D4561" s="24">
        <v>90073</v>
      </c>
    </row>
    <row r="4562" spans="2:4" x14ac:dyDescent="0.25">
      <c r="B4562" s="22" t="s">
        <v>12778</v>
      </c>
      <c r="C4562" s="22" t="s">
        <v>12780</v>
      </c>
      <c r="D4562" s="24">
        <v>90178</v>
      </c>
    </row>
    <row r="4563" spans="2:4" x14ac:dyDescent="0.25">
      <c r="B4563" s="22" t="s">
        <v>3002</v>
      </c>
      <c r="C4563" s="22" t="s">
        <v>3004</v>
      </c>
      <c r="D4563" s="24">
        <v>90256</v>
      </c>
    </row>
    <row r="4564" spans="2:4" x14ac:dyDescent="0.25">
      <c r="B4564" s="22" t="s">
        <v>3522</v>
      </c>
      <c r="C4564" s="22" t="s">
        <v>3524</v>
      </c>
      <c r="D4564" s="24">
        <v>90300</v>
      </c>
    </row>
    <row r="4565" spans="2:4" x14ac:dyDescent="0.25">
      <c r="B4565" s="22" t="s">
        <v>4793</v>
      </c>
      <c r="C4565" s="22" t="s">
        <v>4795</v>
      </c>
      <c r="D4565" s="24">
        <v>90349</v>
      </c>
    </row>
    <row r="4566" spans="2:4" x14ac:dyDescent="0.25">
      <c r="B4566" s="22" t="s">
        <v>3519</v>
      </c>
      <c r="C4566" s="22" t="s">
        <v>3521</v>
      </c>
      <c r="D4566" s="24">
        <v>90376</v>
      </c>
    </row>
    <row r="4567" spans="2:4" x14ac:dyDescent="0.25">
      <c r="B4567" s="22" t="s">
        <v>3832</v>
      </c>
      <c r="C4567" s="22" t="s">
        <v>3834</v>
      </c>
      <c r="D4567" s="24">
        <v>90454</v>
      </c>
    </row>
    <row r="4568" spans="2:4" x14ac:dyDescent="0.25">
      <c r="B4568" s="22" t="s">
        <v>3525</v>
      </c>
      <c r="C4568" s="22" t="s">
        <v>3527</v>
      </c>
      <c r="D4568" s="24">
        <v>90547</v>
      </c>
    </row>
    <row r="4569" spans="2:4" x14ac:dyDescent="0.25">
      <c r="B4569" s="22" t="s">
        <v>3766</v>
      </c>
      <c r="C4569" s="22" t="s">
        <v>3768</v>
      </c>
      <c r="D4569" s="24">
        <v>90633</v>
      </c>
    </row>
    <row r="4570" spans="2:4" x14ac:dyDescent="0.25">
      <c r="B4570" s="22" t="s">
        <v>5384</v>
      </c>
      <c r="C4570" s="22" t="s">
        <v>5386</v>
      </c>
      <c r="D4570" s="24">
        <v>90762</v>
      </c>
    </row>
    <row r="4571" spans="2:4" x14ac:dyDescent="0.25">
      <c r="B4571" s="22" t="s">
        <v>4671</v>
      </c>
      <c r="C4571" s="22" t="s">
        <v>4623</v>
      </c>
      <c r="D4571" s="24">
        <v>90838</v>
      </c>
    </row>
    <row r="4572" spans="2:4" x14ac:dyDescent="0.25">
      <c r="B4572" s="22" t="s">
        <v>4171</v>
      </c>
      <c r="C4572" s="22" t="s">
        <v>4173</v>
      </c>
      <c r="D4572" s="24">
        <v>91220</v>
      </c>
    </row>
    <row r="4573" spans="2:4" x14ac:dyDescent="0.25">
      <c r="B4573" s="22" t="s">
        <v>4168</v>
      </c>
      <c r="C4573" s="22" t="s">
        <v>4170</v>
      </c>
      <c r="D4573" s="24">
        <v>91274</v>
      </c>
    </row>
    <row r="4574" spans="2:4" x14ac:dyDescent="0.25">
      <c r="B4574" s="22" t="s">
        <v>3660</v>
      </c>
      <c r="C4574" s="22" t="s">
        <v>3662</v>
      </c>
      <c r="D4574" s="24">
        <v>91396</v>
      </c>
    </row>
    <row r="4575" spans="2:4" x14ac:dyDescent="0.25">
      <c r="B4575" s="22" t="s">
        <v>4417</v>
      </c>
      <c r="C4575" s="22" t="s">
        <v>4419</v>
      </c>
      <c r="D4575" s="24">
        <v>91504</v>
      </c>
    </row>
    <row r="4576" spans="2:4" x14ac:dyDescent="0.25">
      <c r="B4576" s="22" t="s">
        <v>3513</v>
      </c>
      <c r="C4576" s="22" t="s">
        <v>3515</v>
      </c>
      <c r="D4576" s="24">
        <v>91537</v>
      </c>
    </row>
    <row r="4577" spans="2:4" x14ac:dyDescent="0.25">
      <c r="B4577" s="22" t="s">
        <v>3501</v>
      </c>
      <c r="C4577" s="22" t="s">
        <v>3503</v>
      </c>
      <c r="D4577" s="24">
        <v>91677</v>
      </c>
    </row>
    <row r="4578" spans="2:4" x14ac:dyDescent="0.25">
      <c r="B4578" s="22" t="s">
        <v>4162</v>
      </c>
      <c r="C4578" s="22" t="s">
        <v>4164</v>
      </c>
      <c r="D4578" s="24">
        <v>91797</v>
      </c>
    </row>
    <row r="4579" spans="2:4" x14ac:dyDescent="0.25">
      <c r="B4579" s="22" t="s">
        <v>4285</v>
      </c>
      <c r="C4579" s="22" t="s">
        <v>4287</v>
      </c>
      <c r="D4579" s="24">
        <v>91826</v>
      </c>
    </row>
    <row r="4580" spans="2:4" x14ac:dyDescent="0.25">
      <c r="B4580" s="22" t="s">
        <v>4384</v>
      </c>
      <c r="C4580" s="22" t="s">
        <v>4386</v>
      </c>
      <c r="D4580" s="24">
        <v>91831</v>
      </c>
    </row>
    <row r="4581" spans="2:4" x14ac:dyDescent="0.25">
      <c r="B4581" s="22" t="s">
        <v>4327</v>
      </c>
      <c r="C4581" s="22" t="s">
        <v>4329</v>
      </c>
      <c r="D4581" s="24">
        <v>91908</v>
      </c>
    </row>
    <row r="4582" spans="2:4" x14ac:dyDescent="0.25">
      <c r="B4582" s="22" t="s">
        <v>3811</v>
      </c>
      <c r="C4582" s="22" t="s">
        <v>3813</v>
      </c>
      <c r="D4582" s="24">
        <v>92460</v>
      </c>
    </row>
    <row r="4583" spans="2:4" x14ac:dyDescent="0.25">
      <c r="B4583" s="22" t="s">
        <v>3408</v>
      </c>
      <c r="C4583" s="22" t="s">
        <v>3410</v>
      </c>
      <c r="D4583" s="24">
        <v>92475</v>
      </c>
    </row>
    <row r="4584" spans="2:4" x14ac:dyDescent="0.25">
      <c r="B4584" s="22" t="s">
        <v>4192</v>
      </c>
      <c r="C4584" s="22" t="s">
        <v>4194</v>
      </c>
      <c r="D4584" s="24">
        <v>92507</v>
      </c>
    </row>
    <row r="4585" spans="2:4" x14ac:dyDescent="0.25">
      <c r="B4585" s="22" t="s">
        <v>3719</v>
      </c>
      <c r="C4585" s="22" t="s">
        <v>3721</v>
      </c>
      <c r="D4585" s="24">
        <v>92511</v>
      </c>
    </row>
    <row r="4586" spans="2:4" x14ac:dyDescent="0.25">
      <c r="B4586" s="22" t="s">
        <v>4381</v>
      </c>
      <c r="C4586" s="22" t="s">
        <v>4383</v>
      </c>
      <c r="D4586" s="24">
        <v>92700</v>
      </c>
    </row>
    <row r="4587" spans="2:4" x14ac:dyDescent="0.25">
      <c r="B4587" s="22" t="s">
        <v>5408</v>
      </c>
      <c r="C4587" s="22" t="s">
        <v>5410</v>
      </c>
      <c r="D4587" s="24">
        <v>92783</v>
      </c>
    </row>
    <row r="4588" spans="2:4" x14ac:dyDescent="0.25">
      <c r="B4588" s="22" t="s">
        <v>3752</v>
      </c>
      <c r="C4588" s="22" t="s">
        <v>3753</v>
      </c>
      <c r="D4588" s="24">
        <v>92788</v>
      </c>
    </row>
    <row r="4589" spans="2:4" x14ac:dyDescent="0.25">
      <c r="B4589" s="22" t="s">
        <v>4222</v>
      </c>
      <c r="C4589" s="22" t="s">
        <v>4224</v>
      </c>
      <c r="D4589" s="24">
        <v>92948</v>
      </c>
    </row>
    <row r="4590" spans="2:4" x14ac:dyDescent="0.25">
      <c r="B4590" s="22" t="s">
        <v>4024</v>
      </c>
      <c r="C4590" s="22" t="s">
        <v>4026</v>
      </c>
      <c r="D4590" s="24">
        <v>93092</v>
      </c>
    </row>
    <row r="4591" spans="2:4" x14ac:dyDescent="0.25">
      <c r="B4591" s="22" t="s">
        <v>3781</v>
      </c>
      <c r="C4591" s="22" t="s">
        <v>3783</v>
      </c>
      <c r="D4591" s="24">
        <v>93195</v>
      </c>
    </row>
    <row r="4592" spans="2:4" x14ac:dyDescent="0.25">
      <c r="B4592" s="22" t="s">
        <v>3901</v>
      </c>
      <c r="C4592" s="22" t="s">
        <v>3903</v>
      </c>
      <c r="D4592" s="24">
        <v>93218</v>
      </c>
    </row>
    <row r="4593" spans="2:4" x14ac:dyDescent="0.25">
      <c r="B4593" s="22" t="s">
        <v>3666</v>
      </c>
      <c r="C4593" s="22" t="s">
        <v>3668</v>
      </c>
      <c r="D4593" s="24">
        <v>93590</v>
      </c>
    </row>
    <row r="4594" spans="2:4" x14ac:dyDescent="0.25">
      <c r="B4594" s="22" t="s">
        <v>3306</v>
      </c>
      <c r="C4594" s="22" t="s">
        <v>3308</v>
      </c>
      <c r="D4594" s="24">
        <v>93641</v>
      </c>
    </row>
    <row r="4595" spans="2:4" x14ac:dyDescent="0.25">
      <c r="B4595" s="22" t="s">
        <v>4027</v>
      </c>
      <c r="C4595" s="22" t="s">
        <v>4029</v>
      </c>
      <c r="D4595" s="24">
        <v>93667</v>
      </c>
    </row>
    <row r="4596" spans="2:4" x14ac:dyDescent="0.25">
      <c r="B4596" s="22" t="s">
        <v>3841</v>
      </c>
      <c r="C4596" s="22" t="s">
        <v>3843</v>
      </c>
      <c r="D4596" s="24">
        <v>93921</v>
      </c>
    </row>
    <row r="4597" spans="2:4" x14ac:dyDescent="0.25">
      <c r="B4597" s="22" t="s">
        <v>3964</v>
      </c>
      <c r="C4597" s="22" t="s">
        <v>3966</v>
      </c>
      <c r="D4597" s="24">
        <v>94028</v>
      </c>
    </row>
    <row r="4598" spans="2:4" x14ac:dyDescent="0.25">
      <c r="B4598" s="22" t="s">
        <v>4243</v>
      </c>
      <c r="C4598" s="22" t="s">
        <v>4245</v>
      </c>
      <c r="D4598" s="24">
        <v>94439</v>
      </c>
    </row>
    <row r="4599" spans="2:4" x14ac:dyDescent="0.25">
      <c r="B4599" s="22" t="s">
        <v>3928</v>
      </c>
      <c r="C4599" s="22" t="s">
        <v>3930</v>
      </c>
      <c r="D4599" s="24">
        <v>94676</v>
      </c>
    </row>
    <row r="4600" spans="2:4" x14ac:dyDescent="0.25">
      <c r="B4600" s="22" t="s">
        <v>2594</v>
      </c>
      <c r="C4600" s="22" t="s">
        <v>2596</v>
      </c>
      <c r="D4600" s="24">
        <v>94744</v>
      </c>
    </row>
    <row r="4601" spans="2:4" x14ac:dyDescent="0.25">
      <c r="B4601" s="22" t="s">
        <v>3534</v>
      </c>
      <c r="C4601" s="22" t="s">
        <v>3536</v>
      </c>
      <c r="D4601" s="24">
        <v>94824</v>
      </c>
    </row>
    <row r="4602" spans="2:4" x14ac:dyDescent="0.25">
      <c r="B4602" s="22" t="s">
        <v>4357</v>
      </c>
      <c r="C4602" s="22" t="s">
        <v>4359</v>
      </c>
      <c r="D4602" s="24">
        <v>94982</v>
      </c>
    </row>
    <row r="4603" spans="2:4" x14ac:dyDescent="0.25">
      <c r="B4603" s="22" t="s">
        <v>3648</v>
      </c>
      <c r="C4603" s="22" t="s">
        <v>3650</v>
      </c>
      <c r="D4603" s="24">
        <v>95046</v>
      </c>
    </row>
    <row r="4604" spans="2:4" x14ac:dyDescent="0.25">
      <c r="B4604" s="22" t="s">
        <v>3082</v>
      </c>
      <c r="C4604" s="22" t="s">
        <v>3084</v>
      </c>
      <c r="D4604" s="24">
        <v>95190</v>
      </c>
    </row>
    <row r="4605" spans="2:4" x14ac:dyDescent="0.25">
      <c r="B4605" s="22" t="s">
        <v>4333</v>
      </c>
      <c r="C4605" s="22" t="s">
        <v>4335</v>
      </c>
      <c r="D4605" s="24">
        <v>95493</v>
      </c>
    </row>
    <row r="4606" spans="2:4" x14ac:dyDescent="0.25">
      <c r="B4606" s="22" t="s">
        <v>3746</v>
      </c>
      <c r="C4606" s="22" t="s">
        <v>3748</v>
      </c>
      <c r="D4606" s="24">
        <v>95749</v>
      </c>
    </row>
    <row r="4607" spans="2:4" x14ac:dyDescent="0.25">
      <c r="B4607" s="22" t="s">
        <v>3507</v>
      </c>
      <c r="C4607" s="22" t="s">
        <v>3509</v>
      </c>
      <c r="D4607" s="24">
        <v>95857</v>
      </c>
    </row>
    <row r="4608" spans="2:4" x14ac:dyDescent="0.25">
      <c r="B4608" s="22" t="s">
        <v>3354</v>
      </c>
      <c r="C4608" s="22" t="s">
        <v>3356</v>
      </c>
      <c r="D4608" s="24">
        <v>95954</v>
      </c>
    </row>
    <row r="4609" spans="2:4" x14ac:dyDescent="0.25">
      <c r="B4609" s="22" t="s">
        <v>3438</v>
      </c>
      <c r="C4609" s="22" t="s">
        <v>3440</v>
      </c>
      <c r="D4609" s="24">
        <v>96059</v>
      </c>
    </row>
    <row r="4610" spans="2:4" x14ac:dyDescent="0.25">
      <c r="B4610" s="22" t="s">
        <v>4096</v>
      </c>
      <c r="C4610" s="22" t="s">
        <v>4098</v>
      </c>
      <c r="D4610" s="24">
        <v>96061</v>
      </c>
    </row>
    <row r="4611" spans="2:4" x14ac:dyDescent="0.25">
      <c r="B4611" s="22" t="s">
        <v>4039</v>
      </c>
      <c r="C4611" s="22" t="s">
        <v>4041</v>
      </c>
      <c r="D4611" s="24">
        <v>96257</v>
      </c>
    </row>
    <row r="4612" spans="2:4" x14ac:dyDescent="0.25">
      <c r="B4612" s="22" t="s">
        <v>3564</v>
      </c>
      <c r="C4612" s="22" t="s">
        <v>3566</v>
      </c>
      <c r="D4612" s="24">
        <v>96810</v>
      </c>
    </row>
    <row r="4613" spans="2:4" x14ac:dyDescent="0.25">
      <c r="B4613" s="22" t="s">
        <v>5048</v>
      </c>
      <c r="C4613" s="22" t="s">
        <v>5050</v>
      </c>
      <c r="D4613" s="24">
        <v>97413</v>
      </c>
    </row>
    <row r="4614" spans="2:4" x14ac:dyDescent="0.25">
      <c r="B4614" s="22" t="s">
        <v>4363</v>
      </c>
      <c r="C4614" s="22" t="s">
        <v>4365</v>
      </c>
      <c r="D4614" s="24">
        <v>97469</v>
      </c>
    </row>
    <row r="4615" spans="2:4" x14ac:dyDescent="0.25">
      <c r="B4615" s="22" t="s">
        <v>3384</v>
      </c>
      <c r="C4615" s="22" t="s">
        <v>3386</v>
      </c>
      <c r="D4615" s="24">
        <v>97471</v>
      </c>
    </row>
    <row r="4616" spans="2:4" x14ac:dyDescent="0.25">
      <c r="B4616" s="22" t="s">
        <v>2639</v>
      </c>
      <c r="C4616" s="22" t="s">
        <v>2641</v>
      </c>
      <c r="D4616" s="24">
        <v>97504</v>
      </c>
    </row>
    <row r="4617" spans="2:4" x14ac:dyDescent="0.25">
      <c r="B4617" s="22" t="s">
        <v>3435</v>
      </c>
      <c r="C4617" s="22" t="s">
        <v>3437</v>
      </c>
      <c r="D4617" s="24">
        <v>98011</v>
      </c>
    </row>
    <row r="4618" spans="2:4" x14ac:dyDescent="0.25">
      <c r="B4618" s="22" t="s">
        <v>3796</v>
      </c>
      <c r="C4618" s="22" t="s">
        <v>3798</v>
      </c>
      <c r="D4618" s="24">
        <v>98024</v>
      </c>
    </row>
    <row r="4619" spans="2:4" x14ac:dyDescent="0.25">
      <c r="B4619" s="22" t="s">
        <v>3465</v>
      </c>
      <c r="C4619" s="22" t="s">
        <v>3467</v>
      </c>
      <c r="D4619" s="24">
        <v>98040</v>
      </c>
    </row>
    <row r="4620" spans="2:4" x14ac:dyDescent="0.25">
      <c r="B4620" s="22" t="s">
        <v>3669</v>
      </c>
      <c r="C4620" s="22" t="s">
        <v>3671</v>
      </c>
      <c r="D4620" s="24">
        <v>98164</v>
      </c>
    </row>
    <row r="4621" spans="2:4" x14ac:dyDescent="0.25">
      <c r="B4621" s="22" t="s">
        <v>3196</v>
      </c>
      <c r="C4621" s="22" t="s">
        <v>3198</v>
      </c>
      <c r="D4621" s="24">
        <v>98282</v>
      </c>
    </row>
    <row r="4622" spans="2:4" x14ac:dyDescent="0.25">
      <c r="B4622" s="22" t="s">
        <v>3674</v>
      </c>
      <c r="C4622" s="22" t="s">
        <v>3676</v>
      </c>
      <c r="D4622" s="24">
        <v>98290</v>
      </c>
    </row>
    <row r="4623" spans="2:4" x14ac:dyDescent="0.25">
      <c r="B4623" s="22" t="s">
        <v>5201</v>
      </c>
      <c r="C4623" s="22" t="s">
        <v>5203</v>
      </c>
      <c r="D4623" s="24">
        <v>98387</v>
      </c>
    </row>
    <row r="4624" spans="2:4" x14ac:dyDescent="0.25">
      <c r="B4624" s="22" t="s">
        <v>3737</v>
      </c>
      <c r="C4624" s="22" t="s">
        <v>3739</v>
      </c>
      <c r="D4624" s="24">
        <v>98634</v>
      </c>
    </row>
    <row r="4625" spans="1:4" x14ac:dyDescent="0.25">
      <c r="B4625" s="22" t="s">
        <v>4165</v>
      </c>
      <c r="C4625" s="22" t="s">
        <v>4167</v>
      </c>
      <c r="D4625" s="24">
        <v>98678</v>
      </c>
    </row>
    <row r="4626" spans="1:4" x14ac:dyDescent="0.25">
      <c r="B4626" s="22" t="s">
        <v>3330</v>
      </c>
      <c r="C4626" s="22" t="s">
        <v>3332</v>
      </c>
      <c r="D4626" s="24">
        <v>98759</v>
      </c>
    </row>
    <row r="4627" spans="1:4" x14ac:dyDescent="0.25">
      <c r="B4627" s="22" t="s">
        <v>3778</v>
      </c>
      <c r="C4627" s="22" t="s">
        <v>3780</v>
      </c>
      <c r="D4627" s="24">
        <v>98786</v>
      </c>
    </row>
    <row r="4628" spans="1:4" x14ac:dyDescent="0.25">
      <c r="B4628" s="22" t="s">
        <v>4997</v>
      </c>
      <c r="C4628" s="22" t="s">
        <v>4999</v>
      </c>
      <c r="D4628" s="24">
        <v>98983</v>
      </c>
    </row>
    <row r="4629" spans="1:4" x14ac:dyDescent="0.25">
      <c r="B4629" s="22" t="s">
        <v>4138</v>
      </c>
      <c r="C4629" s="22" t="s">
        <v>4140</v>
      </c>
      <c r="D4629" s="24">
        <v>99027</v>
      </c>
    </row>
    <row r="4630" spans="1:4" x14ac:dyDescent="0.25">
      <c r="B4630" s="22" t="s">
        <v>3067</v>
      </c>
      <c r="C4630" s="22" t="s">
        <v>3069</v>
      </c>
      <c r="D4630" s="24">
        <v>99100</v>
      </c>
    </row>
    <row r="4631" spans="1:4" x14ac:dyDescent="0.25">
      <c r="B4631" s="22" t="s">
        <v>3387</v>
      </c>
      <c r="C4631" s="22" t="s">
        <v>3389</v>
      </c>
      <c r="D4631" s="24">
        <v>99144</v>
      </c>
    </row>
    <row r="4632" spans="1:4" x14ac:dyDescent="0.25">
      <c r="B4632" s="22" t="s">
        <v>3423</v>
      </c>
      <c r="C4632" s="22" t="s">
        <v>3425</v>
      </c>
      <c r="D4632" s="24">
        <v>99195</v>
      </c>
    </row>
    <row r="4633" spans="1:4" x14ac:dyDescent="0.25">
      <c r="B4633" s="22" t="s">
        <v>2939</v>
      </c>
      <c r="C4633" s="22" t="s">
        <v>2941</v>
      </c>
      <c r="D4633" s="24">
        <v>99273</v>
      </c>
    </row>
    <row r="4634" spans="1:4" x14ac:dyDescent="0.25">
      <c r="B4634" s="22" t="s">
        <v>3483</v>
      </c>
      <c r="C4634" s="22" t="s">
        <v>3485</v>
      </c>
      <c r="D4634" s="24">
        <v>99312</v>
      </c>
    </row>
    <row r="4635" spans="1:4" x14ac:dyDescent="0.25">
      <c r="B4635" s="22" t="s">
        <v>3967</v>
      </c>
      <c r="C4635" s="22" t="s">
        <v>3969</v>
      </c>
      <c r="D4635" s="24">
        <v>99563</v>
      </c>
    </row>
    <row r="4636" spans="1:4" x14ac:dyDescent="0.25">
      <c r="B4636" s="22" t="s">
        <v>3994</v>
      </c>
      <c r="C4636" s="22" t="s">
        <v>3996</v>
      </c>
      <c r="D4636" s="24">
        <v>99676</v>
      </c>
    </row>
    <row r="4637" spans="1:4" x14ac:dyDescent="0.25">
      <c r="B4637" s="22" t="s">
        <v>3579</v>
      </c>
      <c r="C4637" s="22" t="s">
        <v>3581</v>
      </c>
      <c r="D4637" s="24">
        <v>99736</v>
      </c>
    </row>
    <row r="4638" spans="1:4" x14ac:dyDescent="0.25">
      <c r="B4638" s="22" t="s">
        <v>19081</v>
      </c>
      <c r="C4638" s="22" t="s">
        <v>19082</v>
      </c>
      <c r="D4638" s="24">
        <v>99884</v>
      </c>
    </row>
    <row r="4639" spans="1:4" x14ac:dyDescent="0.25">
      <c r="A4639">
        <v>934908988</v>
      </c>
      <c r="B4639" s="19" t="s">
        <v>954</v>
      </c>
      <c r="C4639" s="19" t="s">
        <v>19083</v>
      </c>
      <c r="D4639" s="24">
        <v>100012.51532193986</v>
      </c>
    </row>
    <row r="4640" spans="1:4" x14ac:dyDescent="0.25">
      <c r="B4640" s="22" t="s">
        <v>3838</v>
      </c>
      <c r="C4640" s="22" t="s">
        <v>3840</v>
      </c>
      <c r="D4640" s="24">
        <v>100035</v>
      </c>
    </row>
    <row r="4641" spans="2:4" x14ac:dyDescent="0.25">
      <c r="B4641" s="22" t="s">
        <v>4102</v>
      </c>
      <c r="C4641" s="22" t="s">
        <v>4104</v>
      </c>
      <c r="D4641" s="24">
        <v>100093</v>
      </c>
    </row>
    <row r="4642" spans="2:4" x14ac:dyDescent="0.25">
      <c r="B4642" s="22" t="s">
        <v>3570</v>
      </c>
      <c r="C4642" s="22" t="s">
        <v>3572</v>
      </c>
      <c r="D4642" s="24">
        <v>100102</v>
      </c>
    </row>
    <row r="4643" spans="2:4" x14ac:dyDescent="0.25">
      <c r="B4643" s="22" t="s">
        <v>4688</v>
      </c>
      <c r="C4643" s="22" t="s">
        <v>4690</v>
      </c>
      <c r="D4643" s="24">
        <v>100191</v>
      </c>
    </row>
    <row r="4644" spans="2:4" x14ac:dyDescent="0.25">
      <c r="B4644" s="22" t="s">
        <v>3772</v>
      </c>
      <c r="C4644" s="22" t="s">
        <v>3774</v>
      </c>
      <c r="D4644" s="24">
        <v>100490</v>
      </c>
    </row>
    <row r="4645" spans="2:4" x14ac:dyDescent="0.25">
      <c r="B4645" s="22" t="s">
        <v>3961</v>
      </c>
      <c r="C4645" s="22" t="s">
        <v>3963</v>
      </c>
      <c r="D4645" s="24">
        <v>100586</v>
      </c>
    </row>
    <row r="4646" spans="2:4" x14ac:dyDescent="0.25">
      <c r="B4646" s="22" t="s">
        <v>3399</v>
      </c>
      <c r="C4646" s="22" t="s">
        <v>3401</v>
      </c>
      <c r="D4646" s="24">
        <v>100971</v>
      </c>
    </row>
    <row r="4647" spans="2:4" x14ac:dyDescent="0.25">
      <c r="B4647" s="22" t="s">
        <v>3151</v>
      </c>
      <c r="C4647" s="22" t="s">
        <v>3153</v>
      </c>
      <c r="D4647" s="24">
        <v>101137</v>
      </c>
    </row>
    <row r="4648" spans="2:4" x14ac:dyDescent="0.25">
      <c r="B4648" s="22" t="s">
        <v>3907</v>
      </c>
      <c r="C4648" s="22" t="s">
        <v>3909</v>
      </c>
      <c r="D4648" s="24">
        <v>101152</v>
      </c>
    </row>
    <row r="4649" spans="2:4" x14ac:dyDescent="0.25">
      <c r="B4649" s="22" t="s">
        <v>3133</v>
      </c>
      <c r="C4649" s="22" t="s">
        <v>3135</v>
      </c>
      <c r="D4649" s="24">
        <v>101264</v>
      </c>
    </row>
    <row r="4650" spans="2:4" x14ac:dyDescent="0.25">
      <c r="B4650" s="22" t="s">
        <v>3814</v>
      </c>
      <c r="C4650" s="22" t="s">
        <v>3816</v>
      </c>
      <c r="D4650" s="24">
        <v>101328</v>
      </c>
    </row>
    <row r="4651" spans="2:4" x14ac:dyDescent="0.25">
      <c r="B4651" s="22" t="s">
        <v>3459</v>
      </c>
      <c r="C4651" s="22" t="s">
        <v>3461</v>
      </c>
      <c r="D4651" s="24">
        <v>101681</v>
      </c>
    </row>
    <row r="4652" spans="2:4" x14ac:dyDescent="0.25">
      <c r="B4652" s="22" t="s">
        <v>3558</v>
      </c>
      <c r="C4652" s="22" t="s">
        <v>3560</v>
      </c>
      <c r="D4652" s="24">
        <v>101780</v>
      </c>
    </row>
    <row r="4653" spans="2:4" x14ac:dyDescent="0.25">
      <c r="B4653" s="22" t="s">
        <v>4000</v>
      </c>
      <c r="C4653" s="22" t="s">
        <v>4002</v>
      </c>
      <c r="D4653" s="24">
        <v>102320</v>
      </c>
    </row>
    <row r="4654" spans="2:4" x14ac:dyDescent="0.25">
      <c r="B4654" s="22" t="s">
        <v>4354</v>
      </c>
      <c r="C4654" s="22" t="s">
        <v>4356</v>
      </c>
      <c r="D4654" s="24">
        <v>102456</v>
      </c>
    </row>
    <row r="4655" spans="2:4" x14ac:dyDescent="0.25">
      <c r="B4655" s="22" t="s">
        <v>3414</v>
      </c>
      <c r="C4655" s="22" t="s">
        <v>3416</v>
      </c>
      <c r="D4655" s="24">
        <v>102918</v>
      </c>
    </row>
    <row r="4656" spans="2:4" x14ac:dyDescent="0.25">
      <c r="B4656" s="22" t="s">
        <v>4210</v>
      </c>
      <c r="C4656" s="22" t="s">
        <v>4212</v>
      </c>
      <c r="D4656" s="24">
        <v>102976</v>
      </c>
    </row>
    <row r="4657" spans="2:4" x14ac:dyDescent="0.25">
      <c r="B4657" s="22" t="s">
        <v>3769</v>
      </c>
      <c r="C4657" s="22" t="s">
        <v>3771</v>
      </c>
      <c r="D4657" s="24">
        <v>103275</v>
      </c>
    </row>
    <row r="4658" spans="2:4" x14ac:dyDescent="0.25">
      <c r="B4658" s="22" t="s">
        <v>3701</v>
      </c>
      <c r="C4658" s="22" t="s">
        <v>3703</v>
      </c>
      <c r="D4658" s="24">
        <v>103624</v>
      </c>
    </row>
    <row r="4659" spans="2:4" x14ac:dyDescent="0.25">
      <c r="B4659" s="22" t="s">
        <v>3823</v>
      </c>
      <c r="C4659" s="22" t="s">
        <v>3825</v>
      </c>
      <c r="D4659" s="24">
        <v>103739</v>
      </c>
    </row>
    <row r="4660" spans="2:4" x14ac:dyDescent="0.25">
      <c r="B4660" s="22" t="s">
        <v>4306</v>
      </c>
      <c r="C4660" s="22" t="s">
        <v>4308</v>
      </c>
      <c r="D4660" s="24">
        <v>103836</v>
      </c>
    </row>
    <row r="4661" spans="2:4" x14ac:dyDescent="0.25">
      <c r="B4661" s="22" t="s">
        <v>3731</v>
      </c>
      <c r="C4661" s="22" t="s">
        <v>3733</v>
      </c>
      <c r="D4661" s="24">
        <v>104341</v>
      </c>
    </row>
    <row r="4662" spans="2:4" x14ac:dyDescent="0.25">
      <c r="B4662" s="22" t="s">
        <v>2870</v>
      </c>
      <c r="C4662" s="22" t="s">
        <v>2872</v>
      </c>
      <c r="D4662" s="24">
        <v>104365</v>
      </c>
    </row>
    <row r="4663" spans="2:4" x14ac:dyDescent="0.25">
      <c r="B4663" s="22" t="s">
        <v>3456</v>
      </c>
      <c r="C4663" s="22" t="s">
        <v>3458</v>
      </c>
      <c r="D4663" s="24">
        <v>104440</v>
      </c>
    </row>
    <row r="4664" spans="2:4" x14ac:dyDescent="0.25">
      <c r="B4664" s="22" t="s">
        <v>4213</v>
      </c>
      <c r="C4664" s="22" t="s">
        <v>4215</v>
      </c>
      <c r="D4664" s="24">
        <v>104485</v>
      </c>
    </row>
    <row r="4665" spans="2:4" x14ac:dyDescent="0.25">
      <c r="B4665" s="22" t="s">
        <v>4057</v>
      </c>
      <c r="C4665" s="22" t="s">
        <v>4059</v>
      </c>
      <c r="D4665" s="24">
        <v>104512</v>
      </c>
    </row>
    <row r="4666" spans="2:4" x14ac:dyDescent="0.25">
      <c r="B4666" s="22" t="s">
        <v>3710</v>
      </c>
      <c r="C4666" s="22" t="s">
        <v>3712</v>
      </c>
      <c r="D4666" s="24">
        <v>104687</v>
      </c>
    </row>
    <row r="4667" spans="2:4" x14ac:dyDescent="0.25">
      <c r="B4667" s="22" t="s">
        <v>3375</v>
      </c>
      <c r="C4667" s="22" t="s">
        <v>3377</v>
      </c>
      <c r="D4667" s="24">
        <v>104701</v>
      </c>
    </row>
    <row r="4668" spans="2:4" x14ac:dyDescent="0.25">
      <c r="B4668" s="22" t="s">
        <v>3600</v>
      </c>
      <c r="C4668" s="22" t="s">
        <v>3602</v>
      </c>
      <c r="D4668" s="24">
        <v>104880</v>
      </c>
    </row>
    <row r="4669" spans="2:4" x14ac:dyDescent="0.25">
      <c r="B4669" s="22" t="s">
        <v>3707</v>
      </c>
      <c r="C4669" s="22" t="s">
        <v>3709</v>
      </c>
      <c r="D4669" s="24">
        <v>105059</v>
      </c>
    </row>
    <row r="4670" spans="2:4" x14ac:dyDescent="0.25">
      <c r="B4670" s="22" t="s">
        <v>3211</v>
      </c>
      <c r="C4670" s="22" t="s">
        <v>3213</v>
      </c>
      <c r="D4670" s="24">
        <v>105187</v>
      </c>
    </row>
    <row r="4671" spans="2:4" x14ac:dyDescent="0.25">
      <c r="B4671" s="22" t="s">
        <v>3348</v>
      </c>
      <c r="C4671" s="22" t="s">
        <v>3350</v>
      </c>
      <c r="D4671" s="24">
        <v>105403</v>
      </c>
    </row>
    <row r="4672" spans="2:4" x14ac:dyDescent="0.25">
      <c r="B4672" s="22" t="s">
        <v>3725</v>
      </c>
      <c r="C4672" s="22" t="s">
        <v>3727</v>
      </c>
      <c r="D4672" s="24">
        <v>105859</v>
      </c>
    </row>
    <row r="4673" spans="2:4" x14ac:dyDescent="0.25">
      <c r="B4673" s="22" t="s">
        <v>19084</v>
      </c>
      <c r="C4673" s="22" t="s">
        <v>19085</v>
      </c>
      <c r="D4673" s="24">
        <v>105894</v>
      </c>
    </row>
    <row r="4674" spans="2:4" x14ac:dyDescent="0.25">
      <c r="B4674" s="22" t="s">
        <v>4069</v>
      </c>
      <c r="C4674" s="22" t="s">
        <v>4071</v>
      </c>
      <c r="D4674" s="24">
        <v>105956</v>
      </c>
    </row>
    <row r="4675" spans="2:4" x14ac:dyDescent="0.25">
      <c r="B4675" s="22" t="s">
        <v>3886</v>
      </c>
      <c r="C4675" s="22" t="s">
        <v>3888</v>
      </c>
      <c r="D4675" s="24">
        <v>106032</v>
      </c>
    </row>
    <row r="4676" spans="2:4" x14ac:dyDescent="0.25">
      <c r="B4676" s="22" t="s">
        <v>3262</v>
      </c>
      <c r="C4676" s="22" t="s">
        <v>3264</v>
      </c>
      <c r="D4676" s="24">
        <v>106128</v>
      </c>
    </row>
    <row r="4677" spans="2:4" x14ac:dyDescent="0.25">
      <c r="B4677" s="22" t="s">
        <v>3793</v>
      </c>
      <c r="C4677" s="22" t="s">
        <v>3795</v>
      </c>
      <c r="D4677" s="24">
        <v>106144</v>
      </c>
    </row>
    <row r="4678" spans="2:4" x14ac:dyDescent="0.25">
      <c r="B4678" s="22" t="s">
        <v>2573</v>
      </c>
      <c r="C4678" s="22" t="s">
        <v>2575</v>
      </c>
      <c r="D4678" s="24">
        <v>106172</v>
      </c>
    </row>
    <row r="4679" spans="2:4" x14ac:dyDescent="0.25">
      <c r="B4679" s="22" t="s">
        <v>3229</v>
      </c>
      <c r="C4679" s="22" t="s">
        <v>3231</v>
      </c>
      <c r="D4679" s="24">
        <v>106297</v>
      </c>
    </row>
    <row r="4680" spans="2:4" x14ac:dyDescent="0.25">
      <c r="B4680" s="22" t="s">
        <v>19086</v>
      </c>
      <c r="C4680" s="22" t="s">
        <v>19087</v>
      </c>
      <c r="D4680" s="24">
        <v>106525</v>
      </c>
    </row>
    <row r="4681" spans="2:4" x14ac:dyDescent="0.25">
      <c r="B4681" s="22" t="s">
        <v>3698</v>
      </c>
      <c r="C4681" s="22" t="s">
        <v>3700</v>
      </c>
      <c r="D4681" s="24">
        <v>106546</v>
      </c>
    </row>
    <row r="4682" spans="2:4" x14ac:dyDescent="0.25">
      <c r="B4682" s="22" t="s">
        <v>5306</v>
      </c>
      <c r="C4682" s="22" t="s">
        <v>5308</v>
      </c>
      <c r="D4682" s="24">
        <v>107467</v>
      </c>
    </row>
    <row r="4683" spans="2:4" x14ac:dyDescent="0.25">
      <c r="B4683" s="22" t="s">
        <v>5204</v>
      </c>
      <c r="C4683" s="22" t="s">
        <v>5206</v>
      </c>
      <c r="D4683" s="24">
        <v>107487</v>
      </c>
    </row>
    <row r="4684" spans="2:4" x14ac:dyDescent="0.25">
      <c r="B4684" s="22" t="s">
        <v>6046</v>
      </c>
      <c r="C4684" s="22" t="s">
        <v>6048</v>
      </c>
      <c r="D4684" s="24">
        <v>107524</v>
      </c>
    </row>
    <row r="4685" spans="2:4" x14ac:dyDescent="0.25">
      <c r="B4685" s="22" t="s">
        <v>3474</v>
      </c>
      <c r="C4685" s="22" t="s">
        <v>3476</v>
      </c>
      <c r="D4685" s="24">
        <v>107558</v>
      </c>
    </row>
    <row r="4686" spans="2:4" x14ac:dyDescent="0.25">
      <c r="B4686" s="22" t="s">
        <v>3516</v>
      </c>
      <c r="C4686" s="22" t="s">
        <v>3518</v>
      </c>
      <c r="D4686" s="24">
        <v>107572</v>
      </c>
    </row>
    <row r="4687" spans="2:4" x14ac:dyDescent="0.25">
      <c r="B4687" s="22" t="s">
        <v>3734</v>
      </c>
      <c r="C4687" s="22" t="s">
        <v>3736</v>
      </c>
      <c r="D4687" s="24">
        <v>108272</v>
      </c>
    </row>
    <row r="4688" spans="2:4" x14ac:dyDescent="0.25">
      <c r="B4688" s="22" t="s">
        <v>19088</v>
      </c>
      <c r="C4688" s="22" t="s">
        <v>19089</v>
      </c>
      <c r="D4688" s="24">
        <v>108522</v>
      </c>
    </row>
    <row r="4689" spans="1:4" x14ac:dyDescent="0.25">
      <c r="B4689" s="22" t="s">
        <v>3199</v>
      </c>
      <c r="C4689" s="22" t="s">
        <v>3201</v>
      </c>
      <c r="D4689" s="24">
        <v>108896</v>
      </c>
    </row>
    <row r="4690" spans="1:4" x14ac:dyDescent="0.25">
      <c r="B4690" s="22" t="s">
        <v>3865</v>
      </c>
      <c r="C4690" s="22" t="s">
        <v>3867</v>
      </c>
      <c r="D4690" s="24">
        <v>108925</v>
      </c>
    </row>
    <row r="4691" spans="1:4" x14ac:dyDescent="0.25">
      <c r="B4691" s="22" t="s">
        <v>3937</v>
      </c>
      <c r="C4691" s="22" t="s">
        <v>3939</v>
      </c>
      <c r="D4691" s="24">
        <v>108926</v>
      </c>
    </row>
    <row r="4692" spans="1:4" x14ac:dyDescent="0.25">
      <c r="B4692" s="22" t="s">
        <v>4063</v>
      </c>
      <c r="C4692" s="22" t="s">
        <v>4065</v>
      </c>
      <c r="D4692" s="24">
        <v>109045</v>
      </c>
    </row>
    <row r="4693" spans="1:4" x14ac:dyDescent="0.25">
      <c r="B4693" s="22" t="s">
        <v>3743</v>
      </c>
      <c r="C4693" s="22" t="s">
        <v>3745</v>
      </c>
      <c r="D4693" s="24">
        <v>109048</v>
      </c>
    </row>
    <row r="4694" spans="1:4" x14ac:dyDescent="0.25">
      <c r="B4694" s="22" t="s">
        <v>3820</v>
      </c>
      <c r="C4694" s="22" t="s">
        <v>3822</v>
      </c>
      <c r="D4694" s="24">
        <v>109219</v>
      </c>
    </row>
    <row r="4695" spans="1:4" x14ac:dyDescent="0.25">
      <c r="B4695" s="22" t="s">
        <v>3208</v>
      </c>
      <c r="C4695" s="22" t="s">
        <v>3210</v>
      </c>
      <c r="D4695" s="24">
        <v>109282</v>
      </c>
    </row>
    <row r="4696" spans="1:4" x14ac:dyDescent="0.25">
      <c r="B4696" s="22" t="s">
        <v>3441</v>
      </c>
      <c r="C4696" s="22" t="s">
        <v>3443</v>
      </c>
      <c r="D4696" s="24">
        <v>109312</v>
      </c>
    </row>
    <row r="4697" spans="1:4" x14ac:dyDescent="0.25">
      <c r="B4697" s="22" t="s">
        <v>3321</v>
      </c>
      <c r="C4697" s="22" t="s">
        <v>3323</v>
      </c>
      <c r="D4697" s="24">
        <v>109317</v>
      </c>
    </row>
    <row r="4698" spans="1:4" x14ac:dyDescent="0.25">
      <c r="B4698" s="22" t="s">
        <v>3142</v>
      </c>
      <c r="C4698" s="22" t="s">
        <v>3144</v>
      </c>
      <c r="D4698" s="24">
        <v>109455</v>
      </c>
    </row>
    <row r="4699" spans="1:4" x14ac:dyDescent="0.25">
      <c r="B4699" s="22" t="s">
        <v>5603</v>
      </c>
      <c r="C4699" s="22" t="s">
        <v>5605</v>
      </c>
      <c r="D4699" s="24">
        <v>109612</v>
      </c>
    </row>
    <row r="4700" spans="1:4" x14ac:dyDescent="0.25">
      <c r="B4700" s="22" t="s">
        <v>3378</v>
      </c>
      <c r="C4700" s="22" t="s">
        <v>3380</v>
      </c>
      <c r="D4700" s="24">
        <v>109910</v>
      </c>
    </row>
    <row r="4701" spans="1:4" x14ac:dyDescent="0.25">
      <c r="B4701" s="22" t="s">
        <v>3169</v>
      </c>
      <c r="C4701" s="22" t="s">
        <v>3171</v>
      </c>
      <c r="D4701" s="24">
        <v>110075</v>
      </c>
    </row>
    <row r="4702" spans="1:4" x14ac:dyDescent="0.25">
      <c r="A4702">
        <v>875644448</v>
      </c>
      <c r="B4702" s="19" t="s">
        <v>1541</v>
      </c>
      <c r="C4702" s="19" t="s">
        <v>19090</v>
      </c>
      <c r="D4702" s="24">
        <v>110365.15770274655</v>
      </c>
    </row>
    <row r="4703" spans="1:4" x14ac:dyDescent="0.25">
      <c r="B4703" s="22" t="s">
        <v>3480</v>
      </c>
      <c r="C4703" s="22" t="s">
        <v>3482</v>
      </c>
      <c r="D4703" s="24">
        <v>110555</v>
      </c>
    </row>
    <row r="4704" spans="1:4" x14ac:dyDescent="0.25">
      <c r="B4704" s="22" t="s">
        <v>4054</v>
      </c>
      <c r="C4704" s="22" t="s">
        <v>4056</v>
      </c>
      <c r="D4704" s="24">
        <v>110699</v>
      </c>
    </row>
    <row r="4705" spans="2:4" x14ac:dyDescent="0.25">
      <c r="B4705" s="22" t="s">
        <v>3612</v>
      </c>
      <c r="C4705" s="22" t="s">
        <v>3614</v>
      </c>
      <c r="D4705" s="24">
        <v>110844</v>
      </c>
    </row>
    <row r="4706" spans="2:4" x14ac:dyDescent="0.25">
      <c r="B4706" s="22" t="s">
        <v>4144</v>
      </c>
      <c r="C4706" s="22" t="s">
        <v>4146</v>
      </c>
      <c r="D4706" s="24">
        <v>110942</v>
      </c>
    </row>
    <row r="4707" spans="2:4" x14ac:dyDescent="0.25">
      <c r="B4707" s="22" t="s">
        <v>4459</v>
      </c>
      <c r="C4707" s="22" t="s">
        <v>4461</v>
      </c>
      <c r="D4707" s="24">
        <v>110991</v>
      </c>
    </row>
    <row r="4708" spans="2:4" x14ac:dyDescent="0.25">
      <c r="B4708" s="22" t="s">
        <v>5027</v>
      </c>
      <c r="C4708" s="22" t="s">
        <v>5029</v>
      </c>
      <c r="D4708" s="24">
        <v>111166</v>
      </c>
    </row>
    <row r="4709" spans="2:4" x14ac:dyDescent="0.25">
      <c r="B4709" s="22" t="s">
        <v>2894</v>
      </c>
      <c r="C4709" s="22" t="s">
        <v>2896</v>
      </c>
      <c r="D4709" s="24">
        <v>111179</v>
      </c>
    </row>
    <row r="4710" spans="2:4" x14ac:dyDescent="0.25">
      <c r="B4710" s="22" t="s">
        <v>3624</v>
      </c>
      <c r="C4710" s="22" t="s">
        <v>3626</v>
      </c>
      <c r="D4710" s="24">
        <v>111250</v>
      </c>
    </row>
    <row r="4711" spans="2:4" x14ac:dyDescent="0.25">
      <c r="B4711" s="22" t="s">
        <v>3303</v>
      </c>
      <c r="C4711" s="22" t="s">
        <v>3305</v>
      </c>
      <c r="D4711" s="24">
        <v>111441</v>
      </c>
    </row>
    <row r="4712" spans="2:4" x14ac:dyDescent="0.25">
      <c r="B4712" s="22" t="s">
        <v>3549</v>
      </c>
      <c r="C4712" s="22" t="s">
        <v>3551</v>
      </c>
      <c r="D4712" s="24">
        <v>112018</v>
      </c>
    </row>
    <row r="4713" spans="2:4" x14ac:dyDescent="0.25">
      <c r="B4713" s="22" t="s">
        <v>2354</v>
      </c>
      <c r="C4713" s="22" t="s">
        <v>2356</v>
      </c>
      <c r="D4713" s="24">
        <v>112522</v>
      </c>
    </row>
    <row r="4714" spans="2:4" x14ac:dyDescent="0.25">
      <c r="B4714" s="22" t="s">
        <v>2921</v>
      </c>
      <c r="C4714" s="22" t="s">
        <v>2923</v>
      </c>
      <c r="D4714" s="24">
        <v>112635</v>
      </c>
    </row>
    <row r="4715" spans="2:4" x14ac:dyDescent="0.25">
      <c r="B4715" s="22" t="s">
        <v>3573</v>
      </c>
      <c r="C4715" s="22" t="s">
        <v>3575</v>
      </c>
      <c r="D4715" s="24">
        <v>112716</v>
      </c>
    </row>
    <row r="4716" spans="2:4" x14ac:dyDescent="0.25">
      <c r="B4716" s="22" t="s">
        <v>3883</v>
      </c>
      <c r="C4716" s="22" t="s">
        <v>3885</v>
      </c>
      <c r="D4716" s="24">
        <v>112824</v>
      </c>
    </row>
    <row r="4717" spans="2:4" x14ac:dyDescent="0.25">
      <c r="B4717" s="22" t="s">
        <v>3300</v>
      </c>
      <c r="C4717" s="22" t="s">
        <v>3302</v>
      </c>
      <c r="D4717" s="24">
        <v>113062</v>
      </c>
    </row>
    <row r="4718" spans="2:4" x14ac:dyDescent="0.25">
      <c r="B4718" s="22" t="s">
        <v>3683</v>
      </c>
      <c r="C4718" s="22" t="s">
        <v>3685</v>
      </c>
      <c r="D4718" s="24">
        <v>113072</v>
      </c>
    </row>
    <row r="4719" spans="2:4" x14ac:dyDescent="0.25">
      <c r="B4719" s="22" t="s">
        <v>3925</v>
      </c>
      <c r="C4719" s="22" t="s">
        <v>3927</v>
      </c>
      <c r="D4719" s="24">
        <v>113237</v>
      </c>
    </row>
    <row r="4720" spans="2:4" x14ac:dyDescent="0.25">
      <c r="B4720" s="22" t="s">
        <v>3139</v>
      </c>
      <c r="C4720" s="22" t="s">
        <v>3141</v>
      </c>
      <c r="D4720" s="24">
        <v>113258</v>
      </c>
    </row>
    <row r="4721" spans="2:4" x14ac:dyDescent="0.25">
      <c r="B4721" s="22" t="s">
        <v>3775</v>
      </c>
      <c r="C4721" s="22" t="s">
        <v>3777</v>
      </c>
      <c r="D4721" s="24">
        <v>113365</v>
      </c>
    </row>
    <row r="4722" spans="2:4" x14ac:dyDescent="0.25">
      <c r="B4722" s="22" t="s">
        <v>2276</v>
      </c>
      <c r="C4722" s="22" t="s">
        <v>2278</v>
      </c>
      <c r="D4722" s="24">
        <v>113774</v>
      </c>
    </row>
    <row r="4723" spans="2:4" x14ac:dyDescent="0.25">
      <c r="B4723" s="22" t="s">
        <v>3073</v>
      </c>
      <c r="C4723" s="22" t="s">
        <v>3075</v>
      </c>
      <c r="D4723" s="24">
        <v>113852</v>
      </c>
    </row>
    <row r="4724" spans="2:4" x14ac:dyDescent="0.25">
      <c r="B4724" s="22" t="s">
        <v>3639</v>
      </c>
      <c r="C4724" s="22" t="s">
        <v>3641</v>
      </c>
      <c r="D4724" s="24">
        <v>113881</v>
      </c>
    </row>
    <row r="4725" spans="2:4" x14ac:dyDescent="0.25">
      <c r="B4725" s="22" t="s">
        <v>3357</v>
      </c>
      <c r="C4725" s="22" t="s">
        <v>3359</v>
      </c>
      <c r="D4725" s="24">
        <v>114058</v>
      </c>
    </row>
    <row r="4726" spans="2:4" x14ac:dyDescent="0.25">
      <c r="B4726" s="22" t="s">
        <v>3871</v>
      </c>
      <c r="C4726" s="22" t="s">
        <v>3873</v>
      </c>
      <c r="D4726" s="24">
        <v>114218</v>
      </c>
    </row>
    <row r="4727" spans="2:4" x14ac:dyDescent="0.25">
      <c r="B4727" s="22" t="s">
        <v>3898</v>
      </c>
      <c r="C4727" s="22" t="s">
        <v>3900</v>
      </c>
      <c r="D4727" s="24">
        <v>114233</v>
      </c>
    </row>
    <row r="4728" spans="2:4" x14ac:dyDescent="0.25">
      <c r="B4728" s="22" t="s">
        <v>2990</v>
      </c>
      <c r="C4728" s="22" t="s">
        <v>2992</v>
      </c>
      <c r="D4728" s="24">
        <v>114268</v>
      </c>
    </row>
    <row r="4729" spans="2:4" x14ac:dyDescent="0.25">
      <c r="B4729" s="22" t="s">
        <v>3749</v>
      </c>
      <c r="C4729" s="22" t="s">
        <v>3751</v>
      </c>
      <c r="D4729" s="24">
        <v>114286</v>
      </c>
    </row>
    <row r="4730" spans="2:4" x14ac:dyDescent="0.25">
      <c r="B4730" s="22" t="s">
        <v>3453</v>
      </c>
      <c r="C4730" s="22" t="s">
        <v>3455</v>
      </c>
      <c r="D4730" s="24">
        <v>114330</v>
      </c>
    </row>
    <row r="4731" spans="2:4" x14ac:dyDescent="0.25">
      <c r="B4731" s="22" t="s">
        <v>2777</v>
      </c>
      <c r="C4731" s="22" t="s">
        <v>2779</v>
      </c>
      <c r="D4731" s="24">
        <v>114433</v>
      </c>
    </row>
    <row r="4732" spans="2:4" x14ac:dyDescent="0.25">
      <c r="B4732" s="22" t="s">
        <v>3241</v>
      </c>
      <c r="C4732" s="22" t="s">
        <v>19091</v>
      </c>
      <c r="D4732" s="24">
        <v>114712</v>
      </c>
    </row>
    <row r="4733" spans="2:4" x14ac:dyDescent="0.25">
      <c r="B4733" s="22" t="s">
        <v>3913</v>
      </c>
      <c r="C4733" s="22" t="s">
        <v>3915</v>
      </c>
      <c r="D4733" s="24">
        <v>114910</v>
      </c>
    </row>
    <row r="4734" spans="2:4" x14ac:dyDescent="0.25">
      <c r="B4734" s="22" t="s">
        <v>3817</v>
      </c>
      <c r="C4734" s="22" t="s">
        <v>3819</v>
      </c>
      <c r="D4734" s="24">
        <v>114983</v>
      </c>
    </row>
    <row r="4735" spans="2:4" x14ac:dyDescent="0.25">
      <c r="B4735" s="22" t="s">
        <v>3609</v>
      </c>
      <c r="C4735" s="22" t="s">
        <v>3611</v>
      </c>
      <c r="D4735" s="24">
        <v>114988</v>
      </c>
    </row>
    <row r="4736" spans="2:4" x14ac:dyDescent="0.25">
      <c r="B4736" s="22" t="s">
        <v>3594</v>
      </c>
      <c r="C4736" s="22" t="s">
        <v>3596</v>
      </c>
      <c r="D4736" s="24">
        <v>115004</v>
      </c>
    </row>
    <row r="4737" spans="2:4" x14ac:dyDescent="0.25">
      <c r="B4737" s="22" t="s">
        <v>4180</v>
      </c>
      <c r="C4737" s="22" t="s">
        <v>4182</v>
      </c>
      <c r="D4737" s="24">
        <v>115094</v>
      </c>
    </row>
    <row r="4738" spans="2:4" x14ac:dyDescent="0.25">
      <c r="B4738" s="22" t="s">
        <v>3582</v>
      </c>
      <c r="C4738" s="22" t="s">
        <v>3584</v>
      </c>
      <c r="D4738" s="24">
        <v>115202</v>
      </c>
    </row>
    <row r="4739" spans="2:4" x14ac:dyDescent="0.25">
      <c r="B4739" s="22" t="s">
        <v>3035</v>
      </c>
      <c r="C4739" s="22" t="s">
        <v>3037</v>
      </c>
      <c r="D4739" s="24">
        <v>115273</v>
      </c>
    </row>
    <row r="4740" spans="2:4" x14ac:dyDescent="0.25">
      <c r="B4740" s="22" t="s">
        <v>3495</v>
      </c>
      <c r="C4740" s="22" t="s">
        <v>3497</v>
      </c>
      <c r="D4740" s="24">
        <v>115421</v>
      </c>
    </row>
    <row r="4741" spans="2:4" x14ac:dyDescent="0.25">
      <c r="B4741" s="22" t="s">
        <v>4348</v>
      </c>
      <c r="C4741" s="22" t="s">
        <v>4350</v>
      </c>
      <c r="D4741" s="24">
        <v>116218</v>
      </c>
    </row>
    <row r="4742" spans="2:4" x14ac:dyDescent="0.25">
      <c r="B4742" s="22" t="s">
        <v>5414</v>
      </c>
      <c r="C4742" s="22" t="s">
        <v>5416</v>
      </c>
      <c r="D4742" s="24">
        <v>116523</v>
      </c>
    </row>
    <row r="4743" spans="2:4" x14ac:dyDescent="0.25">
      <c r="B4743" s="22" t="s">
        <v>3291</v>
      </c>
      <c r="C4743" s="22" t="s">
        <v>3293</v>
      </c>
      <c r="D4743" s="24">
        <v>116901</v>
      </c>
    </row>
    <row r="4744" spans="2:4" x14ac:dyDescent="0.25">
      <c r="B4744" s="22" t="s">
        <v>3537</v>
      </c>
      <c r="C4744" s="22" t="s">
        <v>3539</v>
      </c>
      <c r="D4744" s="24">
        <v>117020</v>
      </c>
    </row>
    <row r="4745" spans="2:4" x14ac:dyDescent="0.25">
      <c r="B4745" s="22" t="s">
        <v>3393</v>
      </c>
      <c r="C4745" s="22" t="s">
        <v>3395</v>
      </c>
      <c r="D4745" s="24">
        <v>117191</v>
      </c>
    </row>
    <row r="4746" spans="2:4" x14ac:dyDescent="0.25">
      <c r="B4746" s="22" t="s">
        <v>2780</v>
      </c>
      <c r="C4746" s="22" t="s">
        <v>2782</v>
      </c>
      <c r="D4746" s="24">
        <v>117512</v>
      </c>
    </row>
    <row r="4747" spans="2:4" x14ac:dyDescent="0.25">
      <c r="B4747" s="22" t="s">
        <v>3552</v>
      </c>
      <c r="C4747" s="22" t="s">
        <v>3554</v>
      </c>
      <c r="D4747" s="24">
        <v>117626</v>
      </c>
    </row>
    <row r="4748" spans="2:4" x14ac:dyDescent="0.25">
      <c r="B4748" s="22" t="s">
        <v>2978</v>
      </c>
      <c r="C4748" s="22" t="s">
        <v>2980</v>
      </c>
      <c r="D4748" s="24">
        <v>117678</v>
      </c>
    </row>
    <row r="4749" spans="2:4" x14ac:dyDescent="0.25">
      <c r="B4749" s="22" t="s">
        <v>3940</v>
      </c>
      <c r="C4749" s="22" t="s">
        <v>3942</v>
      </c>
      <c r="D4749" s="24">
        <v>117946</v>
      </c>
    </row>
    <row r="4750" spans="2:4" x14ac:dyDescent="0.25">
      <c r="B4750" s="22" t="s">
        <v>3032</v>
      </c>
      <c r="C4750" s="22" t="s">
        <v>3034</v>
      </c>
      <c r="D4750" s="24">
        <v>118037</v>
      </c>
    </row>
    <row r="4751" spans="2:4" x14ac:dyDescent="0.25">
      <c r="B4751" s="22" t="s">
        <v>3663</v>
      </c>
      <c r="C4751" s="22" t="s">
        <v>3665</v>
      </c>
      <c r="D4751" s="24">
        <v>118059</v>
      </c>
    </row>
    <row r="4752" spans="2:4" x14ac:dyDescent="0.25">
      <c r="B4752" s="22" t="s">
        <v>3862</v>
      </c>
      <c r="C4752" s="22" t="s">
        <v>3864</v>
      </c>
      <c r="D4752" s="24">
        <v>118129</v>
      </c>
    </row>
    <row r="4753" spans="2:4" x14ac:dyDescent="0.25">
      <c r="B4753" s="22" t="s">
        <v>3390</v>
      </c>
      <c r="C4753" s="22" t="s">
        <v>3392</v>
      </c>
      <c r="D4753" s="24">
        <v>118373</v>
      </c>
    </row>
    <row r="4754" spans="2:4" x14ac:dyDescent="0.25">
      <c r="B4754" s="22" t="s">
        <v>1844</v>
      </c>
      <c r="C4754" s="22" t="s">
        <v>1846</v>
      </c>
      <c r="D4754" s="24">
        <v>118575</v>
      </c>
    </row>
    <row r="4755" spans="2:4" x14ac:dyDescent="0.25">
      <c r="B4755" s="22" t="s">
        <v>2627</v>
      </c>
      <c r="C4755" s="22" t="s">
        <v>2629</v>
      </c>
      <c r="D4755" s="24">
        <v>118620</v>
      </c>
    </row>
    <row r="4756" spans="2:4" x14ac:dyDescent="0.25">
      <c r="B4756" s="22" t="s">
        <v>3064</v>
      </c>
      <c r="C4756" s="22" t="s">
        <v>3066</v>
      </c>
      <c r="D4756" s="24">
        <v>118711</v>
      </c>
    </row>
    <row r="4757" spans="2:4" x14ac:dyDescent="0.25">
      <c r="B4757" s="22" t="s">
        <v>2906</v>
      </c>
      <c r="C4757" s="22" t="s">
        <v>2908</v>
      </c>
      <c r="D4757" s="24">
        <v>118841</v>
      </c>
    </row>
    <row r="4758" spans="2:4" x14ac:dyDescent="0.25">
      <c r="B4758" s="22" t="s">
        <v>3597</v>
      </c>
      <c r="C4758" s="22" t="s">
        <v>3599</v>
      </c>
      <c r="D4758" s="24">
        <v>119080</v>
      </c>
    </row>
    <row r="4759" spans="2:4" x14ac:dyDescent="0.25">
      <c r="B4759" s="22" t="s">
        <v>7972</v>
      </c>
      <c r="C4759" s="22" t="s">
        <v>7974</v>
      </c>
      <c r="D4759" s="24">
        <v>119216</v>
      </c>
    </row>
    <row r="4760" spans="2:4" x14ac:dyDescent="0.25">
      <c r="B4760" s="22" t="s">
        <v>3444</v>
      </c>
      <c r="C4760" s="22" t="s">
        <v>3446</v>
      </c>
      <c r="D4760" s="24">
        <v>119367</v>
      </c>
    </row>
    <row r="4761" spans="2:4" x14ac:dyDescent="0.25">
      <c r="B4761" s="22" t="s">
        <v>3145</v>
      </c>
      <c r="C4761" s="22" t="s">
        <v>3147</v>
      </c>
      <c r="D4761" s="24">
        <v>119367</v>
      </c>
    </row>
    <row r="4762" spans="2:4" x14ac:dyDescent="0.25">
      <c r="B4762" s="22" t="s">
        <v>3713</v>
      </c>
      <c r="C4762" s="22" t="s">
        <v>3715</v>
      </c>
      <c r="D4762" s="24">
        <v>119523</v>
      </c>
    </row>
    <row r="4763" spans="2:4" x14ac:dyDescent="0.25">
      <c r="B4763" s="22" t="s">
        <v>3124</v>
      </c>
      <c r="C4763" s="22" t="s">
        <v>3126</v>
      </c>
      <c r="D4763" s="24">
        <v>119631</v>
      </c>
    </row>
    <row r="4764" spans="2:4" x14ac:dyDescent="0.25">
      <c r="B4764" s="22" t="s">
        <v>2933</v>
      </c>
      <c r="C4764" s="22" t="s">
        <v>2935</v>
      </c>
      <c r="D4764" s="24">
        <v>119769</v>
      </c>
    </row>
    <row r="4765" spans="2:4" x14ac:dyDescent="0.25">
      <c r="B4765" s="22" t="s">
        <v>2645</v>
      </c>
      <c r="C4765" s="22" t="s">
        <v>2647</v>
      </c>
      <c r="D4765" s="24">
        <v>120035</v>
      </c>
    </row>
    <row r="4766" spans="2:4" x14ac:dyDescent="0.25">
      <c r="B4766" s="22" t="s">
        <v>3190</v>
      </c>
      <c r="C4766" s="22" t="s">
        <v>3192</v>
      </c>
      <c r="D4766" s="24">
        <v>120039</v>
      </c>
    </row>
    <row r="4767" spans="2:4" x14ac:dyDescent="0.25">
      <c r="B4767" s="22" t="s">
        <v>2759</v>
      </c>
      <c r="C4767" s="22" t="s">
        <v>2761</v>
      </c>
      <c r="D4767" s="24">
        <v>120058</v>
      </c>
    </row>
    <row r="4768" spans="2:4" x14ac:dyDescent="0.25">
      <c r="B4768" s="22" t="s">
        <v>3477</v>
      </c>
      <c r="C4768" s="22" t="s">
        <v>3479</v>
      </c>
      <c r="D4768" s="24">
        <v>120279</v>
      </c>
    </row>
    <row r="4769" spans="2:4" x14ac:dyDescent="0.25">
      <c r="B4769" s="22" t="s">
        <v>2972</v>
      </c>
      <c r="C4769" s="22" t="s">
        <v>2974</v>
      </c>
      <c r="D4769" s="24">
        <v>120426</v>
      </c>
    </row>
    <row r="4770" spans="2:4" x14ac:dyDescent="0.25">
      <c r="B4770" s="22" t="s">
        <v>3259</v>
      </c>
      <c r="C4770" s="22" t="s">
        <v>3261</v>
      </c>
      <c r="D4770" s="24">
        <v>120486</v>
      </c>
    </row>
    <row r="4771" spans="2:4" x14ac:dyDescent="0.25">
      <c r="B4771" s="22" t="s">
        <v>2732</v>
      </c>
      <c r="C4771" s="22" t="s">
        <v>2734</v>
      </c>
      <c r="D4771" s="24">
        <v>120639</v>
      </c>
    </row>
    <row r="4772" spans="2:4" x14ac:dyDescent="0.25">
      <c r="B4772" s="22" t="s">
        <v>3372</v>
      </c>
      <c r="C4772" s="22" t="s">
        <v>3374</v>
      </c>
      <c r="D4772" s="24">
        <v>120746</v>
      </c>
    </row>
    <row r="4773" spans="2:4" x14ac:dyDescent="0.25">
      <c r="B4773" s="22" t="s">
        <v>3680</v>
      </c>
      <c r="C4773" s="22" t="s">
        <v>3682</v>
      </c>
      <c r="D4773" s="24">
        <v>120855</v>
      </c>
    </row>
    <row r="4774" spans="2:4" x14ac:dyDescent="0.25">
      <c r="B4774" s="22" t="s">
        <v>3695</v>
      </c>
      <c r="C4774" s="22" t="s">
        <v>3697</v>
      </c>
      <c r="D4774" s="24">
        <v>120878</v>
      </c>
    </row>
    <row r="4775" spans="2:4" x14ac:dyDescent="0.25">
      <c r="B4775" s="22" t="s">
        <v>3588</v>
      </c>
      <c r="C4775" s="22" t="s">
        <v>3590</v>
      </c>
      <c r="D4775" s="24">
        <v>120996</v>
      </c>
    </row>
    <row r="4776" spans="2:4" x14ac:dyDescent="0.25">
      <c r="B4776" s="22" t="s">
        <v>3802</v>
      </c>
      <c r="C4776" s="22" t="s">
        <v>3804</v>
      </c>
      <c r="D4776" s="24">
        <v>121012</v>
      </c>
    </row>
    <row r="4777" spans="2:4" x14ac:dyDescent="0.25">
      <c r="B4777" s="22" t="s">
        <v>19092</v>
      </c>
      <c r="C4777" s="22" t="s">
        <v>3347</v>
      </c>
      <c r="D4777" s="24">
        <v>121256</v>
      </c>
    </row>
    <row r="4778" spans="2:4" x14ac:dyDescent="0.25">
      <c r="B4778" s="22" t="s">
        <v>3402</v>
      </c>
      <c r="C4778" s="22" t="s">
        <v>3404</v>
      </c>
      <c r="D4778" s="24">
        <v>121297</v>
      </c>
    </row>
    <row r="4779" spans="2:4" x14ac:dyDescent="0.25">
      <c r="B4779" s="22" t="s">
        <v>4114</v>
      </c>
      <c r="C4779" s="22" t="s">
        <v>4116</v>
      </c>
      <c r="D4779" s="24">
        <v>121385</v>
      </c>
    </row>
    <row r="4780" spans="2:4" x14ac:dyDescent="0.25">
      <c r="B4780" s="22" t="s">
        <v>3880</v>
      </c>
      <c r="C4780" s="22" t="s">
        <v>3882</v>
      </c>
      <c r="D4780" s="24">
        <v>121508</v>
      </c>
    </row>
    <row r="4781" spans="2:4" x14ac:dyDescent="0.25">
      <c r="B4781" s="22" t="s">
        <v>4519</v>
      </c>
      <c r="C4781" s="22" t="s">
        <v>4521</v>
      </c>
      <c r="D4781" s="24">
        <v>121710</v>
      </c>
    </row>
    <row r="4782" spans="2:4" x14ac:dyDescent="0.25">
      <c r="B4782" s="22" t="s">
        <v>5264</v>
      </c>
      <c r="C4782" s="22" t="s">
        <v>5266</v>
      </c>
      <c r="D4782" s="24">
        <v>121892</v>
      </c>
    </row>
    <row r="4783" spans="2:4" x14ac:dyDescent="0.25">
      <c r="B4783" s="22" t="s">
        <v>4390</v>
      </c>
      <c r="C4783" s="22" t="s">
        <v>4392</v>
      </c>
      <c r="D4783" s="24">
        <v>121964</v>
      </c>
    </row>
    <row r="4784" spans="2:4" x14ac:dyDescent="0.25">
      <c r="B4784" s="22" t="s">
        <v>2546</v>
      </c>
      <c r="C4784" s="22" t="s">
        <v>2548</v>
      </c>
      <c r="D4784" s="24">
        <v>122454</v>
      </c>
    </row>
    <row r="4785" spans="2:4" x14ac:dyDescent="0.25">
      <c r="B4785" s="22" t="s">
        <v>3492</v>
      </c>
      <c r="C4785" s="22" t="s">
        <v>3494</v>
      </c>
      <c r="D4785" s="24">
        <v>122534</v>
      </c>
    </row>
    <row r="4786" spans="2:4" x14ac:dyDescent="0.25">
      <c r="B4786" s="22" t="s">
        <v>2297</v>
      </c>
      <c r="C4786" s="22" t="s">
        <v>2299</v>
      </c>
      <c r="D4786" s="24">
        <v>122534</v>
      </c>
    </row>
    <row r="4787" spans="2:4" x14ac:dyDescent="0.25">
      <c r="B4787" s="22" t="s">
        <v>2876</v>
      </c>
      <c r="C4787" s="22" t="s">
        <v>2878</v>
      </c>
      <c r="D4787" s="24">
        <v>122712</v>
      </c>
    </row>
    <row r="4788" spans="2:4" x14ac:dyDescent="0.25">
      <c r="B4788" s="22" t="s">
        <v>3450</v>
      </c>
      <c r="C4788" s="22" t="s">
        <v>19093</v>
      </c>
      <c r="D4788" s="24">
        <v>122823</v>
      </c>
    </row>
    <row r="4789" spans="2:4" x14ac:dyDescent="0.25">
      <c r="B4789" s="22" t="s">
        <v>3618</v>
      </c>
      <c r="C4789" s="22" t="s">
        <v>3620</v>
      </c>
      <c r="D4789" s="24">
        <v>122977</v>
      </c>
    </row>
    <row r="4790" spans="2:4" x14ac:dyDescent="0.25">
      <c r="B4790" s="22" t="s">
        <v>3244</v>
      </c>
      <c r="C4790" s="22" t="s">
        <v>3246</v>
      </c>
      <c r="D4790" s="24">
        <v>123308</v>
      </c>
    </row>
    <row r="4791" spans="2:4" x14ac:dyDescent="0.25">
      <c r="B4791" s="22" t="s">
        <v>3026</v>
      </c>
      <c r="C4791" s="22" t="s">
        <v>3028</v>
      </c>
      <c r="D4791" s="24">
        <v>123452</v>
      </c>
    </row>
    <row r="4792" spans="2:4" x14ac:dyDescent="0.25">
      <c r="B4792" s="22" t="s">
        <v>3615</v>
      </c>
      <c r="C4792" s="22" t="s">
        <v>3617</v>
      </c>
      <c r="D4792" s="24">
        <v>123494</v>
      </c>
    </row>
    <row r="4793" spans="2:4" x14ac:dyDescent="0.25">
      <c r="B4793" s="22" t="s">
        <v>3850</v>
      </c>
      <c r="C4793" s="22" t="s">
        <v>3852</v>
      </c>
      <c r="D4793" s="24">
        <v>123501</v>
      </c>
    </row>
    <row r="4794" spans="2:4" x14ac:dyDescent="0.25">
      <c r="B4794" s="22" t="s">
        <v>2924</v>
      </c>
      <c r="C4794" s="22" t="s">
        <v>2926</v>
      </c>
      <c r="D4794" s="24">
        <v>123695</v>
      </c>
    </row>
    <row r="4795" spans="2:4" x14ac:dyDescent="0.25">
      <c r="B4795" s="22" t="s">
        <v>3061</v>
      </c>
      <c r="C4795" s="22" t="s">
        <v>3063</v>
      </c>
      <c r="D4795" s="24">
        <v>123774</v>
      </c>
    </row>
    <row r="4796" spans="2:4" x14ac:dyDescent="0.25">
      <c r="B4796" s="22" t="s">
        <v>2714</v>
      </c>
      <c r="C4796" s="22" t="s">
        <v>2716</v>
      </c>
      <c r="D4796" s="24">
        <v>123779</v>
      </c>
    </row>
    <row r="4797" spans="2:4" x14ac:dyDescent="0.25">
      <c r="B4797" s="22" t="s">
        <v>3175</v>
      </c>
      <c r="C4797" s="22" t="s">
        <v>3177</v>
      </c>
      <c r="D4797" s="24">
        <v>123786</v>
      </c>
    </row>
    <row r="4798" spans="2:4" x14ac:dyDescent="0.25">
      <c r="B4798" s="22" t="s">
        <v>3728</v>
      </c>
      <c r="C4798" s="22" t="s">
        <v>3730</v>
      </c>
      <c r="D4798" s="24">
        <v>124442</v>
      </c>
    </row>
    <row r="4799" spans="2:4" x14ac:dyDescent="0.25">
      <c r="B4799" s="22" t="s">
        <v>2801</v>
      </c>
      <c r="C4799" s="22" t="s">
        <v>2803</v>
      </c>
      <c r="D4799" s="24">
        <v>124503</v>
      </c>
    </row>
    <row r="4800" spans="2:4" x14ac:dyDescent="0.25">
      <c r="B4800" s="22" t="s">
        <v>3363</v>
      </c>
      <c r="C4800" s="22" t="s">
        <v>3365</v>
      </c>
      <c r="D4800" s="24">
        <v>124867</v>
      </c>
    </row>
    <row r="4801" spans="2:4" x14ac:dyDescent="0.25">
      <c r="B4801" s="22" t="s">
        <v>19094</v>
      </c>
      <c r="C4801" s="22" t="s">
        <v>19095</v>
      </c>
      <c r="D4801" s="24">
        <v>124887</v>
      </c>
    </row>
    <row r="4802" spans="2:4" x14ac:dyDescent="0.25">
      <c r="B4802" s="22" t="s">
        <v>3420</v>
      </c>
      <c r="C4802" s="22" t="s">
        <v>3422</v>
      </c>
      <c r="D4802" s="24">
        <v>125124</v>
      </c>
    </row>
    <row r="4803" spans="2:4" x14ac:dyDescent="0.25">
      <c r="B4803" s="22" t="s">
        <v>2885</v>
      </c>
      <c r="C4803" s="22" t="s">
        <v>2887</v>
      </c>
      <c r="D4803" s="24">
        <v>125183</v>
      </c>
    </row>
    <row r="4804" spans="2:4" x14ac:dyDescent="0.25">
      <c r="B4804" s="22" t="s">
        <v>2888</v>
      </c>
      <c r="C4804" s="22" t="s">
        <v>2890</v>
      </c>
      <c r="D4804" s="24">
        <v>125318</v>
      </c>
    </row>
    <row r="4805" spans="2:4" x14ac:dyDescent="0.25">
      <c r="B4805" s="22" t="s">
        <v>3510</v>
      </c>
      <c r="C4805" s="22" t="s">
        <v>3512</v>
      </c>
      <c r="D4805" s="24">
        <v>125531</v>
      </c>
    </row>
    <row r="4806" spans="2:4" x14ac:dyDescent="0.25">
      <c r="B4806" s="22" t="s">
        <v>4886</v>
      </c>
      <c r="C4806" s="22" t="s">
        <v>4888</v>
      </c>
      <c r="D4806" s="24">
        <v>125728</v>
      </c>
    </row>
    <row r="4807" spans="2:4" x14ac:dyDescent="0.25">
      <c r="B4807" s="22" t="s">
        <v>3297</v>
      </c>
      <c r="C4807" s="22" t="s">
        <v>19096</v>
      </c>
      <c r="D4807" s="24">
        <v>125806</v>
      </c>
    </row>
    <row r="4808" spans="2:4" x14ac:dyDescent="0.25">
      <c r="B4808" s="22" t="s">
        <v>2948</v>
      </c>
      <c r="C4808" s="22" t="s">
        <v>2950</v>
      </c>
      <c r="D4808" s="24">
        <v>125843</v>
      </c>
    </row>
    <row r="4809" spans="2:4" x14ac:dyDescent="0.25">
      <c r="B4809" s="22" t="s">
        <v>3160</v>
      </c>
      <c r="C4809" s="22" t="s">
        <v>3162</v>
      </c>
      <c r="D4809" s="24">
        <v>125848</v>
      </c>
    </row>
    <row r="4810" spans="2:4" x14ac:dyDescent="0.25">
      <c r="B4810" s="22" t="s">
        <v>2471</v>
      </c>
      <c r="C4810" s="22" t="s">
        <v>2473</v>
      </c>
      <c r="D4810" s="24">
        <v>125909</v>
      </c>
    </row>
    <row r="4811" spans="2:4" x14ac:dyDescent="0.25">
      <c r="B4811" s="22" t="s">
        <v>3250</v>
      </c>
      <c r="C4811" s="22" t="s">
        <v>3252</v>
      </c>
      <c r="D4811" s="24">
        <v>125927</v>
      </c>
    </row>
    <row r="4812" spans="2:4" x14ac:dyDescent="0.25">
      <c r="B4812" s="22" t="s">
        <v>5000</v>
      </c>
      <c r="C4812" s="22" t="s">
        <v>5002</v>
      </c>
      <c r="D4812" s="24">
        <v>125931</v>
      </c>
    </row>
    <row r="4813" spans="2:4" x14ac:dyDescent="0.25">
      <c r="B4813" s="22" t="s">
        <v>3226</v>
      </c>
      <c r="C4813" s="22" t="s">
        <v>3228</v>
      </c>
      <c r="D4813" s="24">
        <v>126102</v>
      </c>
    </row>
    <row r="4814" spans="2:4" x14ac:dyDescent="0.25">
      <c r="B4814" s="22" t="s">
        <v>2663</v>
      </c>
      <c r="C4814" s="22" t="s">
        <v>2665</v>
      </c>
      <c r="D4814" s="24">
        <v>126173</v>
      </c>
    </row>
    <row r="4815" spans="2:4" x14ac:dyDescent="0.25">
      <c r="B4815" s="22" t="s">
        <v>3411</v>
      </c>
      <c r="C4815" s="22" t="s">
        <v>3413</v>
      </c>
      <c r="D4815" s="24">
        <v>126225</v>
      </c>
    </row>
    <row r="4816" spans="2:4" x14ac:dyDescent="0.25">
      <c r="B4816" s="22" t="s">
        <v>2867</v>
      </c>
      <c r="C4816" s="22" t="s">
        <v>2869</v>
      </c>
      <c r="D4816" s="24">
        <v>126362</v>
      </c>
    </row>
    <row r="4817" spans="2:4" x14ac:dyDescent="0.25">
      <c r="B4817" s="22" t="s">
        <v>2879</v>
      </c>
      <c r="C4817" s="22" t="s">
        <v>2881</v>
      </c>
      <c r="D4817" s="24">
        <v>126509</v>
      </c>
    </row>
    <row r="4818" spans="2:4" x14ac:dyDescent="0.25">
      <c r="B4818" s="22" t="s">
        <v>3922</v>
      </c>
      <c r="C4818" s="22" t="s">
        <v>3924</v>
      </c>
      <c r="D4818" s="24">
        <v>126513</v>
      </c>
    </row>
    <row r="4819" spans="2:4" x14ac:dyDescent="0.25">
      <c r="B4819" s="22" t="s">
        <v>3088</v>
      </c>
      <c r="C4819" s="22" t="s">
        <v>3090</v>
      </c>
      <c r="D4819" s="24">
        <v>126631</v>
      </c>
    </row>
    <row r="4820" spans="2:4" x14ac:dyDescent="0.25">
      <c r="B4820" s="22" t="s">
        <v>2822</v>
      </c>
      <c r="C4820" s="22" t="s">
        <v>2824</v>
      </c>
      <c r="D4820" s="24">
        <v>126752</v>
      </c>
    </row>
    <row r="4821" spans="2:4" x14ac:dyDescent="0.25">
      <c r="B4821" s="22" t="s">
        <v>4066</v>
      </c>
      <c r="C4821" s="22" t="s">
        <v>4068</v>
      </c>
      <c r="D4821" s="24">
        <v>126826</v>
      </c>
    </row>
    <row r="4822" spans="2:4" x14ac:dyDescent="0.25">
      <c r="B4822" s="22" t="s">
        <v>3187</v>
      </c>
      <c r="C4822" s="22" t="s">
        <v>3189</v>
      </c>
      <c r="D4822" s="24">
        <v>127255</v>
      </c>
    </row>
    <row r="4823" spans="2:4" x14ac:dyDescent="0.25">
      <c r="B4823" s="22" t="s">
        <v>9429</v>
      </c>
      <c r="C4823" s="22" t="s">
        <v>9431</v>
      </c>
      <c r="D4823" s="24">
        <v>127535</v>
      </c>
    </row>
    <row r="4824" spans="2:4" x14ac:dyDescent="0.25">
      <c r="B4824" s="22" t="s">
        <v>3585</v>
      </c>
      <c r="C4824" s="22" t="s">
        <v>3587</v>
      </c>
      <c r="D4824" s="24">
        <v>127562</v>
      </c>
    </row>
    <row r="4825" spans="2:4" x14ac:dyDescent="0.25">
      <c r="B4825" s="22" t="s">
        <v>3327</v>
      </c>
      <c r="C4825" s="22" t="s">
        <v>3329</v>
      </c>
      <c r="D4825" s="24">
        <v>127856</v>
      </c>
    </row>
    <row r="4826" spans="2:4" x14ac:dyDescent="0.25">
      <c r="B4826" s="22" t="s">
        <v>2909</v>
      </c>
      <c r="C4826" s="22" t="s">
        <v>2911</v>
      </c>
      <c r="D4826" s="24">
        <v>128115</v>
      </c>
    </row>
    <row r="4827" spans="2:4" x14ac:dyDescent="0.25">
      <c r="B4827" s="22" t="s">
        <v>3109</v>
      </c>
      <c r="C4827" s="22" t="s">
        <v>3111</v>
      </c>
      <c r="D4827" s="24">
        <v>128246</v>
      </c>
    </row>
    <row r="4828" spans="2:4" x14ac:dyDescent="0.25">
      <c r="B4828" s="22" t="s">
        <v>2813</v>
      </c>
      <c r="C4828" s="22" t="s">
        <v>2815</v>
      </c>
      <c r="D4828" s="24">
        <v>128269</v>
      </c>
    </row>
    <row r="4829" spans="2:4" x14ac:dyDescent="0.25">
      <c r="B4829" s="22" t="s">
        <v>5444</v>
      </c>
      <c r="C4829" s="22" t="s">
        <v>5446</v>
      </c>
      <c r="D4829" s="24">
        <v>128348</v>
      </c>
    </row>
    <row r="4830" spans="2:4" x14ac:dyDescent="0.25">
      <c r="B4830" s="22" t="s">
        <v>4021</v>
      </c>
      <c r="C4830" s="22" t="s">
        <v>4023</v>
      </c>
      <c r="D4830" s="24">
        <v>128415</v>
      </c>
    </row>
    <row r="4831" spans="2:4" x14ac:dyDescent="0.25">
      <c r="B4831" s="22" t="s">
        <v>3351</v>
      </c>
      <c r="C4831" s="22" t="s">
        <v>3353</v>
      </c>
      <c r="D4831" s="24">
        <v>128639</v>
      </c>
    </row>
    <row r="4832" spans="2:4" x14ac:dyDescent="0.25">
      <c r="B4832" s="22" t="s">
        <v>3555</v>
      </c>
      <c r="C4832" s="22" t="s">
        <v>3557</v>
      </c>
      <c r="D4832" s="24">
        <v>128718</v>
      </c>
    </row>
    <row r="4833" spans="2:4" x14ac:dyDescent="0.25">
      <c r="B4833" s="22" t="s">
        <v>3136</v>
      </c>
      <c r="C4833" s="22" t="s">
        <v>3138</v>
      </c>
      <c r="D4833" s="24">
        <v>128772</v>
      </c>
    </row>
    <row r="4834" spans="2:4" x14ac:dyDescent="0.25">
      <c r="B4834" s="22" t="s">
        <v>3005</v>
      </c>
      <c r="C4834" s="22" t="s">
        <v>3007</v>
      </c>
      <c r="D4834" s="24">
        <v>128811</v>
      </c>
    </row>
    <row r="4835" spans="2:4" x14ac:dyDescent="0.25">
      <c r="B4835" s="22" t="s">
        <v>4662</v>
      </c>
      <c r="C4835" s="22" t="s">
        <v>4664</v>
      </c>
      <c r="D4835" s="24">
        <v>128937</v>
      </c>
    </row>
    <row r="4836" spans="2:4" x14ac:dyDescent="0.25">
      <c r="B4836" s="22" t="s">
        <v>3561</v>
      </c>
      <c r="C4836" s="22" t="s">
        <v>3563</v>
      </c>
      <c r="D4836" s="24">
        <v>129017</v>
      </c>
    </row>
    <row r="4837" spans="2:4" x14ac:dyDescent="0.25">
      <c r="B4837" s="22" t="s">
        <v>3381</v>
      </c>
      <c r="C4837" s="22" t="s">
        <v>3383</v>
      </c>
      <c r="D4837" s="24">
        <v>129119</v>
      </c>
    </row>
    <row r="4838" spans="2:4" x14ac:dyDescent="0.25">
      <c r="B4838" s="22" t="s">
        <v>2969</v>
      </c>
      <c r="C4838" s="22" t="s">
        <v>2971</v>
      </c>
      <c r="D4838" s="24">
        <v>129131</v>
      </c>
    </row>
    <row r="4839" spans="2:4" x14ac:dyDescent="0.25">
      <c r="B4839" s="22" t="s">
        <v>3787</v>
      </c>
      <c r="C4839" s="22" t="s">
        <v>3789</v>
      </c>
      <c r="D4839" s="24">
        <v>129277</v>
      </c>
    </row>
    <row r="4840" spans="2:4" x14ac:dyDescent="0.25">
      <c r="B4840" s="22" t="s">
        <v>3844</v>
      </c>
      <c r="C4840" s="22" t="s">
        <v>3846</v>
      </c>
      <c r="D4840" s="24">
        <v>129599</v>
      </c>
    </row>
    <row r="4841" spans="2:4" x14ac:dyDescent="0.25">
      <c r="B4841" s="22" t="s">
        <v>1805</v>
      </c>
      <c r="C4841" s="22" t="s">
        <v>1807</v>
      </c>
      <c r="D4841" s="24">
        <v>129742</v>
      </c>
    </row>
    <row r="4842" spans="2:4" x14ac:dyDescent="0.25">
      <c r="B4842" s="22" t="s">
        <v>3270</v>
      </c>
      <c r="C4842" s="22" t="s">
        <v>3272</v>
      </c>
      <c r="D4842" s="24">
        <v>129860</v>
      </c>
    </row>
    <row r="4843" spans="2:4" x14ac:dyDescent="0.25">
      <c r="B4843" s="22" t="s">
        <v>3396</v>
      </c>
      <c r="C4843" s="22" t="s">
        <v>3398</v>
      </c>
      <c r="D4843" s="24">
        <v>129999</v>
      </c>
    </row>
    <row r="4844" spans="2:4" x14ac:dyDescent="0.25">
      <c r="B4844" s="22" t="s">
        <v>2795</v>
      </c>
      <c r="C4844" s="22" t="s">
        <v>2797</v>
      </c>
      <c r="D4844" s="24">
        <v>130040</v>
      </c>
    </row>
    <row r="4845" spans="2:4" x14ac:dyDescent="0.25">
      <c r="B4845" s="22" t="s">
        <v>2753</v>
      </c>
      <c r="C4845" s="22" t="s">
        <v>2755</v>
      </c>
      <c r="D4845" s="24">
        <v>130154</v>
      </c>
    </row>
    <row r="4846" spans="2:4" x14ac:dyDescent="0.25">
      <c r="B4846" s="22" t="s">
        <v>3276</v>
      </c>
      <c r="C4846" s="22" t="s">
        <v>3278</v>
      </c>
      <c r="D4846" s="24">
        <v>130283</v>
      </c>
    </row>
    <row r="4847" spans="2:4" x14ac:dyDescent="0.25">
      <c r="B4847" s="22" t="s">
        <v>3716</v>
      </c>
      <c r="C4847" s="22" t="s">
        <v>3718</v>
      </c>
      <c r="D4847" s="24">
        <v>130443</v>
      </c>
    </row>
    <row r="4848" spans="2:4" x14ac:dyDescent="0.25">
      <c r="B4848" s="22" t="s">
        <v>3154</v>
      </c>
      <c r="C4848" s="22" t="s">
        <v>19097</v>
      </c>
      <c r="D4848" s="24">
        <v>130450</v>
      </c>
    </row>
    <row r="4849" spans="2:4" x14ac:dyDescent="0.25">
      <c r="B4849" s="22" t="s">
        <v>3312</v>
      </c>
      <c r="C4849" s="22" t="s">
        <v>3314</v>
      </c>
      <c r="D4849" s="24">
        <v>130697</v>
      </c>
    </row>
    <row r="4850" spans="2:4" x14ac:dyDescent="0.25">
      <c r="B4850" s="22" t="s">
        <v>3405</v>
      </c>
      <c r="C4850" s="22" t="s">
        <v>3407</v>
      </c>
      <c r="D4850" s="24">
        <v>131338</v>
      </c>
    </row>
    <row r="4851" spans="2:4" x14ac:dyDescent="0.25">
      <c r="B4851" s="22" t="s">
        <v>3366</v>
      </c>
      <c r="C4851" s="22" t="s">
        <v>19098</v>
      </c>
      <c r="D4851" s="24">
        <v>131543</v>
      </c>
    </row>
    <row r="4852" spans="2:4" x14ac:dyDescent="0.25">
      <c r="B4852" s="22" t="s">
        <v>4132</v>
      </c>
      <c r="C4852" s="22" t="s">
        <v>4134</v>
      </c>
      <c r="D4852" s="24">
        <v>131698</v>
      </c>
    </row>
    <row r="4853" spans="2:4" x14ac:dyDescent="0.25">
      <c r="B4853" s="22" t="s">
        <v>3184</v>
      </c>
      <c r="C4853" s="22" t="s">
        <v>3186</v>
      </c>
      <c r="D4853" s="24">
        <v>131942</v>
      </c>
    </row>
    <row r="4854" spans="2:4" x14ac:dyDescent="0.25">
      <c r="B4854" s="22" t="s">
        <v>3462</v>
      </c>
      <c r="C4854" s="22" t="s">
        <v>3464</v>
      </c>
      <c r="D4854" s="24">
        <v>132292</v>
      </c>
    </row>
    <row r="4855" spans="2:4" x14ac:dyDescent="0.25">
      <c r="B4855" s="22" t="s">
        <v>2918</v>
      </c>
      <c r="C4855" s="22" t="s">
        <v>2920</v>
      </c>
      <c r="D4855" s="24">
        <v>132470</v>
      </c>
    </row>
    <row r="4856" spans="2:4" x14ac:dyDescent="0.25">
      <c r="B4856" s="22" t="s">
        <v>7190</v>
      </c>
      <c r="C4856" s="22" t="s">
        <v>7192</v>
      </c>
      <c r="D4856" s="24">
        <v>132693</v>
      </c>
    </row>
    <row r="4857" spans="2:4" x14ac:dyDescent="0.25">
      <c r="B4857" s="22" t="s">
        <v>3121</v>
      </c>
      <c r="C4857" s="22" t="s">
        <v>3123</v>
      </c>
      <c r="D4857" s="24">
        <v>132850</v>
      </c>
    </row>
    <row r="4858" spans="2:4" x14ac:dyDescent="0.25">
      <c r="B4858" s="22" t="s">
        <v>2798</v>
      </c>
      <c r="C4858" s="22" t="s">
        <v>2800</v>
      </c>
      <c r="D4858" s="24">
        <v>132964</v>
      </c>
    </row>
    <row r="4859" spans="2:4" x14ac:dyDescent="0.25">
      <c r="B4859" s="22" t="s">
        <v>4994</v>
      </c>
      <c r="C4859" s="22" t="s">
        <v>4996</v>
      </c>
      <c r="D4859" s="24">
        <v>133160</v>
      </c>
    </row>
    <row r="4860" spans="2:4" x14ac:dyDescent="0.25">
      <c r="B4860" s="22" t="s">
        <v>3047</v>
      </c>
      <c r="C4860" s="22" t="s">
        <v>3049</v>
      </c>
      <c r="D4860" s="24">
        <v>133167</v>
      </c>
    </row>
    <row r="4861" spans="2:4" x14ac:dyDescent="0.25">
      <c r="B4861" s="22" t="s">
        <v>2744</v>
      </c>
      <c r="C4861" s="22" t="s">
        <v>2746</v>
      </c>
      <c r="D4861" s="24">
        <v>133189</v>
      </c>
    </row>
    <row r="4862" spans="2:4" x14ac:dyDescent="0.25">
      <c r="B4862" s="22" t="s">
        <v>3540</v>
      </c>
      <c r="C4862" s="22" t="s">
        <v>3542</v>
      </c>
      <c r="D4862" s="24">
        <v>133225</v>
      </c>
    </row>
    <row r="4863" spans="2:4" x14ac:dyDescent="0.25">
      <c r="B4863" s="22" t="s">
        <v>3988</v>
      </c>
      <c r="C4863" s="22" t="s">
        <v>3990</v>
      </c>
      <c r="D4863" s="24">
        <v>133256</v>
      </c>
    </row>
    <row r="4864" spans="2:4" x14ac:dyDescent="0.25">
      <c r="B4864" s="22" t="s">
        <v>2600</v>
      </c>
      <c r="C4864" s="22" t="s">
        <v>2602</v>
      </c>
      <c r="D4864" s="24">
        <v>133356</v>
      </c>
    </row>
    <row r="4865" spans="1:4" x14ac:dyDescent="0.25">
      <c r="B4865" s="22" t="s">
        <v>2993</v>
      </c>
      <c r="C4865" s="22" t="s">
        <v>2995</v>
      </c>
      <c r="D4865" s="24">
        <v>133848</v>
      </c>
    </row>
    <row r="4866" spans="1:4" x14ac:dyDescent="0.25">
      <c r="B4866" s="22" t="s">
        <v>3017</v>
      </c>
      <c r="C4866" s="22" t="s">
        <v>3019</v>
      </c>
      <c r="D4866" s="24">
        <v>134009</v>
      </c>
    </row>
    <row r="4867" spans="1:4" x14ac:dyDescent="0.25">
      <c r="B4867" s="22" t="s">
        <v>3193</v>
      </c>
      <c r="C4867" s="22" t="s">
        <v>3195</v>
      </c>
      <c r="D4867" s="24">
        <v>134277</v>
      </c>
    </row>
    <row r="4868" spans="1:4" x14ac:dyDescent="0.25">
      <c r="B4868" s="22" t="s">
        <v>3591</v>
      </c>
      <c r="C4868" s="22" t="s">
        <v>3593</v>
      </c>
      <c r="D4868" s="24">
        <v>134448</v>
      </c>
    </row>
    <row r="4869" spans="1:4" x14ac:dyDescent="0.25">
      <c r="B4869" s="22" t="s">
        <v>6076</v>
      </c>
      <c r="C4869" s="22" t="s">
        <v>6078</v>
      </c>
      <c r="D4869" s="24">
        <v>134887</v>
      </c>
    </row>
    <row r="4870" spans="1:4" x14ac:dyDescent="0.25">
      <c r="B4870" s="22" t="s">
        <v>2837</v>
      </c>
      <c r="C4870" s="22" t="s">
        <v>2839</v>
      </c>
      <c r="D4870" s="24">
        <v>135454</v>
      </c>
    </row>
    <row r="4871" spans="1:4" x14ac:dyDescent="0.25">
      <c r="B4871" s="22" t="s">
        <v>3892</v>
      </c>
      <c r="C4871" s="22" t="s">
        <v>19099</v>
      </c>
      <c r="D4871" s="24">
        <v>135626</v>
      </c>
    </row>
    <row r="4872" spans="1:4" x14ac:dyDescent="0.25">
      <c r="B4872" s="22" t="s">
        <v>3256</v>
      </c>
      <c r="C4872" s="22" t="s">
        <v>3258</v>
      </c>
      <c r="D4872" s="24">
        <v>135690</v>
      </c>
    </row>
    <row r="4873" spans="1:4" x14ac:dyDescent="0.25">
      <c r="B4873" s="22" t="s">
        <v>2852</v>
      </c>
      <c r="C4873" s="22" t="s">
        <v>2854</v>
      </c>
      <c r="D4873" s="24">
        <v>135889</v>
      </c>
    </row>
    <row r="4874" spans="1:4" x14ac:dyDescent="0.25">
      <c r="B4874" s="22" t="s">
        <v>2480</v>
      </c>
      <c r="C4874" s="22" t="s">
        <v>2482</v>
      </c>
      <c r="D4874" s="24">
        <v>136044</v>
      </c>
    </row>
    <row r="4875" spans="1:4" x14ac:dyDescent="0.25">
      <c r="B4875" s="22" t="s">
        <v>2534</v>
      </c>
      <c r="C4875" s="22" t="s">
        <v>2536</v>
      </c>
      <c r="D4875" s="24">
        <v>136237</v>
      </c>
    </row>
    <row r="4876" spans="1:4" x14ac:dyDescent="0.25">
      <c r="A4876">
        <v>913778278</v>
      </c>
      <c r="B4876" s="19" t="s">
        <v>3315</v>
      </c>
      <c r="C4876" s="19" t="s">
        <v>3317</v>
      </c>
      <c r="D4876" s="24">
        <v>136356.35671441507</v>
      </c>
    </row>
    <row r="4877" spans="1:4" x14ac:dyDescent="0.25">
      <c r="B4877" s="22" t="s">
        <v>3106</v>
      </c>
      <c r="C4877" s="22" t="s">
        <v>3108</v>
      </c>
      <c r="D4877" s="24">
        <v>136381</v>
      </c>
    </row>
    <row r="4878" spans="1:4" x14ac:dyDescent="0.25">
      <c r="B4878" s="22" t="s">
        <v>3784</v>
      </c>
      <c r="C4878" s="22" t="s">
        <v>3786</v>
      </c>
      <c r="D4878" s="24">
        <v>136405</v>
      </c>
    </row>
    <row r="4879" spans="1:4" x14ac:dyDescent="0.25">
      <c r="B4879" s="22" t="s">
        <v>4633</v>
      </c>
      <c r="C4879" s="22" t="s">
        <v>4635</v>
      </c>
      <c r="D4879" s="24">
        <v>136443</v>
      </c>
    </row>
    <row r="4880" spans="1:4" x14ac:dyDescent="0.25">
      <c r="B4880" s="22" t="s">
        <v>3205</v>
      </c>
      <c r="C4880" s="22" t="s">
        <v>3207</v>
      </c>
      <c r="D4880" s="24">
        <v>136451</v>
      </c>
    </row>
    <row r="4881" spans="2:4" x14ac:dyDescent="0.25">
      <c r="B4881" s="22" t="s">
        <v>3740</v>
      </c>
      <c r="C4881" s="22" t="s">
        <v>3742</v>
      </c>
      <c r="D4881" s="24">
        <v>137119</v>
      </c>
    </row>
    <row r="4882" spans="2:4" x14ac:dyDescent="0.25">
      <c r="B4882" s="22" t="s">
        <v>3324</v>
      </c>
      <c r="C4882" s="22" t="s">
        <v>3326</v>
      </c>
      <c r="D4882" s="24">
        <v>137420</v>
      </c>
    </row>
    <row r="4883" spans="2:4" x14ac:dyDescent="0.25">
      <c r="B4883" s="22" t="s">
        <v>2963</v>
      </c>
      <c r="C4883" s="22" t="s">
        <v>2965</v>
      </c>
      <c r="D4883" s="24">
        <v>137655</v>
      </c>
    </row>
    <row r="4884" spans="2:4" x14ac:dyDescent="0.25">
      <c r="B4884" s="22" t="s">
        <v>3041</v>
      </c>
      <c r="C4884" s="22" t="s">
        <v>3043</v>
      </c>
      <c r="D4884" s="24">
        <v>137715</v>
      </c>
    </row>
    <row r="4885" spans="2:4" x14ac:dyDescent="0.25">
      <c r="B4885" s="22" t="s">
        <v>3157</v>
      </c>
      <c r="C4885" s="22" t="s">
        <v>3159</v>
      </c>
      <c r="D4885" s="24">
        <v>137765</v>
      </c>
    </row>
    <row r="4886" spans="2:4" x14ac:dyDescent="0.25">
      <c r="B4886" s="22" t="s">
        <v>19100</v>
      </c>
      <c r="C4886" s="22" t="s">
        <v>19101</v>
      </c>
      <c r="D4886" s="24">
        <v>137845</v>
      </c>
    </row>
    <row r="4887" spans="2:4" x14ac:dyDescent="0.25">
      <c r="B4887" s="22" t="s">
        <v>3214</v>
      </c>
      <c r="C4887" s="22" t="s">
        <v>3216</v>
      </c>
      <c r="D4887" s="24">
        <v>138002</v>
      </c>
    </row>
    <row r="4888" spans="2:4" x14ac:dyDescent="0.25">
      <c r="B4888" s="22" t="s">
        <v>3130</v>
      </c>
      <c r="C4888" s="22" t="s">
        <v>3132</v>
      </c>
      <c r="D4888" s="24">
        <v>138714</v>
      </c>
    </row>
    <row r="4889" spans="2:4" x14ac:dyDescent="0.25">
      <c r="B4889" s="22" t="s">
        <v>3202</v>
      </c>
      <c r="C4889" s="22" t="s">
        <v>3204</v>
      </c>
      <c r="D4889" s="24">
        <v>138933</v>
      </c>
    </row>
    <row r="4890" spans="2:4" x14ac:dyDescent="0.25">
      <c r="B4890" s="22" t="s">
        <v>2576</v>
      </c>
      <c r="C4890" s="22" t="s">
        <v>2578</v>
      </c>
      <c r="D4890" s="24">
        <v>139249</v>
      </c>
    </row>
    <row r="4891" spans="2:4" x14ac:dyDescent="0.25">
      <c r="B4891" s="22" t="s">
        <v>4090</v>
      </c>
      <c r="C4891" s="22" t="s">
        <v>4092</v>
      </c>
      <c r="D4891" s="24">
        <v>139355</v>
      </c>
    </row>
    <row r="4892" spans="2:4" x14ac:dyDescent="0.25">
      <c r="B4892" s="22" t="s">
        <v>3318</v>
      </c>
      <c r="C4892" s="22" t="s">
        <v>3320</v>
      </c>
      <c r="D4892" s="24">
        <v>139472</v>
      </c>
    </row>
    <row r="4893" spans="2:4" x14ac:dyDescent="0.25">
      <c r="B4893" s="22" t="s">
        <v>3265</v>
      </c>
      <c r="C4893" s="22" t="s">
        <v>3266</v>
      </c>
      <c r="D4893" s="24">
        <v>139474</v>
      </c>
    </row>
    <row r="4894" spans="2:4" x14ac:dyDescent="0.25">
      <c r="B4894" s="22" t="s">
        <v>2975</v>
      </c>
      <c r="C4894" s="22" t="s">
        <v>2977</v>
      </c>
      <c r="D4894" s="24">
        <v>139702</v>
      </c>
    </row>
    <row r="4895" spans="2:4" x14ac:dyDescent="0.25">
      <c r="B4895" s="22" t="s">
        <v>2828</v>
      </c>
      <c r="C4895" s="22" t="s">
        <v>19102</v>
      </c>
      <c r="D4895" s="24">
        <v>139708</v>
      </c>
    </row>
    <row r="4896" spans="2:4" x14ac:dyDescent="0.25">
      <c r="B4896" s="22" t="s">
        <v>3799</v>
      </c>
      <c r="C4896" s="22" t="s">
        <v>3801</v>
      </c>
      <c r="D4896" s="24">
        <v>139790</v>
      </c>
    </row>
    <row r="4897" spans="2:4" x14ac:dyDescent="0.25">
      <c r="B4897" s="22" t="s">
        <v>3148</v>
      </c>
      <c r="C4897" s="22" t="s">
        <v>3150</v>
      </c>
      <c r="D4897" s="24">
        <v>139872</v>
      </c>
    </row>
    <row r="4898" spans="2:4" x14ac:dyDescent="0.25">
      <c r="B4898" s="22" t="s">
        <v>3076</v>
      </c>
      <c r="C4898" s="22" t="s">
        <v>3078</v>
      </c>
      <c r="D4898" s="24">
        <v>140087</v>
      </c>
    </row>
    <row r="4899" spans="2:4" x14ac:dyDescent="0.25">
      <c r="B4899" s="22" t="s">
        <v>2825</v>
      </c>
      <c r="C4899" s="22" t="s">
        <v>2827</v>
      </c>
      <c r="D4899" s="24">
        <v>140231</v>
      </c>
    </row>
    <row r="4900" spans="2:4" x14ac:dyDescent="0.25">
      <c r="B4900" s="22" t="s">
        <v>4030</v>
      </c>
      <c r="C4900" s="22" t="s">
        <v>19103</v>
      </c>
      <c r="D4900" s="24">
        <v>140581</v>
      </c>
    </row>
    <row r="4901" spans="2:4" x14ac:dyDescent="0.25">
      <c r="B4901" s="22" t="s">
        <v>3273</v>
      </c>
      <c r="C4901" s="22" t="s">
        <v>3275</v>
      </c>
      <c r="D4901" s="24">
        <v>140724</v>
      </c>
    </row>
    <row r="4902" spans="2:4" x14ac:dyDescent="0.25">
      <c r="B4902" s="22" t="s">
        <v>3531</v>
      </c>
      <c r="C4902" s="22" t="s">
        <v>3533</v>
      </c>
      <c r="D4902" s="24">
        <v>140816</v>
      </c>
    </row>
    <row r="4903" spans="2:4" x14ac:dyDescent="0.25">
      <c r="B4903" s="22" t="s">
        <v>2915</v>
      </c>
      <c r="C4903" s="22" t="s">
        <v>2917</v>
      </c>
      <c r="D4903" s="24">
        <v>141227</v>
      </c>
    </row>
    <row r="4904" spans="2:4" x14ac:dyDescent="0.25">
      <c r="B4904" s="22" t="s">
        <v>3627</v>
      </c>
      <c r="C4904" s="22" t="s">
        <v>3629</v>
      </c>
      <c r="D4904" s="24">
        <v>141747</v>
      </c>
    </row>
    <row r="4905" spans="2:4" x14ac:dyDescent="0.25">
      <c r="B4905" s="22" t="s">
        <v>2927</v>
      </c>
      <c r="C4905" s="22" t="s">
        <v>2929</v>
      </c>
      <c r="D4905" s="24">
        <v>141781</v>
      </c>
    </row>
    <row r="4906" spans="2:4" x14ac:dyDescent="0.25">
      <c r="B4906" s="22" t="s">
        <v>3429</v>
      </c>
      <c r="C4906" s="22" t="s">
        <v>3431</v>
      </c>
      <c r="D4906" s="24">
        <v>141787</v>
      </c>
    </row>
    <row r="4907" spans="2:4" x14ac:dyDescent="0.25">
      <c r="B4907" s="22" t="s">
        <v>2855</v>
      </c>
      <c r="C4907" s="22" t="s">
        <v>2857</v>
      </c>
      <c r="D4907" s="24">
        <v>142421</v>
      </c>
    </row>
    <row r="4908" spans="2:4" x14ac:dyDescent="0.25">
      <c r="B4908" s="22" t="s">
        <v>3014</v>
      </c>
      <c r="C4908" s="22" t="s">
        <v>3016</v>
      </c>
      <c r="D4908" s="24">
        <v>142829</v>
      </c>
    </row>
    <row r="4909" spans="2:4" x14ac:dyDescent="0.25">
      <c r="B4909" s="22" t="s">
        <v>3181</v>
      </c>
      <c r="C4909" s="22" t="s">
        <v>3183</v>
      </c>
      <c r="D4909" s="24">
        <v>143276</v>
      </c>
    </row>
    <row r="4910" spans="2:4" x14ac:dyDescent="0.25">
      <c r="B4910" s="22" t="s">
        <v>2738</v>
      </c>
      <c r="C4910" s="22" t="s">
        <v>2740</v>
      </c>
      <c r="D4910" s="24">
        <v>143359</v>
      </c>
    </row>
    <row r="4911" spans="2:4" x14ac:dyDescent="0.25">
      <c r="B4911" s="22" t="s">
        <v>6932</v>
      </c>
      <c r="C4911" s="22" t="s">
        <v>6934</v>
      </c>
      <c r="D4911" s="24">
        <v>143960</v>
      </c>
    </row>
    <row r="4912" spans="2:4" x14ac:dyDescent="0.25">
      <c r="B4912" s="22" t="s">
        <v>3079</v>
      </c>
      <c r="C4912" s="22" t="s">
        <v>3081</v>
      </c>
      <c r="D4912" s="24">
        <v>144282</v>
      </c>
    </row>
    <row r="4913" spans="1:4" x14ac:dyDescent="0.25">
      <c r="B4913" s="22" t="s">
        <v>3504</v>
      </c>
      <c r="C4913" s="22" t="s">
        <v>3506</v>
      </c>
      <c r="D4913" s="24">
        <v>144763</v>
      </c>
    </row>
    <row r="4914" spans="1:4" x14ac:dyDescent="0.25">
      <c r="B4914" s="22" t="s">
        <v>3232</v>
      </c>
      <c r="C4914" s="22" t="s">
        <v>3234</v>
      </c>
      <c r="D4914" s="24">
        <v>144986</v>
      </c>
    </row>
    <row r="4915" spans="1:4" x14ac:dyDescent="0.25">
      <c r="B4915" s="22" t="s">
        <v>2417</v>
      </c>
      <c r="C4915" s="22" t="s">
        <v>2419</v>
      </c>
      <c r="D4915" s="24">
        <v>145303</v>
      </c>
    </row>
    <row r="4916" spans="1:4" x14ac:dyDescent="0.25">
      <c r="B4916" s="22" t="s">
        <v>4492</v>
      </c>
      <c r="C4916" s="22" t="s">
        <v>4494</v>
      </c>
      <c r="D4916" s="24">
        <v>145524</v>
      </c>
    </row>
    <row r="4917" spans="1:4" x14ac:dyDescent="0.25">
      <c r="B4917" s="22" t="s">
        <v>4970</v>
      </c>
      <c r="C4917" s="22" t="s">
        <v>4972</v>
      </c>
      <c r="D4917" s="24">
        <v>145674</v>
      </c>
    </row>
    <row r="4918" spans="1:4" x14ac:dyDescent="0.25">
      <c r="B4918" s="22" t="s">
        <v>2687</v>
      </c>
      <c r="C4918" s="22" t="s">
        <v>2689</v>
      </c>
      <c r="D4918" s="24">
        <v>145708</v>
      </c>
    </row>
    <row r="4919" spans="1:4" x14ac:dyDescent="0.25">
      <c r="B4919" s="22" t="s">
        <v>2951</v>
      </c>
      <c r="C4919" s="22" t="s">
        <v>2953</v>
      </c>
      <c r="D4919" s="24">
        <v>145825</v>
      </c>
    </row>
    <row r="4920" spans="1:4" x14ac:dyDescent="0.25">
      <c r="B4920" s="22" t="s">
        <v>3247</v>
      </c>
      <c r="C4920" s="22" t="s">
        <v>3249</v>
      </c>
      <c r="D4920" s="24">
        <v>145982</v>
      </c>
    </row>
    <row r="4921" spans="1:4" x14ac:dyDescent="0.25">
      <c r="B4921" s="22" t="s">
        <v>3955</v>
      </c>
      <c r="C4921" s="22" t="s">
        <v>3957</v>
      </c>
      <c r="D4921" s="24">
        <v>146313</v>
      </c>
    </row>
    <row r="4922" spans="1:4" x14ac:dyDescent="0.25">
      <c r="B4922" s="22" t="s">
        <v>3498</v>
      </c>
      <c r="C4922" s="22" t="s">
        <v>3500</v>
      </c>
      <c r="D4922" s="24">
        <v>147077</v>
      </c>
    </row>
    <row r="4923" spans="1:4" x14ac:dyDescent="0.25">
      <c r="B4923" s="22" t="s">
        <v>2609</v>
      </c>
      <c r="C4923" s="22" t="s">
        <v>2611</v>
      </c>
      <c r="D4923" s="24">
        <v>147154</v>
      </c>
    </row>
    <row r="4924" spans="1:4" x14ac:dyDescent="0.25">
      <c r="A4924">
        <v>982764742</v>
      </c>
      <c r="B4924" s="19" t="s">
        <v>3294</v>
      </c>
      <c r="C4924" s="19" t="s">
        <v>3296</v>
      </c>
      <c r="D4924" s="24">
        <v>147358.14553110275</v>
      </c>
    </row>
    <row r="4925" spans="1:4" x14ac:dyDescent="0.25">
      <c r="A4925">
        <v>970946713</v>
      </c>
      <c r="B4925" s="19" t="s">
        <v>2711</v>
      </c>
      <c r="C4925" s="19" t="s">
        <v>19104</v>
      </c>
      <c r="D4925" s="24">
        <v>148443.07185226097</v>
      </c>
    </row>
    <row r="4926" spans="1:4" x14ac:dyDescent="0.25">
      <c r="B4926" s="22" t="s">
        <v>3097</v>
      </c>
      <c r="C4926" s="22" t="s">
        <v>3099</v>
      </c>
      <c r="D4926" s="24">
        <v>148477</v>
      </c>
    </row>
    <row r="4927" spans="1:4" x14ac:dyDescent="0.25">
      <c r="B4927" s="22" t="s">
        <v>3630</v>
      </c>
      <c r="C4927" s="22" t="s">
        <v>3632</v>
      </c>
      <c r="D4927" s="24">
        <v>148826</v>
      </c>
    </row>
    <row r="4928" spans="1:4" x14ac:dyDescent="0.25">
      <c r="B4928" s="22" t="s">
        <v>2597</v>
      </c>
      <c r="C4928" s="22" t="s">
        <v>2599</v>
      </c>
      <c r="D4928" s="24">
        <v>148877</v>
      </c>
    </row>
    <row r="4929" spans="1:4" x14ac:dyDescent="0.25">
      <c r="B4929" s="22" t="s">
        <v>2345</v>
      </c>
      <c r="C4929" s="22" t="s">
        <v>2347</v>
      </c>
      <c r="D4929" s="24">
        <v>149646</v>
      </c>
    </row>
    <row r="4930" spans="1:4" x14ac:dyDescent="0.25">
      <c r="B4930" s="22" t="s">
        <v>3309</v>
      </c>
      <c r="C4930" s="22" t="s">
        <v>3311</v>
      </c>
      <c r="D4930" s="24">
        <v>149690</v>
      </c>
    </row>
    <row r="4931" spans="1:4" x14ac:dyDescent="0.25">
      <c r="B4931" s="22" t="s">
        <v>2831</v>
      </c>
      <c r="C4931" s="22" t="s">
        <v>2833</v>
      </c>
      <c r="D4931" s="24">
        <v>150399</v>
      </c>
    </row>
    <row r="4932" spans="1:4" x14ac:dyDescent="0.25">
      <c r="B4932" s="22" t="s">
        <v>2999</v>
      </c>
      <c r="C4932" s="22" t="s">
        <v>3001</v>
      </c>
      <c r="D4932" s="24">
        <v>150674</v>
      </c>
    </row>
    <row r="4933" spans="1:4" x14ac:dyDescent="0.25">
      <c r="B4933" s="22" t="s">
        <v>2702</v>
      </c>
      <c r="C4933" s="22" t="s">
        <v>2704</v>
      </c>
      <c r="D4933" s="24">
        <v>150946</v>
      </c>
    </row>
    <row r="4934" spans="1:4" x14ac:dyDescent="0.25">
      <c r="B4934" s="22" t="s">
        <v>3471</v>
      </c>
      <c r="C4934" s="22" t="s">
        <v>3473</v>
      </c>
      <c r="D4934" s="24">
        <v>150947</v>
      </c>
    </row>
    <row r="4935" spans="1:4" x14ac:dyDescent="0.25">
      <c r="B4935" s="22" t="s">
        <v>3279</v>
      </c>
      <c r="C4935" s="22" t="s">
        <v>19105</v>
      </c>
      <c r="D4935" s="24">
        <v>151362</v>
      </c>
    </row>
    <row r="4936" spans="1:4" x14ac:dyDescent="0.25">
      <c r="B4936" s="22" t="s">
        <v>2771</v>
      </c>
      <c r="C4936" s="22" t="s">
        <v>2773</v>
      </c>
      <c r="D4936" s="24">
        <v>151453</v>
      </c>
    </row>
    <row r="4937" spans="1:4" x14ac:dyDescent="0.25">
      <c r="A4937">
        <v>970007849</v>
      </c>
      <c r="B4937" s="19" t="s">
        <v>1721</v>
      </c>
      <c r="C4937" s="19" t="s">
        <v>1723</v>
      </c>
      <c r="D4937" s="24">
        <v>151940.47392534852</v>
      </c>
    </row>
    <row r="4938" spans="1:4" x14ac:dyDescent="0.25">
      <c r="B4938" s="22" t="s">
        <v>2984</v>
      </c>
      <c r="C4938" s="22" t="s">
        <v>2986</v>
      </c>
      <c r="D4938" s="24">
        <v>152190</v>
      </c>
    </row>
    <row r="4939" spans="1:4" x14ac:dyDescent="0.25">
      <c r="B4939" s="22" t="s">
        <v>2768</v>
      </c>
      <c r="C4939" s="22" t="s">
        <v>2770</v>
      </c>
      <c r="D4939" s="24">
        <v>152588</v>
      </c>
    </row>
    <row r="4940" spans="1:4" x14ac:dyDescent="0.25">
      <c r="B4940" s="22" t="s">
        <v>2675</v>
      </c>
      <c r="C4940" s="22" t="s">
        <v>2677</v>
      </c>
      <c r="D4940" s="24">
        <v>152866</v>
      </c>
    </row>
    <row r="4941" spans="1:4" x14ac:dyDescent="0.25">
      <c r="B4941" s="22" t="s">
        <v>2900</v>
      </c>
      <c r="C4941" s="22" t="s">
        <v>2902</v>
      </c>
      <c r="D4941" s="24">
        <v>152956</v>
      </c>
    </row>
    <row r="4942" spans="1:4" x14ac:dyDescent="0.25">
      <c r="A4942">
        <v>945523433</v>
      </c>
      <c r="B4942" s="19" t="s">
        <v>969</v>
      </c>
      <c r="C4942" s="19" t="s">
        <v>19106</v>
      </c>
      <c r="D4942" s="24">
        <v>153279.18634698927</v>
      </c>
    </row>
    <row r="4943" spans="1:4" x14ac:dyDescent="0.25">
      <c r="B4943" s="22" t="s">
        <v>3333</v>
      </c>
      <c r="C4943" s="22" t="s">
        <v>3335</v>
      </c>
      <c r="D4943" s="24">
        <v>153341</v>
      </c>
    </row>
    <row r="4944" spans="1:4" x14ac:dyDescent="0.25">
      <c r="B4944" s="22" t="s">
        <v>3468</v>
      </c>
      <c r="C4944" s="22" t="s">
        <v>3470</v>
      </c>
      <c r="D4944" s="24">
        <v>153380</v>
      </c>
    </row>
    <row r="4945" spans="2:4" x14ac:dyDescent="0.25">
      <c r="B4945" s="22" t="s">
        <v>2531</v>
      </c>
      <c r="C4945" s="22" t="s">
        <v>2533</v>
      </c>
      <c r="D4945" s="24">
        <v>153598</v>
      </c>
    </row>
    <row r="4946" spans="2:4" x14ac:dyDescent="0.25">
      <c r="B4946" s="22" t="s">
        <v>3115</v>
      </c>
      <c r="C4946" s="22" t="s">
        <v>3117</v>
      </c>
      <c r="D4946" s="24">
        <v>153929</v>
      </c>
    </row>
    <row r="4947" spans="2:4" x14ac:dyDescent="0.25">
      <c r="B4947" s="22" t="s">
        <v>2750</v>
      </c>
      <c r="C4947" s="22" t="s">
        <v>2752</v>
      </c>
      <c r="D4947" s="24">
        <v>154363</v>
      </c>
    </row>
    <row r="4948" spans="2:4" x14ac:dyDescent="0.25">
      <c r="B4948" s="22" t="s">
        <v>2954</v>
      </c>
      <c r="C4948" s="22" t="s">
        <v>2956</v>
      </c>
      <c r="D4948" s="24">
        <v>154549</v>
      </c>
    </row>
    <row r="4949" spans="2:4" x14ac:dyDescent="0.25">
      <c r="B4949" s="22" t="s">
        <v>2423</v>
      </c>
      <c r="C4949" s="22" t="s">
        <v>2425</v>
      </c>
      <c r="D4949" s="24">
        <v>155601</v>
      </c>
    </row>
    <row r="4950" spans="2:4" x14ac:dyDescent="0.25">
      <c r="B4950" s="22" t="s">
        <v>2510</v>
      </c>
      <c r="C4950" s="22" t="s">
        <v>2512</v>
      </c>
      <c r="D4950" s="24">
        <v>155757</v>
      </c>
    </row>
    <row r="4951" spans="2:4" x14ac:dyDescent="0.25">
      <c r="B4951" s="22" t="s">
        <v>3603</v>
      </c>
      <c r="C4951" s="22" t="s">
        <v>3605</v>
      </c>
      <c r="D4951" s="24">
        <v>155768</v>
      </c>
    </row>
    <row r="4952" spans="2:4" x14ac:dyDescent="0.25">
      <c r="B4952" s="22" t="s">
        <v>3008</v>
      </c>
      <c r="C4952" s="22" t="s">
        <v>3010</v>
      </c>
      <c r="D4952" s="24">
        <v>155868</v>
      </c>
    </row>
    <row r="4953" spans="2:4" x14ac:dyDescent="0.25">
      <c r="B4953" s="22" t="s">
        <v>3172</v>
      </c>
      <c r="C4953" s="22" t="s">
        <v>3174</v>
      </c>
      <c r="D4953" s="24">
        <v>155937</v>
      </c>
    </row>
    <row r="4954" spans="2:4" x14ac:dyDescent="0.25">
      <c r="B4954" s="22" t="s">
        <v>2558</v>
      </c>
      <c r="C4954" s="22" t="s">
        <v>2560</v>
      </c>
      <c r="D4954" s="24">
        <v>156190</v>
      </c>
    </row>
    <row r="4955" spans="2:4" x14ac:dyDescent="0.25">
      <c r="B4955" s="22" t="s">
        <v>11750</v>
      </c>
      <c r="C4955" s="22" t="s">
        <v>11752</v>
      </c>
      <c r="D4955" s="24">
        <v>156974</v>
      </c>
    </row>
    <row r="4956" spans="2:4" x14ac:dyDescent="0.25">
      <c r="B4956" s="22" t="s">
        <v>2252</v>
      </c>
      <c r="C4956" s="22" t="s">
        <v>2254</v>
      </c>
      <c r="D4956" s="24">
        <v>157204</v>
      </c>
    </row>
    <row r="4957" spans="2:4" x14ac:dyDescent="0.25">
      <c r="B4957" s="22" t="s">
        <v>2810</v>
      </c>
      <c r="C4957" s="22" t="s">
        <v>2812</v>
      </c>
      <c r="D4957" s="24">
        <v>157343</v>
      </c>
    </row>
    <row r="4958" spans="2:4" x14ac:dyDescent="0.25">
      <c r="B4958" s="22" t="s">
        <v>3267</v>
      </c>
      <c r="C4958" s="22" t="s">
        <v>3269</v>
      </c>
      <c r="D4958" s="24">
        <v>157388</v>
      </c>
    </row>
    <row r="4959" spans="2:4" x14ac:dyDescent="0.25">
      <c r="B4959" s="22" t="s">
        <v>3285</v>
      </c>
      <c r="C4959" s="22" t="s">
        <v>3287</v>
      </c>
      <c r="D4959" s="24">
        <v>157596</v>
      </c>
    </row>
    <row r="4960" spans="2:4" x14ac:dyDescent="0.25">
      <c r="B4960" s="22" t="s">
        <v>2849</v>
      </c>
      <c r="C4960" s="22" t="s">
        <v>2851</v>
      </c>
      <c r="D4960" s="24">
        <v>158392</v>
      </c>
    </row>
    <row r="4961" spans="2:4" x14ac:dyDescent="0.25">
      <c r="B4961" s="22" t="s">
        <v>2444</v>
      </c>
      <c r="C4961" s="22" t="s">
        <v>2446</v>
      </c>
      <c r="D4961" s="24">
        <v>158689</v>
      </c>
    </row>
    <row r="4962" spans="2:4" x14ac:dyDescent="0.25">
      <c r="B4962" s="22" t="s">
        <v>3038</v>
      </c>
      <c r="C4962" s="22" t="s">
        <v>3040</v>
      </c>
      <c r="D4962" s="24">
        <v>158841</v>
      </c>
    </row>
    <row r="4963" spans="2:4" x14ac:dyDescent="0.25">
      <c r="B4963" s="22" t="s">
        <v>2789</v>
      </c>
      <c r="C4963" s="22" t="s">
        <v>2791</v>
      </c>
      <c r="D4963" s="24">
        <v>159044</v>
      </c>
    </row>
    <row r="4964" spans="2:4" x14ac:dyDescent="0.25">
      <c r="B4964" s="22" t="s">
        <v>2930</v>
      </c>
      <c r="C4964" s="22" t="s">
        <v>2932</v>
      </c>
      <c r="D4964" s="24">
        <v>159071</v>
      </c>
    </row>
    <row r="4965" spans="2:4" x14ac:dyDescent="0.25">
      <c r="B4965" s="22" t="s">
        <v>2873</v>
      </c>
      <c r="C4965" s="22" t="s">
        <v>2875</v>
      </c>
      <c r="D4965" s="24">
        <v>159143</v>
      </c>
    </row>
    <row r="4966" spans="2:4" x14ac:dyDescent="0.25">
      <c r="B4966" s="22" t="s">
        <v>2834</v>
      </c>
      <c r="C4966" s="22" t="s">
        <v>2836</v>
      </c>
      <c r="D4966" s="24">
        <v>159314</v>
      </c>
    </row>
    <row r="4967" spans="2:4" x14ac:dyDescent="0.25">
      <c r="B4967" s="22" t="s">
        <v>2858</v>
      </c>
      <c r="C4967" s="22" t="s">
        <v>2860</v>
      </c>
      <c r="D4967" s="24">
        <v>160049</v>
      </c>
    </row>
    <row r="4968" spans="2:4" x14ac:dyDescent="0.25">
      <c r="B4968" s="22" t="s">
        <v>2582</v>
      </c>
      <c r="C4968" s="22" t="s">
        <v>2584</v>
      </c>
      <c r="D4968" s="24">
        <v>160178</v>
      </c>
    </row>
    <row r="4969" spans="2:4" x14ac:dyDescent="0.25">
      <c r="B4969" s="22" t="s">
        <v>2459</v>
      </c>
      <c r="C4969" s="22" t="s">
        <v>19107</v>
      </c>
      <c r="D4969" s="24">
        <v>160807</v>
      </c>
    </row>
    <row r="4970" spans="2:4" x14ac:dyDescent="0.25">
      <c r="B4970" s="22" t="s">
        <v>2456</v>
      </c>
      <c r="C4970" s="22" t="s">
        <v>2458</v>
      </c>
      <c r="D4970" s="24">
        <v>160867</v>
      </c>
    </row>
    <row r="4971" spans="2:4" x14ac:dyDescent="0.25">
      <c r="B4971" s="22" t="s">
        <v>3657</v>
      </c>
      <c r="C4971" s="22" t="s">
        <v>3659</v>
      </c>
      <c r="D4971" s="24">
        <v>161286</v>
      </c>
    </row>
    <row r="4972" spans="2:4" x14ac:dyDescent="0.25">
      <c r="B4972" s="22" t="s">
        <v>2351</v>
      </c>
      <c r="C4972" s="22" t="s">
        <v>2353</v>
      </c>
      <c r="D4972" s="24">
        <v>161485</v>
      </c>
    </row>
    <row r="4973" spans="2:4" x14ac:dyDescent="0.25">
      <c r="B4973" s="22" t="s">
        <v>2720</v>
      </c>
      <c r="C4973" s="22" t="s">
        <v>2722</v>
      </c>
      <c r="D4973" s="24">
        <v>161642</v>
      </c>
    </row>
    <row r="4974" spans="2:4" x14ac:dyDescent="0.25">
      <c r="B4974" s="22" t="s">
        <v>2891</v>
      </c>
      <c r="C4974" s="22" t="s">
        <v>2893</v>
      </c>
      <c r="D4974" s="24">
        <v>161723</v>
      </c>
    </row>
    <row r="4975" spans="2:4" x14ac:dyDescent="0.25">
      <c r="B4975" s="22" t="s">
        <v>2450</v>
      </c>
      <c r="C4975" s="22" t="s">
        <v>2452</v>
      </c>
      <c r="D4975" s="24">
        <v>162087</v>
      </c>
    </row>
    <row r="4976" spans="2:4" x14ac:dyDescent="0.25">
      <c r="B4976" s="22" t="s">
        <v>3070</v>
      </c>
      <c r="C4976" s="22" t="s">
        <v>3072</v>
      </c>
      <c r="D4976" s="24">
        <v>162107</v>
      </c>
    </row>
    <row r="4977" spans="2:4" x14ac:dyDescent="0.25">
      <c r="B4977" s="22" t="s">
        <v>1967</v>
      </c>
      <c r="C4977" s="22" t="s">
        <v>1969</v>
      </c>
      <c r="D4977" s="24">
        <v>162319</v>
      </c>
    </row>
    <row r="4978" spans="2:4" x14ac:dyDescent="0.25">
      <c r="B4978" s="22" t="s">
        <v>3288</v>
      </c>
      <c r="C4978" s="22" t="s">
        <v>3290</v>
      </c>
      <c r="D4978" s="24">
        <v>162496</v>
      </c>
    </row>
    <row r="4979" spans="2:4" x14ac:dyDescent="0.25">
      <c r="B4979" s="22" t="s">
        <v>2840</v>
      </c>
      <c r="C4979" s="22" t="s">
        <v>2842</v>
      </c>
      <c r="D4979" s="24">
        <v>163141</v>
      </c>
    </row>
    <row r="4980" spans="2:4" x14ac:dyDescent="0.25">
      <c r="B4980" s="22" t="s">
        <v>3020</v>
      </c>
      <c r="C4980" s="22" t="s">
        <v>3022</v>
      </c>
      <c r="D4980" s="24">
        <v>163207</v>
      </c>
    </row>
    <row r="4981" spans="2:4" x14ac:dyDescent="0.25">
      <c r="B4981" s="22" t="s">
        <v>4703</v>
      </c>
      <c r="C4981" s="22" t="s">
        <v>4705</v>
      </c>
      <c r="D4981" s="24">
        <v>163489</v>
      </c>
    </row>
    <row r="4982" spans="2:4" x14ac:dyDescent="0.25">
      <c r="B4982" s="22" t="s">
        <v>3339</v>
      </c>
      <c r="C4982" s="22" t="s">
        <v>3341</v>
      </c>
      <c r="D4982" s="24">
        <v>163605</v>
      </c>
    </row>
    <row r="4983" spans="2:4" x14ac:dyDescent="0.25">
      <c r="B4983" s="22" t="s">
        <v>3654</v>
      </c>
      <c r="C4983" s="22" t="s">
        <v>3656</v>
      </c>
      <c r="D4983" s="24">
        <v>163812</v>
      </c>
    </row>
    <row r="4984" spans="2:4" x14ac:dyDescent="0.25">
      <c r="B4984" s="22" t="s">
        <v>2552</v>
      </c>
      <c r="C4984" s="22" t="s">
        <v>2554</v>
      </c>
      <c r="D4984" s="24">
        <v>163821</v>
      </c>
    </row>
    <row r="4985" spans="2:4" x14ac:dyDescent="0.25">
      <c r="B4985" s="22" t="s">
        <v>2666</v>
      </c>
      <c r="C4985" s="22" t="s">
        <v>2668</v>
      </c>
      <c r="D4985" s="24">
        <v>163936</v>
      </c>
    </row>
    <row r="4986" spans="2:4" x14ac:dyDescent="0.25">
      <c r="B4986" s="22" t="s">
        <v>2672</v>
      </c>
      <c r="C4986" s="22" t="s">
        <v>2674</v>
      </c>
      <c r="D4986" s="24">
        <v>163960</v>
      </c>
    </row>
    <row r="4987" spans="2:4" x14ac:dyDescent="0.25">
      <c r="B4987" s="22" t="s">
        <v>2846</v>
      </c>
      <c r="C4987" s="22" t="s">
        <v>2848</v>
      </c>
      <c r="D4987" s="24">
        <v>163978</v>
      </c>
    </row>
    <row r="4988" spans="2:4" x14ac:dyDescent="0.25">
      <c r="B4988" s="22" t="s">
        <v>3889</v>
      </c>
      <c r="C4988" s="22" t="s">
        <v>3891</v>
      </c>
      <c r="D4988" s="24">
        <v>164025</v>
      </c>
    </row>
    <row r="4989" spans="2:4" x14ac:dyDescent="0.25">
      <c r="B4989" s="22" t="s">
        <v>2612</v>
      </c>
      <c r="C4989" s="22" t="s">
        <v>2614</v>
      </c>
      <c r="D4989" s="24">
        <v>164088</v>
      </c>
    </row>
    <row r="4990" spans="2:4" x14ac:dyDescent="0.25">
      <c r="B4990" s="22" t="s">
        <v>2477</v>
      </c>
      <c r="C4990" s="22" t="s">
        <v>2479</v>
      </c>
      <c r="D4990" s="24">
        <v>164251</v>
      </c>
    </row>
    <row r="4991" spans="2:4" x14ac:dyDescent="0.25">
      <c r="B4991" s="22" t="s">
        <v>2945</v>
      </c>
      <c r="C4991" s="22" t="s">
        <v>2947</v>
      </c>
      <c r="D4991" s="24">
        <v>164258</v>
      </c>
    </row>
    <row r="4992" spans="2:4" x14ac:dyDescent="0.25">
      <c r="B4992" s="22" t="s">
        <v>2420</v>
      </c>
      <c r="C4992" s="22" t="s">
        <v>2422</v>
      </c>
      <c r="D4992" s="24">
        <v>164266</v>
      </c>
    </row>
    <row r="4993" spans="1:4" x14ac:dyDescent="0.25">
      <c r="B4993" s="22" t="s">
        <v>2372</v>
      </c>
      <c r="C4993" s="22" t="s">
        <v>2374</v>
      </c>
      <c r="D4993" s="24">
        <v>164310</v>
      </c>
    </row>
    <row r="4994" spans="1:4" x14ac:dyDescent="0.25">
      <c r="B4994" s="22" t="s">
        <v>2228</v>
      </c>
      <c r="C4994" s="22" t="s">
        <v>2230</v>
      </c>
      <c r="D4994" s="24">
        <v>164352</v>
      </c>
    </row>
    <row r="4995" spans="1:4" x14ac:dyDescent="0.25">
      <c r="B4995" s="22" t="s">
        <v>2105</v>
      </c>
      <c r="C4995" s="22" t="s">
        <v>2107</v>
      </c>
      <c r="D4995" s="24">
        <v>164363</v>
      </c>
    </row>
    <row r="4996" spans="1:4" x14ac:dyDescent="0.25">
      <c r="B4996" s="22" t="s">
        <v>1799</v>
      </c>
      <c r="C4996" s="22" t="s">
        <v>1801</v>
      </c>
      <c r="D4996" s="24">
        <v>164675</v>
      </c>
    </row>
    <row r="4997" spans="1:4" x14ac:dyDescent="0.25">
      <c r="B4997" s="22" t="s">
        <v>2783</v>
      </c>
      <c r="C4997" s="22" t="s">
        <v>2785</v>
      </c>
      <c r="D4997" s="24">
        <v>164797</v>
      </c>
    </row>
    <row r="4998" spans="1:4" x14ac:dyDescent="0.25">
      <c r="B4998" s="22" t="s">
        <v>2075</v>
      </c>
      <c r="C4998" s="22" t="s">
        <v>2077</v>
      </c>
      <c r="D4998" s="24">
        <v>165622</v>
      </c>
    </row>
    <row r="4999" spans="1:4" x14ac:dyDescent="0.25">
      <c r="B4999" s="22" t="s">
        <v>2633</v>
      </c>
      <c r="C4999" s="22" t="s">
        <v>2635</v>
      </c>
      <c r="D4999" s="24">
        <v>165769</v>
      </c>
    </row>
    <row r="5000" spans="1:4" x14ac:dyDescent="0.25">
      <c r="B5000" s="22" t="s">
        <v>2864</v>
      </c>
      <c r="C5000" s="22" t="s">
        <v>2866</v>
      </c>
      <c r="D5000" s="24">
        <v>165828</v>
      </c>
    </row>
    <row r="5001" spans="1:4" x14ac:dyDescent="0.25">
      <c r="B5001" s="22" t="s">
        <v>3112</v>
      </c>
      <c r="C5001" s="22" t="s">
        <v>3114</v>
      </c>
      <c r="D5001" s="24">
        <v>166053</v>
      </c>
    </row>
    <row r="5002" spans="1:4" x14ac:dyDescent="0.25">
      <c r="B5002" s="22" t="s">
        <v>2960</v>
      </c>
      <c r="C5002" s="22" t="s">
        <v>2962</v>
      </c>
      <c r="D5002" s="24">
        <v>166709</v>
      </c>
    </row>
    <row r="5003" spans="1:4" x14ac:dyDescent="0.25">
      <c r="B5003" s="22" t="s">
        <v>2621</v>
      </c>
      <c r="C5003" s="22" t="s">
        <v>2623</v>
      </c>
      <c r="D5003" s="24">
        <v>166726</v>
      </c>
    </row>
    <row r="5004" spans="1:4" x14ac:dyDescent="0.25">
      <c r="B5004" s="22" t="s">
        <v>2699</v>
      </c>
      <c r="C5004" s="22" t="s">
        <v>2701</v>
      </c>
      <c r="D5004" s="24">
        <v>167204</v>
      </c>
    </row>
    <row r="5005" spans="1:4" x14ac:dyDescent="0.25">
      <c r="B5005" s="22" t="s">
        <v>2741</v>
      </c>
      <c r="C5005" s="22" t="s">
        <v>2743</v>
      </c>
      <c r="D5005" s="24">
        <v>167301</v>
      </c>
    </row>
    <row r="5006" spans="1:4" x14ac:dyDescent="0.25">
      <c r="B5006" s="22" t="s">
        <v>2804</v>
      </c>
      <c r="C5006" s="22" t="s">
        <v>2806</v>
      </c>
      <c r="D5006" s="24">
        <v>167490</v>
      </c>
    </row>
    <row r="5007" spans="1:4" x14ac:dyDescent="0.25">
      <c r="B5007" s="22" t="s">
        <v>2093</v>
      </c>
      <c r="C5007" s="22" t="s">
        <v>2095</v>
      </c>
      <c r="D5007" s="24">
        <v>167494</v>
      </c>
    </row>
    <row r="5008" spans="1:4" x14ac:dyDescent="0.25">
      <c r="A5008">
        <v>983707408</v>
      </c>
      <c r="B5008" s="19" t="s">
        <v>1496</v>
      </c>
      <c r="C5008" s="19" t="s">
        <v>19108</v>
      </c>
      <c r="D5008" s="24">
        <v>167501.73610284261</v>
      </c>
    </row>
    <row r="5009" spans="2:4" x14ac:dyDescent="0.25">
      <c r="B5009" s="22" t="s">
        <v>3094</v>
      </c>
      <c r="C5009" s="22" t="s">
        <v>3096</v>
      </c>
      <c r="D5009" s="24">
        <v>167709</v>
      </c>
    </row>
    <row r="5010" spans="2:4" x14ac:dyDescent="0.25">
      <c r="B5010" s="22" t="s">
        <v>2717</v>
      </c>
      <c r="C5010" s="22" t="s">
        <v>2719</v>
      </c>
      <c r="D5010" s="24">
        <v>167856</v>
      </c>
    </row>
    <row r="5011" spans="2:4" x14ac:dyDescent="0.25">
      <c r="B5011" s="22" t="s">
        <v>2411</v>
      </c>
      <c r="C5011" s="22" t="s">
        <v>2413</v>
      </c>
      <c r="D5011" s="24">
        <v>168619</v>
      </c>
    </row>
    <row r="5012" spans="2:4" x14ac:dyDescent="0.25">
      <c r="B5012" s="22" t="s">
        <v>2648</v>
      </c>
      <c r="C5012" s="22" t="s">
        <v>2650</v>
      </c>
      <c r="D5012" s="24">
        <v>168709</v>
      </c>
    </row>
    <row r="5013" spans="2:4" x14ac:dyDescent="0.25">
      <c r="B5013" s="22" t="s">
        <v>2774</v>
      </c>
      <c r="C5013" s="22" t="s">
        <v>2776</v>
      </c>
      <c r="D5013" s="24">
        <v>169132</v>
      </c>
    </row>
    <row r="5014" spans="2:4" x14ac:dyDescent="0.25">
      <c r="B5014" s="22" t="s">
        <v>2693</v>
      </c>
      <c r="C5014" s="22" t="s">
        <v>2695</v>
      </c>
      <c r="D5014" s="24">
        <v>169806</v>
      </c>
    </row>
    <row r="5015" spans="2:4" x14ac:dyDescent="0.25">
      <c r="B5015" s="22" t="s">
        <v>2726</v>
      </c>
      <c r="C5015" s="22" t="s">
        <v>2728</v>
      </c>
      <c r="D5015" s="24">
        <v>171130</v>
      </c>
    </row>
    <row r="5016" spans="2:4" x14ac:dyDescent="0.25">
      <c r="B5016" s="22" t="s">
        <v>2501</v>
      </c>
      <c r="C5016" s="22" t="s">
        <v>2503</v>
      </c>
      <c r="D5016" s="24">
        <v>171171</v>
      </c>
    </row>
    <row r="5017" spans="2:4" x14ac:dyDescent="0.25">
      <c r="B5017" s="22" t="s">
        <v>4486</v>
      </c>
      <c r="C5017" s="22" t="s">
        <v>4488</v>
      </c>
      <c r="D5017" s="24">
        <v>171196</v>
      </c>
    </row>
    <row r="5018" spans="2:4" x14ac:dyDescent="0.25">
      <c r="B5018" s="22" t="s">
        <v>2966</v>
      </c>
      <c r="C5018" s="22" t="s">
        <v>2968</v>
      </c>
      <c r="D5018" s="24">
        <v>171496</v>
      </c>
    </row>
    <row r="5019" spans="2:4" x14ac:dyDescent="0.25">
      <c r="B5019" s="22" t="s">
        <v>2615</v>
      </c>
      <c r="C5019" s="22" t="s">
        <v>2617</v>
      </c>
      <c r="D5019" s="24">
        <v>171688</v>
      </c>
    </row>
    <row r="5020" spans="2:4" x14ac:dyDescent="0.25">
      <c r="B5020" s="22" t="s">
        <v>2618</v>
      </c>
      <c r="C5020" s="22" t="s">
        <v>2620</v>
      </c>
      <c r="D5020" s="24">
        <v>171876</v>
      </c>
    </row>
    <row r="5021" spans="2:4" x14ac:dyDescent="0.25">
      <c r="B5021" s="22" t="s">
        <v>2762</v>
      </c>
      <c r="C5021" s="22" t="s">
        <v>2764</v>
      </c>
      <c r="D5021" s="24">
        <v>171939</v>
      </c>
    </row>
    <row r="5022" spans="2:4" x14ac:dyDescent="0.25">
      <c r="B5022" s="22" t="s">
        <v>2669</v>
      </c>
      <c r="C5022" s="22" t="s">
        <v>2671</v>
      </c>
      <c r="D5022" s="24">
        <v>172357</v>
      </c>
    </row>
    <row r="5023" spans="2:4" x14ac:dyDescent="0.25">
      <c r="B5023" s="22" t="s">
        <v>3689</v>
      </c>
      <c r="C5023" s="22" t="s">
        <v>3691</v>
      </c>
      <c r="D5023" s="24">
        <v>172415</v>
      </c>
    </row>
    <row r="5024" spans="2:4" x14ac:dyDescent="0.25">
      <c r="B5024" s="22" t="s">
        <v>2861</v>
      </c>
      <c r="C5024" s="22" t="s">
        <v>2863</v>
      </c>
      <c r="D5024" s="24">
        <v>172490</v>
      </c>
    </row>
    <row r="5025" spans="1:4" x14ac:dyDescent="0.25">
      <c r="B5025" s="22" t="s">
        <v>3029</v>
      </c>
      <c r="C5025" s="22" t="s">
        <v>3031</v>
      </c>
      <c r="D5025" s="24">
        <v>172523</v>
      </c>
    </row>
    <row r="5026" spans="1:4" x14ac:dyDescent="0.25">
      <c r="B5026" s="22" t="s">
        <v>2570</v>
      </c>
      <c r="C5026" s="22" t="s">
        <v>2572</v>
      </c>
      <c r="D5026" s="24">
        <v>172801</v>
      </c>
    </row>
    <row r="5027" spans="1:4" x14ac:dyDescent="0.25">
      <c r="A5027">
        <v>995206722</v>
      </c>
      <c r="B5027" s="19" t="s">
        <v>1277</v>
      </c>
      <c r="C5027" s="19" t="s">
        <v>1333</v>
      </c>
      <c r="D5027" s="24">
        <v>173112.5939070282</v>
      </c>
    </row>
    <row r="5028" spans="1:4" x14ac:dyDescent="0.25">
      <c r="B5028" s="22" t="s">
        <v>17351</v>
      </c>
      <c r="C5028" s="22" t="s">
        <v>17353</v>
      </c>
      <c r="D5028" s="24">
        <v>173317</v>
      </c>
    </row>
    <row r="5029" spans="1:4" x14ac:dyDescent="0.25">
      <c r="B5029" s="22" t="s">
        <v>2756</v>
      </c>
      <c r="C5029" s="22" t="s">
        <v>2758</v>
      </c>
      <c r="D5029" s="24">
        <v>173327</v>
      </c>
    </row>
    <row r="5030" spans="1:4" x14ac:dyDescent="0.25">
      <c r="B5030" s="22" t="s">
        <v>2624</v>
      </c>
      <c r="C5030" s="22" t="s">
        <v>2626</v>
      </c>
      <c r="D5030" s="24">
        <v>173474</v>
      </c>
    </row>
    <row r="5031" spans="1:4" x14ac:dyDescent="0.25">
      <c r="B5031" s="22" t="s">
        <v>1604</v>
      </c>
      <c r="C5031" s="22" t="s">
        <v>1606</v>
      </c>
      <c r="D5031" s="24">
        <v>173788</v>
      </c>
    </row>
    <row r="5032" spans="1:4" x14ac:dyDescent="0.25">
      <c r="B5032" s="22" t="s">
        <v>2171</v>
      </c>
      <c r="C5032" s="22" t="s">
        <v>2173</v>
      </c>
      <c r="D5032" s="24">
        <v>173886</v>
      </c>
    </row>
    <row r="5033" spans="1:4" x14ac:dyDescent="0.25">
      <c r="B5033" s="22" t="s">
        <v>2153</v>
      </c>
      <c r="C5033" s="22" t="s">
        <v>2155</v>
      </c>
      <c r="D5033" s="24">
        <v>173975</v>
      </c>
    </row>
    <row r="5034" spans="1:4" x14ac:dyDescent="0.25">
      <c r="B5034" s="22" t="s">
        <v>2519</v>
      </c>
      <c r="C5034" s="22" t="s">
        <v>2521</v>
      </c>
      <c r="D5034" s="24">
        <v>174647</v>
      </c>
    </row>
    <row r="5035" spans="1:4" x14ac:dyDescent="0.25">
      <c r="B5035" s="22" t="s">
        <v>2729</v>
      </c>
      <c r="C5035" s="22" t="s">
        <v>2731</v>
      </c>
      <c r="D5035" s="24">
        <v>174808</v>
      </c>
    </row>
    <row r="5036" spans="1:4" x14ac:dyDescent="0.25">
      <c r="B5036" s="22" t="s">
        <v>2192</v>
      </c>
      <c r="C5036" s="22" t="s">
        <v>2194</v>
      </c>
      <c r="D5036" s="24">
        <v>174888</v>
      </c>
    </row>
    <row r="5037" spans="1:4" x14ac:dyDescent="0.25">
      <c r="B5037" s="22" t="s">
        <v>3282</v>
      </c>
      <c r="C5037" s="22" t="s">
        <v>3284</v>
      </c>
      <c r="D5037" s="24">
        <v>175279</v>
      </c>
    </row>
    <row r="5038" spans="1:4" x14ac:dyDescent="0.25">
      <c r="B5038" s="22" t="s">
        <v>2636</v>
      </c>
      <c r="C5038" s="22" t="s">
        <v>2638</v>
      </c>
      <c r="D5038" s="24">
        <v>175774</v>
      </c>
    </row>
    <row r="5039" spans="1:4" x14ac:dyDescent="0.25">
      <c r="B5039" s="22" t="s">
        <v>3220</v>
      </c>
      <c r="C5039" s="22" t="s">
        <v>3222</v>
      </c>
      <c r="D5039" s="24">
        <v>176216</v>
      </c>
    </row>
    <row r="5040" spans="1:4" x14ac:dyDescent="0.25">
      <c r="B5040" s="22" t="s">
        <v>3023</v>
      </c>
      <c r="C5040" s="22" t="s">
        <v>3025</v>
      </c>
      <c r="D5040" s="24">
        <v>176326</v>
      </c>
    </row>
    <row r="5041" spans="1:4" x14ac:dyDescent="0.25">
      <c r="B5041" s="22" t="s">
        <v>2432</v>
      </c>
      <c r="C5041" s="22" t="s">
        <v>2434</v>
      </c>
      <c r="D5041" s="24">
        <v>176542</v>
      </c>
    </row>
    <row r="5042" spans="1:4" x14ac:dyDescent="0.25">
      <c r="B5042" s="22" t="s">
        <v>2390</v>
      </c>
      <c r="C5042" s="22" t="s">
        <v>2392</v>
      </c>
      <c r="D5042" s="24">
        <v>176788</v>
      </c>
    </row>
    <row r="5043" spans="1:4" x14ac:dyDescent="0.25">
      <c r="B5043" s="22" t="s">
        <v>2324</v>
      </c>
      <c r="C5043" s="22" t="s">
        <v>2326</v>
      </c>
      <c r="D5043" s="24">
        <v>176913</v>
      </c>
    </row>
    <row r="5044" spans="1:4" x14ac:dyDescent="0.25">
      <c r="A5044">
        <v>980451348</v>
      </c>
      <c r="B5044" s="19" t="s">
        <v>1083</v>
      </c>
      <c r="C5044" s="19" t="s">
        <v>19109</v>
      </c>
      <c r="D5044" s="24">
        <v>177033.76639180334</v>
      </c>
    </row>
    <row r="5045" spans="1:4" x14ac:dyDescent="0.25">
      <c r="A5045">
        <v>977361036</v>
      </c>
      <c r="B5045" s="19" t="s">
        <v>1179</v>
      </c>
      <c r="C5045" s="19" t="s">
        <v>1181</v>
      </c>
      <c r="D5045" s="24">
        <v>177574.93337571749</v>
      </c>
    </row>
    <row r="5046" spans="1:4" x14ac:dyDescent="0.25">
      <c r="B5046" s="22" t="s">
        <v>2522</v>
      </c>
      <c r="C5046" s="22" t="s">
        <v>2524</v>
      </c>
      <c r="D5046" s="24">
        <v>178016</v>
      </c>
    </row>
    <row r="5047" spans="1:4" x14ac:dyDescent="0.25">
      <c r="B5047" s="22" t="s">
        <v>2561</v>
      </c>
      <c r="C5047" s="22" t="s">
        <v>2563</v>
      </c>
      <c r="D5047" s="24">
        <v>178050</v>
      </c>
    </row>
    <row r="5048" spans="1:4" x14ac:dyDescent="0.25">
      <c r="B5048" s="22" t="s">
        <v>2321</v>
      </c>
      <c r="C5048" s="22" t="s">
        <v>2323</v>
      </c>
      <c r="D5048" s="24">
        <v>178396</v>
      </c>
    </row>
    <row r="5049" spans="1:4" x14ac:dyDescent="0.25">
      <c r="B5049" s="22" t="s">
        <v>2564</v>
      </c>
      <c r="C5049" s="22" t="s">
        <v>2566</v>
      </c>
      <c r="D5049" s="24">
        <v>178532</v>
      </c>
    </row>
    <row r="5050" spans="1:4" x14ac:dyDescent="0.25">
      <c r="B5050" s="22" t="s">
        <v>2651</v>
      </c>
      <c r="C5050" s="22" t="s">
        <v>2653</v>
      </c>
      <c r="D5050" s="24">
        <v>178894</v>
      </c>
    </row>
    <row r="5051" spans="1:4" x14ac:dyDescent="0.25">
      <c r="B5051" s="22" t="s">
        <v>2435</v>
      </c>
      <c r="C5051" s="22" t="s">
        <v>2437</v>
      </c>
      <c r="D5051" s="24">
        <v>179045</v>
      </c>
    </row>
    <row r="5052" spans="1:4" x14ac:dyDescent="0.25">
      <c r="B5052" s="22" t="s">
        <v>2030</v>
      </c>
      <c r="C5052" s="22" t="s">
        <v>2032</v>
      </c>
      <c r="D5052" s="24">
        <v>179983</v>
      </c>
    </row>
    <row r="5053" spans="1:4" x14ac:dyDescent="0.25">
      <c r="B5053" s="22" t="s">
        <v>3118</v>
      </c>
      <c r="C5053" s="22" t="s">
        <v>3120</v>
      </c>
      <c r="D5053" s="24">
        <v>180018</v>
      </c>
    </row>
    <row r="5054" spans="1:4" x14ac:dyDescent="0.25">
      <c r="B5054" s="22" t="s">
        <v>2678</v>
      </c>
      <c r="C5054" s="22" t="s">
        <v>2680</v>
      </c>
      <c r="D5054" s="24">
        <v>180019</v>
      </c>
    </row>
    <row r="5055" spans="1:4" x14ac:dyDescent="0.25">
      <c r="B5055" s="22" t="s">
        <v>2942</v>
      </c>
      <c r="C5055" s="22" t="s">
        <v>2944</v>
      </c>
      <c r="D5055" s="24">
        <v>180068</v>
      </c>
    </row>
    <row r="5056" spans="1:4" x14ac:dyDescent="0.25">
      <c r="B5056" s="22" t="s">
        <v>2375</v>
      </c>
      <c r="C5056" s="22" t="s">
        <v>2377</v>
      </c>
      <c r="D5056" s="24">
        <v>180411</v>
      </c>
    </row>
    <row r="5057" spans="1:4" x14ac:dyDescent="0.25">
      <c r="B5057" s="22" t="s">
        <v>2144</v>
      </c>
      <c r="C5057" s="22" t="s">
        <v>2146</v>
      </c>
      <c r="D5057" s="24">
        <v>180826</v>
      </c>
    </row>
    <row r="5058" spans="1:4" x14ac:dyDescent="0.25">
      <c r="B5058" s="22" t="s">
        <v>2405</v>
      </c>
      <c r="C5058" s="22" t="s">
        <v>2407</v>
      </c>
      <c r="D5058" s="24">
        <v>180947</v>
      </c>
    </row>
    <row r="5059" spans="1:4" x14ac:dyDescent="0.25">
      <c r="B5059" s="22" t="s">
        <v>2681</v>
      </c>
      <c r="C5059" s="22" t="s">
        <v>2683</v>
      </c>
      <c r="D5059" s="24">
        <v>181112</v>
      </c>
    </row>
    <row r="5060" spans="1:4" x14ac:dyDescent="0.25">
      <c r="B5060" s="22" t="s">
        <v>2903</v>
      </c>
      <c r="C5060" s="22" t="s">
        <v>2905</v>
      </c>
      <c r="D5060" s="24">
        <v>181994</v>
      </c>
    </row>
    <row r="5061" spans="1:4" x14ac:dyDescent="0.25">
      <c r="B5061" s="22" t="s">
        <v>2033</v>
      </c>
      <c r="C5061" s="22" t="s">
        <v>2035</v>
      </c>
      <c r="D5061" s="24">
        <v>182871</v>
      </c>
    </row>
    <row r="5062" spans="1:4" x14ac:dyDescent="0.25">
      <c r="B5062" s="22" t="s">
        <v>1823</v>
      </c>
      <c r="C5062" s="22" t="s">
        <v>1825</v>
      </c>
      <c r="D5062" s="24">
        <v>182942</v>
      </c>
    </row>
    <row r="5063" spans="1:4" x14ac:dyDescent="0.25">
      <c r="B5063" s="22" t="s">
        <v>2996</v>
      </c>
      <c r="C5063" s="22" t="s">
        <v>2998</v>
      </c>
      <c r="D5063" s="24">
        <v>183333</v>
      </c>
    </row>
    <row r="5064" spans="1:4" x14ac:dyDescent="0.25">
      <c r="B5064" s="22" t="s">
        <v>2348</v>
      </c>
      <c r="C5064" s="22" t="s">
        <v>2350</v>
      </c>
      <c r="D5064" s="24">
        <v>183463</v>
      </c>
    </row>
    <row r="5065" spans="1:4" x14ac:dyDescent="0.25">
      <c r="B5065" s="22" t="s">
        <v>1985</v>
      </c>
      <c r="C5065" s="22" t="s">
        <v>1987</v>
      </c>
      <c r="D5065" s="24">
        <v>183467</v>
      </c>
    </row>
    <row r="5066" spans="1:4" x14ac:dyDescent="0.25">
      <c r="B5066" s="22" t="s">
        <v>2807</v>
      </c>
      <c r="C5066" s="22" t="s">
        <v>2809</v>
      </c>
      <c r="D5066" s="24">
        <v>183514</v>
      </c>
    </row>
    <row r="5067" spans="1:4" x14ac:dyDescent="0.25">
      <c r="B5067" s="22" t="s">
        <v>2705</v>
      </c>
      <c r="C5067" s="22" t="s">
        <v>2707</v>
      </c>
      <c r="D5067" s="24">
        <v>183975</v>
      </c>
    </row>
    <row r="5068" spans="1:4" x14ac:dyDescent="0.25">
      <c r="B5068" s="22" t="s">
        <v>2957</v>
      </c>
      <c r="C5068" s="22" t="s">
        <v>2959</v>
      </c>
      <c r="D5068" s="24">
        <v>184156</v>
      </c>
    </row>
    <row r="5069" spans="1:4" x14ac:dyDescent="0.25">
      <c r="A5069">
        <v>975641171</v>
      </c>
      <c r="B5069" s="19" t="s">
        <v>1796</v>
      </c>
      <c r="C5069" s="19" t="s">
        <v>19110</v>
      </c>
      <c r="D5069" s="24">
        <v>184510.43082632427</v>
      </c>
    </row>
    <row r="5070" spans="1:4" x14ac:dyDescent="0.25">
      <c r="B5070" s="22" t="s">
        <v>2654</v>
      </c>
      <c r="C5070" s="22" t="s">
        <v>2656</v>
      </c>
      <c r="D5070" s="24">
        <v>184808</v>
      </c>
    </row>
    <row r="5071" spans="1:4" x14ac:dyDescent="0.25">
      <c r="B5071" s="22" t="s">
        <v>2363</v>
      </c>
      <c r="C5071" s="22" t="s">
        <v>2365</v>
      </c>
      <c r="D5071" s="24">
        <v>185154</v>
      </c>
    </row>
    <row r="5072" spans="1:4" x14ac:dyDescent="0.25">
      <c r="B5072" s="22" t="s">
        <v>2447</v>
      </c>
      <c r="C5072" s="22" t="s">
        <v>2449</v>
      </c>
      <c r="D5072" s="24">
        <v>186026</v>
      </c>
    </row>
    <row r="5073" spans="1:4" x14ac:dyDescent="0.25">
      <c r="A5073">
        <v>984014201</v>
      </c>
      <c r="B5073" s="19" t="s">
        <v>1211</v>
      </c>
      <c r="C5073" s="19" t="s">
        <v>19111</v>
      </c>
      <c r="D5073" s="24">
        <v>187220.92140085486</v>
      </c>
    </row>
    <row r="5074" spans="1:4" x14ac:dyDescent="0.25">
      <c r="B5074" s="22" t="s">
        <v>2642</v>
      </c>
      <c r="C5074" s="22" t="s">
        <v>2644</v>
      </c>
      <c r="D5074" s="24">
        <v>187593</v>
      </c>
    </row>
    <row r="5075" spans="1:4" x14ac:dyDescent="0.25">
      <c r="B5075" s="22" t="s">
        <v>3645</v>
      </c>
      <c r="C5075" s="22" t="s">
        <v>3647</v>
      </c>
      <c r="D5075" s="24">
        <v>187646</v>
      </c>
    </row>
    <row r="5076" spans="1:4" x14ac:dyDescent="0.25">
      <c r="B5076" s="22" t="s">
        <v>2585</v>
      </c>
      <c r="C5076" s="22" t="s">
        <v>2587</v>
      </c>
      <c r="D5076" s="24">
        <v>187703</v>
      </c>
    </row>
    <row r="5077" spans="1:4" x14ac:dyDescent="0.25">
      <c r="B5077" s="22" t="s">
        <v>1892</v>
      </c>
      <c r="C5077" s="22" t="s">
        <v>1894</v>
      </c>
      <c r="D5077" s="24">
        <v>188022</v>
      </c>
    </row>
    <row r="5078" spans="1:4" x14ac:dyDescent="0.25">
      <c r="B5078" s="22" t="s">
        <v>2138</v>
      </c>
      <c r="C5078" s="22" t="s">
        <v>2140</v>
      </c>
      <c r="D5078" s="24">
        <v>188633</v>
      </c>
    </row>
    <row r="5079" spans="1:4" x14ac:dyDescent="0.25">
      <c r="A5079">
        <v>983163106</v>
      </c>
      <c r="B5079" s="19" t="s">
        <v>1850</v>
      </c>
      <c r="C5079" s="19" t="s">
        <v>1852</v>
      </c>
      <c r="D5079" s="24">
        <v>189052.18095518122</v>
      </c>
    </row>
    <row r="5080" spans="1:4" x14ac:dyDescent="0.25">
      <c r="B5080" s="22" t="s">
        <v>2747</v>
      </c>
      <c r="C5080" s="22" t="s">
        <v>2749</v>
      </c>
      <c r="D5080" s="24">
        <v>189455</v>
      </c>
    </row>
    <row r="5081" spans="1:4" x14ac:dyDescent="0.25">
      <c r="B5081" s="22" t="s">
        <v>5696</v>
      </c>
      <c r="C5081" s="22" t="s">
        <v>19112</v>
      </c>
      <c r="D5081" s="24">
        <v>190120</v>
      </c>
    </row>
    <row r="5082" spans="1:4" x14ac:dyDescent="0.25">
      <c r="B5082" s="22" t="s">
        <v>2495</v>
      </c>
      <c r="C5082" s="22" t="s">
        <v>2497</v>
      </c>
      <c r="D5082" s="24">
        <v>190338</v>
      </c>
    </row>
    <row r="5083" spans="1:4" x14ac:dyDescent="0.25">
      <c r="B5083" s="22" t="s">
        <v>3011</v>
      </c>
      <c r="C5083" s="22" t="s">
        <v>3013</v>
      </c>
      <c r="D5083" s="24">
        <v>190432</v>
      </c>
    </row>
    <row r="5084" spans="1:4" x14ac:dyDescent="0.25">
      <c r="B5084" s="22" t="s">
        <v>2453</v>
      </c>
      <c r="C5084" s="22" t="s">
        <v>2455</v>
      </c>
      <c r="D5084" s="24">
        <v>191920</v>
      </c>
    </row>
    <row r="5085" spans="1:4" x14ac:dyDescent="0.25">
      <c r="B5085" s="22" t="s">
        <v>2306</v>
      </c>
      <c r="C5085" s="22" t="s">
        <v>2308</v>
      </c>
      <c r="D5085" s="24">
        <v>191967</v>
      </c>
    </row>
    <row r="5086" spans="1:4" x14ac:dyDescent="0.25">
      <c r="B5086" s="22" t="s">
        <v>2483</v>
      </c>
      <c r="C5086" s="22" t="s">
        <v>2485</v>
      </c>
      <c r="D5086" s="24">
        <v>192111</v>
      </c>
    </row>
    <row r="5087" spans="1:4" x14ac:dyDescent="0.25">
      <c r="B5087" s="22" t="s">
        <v>2078</v>
      </c>
      <c r="C5087" s="22" t="s">
        <v>2080</v>
      </c>
      <c r="D5087" s="24">
        <v>192224</v>
      </c>
    </row>
    <row r="5088" spans="1:4" x14ac:dyDescent="0.25">
      <c r="B5088" s="22" t="s">
        <v>2486</v>
      </c>
      <c r="C5088" s="22" t="s">
        <v>2488</v>
      </c>
      <c r="D5088" s="24">
        <v>192287</v>
      </c>
    </row>
    <row r="5089" spans="2:4" x14ac:dyDescent="0.25">
      <c r="B5089" s="22" t="s">
        <v>2549</v>
      </c>
      <c r="C5089" s="22" t="s">
        <v>2551</v>
      </c>
      <c r="D5089" s="24">
        <v>192595</v>
      </c>
    </row>
    <row r="5090" spans="2:4" x14ac:dyDescent="0.25">
      <c r="B5090" s="22" t="s">
        <v>2084</v>
      </c>
      <c r="C5090" s="22" t="s">
        <v>2086</v>
      </c>
      <c r="D5090" s="24">
        <v>192984</v>
      </c>
    </row>
    <row r="5091" spans="2:4" x14ac:dyDescent="0.25">
      <c r="B5091" s="22" t="s">
        <v>2603</v>
      </c>
      <c r="C5091" s="22" t="s">
        <v>2605</v>
      </c>
      <c r="D5091" s="24">
        <v>193088</v>
      </c>
    </row>
    <row r="5092" spans="2:4" x14ac:dyDescent="0.25">
      <c r="B5092" s="22" t="s">
        <v>2150</v>
      </c>
      <c r="C5092" s="22" t="s">
        <v>19113</v>
      </c>
      <c r="D5092" s="24">
        <v>193328</v>
      </c>
    </row>
    <row r="5093" spans="2:4" x14ac:dyDescent="0.25">
      <c r="B5093" s="22" t="s">
        <v>2540</v>
      </c>
      <c r="C5093" s="22" t="s">
        <v>2542</v>
      </c>
      <c r="D5093" s="24">
        <v>194207</v>
      </c>
    </row>
    <row r="5094" spans="2:4" x14ac:dyDescent="0.25">
      <c r="B5094" s="22" t="s">
        <v>2819</v>
      </c>
      <c r="C5094" s="22" t="s">
        <v>2821</v>
      </c>
      <c r="D5094" s="24">
        <v>194294</v>
      </c>
    </row>
    <row r="5095" spans="2:4" x14ac:dyDescent="0.25">
      <c r="B5095" s="22" t="s">
        <v>2186</v>
      </c>
      <c r="C5095" s="22" t="s">
        <v>2188</v>
      </c>
      <c r="D5095" s="24">
        <v>194312</v>
      </c>
    </row>
    <row r="5096" spans="2:4" x14ac:dyDescent="0.25">
      <c r="B5096" s="22" t="s">
        <v>2222</v>
      </c>
      <c r="C5096" s="22" t="s">
        <v>2224</v>
      </c>
      <c r="D5096" s="24">
        <v>194910</v>
      </c>
    </row>
    <row r="5097" spans="2:4" x14ac:dyDescent="0.25">
      <c r="B5097" s="22" t="s">
        <v>1658</v>
      </c>
      <c r="C5097" s="22" t="s">
        <v>1660</v>
      </c>
      <c r="D5097" s="24">
        <v>195207</v>
      </c>
    </row>
    <row r="5098" spans="2:4" x14ac:dyDescent="0.25">
      <c r="B5098" s="22" t="s">
        <v>2330</v>
      </c>
      <c r="C5098" s="22" t="s">
        <v>2332</v>
      </c>
      <c r="D5098" s="24">
        <v>195438</v>
      </c>
    </row>
    <row r="5099" spans="2:4" x14ac:dyDescent="0.25">
      <c r="B5099" s="22" t="s">
        <v>2690</v>
      </c>
      <c r="C5099" s="22" t="s">
        <v>2692</v>
      </c>
      <c r="D5099" s="24">
        <v>195468</v>
      </c>
    </row>
    <row r="5100" spans="2:4" x14ac:dyDescent="0.25">
      <c r="B5100" s="22" t="s">
        <v>19114</v>
      </c>
      <c r="C5100" s="22" t="s">
        <v>19115</v>
      </c>
      <c r="D5100" s="24">
        <v>195632</v>
      </c>
    </row>
    <row r="5101" spans="2:4" x14ac:dyDescent="0.25">
      <c r="B5101" s="22" t="s">
        <v>2429</v>
      </c>
      <c r="C5101" s="22" t="s">
        <v>2431</v>
      </c>
      <c r="D5101" s="24">
        <v>195680</v>
      </c>
    </row>
    <row r="5102" spans="2:4" x14ac:dyDescent="0.25">
      <c r="B5102" s="22" t="s">
        <v>4883</v>
      </c>
      <c r="C5102" s="22" t="s">
        <v>4885</v>
      </c>
      <c r="D5102" s="24">
        <v>195933</v>
      </c>
    </row>
    <row r="5103" spans="2:4" x14ac:dyDescent="0.25">
      <c r="B5103" s="22" t="s">
        <v>2723</v>
      </c>
      <c r="C5103" s="22" t="s">
        <v>19116</v>
      </c>
      <c r="D5103" s="24">
        <v>196341</v>
      </c>
    </row>
    <row r="5104" spans="2:4" x14ac:dyDescent="0.25">
      <c r="B5104" s="22" t="s">
        <v>2684</v>
      </c>
      <c r="C5104" s="22" t="s">
        <v>2686</v>
      </c>
      <c r="D5104" s="24">
        <v>196382</v>
      </c>
    </row>
    <row r="5105" spans="1:4" x14ac:dyDescent="0.25">
      <c r="B5105" s="22" t="s">
        <v>2579</v>
      </c>
      <c r="C5105" s="22" t="s">
        <v>2581</v>
      </c>
      <c r="D5105" s="24">
        <v>196907</v>
      </c>
    </row>
    <row r="5106" spans="1:4" x14ac:dyDescent="0.25">
      <c r="B5106" s="22" t="s">
        <v>2285</v>
      </c>
      <c r="C5106" s="22" t="s">
        <v>2287</v>
      </c>
      <c r="D5106" s="24">
        <v>196949</v>
      </c>
    </row>
    <row r="5107" spans="1:4" x14ac:dyDescent="0.25">
      <c r="B5107" s="22" t="s">
        <v>2255</v>
      </c>
      <c r="C5107" s="22" t="s">
        <v>2257</v>
      </c>
      <c r="D5107" s="24">
        <v>196958</v>
      </c>
    </row>
    <row r="5108" spans="1:4" x14ac:dyDescent="0.25">
      <c r="B5108" s="22" t="s">
        <v>2786</v>
      </c>
      <c r="C5108" s="22" t="s">
        <v>2788</v>
      </c>
      <c r="D5108" s="24">
        <v>197395</v>
      </c>
    </row>
    <row r="5109" spans="1:4" x14ac:dyDescent="0.25">
      <c r="A5109">
        <v>979466544</v>
      </c>
      <c r="B5109" s="19" t="s">
        <v>1176</v>
      </c>
      <c r="C5109" s="19" t="s">
        <v>1178</v>
      </c>
      <c r="D5109" s="24">
        <v>197881.41896588253</v>
      </c>
    </row>
    <row r="5110" spans="1:4" x14ac:dyDescent="0.25">
      <c r="B5110" s="22" t="s">
        <v>2264</v>
      </c>
      <c r="C5110" s="22" t="s">
        <v>2266</v>
      </c>
      <c r="D5110" s="24">
        <v>198006</v>
      </c>
    </row>
    <row r="5111" spans="1:4" x14ac:dyDescent="0.25">
      <c r="B5111" s="22" t="s">
        <v>2288</v>
      </c>
      <c r="C5111" s="22" t="s">
        <v>19117</v>
      </c>
      <c r="D5111" s="24">
        <v>198379</v>
      </c>
    </row>
    <row r="5112" spans="1:4" x14ac:dyDescent="0.25">
      <c r="B5112" s="22" t="s">
        <v>2060</v>
      </c>
      <c r="C5112" s="22" t="s">
        <v>2062</v>
      </c>
      <c r="D5112" s="24">
        <v>198559</v>
      </c>
    </row>
    <row r="5113" spans="1:4" x14ac:dyDescent="0.25">
      <c r="B5113" s="22" t="s">
        <v>2165</v>
      </c>
      <c r="C5113" s="22" t="s">
        <v>2167</v>
      </c>
      <c r="D5113" s="24">
        <v>198606</v>
      </c>
    </row>
    <row r="5114" spans="1:4" x14ac:dyDescent="0.25">
      <c r="B5114" s="22" t="s">
        <v>2300</v>
      </c>
      <c r="C5114" s="22" t="s">
        <v>2302</v>
      </c>
      <c r="D5114" s="24">
        <v>198968</v>
      </c>
    </row>
    <row r="5115" spans="1:4" x14ac:dyDescent="0.25">
      <c r="B5115" s="22" t="s">
        <v>2294</v>
      </c>
      <c r="C5115" s="22" t="s">
        <v>2296</v>
      </c>
      <c r="D5115" s="24">
        <v>199221</v>
      </c>
    </row>
    <row r="5116" spans="1:4" x14ac:dyDescent="0.25">
      <c r="A5116">
        <v>945905794</v>
      </c>
      <c r="B5116" s="19" t="s">
        <v>1955</v>
      </c>
      <c r="C5116" s="19" t="s">
        <v>1957</v>
      </c>
      <c r="D5116" s="24">
        <v>199567.24220788313</v>
      </c>
    </row>
    <row r="5117" spans="1:4" x14ac:dyDescent="0.25">
      <c r="B5117" s="22" t="s">
        <v>2513</v>
      </c>
      <c r="C5117" s="22" t="s">
        <v>2515</v>
      </c>
      <c r="D5117" s="24">
        <v>199594</v>
      </c>
    </row>
    <row r="5118" spans="1:4" x14ac:dyDescent="0.25">
      <c r="B5118" s="22" t="s">
        <v>2381</v>
      </c>
      <c r="C5118" s="22" t="s">
        <v>2383</v>
      </c>
      <c r="D5118" s="24">
        <v>199615</v>
      </c>
    </row>
    <row r="5119" spans="1:4" x14ac:dyDescent="0.25">
      <c r="B5119" s="22" t="s">
        <v>1787</v>
      </c>
      <c r="C5119" s="22" t="s">
        <v>1789</v>
      </c>
      <c r="D5119" s="24">
        <v>200059</v>
      </c>
    </row>
    <row r="5120" spans="1:4" x14ac:dyDescent="0.25">
      <c r="B5120" s="22" t="s">
        <v>2291</v>
      </c>
      <c r="C5120" s="22" t="s">
        <v>2293</v>
      </c>
      <c r="D5120" s="24">
        <v>200232</v>
      </c>
    </row>
    <row r="5121" spans="2:4" x14ac:dyDescent="0.25">
      <c r="B5121" s="22" t="s">
        <v>2504</v>
      </c>
      <c r="C5121" s="22" t="s">
        <v>2506</v>
      </c>
      <c r="D5121" s="24">
        <v>200779</v>
      </c>
    </row>
    <row r="5122" spans="2:4" x14ac:dyDescent="0.25">
      <c r="B5122" s="22" t="s">
        <v>2267</v>
      </c>
      <c r="C5122" s="22" t="s">
        <v>2269</v>
      </c>
      <c r="D5122" s="24">
        <v>200965</v>
      </c>
    </row>
    <row r="5123" spans="2:4" x14ac:dyDescent="0.25">
      <c r="B5123" s="22" t="s">
        <v>2198</v>
      </c>
      <c r="C5123" s="22" t="s">
        <v>2200</v>
      </c>
      <c r="D5123" s="24">
        <v>201234</v>
      </c>
    </row>
    <row r="5124" spans="2:4" x14ac:dyDescent="0.25">
      <c r="B5124" s="22" t="s">
        <v>2384</v>
      </c>
      <c r="C5124" s="22" t="s">
        <v>2386</v>
      </c>
      <c r="D5124" s="24">
        <v>201303</v>
      </c>
    </row>
    <row r="5125" spans="2:4" x14ac:dyDescent="0.25">
      <c r="B5125" s="22" t="s">
        <v>2336</v>
      </c>
      <c r="C5125" s="22" t="s">
        <v>2338</v>
      </c>
      <c r="D5125" s="24">
        <v>201677</v>
      </c>
    </row>
    <row r="5126" spans="2:4" x14ac:dyDescent="0.25">
      <c r="B5126" s="22" t="s">
        <v>2882</v>
      </c>
      <c r="C5126" s="22" t="s">
        <v>2884</v>
      </c>
      <c r="D5126" s="24">
        <v>202182</v>
      </c>
    </row>
    <row r="5127" spans="2:4" x14ac:dyDescent="0.25">
      <c r="B5127" s="22" t="s">
        <v>2357</v>
      </c>
      <c r="C5127" s="22" t="s">
        <v>2359</v>
      </c>
      <c r="D5127" s="24">
        <v>202608</v>
      </c>
    </row>
    <row r="5128" spans="2:4" x14ac:dyDescent="0.25">
      <c r="B5128" s="22" t="s">
        <v>2660</v>
      </c>
      <c r="C5128" s="22" t="s">
        <v>2662</v>
      </c>
      <c r="D5128" s="24">
        <v>203320</v>
      </c>
    </row>
    <row r="5129" spans="2:4" x14ac:dyDescent="0.25">
      <c r="B5129" s="22" t="s">
        <v>1937</v>
      </c>
      <c r="C5129" s="22" t="s">
        <v>1939</v>
      </c>
      <c r="D5129" s="24">
        <v>203446</v>
      </c>
    </row>
    <row r="5130" spans="2:4" x14ac:dyDescent="0.25">
      <c r="B5130" s="22" t="s">
        <v>2099</v>
      </c>
      <c r="C5130" s="22" t="s">
        <v>2101</v>
      </c>
      <c r="D5130" s="24">
        <v>203746</v>
      </c>
    </row>
    <row r="5131" spans="2:4" x14ac:dyDescent="0.25">
      <c r="B5131" s="22" t="s">
        <v>2024</v>
      </c>
      <c r="C5131" s="22" t="s">
        <v>2026</v>
      </c>
      <c r="D5131" s="24">
        <v>203780</v>
      </c>
    </row>
    <row r="5132" spans="2:4" x14ac:dyDescent="0.25">
      <c r="B5132" s="22" t="s">
        <v>2402</v>
      </c>
      <c r="C5132" s="22" t="s">
        <v>2404</v>
      </c>
      <c r="D5132" s="24">
        <v>204094</v>
      </c>
    </row>
    <row r="5133" spans="2:4" x14ac:dyDescent="0.25">
      <c r="B5133" s="22" t="s">
        <v>2318</v>
      </c>
      <c r="C5133" s="22" t="s">
        <v>2320</v>
      </c>
      <c r="D5133" s="24">
        <v>204792</v>
      </c>
    </row>
    <row r="5134" spans="2:4" x14ac:dyDescent="0.25">
      <c r="B5134" s="22" t="s">
        <v>2270</v>
      </c>
      <c r="C5134" s="22" t="s">
        <v>2272</v>
      </c>
      <c r="D5134" s="24">
        <v>204796</v>
      </c>
    </row>
    <row r="5135" spans="2:4" x14ac:dyDescent="0.25">
      <c r="B5135" s="22" t="s">
        <v>2399</v>
      </c>
      <c r="C5135" s="22" t="s">
        <v>2401</v>
      </c>
      <c r="D5135" s="24">
        <v>205105</v>
      </c>
    </row>
    <row r="5136" spans="2:4" x14ac:dyDescent="0.25">
      <c r="B5136" s="22" t="s">
        <v>2468</v>
      </c>
      <c r="C5136" s="22" t="s">
        <v>2470</v>
      </c>
      <c r="D5136" s="24">
        <v>205421</v>
      </c>
    </row>
    <row r="5137" spans="1:4" x14ac:dyDescent="0.25">
      <c r="B5137" s="22" t="s">
        <v>2414</v>
      </c>
      <c r="C5137" s="22" t="s">
        <v>2416</v>
      </c>
      <c r="D5137" s="24">
        <v>205909</v>
      </c>
    </row>
    <row r="5138" spans="1:4" x14ac:dyDescent="0.25">
      <c r="B5138" s="22" t="s">
        <v>2816</v>
      </c>
      <c r="C5138" s="22" t="s">
        <v>2818</v>
      </c>
      <c r="D5138" s="24">
        <v>206711</v>
      </c>
    </row>
    <row r="5139" spans="1:4" x14ac:dyDescent="0.25">
      <c r="B5139" s="22" t="s">
        <v>2498</v>
      </c>
      <c r="C5139" s="22" t="s">
        <v>2500</v>
      </c>
      <c r="D5139" s="24">
        <v>206869</v>
      </c>
    </row>
    <row r="5140" spans="1:4" x14ac:dyDescent="0.25">
      <c r="B5140" s="22" t="s">
        <v>2555</v>
      </c>
      <c r="C5140" s="22" t="s">
        <v>2557</v>
      </c>
      <c r="D5140" s="24">
        <v>207490</v>
      </c>
    </row>
    <row r="5141" spans="1:4" x14ac:dyDescent="0.25">
      <c r="B5141" s="22" t="s">
        <v>2057</v>
      </c>
      <c r="C5141" s="22" t="s">
        <v>2059</v>
      </c>
      <c r="D5141" s="24">
        <v>207628</v>
      </c>
    </row>
    <row r="5142" spans="1:4" x14ac:dyDescent="0.25">
      <c r="B5142" s="22" t="s">
        <v>2438</v>
      </c>
      <c r="C5142" s="22" t="s">
        <v>2440</v>
      </c>
      <c r="D5142" s="24">
        <v>207649</v>
      </c>
    </row>
    <row r="5143" spans="1:4" x14ac:dyDescent="0.25">
      <c r="B5143" s="22" t="s">
        <v>2441</v>
      </c>
      <c r="C5143" s="22" t="s">
        <v>2443</v>
      </c>
      <c r="D5143" s="24">
        <v>208069</v>
      </c>
    </row>
    <row r="5144" spans="1:4" x14ac:dyDescent="0.25">
      <c r="B5144" s="22" t="s">
        <v>2408</v>
      </c>
      <c r="C5144" s="22" t="s">
        <v>2410</v>
      </c>
      <c r="D5144" s="24">
        <v>208536</v>
      </c>
    </row>
    <row r="5145" spans="1:4" x14ac:dyDescent="0.25">
      <c r="A5145">
        <v>971292709</v>
      </c>
      <c r="B5145" s="19" t="s">
        <v>2369</v>
      </c>
      <c r="C5145" s="19" t="s">
        <v>19118</v>
      </c>
      <c r="D5145" s="24">
        <v>208743.53813377427</v>
      </c>
    </row>
    <row r="5146" spans="1:4" x14ac:dyDescent="0.25">
      <c r="B5146" s="22" t="s">
        <v>2591</v>
      </c>
      <c r="C5146" s="22" t="s">
        <v>2593</v>
      </c>
      <c r="D5146" s="24">
        <v>208788</v>
      </c>
    </row>
    <row r="5147" spans="1:4" x14ac:dyDescent="0.25">
      <c r="B5147" s="22" t="s">
        <v>2315</v>
      </c>
      <c r="C5147" s="22" t="s">
        <v>2317</v>
      </c>
      <c r="D5147" s="24">
        <v>208975</v>
      </c>
    </row>
    <row r="5148" spans="1:4" x14ac:dyDescent="0.25">
      <c r="B5148" s="22" t="s">
        <v>2393</v>
      </c>
      <c r="C5148" s="22" t="s">
        <v>2395</v>
      </c>
      <c r="D5148" s="24">
        <v>209027</v>
      </c>
    </row>
    <row r="5149" spans="1:4" x14ac:dyDescent="0.25">
      <c r="B5149" s="22" t="s">
        <v>4679</v>
      </c>
      <c r="C5149" s="22" t="s">
        <v>4681</v>
      </c>
      <c r="D5149" s="24">
        <v>209054</v>
      </c>
    </row>
    <row r="5150" spans="1:4" x14ac:dyDescent="0.25">
      <c r="B5150" s="22" t="s">
        <v>3050</v>
      </c>
      <c r="C5150" s="22" t="s">
        <v>3052</v>
      </c>
      <c r="D5150" s="24">
        <v>209065</v>
      </c>
    </row>
    <row r="5151" spans="1:4" x14ac:dyDescent="0.25">
      <c r="A5151">
        <v>985027749</v>
      </c>
      <c r="B5151" s="21" t="s">
        <v>1128</v>
      </c>
      <c r="C5151" s="19" t="s">
        <v>19119</v>
      </c>
      <c r="D5151" s="24">
        <v>209262.22042043912</v>
      </c>
    </row>
    <row r="5152" spans="1:4" x14ac:dyDescent="0.25">
      <c r="B5152" s="22" t="s">
        <v>2120</v>
      </c>
      <c r="C5152" s="22" t="s">
        <v>2122</v>
      </c>
      <c r="D5152" s="24">
        <v>209422</v>
      </c>
    </row>
    <row r="5153" spans="1:4" x14ac:dyDescent="0.25">
      <c r="B5153" s="22" t="s">
        <v>2168</v>
      </c>
      <c r="C5153" s="22" t="s">
        <v>2170</v>
      </c>
      <c r="D5153" s="24">
        <v>209678</v>
      </c>
    </row>
    <row r="5154" spans="1:4" x14ac:dyDescent="0.25">
      <c r="B5154" s="22" t="s">
        <v>2378</v>
      </c>
      <c r="C5154" s="22" t="s">
        <v>2380</v>
      </c>
      <c r="D5154" s="24">
        <v>209781</v>
      </c>
    </row>
    <row r="5155" spans="1:4" x14ac:dyDescent="0.25">
      <c r="B5155" s="22" t="s">
        <v>2234</v>
      </c>
      <c r="C5155" s="22" t="s">
        <v>2236</v>
      </c>
      <c r="D5155" s="24">
        <v>210517</v>
      </c>
    </row>
    <row r="5156" spans="1:4" x14ac:dyDescent="0.25">
      <c r="B5156" s="22" t="s">
        <v>2543</v>
      </c>
      <c r="C5156" s="22" t="s">
        <v>2545</v>
      </c>
      <c r="D5156" s="24">
        <v>210755</v>
      </c>
    </row>
    <row r="5157" spans="1:4" x14ac:dyDescent="0.25">
      <c r="B5157" s="22" t="s">
        <v>2180</v>
      </c>
      <c r="C5157" s="22" t="s">
        <v>2182</v>
      </c>
      <c r="D5157" s="24">
        <v>210909</v>
      </c>
    </row>
    <row r="5158" spans="1:4" x14ac:dyDescent="0.25">
      <c r="B5158" s="22" t="s">
        <v>2048</v>
      </c>
      <c r="C5158" s="22" t="s">
        <v>2050</v>
      </c>
      <c r="D5158" s="24">
        <v>211380</v>
      </c>
    </row>
    <row r="5159" spans="1:4" x14ac:dyDescent="0.25">
      <c r="B5159" s="22" t="s">
        <v>2309</v>
      </c>
      <c r="C5159" s="22" t="s">
        <v>2311</v>
      </c>
      <c r="D5159" s="24">
        <v>211944</v>
      </c>
    </row>
    <row r="5160" spans="1:4" x14ac:dyDescent="0.25">
      <c r="B5160" s="22" t="s">
        <v>2126</v>
      </c>
      <c r="C5160" s="22" t="s">
        <v>2128</v>
      </c>
      <c r="D5160" s="24">
        <v>212405</v>
      </c>
    </row>
    <row r="5161" spans="1:4" x14ac:dyDescent="0.25">
      <c r="A5161">
        <v>984026056</v>
      </c>
      <c r="B5161" s="19" t="s">
        <v>1907</v>
      </c>
      <c r="C5161" s="19" t="s">
        <v>1909</v>
      </c>
      <c r="D5161" s="24">
        <v>212448.96333529576</v>
      </c>
    </row>
    <row r="5162" spans="1:4" x14ac:dyDescent="0.25">
      <c r="B5162" s="22" t="s">
        <v>2147</v>
      </c>
      <c r="C5162" s="22" t="s">
        <v>2149</v>
      </c>
      <c r="D5162" s="24">
        <v>212558</v>
      </c>
    </row>
    <row r="5163" spans="1:4" x14ac:dyDescent="0.25">
      <c r="B5163" s="22" t="s">
        <v>2792</v>
      </c>
      <c r="C5163" s="22" t="s">
        <v>2794</v>
      </c>
      <c r="D5163" s="24">
        <v>213488</v>
      </c>
    </row>
    <row r="5164" spans="1:4" x14ac:dyDescent="0.25">
      <c r="A5164">
        <v>963144148</v>
      </c>
      <c r="B5164" s="19" t="s">
        <v>1316</v>
      </c>
      <c r="C5164" s="19" t="s">
        <v>1318</v>
      </c>
      <c r="D5164" s="24">
        <v>213929.51451770237</v>
      </c>
    </row>
    <row r="5165" spans="1:4" x14ac:dyDescent="0.25">
      <c r="B5165" s="22" t="s">
        <v>2054</v>
      </c>
      <c r="C5165" s="22" t="s">
        <v>2056</v>
      </c>
      <c r="D5165" s="24">
        <v>214381</v>
      </c>
    </row>
    <row r="5166" spans="1:4" x14ac:dyDescent="0.25">
      <c r="B5166" s="22" t="s">
        <v>2273</v>
      </c>
      <c r="C5166" s="22" t="s">
        <v>2275</v>
      </c>
      <c r="D5166" s="24">
        <v>214445</v>
      </c>
    </row>
    <row r="5167" spans="1:4" x14ac:dyDescent="0.25">
      <c r="B5167" s="22" t="s">
        <v>2141</v>
      </c>
      <c r="C5167" s="22" t="s">
        <v>2143</v>
      </c>
      <c r="D5167" s="24">
        <v>214589</v>
      </c>
    </row>
    <row r="5168" spans="1:4" x14ac:dyDescent="0.25">
      <c r="B5168" s="22" t="s">
        <v>2516</v>
      </c>
      <c r="C5168" s="22" t="s">
        <v>2518</v>
      </c>
      <c r="D5168" s="24">
        <v>214630</v>
      </c>
    </row>
    <row r="5169" spans="1:4" x14ac:dyDescent="0.25">
      <c r="B5169" s="22" t="s">
        <v>19120</v>
      </c>
      <c r="C5169" s="22" t="s">
        <v>19121</v>
      </c>
      <c r="D5169" s="24">
        <v>214692</v>
      </c>
    </row>
    <row r="5170" spans="1:4" x14ac:dyDescent="0.25">
      <c r="B5170" s="22" t="s">
        <v>2258</v>
      </c>
      <c r="C5170" s="22" t="s">
        <v>2260</v>
      </c>
      <c r="D5170" s="24">
        <v>215177</v>
      </c>
    </row>
    <row r="5171" spans="1:4" x14ac:dyDescent="0.25">
      <c r="B5171" s="22" t="s">
        <v>2708</v>
      </c>
      <c r="C5171" s="22" t="s">
        <v>2710</v>
      </c>
      <c r="D5171" s="24">
        <v>216392</v>
      </c>
    </row>
    <row r="5172" spans="1:4" x14ac:dyDescent="0.25">
      <c r="A5172">
        <v>974815427</v>
      </c>
      <c r="B5172" s="19" t="s">
        <v>1673</v>
      </c>
      <c r="C5172" s="19" t="s">
        <v>1675</v>
      </c>
      <c r="D5172" s="24">
        <v>216432.14067930906</v>
      </c>
    </row>
    <row r="5173" spans="1:4" x14ac:dyDescent="0.25">
      <c r="B5173" s="22" t="s">
        <v>2462</v>
      </c>
      <c r="C5173" s="22" t="s">
        <v>2464</v>
      </c>
      <c r="D5173" s="24">
        <v>216693</v>
      </c>
    </row>
    <row r="5174" spans="1:4" x14ac:dyDescent="0.25">
      <c r="B5174" s="22" t="s">
        <v>2225</v>
      </c>
      <c r="C5174" s="22" t="s">
        <v>2227</v>
      </c>
      <c r="D5174" s="24">
        <v>217298</v>
      </c>
    </row>
    <row r="5175" spans="1:4" x14ac:dyDescent="0.25">
      <c r="B5175" s="22" t="s">
        <v>1910</v>
      </c>
      <c r="C5175" s="22" t="s">
        <v>1912</v>
      </c>
      <c r="D5175" s="24">
        <v>217307</v>
      </c>
    </row>
    <row r="5176" spans="1:4" x14ac:dyDescent="0.25">
      <c r="B5176" s="22" t="s">
        <v>1856</v>
      </c>
      <c r="C5176" s="22" t="s">
        <v>1858</v>
      </c>
      <c r="D5176" s="24">
        <v>217468</v>
      </c>
    </row>
    <row r="5177" spans="1:4" x14ac:dyDescent="0.25">
      <c r="B5177" s="22" t="s">
        <v>2216</v>
      </c>
      <c r="C5177" s="22" t="s">
        <v>2218</v>
      </c>
      <c r="D5177" s="24">
        <v>217572</v>
      </c>
    </row>
    <row r="5178" spans="1:4" x14ac:dyDescent="0.25">
      <c r="B5178" s="22" t="s">
        <v>2207</v>
      </c>
      <c r="C5178" s="22" t="s">
        <v>19122</v>
      </c>
      <c r="D5178" s="24">
        <v>217932</v>
      </c>
    </row>
    <row r="5179" spans="1:4" x14ac:dyDescent="0.25">
      <c r="B5179" s="22" t="s">
        <v>2036</v>
      </c>
      <c r="C5179" s="22" t="s">
        <v>2038</v>
      </c>
      <c r="D5179" s="24">
        <v>217935</v>
      </c>
    </row>
    <row r="5180" spans="1:4" x14ac:dyDescent="0.25">
      <c r="B5180" s="22" t="s">
        <v>2231</v>
      </c>
      <c r="C5180" s="22" t="s">
        <v>2233</v>
      </c>
      <c r="D5180" s="24">
        <v>218027</v>
      </c>
    </row>
    <row r="5181" spans="1:4" x14ac:dyDescent="0.25">
      <c r="B5181" s="22" t="s">
        <v>2081</v>
      </c>
      <c r="C5181" s="22" t="s">
        <v>2083</v>
      </c>
      <c r="D5181" s="24">
        <v>218394</v>
      </c>
    </row>
    <row r="5182" spans="1:4" x14ac:dyDescent="0.25">
      <c r="B5182" s="22" t="s">
        <v>2630</v>
      </c>
      <c r="C5182" s="22" t="s">
        <v>2632</v>
      </c>
      <c r="D5182" s="24">
        <v>218457</v>
      </c>
    </row>
    <row r="5183" spans="1:4" x14ac:dyDescent="0.25">
      <c r="B5183" s="22" t="s">
        <v>2843</v>
      </c>
      <c r="C5183" s="22" t="s">
        <v>2845</v>
      </c>
      <c r="D5183" s="24">
        <v>218622</v>
      </c>
    </row>
    <row r="5184" spans="1:4" x14ac:dyDescent="0.25">
      <c r="B5184" s="22" t="s">
        <v>2360</v>
      </c>
      <c r="C5184" s="22" t="s">
        <v>2362</v>
      </c>
      <c r="D5184" s="24">
        <v>218768</v>
      </c>
    </row>
    <row r="5185" spans="2:4" x14ac:dyDescent="0.25">
      <c r="B5185" s="22" t="s">
        <v>1772</v>
      </c>
      <c r="C5185" s="22" t="s">
        <v>1774</v>
      </c>
      <c r="D5185" s="24">
        <v>219661</v>
      </c>
    </row>
    <row r="5186" spans="2:4" x14ac:dyDescent="0.25">
      <c r="B5186" s="22" t="s">
        <v>3763</v>
      </c>
      <c r="C5186" s="22" t="s">
        <v>3765</v>
      </c>
      <c r="D5186" s="24">
        <v>220668</v>
      </c>
    </row>
    <row r="5187" spans="2:4" x14ac:dyDescent="0.25">
      <c r="B5187" s="22" t="s">
        <v>2027</v>
      </c>
      <c r="C5187" s="22" t="s">
        <v>2029</v>
      </c>
      <c r="D5187" s="24">
        <v>223090</v>
      </c>
    </row>
    <row r="5188" spans="2:4" x14ac:dyDescent="0.25">
      <c r="B5188" s="22" t="s">
        <v>1925</v>
      </c>
      <c r="C5188" s="22" t="s">
        <v>1927</v>
      </c>
      <c r="D5188" s="24">
        <v>224256</v>
      </c>
    </row>
    <row r="5189" spans="2:4" x14ac:dyDescent="0.25">
      <c r="B5189" s="22" t="s">
        <v>2474</v>
      </c>
      <c r="C5189" s="22" t="s">
        <v>2476</v>
      </c>
      <c r="D5189" s="24">
        <v>224707</v>
      </c>
    </row>
    <row r="5190" spans="2:4" x14ac:dyDescent="0.25">
      <c r="B5190" s="22" t="s">
        <v>2183</v>
      </c>
      <c r="C5190" s="22" t="s">
        <v>2185</v>
      </c>
      <c r="D5190" s="24">
        <v>224709</v>
      </c>
    </row>
    <row r="5191" spans="2:4" x14ac:dyDescent="0.25">
      <c r="B5191" s="22" t="s">
        <v>1991</v>
      </c>
      <c r="C5191" s="22" t="s">
        <v>1993</v>
      </c>
      <c r="D5191" s="24">
        <v>225548</v>
      </c>
    </row>
    <row r="5192" spans="2:4" x14ac:dyDescent="0.25">
      <c r="B5192" s="22" t="s">
        <v>1847</v>
      </c>
      <c r="C5192" s="22" t="s">
        <v>1849</v>
      </c>
      <c r="D5192" s="24">
        <v>225587</v>
      </c>
    </row>
    <row r="5193" spans="2:4" x14ac:dyDescent="0.25">
      <c r="B5193" s="22" t="s">
        <v>2507</v>
      </c>
      <c r="C5193" s="22" t="s">
        <v>2509</v>
      </c>
      <c r="D5193" s="24">
        <v>226079</v>
      </c>
    </row>
    <row r="5194" spans="2:4" x14ac:dyDescent="0.25">
      <c r="B5194" s="22" t="s">
        <v>2366</v>
      </c>
      <c r="C5194" s="22" t="s">
        <v>2368</v>
      </c>
      <c r="D5194" s="24">
        <v>226225</v>
      </c>
    </row>
    <row r="5195" spans="2:4" x14ac:dyDescent="0.25">
      <c r="B5195" s="22" t="s">
        <v>2195</v>
      </c>
      <c r="C5195" s="22" t="s">
        <v>2197</v>
      </c>
      <c r="D5195" s="24">
        <v>226262</v>
      </c>
    </row>
    <row r="5196" spans="2:4" x14ac:dyDescent="0.25">
      <c r="B5196" s="22" t="s">
        <v>1970</v>
      </c>
      <c r="C5196" s="22" t="s">
        <v>1972</v>
      </c>
      <c r="D5196" s="24">
        <v>227165</v>
      </c>
    </row>
    <row r="5197" spans="2:4" x14ac:dyDescent="0.25">
      <c r="B5197" s="22" t="s">
        <v>1841</v>
      </c>
      <c r="C5197" s="22" t="s">
        <v>1843</v>
      </c>
      <c r="D5197" s="24">
        <v>227178</v>
      </c>
    </row>
    <row r="5198" spans="2:4" x14ac:dyDescent="0.25">
      <c r="B5198" s="22" t="s">
        <v>1997</v>
      </c>
      <c r="C5198" s="22" t="s">
        <v>1999</v>
      </c>
      <c r="D5198" s="24">
        <v>227630</v>
      </c>
    </row>
    <row r="5199" spans="2:4" x14ac:dyDescent="0.25">
      <c r="B5199" s="22" t="s">
        <v>2237</v>
      </c>
      <c r="C5199" s="22" t="s">
        <v>2239</v>
      </c>
      <c r="D5199" s="24">
        <v>228318</v>
      </c>
    </row>
    <row r="5200" spans="2:4" x14ac:dyDescent="0.25">
      <c r="B5200" s="22" t="s">
        <v>2018</v>
      </c>
      <c r="C5200" s="22" t="s">
        <v>2020</v>
      </c>
      <c r="D5200" s="24">
        <v>228393</v>
      </c>
    </row>
    <row r="5201" spans="1:4" x14ac:dyDescent="0.25">
      <c r="B5201" s="22" t="s">
        <v>2039</v>
      </c>
      <c r="C5201" s="22" t="s">
        <v>2041</v>
      </c>
      <c r="D5201" s="24">
        <v>228534</v>
      </c>
    </row>
    <row r="5202" spans="1:4" x14ac:dyDescent="0.25">
      <c r="B5202" s="22" t="s">
        <v>1988</v>
      </c>
      <c r="C5202" s="22" t="s">
        <v>1990</v>
      </c>
      <c r="D5202" s="24">
        <v>228761</v>
      </c>
    </row>
    <row r="5203" spans="1:4" x14ac:dyDescent="0.25">
      <c r="B5203" s="22" t="s">
        <v>1880</v>
      </c>
      <c r="C5203" s="22" t="s">
        <v>1882</v>
      </c>
      <c r="D5203" s="24">
        <v>229862</v>
      </c>
    </row>
    <row r="5204" spans="1:4" x14ac:dyDescent="0.25">
      <c r="B5204" s="22" t="s">
        <v>2117</v>
      </c>
      <c r="C5204" s="22" t="s">
        <v>2119</v>
      </c>
      <c r="D5204" s="24">
        <v>230058</v>
      </c>
    </row>
    <row r="5205" spans="1:4" x14ac:dyDescent="0.25">
      <c r="B5205" s="22" t="s">
        <v>19123</v>
      </c>
      <c r="C5205" s="22" t="s">
        <v>19124</v>
      </c>
      <c r="D5205" s="24">
        <v>230150</v>
      </c>
    </row>
    <row r="5206" spans="1:4" x14ac:dyDescent="0.25">
      <c r="B5206" s="22" t="s">
        <v>2426</v>
      </c>
      <c r="C5206" s="22" t="s">
        <v>2428</v>
      </c>
      <c r="D5206" s="24">
        <v>230279</v>
      </c>
    </row>
    <row r="5207" spans="1:4" x14ac:dyDescent="0.25">
      <c r="B5207" s="22" t="s">
        <v>2201</v>
      </c>
      <c r="C5207" s="22" t="s">
        <v>2203</v>
      </c>
      <c r="D5207" s="24">
        <v>232058</v>
      </c>
    </row>
    <row r="5208" spans="1:4" x14ac:dyDescent="0.25">
      <c r="B5208" s="22" t="s">
        <v>2240</v>
      </c>
      <c r="C5208" s="22" t="s">
        <v>2242</v>
      </c>
      <c r="D5208" s="24">
        <v>232108</v>
      </c>
    </row>
    <row r="5209" spans="1:4" x14ac:dyDescent="0.25">
      <c r="B5209" s="22" t="s">
        <v>2000</v>
      </c>
      <c r="C5209" s="22" t="s">
        <v>2002</v>
      </c>
      <c r="D5209" s="24">
        <v>232418</v>
      </c>
    </row>
    <row r="5210" spans="1:4" x14ac:dyDescent="0.25">
      <c r="B5210" s="22" t="s">
        <v>2156</v>
      </c>
      <c r="C5210" s="22" t="s">
        <v>19125</v>
      </c>
      <c r="D5210" s="24">
        <v>232425</v>
      </c>
    </row>
    <row r="5211" spans="1:4" x14ac:dyDescent="0.25">
      <c r="B5211" s="22" t="s">
        <v>1931</v>
      </c>
      <c r="C5211" s="22" t="s">
        <v>1933</v>
      </c>
      <c r="D5211" s="24">
        <v>232977</v>
      </c>
    </row>
    <row r="5212" spans="1:4" x14ac:dyDescent="0.25">
      <c r="A5212">
        <v>971577061</v>
      </c>
      <c r="B5212" s="19" t="s">
        <v>1682</v>
      </c>
      <c r="C5212" s="19" t="s">
        <v>1684</v>
      </c>
      <c r="D5212" s="24">
        <v>233567.43747459704</v>
      </c>
    </row>
    <row r="5213" spans="1:4" x14ac:dyDescent="0.25">
      <c r="B5213" s="22" t="s">
        <v>2066</v>
      </c>
      <c r="C5213" s="22" t="s">
        <v>2068</v>
      </c>
      <c r="D5213" s="24">
        <v>233691</v>
      </c>
    </row>
    <row r="5214" spans="1:4" x14ac:dyDescent="0.25">
      <c r="B5214" s="22" t="s">
        <v>2243</v>
      </c>
      <c r="C5214" s="22" t="s">
        <v>2245</v>
      </c>
      <c r="D5214" s="24">
        <v>234498</v>
      </c>
    </row>
    <row r="5215" spans="1:4" x14ac:dyDescent="0.25">
      <c r="B5215" s="22" t="s">
        <v>2189</v>
      </c>
      <c r="C5215" s="22" t="s">
        <v>2191</v>
      </c>
      <c r="D5215" s="24">
        <v>234594</v>
      </c>
    </row>
    <row r="5216" spans="1:4" x14ac:dyDescent="0.25">
      <c r="B5216" s="22" t="s">
        <v>2606</v>
      </c>
      <c r="C5216" s="22" t="s">
        <v>2608</v>
      </c>
      <c r="D5216" s="24">
        <v>235056</v>
      </c>
    </row>
    <row r="5217" spans="1:4" x14ac:dyDescent="0.25">
      <c r="B5217" s="22" t="s">
        <v>2327</v>
      </c>
      <c r="C5217" s="22" t="s">
        <v>2329</v>
      </c>
      <c r="D5217" s="24">
        <v>235059</v>
      </c>
    </row>
    <row r="5218" spans="1:4" x14ac:dyDescent="0.25">
      <c r="A5218">
        <v>977074444</v>
      </c>
      <c r="B5218" s="19" t="s">
        <v>1208</v>
      </c>
      <c r="C5218" s="19" t="s">
        <v>19126</v>
      </c>
      <c r="D5218" s="24">
        <v>235219.18978711864</v>
      </c>
    </row>
    <row r="5219" spans="1:4" x14ac:dyDescent="0.25">
      <c r="A5219">
        <v>981484533</v>
      </c>
      <c r="B5219" s="19" t="s">
        <v>1946</v>
      </c>
      <c r="C5219" s="19" t="s">
        <v>1948</v>
      </c>
      <c r="D5219" s="24">
        <v>235656.29230164582</v>
      </c>
    </row>
    <row r="5220" spans="1:4" x14ac:dyDescent="0.25">
      <c r="B5220" s="22" t="s">
        <v>2219</v>
      </c>
      <c r="C5220" s="22" t="s">
        <v>2221</v>
      </c>
      <c r="D5220" s="24">
        <v>236168</v>
      </c>
    </row>
    <row r="5221" spans="1:4" x14ac:dyDescent="0.25">
      <c r="B5221" s="22" t="s">
        <v>2465</v>
      </c>
      <c r="C5221" s="22" t="s">
        <v>2467</v>
      </c>
      <c r="D5221" s="24">
        <v>236457</v>
      </c>
    </row>
    <row r="5222" spans="1:4" x14ac:dyDescent="0.25">
      <c r="B5222" s="22" t="s">
        <v>2129</v>
      </c>
      <c r="C5222" s="22" t="s">
        <v>2131</v>
      </c>
      <c r="D5222" s="24">
        <v>236543</v>
      </c>
    </row>
    <row r="5223" spans="1:4" x14ac:dyDescent="0.25">
      <c r="B5223" s="22" t="s">
        <v>2249</v>
      </c>
      <c r="C5223" s="22" t="s">
        <v>2251</v>
      </c>
      <c r="D5223" s="24">
        <v>236822</v>
      </c>
    </row>
    <row r="5224" spans="1:4" x14ac:dyDescent="0.25">
      <c r="B5224" s="22" t="s">
        <v>2342</v>
      </c>
      <c r="C5224" s="22" t="s">
        <v>2344</v>
      </c>
      <c r="D5224" s="24">
        <v>237988</v>
      </c>
    </row>
    <row r="5225" spans="1:4" x14ac:dyDescent="0.25">
      <c r="B5225" s="22" t="s">
        <v>2396</v>
      </c>
      <c r="C5225" s="22" t="s">
        <v>2398</v>
      </c>
      <c r="D5225" s="24">
        <v>238388</v>
      </c>
    </row>
    <row r="5226" spans="1:4" x14ac:dyDescent="0.25">
      <c r="B5226" s="22" t="s">
        <v>1949</v>
      </c>
      <c r="C5226" s="22" t="s">
        <v>1951</v>
      </c>
      <c r="D5226" s="24">
        <v>238548</v>
      </c>
    </row>
    <row r="5227" spans="1:4" x14ac:dyDescent="0.25">
      <c r="A5227">
        <v>936326048</v>
      </c>
      <c r="B5227" s="19" t="s">
        <v>1358</v>
      </c>
      <c r="C5227" s="19" t="s">
        <v>1360</v>
      </c>
      <c r="D5227" s="24">
        <v>240263.90936715083</v>
      </c>
    </row>
    <row r="5228" spans="1:4" x14ac:dyDescent="0.25">
      <c r="B5228" s="22" t="s">
        <v>2246</v>
      </c>
      <c r="C5228" s="22" t="s">
        <v>2248</v>
      </c>
      <c r="D5228" s="24">
        <v>240451</v>
      </c>
    </row>
    <row r="5229" spans="1:4" x14ac:dyDescent="0.25">
      <c r="B5229" s="22" t="s">
        <v>1943</v>
      </c>
      <c r="C5229" s="22" t="s">
        <v>1945</v>
      </c>
      <c r="D5229" s="24">
        <v>240648</v>
      </c>
    </row>
    <row r="5230" spans="1:4" x14ac:dyDescent="0.25">
      <c r="B5230" s="22" t="s">
        <v>1814</v>
      </c>
      <c r="C5230" s="22" t="s">
        <v>1816</v>
      </c>
      <c r="D5230" s="24">
        <v>240718</v>
      </c>
    </row>
    <row r="5231" spans="1:4" x14ac:dyDescent="0.25">
      <c r="B5231" s="22" t="s">
        <v>2279</v>
      </c>
      <c r="C5231" s="22" t="s">
        <v>2281</v>
      </c>
      <c r="D5231" s="24">
        <v>240873</v>
      </c>
    </row>
    <row r="5232" spans="1:4" x14ac:dyDescent="0.25">
      <c r="B5232" s="22" t="s">
        <v>2006</v>
      </c>
      <c r="C5232" s="22" t="s">
        <v>2008</v>
      </c>
      <c r="D5232" s="24">
        <v>240982</v>
      </c>
    </row>
    <row r="5233" spans="1:4" x14ac:dyDescent="0.25">
      <c r="B5233" s="22" t="s">
        <v>1766</v>
      </c>
      <c r="C5233" s="22" t="s">
        <v>1768</v>
      </c>
      <c r="D5233" s="24">
        <v>241662</v>
      </c>
    </row>
    <row r="5234" spans="1:4" x14ac:dyDescent="0.25">
      <c r="B5234" s="22" t="s">
        <v>2069</v>
      </c>
      <c r="C5234" s="22" t="s">
        <v>2071</v>
      </c>
      <c r="D5234" s="24">
        <v>241704</v>
      </c>
    </row>
    <row r="5235" spans="1:4" x14ac:dyDescent="0.25">
      <c r="A5235">
        <v>975490858</v>
      </c>
      <c r="B5235" s="19" t="s">
        <v>1976</v>
      </c>
      <c r="C5235" s="19" t="s">
        <v>19127</v>
      </c>
      <c r="D5235" s="24">
        <v>241824.45316659511</v>
      </c>
    </row>
    <row r="5236" spans="1:4" x14ac:dyDescent="0.25">
      <c r="A5236">
        <v>971247207</v>
      </c>
      <c r="B5236" s="19" t="s">
        <v>1643</v>
      </c>
      <c r="C5236" s="19" t="s">
        <v>1645</v>
      </c>
      <c r="D5236" s="24">
        <v>242066.97046586798</v>
      </c>
    </row>
    <row r="5237" spans="1:4" x14ac:dyDescent="0.25">
      <c r="B5237" s="22" t="s">
        <v>2174</v>
      </c>
      <c r="C5237" s="22" t="s">
        <v>2176</v>
      </c>
      <c r="D5237" s="24">
        <v>242238</v>
      </c>
    </row>
    <row r="5238" spans="1:4" x14ac:dyDescent="0.25">
      <c r="B5238" s="22" t="s">
        <v>2303</v>
      </c>
      <c r="C5238" s="22" t="s">
        <v>2305</v>
      </c>
      <c r="D5238" s="24">
        <v>242355</v>
      </c>
    </row>
    <row r="5239" spans="1:4" x14ac:dyDescent="0.25">
      <c r="A5239">
        <v>970179275</v>
      </c>
      <c r="B5239" s="19" t="s">
        <v>1511</v>
      </c>
      <c r="C5239" s="19" t="s">
        <v>1513</v>
      </c>
      <c r="D5239" s="24">
        <v>242485.76779157572</v>
      </c>
    </row>
    <row r="5240" spans="1:4" x14ac:dyDescent="0.25">
      <c r="B5240" s="22" t="s">
        <v>1751</v>
      </c>
      <c r="C5240" s="22" t="s">
        <v>1753</v>
      </c>
      <c r="D5240" s="24">
        <v>242532</v>
      </c>
    </row>
    <row r="5241" spans="1:4" x14ac:dyDescent="0.25">
      <c r="B5241" s="22" t="s">
        <v>1958</v>
      </c>
      <c r="C5241" s="22" t="s">
        <v>1960</v>
      </c>
      <c r="D5241" s="24">
        <v>242553</v>
      </c>
    </row>
    <row r="5242" spans="1:4" x14ac:dyDescent="0.25">
      <c r="B5242" s="22" t="s">
        <v>2012</v>
      </c>
      <c r="C5242" s="22" t="s">
        <v>2014</v>
      </c>
      <c r="D5242" s="24">
        <v>243098</v>
      </c>
    </row>
    <row r="5243" spans="1:4" x14ac:dyDescent="0.25">
      <c r="B5243" s="22" t="s">
        <v>2042</v>
      </c>
      <c r="C5243" s="22" t="s">
        <v>2044</v>
      </c>
      <c r="D5243" s="24">
        <v>243204</v>
      </c>
    </row>
    <row r="5244" spans="1:4" x14ac:dyDescent="0.25">
      <c r="B5244" s="22" t="s">
        <v>1961</v>
      </c>
      <c r="C5244" s="22" t="s">
        <v>1963</v>
      </c>
      <c r="D5244" s="24">
        <v>243565</v>
      </c>
    </row>
    <row r="5245" spans="1:4" x14ac:dyDescent="0.25">
      <c r="A5245">
        <v>980007448</v>
      </c>
      <c r="B5245" s="19" t="s">
        <v>19128</v>
      </c>
      <c r="C5245" s="19" t="s">
        <v>19129</v>
      </c>
      <c r="D5245" s="24">
        <v>243691.52952101041</v>
      </c>
    </row>
    <row r="5246" spans="1:4" x14ac:dyDescent="0.25">
      <c r="A5246">
        <v>970424121</v>
      </c>
      <c r="B5246" s="19" t="s">
        <v>1649</v>
      </c>
      <c r="C5246" s="19" t="s">
        <v>1651</v>
      </c>
      <c r="D5246" s="24">
        <v>243902.19790794421</v>
      </c>
    </row>
    <row r="5247" spans="1:4" x14ac:dyDescent="0.25">
      <c r="B5247" s="22" t="s">
        <v>1862</v>
      </c>
      <c r="C5247" s="22" t="s">
        <v>1864</v>
      </c>
      <c r="D5247" s="24">
        <v>245021</v>
      </c>
    </row>
    <row r="5248" spans="1:4" x14ac:dyDescent="0.25">
      <c r="B5248" s="22" t="s">
        <v>2333</v>
      </c>
      <c r="C5248" s="22" t="s">
        <v>2335</v>
      </c>
      <c r="D5248" s="24">
        <v>245430</v>
      </c>
    </row>
    <row r="5249" spans="1:4" x14ac:dyDescent="0.25">
      <c r="A5249">
        <v>971264632</v>
      </c>
      <c r="B5249" s="19" t="s">
        <v>1538</v>
      </c>
      <c r="C5249" s="19" t="s">
        <v>19130</v>
      </c>
      <c r="D5249" s="24">
        <v>245700.33882585156</v>
      </c>
    </row>
    <row r="5250" spans="1:4" x14ac:dyDescent="0.25">
      <c r="A5250">
        <v>975654745</v>
      </c>
      <c r="B5250" s="19" t="s">
        <v>1916</v>
      </c>
      <c r="C5250" s="19" t="s">
        <v>19131</v>
      </c>
      <c r="D5250" s="24">
        <v>245859.1072410169</v>
      </c>
    </row>
    <row r="5251" spans="1:4" x14ac:dyDescent="0.25">
      <c r="A5251">
        <v>976065417</v>
      </c>
      <c r="B5251" s="19" t="s">
        <v>1829</v>
      </c>
      <c r="C5251" s="19" t="s">
        <v>1831</v>
      </c>
      <c r="D5251" s="24">
        <v>246167.01533040788</v>
      </c>
    </row>
    <row r="5252" spans="1:4" x14ac:dyDescent="0.25">
      <c r="B5252" s="22" t="s">
        <v>2045</v>
      </c>
      <c r="C5252" s="22" t="s">
        <v>2047</v>
      </c>
      <c r="D5252" s="24">
        <v>246386</v>
      </c>
    </row>
    <row r="5253" spans="1:4" x14ac:dyDescent="0.25">
      <c r="A5253">
        <v>958454759</v>
      </c>
      <c r="B5253" s="19" t="s">
        <v>1895</v>
      </c>
      <c r="C5253" s="19" t="s">
        <v>1897</v>
      </c>
      <c r="D5253" s="24">
        <v>246532.85458094714</v>
      </c>
    </row>
    <row r="5254" spans="1:4" x14ac:dyDescent="0.25">
      <c r="B5254" s="22" t="s">
        <v>2159</v>
      </c>
      <c r="C5254" s="22" t="s">
        <v>2161</v>
      </c>
      <c r="D5254" s="24">
        <v>246816</v>
      </c>
    </row>
    <row r="5255" spans="1:4" x14ac:dyDescent="0.25">
      <c r="A5255">
        <v>979286341</v>
      </c>
      <c r="B5255" s="19" t="s">
        <v>1466</v>
      </c>
      <c r="C5255" s="19" t="s">
        <v>19132</v>
      </c>
      <c r="D5255" s="24">
        <v>247106.76986509038</v>
      </c>
    </row>
    <row r="5256" spans="1:4" x14ac:dyDescent="0.25">
      <c r="B5256" s="22" t="s">
        <v>2123</v>
      </c>
      <c r="C5256" s="22" t="s">
        <v>2125</v>
      </c>
      <c r="D5256" s="24">
        <v>247655</v>
      </c>
    </row>
    <row r="5257" spans="1:4" x14ac:dyDescent="0.25">
      <c r="A5257">
        <v>982744024</v>
      </c>
      <c r="B5257" s="19" t="s">
        <v>1760</v>
      </c>
      <c r="C5257" s="19" t="s">
        <v>1762</v>
      </c>
      <c r="D5257" s="24">
        <v>248000.33818636418</v>
      </c>
    </row>
    <row r="5258" spans="1:4" x14ac:dyDescent="0.25">
      <c r="A5258">
        <v>983245846</v>
      </c>
      <c r="B5258" s="19" t="s">
        <v>1700</v>
      </c>
      <c r="C5258" s="19" t="s">
        <v>19133</v>
      </c>
      <c r="D5258" s="24">
        <v>248218.78363328776</v>
      </c>
    </row>
    <row r="5259" spans="1:4" x14ac:dyDescent="0.25">
      <c r="B5259" s="22" t="s">
        <v>2087</v>
      </c>
      <c r="C5259" s="22" t="s">
        <v>2089</v>
      </c>
      <c r="D5259" s="24">
        <v>248258</v>
      </c>
    </row>
    <row r="5260" spans="1:4" x14ac:dyDescent="0.25">
      <c r="B5260" s="22" t="s">
        <v>1808</v>
      </c>
      <c r="C5260" s="22" t="s">
        <v>1810</v>
      </c>
      <c r="D5260" s="24">
        <v>248306</v>
      </c>
    </row>
    <row r="5261" spans="1:4" x14ac:dyDescent="0.25">
      <c r="A5261">
        <v>863937922</v>
      </c>
      <c r="B5261" s="19" t="s">
        <v>1919</v>
      </c>
      <c r="C5261" s="19" t="s">
        <v>1921</v>
      </c>
      <c r="D5261" s="24">
        <v>248556.95347991784</v>
      </c>
    </row>
    <row r="5262" spans="1:4" x14ac:dyDescent="0.25">
      <c r="B5262" s="22" t="s">
        <v>1994</v>
      </c>
      <c r="C5262" s="22" t="s">
        <v>1996</v>
      </c>
      <c r="D5262" s="24">
        <v>248768</v>
      </c>
    </row>
    <row r="5263" spans="1:4" x14ac:dyDescent="0.25">
      <c r="B5263" s="22" t="s">
        <v>2108</v>
      </c>
      <c r="C5263" s="22" t="s">
        <v>2110</v>
      </c>
      <c r="D5263" s="24">
        <v>249822</v>
      </c>
    </row>
    <row r="5264" spans="1:4" x14ac:dyDescent="0.25">
      <c r="B5264" s="22" t="s">
        <v>2072</v>
      </c>
      <c r="C5264" s="22" t="s">
        <v>2074</v>
      </c>
      <c r="D5264" s="24">
        <v>250055</v>
      </c>
    </row>
    <row r="5265" spans="1:4" x14ac:dyDescent="0.25">
      <c r="B5265" s="22" t="s">
        <v>2204</v>
      </c>
      <c r="C5265" s="22" t="s">
        <v>2206</v>
      </c>
      <c r="D5265" s="24">
        <v>250457</v>
      </c>
    </row>
    <row r="5266" spans="1:4" x14ac:dyDescent="0.25">
      <c r="B5266" s="22" t="s">
        <v>2177</v>
      </c>
      <c r="C5266" s="22" t="s">
        <v>19134</v>
      </c>
      <c r="D5266" s="24">
        <v>250619</v>
      </c>
    </row>
    <row r="5267" spans="1:4" x14ac:dyDescent="0.25">
      <c r="A5267">
        <v>983397182</v>
      </c>
      <c r="B5267" s="19" t="s">
        <v>1703</v>
      </c>
      <c r="C5267" s="19" t="s">
        <v>19135</v>
      </c>
      <c r="D5267" s="24">
        <v>250797.43452418217</v>
      </c>
    </row>
    <row r="5268" spans="1:4" x14ac:dyDescent="0.25">
      <c r="A5268">
        <v>933199932</v>
      </c>
      <c r="B5268" s="19" t="s">
        <v>1122</v>
      </c>
      <c r="C5268" s="19" t="s">
        <v>1124</v>
      </c>
      <c r="D5268" s="24">
        <v>251035.03164264528</v>
      </c>
    </row>
    <row r="5269" spans="1:4" x14ac:dyDescent="0.25">
      <c r="B5269" s="22" t="s">
        <v>1859</v>
      </c>
      <c r="C5269" s="22" t="s">
        <v>1861</v>
      </c>
      <c r="D5269" s="24">
        <v>251248</v>
      </c>
    </row>
    <row r="5270" spans="1:4" x14ac:dyDescent="0.25">
      <c r="B5270" s="22" t="s">
        <v>2063</v>
      </c>
      <c r="C5270" s="22" t="s">
        <v>2065</v>
      </c>
      <c r="D5270" s="24">
        <v>251261</v>
      </c>
    </row>
    <row r="5271" spans="1:4" x14ac:dyDescent="0.25">
      <c r="B5271" s="22" t="s">
        <v>2339</v>
      </c>
      <c r="C5271" s="22" t="s">
        <v>2341</v>
      </c>
      <c r="D5271" s="24">
        <v>252001</v>
      </c>
    </row>
    <row r="5272" spans="1:4" x14ac:dyDescent="0.25">
      <c r="B5272" s="22" t="s">
        <v>1655</v>
      </c>
      <c r="C5272" s="22" t="s">
        <v>1657</v>
      </c>
      <c r="D5272" s="24">
        <v>252454</v>
      </c>
    </row>
    <row r="5273" spans="1:4" x14ac:dyDescent="0.25">
      <c r="B5273" s="22" t="s">
        <v>1973</v>
      </c>
      <c r="C5273" s="22" t="s">
        <v>1975</v>
      </c>
      <c r="D5273" s="24">
        <v>252708</v>
      </c>
    </row>
    <row r="5274" spans="1:4" x14ac:dyDescent="0.25">
      <c r="B5274" s="22" t="s">
        <v>2489</v>
      </c>
      <c r="C5274" s="22" t="s">
        <v>2491</v>
      </c>
      <c r="D5274" s="24">
        <v>252867</v>
      </c>
    </row>
    <row r="5275" spans="1:4" x14ac:dyDescent="0.25">
      <c r="A5275">
        <v>970019014</v>
      </c>
      <c r="B5275" s="19" t="s">
        <v>1661</v>
      </c>
      <c r="C5275" s="19" t="s">
        <v>19136</v>
      </c>
      <c r="D5275" s="24">
        <v>254156.59538806381</v>
      </c>
    </row>
    <row r="5276" spans="1:4" x14ac:dyDescent="0.25">
      <c r="A5276">
        <v>871454752</v>
      </c>
      <c r="B5276" s="19" t="s">
        <v>1964</v>
      </c>
      <c r="C5276" s="19" t="s">
        <v>19137</v>
      </c>
      <c r="D5276" s="24">
        <v>254851.02864946346</v>
      </c>
    </row>
    <row r="5277" spans="1:4" x14ac:dyDescent="0.25">
      <c r="B5277" s="22" t="s">
        <v>2567</v>
      </c>
      <c r="C5277" s="22" t="s">
        <v>2569</v>
      </c>
      <c r="D5277" s="24">
        <v>255457</v>
      </c>
    </row>
    <row r="5278" spans="1:4" x14ac:dyDescent="0.25">
      <c r="A5278">
        <v>970403507</v>
      </c>
      <c r="B5278" s="19" t="s">
        <v>1784</v>
      </c>
      <c r="C5278" s="19" t="s">
        <v>19138</v>
      </c>
      <c r="D5278" s="24">
        <v>255617.307131721</v>
      </c>
    </row>
    <row r="5279" spans="1:4" x14ac:dyDescent="0.25">
      <c r="A5279">
        <v>884192412</v>
      </c>
      <c r="B5279" s="19" t="s">
        <v>1712</v>
      </c>
      <c r="C5279" s="19" t="s">
        <v>1714</v>
      </c>
      <c r="D5279" s="24">
        <v>256291.1602819913</v>
      </c>
    </row>
    <row r="5280" spans="1:4" x14ac:dyDescent="0.25">
      <c r="B5280" s="22" t="s">
        <v>2009</v>
      </c>
      <c r="C5280" s="22" t="s">
        <v>2011</v>
      </c>
      <c r="D5280" s="24">
        <v>256636</v>
      </c>
    </row>
    <row r="5281" spans="1:4" x14ac:dyDescent="0.25">
      <c r="B5281" s="22" t="s">
        <v>2015</v>
      </c>
      <c r="C5281" s="22" t="s">
        <v>2017</v>
      </c>
      <c r="D5281" s="24">
        <v>257747</v>
      </c>
    </row>
    <row r="5282" spans="1:4" x14ac:dyDescent="0.25">
      <c r="B5282" s="22" t="s">
        <v>1877</v>
      </c>
      <c r="C5282" s="22" t="s">
        <v>1879</v>
      </c>
      <c r="D5282" s="24">
        <v>258169</v>
      </c>
    </row>
    <row r="5283" spans="1:4" x14ac:dyDescent="0.25">
      <c r="B5283" s="22" t="s">
        <v>1730</v>
      </c>
      <c r="C5283" s="22" t="s">
        <v>1732</v>
      </c>
      <c r="D5283" s="24">
        <v>258732</v>
      </c>
    </row>
    <row r="5284" spans="1:4" x14ac:dyDescent="0.25">
      <c r="B5284" s="22" t="s">
        <v>2162</v>
      </c>
      <c r="C5284" s="22" t="s">
        <v>2164</v>
      </c>
      <c r="D5284" s="24">
        <v>259148</v>
      </c>
    </row>
    <row r="5285" spans="1:4" x14ac:dyDescent="0.25">
      <c r="A5285">
        <v>971543906</v>
      </c>
      <c r="B5285" s="19" t="s">
        <v>1502</v>
      </c>
      <c r="C5285" s="19" t="s">
        <v>1504</v>
      </c>
      <c r="D5285" s="24">
        <v>259217.60976045555</v>
      </c>
    </row>
    <row r="5286" spans="1:4" x14ac:dyDescent="0.25">
      <c r="B5286" s="22" t="s">
        <v>2003</v>
      </c>
      <c r="C5286" s="22" t="s">
        <v>2005</v>
      </c>
      <c r="D5286" s="24">
        <v>259602</v>
      </c>
    </row>
    <row r="5287" spans="1:4" x14ac:dyDescent="0.25">
      <c r="B5287" s="22" t="s">
        <v>1901</v>
      </c>
      <c r="C5287" s="22" t="s">
        <v>1903</v>
      </c>
      <c r="D5287" s="24">
        <v>259990</v>
      </c>
    </row>
    <row r="5288" spans="1:4" x14ac:dyDescent="0.25">
      <c r="B5288" s="22" t="s">
        <v>1922</v>
      </c>
      <c r="C5288" s="22" t="s">
        <v>1924</v>
      </c>
      <c r="D5288" s="24">
        <v>260089</v>
      </c>
    </row>
    <row r="5289" spans="1:4" x14ac:dyDescent="0.25">
      <c r="A5289">
        <v>996974340</v>
      </c>
      <c r="B5289" s="19" t="s">
        <v>2936</v>
      </c>
      <c r="C5289" s="19" t="s">
        <v>19139</v>
      </c>
      <c r="D5289" s="24">
        <v>260421.14947275029</v>
      </c>
    </row>
    <row r="5290" spans="1:4" x14ac:dyDescent="0.25">
      <c r="A5290">
        <v>979732252</v>
      </c>
      <c r="B5290" s="19" t="s">
        <v>1670</v>
      </c>
      <c r="C5290" s="19" t="s">
        <v>1672</v>
      </c>
      <c r="D5290" s="24">
        <v>260880.94830520681</v>
      </c>
    </row>
    <row r="5291" spans="1:4" x14ac:dyDescent="0.25">
      <c r="B5291" s="22" t="s">
        <v>1952</v>
      </c>
      <c r="C5291" s="22" t="s">
        <v>1954</v>
      </c>
      <c r="D5291" s="24">
        <v>261010</v>
      </c>
    </row>
    <row r="5292" spans="1:4" x14ac:dyDescent="0.25">
      <c r="B5292" s="22" t="s">
        <v>2282</v>
      </c>
      <c r="C5292" s="22" t="s">
        <v>2284</v>
      </c>
      <c r="D5292" s="24">
        <v>262163</v>
      </c>
    </row>
    <row r="5293" spans="1:4" x14ac:dyDescent="0.25">
      <c r="B5293" s="22" t="s">
        <v>2102</v>
      </c>
      <c r="C5293" s="22" t="s">
        <v>2104</v>
      </c>
      <c r="D5293" s="24">
        <v>262941</v>
      </c>
    </row>
    <row r="5294" spans="1:4" x14ac:dyDescent="0.25">
      <c r="B5294" s="22" t="s">
        <v>1589</v>
      </c>
      <c r="C5294" s="22" t="s">
        <v>1591</v>
      </c>
      <c r="D5294" s="24">
        <v>263297</v>
      </c>
    </row>
    <row r="5295" spans="1:4" x14ac:dyDescent="0.25">
      <c r="B5295" s="22" t="s">
        <v>1409</v>
      </c>
      <c r="C5295" s="22" t="s">
        <v>1411</v>
      </c>
      <c r="D5295" s="24">
        <v>263500</v>
      </c>
    </row>
    <row r="5296" spans="1:4" x14ac:dyDescent="0.25">
      <c r="B5296" s="22" t="s">
        <v>1832</v>
      </c>
      <c r="C5296" s="22" t="s">
        <v>1834</v>
      </c>
      <c r="D5296" s="24">
        <v>263532</v>
      </c>
    </row>
    <row r="5297" spans="1:4" x14ac:dyDescent="0.25">
      <c r="B5297" s="22" t="s">
        <v>1874</v>
      </c>
      <c r="C5297" s="22" t="s">
        <v>1876</v>
      </c>
      <c r="D5297" s="24">
        <v>263639</v>
      </c>
    </row>
    <row r="5298" spans="1:4" x14ac:dyDescent="0.25">
      <c r="B5298" s="22" t="s">
        <v>1742</v>
      </c>
      <c r="C5298" s="22" t="s">
        <v>1744</v>
      </c>
      <c r="D5298" s="24">
        <v>263883</v>
      </c>
    </row>
    <row r="5299" spans="1:4" x14ac:dyDescent="0.25">
      <c r="B5299" s="22" t="s">
        <v>2135</v>
      </c>
      <c r="C5299" s="22" t="s">
        <v>2137</v>
      </c>
      <c r="D5299" s="24">
        <v>263889</v>
      </c>
    </row>
    <row r="5300" spans="1:4" x14ac:dyDescent="0.25">
      <c r="B5300" s="22" t="s">
        <v>1979</v>
      </c>
      <c r="C5300" s="22" t="s">
        <v>1981</v>
      </c>
      <c r="D5300" s="24">
        <v>263974</v>
      </c>
    </row>
    <row r="5301" spans="1:4" x14ac:dyDescent="0.25">
      <c r="B5301" s="22" t="s">
        <v>1835</v>
      </c>
      <c r="C5301" s="22" t="s">
        <v>1837</v>
      </c>
      <c r="D5301" s="24">
        <v>264047</v>
      </c>
    </row>
    <row r="5302" spans="1:4" x14ac:dyDescent="0.25">
      <c r="B5302" s="22" t="s">
        <v>1697</v>
      </c>
      <c r="C5302" s="22" t="s">
        <v>1699</v>
      </c>
      <c r="D5302" s="24">
        <v>264066</v>
      </c>
    </row>
    <row r="5303" spans="1:4" x14ac:dyDescent="0.25">
      <c r="B5303" s="22" t="s">
        <v>2096</v>
      </c>
      <c r="C5303" s="22" t="s">
        <v>2098</v>
      </c>
      <c r="D5303" s="24">
        <v>264107</v>
      </c>
    </row>
    <row r="5304" spans="1:4" x14ac:dyDescent="0.25">
      <c r="B5304" s="22" t="s">
        <v>2111</v>
      </c>
      <c r="C5304" s="22" t="s">
        <v>2113</v>
      </c>
      <c r="D5304" s="24">
        <v>264246</v>
      </c>
    </row>
    <row r="5305" spans="1:4" x14ac:dyDescent="0.25">
      <c r="A5305">
        <v>970935754</v>
      </c>
      <c r="B5305" s="19" t="s">
        <v>1727</v>
      </c>
      <c r="C5305" s="19" t="s">
        <v>1729</v>
      </c>
      <c r="D5305" s="24">
        <v>266181.94052871148</v>
      </c>
    </row>
    <row r="5306" spans="1:4" x14ac:dyDescent="0.25">
      <c r="A5306">
        <v>971375167</v>
      </c>
      <c r="B5306" s="19" t="s">
        <v>2051</v>
      </c>
      <c r="C5306" s="19" t="s">
        <v>2053</v>
      </c>
      <c r="D5306" s="24">
        <v>266517.94126337161</v>
      </c>
    </row>
    <row r="5307" spans="1:4" x14ac:dyDescent="0.25">
      <c r="A5307">
        <v>971265051</v>
      </c>
      <c r="B5307" s="19" t="s">
        <v>1778</v>
      </c>
      <c r="C5307" s="19" t="s">
        <v>1780</v>
      </c>
      <c r="D5307" s="24">
        <v>266546.9332965308</v>
      </c>
    </row>
    <row r="5308" spans="1:4" x14ac:dyDescent="0.25">
      <c r="A5308">
        <v>974467569</v>
      </c>
      <c r="B5308" s="19" t="s">
        <v>1982</v>
      </c>
      <c r="C5308" s="19" t="s">
        <v>1984</v>
      </c>
      <c r="D5308" s="24">
        <v>269400.42654556717</v>
      </c>
    </row>
    <row r="5309" spans="1:4" x14ac:dyDescent="0.25">
      <c r="A5309">
        <v>970295879</v>
      </c>
      <c r="B5309" s="19" t="s">
        <v>1883</v>
      </c>
      <c r="C5309" s="19" t="s">
        <v>1885</v>
      </c>
      <c r="D5309" s="24">
        <v>269807.47892353532</v>
      </c>
    </row>
    <row r="5310" spans="1:4" x14ac:dyDescent="0.25">
      <c r="A5310">
        <v>947307576</v>
      </c>
      <c r="B5310" s="19" t="s">
        <v>1802</v>
      </c>
      <c r="C5310" s="19" t="s">
        <v>19140</v>
      </c>
      <c r="D5310" s="24">
        <v>271024.24492832966</v>
      </c>
    </row>
    <row r="5311" spans="1:4" x14ac:dyDescent="0.25">
      <c r="A5311">
        <v>974965372</v>
      </c>
      <c r="B5311" s="19" t="s">
        <v>1667</v>
      </c>
      <c r="C5311" s="19" t="s">
        <v>19141</v>
      </c>
      <c r="D5311" s="24">
        <v>272075.89389755885</v>
      </c>
    </row>
    <row r="5312" spans="1:4" x14ac:dyDescent="0.25">
      <c r="A5312">
        <v>877252892</v>
      </c>
      <c r="B5312" s="19" t="s">
        <v>1820</v>
      </c>
      <c r="C5312" s="19" t="s">
        <v>19142</v>
      </c>
      <c r="D5312" s="24">
        <v>272112.9804217277</v>
      </c>
    </row>
    <row r="5313" spans="1:4" x14ac:dyDescent="0.25">
      <c r="A5313">
        <v>983800351</v>
      </c>
      <c r="B5313" s="19" t="s">
        <v>1652</v>
      </c>
      <c r="C5313" s="19" t="s">
        <v>1654</v>
      </c>
      <c r="D5313" s="24">
        <v>272194.82471971528</v>
      </c>
    </row>
    <row r="5314" spans="1:4" x14ac:dyDescent="0.25">
      <c r="A5314">
        <v>994047671</v>
      </c>
      <c r="B5314" s="19" t="s">
        <v>1889</v>
      </c>
      <c r="C5314" s="19" t="s">
        <v>19143</v>
      </c>
      <c r="D5314" s="24">
        <v>272881.2163952752</v>
      </c>
    </row>
    <row r="5315" spans="1:4" x14ac:dyDescent="0.25">
      <c r="A5315">
        <v>971571810</v>
      </c>
      <c r="B5315" s="19" t="s">
        <v>1520</v>
      </c>
      <c r="C5315" s="19" t="s">
        <v>19144</v>
      </c>
      <c r="D5315" s="24">
        <v>273464.17846348812</v>
      </c>
    </row>
    <row r="5316" spans="1:4" x14ac:dyDescent="0.25">
      <c r="A5316">
        <v>895646202</v>
      </c>
      <c r="B5316" s="19" t="s">
        <v>1691</v>
      </c>
      <c r="C5316" s="19" t="s">
        <v>1693</v>
      </c>
      <c r="D5316" s="24">
        <v>275171.37539416808</v>
      </c>
    </row>
    <row r="5317" spans="1:4" x14ac:dyDescent="0.25">
      <c r="A5317">
        <v>975533743</v>
      </c>
      <c r="B5317" s="19" t="s">
        <v>1781</v>
      </c>
      <c r="C5317" s="19" t="s">
        <v>1783</v>
      </c>
      <c r="D5317" s="24">
        <v>276557.49084812746</v>
      </c>
    </row>
    <row r="5318" spans="1:4" x14ac:dyDescent="0.25">
      <c r="A5318">
        <v>884920582</v>
      </c>
      <c r="B5318" s="19" t="s">
        <v>984</v>
      </c>
      <c r="C5318" s="19" t="s">
        <v>986</v>
      </c>
      <c r="D5318" s="24">
        <v>277488.03988323029</v>
      </c>
    </row>
    <row r="5319" spans="1:4" x14ac:dyDescent="0.25">
      <c r="A5319">
        <v>971290188</v>
      </c>
      <c r="B5319" s="19" t="s">
        <v>1793</v>
      </c>
      <c r="C5319" s="19" t="s">
        <v>1795</v>
      </c>
      <c r="D5319" s="24">
        <v>277530.20530371898</v>
      </c>
    </row>
    <row r="5320" spans="1:4" x14ac:dyDescent="0.25">
      <c r="A5320">
        <v>984640706</v>
      </c>
      <c r="B5320" s="19" t="s">
        <v>1748</v>
      </c>
      <c r="C5320" s="19" t="s">
        <v>1750</v>
      </c>
      <c r="D5320" s="24">
        <v>277857.00053879945</v>
      </c>
    </row>
    <row r="5321" spans="1:4" x14ac:dyDescent="0.25">
      <c r="A5321">
        <v>983414230</v>
      </c>
      <c r="B5321" s="19" t="s">
        <v>1679</v>
      </c>
      <c r="C5321" s="19" t="s">
        <v>1681</v>
      </c>
      <c r="D5321" s="24">
        <v>277895.83293357829</v>
      </c>
    </row>
    <row r="5322" spans="1:4" x14ac:dyDescent="0.25">
      <c r="A5322">
        <v>971379049</v>
      </c>
      <c r="B5322" s="19" t="s">
        <v>1688</v>
      </c>
      <c r="C5322" s="19" t="s">
        <v>19145</v>
      </c>
      <c r="D5322" s="24">
        <v>278550.37569679908</v>
      </c>
    </row>
    <row r="5323" spans="1:4" x14ac:dyDescent="0.25">
      <c r="A5323">
        <v>971578289</v>
      </c>
      <c r="B5323" s="19" t="s">
        <v>1715</v>
      </c>
      <c r="C5323" s="19" t="s">
        <v>1717</v>
      </c>
      <c r="D5323" s="24">
        <v>278556.14236032893</v>
      </c>
    </row>
    <row r="5324" spans="1:4" x14ac:dyDescent="0.25">
      <c r="A5324">
        <v>983923119</v>
      </c>
      <c r="B5324" s="19" t="s">
        <v>2912</v>
      </c>
      <c r="C5324" s="19" t="s">
        <v>2914</v>
      </c>
      <c r="D5324" s="24">
        <v>279361.30614253535</v>
      </c>
    </row>
    <row r="5325" spans="1:4" x14ac:dyDescent="0.25">
      <c r="A5325">
        <v>984067348</v>
      </c>
      <c r="B5325" s="19" t="s">
        <v>1904</v>
      </c>
      <c r="C5325" s="19" t="s">
        <v>19146</v>
      </c>
      <c r="D5325" s="24">
        <v>279490.18313665153</v>
      </c>
    </row>
    <row r="5326" spans="1:4" x14ac:dyDescent="0.25">
      <c r="A5326">
        <v>939330100</v>
      </c>
      <c r="B5326" s="19" t="s">
        <v>1853</v>
      </c>
      <c r="C5326" s="19" t="s">
        <v>1855</v>
      </c>
      <c r="D5326" s="24">
        <v>279618.10783770785</v>
      </c>
    </row>
    <row r="5327" spans="1:4" x14ac:dyDescent="0.25">
      <c r="A5327">
        <v>982605172</v>
      </c>
      <c r="B5327" s="19" t="s">
        <v>1913</v>
      </c>
      <c r="C5327" s="19" t="s">
        <v>1915</v>
      </c>
      <c r="D5327" s="24">
        <v>279779.78603722306</v>
      </c>
    </row>
    <row r="5328" spans="1:4" x14ac:dyDescent="0.25">
      <c r="A5328">
        <v>938738858</v>
      </c>
      <c r="B5328" s="19" t="s">
        <v>1739</v>
      </c>
      <c r="C5328" s="19" t="s">
        <v>1741</v>
      </c>
      <c r="D5328" s="24">
        <v>279885.86090307002</v>
      </c>
    </row>
    <row r="5329" spans="1:4" x14ac:dyDescent="0.25">
      <c r="A5329">
        <v>971319828</v>
      </c>
      <c r="B5329" s="19" t="s">
        <v>1745</v>
      </c>
      <c r="C5329" s="19" t="s">
        <v>19147</v>
      </c>
      <c r="D5329" s="24">
        <v>280104.4121603336</v>
      </c>
    </row>
    <row r="5330" spans="1:4" x14ac:dyDescent="0.25">
      <c r="A5330">
        <v>982129265</v>
      </c>
      <c r="B5330" s="19" t="s">
        <v>1706</v>
      </c>
      <c r="C5330" s="19" t="s">
        <v>19148</v>
      </c>
      <c r="D5330" s="24">
        <v>280289.68606566818</v>
      </c>
    </row>
    <row r="5331" spans="1:4" x14ac:dyDescent="0.25">
      <c r="A5331">
        <v>971492163</v>
      </c>
      <c r="B5331" s="19" t="s">
        <v>1940</v>
      </c>
      <c r="C5331" s="19" t="s">
        <v>1942</v>
      </c>
      <c r="D5331" s="24">
        <v>281818.38095277338</v>
      </c>
    </row>
    <row r="5332" spans="1:4" x14ac:dyDescent="0.25">
      <c r="A5332">
        <v>980095754</v>
      </c>
      <c r="B5332" s="19" t="s">
        <v>2210</v>
      </c>
      <c r="C5332" s="19" t="s">
        <v>2212</v>
      </c>
      <c r="D5332" s="24">
        <v>283099.37383394589</v>
      </c>
    </row>
    <row r="5333" spans="1:4" x14ac:dyDescent="0.25">
      <c r="A5333">
        <v>975576205</v>
      </c>
      <c r="B5333" s="19" t="s">
        <v>1733</v>
      </c>
      <c r="C5333" s="19" t="s">
        <v>19149</v>
      </c>
      <c r="D5333" s="24">
        <v>283215.02453556249</v>
      </c>
    </row>
    <row r="5334" spans="1:4" x14ac:dyDescent="0.25">
      <c r="A5334">
        <v>975660362</v>
      </c>
      <c r="B5334" s="21" t="s">
        <v>1928</v>
      </c>
      <c r="C5334" s="19" t="s">
        <v>1930</v>
      </c>
      <c r="D5334" s="24">
        <v>283318.50704807945</v>
      </c>
    </row>
    <row r="5335" spans="1:4" x14ac:dyDescent="0.25">
      <c r="A5335">
        <v>976612345</v>
      </c>
      <c r="B5335" s="19" t="s">
        <v>1631</v>
      </c>
      <c r="C5335" s="19" t="s">
        <v>1633</v>
      </c>
      <c r="D5335" s="24">
        <v>284228.37016171281</v>
      </c>
    </row>
    <row r="5336" spans="1:4" x14ac:dyDescent="0.25">
      <c r="A5336">
        <v>990141738</v>
      </c>
      <c r="B5336" s="19" t="s">
        <v>2090</v>
      </c>
      <c r="C5336" s="19" t="s">
        <v>19150</v>
      </c>
      <c r="D5336" s="24">
        <v>284256.40990181192</v>
      </c>
    </row>
    <row r="5337" spans="1:4" x14ac:dyDescent="0.25">
      <c r="A5337">
        <v>985222304</v>
      </c>
      <c r="B5337" s="19" t="s">
        <v>19151</v>
      </c>
      <c r="C5337" s="19" t="s">
        <v>19152</v>
      </c>
      <c r="D5337" s="24">
        <v>284356.55938861897</v>
      </c>
    </row>
    <row r="5338" spans="1:4" x14ac:dyDescent="0.25">
      <c r="A5338">
        <v>971262567</v>
      </c>
      <c r="B5338" s="19" t="s">
        <v>1523</v>
      </c>
      <c r="C5338" s="19" t="s">
        <v>1525</v>
      </c>
      <c r="D5338" s="24">
        <v>284717.84879453841</v>
      </c>
    </row>
    <row r="5339" spans="1:4" x14ac:dyDescent="0.25">
      <c r="A5339">
        <v>986257217</v>
      </c>
      <c r="B5339" s="19" t="s">
        <v>1865</v>
      </c>
      <c r="C5339" s="19" t="s">
        <v>1867</v>
      </c>
      <c r="D5339" s="24">
        <v>287431.46077409893</v>
      </c>
    </row>
    <row r="5340" spans="1:4" x14ac:dyDescent="0.25">
      <c r="A5340">
        <v>997016246</v>
      </c>
      <c r="B5340" s="19" t="s">
        <v>2213</v>
      </c>
      <c r="C5340" s="19" t="s">
        <v>19153</v>
      </c>
      <c r="D5340" s="24">
        <v>287802.96087782807</v>
      </c>
    </row>
    <row r="5341" spans="1:4" x14ac:dyDescent="0.25">
      <c r="A5341">
        <v>981226348</v>
      </c>
      <c r="B5341" s="19" t="s">
        <v>1934</v>
      </c>
      <c r="C5341" s="19" t="s">
        <v>1936</v>
      </c>
      <c r="D5341" s="24">
        <v>288376.29420510127</v>
      </c>
    </row>
    <row r="5342" spans="1:4" x14ac:dyDescent="0.25">
      <c r="A5342">
        <v>977478553</v>
      </c>
      <c r="B5342" s="19" t="s">
        <v>2114</v>
      </c>
      <c r="C5342" s="19" t="s">
        <v>2116</v>
      </c>
      <c r="D5342" s="24">
        <v>288529.34886190679</v>
      </c>
    </row>
    <row r="5343" spans="1:4" x14ac:dyDescent="0.25">
      <c r="A5343">
        <v>982674239</v>
      </c>
      <c r="B5343" s="19" t="s">
        <v>1775</v>
      </c>
      <c r="C5343" s="19" t="s">
        <v>1777</v>
      </c>
      <c r="D5343" s="24">
        <v>291729.476784773</v>
      </c>
    </row>
    <row r="5344" spans="1:4" x14ac:dyDescent="0.25">
      <c r="A5344">
        <v>971270586</v>
      </c>
      <c r="B5344" s="19" t="s">
        <v>1463</v>
      </c>
      <c r="C5344" s="19" t="s">
        <v>1465</v>
      </c>
      <c r="D5344" s="24">
        <v>292894.87186949886</v>
      </c>
    </row>
    <row r="5345" spans="1:4" x14ac:dyDescent="0.25">
      <c r="A5345">
        <v>974341034</v>
      </c>
      <c r="B5345" s="19" t="s">
        <v>1059</v>
      </c>
      <c r="C5345" s="19" t="s">
        <v>1061</v>
      </c>
      <c r="D5345" s="24">
        <v>293533.22565070016</v>
      </c>
    </row>
    <row r="5346" spans="1:4" x14ac:dyDescent="0.25">
      <c r="A5346">
        <v>983774318</v>
      </c>
      <c r="B5346" s="19" t="s">
        <v>1307</v>
      </c>
      <c r="C5346" s="19" t="s">
        <v>1309</v>
      </c>
      <c r="D5346" s="24">
        <v>293947.63184729801</v>
      </c>
    </row>
    <row r="5347" spans="1:4" x14ac:dyDescent="0.25">
      <c r="A5347">
        <v>971248882</v>
      </c>
      <c r="B5347" s="19" t="s">
        <v>1898</v>
      </c>
      <c r="C5347" s="19" t="s">
        <v>19154</v>
      </c>
      <c r="D5347" s="24">
        <v>295030.97101335629</v>
      </c>
    </row>
    <row r="5348" spans="1:4" x14ac:dyDescent="0.25">
      <c r="A5348">
        <v>971375299</v>
      </c>
      <c r="B5348" s="19" t="s">
        <v>1871</v>
      </c>
      <c r="C5348" s="19" t="s">
        <v>19155</v>
      </c>
      <c r="D5348" s="24">
        <v>295584.94104841008</v>
      </c>
    </row>
    <row r="5349" spans="1:4" x14ac:dyDescent="0.25">
      <c r="A5349">
        <v>983949975</v>
      </c>
      <c r="B5349" s="19" t="s">
        <v>1817</v>
      </c>
      <c r="C5349" s="19" t="s">
        <v>1819</v>
      </c>
      <c r="D5349" s="24">
        <v>297566.13385451195</v>
      </c>
    </row>
    <row r="5350" spans="1:4" x14ac:dyDescent="0.25">
      <c r="A5350">
        <v>870422792</v>
      </c>
      <c r="B5350" s="19" t="s">
        <v>1838</v>
      </c>
      <c r="C5350" s="19" t="s">
        <v>19156</v>
      </c>
      <c r="D5350" s="24">
        <v>304349.63475171325</v>
      </c>
    </row>
    <row r="5351" spans="1:4" x14ac:dyDescent="0.25">
      <c r="A5351">
        <v>983427677</v>
      </c>
      <c r="B5351" s="19" t="s">
        <v>1535</v>
      </c>
      <c r="C5351" s="19" t="s">
        <v>19157</v>
      </c>
      <c r="D5351" s="24">
        <v>305079.67319252191</v>
      </c>
    </row>
    <row r="5352" spans="1:4" x14ac:dyDescent="0.25">
      <c r="A5352">
        <v>975456234</v>
      </c>
      <c r="B5352" s="19" t="s">
        <v>1475</v>
      </c>
      <c r="C5352" s="19" t="s">
        <v>1477</v>
      </c>
      <c r="D5352" s="24">
        <v>308000.5147229663</v>
      </c>
    </row>
    <row r="5353" spans="1:4" x14ac:dyDescent="0.25">
      <c r="A5353">
        <v>984518536</v>
      </c>
      <c r="B5353" s="19" t="s">
        <v>1481</v>
      </c>
      <c r="C5353" s="19" t="s">
        <v>1483</v>
      </c>
      <c r="D5353" s="24">
        <v>308629.87462526787</v>
      </c>
    </row>
    <row r="5354" spans="1:4" x14ac:dyDescent="0.25">
      <c r="A5354">
        <v>976270436</v>
      </c>
      <c r="B5354" s="19" t="s">
        <v>3217</v>
      </c>
      <c r="C5354" s="19" t="s">
        <v>3219</v>
      </c>
      <c r="D5354" s="24">
        <v>308896.6224924</v>
      </c>
    </row>
    <row r="5355" spans="1:4" x14ac:dyDescent="0.25">
      <c r="A5355">
        <v>971371188</v>
      </c>
      <c r="B5355" s="19" t="s">
        <v>1694</v>
      </c>
      <c r="C5355" s="19" t="s">
        <v>1696</v>
      </c>
      <c r="D5355" s="24">
        <v>310845.06699827296</v>
      </c>
    </row>
    <row r="5356" spans="1:4" x14ac:dyDescent="0.25">
      <c r="A5356">
        <v>983340318</v>
      </c>
      <c r="B5356" s="19" t="s">
        <v>1676</v>
      </c>
      <c r="C5356" s="19" t="s">
        <v>1678</v>
      </c>
      <c r="D5356" s="24">
        <v>312175.79073924397</v>
      </c>
    </row>
    <row r="5357" spans="1:4" x14ac:dyDescent="0.25">
      <c r="A5357">
        <v>983219489</v>
      </c>
      <c r="B5357" s="19" t="s">
        <v>1718</v>
      </c>
      <c r="C5357" s="19" t="s">
        <v>1720</v>
      </c>
      <c r="D5357" s="24">
        <v>313590.47498500254</v>
      </c>
    </row>
    <row r="5358" spans="1:4" x14ac:dyDescent="0.25">
      <c r="A5358">
        <v>974238055</v>
      </c>
      <c r="B5358" s="19" t="s">
        <v>1601</v>
      </c>
      <c r="C5358" s="19" t="s">
        <v>1603</v>
      </c>
      <c r="D5358" s="24">
        <v>314042.33804195933</v>
      </c>
    </row>
    <row r="5359" spans="1:4" x14ac:dyDescent="0.25">
      <c r="A5359">
        <v>975713334</v>
      </c>
      <c r="B5359" s="19" t="s">
        <v>1769</v>
      </c>
      <c r="C5359" s="19" t="s">
        <v>1771</v>
      </c>
      <c r="D5359" s="24">
        <v>314182.11350109515</v>
      </c>
    </row>
    <row r="5360" spans="1:4" x14ac:dyDescent="0.25">
      <c r="A5360">
        <v>971319097</v>
      </c>
      <c r="B5360" s="19" t="s">
        <v>1553</v>
      </c>
      <c r="C5360" s="19" t="s">
        <v>1555</v>
      </c>
      <c r="D5360" s="24">
        <v>314482.08581498638</v>
      </c>
    </row>
    <row r="5361" spans="1:4" x14ac:dyDescent="0.25">
      <c r="A5361">
        <v>942599595</v>
      </c>
      <c r="B5361" s="19" t="s">
        <v>1619</v>
      </c>
      <c r="C5361" s="19" t="s">
        <v>1621</v>
      </c>
      <c r="D5361" s="24">
        <v>315286.40311447287</v>
      </c>
    </row>
    <row r="5362" spans="1:4" x14ac:dyDescent="0.25">
      <c r="A5362">
        <v>977246407</v>
      </c>
      <c r="B5362" s="19" t="s">
        <v>1595</v>
      </c>
      <c r="C5362" s="19" t="s">
        <v>19158</v>
      </c>
      <c r="D5362" s="24">
        <v>315500.40452711657</v>
      </c>
    </row>
    <row r="5363" spans="1:4" x14ac:dyDescent="0.25">
      <c r="A5363">
        <v>882183092</v>
      </c>
      <c r="B5363" s="19" t="s">
        <v>1376</v>
      </c>
      <c r="C5363" s="19" t="s">
        <v>19159</v>
      </c>
      <c r="D5363" s="24">
        <v>318167.7244829284</v>
      </c>
    </row>
    <row r="5364" spans="1:4" x14ac:dyDescent="0.25">
      <c r="A5364">
        <v>971294620</v>
      </c>
      <c r="B5364" s="19" t="s">
        <v>1868</v>
      </c>
      <c r="C5364" s="19" t="s">
        <v>1870</v>
      </c>
      <c r="D5364" s="24">
        <v>318795.28560945002</v>
      </c>
    </row>
    <row r="5365" spans="1:4" x14ac:dyDescent="0.25">
      <c r="A5365">
        <v>945650885</v>
      </c>
      <c r="B5365" s="19" t="s">
        <v>963</v>
      </c>
      <c r="C5365" s="19" t="s">
        <v>965</v>
      </c>
      <c r="D5365" s="24">
        <v>320328.16000498511</v>
      </c>
    </row>
    <row r="5366" spans="1:4" x14ac:dyDescent="0.25">
      <c r="A5366">
        <v>976887522</v>
      </c>
      <c r="B5366" s="19" t="s">
        <v>1709</v>
      </c>
      <c r="C5366" s="19" t="s">
        <v>19160</v>
      </c>
      <c r="D5366" s="24">
        <v>323399.88708026509</v>
      </c>
    </row>
    <row r="5367" spans="1:4" x14ac:dyDescent="0.25">
      <c r="A5367">
        <v>937372876</v>
      </c>
      <c r="B5367" s="19" t="s">
        <v>1445</v>
      </c>
      <c r="C5367" s="19" t="s">
        <v>1447</v>
      </c>
      <c r="D5367" s="24">
        <v>324344.56179575744</v>
      </c>
    </row>
    <row r="5368" spans="1:4" x14ac:dyDescent="0.25">
      <c r="A5368">
        <v>975654915</v>
      </c>
      <c r="B5368" s="19" t="s">
        <v>2387</v>
      </c>
      <c r="C5368" s="19" t="s">
        <v>19161</v>
      </c>
      <c r="D5368" s="24">
        <v>324857.42451372242</v>
      </c>
    </row>
    <row r="5369" spans="1:4" x14ac:dyDescent="0.25">
      <c r="A5369">
        <v>971384271</v>
      </c>
      <c r="B5369" s="19" t="s">
        <v>1886</v>
      </c>
      <c r="C5369" s="19" t="s">
        <v>19162</v>
      </c>
      <c r="D5369" s="24">
        <v>325789.98394528509</v>
      </c>
    </row>
    <row r="5370" spans="1:4" x14ac:dyDescent="0.25">
      <c r="A5370">
        <v>882820912</v>
      </c>
      <c r="B5370" s="19" t="s">
        <v>1499</v>
      </c>
      <c r="C5370" s="19" t="s">
        <v>19163</v>
      </c>
      <c r="D5370" s="24">
        <v>325828.60471938399</v>
      </c>
    </row>
    <row r="5371" spans="1:4" x14ac:dyDescent="0.25">
      <c r="A5371">
        <v>971351276</v>
      </c>
      <c r="B5371" s="19" t="s">
        <v>1757</v>
      </c>
      <c r="C5371" s="19" t="s">
        <v>1759</v>
      </c>
      <c r="D5371" s="24">
        <v>326332.31484293926</v>
      </c>
    </row>
    <row r="5372" spans="1:4" x14ac:dyDescent="0.25">
      <c r="A5372">
        <v>970306161</v>
      </c>
      <c r="B5372" s="19" t="s">
        <v>2312</v>
      </c>
      <c r="C5372" s="19" t="s">
        <v>2314</v>
      </c>
      <c r="D5372" s="24">
        <v>329886.27254275512</v>
      </c>
    </row>
    <row r="5373" spans="1:4" x14ac:dyDescent="0.25">
      <c r="A5373">
        <v>974246783</v>
      </c>
      <c r="B5373" s="19" t="s">
        <v>1400</v>
      </c>
      <c r="C5373" s="19" t="s">
        <v>14137</v>
      </c>
      <c r="D5373" s="24">
        <v>330378.34352891071</v>
      </c>
    </row>
    <row r="5374" spans="1:4" x14ac:dyDescent="0.25">
      <c r="A5374">
        <v>979448708</v>
      </c>
      <c r="B5374" s="19" t="s">
        <v>1565</v>
      </c>
      <c r="C5374" s="19" t="s">
        <v>19164</v>
      </c>
      <c r="D5374" s="24">
        <v>331574.79394842568</v>
      </c>
    </row>
    <row r="5375" spans="1:4" x14ac:dyDescent="0.25">
      <c r="A5375">
        <v>982513367</v>
      </c>
      <c r="B5375" s="19" t="s">
        <v>1547</v>
      </c>
      <c r="C5375" s="19" t="s">
        <v>1549</v>
      </c>
      <c r="D5375" s="24">
        <v>332699.87529361271</v>
      </c>
    </row>
    <row r="5376" spans="1:4" x14ac:dyDescent="0.25">
      <c r="A5376">
        <v>981440285</v>
      </c>
      <c r="B5376" s="19" t="s">
        <v>1763</v>
      </c>
      <c r="C5376" s="19" t="s">
        <v>1765</v>
      </c>
      <c r="D5376" s="24">
        <v>334051.33786122309</v>
      </c>
    </row>
    <row r="5377" spans="1:4" x14ac:dyDescent="0.25">
      <c r="A5377">
        <v>990699232</v>
      </c>
      <c r="B5377" s="19" t="s">
        <v>1811</v>
      </c>
      <c r="C5377" s="19" t="s">
        <v>1813</v>
      </c>
      <c r="D5377" s="24">
        <v>335066.4822631533</v>
      </c>
    </row>
    <row r="5378" spans="1:4" x14ac:dyDescent="0.25">
      <c r="A5378">
        <v>980440400</v>
      </c>
      <c r="B5378" s="19" t="s">
        <v>1634</v>
      </c>
      <c r="C5378" s="19" t="s">
        <v>1636</v>
      </c>
      <c r="D5378" s="24">
        <v>336501.79952521127</v>
      </c>
    </row>
    <row r="5379" spans="1:4" x14ac:dyDescent="0.25">
      <c r="A5379">
        <v>971266295</v>
      </c>
      <c r="B5379" s="19" t="s">
        <v>1613</v>
      </c>
      <c r="C5379" s="19" t="s">
        <v>19165</v>
      </c>
      <c r="D5379" s="24">
        <v>339042.09416785679</v>
      </c>
    </row>
    <row r="5380" spans="1:4" x14ac:dyDescent="0.25">
      <c r="A5380">
        <v>876109972</v>
      </c>
      <c r="B5380" s="19" t="s">
        <v>1568</v>
      </c>
      <c r="C5380" s="19" t="s">
        <v>19166</v>
      </c>
      <c r="D5380" s="24">
        <v>340740.61465065711</v>
      </c>
    </row>
    <row r="5381" spans="1:4" x14ac:dyDescent="0.25">
      <c r="A5381">
        <v>970444254</v>
      </c>
      <c r="B5381" s="19" t="s">
        <v>1664</v>
      </c>
      <c r="C5381" s="19" t="s">
        <v>19167</v>
      </c>
      <c r="D5381" s="24">
        <v>340833.99227570434</v>
      </c>
    </row>
    <row r="5382" spans="1:4" x14ac:dyDescent="0.25">
      <c r="A5382">
        <v>986231579</v>
      </c>
      <c r="B5382" s="19" t="s">
        <v>1559</v>
      </c>
      <c r="C5382" s="19" t="s">
        <v>1561</v>
      </c>
      <c r="D5382" s="24">
        <v>340931.7081246915</v>
      </c>
    </row>
    <row r="5383" spans="1:4" x14ac:dyDescent="0.25">
      <c r="A5383">
        <v>971344431</v>
      </c>
      <c r="B5383" s="19" t="s">
        <v>1790</v>
      </c>
      <c r="C5383" s="19" t="s">
        <v>1792</v>
      </c>
      <c r="D5383" s="24">
        <v>341368.33449268871</v>
      </c>
    </row>
    <row r="5384" spans="1:4" x14ac:dyDescent="0.25">
      <c r="A5384">
        <v>980736962</v>
      </c>
      <c r="B5384" s="19" t="s">
        <v>1451</v>
      </c>
      <c r="C5384" s="19" t="s">
        <v>1453</v>
      </c>
      <c r="D5384" s="24">
        <v>341908.1259421829</v>
      </c>
    </row>
    <row r="5385" spans="1:4" x14ac:dyDescent="0.25">
      <c r="A5385">
        <v>974036460</v>
      </c>
      <c r="B5385" s="19" t="s">
        <v>19168</v>
      </c>
      <c r="C5385" s="19" t="s">
        <v>19169</v>
      </c>
      <c r="D5385" s="24">
        <v>342615.52097023214</v>
      </c>
    </row>
    <row r="5386" spans="1:4" x14ac:dyDescent="0.25">
      <c r="A5386">
        <v>984010206</v>
      </c>
      <c r="B5386" s="19" t="s">
        <v>19170</v>
      </c>
      <c r="C5386" s="19" t="s">
        <v>2023</v>
      </c>
      <c r="D5386" s="24">
        <v>343176.6861084057</v>
      </c>
    </row>
    <row r="5387" spans="1:4" x14ac:dyDescent="0.25">
      <c r="A5387">
        <v>982731550</v>
      </c>
      <c r="B5387" s="19" t="s">
        <v>1460</v>
      </c>
      <c r="C5387" s="19" t="s">
        <v>19171</v>
      </c>
      <c r="D5387" s="24">
        <v>343319.42425706156</v>
      </c>
    </row>
    <row r="5388" spans="1:4" x14ac:dyDescent="0.25">
      <c r="A5388">
        <v>984027354</v>
      </c>
      <c r="B5388" s="19" t="s">
        <v>1550</v>
      </c>
      <c r="C5388" s="19" t="s">
        <v>1552</v>
      </c>
      <c r="D5388" s="24">
        <v>343641.77545786207</v>
      </c>
    </row>
    <row r="5389" spans="1:4" x14ac:dyDescent="0.25">
      <c r="A5389">
        <v>974436736</v>
      </c>
      <c r="B5389" s="19" t="s">
        <v>1610</v>
      </c>
      <c r="C5389" s="19" t="s">
        <v>1612</v>
      </c>
      <c r="D5389" s="24">
        <v>344188.92072598607</v>
      </c>
    </row>
    <row r="5390" spans="1:4" x14ac:dyDescent="0.25">
      <c r="A5390">
        <v>984065426</v>
      </c>
      <c r="B5390" s="19" t="s">
        <v>1736</v>
      </c>
      <c r="C5390" s="19" t="s">
        <v>1738</v>
      </c>
      <c r="D5390" s="24">
        <v>344691.78436682135</v>
      </c>
    </row>
    <row r="5391" spans="1:4" x14ac:dyDescent="0.25">
      <c r="A5391">
        <v>976886429</v>
      </c>
      <c r="B5391" s="19" t="s">
        <v>1505</v>
      </c>
      <c r="C5391" s="19" t="s">
        <v>19172</v>
      </c>
      <c r="D5391" s="24">
        <v>344713.58129686071</v>
      </c>
    </row>
    <row r="5392" spans="1:4" x14ac:dyDescent="0.25">
      <c r="A5392">
        <v>942440618</v>
      </c>
      <c r="B5392" s="19" t="s">
        <v>1328</v>
      </c>
      <c r="C5392" s="19" t="s">
        <v>19173</v>
      </c>
      <c r="D5392" s="24">
        <v>346924.17092007597</v>
      </c>
    </row>
    <row r="5393" spans="1:4" x14ac:dyDescent="0.25">
      <c r="A5393">
        <v>975423948</v>
      </c>
      <c r="B5393" s="19" t="s">
        <v>1469</v>
      </c>
      <c r="C5393" s="19" t="s">
        <v>1471</v>
      </c>
      <c r="D5393" s="24">
        <v>348328.64446802478</v>
      </c>
    </row>
    <row r="5394" spans="1:4" x14ac:dyDescent="0.25">
      <c r="A5394">
        <v>875702262</v>
      </c>
      <c r="B5394" s="19" t="s">
        <v>1484</v>
      </c>
      <c r="C5394" s="19" t="s">
        <v>1486</v>
      </c>
      <c r="D5394" s="24">
        <v>348750.88062978239</v>
      </c>
    </row>
    <row r="5395" spans="1:4" x14ac:dyDescent="0.25">
      <c r="A5395">
        <v>971437146</v>
      </c>
      <c r="B5395" s="19" t="s">
        <v>1607</v>
      </c>
      <c r="C5395" s="19" t="s">
        <v>1609</v>
      </c>
      <c r="D5395" s="24">
        <v>348983.61047260562</v>
      </c>
    </row>
    <row r="5396" spans="1:4" x14ac:dyDescent="0.25">
      <c r="A5396">
        <v>974365847</v>
      </c>
      <c r="B5396" s="19" t="s">
        <v>1628</v>
      </c>
      <c r="C5396" s="19" t="s">
        <v>1630</v>
      </c>
      <c r="D5396" s="24">
        <v>350260.21222466818</v>
      </c>
    </row>
    <row r="5397" spans="1:4" x14ac:dyDescent="0.25">
      <c r="A5397">
        <v>971501626</v>
      </c>
      <c r="B5397" s="19" t="s">
        <v>1352</v>
      </c>
      <c r="C5397" s="19" t="s">
        <v>19174</v>
      </c>
      <c r="D5397" s="24">
        <v>353191.52897877229</v>
      </c>
    </row>
    <row r="5398" spans="1:4" x14ac:dyDescent="0.25">
      <c r="A5398">
        <v>974245280</v>
      </c>
      <c r="B5398" s="19" t="s">
        <v>1008</v>
      </c>
      <c r="C5398" s="19" t="s">
        <v>19175</v>
      </c>
      <c r="D5398" s="24">
        <v>353684.7638786679</v>
      </c>
    </row>
    <row r="5399" spans="1:4" x14ac:dyDescent="0.25">
      <c r="A5399">
        <v>983646670</v>
      </c>
      <c r="B5399" s="19" t="s">
        <v>1571</v>
      </c>
      <c r="C5399" s="19" t="s">
        <v>1573</v>
      </c>
      <c r="D5399" s="24">
        <v>354905.6035815521</v>
      </c>
    </row>
    <row r="5400" spans="1:4" x14ac:dyDescent="0.25">
      <c r="A5400">
        <v>982922836</v>
      </c>
      <c r="B5400" s="19" t="s">
        <v>1433</v>
      </c>
      <c r="C5400" s="19" t="s">
        <v>1435</v>
      </c>
      <c r="D5400" s="24">
        <v>356707.39495618932</v>
      </c>
    </row>
    <row r="5401" spans="1:4" x14ac:dyDescent="0.25">
      <c r="A5401">
        <v>937203284</v>
      </c>
      <c r="B5401" s="19" t="s">
        <v>1592</v>
      </c>
      <c r="C5401" s="19" t="s">
        <v>19176</v>
      </c>
      <c r="D5401" s="24">
        <v>356776.59491854731</v>
      </c>
    </row>
    <row r="5402" spans="1:4" x14ac:dyDescent="0.25">
      <c r="A5402">
        <v>981951921</v>
      </c>
      <c r="B5402" s="19" t="s">
        <v>1577</v>
      </c>
      <c r="C5402" s="19" t="s">
        <v>19177</v>
      </c>
      <c r="D5402" s="24">
        <v>357919.66402153374</v>
      </c>
    </row>
    <row r="5403" spans="1:4" x14ac:dyDescent="0.25">
      <c r="A5403">
        <v>980719162</v>
      </c>
      <c r="B5403" s="19" t="s">
        <v>1349</v>
      </c>
      <c r="C5403" s="19" t="s">
        <v>1351</v>
      </c>
      <c r="D5403" s="24">
        <v>358218.73694753501</v>
      </c>
    </row>
    <row r="5404" spans="1:4" x14ac:dyDescent="0.25">
      <c r="A5404">
        <v>958022089</v>
      </c>
      <c r="B5404" s="19" t="s">
        <v>1625</v>
      </c>
      <c r="C5404" s="19" t="s">
        <v>19178</v>
      </c>
      <c r="D5404" s="24">
        <v>362206.78156718815</v>
      </c>
    </row>
    <row r="5405" spans="1:4" x14ac:dyDescent="0.25">
      <c r="A5405">
        <v>971530642</v>
      </c>
      <c r="B5405" s="19" t="s">
        <v>1574</v>
      </c>
      <c r="C5405" s="19" t="s">
        <v>1576</v>
      </c>
      <c r="D5405" s="24">
        <v>364151.73433184117</v>
      </c>
    </row>
    <row r="5406" spans="1:4" x14ac:dyDescent="0.25">
      <c r="A5406">
        <v>982024544</v>
      </c>
      <c r="B5406" s="19" t="s">
        <v>1418</v>
      </c>
      <c r="C5406" s="19" t="s">
        <v>1420</v>
      </c>
      <c r="D5406" s="24">
        <v>364570.53165754891</v>
      </c>
    </row>
    <row r="5407" spans="1:4" x14ac:dyDescent="0.25">
      <c r="A5407">
        <v>996123715</v>
      </c>
      <c r="B5407" s="19" t="s">
        <v>2525</v>
      </c>
      <c r="C5407" s="19" t="s">
        <v>2527</v>
      </c>
      <c r="D5407" s="24">
        <v>369352.84159438882</v>
      </c>
    </row>
    <row r="5408" spans="1:4" x14ac:dyDescent="0.25">
      <c r="A5408">
        <v>979752954</v>
      </c>
      <c r="B5408" s="19" t="s">
        <v>1544</v>
      </c>
      <c r="C5408" s="19" t="s">
        <v>19179</v>
      </c>
      <c r="D5408" s="24">
        <v>370234.55915758299</v>
      </c>
    </row>
    <row r="5409" spans="1:4" x14ac:dyDescent="0.25">
      <c r="A5409">
        <v>994621372</v>
      </c>
      <c r="B5409" s="19" t="s">
        <v>1616</v>
      </c>
      <c r="C5409" s="19" t="s">
        <v>1618</v>
      </c>
      <c r="D5409" s="24">
        <v>370636.10939787125</v>
      </c>
    </row>
    <row r="5410" spans="1:4" x14ac:dyDescent="0.25">
      <c r="A5410">
        <v>976055667</v>
      </c>
      <c r="B5410" s="19" t="s">
        <v>1478</v>
      </c>
      <c r="C5410" s="19" t="s">
        <v>19180</v>
      </c>
      <c r="D5410" s="24">
        <v>371553.53795081435</v>
      </c>
    </row>
    <row r="5411" spans="1:4" x14ac:dyDescent="0.25">
      <c r="A5411">
        <v>980973689</v>
      </c>
      <c r="B5411" s="19" t="s">
        <v>990</v>
      </c>
      <c r="C5411" s="19" t="s">
        <v>19181</v>
      </c>
      <c r="D5411" s="24">
        <v>376731.57855924265</v>
      </c>
    </row>
    <row r="5412" spans="1:4" x14ac:dyDescent="0.25">
      <c r="A5412">
        <v>975558290</v>
      </c>
      <c r="B5412" s="19" t="s">
        <v>1532</v>
      </c>
      <c r="C5412" s="19" t="s">
        <v>1534</v>
      </c>
      <c r="D5412" s="24">
        <v>378325.87585714593</v>
      </c>
    </row>
    <row r="5413" spans="1:4" x14ac:dyDescent="0.25">
      <c r="A5413">
        <v>982051894</v>
      </c>
      <c r="B5413" s="19" t="s">
        <v>1508</v>
      </c>
      <c r="C5413" s="19" t="s">
        <v>19182</v>
      </c>
      <c r="D5413" s="24">
        <v>378700.60317624494</v>
      </c>
    </row>
    <row r="5414" spans="1:4" x14ac:dyDescent="0.25">
      <c r="A5414">
        <v>977457432</v>
      </c>
      <c r="B5414" s="19" t="s">
        <v>1197</v>
      </c>
      <c r="C5414" s="19" t="s">
        <v>19183</v>
      </c>
      <c r="D5414" s="24">
        <v>383082.79131238657</v>
      </c>
    </row>
    <row r="5415" spans="1:4" x14ac:dyDescent="0.25">
      <c r="A5415">
        <v>970556818</v>
      </c>
      <c r="B5415" s="19" t="s">
        <v>1454</v>
      </c>
      <c r="C5415" s="19" t="s">
        <v>19184</v>
      </c>
      <c r="D5415" s="24">
        <v>384239.66866474267</v>
      </c>
    </row>
    <row r="5416" spans="1:4" x14ac:dyDescent="0.25">
      <c r="A5416">
        <v>971016892</v>
      </c>
      <c r="B5416" s="19" t="s">
        <v>1514</v>
      </c>
      <c r="C5416" s="19" t="s">
        <v>1516</v>
      </c>
      <c r="D5416" s="24">
        <v>385050.70492081891</v>
      </c>
    </row>
    <row r="5417" spans="1:4" x14ac:dyDescent="0.25">
      <c r="A5417">
        <v>982342813</v>
      </c>
      <c r="B5417" s="19" t="s">
        <v>1487</v>
      </c>
      <c r="C5417" s="19" t="s">
        <v>1489</v>
      </c>
      <c r="D5417" s="24">
        <v>385702.76114104979</v>
      </c>
    </row>
    <row r="5418" spans="1:4" x14ac:dyDescent="0.25">
      <c r="A5418">
        <v>992883030</v>
      </c>
      <c r="B5418" s="19" t="s">
        <v>1622</v>
      </c>
      <c r="C5418" s="19" t="s">
        <v>1624</v>
      </c>
      <c r="D5418" s="24">
        <v>387108.45150790864</v>
      </c>
    </row>
    <row r="5419" spans="1:4" x14ac:dyDescent="0.25">
      <c r="A5419">
        <v>970226234</v>
      </c>
      <c r="B5419" s="19" t="s">
        <v>1313</v>
      </c>
      <c r="C5419" s="19" t="s">
        <v>19185</v>
      </c>
      <c r="D5419" s="24">
        <v>388422.66883584013</v>
      </c>
    </row>
    <row r="5420" spans="1:4" x14ac:dyDescent="0.25">
      <c r="A5420">
        <v>969975890</v>
      </c>
      <c r="B5420" s="19" t="s">
        <v>1388</v>
      </c>
      <c r="C5420" s="19" t="s">
        <v>1390</v>
      </c>
      <c r="D5420" s="24">
        <v>390123.57005129027</v>
      </c>
    </row>
    <row r="5421" spans="1:4" x14ac:dyDescent="0.25">
      <c r="A5421">
        <v>991021698</v>
      </c>
      <c r="B5421" s="19" t="s">
        <v>1334</v>
      </c>
      <c r="C5421" s="19" t="s">
        <v>1336</v>
      </c>
      <c r="D5421" s="24">
        <v>392235.17410143843</v>
      </c>
    </row>
    <row r="5422" spans="1:4" x14ac:dyDescent="0.25">
      <c r="A5422">
        <v>984979746</v>
      </c>
      <c r="B5422" s="19" t="s">
        <v>1436</v>
      </c>
      <c r="C5422" s="19" t="s">
        <v>1438</v>
      </c>
      <c r="D5422" s="24">
        <v>393413.53095281392</v>
      </c>
    </row>
    <row r="5423" spans="1:4" x14ac:dyDescent="0.25">
      <c r="A5423">
        <v>871319022</v>
      </c>
      <c r="B5423" s="19" t="s">
        <v>1373</v>
      </c>
      <c r="C5423" s="19" t="s">
        <v>1375</v>
      </c>
      <c r="D5423" s="24">
        <v>395433.23872267467</v>
      </c>
    </row>
    <row r="5424" spans="1:4" x14ac:dyDescent="0.25">
      <c r="A5424">
        <v>971261633</v>
      </c>
      <c r="B5424" s="19" t="s">
        <v>1457</v>
      </c>
      <c r="C5424" s="19" t="s">
        <v>19186</v>
      </c>
      <c r="D5424" s="24">
        <v>395820.18713604339</v>
      </c>
    </row>
    <row r="5425" spans="1:4" x14ac:dyDescent="0.25">
      <c r="A5425">
        <v>971340347</v>
      </c>
      <c r="B5425" s="19" t="s">
        <v>1289</v>
      </c>
      <c r="C5425" s="19" t="s">
        <v>1291</v>
      </c>
      <c r="D5425" s="24">
        <v>397182.65397901344</v>
      </c>
    </row>
    <row r="5426" spans="1:4" x14ac:dyDescent="0.25">
      <c r="A5426">
        <v>980367886</v>
      </c>
      <c r="B5426" s="19" t="s">
        <v>1640</v>
      </c>
      <c r="C5426" s="19" t="s">
        <v>19187</v>
      </c>
      <c r="D5426" s="24">
        <v>397635.04608767026</v>
      </c>
    </row>
    <row r="5427" spans="1:4" x14ac:dyDescent="0.25">
      <c r="A5427">
        <v>971292563</v>
      </c>
      <c r="B5427" s="19" t="s">
        <v>1562</v>
      </c>
      <c r="C5427" s="19" t="s">
        <v>1564</v>
      </c>
      <c r="D5427" s="24">
        <v>398240.70447381248</v>
      </c>
    </row>
    <row r="5428" spans="1:4" x14ac:dyDescent="0.25">
      <c r="A5428">
        <v>971314249</v>
      </c>
      <c r="B5428" s="19" t="s">
        <v>1439</v>
      </c>
      <c r="C5428" s="19" t="s">
        <v>1441</v>
      </c>
      <c r="D5428" s="24">
        <v>402315.77809811302</v>
      </c>
    </row>
    <row r="5429" spans="1:4" x14ac:dyDescent="0.25">
      <c r="A5429">
        <v>984495358</v>
      </c>
      <c r="B5429" s="19" t="s">
        <v>1403</v>
      </c>
      <c r="C5429" s="19" t="s">
        <v>1405</v>
      </c>
      <c r="D5429" s="24">
        <v>404127.78017056</v>
      </c>
    </row>
    <row r="5430" spans="1:4" x14ac:dyDescent="0.25">
      <c r="A5430">
        <v>981259949</v>
      </c>
      <c r="B5430" s="19" t="s">
        <v>1397</v>
      </c>
      <c r="C5430" s="19" t="s">
        <v>1399</v>
      </c>
      <c r="D5430" s="24">
        <v>405726.20407172316</v>
      </c>
    </row>
    <row r="5431" spans="1:4" x14ac:dyDescent="0.25">
      <c r="A5431">
        <v>970179453</v>
      </c>
      <c r="B5431" s="19" t="s">
        <v>1826</v>
      </c>
      <c r="C5431" s="19" t="s">
        <v>1828</v>
      </c>
      <c r="D5431" s="24">
        <v>405760.96276841214</v>
      </c>
    </row>
    <row r="5432" spans="1:4" x14ac:dyDescent="0.25">
      <c r="A5432">
        <v>971321059</v>
      </c>
      <c r="B5432" s="19" t="s">
        <v>5983</v>
      </c>
      <c r="C5432" s="19" t="s">
        <v>1756</v>
      </c>
      <c r="D5432" s="24">
        <v>405867.72540146898</v>
      </c>
    </row>
    <row r="5433" spans="1:4" x14ac:dyDescent="0.25">
      <c r="A5433">
        <v>971317671</v>
      </c>
      <c r="B5433" s="19" t="s">
        <v>1442</v>
      </c>
      <c r="C5433" s="19" t="s">
        <v>1444</v>
      </c>
      <c r="D5433" s="24">
        <v>406162.83043972036</v>
      </c>
    </row>
    <row r="5434" spans="1:4" x14ac:dyDescent="0.25">
      <c r="A5434">
        <v>984068115</v>
      </c>
      <c r="B5434" s="19" t="s">
        <v>1346</v>
      </c>
      <c r="C5434" s="19" t="s">
        <v>19188</v>
      </c>
      <c r="D5434" s="24">
        <v>407037.08837394475</v>
      </c>
    </row>
    <row r="5435" spans="1:4" x14ac:dyDescent="0.25">
      <c r="A5435">
        <v>952710745</v>
      </c>
      <c r="B5435" s="19" t="s">
        <v>1355</v>
      </c>
      <c r="C5435" s="19" t="s">
        <v>19189</v>
      </c>
      <c r="D5435" s="24">
        <v>408067.57527517457</v>
      </c>
    </row>
    <row r="5436" spans="1:4" x14ac:dyDescent="0.25">
      <c r="A5436">
        <v>974375397</v>
      </c>
      <c r="B5436" s="19" t="s">
        <v>1586</v>
      </c>
      <c r="C5436" s="19" t="s">
        <v>1588</v>
      </c>
      <c r="D5436" s="24">
        <v>408487.58941979229</v>
      </c>
    </row>
    <row r="5437" spans="1:4" x14ac:dyDescent="0.25">
      <c r="A5437">
        <v>989227351</v>
      </c>
      <c r="B5437" s="19" t="s">
        <v>1598</v>
      </c>
      <c r="C5437" s="19" t="s">
        <v>1600</v>
      </c>
      <c r="D5437" s="24">
        <v>408513.08971173153</v>
      </c>
    </row>
    <row r="5438" spans="1:4" x14ac:dyDescent="0.25">
      <c r="A5438">
        <v>948964641</v>
      </c>
      <c r="B5438" s="19" t="s">
        <v>1244</v>
      </c>
      <c r="C5438" s="19" t="s">
        <v>1246</v>
      </c>
      <c r="D5438" s="24">
        <v>416547.63916388608</v>
      </c>
    </row>
    <row r="5439" spans="1:4" x14ac:dyDescent="0.25">
      <c r="A5439">
        <v>934238168</v>
      </c>
      <c r="B5439" s="19" t="s">
        <v>1023</v>
      </c>
      <c r="C5439" s="19" t="s">
        <v>1025</v>
      </c>
      <c r="D5439" s="24">
        <v>416667.3635635926</v>
      </c>
    </row>
    <row r="5440" spans="1:4" x14ac:dyDescent="0.25">
      <c r="A5440">
        <v>942478844</v>
      </c>
      <c r="B5440" s="19" t="s">
        <v>1011</v>
      </c>
      <c r="C5440" s="19" t="s">
        <v>19190</v>
      </c>
      <c r="D5440" s="24">
        <v>417797.1534689095</v>
      </c>
    </row>
    <row r="5441" spans="1:4" x14ac:dyDescent="0.25">
      <c r="A5441">
        <v>980318370</v>
      </c>
      <c r="B5441" s="19" t="s">
        <v>1095</v>
      </c>
      <c r="C5441" s="19" t="s">
        <v>1097</v>
      </c>
      <c r="D5441" s="24">
        <v>420315.38665566576</v>
      </c>
    </row>
    <row r="5442" spans="1:4" x14ac:dyDescent="0.25">
      <c r="A5442">
        <v>971319380</v>
      </c>
      <c r="B5442" s="19" t="s">
        <v>1556</v>
      </c>
      <c r="C5442" s="19" t="s">
        <v>1558</v>
      </c>
      <c r="D5442" s="24">
        <v>422223.35870648979</v>
      </c>
    </row>
    <row r="5443" spans="1:4" x14ac:dyDescent="0.25">
      <c r="A5443">
        <v>983078532</v>
      </c>
      <c r="B5443" s="19" t="s">
        <v>1295</v>
      </c>
      <c r="C5443" s="19" t="s">
        <v>19191</v>
      </c>
      <c r="D5443" s="24">
        <v>427123.85879310628</v>
      </c>
    </row>
    <row r="5444" spans="1:4" x14ac:dyDescent="0.25">
      <c r="A5444">
        <v>983958249</v>
      </c>
      <c r="B5444" s="19" t="s">
        <v>1412</v>
      </c>
      <c r="C5444" s="19" t="s">
        <v>1414</v>
      </c>
      <c r="D5444" s="24">
        <v>427690.20863793971</v>
      </c>
    </row>
    <row r="5445" spans="1:4" x14ac:dyDescent="0.25">
      <c r="A5445">
        <v>975743462</v>
      </c>
      <c r="B5445" s="19" t="s">
        <v>1391</v>
      </c>
      <c r="C5445" s="19" t="s">
        <v>19192</v>
      </c>
      <c r="D5445" s="24">
        <v>427797.12998650654</v>
      </c>
    </row>
    <row r="5446" spans="1:4" x14ac:dyDescent="0.25">
      <c r="A5446">
        <v>974338947</v>
      </c>
      <c r="B5446" s="19" t="s">
        <v>1056</v>
      </c>
      <c r="C5446" s="19" t="s">
        <v>1058</v>
      </c>
      <c r="D5446" s="24">
        <v>434594.75656409736</v>
      </c>
    </row>
    <row r="5447" spans="1:4" x14ac:dyDescent="0.25">
      <c r="A5447">
        <v>981929659</v>
      </c>
      <c r="B5447" s="19" t="s">
        <v>1472</v>
      </c>
      <c r="C5447" s="19" t="s">
        <v>19193</v>
      </c>
      <c r="D5447" s="24">
        <v>439779.46322394552</v>
      </c>
    </row>
    <row r="5448" spans="1:4" x14ac:dyDescent="0.25">
      <c r="A5448">
        <v>989946900</v>
      </c>
      <c r="B5448" s="19" t="s">
        <v>1367</v>
      </c>
      <c r="C5448" s="19" t="s">
        <v>19194</v>
      </c>
      <c r="D5448" s="24">
        <v>442046.2910428691</v>
      </c>
    </row>
    <row r="5449" spans="1:4" x14ac:dyDescent="0.25">
      <c r="A5449">
        <v>970240667</v>
      </c>
      <c r="B5449" s="19" t="s">
        <v>1274</v>
      </c>
      <c r="C5449" s="19" t="s">
        <v>1276</v>
      </c>
      <c r="D5449" s="24">
        <v>442087.66288580786</v>
      </c>
    </row>
    <row r="5450" spans="1:4" x14ac:dyDescent="0.25">
      <c r="A5450">
        <v>880037242</v>
      </c>
      <c r="B5450" s="19" t="s">
        <v>1424</v>
      </c>
      <c r="C5450" s="19" t="s">
        <v>1426</v>
      </c>
      <c r="D5450" s="24">
        <v>442900.28629698401</v>
      </c>
    </row>
    <row r="5451" spans="1:4" x14ac:dyDescent="0.25">
      <c r="A5451">
        <v>970215948</v>
      </c>
      <c r="B5451" s="19" t="s">
        <v>1415</v>
      </c>
      <c r="C5451" s="19" t="s">
        <v>19195</v>
      </c>
      <c r="D5451" s="24">
        <v>444748.1051695199</v>
      </c>
    </row>
    <row r="5452" spans="1:4" x14ac:dyDescent="0.25">
      <c r="A5452">
        <v>974920492</v>
      </c>
      <c r="B5452" s="19" t="s">
        <v>1134</v>
      </c>
      <c r="C5452" s="19" t="s">
        <v>1136</v>
      </c>
      <c r="D5452" s="24">
        <v>454411.07575422683</v>
      </c>
    </row>
    <row r="5453" spans="1:4" x14ac:dyDescent="0.25">
      <c r="A5453">
        <v>971548525</v>
      </c>
      <c r="B5453" s="19" t="s">
        <v>1325</v>
      </c>
      <c r="C5453" s="19" t="s">
        <v>1327</v>
      </c>
      <c r="D5453" s="24">
        <v>454598.78329738136</v>
      </c>
    </row>
    <row r="5454" spans="1:4" x14ac:dyDescent="0.25">
      <c r="A5454">
        <v>947853171</v>
      </c>
      <c r="B5454" s="19" t="s">
        <v>1448</v>
      </c>
      <c r="C5454" s="19" t="s">
        <v>1450</v>
      </c>
      <c r="D5454" s="24">
        <v>456272.96740198229</v>
      </c>
    </row>
    <row r="5455" spans="1:4" x14ac:dyDescent="0.25">
      <c r="A5455">
        <v>984430469</v>
      </c>
      <c r="B5455" s="19" t="s">
        <v>1217</v>
      </c>
      <c r="C5455" s="19" t="s">
        <v>1219</v>
      </c>
      <c r="D5455" s="24">
        <v>457539.99331827514</v>
      </c>
    </row>
    <row r="5456" spans="1:4" x14ac:dyDescent="0.25">
      <c r="A5456">
        <v>971059931</v>
      </c>
      <c r="B5456" s="19" t="s">
        <v>1493</v>
      </c>
      <c r="C5456" s="19" t="s">
        <v>19196</v>
      </c>
      <c r="D5456" s="24">
        <v>458684.12052466167</v>
      </c>
    </row>
    <row r="5457" spans="1:4" x14ac:dyDescent="0.25">
      <c r="A5457">
        <v>935538378</v>
      </c>
      <c r="B5457" s="19" t="s">
        <v>1421</v>
      </c>
      <c r="C5457" s="19" t="s">
        <v>19197</v>
      </c>
      <c r="D5457" s="24">
        <v>460513.15806184802</v>
      </c>
    </row>
    <row r="5458" spans="1:4" x14ac:dyDescent="0.25">
      <c r="A5458">
        <v>891421842</v>
      </c>
      <c r="B5458" s="19" t="s">
        <v>1427</v>
      </c>
      <c r="C5458" s="19" t="s">
        <v>1429</v>
      </c>
      <c r="D5458" s="24">
        <v>463222.64343814866</v>
      </c>
    </row>
    <row r="5459" spans="1:4" x14ac:dyDescent="0.25">
      <c r="A5459">
        <v>981371038</v>
      </c>
      <c r="B5459" s="19" t="s">
        <v>1361</v>
      </c>
      <c r="C5459" s="19" t="s">
        <v>1363</v>
      </c>
      <c r="D5459" s="24">
        <v>465465.24068921298</v>
      </c>
    </row>
    <row r="5460" spans="1:4" x14ac:dyDescent="0.25">
      <c r="A5460">
        <v>982099307</v>
      </c>
      <c r="B5460" s="19" t="s">
        <v>1364</v>
      </c>
      <c r="C5460" s="19" t="s">
        <v>1366</v>
      </c>
      <c r="D5460" s="24">
        <v>466313.0460384381</v>
      </c>
    </row>
    <row r="5461" spans="1:4" x14ac:dyDescent="0.25">
      <c r="A5461">
        <v>981448561</v>
      </c>
      <c r="B5461" s="19" t="s">
        <v>1232</v>
      </c>
      <c r="C5461" s="19" t="s">
        <v>19198</v>
      </c>
      <c r="D5461" s="24">
        <v>468035.00351154769</v>
      </c>
    </row>
    <row r="5462" spans="1:4" x14ac:dyDescent="0.25">
      <c r="A5462">
        <v>960564057</v>
      </c>
      <c r="B5462" s="19" t="s">
        <v>1406</v>
      </c>
      <c r="C5462" s="19" t="s">
        <v>1408</v>
      </c>
      <c r="D5462" s="24">
        <v>469392.97341506789</v>
      </c>
    </row>
    <row r="5463" spans="1:4" x14ac:dyDescent="0.25">
      <c r="A5463">
        <v>944342797</v>
      </c>
      <c r="B5463" s="19" t="s">
        <v>1304</v>
      </c>
      <c r="C5463" s="19" t="s">
        <v>19199</v>
      </c>
      <c r="D5463" s="24">
        <v>470448.69608238694</v>
      </c>
    </row>
    <row r="5464" spans="1:4" x14ac:dyDescent="0.25">
      <c r="A5464">
        <v>981711890</v>
      </c>
      <c r="B5464" s="19" t="s">
        <v>1247</v>
      </c>
      <c r="C5464" s="19" t="s">
        <v>19200</v>
      </c>
      <c r="D5464" s="24">
        <v>471392.89465134928</v>
      </c>
    </row>
    <row r="5465" spans="1:4" x14ac:dyDescent="0.25">
      <c r="A5465">
        <v>979420897</v>
      </c>
      <c r="B5465" s="19" t="s">
        <v>1286</v>
      </c>
      <c r="C5465" s="19" t="s">
        <v>1288</v>
      </c>
      <c r="D5465" s="24">
        <v>472709.28109125071</v>
      </c>
    </row>
    <row r="5466" spans="1:4" x14ac:dyDescent="0.25">
      <c r="A5466">
        <v>971529067</v>
      </c>
      <c r="B5466" s="19" t="s">
        <v>1490</v>
      </c>
      <c r="C5466" s="19" t="s">
        <v>1492</v>
      </c>
      <c r="D5466" s="24">
        <v>473743.47135438042</v>
      </c>
    </row>
    <row r="5467" spans="1:4" x14ac:dyDescent="0.25">
      <c r="A5467">
        <v>904406993</v>
      </c>
      <c r="B5467" s="19" t="s">
        <v>1229</v>
      </c>
      <c r="C5467" s="19" t="s">
        <v>19201</v>
      </c>
      <c r="D5467" s="24">
        <v>475525.58200577821</v>
      </c>
    </row>
    <row r="5468" spans="1:4" x14ac:dyDescent="0.25">
      <c r="A5468">
        <v>971432101</v>
      </c>
      <c r="B5468" s="19" t="s">
        <v>1340</v>
      </c>
      <c r="C5468" s="19" t="s">
        <v>19202</v>
      </c>
      <c r="D5468" s="24">
        <v>476566.64994100772</v>
      </c>
    </row>
    <row r="5469" spans="1:4" x14ac:dyDescent="0.25">
      <c r="A5469">
        <v>974807734</v>
      </c>
      <c r="B5469" s="19" t="s">
        <v>1203</v>
      </c>
      <c r="C5469" s="19" t="s">
        <v>19203</v>
      </c>
      <c r="D5469" s="24">
        <v>477972.97516990651</v>
      </c>
    </row>
    <row r="5470" spans="1:4" x14ac:dyDescent="0.25">
      <c r="A5470">
        <v>970169385</v>
      </c>
      <c r="B5470" s="19" t="s">
        <v>1394</v>
      </c>
      <c r="C5470" s="19" t="s">
        <v>19204</v>
      </c>
      <c r="D5470" s="24">
        <v>478196.97565968003</v>
      </c>
    </row>
    <row r="5471" spans="1:4" x14ac:dyDescent="0.25">
      <c r="A5471">
        <v>989527398</v>
      </c>
      <c r="B5471" s="19" t="s">
        <v>1271</v>
      </c>
      <c r="C5471" s="19" t="s">
        <v>1273</v>
      </c>
      <c r="D5471" s="24">
        <v>478260.19733782805</v>
      </c>
    </row>
    <row r="5472" spans="1:4" x14ac:dyDescent="0.25">
      <c r="A5472">
        <v>970371494</v>
      </c>
      <c r="B5472" s="19" t="s">
        <v>1119</v>
      </c>
      <c r="C5472" s="19" t="s">
        <v>1121</v>
      </c>
      <c r="D5472" s="24">
        <v>478373.09697060473</v>
      </c>
    </row>
    <row r="5473" spans="1:4" x14ac:dyDescent="0.25">
      <c r="A5473">
        <v>975633365</v>
      </c>
      <c r="B5473" s="19" t="s">
        <v>1517</v>
      </c>
      <c r="C5473" s="19" t="s">
        <v>1519</v>
      </c>
      <c r="D5473" s="24">
        <v>479488.28504900209</v>
      </c>
    </row>
    <row r="5474" spans="1:4" x14ac:dyDescent="0.25">
      <c r="A5474">
        <v>976431618</v>
      </c>
      <c r="B5474" s="19" t="s">
        <v>1292</v>
      </c>
      <c r="C5474" s="19" t="s">
        <v>1294</v>
      </c>
      <c r="D5474" s="24">
        <v>480333.07480353734</v>
      </c>
    </row>
    <row r="5475" spans="1:4" x14ac:dyDescent="0.25">
      <c r="A5475">
        <v>981663519</v>
      </c>
      <c r="B5475" s="19" t="s">
        <v>1343</v>
      </c>
      <c r="C5475" s="19" t="s">
        <v>1345</v>
      </c>
      <c r="D5475" s="24">
        <v>481316.68772414856</v>
      </c>
    </row>
    <row r="5476" spans="1:4" x14ac:dyDescent="0.25">
      <c r="A5476">
        <v>996007367</v>
      </c>
      <c r="B5476" s="19" t="s">
        <v>1259</v>
      </c>
      <c r="C5476" s="19" t="s">
        <v>1261</v>
      </c>
      <c r="D5476" s="24">
        <v>482415.4222946763</v>
      </c>
    </row>
    <row r="5477" spans="1:4" x14ac:dyDescent="0.25">
      <c r="A5477">
        <v>971285109</v>
      </c>
      <c r="B5477" s="19" t="s">
        <v>1283</v>
      </c>
      <c r="C5477" s="19" t="s">
        <v>19205</v>
      </c>
      <c r="D5477" s="24">
        <v>483531.35104545363</v>
      </c>
    </row>
    <row r="5478" spans="1:4" x14ac:dyDescent="0.25">
      <c r="A5478">
        <v>971013109</v>
      </c>
      <c r="B5478" s="19" t="s">
        <v>1080</v>
      </c>
      <c r="C5478" s="19" t="s">
        <v>19206</v>
      </c>
      <c r="D5478" s="24">
        <v>484701.66631098941</v>
      </c>
    </row>
    <row r="5479" spans="1:4" x14ac:dyDescent="0.25">
      <c r="A5479">
        <v>975614239</v>
      </c>
      <c r="B5479" s="19" t="s">
        <v>1319</v>
      </c>
      <c r="C5479" s="19" t="s">
        <v>19207</v>
      </c>
      <c r="D5479" s="24">
        <v>485379.11701281957</v>
      </c>
    </row>
    <row r="5480" spans="1:4" x14ac:dyDescent="0.25">
      <c r="A5480">
        <v>971428600</v>
      </c>
      <c r="B5480" s="19" t="s">
        <v>1310</v>
      </c>
      <c r="C5480" s="19" t="s">
        <v>1312</v>
      </c>
      <c r="D5480" s="24">
        <v>494210.25960964075</v>
      </c>
    </row>
    <row r="5481" spans="1:4" x14ac:dyDescent="0.25">
      <c r="A5481">
        <v>971491787</v>
      </c>
      <c r="B5481" s="19" t="s">
        <v>1250</v>
      </c>
      <c r="C5481" s="19" t="s">
        <v>1252</v>
      </c>
      <c r="D5481" s="24">
        <v>496273.40252407035</v>
      </c>
    </row>
    <row r="5482" spans="1:4" x14ac:dyDescent="0.25">
      <c r="A5482">
        <v>970189815</v>
      </c>
      <c r="B5482" s="19" t="s">
        <v>978</v>
      </c>
      <c r="C5482" s="19" t="s">
        <v>19208</v>
      </c>
      <c r="D5482" s="24">
        <v>496311.75877231918</v>
      </c>
    </row>
    <row r="5483" spans="1:4" x14ac:dyDescent="0.25">
      <c r="A5483">
        <v>976602560</v>
      </c>
      <c r="B5483" s="19" t="s">
        <v>1265</v>
      </c>
      <c r="C5483" s="19" t="s">
        <v>19209</v>
      </c>
      <c r="D5483" s="24">
        <v>498470.28970825596</v>
      </c>
    </row>
    <row r="5484" spans="1:4" x14ac:dyDescent="0.25">
      <c r="A5484">
        <v>970925082</v>
      </c>
      <c r="B5484" s="19" t="s">
        <v>1322</v>
      </c>
      <c r="C5484" s="19" t="s">
        <v>1324</v>
      </c>
      <c r="D5484" s="24">
        <v>500508.67300312629</v>
      </c>
    </row>
    <row r="5485" spans="1:4" x14ac:dyDescent="0.25">
      <c r="A5485">
        <v>987579013</v>
      </c>
      <c r="B5485" s="19" t="s">
        <v>1268</v>
      </c>
      <c r="C5485" s="19" t="s">
        <v>1270</v>
      </c>
      <c r="D5485" s="24">
        <v>508381.54425576562</v>
      </c>
    </row>
    <row r="5486" spans="1:4" x14ac:dyDescent="0.25">
      <c r="A5486">
        <v>982910544</v>
      </c>
      <c r="B5486" s="19" t="s">
        <v>1158</v>
      </c>
      <c r="C5486" s="19" t="s">
        <v>19210</v>
      </c>
      <c r="D5486" s="24">
        <v>511186.41765357339</v>
      </c>
    </row>
    <row r="5487" spans="1:4" x14ac:dyDescent="0.25">
      <c r="A5487">
        <v>971338423</v>
      </c>
      <c r="B5487" s="19" t="s">
        <v>1020</v>
      </c>
      <c r="C5487" s="19" t="s">
        <v>1022</v>
      </c>
      <c r="D5487" s="24">
        <v>511753.61398112681</v>
      </c>
    </row>
    <row r="5488" spans="1:4" x14ac:dyDescent="0.25">
      <c r="A5488">
        <v>939572791</v>
      </c>
      <c r="B5488" s="19" t="s">
        <v>1214</v>
      </c>
      <c r="C5488" s="19" t="s">
        <v>19211</v>
      </c>
      <c r="D5488" s="24">
        <v>512124.214696966</v>
      </c>
    </row>
    <row r="5489" spans="1:4" x14ac:dyDescent="0.25">
      <c r="A5489">
        <v>837623502</v>
      </c>
      <c r="B5489" s="19" t="s">
        <v>996</v>
      </c>
      <c r="C5489" s="19" t="s">
        <v>998</v>
      </c>
      <c r="D5489" s="24">
        <v>513359.33879574976</v>
      </c>
    </row>
    <row r="5490" spans="1:4" x14ac:dyDescent="0.25">
      <c r="A5490">
        <v>976721179</v>
      </c>
      <c r="B5490" s="19" t="s">
        <v>1298</v>
      </c>
      <c r="C5490" s="19" t="s">
        <v>1300</v>
      </c>
      <c r="D5490" s="24">
        <v>514653.87540044182</v>
      </c>
    </row>
    <row r="5491" spans="1:4" x14ac:dyDescent="0.25">
      <c r="A5491">
        <v>975569306</v>
      </c>
      <c r="B5491" s="19" t="s">
        <v>1238</v>
      </c>
      <c r="C5491" s="19" t="s">
        <v>1240</v>
      </c>
      <c r="D5491" s="24">
        <v>517486.68272800889</v>
      </c>
    </row>
    <row r="5492" spans="1:4" x14ac:dyDescent="0.25">
      <c r="A5492">
        <v>913674188</v>
      </c>
      <c r="B5492" s="19" t="s">
        <v>1226</v>
      </c>
      <c r="C5492" s="19" t="s">
        <v>19212</v>
      </c>
      <c r="D5492" s="24">
        <v>525461.81967425509</v>
      </c>
    </row>
    <row r="5493" spans="1:4" x14ac:dyDescent="0.25">
      <c r="A5493">
        <v>970267948</v>
      </c>
      <c r="B5493" s="19" t="s">
        <v>993</v>
      </c>
      <c r="C5493" s="19" t="s">
        <v>19213</v>
      </c>
      <c r="D5493" s="24">
        <v>526650.86336997023</v>
      </c>
    </row>
    <row r="5494" spans="1:4" x14ac:dyDescent="0.25">
      <c r="A5494">
        <v>937739443</v>
      </c>
      <c r="B5494" s="19" t="s">
        <v>1002</v>
      </c>
      <c r="C5494" s="19" t="s">
        <v>1004</v>
      </c>
      <c r="D5494" s="24">
        <v>530461.41114427871</v>
      </c>
    </row>
    <row r="5495" spans="1:4" x14ac:dyDescent="0.25">
      <c r="A5495">
        <v>937450761</v>
      </c>
      <c r="B5495" s="19" t="s">
        <v>1235</v>
      </c>
      <c r="C5495" s="19" t="s">
        <v>19214</v>
      </c>
      <c r="D5495" s="24">
        <v>543780.34059655841</v>
      </c>
    </row>
    <row r="5496" spans="1:4" x14ac:dyDescent="0.25">
      <c r="A5496">
        <v>971389524</v>
      </c>
      <c r="B5496" s="19" t="s">
        <v>1385</v>
      </c>
      <c r="C5496" s="19" t="s">
        <v>19215</v>
      </c>
      <c r="D5496" s="24">
        <v>545990.66569392371</v>
      </c>
    </row>
    <row r="5497" spans="1:4" x14ac:dyDescent="0.25">
      <c r="A5497">
        <v>970022562</v>
      </c>
      <c r="B5497" s="19" t="s">
        <v>1724</v>
      </c>
      <c r="C5497" s="19" t="s">
        <v>1726</v>
      </c>
      <c r="D5497" s="24">
        <v>546058.01397533168</v>
      </c>
    </row>
    <row r="5498" spans="1:4" x14ac:dyDescent="0.25">
      <c r="A5498">
        <v>984050364</v>
      </c>
      <c r="B5498" s="19" t="s">
        <v>1191</v>
      </c>
      <c r="C5498" s="19" t="s">
        <v>1193</v>
      </c>
      <c r="D5498" s="24">
        <v>556363.25332381972</v>
      </c>
    </row>
    <row r="5499" spans="1:4" x14ac:dyDescent="0.25">
      <c r="A5499">
        <v>974987600</v>
      </c>
      <c r="B5499" s="19" t="s">
        <v>1529</v>
      </c>
      <c r="C5499" s="19" t="s">
        <v>19216</v>
      </c>
      <c r="D5499" s="24">
        <v>557125.82844417763</v>
      </c>
    </row>
    <row r="5500" spans="1:4" x14ac:dyDescent="0.25">
      <c r="A5500">
        <v>958799470</v>
      </c>
      <c r="B5500" s="19" t="s">
        <v>1256</v>
      </c>
      <c r="C5500" s="19" t="s">
        <v>19217</v>
      </c>
      <c r="D5500" s="24">
        <v>559916.62906676577</v>
      </c>
    </row>
    <row r="5501" spans="1:4" x14ac:dyDescent="0.25">
      <c r="A5501">
        <v>871586152</v>
      </c>
      <c r="B5501" s="19" t="s">
        <v>1253</v>
      </c>
      <c r="C5501" s="19" t="s">
        <v>19218</v>
      </c>
      <c r="D5501" s="24">
        <v>561569.22786200722</v>
      </c>
    </row>
    <row r="5502" spans="1:4" x14ac:dyDescent="0.25">
      <c r="A5502">
        <v>953022435</v>
      </c>
      <c r="B5502" s="19" t="s">
        <v>1241</v>
      </c>
      <c r="C5502" s="19" t="s">
        <v>1243</v>
      </c>
      <c r="D5502" s="24">
        <v>565356.23283566639</v>
      </c>
    </row>
    <row r="5503" spans="1:4" x14ac:dyDescent="0.25">
      <c r="A5503">
        <v>971023724</v>
      </c>
      <c r="B5503" s="19" t="s">
        <v>1182</v>
      </c>
      <c r="C5503" s="19" t="s">
        <v>1184</v>
      </c>
      <c r="D5503" s="24">
        <v>570384.28728714911</v>
      </c>
    </row>
    <row r="5504" spans="1:4" x14ac:dyDescent="0.25">
      <c r="A5504">
        <v>935883571</v>
      </c>
      <c r="B5504" s="19" t="s">
        <v>948</v>
      </c>
      <c r="C5504" s="19" t="s">
        <v>950</v>
      </c>
      <c r="D5504" s="24">
        <v>572418.12073739944</v>
      </c>
    </row>
    <row r="5505" spans="1:4" x14ac:dyDescent="0.25">
      <c r="A5505">
        <v>970179461</v>
      </c>
      <c r="B5505" s="19" t="s">
        <v>987</v>
      </c>
      <c r="C5505" s="19" t="s">
        <v>989</v>
      </c>
      <c r="D5505" s="24">
        <v>573282.69702551421</v>
      </c>
    </row>
    <row r="5506" spans="1:4" x14ac:dyDescent="0.25">
      <c r="A5506">
        <v>871567662</v>
      </c>
      <c r="B5506" s="19" t="s">
        <v>1161</v>
      </c>
      <c r="C5506" s="19" t="s">
        <v>1163</v>
      </c>
      <c r="D5506" s="24">
        <v>578000.62137046596</v>
      </c>
    </row>
    <row r="5507" spans="1:4" x14ac:dyDescent="0.25">
      <c r="A5507">
        <v>970531645</v>
      </c>
      <c r="B5507" s="19" t="s">
        <v>1188</v>
      </c>
      <c r="C5507" s="19" t="s">
        <v>1190</v>
      </c>
      <c r="D5507" s="24">
        <v>579791.35556457343</v>
      </c>
    </row>
    <row r="5508" spans="1:4" x14ac:dyDescent="0.25">
      <c r="A5508">
        <v>968135600</v>
      </c>
      <c r="B5508" s="19" t="s">
        <v>981</v>
      </c>
      <c r="C5508" s="19" t="s">
        <v>983</v>
      </c>
      <c r="D5508" s="24">
        <v>583649.8883280704</v>
      </c>
    </row>
    <row r="5509" spans="1:4" x14ac:dyDescent="0.25">
      <c r="A5509">
        <v>997748689</v>
      </c>
      <c r="B5509" s="19" t="s">
        <v>1200</v>
      </c>
      <c r="C5509" s="19" t="s">
        <v>19219</v>
      </c>
      <c r="D5509" s="24">
        <v>591274.63433341694</v>
      </c>
    </row>
    <row r="5510" spans="1:4" x14ac:dyDescent="0.25">
      <c r="A5510">
        <v>971268174</v>
      </c>
      <c r="B5510" s="19" t="s">
        <v>1140</v>
      </c>
      <c r="C5510" s="19" t="s">
        <v>1142</v>
      </c>
      <c r="D5510" s="24">
        <v>595395.15349874634</v>
      </c>
    </row>
    <row r="5511" spans="1:4" x14ac:dyDescent="0.25">
      <c r="A5511">
        <v>971568518</v>
      </c>
      <c r="B5511" s="19" t="s">
        <v>1262</v>
      </c>
      <c r="C5511" s="19" t="s">
        <v>1264</v>
      </c>
      <c r="D5511" s="24">
        <v>600294.43676645285</v>
      </c>
    </row>
    <row r="5512" spans="1:4" x14ac:dyDescent="0.25">
      <c r="A5512">
        <v>980549364</v>
      </c>
      <c r="B5512" s="19" t="s">
        <v>1101</v>
      </c>
      <c r="C5512" s="19" t="s">
        <v>19220</v>
      </c>
      <c r="D5512" s="24">
        <v>601166.41977836727</v>
      </c>
    </row>
    <row r="5513" spans="1:4" x14ac:dyDescent="0.25">
      <c r="A5513">
        <v>955836871</v>
      </c>
      <c r="B5513" s="19" t="s">
        <v>1038</v>
      </c>
      <c r="C5513" s="19" t="s">
        <v>1040</v>
      </c>
      <c r="D5513" s="24">
        <v>612959.51122272166</v>
      </c>
    </row>
    <row r="5514" spans="1:4" x14ac:dyDescent="0.25">
      <c r="A5514">
        <v>975839362</v>
      </c>
      <c r="B5514" s="19" t="s">
        <v>1223</v>
      </c>
      <c r="C5514" s="19" t="s">
        <v>19221</v>
      </c>
      <c r="D5514" s="24">
        <v>624627.95808655978</v>
      </c>
    </row>
    <row r="5515" spans="1:4" x14ac:dyDescent="0.25">
      <c r="A5515">
        <v>952304283</v>
      </c>
      <c r="B5515" s="19" t="s">
        <v>1050</v>
      </c>
      <c r="C5515" s="19" t="s">
        <v>1052</v>
      </c>
      <c r="D5515" s="24">
        <v>628040.60607730993</v>
      </c>
    </row>
    <row r="5516" spans="1:4" x14ac:dyDescent="0.25">
      <c r="A5516">
        <v>975689557</v>
      </c>
      <c r="B5516" s="19" t="s">
        <v>1149</v>
      </c>
      <c r="C5516" s="19" t="s">
        <v>19222</v>
      </c>
      <c r="D5516" s="24">
        <v>631679.52948014322</v>
      </c>
    </row>
    <row r="5517" spans="1:4" x14ac:dyDescent="0.25">
      <c r="A5517">
        <v>975605140</v>
      </c>
      <c r="B5517" s="19" t="s">
        <v>1277</v>
      </c>
      <c r="C5517" s="19" t="s">
        <v>1279</v>
      </c>
      <c r="D5517" s="24">
        <v>631752.6973302511</v>
      </c>
    </row>
    <row r="5518" spans="1:4" x14ac:dyDescent="0.25">
      <c r="A5518">
        <v>965144099</v>
      </c>
      <c r="B5518" s="19" t="s">
        <v>1637</v>
      </c>
      <c r="C5518" s="19" t="s">
        <v>1639</v>
      </c>
      <c r="D5518" s="24">
        <v>636210.06371296057</v>
      </c>
    </row>
    <row r="5519" spans="1:4" x14ac:dyDescent="0.25">
      <c r="A5519">
        <v>939463682</v>
      </c>
      <c r="B5519" s="19" t="s">
        <v>1116</v>
      </c>
      <c r="C5519" s="19" t="s">
        <v>1118</v>
      </c>
      <c r="D5519" s="24">
        <v>637103.89656008442</v>
      </c>
    </row>
    <row r="5520" spans="1:4" x14ac:dyDescent="0.25">
      <c r="A5520">
        <v>971317647</v>
      </c>
      <c r="B5520" s="19" t="s">
        <v>1155</v>
      </c>
      <c r="C5520" s="19" t="s">
        <v>19223</v>
      </c>
      <c r="D5520" s="24">
        <v>637637.60391502874</v>
      </c>
    </row>
    <row r="5521" spans="1:4" x14ac:dyDescent="0.25">
      <c r="A5521">
        <v>975434230</v>
      </c>
      <c r="B5521" s="19" t="s">
        <v>1173</v>
      </c>
      <c r="C5521" s="19" t="s">
        <v>19224</v>
      </c>
      <c r="D5521" s="24">
        <v>643374.58764449065</v>
      </c>
    </row>
    <row r="5522" spans="1:4" x14ac:dyDescent="0.25">
      <c r="A5522">
        <v>942562241</v>
      </c>
      <c r="B5522" s="19" t="s">
        <v>957</v>
      </c>
      <c r="C5522" s="19" t="s">
        <v>959</v>
      </c>
      <c r="D5522" s="24">
        <v>647701.80730900378</v>
      </c>
    </row>
    <row r="5523" spans="1:4" x14ac:dyDescent="0.25">
      <c r="A5523">
        <v>971497262</v>
      </c>
      <c r="B5523" s="19" t="s">
        <v>1337</v>
      </c>
      <c r="C5523" s="19" t="s">
        <v>19225</v>
      </c>
      <c r="D5523" s="24">
        <v>652921.27266554092</v>
      </c>
    </row>
    <row r="5524" spans="1:4" x14ac:dyDescent="0.25">
      <c r="A5524">
        <v>874341142</v>
      </c>
      <c r="B5524" s="19" t="s">
        <v>1164</v>
      </c>
      <c r="C5524" s="19" t="s">
        <v>1166</v>
      </c>
      <c r="D5524" s="24">
        <v>668781.44905352639</v>
      </c>
    </row>
    <row r="5525" spans="1:4" x14ac:dyDescent="0.25">
      <c r="A5525">
        <v>969939274</v>
      </c>
      <c r="B5525" s="19" t="s">
        <v>1194</v>
      </c>
      <c r="C5525" s="19" t="s">
        <v>1196</v>
      </c>
      <c r="D5525" s="24">
        <v>669431.28325661726</v>
      </c>
    </row>
    <row r="5526" spans="1:4" x14ac:dyDescent="0.25">
      <c r="A5526">
        <v>981946944</v>
      </c>
      <c r="B5526" s="19" t="s">
        <v>1098</v>
      </c>
      <c r="C5526" s="19" t="s">
        <v>19226</v>
      </c>
      <c r="D5526" s="24">
        <v>679947.13808686915</v>
      </c>
    </row>
    <row r="5527" spans="1:4" x14ac:dyDescent="0.25">
      <c r="A5527">
        <v>983255388</v>
      </c>
      <c r="B5527" s="19" t="s">
        <v>1301</v>
      </c>
      <c r="C5527" s="19" t="s">
        <v>1303</v>
      </c>
      <c r="D5527" s="24">
        <v>682351.30772710871</v>
      </c>
    </row>
    <row r="5528" spans="1:4" x14ac:dyDescent="0.25">
      <c r="A5528">
        <v>977318084</v>
      </c>
      <c r="B5528" s="19" t="s">
        <v>1125</v>
      </c>
      <c r="C5528" s="19" t="s">
        <v>1127</v>
      </c>
      <c r="D5528" s="24">
        <v>690779.94779058173</v>
      </c>
    </row>
    <row r="5529" spans="1:4" x14ac:dyDescent="0.25">
      <c r="A5529">
        <v>971521972</v>
      </c>
      <c r="B5529" s="19" t="s">
        <v>1041</v>
      </c>
      <c r="C5529" s="19" t="s">
        <v>19227</v>
      </c>
      <c r="D5529" s="24">
        <v>695393.33151961653</v>
      </c>
    </row>
    <row r="5530" spans="1:4" x14ac:dyDescent="0.25">
      <c r="A5530">
        <v>971024062</v>
      </c>
      <c r="B5530" s="19" t="s">
        <v>1370</v>
      </c>
      <c r="C5530" s="19" t="s">
        <v>19228</v>
      </c>
      <c r="D5530" s="24">
        <v>703460.47055649024</v>
      </c>
    </row>
    <row r="5531" spans="1:4" x14ac:dyDescent="0.25">
      <c r="A5531">
        <v>982111439</v>
      </c>
      <c r="B5531" s="19" t="s">
        <v>1185</v>
      </c>
      <c r="C5531" s="19" t="s">
        <v>1187</v>
      </c>
      <c r="D5531" s="24">
        <v>711431.58670981682</v>
      </c>
    </row>
    <row r="5532" spans="1:4" x14ac:dyDescent="0.25">
      <c r="A5532">
        <v>986400362</v>
      </c>
      <c r="B5532" s="19" t="s">
        <v>975</v>
      </c>
      <c r="C5532" s="19" t="s">
        <v>977</v>
      </c>
      <c r="D5532" s="24">
        <v>717453.20025387022</v>
      </c>
    </row>
    <row r="5533" spans="1:4" x14ac:dyDescent="0.25">
      <c r="A5533">
        <v>991646620</v>
      </c>
      <c r="B5533" s="19" t="s">
        <v>1077</v>
      </c>
      <c r="C5533" s="19" t="s">
        <v>1079</v>
      </c>
      <c r="D5533" s="24">
        <v>723649.0305227288</v>
      </c>
    </row>
    <row r="5534" spans="1:4" x14ac:dyDescent="0.25">
      <c r="A5534">
        <v>986231528</v>
      </c>
      <c r="B5534" s="19" t="s">
        <v>1170</v>
      </c>
      <c r="C5534" s="19" t="s">
        <v>1172</v>
      </c>
      <c r="D5534" s="24">
        <v>726163.87777860509</v>
      </c>
    </row>
    <row r="5535" spans="1:4" x14ac:dyDescent="0.25">
      <c r="A5535">
        <v>974340003</v>
      </c>
      <c r="B5535" s="19" t="s">
        <v>19229</v>
      </c>
      <c r="C5535" s="19" t="s">
        <v>1154</v>
      </c>
      <c r="D5535" s="24">
        <v>741180.90447232511</v>
      </c>
    </row>
    <row r="5536" spans="1:4" x14ac:dyDescent="0.25">
      <c r="A5536">
        <v>950641258</v>
      </c>
      <c r="B5536" s="19" t="s">
        <v>1104</v>
      </c>
      <c r="C5536" s="19" t="s">
        <v>1106</v>
      </c>
      <c r="D5536" s="24">
        <v>748197.08230717957</v>
      </c>
    </row>
    <row r="5537" spans="1:4" x14ac:dyDescent="0.25">
      <c r="A5537">
        <v>971307277</v>
      </c>
      <c r="B5537" s="19" t="s">
        <v>1035</v>
      </c>
      <c r="C5537" s="19" t="s">
        <v>19230</v>
      </c>
      <c r="D5537" s="24">
        <v>750093.94427230395</v>
      </c>
    </row>
    <row r="5538" spans="1:4" x14ac:dyDescent="0.25">
      <c r="A5538">
        <v>969954990</v>
      </c>
      <c r="B5538" s="19" t="s">
        <v>1137</v>
      </c>
      <c r="C5538" s="19" t="s">
        <v>19042</v>
      </c>
      <c r="D5538" s="24">
        <v>752783.37858917518</v>
      </c>
    </row>
    <row r="5539" spans="1:4" x14ac:dyDescent="0.25">
      <c r="A5539">
        <v>934429605</v>
      </c>
      <c r="B5539" s="19" t="s">
        <v>1089</v>
      </c>
      <c r="C5539" s="19" t="s">
        <v>1091</v>
      </c>
      <c r="D5539" s="24">
        <v>761216.72721277806</v>
      </c>
    </row>
    <row r="5540" spans="1:4" x14ac:dyDescent="0.25">
      <c r="A5540">
        <v>975333493</v>
      </c>
      <c r="B5540" s="19" t="s">
        <v>19231</v>
      </c>
      <c r="C5540" s="19" t="s">
        <v>1133</v>
      </c>
      <c r="D5540" s="24">
        <v>765205.93574617128</v>
      </c>
    </row>
    <row r="5541" spans="1:4" x14ac:dyDescent="0.25">
      <c r="A5541">
        <v>951050326</v>
      </c>
      <c r="B5541" s="19" t="s">
        <v>1146</v>
      </c>
      <c r="C5541" s="19" t="s">
        <v>1148</v>
      </c>
      <c r="D5541" s="24">
        <v>773137.47883233894</v>
      </c>
    </row>
    <row r="5542" spans="1:4" x14ac:dyDescent="0.25">
      <c r="A5542">
        <v>970168591</v>
      </c>
      <c r="B5542" s="19" t="s">
        <v>1113</v>
      </c>
      <c r="C5542" s="19" t="s">
        <v>19232</v>
      </c>
      <c r="D5542" s="24">
        <v>825123.20988138579</v>
      </c>
    </row>
    <row r="5543" spans="1:4" x14ac:dyDescent="0.25">
      <c r="A5543">
        <v>975728773</v>
      </c>
      <c r="B5543" s="19" t="s">
        <v>1107</v>
      </c>
      <c r="C5543" s="19" t="s">
        <v>19233</v>
      </c>
      <c r="D5543" s="24">
        <v>827811.95643104694</v>
      </c>
    </row>
    <row r="5544" spans="1:4" x14ac:dyDescent="0.25">
      <c r="A5544">
        <v>935602300</v>
      </c>
      <c r="B5544" s="19" t="s">
        <v>1143</v>
      </c>
      <c r="C5544" s="19" t="s">
        <v>1145</v>
      </c>
      <c r="D5544" s="24">
        <v>830742.53251277108</v>
      </c>
    </row>
    <row r="5545" spans="1:4" x14ac:dyDescent="0.25">
      <c r="A5545">
        <v>943121044</v>
      </c>
      <c r="B5545" s="19" t="s">
        <v>1053</v>
      </c>
      <c r="C5545" s="19" t="s">
        <v>19234</v>
      </c>
      <c r="D5545" s="24">
        <v>830939.60427101539</v>
      </c>
    </row>
    <row r="5546" spans="1:4" x14ac:dyDescent="0.25">
      <c r="A5546">
        <v>985243638</v>
      </c>
      <c r="B5546" s="19" t="s">
        <v>1044</v>
      </c>
      <c r="C5546" s="19" t="s">
        <v>19235</v>
      </c>
      <c r="D5546" s="24">
        <v>840387.30371899856</v>
      </c>
    </row>
    <row r="5547" spans="1:4" x14ac:dyDescent="0.25">
      <c r="A5547">
        <v>993517488</v>
      </c>
      <c r="B5547" s="19" t="s">
        <v>1110</v>
      </c>
      <c r="C5547" s="19" t="s">
        <v>19236</v>
      </c>
      <c r="D5547" s="24">
        <v>841923.19370922365</v>
      </c>
    </row>
    <row r="5548" spans="1:4" x14ac:dyDescent="0.25">
      <c r="A5548">
        <v>971351616</v>
      </c>
      <c r="B5548" s="19" t="s">
        <v>1071</v>
      </c>
      <c r="C5548" s="19" t="s">
        <v>19237</v>
      </c>
      <c r="D5548" s="24">
        <v>852135.53157919436</v>
      </c>
    </row>
    <row r="5549" spans="1:4" x14ac:dyDescent="0.25">
      <c r="A5549">
        <v>968218743</v>
      </c>
      <c r="B5549" s="19" t="s">
        <v>1068</v>
      </c>
      <c r="C5549" s="19" t="s">
        <v>19238</v>
      </c>
      <c r="D5549" s="24">
        <v>880021.95249571733</v>
      </c>
    </row>
    <row r="5550" spans="1:4" x14ac:dyDescent="0.25">
      <c r="A5550">
        <v>983624723</v>
      </c>
      <c r="B5550" s="19" t="s">
        <v>1047</v>
      </c>
      <c r="C5550" s="19" t="s">
        <v>1049</v>
      </c>
      <c r="D5550" s="24">
        <v>902435.86262760067</v>
      </c>
    </row>
    <row r="5551" spans="1:4" x14ac:dyDescent="0.25">
      <c r="A5551">
        <v>975822645</v>
      </c>
      <c r="B5551" s="19" t="s">
        <v>1062</v>
      </c>
      <c r="C5551" s="19" t="s">
        <v>1064</v>
      </c>
      <c r="D5551" s="24">
        <v>925378.13669225853</v>
      </c>
    </row>
    <row r="5552" spans="1:4" x14ac:dyDescent="0.25">
      <c r="A5552">
        <v>979904789</v>
      </c>
      <c r="B5552" s="19" t="s">
        <v>1086</v>
      </c>
      <c r="C5552" s="19" t="s">
        <v>19239</v>
      </c>
      <c r="D5552" s="24">
        <v>926277.4187718922</v>
      </c>
    </row>
    <row r="5553" spans="1:4" x14ac:dyDescent="0.25">
      <c r="A5553">
        <v>983790100</v>
      </c>
      <c r="B5553" s="19" t="s">
        <v>1092</v>
      </c>
      <c r="C5553" s="19" t="s">
        <v>1094</v>
      </c>
      <c r="D5553" s="24">
        <v>966454.6100669452</v>
      </c>
    </row>
    <row r="5554" spans="1:4" x14ac:dyDescent="0.25">
      <c r="A5554">
        <v>969958872</v>
      </c>
      <c r="B5554" s="19" t="s">
        <v>1065</v>
      </c>
      <c r="C5554" s="19" t="s">
        <v>19240</v>
      </c>
      <c r="D5554" s="24">
        <v>976620.39138731733</v>
      </c>
    </row>
    <row r="5555" spans="1:4" x14ac:dyDescent="0.25">
      <c r="A5555">
        <v>945747226</v>
      </c>
      <c r="B5555" s="19" t="s">
        <v>1032</v>
      </c>
      <c r="C5555" s="19" t="s">
        <v>1034</v>
      </c>
      <c r="D5555" s="24">
        <v>983499.75645255565</v>
      </c>
    </row>
    <row r="5556" spans="1:4" x14ac:dyDescent="0.25">
      <c r="A5556">
        <v>971435577</v>
      </c>
      <c r="B5556" s="19" t="s">
        <v>1029</v>
      </c>
      <c r="C5556" s="19" t="s">
        <v>1031</v>
      </c>
      <c r="D5556" s="24">
        <v>1078056.6906442556</v>
      </c>
    </row>
    <row r="5557" spans="1:4" x14ac:dyDescent="0.25">
      <c r="A5557">
        <v>975663450</v>
      </c>
      <c r="B5557" s="19" t="s">
        <v>1014</v>
      </c>
      <c r="C5557" s="19" t="s">
        <v>1016</v>
      </c>
      <c r="D5557" s="24">
        <v>1159701.5890461334</v>
      </c>
    </row>
    <row r="5558" spans="1:4" x14ac:dyDescent="0.25">
      <c r="A5558">
        <v>971141796</v>
      </c>
      <c r="B5558" s="19" t="s">
        <v>1074</v>
      </c>
      <c r="C5558" s="19" t="s">
        <v>19241</v>
      </c>
      <c r="D5558" s="24">
        <v>1223314.0247798897</v>
      </c>
    </row>
    <row r="5559" spans="1:4" x14ac:dyDescent="0.25">
      <c r="A5559">
        <v>970193634</v>
      </c>
      <c r="B5559" s="19" t="s">
        <v>1017</v>
      </c>
      <c r="C5559" s="19" t="s">
        <v>1019</v>
      </c>
      <c r="D5559" s="24">
        <v>1234078.0577626044</v>
      </c>
    </row>
    <row r="5560" spans="1:4" x14ac:dyDescent="0.25">
      <c r="A5560">
        <v>970951423</v>
      </c>
      <c r="B5560" s="19" t="s">
        <v>1026</v>
      </c>
      <c r="C5560" s="19" t="s">
        <v>1028</v>
      </c>
      <c r="D5560" s="24">
        <v>1264101.5301160449</v>
      </c>
    </row>
    <row r="5561" spans="1:4" x14ac:dyDescent="0.25">
      <c r="A5561">
        <v>946722189</v>
      </c>
      <c r="B5561" s="19" t="s">
        <v>1005</v>
      </c>
      <c r="C5561" s="19" t="s">
        <v>1007</v>
      </c>
      <c r="D5561" s="24">
        <v>1418836.0847845213</v>
      </c>
    </row>
    <row r="5562" spans="1:4" x14ac:dyDescent="0.25">
      <c r="A5562">
        <v>970135189</v>
      </c>
      <c r="B5562" s="19" t="s">
        <v>999</v>
      </c>
      <c r="C5562" s="19" t="s">
        <v>1001</v>
      </c>
      <c r="D5562" s="24">
        <v>1581251.5707488828</v>
      </c>
    </row>
    <row r="5563" spans="1:4" x14ac:dyDescent="0.25">
      <c r="A5563">
        <v>948683636</v>
      </c>
      <c r="B5563" s="19" t="s">
        <v>972</v>
      </c>
      <c r="C5563" s="19" t="s">
        <v>19242</v>
      </c>
      <c r="D5563" s="24">
        <v>2261447.8921864447</v>
      </c>
    </row>
    <row r="5564" spans="1:4" x14ac:dyDescent="0.25">
      <c r="A5564">
        <v>970332669</v>
      </c>
      <c r="B5564" s="19" t="s">
        <v>960</v>
      </c>
      <c r="C5564" s="19" t="s">
        <v>19243</v>
      </c>
      <c r="D5564" s="24">
        <v>3166738.570692332</v>
      </c>
    </row>
    <row r="5565" spans="1:4" x14ac:dyDescent="0.25">
      <c r="A5565">
        <v>946175984</v>
      </c>
      <c r="B5565" s="20" t="s">
        <v>951</v>
      </c>
      <c r="C5565" s="19" t="s">
        <v>19244</v>
      </c>
      <c r="D5565" s="24">
        <v>3540752.6751946043</v>
      </c>
    </row>
  </sheetData>
  <sortState xmlns:xlrd2="http://schemas.microsoft.com/office/spreadsheetml/2017/richdata2" ref="A2:D5565">
    <sortCondition ref="D2:D5565"/>
  </sortState>
  <conditionalFormatting sqref="B322:B5565">
    <cfRule type="duplicateValues" dxfId="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D4795"/>
  <sheetViews>
    <sheetView topLeftCell="A4653" workbookViewId="0">
      <selection activeCell="D4654" sqref="D4654"/>
    </sheetView>
  </sheetViews>
  <sheetFormatPr baseColWidth="10" defaultColWidth="11.42578125" defaultRowHeight="15" x14ac:dyDescent="0.25"/>
  <cols>
    <col min="1" max="1" width="13.7109375" bestFit="1" customWidth="1"/>
    <col min="2" max="2" width="59" bestFit="1" customWidth="1"/>
    <col min="3" max="3" width="12" style="2" bestFit="1" customWidth="1"/>
  </cols>
  <sheetData>
    <row r="1" spans="1:4" s="14" customFormat="1" x14ac:dyDescent="0.25">
      <c r="A1" s="14" t="s">
        <v>19245</v>
      </c>
      <c r="B1" s="14" t="s">
        <v>19246</v>
      </c>
      <c r="C1" s="15" t="s">
        <v>17986</v>
      </c>
    </row>
    <row r="2" spans="1:4" s="14" customFormat="1" x14ac:dyDescent="0.25">
      <c r="A2" s="14" t="s">
        <v>19247</v>
      </c>
      <c r="B2" s="14" t="s">
        <v>19248</v>
      </c>
      <c r="C2" s="15">
        <v>344859888.97511154</v>
      </c>
      <c r="D2" s="15">
        <f>SUM(C3:C4795)</f>
        <v>344859888.97511256</v>
      </c>
    </row>
    <row r="3" spans="1:4" x14ac:dyDescent="0.25">
      <c r="A3">
        <v>863937922</v>
      </c>
      <c r="B3" t="s">
        <v>1921</v>
      </c>
      <c r="C3" s="2">
        <v>251305.63217740381</v>
      </c>
    </row>
    <row r="4" spans="1:4" x14ac:dyDescent="0.25">
      <c r="A4">
        <v>870422792</v>
      </c>
      <c r="B4" t="s">
        <v>19156</v>
      </c>
      <c r="C4" s="2">
        <v>315324.51096840488</v>
      </c>
    </row>
    <row r="5" spans="1:4" x14ac:dyDescent="0.25">
      <c r="A5">
        <v>871319022</v>
      </c>
      <c r="B5" t="s">
        <v>19249</v>
      </c>
      <c r="C5" s="2">
        <v>327579.30041122506</v>
      </c>
    </row>
    <row r="6" spans="1:4" x14ac:dyDescent="0.25">
      <c r="A6">
        <v>871340692</v>
      </c>
      <c r="B6" t="s">
        <v>19250</v>
      </c>
      <c r="C6" s="2">
        <v>149872.80397403432</v>
      </c>
    </row>
    <row r="7" spans="1:4" x14ac:dyDescent="0.25">
      <c r="A7">
        <v>871521972</v>
      </c>
      <c r="B7" t="s">
        <v>19251</v>
      </c>
      <c r="C7" s="2">
        <v>585797.61643073475</v>
      </c>
    </row>
    <row r="8" spans="1:4" x14ac:dyDescent="0.25">
      <c r="A8">
        <v>871551022</v>
      </c>
      <c r="B8" t="s">
        <v>17499</v>
      </c>
      <c r="C8" s="2">
        <v>315179.11155454622</v>
      </c>
    </row>
    <row r="9" spans="1:4" x14ac:dyDescent="0.25">
      <c r="A9">
        <v>871586152</v>
      </c>
      <c r="B9" t="s">
        <v>1255</v>
      </c>
      <c r="C9" s="2">
        <v>684615.2682303309</v>
      </c>
    </row>
    <row r="10" spans="1:4" x14ac:dyDescent="0.25">
      <c r="A10">
        <v>874341142</v>
      </c>
      <c r="B10" t="s">
        <v>1166</v>
      </c>
      <c r="C10" s="2">
        <v>640728.57173084258</v>
      </c>
    </row>
    <row r="11" spans="1:4" x14ac:dyDescent="0.25">
      <c r="A11">
        <v>875702262</v>
      </c>
      <c r="B11" t="s">
        <v>19252</v>
      </c>
      <c r="C11" s="2">
        <v>304545.0539484045</v>
      </c>
    </row>
    <row r="12" spans="1:4" x14ac:dyDescent="0.25">
      <c r="A12">
        <v>876109972</v>
      </c>
      <c r="B12" t="s">
        <v>19253</v>
      </c>
      <c r="C12" s="2">
        <v>342274.01625226974</v>
      </c>
    </row>
    <row r="13" spans="1:4" x14ac:dyDescent="0.25">
      <c r="A13">
        <v>877031772</v>
      </c>
      <c r="B13" t="s">
        <v>17608</v>
      </c>
      <c r="C13" s="2">
        <v>294412.87738867523</v>
      </c>
    </row>
    <row r="14" spans="1:4" x14ac:dyDescent="0.25">
      <c r="A14">
        <v>880037242</v>
      </c>
      <c r="B14" t="s">
        <v>1426</v>
      </c>
      <c r="C14" s="2">
        <v>310327.7864911959</v>
      </c>
    </row>
    <row r="15" spans="1:4" x14ac:dyDescent="0.25">
      <c r="A15">
        <v>882183092</v>
      </c>
      <c r="B15" t="s">
        <v>19159</v>
      </c>
      <c r="C15" s="2">
        <v>285710.99854407134</v>
      </c>
    </row>
    <row r="16" spans="1:4" x14ac:dyDescent="0.25">
      <c r="A16">
        <v>882352382</v>
      </c>
      <c r="B16" t="s">
        <v>19254</v>
      </c>
      <c r="C16" s="2">
        <v>440044.76926584716</v>
      </c>
    </row>
    <row r="17" spans="1:3" x14ac:dyDescent="0.25">
      <c r="A17">
        <v>882820912</v>
      </c>
      <c r="B17" t="s">
        <v>19255</v>
      </c>
      <c r="C17" s="2">
        <v>364142.766780584</v>
      </c>
    </row>
    <row r="18" spans="1:3" x14ac:dyDescent="0.25">
      <c r="A18">
        <v>883230892</v>
      </c>
      <c r="B18" t="s">
        <v>19256</v>
      </c>
      <c r="C18" s="2">
        <v>585392.64915503119</v>
      </c>
    </row>
    <row r="19" spans="1:3" x14ac:dyDescent="0.25">
      <c r="A19">
        <v>884041252</v>
      </c>
      <c r="B19" t="s">
        <v>1384</v>
      </c>
      <c r="C19" s="2">
        <v>375703.28552534734</v>
      </c>
    </row>
    <row r="20" spans="1:3" x14ac:dyDescent="0.25">
      <c r="A20">
        <v>884594472</v>
      </c>
      <c r="B20" t="s">
        <v>19257</v>
      </c>
      <c r="C20" s="2">
        <v>1159022.4397164248</v>
      </c>
    </row>
    <row r="21" spans="1:3" x14ac:dyDescent="0.25">
      <c r="A21">
        <v>884621372</v>
      </c>
      <c r="B21" t="s">
        <v>1618</v>
      </c>
      <c r="C21" s="2">
        <v>399057.77879843884</v>
      </c>
    </row>
    <row r="22" spans="1:3" x14ac:dyDescent="0.25">
      <c r="A22">
        <v>884920582</v>
      </c>
      <c r="B22" t="s">
        <v>986</v>
      </c>
      <c r="C22" s="2">
        <v>34201.301050065165</v>
      </c>
    </row>
    <row r="23" spans="1:3" x14ac:dyDescent="0.25">
      <c r="A23">
        <v>891421842</v>
      </c>
      <c r="B23" t="s">
        <v>19258</v>
      </c>
      <c r="C23" s="2">
        <v>516930.34587152052</v>
      </c>
    </row>
    <row r="24" spans="1:3" x14ac:dyDescent="0.25">
      <c r="A24">
        <v>895646202</v>
      </c>
      <c r="B24" t="s">
        <v>1693</v>
      </c>
      <c r="C24" s="2">
        <v>349932.6773086742</v>
      </c>
    </row>
    <row r="25" spans="1:3" x14ac:dyDescent="0.25">
      <c r="A25">
        <v>931674188</v>
      </c>
      <c r="B25" t="s">
        <v>19212</v>
      </c>
      <c r="C25" s="2">
        <v>498717.91897390585</v>
      </c>
    </row>
    <row r="26" spans="1:3" x14ac:dyDescent="0.25">
      <c r="A26">
        <v>933199932</v>
      </c>
      <c r="B26" t="s">
        <v>1124</v>
      </c>
      <c r="C26" s="2">
        <v>292743.65990884695</v>
      </c>
    </row>
    <row r="27" spans="1:3" x14ac:dyDescent="0.25">
      <c r="A27">
        <v>934238168</v>
      </c>
      <c r="B27" t="s">
        <v>19259</v>
      </c>
      <c r="C27" s="2">
        <v>511839.52588755806</v>
      </c>
    </row>
    <row r="28" spans="1:3" x14ac:dyDescent="0.25">
      <c r="A28">
        <v>934429605</v>
      </c>
      <c r="B28" t="s">
        <v>1091</v>
      </c>
      <c r="C28" s="2">
        <v>797876.46528540191</v>
      </c>
    </row>
    <row r="29" spans="1:3" x14ac:dyDescent="0.25">
      <c r="A29">
        <v>934908988</v>
      </c>
      <c r="B29" t="s">
        <v>19260</v>
      </c>
      <c r="C29" s="2">
        <v>58514.406677105289</v>
      </c>
    </row>
    <row r="30" spans="1:3" x14ac:dyDescent="0.25">
      <c r="A30">
        <v>935538378</v>
      </c>
      <c r="B30" t="s">
        <v>19197</v>
      </c>
      <c r="C30" s="2">
        <v>332624.05040685646</v>
      </c>
    </row>
    <row r="31" spans="1:3" x14ac:dyDescent="0.25">
      <c r="A31">
        <v>935602300</v>
      </c>
      <c r="B31" t="s">
        <v>1145</v>
      </c>
      <c r="C31" s="2">
        <v>730498.44592201128</v>
      </c>
    </row>
    <row r="32" spans="1:3" x14ac:dyDescent="0.25">
      <c r="A32">
        <v>936326048</v>
      </c>
      <c r="B32" t="s">
        <v>1360</v>
      </c>
      <c r="C32" s="2">
        <v>265447.91076761298</v>
      </c>
    </row>
    <row r="33" spans="1:3" x14ac:dyDescent="0.25">
      <c r="A33">
        <v>937372876</v>
      </c>
      <c r="B33" t="s">
        <v>19261</v>
      </c>
      <c r="C33" s="2">
        <v>313817.89006412186</v>
      </c>
    </row>
    <row r="34" spans="1:3" x14ac:dyDescent="0.25">
      <c r="A34">
        <v>937450761</v>
      </c>
      <c r="B34" t="s">
        <v>19214</v>
      </c>
      <c r="C34" s="2">
        <v>568875.49429993378</v>
      </c>
    </row>
    <row r="35" spans="1:3" x14ac:dyDescent="0.25">
      <c r="A35">
        <v>937739443</v>
      </c>
      <c r="B35" t="s">
        <v>19262</v>
      </c>
      <c r="C35" s="2">
        <v>538766.772637735</v>
      </c>
    </row>
    <row r="36" spans="1:3" x14ac:dyDescent="0.25">
      <c r="A36">
        <v>937895321</v>
      </c>
      <c r="B36" t="s">
        <v>19263</v>
      </c>
      <c r="C36" s="2">
        <v>742860.329395134</v>
      </c>
    </row>
    <row r="37" spans="1:3" x14ac:dyDescent="0.25">
      <c r="A37">
        <v>938738858</v>
      </c>
      <c r="B37" t="s">
        <v>1741</v>
      </c>
      <c r="C37" s="2">
        <v>282771.95184779866</v>
      </c>
    </row>
    <row r="38" spans="1:3" x14ac:dyDescent="0.25">
      <c r="A38">
        <v>939463682</v>
      </c>
      <c r="B38" t="s">
        <v>1118</v>
      </c>
      <c r="C38" s="2">
        <v>599670.43447745987</v>
      </c>
    </row>
    <row r="39" spans="1:3" x14ac:dyDescent="0.25">
      <c r="A39">
        <v>939553010</v>
      </c>
      <c r="B39" t="s">
        <v>2653</v>
      </c>
      <c r="C39" s="2">
        <v>258202.44171641444</v>
      </c>
    </row>
    <row r="40" spans="1:3" x14ac:dyDescent="0.25">
      <c r="A40">
        <v>939572791</v>
      </c>
      <c r="B40" t="s">
        <v>19264</v>
      </c>
      <c r="C40" s="2">
        <v>438457.74156545097</v>
      </c>
    </row>
    <row r="41" spans="1:3" x14ac:dyDescent="0.25">
      <c r="A41">
        <v>942440618</v>
      </c>
      <c r="B41" t="s">
        <v>19173</v>
      </c>
      <c r="C41" s="2">
        <v>567127.42294494715</v>
      </c>
    </row>
    <row r="42" spans="1:3" x14ac:dyDescent="0.25">
      <c r="A42">
        <v>942478844</v>
      </c>
      <c r="B42" t="s">
        <v>19190</v>
      </c>
      <c r="C42" s="2">
        <v>513718.27266512654</v>
      </c>
    </row>
    <row r="43" spans="1:3" x14ac:dyDescent="0.25">
      <c r="A43">
        <v>942562241</v>
      </c>
      <c r="B43" t="s">
        <v>959</v>
      </c>
      <c r="C43" s="2">
        <v>667934.53903464251</v>
      </c>
    </row>
    <row r="44" spans="1:3" x14ac:dyDescent="0.25">
      <c r="A44">
        <v>942599595</v>
      </c>
      <c r="B44" t="s">
        <v>19265</v>
      </c>
      <c r="C44" s="2">
        <v>295018.9766858439</v>
      </c>
    </row>
    <row r="45" spans="1:3" x14ac:dyDescent="0.25">
      <c r="A45">
        <v>943121044</v>
      </c>
      <c r="B45" t="s">
        <v>19266</v>
      </c>
      <c r="C45" s="2">
        <v>697176.9608663274</v>
      </c>
    </row>
    <row r="46" spans="1:3" x14ac:dyDescent="0.25">
      <c r="A46">
        <v>945523433</v>
      </c>
      <c r="B46" t="s">
        <v>19106</v>
      </c>
      <c r="C46" s="2">
        <v>91043.556952205006</v>
      </c>
    </row>
    <row r="47" spans="1:3" x14ac:dyDescent="0.25">
      <c r="A47">
        <v>945650885</v>
      </c>
      <c r="B47" t="s">
        <v>965</v>
      </c>
      <c r="C47" s="2">
        <v>417692.94528935297</v>
      </c>
    </row>
    <row r="48" spans="1:3" x14ac:dyDescent="0.25">
      <c r="A48">
        <v>945747226</v>
      </c>
      <c r="B48" t="s">
        <v>1034</v>
      </c>
      <c r="C48" s="2">
        <v>1012466.6749022227</v>
      </c>
    </row>
    <row r="49" spans="1:3" x14ac:dyDescent="0.25">
      <c r="A49">
        <v>945905794</v>
      </c>
      <c r="B49" t="s">
        <v>19267</v>
      </c>
      <c r="C49" s="2">
        <v>295217.63553689915</v>
      </c>
    </row>
    <row r="50" spans="1:3" x14ac:dyDescent="0.25">
      <c r="A50">
        <v>946175986</v>
      </c>
      <c r="B50" t="s">
        <v>19268</v>
      </c>
      <c r="C50" s="2">
        <v>3307379.8764612237</v>
      </c>
    </row>
    <row r="51" spans="1:3" x14ac:dyDescent="0.25">
      <c r="A51">
        <v>946722189</v>
      </c>
      <c r="B51" t="s">
        <v>1007</v>
      </c>
      <c r="C51" s="2">
        <v>1390476.9682951665</v>
      </c>
    </row>
    <row r="52" spans="1:3" x14ac:dyDescent="0.25">
      <c r="A52">
        <v>947853171</v>
      </c>
      <c r="B52" t="s">
        <v>1450</v>
      </c>
      <c r="C52" s="2">
        <v>449055.33428694622</v>
      </c>
    </row>
    <row r="53" spans="1:3" x14ac:dyDescent="0.25">
      <c r="A53">
        <v>948683636</v>
      </c>
      <c r="B53" t="s">
        <v>19242</v>
      </c>
      <c r="C53" s="2">
        <v>1993774.2784207724</v>
      </c>
    </row>
    <row r="54" spans="1:3" x14ac:dyDescent="0.25">
      <c r="A54">
        <v>948964641</v>
      </c>
      <c r="B54" t="s">
        <v>1246</v>
      </c>
      <c r="C54" s="2">
        <v>293699.56903002207</v>
      </c>
    </row>
    <row r="55" spans="1:3" x14ac:dyDescent="0.25">
      <c r="A55">
        <v>950641258</v>
      </c>
      <c r="B55" t="s">
        <v>1106</v>
      </c>
      <c r="C55" s="2">
        <v>798374.09017808596</v>
      </c>
    </row>
    <row r="56" spans="1:3" x14ac:dyDescent="0.25">
      <c r="A56">
        <v>951050326</v>
      </c>
      <c r="B56" t="s">
        <v>1148</v>
      </c>
      <c r="C56" s="2">
        <v>621180.46026517428</v>
      </c>
    </row>
    <row r="57" spans="1:3" x14ac:dyDescent="0.25">
      <c r="A57">
        <v>952304283</v>
      </c>
      <c r="B57" t="s">
        <v>1052</v>
      </c>
      <c r="C57" s="2">
        <v>466037.15760112746</v>
      </c>
    </row>
    <row r="58" spans="1:3" x14ac:dyDescent="0.25">
      <c r="A58">
        <v>952710745</v>
      </c>
      <c r="B58" t="s">
        <v>1357</v>
      </c>
      <c r="C58" s="2">
        <v>330230.99921523588</v>
      </c>
    </row>
    <row r="59" spans="1:3" x14ac:dyDescent="0.25">
      <c r="A59">
        <v>953022435</v>
      </c>
      <c r="B59" t="s">
        <v>1243</v>
      </c>
      <c r="C59" s="2">
        <v>619802.55925338168</v>
      </c>
    </row>
    <row r="60" spans="1:3" x14ac:dyDescent="0.25">
      <c r="A60">
        <v>954086569</v>
      </c>
      <c r="B60" t="s">
        <v>19269</v>
      </c>
      <c r="C60" s="2">
        <v>456815.10775219696</v>
      </c>
    </row>
    <row r="61" spans="1:3" x14ac:dyDescent="0.25">
      <c r="A61">
        <v>955836871</v>
      </c>
      <c r="B61" t="s">
        <v>19270</v>
      </c>
      <c r="C61" s="2">
        <v>672664.27613877726</v>
      </c>
    </row>
    <row r="62" spans="1:3" x14ac:dyDescent="0.25">
      <c r="A62">
        <v>958454759</v>
      </c>
      <c r="B62" t="s">
        <v>1897</v>
      </c>
      <c r="C62" s="2">
        <v>259108.08221112104</v>
      </c>
    </row>
    <row r="63" spans="1:3" x14ac:dyDescent="0.25">
      <c r="A63">
        <v>958799470</v>
      </c>
      <c r="B63" t="s">
        <v>1258</v>
      </c>
      <c r="C63" s="2">
        <v>593916.91985485842</v>
      </c>
    </row>
    <row r="64" spans="1:3" x14ac:dyDescent="0.25">
      <c r="A64">
        <v>960564057</v>
      </c>
      <c r="B64" t="s">
        <v>1408</v>
      </c>
      <c r="C64" s="2">
        <v>364661.21231718292</v>
      </c>
    </row>
    <row r="65" spans="1:3" x14ac:dyDescent="0.25">
      <c r="A65">
        <v>963144148</v>
      </c>
      <c r="B65" t="s">
        <v>1318</v>
      </c>
      <c r="C65" s="2">
        <v>344186.92729084764</v>
      </c>
    </row>
    <row r="66" spans="1:3" x14ac:dyDescent="0.25">
      <c r="A66">
        <v>965144099</v>
      </c>
      <c r="B66" t="s">
        <v>1639</v>
      </c>
      <c r="C66" s="2">
        <v>368218.37906912755</v>
      </c>
    </row>
    <row r="67" spans="1:3" x14ac:dyDescent="0.25">
      <c r="A67">
        <v>967732311</v>
      </c>
      <c r="B67" t="s">
        <v>968</v>
      </c>
      <c r="C67" s="2">
        <v>53655.432040161919</v>
      </c>
    </row>
    <row r="68" spans="1:3" x14ac:dyDescent="0.25">
      <c r="A68">
        <v>968135600</v>
      </c>
      <c r="B68" t="s">
        <v>983</v>
      </c>
      <c r="C68" s="2">
        <v>288708.25101836008</v>
      </c>
    </row>
    <row r="69" spans="1:3" x14ac:dyDescent="0.25">
      <c r="A69">
        <v>968218743</v>
      </c>
      <c r="B69" t="s">
        <v>1070</v>
      </c>
      <c r="C69" s="2">
        <v>1383857.1538420513</v>
      </c>
    </row>
    <row r="70" spans="1:3" x14ac:dyDescent="0.25">
      <c r="A70">
        <v>969939274</v>
      </c>
      <c r="B70" t="s">
        <v>1196</v>
      </c>
      <c r="C70" s="2">
        <v>686645.9136835325</v>
      </c>
    </row>
    <row r="71" spans="1:3" x14ac:dyDescent="0.25">
      <c r="A71">
        <v>969954990</v>
      </c>
      <c r="B71" t="s">
        <v>19271</v>
      </c>
      <c r="C71" s="2">
        <v>750818.53164907638</v>
      </c>
    </row>
    <row r="72" spans="1:3" x14ac:dyDescent="0.25">
      <c r="A72">
        <v>969958872</v>
      </c>
      <c r="B72" t="s">
        <v>19240</v>
      </c>
      <c r="C72" s="2">
        <v>637844.91254863085</v>
      </c>
    </row>
    <row r="73" spans="1:3" x14ac:dyDescent="0.25">
      <c r="A73">
        <v>969967014</v>
      </c>
      <c r="B73" t="s">
        <v>19272</v>
      </c>
      <c r="C73" s="2">
        <v>365162.46069209516</v>
      </c>
    </row>
    <row r="74" spans="1:3" x14ac:dyDescent="0.25">
      <c r="A74">
        <v>969975890</v>
      </c>
      <c r="B74" t="s">
        <v>1390</v>
      </c>
      <c r="C74" s="2">
        <v>614118.63849579962</v>
      </c>
    </row>
    <row r="75" spans="1:3" x14ac:dyDescent="0.25">
      <c r="A75">
        <v>970007849</v>
      </c>
      <c r="B75" t="s">
        <v>1723</v>
      </c>
      <c r="C75" s="2">
        <v>317701.22773220279</v>
      </c>
    </row>
    <row r="76" spans="1:3" x14ac:dyDescent="0.25">
      <c r="A76">
        <v>970019014</v>
      </c>
      <c r="B76" t="s">
        <v>19136</v>
      </c>
      <c r="C76" s="2">
        <v>364307.31888622069</v>
      </c>
    </row>
    <row r="77" spans="1:3" x14ac:dyDescent="0.25">
      <c r="A77">
        <v>970022562</v>
      </c>
      <c r="B77" t="s">
        <v>1726</v>
      </c>
      <c r="C77" s="2">
        <v>561746.4943203585</v>
      </c>
    </row>
    <row r="78" spans="1:3" x14ac:dyDescent="0.25">
      <c r="A78">
        <v>970115234</v>
      </c>
      <c r="B78" t="s">
        <v>19273</v>
      </c>
      <c r="C78" s="2">
        <v>424842.99597520684</v>
      </c>
    </row>
    <row r="79" spans="1:3" x14ac:dyDescent="0.25">
      <c r="A79">
        <v>970135189</v>
      </c>
      <c r="B79" t="s">
        <v>1001</v>
      </c>
      <c r="C79" s="2">
        <v>1480255.8149185197</v>
      </c>
    </row>
    <row r="80" spans="1:3" x14ac:dyDescent="0.25">
      <c r="A80">
        <v>970158219</v>
      </c>
      <c r="B80" t="s">
        <v>19274</v>
      </c>
      <c r="C80" s="2">
        <v>276317.8973277295</v>
      </c>
    </row>
    <row r="81" spans="1:3" x14ac:dyDescent="0.25">
      <c r="A81">
        <v>970168591</v>
      </c>
      <c r="B81" t="s">
        <v>19232</v>
      </c>
      <c r="C81" s="2">
        <v>680995.29445309611</v>
      </c>
    </row>
    <row r="82" spans="1:3" x14ac:dyDescent="0.25">
      <c r="A82">
        <v>970179275</v>
      </c>
      <c r="B82" t="s">
        <v>1513</v>
      </c>
      <c r="C82" s="2">
        <v>268071.54196325236</v>
      </c>
    </row>
    <row r="83" spans="1:3" x14ac:dyDescent="0.25">
      <c r="A83">
        <v>970179461</v>
      </c>
      <c r="B83" t="s">
        <v>989</v>
      </c>
      <c r="C83" s="2">
        <v>459376.56459404627</v>
      </c>
    </row>
    <row r="84" spans="1:3" x14ac:dyDescent="0.25">
      <c r="A84">
        <v>970189815</v>
      </c>
      <c r="B84" t="s">
        <v>19208</v>
      </c>
      <c r="C84" s="2">
        <v>476939.58295452577</v>
      </c>
    </row>
    <row r="85" spans="1:3" x14ac:dyDescent="0.25">
      <c r="A85">
        <v>970193634</v>
      </c>
      <c r="B85" t="s">
        <v>1019</v>
      </c>
      <c r="C85" s="2">
        <v>1286442.2497895276</v>
      </c>
    </row>
    <row r="86" spans="1:3" x14ac:dyDescent="0.25">
      <c r="A86">
        <v>970215948</v>
      </c>
      <c r="B86" t="s">
        <v>19275</v>
      </c>
      <c r="C86" s="2">
        <v>560418.91945062531</v>
      </c>
    </row>
    <row r="87" spans="1:3" x14ac:dyDescent="0.25">
      <c r="A87">
        <v>970240667</v>
      </c>
      <c r="B87" t="s">
        <v>1276</v>
      </c>
      <c r="C87" s="2">
        <v>655179.82407550141</v>
      </c>
    </row>
    <row r="88" spans="1:3" x14ac:dyDescent="0.25">
      <c r="A88">
        <v>970261095</v>
      </c>
      <c r="B88" t="s">
        <v>17782</v>
      </c>
      <c r="C88" s="2">
        <v>749901.963192094</v>
      </c>
    </row>
    <row r="89" spans="1:3" x14ac:dyDescent="0.25">
      <c r="A89">
        <v>970267948</v>
      </c>
      <c r="B89" t="s">
        <v>19213</v>
      </c>
      <c r="C89" s="2">
        <v>604134.56458270235</v>
      </c>
    </row>
    <row r="90" spans="1:3" x14ac:dyDescent="0.25">
      <c r="A90">
        <v>970306161</v>
      </c>
      <c r="B90" t="s">
        <v>19276</v>
      </c>
      <c r="C90" s="2">
        <v>193961.66777562432</v>
      </c>
    </row>
    <row r="91" spans="1:3" x14ac:dyDescent="0.25">
      <c r="A91">
        <v>970332669</v>
      </c>
      <c r="B91" t="s">
        <v>19277</v>
      </c>
      <c r="C91" s="2">
        <v>2936746.360213561</v>
      </c>
    </row>
    <row r="92" spans="1:3" x14ac:dyDescent="0.25">
      <c r="A92">
        <v>970371494</v>
      </c>
      <c r="B92" t="s">
        <v>1121</v>
      </c>
      <c r="C92" s="2">
        <v>404959.2235208996</v>
      </c>
    </row>
    <row r="93" spans="1:3" x14ac:dyDescent="0.25">
      <c r="A93">
        <v>970408304</v>
      </c>
      <c r="B93" t="s">
        <v>17906</v>
      </c>
      <c r="C93" s="2">
        <v>494338.56684968679</v>
      </c>
    </row>
    <row r="94" spans="1:3" x14ac:dyDescent="0.25">
      <c r="A94">
        <v>970415408</v>
      </c>
      <c r="B94" t="s">
        <v>17936</v>
      </c>
      <c r="C94" s="2">
        <v>502085.45682257041</v>
      </c>
    </row>
    <row r="95" spans="1:3" x14ac:dyDescent="0.25">
      <c r="A95">
        <v>970424121</v>
      </c>
      <c r="B95" t="s">
        <v>19278</v>
      </c>
      <c r="C95" s="2">
        <v>371504.35980986041</v>
      </c>
    </row>
    <row r="96" spans="1:3" x14ac:dyDescent="0.25">
      <c r="A96">
        <v>970455566</v>
      </c>
      <c r="B96" t="s">
        <v>17860</v>
      </c>
      <c r="C96" s="2">
        <v>265644.55657298584</v>
      </c>
    </row>
    <row r="97" spans="1:3" x14ac:dyDescent="0.25">
      <c r="A97">
        <v>970478728</v>
      </c>
      <c r="B97" t="s">
        <v>2365</v>
      </c>
      <c r="C97" s="2">
        <v>335515.12910029752</v>
      </c>
    </row>
    <row r="98" spans="1:3" x14ac:dyDescent="0.25">
      <c r="A98">
        <v>970483985</v>
      </c>
      <c r="B98" t="s">
        <v>19279</v>
      </c>
      <c r="C98" s="2">
        <v>326106.95879913337</v>
      </c>
    </row>
    <row r="99" spans="1:3" x14ac:dyDescent="0.25">
      <c r="A99">
        <v>970531645</v>
      </c>
      <c r="B99" t="s">
        <v>19280</v>
      </c>
      <c r="C99" s="2">
        <v>514385.56855103944</v>
      </c>
    </row>
    <row r="100" spans="1:3" x14ac:dyDescent="0.25">
      <c r="A100">
        <v>970541225</v>
      </c>
      <c r="B100" t="s">
        <v>17812</v>
      </c>
      <c r="C100" s="2">
        <v>436544.08282419108</v>
      </c>
    </row>
    <row r="101" spans="1:3" x14ac:dyDescent="0.25">
      <c r="A101">
        <v>970549900</v>
      </c>
      <c r="B101" t="s">
        <v>17617</v>
      </c>
      <c r="C101" s="2">
        <v>590613.68443684815</v>
      </c>
    </row>
    <row r="102" spans="1:3" x14ac:dyDescent="0.25">
      <c r="A102">
        <v>970556818</v>
      </c>
      <c r="B102" t="s">
        <v>19281</v>
      </c>
      <c r="C102" s="2">
        <v>367892.43821535504</v>
      </c>
    </row>
    <row r="103" spans="1:3" x14ac:dyDescent="0.25">
      <c r="A103">
        <v>970925082</v>
      </c>
      <c r="B103" t="s">
        <v>1324</v>
      </c>
      <c r="C103" s="2">
        <v>506108.95998573577</v>
      </c>
    </row>
    <row r="104" spans="1:3" x14ac:dyDescent="0.25">
      <c r="A104">
        <v>970951423</v>
      </c>
      <c r="B104" t="s">
        <v>1028</v>
      </c>
      <c r="C104" s="2">
        <v>1068477.7729999041</v>
      </c>
    </row>
    <row r="105" spans="1:3" x14ac:dyDescent="0.25">
      <c r="A105">
        <v>970981764</v>
      </c>
      <c r="B105" t="s">
        <v>1816</v>
      </c>
      <c r="C105" s="2">
        <v>259899.66928902321</v>
      </c>
    </row>
    <row r="106" spans="1:3" x14ac:dyDescent="0.25">
      <c r="A106">
        <v>971013109</v>
      </c>
      <c r="B106" t="s">
        <v>19206</v>
      </c>
      <c r="C106" s="2">
        <v>442870.97037272475</v>
      </c>
    </row>
    <row r="107" spans="1:3" x14ac:dyDescent="0.25">
      <c r="A107">
        <v>971016892</v>
      </c>
      <c r="B107" t="s">
        <v>1516</v>
      </c>
      <c r="C107" s="2">
        <v>428618.54942589416</v>
      </c>
    </row>
    <row r="108" spans="1:3" x14ac:dyDescent="0.25">
      <c r="A108">
        <v>971022213</v>
      </c>
      <c r="B108" t="s">
        <v>19282</v>
      </c>
      <c r="C108" s="2">
        <v>624764.31425130821</v>
      </c>
    </row>
    <row r="109" spans="1:3" x14ac:dyDescent="0.25">
      <c r="A109">
        <v>971023724</v>
      </c>
      <c r="B109" t="s">
        <v>1184</v>
      </c>
      <c r="C109" s="2">
        <v>545203.57248052652</v>
      </c>
    </row>
    <row r="110" spans="1:3" x14ac:dyDescent="0.25">
      <c r="A110">
        <v>971024062</v>
      </c>
      <c r="B110" t="s">
        <v>19228</v>
      </c>
      <c r="C110" s="2">
        <v>364502.64183300239</v>
      </c>
    </row>
    <row r="111" spans="1:3" x14ac:dyDescent="0.25">
      <c r="A111">
        <v>971059931</v>
      </c>
      <c r="B111" t="s">
        <v>19196</v>
      </c>
      <c r="C111" s="2">
        <v>391820.87957028812</v>
      </c>
    </row>
    <row r="112" spans="1:3" x14ac:dyDescent="0.25">
      <c r="A112">
        <v>971141786</v>
      </c>
      <c r="B112" t="s">
        <v>1076</v>
      </c>
      <c r="C112" s="2">
        <v>1360087.6280648443</v>
      </c>
    </row>
    <row r="113" spans="1:3" x14ac:dyDescent="0.25">
      <c r="A113">
        <v>971244046</v>
      </c>
      <c r="B113" t="s">
        <v>19043</v>
      </c>
      <c r="C113" s="2">
        <v>124449.35986418513</v>
      </c>
    </row>
    <row r="114" spans="1:3" x14ac:dyDescent="0.25">
      <c r="A114">
        <v>971247207</v>
      </c>
      <c r="B114" t="s">
        <v>1645</v>
      </c>
      <c r="C114" s="2">
        <v>354872.86396000389</v>
      </c>
    </row>
    <row r="115" spans="1:3" x14ac:dyDescent="0.25">
      <c r="A115">
        <v>971259949</v>
      </c>
      <c r="B115" t="s">
        <v>1399</v>
      </c>
      <c r="C115" s="2">
        <v>444542.48847619002</v>
      </c>
    </row>
    <row r="116" spans="1:3" x14ac:dyDescent="0.25">
      <c r="A116">
        <v>971261633</v>
      </c>
      <c r="B116" t="s">
        <v>19186</v>
      </c>
      <c r="C116" s="2">
        <v>327008.17059333879</v>
      </c>
    </row>
    <row r="117" spans="1:3" x14ac:dyDescent="0.25">
      <c r="A117">
        <v>971262567</v>
      </c>
      <c r="B117" t="s">
        <v>1525</v>
      </c>
      <c r="C117" s="2">
        <v>291194.88007641584</v>
      </c>
    </row>
    <row r="118" spans="1:3" x14ac:dyDescent="0.25">
      <c r="A118">
        <v>971264632</v>
      </c>
      <c r="B118" t="s">
        <v>19283</v>
      </c>
      <c r="C118" s="2">
        <v>283412.84807747707</v>
      </c>
    </row>
    <row r="119" spans="1:3" x14ac:dyDescent="0.25">
      <c r="A119">
        <v>971266295</v>
      </c>
      <c r="B119" t="s">
        <v>19284</v>
      </c>
      <c r="C119" s="2">
        <v>354456.04847256962</v>
      </c>
    </row>
    <row r="120" spans="1:3" x14ac:dyDescent="0.25">
      <c r="A120">
        <v>971268174</v>
      </c>
      <c r="B120" t="s">
        <v>1142</v>
      </c>
      <c r="C120" s="2">
        <v>507589.18123378418</v>
      </c>
    </row>
    <row r="121" spans="1:3" x14ac:dyDescent="0.25">
      <c r="A121">
        <v>971270586</v>
      </c>
      <c r="B121" t="s">
        <v>19285</v>
      </c>
      <c r="C121" s="2">
        <v>295514.4735016636</v>
      </c>
    </row>
    <row r="122" spans="1:3" x14ac:dyDescent="0.25">
      <c r="A122">
        <v>971285109</v>
      </c>
      <c r="B122" t="s">
        <v>1285</v>
      </c>
      <c r="C122" s="2">
        <v>457916.35877163988</v>
      </c>
    </row>
    <row r="123" spans="1:3" x14ac:dyDescent="0.25">
      <c r="A123">
        <v>971290188</v>
      </c>
      <c r="B123" t="s">
        <v>1795</v>
      </c>
      <c r="C123" s="2">
        <v>270228.54916971637</v>
      </c>
    </row>
    <row r="124" spans="1:3" x14ac:dyDescent="0.25">
      <c r="A124">
        <v>971292563</v>
      </c>
      <c r="B124" t="s">
        <v>1564</v>
      </c>
      <c r="C124" s="2">
        <v>315242.55125133664</v>
      </c>
    </row>
    <row r="125" spans="1:3" x14ac:dyDescent="0.25">
      <c r="A125">
        <v>971294620</v>
      </c>
      <c r="B125" t="s">
        <v>19286</v>
      </c>
      <c r="C125" s="2">
        <v>309940.3614707244</v>
      </c>
    </row>
    <row r="126" spans="1:3" x14ac:dyDescent="0.25">
      <c r="A126">
        <v>971307277</v>
      </c>
      <c r="B126" t="s">
        <v>19230</v>
      </c>
      <c r="C126" s="2">
        <v>637240.59623478085</v>
      </c>
    </row>
    <row r="127" spans="1:3" x14ac:dyDescent="0.25">
      <c r="A127">
        <v>971307595</v>
      </c>
      <c r="B127" t="s">
        <v>19287</v>
      </c>
      <c r="C127" s="2">
        <v>316641.44545381691</v>
      </c>
    </row>
    <row r="128" spans="1:3" x14ac:dyDescent="0.25">
      <c r="A128">
        <v>971314249</v>
      </c>
      <c r="B128" t="s">
        <v>1441</v>
      </c>
      <c r="C128" s="2">
        <v>391480.61733437516</v>
      </c>
    </row>
    <row r="129" spans="1:3" x14ac:dyDescent="0.25">
      <c r="A129">
        <v>971317647</v>
      </c>
      <c r="B129" t="s">
        <v>19223</v>
      </c>
      <c r="C129" s="2">
        <v>589138.63959198294</v>
      </c>
    </row>
    <row r="130" spans="1:3" x14ac:dyDescent="0.25">
      <c r="A130">
        <v>971317671</v>
      </c>
      <c r="B130" t="s">
        <v>1444</v>
      </c>
      <c r="C130" s="2">
        <v>351137.45639178227</v>
      </c>
    </row>
    <row r="131" spans="1:3" x14ac:dyDescent="0.25">
      <c r="A131">
        <v>971319097</v>
      </c>
      <c r="B131" t="s">
        <v>1555</v>
      </c>
      <c r="C131" s="2">
        <v>340792.12705208454</v>
      </c>
    </row>
    <row r="132" spans="1:3" x14ac:dyDescent="0.25">
      <c r="A132">
        <v>971321059</v>
      </c>
      <c r="B132" t="s">
        <v>1756</v>
      </c>
      <c r="C132" s="2">
        <v>261476.74679218946</v>
      </c>
    </row>
    <row r="133" spans="1:3" x14ac:dyDescent="0.25">
      <c r="A133">
        <v>971338423</v>
      </c>
      <c r="B133" t="s">
        <v>1022</v>
      </c>
      <c r="C133" s="2">
        <v>614663.82878217869</v>
      </c>
    </row>
    <row r="134" spans="1:3" x14ac:dyDescent="0.25">
      <c r="A134">
        <v>971346612</v>
      </c>
      <c r="B134" t="s">
        <v>19288</v>
      </c>
      <c r="C134" s="2">
        <v>696040.74036760209</v>
      </c>
    </row>
    <row r="135" spans="1:3" x14ac:dyDescent="0.25">
      <c r="A135">
        <v>971351276</v>
      </c>
      <c r="B135" t="s">
        <v>1759</v>
      </c>
      <c r="C135" s="2">
        <v>309973.60548227915</v>
      </c>
    </row>
    <row r="136" spans="1:3" x14ac:dyDescent="0.25">
      <c r="A136">
        <v>971351616</v>
      </c>
      <c r="B136" t="s">
        <v>19289</v>
      </c>
      <c r="C136" s="2">
        <v>718572.12801896443</v>
      </c>
    </row>
    <row r="137" spans="1:3" x14ac:dyDescent="0.25">
      <c r="A137">
        <v>971364939</v>
      </c>
      <c r="B137" t="s">
        <v>17836</v>
      </c>
      <c r="C137" s="2">
        <v>329190.02453508246</v>
      </c>
    </row>
    <row r="138" spans="1:3" x14ac:dyDescent="0.25">
      <c r="A138">
        <v>971377771</v>
      </c>
      <c r="B138" t="s">
        <v>19290</v>
      </c>
      <c r="C138" s="2">
        <v>465106.95794909593</v>
      </c>
    </row>
    <row r="139" spans="1:3" x14ac:dyDescent="0.25">
      <c r="A139">
        <v>971383518</v>
      </c>
      <c r="B139" t="s">
        <v>19291</v>
      </c>
      <c r="C139" s="2">
        <v>131054.56535720546</v>
      </c>
    </row>
    <row r="140" spans="1:3" x14ac:dyDescent="0.25">
      <c r="A140">
        <v>971384271</v>
      </c>
      <c r="B140" t="s">
        <v>1888</v>
      </c>
      <c r="C140" s="2">
        <v>286431.95647631737</v>
      </c>
    </row>
    <row r="141" spans="1:3" x14ac:dyDescent="0.25">
      <c r="A141">
        <v>971389524</v>
      </c>
      <c r="B141" t="s">
        <v>19215</v>
      </c>
      <c r="C141" s="2">
        <v>489920.50673277519</v>
      </c>
    </row>
    <row r="142" spans="1:3" x14ac:dyDescent="0.25">
      <c r="A142">
        <v>971428600</v>
      </c>
      <c r="B142" t="s">
        <v>1312</v>
      </c>
      <c r="C142" s="2">
        <v>590258.35311611288</v>
      </c>
    </row>
    <row r="143" spans="1:3" x14ac:dyDescent="0.25">
      <c r="A143">
        <v>971432101</v>
      </c>
      <c r="B143" t="s">
        <v>1342</v>
      </c>
      <c r="C143" s="2">
        <v>344821.43928993336</v>
      </c>
    </row>
    <row r="144" spans="1:3" x14ac:dyDescent="0.25">
      <c r="A144">
        <v>971435577</v>
      </c>
      <c r="B144" t="s">
        <v>1031</v>
      </c>
      <c r="C144" s="2">
        <v>1036232.2896192466</v>
      </c>
    </row>
    <row r="145" spans="1:3" x14ac:dyDescent="0.25">
      <c r="A145">
        <v>971437146</v>
      </c>
      <c r="B145" t="s">
        <v>1609</v>
      </c>
      <c r="C145" s="2">
        <v>420335.72917677049</v>
      </c>
    </row>
    <row r="146" spans="1:3" x14ac:dyDescent="0.25">
      <c r="A146">
        <v>971479262</v>
      </c>
      <c r="B146" t="s">
        <v>1339</v>
      </c>
      <c r="C146" s="2">
        <v>446352.67666937568</v>
      </c>
    </row>
    <row r="147" spans="1:3" x14ac:dyDescent="0.25">
      <c r="A147">
        <v>971491787</v>
      </c>
      <c r="B147" t="s">
        <v>1252</v>
      </c>
      <c r="C147" s="2">
        <v>453106.2723869828</v>
      </c>
    </row>
    <row r="148" spans="1:3" x14ac:dyDescent="0.25">
      <c r="A148">
        <v>971493011</v>
      </c>
      <c r="B148" t="s">
        <v>2491</v>
      </c>
      <c r="C148" s="2">
        <v>354760.13340179063</v>
      </c>
    </row>
    <row r="149" spans="1:3" x14ac:dyDescent="0.25">
      <c r="A149">
        <v>971501626</v>
      </c>
      <c r="B149" t="s">
        <v>19292</v>
      </c>
      <c r="C149" s="2">
        <v>329848.40550440206</v>
      </c>
    </row>
    <row r="150" spans="1:3" x14ac:dyDescent="0.25">
      <c r="A150">
        <v>971520973</v>
      </c>
      <c r="B150" t="s">
        <v>17959</v>
      </c>
      <c r="C150" s="2">
        <v>343547.06634180591</v>
      </c>
    </row>
    <row r="151" spans="1:3" x14ac:dyDescent="0.25">
      <c r="A151">
        <v>971529067</v>
      </c>
      <c r="B151" t="s">
        <v>1492</v>
      </c>
      <c r="C151" s="2">
        <v>421034.42857532849</v>
      </c>
    </row>
    <row r="152" spans="1:3" x14ac:dyDescent="0.25">
      <c r="A152">
        <v>971530642</v>
      </c>
      <c r="B152" t="s">
        <v>1576</v>
      </c>
      <c r="C152" s="2">
        <v>345526.75298144785</v>
      </c>
    </row>
    <row r="153" spans="1:3" x14ac:dyDescent="0.25">
      <c r="A153">
        <v>971531983</v>
      </c>
      <c r="B153" t="s">
        <v>19293</v>
      </c>
      <c r="C153" s="2">
        <v>407762.30336022523</v>
      </c>
    </row>
    <row r="154" spans="1:3" x14ac:dyDescent="0.25">
      <c r="A154">
        <v>971543906</v>
      </c>
      <c r="B154" t="s">
        <v>1504</v>
      </c>
      <c r="C154" s="2">
        <v>293724.58831207454</v>
      </c>
    </row>
    <row r="155" spans="1:3" x14ac:dyDescent="0.25">
      <c r="A155">
        <v>971544090</v>
      </c>
      <c r="B155" t="s">
        <v>19294</v>
      </c>
      <c r="C155" s="2">
        <v>271510.11156670947</v>
      </c>
    </row>
    <row r="156" spans="1:3" x14ac:dyDescent="0.25">
      <c r="A156">
        <v>971568518</v>
      </c>
      <c r="B156" t="s">
        <v>1264</v>
      </c>
      <c r="C156" s="2">
        <v>365695.11257965246</v>
      </c>
    </row>
    <row r="157" spans="1:3" x14ac:dyDescent="0.25">
      <c r="A157">
        <v>971571810</v>
      </c>
      <c r="B157" t="s">
        <v>19144</v>
      </c>
      <c r="C157" s="2">
        <v>307721.87009756145</v>
      </c>
    </row>
    <row r="158" spans="1:3" x14ac:dyDescent="0.25">
      <c r="A158">
        <v>971577061</v>
      </c>
      <c r="B158" t="s">
        <v>1684</v>
      </c>
      <c r="C158" s="2">
        <v>279014.45829266188</v>
      </c>
    </row>
    <row r="159" spans="1:3" x14ac:dyDescent="0.25">
      <c r="A159">
        <v>974036460</v>
      </c>
      <c r="B159" t="s">
        <v>1432</v>
      </c>
      <c r="C159" s="2">
        <v>370008.20674312569</v>
      </c>
    </row>
    <row r="160" spans="1:3" x14ac:dyDescent="0.25">
      <c r="A160">
        <v>974238055</v>
      </c>
      <c r="B160" t="s">
        <v>1603</v>
      </c>
      <c r="C160" s="2">
        <v>343555.52113367192</v>
      </c>
    </row>
    <row r="161" spans="1:3" x14ac:dyDescent="0.25">
      <c r="A161">
        <v>974245280</v>
      </c>
      <c r="B161" t="s">
        <v>19175</v>
      </c>
      <c r="C161" s="2">
        <v>325811.67375532398</v>
      </c>
    </row>
    <row r="162" spans="1:3" x14ac:dyDescent="0.25">
      <c r="A162">
        <v>974246783</v>
      </c>
      <c r="B162" t="s">
        <v>19295</v>
      </c>
      <c r="C162" s="2">
        <v>373387.30522556626</v>
      </c>
    </row>
    <row r="163" spans="1:3" x14ac:dyDescent="0.25">
      <c r="A163">
        <v>974338947</v>
      </c>
      <c r="B163" t="s">
        <v>1058</v>
      </c>
      <c r="C163" s="2">
        <v>293935.09537486039</v>
      </c>
    </row>
    <row r="164" spans="1:3" x14ac:dyDescent="0.25">
      <c r="A164">
        <v>974340003</v>
      </c>
      <c r="B164" t="s">
        <v>19296</v>
      </c>
      <c r="C164" s="2">
        <v>610097.20589390746</v>
      </c>
    </row>
    <row r="165" spans="1:3" x14ac:dyDescent="0.25">
      <c r="A165">
        <v>974341034</v>
      </c>
      <c r="B165" t="s">
        <v>1061</v>
      </c>
      <c r="C165" s="2">
        <v>139695.9953157471</v>
      </c>
    </row>
    <row r="166" spans="1:3" x14ac:dyDescent="0.25">
      <c r="A166">
        <v>974365847</v>
      </c>
      <c r="B166" t="s">
        <v>1630</v>
      </c>
      <c r="C166" s="2">
        <v>341838.04807305749</v>
      </c>
    </row>
    <row r="167" spans="1:3" x14ac:dyDescent="0.25">
      <c r="A167">
        <v>974375397</v>
      </c>
      <c r="B167" t="s">
        <v>1588</v>
      </c>
      <c r="C167" s="2">
        <v>328644.20157720329</v>
      </c>
    </row>
    <row r="168" spans="1:3" x14ac:dyDescent="0.25">
      <c r="A168">
        <v>974406993</v>
      </c>
      <c r="B168" t="s">
        <v>19297</v>
      </c>
      <c r="C168" s="2">
        <v>466792.04973201937</v>
      </c>
    </row>
    <row r="169" spans="1:3" x14ac:dyDescent="0.25">
      <c r="A169">
        <v>974467569</v>
      </c>
      <c r="B169" t="s">
        <v>1984</v>
      </c>
      <c r="C169" s="2">
        <v>314628.97492734762</v>
      </c>
    </row>
    <row r="170" spans="1:3" x14ac:dyDescent="0.25">
      <c r="A170">
        <v>974807734</v>
      </c>
      <c r="B170" t="s">
        <v>1205</v>
      </c>
      <c r="C170" s="2">
        <v>578367.80991062126</v>
      </c>
    </row>
    <row r="171" spans="1:3" x14ac:dyDescent="0.25">
      <c r="A171">
        <v>974815427</v>
      </c>
      <c r="B171" t="s">
        <v>1675</v>
      </c>
      <c r="C171" s="2">
        <v>235327.51344045639</v>
      </c>
    </row>
    <row r="172" spans="1:3" x14ac:dyDescent="0.25">
      <c r="A172">
        <v>974920492</v>
      </c>
      <c r="B172" t="s">
        <v>1136</v>
      </c>
      <c r="C172" s="2">
        <v>331763.84722898068</v>
      </c>
    </row>
    <row r="173" spans="1:3" x14ac:dyDescent="0.25">
      <c r="A173">
        <v>975333493</v>
      </c>
      <c r="B173" t="s">
        <v>1133</v>
      </c>
      <c r="C173" s="2">
        <v>768281.81797489163</v>
      </c>
    </row>
    <row r="174" spans="1:3" x14ac:dyDescent="0.25">
      <c r="A174">
        <v>975423948</v>
      </c>
      <c r="B174" t="s">
        <v>1471</v>
      </c>
      <c r="C174" s="2">
        <v>313281.21208519983</v>
      </c>
    </row>
    <row r="175" spans="1:3" x14ac:dyDescent="0.25">
      <c r="A175">
        <v>975434176</v>
      </c>
      <c r="B175" t="s">
        <v>19298</v>
      </c>
      <c r="C175" s="2">
        <v>242532.31896887094</v>
      </c>
    </row>
    <row r="176" spans="1:3" x14ac:dyDescent="0.25">
      <c r="A176">
        <v>975434230</v>
      </c>
      <c r="B176" t="s">
        <v>19224</v>
      </c>
      <c r="C176" s="2">
        <v>677126.45071392821</v>
      </c>
    </row>
    <row r="177" spans="1:3" x14ac:dyDescent="0.25">
      <c r="A177">
        <v>975456234</v>
      </c>
      <c r="B177" t="s">
        <v>19299</v>
      </c>
      <c r="C177" s="2">
        <v>252021.81631560318</v>
      </c>
    </row>
    <row r="178" spans="1:3" x14ac:dyDescent="0.25">
      <c r="A178">
        <v>975569306</v>
      </c>
      <c r="B178" t="s">
        <v>19300</v>
      </c>
      <c r="C178" s="2">
        <v>427733.26945037494</v>
      </c>
    </row>
    <row r="179" spans="1:3" x14ac:dyDescent="0.25">
      <c r="A179">
        <v>975576205</v>
      </c>
      <c r="B179" t="s">
        <v>1735</v>
      </c>
      <c r="C179" s="2">
        <v>291503.04861259251</v>
      </c>
    </row>
    <row r="180" spans="1:3" x14ac:dyDescent="0.25">
      <c r="A180">
        <v>975605140</v>
      </c>
      <c r="B180" t="s">
        <v>19301</v>
      </c>
      <c r="C180" s="2">
        <v>329058.71644100046</v>
      </c>
    </row>
    <row r="181" spans="1:3" x14ac:dyDescent="0.25">
      <c r="A181">
        <v>975614239</v>
      </c>
      <c r="B181" t="s">
        <v>19302</v>
      </c>
      <c r="C181" s="2">
        <v>334662.0003401055</v>
      </c>
    </row>
    <row r="182" spans="1:3" x14ac:dyDescent="0.25">
      <c r="A182">
        <v>975633365</v>
      </c>
      <c r="B182" t="s">
        <v>1519</v>
      </c>
      <c r="C182" s="2">
        <v>460222.56142096355</v>
      </c>
    </row>
    <row r="183" spans="1:3" x14ac:dyDescent="0.25">
      <c r="A183">
        <v>975644448</v>
      </c>
      <c r="B183" t="s">
        <v>19303</v>
      </c>
      <c r="C183" s="2">
        <v>94065.598646182552</v>
      </c>
    </row>
    <row r="184" spans="1:3" x14ac:dyDescent="0.25">
      <c r="A184">
        <v>975663450</v>
      </c>
      <c r="B184" t="s">
        <v>19304</v>
      </c>
      <c r="C184" s="2">
        <v>979092.56308084214</v>
      </c>
    </row>
    <row r="185" spans="1:3" x14ac:dyDescent="0.25">
      <c r="A185">
        <v>975689557</v>
      </c>
      <c r="B185" t="s">
        <v>1151</v>
      </c>
      <c r="C185" s="2">
        <v>503105.84092117264</v>
      </c>
    </row>
    <row r="186" spans="1:3" x14ac:dyDescent="0.25">
      <c r="A186">
        <v>975713334</v>
      </c>
      <c r="B186" t="s">
        <v>19305</v>
      </c>
      <c r="C186" s="2">
        <v>305076.38297737052</v>
      </c>
    </row>
    <row r="187" spans="1:3" x14ac:dyDescent="0.25">
      <c r="A187">
        <v>975728773</v>
      </c>
      <c r="B187" t="s">
        <v>19306</v>
      </c>
      <c r="C187" s="2">
        <v>790195.94830444595</v>
      </c>
    </row>
    <row r="188" spans="1:3" x14ac:dyDescent="0.25">
      <c r="A188">
        <v>975743462</v>
      </c>
      <c r="B188" t="s">
        <v>19307</v>
      </c>
      <c r="C188" s="2">
        <v>458696.21266899328</v>
      </c>
    </row>
    <row r="189" spans="1:3" x14ac:dyDescent="0.25">
      <c r="A189">
        <v>975820645</v>
      </c>
      <c r="B189" t="s">
        <v>1064</v>
      </c>
      <c r="C189" s="2">
        <v>868957.97106405057</v>
      </c>
    </row>
    <row r="190" spans="1:3" x14ac:dyDescent="0.25">
      <c r="A190">
        <v>975839362</v>
      </c>
      <c r="B190" t="s">
        <v>1225</v>
      </c>
      <c r="C190" s="2">
        <v>564219.83727691055</v>
      </c>
    </row>
    <row r="191" spans="1:3" x14ac:dyDescent="0.25">
      <c r="A191">
        <v>976055776</v>
      </c>
      <c r="B191" t="s">
        <v>19308</v>
      </c>
      <c r="C191" s="2">
        <v>427722.51403487194</v>
      </c>
    </row>
    <row r="192" spans="1:3" x14ac:dyDescent="0.25">
      <c r="A192">
        <v>976270436</v>
      </c>
      <c r="B192" t="s">
        <v>3219</v>
      </c>
      <c r="C192" s="2">
        <v>295522.12307525671</v>
      </c>
    </row>
    <row r="193" spans="1:3" x14ac:dyDescent="0.25">
      <c r="A193">
        <v>976431618</v>
      </c>
      <c r="B193" t="s">
        <v>1294</v>
      </c>
      <c r="C193" s="2">
        <v>359842.8436874327</v>
      </c>
    </row>
    <row r="194" spans="1:3" x14ac:dyDescent="0.25">
      <c r="A194">
        <v>976602560</v>
      </c>
      <c r="B194" t="s">
        <v>19209</v>
      </c>
      <c r="C194" s="2">
        <v>359930.26738563878</v>
      </c>
    </row>
    <row r="195" spans="1:3" x14ac:dyDescent="0.25">
      <c r="A195">
        <v>976721179</v>
      </c>
      <c r="B195" t="s">
        <v>1300</v>
      </c>
      <c r="C195" s="2">
        <v>488144.08019146253</v>
      </c>
    </row>
    <row r="196" spans="1:3" x14ac:dyDescent="0.25">
      <c r="A196">
        <v>976886429</v>
      </c>
      <c r="B196" t="s">
        <v>19309</v>
      </c>
      <c r="C196" s="2">
        <v>299362.32405014377</v>
      </c>
    </row>
    <row r="197" spans="1:3" x14ac:dyDescent="0.25">
      <c r="A197">
        <v>976887522</v>
      </c>
      <c r="B197" t="s">
        <v>1711</v>
      </c>
      <c r="C197" s="2">
        <v>232455.41489202064</v>
      </c>
    </row>
    <row r="198" spans="1:3" x14ac:dyDescent="0.25">
      <c r="A198">
        <v>977074444</v>
      </c>
      <c r="B198" t="s">
        <v>19126</v>
      </c>
      <c r="C198" s="2">
        <v>268799.51679759135</v>
      </c>
    </row>
    <row r="199" spans="1:3" x14ac:dyDescent="0.25">
      <c r="A199">
        <v>977318084</v>
      </c>
      <c r="B199" t="s">
        <v>19310</v>
      </c>
      <c r="C199" s="2">
        <v>562457.73211773823</v>
      </c>
    </row>
    <row r="200" spans="1:3" x14ac:dyDescent="0.25">
      <c r="A200">
        <v>977457432</v>
      </c>
      <c r="B200" t="s">
        <v>19311</v>
      </c>
      <c r="C200" s="2">
        <v>347876.43741751096</v>
      </c>
    </row>
    <row r="201" spans="1:3" x14ac:dyDescent="0.25">
      <c r="A201">
        <v>977478553</v>
      </c>
      <c r="B201" t="s">
        <v>2116</v>
      </c>
      <c r="C201" s="2">
        <v>260244.07264748274</v>
      </c>
    </row>
    <row r="202" spans="1:3" x14ac:dyDescent="0.25">
      <c r="A202">
        <v>979286341</v>
      </c>
      <c r="B202" t="s">
        <v>1468</v>
      </c>
      <c r="C202" s="2">
        <v>276796.13946627168</v>
      </c>
    </row>
    <row r="203" spans="1:3" x14ac:dyDescent="0.25">
      <c r="A203">
        <v>979420897</v>
      </c>
      <c r="B203" t="s">
        <v>1288</v>
      </c>
      <c r="C203" s="2">
        <v>577322.34901437571</v>
      </c>
    </row>
    <row r="204" spans="1:3" x14ac:dyDescent="0.25">
      <c r="A204">
        <v>979448708</v>
      </c>
      <c r="B204" t="s">
        <v>19164</v>
      </c>
      <c r="C204" s="2">
        <v>257131.55892898</v>
      </c>
    </row>
    <row r="205" spans="1:3" x14ac:dyDescent="0.25">
      <c r="A205">
        <v>979752945</v>
      </c>
      <c r="B205" t="s">
        <v>19312</v>
      </c>
      <c r="C205" s="2">
        <v>323245.04051029135</v>
      </c>
    </row>
    <row r="206" spans="1:3" x14ac:dyDescent="0.25">
      <c r="A206">
        <v>979904789</v>
      </c>
      <c r="B206" t="s">
        <v>1088</v>
      </c>
      <c r="C206" s="2">
        <v>712492.78757377237</v>
      </c>
    </row>
    <row r="207" spans="1:3" x14ac:dyDescent="0.25">
      <c r="A207">
        <v>980318370</v>
      </c>
      <c r="B207" t="s">
        <v>1097</v>
      </c>
      <c r="C207" s="2">
        <v>362036.48832531599</v>
      </c>
    </row>
    <row r="208" spans="1:3" x14ac:dyDescent="0.25">
      <c r="A208">
        <v>980440400</v>
      </c>
      <c r="B208" t="s">
        <v>1636</v>
      </c>
      <c r="C208" s="2">
        <v>346952.96708961757</v>
      </c>
    </row>
    <row r="209" spans="1:3" x14ac:dyDescent="0.25">
      <c r="A209">
        <v>980451348</v>
      </c>
      <c r="B209" t="s">
        <v>19109</v>
      </c>
      <c r="C209" s="2">
        <v>354321.28944303212</v>
      </c>
    </row>
    <row r="210" spans="1:3" x14ac:dyDescent="0.25">
      <c r="A210">
        <v>980549364</v>
      </c>
      <c r="B210" t="s">
        <v>19220</v>
      </c>
      <c r="C210" s="2">
        <v>763654.45862260368</v>
      </c>
    </row>
    <row r="211" spans="1:3" x14ac:dyDescent="0.25">
      <c r="A211">
        <v>980649008</v>
      </c>
      <c r="B211" t="s">
        <v>19313</v>
      </c>
      <c r="C211" s="2">
        <v>711337.12680531433</v>
      </c>
    </row>
    <row r="212" spans="1:3" x14ac:dyDescent="0.25">
      <c r="A212">
        <v>980719162</v>
      </c>
      <c r="B212" t="s">
        <v>1351</v>
      </c>
      <c r="C212" s="2">
        <v>299006.12999554462</v>
      </c>
    </row>
    <row r="213" spans="1:3" x14ac:dyDescent="0.25">
      <c r="A213">
        <v>980973689</v>
      </c>
      <c r="B213" t="s">
        <v>19314</v>
      </c>
      <c r="C213" s="2">
        <v>972190.05949833023</v>
      </c>
    </row>
    <row r="214" spans="1:3" x14ac:dyDescent="0.25">
      <c r="A214">
        <v>981133137</v>
      </c>
      <c r="B214" t="s">
        <v>38</v>
      </c>
      <c r="C214" s="2">
        <v>819748.72426476271</v>
      </c>
    </row>
    <row r="215" spans="1:3" x14ac:dyDescent="0.25">
      <c r="A215">
        <v>981371038</v>
      </c>
      <c r="B215" t="s">
        <v>1363</v>
      </c>
      <c r="C215" s="2">
        <v>496361.85030725005</v>
      </c>
    </row>
    <row r="216" spans="1:3" x14ac:dyDescent="0.25">
      <c r="A216">
        <v>981448561</v>
      </c>
      <c r="B216" t="s">
        <v>19198</v>
      </c>
      <c r="C216" s="2">
        <v>373738.49542375491</v>
      </c>
    </row>
    <row r="217" spans="1:3" x14ac:dyDescent="0.25">
      <c r="A217">
        <v>981484533</v>
      </c>
      <c r="B217" t="s">
        <v>1948</v>
      </c>
      <c r="C217" s="2">
        <v>319723.41839353839</v>
      </c>
    </row>
    <row r="218" spans="1:3" x14ac:dyDescent="0.25">
      <c r="A218">
        <v>981663519</v>
      </c>
      <c r="B218" t="s">
        <v>1345</v>
      </c>
      <c r="C218" s="2">
        <v>530733.68508440815</v>
      </c>
    </row>
    <row r="219" spans="1:3" x14ac:dyDescent="0.25">
      <c r="A219">
        <v>981671503</v>
      </c>
      <c r="B219" t="s">
        <v>19315</v>
      </c>
      <c r="C219" s="2">
        <v>390264.16258630931</v>
      </c>
    </row>
    <row r="220" spans="1:3" x14ac:dyDescent="0.25">
      <c r="A220">
        <v>981711890</v>
      </c>
      <c r="B220" t="s">
        <v>1249</v>
      </c>
      <c r="C220" s="2">
        <v>356966.89159440482</v>
      </c>
    </row>
    <row r="221" spans="1:3" x14ac:dyDescent="0.25">
      <c r="A221">
        <v>981929659</v>
      </c>
      <c r="B221" t="s">
        <v>19193</v>
      </c>
      <c r="C221" s="2">
        <v>386873.50347009278</v>
      </c>
    </row>
    <row r="222" spans="1:3" x14ac:dyDescent="0.25">
      <c r="A222">
        <v>981946944</v>
      </c>
      <c r="B222" t="s">
        <v>1100</v>
      </c>
      <c r="C222" s="2">
        <v>408772.67974600644</v>
      </c>
    </row>
    <row r="223" spans="1:3" x14ac:dyDescent="0.25">
      <c r="A223">
        <v>982024544</v>
      </c>
      <c r="B223" t="s">
        <v>1420</v>
      </c>
      <c r="C223" s="2">
        <v>346977.1236378061</v>
      </c>
    </row>
    <row r="224" spans="1:3" x14ac:dyDescent="0.25">
      <c r="A224">
        <v>982051894</v>
      </c>
      <c r="B224" t="s">
        <v>19182</v>
      </c>
      <c r="C224" s="2">
        <v>344353.60747334856</v>
      </c>
    </row>
    <row r="225" spans="1:3" x14ac:dyDescent="0.25">
      <c r="A225">
        <v>982099307</v>
      </c>
      <c r="B225" t="s">
        <v>1366</v>
      </c>
      <c r="C225" s="2">
        <v>502185.76401314378</v>
      </c>
    </row>
    <row r="226" spans="1:3" x14ac:dyDescent="0.25">
      <c r="A226">
        <v>982111439</v>
      </c>
      <c r="B226" t="s">
        <v>19316</v>
      </c>
      <c r="C226" s="2">
        <v>569903.64300331078</v>
      </c>
    </row>
    <row r="227" spans="1:3" x14ac:dyDescent="0.25">
      <c r="A227">
        <v>982513367</v>
      </c>
      <c r="B227" t="s">
        <v>19317</v>
      </c>
      <c r="C227" s="2">
        <v>289508.92555962841</v>
      </c>
    </row>
    <row r="228" spans="1:3" x14ac:dyDescent="0.25">
      <c r="A228">
        <v>982744024</v>
      </c>
      <c r="B228" t="s">
        <v>1762</v>
      </c>
      <c r="C228" s="2">
        <v>488979.09154051327</v>
      </c>
    </row>
    <row r="229" spans="1:3" x14ac:dyDescent="0.25">
      <c r="A229">
        <v>982910544</v>
      </c>
      <c r="B229" t="s">
        <v>19210</v>
      </c>
      <c r="C229" s="2">
        <v>535757.15431139735</v>
      </c>
    </row>
    <row r="230" spans="1:3" x14ac:dyDescent="0.25">
      <c r="A230">
        <v>983078532</v>
      </c>
      <c r="B230" t="s">
        <v>19318</v>
      </c>
      <c r="C230" s="2">
        <v>456079.2532819013</v>
      </c>
    </row>
    <row r="231" spans="1:3" x14ac:dyDescent="0.25">
      <c r="A231">
        <v>983163106</v>
      </c>
      <c r="B231" t="s">
        <v>1852</v>
      </c>
      <c r="C231" s="2">
        <v>216670.8936341271</v>
      </c>
    </row>
    <row r="232" spans="1:3" x14ac:dyDescent="0.25">
      <c r="A232">
        <v>983219489</v>
      </c>
      <c r="B232" t="s">
        <v>1720</v>
      </c>
      <c r="C232" s="2">
        <v>342058.67787984619</v>
      </c>
    </row>
    <row r="233" spans="1:3" x14ac:dyDescent="0.25">
      <c r="A233">
        <v>983245846</v>
      </c>
      <c r="B233" t="s">
        <v>19319</v>
      </c>
      <c r="C233" s="2">
        <v>338143.87918352929</v>
      </c>
    </row>
    <row r="234" spans="1:3" x14ac:dyDescent="0.25">
      <c r="A234">
        <v>983255388</v>
      </c>
      <c r="B234" t="s">
        <v>1303</v>
      </c>
      <c r="C234" s="2">
        <v>504093.38361735665</v>
      </c>
    </row>
    <row r="235" spans="1:3" x14ac:dyDescent="0.25">
      <c r="A235">
        <v>983414230</v>
      </c>
      <c r="B235" t="s">
        <v>1681</v>
      </c>
      <c r="C235" s="2">
        <v>271859.51878157945</v>
      </c>
    </row>
    <row r="236" spans="1:3" x14ac:dyDescent="0.25">
      <c r="A236">
        <v>983590454</v>
      </c>
      <c r="B236" t="s">
        <v>4521</v>
      </c>
      <c r="C236" s="2">
        <v>162753.19049934673</v>
      </c>
    </row>
    <row r="237" spans="1:3" x14ac:dyDescent="0.25">
      <c r="A237">
        <v>983624723</v>
      </c>
      <c r="B237" t="s">
        <v>1049</v>
      </c>
      <c r="C237" s="2">
        <v>987826.88071872783</v>
      </c>
    </row>
    <row r="238" spans="1:3" x14ac:dyDescent="0.25">
      <c r="A238">
        <v>983707408</v>
      </c>
      <c r="B238" t="s">
        <v>19320</v>
      </c>
      <c r="C238" s="2">
        <v>135110.96743837997</v>
      </c>
    </row>
    <row r="239" spans="1:3" x14ac:dyDescent="0.25">
      <c r="A239">
        <v>983746926</v>
      </c>
      <c r="B239" t="s">
        <v>1951</v>
      </c>
      <c r="C239" s="2">
        <v>302595.10286927084</v>
      </c>
    </row>
    <row r="240" spans="1:3" x14ac:dyDescent="0.25">
      <c r="A240">
        <v>983774318</v>
      </c>
      <c r="B240" t="s">
        <v>19321</v>
      </c>
      <c r="C240" s="2">
        <v>273254.09931474028</v>
      </c>
    </row>
    <row r="241" spans="1:3" x14ac:dyDescent="0.25">
      <c r="A241">
        <v>983800351</v>
      </c>
      <c r="B241" t="s">
        <v>1654</v>
      </c>
      <c r="C241" s="2">
        <v>254941.53777332496</v>
      </c>
    </row>
    <row r="242" spans="1:3" x14ac:dyDescent="0.25">
      <c r="A242">
        <v>983895964</v>
      </c>
      <c r="B242" t="s">
        <v>19322</v>
      </c>
      <c r="C242" s="2">
        <v>317968.21510527708</v>
      </c>
    </row>
    <row r="243" spans="1:3" x14ac:dyDescent="0.25">
      <c r="A243">
        <v>983949975</v>
      </c>
      <c r="B243" t="s">
        <v>1819</v>
      </c>
      <c r="C243" s="2">
        <v>286753.92875431612</v>
      </c>
    </row>
    <row r="244" spans="1:3" x14ac:dyDescent="0.25">
      <c r="A244">
        <v>984010206</v>
      </c>
      <c r="B244" t="s">
        <v>2023</v>
      </c>
      <c r="C244" s="2">
        <v>398995.77699142153</v>
      </c>
    </row>
    <row r="245" spans="1:3" x14ac:dyDescent="0.25">
      <c r="A245">
        <v>984014201</v>
      </c>
      <c r="B245" t="s">
        <v>1213</v>
      </c>
      <c r="C245" s="2">
        <v>341151.36943300272</v>
      </c>
    </row>
    <row r="246" spans="1:3" x14ac:dyDescent="0.25">
      <c r="A246">
        <v>984026056</v>
      </c>
      <c r="B246" t="s">
        <v>1909</v>
      </c>
      <c r="C246" s="2">
        <v>210874.24231833185</v>
      </c>
    </row>
    <row r="247" spans="1:3" x14ac:dyDescent="0.25">
      <c r="A247">
        <v>984050364</v>
      </c>
      <c r="B247" t="s">
        <v>19323</v>
      </c>
      <c r="C247" s="2">
        <v>521852.35759611789</v>
      </c>
    </row>
    <row r="248" spans="1:3" x14ac:dyDescent="0.25">
      <c r="A248">
        <v>984430469</v>
      </c>
      <c r="B248" t="s">
        <v>1219</v>
      </c>
      <c r="C248" s="2">
        <v>486671.62354818924</v>
      </c>
    </row>
    <row r="249" spans="1:3" x14ac:dyDescent="0.25">
      <c r="A249">
        <v>984495358</v>
      </c>
      <c r="B249" t="s">
        <v>1405</v>
      </c>
      <c r="C249" s="2">
        <v>367388.54412326025</v>
      </c>
    </row>
    <row r="250" spans="1:3" x14ac:dyDescent="0.25">
      <c r="A250">
        <v>984824025</v>
      </c>
      <c r="B250" t="s">
        <v>19324</v>
      </c>
      <c r="C250" s="2">
        <v>580210.37938149786</v>
      </c>
    </row>
    <row r="251" spans="1:3" x14ac:dyDescent="0.25">
      <c r="A251">
        <v>984979746</v>
      </c>
      <c r="B251" t="s">
        <v>1438</v>
      </c>
      <c r="C251" s="2">
        <v>444898.27992165269</v>
      </c>
    </row>
    <row r="252" spans="1:3" x14ac:dyDescent="0.25">
      <c r="A252">
        <v>985027749</v>
      </c>
      <c r="B252" t="s">
        <v>19119</v>
      </c>
      <c r="C252" s="2">
        <v>301318.77439105191</v>
      </c>
    </row>
    <row r="253" spans="1:3" x14ac:dyDescent="0.25">
      <c r="A253">
        <v>985243638</v>
      </c>
      <c r="B253" t="s">
        <v>19235</v>
      </c>
      <c r="C253" s="2">
        <v>754074.54676693724</v>
      </c>
    </row>
    <row r="254" spans="1:3" x14ac:dyDescent="0.25">
      <c r="A254">
        <v>985623414</v>
      </c>
      <c r="B254" t="s">
        <v>19325</v>
      </c>
      <c r="C254" s="2">
        <v>89788.451727037493</v>
      </c>
    </row>
    <row r="255" spans="1:3" x14ac:dyDescent="0.25">
      <c r="A255">
        <v>985855153</v>
      </c>
      <c r="B255" t="s">
        <v>19326</v>
      </c>
      <c r="C255" s="2">
        <v>283760.81740257388</v>
      </c>
    </row>
    <row r="256" spans="1:3" x14ac:dyDescent="0.25">
      <c r="A256">
        <v>986211497</v>
      </c>
      <c r="B256" t="s">
        <v>19327</v>
      </c>
      <c r="C256" s="2">
        <v>715720.62005207979</v>
      </c>
    </row>
    <row r="257" spans="1:3" x14ac:dyDescent="0.25">
      <c r="A257">
        <v>986231528</v>
      </c>
      <c r="B257" t="s">
        <v>19328</v>
      </c>
      <c r="C257" s="2">
        <v>715539.84854980221</v>
      </c>
    </row>
    <row r="258" spans="1:3" x14ac:dyDescent="0.25">
      <c r="A258">
        <v>986257217</v>
      </c>
      <c r="B258" t="s">
        <v>1867</v>
      </c>
      <c r="C258" s="2">
        <v>339452.58893943898</v>
      </c>
    </row>
    <row r="259" spans="1:3" x14ac:dyDescent="0.25">
      <c r="A259">
        <v>986400362</v>
      </c>
      <c r="B259" t="s">
        <v>977</v>
      </c>
      <c r="C259" s="2">
        <v>557054.54495946167</v>
      </c>
    </row>
    <row r="260" spans="1:3" x14ac:dyDescent="0.25">
      <c r="A260">
        <v>986717544</v>
      </c>
      <c r="B260" t="s">
        <v>17723</v>
      </c>
      <c r="C260" s="2">
        <v>245824.05126869626</v>
      </c>
    </row>
    <row r="261" spans="1:3" x14ac:dyDescent="0.25">
      <c r="A261">
        <v>986793283</v>
      </c>
      <c r="B261" t="s">
        <v>19329</v>
      </c>
      <c r="C261" s="2">
        <v>999740.20009822585</v>
      </c>
    </row>
    <row r="262" spans="1:3" x14ac:dyDescent="0.25">
      <c r="A262">
        <v>987579013</v>
      </c>
      <c r="B262" t="s">
        <v>1270</v>
      </c>
      <c r="C262" s="2">
        <v>601602.49820781581</v>
      </c>
    </row>
    <row r="263" spans="1:3" x14ac:dyDescent="0.25">
      <c r="A263">
        <v>987966289</v>
      </c>
      <c r="B263" t="s">
        <v>19330</v>
      </c>
      <c r="C263" s="2">
        <v>318011.29428288003</v>
      </c>
    </row>
    <row r="264" spans="1:3" x14ac:dyDescent="0.25">
      <c r="A264">
        <v>988233390</v>
      </c>
      <c r="B264" t="s">
        <v>16</v>
      </c>
      <c r="C264" s="2">
        <v>329767.3085211977</v>
      </c>
    </row>
    <row r="265" spans="1:3" x14ac:dyDescent="0.25">
      <c r="A265">
        <v>989227351</v>
      </c>
      <c r="B265" t="s">
        <v>1600</v>
      </c>
      <c r="C265" s="2">
        <v>443475.51674893853</v>
      </c>
    </row>
    <row r="266" spans="1:3" x14ac:dyDescent="0.25">
      <c r="A266">
        <v>989527398</v>
      </c>
      <c r="B266" t="s">
        <v>1273</v>
      </c>
      <c r="C266" s="2">
        <v>320074.37852936337</v>
      </c>
    </row>
    <row r="267" spans="1:3" x14ac:dyDescent="0.25">
      <c r="A267">
        <v>989946900</v>
      </c>
      <c r="B267" t="s">
        <v>1369</v>
      </c>
      <c r="C267" s="2">
        <v>349960.34230790916</v>
      </c>
    </row>
    <row r="268" spans="1:3" x14ac:dyDescent="0.25">
      <c r="A268">
        <v>992883030</v>
      </c>
      <c r="B268" t="s">
        <v>19331</v>
      </c>
      <c r="C268" s="2">
        <v>356500.72772995691</v>
      </c>
    </row>
    <row r="269" spans="1:3" x14ac:dyDescent="0.25">
      <c r="A269">
        <v>993517488</v>
      </c>
      <c r="B269" t="s">
        <v>19236</v>
      </c>
      <c r="C269" s="2">
        <v>788903.63049194985</v>
      </c>
    </row>
    <row r="270" spans="1:3" x14ac:dyDescent="0.25">
      <c r="A270">
        <v>994047671</v>
      </c>
      <c r="B270" t="s">
        <v>19143</v>
      </c>
      <c r="C270" s="2">
        <v>357228.76007988694</v>
      </c>
    </row>
    <row r="271" spans="1:3" x14ac:dyDescent="0.25">
      <c r="A271">
        <v>994342797</v>
      </c>
      <c r="B271" t="s">
        <v>19332</v>
      </c>
      <c r="C271" s="2">
        <v>454458.06132049538</v>
      </c>
    </row>
    <row r="272" spans="1:3" x14ac:dyDescent="0.25">
      <c r="A272">
        <v>995206722</v>
      </c>
      <c r="B272" t="s">
        <v>1333</v>
      </c>
      <c r="C272" s="2">
        <v>188879.76270825526</v>
      </c>
    </row>
    <row r="273" spans="1:4" x14ac:dyDescent="0.25">
      <c r="A273">
        <v>995229218</v>
      </c>
      <c r="B273" t="s">
        <v>19016</v>
      </c>
      <c r="C273" s="2">
        <v>27445.289677639219</v>
      </c>
    </row>
    <row r="274" spans="1:4" x14ac:dyDescent="0.25">
      <c r="A274">
        <v>996123715</v>
      </c>
      <c r="B274" t="s">
        <v>2527</v>
      </c>
      <c r="C274" s="2">
        <v>480303.8999300985</v>
      </c>
    </row>
    <row r="275" spans="1:4" x14ac:dyDescent="0.25">
      <c r="A275">
        <v>997748689</v>
      </c>
      <c r="B275" t="s">
        <v>1202</v>
      </c>
      <c r="C275" s="2">
        <v>495834.83494760335</v>
      </c>
    </row>
    <row r="276" spans="1:4" x14ac:dyDescent="0.25">
      <c r="A276">
        <v>998448379</v>
      </c>
      <c r="B276" t="s">
        <v>19333</v>
      </c>
      <c r="C276" s="2">
        <v>422849.39056256105</v>
      </c>
    </row>
    <row r="277" spans="1:4" x14ac:dyDescent="0.25">
      <c r="A277">
        <v>998662656</v>
      </c>
      <c r="B277" t="s">
        <v>19334</v>
      </c>
      <c r="C277" s="2">
        <v>282896.30055537872</v>
      </c>
    </row>
    <row r="278" spans="1:4" s="16" customFormat="1" x14ac:dyDescent="0.25">
      <c r="A278" s="16" t="s">
        <v>54</v>
      </c>
      <c r="B278" s="16" t="s">
        <v>56</v>
      </c>
      <c r="C278" s="17">
        <v>118733.46072417036</v>
      </c>
    </row>
    <row r="279" spans="1:4" s="16" customFormat="1" x14ac:dyDescent="0.25">
      <c r="A279" s="16" t="s">
        <v>23</v>
      </c>
      <c r="B279" s="16" t="s">
        <v>24</v>
      </c>
      <c r="C279" s="17">
        <v>207499.91812996753</v>
      </c>
    </row>
    <row r="280" spans="1:4" s="16" customFormat="1" x14ac:dyDescent="0.25">
      <c r="A280" s="16" t="s">
        <v>20</v>
      </c>
      <c r="B280" s="16" t="s">
        <v>22</v>
      </c>
      <c r="C280" s="17">
        <v>157193.44628137382</v>
      </c>
    </row>
    <row r="281" spans="1:4" s="16" customFormat="1" x14ac:dyDescent="0.25">
      <c r="A281" s="16" t="s">
        <v>51</v>
      </c>
      <c r="B281" s="16" t="s">
        <v>53</v>
      </c>
      <c r="C281" s="17">
        <v>69247.851391237782</v>
      </c>
    </row>
    <row r="282" spans="1:4" s="16" customFormat="1" x14ac:dyDescent="0.25">
      <c r="A282" s="16" t="s">
        <v>42</v>
      </c>
      <c r="B282" s="16" t="s">
        <v>44</v>
      </c>
      <c r="C282" s="17">
        <v>133284.90526328652</v>
      </c>
    </row>
    <row r="283" spans="1:4" s="16" customFormat="1" x14ac:dyDescent="0.25">
      <c r="A283" s="16" t="s">
        <v>17</v>
      </c>
      <c r="B283" s="16" t="s">
        <v>19</v>
      </c>
      <c r="C283" s="17">
        <v>146032.66086664493</v>
      </c>
    </row>
    <row r="284" spans="1:4" s="16" customFormat="1" x14ac:dyDescent="0.25">
      <c r="A284" s="16" t="s">
        <v>25</v>
      </c>
      <c r="B284" s="16" t="s">
        <v>27</v>
      </c>
      <c r="C284" s="17">
        <v>263208.31180685508</v>
      </c>
    </row>
    <row r="285" spans="1:4" s="16" customFormat="1" x14ac:dyDescent="0.25">
      <c r="A285" s="16" t="s">
        <v>33</v>
      </c>
      <c r="B285" s="16" t="s">
        <v>35</v>
      </c>
      <c r="C285" s="17">
        <v>109444.00258029006</v>
      </c>
    </row>
    <row r="286" spans="1:4" s="16" customFormat="1" x14ac:dyDescent="0.25">
      <c r="A286" s="16" t="s">
        <v>30</v>
      </c>
      <c r="B286" s="16" t="s">
        <v>32</v>
      </c>
      <c r="C286" s="17">
        <v>86699.692156514153</v>
      </c>
    </row>
    <row r="287" spans="1:4" s="16" customFormat="1" x14ac:dyDescent="0.25">
      <c r="A287" s="16" t="s">
        <v>45</v>
      </c>
      <c r="B287" s="16" t="s">
        <v>47</v>
      </c>
      <c r="C287" s="17">
        <v>228065.88305779686</v>
      </c>
      <c r="D287" s="17">
        <f>SUM(C278:C287)</f>
        <v>1519410.132258137</v>
      </c>
    </row>
    <row r="288" spans="1:4" s="16" customFormat="1" x14ac:dyDescent="0.25">
      <c r="A288" s="16" t="s">
        <v>19335</v>
      </c>
      <c r="B288" s="16" t="s">
        <v>19336</v>
      </c>
      <c r="C288" s="17">
        <v>11111.954677915779</v>
      </c>
      <c r="D288" s="17">
        <f>SUM(C288:C499)</f>
        <v>4064361.1599826501</v>
      </c>
    </row>
    <row r="289" spans="1:3" s="16" customFormat="1" x14ac:dyDescent="0.25">
      <c r="A289" s="16" t="s">
        <v>297</v>
      </c>
      <c r="B289" s="16" t="s">
        <v>299</v>
      </c>
      <c r="C289" s="17">
        <v>3208.3174460379942</v>
      </c>
    </row>
    <row r="290" spans="1:3" s="16" customFormat="1" x14ac:dyDescent="0.25">
      <c r="A290" s="16" t="s">
        <v>19337</v>
      </c>
      <c r="B290" s="16" t="s">
        <v>19338</v>
      </c>
      <c r="C290" s="17">
        <v>10563.888610669781</v>
      </c>
    </row>
    <row r="291" spans="1:3" s="16" customFormat="1" x14ac:dyDescent="0.25">
      <c r="A291" s="16" t="s">
        <v>437</v>
      </c>
      <c r="B291" s="16" t="s">
        <v>439</v>
      </c>
      <c r="C291" s="17">
        <v>3504.1949011469865</v>
      </c>
    </row>
    <row r="292" spans="1:3" s="16" customFormat="1" x14ac:dyDescent="0.25">
      <c r="A292" s="16" t="s">
        <v>379</v>
      </c>
      <c r="B292" s="16" t="s">
        <v>380</v>
      </c>
      <c r="C292" s="17">
        <v>12503.084278973489</v>
      </c>
    </row>
    <row r="293" spans="1:3" s="16" customFormat="1" x14ac:dyDescent="0.25">
      <c r="A293" s="16" t="s">
        <v>19339</v>
      </c>
      <c r="B293" s="16" t="s">
        <v>19340</v>
      </c>
      <c r="C293" s="17">
        <v>5517.0680416032956</v>
      </c>
    </row>
    <row r="294" spans="1:3" s="16" customFormat="1" x14ac:dyDescent="0.25">
      <c r="A294" s="16" t="s">
        <v>19341</v>
      </c>
      <c r="B294" s="16" t="s">
        <v>19342</v>
      </c>
      <c r="C294" s="17">
        <v>1668.2972343936822</v>
      </c>
    </row>
    <row r="295" spans="1:3" s="16" customFormat="1" x14ac:dyDescent="0.25">
      <c r="A295" s="16" t="s">
        <v>460</v>
      </c>
      <c r="B295" s="16" t="s">
        <v>461</v>
      </c>
      <c r="C295" s="17">
        <v>7717.1544309719484</v>
      </c>
    </row>
    <row r="296" spans="1:3" s="16" customFormat="1" x14ac:dyDescent="0.25">
      <c r="A296" s="16" t="s">
        <v>19343</v>
      </c>
      <c r="B296" s="16" t="s">
        <v>19344</v>
      </c>
      <c r="C296" s="17">
        <v>931.75257523194</v>
      </c>
    </row>
    <row r="297" spans="1:3" s="16" customFormat="1" x14ac:dyDescent="0.25">
      <c r="A297" s="16" t="s">
        <v>198</v>
      </c>
      <c r="B297" s="16" t="s">
        <v>19345</v>
      </c>
      <c r="C297" s="17">
        <v>3184.8108239702606</v>
      </c>
    </row>
    <row r="298" spans="1:3" s="16" customFormat="1" x14ac:dyDescent="0.25">
      <c r="A298" s="16" t="s">
        <v>817</v>
      </c>
      <c r="B298" s="16" t="s">
        <v>19346</v>
      </c>
      <c r="C298" s="17">
        <v>220085.88007504016</v>
      </c>
    </row>
    <row r="299" spans="1:3" s="16" customFormat="1" x14ac:dyDescent="0.25">
      <c r="A299" s="16" t="s">
        <v>649</v>
      </c>
      <c r="B299" s="16" t="s">
        <v>19347</v>
      </c>
      <c r="C299" s="17">
        <v>22237.943160051094</v>
      </c>
    </row>
    <row r="300" spans="1:3" s="16" customFormat="1" x14ac:dyDescent="0.25">
      <c r="A300" s="16" t="s">
        <v>664</v>
      </c>
      <c r="B300" s="16" t="s">
        <v>19348</v>
      </c>
      <c r="C300" s="17">
        <v>22229.200790209416</v>
      </c>
    </row>
    <row r="301" spans="1:3" s="16" customFormat="1" x14ac:dyDescent="0.25">
      <c r="A301" s="16" t="s">
        <v>19349</v>
      </c>
      <c r="B301" s="16" t="s">
        <v>19350</v>
      </c>
      <c r="C301" s="17">
        <v>67765.444547161984</v>
      </c>
    </row>
    <row r="302" spans="1:3" s="16" customFormat="1" x14ac:dyDescent="0.25">
      <c r="A302" s="16" t="s">
        <v>19351</v>
      </c>
      <c r="B302" s="16" t="s">
        <v>19352</v>
      </c>
      <c r="C302" s="17">
        <v>12571.757894703547</v>
      </c>
    </row>
    <row r="303" spans="1:3" s="16" customFormat="1" x14ac:dyDescent="0.25">
      <c r="A303" s="16" t="s">
        <v>19353</v>
      </c>
      <c r="B303" s="16" t="s">
        <v>19354</v>
      </c>
      <c r="C303" s="17">
        <v>66276.308378931732</v>
      </c>
    </row>
    <row r="304" spans="1:3" s="16" customFormat="1" x14ac:dyDescent="0.25">
      <c r="A304" s="16" t="s">
        <v>130</v>
      </c>
      <c r="B304" s="16" t="s">
        <v>131</v>
      </c>
      <c r="C304" s="17">
        <v>616.39458942967292</v>
      </c>
    </row>
    <row r="305" spans="1:3" s="16" customFormat="1" x14ac:dyDescent="0.25">
      <c r="A305" s="16" t="s">
        <v>569</v>
      </c>
      <c r="B305" s="16" t="s">
        <v>19355</v>
      </c>
      <c r="C305" s="17">
        <v>10539.386968876644</v>
      </c>
    </row>
    <row r="306" spans="1:3" s="16" customFormat="1" x14ac:dyDescent="0.25">
      <c r="A306" s="16" t="s">
        <v>536</v>
      </c>
      <c r="B306" s="16" t="s">
        <v>537</v>
      </c>
      <c r="C306" s="17">
        <v>14033.976766315991</v>
      </c>
    </row>
    <row r="307" spans="1:3" s="16" customFormat="1" x14ac:dyDescent="0.25">
      <c r="A307" s="16" t="s">
        <v>426</v>
      </c>
      <c r="B307" s="16" t="s">
        <v>427</v>
      </c>
      <c r="C307" s="17">
        <v>8223.8667882431455</v>
      </c>
    </row>
    <row r="308" spans="1:3" s="16" customFormat="1" x14ac:dyDescent="0.25">
      <c r="A308" s="16" t="s">
        <v>457</v>
      </c>
      <c r="B308" s="16" t="s">
        <v>19356</v>
      </c>
      <c r="C308" s="17">
        <v>12753.909771602284</v>
      </c>
    </row>
    <row r="309" spans="1:3" s="16" customFormat="1" x14ac:dyDescent="0.25">
      <c r="A309" s="16" t="s">
        <v>309</v>
      </c>
      <c r="B309" s="16" t="s">
        <v>310</v>
      </c>
      <c r="C309" s="17">
        <v>3955.6922909970313</v>
      </c>
    </row>
    <row r="310" spans="1:3" s="16" customFormat="1" x14ac:dyDescent="0.25">
      <c r="A310" s="16" t="s">
        <v>610</v>
      </c>
      <c r="B310" s="16" t="s">
        <v>19357</v>
      </c>
      <c r="C310" s="17">
        <v>13562.176372820461</v>
      </c>
    </row>
    <row r="311" spans="1:3" s="16" customFormat="1" x14ac:dyDescent="0.25">
      <c r="A311" s="16" t="s">
        <v>633</v>
      </c>
      <c r="B311" s="16" t="s">
        <v>19358</v>
      </c>
      <c r="C311" s="17">
        <v>27462.184373495416</v>
      </c>
    </row>
    <row r="312" spans="1:3" s="16" customFormat="1" x14ac:dyDescent="0.25">
      <c r="A312" s="16" t="s">
        <v>481</v>
      </c>
      <c r="B312" s="16" t="s">
        <v>482</v>
      </c>
      <c r="C312" s="17">
        <v>4858.3419771507397</v>
      </c>
    </row>
    <row r="313" spans="1:3" s="16" customFormat="1" x14ac:dyDescent="0.25">
      <c r="A313" s="16" t="s">
        <v>319</v>
      </c>
      <c r="B313" s="16" t="s">
        <v>19359</v>
      </c>
      <c r="C313" s="17">
        <v>8826.8602449549762</v>
      </c>
    </row>
    <row r="314" spans="1:3" s="16" customFormat="1" x14ac:dyDescent="0.25">
      <c r="A314" s="16" t="s">
        <v>19360</v>
      </c>
      <c r="B314" s="16" t="s">
        <v>19361</v>
      </c>
      <c r="C314" s="17">
        <v>1342.5289266088855</v>
      </c>
    </row>
    <row r="315" spans="1:3" s="16" customFormat="1" x14ac:dyDescent="0.25">
      <c r="A315" s="16" t="s">
        <v>19362</v>
      </c>
      <c r="B315" s="16" t="s">
        <v>19363</v>
      </c>
      <c r="C315" s="17">
        <v>13459.275228848393</v>
      </c>
    </row>
    <row r="316" spans="1:3" s="16" customFormat="1" x14ac:dyDescent="0.25">
      <c r="A316" s="16" t="s">
        <v>19364</v>
      </c>
      <c r="B316" s="16" t="s">
        <v>19365</v>
      </c>
      <c r="C316" s="17">
        <v>39935.030405623082</v>
      </c>
    </row>
    <row r="317" spans="1:3" s="16" customFormat="1" x14ac:dyDescent="0.25">
      <c r="A317" s="16" t="s">
        <v>605</v>
      </c>
      <c r="B317" s="16" t="s">
        <v>606</v>
      </c>
      <c r="C317" s="17">
        <v>18536.1822036003</v>
      </c>
    </row>
    <row r="318" spans="1:3" s="16" customFormat="1" x14ac:dyDescent="0.25">
      <c r="A318" s="16" t="s">
        <v>19366</v>
      </c>
      <c r="B318" s="16" t="s">
        <v>19367</v>
      </c>
      <c r="C318" s="17">
        <v>13874.77361025167</v>
      </c>
    </row>
    <row r="319" spans="1:3" s="16" customFormat="1" x14ac:dyDescent="0.25">
      <c r="A319" s="16" t="s">
        <v>19368</v>
      </c>
      <c r="B319" s="16" t="s">
        <v>19369</v>
      </c>
      <c r="C319" s="17">
        <v>10065.918623240264</v>
      </c>
    </row>
    <row r="320" spans="1:3" s="16" customFormat="1" x14ac:dyDescent="0.25">
      <c r="A320" s="16" t="s">
        <v>544</v>
      </c>
      <c r="B320" s="16" t="s">
        <v>545</v>
      </c>
      <c r="C320" s="17">
        <v>11835.99372211254</v>
      </c>
    </row>
    <row r="321" spans="1:3" s="16" customFormat="1" x14ac:dyDescent="0.25">
      <c r="A321" s="16" t="s">
        <v>589</v>
      </c>
      <c r="B321" s="16" t="s">
        <v>19370</v>
      </c>
      <c r="C321" s="17">
        <v>11884.331550310204</v>
      </c>
    </row>
    <row r="322" spans="1:3" s="16" customFormat="1" x14ac:dyDescent="0.25">
      <c r="A322" s="16" t="s">
        <v>689</v>
      </c>
      <c r="B322" s="16" t="s">
        <v>691</v>
      </c>
      <c r="C322" s="17">
        <v>41108.636041277881</v>
      </c>
    </row>
    <row r="323" spans="1:3" s="16" customFormat="1" x14ac:dyDescent="0.25">
      <c r="A323" s="16" t="s">
        <v>19371</v>
      </c>
      <c r="B323" s="16" t="s">
        <v>19372</v>
      </c>
      <c r="C323" s="17">
        <v>6806.2518326565096</v>
      </c>
    </row>
    <row r="324" spans="1:3" s="16" customFormat="1" x14ac:dyDescent="0.25">
      <c r="A324" s="16" t="s">
        <v>19373</v>
      </c>
      <c r="B324" s="16" t="s">
        <v>19374</v>
      </c>
      <c r="C324" s="17">
        <v>23441.297009715865</v>
      </c>
    </row>
    <row r="325" spans="1:3" s="16" customFormat="1" x14ac:dyDescent="0.25">
      <c r="A325" s="16" t="s">
        <v>19375</v>
      </c>
      <c r="B325" s="16" t="s">
        <v>19376</v>
      </c>
      <c r="C325" s="17">
        <v>6735.5945041906652</v>
      </c>
    </row>
    <row r="326" spans="1:3" s="16" customFormat="1" x14ac:dyDescent="0.25">
      <c r="A326" s="16" t="s">
        <v>226</v>
      </c>
      <c r="B326" s="16" t="s">
        <v>228</v>
      </c>
      <c r="C326" s="17">
        <v>2070.9638874306456</v>
      </c>
    </row>
    <row r="327" spans="1:3" s="16" customFormat="1" x14ac:dyDescent="0.25">
      <c r="A327" s="16" t="s">
        <v>19377</v>
      </c>
      <c r="B327" s="16" t="s">
        <v>19378</v>
      </c>
      <c r="C327" s="17">
        <v>40318.429335653709</v>
      </c>
    </row>
    <row r="328" spans="1:3" s="16" customFormat="1" x14ac:dyDescent="0.25">
      <c r="A328" s="16" t="s">
        <v>19379</v>
      </c>
      <c r="B328" s="16" t="s">
        <v>19380</v>
      </c>
      <c r="C328" s="17">
        <v>1468.8331645847707</v>
      </c>
    </row>
    <row r="329" spans="1:3" s="16" customFormat="1" x14ac:dyDescent="0.25">
      <c r="A329" s="16" t="s">
        <v>823</v>
      </c>
      <c r="B329" s="16" t="s">
        <v>825</v>
      </c>
      <c r="C329" s="17">
        <v>118563.92029092419</v>
      </c>
    </row>
    <row r="330" spans="1:3" s="16" customFormat="1" x14ac:dyDescent="0.25">
      <c r="A330" s="16" t="s">
        <v>773</v>
      </c>
      <c r="B330" s="16" t="s">
        <v>19381</v>
      </c>
      <c r="C330" s="17">
        <v>50548.094846652319</v>
      </c>
    </row>
    <row r="331" spans="1:3" s="16" customFormat="1" x14ac:dyDescent="0.25">
      <c r="A331" s="16" t="s">
        <v>682</v>
      </c>
      <c r="B331" s="16" t="s">
        <v>684</v>
      </c>
      <c r="C331" s="17">
        <v>28343.798307373487</v>
      </c>
    </row>
    <row r="332" spans="1:3" s="16" customFormat="1" x14ac:dyDescent="0.25">
      <c r="A332" s="16" t="s">
        <v>670</v>
      </c>
      <c r="B332" s="16" t="s">
        <v>19382</v>
      </c>
      <c r="C332" s="17">
        <v>16880.365852467443</v>
      </c>
    </row>
    <row r="333" spans="1:3" s="16" customFormat="1" x14ac:dyDescent="0.25">
      <c r="A333" s="16" t="s">
        <v>488</v>
      </c>
      <c r="B333" s="16" t="s">
        <v>489</v>
      </c>
      <c r="C333" s="17">
        <v>9657.1737225396882</v>
      </c>
    </row>
    <row r="334" spans="1:3" s="16" customFormat="1" x14ac:dyDescent="0.25">
      <c r="A334" s="16" t="s">
        <v>328</v>
      </c>
      <c r="B334" s="16" t="s">
        <v>330</v>
      </c>
      <c r="C334" s="17">
        <v>6171.4229211350112</v>
      </c>
    </row>
    <row r="335" spans="1:3" s="16" customFormat="1" x14ac:dyDescent="0.25">
      <c r="A335" s="16" t="s">
        <v>19383</v>
      </c>
      <c r="B335" s="16" t="s">
        <v>19384</v>
      </c>
      <c r="C335" s="17">
        <v>8227.0301457516507</v>
      </c>
    </row>
    <row r="336" spans="1:3" s="16" customFormat="1" x14ac:dyDescent="0.25">
      <c r="A336" s="16" t="s">
        <v>782</v>
      </c>
      <c r="B336" s="16" t="s">
        <v>19385</v>
      </c>
      <c r="C336" s="17">
        <v>46095.812942411299</v>
      </c>
    </row>
    <row r="337" spans="1:3" s="16" customFormat="1" x14ac:dyDescent="0.25">
      <c r="A337" s="16" t="s">
        <v>19386</v>
      </c>
      <c r="B337" s="16" t="s">
        <v>19387</v>
      </c>
      <c r="C337" s="17">
        <v>10371.556474152767</v>
      </c>
    </row>
    <row r="338" spans="1:3" s="16" customFormat="1" x14ac:dyDescent="0.25">
      <c r="A338" s="16" t="s">
        <v>765</v>
      </c>
      <c r="B338" s="16" t="s">
        <v>19388</v>
      </c>
      <c r="C338" s="17">
        <v>26644.615200578599</v>
      </c>
    </row>
    <row r="339" spans="1:3" s="16" customFormat="1" x14ac:dyDescent="0.25">
      <c r="A339" s="16" t="s">
        <v>794</v>
      </c>
      <c r="B339" s="16" t="s">
        <v>19389</v>
      </c>
      <c r="C339" s="17">
        <v>71447.420140286864</v>
      </c>
    </row>
    <row r="340" spans="1:3" s="16" customFormat="1" x14ac:dyDescent="0.25">
      <c r="A340" s="16" t="s">
        <v>19390</v>
      </c>
      <c r="B340" s="16" t="s">
        <v>19391</v>
      </c>
      <c r="C340" s="17">
        <v>3822.8312756398846</v>
      </c>
    </row>
    <row r="341" spans="1:3" s="16" customFormat="1" x14ac:dyDescent="0.25">
      <c r="A341" s="16" t="s">
        <v>701</v>
      </c>
      <c r="B341" s="16" t="s">
        <v>19392</v>
      </c>
      <c r="C341" s="17">
        <v>12255.192081488942</v>
      </c>
    </row>
    <row r="342" spans="1:3" s="16" customFormat="1" x14ac:dyDescent="0.25">
      <c r="A342" s="16" t="s">
        <v>524</v>
      </c>
      <c r="B342" s="16" t="s">
        <v>526</v>
      </c>
      <c r="C342" s="17">
        <v>7984.5156560315581</v>
      </c>
    </row>
    <row r="343" spans="1:3" s="16" customFormat="1" x14ac:dyDescent="0.25">
      <c r="A343" s="16" t="s">
        <v>19393</v>
      </c>
      <c r="B343" s="16" t="s">
        <v>19394</v>
      </c>
      <c r="C343" s="17">
        <v>65188.64599037978</v>
      </c>
    </row>
    <row r="344" spans="1:3" s="16" customFormat="1" x14ac:dyDescent="0.25">
      <c r="A344" s="16" t="s">
        <v>19395</v>
      </c>
      <c r="B344" s="16" t="s">
        <v>19396</v>
      </c>
      <c r="C344" s="17">
        <v>54186.01349702241</v>
      </c>
    </row>
    <row r="345" spans="1:3" s="16" customFormat="1" x14ac:dyDescent="0.25">
      <c r="A345" s="16" t="s">
        <v>504</v>
      </c>
      <c r="B345" s="16" t="s">
        <v>19397</v>
      </c>
      <c r="C345" s="17">
        <v>12047.158188611538</v>
      </c>
    </row>
    <row r="346" spans="1:3" s="16" customFormat="1" x14ac:dyDescent="0.25">
      <c r="A346" s="16" t="s">
        <v>646</v>
      </c>
      <c r="B346" s="16" t="s">
        <v>648</v>
      </c>
      <c r="C346" s="17">
        <v>23569.806395453132</v>
      </c>
    </row>
    <row r="347" spans="1:3" s="16" customFormat="1" x14ac:dyDescent="0.25">
      <c r="A347" s="16" t="s">
        <v>744</v>
      </c>
      <c r="B347" s="16" t="s">
        <v>746</v>
      </c>
      <c r="C347" s="17">
        <v>39865.456670892869</v>
      </c>
    </row>
    <row r="348" spans="1:3" s="16" customFormat="1" x14ac:dyDescent="0.25">
      <c r="A348" s="16" t="s">
        <v>434</v>
      </c>
      <c r="B348" s="16" t="s">
        <v>436</v>
      </c>
      <c r="C348" s="17">
        <v>2486.1114237284328</v>
      </c>
    </row>
    <row r="349" spans="1:3" s="16" customFormat="1" x14ac:dyDescent="0.25">
      <c r="A349" s="16" t="s">
        <v>467</v>
      </c>
      <c r="B349" s="16" t="s">
        <v>19398</v>
      </c>
      <c r="C349" s="17">
        <v>5560.20473490107</v>
      </c>
    </row>
    <row r="350" spans="1:3" s="16" customFormat="1" x14ac:dyDescent="0.25">
      <c r="A350" s="16" t="s">
        <v>19399</v>
      </c>
      <c r="B350" s="16" t="s">
        <v>19400</v>
      </c>
      <c r="C350" s="17">
        <v>4201.8015051586044</v>
      </c>
    </row>
    <row r="351" spans="1:3" s="16" customFormat="1" x14ac:dyDescent="0.25">
      <c r="A351" s="16" t="s">
        <v>451</v>
      </c>
      <c r="B351" s="16" t="s">
        <v>19401</v>
      </c>
      <c r="C351" s="17">
        <v>6730.5319818652388</v>
      </c>
    </row>
    <row r="352" spans="1:3" s="16" customFormat="1" x14ac:dyDescent="0.25">
      <c r="A352" s="16" t="s">
        <v>381</v>
      </c>
      <c r="B352" s="16" t="s">
        <v>383</v>
      </c>
      <c r="C352" s="17">
        <v>5675.2934326195336</v>
      </c>
    </row>
    <row r="353" spans="1:3" s="16" customFormat="1" x14ac:dyDescent="0.25">
      <c r="A353" s="16" t="s">
        <v>19402</v>
      </c>
      <c r="B353" s="16" t="s">
        <v>19403</v>
      </c>
      <c r="C353" s="17">
        <v>3078.7969362098274</v>
      </c>
    </row>
    <row r="354" spans="1:3" s="16" customFormat="1" x14ac:dyDescent="0.25">
      <c r="A354" s="16" t="s">
        <v>19404</v>
      </c>
      <c r="B354" s="16" t="s">
        <v>19405</v>
      </c>
      <c r="C354" s="17">
        <v>43165.853702444299</v>
      </c>
    </row>
    <row r="355" spans="1:3" s="16" customFormat="1" x14ac:dyDescent="0.25">
      <c r="A355" s="16" t="s">
        <v>401</v>
      </c>
      <c r="B355" s="16" t="s">
        <v>19406</v>
      </c>
      <c r="C355" s="17">
        <v>5036.3170718264319</v>
      </c>
    </row>
    <row r="356" spans="1:3" s="16" customFormat="1" x14ac:dyDescent="0.25">
      <c r="A356" s="16" t="s">
        <v>726</v>
      </c>
      <c r="B356" s="16" t="s">
        <v>727</v>
      </c>
      <c r="C356" s="17">
        <v>30639.878218227459</v>
      </c>
    </row>
    <row r="357" spans="1:3" s="16" customFormat="1" x14ac:dyDescent="0.25">
      <c r="A357" s="16" t="s">
        <v>294</v>
      </c>
      <c r="B357" s="16" t="s">
        <v>19407</v>
      </c>
      <c r="C357" s="17">
        <v>5844.9069106663856</v>
      </c>
    </row>
    <row r="358" spans="1:3" s="16" customFormat="1" x14ac:dyDescent="0.25">
      <c r="A358" s="16" t="s">
        <v>19408</v>
      </c>
      <c r="B358" s="16" t="s">
        <v>19409</v>
      </c>
      <c r="C358" s="17">
        <v>2156.83466488875</v>
      </c>
    </row>
    <row r="359" spans="1:3" s="16" customFormat="1" x14ac:dyDescent="0.25">
      <c r="A359" s="16" t="s">
        <v>692</v>
      </c>
      <c r="B359" s="16" t="s">
        <v>19410</v>
      </c>
      <c r="C359" s="17">
        <v>101278.05399224807</v>
      </c>
    </row>
    <row r="360" spans="1:3" s="16" customFormat="1" x14ac:dyDescent="0.25">
      <c r="A360" s="16" t="s">
        <v>445</v>
      </c>
      <c r="B360" s="16" t="s">
        <v>447</v>
      </c>
      <c r="C360" s="17">
        <v>8561.5408233781272</v>
      </c>
    </row>
    <row r="361" spans="1:3" s="16" customFormat="1" x14ac:dyDescent="0.25">
      <c r="A361" s="16" t="s">
        <v>580</v>
      </c>
      <c r="B361" s="16" t="s">
        <v>19411</v>
      </c>
      <c r="C361" s="17">
        <v>12829.830351806369</v>
      </c>
    </row>
    <row r="362" spans="1:3" s="16" customFormat="1" x14ac:dyDescent="0.25">
      <c r="A362" s="16" t="s">
        <v>19412</v>
      </c>
      <c r="B362" s="16" t="s">
        <v>19413</v>
      </c>
      <c r="C362" s="17">
        <v>8833.5895691094302</v>
      </c>
    </row>
    <row r="363" spans="1:3" s="16" customFormat="1" x14ac:dyDescent="0.25">
      <c r="A363" s="16" t="s">
        <v>19414</v>
      </c>
      <c r="B363" s="16" t="s">
        <v>19415</v>
      </c>
      <c r="C363" s="17">
        <v>21262.018610882234</v>
      </c>
    </row>
    <row r="364" spans="1:3" s="16" customFormat="1" x14ac:dyDescent="0.25">
      <c r="A364" s="16" t="s">
        <v>373</v>
      </c>
      <c r="B364" s="16" t="s">
        <v>375</v>
      </c>
      <c r="C364" s="17">
        <v>4439.3466478107912</v>
      </c>
    </row>
    <row r="365" spans="1:3" s="16" customFormat="1" x14ac:dyDescent="0.25">
      <c r="A365" s="16" t="s">
        <v>62</v>
      </c>
      <c r="B365" s="16" t="s">
        <v>19416</v>
      </c>
      <c r="C365" s="17">
        <v>553.875141943431</v>
      </c>
    </row>
    <row r="366" spans="1:3" s="16" customFormat="1" x14ac:dyDescent="0.25">
      <c r="A366" s="16" t="s">
        <v>19417</v>
      </c>
      <c r="B366" s="16" t="s">
        <v>19418</v>
      </c>
      <c r="C366" s="17">
        <v>11060.823317460148</v>
      </c>
    </row>
    <row r="367" spans="1:3" s="16" customFormat="1" x14ac:dyDescent="0.25">
      <c r="A367" s="16" t="s">
        <v>442</v>
      </c>
      <c r="B367" s="16" t="s">
        <v>19419</v>
      </c>
      <c r="C367" s="17">
        <v>8087.7273841953674</v>
      </c>
    </row>
    <row r="368" spans="1:3" s="16" customFormat="1" x14ac:dyDescent="0.25">
      <c r="A368" s="16" t="s">
        <v>19420</v>
      </c>
      <c r="B368" s="16" t="s">
        <v>19421</v>
      </c>
      <c r="C368" s="17">
        <v>1845.100161323496</v>
      </c>
    </row>
    <row r="369" spans="1:3" s="16" customFormat="1" x14ac:dyDescent="0.25">
      <c r="A369" s="16" t="s">
        <v>313</v>
      </c>
      <c r="B369" s="16" t="s">
        <v>315</v>
      </c>
      <c r="C369" s="17">
        <v>4599.2860034407286</v>
      </c>
    </row>
    <row r="370" spans="1:3" s="16" customFormat="1" x14ac:dyDescent="0.25">
      <c r="A370" s="16" t="s">
        <v>172</v>
      </c>
      <c r="B370" s="16" t="s">
        <v>173</v>
      </c>
      <c r="C370" s="17">
        <v>3491.4195380599167</v>
      </c>
    </row>
    <row r="371" spans="1:3" s="16" customFormat="1" x14ac:dyDescent="0.25">
      <c r="A371" s="16" t="s">
        <v>19422</v>
      </c>
      <c r="B371" s="16" t="s">
        <v>19423</v>
      </c>
      <c r="C371" s="17">
        <v>79833.308348556457</v>
      </c>
    </row>
    <row r="372" spans="1:3" s="16" customFormat="1" x14ac:dyDescent="0.25">
      <c r="A372" s="16" t="s">
        <v>19424</v>
      </c>
      <c r="B372" s="16" t="s">
        <v>19425</v>
      </c>
      <c r="C372" s="17">
        <v>4695.3427920762142</v>
      </c>
    </row>
    <row r="373" spans="1:3" s="16" customFormat="1" x14ac:dyDescent="0.25">
      <c r="A373" s="16" t="s">
        <v>507</v>
      </c>
      <c r="B373" s="16" t="s">
        <v>19426</v>
      </c>
      <c r="C373" s="17">
        <v>8517.2538182590797</v>
      </c>
    </row>
    <row r="374" spans="1:3" s="16" customFormat="1" x14ac:dyDescent="0.25">
      <c r="A374" s="16" t="s">
        <v>490</v>
      </c>
      <c r="B374" s="16" t="s">
        <v>19427</v>
      </c>
      <c r="C374" s="17">
        <v>8461.9617799459029</v>
      </c>
    </row>
    <row r="375" spans="1:3" s="16" customFormat="1" x14ac:dyDescent="0.25">
      <c r="A375" s="16" t="s">
        <v>564</v>
      </c>
      <c r="B375" s="16" t="s">
        <v>565</v>
      </c>
      <c r="C375" s="17">
        <v>14663.634451044953</v>
      </c>
    </row>
    <row r="376" spans="1:3" s="16" customFormat="1" x14ac:dyDescent="0.25">
      <c r="A376" s="16" t="s">
        <v>213</v>
      </c>
      <c r="B376" s="16" t="s">
        <v>214</v>
      </c>
      <c r="C376" s="17">
        <v>1379.8651725478867</v>
      </c>
    </row>
    <row r="377" spans="1:3" s="16" customFormat="1" x14ac:dyDescent="0.25">
      <c r="A377" s="16" t="s">
        <v>218</v>
      </c>
      <c r="B377" s="16" t="s">
        <v>219</v>
      </c>
      <c r="C377" s="17">
        <v>1136.508079418712</v>
      </c>
    </row>
    <row r="378" spans="1:3" s="16" customFormat="1" x14ac:dyDescent="0.25">
      <c r="A378" s="16" t="s">
        <v>678</v>
      </c>
      <c r="B378" s="16" t="s">
        <v>679</v>
      </c>
      <c r="C378" s="17">
        <v>24638.758962232063</v>
      </c>
    </row>
    <row r="379" spans="1:3" s="16" customFormat="1" x14ac:dyDescent="0.25">
      <c r="A379" s="16" t="s">
        <v>238</v>
      </c>
      <c r="B379" s="16" t="s">
        <v>240</v>
      </c>
      <c r="C379" s="17">
        <v>2396.2720704869334</v>
      </c>
    </row>
    <row r="380" spans="1:3" s="16" customFormat="1" x14ac:dyDescent="0.25">
      <c r="A380" s="16" t="s">
        <v>19428</v>
      </c>
      <c r="B380" s="16" t="s">
        <v>19429</v>
      </c>
      <c r="C380" s="17">
        <v>224.31080514843001</v>
      </c>
    </row>
    <row r="381" spans="1:3" s="16" customFormat="1" x14ac:dyDescent="0.25">
      <c r="A381" s="16" t="s">
        <v>19430</v>
      </c>
      <c r="B381" s="16" t="s">
        <v>19431</v>
      </c>
      <c r="C381" s="17">
        <v>39611.045081161254</v>
      </c>
    </row>
    <row r="382" spans="1:3" s="16" customFormat="1" x14ac:dyDescent="0.25">
      <c r="A382" s="16" t="s">
        <v>277</v>
      </c>
      <c r="B382" s="16" t="s">
        <v>279</v>
      </c>
      <c r="C382" s="17">
        <v>2559.7313802899689</v>
      </c>
    </row>
    <row r="383" spans="1:3" s="16" customFormat="1" x14ac:dyDescent="0.25">
      <c r="A383" s="16" t="s">
        <v>19432</v>
      </c>
      <c r="B383" s="16" t="s">
        <v>19433</v>
      </c>
      <c r="C383" s="17">
        <v>11759.810295657293</v>
      </c>
    </row>
    <row r="384" spans="1:3" s="16" customFormat="1" x14ac:dyDescent="0.25">
      <c r="A384" s="16" t="s">
        <v>419</v>
      </c>
      <c r="B384" s="16" t="s">
        <v>19434</v>
      </c>
      <c r="C384" s="17">
        <v>4195.8486414835106</v>
      </c>
    </row>
    <row r="385" spans="1:3" s="16" customFormat="1" x14ac:dyDescent="0.25">
      <c r="A385" s="16" t="s">
        <v>630</v>
      </c>
      <c r="B385" s="16" t="s">
        <v>19435</v>
      </c>
      <c r="C385" s="17">
        <v>15364.772512347883</v>
      </c>
    </row>
    <row r="386" spans="1:3" s="16" customFormat="1" x14ac:dyDescent="0.25">
      <c r="A386" s="16" t="s">
        <v>368</v>
      </c>
      <c r="B386" s="16" t="s">
        <v>370</v>
      </c>
      <c r="C386" s="17">
        <v>3163.1274461392454</v>
      </c>
    </row>
    <row r="387" spans="1:3" s="16" customFormat="1" x14ac:dyDescent="0.25">
      <c r="A387" s="16" t="s">
        <v>122</v>
      </c>
      <c r="B387" s="16" t="s">
        <v>19436</v>
      </c>
      <c r="C387" s="17">
        <v>696.57132337247072</v>
      </c>
    </row>
    <row r="388" spans="1:3" s="16" customFormat="1" x14ac:dyDescent="0.25">
      <c r="A388" s="16" t="s">
        <v>407</v>
      </c>
      <c r="B388" s="16" t="s">
        <v>409</v>
      </c>
      <c r="C388" s="17">
        <v>3738.5134191405004</v>
      </c>
    </row>
    <row r="389" spans="1:3" s="16" customFormat="1" x14ac:dyDescent="0.25">
      <c r="A389" s="16" t="s">
        <v>236</v>
      </c>
      <c r="B389" s="16" t="s">
        <v>237</v>
      </c>
      <c r="C389" s="17">
        <v>2666.3077705310047</v>
      </c>
    </row>
    <row r="390" spans="1:3" s="16" customFormat="1" x14ac:dyDescent="0.25">
      <c r="A390" s="16" t="s">
        <v>661</v>
      </c>
      <c r="B390" s="16" t="s">
        <v>19437</v>
      </c>
      <c r="C390" s="17">
        <v>15473.937104186785</v>
      </c>
    </row>
    <row r="391" spans="1:3" s="16" customFormat="1" x14ac:dyDescent="0.25">
      <c r="A391" s="16" t="s">
        <v>331</v>
      </c>
      <c r="B391" s="16" t="s">
        <v>333</v>
      </c>
      <c r="C391" s="17">
        <v>3220.6349850201964</v>
      </c>
    </row>
    <row r="392" spans="1:3" s="16" customFormat="1" x14ac:dyDescent="0.25">
      <c r="A392" s="16" t="s">
        <v>19438</v>
      </c>
      <c r="B392" s="16" t="s">
        <v>19439</v>
      </c>
      <c r="C392" s="17">
        <v>2089.4982866509235</v>
      </c>
    </row>
    <row r="393" spans="1:3" s="16" customFormat="1" x14ac:dyDescent="0.25">
      <c r="A393" s="16" t="s">
        <v>762</v>
      </c>
      <c r="B393" s="16" t="s">
        <v>764</v>
      </c>
      <c r="C393" s="17">
        <v>44402.036301176398</v>
      </c>
    </row>
    <row r="394" spans="1:3" s="16" customFormat="1" x14ac:dyDescent="0.25">
      <c r="A394" s="16" t="s">
        <v>624</v>
      </c>
      <c r="B394" s="16" t="s">
        <v>19440</v>
      </c>
      <c r="C394" s="17">
        <v>20864.676176110035</v>
      </c>
    </row>
    <row r="395" spans="1:3" s="16" customFormat="1" x14ac:dyDescent="0.25">
      <c r="A395" s="16" t="s">
        <v>74</v>
      </c>
      <c r="B395" s="16" t="s">
        <v>19441</v>
      </c>
      <c r="C395" s="17">
        <v>469.32722307979208</v>
      </c>
    </row>
    <row r="396" spans="1:3" s="16" customFormat="1" x14ac:dyDescent="0.25">
      <c r="A396" s="16" t="s">
        <v>19442</v>
      </c>
      <c r="B396" s="16" t="s">
        <v>19443</v>
      </c>
      <c r="C396" s="17">
        <v>1792.0592832445518</v>
      </c>
    </row>
    <row r="397" spans="1:3" s="16" customFormat="1" x14ac:dyDescent="0.25">
      <c r="A397" s="16" t="s">
        <v>211</v>
      </c>
      <c r="B397" s="16" t="s">
        <v>212</v>
      </c>
      <c r="C397" s="17">
        <v>1281.3323377171087</v>
      </c>
    </row>
    <row r="398" spans="1:3" s="16" customFormat="1" x14ac:dyDescent="0.25">
      <c r="A398" s="16" t="s">
        <v>316</v>
      </c>
      <c r="B398" s="16" t="s">
        <v>19444</v>
      </c>
      <c r="C398" s="17">
        <v>3849.1734163470587</v>
      </c>
    </row>
    <row r="399" spans="1:3" s="16" customFormat="1" x14ac:dyDescent="0.25">
      <c r="A399" s="16" t="s">
        <v>19445</v>
      </c>
      <c r="B399" s="16" t="s">
        <v>19446</v>
      </c>
      <c r="C399" s="17">
        <v>2764.4293688856765</v>
      </c>
    </row>
    <row r="400" spans="1:3" s="16" customFormat="1" x14ac:dyDescent="0.25">
      <c r="A400" s="16" t="s">
        <v>675</v>
      </c>
      <c r="B400" s="16" t="s">
        <v>19447</v>
      </c>
      <c r="C400" s="17">
        <v>16992.23367708634</v>
      </c>
    </row>
    <row r="401" spans="1:3" s="16" customFormat="1" x14ac:dyDescent="0.25">
      <c r="A401" s="16" t="s">
        <v>360</v>
      </c>
      <c r="B401" s="16" t="s">
        <v>361</v>
      </c>
      <c r="C401" s="17">
        <v>5383.4248142076822</v>
      </c>
    </row>
    <row r="402" spans="1:3" s="16" customFormat="1" x14ac:dyDescent="0.25">
      <c r="A402" s="16" t="s">
        <v>680</v>
      </c>
      <c r="B402" s="16" t="s">
        <v>19448</v>
      </c>
      <c r="C402" s="17">
        <v>38723.075674470652</v>
      </c>
    </row>
    <row r="403" spans="1:3" s="16" customFormat="1" x14ac:dyDescent="0.25">
      <c r="A403" s="16" t="s">
        <v>711</v>
      </c>
      <c r="B403" s="16" t="s">
        <v>19449</v>
      </c>
      <c r="C403" s="17">
        <v>14184.092458992249</v>
      </c>
    </row>
    <row r="404" spans="1:3" s="16" customFormat="1" x14ac:dyDescent="0.25">
      <c r="A404" s="16" t="s">
        <v>476</v>
      </c>
      <c r="B404" s="16" t="s">
        <v>477</v>
      </c>
      <c r="C404" s="17">
        <v>2011.4352506797165</v>
      </c>
    </row>
    <row r="405" spans="1:3" s="16" customFormat="1" x14ac:dyDescent="0.25">
      <c r="A405" s="16" t="s">
        <v>431</v>
      </c>
      <c r="B405" s="16" t="s">
        <v>19450</v>
      </c>
      <c r="C405" s="17">
        <v>9667.0479992135042</v>
      </c>
    </row>
    <row r="406" spans="1:3" s="16" customFormat="1" x14ac:dyDescent="0.25">
      <c r="A406" s="16" t="s">
        <v>19451</v>
      </c>
      <c r="B406" s="16" t="s">
        <v>19452</v>
      </c>
      <c r="C406" s="17">
        <v>4582.3821712271065</v>
      </c>
    </row>
    <row r="407" spans="1:3" s="16" customFormat="1" x14ac:dyDescent="0.25">
      <c r="A407" s="16" t="s">
        <v>19453</v>
      </c>
      <c r="B407" s="16" t="s">
        <v>19454</v>
      </c>
      <c r="C407" s="17">
        <v>581.13753210762491</v>
      </c>
    </row>
    <row r="408" spans="1:3" s="16" customFormat="1" x14ac:dyDescent="0.25">
      <c r="A408" s="16" t="s">
        <v>592</v>
      </c>
      <c r="B408" s="16" t="s">
        <v>19455</v>
      </c>
      <c r="C408" s="17">
        <v>6620.8497497067619</v>
      </c>
    </row>
    <row r="409" spans="1:3" s="16" customFormat="1" x14ac:dyDescent="0.25">
      <c r="A409" s="16" t="s">
        <v>742</v>
      </c>
      <c r="B409" s="16" t="s">
        <v>743</v>
      </c>
      <c r="C409" s="17">
        <v>10464.041544583197</v>
      </c>
    </row>
    <row r="410" spans="1:3" s="16" customFormat="1" x14ac:dyDescent="0.25">
      <c r="A410" s="16" t="s">
        <v>607</v>
      </c>
      <c r="B410" s="16" t="s">
        <v>609</v>
      </c>
      <c r="C410" s="17">
        <v>22481.291625841612</v>
      </c>
    </row>
    <row r="411" spans="1:3" s="16" customFormat="1" x14ac:dyDescent="0.25">
      <c r="A411" s="16" t="s">
        <v>190</v>
      </c>
      <c r="B411" s="16" t="s">
        <v>191</v>
      </c>
      <c r="C411" s="17">
        <v>17804.58388527004</v>
      </c>
    </row>
    <row r="412" spans="1:3" s="16" customFormat="1" x14ac:dyDescent="0.25">
      <c r="A412" s="16" t="s">
        <v>771</v>
      </c>
      <c r="B412" s="16" t="s">
        <v>772</v>
      </c>
      <c r="C412" s="17">
        <v>60080.958971914224</v>
      </c>
    </row>
    <row r="413" spans="1:3" s="16" customFormat="1" x14ac:dyDescent="0.25">
      <c r="A413" s="16" t="s">
        <v>516</v>
      </c>
      <c r="B413" s="16" t="s">
        <v>19456</v>
      </c>
      <c r="C413" s="17">
        <v>19724.778702909942</v>
      </c>
    </row>
    <row r="414" spans="1:3" s="16" customFormat="1" x14ac:dyDescent="0.25">
      <c r="A414" s="16" t="s">
        <v>410</v>
      </c>
      <c r="B414" s="16" t="s">
        <v>19457</v>
      </c>
      <c r="C414" s="17">
        <v>7491.4632516379888</v>
      </c>
    </row>
    <row r="415" spans="1:3" s="16" customFormat="1" x14ac:dyDescent="0.25">
      <c r="A415" s="16" t="s">
        <v>558</v>
      </c>
      <c r="B415" s="16" t="s">
        <v>19458</v>
      </c>
      <c r="C415" s="17">
        <v>6284.4111494678282</v>
      </c>
    </row>
    <row r="416" spans="1:3" s="16" customFormat="1" x14ac:dyDescent="0.25">
      <c r="A416" s="16" t="s">
        <v>496</v>
      </c>
      <c r="B416" s="16" t="s">
        <v>497</v>
      </c>
      <c r="C416" s="17">
        <v>27880.20596387866</v>
      </c>
    </row>
    <row r="417" spans="1:3" s="16" customFormat="1" x14ac:dyDescent="0.25">
      <c r="A417" s="16" t="s">
        <v>169</v>
      </c>
      <c r="B417" s="16" t="s">
        <v>171</v>
      </c>
      <c r="C417" s="17">
        <v>1340.9184900591019</v>
      </c>
    </row>
    <row r="418" spans="1:3" s="16" customFormat="1" x14ac:dyDescent="0.25">
      <c r="A418" s="16" t="s">
        <v>498</v>
      </c>
      <c r="B418" s="16" t="s">
        <v>19459</v>
      </c>
      <c r="C418" s="17">
        <v>7076.430746522331</v>
      </c>
    </row>
    <row r="419" spans="1:3" s="16" customFormat="1" x14ac:dyDescent="0.25">
      <c r="A419" s="16" t="s">
        <v>577</v>
      </c>
      <c r="B419" s="16" t="s">
        <v>579</v>
      </c>
      <c r="C419" s="17">
        <v>13677.445669494864</v>
      </c>
    </row>
    <row r="420" spans="1:3" s="16" customFormat="1" x14ac:dyDescent="0.25">
      <c r="A420" s="16" t="s">
        <v>346</v>
      </c>
      <c r="B420" s="16" t="s">
        <v>348</v>
      </c>
      <c r="C420" s="17">
        <v>5240.3605329958355</v>
      </c>
    </row>
    <row r="421" spans="1:3" s="16" customFormat="1" x14ac:dyDescent="0.25">
      <c r="A421" s="16" t="s">
        <v>340</v>
      </c>
      <c r="B421" s="16" t="s">
        <v>342</v>
      </c>
      <c r="C421" s="17">
        <v>3138.377912148625</v>
      </c>
    </row>
    <row r="422" spans="1:3" s="16" customFormat="1" x14ac:dyDescent="0.25">
      <c r="A422" s="16" t="s">
        <v>19460</v>
      </c>
      <c r="B422" s="16" t="s">
        <v>19461</v>
      </c>
      <c r="C422" s="17">
        <v>19721.636051014226</v>
      </c>
    </row>
    <row r="423" spans="1:3" s="16" customFormat="1" x14ac:dyDescent="0.25">
      <c r="A423" s="16" t="s">
        <v>586</v>
      </c>
      <c r="B423" s="16" t="s">
        <v>19462</v>
      </c>
      <c r="C423" s="17">
        <v>13514.093338691207</v>
      </c>
    </row>
    <row r="424" spans="1:3" s="16" customFormat="1" x14ac:dyDescent="0.25">
      <c r="A424" s="16" t="s">
        <v>19463</v>
      </c>
      <c r="B424" s="16" t="s">
        <v>19464</v>
      </c>
      <c r="C424" s="17">
        <v>16103.962888698556</v>
      </c>
    </row>
    <row r="425" spans="1:3" s="16" customFormat="1" x14ac:dyDescent="0.25">
      <c r="A425" s="16" t="s">
        <v>19465</v>
      </c>
      <c r="B425" s="16" t="s">
        <v>19466</v>
      </c>
      <c r="C425" s="17">
        <v>57635.10846193038</v>
      </c>
    </row>
    <row r="426" spans="1:3" s="16" customFormat="1" x14ac:dyDescent="0.25">
      <c r="A426" s="16" t="s">
        <v>19467</v>
      </c>
      <c r="B426" s="16" t="s">
        <v>19468</v>
      </c>
      <c r="C426" s="17">
        <v>11372.557821025403</v>
      </c>
    </row>
    <row r="427" spans="1:3" s="16" customFormat="1" x14ac:dyDescent="0.25">
      <c r="A427" s="16" t="s">
        <v>416</v>
      </c>
      <c r="B427" s="16" t="s">
        <v>19469</v>
      </c>
      <c r="C427" s="17">
        <v>6657.2571188500851</v>
      </c>
    </row>
    <row r="428" spans="1:3" s="16" customFormat="1" x14ac:dyDescent="0.25">
      <c r="A428" s="16" t="s">
        <v>720</v>
      </c>
      <c r="B428" s="16" t="s">
        <v>19470</v>
      </c>
      <c r="C428" s="17">
        <v>194382.636357143</v>
      </c>
    </row>
    <row r="429" spans="1:3" s="16" customFormat="1" x14ac:dyDescent="0.25">
      <c r="A429" s="16" t="s">
        <v>19471</v>
      </c>
      <c r="B429" s="16" t="s">
        <v>19472</v>
      </c>
      <c r="C429" s="17">
        <v>5709.0550845739263</v>
      </c>
    </row>
    <row r="430" spans="1:3" s="16" customFormat="1" x14ac:dyDescent="0.25">
      <c r="A430" s="16" t="s">
        <v>756</v>
      </c>
      <c r="B430" s="16" t="s">
        <v>758</v>
      </c>
      <c r="C430" s="17">
        <v>46012.472850960003</v>
      </c>
    </row>
    <row r="431" spans="1:3" s="16" customFormat="1" x14ac:dyDescent="0.25">
      <c r="A431" s="16" t="s">
        <v>389</v>
      </c>
      <c r="B431" s="16" t="s">
        <v>390</v>
      </c>
      <c r="C431" s="17">
        <v>5031.5214218435394</v>
      </c>
    </row>
    <row r="432" spans="1:3" s="16" customFormat="1" x14ac:dyDescent="0.25">
      <c r="A432" s="16" t="s">
        <v>384</v>
      </c>
      <c r="B432" s="16" t="s">
        <v>386</v>
      </c>
      <c r="C432" s="17">
        <v>26213.363298782977</v>
      </c>
    </row>
    <row r="433" spans="1:3" s="16" customFormat="1" x14ac:dyDescent="0.25">
      <c r="A433" s="16" t="s">
        <v>597</v>
      </c>
      <c r="B433" s="16" t="s">
        <v>598</v>
      </c>
      <c r="C433" s="17">
        <v>12678.104222580328</v>
      </c>
    </row>
    <row r="434" spans="1:3" s="16" customFormat="1" x14ac:dyDescent="0.25">
      <c r="A434" s="16" t="s">
        <v>599</v>
      </c>
      <c r="B434" s="16" t="s">
        <v>601</v>
      </c>
      <c r="C434" s="17">
        <v>6608.1388040816837</v>
      </c>
    </row>
    <row r="435" spans="1:3" s="16" customFormat="1" x14ac:dyDescent="0.25">
      <c r="A435" s="16" t="s">
        <v>521</v>
      </c>
      <c r="B435" s="16" t="s">
        <v>523</v>
      </c>
      <c r="C435" s="17">
        <v>10038.481385679237</v>
      </c>
    </row>
    <row r="436" spans="1:3" s="16" customFormat="1" x14ac:dyDescent="0.25">
      <c r="A436" s="16" t="s">
        <v>376</v>
      </c>
      <c r="B436" s="16" t="s">
        <v>19473</v>
      </c>
      <c r="C436" s="17">
        <v>4449.2910935057052</v>
      </c>
    </row>
    <row r="437" spans="1:3" s="16" customFormat="1" x14ac:dyDescent="0.25">
      <c r="A437" s="16" t="s">
        <v>422</v>
      </c>
      <c r="B437" s="16" t="s">
        <v>423</v>
      </c>
      <c r="C437" s="17">
        <v>29130.7841398981</v>
      </c>
    </row>
    <row r="438" spans="1:3" s="16" customFormat="1" x14ac:dyDescent="0.25">
      <c r="A438" s="16" t="s">
        <v>644</v>
      </c>
      <c r="B438" s="16" t="s">
        <v>645</v>
      </c>
      <c r="C438" s="17">
        <v>18990.26779504821</v>
      </c>
    </row>
    <row r="439" spans="1:3" s="16" customFormat="1" x14ac:dyDescent="0.25">
      <c r="A439" s="16" t="s">
        <v>19474</v>
      </c>
      <c r="B439" s="16" t="s">
        <v>19475</v>
      </c>
      <c r="C439" s="17">
        <v>9068.8260359363194</v>
      </c>
    </row>
    <row r="440" spans="1:3" s="16" customFormat="1" x14ac:dyDescent="0.25">
      <c r="A440" s="16" t="s">
        <v>513</v>
      </c>
      <c r="B440" s="16" t="s">
        <v>19476</v>
      </c>
      <c r="C440" s="17">
        <v>5752.3068090538281</v>
      </c>
    </row>
    <row r="441" spans="1:3" s="16" customFormat="1" x14ac:dyDescent="0.25">
      <c r="A441" s="16" t="s">
        <v>753</v>
      </c>
      <c r="B441" s="16" t="s">
        <v>19477</v>
      </c>
      <c r="C441" s="17">
        <v>37173.304269517394</v>
      </c>
    </row>
    <row r="442" spans="1:3" s="16" customFormat="1" x14ac:dyDescent="0.25">
      <c r="A442" s="16" t="s">
        <v>19478</v>
      </c>
      <c r="B442" s="16" t="s">
        <v>19479</v>
      </c>
      <c r="C442" s="17">
        <v>271890.57785587583</v>
      </c>
    </row>
    <row r="443" spans="1:3" s="16" customFormat="1" x14ac:dyDescent="0.25">
      <c r="A443" s="16" t="s">
        <v>208</v>
      </c>
      <c r="B443" s="16" t="s">
        <v>210</v>
      </c>
      <c r="C443" s="17">
        <v>2636.6872411331997</v>
      </c>
    </row>
    <row r="444" spans="1:3" s="16" customFormat="1" x14ac:dyDescent="0.25">
      <c r="A444" s="16" t="s">
        <v>814</v>
      </c>
      <c r="B444" s="16" t="s">
        <v>19480</v>
      </c>
      <c r="C444" s="17">
        <v>172764.00957854762</v>
      </c>
    </row>
    <row r="445" spans="1:3" s="16" customFormat="1" x14ac:dyDescent="0.25">
      <c r="A445" s="16" t="s">
        <v>750</v>
      </c>
      <c r="B445" s="16" t="s">
        <v>752</v>
      </c>
      <c r="C445" s="17">
        <v>21241.600576054625</v>
      </c>
    </row>
    <row r="446" spans="1:3" s="16" customFormat="1" x14ac:dyDescent="0.25">
      <c r="A446" s="16" t="s">
        <v>779</v>
      </c>
      <c r="B446" s="16" t="s">
        <v>781</v>
      </c>
      <c r="C446" s="17">
        <v>51623.609367215715</v>
      </c>
    </row>
    <row r="447" spans="1:3" s="16" customFormat="1" x14ac:dyDescent="0.25">
      <c r="A447" s="16" t="s">
        <v>654</v>
      </c>
      <c r="B447" s="16" t="s">
        <v>19481</v>
      </c>
      <c r="C447" s="17">
        <v>18162.966984123414</v>
      </c>
    </row>
    <row r="448" spans="1:3" s="16" customFormat="1" x14ac:dyDescent="0.25">
      <c r="A448" s="16" t="s">
        <v>137</v>
      </c>
      <c r="B448" s="16" t="s">
        <v>138</v>
      </c>
      <c r="C448" s="17">
        <v>2032.7856132384725</v>
      </c>
    </row>
    <row r="449" spans="1:3" s="16" customFormat="1" x14ac:dyDescent="0.25">
      <c r="A449" s="16" t="s">
        <v>343</v>
      </c>
      <c r="B449" s="16" t="s">
        <v>345</v>
      </c>
      <c r="C449" s="17">
        <v>13628.146755770527</v>
      </c>
    </row>
    <row r="450" spans="1:3" s="16" customFormat="1" x14ac:dyDescent="0.25">
      <c r="A450" s="16" t="s">
        <v>747</v>
      </c>
      <c r="B450" s="16" t="s">
        <v>749</v>
      </c>
      <c r="C450" s="17">
        <v>46359.636958620489</v>
      </c>
    </row>
    <row r="451" spans="1:3" s="16" customFormat="1" x14ac:dyDescent="0.25">
      <c r="A451" s="16" t="s">
        <v>249</v>
      </c>
      <c r="B451" s="16" t="s">
        <v>250</v>
      </c>
      <c r="C451" s="17">
        <v>11465.15792263796</v>
      </c>
    </row>
    <row r="452" spans="1:3" s="16" customFormat="1" x14ac:dyDescent="0.25">
      <c r="A452" s="16" t="s">
        <v>77</v>
      </c>
      <c r="B452" s="16" t="s">
        <v>19482</v>
      </c>
      <c r="C452" s="17">
        <v>5268.6070149231282</v>
      </c>
    </row>
    <row r="453" spans="1:3" s="16" customFormat="1" x14ac:dyDescent="0.25">
      <c r="A453" s="16" t="s">
        <v>462</v>
      </c>
      <c r="B453" s="16" t="s">
        <v>19483</v>
      </c>
      <c r="C453" s="17">
        <v>5834.2860816205612</v>
      </c>
    </row>
    <row r="454" spans="1:3" s="16" customFormat="1" x14ac:dyDescent="0.25">
      <c r="A454" s="16" t="s">
        <v>162</v>
      </c>
      <c r="B454" s="16" t="s">
        <v>19484</v>
      </c>
      <c r="C454" s="17">
        <v>2990.5231573570818</v>
      </c>
    </row>
    <row r="455" spans="1:3" s="16" customFormat="1" x14ac:dyDescent="0.25">
      <c r="A455" s="16" t="s">
        <v>424</v>
      </c>
      <c r="B455" s="16" t="s">
        <v>425</v>
      </c>
      <c r="C455" s="17">
        <v>11042.935968639336</v>
      </c>
    </row>
    <row r="456" spans="1:3" s="16" customFormat="1" x14ac:dyDescent="0.25">
      <c r="A456" s="16" t="s">
        <v>268</v>
      </c>
      <c r="B456" s="16" t="s">
        <v>269</v>
      </c>
      <c r="C456" s="17">
        <v>2664.8698807544124</v>
      </c>
    </row>
    <row r="457" spans="1:3" s="16" customFormat="1" x14ac:dyDescent="0.25">
      <c r="A457" s="16" t="s">
        <v>19485</v>
      </c>
      <c r="B457" s="16" t="s">
        <v>19486</v>
      </c>
      <c r="C457" s="17">
        <v>2938.9316721729433</v>
      </c>
    </row>
    <row r="458" spans="1:3" s="16" customFormat="1" x14ac:dyDescent="0.25">
      <c r="A458" s="16" t="s">
        <v>805</v>
      </c>
      <c r="B458" s="16" t="s">
        <v>807</v>
      </c>
      <c r="C458" s="17">
        <v>20511.497663092014</v>
      </c>
    </row>
    <row r="459" spans="1:3" s="16" customFormat="1" x14ac:dyDescent="0.25">
      <c r="A459" s="16" t="s">
        <v>19487</v>
      </c>
      <c r="B459" s="16" t="s">
        <v>19488</v>
      </c>
      <c r="C459" s="17">
        <v>14809.401965036795</v>
      </c>
    </row>
    <row r="460" spans="1:3" s="16" customFormat="1" x14ac:dyDescent="0.25">
      <c r="A460" s="16" t="s">
        <v>622</v>
      </c>
      <c r="B460" s="16" t="s">
        <v>623</v>
      </c>
      <c r="C460" s="17">
        <v>17600.000927856454</v>
      </c>
    </row>
    <row r="461" spans="1:3" s="16" customFormat="1" x14ac:dyDescent="0.25">
      <c r="A461" s="16" t="s">
        <v>19489</v>
      </c>
      <c r="B461" s="16" t="s">
        <v>19490</v>
      </c>
      <c r="C461" s="17">
        <v>27571.367945479375</v>
      </c>
    </row>
    <row r="462" spans="1:3" s="16" customFormat="1" x14ac:dyDescent="0.25">
      <c r="A462" s="16" t="s">
        <v>619</v>
      </c>
      <c r="B462" s="16" t="s">
        <v>19491</v>
      </c>
      <c r="C462" s="17">
        <v>11430.591052408676</v>
      </c>
    </row>
    <row r="463" spans="1:3" s="16" customFormat="1" x14ac:dyDescent="0.25">
      <c r="A463" s="16" t="s">
        <v>471</v>
      </c>
      <c r="B463" s="16" t="s">
        <v>472</v>
      </c>
      <c r="C463" s="17">
        <v>7452.7552588521185</v>
      </c>
    </row>
    <row r="464" spans="1:3" s="16" customFormat="1" x14ac:dyDescent="0.25">
      <c r="A464" s="16" t="s">
        <v>263</v>
      </c>
      <c r="B464" s="16" t="s">
        <v>19492</v>
      </c>
      <c r="C464" s="17">
        <v>4420.1882044274726</v>
      </c>
    </row>
    <row r="465" spans="1:3" s="16" customFormat="1" x14ac:dyDescent="0.25">
      <c r="A465" s="16" t="s">
        <v>19493</v>
      </c>
      <c r="B465" s="16" t="s">
        <v>19494</v>
      </c>
      <c r="C465" s="17">
        <v>1157.0986610195166</v>
      </c>
    </row>
    <row r="466" spans="1:3" s="16" customFormat="1" x14ac:dyDescent="0.25">
      <c r="A466" s="16" t="s">
        <v>125</v>
      </c>
      <c r="B466" s="16" t="s">
        <v>126</v>
      </c>
      <c r="C466" s="17">
        <v>1644.9459044218202</v>
      </c>
    </row>
    <row r="467" spans="1:3" s="16" customFormat="1" x14ac:dyDescent="0.25">
      <c r="A467" s="16" t="s">
        <v>19495</v>
      </c>
      <c r="B467" s="16" t="s">
        <v>19496</v>
      </c>
      <c r="C467" s="17">
        <v>5269.296626859983</v>
      </c>
    </row>
    <row r="468" spans="1:3" s="16" customFormat="1" x14ac:dyDescent="0.25">
      <c r="A468" s="16" t="s">
        <v>157</v>
      </c>
      <c r="B468" s="16" t="s">
        <v>158</v>
      </c>
      <c r="C468" s="17">
        <v>1035.2806391466002</v>
      </c>
    </row>
    <row r="469" spans="1:3" s="16" customFormat="1" x14ac:dyDescent="0.25">
      <c r="A469" s="16" t="s">
        <v>19497</v>
      </c>
      <c r="B469" s="16" t="s">
        <v>19498</v>
      </c>
      <c r="C469" s="17">
        <v>19413.159805682728</v>
      </c>
    </row>
    <row r="470" spans="1:3" s="16" customFormat="1" x14ac:dyDescent="0.25">
      <c r="A470" s="16" t="s">
        <v>19499</v>
      </c>
      <c r="B470" s="16" t="s">
        <v>19500</v>
      </c>
      <c r="C470" s="17">
        <v>145020.61652628807</v>
      </c>
    </row>
    <row r="471" spans="1:3" s="16" customFormat="1" x14ac:dyDescent="0.25">
      <c r="A471" s="16" t="s">
        <v>98</v>
      </c>
      <c r="B471" s="16" t="s">
        <v>19501</v>
      </c>
      <c r="C471" s="17">
        <v>621.9736017628519</v>
      </c>
    </row>
    <row r="472" spans="1:3" s="16" customFormat="1" x14ac:dyDescent="0.25">
      <c r="A472" s="16" t="s">
        <v>19502</v>
      </c>
      <c r="B472" s="16" t="s">
        <v>19503</v>
      </c>
      <c r="C472" s="17">
        <v>2676.6922104975565</v>
      </c>
    </row>
    <row r="473" spans="1:3" s="16" customFormat="1" x14ac:dyDescent="0.25">
      <c r="A473" s="16" t="s">
        <v>19504</v>
      </c>
      <c r="B473" s="16" t="s">
        <v>19505</v>
      </c>
      <c r="C473" s="17">
        <v>14848.627598142239</v>
      </c>
    </row>
    <row r="474" spans="1:3" s="16" customFormat="1" x14ac:dyDescent="0.25">
      <c r="A474" s="16" t="s">
        <v>19506</v>
      </c>
      <c r="B474" s="16" t="s">
        <v>19507</v>
      </c>
      <c r="C474" s="17">
        <v>5436.6612452962436</v>
      </c>
    </row>
    <row r="475" spans="1:3" s="16" customFormat="1" x14ac:dyDescent="0.25">
      <c r="A475" s="16" t="s">
        <v>728</v>
      </c>
      <c r="B475" s="16" t="s">
        <v>730</v>
      </c>
      <c r="C475" s="17">
        <v>38331.208148811806</v>
      </c>
    </row>
    <row r="476" spans="1:3" s="16" customFormat="1" x14ac:dyDescent="0.25">
      <c r="A476" s="16" t="s">
        <v>89</v>
      </c>
      <c r="B476" s="16" t="s">
        <v>91</v>
      </c>
      <c r="C476" s="17">
        <v>519.65336526052954</v>
      </c>
    </row>
    <row r="477" spans="1:3" s="16" customFormat="1" x14ac:dyDescent="0.25">
      <c r="A477" s="16" t="s">
        <v>259</v>
      </c>
      <c r="B477" s="16" t="s">
        <v>260</v>
      </c>
      <c r="C477" s="17">
        <v>2486.9741575943881</v>
      </c>
    </row>
    <row r="478" spans="1:3" s="16" customFormat="1" x14ac:dyDescent="0.25">
      <c r="A478" s="16" t="s">
        <v>672</v>
      </c>
      <c r="B478" s="16" t="s">
        <v>19508</v>
      </c>
      <c r="C478" s="17">
        <v>37862.8586907801</v>
      </c>
    </row>
    <row r="479" spans="1:3" s="16" customFormat="1" x14ac:dyDescent="0.25">
      <c r="A479" s="16" t="s">
        <v>300</v>
      </c>
      <c r="B479" s="16" t="s">
        <v>19509</v>
      </c>
      <c r="C479" s="17">
        <v>2168.567845465745</v>
      </c>
    </row>
    <row r="480" spans="1:3" s="16" customFormat="1" x14ac:dyDescent="0.25">
      <c r="A480" s="16" t="s">
        <v>234</v>
      </c>
      <c r="B480" s="16" t="s">
        <v>235</v>
      </c>
      <c r="C480" s="17">
        <v>2614.77380093793</v>
      </c>
    </row>
    <row r="481" spans="1:3" s="16" customFormat="1" x14ac:dyDescent="0.25">
      <c r="A481" s="16" t="s">
        <v>19510</v>
      </c>
      <c r="B481" s="16" t="s">
        <v>19511</v>
      </c>
      <c r="C481" s="17">
        <v>7585.4437274360762</v>
      </c>
    </row>
    <row r="482" spans="1:3" s="16" customFormat="1" x14ac:dyDescent="0.25">
      <c r="A482" s="16" t="s">
        <v>19512</v>
      </c>
      <c r="B482" s="16" t="s">
        <v>19513</v>
      </c>
      <c r="C482" s="17">
        <v>549.79153497790833</v>
      </c>
    </row>
    <row r="483" spans="1:3" s="16" customFormat="1" x14ac:dyDescent="0.25">
      <c r="A483" s="16" t="s">
        <v>148</v>
      </c>
      <c r="B483" s="16" t="s">
        <v>150</v>
      </c>
      <c r="C483" s="17">
        <v>796.59093623224499</v>
      </c>
    </row>
    <row r="484" spans="1:3" s="16" customFormat="1" x14ac:dyDescent="0.25">
      <c r="A484" s="16" t="s">
        <v>291</v>
      </c>
      <c r="B484" s="16" t="s">
        <v>293</v>
      </c>
      <c r="C484" s="17">
        <v>3891.0447666414325</v>
      </c>
    </row>
    <row r="485" spans="1:3" s="16" customFormat="1" x14ac:dyDescent="0.25">
      <c r="A485" s="16" t="s">
        <v>19514</v>
      </c>
      <c r="B485" s="16" t="s">
        <v>19515</v>
      </c>
      <c r="C485" s="17">
        <v>1927.4624877267142</v>
      </c>
    </row>
    <row r="486" spans="1:3" s="16" customFormat="1" x14ac:dyDescent="0.25">
      <c r="A486" s="16" t="s">
        <v>636</v>
      </c>
      <c r="B486" s="16" t="s">
        <v>19516</v>
      </c>
      <c r="C486" s="17">
        <v>22394.903208063937</v>
      </c>
    </row>
    <row r="487" spans="1:3" s="16" customFormat="1" x14ac:dyDescent="0.25">
      <c r="A487" s="16" t="s">
        <v>533</v>
      </c>
      <c r="B487" s="16" t="s">
        <v>19517</v>
      </c>
      <c r="C487" s="17">
        <v>12504.062044021572</v>
      </c>
    </row>
    <row r="488" spans="1:3" s="16" customFormat="1" x14ac:dyDescent="0.25">
      <c r="A488" s="16" t="s">
        <v>70</v>
      </c>
      <c r="B488" s="16" t="s">
        <v>71</v>
      </c>
      <c r="C488" s="17">
        <v>402.60913744589999</v>
      </c>
    </row>
    <row r="489" spans="1:3" s="16" customFormat="1" x14ac:dyDescent="0.25">
      <c r="A489" s="16" t="s">
        <v>396</v>
      </c>
      <c r="B489" s="16" t="s">
        <v>397</v>
      </c>
      <c r="C489" s="17">
        <v>4583.8465181755892</v>
      </c>
    </row>
    <row r="490" spans="1:3" s="16" customFormat="1" x14ac:dyDescent="0.25">
      <c r="A490" s="16" t="s">
        <v>519</v>
      </c>
      <c r="B490" s="16" t="s">
        <v>520</v>
      </c>
      <c r="C490" s="17">
        <v>12142.512136724226</v>
      </c>
    </row>
    <row r="491" spans="1:3" s="16" customFormat="1" x14ac:dyDescent="0.25">
      <c r="A491" s="16" t="s">
        <v>527</v>
      </c>
      <c r="B491" s="16" t="s">
        <v>19518</v>
      </c>
      <c r="C491" s="17">
        <v>13878.851465658085</v>
      </c>
    </row>
    <row r="492" spans="1:3" s="16" customFormat="1" x14ac:dyDescent="0.25">
      <c r="A492" s="16" t="s">
        <v>19519</v>
      </c>
      <c r="B492" s="16" t="s">
        <v>19520</v>
      </c>
      <c r="C492" s="17">
        <v>12750.642310873956</v>
      </c>
    </row>
    <row r="493" spans="1:3" s="16" customFormat="1" x14ac:dyDescent="0.25">
      <c r="A493" s="16" t="s">
        <v>613</v>
      </c>
      <c r="B493" s="16" t="s">
        <v>19521</v>
      </c>
      <c r="C493" s="17">
        <v>11470.104263469437</v>
      </c>
    </row>
    <row r="494" spans="1:3" s="16" customFormat="1" x14ac:dyDescent="0.25">
      <c r="A494" s="16" t="s">
        <v>19522</v>
      </c>
      <c r="B494" s="16" t="s">
        <v>19523</v>
      </c>
      <c r="C494" s="17">
        <v>3855.4426157730027</v>
      </c>
    </row>
    <row r="495" spans="1:3" s="16" customFormat="1" x14ac:dyDescent="0.25">
      <c r="A495" s="16" t="s">
        <v>19524</v>
      </c>
      <c r="B495" s="16" t="s">
        <v>19525</v>
      </c>
      <c r="C495" s="17">
        <v>1483.9022494434601</v>
      </c>
    </row>
    <row r="496" spans="1:3" s="16" customFormat="1" x14ac:dyDescent="0.25">
      <c r="A496" s="16" t="s">
        <v>19526</v>
      </c>
      <c r="B496" s="16" t="s">
        <v>19527</v>
      </c>
      <c r="C496" s="17">
        <v>12653.430034014002</v>
      </c>
    </row>
    <row r="497" spans="1:4" s="16" customFormat="1" x14ac:dyDescent="0.25">
      <c r="A497" s="16" t="s">
        <v>541</v>
      </c>
      <c r="B497" s="16" t="s">
        <v>19528</v>
      </c>
      <c r="C497" s="17">
        <v>10758.538050350749</v>
      </c>
    </row>
    <row r="498" spans="1:4" s="16" customFormat="1" x14ac:dyDescent="0.25">
      <c r="A498" s="16" t="s">
        <v>19529</v>
      </c>
      <c r="B498" s="16" t="s">
        <v>19530</v>
      </c>
      <c r="C498" s="17">
        <v>6379.9744543319857</v>
      </c>
    </row>
    <row r="499" spans="1:4" s="16" customFormat="1" x14ac:dyDescent="0.25">
      <c r="A499" s="16" t="s">
        <v>266</v>
      </c>
      <c r="B499" s="16" t="s">
        <v>267</v>
      </c>
      <c r="C499" s="17">
        <v>1234.4571310001929</v>
      </c>
    </row>
    <row r="500" spans="1:4" s="16" customFormat="1" x14ac:dyDescent="0.25">
      <c r="A500" s="16" t="s">
        <v>912</v>
      </c>
      <c r="B500" s="16" t="s">
        <v>914</v>
      </c>
      <c r="C500" s="17">
        <v>111531.9335670845</v>
      </c>
      <c r="D500" s="17">
        <f>SUM(C500:C545)</f>
        <v>1298674.7792269343</v>
      </c>
    </row>
    <row r="501" spans="1:4" s="16" customFormat="1" x14ac:dyDescent="0.25">
      <c r="A501" s="16" t="s">
        <v>850</v>
      </c>
      <c r="B501" s="16" t="s">
        <v>852</v>
      </c>
      <c r="C501" s="17">
        <v>133218.04338867494</v>
      </c>
    </row>
    <row r="502" spans="1:4" s="16" customFormat="1" x14ac:dyDescent="0.25">
      <c r="A502" s="16" t="s">
        <v>19531</v>
      </c>
      <c r="B502" s="16" t="s">
        <v>19532</v>
      </c>
      <c r="C502" s="17">
        <v>23513.095447508411</v>
      </c>
    </row>
    <row r="503" spans="1:4" s="16" customFormat="1" x14ac:dyDescent="0.25">
      <c r="A503" s="16" t="s">
        <v>19533</v>
      </c>
      <c r="B503" s="16" t="s">
        <v>19534</v>
      </c>
      <c r="C503" s="17">
        <v>7708.5846079034573</v>
      </c>
    </row>
    <row r="504" spans="1:4" s="16" customFormat="1" x14ac:dyDescent="0.25">
      <c r="A504" s="16" t="s">
        <v>19535</v>
      </c>
      <c r="B504" s="16" t="s">
        <v>19536</v>
      </c>
      <c r="C504" s="17">
        <v>1610.2640030104089</v>
      </c>
    </row>
    <row r="505" spans="1:4" s="16" customFormat="1" x14ac:dyDescent="0.25">
      <c r="A505" s="16" t="s">
        <v>839</v>
      </c>
      <c r="B505" s="16" t="s">
        <v>841</v>
      </c>
      <c r="C505" s="17">
        <v>113459.68363276652</v>
      </c>
    </row>
    <row r="506" spans="1:4" s="16" customFormat="1" x14ac:dyDescent="0.25">
      <c r="A506" s="16" t="s">
        <v>833</v>
      </c>
      <c r="B506" s="16" t="s">
        <v>835</v>
      </c>
      <c r="C506" s="17">
        <v>55178.964386613865</v>
      </c>
    </row>
    <row r="507" spans="1:4" s="16" customFormat="1" x14ac:dyDescent="0.25">
      <c r="A507" s="16" t="s">
        <v>19537</v>
      </c>
      <c r="B507" s="16" t="s">
        <v>19538</v>
      </c>
      <c r="C507" s="17">
        <v>9736.1817396720726</v>
      </c>
    </row>
    <row r="508" spans="1:4" s="16" customFormat="1" x14ac:dyDescent="0.25">
      <c r="A508" s="16" t="s">
        <v>929</v>
      </c>
      <c r="B508" s="16" t="s">
        <v>931</v>
      </c>
      <c r="C508" s="17">
        <v>62978.533483176892</v>
      </c>
    </row>
    <row r="509" spans="1:4" s="16" customFormat="1" x14ac:dyDescent="0.25">
      <c r="A509" s="16" t="s">
        <v>900</v>
      </c>
      <c r="B509" s="16" t="s">
        <v>19539</v>
      </c>
      <c r="C509" s="17">
        <v>1734.0950705705552</v>
      </c>
    </row>
    <row r="510" spans="1:4" s="16" customFormat="1" x14ac:dyDescent="0.25">
      <c r="A510" s="16" t="s">
        <v>19540</v>
      </c>
      <c r="B510" s="16" t="s">
        <v>19541</v>
      </c>
      <c r="C510" s="17">
        <v>57.630622245827404</v>
      </c>
    </row>
    <row r="511" spans="1:4" s="16" customFormat="1" x14ac:dyDescent="0.25">
      <c r="A511" s="16" t="s">
        <v>907</v>
      </c>
      <c r="B511" s="16" t="s">
        <v>909</v>
      </c>
      <c r="C511" s="17">
        <v>2208.0235409354432</v>
      </c>
    </row>
    <row r="512" spans="1:4" s="16" customFormat="1" x14ac:dyDescent="0.25">
      <c r="A512" s="16" t="s">
        <v>19542</v>
      </c>
      <c r="B512" s="16" t="s">
        <v>19543</v>
      </c>
      <c r="C512" s="17">
        <v>141.5918820806167</v>
      </c>
    </row>
    <row r="513" spans="1:3" s="16" customFormat="1" x14ac:dyDescent="0.25">
      <c r="A513" s="16" t="s">
        <v>847</v>
      </c>
      <c r="B513" s="16" t="s">
        <v>849</v>
      </c>
      <c r="C513" s="17">
        <v>3794.1885112901623</v>
      </c>
    </row>
    <row r="514" spans="1:3" s="16" customFormat="1" x14ac:dyDescent="0.25">
      <c r="A514" s="16" t="s">
        <v>892</v>
      </c>
      <c r="B514" s="16" t="s">
        <v>893</v>
      </c>
      <c r="C514" s="17">
        <v>5048.7760991626501</v>
      </c>
    </row>
    <row r="515" spans="1:3" s="16" customFormat="1" x14ac:dyDescent="0.25">
      <c r="A515" s="16" t="s">
        <v>19544</v>
      </c>
      <c r="B515" s="16" t="s">
        <v>19545</v>
      </c>
      <c r="C515" s="17">
        <v>1077.2670206231012</v>
      </c>
    </row>
    <row r="516" spans="1:3" s="16" customFormat="1" x14ac:dyDescent="0.25">
      <c r="A516" s="16" t="s">
        <v>842</v>
      </c>
      <c r="B516" s="16" t="s">
        <v>844</v>
      </c>
      <c r="C516" s="17">
        <v>208648.33193673642</v>
      </c>
    </row>
    <row r="517" spans="1:3" s="16" customFormat="1" x14ac:dyDescent="0.25">
      <c r="A517" s="16" t="s">
        <v>19546</v>
      </c>
      <c r="B517" s="16" t="s">
        <v>19547</v>
      </c>
      <c r="C517" s="17">
        <v>2356.5287970619165</v>
      </c>
    </row>
    <row r="518" spans="1:3" s="16" customFormat="1" x14ac:dyDescent="0.25">
      <c r="A518" s="16" t="s">
        <v>889</v>
      </c>
      <c r="B518" s="16" t="s">
        <v>891</v>
      </c>
      <c r="C518" s="17">
        <v>2241.0374902060071</v>
      </c>
    </row>
    <row r="519" spans="1:3" s="16" customFormat="1" x14ac:dyDescent="0.25">
      <c r="A519" s="16" t="s">
        <v>19548</v>
      </c>
      <c r="B519" s="16" t="s">
        <v>19549</v>
      </c>
      <c r="C519" s="17">
        <v>10564.636313353607</v>
      </c>
    </row>
    <row r="520" spans="1:3" s="16" customFormat="1" x14ac:dyDescent="0.25">
      <c r="A520" s="16" t="s">
        <v>19550</v>
      </c>
      <c r="B520" s="16" t="s">
        <v>911</v>
      </c>
      <c r="C520" s="17">
        <v>3313.2287599177362</v>
      </c>
    </row>
    <row r="521" spans="1:3" s="16" customFormat="1" x14ac:dyDescent="0.25">
      <c r="A521" s="16" t="s">
        <v>883</v>
      </c>
      <c r="B521" s="16" t="s">
        <v>885</v>
      </c>
      <c r="C521" s="17">
        <v>34569.343399699443</v>
      </c>
    </row>
    <row r="522" spans="1:3" s="16" customFormat="1" x14ac:dyDescent="0.25">
      <c r="A522" s="16" t="s">
        <v>915</v>
      </c>
      <c r="B522" s="16" t="s">
        <v>916</v>
      </c>
      <c r="C522" s="17">
        <v>18688.48348873698</v>
      </c>
    </row>
    <row r="523" spans="1:3" s="16" customFormat="1" x14ac:dyDescent="0.25">
      <c r="A523" s="16" t="s">
        <v>856</v>
      </c>
      <c r="B523" s="16" t="s">
        <v>858</v>
      </c>
      <c r="C523" s="17">
        <v>5305.6982444441992</v>
      </c>
    </row>
    <row r="524" spans="1:3" s="16" customFormat="1" x14ac:dyDescent="0.25">
      <c r="A524" s="16" t="s">
        <v>830</v>
      </c>
      <c r="B524" s="16" t="s">
        <v>832</v>
      </c>
      <c r="C524" s="17">
        <v>5108.5923138688977</v>
      </c>
    </row>
    <row r="525" spans="1:3" s="16" customFormat="1" x14ac:dyDescent="0.25">
      <c r="A525" s="16" t="s">
        <v>874</v>
      </c>
      <c r="B525" s="16" t="s">
        <v>19551</v>
      </c>
      <c r="C525" s="17">
        <v>52873.335162175586</v>
      </c>
    </row>
    <row r="526" spans="1:3" s="16" customFormat="1" x14ac:dyDescent="0.25">
      <c r="A526" s="16" t="s">
        <v>19552</v>
      </c>
      <c r="B526" s="16" t="s">
        <v>19553</v>
      </c>
      <c r="C526" s="17">
        <v>592.41058795611002</v>
      </c>
    </row>
    <row r="527" spans="1:3" s="16" customFormat="1" x14ac:dyDescent="0.25">
      <c r="A527" s="16" t="s">
        <v>923</v>
      </c>
      <c r="B527" s="16" t="s">
        <v>925</v>
      </c>
      <c r="C527" s="17">
        <v>403.12677776547332</v>
      </c>
    </row>
    <row r="528" spans="1:3" s="16" customFormat="1" x14ac:dyDescent="0.25">
      <c r="A528" s="16" t="s">
        <v>871</v>
      </c>
      <c r="B528" s="16" t="s">
        <v>873</v>
      </c>
      <c r="C528" s="17">
        <v>89321.712921926097</v>
      </c>
    </row>
    <row r="529" spans="1:3" s="16" customFormat="1" x14ac:dyDescent="0.25">
      <c r="A529" s="16" t="s">
        <v>19554</v>
      </c>
      <c r="B529" s="16" t="s">
        <v>19555</v>
      </c>
      <c r="C529" s="17">
        <v>406.57771322929528</v>
      </c>
    </row>
    <row r="530" spans="1:3" s="16" customFormat="1" x14ac:dyDescent="0.25">
      <c r="A530" s="16" t="s">
        <v>897</v>
      </c>
      <c r="B530" s="16" t="s">
        <v>899</v>
      </c>
      <c r="C530" s="17">
        <v>855.2568391172191</v>
      </c>
    </row>
    <row r="531" spans="1:3" s="16" customFormat="1" x14ac:dyDescent="0.25">
      <c r="A531" s="16" t="s">
        <v>944</v>
      </c>
      <c r="B531" s="16" t="s">
        <v>946</v>
      </c>
      <c r="C531" s="17">
        <v>3037.3408484829333</v>
      </c>
    </row>
    <row r="532" spans="1:3" s="16" customFormat="1" x14ac:dyDescent="0.25">
      <c r="A532" s="16" t="s">
        <v>941</v>
      </c>
      <c r="B532" s="16" t="s">
        <v>943</v>
      </c>
      <c r="C532" s="17">
        <v>771.85923207485416</v>
      </c>
    </row>
    <row r="533" spans="1:3" s="16" customFormat="1" x14ac:dyDescent="0.25">
      <c r="A533" s="16" t="s">
        <v>19556</v>
      </c>
      <c r="B533" s="16" t="s">
        <v>19557</v>
      </c>
      <c r="C533" s="17">
        <v>197.85363325912803</v>
      </c>
    </row>
    <row r="534" spans="1:3" s="16" customFormat="1" x14ac:dyDescent="0.25">
      <c r="A534" s="16" t="s">
        <v>877</v>
      </c>
      <c r="B534" s="16" t="s">
        <v>879</v>
      </c>
      <c r="C534" s="17">
        <v>101868.71208014445</v>
      </c>
    </row>
    <row r="535" spans="1:3" s="16" customFormat="1" x14ac:dyDescent="0.25">
      <c r="A535" s="16" t="s">
        <v>894</v>
      </c>
      <c r="B535" s="16" t="s">
        <v>896</v>
      </c>
      <c r="C535" s="17">
        <v>2154.8216192015207</v>
      </c>
    </row>
    <row r="536" spans="1:3" s="16" customFormat="1" x14ac:dyDescent="0.25">
      <c r="A536" s="16" t="s">
        <v>19558</v>
      </c>
      <c r="B536" s="16" t="s">
        <v>19559</v>
      </c>
      <c r="C536" s="17">
        <v>794.52037495395189</v>
      </c>
    </row>
    <row r="537" spans="1:3" s="16" customFormat="1" x14ac:dyDescent="0.25">
      <c r="A537" s="16" t="s">
        <v>19560</v>
      </c>
      <c r="B537" s="16" t="s">
        <v>19561</v>
      </c>
      <c r="C537" s="17">
        <v>785.74924731673764</v>
      </c>
    </row>
    <row r="538" spans="1:3" s="16" customFormat="1" x14ac:dyDescent="0.25">
      <c r="A538" s="16" t="s">
        <v>836</v>
      </c>
      <c r="B538" s="16" t="s">
        <v>838</v>
      </c>
      <c r="C538" s="17">
        <v>15442.130982328561</v>
      </c>
    </row>
    <row r="539" spans="1:3" s="16" customFormat="1" x14ac:dyDescent="0.25">
      <c r="A539" s="16" t="s">
        <v>19562</v>
      </c>
      <c r="B539" s="16" t="s">
        <v>19563</v>
      </c>
      <c r="C539" s="17">
        <v>2239.1969912919685</v>
      </c>
    </row>
    <row r="540" spans="1:3" s="16" customFormat="1" x14ac:dyDescent="0.25">
      <c r="A540" s="16" t="s">
        <v>935</v>
      </c>
      <c r="B540" s="16" t="s">
        <v>937</v>
      </c>
      <c r="C540" s="17">
        <v>2861.3431398280113</v>
      </c>
    </row>
    <row r="541" spans="1:3" s="16" customFormat="1" x14ac:dyDescent="0.25">
      <c r="A541" s="16" t="s">
        <v>938</v>
      </c>
      <c r="B541" s="16" t="s">
        <v>940</v>
      </c>
      <c r="C541" s="17">
        <v>389.55309827444006</v>
      </c>
    </row>
    <row r="542" spans="1:3" s="16" customFormat="1" x14ac:dyDescent="0.25">
      <c r="A542" s="16" t="s">
        <v>920</v>
      </c>
      <c r="B542" s="16" t="s">
        <v>922</v>
      </c>
      <c r="C542" s="17">
        <v>125436.27019114289</v>
      </c>
    </row>
    <row r="543" spans="1:3" s="16" customFormat="1" x14ac:dyDescent="0.25">
      <c r="A543" s="16" t="s">
        <v>862</v>
      </c>
      <c r="B543" s="16" t="s">
        <v>864</v>
      </c>
      <c r="C543" s="17">
        <v>32843.261401275879</v>
      </c>
    </row>
    <row r="544" spans="1:3" s="16" customFormat="1" x14ac:dyDescent="0.25">
      <c r="A544" s="16" t="s">
        <v>886</v>
      </c>
      <c r="B544" s="16" t="s">
        <v>888</v>
      </c>
      <c r="C544" s="17">
        <v>22820.863675481698</v>
      </c>
    </row>
    <row r="545" spans="1:3" s="16" customFormat="1" x14ac:dyDescent="0.25">
      <c r="A545" s="16" t="s">
        <v>19564</v>
      </c>
      <c r="B545" s="16" t="s">
        <v>19565</v>
      </c>
      <c r="C545" s="17">
        <v>18786.144962363142</v>
      </c>
    </row>
    <row r="546" spans="1:3" x14ac:dyDescent="0.25">
      <c r="A546" t="s">
        <v>6445</v>
      </c>
      <c r="B546" t="s">
        <v>6447</v>
      </c>
      <c r="C546" s="2">
        <v>50729.354656733667</v>
      </c>
    </row>
    <row r="547" spans="1:3" x14ac:dyDescent="0.25">
      <c r="A547" t="s">
        <v>2981</v>
      </c>
      <c r="B547" t="s">
        <v>19566</v>
      </c>
      <c r="C547" s="2">
        <v>62975.431092194922</v>
      </c>
    </row>
    <row r="548" spans="1:3" x14ac:dyDescent="0.25">
      <c r="A548" t="s">
        <v>5588</v>
      </c>
      <c r="B548" t="s">
        <v>5590</v>
      </c>
      <c r="C548" s="2">
        <v>70308.093796906032</v>
      </c>
    </row>
    <row r="549" spans="1:3" x14ac:dyDescent="0.25">
      <c r="A549" t="s">
        <v>8479</v>
      </c>
      <c r="B549" t="s">
        <v>19567</v>
      </c>
      <c r="C549" s="2">
        <v>19777.25362757282</v>
      </c>
    </row>
    <row r="550" spans="1:3" x14ac:dyDescent="0.25">
      <c r="A550" t="s">
        <v>8845</v>
      </c>
      <c r="B550" t="s">
        <v>8847</v>
      </c>
      <c r="C550" s="2">
        <v>20345.517444932655</v>
      </c>
    </row>
    <row r="551" spans="1:3" x14ac:dyDescent="0.25">
      <c r="A551" t="s">
        <v>12072</v>
      </c>
      <c r="B551" t="s">
        <v>12074</v>
      </c>
      <c r="C551" s="2">
        <v>11719.549381912702</v>
      </c>
    </row>
    <row r="552" spans="1:3" x14ac:dyDescent="0.25">
      <c r="A552" t="s">
        <v>4102</v>
      </c>
      <c r="B552" t="s">
        <v>4104</v>
      </c>
      <c r="C552" s="2">
        <v>79694.405320358055</v>
      </c>
    </row>
    <row r="553" spans="1:3" x14ac:dyDescent="0.25">
      <c r="A553" t="s">
        <v>7022</v>
      </c>
      <c r="B553" t="s">
        <v>7024</v>
      </c>
      <c r="C553" s="2">
        <v>27642.798283489115</v>
      </c>
    </row>
    <row r="554" spans="1:3" x14ac:dyDescent="0.25">
      <c r="A554" t="s">
        <v>7744</v>
      </c>
      <c r="B554" t="s">
        <v>18991</v>
      </c>
      <c r="C554" s="2">
        <v>24151.774452695714</v>
      </c>
    </row>
    <row r="555" spans="1:3" x14ac:dyDescent="0.25">
      <c r="A555" t="s">
        <v>13009</v>
      </c>
      <c r="B555" t="s">
        <v>13011</v>
      </c>
      <c r="C555" s="2">
        <v>9529.8157989355186</v>
      </c>
    </row>
    <row r="556" spans="1:3" x14ac:dyDescent="0.25">
      <c r="A556" t="s">
        <v>13199</v>
      </c>
      <c r="B556" t="s">
        <v>13201</v>
      </c>
      <c r="C556" s="2">
        <v>7609.3868928399834</v>
      </c>
    </row>
    <row r="557" spans="1:3" x14ac:dyDescent="0.25">
      <c r="A557" t="s">
        <v>3366</v>
      </c>
      <c r="B557" t="s">
        <v>19098</v>
      </c>
      <c r="C557" s="2">
        <v>176375.75863498374</v>
      </c>
    </row>
    <row r="558" spans="1:3" x14ac:dyDescent="0.25">
      <c r="A558" t="s">
        <v>10519</v>
      </c>
      <c r="B558" t="s">
        <v>19568</v>
      </c>
      <c r="C558" s="2">
        <v>15857.529286603383</v>
      </c>
    </row>
    <row r="559" spans="1:3" x14ac:dyDescent="0.25">
      <c r="A559" t="s">
        <v>7735</v>
      </c>
      <c r="B559" t="s">
        <v>7737</v>
      </c>
      <c r="C559" s="2">
        <v>21440.316943179707</v>
      </c>
    </row>
    <row r="560" spans="1:3" x14ac:dyDescent="0.25">
      <c r="A560" t="s">
        <v>9348</v>
      </c>
      <c r="B560" t="s">
        <v>9350</v>
      </c>
      <c r="C560" s="2">
        <v>10294.945706855919</v>
      </c>
    </row>
    <row r="561" spans="1:3" x14ac:dyDescent="0.25">
      <c r="A561" t="s">
        <v>12420</v>
      </c>
      <c r="B561" t="s">
        <v>12422</v>
      </c>
      <c r="C561" s="2">
        <v>12576.761751126089</v>
      </c>
    </row>
    <row r="562" spans="1:3" x14ac:dyDescent="0.25">
      <c r="A562" t="s">
        <v>3814</v>
      </c>
      <c r="B562" t="s">
        <v>3816</v>
      </c>
      <c r="C562" s="2">
        <v>95751.668424892458</v>
      </c>
    </row>
    <row r="563" spans="1:3" x14ac:dyDescent="0.25">
      <c r="A563" t="s">
        <v>4219</v>
      </c>
      <c r="B563" t="s">
        <v>4221</v>
      </c>
      <c r="C563" s="2">
        <v>48402.015597292484</v>
      </c>
    </row>
    <row r="564" spans="1:3" x14ac:dyDescent="0.25">
      <c r="A564" t="s">
        <v>1922</v>
      </c>
      <c r="B564" t="s">
        <v>19569</v>
      </c>
      <c r="C564" s="2">
        <v>256910.87222569939</v>
      </c>
    </row>
    <row r="565" spans="1:3" x14ac:dyDescent="0.25">
      <c r="A565" t="s">
        <v>18003</v>
      </c>
      <c r="B565" t="s">
        <v>19570</v>
      </c>
      <c r="C565" s="2">
        <v>58749.012914061059</v>
      </c>
    </row>
    <row r="566" spans="1:3" x14ac:dyDescent="0.25">
      <c r="A566" t="s">
        <v>8605</v>
      </c>
      <c r="B566" t="s">
        <v>8607</v>
      </c>
      <c r="C566" s="2">
        <v>32603.345465960043</v>
      </c>
    </row>
    <row r="567" spans="1:3" x14ac:dyDescent="0.25">
      <c r="A567" t="s">
        <v>19128</v>
      </c>
      <c r="B567" t="s">
        <v>19571</v>
      </c>
      <c r="C567" s="2">
        <v>167073.35948311409</v>
      </c>
    </row>
    <row r="568" spans="1:3" x14ac:dyDescent="0.25">
      <c r="A568" t="s">
        <v>11612</v>
      </c>
      <c r="B568" t="s">
        <v>11614</v>
      </c>
      <c r="C568" s="2">
        <v>18002.264971755976</v>
      </c>
    </row>
    <row r="569" spans="1:3" x14ac:dyDescent="0.25">
      <c r="A569" t="s">
        <v>1958</v>
      </c>
      <c r="B569" t="s">
        <v>1960</v>
      </c>
      <c r="C569" s="2">
        <v>187254.37255995406</v>
      </c>
    </row>
    <row r="570" spans="1:3" x14ac:dyDescent="0.25">
      <c r="A570" t="s">
        <v>3826</v>
      </c>
      <c r="B570" t="s">
        <v>3828</v>
      </c>
      <c r="C570" s="2">
        <v>109824.00809044794</v>
      </c>
    </row>
    <row r="571" spans="1:3" x14ac:dyDescent="0.25">
      <c r="A571" t="s">
        <v>2534</v>
      </c>
      <c r="B571" t="s">
        <v>2536</v>
      </c>
      <c r="C571" s="2">
        <v>151939.33952211376</v>
      </c>
    </row>
    <row r="572" spans="1:3" x14ac:dyDescent="0.25">
      <c r="A572" t="s">
        <v>8194</v>
      </c>
      <c r="B572" t="s">
        <v>8196</v>
      </c>
      <c r="C572" s="2">
        <v>26911.084933976723</v>
      </c>
    </row>
    <row r="573" spans="1:3" x14ac:dyDescent="0.25">
      <c r="A573" t="s">
        <v>9690</v>
      </c>
      <c r="B573" t="s">
        <v>9692</v>
      </c>
      <c r="C573" s="2">
        <v>23323.738592517126</v>
      </c>
    </row>
    <row r="574" spans="1:3" x14ac:dyDescent="0.25">
      <c r="A574" t="s">
        <v>11816</v>
      </c>
      <c r="B574" t="s">
        <v>11817</v>
      </c>
      <c r="C574" s="2">
        <v>9292.276407842437</v>
      </c>
    </row>
    <row r="575" spans="1:3" x14ac:dyDescent="0.25">
      <c r="A575" t="s">
        <v>10735</v>
      </c>
      <c r="B575" t="s">
        <v>10737</v>
      </c>
      <c r="C575" s="2">
        <v>11583.373167886644</v>
      </c>
    </row>
    <row r="576" spans="1:3" x14ac:dyDescent="0.25">
      <c r="A576" t="s">
        <v>7513</v>
      </c>
      <c r="B576" t="s">
        <v>19572</v>
      </c>
      <c r="C576" s="2">
        <v>44253.991169778434</v>
      </c>
    </row>
    <row r="577" spans="1:3" x14ac:dyDescent="0.25">
      <c r="A577" t="s">
        <v>10043</v>
      </c>
      <c r="B577" t="s">
        <v>10045</v>
      </c>
      <c r="C577" s="2">
        <v>9722.1272298397471</v>
      </c>
    </row>
    <row r="578" spans="1:3" x14ac:dyDescent="0.25">
      <c r="A578" t="s">
        <v>6385</v>
      </c>
      <c r="B578" t="s">
        <v>6387</v>
      </c>
      <c r="C578" s="2">
        <v>44976.789602675963</v>
      </c>
    </row>
    <row r="579" spans="1:3" x14ac:dyDescent="0.25">
      <c r="A579" t="s">
        <v>7498</v>
      </c>
      <c r="B579" t="s">
        <v>7500</v>
      </c>
      <c r="C579" s="2">
        <v>14546.498198284624</v>
      </c>
    </row>
    <row r="580" spans="1:3" x14ac:dyDescent="0.25">
      <c r="A580" t="s">
        <v>7318</v>
      </c>
      <c r="B580" t="s">
        <v>7320</v>
      </c>
      <c r="C580" s="2">
        <v>33140.253508539688</v>
      </c>
    </row>
    <row r="581" spans="1:3" x14ac:dyDescent="0.25">
      <c r="A581" t="s">
        <v>5792</v>
      </c>
      <c r="B581" t="s">
        <v>5794</v>
      </c>
      <c r="C581" s="2">
        <v>47230.365491733857</v>
      </c>
    </row>
    <row r="582" spans="1:3" x14ac:dyDescent="0.25">
      <c r="A582" t="s">
        <v>3420</v>
      </c>
      <c r="B582" t="s">
        <v>3422</v>
      </c>
      <c r="C582" s="2">
        <v>160086.48051187792</v>
      </c>
    </row>
    <row r="583" spans="1:3" x14ac:dyDescent="0.25">
      <c r="A583" t="s">
        <v>5843</v>
      </c>
      <c r="B583" t="s">
        <v>5845</v>
      </c>
      <c r="C583" s="2">
        <v>40466.5894982338</v>
      </c>
    </row>
    <row r="584" spans="1:3" x14ac:dyDescent="0.25">
      <c r="A584" t="s">
        <v>12423</v>
      </c>
      <c r="B584" t="s">
        <v>12425</v>
      </c>
      <c r="C584" s="2">
        <v>6180.3407135294383</v>
      </c>
    </row>
    <row r="585" spans="1:3" x14ac:dyDescent="0.25">
      <c r="A585" t="s">
        <v>3151</v>
      </c>
      <c r="B585" t="s">
        <v>3153</v>
      </c>
      <c r="C585" s="2">
        <v>102261.4555682552</v>
      </c>
    </row>
    <row r="586" spans="1:3" x14ac:dyDescent="0.25">
      <c r="A586" t="s">
        <v>3895</v>
      </c>
      <c r="B586" t="s">
        <v>3897</v>
      </c>
      <c r="C586" s="2">
        <v>95784.682374162992</v>
      </c>
    </row>
    <row r="587" spans="1:3" x14ac:dyDescent="0.25">
      <c r="A587" t="s">
        <v>4567</v>
      </c>
      <c r="B587" t="s">
        <v>4569</v>
      </c>
      <c r="C587" s="2">
        <v>39243.635485446342</v>
      </c>
    </row>
    <row r="588" spans="1:3" x14ac:dyDescent="0.25">
      <c r="A588" t="s">
        <v>11370</v>
      </c>
      <c r="B588" t="s">
        <v>11372</v>
      </c>
      <c r="C588" s="2">
        <v>12096.276503379937</v>
      </c>
    </row>
    <row r="589" spans="1:3" x14ac:dyDescent="0.25">
      <c r="A589" t="s">
        <v>5753</v>
      </c>
      <c r="B589" t="s">
        <v>5755</v>
      </c>
      <c r="C589" s="2">
        <v>50627.696424684487</v>
      </c>
    </row>
    <row r="590" spans="1:3" x14ac:dyDescent="0.25">
      <c r="A590" t="s">
        <v>6860</v>
      </c>
      <c r="B590" t="s">
        <v>19573</v>
      </c>
      <c r="C590" s="2">
        <v>62116.838348796002</v>
      </c>
    </row>
    <row r="591" spans="1:3" x14ac:dyDescent="0.25">
      <c r="A591" t="s">
        <v>1898</v>
      </c>
      <c r="B591" t="s">
        <v>19574</v>
      </c>
      <c r="C591" s="2">
        <v>218238.07898156031</v>
      </c>
    </row>
    <row r="592" spans="1:3" x14ac:dyDescent="0.25">
      <c r="A592" t="s">
        <v>3540</v>
      </c>
      <c r="B592" t="s">
        <v>19575</v>
      </c>
      <c r="C592" s="2">
        <v>187376.99580010187</v>
      </c>
    </row>
    <row r="593" spans="1:3" x14ac:dyDescent="0.25">
      <c r="A593" t="s">
        <v>5300</v>
      </c>
      <c r="B593" t="s">
        <v>5302</v>
      </c>
      <c r="C593" s="2">
        <v>41120.094872485497</v>
      </c>
    </row>
    <row r="594" spans="1:3" x14ac:dyDescent="0.25">
      <c r="A594" t="s">
        <v>8416</v>
      </c>
      <c r="B594" t="s">
        <v>8418</v>
      </c>
      <c r="C594" s="2">
        <v>18783.844338720595</v>
      </c>
    </row>
    <row r="595" spans="1:3" x14ac:dyDescent="0.25">
      <c r="A595" t="s">
        <v>11152</v>
      </c>
      <c r="B595" t="s">
        <v>11154</v>
      </c>
      <c r="C595" s="2">
        <v>16818.306529709709</v>
      </c>
    </row>
    <row r="596" spans="1:3" x14ac:dyDescent="0.25">
      <c r="A596" t="s">
        <v>6887</v>
      </c>
      <c r="B596" t="s">
        <v>6889</v>
      </c>
      <c r="C596" s="2">
        <v>37413.891986936847</v>
      </c>
    </row>
    <row r="597" spans="1:3" x14ac:dyDescent="0.25">
      <c r="A597" t="s">
        <v>19576</v>
      </c>
      <c r="B597" t="s">
        <v>16896</v>
      </c>
      <c r="C597" s="2">
        <v>661.42929723255008</v>
      </c>
    </row>
    <row r="598" spans="1:3" x14ac:dyDescent="0.25">
      <c r="A598" t="s">
        <v>12255</v>
      </c>
      <c r="B598" t="s">
        <v>19577</v>
      </c>
      <c r="C598" s="2">
        <v>14737.104867069724</v>
      </c>
    </row>
    <row r="599" spans="1:3" x14ac:dyDescent="0.25">
      <c r="A599" t="s">
        <v>11633</v>
      </c>
      <c r="B599" t="s">
        <v>19578</v>
      </c>
      <c r="C599" s="2">
        <v>10586.319691184623</v>
      </c>
    </row>
    <row r="600" spans="1:3" x14ac:dyDescent="0.25">
      <c r="A600" t="s">
        <v>15356</v>
      </c>
      <c r="B600" t="s">
        <v>15358</v>
      </c>
      <c r="C600" s="2">
        <v>7294.7024146090716</v>
      </c>
    </row>
    <row r="601" spans="1:3" x14ac:dyDescent="0.25">
      <c r="A601" t="s">
        <v>4883</v>
      </c>
      <c r="B601" t="s">
        <v>4885</v>
      </c>
      <c r="C601" s="2">
        <v>193218.62432207761</v>
      </c>
    </row>
    <row r="602" spans="1:3" x14ac:dyDescent="0.25">
      <c r="A602" t="s">
        <v>18968</v>
      </c>
      <c r="B602" t="s">
        <v>18969</v>
      </c>
      <c r="C602" s="2">
        <v>15982.087351234575</v>
      </c>
    </row>
    <row r="603" spans="1:3" x14ac:dyDescent="0.25">
      <c r="A603" t="s">
        <v>2078</v>
      </c>
      <c r="B603" t="s">
        <v>2080</v>
      </c>
      <c r="C603" s="2">
        <v>161531.09961262488</v>
      </c>
    </row>
    <row r="604" spans="1:3" x14ac:dyDescent="0.25">
      <c r="A604" t="s">
        <v>2153</v>
      </c>
      <c r="B604" t="s">
        <v>19579</v>
      </c>
      <c r="C604" s="2">
        <v>148448.48823809356</v>
      </c>
    </row>
    <row r="605" spans="1:3" x14ac:dyDescent="0.25">
      <c r="A605" t="s">
        <v>7372</v>
      </c>
      <c r="B605" t="s">
        <v>7374</v>
      </c>
      <c r="C605" s="2">
        <v>51901.321673199054</v>
      </c>
    </row>
    <row r="606" spans="1:3" x14ac:dyDescent="0.25">
      <c r="A606" t="s">
        <v>10351</v>
      </c>
      <c r="B606" t="s">
        <v>10353</v>
      </c>
      <c r="C606" s="2">
        <v>27239.613990132577</v>
      </c>
    </row>
    <row r="607" spans="1:3" x14ac:dyDescent="0.25">
      <c r="A607" t="s">
        <v>8527</v>
      </c>
      <c r="B607" t="s">
        <v>19580</v>
      </c>
      <c r="C607" s="2">
        <v>24737.110622950993</v>
      </c>
    </row>
    <row r="608" spans="1:3" x14ac:dyDescent="0.25">
      <c r="A608" t="s">
        <v>7474</v>
      </c>
      <c r="B608" t="s">
        <v>7476</v>
      </c>
      <c r="C608" s="2">
        <v>27723.555349745748</v>
      </c>
    </row>
    <row r="609" spans="1:3" x14ac:dyDescent="0.25">
      <c r="A609" t="s">
        <v>6256</v>
      </c>
      <c r="B609" t="s">
        <v>6258</v>
      </c>
      <c r="C609" s="2">
        <v>32759.396767634076</v>
      </c>
    </row>
    <row r="610" spans="1:3" x14ac:dyDescent="0.25">
      <c r="A610" t="s">
        <v>8059</v>
      </c>
      <c r="B610" t="s">
        <v>8061</v>
      </c>
      <c r="C610" s="2">
        <v>33561.382666308105</v>
      </c>
    </row>
    <row r="611" spans="1:3" x14ac:dyDescent="0.25">
      <c r="A611" t="s">
        <v>10951</v>
      </c>
      <c r="B611" t="s">
        <v>10953</v>
      </c>
      <c r="C611" s="2">
        <v>19985.476746744818</v>
      </c>
    </row>
    <row r="612" spans="1:3" x14ac:dyDescent="0.25">
      <c r="A612" t="s">
        <v>10135</v>
      </c>
      <c r="B612" t="s">
        <v>10137</v>
      </c>
      <c r="C612" s="2">
        <v>18065.877215472425</v>
      </c>
    </row>
    <row r="613" spans="1:3" x14ac:dyDescent="0.25">
      <c r="A613" t="s">
        <v>9911</v>
      </c>
      <c r="B613" t="s">
        <v>9913</v>
      </c>
      <c r="C613" s="2">
        <v>8912.6016123331865</v>
      </c>
    </row>
    <row r="614" spans="1:3" x14ac:dyDescent="0.25">
      <c r="A614" t="s">
        <v>5672</v>
      </c>
      <c r="B614" t="s">
        <v>5674</v>
      </c>
      <c r="C614" s="2">
        <v>52771.762628357093</v>
      </c>
    </row>
    <row r="615" spans="1:3" x14ac:dyDescent="0.25">
      <c r="A615" t="s">
        <v>4501</v>
      </c>
      <c r="B615" t="s">
        <v>19581</v>
      </c>
      <c r="C615" s="2">
        <v>73900.345067971532</v>
      </c>
    </row>
    <row r="616" spans="1:3" x14ac:dyDescent="0.25">
      <c r="A616" t="s">
        <v>5066</v>
      </c>
      <c r="B616" t="s">
        <v>19582</v>
      </c>
      <c r="C616" s="2">
        <v>17434.29851000194</v>
      </c>
    </row>
    <row r="617" spans="1:3" x14ac:dyDescent="0.25">
      <c r="A617" t="s">
        <v>13447</v>
      </c>
      <c r="B617" t="s">
        <v>13449</v>
      </c>
      <c r="C617" s="2">
        <v>5607.7701287107502</v>
      </c>
    </row>
    <row r="618" spans="1:3" x14ac:dyDescent="0.25">
      <c r="A618" t="s">
        <v>2270</v>
      </c>
      <c r="B618" t="s">
        <v>3281</v>
      </c>
      <c r="C618" s="2">
        <v>171355.74033135292</v>
      </c>
    </row>
    <row r="619" spans="1:3" x14ac:dyDescent="0.25">
      <c r="A619" t="s">
        <v>12243</v>
      </c>
      <c r="B619" t="s">
        <v>12245</v>
      </c>
      <c r="C619" s="2">
        <v>10765.078148210603</v>
      </c>
    </row>
    <row r="620" spans="1:3" x14ac:dyDescent="0.25">
      <c r="A620" t="s">
        <v>7016</v>
      </c>
      <c r="B620" t="s">
        <v>7018</v>
      </c>
      <c r="C620" s="2">
        <v>27551.981165199533</v>
      </c>
    </row>
    <row r="621" spans="1:3" x14ac:dyDescent="0.25">
      <c r="A621" t="s">
        <v>3585</v>
      </c>
      <c r="B621" t="s">
        <v>3587</v>
      </c>
      <c r="C621" s="2">
        <v>97804.744963502279</v>
      </c>
    </row>
    <row r="622" spans="1:3" x14ac:dyDescent="0.25">
      <c r="A622" t="s">
        <v>5351</v>
      </c>
      <c r="B622" t="s">
        <v>5353</v>
      </c>
      <c r="C622" s="2">
        <v>48529.642693862836</v>
      </c>
    </row>
    <row r="623" spans="1:3" x14ac:dyDescent="0.25">
      <c r="A623" t="s">
        <v>3438</v>
      </c>
      <c r="B623" t="s">
        <v>3440</v>
      </c>
      <c r="C623" s="2">
        <v>101429.31999674562</v>
      </c>
    </row>
    <row r="624" spans="1:3" x14ac:dyDescent="0.25">
      <c r="A624" t="s">
        <v>4841</v>
      </c>
      <c r="B624" t="s">
        <v>4843</v>
      </c>
      <c r="C624" s="2">
        <v>73535.236095899178</v>
      </c>
    </row>
    <row r="625" spans="1:3" x14ac:dyDescent="0.25">
      <c r="A625" t="s">
        <v>7738</v>
      </c>
      <c r="B625" t="s">
        <v>19583</v>
      </c>
      <c r="C625" s="2">
        <v>44710.837509597404</v>
      </c>
    </row>
    <row r="626" spans="1:3" x14ac:dyDescent="0.25">
      <c r="A626" t="s">
        <v>8926</v>
      </c>
      <c r="B626" t="s">
        <v>19584</v>
      </c>
      <c r="C626" s="2">
        <v>20762.093093356558</v>
      </c>
    </row>
    <row r="627" spans="1:3" x14ac:dyDescent="0.25">
      <c r="A627" t="s">
        <v>18007</v>
      </c>
      <c r="B627" t="s">
        <v>19585</v>
      </c>
      <c r="C627" s="2">
        <v>27414.979027285797</v>
      </c>
    </row>
    <row r="628" spans="1:3" x14ac:dyDescent="0.25">
      <c r="A628" t="s">
        <v>19586</v>
      </c>
      <c r="B628" t="s">
        <v>19587</v>
      </c>
      <c r="C628" s="2">
        <v>36604.417558306341</v>
      </c>
    </row>
    <row r="629" spans="1:3" x14ac:dyDescent="0.25">
      <c r="A629" t="s">
        <v>3064</v>
      </c>
      <c r="B629" t="s">
        <v>19588</v>
      </c>
      <c r="C629" s="2">
        <v>141760.28197969208</v>
      </c>
    </row>
    <row r="630" spans="1:3" x14ac:dyDescent="0.25">
      <c r="A630" t="s">
        <v>5312</v>
      </c>
      <c r="B630" t="s">
        <v>19589</v>
      </c>
      <c r="C630" s="2">
        <v>56944.518760028528</v>
      </c>
    </row>
    <row r="631" spans="1:3" x14ac:dyDescent="0.25">
      <c r="A631" t="s">
        <v>7630</v>
      </c>
      <c r="B631" t="s">
        <v>19590</v>
      </c>
      <c r="C631" s="2">
        <v>32970.467483719643</v>
      </c>
    </row>
    <row r="632" spans="1:3" x14ac:dyDescent="0.25">
      <c r="A632" t="s">
        <v>6376</v>
      </c>
      <c r="B632" t="s">
        <v>6378</v>
      </c>
      <c r="C632" s="2">
        <v>58068.948565323866</v>
      </c>
    </row>
    <row r="633" spans="1:3" x14ac:dyDescent="0.25">
      <c r="A633" t="s">
        <v>5081</v>
      </c>
      <c r="B633" t="s">
        <v>19591</v>
      </c>
      <c r="C633" s="2">
        <v>69393.7684457664</v>
      </c>
    </row>
    <row r="634" spans="1:3" x14ac:dyDescent="0.25">
      <c r="A634" t="s">
        <v>3312</v>
      </c>
      <c r="B634" t="s">
        <v>19592</v>
      </c>
      <c r="C634" s="2">
        <v>130327.85617992845</v>
      </c>
    </row>
    <row r="635" spans="1:3" x14ac:dyDescent="0.25">
      <c r="A635" t="s">
        <v>9528</v>
      </c>
      <c r="B635" t="s">
        <v>9530</v>
      </c>
      <c r="C635" s="2">
        <v>22139.994108469615</v>
      </c>
    </row>
    <row r="636" spans="1:3" x14ac:dyDescent="0.25">
      <c r="A636" t="s">
        <v>10366</v>
      </c>
      <c r="B636" t="s">
        <v>19593</v>
      </c>
      <c r="C636" s="2">
        <v>12192.442571638445</v>
      </c>
    </row>
    <row r="637" spans="1:3" x14ac:dyDescent="0.25">
      <c r="A637" t="s">
        <v>4012</v>
      </c>
      <c r="B637" t="s">
        <v>4014</v>
      </c>
      <c r="C637" s="2">
        <v>72688.664111032573</v>
      </c>
    </row>
    <row r="638" spans="1:3" x14ac:dyDescent="0.25">
      <c r="A638" t="s">
        <v>11062</v>
      </c>
      <c r="B638" t="s">
        <v>11064</v>
      </c>
      <c r="C638" s="2">
        <v>11695.253070779667</v>
      </c>
    </row>
    <row r="639" spans="1:3" x14ac:dyDescent="0.25">
      <c r="A639" t="s">
        <v>4766</v>
      </c>
      <c r="B639" t="s">
        <v>4768</v>
      </c>
      <c r="C639" s="2">
        <v>95381.268018442235</v>
      </c>
    </row>
    <row r="640" spans="1:3" x14ac:dyDescent="0.25">
      <c r="A640" t="s">
        <v>4186</v>
      </c>
      <c r="B640" t="s">
        <v>4188</v>
      </c>
      <c r="C640" s="2">
        <v>80943.646834041181</v>
      </c>
    </row>
    <row r="641" spans="1:3" x14ac:dyDescent="0.25">
      <c r="A641" t="s">
        <v>9705</v>
      </c>
      <c r="B641" t="s">
        <v>9707</v>
      </c>
      <c r="C641" s="2">
        <v>28924.648261525796</v>
      </c>
    </row>
    <row r="642" spans="1:3" x14ac:dyDescent="0.25">
      <c r="A642" t="s">
        <v>9054</v>
      </c>
      <c r="B642" t="s">
        <v>19594</v>
      </c>
      <c r="C642" s="2">
        <v>18864.366166209773</v>
      </c>
    </row>
    <row r="643" spans="1:3" x14ac:dyDescent="0.25">
      <c r="A643" t="s">
        <v>19595</v>
      </c>
      <c r="B643" t="s">
        <v>19596</v>
      </c>
      <c r="C643" s="2">
        <v>17254.67731911</v>
      </c>
    </row>
    <row r="644" spans="1:3" x14ac:dyDescent="0.25">
      <c r="A644" t="s">
        <v>2351</v>
      </c>
      <c r="B644" t="s">
        <v>2353</v>
      </c>
      <c r="C644" s="2">
        <v>175588.14013095741</v>
      </c>
    </row>
    <row r="645" spans="1:3" x14ac:dyDescent="0.25">
      <c r="A645" t="s">
        <v>10834</v>
      </c>
      <c r="B645" t="s">
        <v>10836</v>
      </c>
      <c r="C645" s="2">
        <v>11943.975218243262</v>
      </c>
    </row>
    <row r="646" spans="1:3" x14ac:dyDescent="0.25">
      <c r="A646" t="s">
        <v>19597</v>
      </c>
      <c r="B646" t="s">
        <v>19598</v>
      </c>
      <c r="C646" s="2">
        <v>29811.538675728043</v>
      </c>
    </row>
    <row r="647" spans="1:3" x14ac:dyDescent="0.25">
      <c r="A647" t="s">
        <v>19021</v>
      </c>
      <c r="B647" t="s">
        <v>19599</v>
      </c>
      <c r="C647" s="2">
        <v>40543.890452623404</v>
      </c>
    </row>
    <row r="648" spans="1:3" x14ac:dyDescent="0.25">
      <c r="A648" t="s">
        <v>19600</v>
      </c>
      <c r="B648" t="s">
        <v>19601</v>
      </c>
      <c r="C648" s="2">
        <v>1709.9385223238012</v>
      </c>
    </row>
    <row r="649" spans="1:3" x14ac:dyDescent="0.25">
      <c r="A649" t="s">
        <v>8263</v>
      </c>
      <c r="B649" t="s">
        <v>8265</v>
      </c>
      <c r="C649" s="2">
        <v>19567.724329327761</v>
      </c>
    </row>
    <row r="650" spans="1:3" x14ac:dyDescent="0.25">
      <c r="A650" t="s">
        <v>12940</v>
      </c>
      <c r="B650" t="s">
        <v>12942</v>
      </c>
      <c r="C650" s="2">
        <v>6771.598113884721</v>
      </c>
    </row>
    <row r="651" spans="1:3" x14ac:dyDescent="0.25">
      <c r="A651" t="s">
        <v>3731</v>
      </c>
      <c r="B651" t="s">
        <v>19602</v>
      </c>
      <c r="C651" s="2">
        <v>95723.658332044433</v>
      </c>
    </row>
    <row r="652" spans="1:3" x14ac:dyDescent="0.25">
      <c r="A652" t="s">
        <v>6352</v>
      </c>
      <c r="B652" t="s">
        <v>6354</v>
      </c>
      <c r="C652" s="2">
        <v>26978.182622511635</v>
      </c>
    </row>
    <row r="653" spans="1:3" x14ac:dyDescent="0.25">
      <c r="A653" t="s">
        <v>7537</v>
      </c>
      <c r="B653" t="s">
        <v>7539</v>
      </c>
      <c r="C653" s="2">
        <v>23092.682358848742</v>
      </c>
    </row>
    <row r="654" spans="1:3" x14ac:dyDescent="0.25">
      <c r="A654" t="s">
        <v>11678</v>
      </c>
      <c r="B654" t="s">
        <v>11680</v>
      </c>
      <c r="C654" s="2">
        <v>8340.7959848756491</v>
      </c>
    </row>
    <row r="655" spans="1:3" x14ac:dyDescent="0.25">
      <c r="A655" t="s">
        <v>3701</v>
      </c>
      <c r="B655" t="s">
        <v>3703</v>
      </c>
      <c r="C655" s="2">
        <v>99219.283410122938</v>
      </c>
    </row>
    <row r="656" spans="1:3" x14ac:dyDescent="0.25">
      <c r="A656" t="s">
        <v>2861</v>
      </c>
      <c r="B656" t="s">
        <v>2863</v>
      </c>
      <c r="C656" s="2">
        <v>124833.27673443109</v>
      </c>
    </row>
    <row r="657" spans="1:3" x14ac:dyDescent="0.25">
      <c r="A657" t="s">
        <v>10684</v>
      </c>
      <c r="B657" t="s">
        <v>10686</v>
      </c>
      <c r="C657" s="2">
        <v>7591.7129268620183</v>
      </c>
    </row>
    <row r="658" spans="1:3" x14ac:dyDescent="0.25">
      <c r="A658" t="s">
        <v>2264</v>
      </c>
      <c r="B658" t="s">
        <v>2266</v>
      </c>
      <c r="C658" s="2">
        <v>201152.26743781334</v>
      </c>
    </row>
    <row r="659" spans="1:3" x14ac:dyDescent="0.25">
      <c r="A659" t="s">
        <v>10384</v>
      </c>
      <c r="B659" t="s">
        <v>10386</v>
      </c>
      <c r="C659" s="2">
        <v>4945.8749551905848</v>
      </c>
    </row>
    <row r="660" spans="1:3" x14ac:dyDescent="0.25">
      <c r="A660" t="s">
        <v>2282</v>
      </c>
      <c r="B660" t="s">
        <v>2284</v>
      </c>
      <c r="C660" s="2">
        <v>220398.36458191287</v>
      </c>
    </row>
    <row r="661" spans="1:3" x14ac:dyDescent="0.25">
      <c r="A661" t="s">
        <v>2642</v>
      </c>
      <c r="B661" t="s">
        <v>2644</v>
      </c>
      <c r="C661" s="2">
        <v>165614.01639105481</v>
      </c>
    </row>
    <row r="662" spans="1:3" x14ac:dyDescent="0.25">
      <c r="A662" t="s">
        <v>13098</v>
      </c>
      <c r="B662" t="s">
        <v>13099</v>
      </c>
      <c r="C662" s="2">
        <v>8932.1712921926119</v>
      </c>
    </row>
    <row r="663" spans="1:3" x14ac:dyDescent="0.25">
      <c r="A663" t="s">
        <v>3270</v>
      </c>
      <c r="B663" t="s">
        <v>19603</v>
      </c>
      <c r="C663" s="2">
        <v>126287.27087652142</v>
      </c>
    </row>
    <row r="664" spans="1:3" x14ac:dyDescent="0.25">
      <c r="A664" t="s">
        <v>2618</v>
      </c>
      <c r="B664" t="s">
        <v>19604</v>
      </c>
      <c r="C664" s="2">
        <v>147948.52706090143</v>
      </c>
    </row>
    <row r="665" spans="1:3" x14ac:dyDescent="0.25">
      <c r="A665" t="s">
        <v>2405</v>
      </c>
      <c r="B665" t="s">
        <v>19605</v>
      </c>
      <c r="C665" s="2">
        <v>279260.39563241415</v>
      </c>
    </row>
    <row r="666" spans="1:3" x14ac:dyDescent="0.25">
      <c r="A666" t="s">
        <v>4528</v>
      </c>
      <c r="B666" t="s">
        <v>19606</v>
      </c>
      <c r="C666" s="2">
        <v>65628.337730008076</v>
      </c>
    </row>
    <row r="667" spans="1:3" x14ac:dyDescent="0.25">
      <c r="A667" t="s">
        <v>5905</v>
      </c>
      <c r="B667" t="s">
        <v>19607</v>
      </c>
      <c r="C667" s="2">
        <v>42200.464859246487</v>
      </c>
    </row>
    <row r="668" spans="1:3" x14ac:dyDescent="0.25">
      <c r="A668" t="s">
        <v>5861</v>
      </c>
      <c r="B668" t="s">
        <v>19608</v>
      </c>
      <c r="C668" s="2">
        <v>69187.287473847711</v>
      </c>
    </row>
    <row r="669" spans="1:3" x14ac:dyDescent="0.25">
      <c r="A669" t="s">
        <v>3020</v>
      </c>
      <c r="B669" t="s">
        <v>3022</v>
      </c>
      <c r="C669" s="2">
        <v>112762.65218466555</v>
      </c>
    </row>
    <row r="670" spans="1:3" x14ac:dyDescent="0.25">
      <c r="A670" t="s">
        <v>7300</v>
      </c>
      <c r="B670" t="s">
        <v>19609</v>
      </c>
      <c r="C670" s="2">
        <v>52672.375686999025</v>
      </c>
    </row>
    <row r="671" spans="1:3" x14ac:dyDescent="0.25">
      <c r="A671" t="s">
        <v>8509</v>
      </c>
      <c r="B671" t="s">
        <v>8511</v>
      </c>
      <c r="C671" s="2">
        <v>26528.485470661886</v>
      </c>
    </row>
    <row r="672" spans="1:3" x14ac:dyDescent="0.25">
      <c r="A672" t="s">
        <v>2426</v>
      </c>
      <c r="B672" t="s">
        <v>19610</v>
      </c>
      <c r="C672" s="2">
        <v>237212.58750465701</v>
      </c>
    </row>
    <row r="673" spans="1:3" x14ac:dyDescent="0.25">
      <c r="A673" t="s">
        <v>18774</v>
      </c>
      <c r="B673" t="s">
        <v>18775</v>
      </c>
      <c r="C673" s="2">
        <v>4888.8252404145005</v>
      </c>
    </row>
    <row r="674" spans="1:3" x14ac:dyDescent="0.25">
      <c r="A674" t="s">
        <v>1727</v>
      </c>
      <c r="B674" t="s">
        <v>19611</v>
      </c>
      <c r="C674" s="2">
        <v>282548.10184879729</v>
      </c>
    </row>
    <row r="675" spans="1:3" x14ac:dyDescent="0.25">
      <c r="A675" t="s">
        <v>10426</v>
      </c>
      <c r="B675" t="s">
        <v>19612</v>
      </c>
      <c r="C675" s="2">
        <v>23002.958036789369</v>
      </c>
    </row>
    <row r="676" spans="1:3" x14ac:dyDescent="0.25">
      <c r="A676" t="s">
        <v>13808</v>
      </c>
      <c r="B676" t="s">
        <v>19613</v>
      </c>
      <c r="C676" s="2">
        <v>7440.6769847287424</v>
      </c>
    </row>
    <row r="677" spans="1:3" x14ac:dyDescent="0.25">
      <c r="A677" t="s">
        <v>3480</v>
      </c>
      <c r="B677" t="s">
        <v>3482</v>
      </c>
      <c r="C677" s="2">
        <v>115694.39440795555</v>
      </c>
    </row>
    <row r="678" spans="1:3" x14ac:dyDescent="0.25">
      <c r="A678" t="s">
        <v>2042</v>
      </c>
      <c r="B678" t="s">
        <v>2044</v>
      </c>
      <c r="C678" s="2">
        <v>227186.58470161501</v>
      </c>
    </row>
    <row r="679" spans="1:3" x14ac:dyDescent="0.25">
      <c r="A679" t="s">
        <v>12171</v>
      </c>
      <c r="B679" t="s">
        <v>12173</v>
      </c>
      <c r="C679" s="2">
        <v>9533.3817655814655</v>
      </c>
    </row>
    <row r="680" spans="1:3" x14ac:dyDescent="0.25">
      <c r="A680" t="s">
        <v>11071</v>
      </c>
      <c r="B680" t="s">
        <v>11073</v>
      </c>
      <c r="C680" s="2">
        <v>12056.993354683433</v>
      </c>
    </row>
    <row r="681" spans="1:3" x14ac:dyDescent="0.25">
      <c r="A681" t="s">
        <v>2783</v>
      </c>
      <c r="B681" t="s">
        <v>19614</v>
      </c>
      <c r="C681" s="2">
        <v>162716.43842885667</v>
      </c>
    </row>
    <row r="682" spans="1:3" x14ac:dyDescent="0.25">
      <c r="A682" t="s">
        <v>7034</v>
      </c>
      <c r="B682" t="s">
        <v>19615</v>
      </c>
      <c r="C682" s="2">
        <v>55015.778275868375</v>
      </c>
    </row>
    <row r="683" spans="1:3" x14ac:dyDescent="0.25">
      <c r="A683" t="s">
        <v>3205</v>
      </c>
      <c r="B683" t="s">
        <v>3207</v>
      </c>
      <c r="C683" s="2">
        <v>136300.27515598308</v>
      </c>
    </row>
    <row r="684" spans="1:3" x14ac:dyDescent="0.25">
      <c r="A684" t="s">
        <v>8077</v>
      </c>
      <c r="B684" t="s">
        <v>8079</v>
      </c>
      <c r="C684" s="2">
        <v>14937.458703072391</v>
      </c>
    </row>
    <row r="685" spans="1:3" x14ac:dyDescent="0.25">
      <c r="A685" t="s">
        <v>2108</v>
      </c>
      <c r="B685" t="s">
        <v>19616</v>
      </c>
      <c r="C685" s="2">
        <v>263408.86867289414</v>
      </c>
    </row>
    <row r="686" spans="1:3" x14ac:dyDescent="0.25">
      <c r="A686" t="s">
        <v>9162</v>
      </c>
      <c r="B686" t="s">
        <v>9164</v>
      </c>
      <c r="C686" s="2">
        <v>30402.741436271823</v>
      </c>
    </row>
    <row r="687" spans="1:3" x14ac:dyDescent="0.25">
      <c r="A687" t="s">
        <v>9165</v>
      </c>
      <c r="B687" t="s">
        <v>19617</v>
      </c>
      <c r="C687" s="2">
        <v>36213.254023482114</v>
      </c>
    </row>
    <row r="688" spans="1:3" x14ac:dyDescent="0.25">
      <c r="A688" t="s">
        <v>7420</v>
      </c>
      <c r="B688" t="s">
        <v>7422</v>
      </c>
      <c r="C688" s="2">
        <v>31951.636303617262</v>
      </c>
    </row>
    <row r="689" spans="1:3" x14ac:dyDescent="0.25">
      <c r="A689" t="s">
        <v>10624</v>
      </c>
      <c r="B689" t="s">
        <v>10626</v>
      </c>
      <c r="C689" s="2">
        <v>14439.461683315078</v>
      </c>
    </row>
    <row r="690" spans="1:3" x14ac:dyDescent="0.25">
      <c r="A690" t="s">
        <v>2141</v>
      </c>
      <c r="B690" t="s">
        <v>19618</v>
      </c>
      <c r="C690" s="2">
        <v>198633.42964276962</v>
      </c>
    </row>
    <row r="691" spans="1:3" x14ac:dyDescent="0.25">
      <c r="A691" t="s">
        <v>7013</v>
      </c>
      <c r="B691" t="s">
        <v>19619</v>
      </c>
      <c r="C691" s="2">
        <v>23134.093584414608</v>
      </c>
    </row>
    <row r="692" spans="1:3" x14ac:dyDescent="0.25">
      <c r="A692" t="s">
        <v>4321</v>
      </c>
      <c r="B692" t="s">
        <v>4323</v>
      </c>
      <c r="C692" s="2">
        <v>42792.462485258759</v>
      </c>
    </row>
    <row r="693" spans="1:3" x14ac:dyDescent="0.25">
      <c r="A693" t="s">
        <v>8533</v>
      </c>
      <c r="B693" t="s">
        <v>8535</v>
      </c>
      <c r="C693" s="2">
        <v>25149.612442059839</v>
      </c>
    </row>
    <row r="694" spans="1:3" x14ac:dyDescent="0.25">
      <c r="A694" t="s">
        <v>18853</v>
      </c>
      <c r="B694" t="s">
        <v>18854</v>
      </c>
      <c r="C694" s="2">
        <v>23972.383324168037</v>
      </c>
    </row>
    <row r="695" spans="1:3" x14ac:dyDescent="0.25">
      <c r="A695" t="s">
        <v>5989</v>
      </c>
      <c r="B695" t="s">
        <v>5991</v>
      </c>
      <c r="C695" s="2">
        <v>23193.449674392348</v>
      </c>
    </row>
    <row r="696" spans="1:3" x14ac:dyDescent="0.25">
      <c r="A696" t="s">
        <v>9159</v>
      </c>
      <c r="B696" t="s">
        <v>9161</v>
      </c>
      <c r="C696" s="2">
        <v>91563.900723953382</v>
      </c>
    </row>
    <row r="697" spans="1:3" x14ac:dyDescent="0.25">
      <c r="A697" t="s">
        <v>4447</v>
      </c>
      <c r="B697" t="s">
        <v>19620</v>
      </c>
      <c r="C697" s="2">
        <v>52939.650638672036</v>
      </c>
    </row>
    <row r="698" spans="1:3" x14ac:dyDescent="0.25">
      <c r="A698" t="s">
        <v>6034</v>
      </c>
      <c r="B698" t="s">
        <v>19621</v>
      </c>
      <c r="C698" s="2">
        <v>60819.401645581049</v>
      </c>
    </row>
    <row r="699" spans="1:3" x14ac:dyDescent="0.25">
      <c r="A699" t="s">
        <v>18857</v>
      </c>
      <c r="B699" t="s">
        <v>18858</v>
      </c>
      <c r="C699" s="2">
        <v>4796.8002947125806</v>
      </c>
    </row>
    <row r="700" spans="1:3" x14ac:dyDescent="0.25">
      <c r="A700" t="s">
        <v>7636</v>
      </c>
      <c r="B700" t="s">
        <v>7638</v>
      </c>
      <c r="C700" s="2">
        <v>21214.223154708299</v>
      </c>
    </row>
    <row r="701" spans="1:3" x14ac:dyDescent="0.25">
      <c r="A701" t="s">
        <v>8560</v>
      </c>
      <c r="B701" t="s">
        <v>19622</v>
      </c>
      <c r="C701" s="2">
        <v>16370.050718572014</v>
      </c>
    </row>
    <row r="702" spans="1:3" x14ac:dyDescent="0.25">
      <c r="A702" t="s">
        <v>15531</v>
      </c>
      <c r="B702" t="s">
        <v>19623</v>
      </c>
      <c r="C702" s="2">
        <v>4464.5436530998877</v>
      </c>
    </row>
    <row r="703" spans="1:3" x14ac:dyDescent="0.25">
      <c r="A703" t="s">
        <v>4282</v>
      </c>
      <c r="B703" t="s">
        <v>19624</v>
      </c>
      <c r="C703" s="2">
        <v>98993.247137242593</v>
      </c>
    </row>
    <row r="704" spans="1:3" x14ac:dyDescent="0.25">
      <c r="A704" t="s">
        <v>17089</v>
      </c>
      <c r="B704" t="s">
        <v>19625</v>
      </c>
      <c r="C704" s="2">
        <v>1062.2554513554753</v>
      </c>
    </row>
    <row r="705" spans="1:3" x14ac:dyDescent="0.25">
      <c r="A705" t="s">
        <v>16676</v>
      </c>
      <c r="B705" t="s">
        <v>19626</v>
      </c>
      <c r="C705" s="2">
        <v>4579.8514852203043</v>
      </c>
    </row>
    <row r="706" spans="1:3" x14ac:dyDescent="0.25">
      <c r="A706" t="s">
        <v>11642</v>
      </c>
      <c r="B706" t="s">
        <v>19627</v>
      </c>
      <c r="C706" s="2">
        <v>13284.37606798279</v>
      </c>
    </row>
    <row r="707" spans="1:3" x14ac:dyDescent="0.25">
      <c r="A707" t="s">
        <v>5222</v>
      </c>
      <c r="B707" t="s">
        <v>19628</v>
      </c>
      <c r="C707" s="2">
        <v>61123.774153490151</v>
      </c>
    </row>
    <row r="708" spans="1:3" x14ac:dyDescent="0.25">
      <c r="A708" t="s">
        <v>14431</v>
      </c>
      <c r="B708" t="s">
        <v>14433</v>
      </c>
      <c r="C708" s="2">
        <v>4767.3885469103361</v>
      </c>
    </row>
    <row r="709" spans="1:3" x14ac:dyDescent="0.25">
      <c r="A709" t="s">
        <v>5675</v>
      </c>
      <c r="B709" t="s">
        <v>5677</v>
      </c>
      <c r="C709" s="2">
        <v>62018.774266032407</v>
      </c>
    </row>
    <row r="710" spans="1:3" x14ac:dyDescent="0.25">
      <c r="A710" t="s">
        <v>10025</v>
      </c>
      <c r="B710" t="s">
        <v>10027</v>
      </c>
      <c r="C710" s="2">
        <v>12867.353523416328</v>
      </c>
    </row>
    <row r="711" spans="1:3" x14ac:dyDescent="0.25">
      <c r="A711" t="s">
        <v>4790</v>
      </c>
      <c r="B711" t="s">
        <v>19629</v>
      </c>
      <c r="C711" s="2">
        <v>50231.068908709203</v>
      </c>
    </row>
    <row r="712" spans="1:3" x14ac:dyDescent="0.25">
      <c r="A712" t="s">
        <v>11481</v>
      </c>
      <c r="B712" t="s">
        <v>11482</v>
      </c>
      <c r="C712" s="2">
        <v>700.82747711118463</v>
      </c>
    </row>
    <row r="713" spans="1:3" x14ac:dyDescent="0.25">
      <c r="A713" t="s">
        <v>6430</v>
      </c>
      <c r="B713" t="s">
        <v>19630</v>
      </c>
      <c r="C713" s="2">
        <v>33779.424272030592</v>
      </c>
    </row>
    <row r="714" spans="1:3" x14ac:dyDescent="0.25">
      <c r="A714" t="s">
        <v>18593</v>
      </c>
      <c r="B714" t="s">
        <v>19631</v>
      </c>
      <c r="C714" s="2">
        <v>12937.614569459742</v>
      </c>
    </row>
    <row r="715" spans="1:3" x14ac:dyDescent="0.25">
      <c r="A715" t="s">
        <v>3172</v>
      </c>
      <c r="B715" t="s">
        <v>3174</v>
      </c>
      <c r="C715" s="2">
        <v>282538.84183863609</v>
      </c>
    </row>
    <row r="716" spans="1:3" x14ac:dyDescent="0.25">
      <c r="A716" t="s">
        <v>5360</v>
      </c>
      <c r="B716" t="s">
        <v>5362</v>
      </c>
      <c r="C716" s="2">
        <v>74512.713566026752</v>
      </c>
    </row>
    <row r="717" spans="1:3" x14ac:dyDescent="0.25">
      <c r="A717" t="s">
        <v>8881</v>
      </c>
      <c r="B717" t="s">
        <v>8883</v>
      </c>
      <c r="C717" s="2">
        <v>29.295681339477717</v>
      </c>
    </row>
    <row r="718" spans="1:3" x14ac:dyDescent="0.25">
      <c r="A718" t="s">
        <v>1787</v>
      </c>
      <c r="B718" t="s">
        <v>1789</v>
      </c>
      <c r="C718" s="2">
        <v>215439.42783599175</v>
      </c>
    </row>
    <row r="719" spans="1:3" x14ac:dyDescent="0.25">
      <c r="A719" t="s">
        <v>15467</v>
      </c>
      <c r="B719" t="s">
        <v>15469</v>
      </c>
      <c r="C719" s="2">
        <v>2628.0886602691762</v>
      </c>
    </row>
    <row r="720" spans="1:3" x14ac:dyDescent="0.25">
      <c r="A720" t="s">
        <v>3883</v>
      </c>
      <c r="B720" t="s">
        <v>19632</v>
      </c>
      <c r="C720" s="2">
        <v>114680.50956868462</v>
      </c>
    </row>
    <row r="721" spans="1:3" x14ac:dyDescent="0.25">
      <c r="A721" t="s">
        <v>2750</v>
      </c>
      <c r="B721" t="s">
        <v>19633</v>
      </c>
      <c r="C721" s="2">
        <v>202753.5590086178</v>
      </c>
    </row>
    <row r="722" spans="1:3" x14ac:dyDescent="0.25">
      <c r="A722" t="s">
        <v>9935</v>
      </c>
      <c r="B722" t="s">
        <v>9937</v>
      </c>
      <c r="C722" s="2">
        <v>15807.585047947308</v>
      </c>
    </row>
    <row r="723" spans="1:3" x14ac:dyDescent="0.25">
      <c r="A723" t="s">
        <v>11732</v>
      </c>
      <c r="B723" t="s">
        <v>11734</v>
      </c>
      <c r="C723" s="2">
        <v>7923.8901969590434</v>
      </c>
    </row>
    <row r="724" spans="1:3" x14ac:dyDescent="0.25">
      <c r="A724" t="s">
        <v>3363</v>
      </c>
      <c r="B724" t="s">
        <v>3365</v>
      </c>
      <c r="C724" s="2">
        <v>103149.72635664299</v>
      </c>
    </row>
    <row r="725" spans="1:3" x14ac:dyDescent="0.25">
      <c r="A725" t="s">
        <v>9864</v>
      </c>
      <c r="B725" t="s">
        <v>19634</v>
      </c>
      <c r="C725" s="2">
        <v>9761.4885997400997</v>
      </c>
    </row>
    <row r="726" spans="1:3" x14ac:dyDescent="0.25">
      <c r="A726" t="s">
        <v>8386</v>
      </c>
      <c r="B726" t="s">
        <v>8388</v>
      </c>
      <c r="C726" s="2">
        <v>33546.083519085158</v>
      </c>
    </row>
    <row r="727" spans="1:3" x14ac:dyDescent="0.25">
      <c r="A727" t="s">
        <v>7345</v>
      </c>
      <c r="B727" t="s">
        <v>7347</v>
      </c>
      <c r="C727" s="2">
        <v>16276.969786618165</v>
      </c>
    </row>
    <row r="728" spans="1:3" x14ac:dyDescent="0.25">
      <c r="A728" t="s">
        <v>10984</v>
      </c>
      <c r="B728" t="s">
        <v>10986</v>
      </c>
      <c r="C728" s="2">
        <v>9921.6695208525052</v>
      </c>
    </row>
    <row r="729" spans="1:3" x14ac:dyDescent="0.25">
      <c r="A729" t="s">
        <v>9483</v>
      </c>
      <c r="B729" t="s">
        <v>9485</v>
      </c>
      <c r="C729" s="2">
        <v>20065.924379121527</v>
      </c>
    </row>
    <row r="730" spans="1:3" x14ac:dyDescent="0.25">
      <c r="A730" t="s">
        <v>12339</v>
      </c>
      <c r="B730" t="s">
        <v>12341</v>
      </c>
      <c r="C730" s="2">
        <v>9757.922633094151</v>
      </c>
    </row>
    <row r="731" spans="1:3" x14ac:dyDescent="0.25">
      <c r="A731" t="s">
        <v>14833</v>
      </c>
      <c r="B731" t="s">
        <v>14835</v>
      </c>
      <c r="C731" s="2">
        <v>3343.6401286926675</v>
      </c>
    </row>
    <row r="732" spans="1:3" x14ac:dyDescent="0.25">
      <c r="A732" t="s">
        <v>7288</v>
      </c>
      <c r="B732" t="s">
        <v>19635</v>
      </c>
      <c r="C732" s="2">
        <v>28624.646938537542</v>
      </c>
    </row>
    <row r="733" spans="1:3" x14ac:dyDescent="0.25">
      <c r="A733" t="s">
        <v>8749</v>
      </c>
      <c r="B733" t="s">
        <v>19636</v>
      </c>
      <c r="C733" s="2">
        <v>41295.964321372347</v>
      </c>
    </row>
    <row r="734" spans="1:3" x14ac:dyDescent="0.25">
      <c r="A734" t="s">
        <v>7276</v>
      </c>
      <c r="B734" t="s">
        <v>19637</v>
      </c>
      <c r="C734" s="2">
        <v>29575.897299140073</v>
      </c>
    </row>
    <row r="735" spans="1:3" x14ac:dyDescent="0.25">
      <c r="A735" t="s">
        <v>8575</v>
      </c>
      <c r="B735" t="s">
        <v>8577</v>
      </c>
      <c r="C735" s="2">
        <v>23837.023256379172</v>
      </c>
    </row>
    <row r="736" spans="1:3" x14ac:dyDescent="0.25">
      <c r="A736" t="s">
        <v>8647</v>
      </c>
      <c r="B736" t="s">
        <v>8649</v>
      </c>
      <c r="C736" s="2">
        <v>21229.752364295498</v>
      </c>
    </row>
    <row r="737" spans="1:3" x14ac:dyDescent="0.25">
      <c r="A737" t="s">
        <v>10921</v>
      </c>
      <c r="B737" t="s">
        <v>19638</v>
      </c>
      <c r="C737" s="2">
        <v>24361.131204167581</v>
      </c>
    </row>
    <row r="738" spans="1:3" x14ac:dyDescent="0.25">
      <c r="A738" t="s">
        <v>7816</v>
      </c>
      <c r="B738" t="s">
        <v>19639</v>
      </c>
      <c r="C738" s="2">
        <v>10855.722719726993</v>
      </c>
    </row>
    <row r="739" spans="1:3" x14ac:dyDescent="0.25">
      <c r="A739" t="s">
        <v>5078</v>
      </c>
      <c r="B739" t="s">
        <v>5080</v>
      </c>
      <c r="C739" s="2">
        <v>74511.908347751858</v>
      </c>
    </row>
    <row r="740" spans="1:3" x14ac:dyDescent="0.25">
      <c r="A740" t="s">
        <v>14057</v>
      </c>
      <c r="B740" t="s">
        <v>14059</v>
      </c>
      <c r="C740" s="2">
        <v>7189.4488829625006</v>
      </c>
    </row>
    <row r="741" spans="1:3" x14ac:dyDescent="0.25">
      <c r="A741" t="s">
        <v>2882</v>
      </c>
      <c r="B741" t="s">
        <v>2884</v>
      </c>
      <c r="C741" s="2">
        <v>160089.7013849775</v>
      </c>
    </row>
    <row r="742" spans="1:3" x14ac:dyDescent="0.25">
      <c r="A742" t="s">
        <v>10873</v>
      </c>
      <c r="B742" t="s">
        <v>10875</v>
      </c>
      <c r="C742" s="2">
        <v>19573.467261095469</v>
      </c>
    </row>
    <row r="743" spans="1:3" x14ac:dyDescent="0.25">
      <c r="A743" t="s">
        <v>10459</v>
      </c>
      <c r="B743" t="s">
        <v>19640</v>
      </c>
      <c r="C743" s="2">
        <v>14425.657941459789</v>
      </c>
    </row>
    <row r="744" spans="1:3" x14ac:dyDescent="0.25">
      <c r="A744" t="s">
        <v>14192</v>
      </c>
      <c r="B744" t="s">
        <v>19641</v>
      </c>
      <c r="C744" s="2">
        <v>9547.8400348630585</v>
      </c>
    </row>
    <row r="745" spans="1:3" x14ac:dyDescent="0.25">
      <c r="A745" t="s">
        <v>4450</v>
      </c>
      <c r="B745" t="s">
        <v>19642</v>
      </c>
      <c r="C745" s="2">
        <v>31083.150878555392</v>
      </c>
    </row>
    <row r="746" spans="1:3" x14ac:dyDescent="0.25">
      <c r="A746" t="s">
        <v>8167</v>
      </c>
      <c r="B746" t="s">
        <v>19643</v>
      </c>
      <c r="C746" s="2">
        <v>18563.329562582367</v>
      </c>
    </row>
    <row r="747" spans="1:3" x14ac:dyDescent="0.25">
      <c r="A747" t="s">
        <v>3462</v>
      </c>
      <c r="B747" t="s">
        <v>19644</v>
      </c>
      <c r="C747" s="2">
        <v>130496.43437733618</v>
      </c>
    </row>
    <row r="748" spans="1:3" x14ac:dyDescent="0.25">
      <c r="A748" t="s">
        <v>13856</v>
      </c>
      <c r="B748" t="s">
        <v>13858</v>
      </c>
      <c r="C748" s="2">
        <v>9988.9052468059708</v>
      </c>
    </row>
    <row r="749" spans="1:3" x14ac:dyDescent="0.25">
      <c r="A749" t="s">
        <v>9732</v>
      </c>
      <c r="B749" t="s">
        <v>19645</v>
      </c>
      <c r="C749" s="2">
        <v>15800.568145837537</v>
      </c>
    </row>
    <row r="750" spans="1:3" x14ac:dyDescent="0.25">
      <c r="A750" t="s">
        <v>15616</v>
      </c>
      <c r="B750" t="s">
        <v>19646</v>
      </c>
      <c r="C750" s="2">
        <v>3671.3352087780986</v>
      </c>
    </row>
    <row r="751" spans="1:3" x14ac:dyDescent="0.25">
      <c r="A751" t="s">
        <v>5099</v>
      </c>
      <c r="B751" t="s">
        <v>19647</v>
      </c>
      <c r="C751" s="2">
        <v>11372.327758661148</v>
      </c>
    </row>
    <row r="752" spans="1:3" x14ac:dyDescent="0.25">
      <c r="A752" t="s">
        <v>1751</v>
      </c>
      <c r="B752" t="s">
        <v>19648</v>
      </c>
      <c r="C752" s="2">
        <v>236204.91434922104</v>
      </c>
    </row>
    <row r="753" spans="1:3" x14ac:dyDescent="0.25">
      <c r="A753" t="s">
        <v>8680</v>
      </c>
      <c r="B753" t="s">
        <v>8682</v>
      </c>
      <c r="C753" s="2">
        <v>14045.594915710861</v>
      </c>
    </row>
    <row r="754" spans="1:3" x14ac:dyDescent="0.25">
      <c r="A754" t="s">
        <v>11220</v>
      </c>
      <c r="B754" t="s">
        <v>11222</v>
      </c>
      <c r="C754" s="2">
        <v>16945.99114187112</v>
      </c>
    </row>
    <row r="755" spans="1:3" x14ac:dyDescent="0.25">
      <c r="A755" t="s">
        <v>12078</v>
      </c>
      <c r="B755" t="s">
        <v>12080</v>
      </c>
      <c r="C755" s="2">
        <v>5706.1793050207416</v>
      </c>
    </row>
    <row r="756" spans="1:3" x14ac:dyDescent="0.25">
      <c r="A756" t="s">
        <v>9285</v>
      </c>
      <c r="B756" t="s">
        <v>9287</v>
      </c>
      <c r="C756" s="2">
        <v>12844.611858709741</v>
      </c>
    </row>
    <row r="757" spans="1:3" x14ac:dyDescent="0.25">
      <c r="A757" t="s">
        <v>3402</v>
      </c>
      <c r="B757" t="s">
        <v>3404</v>
      </c>
      <c r="C757" s="2">
        <v>87529.297042016959</v>
      </c>
    </row>
    <row r="758" spans="1:3" x14ac:dyDescent="0.25">
      <c r="A758" t="s">
        <v>5042</v>
      </c>
      <c r="B758" t="s">
        <v>19649</v>
      </c>
      <c r="C758" s="2">
        <v>97312.066410450629</v>
      </c>
    </row>
    <row r="759" spans="1:3" x14ac:dyDescent="0.25">
      <c r="A759" t="s">
        <v>3645</v>
      </c>
      <c r="B759" t="s">
        <v>19650</v>
      </c>
      <c r="C759" s="2">
        <v>126656.69351792356</v>
      </c>
    </row>
    <row r="760" spans="1:3" x14ac:dyDescent="0.25">
      <c r="A760" t="s">
        <v>4183</v>
      </c>
      <c r="B760" t="s">
        <v>19651</v>
      </c>
      <c r="C760" s="2">
        <v>60371.872831514418</v>
      </c>
    </row>
    <row r="761" spans="1:3" x14ac:dyDescent="0.25">
      <c r="A761" t="s">
        <v>19652</v>
      </c>
      <c r="B761" t="s">
        <v>19653</v>
      </c>
      <c r="C761" s="2">
        <v>1642.0701248686353</v>
      </c>
    </row>
    <row r="762" spans="1:3" x14ac:dyDescent="0.25">
      <c r="A762" t="s">
        <v>3038</v>
      </c>
      <c r="B762" t="s">
        <v>3040</v>
      </c>
      <c r="C762" s="2">
        <v>126565.99143081612</v>
      </c>
    </row>
    <row r="763" spans="1:3" x14ac:dyDescent="0.25">
      <c r="A763" t="s">
        <v>5926</v>
      </c>
      <c r="B763" t="s">
        <v>5928</v>
      </c>
      <c r="C763" s="2">
        <v>73022.714663930543</v>
      </c>
    </row>
    <row r="764" spans="1:3" x14ac:dyDescent="0.25">
      <c r="A764" t="s">
        <v>12183</v>
      </c>
      <c r="B764" t="s">
        <v>19654</v>
      </c>
      <c r="C764" s="2">
        <v>10289.366694522741</v>
      </c>
    </row>
    <row r="765" spans="1:3" x14ac:dyDescent="0.25">
      <c r="A765" t="s">
        <v>6959</v>
      </c>
      <c r="B765" t="s">
        <v>19655</v>
      </c>
      <c r="C765" s="2">
        <v>40454.114941687985</v>
      </c>
    </row>
    <row r="766" spans="1:3" x14ac:dyDescent="0.25">
      <c r="A766" t="s">
        <v>10189</v>
      </c>
      <c r="B766" t="s">
        <v>10191</v>
      </c>
      <c r="C766" s="2">
        <v>16930.82082957216</v>
      </c>
    </row>
    <row r="767" spans="1:3" x14ac:dyDescent="0.25">
      <c r="A767" t="s">
        <v>4231</v>
      </c>
      <c r="B767" t="s">
        <v>19656</v>
      </c>
      <c r="C767" s="2">
        <v>89335.574179372445</v>
      </c>
    </row>
    <row r="768" spans="1:3" x14ac:dyDescent="0.25">
      <c r="A768" t="s">
        <v>15183</v>
      </c>
      <c r="B768" t="s">
        <v>19657</v>
      </c>
      <c r="C768" s="2">
        <v>4421.4535474308741</v>
      </c>
    </row>
    <row r="769" spans="1:3" x14ac:dyDescent="0.25">
      <c r="A769" t="s">
        <v>3133</v>
      </c>
      <c r="B769" t="s">
        <v>19658</v>
      </c>
      <c r="C769" s="2">
        <v>109486.96672681466</v>
      </c>
    </row>
    <row r="770" spans="1:3" x14ac:dyDescent="0.25">
      <c r="A770" t="s">
        <v>6815</v>
      </c>
      <c r="B770" t="s">
        <v>6817</v>
      </c>
      <c r="C770" s="2">
        <v>17907.512061569905</v>
      </c>
    </row>
    <row r="771" spans="1:3" x14ac:dyDescent="0.25">
      <c r="A771" t="s">
        <v>12096</v>
      </c>
      <c r="B771" t="s">
        <v>12098</v>
      </c>
      <c r="C771" s="2">
        <v>10255.374980204095</v>
      </c>
    </row>
    <row r="772" spans="1:3" x14ac:dyDescent="0.25">
      <c r="A772" t="s">
        <v>18940</v>
      </c>
      <c r="B772" t="s">
        <v>18941</v>
      </c>
      <c r="C772" s="2">
        <v>12989.95375732771</v>
      </c>
    </row>
    <row r="773" spans="1:3" x14ac:dyDescent="0.25">
      <c r="A773" t="s">
        <v>8794</v>
      </c>
      <c r="B773" t="s">
        <v>8796</v>
      </c>
      <c r="C773" s="2">
        <v>31297.505159734785</v>
      </c>
    </row>
    <row r="774" spans="1:3" x14ac:dyDescent="0.25">
      <c r="A774" t="s">
        <v>6845</v>
      </c>
      <c r="B774" t="s">
        <v>6847</v>
      </c>
      <c r="C774" s="2">
        <v>58306.372925234813</v>
      </c>
    </row>
    <row r="775" spans="1:3" x14ac:dyDescent="0.25">
      <c r="A775" t="s">
        <v>19659</v>
      </c>
      <c r="B775" t="s">
        <v>19660</v>
      </c>
      <c r="C775" s="2">
        <v>74766.702416164058</v>
      </c>
    </row>
    <row r="776" spans="1:3" x14ac:dyDescent="0.25">
      <c r="A776" t="s">
        <v>4817</v>
      </c>
      <c r="B776" t="s">
        <v>4819</v>
      </c>
      <c r="C776" s="2">
        <v>68588.147561737132</v>
      </c>
    </row>
    <row r="777" spans="1:3" x14ac:dyDescent="0.25">
      <c r="A777" t="s">
        <v>8164</v>
      </c>
      <c r="B777" t="s">
        <v>19661</v>
      </c>
      <c r="C777" s="2">
        <v>89602.964162227596</v>
      </c>
    </row>
    <row r="778" spans="1:3" x14ac:dyDescent="0.25">
      <c r="A778" t="s">
        <v>5525</v>
      </c>
      <c r="B778" t="s">
        <v>5527</v>
      </c>
      <c r="C778" s="2">
        <v>72913.32000972738</v>
      </c>
    </row>
    <row r="779" spans="1:3" x14ac:dyDescent="0.25">
      <c r="A779" t="s">
        <v>14804</v>
      </c>
      <c r="B779" t="s">
        <v>19662</v>
      </c>
      <c r="C779" s="2">
        <v>2958.8757785301914</v>
      </c>
    </row>
    <row r="780" spans="1:3" x14ac:dyDescent="0.25">
      <c r="A780" t="s">
        <v>9222</v>
      </c>
      <c r="B780" t="s">
        <v>9224</v>
      </c>
      <c r="C780" s="2">
        <v>22348.430610484465</v>
      </c>
    </row>
    <row r="781" spans="1:3" x14ac:dyDescent="0.25">
      <c r="A781" t="s">
        <v>12898</v>
      </c>
      <c r="B781" t="s">
        <v>19663</v>
      </c>
      <c r="C781" s="2">
        <v>7017.7073280462919</v>
      </c>
    </row>
    <row r="782" spans="1:3" x14ac:dyDescent="0.25">
      <c r="A782" t="s">
        <v>4703</v>
      </c>
      <c r="B782" t="s">
        <v>4705</v>
      </c>
      <c r="C782" s="2">
        <v>36590.038660540413</v>
      </c>
    </row>
    <row r="783" spans="1:3" x14ac:dyDescent="0.25">
      <c r="A783" t="s">
        <v>5105</v>
      </c>
      <c r="B783" t="s">
        <v>19664</v>
      </c>
      <c r="C783" s="2">
        <v>66106.637385293812</v>
      </c>
    </row>
    <row r="784" spans="1:3" x14ac:dyDescent="0.25">
      <c r="A784" t="s">
        <v>10561</v>
      </c>
      <c r="B784" t="s">
        <v>10563</v>
      </c>
      <c r="C784" s="2">
        <v>7436.3633153989649</v>
      </c>
    </row>
    <row r="785" spans="1:3" x14ac:dyDescent="0.25">
      <c r="A785" t="s">
        <v>10786</v>
      </c>
      <c r="B785" t="s">
        <v>10788</v>
      </c>
      <c r="C785" s="2">
        <v>17406.115870380723</v>
      </c>
    </row>
    <row r="786" spans="1:3" x14ac:dyDescent="0.25">
      <c r="A786" t="s">
        <v>14177</v>
      </c>
      <c r="B786" t="s">
        <v>14179</v>
      </c>
      <c r="C786" s="2">
        <v>16223.480286928925</v>
      </c>
    </row>
    <row r="787" spans="1:3" x14ac:dyDescent="0.25">
      <c r="A787" t="s">
        <v>2570</v>
      </c>
      <c r="B787" t="s">
        <v>2572</v>
      </c>
      <c r="C787" s="2">
        <v>96136.275182335405</v>
      </c>
    </row>
    <row r="788" spans="1:3" x14ac:dyDescent="0.25">
      <c r="A788" t="s">
        <v>16936</v>
      </c>
      <c r="B788" t="s">
        <v>19665</v>
      </c>
      <c r="C788" s="2">
        <v>4699.2538522685445</v>
      </c>
    </row>
    <row r="789" spans="1:3" x14ac:dyDescent="0.25">
      <c r="A789" t="s">
        <v>6794</v>
      </c>
      <c r="B789" t="s">
        <v>19666</v>
      </c>
      <c r="C789" s="2">
        <v>34871.070190419618</v>
      </c>
    </row>
    <row r="790" spans="1:3" x14ac:dyDescent="0.25">
      <c r="A790" t="s">
        <v>4255</v>
      </c>
      <c r="B790" t="s">
        <v>4257</v>
      </c>
      <c r="C790" s="2">
        <v>71025.715826607833</v>
      </c>
    </row>
    <row r="791" spans="1:3" x14ac:dyDescent="0.25">
      <c r="A791" t="s">
        <v>4925</v>
      </c>
      <c r="B791" t="s">
        <v>19667</v>
      </c>
      <c r="C791" s="2">
        <v>65939.807086698522</v>
      </c>
    </row>
    <row r="792" spans="1:3" x14ac:dyDescent="0.25">
      <c r="A792" t="s">
        <v>8821</v>
      </c>
      <c r="B792" t="s">
        <v>19668</v>
      </c>
      <c r="C792" s="2">
        <v>21439.684271678005</v>
      </c>
    </row>
    <row r="793" spans="1:3" x14ac:dyDescent="0.25">
      <c r="A793" t="s">
        <v>3396</v>
      </c>
      <c r="B793" t="s">
        <v>3398</v>
      </c>
      <c r="C793" s="2">
        <v>65783.572310289004</v>
      </c>
    </row>
    <row r="794" spans="1:3" x14ac:dyDescent="0.25">
      <c r="A794" t="s">
        <v>6875</v>
      </c>
      <c r="B794" t="s">
        <v>19669</v>
      </c>
      <c r="C794" s="2">
        <v>23024.526383438257</v>
      </c>
    </row>
    <row r="795" spans="1:3" x14ac:dyDescent="0.25">
      <c r="A795" t="s">
        <v>14114</v>
      </c>
      <c r="B795" t="s">
        <v>19670</v>
      </c>
      <c r="C795" s="2">
        <v>5138.4429056309582</v>
      </c>
    </row>
    <row r="796" spans="1:3" x14ac:dyDescent="0.25">
      <c r="A796" t="s">
        <v>3769</v>
      </c>
      <c r="B796" t="s">
        <v>3771</v>
      </c>
      <c r="C796" s="2">
        <v>222850.59932250483</v>
      </c>
    </row>
    <row r="797" spans="1:3" x14ac:dyDescent="0.25">
      <c r="A797" t="s">
        <v>11818</v>
      </c>
      <c r="B797" t="s">
        <v>11820</v>
      </c>
      <c r="C797" s="2">
        <v>12511.596586450916</v>
      </c>
    </row>
    <row r="798" spans="1:3" x14ac:dyDescent="0.25">
      <c r="A798" t="s">
        <v>3026</v>
      </c>
      <c r="B798" t="s">
        <v>3028</v>
      </c>
      <c r="C798" s="2">
        <v>148866.22397598921</v>
      </c>
    </row>
    <row r="799" spans="1:3" x14ac:dyDescent="0.25">
      <c r="A799" t="s">
        <v>9819</v>
      </c>
      <c r="B799" t="s">
        <v>9821</v>
      </c>
      <c r="C799" s="2">
        <v>24097.537250322646</v>
      </c>
    </row>
    <row r="800" spans="1:3" x14ac:dyDescent="0.25">
      <c r="A800" t="s">
        <v>1712</v>
      </c>
      <c r="B800" t="s">
        <v>1714</v>
      </c>
      <c r="C800" s="2">
        <v>274749.73540324345</v>
      </c>
    </row>
    <row r="801" spans="1:3" x14ac:dyDescent="0.25">
      <c r="A801" t="s">
        <v>5429</v>
      </c>
      <c r="B801" t="s">
        <v>5431</v>
      </c>
      <c r="C801" s="2">
        <v>47102.04073104389</v>
      </c>
    </row>
    <row r="802" spans="1:3" x14ac:dyDescent="0.25">
      <c r="A802" t="s">
        <v>1631</v>
      </c>
      <c r="B802" t="s">
        <v>1633</v>
      </c>
      <c r="C802" s="2">
        <v>287134.39508021669</v>
      </c>
    </row>
    <row r="803" spans="1:3" x14ac:dyDescent="0.25">
      <c r="A803" t="s">
        <v>6130</v>
      </c>
      <c r="B803" t="s">
        <v>6132</v>
      </c>
      <c r="C803" s="2">
        <v>26255.606199795624</v>
      </c>
    </row>
    <row r="804" spans="1:3" x14ac:dyDescent="0.25">
      <c r="A804" t="s">
        <v>10372</v>
      </c>
      <c r="B804" t="s">
        <v>10374</v>
      </c>
      <c r="C804" s="2">
        <v>16369.972497368166</v>
      </c>
    </row>
    <row r="805" spans="1:3" x14ac:dyDescent="0.25">
      <c r="A805" t="s">
        <v>10714</v>
      </c>
      <c r="B805" t="s">
        <v>10716</v>
      </c>
      <c r="C805" s="2">
        <v>10520.515528292734</v>
      </c>
    </row>
    <row r="806" spans="1:3" x14ac:dyDescent="0.25">
      <c r="A806" t="s">
        <v>13423</v>
      </c>
      <c r="B806" t="s">
        <v>13425</v>
      </c>
      <c r="C806" s="2">
        <v>4736.063830549313</v>
      </c>
    </row>
    <row r="807" spans="1:3" x14ac:dyDescent="0.25">
      <c r="A807" t="s">
        <v>18815</v>
      </c>
      <c r="B807" t="s">
        <v>18816</v>
      </c>
      <c r="C807" s="2">
        <v>6760.4976048094259</v>
      </c>
    </row>
    <row r="808" spans="1:3" x14ac:dyDescent="0.25">
      <c r="A808" t="s">
        <v>4006</v>
      </c>
      <c r="B808" t="s">
        <v>19671</v>
      </c>
      <c r="C808" s="2">
        <v>53272.66591093086</v>
      </c>
    </row>
    <row r="809" spans="1:3" x14ac:dyDescent="0.25">
      <c r="A809" t="s">
        <v>11804</v>
      </c>
      <c r="B809" t="s">
        <v>11806</v>
      </c>
      <c r="C809" s="2">
        <v>11697.290848171053</v>
      </c>
    </row>
    <row r="810" spans="1:3" x14ac:dyDescent="0.25">
      <c r="A810" t="s">
        <v>3262</v>
      </c>
      <c r="B810" t="s">
        <v>3264</v>
      </c>
      <c r="C810" s="2">
        <v>50305.724145909888</v>
      </c>
    </row>
    <row r="811" spans="1:3" x14ac:dyDescent="0.25">
      <c r="A811" t="s">
        <v>2477</v>
      </c>
      <c r="B811" t="s">
        <v>2479</v>
      </c>
      <c r="C811" s="2">
        <v>144282.46143057654</v>
      </c>
    </row>
    <row r="812" spans="1:3" x14ac:dyDescent="0.25">
      <c r="A812" t="s">
        <v>5642</v>
      </c>
      <c r="B812" t="s">
        <v>19672</v>
      </c>
      <c r="C812" s="2">
        <v>52111.518152300458</v>
      </c>
    </row>
    <row r="813" spans="1:3" x14ac:dyDescent="0.25">
      <c r="A813" t="s">
        <v>2666</v>
      </c>
      <c r="B813" t="s">
        <v>19673</v>
      </c>
      <c r="C813" s="2">
        <v>133230.32296736704</v>
      </c>
    </row>
    <row r="814" spans="1:3" x14ac:dyDescent="0.25">
      <c r="A814" t="s">
        <v>13021</v>
      </c>
      <c r="B814" t="s">
        <v>13023</v>
      </c>
      <c r="C814" s="2">
        <v>3008.0654126315103</v>
      </c>
    </row>
    <row r="815" spans="1:3" x14ac:dyDescent="0.25">
      <c r="A815" t="s">
        <v>1931</v>
      </c>
      <c r="B815" t="s">
        <v>19674</v>
      </c>
      <c r="C815" s="2">
        <v>201649.66226933221</v>
      </c>
    </row>
    <row r="816" spans="1:3" x14ac:dyDescent="0.25">
      <c r="A816" t="s">
        <v>12372</v>
      </c>
      <c r="B816" t="s">
        <v>19675</v>
      </c>
      <c r="C816" s="2">
        <v>11358.178923259477</v>
      </c>
    </row>
    <row r="817" spans="1:3" x14ac:dyDescent="0.25">
      <c r="A817" t="s">
        <v>8002</v>
      </c>
      <c r="B817" t="s">
        <v>8004</v>
      </c>
      <c r="C817" s="2">
        <v>19153.899651624441</v>
      </c>
    </row>
    <row r="818" spans="1:3" x14ac:dyDescent="0.25">
      <c r="A818" t="s">
        <v>11271</v>
      </c>
      <c r="B818" t="s">
        <v>19676</v>
      </c>
      <c r="C818" s="2">
        <v>8192.5207911134294</v>
      </c>
    </row>
    <row r="819" spans="1:3" x14ac:dyDescent="0.25">
      <c r="A819" t="s">
        <v>19677</v>
      </c>
      <c r="B819" t="s">
        <v>19678</v>
      </c>
      <c r="C819" s="2">
        <v>2224.3004532064706</v>
      </c>
    </row>
    <row r="820" spans="1:3" x14ac:dyDescent="0.25">
      <c r="A820" t="s">
        <v>11226</v>
      </c>
      <c r="B820" t="s">
        <v>11228</v>
      </c>
      <c r="C820" s="2">
        <v>19009.175470454495</v>
      </c>
    </row>
    <row r="821" spans="1:3" x14ac:dyDescent="0.25">
      <c r="A821" t="s">
        <v>2699</v>
      </c>
      <c r="B821" t="s">
        <v>2701</v>
      </c>
      <c r="C821" s="2">
        <v>148664.91308055122</v>
      </c>
    </row>
    <row r="822" spans="1:3" x14ac:dyDescent="0.25">
      <c r="A822" t="s">
        <v>11582</v>
      </c>
      <c r="B822" t="s">
        <v>19679</v>
      </c>
      <c r="C822" s="2">
        <v>9448.0286284429349</v>
      </c>
    </row>
    <row r="823" spans="1:3" x14ac:dyDescent="0.25">
      <c r="A823" t="s">
        <v>15610</v>
      </c>
      <c r="B823" t="s">
        <v>15612</v>
      </c>
      <c r="C823" s="2">
        <v>7174.3222825127477</v>
      </c>
    </row>
    <row r="824" spans="1:3" x14ac:dyDescent="0.25">
      <c r="A824" t="s">
        <v>6253</v>
      </c>
      <c r="B824" t="s">
        <v>19680</v>
      </c>
      <c r="C824" s="2">
        <v>54145.349974140379</v>
      </c>
    </row>
    <row r="825" spans="1:3" x14ac:dyDescent="0.25">
      <c r="A825" t="s">
        <v>9138</v>
      </c>
      <c r="B825" t="s">
        <v>9140</v>
      </c>
      <c r="C825" s="2">
        <v>4832.1010638838361</v>
      </c>
    </row>
    <row r="826" spans="1:3" x14ac:dyDescent="0.25">
      <c r="A826" t="s">
        <v>6040</v>
      </c>
      <c r="B826" t="s">
        <v>6042</v>
      </c>
      <c r="C826" s="2">
        <v>6857.4688913428236</v>
      </c>
    </row>
    <row r="827" spans="1:3" x14ac:dyDescent="0.25">
      <c r="A827" t="s">
        <v>13933</v>
      </c>
      <c r="B827" t="s">
        <v>13935</v>
      </c>
      <c r="C827" s="2">
        <v>7316.7884015775326</v>
      </c>
    </row>
    <row r="828" spans="1:3" x14ac:dyDescent="0.25">
      <c r="A828" t="s">
        <v>7249</v>
      </c>
      <c r="B828" t="s">
        <v>7251</v>
      </c>
      <c r="C828" s="2">
        <v>25793.499484017964</v>
      </c>
    </row>
    <row r="829" spans="1:3" x14ac:dyDescent="0.25">
      <c r="A829" t="s">
        <v>16099</v>
      </c>
      <c r="B829" t="s">
        <v>16101</v>
      </c>
      <c r="C829" s="2">
        <v>7717.3269777451387</v>
      </c>
    </row>
    <row r="830" spans="1:3" x14ac:dyDescent="0.25">
      <c r="A830" t="s">
        <v>10034</v>
      </c>
      <c r="B830" t="s">
        <v>10036</v>
      </c>
      <c r="C830" s="2">
        <v>7896.7181062728196</v>
      </c>
    </row>
    <row r="831" spans="1:3" x14ac:dyDescent="0.25">
      <c r="A831" t="s">
        <v>11693</v>
      </c>
      <c r="B831" t="s">
        <v>11695</v>
      </c>
      <c r="C831" s="2">
        <v>6600.374199288085</v>
      </c>
    </row>
    <row r="832" spans="1:3" x14ac:dyDescent="0.25">
      <c r="A832" t="s">
        <v>9828</v>
      </c>
      <c r="B832" t="s">
        <v>9830</v>
      </c>
      <c r="C832" s="2">
        <v>17411.349789167518</v>
      </c>
    </row>
    <row r="833" spans="1:3" x14ac:dyDescent="0.25">
      <c r="A833" t="s">
        <v>5165</v>
      </c>
      <c r="B833" t="s">
        <v>5167</v>
      </c>
      <c r="C833" s="2">
        <v>63860.020882754623</v>
      </c>
    </row>
    <row r="834" spans="1:3" x14ac:dyDescent="0.25">
      <c r="A834" t="s">
        <v>3874</v>
      </c>
      <c r="B834" t="s">
        <v>3876</v>
      </c>
      <c r="C834" s="2">
        <v>53736.529152859592</v>
      </c>
    </row>
    <row r="835" spans="1:3" x14ac:dyDescent="0.25">
      <c r="A835" t="s">
        <v>5432</v>
      </c>
      <c r="B835" t="s">
        <v>19681</v>
      </c>
      <c r="C835" s="2">
        <v>41402.828289568701</v>
      </c>
    </row>
    <row r="836" spans="1:3" x14ac:dyDescent="0.25">
      <c r="A836" t="s">
        <v>6529</v>
      </c>
      <c r="B836" t="s">
        <v>6531</v>
      </c>
      <c r="C836" s="2">
        <v>35915.265746181089</v>
      </c>
    </row>
    <row r="837" spans="1:3" x14ac:dyDescent="0.25">
      <c r="A837" t="s">
        <v>5168</v>
      </c>
      <c r="B837" t="s">
        <v>19682</v>
      </c>
      <c r="C837" s="2">
        <v>41328.173052368016</v>
      </c>
    </row>
    <row r="838" spans="1:3" x14ac:dyDescent="0.25">
      <c r="A838" t="s">
        <v>11522</v>
      </c>
      <c r="B838" t="s">
        <v>19683</v>
      </c>
      <c r="C838" s="2">
        <v>4554.8897186986578</v>
      </c>
    </row>
    <row r="839" spans="1:3" x14ac:dyDescent="0.25">
      <c r="A839" t="s">
        <v>4627</v>
      </c>
      <c r="B839" t="s">
        <v>4629</v>
      </c>
      <c r="C839" s="2">
        <v>51932.359961916583</v>
      </c>
    </row>
    <row r="840" spans="1:3" x14ac:dyDescent="0.25">
      <c r="A840" t="s">
        <v>8743</v>
      </c>
      <c r="B840" t="s">
        <v>8745</v>
      </c>
      <c r="C840" s="2">
        <v>10383.404685911888</v>
      </c>
    </row>
    <row r="841" spans="1:3" x14ac:dyDescent="0.25">
      <c r="A841" t="s">
        <v>9456</v>
      </c>
      <c r="B841" t="s">
        <v>9458</v>
      </c>
      <c r="C841" s="2">
        <v>28681.989982828043</v>
      </c>
    </row>
    <row r="842" spans="1:3" x14ac:dyDescent="0.25">
      <c r="A842" t="s">
        <v>19684</v>
      </c>
      <c r="B842" t="s">
        <v>19685</v>
      </c>
      <c r="C842" s="2">
        <v>119.057273501859</v>
      </c>
    </row>
    <row r="843" spans="1:3" x14ac:dyDescent="0.25">
      <c r="A843" t="s">
        <v>3453</v>
      </c>
      <c r="B843" t="s">
        <v>3455</v>
      </c>
      <c r="C843" s="2">
        <v>154310.30473253265</v>
      </c>
    </row>
    <row r="844" spans="1:3" x14ac:dyDescent="0.25">
      <c r="A844" t="s">
        <v>7753</v>
      </c>
      <c r="B844" t="s">
        <v>19686</v>
      </c>
      <c r="C844" s="2">
        <v>5708.2498662990347</v>
      </c>
    </row>
    <row r="845" spans="1:3" x14ac:dyDescent="0.25">
      <c r="A845" t="s">
        <v>5834</v>
      </c>
      <c r="B845" t="s">
        <v>19687</v>
      </c>
      <c r="C845" s="2">
        <v>69179.296257625334</v>
      </c>
    </row>
    <row r="846" spans="1:3" x14ac:dyDescent="0.25">
      <c r="A846" t="s">
        <v>4378</v>
      </c>
      <c r="B846" t="s">
        <v>4380</v>
      </c>
      <c r="C846" s="2">
        <v>51834.431040791969</v>
      </c>
    </row>
    <row r="847" spans="1:3" x14ac:dyDescent="0.25">
      <c r="A847" t="s">
        <v>3654</v>
      </c>
      <c r="B847" t="s">
        <v>3656</v>
      </c>
      <c r="C847" s="2">
        <v>98750.243764998449</v>
      </c>
    </row>
    <row r="848" spans="1:3" x14ac:dyDescent="0.25">
      <c r="A848" t="s">
        <v>9660</v>
      </c>
      <c r="B848" t="s">
        <v>9662</v>
      </c>
      <c r="C848" s="2">
        <v>13528.817330003516</v>
      </c>
    </row>
    <row r="849" spans="1:3" x14ac:dyDescent="0.25">
      <c r="A849" t="s">
        <v>5459</v>
      </c>
      <c r="B849" t="s">
        <v>5461</v>
      </c>
      <c r="C849" s="2">
        <v>76008.981667548913</v>
      </c>
    </row>
    <row r="850" spans="1:3" x14ac:dyDescent="0.25">
      <c r="A850" t="s">
        <v>3011</v>
      </c>
      <c r="B850" t="s">
        <v>3013</v>
      </c>
      <c r="C850" s="2">
        <v>286322.85009030794</v>
      </c>
    </row>
    <row r="851" spans="1:3" x14ac:dyDescent="0.25">
      <c r="A851" t="s">
        <v>7615</v>
      </c>
      <c r="B851" t="s">
        <v>7617</v>
      </c>
      <c r="C851" s="2">
        <v>32524.606621793846</v>
      </c>
    </row>
    <row r="852" spans="1:3" x14ac:dyDescent="0.25">
      <c r="A852" t="s">
        <v>10315</v>
      </c>
      <c r="B852" t="s">
        <v>19688</v>
      </c>
      <c r="C852" s="2">
        <v>16113.683023588321</v>
      </c>
    </row>
    <row r="853" spans="1:3" x14ac:dyDescent="0.25">
      <c r="A853" t="s">
        <v>3621</v>
      </c>
      <c r="B853" t="s">
        <v>3623</v>
      </c>
      <c r="C853" s="2">
        <v>102436.76308981737</v>
      </c>
    </row>
    <row r="854" spans="1:3" x14ac:dyDescent="0.25">
      <c r="A854" t="s">
        <v>2627</v>
      </c>
      <c r="B854" t="s">
        <v>19689</v>
      </c>
      <c r="C854" s="2">
        <v>65115.068595355624</v>
      </c>
    </row>
    <row r="855" spans="1:3" x14ac:dyDescent="0.25">
      <c r="A855" t="s">
        <v>8785</v>
      </c>
      <c r="B855" t="s">
        <v>19690</v>
      </c>
      <c r="C855" s="2">
        <v>19265.88250742546</v>
      </c>
    </row>
    <row r="856" spans="1:3" x14ac:dyDescent="0.25">
      <c r="A856" t="s">
        <v>16041</v>
      </c>
      <c r="B856" t="s">
        <v>16043</v>
      </c>
      <c r="C856" s="2">
        <v>2300.1635178194906</v>
      </c>
    </row>
    <row r="857" spans="1:3" x14ac:dyDescent="0.25">
      <c r="A857" t="s">
        <v>4898</v>
      </c>
      <c r="B857" t="s">
        <v>19691</v>
      </c>
      <c r="C857" s="2">
        <v>61703.013671092689</v>
      </c>
    </row>
    <row r="858" spans="1:3" x14ac:dyDescent="0.25">
      <c r="A858" t="s">
        <v>5558</v>
      </c>
      <c r="B858" t="s">
        <v>5560</v>
      </c>
      <c r="C858" s="2">
        <v>66459.924027623041</v>
      </c>
    </row>
    <row r="859" spans="1:3" x14ac:dyDescent="0.25">
      <c r="A859" t="s">
        <v>2726</v>
      </c>
      <c r="B859" t="s">
        <v>2728</v>
      </c>
      <c r="C859" s="2">
        <v>134097.48553383441</v>
      </c>
    </row>
    <row r="860" spans="1:3" x14ac:dyDescent="0.25">
      <c r="A860" t="s">
        <v>4351</v>
      </c>
      <c r="B860" t="s">
        <v>4353</v>
      </c>
      <c r="C860" s="2">
        <v>43925.001988894081</v>
      </c>
    </row>
    <row r="861" spans="1:3" x14ac:dyDescent="0.25">
      <c r="A861" t="s">
        <v>9923</v>
      </c>
      <c r="B861" t="s">
        <v>9925</v>
      </c>
      <c r="C861" s="2">
        <v>14954.053676562002</v>
      </c>
    </row>
    <row r="862" spans="1:3" x14ac:dyDescent="0.25">
      <c r="A862" t="s">
        <v>3318</v>
      </c>
      <c r="B862" t="s">
        <v>3320</v>
      </c>
      <c r="C862" s="2">
        <v>137061.60903489328</v>
      </c>
    </row>
    <row r="863" spans="1:3" x14ac:dyDescent="0.25">
      <c r="A863" t="s">
        <v>15026</v>
      </c>
      <c r="B863" t="s">
        <v>15028</v>
      </c>
      <c r="C863" s="2">
        <v>1747.093594150951</v>
      </c>
    </row>
    <row r="864" spans="1:3" x14ac:dyDescent="0.25">
      <c r="A864" t="s">
        <v>1451</v>
      </c>
      <c r="B864" t="s">
        <v>1453</v>
      </c>
      <c r="C864" s="2">
        <v>256281.82420623576</v>
      </c>
    </row>
    <row r="865" spans="1:3" x14ac:dyDescent="0.25">
      <c r="A865" t="s">
        <v>2993</v>
      </c>
      <c r="B865" t="s">
        <v>2995</v>
      </c>
      <c r="C865" s="2">
        <v>125500.91771549851</v>
      </c>
    </row>
    <row r="866" spans="1:3" x14ac:dyDescent="0.25">
      <c r="A866" t="s">
        <v>13471</v>
      </c>
      <c r="B866" t="s">
        <v>13473</v>
      </c>
      <c r="C866" s="2">
        <v>9070.6113198829353</v>
      </c>
    </row>
    <row r="867" spans="1:3" x14ac:dyDescent="0.25">
      <c r="A867" t="s">
        <v>4330</v>
      </c>
      <c r="B867" t="s">
        <v>4332</v>
      </c>
      <c r="C867" s="2">
        <v>87015.222689089598</v>
      </c>
    </row>
    <row r="868" spans="1:3" x14ac:dyDescent="0.25">
      <c r="A868" t="s">
        <v>7390</v>
      </c>
      <c r="B868" t="s">
        <v>7392</v>
      </c>
      <c r="C868" s="2">
        <v>24020.811451843671</v>
      </c>
    </row>
    <row r="869" spans="1:3" x14ac:dyDescent="0.25">
      <c r="A869" t="s">
        <v>2348</v>
      </c>
      <c r="B869" t="s">
        <v>2350</v>
      </c>
      <c r="C869" s="2">
        <v>187475.75006995825</v>
      </c>
    </row>
    <row r="870" spans="1:3" x14ac:dyDescent="0.25">
      <c r="A870" t="s">
        <v>2774</v>
      </c>
      <c r="B870" t="s">
        <v>2776</v>
      </c>
      <c r="C870" s="2">
        <v>155538.09005496948</v>
      </c>
    </row>
    <row r="871" spans="1:3" x14ac:dyDescent="0.25">
      <c r="A871" t="s">
        <v>7663</v>
      </c>
      <c r="B871" t="s">
        <v>19692</v>
      </c>
      <c r="C871" s="2">
        <v>26672.625293426619</v>
      </c>
    </row>
    <row r="872" spans="1:3" x14ac:dyDescent="0.25">
      <c r="A872" t="s">
        <v>8368</v>
      </c>
      <c r="B872" t="s">
        <v>19693</v>
      </c>
      <c r="C872" s="2">
        <v>25097.043191827626</v>
      </c>
    </row>
    <row r="873" spans="1:3" x14ac:dyDescent="0.25">
      <c r="A873" t="s">
        <v>8503</v>
      </c>
      <c r="B873" t="s">
        <v>19694</v>
      </c>
      <c r="C873" s="2">
        <v>26027.122063359609</v>
      </c>
    </row>
    <row r="874" spans="1:3" x14ac:dyDescent="0.25">
      <c r="A874" t="s">
        <v>4033</v>
      </c>
      <c r="B874" t="s">
        <v>19695</v>
      </c>
      <c r="C874" s="2">
        <v>142880.51889839888</v>
      </c>
    </row>
    <row r="875" spans="1:3" x14ac:dyDescent="0.25">
      <c r="A875" t="s">
        <v>2708</v>
      </c>
      <c r="B875" t="s">
        <v>2710</v>
      </c>
      <c r="C875" s="2">
        <v>187648.81448346889</v>
      </c>
    </row>
    <row r="876" spans="1:3" x14ac:dyDescent="0.25">
      <c r="A876" t="s">
        <v>6986</v>
      </c>
      <c r="B876" t="s">
        <v>6988</v>
      </c>
      <c r="C876" s="2">
        <v>32874.41644664327</v>
      </c>
    </row>
    <row r="877" spans="1:3" x14ac:dyDescent="0.25">
      <c r="A877" t="s">
        <v>1997</v>
      </c>
      <c r="B877" t="s">
        <v>1999</v>
      </c>
      <c r="C877" s="2">
        <v>135276.44011945816</v>
      </c>
    </row>
    <row r="878" spans="1:3" x14ac:dyDescent="0.25">
      <c r="A878" t="s">
        <v>1625</v>
      </c>
      <c r="B878" t="s">
        <v>1627</v>
      </c>
      <c r="C878" s="2">
        <v>265181.38415829523</v>
      </c>
    </row>
    <row r="879" spans="1:3" x14ac:dyDescent="0.25">
      <c r="A879" t="s">
        <v>15124</v>
      </c>
      <c r="B879" t="s">
        <v>15126</v>
      </c>
      <c r="C879" s="2">
        <v>5080.8697989761949</v>
      </c>
    </row>
    <row r="880" spans="1:3" x14ac:dyDescent="0.25">
      <c r="A880" t="s">
        <v>3055</v>
      </c>
      <c r="B880" t="s">
        <v>3056</v>
      </c>
      <c r="C880" s="2">
        <v>34208.375550183664</v>
      </c>
    </row>
    <row r="881" spans="1:3" x14ac:dyDescent="0.25">
      <c r="A881" t="s">
        <v>1092</v>
      </c>
      <c r="B881" t="s">
        <v>1094</v>
      </c>
      <c r="C881" s="2">
        <v>82895.610963561019</v>
      </c>
    </row>
    <row r="882" spans="1:3" x14ac:dyDescent="0.25">
      <c r="A882" t="s">
        <v>13414</v>
      </c>
      <c r="B882" t="s">
        <v>13416</v>
      </c>
      <c r="C882" s="2">
        <v>5568.8895891516895</v>
      </c>
    </row>
    <row r="883" spans="1:3" x14ac:dyDescent="0.25">
      <c r="A883" t="s">
        <v>19696</v>
      </c>
      <c r="B883" t="s">
        <v>19697</v>
      </c>
      <c r="C883" s="2">
        <v>32310.439841441323</v>
      </c>
    </row>
    <row r="884" spans="1:3" x14ac:dyDescent="0.25">
      <c r="A884" t="s">
        <v>5402</v>
      </c>
      <c r="B884" t="s">
        <v>5404</v>
      </c>
      <c r="C884" s="2">
        <v>40467.624778872945</v>
      </c>
    </row>
    <row r="885" spans="1:3" x14ac:dyDescent="0.25">
      <c r="A885" t="s">
        <v>7831</v>
      </c>
      <c r="B885" t="s">
        <v>7833</v>
      </c>
      <c r="C885" s="2">
        <v>19307.696342128773</v>
      </c>
    </row>
    <row r="886" spans="1:3" x14ac:dyDescent="0.25">
      <c r="A886" t="s">
        <v>7897</v>
      </c>
      <c r="B886" t="s">
        <v>7899</v>
      </c>
      <c r="C886" s="2">
        <v>51433.2022775316</v>
      </c>
    </row>
    <row r="887" spans="1:3" x14ac:dyDescent="0.25">
      <c r="A887" t="s">
        <v>10471</v>
      </c>
      <c r="B887" t="s">
        <v>10473</v>
      </c>
      <c r="C887" s="2">
        <v>8076.914453075392</v>
      </c>
    </row>
    <row r="888" spans="1:3" x14ac:dyDescent="0.25">
      <c r="A888" t="s">
        <v>3660</v>
      </c>
      <c r="B888" t="s">
        <v>19698</v>
      </c>
      <c r="C888" s="2">
        <v>45302.155301323306</v>
      </c>
    </row>
    <row r="889" spans="1:3" x14ac:dyDescent="0.25">
      <c r="A889" t="s">
        <v>8470</v>
      </c>
      <c r="B889" t="s">
        <v>8472</v>
      </c>
      <c r="C889" s="2">
        <v>14311.201915243024</v>
      </c>
    </row>
    <row r="890" spans="1:3" x14ac:dyDescent="0.25">
      <c r="A890" t="s">
        <v>10234</v>
      </c>
      <c r="B890" t="s">
        <v>10236</v>
      </c>
      <c r="C890" s="2">
        <v>10369.715975238729</v>
      </c>
    </row>
    <row r="891" spans="1:3" x14ac:dyDescent="0.25">
      <c r="A891" t="s">
        <v>3820</v>
      </c>
      <c r="B891" t="s">
        <v>3822</v>
      </c>
      <c r="C891" s="2">
        <v>137489.41460247239</v>
      </c>
    </row>
    <row r="892" spans="1:3" x14ac:dyDescent="0.25">
      <c r="A892" t="s">
        <v>9369</v>
      </c>
      <c r="B892" t="s">
        <v>9371</v>
      </c>
      <c r="C892" s="2">
        <v>15211.78104011844</v>
      </c>
    </row>
    <row r="893" spans="1:3" x14ac:dyDescent="0.25">
      <c r="A893" t="s">
        <v>7651</v>
      </c>
      <c r="B893" t="s">
        <v>19699</v>
      </c>
      <c r="C893" s="2">
        <v>25573.78992615463</v>
      </c>
    </row>
    <row r="894" spans="1:3" x14ac:dyDescent="0.25">
      <c r="A894" t="s">
        <v>3913</v>
      </c>
      <c r="B894" t="s">
        <v>19700</v>
      </c>
      <c r="C894" s="2">
        <v>89309.519616620586</v>
      </c>
    </row>
    <row r="895" spans="1:3" x14ac:dyDescent="0.25">
      <c r="A895" t="s">
        <v>13379</v>
      </c>
      <c r="B895" t="s">
        <v>13381</v>
      </c>
      <c r="C895" s="2">
        <v>2855.7641274948319</v>
      </c>
    </row>
    <row r="896" spans="1:3" x14ac:dyDescent="0.25">
      <c r="A896" t="s">
        <v>2837</v>
      </c>
      <c r="B896" t="s">
        <v>2839</v>
      </c>
      <c r="C896" s="2">
        <v>154246.46242645194</v>
      </c>
    </row>
    <row r="897" spans="1:3" x14ac:dyDescent="0.25">
      <c r="A897" t="s">
        <v>17987</v>
      </c>
      <c r="B897" t="s">
        <v>828</v>
      </c>
      <c r="C897" s="2">
        <v>11155.305329212308</v>
      </c>
    </row>
    <row r="898" spans="1:3" x14ac:dyDescent="0.25">
      <c r="A898" t="s">
        <v>4730</v>
      </c>
      <c r="B898" t="s">
        <v>4732</v>
      </c>
      <c r="C898" s="2">
        <v>55324.764684492598</v>
      </c>
    </row>
    <row r="899" spans="1:3" x14ac:dyDescent="0.25">
      <c r="A899" t="s">
        <v>10474</v>
      </c>
      <c r="B899" t="s">
        <v>10476</v>
      </c>
      <c r="C899" s="2">
        <v>17713.364157843007</v>
      </c>
    </row>
    <row r="900" spans="1:3" x14ac:dyDescent="0.25">
      <c r="A900" t="s">
        <v>2147</v>
      </c>
      <c r="B900" t="s">
        <v>19701</v>
      </c>
      <c r="C900" s="2">
        <v>184093.43070627522</v>
      </c>
    </row>
    <row r="901" spans="1:3" x14ac:dyDescent="0.25">
      <c r="A901" t="s">
        <v>4060</v>
      </c>
      <c r="B901" t="s">
        <v>19702</v>
      </c>
      <c r="C901" s="2">
        <v>46718.304184493725</v>
      </c>
    </row>
    <row r="902" spans="1:3" x14ac:dyDescent="0.25">
      <c r="A902" t="s">
        <v>2090</v>
      </c>
      <c r="B902" t="s">
        <v>19150</v>
      </c>
      <c r="C902" s="2">
        <v>252871.72481206898</v>
      </c>
    </row>
    <row r="903" spans="1:3" x14ac:dyDescent="0.25">
      <c r="A903" t="s">
        <v>3627</v>
      </c>
      <c r="B903" t="s">
        <v>19703</v>
      </c>
      <c r="C903" s="2">
        <v>138178.56181335033</v>
      </c>
    </row>
    <row r="904" spans="1:3" x14ac:dyDescent="0.25">
      <c r="A904" t="s">
        <v>1862</v>
      </c>
      <c r="B904" t="s">
        <v>1864</v>
      </c>
      <c r="C904" s="2">
        <v>211561.8992332503</v>
      </c>
    </row>
    <row r="905" spans="1:3" x14ac:dyDescent="0.25">
      <c r="A905" t="s">
        <v>12165</v>
      </c>
      <c r="B905" t="s">
        <v>12167</v>
      </c>
      <c r="C905" s="2">
        <v>13149.214428983098</v>
      </c>
    </row>
    <row r="906" spans="1:3" x14ac:dyDescent="0.25">
      <c r="A906" t="s">
        <v>3253</v>
      </c>
      <c r="B906" t="s">
        <v>19704</v>
      </c>
      <c r="C906" s="2">
        <v>104182.59134096492</v>
      </c>
    </row>
    <row r="907" spans="1:3" x14ac:dyDescent="0.25">
      <c r="A907" t="s">
        <v>14993</v>
      </c>
      <c r="B907" t="s">
        <v>14995</v>
      </c>
      <c r="C907" s="2">
        <v>4622.0104134699968</v>
      </c>
    </row>
    <row r="908" spans="1:3" x14ac:dyDescent="0.25">
      <c r="A908" t="s">
        <v>4709</v>
      </c>
      <c r="B908" t="s">
        <v>4711</v>
      </c>
      <c r="C908" s="2">
        <v>96022.796921166722</v>
      </c>
    </row>
    <row r="909" spans="1:3" x14ac:dyDescent="0.25">
      <c r="A909" t="s">
        <v>19705</v>
      </c>
      <c r="B909" t="s">
        <v>19706</v>
      </c>
      <c r="C909" s="2">
        <v>72970.260444880449</v>
      </c>
    </row>
    <row r="910" spans="1:3" x14ac:dyDescent="0.25">
      <c r="A910" t="s">
        <v>12582</v>
      </c>
      <c r="B910" t="s">
        <v>12584</v>
      </c>
      <c r="C910" s="2">
        <v>8721.3766509441521</v>
      </c>
    </row>
    <row r="911" spans="1:3" x14ac:dyDescent="0.25">
      <c r="A911" t="s">
        <v>11463</v>
      </c>
      <c r="B911" t="s">
        <v>11465</v>
      </c>
      <c r="C911" s="2">
        <v>8829.6785089170971</v>
      </c>
    </row>
    <row r="912" spans="1:3" x14ac:dyDescent="0.25">
      <c r="A912" t="s">
        <v>9977</v>
      </c>
      <c r="B912" t="s">
        <v>9979</v>
      </c>
      <c r="C912" s="2">
        <v>3945.8680528874406</v>
      </c>
    </row>
    <row r="913" spans="1:3" x14ac:dyDescent="0.25">
      <c r="A913" t="s">
        <v>8404</v>
      </c>
      <c r="B913" t="s">
        <v>19707</v>
      </c>
      <c r="C913" s="2">
        <v>29108.870699702828</v>
      </c>
    </row>
    <row r="914" spans="1:3" x14ac:dyDescent="0.25">
      <c r="A914" t="s">
        <v>11507</v>
      </c>
      <c r="B914" t="s">
        <v>11509</v>
      </c>
      <c r="C914" s="2">
        <v>12316.561217153909</v>
      </c>
    </row>
    <row r="915" spans="1:3" x14ac:dyDescent="0.25">
      <c r="A915" t="s">
        <v>19708</v>
      </c>
      <c r="B915" t="s">
        <v>19709</v>
      </c>
      <c r="C915" s="2">
        <v>7611.8520110729714</v>
      </c>
    </row>
    <row r="916" spans="1:3" x14ac:dyDescent="0.25">
      <c r="A916" t="s">
        <v>12719</v>
      </c>
      <c r="B916" t="s">
        <v>19710</v>
      </c>
      <c r="C916" s="2">
        <v>8297.5442603957454</v>
      </c>
    </row>
    <row r="917" spans="1:3" x14ac:dyDescent="0.25">
      <c r="A917" t="s">
        <v>10162</v>
      </c>
      <c r="B917" t="s">
        <v>10164</v>
      </c>
      <c r="C917" s="2">
        <v>25556.075124107014</v>
      </c>
    </row>
    <row r="918" spans="1:3" x14ac:dyDescent="0.25">
      <c r="A918" t="s">
        <v>2222</v>
      </c>
      <c r="B918" t="s">
        <v>2224</v>
      </c>
      <c r="C918" s="2">
        <v>159787.57198511987</v>
      </c>
    </row>
    <row r="919" spans="1:3" x14ac:dyDescent="0.25">
      <c r="A919" t="s">
        <v>2012</v>
      </c>
      <c r="B919" t="s">
        <v>19711</v>
      </c>
      <c r="C919" s="2">
        <v>239308.11054947195</v>
      </c>
    </row>
    <row r="920" spans="1:3" x14ac:dyDescent="0.25">
      <c r="A920" t="s">
        <v>7115</v>
      </c>
      <c r="B920" t="s">
        <v>7117</v>
      </c>
      <c r="C920" s="2">
        <v>34676.955070579628</v>
      </c>
    </row>
    <row r="921" spans="1:3" x14ac:dyDescent="0.25">
      <c r="A921" t="s">
        <v>5159</v>
      </c>
      <c r="B921" t="s">
        <v>19712</v>
      </c>
      <c r="C921" s="2">
        <v>64076.049442789881</v>
      </c>
    </row>
    <row r="922" spans="1:3" x14ac:dyDescent="0.25">
      <c r="A922" t="s">
        <v>2033</v>
      </c>
      <c r="B922" t="s">
        <v>19713</v>
      </c>
      <c r="C922" s="2">
        <v>145801.33315938676</v>
      </c>
    </row>
    <row r="923" spans="1:3" x14ac:dyDescent="0.25">
      <c r="A923" t="s">
        <v>5873</v>
      </c>
      <c r="B923" t="s">
        <v>19714</v>
      </c>
      <c r="C923" s="2">
        <v>26728.472932349472</v>
      </c>
    </row>
    <row r="924" spans="1:3" x14ac:dyDescent="0.25">
      <c r="A924" t="s">
        <v>12471</v>
      </c>
      <c r="B924" t="s">
        <v>12473</v>
      </c>
      <c r="C924" s="2">
        <v>5166.6830608432347</v>
      </c>
    </row>
    <row r="925" spans="1:3" x14ac:dyDescent="0.25">
      <c r="A925" t="s">
        <v>2306</v>
      </c>
      <c r="B925" t="s">
        <v>19715</v>
      </c>
      <c r="C925" s="2">
        <v>222020.13170313602</v>
      </c>
    </row>
    <row r="926" spans="1:3" x14ac:dyDescent="0.25">
      <c r="A926" t="s">
        <v>13355</v>
      </c>
      <c r="B926" t="s">
        <v>13357</v>
      </c>
      <c r="C926" s="2">
        <v>8836.1202551162314</v>
      </c>
    </row>
    <row r="927" spans="1:3" x14ac:dyDescent="0.25">
      <c r="A927" t="s">
        <v>4928</v>
      </c>
      <c r="B927" t="s">
        <v>4930</v>
      </c>
      <c r="C927" s="2">
        <v>52909.109859817203</v>
      </c>
    </row>
    <row r="928" spans="1:3" x14ac:dyDescent="0.25">
      <c r="A928" t="s">
        <v>19029</v>
      </c>
      <c r="B928" t="s">
        <v>19716</v>
      </c>
      <c r="C928" s="2">
        <v>46332.374568456304</v>
      </c>
    </row>
    <row r="929" spans="1:3" x14ac:dyDescent="0.25">
      <c r="A929" t="s">
        <v>1778</v>
      </c>
      <c r="B929" t="s">
        <v>19717</v>
      </c>
      <c r="C929" s="2">
        <v>247239.28049479189</v>
      </c>
    </row>
    <row r="930" spans="1:3" x14ac:dyDescent="0.25">
      <c r="A930" t="s">
        <v>18017</v>
      </c>
      <c r="B930" t="s">
        <v>18018</v>
      </c>
      <c r="C930" s="2">
        <v>18474.81824433853</v>
      </c>
    </row>
    <row r="931" spans="1:3" x14ac:dyDescent="0.25">
      <c r="A931" t="s">
        <v>6857</v>
      </c>
      <c r="B931" t="s">
        <v>19718</v>
      </c>
      <c r="C931" s="2">
        <v>31299.236954181713</v>
      </c>
    </row>
    <row r="932" spans="1:3" x14ac:dyDescent="0.25">
      <c r="A932" t="s">
        <v>1595</v>
      </c>
      <c r="B932" t="s">
        <v>19719</v>
      </c>
      <c r="C932" s="2">
        <v>286157.60779718199</v>
      </c>
    </row>
    <row r="933" spans="1:3" x14ac:dyDescent="0.25">
      <c r="A933" t="s">
        <v>11349</v>
      </c>
      <c r="B933" t="s">
        <v>19720</v>
      </c>
      <c r="C933" s="2">
        <v>3713.5516526188544</v>
      </c>
    </row>
    <row r="934" spans="1:3" x14ac:dyDescent="0.25">
      <c r="A934" t="s">
        <v>5381</v>
      </c>
      <c r="B934" t="s">
        <v>5383</v>
      </c>
      <c r="C934" s="2">
        <v>33886.920911728645</v>
      </c>
    </row>
    <row r="935" spans="1:3" x14ac:dyDescent="0.25">
      <c r="A935" t="s">
        <v>4922</v>
      </c>
      <c r="B935" t="s">
        <v>4924</v>
      </c>
      <c r="C935" s="2">
        <v>45781.835330794573</v>
      </c>
    </row>
    <row r="936" spans="1:3" x14ac:dyDescent="0.25">
      <c r="A936" t="s">
        <v>6187</v>
      </c>
      <c r="B936" t="s">
        <v>6189</v>
      </c>
      <c r="C936" s="2">
        <v>37876.662432635385</v>
      </c>
    </row>
    <row r="937" spans="1:3" x14ac:dyDescent="0.25">
      <c r="A937" t="s">
        <v>3597</v>
      </c>
      <c r="B937" t="s">
        <v>19721</v>
      </c>
      <c r="C937" s="2">
        <v>140912.73798133651</v>
      </c>
    </row>
    <row r="938" spans="1:3" x14ac:dyDescent="0.25">
      <c r="A938" t="s">
        <v>2003</v>
      </c>
      <c r="B938" t="s">
        <v>2005</v>
      </c>
      <c r="C938" s="2">
        <v>137605.59149517375</v>
      </c>
    </row>
    <row r="939" spans="1:3" x14ac:dyDescent="0.25">
      <c r="A939" t="s">
        <v>2744</v>
      </c>
      <c r="B939" t="s">
        <v>2746</v>
      </c>
      <c r="C939" s="2">
        <v>121889.68629938198</v>
      </c>
    </row>
    <row r="940" spans="1:3" x14ac:dyDescent="0.25">
      <c r="A940" t="s">
        <v>3321</v>
      </c>
      <c r="B940" t="s">
        <v>3323</v>
      </c>
      <c r="C940" s="2">
        <v>210843.98962559315</v>
      </c>
    </row>
    <row r="941" spans="1:3" x14ac:dyDescent="0.25">
      <c r="A941" t="s">
        <v>9908</v>
      </c>
      <c r="B941" t="s">
        <v>9910</v>
      </c>
      <c r="C941" s="2">
        <v>17949.52317475056</v>
      </c>
    </row>
    <row r="942" spans="1:3" x14ac:dyDescent="0.25">
      <c r="A942" t="s">
        <v>10411</v>
      </c>
      <c r="B942" t="s">
        <v>10413</v>
      </c>
      <c r="C942" s="2">
        <v>11567.938283868791</v>
      </c>
    </row>
    <row r="943" spans="1:3" x14ac:dyDescent="0.25">
      <c r="A943" t="s">
        <v>3555</v>
      </c>
      <c r="B943" t="s">
        <v>3557</v>
      </c>
      <c r="C943" s="2">
        <v>147067.3663498809</v>
      </c>
    </row>
    <row r="944" spans="1:3" x14ac:dyDescent="0.25">
      <c r="A944" t="s">
        <v>11122</v>
      </c>
      <c r="B944" t="s">
        <v>19722</v>
      </c>
      <c r="C944" s="2">
        <v>7147.6367737269229</v>
      </c>
    </row>
    <row r="945" spans="1:3" x14ac:dyDescent="0.25">
      <c r="A945" t="s">
        <v>2060</v>
      </c>
      <c r="B945" t="s">
        <v>2062</v>
      </c>
      <c r="C945" s="2">
        <v>171645.38884794971</v>
      </c>
    </row>
    <row r="946" spans="1:3" x14ac:dyDescent="0.25">
      <c r="A946" t="s">
        <v>8023</v>
      </c>
      <c r="B946" t="s">
        <v>8025</v>
      </c>
      <c r="C946" s="2">
        <v>12528.776493501644</v>
      </c>
    </row>
    <row r="947" spans="1:3" x14ac:dyDescent="0.25">
      <c r="A947" t="s">
        <v>4456</v>
      </c>
      <c r="B947" t="s">
        <v>4458</v>
      </c>
      <c r="C947" s="2">
        <v>64915.892103502025</v>
      </c>
    </row>
    <row r="948" spans="1:3" x14ac:dyDescent="0.25">
      <c r="A948" t="s">
        <v>8347</v>
      </c>
      <c r="B948" t="s">
        <v>19723</v>
      </c>
      <c r="C948" s="2">
        <v>21499.327939611059</v>
      </c>
    </row>
    <row r="949" spans="1:3" x14ac:dyDescent="0.25">
      <c r="A949" t="s">
        <v>4375</v>
      </c>
      <c r="B949" t="s">
        <v>19724</v>
      </c>
      <c r="C949" s="2">
        <v>65174.597232106549</v>
      </c>
    </row>
    <row r="950" spans="1:3" x14ac:dyDescent="0.25">
      <c r="A950" t="s">
        <v>2198</v>
      </c>
      <c r="B950" t="s">
        <v>2200</v>
      </c>
      <c r="C950" s="2">
        <v>174646.43735847145</v>
      </c>
    </row>
    <row r="951" spans="1:3" x14ac:dyDescent="0.25">
      <c r="A951" t="s">
        <v>4417</v>
      </c>
      <c r="B951" t="s">
        <v>4419</v>
      </c>
      <c r="C951" s="2">
        <v>85534.77137510998</v>
      </c>
    </row>
    <row r="952" spans="1:3" x14ac:dyDescent="0.25">
      <c r="A952" t="s">
        <v>5501</v>
      </c>
      <c r="B952" t="s">
        <v>5503</v>
      </c>
      <c r="C952" s="2">
        <v>45719.200852126196</v>
      </c>
    </row>
    <row r="953" spans="1:3" x14ac:dyDescent="0.25">
      <c r="A953" t="s">
        <v>9030</v>
      </c>
      <c r="B953" t="s">
        <v>9032</v>
      </c>
      <c r="C953" s="2">
        <v>33344.89398154433</v>
      </c>
    </row>
    <row r="954" spans="1:3" x14ac:dyDescent="0.25">
      <c r="A954" t="s">
        <v>6361</v>
      </c>
      <c r="B954" t="s">
        <v>6363</v>
      </c>
      <c r="C954" s="2">
        <v>47208.096030029898</v>
      </c>
    </row>
    <row r="955" spans="1:3" x14ac:dyDescent="0.25">
      <c r="A955" t="s">
        <v>4153</v>
      </c>
      <c r="B955" t="s">
        <v>4155</v>
      </c>
      <c r="C955" s="2">
        <v>101215.07442003331</v>
      </c>
    </row>
    <row r="956" spans="1:3" x14ac:dyDescent="0.25">
      <c r="A956" t="s">
        <v>4958</v>
      </c>
      <c r="B956" t="s">
        <v>4960</v>
      </c>
      <c r="C956" s="2">
        <v>87975.675544262325</v>
      </c>
    </row>
    <row r="957" spans="1:3" x14ac:dyDescent="0.25">
      <c r="A957" t="s">
        <v>3657</v>
      </c>
      <c r="B957" t="s">
        <v>19725</v>
      </c>
      <c r="C957" s="2">
        <v>227619.38952436936</v>
      </c>
    </row>
    <row r="958" spans="1:3" x14ac:dyDescent="0.25">
      <c r="A958" t="s">
        <v>13039</v>
      </c>
      <c r="B958" t="s">
        <v>19726</v>
      </c>
      <c r="C958" s="2">
        <v>21649.903757015829</v>
      </c>
    </row>
    <row r="959" spans="1:3" x14ac:dyDescent="0.25">
      <c r="A959" t="s">
        <v>10813</v>
      </c>
      <c r="B959" t="s">
        <v>10815</v>
      </c>
      <c r="C959" s="2">
        <v>16993.211442134419</v>
      </c>
    </row>
    <row r="960" spans="1:3" x14ac:dyDescent="0.25">
      <c r="A960" t="s">
        <v>7441</v>
      </c>
      <c r="B960" t="s">
        <v>19727</v>
      </c>
      <c r="C960" s="2">
        <v>67849.417310114994</v>
      </c>
    </row>
    <row r="961" spans="1:3" x14ac:dyDescent="0.25">
      <c r="A961" t="s">
        <v>13148</v>
      </c>
      <c r="B961" t="s">
        <v>19728</v>
      </c>
      <c r="C961" s="2">
        <v>5548.4485480876501</v>
      </c>
    </row>
    <row r="962" spans="1:3" x14ac:dyDescent="0.25">
      <c r="A962" t="s">
        <v>6391</v>
      </c>
      <c r="B962" t="s">
        <v>19729</v>
      </c>
      <c r="C962" s="2">
        <v>27858.654296751178</v>
      </c>
    </row>
    <row r="963" spans="1:3" x14ac:dyDescent="0.25">
      <c r="A963" t="s">
        <v>1811</v>
      </c>
      <c r="B963" t="s">
        <v>1813</v>
      </c>
      <c r="C963" s="2">
        <v>237184.92250535544</v>
      </c>
    </row>
    <row r="964" spans="1:3" x14ac:dyDescent="0.25">
      <c r="A964" t="s">
        <v>2237</v>
      </c>
      <c r="B964" t="s">
        <v>19730</v>
      </c>
      <c r="C964" s="2">
        <v>280321.89532890305</v>
      </c>
    </row>
    <row r="965" spans="1:3" x14ac:dyDescent="0.25">
      <c r="A965" t="s">
        <v>13298</v>
      </c>
      <c r="B965" t="s">
        <v>13300</v>
      </c>
      <c r="C965" s="2">
        <v>6971.5223084221416</v>
      </c>
    </row>
    <row r="966" spans="1:3" x14ac:dyDescent="0.25">
      <c r="A966" t="s">
        <v>19019</v>
      </c>
      <c r="B966" t="s">
        <v>19731</v>
      </c>
      <c r="C966" s="2">
        <v>49988.927120019202</v>
      </c>
    </row>
    <row r="967" spans="1:3" x14ac:dyDescent="0.25">
      <c r="A967" t="s">
        <v>8473</v>
      </c>
      <c r="B967" t="s">
        <v>19732</v>
      </c>
      <c r="C967" s="2">
        <v>29751.377367475419</v>
      </c>
    </row>
    <row r="968" spans="1:3" x14ac:dyDescent="0.25">
      <c r="A968" t="s">
        <v>8401</v>
      </c>
      <c r="B968" t="s">
        <v>19733</v>
      </c>
      <c r="C968" s="2">
        <v>10802.463282402008</v>
      </c>
    </row>
    <row r="969" spans="1:3" x14ac:dyDescent="0.25">
      <c r="A969" t="s">
        <v>11143</v>
      </c>
      <c r="B969" t="s">
        <v>11145</v>
      </c>
      <c r="C969" s="2">
        <v>8999.3794106623645</v>
      </c>
    </row>
    <row r="970" spans="1:3" x14ac:dyDescent="0.25">
      <c r="A970" t="s">
        <v>13319</v>
      </c>
      <c r="B970" t="s">
        <v>13321</v>
      </c>
      <c r="C970" s="2">
        <v>9379.3130263314015</v>
      </c>
    </row>
    <row r="971" spans="1:3" x14ac:dyDescent="0.25">
      <c r="A971" t="s">
        <v>5837</v>
      </c>
      <c r="B971" t="s">
        <v>5839</v>
      </c>
      <c r="C971" s="2">
        <v>29954.810013067723</v>
      </c>
    </row>
    <row r="972" spans="1:3" x14ac:dyDescent="0.25">
      <c r="A972" t="s">
        <v>6172</v>
      </c>
      <c r="B972" t="s">
        <v>19734</v>
      </c>
      <c r="C972" s="2">
        <v>59754.557992627721</v>
      </c>
    </row>
    <row r="973" spans="1:3" x14ac:dyDescent="0.25">
      <c r="A973" t="s">
        <v>8464</v>
      </c>
      <c r="B973" t="s">
        <v>8466</v>
      </c>
      <c r="C973" s="2">
        <v>5830.6430440825879</v>
      </c>
    </row>
    <row r="974" spans="1:3" x14ac:dyDescent="0.25">
      <c r="A974" t="s">
        <v>9252</v>
      </c>
      <c r="B974" t="s">
        <v>9254</v>
      </c>
      <c r="C974" s="2">
        <v>18709.361648293107</v>
      </c>
    </row>
    <row r="975" spans="1:3" x14ac:dyDescent="0.25">
      <c r="A975" t="s">
        <v>9888</v>
      </c>
      <c r="B975" t="s">
        <v>9890</v>
      </c>
      <c r="C975" s="2">
        <v>18043.451311360783</v>
      </c>
    </row>
    <row r="976" spans="1:3" x14ac:dyDescent="0.25">
      <c r="A976" t="s">
        <v>4558</v>
      </c>
      <c r="B976" t="s">
        <v>4560</v>
      </c>
      <c r="C976" s="2">
        <v>38091.540680849364</v>
      </c>
    </row>
    <row r="977" spans="1:3" x14ac:dyDescent="0.25">
      <c r="A977" t="s">
        <v>5318</v>
      </c>
      <c r="B977" t="s">
        <v>5320</v>
      </c>
      <c r="C977" s="2">
        <v>27056.944472914267</v>
      </c>
    </row>
    <row r="978" spans="1:3" x14ac:dyDescent="0.25">
      <c r="A978" t="s">
        <v>4994</v>
      </c>
      <c r="B978" t="s">
        <v>4996</v>
      </c>
      <c r="C978" s="2">
        <v>81622.100746228578</v>
      </c>
    </row>
    <row r="979" spans="1:3" x14ac:dyDescent="0.25">
      <c r="A979" t="s">
        <v>6962</v>
      </c>
      <c r="B979" t="s">
        <v>6964</v>
      </c>
      <c r="C979" s="2">
        <v>32245.253395997453</v>
      </c>
    </row>
    <row r="980" spans="1:3" x14ac:dyDescent="0.25">
      <c r="A980" t="s">
        <v>5765</v>
      </c>
      <c r="B980" t="s">
        <v>5767</v>
      </c>
      <c r="C980" s="2">
        <v>57186.314304860323</v>
      </c>
    </row>
    <row r="981" spans="1:3" x14ac:dyDescent="0.25">
      <c r="A981" t="s">
        <v>18023</v>
      </c>
      <c r="B981" t="s">
        <v>18024</v>
      </c>
      <c r="C981" s="2">
        <v>14304.70265345283</v>
      </c>
    </row>
    <row r="982" spans="1:3" x14ac:dyDescent="0.25">
      <c r="A982" t="s">
        <v>4793</v>
      </c>
      <c r="B982" t="s">
        <v>4795</v>
      </c>
      <c r="C982" s="2">
        <v>121509.22066449562</v>
      </c>
    </row>
    <row r="983" spans="1:3" x14ac:dyDescent="0.25">
      <c r="A983" t="s">
        <v>2603</v>
      </c>
      <c r="B983" t="s">
        <v>2605</v>
      </c>
      <c r="C983" s="2">
        <v>172291.17390441295</v>
      </c>
    </row>
    <row r="984" spans="1:3" x14ac:dyDescent="0.25">
      <c r="A984" t="s">
        <v>3208</v>
      </c>
      <c r="B984" t="s">
        <v>19735</v>
      </c>
      <c r="C984" s="2">
        <v>101540.49763427173</v>
      </c>
    </row>
    <row r="985" spans="1:3" x14ac:dyDescent="0.25">
      <c r="A985" t="s">
        <v>7621</v>
      </c>
      <c r="B985" t="s">
        <v>7623</v>
      </c>
      <c r="C985" s="2">
        <v>23545.79018524857</v>
      </c>
    </row>
    <row r="986" spans="1:3" x14ac:dyDescent="0.25">
      <c r="A986" t="s">
        <v>9834</v>
      </c>
      <c r="B986" t="s">
        <v>19736</v>
      </c>
      <c r="C986" s="2">
        <v>16392.691155838329</v>
      </c>
    </row>
    <row r="987" spans="1:3" x14ac:dyDescent="0.25">
      <c r="A987" t="s">
        <v>6208</v>
      </c>
      <c r="B987" t="s">
        <v>6210</v>
      </c>
      <c r="C987" s="2">
        <v>28158.137979419866</v>
      </c>
    </row>
    <row r="988" spans="1:3" x14ac:dyDescent="0.25">
      <c r="A988" t="s">
        <v>7921</v>
      </c>
      <c r="B988" t="s">
        <v>7923</v>
      </c>
      <c r="C988" s="2">
        <v>39127.799085044055</v>
      </c>
    </row>
    <row r="989" spans="1:3" x14ac:dyDescent="0.25">
      <c r="A989" t="s">
        <v>4048</v>
      </c>
      <c r="B989" t="s">
        <v>19737</v>
      </c>
      <c r="C989" s="2">
        <v>77453.658283886936</v>
      </c>
    </row>
    <row r="990" spans="1:3" x14ac:dyDescent="0.25">
      <c r="A990" t="s">
        <v>2507</v>
      </c>
      <c r="B990" t="s">
        <v>2509</v>
      </c>
      <c r="C990" s="2">
        <v>255594.51289302454</v>
      </c>
    </row>
    <row r="991" spans="1:3" x14ac:dyDescent="0.25">
      <c r="A991" t="s">
        <v>2456</v>
      </c>
      <c r="B991" t="s">
        <v>2458</v>
      </c>
      <c r="C991" s="2">
        <v>218540.15086582681</v>
      </c>
    </row>
    <row r="992" spans="1:3" x14ac:dyDescent="0.25">
      <c r="A992" t="s">
        <v>5393</v>
      </c>
      <c r="B992" t="s">
        <v>5395</v>
      </c>
      <c r="C992" s="2">
        <v>36278.534219339417</v>
      </c>
    </row>
    <row r="993" spans="1:3" x14ac:dyDescent="0.25">
      <c r="A993" t="s">
        <v>1433</v>
      </c>
      <c r="B993" t="s">
        <v>1435</v>
      </c>
      <c r="C993" s="2">
        <v>266770.42490820313</v>
      </c>
    </row>
    <row r="994" spans="1:3" x14ac:dyDescent="0.25">
      <c r="A994" t="s">
        <v>9564</v>
      </c>
      <c r="B994" t="s">
        <v>9566</v>
      </c>
      <c r="C994" s="2">
        <v>16295.777384895993</v>
      </c>
    </row>
    <row r="995" spans="1:3" x14ac:dyDescent="0.25">
      <c r="A995" t="s">
        <v>9267</v>
      </c>
      <c r="B995" t="s">
        <v>9269</v>
      </c>
      <c r="C995" s="2">
        <v>36756.48878107877</v>
      </c>
    </row>
    <row r="996" spans="1:3" x14ac:dyDescent="0.25">
      <c r="A996" t="s">
        <v>3985</v>
      </c>
      <c r="B996" t="s">
        <v>3987</v>
      </c>
      <c r="C996" s="2">
        <v>113780.84781748668</v>
      </c>
    </row>
    <row r="997" spans="1:3" x14ac:dyDescent="0.25">
      <c r="A997" t="s">
        <v>12147</v>
      </c>
      <c r="B997" t="s">
        <v>12149</v>
      </c>
      <c r="C997" s="2">
        <v>4342.5996720825415</v>
      </c>
    </row>
    <row r="998" spans="1:3" x14ac:dyDescent="0.25">
      <c r="A998" t="s">
        <v>5941</v>
      </c>
      <c r="B998" t="s">
        <v>5943</v>
      </c>
      <c r="C998" s="2">
        <v>2256.62421538427</v>
      </c>
    </row>
    <row r="999" spans="1:3" x14ac:dyDescent="0.25">
      <c r="A999" t="s">
        <v>3979</v>
      </c>
      <c r="B999" t="s">
        <v>3981</v>
      </c>
      <c r="C999" s="2">
        <v>71803.26910219797</v>
      </c>
    </row>
    <row r="1000" spans="1:3" x14ac:dyDescent="0.25">
      <c r="A1000" t="s">
        <v>19738</v>
      </c>
      <c r="B1000" t="s">
        <v>19739</v>
      </c>
      <c r="C1000" s="2">
        <v>25603.180393188184</v>
      </c>
    </row>
    <row r="1001" spans="1:3" x14ac:dyDescent="0.25">
      <c r="A1001" t="s">
        <v>12832</v>
      </c>
      <c r="B1001" t="s">
        <v>12834</v>
      </c>
      <c r="C1001" s="2">
        <v>9273.1237160182227</v>
      </c>
    </row>
    <row r="1002" spans="1:3" x14ac:dyDescent="0.25">
      <c r="A1002" t="s">
        <v>19081</v>
      </c>
      <c r="B1002" t="s">
        <v>19740</v>
      </c>
      <c r="C1002" s="2">
        <v>43957.900906982512</v>
      </c>
    </row>
    <row r="1003" spans="1:3" x14ac:dyDescent="0.25">
      <c r="A1003" t="s">
        <v>5231</v>
      </c>
      <c r="B1003" t="s">
        <v>5233</v>
      </c>
      <c r="C1003" s="2">
        <v>52106.882395660716</v>
      </c>
    </row>
    <row r="1004" spans="1:3" x14ac:dyDescent="0.25">
      <c r="A1004" t="s">
        <v>2285</v>
      </c>
      <c r="B1004" t="s">
        <v>2287</v>
      </c>
      <c r="C1004" s="2">
        <v>229810.27341916785</v>
      </c>
    </row>
    <row r="1005" spans="1:3" x14ac:dyDescent="0.25">
      <c r="A1005" t="s">
        <v>1742</v>
      </c>
      <c r="B1005" t="s">
        <v>19741</v>
      </c>
      <c r="C1005" s="2">
        <v>227356.54327320826</v>
      </c>
    </row>
    <row r="1006" spans="1:3" x14ac:dyDescent="0.25">
      <c r="A1006" t="s">
        <v>3859</v>
      </c>
      <c r="B1006" t="s">
        <v>3861</v>
      </c>
      <c r="C1006" s="2">
        <v>105353.26368147545</v>
      </c>
    </row>
    <row r="1007" spans="1:3" x14ac:dyDescent="0.25">
      <c r="A1007" t="s">
        <v>9330</v>
      </c>
      <c r="B1007" t="s">
        <v>19742</v>
      </c>
      <c r="C1007" s="2">
        <v>38454.464060461316</v>
      </c>
    </row>
    <row r="1008" spans="1:3" x14ac:dyDescent="0.25">
      <c r="A1008" t="s">
        <v>6085</v>
      </c>
      <c r="B1008" t="s">
        <v>6087</v>
      </c>
      <c r="C1008" s="2">
        <v>30612.730859245392</v>
      </c>
    </row>
    <row r="1009" spans="1:3" x14ac:dyDescent="0.25">
      <c r="A1009" t="s">
        <v>8662</v>
      </c>
      <c r="B1009" t="s">
        <v>8664</v>
      </c>
      <c r="C1009" s="2">
        <v>29551.280626164804</v>
      </c>
    </row>
    <row r="1010" spans="1:3" x14ac:dyDescent="0.25">
      <c r="A1010" t="s">
        <v>5914</v>
      </c>
      <c r="B1010" t="s">
        <v>19743</v>
      </c>
      <c r="C1010" s="2">
        <v>13549.005302466872</v>
      </c>
    </row>
    <row r="1011" spans="1:3" x14ac:dyDescent="0.25">
      <c r="A1011" t="s">
        <v>11128</v>
      </c>
      <c r="B1011" t="s">
        <v>11130</v>
      </c>
      <c r="C1011" s="2">
        <v>8555.1565927700576</v>
      </c>
    </row>
    <row r="1012" spans="1:3" x14ac:dyDescent="0.25">
      <c r="A1012" t="s">
        <v>8896</v>
      </c>
      <c r="B1012" t="s">
        <v>8898</v>
      </c>
      <c r="C1012" s="2">
        <v>28111.435319476139</v>
      </c>
    </row>
    <row r="1013" spans="1:3" x14ac:dyDescent="0.25">
      <c r="A1013" t="s">
        <v>4453</v>
      </c>
      <c r="B1013" t="s">
        <v>4455</v>
      </c>
      <c r="C1013" s="2">
        <v>71140.114337233521</v>
      </c>
    </row>
    <row r="1014" spans="1:3" x14ac:dyDescent="0.25">
      <c r="A1014" t="s">
        <v>19049</v>
      </c>
      <c r="B1014" t="s">
        <v>19744</v>
      </c>
      <c r="C1014" s="2">
        <v>123283.34658644648</v>
      </c>
    </row>
    <row r="1015" spans="1:3" x14ac:dyDescent="0.25">
      <c r="A1015" t="s">
        <v>11928</v>
      </c>
      <c r="B1015" t="s">
        <v>11930</v>
      </c>
      <c r="C1015" s="2">
        <v>17902.590452442582</v>
      </c>
    </row>
    <row r="1016" spans="1:3" x14ac:dyDescent="0.25">
      <c r="A1016" t="s">
        <v>3079</v>
      </c>
      <c r="B1016" t="s">
        <v>3081</v>
      </c>
      <c r="C1016" s="2">
        <v>123377.72967138201</v>
      </c>
    </row>
    <row r="1017" spans="1:3" x14ac:dyDescent="0.25">
      <c r="A1017" t="s">
        <v>11310</v>
      </c>
      <c r="B1017" t="s">
        <v>11312</v>
      </c>
      <c r="C1017" s="2">
        <v>13897.204690766514</v>
      </c>
    </row>
    <row r="1018" spans="1:3" x14ac:dyDescent="0.25">
      <c r="A1018" t="s">
        <v>3279</v>
      </c>
      <c r="B1018" t="s">
        <v>3281</v>
      </c>
      <c r="C1018" s="2">
        <v>136325.52450046007</v>
      </c>
    </row>
    <row r="1019" spans="1:3" x14ac:dyDescent="0.25">
      <c r="A1019" t="s">
        <v>7579</v>
      </c>
      <c r="B1019" t="s">
        <v>7581</v>
      </c>
      <c r="C1019" s="2">
        <v>36640.508591698803</v>
      </c>
    </row>
    <row r="1020" spans="1:3" x14ac:dyDescent="0.25">
      <c r="A1020" t="s">
        <v>7121</v>
      </c>
      <c r="B1020" t="s">
        <v>7123</v>
      </c>
      <c r="C1020" s="2">
        <v>82960.948675009393</v>
      </c>
    </row>
    <row r="1021" spans="1:3" x14ac:dyDescent="0.25">
      <c r="A1021" t="s">
        <v>2273</v>
      </c>
      <c r="B1021" t="s">
        <v>19745</v>
      </c>
      <c r="C1021" s="2">
        <v>200323.35273940332</v>
      </c>
    </row>
    <row r="1022" spans="1:3" x14ac:dyDescent="0.25">
      <c r="A1022" t="s">
        <v>12501</v>
      </c>
      <c r="B1022" t="s">
        <v>12503</v>
      </c>
      <c r="C1022" s="2">
        <v>6056.3342234165466</v>
      </c>
    </row>
    <row r="1023" spans="1:3" x14ac:dyDescent="0.25">
      <c r="A1023" t="s">
        <v>7840</v>
      </c>
      <c r="B1023" t="s">
        <v>7842</v>
      </c>
      <c r="C1023" s="2">
        <v>31534.87833076969</v>
      </c>
    </row>
    <row r="1024" spans="1:3" x14ac:dyDescent="0.25">
      <c r="A1024" t="s">
        <v>6145</v>
      </c>
      <c r="B1024" t="s">
        <v>6147</v>
      </c>
      <c r="C1024" s="2">
        <v>13279.314695969184</v>
      </c>
    </row>
    <row r="1025" spans="1:3" x14ac:dyDescent="0.25">
      <c r="A1025" t="s">
        <v>2480</v>
      </c>
      <c r="B1025" t="s">
        <v>19746</v>
      </c>
      <c r="C1025" s="2">
        <v>149305.24048257843</v>
      </c>
    </row>
    <row r="1026" spans="1:3" x14ac:dyDescent="0.25">
      <c r="A1026" t="s">
        <v>6744</v>
      </c>
      <c r="B1026" t="s">
        <v>19747</v>
      </c>
      <c r="C1026" s="2">
        <v>52115.739796684531</v>
      </c>
    </row>
    <row r="1027" spans="1:3" x14ac:dyDescent="0.25">
      <c r="A1027" t="s">
        <v>10756</v>
      </c>
      <c r="B1027" t="s">
        <v>19748</v>
      </c>
      <c r="C1027" s="2">
        <v>9742.8420451172478</v>
      </c>
    </row>
    <row r="1028" spans="1:3" x14ac:dyDescent="0.25">
      <c r="A1028" t="s">
        <v>3973</v>
      </c>
      <c r="B1028" t="s">
        <v>3975</v>
      </c>
      <c r="C1028" s="2">
        <v>69397.679505958731</v>
      </c>
    </row>
    <row r="1029" spans="1:3" x14ac:dyDescent="0.25">
      <c r="A1029" t="s">
        <v>6469</v>
      </c>
      <c r="B1029" t="s">
        <v>19749</v>
      </c>
      <c r="C1029" s="2">
        <v>130349.88465130587</v>
      </c>
    </row>
    <row r="1030" spans="1:3" x14ac:dyDescent="0.25">
      <c r="A1030" t="s">
        <v>8134</v>
      </c>
      <c r="B1030" t="s">
        <v>19750</v>
      </c>
      <c r="C1030" s="2">
        <v>21761.138910133024</v>
      </c>
    </row>
    <row r="1031" spans="1:3" x14ac:dyDescent="0.25">
      <c r="A1031" t="s">
        <v>5213</v>
      </c>
      <c r="B1031" t="s">
        <v>5215</v>
      </c>
      <c r="C1031" s="2">
        <v>70857.310175973296</v>
      </c>
    </row>
    <row r="1032" spans="1:3" x14ac:dyDescent="0.25">
      <c r="A1032" t="s">
        <v>3414</v>
      </c>
      <c r="B1032" t="s">
        <v>3416</v>
      </c>
      <c r="C1032" s="2">
        <v>128687.5690383828</v>
      </c>
    </row>
    <row r="1033" spans="1:3" x14ac:dyDescent="0.25">
      <c r="A1033" t="s">
        <v>9636</v>
      </c>
      <c r="B1033" t="s">
        <v>19751</v>
      </c>
      <c r="C1033" s="2">
        <v>25620.435070507294</v>
      </c>
    </row>
    <row r="1034" spans="1:3" x14ac:dyDescent="0.25">
      <c r="A1034" t="s">
        <v>2609</v>
      </c>
      <c r="B1034" t="s">
        <v>2611</v>
      </c>
      <c r="C1034" s="2">
        <v>147434.66091441372</v>
      </c>
    </row>
    <row r="1035" spans="1:3" x14ac:dyDescent="0.25">
      <c r="A1035" t="s">
        <v>4222</v>
      </c>
      <c r="B1035" t="s">
        <v>4224</v>
      </c>
      <c r="C1035" s="2">
        <v>26141.024214434434</v>
      </c>
    </row>
    <row r="1036" spans="1:3" x14ac:dyDescent="0.25">
      <c r="A1036" t="s">
        <v>19094</v>
      </c>
      <c r="B1036" t="s">
        <v>19752</v>
      </c>
      <c r="C1036" s="2">
        <v>4058.2425898636084</v>
      </c>
    </row>
    <row r="1037" spans="1:3" x14ac:dyDescent="0.25">
      <c r="A1037" t="s">
        <v>18605</v>
      </c>
      <c r="B1037" t="s">
        <v>18606</v>
      </c>
      <c r="C1037" s="2">
        <v>4045.4741286474673</v>
      </c>
    </row>
    <row r="1038" spans="1:3" x14ac:dyDescent="0.25">
      <c r="A1038" t="s">
        <v>2813</v>
      </c>
      <c r="B1038" t="s">
        <v>19753</v>
      </c>
      <c r="C1038" s="2">
        <v>113699.52364750218</v>
      </c>
    </row>
    <row r="1039" spans="1:3" x14ac:dyDescent="0.25">
      <c r="A1039" t="s">
        <v>3471</v>
      </c>
      <c r="B1039" t="s">
        <v>3473</v>
      </c>
      <c r="C1039" s="2">
        <v>179335.62598230387</v>
      </c>
    </row>
    <row r="1040" spans="1:3" x14ac:dyDescent="0.25">
      <c r="A1040" t="s">
        <v>11400</v>
      </c>
      <c r="B1040" t="s">
        <v>11402</v>
      </c>
      <c r="C1040" s="2">
        <v>11077.878415678268</v>
      </c>
    </row>
    <row r="1041" spans="1:3" x14ac:dyDescent="0.25">
      <c r="A1041" t="s">
        <v>18813</v>
      </c>
      <c r="B1041" t="s">
        <v>18814</v>
      </c>
      <c r="C1041" s="2">
        <v>8813.2865654639427</v>
      </c>
    </row>
    <row r="1042" spans="1:3" x14ac:dyDescent="0.25">
      <c r="A1042" t="s">
        <v>8512</v>
      </c>
      <c r="B1042" t="s">
        <v>8514</v>
      </c>
      <c r="C1042" s="2">
        <v>10518.968934049029</v>
      </c>
    </row>
    <row r="1043" spans="1:3" x14ac:dyDescent="0.25">
      <c r="A1043" t="s">
        <v>2975</v>
      </c>
      <c r="B1043" t="s">
        <v>19754</v>
      </c>
      <c r="C1043" s="2">
        <v>134601.20708037031</v>
      </c>
    </row>
    <row r="1044" spans="1:3" x14ac:dyDescent="0.25">
      <c r="A1044" t="s">
        <v>4787</v>
      </c>
      <c r="B1044" t="s">
        <v>19755</v>
      </c>
      <c r="C1044" s="2">
        <v>56179.331336517054</v>
      </c>
    </row>
    <row r="1045" spans="1:3" x14ac:dyDescent="0.25">
      <c r="A1045" t="s">
        <v>10013</v>
      </c>
      <c r="B1045" t="s">
        <v>10015</v>
      </c>
      <c r="C1045" s="2">
        <v>12529.138841725346</v>
      </c>
    </row>
    <row r="1046" spans="1:3" x14ac:dyDescent="0.25">
      <c r="A1046" t="s">
        <v>1697</v>
      </c>
      <c r="B1046" t="s">
        <v>19756</v>
      </c>
      <c r="C1046" s="2">
        <v>155073.53662594795</v>
      </c>
    </row>
    <row r="1047" spans="1:3" x14ac:dyDescent="0.25">
      <c r="A1047" t="s">
        <v>6535</v>
      </c>
      <c r="B1047" t="s">
        <v>6537</v>
      </c>
      <c r="C1047" s="2">
        <v>45663.711535335664</v>
      </c>
    </row>
    <row r="1048" spans="1:3" x14ac:dyDescent="0.25">
      <c r="A1048" t="s">
        <v>3955</v>
      </c>
      <c r="B1048" t="s">
        <v>19757</v>
      </c>
      <c r="C1048" s="2">
        <v>184458.53967834762</v>
      </c>
    </row>
    <row r="1049" spans="1:3" x14ac:dyDescent="0.25">
      <c r="A1049" t="s">
        <v>15797</v>
      </c>
      <c r="B1049" t="s">
        <v>15799</v>
      </c>
      <c r="C1049" s="2">
        <v>2236.3787273298472</v>
      </c>
    </row>
    <row r="1050" spans="1:3" x14ac:dyDescent="0.25">
      <c r="A1050" t="s">
        <v>6639</v>
      </c>
      <c r="B1050" t="s">
        <v>6641</v>
      </c>
      <c r="C1050" s="2">
        <v>36283.806098416317</v>
      </c>
    </row>
    <row r="1051" spans="1:3" x14ac:dyDescent="0.25">
      <c r="A1051" t="s">
        <v>2303</v>
      </c>
      <c r="B1051" t="s">
        <v>19758</v>
      </c>
      <c r="C1051" s="2">
        <v>211458.42868492668</v>
      </c>
    </row>
    <row r="1052" spans="1:3" x14ac:dyDescent="0.25">
      <c r="A1052" t="s">
        <v>18545</v>
      </c>
      <c r="B1052" t="s">
        <v>18546</v>
      </c>
      <c r="C1052" s="2">
        <v>3738.5134191405004</v>
      </c>
    </row>
    <row r="1053" spans="1:3" x14ac:dyDescent="0.25">
      <c r="A1053" t="s">
        <v>9141</v>
      </c>
      <c r="B1053" t="s">
        <v>19759</v>
      </c>
      <c r="C1053" s="2">
        <v>17243.346747670454</v>
      </c>
    </row>
    <row r="1054" spans="1:3" x14ac:dyDescent="0.25">
      <c r="A1054" t="s">
        <v>14498</v>
      </c>
      <c r="B1054" t="s">
        <v>19760</v>
      </c>
      <c r="C1054" s="2">
        <v>4726.4155901483773</v>
      </c>
    </row>
    <row r="1055" spans="1:3" x14ac:dyDescent="0.25">
      <c r="A1055" t="s">
        <v>3324</v>
      </c>
      <c r="B1055" t="s">
        <v>3326</v>
      </c>
      <c r="C1055" s="2">
        <v>153585.72331631216</v>
      </c>
    </row>
    <row r="1056" spans="1:3" x14ac:dyDescent="0.25">
      <c r="A1056" t="s">
        <v>10807</v>
      </c>
      <c r="B1056" t="s">
        <v>10809</v>
      </c>
      <c r="C1056" s="2">
        <v>8628.5464869673397</v>
      </c>
    </row>
    <row r="1057" spans="1:3" x14ac:dyDescent="0.25">
      <c r="A1057" t="s">
        <v>18798</v>
      </c>
      <c r="B1057" t="s">
        <v>18799</v>
      </c>
      <c r="C1057" s="2">
        <v>4601.2472850960003</v>
      </c>
    </row>
    <row r="1058" spans="1:3" x14ac:dyDescent="0.25">
      <c r="A1058" t="s">
        <v>15519</v>
      </c>
      <c r="B1058" t="s">
        <v>15521</v>
      </c>
      <c r="C1058" s="2">
        <v>5896.6709426237148</v>
      </c>
    </row>
    <row r="1059" spans="1:3" x14ac:dyDescent="0.25">
      <c r="A1059" t="s">
        <v>18955</v>
      </c>
      <c r="B1059" t="s">
        <v>18956</v>
      </c>
      <c r="C1059" s="2">
        <v>35853.26393901441</v>
      </c>
    </row>
    <row r="1060" spans="1:3" x14ac:dyDescent="0.25">
      <c r="A1060" t="s">
        <v>5932</v>
      </c>
      <c r="B1060" t="s">
        <v>5934</v>
      </c>
      <c r="C1060" s="2">
        <v>23257.189602720955</v>
      </c>
    </row>
    <row r="1061" spans="1:3" x14ac:dyDescent="0.25">
      <c r="A1061" t="s">
        <v>12291</v>
      </c>
      <c r="B1061" t="s">
        <v>12293</v>
      </c>
      <c r="C1061" s="2">
        <v>5556.0636123444838</v>
      </c>
    </row>
    <row r="1062" spans="1:3" x14ac:dyDescent="0.25">
      <c r="A1062" t="s">
        <v>4615</v>
      </c>
      <c r="B1062" t="s">
        <v>19761</v>
      </c>
      <c r="C1062" s="2">
        <v>35481.195580423344</v>
      </c>
    </row>
    <row r="1063" spans="1:3" x14ac:dyDescent="0.25">
      <c r="A1063" t="s">
        <v>2093</v>
      </c>
      <c r="B1063" t="s">
        <v>19762</v>
      </c>
      <c r="C1063" s="2">
        <v>172019.29770545481</v>
      </c>
    </row>
    <row r="1064" spans="1:3" x14ac:dyDescent="0.25">
      <c r="A1064" t="s">
        <v>11146</v>
      </c>
      <c r="B1064" t="s">
        <v>11148</v>
      </c>
      <c r="C1064" s="2">
        <v>11091.019002768591</v>
      </c>
    </row>
    <row r="1065" spans="1:3" x14ac:dyDescent="0.25">
      <c r="A1065" t="s">
        <v>4444</v>
      </c>
      <c r="B1065" t="s">
        <v>4446</v>
      </c>
      <c r="C1065" s="2">
        <v>38935.468673994772</v>
      </c>
    </row>
    <row r="1066" spans="1:3" x14ac:dyDescent="0.25">
      <c r="A1066" t="s">
        <v>13930</v>
      </c>
      <c r="B1066" t="s">
        <v>19763</v>
      </c>
      <c r="C1066" s="2">
        <v>12543.59998678649</v>
      </c>
    </row>
    <row r="1067" spans="1:3" x14ac:dyDescent="0.25">
      <c r="A1067" t="s">
        <v>4195</v>
      </c>
      <c r="B1067" t="s">
        <v>4197</v>
      </c>
      <c r="C1067" s="2">
        <v>67371.78656115332</v>
      </c>
    </row>
    <row r="1068" spans="1:3" x14ac:dyDescent="0.25">
      <c r="A1068" t="s">
        <v>7846</v>
      </c>
      <c r="B1068" t="s">
        <v>7848</v>
      </c>
      <c r="C1068" s="2">
        <v>52103.776553743272</v>
      </c>
    </row>
    <row r="1069" spans="1:3" x14ac:dyDescent="0.25">
      <c r="A1069" t="s">
        <v>4273</v>
      </c>
      <c r="B1069" t="s">
        <v>19764</v>
      </c>
      <c r="C1069" s="2">
        <v>38585.484576904411</v>
      </c>
    </row>
    <row r="1070" spans="1:3" x14ac:dyDescent="0.25">
      <c r="A1070" t="s">
        <v>3642</v>
      </c>
      <c r="B1070" t="s">
        <v>19765</v>
      </c>
      <c r="C1070" s="2">
        <v>88569.408990812924</v>
      </c>
    </row>
    <row r="1071" spans="1:3" x14ac:dyDescent="0.25">
      <c r="A1071" t="s">
        <v>15100</v>
      </c>
      <c r="B1071" t="s">
        <v>19766</v>
      </c>
      <c r="C1071" s="2">
        <v>8434.3738515362875</v>
      </c>
    </row>
    <row r="1072" spans="1:3" x14ac:dyDescent="0.25">
      <c r="A1072" t="s">
        <v>6151</v>
      </c>
      <c r="B1072" t="s">
        <v>6153</v>
      </c>
      <c r="C1072" s="2">
        <v>23601.522792989294</v>
      </c>
    </row>
    <row r="1073" spans="1:3" x14ac:dyDescent="0.25">
      <c r="A1073" t="s">
        <v>9723</v>
      </c>
      <c r="B1073" t="s">
        <v>9725</v>
      </c>
      <c r="C1073" s="2">
        <v>25763.384895692925</v>
      </c>
    </row>
    <row r="1074" spans="1:3" x14ac:dyDescent="0.25">
      <c r="A1074" t="s">
        <v>4751</v>
      </c>
      <c r="B1074" t="s">
        <v>19767</v>
      </c>
      <c r="C1074" s="2">
        <v>59639.92941963776</v>
      </c>
    </row>
    <row r="1075" spans="1:3" x14ac:dyDescent="0.25">
      <c r="A1075" t="s">
        <v>7444</v>
      </c>
      <c r="B1075" t="s">
        <v>7446</v>
      </c>
      <c r="C1075" s="2">
        <v>45659.212090646753</v>
      </c>
    </row>
    <row r="1076" spans="1:3" x14ac:dyDescent="0.25">
      <c r="A1076" t="s">
        <v>10348</v>
      </c>
      <c r="B1076" t="s">
        <v>10350</v>
      </c>
      <c r="C1076" s="2">
        <v>16534.151327215412</v>
      </c>
    </row>
    <row r="1077" spans="1:3" x14ac:dyDescent="0.25">
      <c r="A1077" t="s">
        <v>12090</v>
      </c>
      <c r="B1077" t="s">
        <v>12092</v>
      </c>
      <c r="C1077" s="2">
        <v>17113.63183514449</v>
      </c>
    </row>
    <row r="1078" spans="1:3" x14ac:dyDescent="0.25">
      <c r="A1078" t="s">
        <v>4715</v>
      </c>
      <c r="B1078" t="s">
        <v>19768</v>
      </c>
      <c r="C1078" s="2">
        <v>106410.05515167989</v>
      </c>
    </row>
    <row r="1079" spans="1:3" x14ac:dyDescent="0.25">
      <c r="A1079" t="s">
        <v>5762</v>
      </c>
      <c r="B1079" t="s">
        <v>19769</v>
      </c>
      <c r="C1079" s="2">
        <v>153672.45682763623</v>
      </c>
    </row>
    <row r="1080" spans="1:3" x14ac:dyDescent="0.25">
      <c r="A1080" t="s">
        <v>3067</v>
      </c>
      <c r="B1080" t="s">
        <v>19770</v>
      </c>
      <c r="C1080" s="2">
        <v>171525.58387176401</v>
      </c>
    </row>
    <row r="1081" spans="1:3" x14ac:dyDescent="0.25">
      <c r="A1081" t="s">
        <v>5453</v>
      </c>
      <c r="B1081" t="s">
        <v>5455</v>
      </c>
      <c r="C1081" s="2">
        <v>59092.32347712027</v>
      </c>
    </row>
    <row r="1082" spans="1:3" x14ac:dyDescent="0.25">
      <c r="A1082" t="s">
        <v>3704</v>
      </c>
      <c r="B1082" t="s">
        <v>19771</v>
      </c>
      <c r="C1082" s="2">
        <v>49688.869431751707</v>
      </c>
    </row>
    <row r="1083" spans="1:3" x14ac:dyDescent="0.25">
      <c r="A1083" t="s">
        <v>5786</v>
      </c>
      <c r="B1083" t="s">
        <v>19772</v>
      </c>
      <c r="C1083" s="2">
        <v>67111.112673866679</v>
      </c>
    </row>
    <row r="1084" spans="1:3" x14ac:dyDescent="0.25">
      <c r="A1084" t="s">
        <v>14384</v>
      </c>
      <c r="B1084" t="s">
        <v>14386</v>
      </c>
      <c r="C1084" s="2">
        <v>1383.3276111299213</v>
      </c>
    </row>
    <row r="1085" spans="1:3" x14ac:dyDescent="0.25">
      <c r="A1085" t="s">
        <v>19023</v>
      </c>
      <c r="B1085" t="s">
        <v>19024</v>
      </c>
      <c r="C1085" s="2">
        <v>39868.139773215997</v>
      </c>
    </row>
    <row r="1086" spans="1:3" x14ac:dyDescent="0.25">
      <c r="A1086" t="s">
        <v>15210</v>
      </c>
      <c r="B1086" t="s">
        <v>15212</v>
      </c>
      <c r="C1086" s="2">
        <v>3369.5509024668645</v>
      </c>
    </row>
    <row r="1087" spans="1:3" x14ac:dyDescent="0.25">
      <c r="A1087" t="s">
        <v>8998</v>
      </c>
      <c r="B1087" t="s">
        <v>9000</v>
      </c>
      <c r="C1087" s="2">
        <v>32681.082388529921</v>
      </c>
    </row>
    <row r="1088" spans="1:3" x14ac:dyDescent="0.25">
      <c r="A1088" t="s">
        <v>4549</v>
      </c>
      <c r="B1088" t="s">
        <v>19773</v>
      </c>
      <c r="C1088" s="2">
        <v>91534.797834875149</v>
      </c>
    </row>
    <row r="1089" spans="1:3" x14ac:dyDescent="0.25">
      <c r="A1089" t="s">
        <v>16460</v>
      </c>
      <c r="B1089" t="s">
        <v>19774</v>
      </c>
      <c r="C1089" s="2">
        <v>978.28268840247335</v>
      </c>
    </row>
    <row r="1090" spans="1:3" x14ac:dyDescent="0.25">
      <c r="A1090" t="s">
        <v>4087</v>
      </c>
      <c r="B1090" t="s">
        <v>19775</v>
      </c>
      <c r="C1090" s="2">
        <v>50312.453470064342</v>
      </c>
    </row>
    <row r="1091" spans="1:3" x14ac:dyDescent="0.25">
      <c r="A1091" t="s">
        <v>9801</v>
      </c>
      <c r="B1091" t="s">
        <v>9803</v>
      </c>
      <c r="C1091" s="2">
        <v>19042.358515562784</v>
      </c>
    </row>
    <row r="1092" spans="1:3" x14ac:dyDescent="0.25">
      <c r="A1092" t="s">
        <v>10204</v>
      </c>
      <c r="B1092" t="s">
        <v>10206</v>
      </c>
      <c r="C1092" s="2">
        <v>12125.494423640297</v>
      </c>
    </row>
    <row r="1093" spans="1:3" x14ac:dyDescent="0.25">
      <c r="A1093" t="s">
        <v>9450</v>
      </c>
      <c r="B1093" t="s">
        <v>9452</v>
      </c>
      <c r="C1093" s="2">
        <v>16557.12823068945</v>
      </c>
    </row>
    <row r="1094" spans="1:3" x14ac:dyDescent="0.25">
      <c r="A1094" t="s">
        <v>8992</v>
      </c>
      <c r="B1094" t="s">
        <v>8994</v>
      </c>
      <c r="C1094" s="2">
        <v>15409.34709542225</v>
      </c>
    </row>
    <row r="1095" spans="1:3" x14ac:dyDescent="0.25">
      <c r="A1095" t="s">
        <v>9858</v>
      </c>
      <c r="B1095" t="s">
        <v>9860</v>
      </c>
      <c r="C1095" s="2">
        <v>15900.70278987944</v>
      </c>
    </row>
    <row r="1096" spans="1:3" x14ac:dyDescent="0.25">
      <c r="A1096" t="s">
        <v>8515</v>
      </c>
      <c r="B1096" t="s">
        <v>19776</v>
      </c>
      <c r="C1096" s="2">
        <v>15703.711890486267</v>
      </c>
    </row>
    <row r="1097" spans="1:3" x14ac:dyDescent="0.25">
      <c r="A1097" t="s">
        <v>19777</v>
      </c>
      <c r="B1097" t="s">
        <v>19778</v>
      </c>
      <c r="C1097" s="2">
        <v>3741.7400437991737</v>
      </c>
    </row>
    <row r="1098" spans="1:3" x14ac:dyDescent="0.25">
      <c r="A1098" t="s">
        <v>4543</v>
      </c>
      <c r="B1098" t="s">
        <v>4545</v>
      </c>
      <c r="C1098" s="2">
        <v>96061.447398361532</v>
      </c>
    </row>
    <row r="1099" spans="1:3" x14ac:dyDescent="0.25">
      <c r="A1099" t="s">
        <v>6526</v>
      </c>
      <c r="B1099" t="s">
        <v>6528</v>
      </c>
      <c r="C1099" s="2">
        <v>38808.702585822641</v>
      </c>
    </row>
    <row r="1100" spans="1:3" x14ac:dyDescent="0.25">
      <c r="A1100" t="s">
        <v>5174</v>
      </c>
      <c r="B1100" t="s">
        <v>5176</v>
      </c>
      <c r="C1100" s="2">
        <v>64432.9854493721</v>
      </c>
    </row>
    <row r="1101" spans="1:3" x14ac:dyDescent="0.25">
      <c r="A1101" t="s">
        <v>8872</v>
      </c>
      <c r="B1101" t="s">
        <v>19779</v>
      </c>
      <c r="C1101" s="2">
        <v>18317.62295755824</v>
      </c>
    </row>
    <row r="1102" spans="1:3" x14ac:dyDescent="0.25">
      <c r="A1102" t="s">
        <v>7291</v>
      </c>
      <c r="B1102" t="s">
        <v>7293</v>
      </c>
      <c r="C1102" s="2">
        <v>39369.594629875843</v>
      </c>
    </row>
    <row r="1103" spans="1:3" x14ac:dyDescent="0.25">
      <c r="A1103" t="s">
        <v>1910</v>
      </c>
      <c r="B1103" t="s">
        <v>1912</v>
      </c>
      <c r="C1103" s="2">
        <v>118295.88210735774</v>
      </c>
    </row>
    <row r="1104" spans="1:3" x14ac:dyDescent="0.25">
      <c r="A1104" t="s">
        <v>2267</v>
      </c>
      <c r="B1104" t="s">
        <v>19780</v>
      </c>
      <c r="C1104" s="2">
        <v>216148.34430583011</v>
      </c>
    </row>
    <row r="1105" spans="1:3" x14ac:dyDescent="0.25">
      <c r="A1105" t="s">
        <v>2729</v>
      </c>
      <c r="B1105" t="s">
        <v>2731</v>
      </c>
      <c r="C1105" s="2">
        <v>166967.81837351219</v>
      </c>
    </row>
    <row r="1106" spans="1:3" x14ac:dyDescent="0.25">
      <c r="A1106" t="s">
        <v>11540</v>
      </c>
      <c r="B1106" t="s">
        <v>11542</v>
      </c>
      <c r="C1106" s="2">
        <v>15689.563055084596</v>
      </c>
    </row>
    <row r="1107" spans="1:3" x14ac:dyDescent="0.25">
      <c r="A1107" t="s">
        <v>3507</v>
      </c>
      <c r="B1107" t="s">
        <v>19781</v>
      </c>
      <c r="C1107" s="2">
        <v>88747.304713972931</v>
      </c>
    </row>
    <row r="1108" spans="1:3" x14ac:dyDescent="0.25">
      <c r="A1108" t="s">
        <v>10660</v>
      </c>
      <c r="B1108" t="s">
        <v>10662</v>
      </c>
      <c r="C1108" s="2">
        <v>39667.05663951864</v>
      </c>
    </row>
    <row r="1109" spans="1:3" x14ac:dyDescent="0.25">
      <c r="A1109" t="s">
        <v>3375</v>
      </c>
      <c r="B1109" t="s">
        <v>3377</v>
      </c>
      <c r="C1109" s="2">
        <v>63042.034146646685</v>
      </c>
    </row>
    <row r="1110" spans="1:3" x14ac:dyDescent="0.25">
      <c r="A1110" t="s">
        <v>1667</v>
      </c>
      <c r="B1110" t="s">
        <v>1669</v>
      </c>
      <c r="C1110" s="2">
        <v>281662.93690232694</v>
      </c>
    </row>
    <row r="1111" spans="1:3" x14ac:dyDescent="0.25">
      <c r="A1111" t="s">
        <v>15044</v>
      </c>
      <c r="B1111" t="s">
        <v>19782</v>
      </c>
      <c r="C1111" s="2">
        <v>8064.8936945430778</v>
      </c>
    </row>
    <row r="1112" spans="1:3" x14ac:dyDescent="0.25">
      <c r="A1112" t="s">
        <v>14108</v>
      </c>
      <c r="B1112" t="s">
        <v>14110</v>
      </c>
      <c r="C1112" s="2">
        <v>9261.4480510322937</v>
      </c>
    </row>
    <row r="1113" spans="1:3" x14ac:dyDescent="0.25">
      <c r="A1113" t="s">
        <v>3988</v>
      </c>
      <c r="B1113" t="s">
        <v>19783</v>
      </c>
      <c r="C1113" s="2">
        <v>103474.51689937968</v>
      </c>
    </row>
    <row r="1114" spans="1:3" x14ac:dyDescent="0.25">
      <c r="A1114" t="s">
        <v>2231</v>
      </c>
      <c r="B1114" t="s">
        <v>19784</v>
      </c>
      <c r="C1114" s="2">
        <v>220891.38822851091</v>
      </c>
    </row>
    <row r="1115" spans="1:3" x14ac:dyDescent="0.25">
      <c r="A1115" t="s">
        <v>6106</v>
      </c>
      <c r="B1115" t="s">
        <v>6108</v>
      </c>
      <c r="C1115" s="2">
        <v>46273.536118798133</v>
      </c>
    </row>
    <row r="1116" spans="1:3" x14ac:dyDescent="0.25">
      <c r="A1116" t="s">
        <v>2834</v>
      </c>
      <c r="B1116" t="s">
        <v>2836</v>
      </c>
      <c r="C1116" s="2">
        <v>153458.4413132882</v>
      </c>
    </row>
    <row r="1117" spans="1:3" x14ac:dyDescent="0.25">
      <c r="A1117" t="s">
        <v>2438</v>
      </c>
      <c r="B1117" t="s">
        <v>2440</v>
      </c>
      <c r="C1117" s="2">
        <v>167492.07298605778</v>
      </c>
    </row>
    <row r="1118" spans="1:3" x14ac:dyDescent="0.25">
      <c r="A1118" t="s">
        <v>7049</v>
      </c>
      <c r="B1118" t="s">
        <v>7051</v>
      </c>
      <c r="C1118" s="2">
        <v>53814.577809933027</v>
      </c>
    </row>
    <row r="1119" spans="1:3" x14ac:dyDescent="0.25">
      <c r="A1119" t="s">
        <v>1832</v>
      </c>
      <c r="B1119" t="s">
        <v>1834</v>
      </c>
      <c r="C1119" s="2">
        <v>278081.41861570993</v>
      </c>
    </row>
    <row r="1120" spans="1:3" x14ac:dyDescent="0.25">
      <c r="A1120" t="s">
        <v>2561</v>
      </c>
      <c r="B1120" t="s">
        <v>19785</v>
      </c>
      <c r="C1120" s="2">
        <v>123390.49813259818</v>
      </c>
    </row>
    <row r="1121" spans="1:3" x14ac:dyDescent="0.25">
      <c r="A1121" t="s">
        <v>2594</v>
      </c>
      <c r="B1121" t="s">
        <v>19786</v>
      </c>
      <c r="C1121" s="2">
        <v>116097.86627926739</v>
      </c>
    </row>
    <row r="1122" spans="1:3" x14ac:dyDescent="0.25">
      <c r="A1122" t="s">
        <v>5399</v>
      </c>
      <c r="B1122" t="s">
        <v>5401</v>
      </c>
      <c r="C1122" s="2">
        <v>75287.563608836921</v>
      </c>
    </row>
    <row r="1123" spans="1:3" x14ac:dyDescent="0.25">
      <c r="A1123" t="s">
        <v>8461</v>
      </c>
      <c r="B1123" t="s">
        <v>19787</v>
      </c>
      <c r="C1123" s="2">
        <v>22972.762351480927</v>
      </c>
    </row>
    <row r="1124" spans="1:3" x14ac:dyDescent="0.25">
      <c r="A1124" t="s">
        <v>13513</v>
      </c>
      <c r="B1124" t="s">
        <v>13515</v>
      </c>
      <c r="C1124" s="2">
        <v>11443.050079744893</v>
      </c>
    </row>
    <row r="1125" spans="1:3" x14ac:dyDescent="0.25">
      <c r="A1125" t="s">
        <v>5564</v>
      </c>
      <c r="B1125" t="s">
        <v>5566</v>
      </c>
      <c r="C1125" s="2">
        <v>38813.648926654118</v>
      </c>
    </row>
    <row r="1126" spans="1:3" x14ac:dyDescent="0.25">
      <c r="A1126" t="s">
        <v>9980</v>
      </c>
      <c r="B1126" t="s">
        <v>9982</v>
      </c>
      <c r="C1126" s="2">
        <v>27130.391882702606</v>
      </c>
    </row>
    <row r="1127" spans="1:3" x14ac:dyDescent="0.25">
      <c r="A1127" t="s">
        <v>14984</v>
      </c>
      <c r="B1127" t="s">
        <v>14986</v>
      </c>
      <c r="C1127" s="2">
        <v>3854.9249754534285</v>
      </c>
    </row>
    <row r="1128" spans="1:3" x14ac:dyDescent="0.25">
      <c r="A1128" t="s">
        <v>8323</v>
      </c>
      <c r="B1128" t="s">
        <v>8325</v>
      </c>
      <c r="C1128" s="2">
        <v>10806.895433849375</v>
      </c>
    </row>
    <row r="1129" spans="1:3" x14ac:dyDescent="0.25">
      <c r="A1129" t="s">
        <v>5264</v>
      </c>
      <c r="B1129" t="s">
        <v>19788</v>
      </c>
      <c r="C1129" s="2">
        <v>112098.51965465301</v>
      </c>
    </row>
    <row r="1130" spans="1:3" x14ac:dyDescent="0.25">
      <c r="A1130" t="s">
        <v>1730</v>
      </c>
      <c r="B1130" t="s">
        <v>1732</v>
      </c>
      <c r="C1130" s="2">
        <v>274221.28215255018</v>
      </c>
    </row>
    <row r="1131" spans="1:3" x14ac:dyDescent="0.25">
      <c r="A1131" t="s">
        <v>1904</v>
      </c>
      <c r="B1131" t="s">
        <v>19146</v>
      </c>
      <c r="C1131" s="2">
        <v>263368.14763442101</v>
      </c>
    </row>
    <row r="1132" spans="1:3" x14ac:dyDescent="0.25">
      <c r="A1132" t="s">
        <v>9342</v>
      </c>
      <c r="B1132" t="s">
        <v>9344</v>
      </c>
      <c r="C1132" s="2">
        <v>20166.404116709815</v>
      </c>
    </row>
    <row r="1133" spans="1:3" x14ac:dyDescent="0.25">
      <c r="A1133" t="s">
        <v>3823</v>
      </c>
      <c r="B1133" t="s">
        <v>19789</v>
      </c>
      <c r="C1133" s="2">
        <v>112425.66833662333</v>
      </c>
    </row>
    <row r="1134" spans="1:3" x14ac:dyDescent="0.25">
      <c r="A1134" t="s">
        <v>3465</v>
      </c>
      <c r="B1134" t="s">
        <v>3467</v>
      </c>
      <c r="C1134" s="2">
        <v>65519.115622578109</v>
      </c>
    </row>
    <row r="1135" spans="1:3" x14ac:dyDescent="0.25">
      <c r="A1135" t="s">
        <v>6508</v>
      </c>
      <c r="B1135" t="s">
        <v>6510</v>
      </c>
      <c r="C1135" s="2">
        <v>45333.941292724659</v>
      </c>
    </row>
    <row r="1136" spans="1:3" x14ac:dyDescent="0.25">
      <c r="A1136" t="s">
        <v>16732</v>
      </c>
      <c r="B1136" t="s">
        <v>16734</v>
      </c>
      <c r="C1136" s="2">
        <v>2933.7552689772101</v>
      </c>
    </row>
    <row r="1137" spans="1:3" x14ac:dyDescent="0.25">
      <c r="A1137" t="s">
        <v>13220</v>
      </c>
      <c r="B1137" t="s">
        <v>19790</v>
      </c>
      <c r="C1137" s="2">
        <v>16425.166759176536</v>
      </c>
    </row>
    <row r="1138" spans="1:3" x14ac:dyDescent="0.25">
      <c r="A1138" t="s">
        <v>14249</v>
      </c>
      <c r="B1138" t="s">
        <v>14251</v>
      </c>
      <c r="C1138" s="2">
        <v>4109.4953082163829</v>
      </c>
    </row>
    <row r="1139" spans="1:3" x14ac:dyDescent="0.25">
      <c r="A1139" t="s">
        <v>12405</v>
      </c>
      <c r="B1139" t="s">
        <v>12407</v>
      </c>
      <c r="C1139" s="2">
        <v>6271.0399248573385</v>
      </c>
    </row>
    <row r="1140" spans="1:3" x14ac:dyDescent="0.25">
      <c r="A1140" t="s">
        <v>4859</v>
      </c>
      <c r="B1140" t="s">
        <v>19791</v>
      </c>
      <c r="C1140" s="2">
        <v>37049.300655184052</v>
      </c>
    </row>
    <row r="1141" spans="1:3" x14ac:dyDescent="0.25">
      <c r="A1141" t="s">
        <v>13694</v>
      </c>
      <c r="B1141" t="s">
        <v>13696</v>
      </c>
      <c r="C1141" s="2">
        <v>8054.8284661069301</v>
      </c>
    </row>
    <row r="1142" spans="1:3" x14ac:dyDescent="0.25">
      <c r="A1142" t="s">
        <v>2909</v>
      </c>
      <c r="B1142" t="s">
        <v>2911</v>
      </c>
      <c r="C1142" s="2">
        <v>137587.76166194401</v>
      </c>
    </row>
    <row r="1143" spans="1:3" x14ac:dyDescent="0.25">
      <c r="A1143" t="s">
        <v>10291</v>
      </c>
      <c r="B1143" t="s">
        <v>19792</v>
      </c>
      <c r="C1143" s="2">
        <v>12320.908245526503</v>
      </c>
    </row>
    <row r="1144" spans="1:3" x14ac:dyDescent="0.25">
      <c r="A1144" t="s">
        <v>10495</v>
      </c>
      <c r="B1144" t="s">
        <v>10497</v>
      </c>
      <c r="C1144" s="2">
        <v>12043.534706374527</v>
      </c>
    </row>
    <row r="1145" spans="1:3" x14ac:dyDescent="0.25">
      <c r="A1145" t="s">
        <v>6358</v>
      </c>
      <c r="B1145" t="s">
        <v>6360</v>
      </c>
      <c r="C1145" s="2">
        <v>38019.358614064418</v>
      </c>
    </row>
    <row r="1146" spans="1:3" x14ac:dyDescent="0.25">
      <c r="A1146" t="s">
        <v>9411</v>
      </c>
      <c r="B1146" t="s">
        <v>9413</v>
      </c>
      <c r="C1146" s="2">
        <v>21220.319807361055</v>
      </c>
    </row>
    <row r="1147" spans="1:3" x14ac:dyDescent="0.25">
      <c r="A1147" t="s">
        <v>2354</v>
      </c>
      <c r="B1147" t="s">
        <v>2356</v>
      </c>
      <c r="C1147" s="2">
        <v>115270.44698622501</v>
      </c>
    </row>
    <row r="1148" spans="1:3" x14ac:dyDescent="0.25">
      <c r="A1148" t="s">
        <v>2630</v>
      </c>
      <c r="B1148" t="s">
        <v>2632</v>
      </c>
      <c r="C1148" s="2">
        <v>139016.10385041992</v>
      </c>
    </row>
    <row r="1149" spans="1:3" x14ac:dyDescent="0.25">
      <c r="A1149" t="s">
        <v>5162</v>
      </c>
      <c r="B1149" t="s">
        <v>5164</v>
      </c>
      <c r="C1149" s="2">
        <v>28357.37198686452</v>
      </c>
    </row>
    <row r="1150" spans="1:3" x14ac:dyDescent="0.25">
      <c r="A1150" t="s">
        <v>6624</v>
      </c>
      <c r="B1150" t="s">
        <v>6626</v>
      </c>
      <c r="C1150" s="2">
        <v>36045.653591122486</v>
      </c>
    </row>
    <row r="1151" spans="1:3" x14ac:dyDescent="0.25">
      <c r="A1151" t="s">
        <v>8815</v>
      </c>
      <c r="B1151" t="s">
        <v>8817</v>
      </c>
      <c r="C1151" s="2">
        <v>35224.791075461369</v>
      </c>
    </row>
    <row r="1152" spans="1:3" x14ac:dyDescent="0.25">
      <c r="A1152" t="s">
        <v>11528</v>
      </c>
      <c r="B1152" t="s">
        <v>11530</v>
      </c>
      <c r="C1152" s="2">
        <v>2155.5204336329448</v>
      </c>
    </row>
    <row r="1153" spans="1:3" x14ac:dyDescent="0.25">
      <c r="A1153" t="s">
        <v>15555</v>
      </c>
      <c r="B1153" t="s">
        <v>19793</v>
      </c>
      <c r="C1153" s="2">
        <v>3543.1904718881747</v>
      </c>
    </row>
    <row r="1154" spans="1:3" x14ac:dyDescent="0.25">
      <c r="A1154" t="s">
        <v>10004</v>
      </c>
      <c r="B1154" t="s">
        <v>10006</v>
      </c>
      <c r="C1154" s="2">
        <v>5301.4420907054837</v>
      </c>
    </row>
    <row r="1155" spans="1:3" x14ac:dyDescent="0.25">
      <c r="A1155" t="s">
        <v>10654</v>
      </c>
      <c r="B1155" t="s">
        <v>10656</v>
      </c>
      <c r="C1155" s="2">
        <v>31459.590422067311</v>
      </c>
    </row>
    <row r="1156" spans="1:3" x14ac:dyDescent="0.25">
      <c r="A1156" t="s">
        <v>15687</v>
      </c>
      <c r="B1156" t="s">
        <v>15689</v>
      </c>
      <c r="C1156" s="2">
        <v>11597.156204129151</v>
      </c>
    </row>
    <row r="1157" spans="1:3" x14ac:dyDescent="0.25">
      <c r="A1157" t="s">
        <v>1892</v>
      </c>
      <c r="B1157" t="s">
        <v>1894</v>
      </c>
      <c r="C1157" s="2">
        <v>199838.208728781</v>
      </c>
    </row>
    <row r="1158" spans="1:3" x14ac:dyDescent="0.25">
      <c r="A1158" t="s">
        <v>9216</v>
      </c>
      <c r="B1158" t="s">
        <v>9218</v>
      </c>
      <c r="C1158" s="2">
        <v>11140.194833128055</v>
      </c>
    </row>
    <row r="1159" spans="1:3" x14ac:dyDescent="0.25">
      <c r="A1159" t="s">
        <v>9573</v>
      </c>
      <c r="B1159" t="s">
        <v>9575</v>
      </c>
      <c r="C1159" s="2">
        <v>18984.861329488227</v>
      </c>
    </row>
    <row r="1160" spans="1:3" x14ac:dyDescent="0.25">
      <c r="A1160" t="s">
        <v>6400</v>
      </c>
      <c r="B1160" t="s">
        <v>19794</v>
      </c>
      <c r="C1160" s="2">
        <v>37095.941773445353</v>
      </c>
    </row>
    <row r="1161" spans="1:3" x14ac:dyDescent="0.25">
      <c r="A1161" t="s">
        <v>8899</v>
      </c>
      <c r="B1161" t="s">
        <v>8901</v>
      </c>
      <c r="C1161" s="2">
        <v>16909.400873148221</v>
      </c>
    </row>
    <row r="1162" spans="1:3" x14ac:dyDescent="0.25">
      <c r="A1162" t="s">
        <v>13310</v>
      </c>
      <c r="B1162" t="s">
        <v>13312</v>
      </c>
      <c r="C1162" s="2">
        <v>50973.825251705828</v>
      </c>
    </row>
    <row r="1163" spans="1:3" x14ac:dyDescent="0.25">
      <c r="A1163" t="s">
        <v>14399</v>
      </c>
      <c r="B1163" t="s">
        <v>14401</v>
      </c>
      <c r="C1163" s="2">
        <v>4408.4550238504789</v>
      </c>
    </row>
    <row r="1164" spans="1:3" x14ac:dyDescent="0.25">
      <c r="A1164" t="s">
        <v>2138</v>
      </c>
      <c r="B1164" t="s">
        <v>2140</v>
      </c>
      <c r="C1164" s="2">
        <v>192866.57138917671</v>
      </c>
    </row>
    <row r="1165" spans="1:3" x14ac:dyDescent="0.25">
      <c r="A1165" t="s">
        <v>3157</v>
      </c>
      <c r="B1165" t="s">
        <v>3159</v>
      </c>
      <c r="C1165" s="2">
        <v>157483.15231356164</v>
      </c>
    </row>
    <row r="1166" spans="1:3" x14ac:dyDescent="0.25">
      <c r="A1166" t="s">
        <v>6556</v>
      </c>
      <c r="B1166" t="s">
        <v>6558</v>
      </c>
      <c r="C1166" s="2">
        <v>45586.972508270745</v>
      </c>
    </row>
    <row r="1167" spans="1:3" x14ac:dyDescent="0.25">
      <c r="A1167" t="s">
        <v>6878</v>
      </c>
      <c r="B1167" t="s">
        <v>19795</v>
      </c>
      <c r="C1167" s="2">
        <v>8347.812886985419</v>
      </c>
    </row>
    <row r="1168" spans="1:3" x14ac:dyDescent="0.25">
      <c r="A1168" t="s">
        <v>9600</v>
      </c>
      <c r="B1168" t="s">
        <v>19796</v>
      </c>
      <c r="C1168" s="2">
        <v>28670.474211185272</v>
      </c>
    </row>
    <row r="1169" spans="1:3" x14ac:dyDescent="0.25">
      <c r="A1169" t="s">
        <v>16197</v>
      </c>
      <c r="B1169" t="s">
        <v>19797</v>
      </c>
      <c r="C1169" s="2">
        <v>2597.030816250689</v>
      </c>
    </row>
    <row r="1170" spans="1:3" x14ac:dyDescent="0.25">
      <c r="A1170" t="s">
        <v>1820</v>
      </c>
      <c r="B1170" t="s">
        <v>1822</v>
      </c>
      <c r="C1170" s="2">
        <v>235867.97536333988</v>
      </c>
    </row>
    <row r="1171" spans="1:3" x14ac:dyDescent="0.25">
      <c r="A1171" t="s">
        <v>8587</v>
      </c>
      <c r="B1171" t="s">
        <v>8589</v>
      </c>
      <c r="C1171" s="2">
        <v>15393.483145095062</v>
      </c>
    </row>
    <row r="1172" spans="1:3" x14ac:dyDescent="0.25">
      <c r="A1172" t="s">
        <v>5345</v>
      </c>
      <c r="B1172" t="s">
        <v>5347</v>
      </c>
      <c r="C1172" s="2">
        <v>30309.393631975436</v>
      </c>
    </row>
    <row r="1173" spans="1:3" x14ac:dyDescent="0.25">
      <c r="A1173" t="s">
        <v>19798</v>
      </c>
      <c r="B1173" t="s">
        <v>19799</v>
      </c>
      <c r="C1173" s="2">
        <v>3165.4280697817935</v>
      </c>
    </row>
    <row r="1174" spans="1:3" x14ac:dyDescent="0.25">
      <c r="A1174" t="s">
        <v>3734</v>
      </c>
      <c r="B1174" t="s">
        <v>19800</v>
      </c>
      <c r="C1174" s="2">
        <v>118497.9918943556</v>
      </c>
    </row>
    <row r="1175" spans="1:3" x14ac:dyDescent="0.25">
      <c r="A1175" t="s">
        <v>2039</v>
      </c>
      <c r="B1175" t="s">
        <v>2041</v>
      </c>
      <c r="C1175" s="2">
        <v>241621.27259087181</v>
      </c>
    </row>
    <row r="1176" spans="1:3" x14ac:dyDescent="0.25">
      <c r="A1176" t="s">
        <v>1880</v>
      </c>
      <c r="B1176" t="s">
        <v>19801</v>
      </c>
      <c r="C1176" s="2">
        <v>174532.26891021</v>
      </c>
    </row>
    <row r="1177" spans="1:3" x14ac:dyDescent="0.25">
      <c r="A1177" t="s">
        <v>8653</v>
      </c>
      <c r="B1177" t="s">
        <v>19802</v>
      </c>
      <c r="C1177" s="2">
        <v>24951.126137299023</v>
      </c>
    </row>
    <row r="1178" spans="1:3" x14ac:dyDescent="0.25">
      <c r="A1178" t="s">
        <v>12784</v>
      </c>
      <c r="B1178" t="s">
        <v>19803</v>
      </c>
      <c r="C1178" s="2">
        <v>6437.7776233510058</v>
      </c>
    </row>
    <row r="1179" spans="1:3" x14ac:dyDescent="0.25">
      <c r="A1179" t="s">
        <v>13382</v>
      </c>
      <c r="B1179" t="s">
        <v>13384</v>
      </c>
      <c r="C1179" s="2">
        <v>2002.5605949785875</v>
      </c>
    </row>
    <row r="1180" spans="1:3" x14ac:dyDescent="0.25">
      <c r="A1180" t="s">
        <v>6283</v>
      </c>
      <c r="B1180" t="s">
        <v>6285</v>
      </c>
      <c r="C1180" s="2">
        <v>36577.500261688525</v>
      </c>
    </row>
    <row r="1181" spans="1:3" x14ac:dyDescent="0.25">
      <c r="A1181" t="s">
        <v>16224</v>
      </c>
      <c r="B1181" t="s">
        <v>16226</v>
      </c>
      <c r="C1181" s="2">
        <v>1307.731994015347</v>
      </c>
    </row>
    <row r="1182" spans="1:3" x14ac:dyDescent="0.25">
      <c r="A1182" t="s">
        <v>7927</v>
      </c>
      <c r="B1182" t="s">
        <v>19804</v>
      </c>
      <c r="C1182" s="2">
        <v>13991.932869248427</v>
      </c>
    </row>
    <row r="1183" spans="1:3" x14ac:dyDescent="0.25">
      <c r="A1183" t="s">
        <v>1550</v>
      </c>
      <c r="B1183" t="s">
        <v>19805</v>
      </c>
      <c r="C1183" s="2">
        <v>232453.56402531106</v>
      </c>
    </row>
    <row r="1184" spans="1:3" x14ac:dyDescent="0.25">
      <c r="A1184" t="s">
        <v>5810</v>
      </c>
      <c r="B1184" t="s">
        <v>5812</v>
      </c>
      <c r="C1184" s="2">
        <v>12922.8940290829</v>
      </c>
    </row>
    <row r="1185" spans="1:3" x14ac:dyDescent="0.25">
      <c r="A1185" t="s">
        <v>14339</v>
      </c>
      <c r="B1185" t="s">
        <v>14341</v>
      </c>
      <c r="C1185" s="2">
        <v>11501.855745516152</v>
      </c>
    </row>
    <row r="1186" spans="1:3" x14ac:dyDescent="0.25">
      <c r="A1186" t="s">
        <v>4516</v>
      </c>
      <c r="B1186" t="s">
        <v>19806</v>
      </c>
      <c r="C1186" s="2">
        <v>38385.157773229548</v>
      </c>
    </row>
    <row r="1187" spans="1:3" x14ac:dyDescent="0.25">
      <c r="A1187" t="s">
        <v>7822</v>
      </c>
      <c r="B1187" t="s">
        <v>19807</v>
      </c>
      <c r="C1187" s="2">
        <v>13753.875837835771</v>
      </c>
    </row>
    <row r="1188" spans="1:3" x14ac:dyDescent="0.25">
      <c r="A1188" t="s">
        <v>6609</v>
      </c>
      <c r="B1188" t="s">
        <v>19808</v>
      </c>
      <c r="C1188" s="2">
        <v>40052.534758166214</v>
      </c>
    </row>
    <row r="1189" spans="1:3" x14ac:dyDescent="0.25">
      <c r="A1189" t="s">
        <v>15853</v>
      </c>
      <c r="B1189" t="s">
        <v>15855</v>
      </c>
      <c r="C1189" s="2">
        <v>3592.5388490208293</v>
      </c>
    </row>
    <row r="1190" spans="1:3" x14ac:dyDescent="0.25">
      <c r="A1190" t="s">
        <v>3142</v>
      </c>
      <c r="B1190" t="s">
        <v>19809</v>
      </c>
      <c r="C1190" s="2">
        <v>75069.637034296567</v>
      </c>
    </row>
    <row r="1191" spans="1:3" x14ac:dyDescent="0.25">
      <c r="A1191" t="s">
        <v>9582</v>
      </c>
      <c r="B1191" t="s">
        <v>9584</v>
      </c>
      <c r="C1191" s="2">
        <v>16908.43346090653</v>
      </c>
    </row>
    <row r="1192" spans="1:3" x14ac:dyDescent="0.25">
      <c r="A1192" t="s">
        <v>3244</v>
      </c>
      <c r="B1192" t="s">
        <v>3246</v>
      </c>
      <c r="C1192" s="2">
        <v>124215.73183318014</v>
      </c>
    </row>
    <row r="1193" spans="1:3" x14ac:dyDescent="0.25">
      <c r="A1193" t="s">
        <v>8935</v>
      </c>
      <c r="B1193" t="s">
        <v>8937</v>
      </c>
      <c r="C1193" s="2">
        <v>21651.514193565614</v>
      </c>
    </row>
    <row r="1194" spans="1:3" x14ac:dyDescent="0.25">
      <c r="A1194" t="s">
        <v>7981</v>
      </c>
      <c r="B1194" t="s">
        <v>7983</v>
      </c>
      <c r="C1194" s="2">
        <v>49889.828906928276</v>
      </c>
    </row>
    <row r="1195" spans="1:3" x14ac:dyDescent="0.25">
      <c r="A1195" t="s">
        <v>6559</v>
      </c>
      <c r="B1195" t="s">
        <v>6561</v>
      </c>
      <c r="C1195" s="2">
        <v>63600.645697514206</v>
      </c>
    </row>
    <row r="1196" spans="1:3" x14ac:dyDescent="0.25">
      <c r="A1196" t="s">
        <v>2288</v>
      </c>
      <c r="B1196" t="s">
        <v>19117</v>
      </c>
      <c r="C1196" s="2">
        <v>200847.60735194891</v>
      </c>
    </row>
    <row r="1197" spans="1:3" x14ac:dyDescent="0.25">
      <c r="A1197" t="s">
        <v>2831</v>
      </c>
      <c r="B1197" t="s">
        <v>2833</v>
      </c>
      <c r="C1197" s="2">
        <v>140541.30229424711</v>
      </c>
    </row>
    <row r="1198" spans="1:3" x14ac:dyDescent="0.25">
      <c r="A1198" t="s">
        <v>13054</v>
      </c>
      <c r="B1198" t="s">
        <v>19810</v>
      </c>
      <c r="C1198" s="2">
        <v>8971.7995344354986</v>
      </c>
    </row>
    <row r="1199" spans="1:3" x14ac:dyDescent="0.25">
      <c r="A1199" t="s">
        <v>10483</v>
      </c>
      <c r="B1199" t="s">
        <v>10485</v>
      </c>
      <c r="C1199" s="2">
        <v>16437.553316868016</v>
      </c>
    </row>
    <row r="1200" spans="1:3" x14ac:dyDescent="0.25">
      <c r="A1200" t="s">
        <v>18946</v>
      </c>
      <c r="B1200" t="s">
        <v>19811</v>
      </c>
      <c r="C1200" s="2">
        <v>83647.224707581452</v>
      </c>
    </row>
    <row r="1201" spans="1:3" x14ac:dyDescent="0.25">
      <c r="A1201" t="s">
        <v>8776</v>
      </c>
      <c r="B1201" t="s">
        <v>8778</v>
      </c>
      <c r="C1201" s="2">
        <v>16940.757223084329</v>
      </c>
    </row>
    <row r="1202" spans="1:3" x14ac:dyDescent="0.25">
      <c r="A1202" t="s">
        <v>13331</v>
      </c>
      <c r="B1202" t="s">
        <v>19812</v>
      </c>
      <c r="C1202" s="2">
        <v>7989.2399866815304</v>
      </c>
    </row>
    <row r="1203" spans="1:3" x14ac:dyDescent="0.25">
      <c r="A1203" t="s">
        <v>13118</v>
      </c>
      <c r="B1203" t="s">
        <v>13120</v>
      </c>
      <c r="C1203" s="2">
        <v>5329.3371523713795</v>
      </c>
    </row>
    <row r="1204" spans="1:3" x14ac:dyDescent="0.25">
      <c r="A1204" t="s">
        <v>1775</v>
      </c>
      <c r="B1204" t="s">
        <v>19813</v>
      </c>
      <c r="C1204" s="2">
        <v>235313.02007859625</v>
      </c>
    </row>
    <row r="1205" spans="1:3" x14ac:dyDescent="0.25">
      <c r="A1205" t="s">
        <v>7516</v>
      </c>
      <c r="B1205" t="s">
        <v>7518</v>
      </c>
      <c r="C1205" s="2">
        <v>19508.285992054804</v>
      </c>
    </row>
    <row r="1206" spans="1:3" x14ac:dyDescent="0.25">
      <c r="A1206" t="s">
        <v>9546</v>
      </c>
      <c r="B1206" t="s">
        <v>9548</v>
      </c>
      <c r="C1206" s="2">
        <v>20228.808533013929</v>
      </c>
    </row>
    <row r="1207" spans="1:3" x14ac:dyDescent="0.25">
      <c r="A1207" t="s">
        <v>3259</v>
      </c>
      <c r="B1207" t="s">
        <v>3261</v>
      </c>
      <c r="C1207" s="2">
        <v>82898.716805478485</v>
      </c>
    </row>
    <row r="1208" spans="1:3" x14ac:dyDescent="0.25">
      <c r="A1208" t="s">
        <v>1967</v>
      </c>
      <c r="B1208" t="s">
        <v>1969</v>
      </c>
      <c r="C1208" s="2">
        <v>132423.78183388076</v>
      </c>
    </row>
    <row r="1209" spans="1:3" x14ac:dyDescent="0.25">
      <c r="A1209" t="s">
        <v>2336</v>
      </c>
      <c r="B1209" t="s">
        <v>2338</v>
      </c>
      <c r="C1209" s="2">
        <v>264308.00990799302</v>
      </c>
    </row>
    <row r="1210" spans="1:3" x14ac:dyDescent="0.25">
      <c r="A1210" t="s">
        <v>7234</v>
      </c>
      <c r="B1210" t="s">
        <v>7236</v>
      </c>
      <c r="C1210" s="2">
        <v>35101.420132629733</v>
      </c>
    </row>
    <row r="1211" spans="1:3" x14ac:dyDescent="0.25">
      <c r="A1211" t="s">
        <v>10420</v>
      </c>
      <c r="B1211" t="s">
        <v>10422</v>
      </c>
      <c r="C1211" s="2">
        <v>12019.033064581392</v>
      </c>
    </row>
    <row r="1212" spans="1:3" x14ac:dyDescent="0.25">
      <c r="A1212" t="s">
        <v>8707</v>
      </c>
      <c r="B1212" t="s">
        <v>8709</v>
      </c>
      <c r="C1212" s="2">
        <v>8162.6126837603051</v>
      </c>
    </row>
    <row r="1213" spans="1:3" x14ac:dyDescent="0.25">
      <c r="A1213" t="s">
        <v>6971</v>
      </c>
      <c r="B1213" t="s">
        <v>6973</v>
      </c>
      <c r="C1213" s="2">
        <v>41810.49879902821</v>
      </c>
    </row>
    <row r="1214" spans="1:3" x14ac:dyDescent="0.25">
      <c r="A1214" t="s">
        <v>15651</v>
      </c>
      <c r="B1214" t="s">
        <v>15653</v>
      </c>
      <c r="C1214" s="2">
        <v>8583.6843259376528</v>
      </c>
    </row>
    <row r="1215" spans="1:3" x14ac:dyDescent="0.25">
      <c r="A1215" t="s">
        <v>7768</v>
      </c>
      <c r="B1215" t="s">
        <v>7770</v>
      </c>
      <c r="C1215" s="2">
        <v>21587.556856302777</v>
      </c>
    </row>
    <row r="1216" spans="1:3" x14ac:dyDescent="0.25">
      <c r="A1216" t="s">
        <v>6854</v>
      </c>
      <c r="B1216" t="s">
        <v>19814</v>
      </c>
      <c r="C1216" s="2">
        <v>35575.52114976781</v>
      </c>
    </row>
    <row r="1217" spans="1:3" x14ac:dyDescent="0.25">
      <c r="A1217" t="s">
        <v>7918</v>
      </c>
      <c r="B1217" t="s">
        <v>7920</v>
      </c>
      <c r="C1217" s="2">
        <v>20539.392724757909</v>
      </c>
    </row>
    <row r="1218" spans="1:3" x14ac:dyDescent="0.25">
      <c r="A1218" t="s">
        <v>18899</v>
      </c>
      <c r="B1218" t="s">
        <v>18900</v>
      </c>
      <c r="C1218" s="2">
        <v>4189.7807466262902</v>
      </c>
    </row>
    <row r="1219" spans="1:3" x14ac:dyDescent="0.25">
      <c r="A1219" t="s">
        <v>7930</v>
      </c>
      <c r="B1219" t="s">
        <v>7932</v>
      </c>
      <c r="C1219" s="2">
        <v>34183.988939572657</v>
      </c>
    </row>
    <row r="1220" spans="1:3" x14ac:dyDescent="0.25">
      <c r="A1220" t="s">
        <v>4000</v>
      </c>
      <c r="B1220" t="s">
        <v>19815</v>
      </c>
      <c r="C1220" s="2">
        <v>125706.70850032441</v>
      </c>
    </row>
    <row r="1221" spans="1:3" x14ac:dyDescent="0.25">
      <c r="A1221" t="s">
        <v>9645</v>
      </c>
      <c r="B1221" t="s">
        <v>9647</v>
      </c>
      <c r="C1221" s="2">
        <v>12470.76051679569</v>
      </c>
    </row>
    <row r="1222" spans="1:3" x14ac:dyDescent="0.25">
      <c r="A1222" t="s">
        <v>7417</v>
      </c>
      <c r="B1222" t="s">
        <v>7419</v>
      </c>
      <c r="C1222" s="2">
        <v>27550.075098511679</v>
      </c>
    </row>
    <row r="1223" spans="1:3" x14ac:dyDescent="0.25">
      <c r="A1223" t="s">
        <v>5585</v>
      </c>
      <c r="B1223" t="s">
        <v>5587</v>
      </c>
      <c r="C1223" s="2">
        <v>39436.600293465053</v>
      </c>
    </row>
    <row r="1224" spans="1:3" x14ac:dyDescent="0.25">
      <c r="A1224" t="s">
        <v>6181</v>
      </c>
      <c r="B1224" t="s">
        <v>6183</v>
      </c>
      <c r="C1224" s="2">
        <v>63533.504872285994</v>
      </c>
    </row>
    <row r="1225" spans="1:3" x14ac:dyDescent="0.25">
      <c r="A1225" t="s">
        <v>7019</v>
      </c>
      <c r="B1225" t="s">
        <v>7021</v>
      </c>
      <c r="C1225" s="2">
        <v>29310.980486700671</v>
      </c>
    </row>
    <row r="1226" spans="1:3" x14ac:dyDescent="0.25">
      <c r="A1226" t="s">
        <v>4465</v>
      </c>
      <c r="B1226" t="s">
        <v>4467</v>
      </c>
      <c r="C1226" s="2">
        <v>46870.071724945337</v>
      </c>
    </row>
    <row r="1227" spans="1:3" x14ac:dyDescent="0.25">
      <c r="A1227" t="s">
        <v>3737</v>
      </c>
      <c r="B1227" t="s">
        <v>19816</v>
      </c>
      <c r="C1227" s="2">
        <v>54111.013166275348</v>
      </c>
    </row>
    <row r="1228" spans="1:3" x14ac:dyDescent="0.25">
      <c r="A1228" t="s">
        <v>17351</v>
      </c>
      <c r="B1228" t="s">
        <v>17353</v>
      </c>
      <c r="C1228" s="2">
        <v>222527.82182545532</v>
      </c>
    </row>
    <row r="1229" spans="1:3" x14ac:dyDescent="0.25">
      <c r="A1229" t="s">
        <v>16589</v>
      </c>
      <c r="B1229" t="s">
        <v>16591</v>
      </c>
      <c r="C1229" s="2">
        <v>1096.9373527668863</v>
      </c>
    </row>
    <row r="1230" spans="1:3" x14ac:dyDescent="0.25">
      <c r="A1230" t="s">
        <v>11786</v>
      </c>
      <c r="B1230" t="s">
        <v>11788</v>
      </c>
      <c r="C1230" s="2">
        <v>7362.2832341089197</v>
      </c>
    </row>
    <row r="1231" spans="1:3" x14ac:dyDescent="0.25">
      <c r="A1231" t="s">
        <v>4111</v>
      </c>
      <c r="B1231" t="s">
        <v>19817</v>
      </c>
      <c r="C1231" s="2">
        <v>27073.911572278059</v>
      </c>
    </row>
    <row r="1232" spans="1:3" x14ac:dyDescent="0.25">
      <c r="A1232" t="s">
        <v>19818</v>
      </c>
      <c r="B1232" t="s">
        <v>8559</v>
      </c>
      <c r="C1232" s="2">
        <v>19492.321389443248</v>
      </c>
    </row>
    <row r="1233" spans="1:3" x14ac:dyDescent="0.25">
      <c r="A1233" t="s">
        <v>2258</v>
      </c>
      <c r="B1233" t="s">
        <v>2260</v>
      </c>
      <c r="C1233" s="2">
        <v>205264.11455854829</v>
      </c>
    </row>
    <row r="1234" spans="1:3" x14ac:dyDescent="0.25">
      <c r="A1234" t="s">
        <v>4495</v>
      </c>
      <c r="B1234" t="s">
        <v>4497</v>
      </c>
      <c r="C1234" s="2">
        <v>17246.165011632573</v>
      </c>
    </row>
    <row r="1235" spans="1:3" x14ac:dyDescent="0.25">
      <c r="A1235" t="s">
        <v>13862</v>
      </c>
      <c r="B1235" t="s">
        <v>13864</v>
      </c>
      <c r="C1235" s="2">
        <v>5493.7167116314331</v>
      </c>
    </row>
    <row r="1236" spans="1:3" x14ac:dyDescent="0.25">
      <c r="A1236" t="s">
        <v>5669</v>
      </c>
      <c r="B1236" t="s">
        <v>19819</v>
      </c>
      <c r="C1236" s="2">
        <v>27849.22864168766</v>
      </c>
    </row>
    <row r="1237" spans="1:3" x14ac:dyDescent="0.25">
      <c r="A1237" t="s">
        <v>9432</v>
      </c>
      <c r="B1237" t="s">
        <v>9434</v>
      </c>
      <c r="C1237" s="2">
        <v>30676.671516986811</v>
      </c>
    </row>
    <row r="1238" spans="1:3" x14ac:dyDescent="0.25">
      <c r="A1238" t="s">
        <v>12351</v>
      </c>
      <c r="B1238" t="s">
        <v>19820</v>
      </c>
      <c r="C1238" s="2">
        <v>10521.844713602215</v>
      </c>
    </row>
    <row r="1239" spans="1:3" x14ac:dyDescent="0.25">
      <c r="A1239" t="s">
        <v>12949</v>
      </c>
      <c r="B1239" t="s">
        <v>12951</v>
      </c>
      <c r="C1239" s="2">
        <v>20058.619899056441</v>
      </c>
    </row>
    <row r="1240" spans="1:3" x14ac:dyDescent="0.25">
      <c r="A1240" t="s">
        <v>13988</v>
      </c>
      <c r="B1240" t="s">
        <v>19821</v>
      </c>
      <c r="C1240" s="2">
        <v>46767.364983671068</v>
      </c>
    </row>
    <row r="1241" spans="1:3" x14ac:dyDescent="0.25">
      <c r="A1241" t="s">
        <v>3061</v>
      </c>
      <c r="B1241" t="s">
        <v>3063</v>
      </c>
      <c r="C1241" s="2">
        <v>94640.334919682311</v>
      </c>
    </row>
    <row r="1242" spans="1:3" x14ac:dyDescent="0.25">
      <c r="A1242" t="s">
        <v>2318</v>
      </c>
      <c r="B1242" t="s">
        <v>2320</v>
      </c>
      <c r="C1242" s="2">
        <v>206430.99087004864</v>
      </c>
    </row>
    <row r="1243" spans="1:3" x14ac:dyDescent="0.25">
      <c r="A1243" t="s">
        <v>10663</v>
      </c>
      <c r="B1243" t="s">
        <v>10665</v>
      </c>
      <c r="C1243" s="2">
        <v>13936.169203088524</v>
      </c>
    </row>
    <row r="1244" spans="1:3" x14ac:dyDescent="0.25">
      <c r="A1244" t="s">
        <v>6657</v>
      </c>
      <c r="B1244" t="s">
        <v>6659</v>
      </c>
      <c r="C1244" s="2">
        <v>14430.546766700201</v>
      </c>
    </row>
    <row r="1245" spans="1:3" x14ac:dyDescent="0.25">
      <c r="A1245" t="s">
        <v>14021</v>
      </c>
      <c r="B1245" t="s">
        <v>14023</v>
      </c>
      <c r="C1245" s="2">
        <v>2338.2388391036602</v>
      </c>
    </row>
    <row r="1246" spans="1:3" x14ac:dyDescent="0.25">
      <c r="A1246" t="s">
        <v>4880</v>
      </c>
      <c r="B1246" t="s">
        <v>4882</v>
      </c>
      <c r="C1246" s="2">
        <v>49790.039356432753</v>
      </c>
    </row>
    <row r="1247" spans="1:3" x14ac:dyDescent="0.25">
      <c r="A1247" t="s">
        <v>11810</v>
      </c>
      <c r="B1247" t="s">
        <v>11812</v>
      </c>
      <c r="C1247" s="2">
        <v>12070.452002992337</v>
      </c>
    </row>
    <row r="1248" spans="1:3" x14ac:dyDescent="0.25">
      <c r="A1248" t="s">
        <v>15440</v>
      </c>
      <c r="B1248" t="s">
        <v>15442</v>
      </c>
      <c r="C1248" s="2">
        <v>4104.8877342162696</v>
      </c>
    </row>
    <row r="1249" spans="1:3" x14ac:dyDescent="0.25">
      <c r="A1249" t="s">
        <v>6373</v>
      </c>
      <c r="B1249" t="s">
        <v>6375</v>
      </c>
      <c r="C1249" s="2">
        <v>43452.914017443232</v>
      </c>
    </row>
    <row r="1250" spans="1:3" x14ac:dyDescent="0.25">
      <c r="A1250" t="s">
        <v>12489</v>
      </c>
      <c r="B1250" t="s">
        <v>12491</v>
      </c>
      <c r="C1250" s="2">
        <v>21428.296184647392</v>
      </c>
    </row>
    <row r="1251" spans="1:3" x14ac:dyDescent="0.25">
      <c r="A1251" t="s">
        <v>7172</v>
      </c>
      <c r="B1251" t="s">
        <v>7174</v>
      </c>
      <c r="C1251" s="2">
        <v>43196.221934525936</v>
      </c>
    </row>
    <row r="1252" spans="1:3" x14ac:dyDescent="0.25">
      <c r="A1252" t="s">
        <v>3035</v>
      </c>
      <c r="B1252" t="s">
        <v>3037</v>
      </c>
      <c r="C1252" s="2">
        <v>124431.5878464422</v>
      </c>
    </row>
    <row r="1253" spans="1:3" x14ac:dyDescent="0.25">
      <c r="A1253" t="s">
        <v>3450</v>
      </c>
      <c r="B1253" t="s">
        <v>3452</v>
      </c>
      <c r="C1253" s="2">
        <v>90899.480615985507</v>
      </c>
    </row>
    <row r="1254" spans="1:3" x14ac:dyDescent="0.25">
      <c r="A1254" t="s">
        <v>12219</v>
      </c>
      <c r="B1254" t="s">
        <v>18806</v>
      </c>
      <c r="C1254" s="2">
        <v>5742.9231403717868</v>
      </c>
    </row>
    <row r="1255" spans="1:3" x14ac:dyDescent="0.25">
      <c r="A1255" t="s">
        <v>1943</v>
      </c>
      <c r="B1255" t="s">
        <v>1945</v>
      </c>
      <c r="C1255" s="2">
        <v>186879.4859374009</v>
      </c>
    </row>
    <row r="1256" spans="1:3" x14ac:dyDescent="0.25">
      <c r="A1256" t="s">
        <v>3624</v>
      </c>
      <c r="B1256" t="s">
        <v>3626</v>
      </c>
      <c r="C1256" s="2">
        <v>101127.93829957182</v>
      </c>
    </row>
    <row r="1257" spans="1:3" x14ac:dyDescent="0.25">
      <c r="A1257" t="s">
        <v>4402</v>
      </c>
      <c r="B1257" t="s">
        <v>19822</v>
      </c>
      <c r="C1257" s="2">
        <v>63781.10949181523</v>
      </c>
    </row>
    <row r="1258" spans="1:3" x14ac:dyDescent="0.25">
      <c r="A1258" t="s">
        <v>12757</v>
      </c>
      <c r="B1258" t="s">
        <v>12759</v>
      </c>
      <c r="C1258" s="2">
        <v>10550.890087089383</v>
      </c>
    </row>
    <row r="1259" spans="1:3" x14ac:dyDescent="0.25">
      <c r="A1259" t="s">
        <v>18886</v>
      </c>
      <c r="B1259" t="s">
        <v>18887</v>
      </c>
      <c r="C1259" s="2">
        <v>3225.0717377148508</v>
      </c>
    </row>
    <row r="1260" spans="1:3" x14ac:dyDescent="0.25">
      <c r="A1260" t="s">
        <v>18658</v>
      </c>
      <c r="B1260" t="s">
        <v>18659</v>
      </c>
      <c r="C1260" s="2">
        <v>2422.9593047404901</v>
      </c>
    </row>
    <row r="1261" spans="1:3" x14ac:dyDescent="0.25">
      <c r="A1261" t="s">
        <v>3050</v>
      </c>
      <c r="B1261" t="s">
        <v>3052</v>
      </c>
      <c r="C1261" s="2">
        <v>162261.8915623684</v>
      </c>
    </row>
    <row r="1262" spans="1:3" x14ac:dyDescent="0.25">
      <c r="A1262" t="s">
        <v>14174</v>
      </c>
      <c r="B1262" t="s">
        <v>14176</v>
      </c>
      <c r="C1262" s="2">
        <v>9291.5862207496721</v>
      </c>
    </row>
    <row r="1263" spans="1:3" x14ac:dyDescent="0.25">
      <c r="A1263" t="s">
        <v>5294</v>
      </c>
      <c r="B1263" t="s">
        <v>19823</v>
      </c>
      <c r="C1263" s="2">
        <v>59961.556604865975</v>
      </c>
    </row>
    <row r="1264" spans="1:3" x14ac:dyDescent="0.25">
      <c r="A1264" t="s">
        <v>3907</v>
      </c>
      <c r="B1264" t="s">
        <v>3909</v>
      </c>
      <c r="C1264" s="2">
        <v>103507.70339542345</v>
      </c>
    </row>
    <row r="1265" spans="1:3" x14ac:dyDescent="0.25">
      <c r="A1265" t="s">
        <v>12769</v>
      </c>
      <c r="B1265" t="s">
        <v>12771</v>
      </c>
      <c r="C1265" s="2">
        <v>14932.542845504177</v>
      </c>
    </row>
    <row r="1266" spans="1:3" x14ac:dyDescent="0.25">
      <c r="A1266" t="s">
        <v>4919</v>
      </c>
      <c r="B1266" t="s">
        <v>4921</v>
      </c>
      <c r="C1266" s="2">
        <v>39514.763981720622</v>
      </c>
    </row>
    <row r="1267" spans="1:3" x14ac:dyDescent="0.25">
      <c r="A1267" t="s">
        <v>13733</v>
      </c>
      <c r="B1267" t="s">
        <v>13735</v>
      </c>
      <c r="C1267" s="2">
        <v>5058.8275238569422</v>
      </c>
    </row>
    <row r="1268" spans="1:3" x14ac:dyDescent="0.25">
      <c r="A1268" t="s">
        <v>8131</v>
      </c>
      <c r="B1268" t="s">
        <v>8133</v>
      </c>
      <c r="C1268" s="2">
        <v>2331.7395773134617</v>
      </c>
    </row>
    <row r="1269" spans="1:3" x14ac:dyDescent="0.25">
      <c r="A1269" t="s">
        <v>2000</v>
      </c>
      <c r="B1269" t="s">
        <v>19824</v>
      </c>
      <c r="C1269" s="2">
        <v>188711.93266869034</v>
      </c>
    </row>
    <row r="1270" spans="1:3" x14ac:dyDescent="0.25">
      <c r="A1270" t="s">
        <v>2636</v>
      </c>
      <c r="B1270" t="s">
        <v>2638</v>
      </c>
      <c r="C1270" s="2">
        <v>130238.82204496185</v>
      </c>
    </row>
    <row r="1271" spans="1:3" x14ac:dyDescent="0.25">
      <c r="A1271" t="s">
        <v>7765</v>
      </c>
      <c r="B1271" t="s">
        <v>7767</v>
      </c>
      <c r="C1271" s="2">
        <v>39912.886903063561</v>
      </c>
    </row>
    <row r="1272" spans="1:3" x14ac:dyDescent="0.25">
      <c r="A1272" t="s">
        <v>6160</v>
      </c>
      <c r="B1272" t="s">
        <v>19825</v>
      </c>
      <c r="C1272" s="2">
        <v>53873.243712818003</v>
      </c>
    </row>
    <row r="1273" spans="1:3" x14ac:dyDescent="0.25">
      <c r="A1273" t="s">
        <v>16667</v>
      </c>
      <c r="B1273" t="s">
        <v>19826</v>
      </c>
      <c r="C1273" s="2">
        <v>3176.6677665874618</v>
      </c>
    </row>
    <row r="1274" spans="1:3" x14ac:dyDescent="0.25">
      <c r="A1274" t="s">
        <v>9177</v>
      </c>
      <c r="B1274" t="s">
        <v>19827</v>
      </c>
      <c r="C1274" s="2">
        <v>15769.222148707819</v>
      </c>
    </row>
    <row r="1275" spans="1:3" x14ac:dyDescent="0.25">
      <c r="A1275" t="s">
        <v>12153</v>
      </c>
      <c r="B1275" t="s">
        <v>12155</v>
      </c>
      <c r="C1275" s="2">
        <v>12128.830327921993</v>
      </c>
    </row>
    <row r="1276" spans="1:3" x14ac:dyDescent="0.25">
      <c r="A1276" t="s">
        <v>3832</v>
      </c>
      <c r="B1276" t="s">
        <v>3834</v>
      </c>
      <c r="C1276" s="2">
        <v>94846.398328409879</v>
      </c>
    </row>
    <row r="1277" spans="1:3" x14ac:dyDescent="0.25">
      <c r="A1277" t="s">
        <v>19828</v>
      </c>
      <c r="B1277" t="s">
        <v>19829</v>
      </c>
      <c r="C1277" s="2">
        <v>4815.6941663770058</v>
      </c>
    </row>
    <row r="1278" spans="1:3" x14ac:dyDescent="0.25">
      <c r="A1278" t="s">
        <v>4468</v>
      </c>
      <c r="B1278" t="s">
        <v>4470</v>
      </c>
      <c r="C1278" s="2">
        <v>105810.57014602295</v>
      </c>
    </row>
    <row r="1279" spans="1:3" x14ac:dyDescent="0.25">
      <c r="A1279" t="s">
        <v>9261</v>
      </c>
      <c r="B1279" t="s">
        <v>18033</v>
      </c>
      <c r="C1279" s="2">
        <v>23601.12018385185</v>
      </c>
    </row>
    <row r="1280" spans="1:3" x14ac:dyDescent="0.25">
      <c r="A1280" t="s">
        <v>13178</v>
      </c>
      <c r="B1280" t="s">
        <v>13180</v>
      </c>
      <c r="C1280" s="2">
        <v>14133.938863584703</v>
      </c>
    </row>
    <row r="1281" spans="1:3" x14ac:dyDescent="0.25">
      <c r="A1281" t="s">
        <v>16279</v>
      </c>
      <c r="B1281" t="s">
        <v>16281</v>
      </c>
      <c r="C1281" s="2">
        <v>10640.384346784502</v>
      </c>
    </row>
    <row r="1282" spans="1:3" x14ac:dyDescent="0.25">
      <c r="A1282" t="s">
        <v>5717</v>
      </c>
      <c r="B1282" t="s">
        <v>5719</v>
      </c>
      <c r="C1282" s="2">
        <v>62489.596894479844</v>
      </c>
    </row>
    <row r="1283" spans="1:3" x14ac:dyDescent="0.25">
      <c r="A1283" t="s">
        <v>4408</v>
      </c>
      <c r="B1283" t="s">
        <v>4410</v>
      </c>
      <c r="C1283" s="2">
        <v>65633.571648794881</v>
      </c>
    </row>
    <row r="1284" spans="1:3" x14ac:dyDescent="0.25">
      <c r="A1284" t="s">
        <v>7456</v>
      </c>
      <c r="B1284" t="s">
        <v>7458</v>
      </c>
      <c r="C1284" s="2">
        <v>17108.932811354582</v>
      </c>
    </row>
    <row r="1285" spans="1:3" x14ac:dyDescent="0.25">
      <c r="A1285" t="s">
        <v>14940</v>
      </c>
      <c r="B1285" t="s">
        <v>14942</v>
      </c>
      <c r="C1285" s="2">
        <v>2503.5386478207338</v>
      </c>
    </row>
    <row r="1286" spans="1:3" x14ac:dyDescent="0.25">
      <c r="A1286" t="s">
        <v>4910</v>
      </c>
      <c r="B1286" t="s">
        <v>4912</v>
      </c>
      <c r="C1286" s="2">
        <v>77248.615201744818</v>
      </c>
    </row>
    <row r="1287" spans="1:3" x14ac:dyDescent="0.25">
      <c r="A1287" t="s">
        <v>16029</v>
      </c>
      <c r="B1287" t="s">
        <v>16031</v>
      </c>
      <c r="C1287" s="2">
        <v>128.54734602736954</v>
      </c>
    </row>
    <row r="1288" spans="1:3" x14ac:dyDescent="0.25">
      <c r="A1288" t="s">
        <v>7978</v>
      </c>
      <c r="B1288" t="s">
        <v>7980</v>
      </c>
      <c r="C1288" s="2">
        <v>20072.596187684918</v>
      </c>
    </row>
    <row r="1289" spans="1:3" x14ac:dyDescent="0.25">
      <c r="A1289" t="s">
        <v>7627</v>
      </c>
      <c r="B1289" t="s">
        <v>7629</v>
      </c>
      <c r="C1289" s="2">
        <v>42275.904033953368</v>
      </c>
    </row>
    <row r="1290" spans="1:3" x14ac:dyDescent="0.25">
      <c r="A1290" t="s">
        <v>12976</v>
      </c>
      <c r="B1290" t="s">
        <v>12978</v>
      </c>
      <c r="C1290" s="2">
        <v>349.00460657453158</v>
      </c>
    </row>
    <row r="1291" spans="1:3" x14ac:dyDescent="0.25">
      <c r="A1291" t="s">
        <v>9471</v>
      </c>
      <c r="B1291" t="s">
        <v>9473</v>
      </c>
      <c r="C1291" s="2">
        <v>11554.077026422439</v>
      </c>
    </row>
    <row r="1292" spans="1:3" x14ac:dyDescent="0.25">
      <c r="A1292" t="s">
        <v>1973</v>
      </c>
      <c r="B1292" t="s">
        <v>1975</v>
      </c>
      <c r="C1292" s="2">
        <v>161668.5618752671</v>
      </c>
    </row>
    <row r="1293" spans="1:3" x14ac:dyDescent="0.25">
      <c r="A1293" t="s">
        <v>8182</v>
      </c>
      <c r="B1293" t="s">
        <v>8184</v>
      </c>
      <c r="C1293" s="2">
        <v>25012.968051122527</v>
      </c>
    </row>
    <row r="1294" spans="1:3" x14ac:dyDescent="0.25">
      <c r="A1294" t="s">
        <v>11436</v>
      </c>
      <c r="B1294" t="s">
        <v>11438</v>
      </c>
      <c r="C1294" s="2">
        <v>17545.131053981684</v>
      </c>
    </row>
    <row r="1295" spans="1:3" x14ac:dyDescent="0.25">
      <c r="A1295" t="s">
        <v>6770</v>
      </c>
      <c r="B1295" t="s">
        <v>6772</v>
      </c>
      <c r="C1295" s="2">
        <v>55680.958739950103</v>
      </c>
    </row>
    <row r="1296" spans="1:3" x14ac:dyDescent="0.25">
      <c r="A1296" t="s">
        <v>11836</v>
      </c>
      <c r="B1296" t="s">
        <v>11838</v>
      </c>
      <c r="C1296" s="2">
        <v>1260.569209343113</v>
      </c>
    </row>
    <row r="1297" spans="1:3" x14ac:dyDescent="0.25">
      <c r="A1297" t="s">
        <v>19057</v>
      </c>
      <c r="B1297" t="s">
        <v>19058</v>
      </c>
      <c r="C1297" s="2">
        <v>24320.158822561538</v>
      </c>
    </row>
    <row r="1298" spans="1:3" x14ac:dyDescent="0.25">
      <c r="A1298" t="s">
        <v>2624</v>
      </c>
      <c r="B1298" t="s">
        <v>2626</v>
      </c>
      <c r="C1298" s="2">
        <v>177359.39027335512</v>
      </c>
    </row>
    <row r="1299" spans="1:3" x14ac:dyDescent="0.25">
      <c r="A1299" t="s">
        <v>1559</v>
      </c>
      <c r="B1299" t="s">
        <v>1561</v>
      </c>
      <c r="C1299" s="2">
        <v>285889.64265841612</v>
      </c>
    </row>
    <row r="1300" spans="1:3" x14ac:dyDescent="0.25">
      <c r="A1300" t="s">
        <v>8677</v>
      </c>
      <c r="B1300" t="s">
        <v>8679</v>
      </c>
      <c r="C1300" s="2">
        <v>16403.783612730873</v>
      </c>
    </row>
    <row r="1301" spans="1:3" x14ac:dyDescent="0.25">
      <c r="A1301" t="s">
        <v>9297</v>
      </c>
      <c r="B1301" t="s">
        <v>19830</v>
      </c>
      <c r="C1301" s="2">
        <v>18218.696140928678</v>
      </c>
    </row>
    <row r="1302" spans="1:3" x14ac:dyDescent="0.25">
      <c r="A1302" t="s">
        <v>8737</v>
      </c>
      <c r="B1302" t="s">
        <v>8739</v>
      </c>
      <c r="C1302" s="2">
        <v>34624.385820347401</v>
      </c>
    </row>
    <row r="1303" spans="1:3" x14ac:dyDescent="0.25">
      <c r="A1303" t="s">
        <v>15717</v>
      </c>
      <c r="B1303" t="s">
        <v>19831</v>
      </c>
      <c r="C1303" s="2">
        <v>2324.4926128394359</v>
      </c>
    </row>
    <row r="1304" spans="1:3" x14ac:dyDescent="0.25">
      <c r="A1304" t="s">
        <v>19832</v>
      </c>
      <c r="B1304" t="s">
        <v>19833</v>
      </c>
      <c r="C1304" s="2">
        <v>24326.426296519745</v>
      </c>
    </row>
    <row r="1305" spans="1:3" x14ac:dyDescent="0.25">
      <c r="A1305" t="s">
        <v>2732</v>
      </c>
      <c r="B1305" t="s">
        <v>2734</v>
      </c>
      <c r="C1305" s="2">
        <v>163676.71873725616</v>
      </c>
    </row>
    <row r="1306" spans="1:3" x14ac:dyDescent="0.25">
      <c r="A1306" t="s">
        <v>12585</v>
      </c>
      <c r="B1306" t="s">
        <v>12587</v>
      </c>
      <c r="C1306" s="2">
        <v>5314.4406142858807</v>
      </c>
    </row>
    <row r="1307" spans="1:3" x14ac:dyDescent="0.25">
      <c r="A1307" t="s">
        <v>9408</v>
      </c>
      <c r="B1307" t="s">
        <v>19834</v>
      </c>
      <c r="C1307" s="2">
        <v>9611.0278135174613</v>
      </c>
    </row>
    <row r="1308" spans="1:3" x14ac:dyDescent="0.25">
      <c r="A1308" t="s">
        <v>9345</v>
      </c>
      <c r="B1308" t="s">
        <v>9347</v>
      </c>
      <c r="C1308" s="2">
        <v>38446.929518031968</v>
      </c>
    </row>
    <row r="1309" spans="1:3" x14ac:dyDescent="0.25">
      <c r="A1309" t="s">
        <v>6687</v>
      </c>
      <c r="B1309" t="s">
        <v>6689</v>
      </c>
      <c r="C1309" s="2">
        <v>33922.983187325583</v>
      </c>
    </row>
    <row r="1310" spans="1:3" x14ac:dyDescent="0.25">
      <c r="A1310" t="s">
        <v>14330</v>
      </c>
      <c r="B1310" t="s">
        <v>14332</v>
      </c>
      <c r="C1310" s="2">
        <v>3688.7049172793359</v>
      </c>
    </row>
    <row r="1311" spans="1:3" x14ac:dyDescent="0.25">
      <c r="A1311" t="s">
        <v>13492</v>
      </c>
      <c r="B1311" t="s">
        <v>19835</v>
      </c>
      <c r="C1311" s="2">
        <v>6434.2691722961199</v>
      </c>
    </row>
    <row r="1312" spans="1:3" x14ac:dyDescent="0.25">
      <c r="A1312" t="s">
        <v>6322</v>
      </c>
      <c r="B1312" t="s">
        <v>6324</v>
      </c>
      <c r="C1312" s="2">
        <v>50403.079061435681</v>
      </c>
    </row>
    <row r="1313" spans="1:3" x14ac:dyDescent="0.25">
      <c r="A1313" t="s">
        <v>7798</v>
      </c>
      <c r="B1313" t="s">
        <v>19836</v>
      </c>
      <c r="C1313" s="2">
        <v>14768.795957745822</v>
      </c>
    </row>
    <row r="1314" spans="1:3" x14ac:dyDescent="0.25">
      <c r="A1314" t="s">
        <v>18786</v>
      </c>
      <c r="B1314" t="s">
        <v>18787</v>
      </c>
      <c r="C1314" s="2">
        <v>4100.6315804775559</v>
      </c>
    </row>
    <row r="1315" spans="1:3" x14ac:dyDescent="0.25">
      <c r="A1315" t="s">
        <v>10897</v>
      </c>
      <c r="B1315" t="s">
        <v>10899</v>
      </c>
      <c r="C1315" s="2">
        <v>12417.846173017086</v>
      </c>
    </row>
    <row r="1316" spans="1:3" x14ac:dyDescent="0.25">
      <c r="A1316" t="s">
        <v>13394</v>
      </c>
      <c r="B1316" t="s">
        <v>19837</v>
      </c>
      <c r="C1316" s="2">
        <v>8385.1709888490241</v>
      </c>
    </row>
    <row r="1317" spans="1:3" x14ac:dyDescent="0.25">
      <c r="A1317" t="s">
        <v>6097</v>
      </c>
      <c r="B1317" t="s">
        <v>6099</v>
      </c>
      <c r="C1317" s="2">
        <v>1462.3339027945726</v>
      </c>
    </row>
    <row r="1318" spans="1:3" x14ac:dyDescent="0.25">
      <c r="A1318" t="s">
        <v>3707</v>
      </c>
      <c r="B1318" t="s">
        <v>3709</v>
      </c>
      <c r="C1318" s="2">
        <v>99929.773506532802</v>
      </c>
    </row>
    <row r="1319" spans="1:3" x14ac:dyDescent="0.25">
      <c r="A1319" t="s">
        <v>2516</v>
      </c>
      <c r="B1319" t="s">
        <v>2518</v>
      </c>
      <c r="C1319" s="2">
        <v>129929.44568063022</v>
      </c>
    </row>
    <row r="1320" spans="1:3" x14ac:dyDescent="0.25">
      <c r="A1320" t="s">
        <v>15251</v>
      </c>
      <c r="B1320" t="s">
        <v>15253</v>
      </c>
      <c r="C1320" s="2">
        <v>10725.622452740905</v>
      </c>
    </row>
    <row r="1321" spans="1:3" x14ac:dyDescent="0.25">
      <c r="A1321" t="s">
        <v>4180</v>
      </c>
      <c r="B1321" t="s">
        <v>19838</v>
      </c>
      <c r="C1321" s="2">
        <v>72251.027978628874</v>
      </c>
    </row>
    <row r="1322" spans="1:3" x14ac:dyDescent="0.25">
      <c r="A1322" t="s">
        <v>15880</v>
      </c>
      <c r="B1322" t="s">
        <v>15882</v>
      </c>
      <c r="C1322" s="2">
        <v>1399.4693617619482</v>
      </c>
    </row>
    <row r="1323" spans="1:3" x14ac:dyDescent="0.25">
      <c r="A1323" t="s">
        <v>8467</v>
      </c>
      <c r="B1323" t="s">
        <v>8469</v>
      </c>
      <c r="C1323" s="2">
        <v>16962.958241234912</v>
      </c>
    </row>
    <row r="1324" spans="1:3" x14ac:dyDescent="0.25">
      <c r="A1324" t="s">
        <v>16744</v>
      </c>
      <c r="B1324" t="s">
        <v>16746</v>
      </c>
      <c r="C1324" s="2">
        <v>729.75781941622552</v>
      </c>
    </row>
    <row r="1325" spans="1:3" x14ac:dyDescent="0.25">
      <c r="A1325" t="s">
        <v>18039</v>
      </c>
      <c r="B1325" t="s">
        <v>18040</v>
      </c>
      <c r="C1325" s="2">
        <v>20642.460663944061</v>
      </c>
    </row>
    <row r="1326" spans="1:3" x14ac:dyDescent="0.25">
      <c r="A1326" t="s">
        <v>14457</v>
      </c>
      <c r="B1326" t="s">
        <v>14459</v>
      </c>
      <c r="C1326" s="2">
        <v>1842.8599290515649</v>
      </c>
    </row>
    <row r="1327" spans="1:3" x14ac:dyDescent="0.25">
      <c r="A1327" t="s">
        <v>11615</v>
      </c>
      <c r="B1327" t="s">
        <v>11617</v>
      </c>
      <c r="C1327" s="2">
        <v>6882.4881734555338</v>
      </c>
    </row>
    <row r="1328" spans="1:3" x14ac:dyDescent="0.25">
      <c r="A1328" t="s">
        <v>19839</v>
      </c>
      <c r="B1328" t="s">
        <v>19840</v>
      </c>
      <c r="C1328" s="2">
        <v>2718.7044739900352</v>
      </c>
    </row>
    <row r="1329" spans="1:3" x14ac:dyDescent="0.25">
      <c r="A1329" t="s">
        <v>2888</v>
      </c>
      <c r="B1329" t="s">
        <v>2890</v>
      </c>
      <c r="C1329" s="2">
        <v>11847.521572029435</v>
      </c>
    </row>
    <row r="1330" spans="1:3" x14ac:dyDescent="0.25">
      <c r="A1330" t="s">
        <v>10855</v>
      </c>
      <c r="B1330" t="s">
        <v>10857</v>
      </c>
      <c r="C1330" s="2">
        <v>12220.950174349167</v>
      </c>
    </row>
    <row r="1331" spans="1:3" x14ac:dyDescent="0.25">
      <c r="A1331" t="s">
        <v>17407</v>
      </c>
      <c r="B1331" t="s">
        <v>17409</v>
      </c>
      <c r="C1331" s="2">
        <v>6066.0422800321885</v>
      </c>
    </row>
    <row r="1332" spans="1:3" x14ac:dyDescent="0.25">
      <c r="A1332" t="s">
        <v>15056</v>
      </c>
      <c r="B1332" t="s">
        <v>15058</v>
      </c>
      <c r="C1332" s="2">
        <v>615.21264403331395</v>
      </c>
    </row>
    <row r="1333" spans="1:3" x14ac:dyDescent="0.25">
      <c r="A1333" t="s">
        <v>17306</v>
      </c>
      <c r="B1333" t="s">
        <v>17307</v>
      </c>
      <c r="C1333" s="2">
        <v>201.28731404563086</v>
      </c>
    </row>
    <row r="1334" spans="1:3" x14ac:dyDescent="0.25">
      <c r="A1334" t="s">
        <v>2414</v>
      </c>
      <c r="B1334" t="s">
        <v>2416</v>
      </c>
      <c r="C1334" s="2">
        <v>233218.53231442056</v>
      </c>
    </row>
    <row r="1335" spans="1:3" x14ac:dyDescent="0.25">
      <c r="A1335" t="s">
        <v>4826</v>
      </c>
      <c r="B1335" t="s">
        <v>4828</v>
      </c>
      <c r="C1335" s="2">
        <v>53323.107084293712</v>
      </c>
    </row>
    <row r="1336" spans="1:3" x14ac:dyDescent="0.25">
      <c r="A1336" t="s">
        <v>14069</v>
      </c>
      <c r="B1336" t="s">
        <v>14071</v>
      </c>
      <c r="C1336" s="2">
        <v>1622.497569229658</v>
      </c>
    </row>
    <row r="1337" spans="1:3" x14ac:dyDescent="0.25">
      <c r="A1337" t="s">
        <v>11813</v>
      </c>
      <c r="B1337" t="s">
        <v>11815</v>
      </c>
      <c r="C1337" s="2">
        <v>4884.3965399025956</v>
      </c>
    </row>
    <row r="1338" spans="1:3" x14ac:dyDescent="0.25">
      <c r="A1338" t="s">
        <v>10846</v>
      </c>
      <c r="B1338" t="s">
        <v>10848</v>
      </c>
      <c r="C1338" s="2">
        <v>24670.981496969591</v>
      </c>
    </row>
    <row r="1339" spans="1:3" x14ac:dyDescent="0.25">
      <c r="A1339" t="s">
        <v>19841</v>
      </c>
      <c r="B1339" t="s">
        <v>19842</v>
      </c>
      <c r="C1339" s="2">
        <v>4076.0724230933556</v>
      </c>
    </row>
    <row r="1340" spans="1:3" x14ac:dyDescent="0.25">
      <c r="A1340" t="s">
        <v>3178</v>
      </c>
      <c r="B1340" t="s">
        <v>3180</v>
      </c>
      <c r="C1340" s="2">
        <v>78094.496999518669</v>
      </c>
    </row>
    <row r="1341" spans="1:3" x14ac:dyDescent="0.25">
      <c r="A1341" t="s">
        <v>18726</v>
      </c>
      <c r="B1341" t="s">
        <v>18727</v>
      </c>
      <c r="C1341" s="2">
        <v>4888.8373186886238</v>
      </c>
    </row>
    <row r="1342" spans="1:3" x14ac:dyDescent="0.25">
      <c r="A1342" t="s">
        <v>19843</v>
      </c>
      <c r="B1342" t="s">
        <v>19844</v>
      </c>
      <c r="C1342" s="2">
        <v>4313.6693297775</v>
      </c>
    </row>
    <row r="1343" spans="1:3" x14ac:dyDescent="0.25">
      <c r="A1343" t="s">
        <v>14048</v>
      </c>
      <c r="B1343" t="s">
        <v>14050</v>
      </c>
      <c r="C1343" s="2">
        <v>3999.2891090233165</v>
      </c>
    </row>
    <row r="1344" spans="1:3" x14ac:dyDescent="0.25">
      <c r="A1344" t="s">
        <v>11591</v>
      </c>
      <c r="B1344" t="s">
        <v>19845</v>
      </c>
      <c r="C1344" s="2">
        <v>17565.695753566513</v>
      </c>
    </row>
    <row r="1345" spans="1:3" x14ac:dyDescent="0.25">
      <c r="A1345" t="s">
        <v>19846</v>
      </c>
      <c r="B1345" t="s">
        <v>19847</v>
      </c>
      <c r="C1345" s="2">
        <v>1190.2851570632715</v>
      </c>
    </row>
    <row r="1346" spans="1:3" x14ac:dyDescent="0.25">
      <c r="A1346" t="s">
        <v>19848</v>
      </c>
      <c r="B1346" t="s">
        <v>19849</v>
      </c>
      <c r="C1346" s="2">
        <v>1725.4677319110001</v>
      </c>
    </row>
    <row r="1347" spans="1:3" x14ac:dyDescent="0.25">
      <c r="A1347" t="s">
        <v>2156</v>
      </c>
      <c r="B1347" t="s">
        <v>19125</v>
      </c>
      <c r="C1347" s="2">
        <v>178596.55063713531</v>
      </c>
    </row>
    <row r="1348" spans="1:3" x14ac:dyDescent="0.25">
      <c r="A1348" t="s">
        <v>9537</v>
      </c>
      <c r="B1348" t="s">
        <v>19850</v>
      </c>
      <c r="C1348" s="2">
        <v>1735.3477601439229</v>
      </c>
    </row>
    <row r="1349" spans="1:3" x14ac:dyDescent="0.25">
      <c r="A1349" t="s">
        <v>18073</v>
      </c>
      <c r="B1349" t="s">
        <v>18074</v>
      </c>
      <c r="C1349" s="2">
        <v>3256.9353751641397</v>
      </c>
    </row>
    <row r="1350" spans="1:3" x14ac:dyDescent="0.25">
      <c r="A1350" t="s">
        <v>10402</v>
      </c>
      <c r="B1350" t="s">
        <v>10404</v>
      </c>
      <c r="C1350" s="2">
        <v>5977.480348068214</v>
      </c>
    </row>
    <row r="1351" spans="1:3" x14ac:dyDescent="0.25">
      <c r="A1351" t="s">
        <v>12321</v>
      </c>
      <c r="B1351" t="s">
        <v>19851</v>
      </c>
      <c r="C1351" s="2">
        <v>12744.362183485709</v>
      </c>
    </row>
    <row r="1352" spans="1:3" x14ac:dyDescent="0.25">
      <c r="A1352" t="s">
        <v>7240</v>
      </c>
      <c r="B1352" t="s">
        <v>19852</v>
      </c>
      <c r="C1352" s="2">
        <v>48669.002971010181</v>
      </c>
    </row>
    <row r="1353" spans="1:3" x14ac:dyDescent="0.25">
      <c r="A1353" t="s">
        <v>8731</v>
      </c>
      <c r="B1353" t="s">
        <v>19853</v>
      </c>
      <c r="C1353" s="2">
        <v>30434.317495765794</v>
      </c>
    </row>
    <row r="1354" spans="1:3" x14ac:dyDescent="0.25">
      <c r="A1354" t="s">
        <v>7639</v>
      </c>
      <c r="B1354" t="s">
        <v>19854</v>
      </c>
      <c r="C1354" s="2">
        <v>26586.524453604263</v>
      </c>
    </row>
    <row r="1355" spans="1:3" x14ac:dyDescent="0.25">
      <c r="A1355" t="s">
        <v>14156</v>
      </c>
      <c r="B1355" t="s">
        <v>13846</v>
      </c>
      <c r="C1355" s="2">
        <v>12898.734029900683</v>
      </c>
    </row>
    <row r="1356" spans="1:3" x14ac:dyDescent="0.25">
      <c r="A1356" t="s">
        <v>7861</v>
      </c>
      <c r="B1356" t="s">
        <v>19855</v>
      </c>
      <c r="C1356" s="2">
        <v>13392.677925955737</v>
      </c>
    </row>
    <row r="1357" spans="1:3" x14ac:dyDescent="0.25">
      <c r="A1357" t="s">
        <v>4306</v>
      </c>
      <c r="B1357" t="s">
        <v>19856</v>
      </c>
      <c r="C1357" s="2">
        <v>138559.71763532949</v>
      </c>
    </row>
    <row r="1358" spans="1:3" x14ac:dyDescent="0.25">
      <c r="A1358" t="s">
        <v>18599</v>
      </c>
      <c r="B1358" t="s">
        <v>18600</v>
      </c>
      <c r="C1358" s="2">
        <v>11674.120117155131</v>
      </c>
    </row>
    <row r="1359" spans="1:3" x14ac:dyDescent="0.25">
      <c r="A1359" t="s">
        <v>11235</v>
      </c>
      <c r="B1359" t="s">
        <v>19857</v>
      </c>
      <c r="C1359" s="2">
        <v>6541.8152754024895</v>
      </c>
    </row>
    <row r="1360" spans="1:3" x14ac:dyDescent="0.25">
      <c r="A1360" t="s">
        <v>7429</v>
      </c>
      <c r="B1360" t="s">
        <v>7431</v>
      </c>
      <c r="C1360" s="2">
        <v>29235.692577998281</v>
      </c>
    </row>
    <row r="1361" spans="1:3" x14ac:dyDescent="0.25">
      <c r="A1361" t="s">
        <v>8191</v>
      </c>
      <c r="B1361" t="s">
        <v>19858</v>
      </c>
      <c r="C1361" s="2">
        <v>21731.058256006709</v>
      </c>
    </row>
    <row r="1362" spans="1:3" x14ac:dyDescent="0.25">
      <c r="A1362" t="s">
        <v>12624</v>
      </c>
      <c r="B1362" t="s">
        <v>19859</v>
      </c>
      <c r="C1362" s="2">
        <v>17241.621279938543</v>
      </c>
    </row>
    <row r="1363" spans="1:3" x14ac:dyDescent="0.25">
      <c r="A1363" t="s">
        <v>19001</v>
      </c>
      <c r="B1363" t="s">
        <v>19002</v>
      </c>
      <c r="C1363" s="2">
        <v>18028.367272448413</v>
      </c>
    </row>
    <row r="1364" spans="1:3" x14ac:dyDescent="0.25">
      <c r="A1364" t="s">
        <v>9114</v>
      </c>
      <c r="B1364" t="s">
        <v>19860</v>
      </c>
      <c r="C1364" s="2">
        <v>83359.416689898717</v>
      </c>
    </row>
    <row r="1365" spans="1:3" x14ac:dyDescent="0.25">
      <c r="A1365" t="s">
        <v>4201</v>
      </c>
      <c r="B1365" t="s">
        <v>19861</v>
      </c>
      <c r="C1365" s="2">
        <v>66538.234380635811</v>
      </c>
    </row>
    <row r="1366" spans="1:3" x14ac:dyDescent="0.25">
      <c r="A1366" t="s">
        <v>2054</v>
      </c>
      <c r="B1366" t="s">
        <v>2056</v>
      </c>
      <c r="C1366" s="2">
        <v>207388.39539889502</v>
      </c>
    </row>
    <row r="1367" spans="1:3" x14ac:dyDescent="0.25">
      <c r="A1367" t="s">
        <v>9717</v>
      </c>
      <c r="B1367" t="s">
        <v>9719</v>
      </c>
      <c r="C1367" s="2">
        <v>21568.576711251757</v>
      </c>
    </row>
    <row r="1368" spans="1:3" x14ac:dyDescent="0.25">
      <c r="A1368" t="s">
        <v>4597</v>
      </c>
      <c r="B1368" t="s">
        <v>4599</v>
      </c>
      <c r="C1368" s="2">
        <v>125739.14844399618</v>
      </c>
    </row>
    <row r="1369" spans="1:3" x14ac:dyDescent="0.25">
      <c r="A1369" t="s">
        <v>6547</v>
      </c>
      <c r="B1369" t="s">
        <v>6549</v>
      </c>
      <c r="C1369" s="2">
        <v>23159.772570356814</v>
      </c>
    </row>
    <row r="1370" spans="1:3" x14ac:dyDescent="0.25">
      <c r="A1370" t="s">
        <v>14138</v>
      </c>
      <c r="B1370" t="s">
        <v>19862</v>
      </c>
      <c r="C1370" s="2">
        <v>15529.583438540914</v>
      </c>
    </row>
    <row r="1371" spans="1:3" x14ac:dyDescent="0.25">
      <c r="A1371" t="s">
        <v>11931</v>
      </c>
      <c r="B1371" t="s">
        <v>11933</v>
      </c>
      <c r="C1371" s="2">
        <v>12552.83526524359</v>
      </c>
    </row>
    <row r="1372" spans="1:3" x14ac:dyDescent="0.25">
      <c r="A1372" t="s">
        <v>12483</v>
      </c>
      <c r="B1372" t="s">
        <v>12485</v>
      </c>
      <c r="C1372" s="2">
        <v>15822.481586032809</v>
      </c>
    </row>
    <row r="1373" spans="1:3" x14ac:dyDescent="0.25">
      <c r="A1373" t="s">
        <v>16499</v>
      </c>
      <c r="B1373" t="s">
        <v>16501</v>
      </c>
      <c r="C1373" s="2">
        <v>4763.7920970011228</v>
      </c>
    </row>
    <row r="1374" spans="1:3" x14ac:dyDescent="0.25">
      <c r="A1374" t="s">
        <v>3573</v>
      </c>
      <c r="B1374" t="s">
        <v>3575</v>
      </c>
      <c r="C1374" s="2">
        <v>114343.92832977987</v>
      </c>
    </row>
    <row r="1375" spans="1:3" x14ac:dyDescent="0.25">
      <c r="A1375" t="s">
        <v>1925</v>
      </c>
      <c r="B1375" t="s">
        <v>1927</v>
      </c>
      <c r="C1375" s="2">
        <v>229177.48688628498</v>
      </c>
    </row>
    <row r="1376" spans="1:3" x14ac:dyDescent="0.25">
      <c r="A1376" t="s">
        <v>10501</v>
      </c>
      <c r="B1376" t="s">
        <v>10503</v>
      </c>
      <c r="C1376" s="2">
        <v>16312.399390713406</v>
      </c>
    </row>
    <row r="1377" spans="1:3" x14ac:dyDescent="0.25">
      <c r="A1377" t="s">
        <v>12772</v>
      </c>
      <c r="B1377" t="s">
        <v>12774</v>
      </c>
      <c r="C1377" s="2">
        <v>13018.481490495305</v>
      </c>
    </row>
    <row r="1378" spans="1:3" x14ac:dyDescent="0.25">
      <c r="A1378" t="s">
        <v>13906</v>
      </c>
      <c r="B1378" t="s">
        <v>13908</v>
      </c>
      <c r="C1378" s="2">
        <v>3582.2671396127635</v>
      </c>
    </row>
    <row r="1379" spans="1:3" x14ac:dyDescent="0.25">
      <c r="A1379" t="s">
        <v>7067</v>
      </c>
      <c r="B1379" t="s">
        <v>19066</v>
      </c>
      <c r="C1379" s="2">
        <v>32538.697941604449</v>
      </c>
    </row>
    <row r="1380" spans="1:3" x14ac:dyDescent="0.25">
      <c r="A1380" t="s">
        <v>10765</v>
      </c>
      <c r="B1380" t="s">
        <v>10767</v>
      </c>
      <c r="C1380" s="2">
        <v>13333.724445115444</v>
      </c>
    </row>
    <row r="1381" spans="1:3" x14ac:dyDescent="0.25">
      <c r="A1381" t="s">
        <v>3817</v>
      </c>
      <c r="B1381" t="s">
        <v>3819</v>
      </c>
      <c r="C1381" s="2">
        <v>80318.567390360884</v>
      </c>
    </row>
    <row r="1382" spans="1:3" x14ac:dyDescent="0.25">
      <c r="A1382" t="s">
        <v>9630</v>
      </c>
      <c r="B1382" t="s">
        <v>19863</v>
      </c>
      <c r="C1382" s="2">
        <v>21891.411723892303</v>
      </c>
    </row>
    <row r="1383" spans="1:3" x14ac:dyDescent="0.25">
      <c r="A1383" t="s">
        <v>8110</v>
      </c>
      <c r="B1383" t="s">
        <v>8112</v>
      </c>
      <c r="C1383" s="2">
        <v>31490.706356832769</v>
      </c>
    </row>
    <row r="1384" spans="1:3" x14ac:dyDescent="0.25">
      <c r="A1384" t="s">
        <v>6654</v>
      </c>
      <c r="B1384" t="s">
        <v>6656</v>
      </c>
      <c r="C1384" s="2">
        <v>31670.557610088963</v>
      </c>
    </row>
    <row r="1385" spans="1:3" x14ac:dyDescent="0.25">
      <c r="A1385" t="s">
        <v>15747</v>
      </c>
      <c r="B1385" t="s">
        <v>19864</v>
      </c>
      <c r="C1385" s="2">
        <v>3245.1446789960814</v>
      </c>
    </row>
    <row r="1386" spans="1:3" x14ac:dyDescent="0.25">
      <c r="A1386" t="s">
        <v>16056</v>
      </c>
      <c r="B1386" t="s">
        <v>16057</v>
      </c>
      <c r="C1386" s="2">
        <v>15251.984438271969</v>
      </c>
    </row>
    <row r="1387" spans="1:3" x14ac:dyDescent="0.25">
      <c r="A1387" t="s">
        <v>8098</v>
      </c>
      <c r="B1387" t="s">
        <v>19865</v>
      </c>
      <c r="C1387" s="2">
        <v>33763.155411942316</v>
      </c>
    </row>
    <row r="1388" spans="1:3" x14ac:dyDescent="0.25">
      <c r="A1388" t="s">
        <v>8227</v>
      </c>
      <c r="B1388" t="s">
        <v>8229</v>
      </c>
      <c r="C1388" s="2">
        <v>44579.631792951077</v>
      </c>
    </row>
    <row r="1389" spans="1:3" x14ac:dyDescent="0.25">
      <c r="A1389" t="s">
        <v>2678</v>
      </c>
      <c r="B1389" t="s">
        <v>2680</v>
      </c>
      <c r="C1389" s="2">
        <v>224858.41109094748</v>
      </c>
    </row>
    <row r="1390" spans="1:3" x14ac:dyDescent="0.25">
      <c r="A1390" t="s">
        <v>4895</v>
      </c>
      <c r="B1390" t="s">
        <v>19866</v>
      </c>
      <c r="C1390" s="2">
        <v>59236.975188645483</v>
      </c>
    </row>
    <row r="1391" spans="1:3" x14ac:dyDescent="0.25">
      <c r="A1391" t="s">
        <v>4700</v>
      </c>
      <c r="B1391" t="s">
        <v>4702</v>
      </c>
      <c r="C1391" s="2">
        <v>59595.814961291908</v>
      </c>
    </row>
    <row r="1392" spans="1:3" x14ac:dyDescent="0.25">
      <c r="A1392" t="s">
        <v>6863</v>
      </c>
      <c r="B1392" t="s">
        <v>19867</v>
      </c>
      <c r="C1392" s="2">
        <v>20374.035400449768</v>
      </c>
    </row>
    <row r="1393" spans="1:3" x14ac:dyDescent="0.25">
      <c r="A1393" t="s">
        <v>8656</v>
      </c>
      <c r="B1393" t="s">
        <v>19868</v>
      </c>
      <c r="C1393" s="2">
        <v>13180.502910521747</v>
      </c>
    </row>
    <row r="1394" spans="1:3" x14ac:dyDescent="0.25">
      <c r="A1394" t="s">
        <v>2333</v>
      </c>
      <c r="B1394" t="s">
        <v>2335</v>
      </c>
      <c r="C1394" s="2">
        <v>141212.50924196051</v>
      </c>
    </row>
    <row r="1395" spans="1:3" x14ac:dyDescent="0.25">
      <c r="A1395" t="s">
        <v>5252</v>
      </c>
      <c r="B1395" t="s">
        <v>5254</v>
      </c>
      <c r="C1395" s="2">
        <v>61172.087249983662</v>
      </c>
    </row>
    <row r="1396" spans="1:3" x14ac:dyDescent="0.25">
      <c r="A1396" t="s">
        <v>8203</v>
      </c>
      <c r="B1396" t="s">
        <v>19869</v>
      </c>
      <c r="C1396" s="2">
        <v>27592.414625717309</v>
      </c>
    </row>
    <row r="1397" spans="1:3" x14ac:dyDescent="0.25">
      <c r="A1397" t="s">
        <v>14629</v>
      </c>
      <c r="B1397" t="s">
        <v>14631</v>
      </c>
      <c r="C1397" s="2">
        <v>12486.692335520334</v>
      </c>
    </row>
    <row r="1398" spans="1:3" x14ac:dyDescent="0.25">
      <c r="A1398" t="s">
        <v>1394</v>
      </c>
      <c r="B1398" t="s">
        <v>1396</v>
      </c>
      <c r="C1398" s="2">
        <v>238554.54127535532</v>
      </c>
    </row>
    <row r="1399" spans="1:3" x14ac:dyDescent="0.25">
      <c r="A1399" t="s">
        <v>9579</v>
      </c>
      <c r="B1399" t="s">
        <v>19870</v>
      </c>
      <c r="C1399" s="2">
        <v>18284.397350912564</v>
      </c>
    </row>
    <row r="1400" spans="1:3" x14ac:dyDescent="0.25">
      <c r="A1400" t="s">
        <v>19871</v>
      </c>
      <c r="B1400" t="s">
        <v>19872</v>
      </c>
      <c r="C1400" s="2">
        <v>23867.072276930401</v>
      </c>
    </row>
    <row r="1401" spans="1:3" x14ac:dyDescent="0.25">
      <c r="A1401" t="s">
        <v>9558</v>
      </c>
      <c r="B1401" t="s">
        <v>9560</v>
      </c>
      <c r="C1401" s="2">
        <v>26311.082288000205</v>
      </c>
    </row>
    <row r="1402" spans="1:3" x14ac:dyDescent="0.25">
      <c r="A1402" t="s">
        <v>4258</v>
      </c>
      <c r="B1402" t="s">
        <v>4260</v>
      </c>
      <c r="C1402" s="2">
        <v>94659.619897365978</v>
      </c>
    </row>
    <row r="1403" spans="1:3" x14ac:dyDescent="0.25">
      <c r="A1403" t="s">
        <v>10282</v>
      </c>
      <c r="B1403" t="s">
        <v>19873</v>
      </c>
      <c r="C1403" s="2">
        <v>15746.21591228234</v>
      </c>
    </row>
    <row r="1404" spans="1:3" x14ac:dyDescent="0.25">
      <c r="A1404" t="s">
        <v>5849</v>
      </c>
      <c r="B1404" t="s">
        <v>19874</v>
      </c>
      <c r="C1404" s="2">
        <v>59075.382834928379</v>
      </c>
    </row>
    <row r="1405" spans="1:3" x14ac:dyDescent="0.25">
      <c r="A1405" t="s">
        <v>12135</v>
      </c>
      <c r="B1405" t="s">
        <v>12137</v>
      </c>
      <c r="C1405" s="2">
        <v>7020.8706855547962</v>
      </c>
    </row>
    <row r="1406" spans="1:3" x14ac:dyDescent="0.25">
      <c r="A1406" t="s">
        <v>15350</v>
      </c>
      <c r="B1406" t="s">
        <v>18511</v>
      </c>
      <c r="C1406" s="2">
        <v>2933.2951442487001</v>
      </c>
    </row>
    <row r="1407" spans="1:3" x14ac:dyDescent="0.25">
      <c r="A1407" t="s">
        <v>12576</v>
      </c>
      <c r="B1407" t="s">
        <v>12578</v>
      </c>
      <c r="C1407" s="2">
        <v>3096.1217825500348</v>
      </c>
    </row>
    <row r="1408" spans="1:3" x14ac:dyDescent="0.25">
      <c r="A1408" t="s">
        <v>2369</v>
      </c>
      <c r="B1408" t="s">
        <v>19875</v>
      </c>
      <c r="C1408" s="2">
        <v>202887.11021106772</v>
      </c>
    </row>
    <row r="1409" spans="1:3" x14ac:dyDescent="0.25">
      <c r="A1409" t="s">
        <v>19070</v>
      </c>
      <c r="B1409" t="s">
        <v>19876</v>
      </c>
      <c r="C1409" s="2">
        <v>104272.08560066004</v>
      </c>
    </row>
    <row r="1410" spans="1:3" x14ac:dyDescent="0.25">
      <c r="A1410" t="s">
        <v>5270</v>
      </c>
      <c r="B1410" t="s">
        <v>19877</v>
      </c>
      <c r="C1410" s="2">
        <v>40224.85146899306</v>
      </c>
    </row>
    <row r="1411" spans="1:3" x14ac:dyDescent="0.25">
      <c r="A1411" t="s">
        <v>8026</v>
      </c>
      <c r="B1411" t="s">
        <v>19878</v>
      </c>
      <c r="C1411" s="2">
        <v>23570.521889405962</v>
      </c>
    </row>
    <row r="1412" spans="1:3" x14ac:dyDescent="0.25">
      <c r="A1412" t="s">
        <v>10267</v>
      </c>
      <c r="B1412" t="s">
        <v>19879</v>
      </c>
      <c r="C1412" s="2">
        <v>10385.015122461673</v>
      </c>
    </row>
    <row r="1413" spans="1:3" x14ac:dyDescent="0.25">
      <c r="A1413" t="s">
        <v>4862</v>
      </c>
      <c r="B1413" t="s">
        <v>19880</v>
      </c>
      <c r="C1413" s="2">
        <v>70660.60685453545</v>
      </c>
    </row>
    <row r="1414" spans="1:3" x14ac:dyDescent="0.25">
      <c r="A1414" t="s">
        <v>8686</v>
      </c>
      <c r="B1414" t="s">
        <v>19881</v>
      </c>
      <c r="C1414" s="2">
        <v>26856.905247194714</v>
      </c>
    </row>
    <row r="1415" spans="1:3" x14ac:dyDescent="0.25">
      <c r="A1415" t="s">
        <v>7106</v>
      </c>
      <c r="B1415" t="s">
        <v>19882</v>
      </c>
      <c r="C1415" s="2">
        <v>39882.461155390854</v>
      </c>
    </row>
    <row r="1416" spans="1:3" x14ac:dyDescent="0.25">
      <c r="A1416" t="s">
        <v>12961</v>
      </c>
      <c r="B1416" t="s">
        <v>12963</v>
      </c>
      <c r="C1416" s="2">
        <v>7147.9801418055713</v>
      </c>
    </row>
    <row r="1417" spans="1:3" x14ac:dyDescent="0.25">
      <c r="A1417" t="s">
        <v>9318</v>
      </c>
      <c r="B1417" t="s">
        <v>9320</v>
      </c>
      <c r="C1417" s="2">
        <v>11284.76429735804</v>
      </c>
    </row>
    <row r="1418" spans="1:3" x14ac:dyDescent="0.25">
      <c r="A1418" t="s">
        <v>2585</v>
      </c>
      <c r="B1418" t="s">
        <v>2587</v>
      </c>
      <c r="C1418" s="2">
        <v>160999.88561356053</v>
      </c>
    </row>
    <row r="1419" spans="1:3" x14ac:dyDescent="0.25">
      <c r="A1419" t="s">
        <v>12432</v>
      </c>
      <c r="B1419" t="s">
        <v>12434</v>
      </c>
      <c r="C1419" s="2">
        <v>18964.90341938912</v>
      </c>
    </row>
    <row r="1420" spans="1:3" x14ac:dyDescent="0.25">
      <c r="A1420" t="s">
        <v>5201</v>
      </c>
      <c r="B1420" t="s">
        <v>5203</v>
      </c>
      <c r="C1420" s="2">
        <v>98263.891926963799</v>
      </c>
    </row>
    <row r="1421" spans="1:3" x14ac:dyDescent="0.25">
      <c r="A1421" t="s">
        <v>3399</v>
      </c>
      <c r="B1421" t="s">
        <v>3401</v>
      </c>
      <c r="C1421" s="2">
        <v>60797.54572097685</v>
      </c>
    </row>
    <row r="1422" spans="1:3" x14ac:dyDescent="0.25">
      <c r="A1422" t="s">
        <v>10525</v>
      </c>
      <c r="B1422" t="s">
        <v>10527</v>
      </c>
      <c r="C1422" s="2">
        <v>9780.9863851106948</v>
      </c>
    </row>
    <row r="1423" spans="1:3" x14ac:dyDescent="0.25">
      <c r="A1423" t="s">
        <v>6190</v>
      </c>
      <c r="B1423" t="s">
        <v>6192</v>
      </c>
      <c r="C1423" s="2">
        <v>44255.026450417579</v>
      </c>
    </row>
    <row r="1424" spans="1:3" x14ac:dyDescent="0.25">
      <c r="A1424" t="s">
        <v>10219</v>
      </c>
      <c r="B1424" t="s">
        <v>10221</v>
      </c>
      <c r="C1424" s="2">
        <v>7426.0680245985623</v>
      </c>
    </row>
    <row r="1425" spans="1:3" x14ac:dyDescent="0.25">
      <c r="A1425" t="s">
        <v>7855</v>
      </c>
      <c r="B1425" t="s">
        <v>19883</v>
      </c>
      <c r="C1425" s="2">
        <v>37312.274590957328</v>
      </c>
    </row>
    <row r="1426" spans="1:3" x14ac:dyDescent="0.25">
      <c r="A1426" t="s">
        <v>4546</v>
      </c>
      <c r="B1426" t="s">
        <v>4548</v>
      </c>
      <c r="C1426" s="2">
        <v>89657.316395782807</v>
      </c>
    </row>
    <row r="1427" spans="1:3" x14ac:dyDescent="0.25">
      <c r="A1427" t="s">
        <v>4315</v>
      </c>
      <c r="B1427" t="s">
        <v>19884</v>
      </c>
      <c r="C1427" s="2">
        <v>82688.267257776402</v>
      </c>
    </row>
    <row r="1428" spans="1:3" x14ac:dyDescent="0.25">
      <c r="A1428" t="s">
        <v>7453</v>
      </c>
      <c r="B1428" t="s">
        <v>19885</v>
      </c>
      <c r="C1428" s="2">
        <v>21469.058059190149</v>
      </c>
    </row>
    <row r="1429" spans="1:3" x14ac:dyDescent="0.25">
      <c r="A1429" t="s">
        <v>11169</v>
      </c>
      <c r="B1429" t="s">
        <v>11171</v>
      </c>
      <c r="C1429" s="2">
        <v>18586.580815425779</v>
      </c>
    </row>
    <row r="1430" spans="1:3" x14ac:dyDescent="0.25">
      <c r="A1430" t="s">
        <v>18281</v>
      </c>
      <c r="B1430" t="s">
        <v>18282</v>
      </c>
      <c r="C1430" s="2">
        <v>1858.8412111845248</v>
      </c>
    </row>
    <row r="1431" spans="1:3" x14ac:dyDescent="0.25">
      <c r="A1431" t="s">
        <v>19886</v>
      </c>
      <c r="B1431" t="s">
        <v>19887</v>
      </c>
      <c r="C1431" s="2">
        <v>28421.444355309482</v>
      </c>
    </row>
    <row r="1432" spans="1:3" x14ac:dyDescent="0.25">
      <c r="A1432" t="s">
        <v>6580</v>
      </c>
      <c r="B1432" t="s">
        <v>6582</v>
      </c>
      <c r="C1432" s="2">
        <v>42613.128872322144</v>
      </c>
    </row>
    <row r="1433" spans="1:3" x14ac:dyDescent="0.25">
      <c r="A1433" t="s">
        <v>4940</v>
      </c>
      <c r="B1433" t="s">
        <v>4942</v>
      </c>
      <c r="C1433" s="2">
        <v>56005.749282686811</v>
      </c>
    </row>
    <row r="1434" spans="1:3" x14ac:dyDescent="0.25">
      <c r="A1434" t="s">
        <v>7672</v>
      </c>
      <c r="B1434" t="s">
        <v>19888</v>
      </c>
      <c r="C1434" s="2">
        <v>76419.700503334796</v>
      </c>
    </row>
    <row r="1435" spans="1:3" x14ac:dyDescent="0.25">
      <c r="A1435" t="s">
        <v>19889</v>
      </c>
      <c r="B1435" t="s">
        <v>19890</v>
      </c>
      <c r="C1435" s="2">
        <v>1281.5048844902999</v>
      </c>
    </row>
    <row r="1436" spans="1:3" x14ac:dyDescent="0.25">
      <c r="A1436" t="s">
        <v>14996</v>
      </c>
      <c r="B1436" t="s">
        <v>19891</v>
      </c>
      <c r="C1436" s="2">
        <v>2224.5880311617889</v>
      </c>
    </row>
    <row r="1437" spans="1:3" x14ac:dyDescent="0.25">
      <c r="A1437" t="s">
        <v>7525</v>
      </c>
      <c r="B1437" t="s">
        <v>19892</v>
      </c>
      <c r="C1437" s="2">
        <v>32238.811649798317</v>
      </c>
    </row>
    <row r="1438" spans="1:3" x14ac:dyDescent="0.25">
      <c r="A1438" t="s">
        <v>1206</v>
      </c>
      <c r="B1438" t="s">
        <v>1207</v>
      </c>
      <c r="C1438" s="2">
        <v>265020.05292536155</v>
      </c>
    </row>
    <row r="1439" spans="1:3" x14ac:dyDescent="0.25">
      <c r="A1439" t="s">
        <v>8608</v>
      </c>
      <c r="B1439" t="s">
        <v>19893</v>
      </c>
      <c r="C1439" s="2">
        <v>35432.116376256861</v>
      </c>
    </row>
    <row r="1440" spans="1:3" x14ac:dyDescent="0.25">
      <c r="A1440" t="s">
        <v>3294</v>
      </c>
      <c r="B1440" t="s">
        <v>19894</v>
      </c>
      <c r="C1440" s="2">
        <v>160698.04379165825</v>
      </c>
    </row>
    <row r="1441" spans="1:3" x14ac:dyDescent="0.25">
      <c r="A1441" t="s">
        <v>9495</v>
      </c>
      <c r="B1441" t="s">
        <v>19895</v>
      </c>
      <c r="C1441" s="2">
        <v>34535.006591834412</v>
      </c>
    </row>
    <row r="1442" spans="1:3" x14ac:dyDescent="0.25">
      <c r="A1442" t="s">
        <v>3686</v>
      </c>
      <c r="B1442" t="s">
        <v>19896</v>
      </c>
      <c r="C1442" s="2">
        <v>93659.308737586107</v>
      </c>
    </row>
    <row r="1443" spans="1:3" x14ac:dyDescent="0.25">
      <c r="A1443" t="s">
        <v>13175</v>
      </c>
      <c r="B1443" t="s">
        <v>19897</v>
      </c>
      <c r="C1443" s="2">
        <v>9230.7445030547569</v>
      </c>
    </row>
    <row r="1444" spans="1:3" x14ac:dyDescent="0.25">
      <c r="A1444" t="s">
        <v>7813</v>
      </c>
      <c r="B1444" t="s">
        <v>19898</v>
      </c>
      <c r="C1444" s="2">
        <v>62771.250743918783</v>
      </c>
    </row>
    <row r="1445" spans="1:3" x14ac:dyDescent="0.25">
      <c r="A1445" t="s">
        <v>12760</v>
      </c>
      <c r="B1445" t="s">
        <v>12762</v>
      </c>
      <c r="C1445" s="2">
        <v>4683.9731100347417</v>
      </c>
    </row>
    <row r="1446" spans="1:3" x14ac:dyDescent="0.25">
      <c r="A1446" t="s">
        <v>5411</v>
      </c>
      <c r="B1446" t="s">
        <v>5413</v>
      </c>
      <c r="C1446" s="2">
        <v>40400.331537328413</v>
      </c>
    </row>
    <row r="1447" spans="1:3" x14ac:dyDescent="0.25">
      <c r="A1447" t="s">
        <v>18994</v>
      </c>
      <c r="B1447" t="s">
        <v>19899</v>
      </c>
      <c r="C1447" s="2">
        <v>37132.06559072472</v>
      </c>
    </row>
    <row r="1448" spans="1:3" x14ac:dyDescent="0.25">
      <c r="A1448" t="s">
        <v>19900</v>
      </c>
      <c r="B1448" t="s">
        <v>19901</v>
      </c>
      <c r="C1448" s="2">
        <v>18156.004146669242</v>
      </c>
    </row>
    <row r="1449" spans="1:3" x14ac:dyDescent="0.25">
      <c r="A1449" t="s">
        <v>2957</v>
      </c>
      <c r="B1449" t="s">
        <v>19902</v>
      </c>
      <c r="C1449" s="2">
        <v>67632.871109760163</v>
      </c>
    </row>
    <row r="1450" spans="1:3" x14ac:dyDescent="0.25">
      <c r="A1450" t="s">
        <v>5723</v>
      </c>
      <c r="B1450" t="s">
        <v>5725</v>
      </c>
      <c r="C1450" s="2">
        <v>10336.93208833242</v>
      </c>
    </row>
    <row r="1451" spans="1:3" x14ac:dyDescent="0.25">
      <c r="A1451" t="s">
        <v>19009</v>
      </c>
      <c r="B1451" t="s">
        <v>19010</v>
      </c>
      <c r="C1451" s="2">
        <v>10763.697774025073</v>
      </c>
    </row>
    <row r="1452" spans="1:3" x14ac:dyDescent="0.25">
      <c r="A1452" t="s">
        <v>7124</v>
      </c>
      <c r="B1452" t="s">
        <v>7126</v>
      </c>
      <c r="C1452" s="2">
        <v>36119.158516501906</v>
      </c>
    </row>
    <row r="1453" spans="1:3" x14ac:dyDescent="0.25">
      <c r="A1453" t="s">
        <v>11217</v>
      </c>
      <c r="B1453" t="s">
        <v>11219</v>
      </c>
      <c r="C1453" s="2">
        <v>9823.3753757246413</v>
      </c>
    </row>
    <row r="1454" spans="1:3" x14ac:dyDescent="0.25">
      <c r="A1454" t="s">
        <v>6980</v>
      </c>
      <c r="B1454" t="s">
        <v>19903</v>
      </c>
      <c r="C1454" s="2">
        <v>34430.673309644859</v>
      </c>
    </row>
    <row r="1455" spans="1:3" x14ac:dyDescent="0.25">
      <c r="A1455" t="s">
        <v>3946</v>
      </c>
      <c r="B1455" t="s">
        <v>19904</v>
      </c>
      <c r="C1455" s="2">
        <v>81904.904907488803</v>
      </c>
    </row>
    <row r="1456" spans="1:3" x14ac:dyDescent="0.25">
      <c r="A1456" t="s">
        <v>6028</v>
      </c>
      <c r="B1456" t="s">
        <v>6030</v>
      </c>
      <c r="C1456" s="2">
        <v>47335.331445425109</v>
      </c>
    </row>
    <row r="1457" spans="1:3" x14ac:dyDescent="0.25">
      <c r="A1457" t="s">
        <v>6406</v>
      </c>
      <c r="B1457" t="s">
        <v>19905</v>
      </c>
      <c r="C1457" s="2">
        <v>40949.624987287702</v>
      </c>
    </row>
    <row r="1458" spans="1:3" x14ac:dyDescent="0.25">
      <c r="A1458" t="s">
        <v>7969</v>
      </c>
      <c r="B1458" t="s">
        <v>18902</v>
      </c>
      <c r="C1458" s="2">
        <v>15951.489056788685</v>
      </c>
    </row>
    <row r="1459" spans="1:3" x14ac:dyDescent="0.25">
      <c r="A1459" t="s">
        <v>12603</v>
      </c>
      <c r="B1459" t="s">
        <v>19906</v>
      </c>
      <c r="C1459" s="2">
        <v>4864.4898186795381</v>
      </c>
    </row>
    <row r="1460" spans="1:3" x14ac:dyDescent="0.25">
      <c r="A1460" t="s">
        <v>7975</v>
      </c>
      <c r="B1460" t="s">
        <v>7977</v>
      </c>
      <c r="C1460" s="2">
        <v>31691.090676098702</v>
      </c>
    </row>
    <row r="1461" spans="1:3" x14ac:dyDescent="0.25">
      <c r="A1461" t="s">
        <v>14003</v>
      </c>
      <c r="B1461" t="s">
        <v>14005</v>
      </c>
      <c r="C1461" s="2">
        <v>8298.6370566259575</v>
      </c>
    </row>
    <row r="1462" spans="1:3" x14ac:dyDescent="0.25">
      <c r="A1462" t="s">
        <v>13909</v>
      </c>
      <c r="B1462" t="s">
        <v>13911</v>
      </c>
      <c r="C1462" s="2">
        <v>7115.6563796277742</v>
      </c>
    </row>
    <row r="1463" spans="1:3" x14ac:dyDescent="0.25">
      <c r="A1463" t="s">
        <v>12258</v>
      </c>
      <c r="B1463" t="s">
        <v>12260</v>
      </c>
      <c r="C1463" s="2">
        <v>7613.1662423287789</v>
      </c>
    </row>
    <row r="1464" spans="1:3" x14ac:dyDescent="0.25">
      <c r="A1464" t="s">
        <v>13012</v>
      </c>
      <c r="B1464" t="s">
        <v>19907</v>
      </c>
      <c r="C1464" s="2">
        <v>12205.211032854588</v>
      </c>
    </row>
    <row r="1465" spans="1:3" x14ac:dyDescent="0.25">
      <c r="A1465" t="s">
        <v>12639</v>
      </c>
      <c r="B1465" t="s">
        <v>19908</v>
      </c>
      <c r="C1465" s="2">
        <v>2528.6154455245073</v>
      </c>
    </row>
    <row r="1466" spans="1:3" x14ac:dyDescent="0.25">
      <c r="A1466" t="s">
        <v>5735</v>
      </c>
      <c r="B1466" t="s">
        <v>19909</v>
      </c>
      <c r="C1466" s="2">
        <v>44995.482169771662</v>
      </c>
    </row>
    <row r="1467" spans="1:3" x14ac:dyDescent="0.25">
      <c r="A1467" t="s">
        <v>9183</v>
      </c>
      <c r="B1467" t="s">
        <v>19910</v>
      </c>
      <c r="C1467" s="2">
        <v>27365.802046614514</v>
      </c>
    </row>
    <row r="1468" spans="1:3" x14ac:dyDescent="0.25">
      <c r="A1468" t="s">
        <v>19911</v>
      </c>
      <c r="B1468" t="s">
        <v>19912</v>
      </c>
      <c r="C1468" s="2">
        <v>11175.739468405422</v>
      </c>
    </row>
    <row r="1469" spans="1:3" x14ac:dyDescent="0.25">
      <c r="A1469" t="s">
        <v>10918</v>
      </c>
      <c r="B1469" t="s">
        <v>19913</v>
      </c>
      <c r="C1469" s="2">
        <v>5456.1590306668377</v>
      </c>
    </row>
    <row r="1470" spans="1:3" x14ac:dyDescent="0.25">
      <c r="A1470" t="s">
        <v>12642</v>
      </c>
      <c r="B1470" t="s">
        <v>12644</v>
      </c>
      <c r="C1470" s="2">
        <v>7778.892241575636</v>
      </c>
    </row>
    <row r="1471" spans="1:3" x14ac:dyDescent="0.25">
      <c r="A1471" t="s">
        <v>4099</v>
      </c>
      <c r="B1471" t="s">
        <v>4101</v>
      </c>
      <c r="C1471" s="2">
        <v>58100.754687182081</v>
      </c>
    </row>
    <row r="1472" spans="1:3" x14ac:dyDescent="0.25">
      <c r="A1472" t="s">
        <v>12573</v>
      </c>
      <c r="B1472" t="s">
        <v>12575</v>
      </c>
      <c r="C1472" s="2">
        <v>12020.701016722236</v>
      </c>
    </row>
    <row r="1473" spans="1:3" x14ac:dyDescent="0.25">
      <c r="A1473" t="s">
        <v>14051</v>
      </c>
      <c r="B1473" t="s">
        <v>14053</v>
      </c>
      <c r="C1473" s="2">
        <v>7770.7589618433158</v>
      </c>
    </row>
    <row r="1474" spans="1:3" x14ac:dyDescent="0.25">
      <c r="A1474" t="s">
        <v>15112</v>
      </c>
      <c r="B1474" t="s">
        <v>19914</v>
      </c>
      <c r="C1474" s="2">
        <v>4692.9846528426024</v>
      </c>
    </row>
    <row r="1475" spans="1:3" x14ac:dyDescent="0.25">
      <c r="A1475" t="s">
        <v>16050</v>
      </c>
      <c r="B1475" t="s">
        <v>19915</v>
      </c>
      <c r="C1475" s="2">
        <v>1647.4880935468357</v>
      </c>
    </row>
    <row r="1476" spans="1:3" x14ac:dyDescent="0.25">
      <c r="A1476" t="s">
        <v>13253</v>
      </c>
      <c r="B1476" t="s">
        <v>13255</v>
      </c>
      <c r="C1476" s="2">
        <v>13046.606614525454</v>
      </c>
    </row>
    <row r="1477" spans="1:3" x14ac:dyDescent="0.25">
      <c r="A1477" t="s">
        <v>12396</v>
      </c>
      <c r="B1477" t="s">
        <v>19916</v>
      </c>
      <c r="C1477" s="2">
        <v>9286.6973955092581</v>
      </c>
    </row>
    <row r="1478" spans="1:3" x14ac:dyDescent="0.25">
      <c r="A1478" t="s">
        <v>17231</v>
      </c>
      <c r="B1478" t="s">
        <v>19917</v>
      </c>
      <c r="C1478" s="2">
        <v>316.33575085035005</v>
      </c>
    </row>
    <row r="1479" spans="1:3" x14ac:dyDescent="0.25">
      <c r="A1479" t="s">
        <v>2183</v>
      </c>
      <c r="B1479" t="s">
        <v>2185</v>
      </c>
      <c r="C1479" s="2">
        <v>241860.99757442527</v>
      </c>
    </row>
    <row r="1480" spans="1:3" x14ac:dyDescent="0.25">
      <c r="A1480" t="s">
        <v>4642</v>
      </c>
      <c r="B1480" t="s">
        <v>19918</v>
      </c>
      <c r="C1480" s="2">
        <v>86224.843436692245</v>
      </c>
    </row>
    <row r="1481" spans="1:3" x14ac:dyDescent="0.25">
      <c r="A1481" t="s">
        <v>2537</v>
      </c>
      <c r="B1481" t="s">
        <v>19919</v>
      </c>
      <c r="C1481" s="2">
        <v>66961.894224411022</v>
      </c>
    </row>
    <row r="1482" spans="1:3" x14ac:dyDescent="0.25">
      <c r="A1482" t="s">
        <v>12387</v>
      </c>
      <c r="B1482" t="s">
        <v>12389</v>
      </c>
      <c r="C1482" s="2">
        <v>4569.4411632377742</v>
      </c>
    </row>
    <row r="1483" spans="1:3" x14ac:dyDescent="0.25">
      <c r="A1483" t="s">
        <v>8356</v>
      </c>
      <c r="B1483" t="s">
        <v>19920</v>
      </c>
      <c r="C1483" s="2">
        <v>57200.348109079867</v>
      </c>
    </row>
    <row r="1484" spans="1:3" x14ac:dyDescent="0.25">
      <c r="A1484" t="s">
        <v>10606</v>
      </c>
      <c r="B1484" t="s">
        <v>19921</v>
      </c>
      <c r="C1484" s="2">
        <v>7244.433788019398</v>
      </c>
    </row>
    <row r="1485" spans="1:3" x14ac:dyDescent="0.25">
      <c r="A1485" t="s">
        <v>12713</v>
      </c>
      <c r="B1485" t="s">
        <v>19922</v>
      </c>
      <c r="C1485" s="2">
        <v>10034.141259177572</v>
      </c>
    </row>
    <row r="1486" spans="1:3" x14ac:dyDescent="0.25">
      <c r="A1486" t="s">
        <v>12516</v>
      </c>
      <c r="B1486" t="s">
        <v>12518</v>
      </c>
      <c r="C1486" s="2">
        <v>11369.624525881152</v>
      </c>
    </row>
    <row r="1487" spans="1:3" x14ac:dyDescent="0.25">
      <c r="A1487" t="s">
        <v>16323</v>
      </c>
      <c r="B1487" t="s">
        <v>16325</v>
      </c>
      <c r="C1487" s="2">
        <v>11503.118212740001</v>
      </c>
    </row>
    <row r="1488" spans="1:3" x14ac:dyDescent="0.25">
      <c r="A1488" t="s">
        <v>5390</v>
      </c>
      <c r="B1488" t="s">
        <v>5392</v>
      </c>
      <c r="C1488" s="2">
        <v>69984.511081581659</v>
      </c>
    </row>
    <row r="1489" spans="1:3" x14ac:dyDescent="0.25">
      <c r="A1489" t="s">
        <v>3865</v>
      </c>
      <c r="B1489" t="s">
        <v>19923</v>
      </c>
      <c r="C1489" s="2">
        <v>88382.138226309515</v>
      </c>
    </row>
    <row r="1490" spans="1:3" x14ac:dyDescent="0.25">
      <c r="A1490" t="s">
        <v>19924</v>
      </c>
      <c r="B1490" t="s">
        <v>19925</v>
      </c>
      <c r="C1490" s="2">
        <v>573.25789613189795</v>
      </c>
    </row>
    <row r="1491" spans="1:3" x14ac:dyDescent="0.25">
      <c r="A1491" t="s">
        <v>12707</v>
      </c>
      <c r="B1491" t="s">
        <v>12709</v>
      </c>
      <c r="C1491" s="2">
        <v>6225.0274520063786</v>
      </c>
    </row>
    <row r="1492" spans="1:3" x14ac:dyDescent="0.25">
      <c r="A1492" t="s">
        <v>15776</v>
      </c>
      <c r="B1492" t="s">
        <v>15778</v>
      </c>
      <c r="C1492" s="2">
        <v>1893.3344614572468</v>
      </c>
    </row>
    <row r="1493" spans="1:3" x14ac:dyDescent="0.25">
      <c r="A1493" t="s">
        <v>7046</v>
      </c>
      <c r="B1493" t="s">
        <v>19926</v>
      </c>
      <c r="C1493" s="2">
        <v>40988.428455954745</v>
      </c>
    </row>
    <row r="1494" spans="1:3" x14ac:dyDescent="0.25">
      <c r="A1494" t="s">
        <v>10360</v>
      </c>
      <c r="B1494" t="s">
        <v>10362</v>
      </c>
      <c r="C1494" s="2">
        <v>11637.359602282677</v>
      </c>
    </row>
    <row r="1495" spans="1:3" x14ac:dyDescent="0.25">
      <c r="A1495" t="s">
        <v>8602</v>
      </c>
      <c r="B1495" t="s">
        <v>8604</v>
      </c>
      <c r="C1495" s="2">
        <v>21014.471506944072</v>
      </c>
    </row>
    <row r="1496" spans="1:3" x14ac:dyDescent="0.25">
      <c r="A1496" t="s">
        <v>13820</v>
      </c>
      <c r="B1496" t="s">
        <v>13822</v>
      </c>
      <c r="C1496" s="2">
        <v>6500.239555246183</v>
      </c>
    </row>
    <row r="1497" spans="1:3" x14ac:dyDescent="0.25">
      <c r="A1497" t="s">
        <v>12618</v>
      </c>
      <c r="B1497" t="s">
        <v>19927</v>
      </c>
      <c r="C1497" s="2">
        <v>10968.751784129467</v>
      </c>
    </row>
    <row r="1498" spans="1:3" x14ac:dyDescent="0.25">
      <c r="A1498" t="s">
        <v>14801</v>
      </c>
      <c r="B1498" t="s">
        <v>14803</v>
      </c>
      <c r="C1498" s="2">
        <v>4184.3742810663025</v>
      </c>
    </row>
    <row r="1499" spans="1:3" x14ac:dyDescent="0.25">
      <c r="A1499" t="s">
        <v>7282</v>
      </c>
      <c r="B1499" t="s">
        <v>19928</v>
      </c>
      <c r="C1499" s="2">
        <v>27032.327799939005</v>
      </c>
    </row>
    <row r="1500" spans="1:3" x14ac:dyDescent="0.25">
      <c r="A1500" t="s">
        <v>5018</v>
      </c>
      <c r="B1500" t="s">
        <v>5020</v>
      </c>
      <c r="C1500" s="2">
        <v>10156.045554437082</v>
      </c>
    </row>
    <row r="1501" spans="1:3" x14ac:dyDescent="0.25">
      <c r="A1501" t="s">
        <v>11451</v>
      </c>
      <c r="B1501" t="s">
        <v>11453</v>
      </c>
      <c r="C1501" s="2">
        <v>11285.709278519214</v>
      </c>
    </row>
    <row r="1502" spans="1:3" x14ac:dyDescent="0.25">
      <c r="A1502" t="s">
        <v>5920</v>
      </c>
      <c r="B1502" t="s">
        <v>19929</v>
      </c>
      <c r="C1502" s="2">
        <v>30189.876233745068</v>
      </c>
    </row>
    <row r="1503" spans="1:3" x14ac:dyDescent="0.25">
      <c r="A1503" t="s">
        <v>2411</v>
      </c>
      <c r="B1503" t="s">
        <v>2413</v>
      </c>
      <c r="C1503" s="2">
        <v>191289.7239445743</v>
      </c>
    </row>
    <row r="1504" spans="1:3" x14ac:dyDescent="0.25">
      <c r="A1504" t="s">
        <v>19084</v>
      </c>
      <c r="B1504" t="s">
        <v>19085</v>
      </c>
      <c r="C1504" s="2">
        <v>135544.8515792106</v>
      </c>
    </row>
    <row r="1505" spans="1:3" x14ac:dyDescent="0.25">
      <c r="A1505" t="s">
        <v>13316</v>
      </c>
      <c r="B1505" t="s">
        <v>13318</v>
      </c>
      <c r="C1505" s="2">
        <v>27014.612997891378</v>
      </c>
    </row>
    <row r="1506" spans="1:3" x14ac:dyDescent="0.25">
      <c r="A1506" t="s">
        <v>4126</v>
      </c>
      <c r="B1506" t="s">
        <v>4128</v>
      </c>
      <c r="C1506" s="2">
        <v>56850.308221866188</v>
      </c>
    </row>
    <row r="1507" spans="1:3" x14ac:dyDescent="0.25">
      <c r="A1507" t="s">
        <v>9186</v>
      </c>
      <c r="B1507" t="s">
        <v>19930</v>
      </c>
      <c r="C1507" s="2">
        <v>10485.398809012879</v>
      </c>
    </row>
    <row r="1508" spans="1:3" x14ac:dyDescent="0.25">
      <c r="A1508" t="s">
        <v>10052</v>
      </c>
      <c r="B1508" t="s">
        <v>19931</v>
      </c>
      <c r="C1508" s="2">
        <v>17545.706785048234</v>
      </c>
    </row>
    <row r="1509" spans="1:3" x14ac:dyDescent="0.25">
      <c r="A1509" t="s">
        <v>19932</v>
      </c>
      <c r="B1509" t="s">
        <v>19933</v>
      </c>
      <c r="C1509" s="2">
        <v>10977.073139844564</v>
      </c>
    </row>
    <row r="1510" spans="1:3" x14ac:dyDescent="0.25">
      <c r="A1510" t="s">
        <v>10963</v>
      </c>
      <c r="B1510" t="s">
        <v>10965</v>
      </c>
      <c r="C1510" s="2">
        <v>10301.847577783563</v>
      </c>
    </row>
    <row r="1511" spans="1:3" x14ac:dyDescent="0.25">
      <c r="A1511" t="s">
        <v>19934</v>
      </c>
      <c r="B1511" t="s">
        <v>19935</v>
      </c>
      <c r="C1511" s="2">
        <v>917.11485730622837</v>
      </c>
    </row>
    <row r="1512" spans="1:3" x14ac:dyDescent="0.25">
      <c r="A1512" t="s">
        <v>5084</v>
      </c>
      <c r="B1512" t="s">
        <v>5086</v>
      </c>
      <c r="C1512" s="2">
        <v>101145.30800807304</v>
      </c>
    </row>
    <row r="1513" spans="1:3" x14ac:dyDescent="0.25">
      <c r="A1513" t="s">
        <v>12033</v>
      </c>
      <c r="B1513" t="s">
        <v>19936</v>
      </c>
      <c r="C1513" s="2">
        <v>11187.35761780029</v>
      </c>
    </row>
    <row r="1514" spans="1:3" x14ac:dyDescent="0.25">
      <c r="A1514" t="s">
        <v>9519</v>
      </c>
      <c r="B1514" t="s">
        <v>19937</v>
      </c>
      <c r="C1514" s="2">
        <v>13451.861469160283</v>
      </c>
    </row>
    <row r="1515" spans="1:3" x14ac:dyDescent="0.25">
      <c r="A1515" t="s">
        <v>10804</v>
      </c>
      <c r="B1515" t="s">
        <v>19938</v>
      </c>
      <c r="C1515" s="2">
        <v>21513.534290603795</v>
      </c>
    </row>
    <row r="1516" spans="1:3" x14ac:dyDescent="0.25">
      <c r="A1516" t="s">
        <v>8215</v>
      </c>
      <c r="B1516" t="s">
        <v>19939</v>
      </c>
      <c r="C1516" s="2">
        <v>28595.083924730789</v>
      </c>
    </row>
    <row r="1517" spans="1:3" x14ac:dyDescent="0.25">
      <c r="A1517" t="s">
        <v>4522</v>
      </c>
      <c r="B1517" t="s">
        <v>4524</v>
      </c>
      <c r="C1517" s="2">
        <v>59836.345163120299</v>
      </c>
    </row>
    <row r="1518" spans="1:3" x14ac:dyDescent="0.25">
      <c r="A1518" t="s">
        <v>3393</v>
      </c>
      <c r="B1518" t="s">
        <v>19940</v>
      </c>
      <c r="C1518" s="2">
        <v>138876.39847972622</v>
      </c>
    </row>
    <row r="1519" spans="1:3" x14ac:dyDescent="0.25">
      <c r="A1519" t="s">
        <v>14375</v>
      </c>
      <c r="B1519" t="s">
        <v>14377</v>
      </c>
      <c r="C1519" s="2">
        <v>8166.9263530900826</v>
      </c>
    </row>
    <row r="1520" spans="1:3" x14ac:dyDescent="0.25">
      <c r="A1520" t="s">
        <v>10507</v>
      </c>
      <c r="B1520" t="s">
        <v>10509</v>
      </c>
      <c r="C1520" s="2">
        <v>1910.5339238089357</v>
      </c>
    </row>
    <row r="1521" spans="1:3" x14ac:dyDescent="0.25">
      <c r="A1521" t="s">
        <v>14246</v>
      </c>
      <c r="B1521" t="s">
        <v>19941</v>
      </c>
      <c r="C1521" s="2">
        <v>2270.6562941360808</v>
      </c>
    </row>
    <row r="1522" spans="1:3" x14ac:dyDescent="0.25">
      <c r="A1522" t="s">
        <v>8392</v>
      </c>
      <c r="B1522" t="s">
        <v>8394</v>
      </c>
      <c r="C1522" s="2">
        <v>12242.768713819183</v>
      </c>
    </row>
    <row r="1523" spans="1:3" x14ac:dyDescent="0.25">
      <c r="A1523" t="s">
        <v>3100</v>
      </c>
      <c r="B1523" t="s">
        <v>19942</v>
      </c>
      <c r="C1523" s="2">
        <v>66566.93466057659</v>
      </c>
    </row>
    <row r="1524" spans="1:3" x14ac:dyDescent="0.25">
      <c r="A1524" t="s">
        <v>6364</v>
      </c>
      <c r="B1524" t="s">
        <v>6366</v>
      </c>
      <c r="C1524" s="2">
        <v>20393.219150693159</v>
      </c>
    </row>
    <row r="1525" spans="1:3" x14ac:dyDescent="0.25">
      <c r="A1525" t="s">
        <v>5111</v>
      </c>
      <c r="B1525" t="s">
        <v>5113</v>
      </c>
      <c r="C1525" s="2">
        <v>59548.882238983926</v>
      </c>
    </row>
    <row r="1526" spans="1:3" x14ac:dyDescent="0.25">
      <c r="A1526" t="s">
        <v>9720</v>
      </c>
      <c r="B1526" t="s">
        <v>9722</v>
      </c>
      <c r="C1526" s="2">
        <v>43153.08524122816</v>
      </c>
    </row>
    <row r="1527" spans="1:3" x14ac:dyDescent="0.25">
      <c r="A1527" t="s">
        <v>7870</v>
      </c>
      <c r="B1527" t="s">
        <v>19943</v>
      </c>
      <c r="C1527" s="2">
        <v>27178.129823285482</v>
      </c>
    </row>
    <row r="1528" spans="1:3" x14ac:dyDescent="0.25">
      <c r="A1528" t="s">
        <v>4668</v>
      </c>
      <c r="B1528" t="s">
        <v>19944</v>
      </c>
      <c r="C1528" s="2">
        <v>50726.393178949795</v>
      </c>
    </row>
    <row r="1529" spans="1:3" x14ac:dyDescent="0.25">
      <c r="A1529" t="s">
        <v>8518</v>
      </c>
      <c r="B1529" t="s">
        <v>8520</v>
      </c>
      <c r="C1529" s="2">
        <v>16591.111317669434</v>
      </c>
    </row>
    <row r="1530" spans="1:3" x14ac:dyDescent="0.25">
      <c r="A1530" t="s">
        <v>16957</v>
      </c>
      <c r="B1530" t="s">
        <v>19945</v>
      </c>
      <c r="C1530" s="2">
        <v>1790.8629589504267</v>
      </c>
    </row>
    <row r="1531" spans="1:3" x14ac:dyDescent="0.25">
      <c r="A1531" t="s">
        <v>5006</v>
      </c>
      <c r="B1531" t="s">
        <v>19946</v>
      </c>
      <c r="C1531" s="2">
        <v>43256.153180414316</v>
      </c>
    </row>
    <row r="1532" spans="1:3" x14ac:dyDescent="0.25">
      <c r="A1532" t="s">
        <v>6824</v>
      </c>
      <c r="B1532" t="s">
        <v>19947</v>
      </c>
      <c r="C1532" s="2">
        <v>42765.890282187327</v>
      </c>
    </row>
    <row r="1533" spans="1:3" x14ac:dyDescent="0.25">
      <c r="A1533" t="s">
        <v>7951</v>
      </c>
      <c r="B1533" t="s">
        <v>7953</v>
      </c>
      <c r="C1533" s="2">
        <v>27873.493319245616</v>
      </c>
    </row>
    <row r="1534" spans="1:3" x14ac:dyDescent="0.25">
      <c r="A1534" t="s">
        <v>14075</v>
      </c>
      <c r="B1534" t="s">
        <v>19948</v>
      </c>
      <c r="C1534" s="2">
        <v>5886.1105049485086</v>
      </c>
    </row>
    <row r="1535" spans="1:3" x14ac:dyDescent="0.25">
      <c r="A1535" t="s">
        <v>6776</v>
      </c>
      <c r="B1535" t="s">
        <v>19949</v>
      </c>
      <c r="C1535" s="2">
        <v>25522.716081290069</v>
      </c>
    </row>
    <row r="1536" spans="1:3" x14ac:dyDescent="0.25">
      <c r="A1536" t="s">
        <v>8293</v>
      </c>
      <c r="B1536" t="s">
        <v>19950</v>
      </c>
      <c r="C1536" s="2">
        <v>22539.152310451693</v>
      </c>
    </row>
    <row r="1537" spans="1:3" x14ac:dyDescent="0.25">
      <c r="A1537" t="s">
        <v>4718</v>
      </c>
      <c r="B1537" t="s">
        <v>19951</v>
      </c>
      <c r="C1537" s="2">
        <v>47703.304118776534</v>
      </c>
    </row>
    <row r="1538" spans="1:3" x14ac:dyDescent="0.25">
      <c r="A1538" t="s">
        <v>10276</v>
      </c>
      <c r="B1538" t="s">
        <v>19952</v>
      </c>
      <c r="C1538" s="2">
        <v>9479.0870476173332</v>
      </c>
    </row>
    <row r="1539" spans="1:3" x14ac:dyDescent="0.25">
      <c r="A1539" t="s">
        <v>3868</v>
      </c>
      <c r="B1539" t="s">
        <v>3870</v>
      </c>
      <c r="C1539" s="2">
        <v>92579.626062138326</v>
      </c>
    </row>
    <row r="1540" spans="1:3" x14ac:dyDescent="0.25">
      <c r="A1540" t="s">
        <v>4997</v>
      </c>
      <c r="B1540" t="s">
        <v>19953</v>
      </c>
      <c r="C1540" s="2">
        <v>115682.83377415173</v>
      </c>
    </row>
    <row r="1541" spans="1:3" x14ac:dyDescent="0.25">
      <c r="A1541" t="s">
        <v>12964</v>
      </c>
      <c r="B1541" t="s">
        <v>12966</v>
      </c>
      <c r="C1541" s="2">
        <v>7829.2868273097374</v>
      </c>
    </row>
    <row r="1542" spans="1:3" x14ac:dyDescent="0.25">
      <c r="A1542" t="s">
        <v>5959</v>
      </c>
      <c r="B1542" t="s">
        <v>5961</v>
      </c>
      <c r="C1542" s="2">
        <v>59524.955753101429</v>
      </c>
    </row>
    <row r="1543" spans="1:3" x14ac:dyDescent="0.25">
      <c r="A1543" t="s">
        <v>2807</v>
      </c>
      <c r="B1543" t="s">
        <v>2809</v>
      </c>
      <c r="C1543" s="2">
        <v>162436.97017187814</v>
      </c>
    </row>
    <row r="1544" spans="1:3" x14ac:dyDescent="0.25">
      <c r="A1544" t="s">
        <v>19954</v>
      </c>
      <c r="B1544" t="s">
        <v>19955</v>
      </c>
      <c r="C1544" s="2">
        <v>5866.5902884974003</v>
      </c>
    </row>
    <row r="1545" spans="1:3" x14ac:dyDescent="0.25">
      <c r="A1545" t="s">
        <v>12588</v>
      </c>
      <c r="B1545" t="s">
        <v>12590</v>
      </c>
      <c r="C1545" s="2">
        <v>6550.1055726984105</v>
      </c>
    </row>
    <row r="1546" spans="1:3" x14ac:dyDescent="0.25">
      <c r="A1546" t="s">
        <v>5108</v>
      </c>
      <c r="B1546" t="s">
        <v>5110</v>
      </c>
      <c r="C1546" s="2">
        <v>50672.443554532038</v>
      </c>
    </row>
    <row r="1547" spans="1:3" x14ac:dyDescent="0.25">
      <c r="A1547" t="s">
        <v>7795</v>
      </c>
      <c r="B1547" t="s">
        <v>19956</v>
      </c>
      <c r="C1547" s="2">
        <v>18454.797642245165</v>
      </c>
    </row>
    <row r="1548" spans="1:3" x14ac:dyDescent="0.25">
      <c r="A1548" t="s">
        <v>12591</v>
      </c>
      <c r="B1548" t="s">
        <v>12593</v>
      </c>
      <c r="C1548" s="2">
        <v>6469.9863543466772</v>
      </c>
    </row>
    <row r="1549" spans="1:3" x14ac:dyDescent="0.25">
      <c r="A1549" t="s">
        <v>12648</v>
      </c>
      <c r="B1549" t="s">
        <v>12650</v>
      </c>
      <c r="C1549" s="2">
        <v>24082.599301011582</v>
      </c>
    </row>
    <row r="1550" spans="1:3" x14ac:dyDescent="0.25">
      <c r="A1550" t="s">
        <v>7843</v>
      </c>
      <c r="B1550" t="s">
        <v>7845</v>
      </c>
      <c r="C1550" s="2">
        <v>23049.430634368837</v>
      </c>
    </row>
    <row r="1551" spans="1:3" x14ac:dyDescent="0.25">
      <c r="A1551" t="s">
        <v>14231</v>
      </c>
      <c r="B1551" t="s">
        <v>19957</v>
      </c>
      <c r="C1551" s="2">
        <v>5373.5666418993642</v>
      </c>
    </row>
    <row r="1552" spans="1:3" x14ac:dyDescent="0.25">
      <c r="A1552" t="s">
        <v>4129</v>
      </c>
      <c r="B1552" t="s">
        <v>4131</v>
      </c>
      <c r="C1552" s="2">
        <v>78904.529329382494</v>
      </c>
    </row>
    <row r="1553" spans="1:3" x14ac:dyDescent="0.25">
      <c r="A1553" t="s">
        <v>10447</v>
      </c>
      <c r="B1553" t="s">
        <v>19958</v>
      </c>
      <c r="C1553" s="2">
        <v>16853.160977894313</v>
      </c>
    </row>
    <row r="1554" spans="1:3" x14ac:dyDescent="0.25">
      <c r="A1554" t="s">
        <v>4946</v>
      </c>
      <c r="B1554" t="s">
        <v>19959</v>
      </c>
      <c r="C1554" s="2">
        <v>65624.139091860445</v>
      </c>
    </row>
    <row r="1555" spans="1:3" x14ac:dyDescent="0.25">
      <c r="A1555" t="s">
        <v>8803</v>
      </c>
      <c r="B1555" t="s">
        <v>19960</v>
      </c>
      <c r="C1555" s="2">
        <v>28347.766883156881</v>
      </c>
    </row>
    <row r="1556" spans="1:3" x14ac:dyDescent="0.25">
      <c r="A1556" t="s">
        <v>3288</v>
      </c>
      <c r="B1556" t="s">
        <v>3290</v>
      </c>
      <c r="C1556" s="2">
        <v>66751.157098753625</v>
      </c>
    </row>
    <row r="1557" spans="1:3" x14ac:dyDescent="0.25">
      <c r="A1557" t="s">
        <v>5867</v>
      </c>
      <c r="B1557" t="s">
        <v>19961</v>
      </c>
      <c r="C1557" s="2">
        <v>37522.876554975723</v>
      </c>
    </row>
    <row r="1558" spans="1:3" x14ac:dyDescent="0.25">
      <c r="A1558" t="s">
        <v>3669</v>
      </c>
      <c r="B1558" t="s">
        <v>19962</v>
      </c>
      <c r="C1558" s="2">
        <v>73722.506860402587</v>
      </c>
    </row>
    <row r="1559" spans="1:3" x14ac:dyDescent="0.25">
      <c r="A1559" t="s">
        <v>11807</v>
      </c>
      <c r="B1559" t="s">
        <v>11809</v>
      </c>
      <c r="C1559" s="2">
        <v>24073.610764440145</v>
      </c>
    </row>
    <row r="1560" spans="1:3" x14ac:dyDescent="0.25">
      <c r="A1560" t="s">
        <v>13850</v>
      </c>
      <c r="B1560" t="s">
        <v>19963</v>
      </c>
      <c r="C1560" s="2">
        <v>10877.521128740138</v>
      </c>
    </row>
    <row r="1561" spans="1:3" x14ac:dyDescent="0.25">
      <c r="A1561" t="s">
        <v>9543</v>
      </c>
      <c r="B1561" t="s">
        <v>9545</v>
      </c>
      <c r="C1561" s="2">
        <v>21809.452006626532</v>
      </c>
    </row>
    <row r="1562" spans="1:3" x14ac:dyDescent="0.25">
      <c r="A1562" t="s">
        <v>2756</v>
      </c>
      <c r="B1562" t="s">
        <v>2758</v>
      </c>
      <c r="C1562" s="2">
        <v>144658.26830258674</v>
      </c>
    </row>
    <row r="1563" spans="1:3" x14ac:dyDescent="0.25">
      <c r="A1563" t="s">
        <v>13793</v>
      </c>
      <c r="B1563" t="s">
        <v>13795</v>
      </c>
      <c r="C1563" s="2">
        <v>2293.6642560292926</v>
      </c>
    </row>
    <row r="1564" spans="1:3" x14ac:dyDescent="0.25">
      <c r="A1564" t="s">
        <v>2063</v>
      </c>
      <c r="B1564" t="s">
        <v>2065</v>
      </c>
      <c r="C1564" s="2">
        <v>286383.24146092479</v>
      </c>
    </row>
    <row r="1565" spans="1:3" x14ac:dyDescent="0.25">
      <c r="A1565" t="s">
        <v>16758</v>
      </c>
      <c r="B1565" t="s">
        <v>16760</v>
      </c>
      <c r="C1565" s="2">
        <v>4566.2778057292708</v>
      </c>
    </row>
    <row r="1566" spans="1:3" x14ac:dyDescent="0.25">
      <c r="A1566" t="s">
        <v>7774</v>
      </c>
      <c r="B1566" t="s">
        <v>7776</v>
      </c>
      <c r="C1566" s="2">
        <v>30279.784605695837</v>
      </c>
    </row>
    <row r="1567" spans="1:3" x14ac:dyDescent="0.25">
      <c r="A1567" t="s">
        <v>14288</v>
      </c>
      <c r="B1567" t="s">
        <v>19964</v>
      </c>
      <c r="C1567" s="2">
        <v>1924.3566458092748</v>
      </c>
    </row>
    <row r="1568" spans="1:3" x14ac:dyDescent="0.25">
      <c r="A1568" t="s">
        <v>3411</v>
      </c>
      <c r="B1568" t="s">
        <v>19965</v>
      </c>
      <c r="C1568" s="2">
        <v>147773.31271459674</v>
      </c>
    </row>
    <row r="1569" spans="1:3" x14ac:dyDescent="0.25">
      <c r="A1569" t="s">
        <v>5687</v>
      </c>
      <c r="B1569" t="s">
        <v>19966</v>
      </c>
      <c r="C1569" s="2">
        <v>45012.276722362265</v>
      </c>
    </row>
    <row r="1570" spans="1:3" x14ac:dyDescent="0.25">
      <c r="A1570" t="s">
        <v>10300</v>
      </c>
      <c r="B1570" t="s">
        <v>10302</v>
      </c>
      <c r="C1570" s="2">
        <v>10320.383127315661</v>
      </c>
    </row>
    <row r="1571" spans="1:3" x14ac:dyDescent="0.25">
      <c r="A1571" t="s">
        <v>14081</v>
      </c>
      <c r="B1571" t="s">
        <v>14083</v>
      </c>
      <c r="C1571" s="2">
        <v>2859.9627656424827</v>
      </c>
    </row>
    <row r="1572" spans="1:3" x14ac:dyDescent="0.25">
      <c r="A1572" t="s">
        <v>11988</v>
      </c>
      <c r="B1572" t="s">
        <v>11990</v>
      </c>
      <c r="C1572" s="2">
        <v>14421.344272130011</v>
      </c>
    </row>
    <row r="1573" spans="1:3" x14ac:dyDescent="0.25">
      <c r="A1573" t="s">
        <v>3501</v>
      </c>
      <c r="B1573" t="s">
        <v>3503</v>
      </c>
      <c r="C1573" s="2">
        <v>117602.07153235633</v>
      </c>
    </row>
    <row r="1574" spans="1:3" x14ac:dyDescent="0.25">
      <c r="A1574" t="s">
        <v>9789</v>
      </c>
      <c r="B1574" t="s">
        <v>9791</v>
      </c>
      <c r="C1574" s="2">
        <v>9299.3508255432716</v>
      </c>
    </row>
    <row r="1575" spans="1:3" x14ac:dyDescent="0.25">
      <c r="A1575" t="s">
        <v>1592</v>
      </c>
      <c r="B1575" t="s">
        <v>19967</v>
      </c>
      <c r="C1575" s="2">
        <v>190356.99360429432</v>
      </c>
    </row>
    <row r="1576" spans="1:3" x14ac:dyDescent="0.25">
      <c r="A1576" t="s">
        <v>11801</v>
      </c>
      <c r="B1576" t="s">
        <v>19968</v>
      </c>
      <c r="C1576" s="2">
        <v>8582.4672960307453</v>
      </c>
    </row>
    <row r="1577" spans="1:3" x14ac:dyDescent="0.25">
      <c r="A1577" t="s">
        <v>6415</v>
      </c>
      <c r="B1577" t="s">
        <v>19969</v>
      </c>
      <c r="C1577" s="2">
        <v>47712.576207211911</v>
      </c>
    </row>
    <row r="1578" spans="1:3" x14ac:dyDescent="0.25">
      <c r="A1578" t="s">
        <v>8230</v>
      </c>
      <c r="B1578" t="s">
        <v>8232</v>
      </c>
      <c r="C1578" s="2">
        <v>23902.442064810934</v>
      </c>
    </row>
    <row r="1579" spans="1:3" x14ac:dyDescent="0.25">
      <c r="A1579" t="s">
        <v>6502</v>
      </c>
      <c r="B1579" t="s">
        <v>6504</v>
      </c>
      <c r="C1579" s="2">
        <v>60632.648521397234</v>
      </c>
    </row>
    <row r="1580" spans="1:3" x14ac:dyDescent="0.25">
      <c r="A1580" t="s">
        <v>1532</v>
      </c>
      <c r="B1580" t="s">
        <v>19970</v>
      </c>
      <c r="C1580" s="2">
        <v>278472.60458161461</v>
      </c>
    </row>
    <row r="1581" spans="1:3" x14ac:dyDescent="0.25">
      <c r="A1581" t="s">
        <v>13799</v>
      </c>
      <c r="B1581" t="s">
        <v>13801</v>
      </c>
      <c r="C1581" s="2">
        <v>8118.3256786412549</v>
      </c>
    </row>
    <row r="1582" spans="1:3" x14ac:dyDescent="0.25">
      <c r="A1582" t="s">
        <v>3633</v>
      </c>
      <c r="B1582" t="s">
        <v>3635</v>
      </c>
      <c r="C1582" s="2">
        <v>55542.461196668715</v>
      </c>
    </row>
    <row r="1583" spans="1:3" x14ac:dyDescent="0.25">
      <c r="A1583" t="s">
        <v>12480</v>
      </c>
      <c r="B1583" t="s">
        <v>12482</v>
      </c>
      <c r="C1583" s="2">
        <v>12688.275279704032</v>
      </c>
    </row>
    <row r="1584" spans="1:3" x14ac:dyDescent="0.25">
      <c r="A1584" t="s">
        <v>8938</v>
      </c>
      <c r="B1584" t="s">
        <v>8940</v>
      </c>
      <c r="C1584" s="2">
        <v>20763.1283739957</v>
      </c>
    </row>
    <row r="1585" spans="1:3" x14ac:dyDescent="0.25">
      <c r="A1585" t="s">
        <v>18755</v>
      </c>
      <c r="B1585" t="s">
        <v>18756</v>
      </c>
      <c r="C1585" s="2">
        <v>14039.575909106044</v>
      </c>
    </row>
    <row r="1586" spans="1:3" x14ac:dyDescent="0.25">
      <c r="A1586" t="s">
        <v>15528</v>
      </c>
      <c r="B1586" t="s">
        <v>15530</v>
      </c>
      <c r="C1586" s="2">
        <v>3769.2267447685163</v>
      </c>
    </row>
    <row r="1587" spans="1:3" x14ac:dyDescent="0.25">
      <c r="A1587" t="s">
        <v>2540</v>
      </c>
      <c r="B1587" t="s">
        <v>2542</v>
      </c>
      <c r="C1587" s="2">
        <v>246736.19161975774</v>
      </c>
    </row>
    <row r="1588" spans="1:3" x14ac:dyDescent="0.25">
      <c r="A1588" t="s">
        <v>12967</v>
      </c>
      <c r="B1588" t="s">
        <v>12969</v>
      </c>
      <c r="C1588" s="2">
        <v>7810.9520071904517</v>
      </c>
    </row>
    <row r="1589" spans="1:3" x14ac:dyDescent="0.25">
      <c r="A1589" t="s">
        <v>13352</v>
      </c>
      <c r="B1589" t="s">
        <v>13354</v>
      </c>
      <c r="C1589" s="2">
        <v>11260.459934042248</v>
      </c>
    </row>
    <row r="1590" spans="1:3" x14ac:dyDescent="0.25">
      <c r="A1590" t="s">
        <v>18984</v>
      </c>
      <c r="B1590" t="s">
        <v>18985</v>
      </c>
      <c r="C1590" s="2">
        <v>25039.297538399671</v>
      </c>
    </row>
    <row r="1591" spans="1:3" x14ac:dyDescent="0.25">
      <c r="A1591" t="s">
        <v>15522</v>
      </c>
      <c r="B1591" t="s">
        <v>15524</v>
      </c>
      <c r="C1591" s="2">
        <v>2759.8557290842914</v>
      </c>
    </row>
    <row r="1592" spans="1:3" x14ac:dyDescent="0.25">
      <c r="A1592" t="s">
        <v>19971</v>
      </c>
      <c r="B1592" t="s">
        <v>19972</v>
      </c>
      <c r="C1592" s="2">
        <v>25636.194342458744</v>
      </c>
    </row>
    <row r="1593" spans="1:3" x14ac:dyDescent="0.25">
      <c r="A1593" t="s">
        <v>8434</v>
      </c>
      <c r="B1593" t="s">
        <v>8436</v>
      </c>
      <c r="C1593" s="2">
        <v>9502.4159465086814</v>
      </c>
    </row>
    <row r="1594" spans="1:3" x14ac:dyDescent="0.25">
      <c r="A1594" t="s">
        <v>14234</v>
      </c>
      <c r="B1594" t="s">
        <v>14236</v>
      </c>
      <c r="C1594" s="2">
        <v>8731.5425316646597</v>
      </c>
    </row>
    <row r="1595" spans="1:3" x14ac:dyDescent="0.25">
      <c r="A1595" t="s">
        <v>12660</v>
      </c>
      <c r="B1595" t="s">
        <v>12662</v>
      </c>
      <c r="C1595" s="2">
        <v>21061.519260434176</v>
      </c>
    </row>
    <row r="1596" spans="1:3" x14ac:dyDescent="0.25">
      <c r="A1596" t="s">
        <v>19973</v>
      </c>
      <c r="B1596" t="s">
        <v>19974</v>
      </c>
      <c r="C1596" s="2">
        <v>227049.92765724767</v>
      </c>
    </row>
    <row r="1597" spans="1:3" x14ac:dyDescent="0.25">
      <c r="A1597" t="s">
        <v>13247</v>
      </c>
      <c r="B1597" t="s">
        <v>19975</v>
      </c>
      <c r="C1597" s="2">
        <v>7128.4823564349799</v>
      </c>
    </row>
    <row r="1598" spans="1:3" x14ac:dyDescent="0.25">
      <c r="A1598" t="s">
        <v>3103</v>
      </c>
      <c r="B1598" t="s">
        <v>19976</v>
      </c>
      <c r="C1598" s="2">
        <v>71170.482569315151</v>
      </c>
    </row>
    <row r="1599" spans="1:3" x14ac:dyDescent="0.25">
      <c r="A1599" t="s">
        <v>10564</v>
      </c>
      <c r="B1599" t="s">
        <v>19977</v>
      </c>
      <c r="C1599" s="2">
        <v>13274.88599545728</v>
      </c>
    </row>
    <row r="1600" spans="1:3" x14ac:dyDescent="0.25">
      <c r="A1600" t="s">
        <v>16221</v>
      </c>
      <c r="B1600" t="s">
        <v>16223</v>
      </c>
      <c r="C1600" s="2">
        <v>6177.2319958324442</v>
      </c>
    </row>
    <row r="1601" spans="1:3" x14ac:dyDescent="0.25">
      <c r="A1601" t="s">
        <v>15836</v>
      </c>
      <c r="B1601" t="s">
        <v>15838</v>
      </c>
      <c r="C1601" s="2">
        <v>7561.5172415535753</v>
      </c>
    </row>
    <row r="1602" spans="1:3" x14ac:dyDescent="0.25">
      <c r="A1602" t="s">
        <v>10837</v>
      </c>
      <c r="B1602" t="s">
        <v>19978</v>
      </c>
      <c r="C1602" s="2">
        <v>34730.387054677798</v>
      </c>
    </row>
    <row r="1603" spans="1:3" x14ac:dyDescent="0.25">
      <c r="A1603" t="s">
        <v>9321</v>
      </c>
      <c r="B1603" t="s">
        <v>19979</v>
      </c>
      <c r="C1603" s="2">
        <v>27803.874147198472</v>
      </c>
    </row>
    <row r="1604" spans="1:3" x14ac:dyDescent="0.25">
      <c r="A1604" t="s">
        <v>6295</v>
      </c>
      <c r="B1604" t="s">
        <v>6297</v>
      </c>
      <c r="C1604" s="2">
        <v>60421.911395739829</v>
      </c>
    </row>
    <row r="1605" spans="1:3" x14ac:dyDescent="0.25">
      <c r="A1605" t="s">
        <v>11543</v>
      </c>
      <c r="B1605" t="s">
        <v>19980</v>
      </c>
      <c r="C1605" s="2">
        <v>11115.923253699173</v>
      </c>
    </row>
    <row r="1606" spans="1:3" x14ac:dyDescent="0.25">
      <c r="A1606" t="s">
        <v>4606</v>
      </c>
      <c r="B1606" t="s">
        <v>4608</v>
      </c>
      <c r="C1606" s="2">
        <v>126218.02210488073</v>
      </c>
    </row>
    <row r="1607" spans="1:3" x14ac:dyDescent="0.25">
      <c r="A1607" t="s">
        <v>11564</v>
      </c>
      <c r="B1607" t="s">
        <v>19981</v>
      </c>
      <c r="C1607" s="2">
        <v>10387.545808468474</v>
      </c>
    </row>
    <row r="1608" spans="1:3" x14ac:dyDescent="0.25">
      <c r="A1608" t="s">
        <v>3958</v>
      </c>
      <c r="B1608" t="s">
        <v>19982</v>
      </c>
      <c r="C1608" s="2">
        <v>85554.441707253747</v>
      </c>
    </row>
    <row r="1609" spans="1:3" x14ac:dyDescent="0.25">
      <c r="A1609" t="s">
        <v>18759</v>
      </c>
      <c r="B1609" t="s">
        <v>18760</v>
      </c>
      <c r="C1609" s="2">
        <v>1180.3476132392857</v>
      </c>
    </row>
    <row r="1610" spans="1:3" x14ac:dyDescent="0.25">
      <c r="A1610" t="s">
        <v>19983</v>
      </c>
      <c r="B1610" t="s">
        <v>19984</v>
      </c>
      <c r="C1610" s="2">
        <v>1127.8807407591571</v>
      </c>
    </row>
    <row r="1611" spans="1:3" x14ac:dyDescent="0.25">
      <c r="A1611" t="s">
        <v>18287</v>
      </c>
      <c r="B1611" t="s">
        <v>18288</v>
      </c>
      <c r="C1611" s="2">
        <v>3192.5179131727959</v>
      </c>
    </row>
    <row r="1612" spans="1:3" x14ac:dyDescent="0.25">
      <c r="A1612" t="s">
        <v>11747</v>
      </c>
      <c r="B1612" t="s">
        <v>19985</v>
      </c>
      <c r="C1612" s="2">
        <v>8919.5178621585965</v>
      </c>
    </row>
    <row r="1613" spans="1:3" x14ac:dyDescent="0.25">
      <c r="A1613" t="s">
        <v>11059</v>
      </c>
      <c r="B1613" t="s">
        <v>19986</v>
      </c>
      <c r="C1613" s="2">
        <v>9512.1585124789617</v>
      </c>
    </row>
    <row r="1614" spans="1:3" x14ac:dyDescent="0.25">
      <c r="A1614" t="s">
        <v>9204</v>
      </c>
      <c r="B1614" t="s">
        <v>19987</v>
      </c>
      <c r="C1614" s="2">
        <v>9362.5029445312139</v>
      </c>
    </row>
    <row r="1615" spans="1:3" x14ac:dyDescent="0.25">
      <c r="A1615" t="s">
        <v>10097</v>
      </c>
      <c r="B1615" t="s">
        <v>19988</v>
      </c>
      <c r="C1615" s="2">
        <v>10784.173324443751</v>
      </c>
    </row>
    <row r="1616" spans="1:3" x14ac:dyDescent="0.25">
      <c r="A1616" t="s">
        <v>5597</v>
      </c>
      <c r="B1616" t="s">
        <v>19989</v>
      </c>
      <c r="C1616" s="2">
        <v>88747.419745155057</v>
      </c>
    </row>
    <row r="1617" spans="1:3" x14ac:dyDescent="0.25">
      <c r="A1617" t="s">
        <v>16993</v>
      </c>
      <c r="B1617" t="s">
        <v>16994</v>
      </c>
      <c r="C1617" s="2">
        <v>964.32940601041969</v>
      </c>
    </row>
    <row r="1618" spans="1:3" x14ac:dyDescent="0.25">
      <c r="A1618" t="s">
        <v>9078</v>
      </c>
      <c r="B1618" t="s">
        <v>9080</v>
      </c>
      <c r="C1618" s="2">
        <v>14459.362077823118</v>
      </c>
    </row>
    <row r="1619" spans="1:3" x14ac:dyDescent="0.25">
      <c r="A1619" t="s">
        <v>11244</v>
      </c>
      <c r="B1619" t="s">
        <v>11246</v>
      </c>
      <c r="C1619" s="2">
        <v>30610.16106263666</v>
      </c>
    </row>
    <row r="1620" spans="1:3" x14ac:dyDescent="0.25">
      <c r="A1620" t="s">
        <v>15083</v>
      </c>
      <c r="B1620" t="s">
        <v>19990</v>
      </c>
      <c r="C1620" s="2">
        <v>4879.2149603036669</v>
      </c>
    </row>
    <row r="1621" spans="1:3" x14ac:dyDescent="0.25">
      <c r="A1621" t="s">
        <v>9675</v>
      </c>
      <c r="B1621" t="s">
        <v>19991</v>
      </c>
      <c r="C1621" s="2">
        <v>9709.8395989648998</v>
      </c>
    </row>
    <row r="1622" spans="1:3" x14ac:dyDescent="0.25">
      <c r="A1622" t="s">
        <v>14270</v>
      </c>
      <c r="B1622" t="s">
        <v>14272</v>
      </c>
      <c r="C1622" s="2">
        <v>3779.324181935659</v>
      </c>
    </row>
    <row r="1623" spans="1:3" x14ac:dyDescent="0.25">
      <c r="A1623" t="s">
        <v>3552</v>
      </c>
      <c r="B1623" t="s">
        <v>8760</v>
      </c>
      <c r="C1623" s="2">
        <v>176764.27645261903</v>
      </c>
    </row>
    <row r="1624" spans="1:3" x14ac:dyDescent="0.25">
      <c r="A1624" t="s">
        <v>13498</v>
      </c>
      <c r="B1624" t="s">
        <v>19992</v>
      </c>
      <c r="C1624" s="2">
        <v>21597.737115921056</v>
      </c>
    </row>
    <row r="1625" spans="1:3" x14ac:dyDescent="0.25">
      <c r="A1625" t="s">
        <v>10186</v>
      </c>
      <c r="B1625" t="s">
        <v>10188</v>
      </c>
      <c r="C1625" s="2">
        <v>33925.916482469824</v>
      </c>
    </row>
    <row r="1626" spans="1:3" x14ac:dyDescent="0.25">
      <c r="A1626" t="s">
        <v>6583</v>
      </c>
      <c r="B1626" t="s">
        <v>19993</v>
      </c>
      <c r="C1626" s="2">
        <v>35742.028785897222</v>
      </c>
    </row>
    <row r="1627" spans="1:3" x14ac:dyDescent="0.25">
      <c r="A1627" t="s">
        <v>8611</v>
      </c>
      <c r="B1627" t="s">
        <v>8613</v>
      </c>
      <c r="C1627" s="2">
        <v>23239.174569287985</v>
      </c>
    </row>
    <row r="1628" spans="1:3" x14ac:dyDescent="0.25">
      <c r="A1628" t="s">
        <v>19994</v>
      </c>
      <c r="B1628" t="s">
        <v>19995</v>
      </c>
      <c r="C1628" s="2">
        <v>6517.3792013831662</v>
      </c>
    </row>
    <row r="1629" spans="1:3" x14ac:dyDescent="0.25">
      <c r="A1629" t="s">
        <v>11714</v>
      </c>
      <c r="B1629" t="s">
        <v>11716</v>
      </c>
      <c r="C1629" s="2">
        <v>11223.304862215102</v>
      </c>
    </row>
    <row r="1630" spans="1:3" x14ac:dyDescent="0.25">
      <c r="A1630" t="s">
        <v>4745</v>
      </c>
      <c r="B1630" t="s">
        <v>19996</v>
      </c>
      <c r="C1630" s="2">
        <v>67868.463598095725</v>
      </c>
    </row>
    <row r="1631" spans="1:3" x14ac:dyDescent="0.25">
      <c r="A1631" t="s">
        <v>2867</v>
      </c>
      <c r="B1631" t="s">
        <v>19997</v>
      </c>
      <c r="C1631" s="2">
        <v>163697.53938122126</v>
      </c>
    </row>
    <row r="1632" spans="1:3" x14ac:dyDescent="0.25">
      <c r="A1632" t="s">
        <v>8488</v>
      </c>
      <c r="B1632" t="s">
        <v>19998</v>
      </c>
      <c r="C1632" s="2">
        <v>15734.942856433856</v>
      </c>
    </row>
    <row r="1633" spans="1:3" x14ac:dyDescent="0.25">
      <c r="A1633" t="s">
        <v>11753</v>
      </c>
      <c r="B1633" t="s">
        <v>11755</v>
      </c>
      <c r="C1633" s="2">
        <v>17170.589524974872</v>
      </c>
    </row>
    <row r="1634" spans="1:3" x14ac:dyDescent="0.25">
      <c r="A1634" t="s">
        <v>5555</v>
      </c>
      <c r="B1634" t="s">
        <v>19999</v>
      </c>
      <c r="C1634" s="2">
        <v>66540.337725801015</v>
      </c>
    </row>
    <row r="1635" spans="1:3" x14ac:dyDescent="0.25">
      <c r="A1635" t="s">
        <v>5069</v>
      </c>
      <c r="B1635" t="s">
        <v>5071</v>
      </c>
      <c r="C1635" s="2">
        <v>8524.5007827331046</v>
      </c>
    </row>
    <row r="1636" spans="1:3" x14ac:dyDescent="0.25">
      <c r="A1636" t="s">
        <v>11065</v>
      </c>
      <c r="B1636" t="s">
        <v>11067</v>
      </c>
      <c r="C1636" s="2">
        <v>10152.767165746454</v>
      </c>
    </row>
    <row r="1637" spans="1:3" x14ac:dyDescent="0.25">
      <c r="A1637" t="s">
        <v>11681</v>
      </c>
      <c r="B1637" t="s">
        <v>20000</v>
      </c>
      <c r="C1637" s="2">
        <v>42216.271293982616</v>
      </c>
    </row>
    <row r="1638" spans="1:3" x14ac:dyDescent="0.25">
      <c r="A1638" t="s">
        <v>15053</v>
      </c>
      <c r="B1638" t="s">
        <v>15055</v>
      </c>
      <c r="C1638" s="2">
        <v>5602.4211787418262</v>
      </c>
    </row>
    <row r="1639" spans="1:3" x14ac:dyDescent="0.25">
      <c r="A1639" t="s">
        <v>7486</v>
      </c>
      <c r="B1639" t="s">
        <v>20001</v>
      </c>
      <c r="C1639" s="2">
        <v>22514.075512747921</v>
      </c>
    </row>
    <row r="1640" spans="1:3" x14ac:dyDescent="0.25">
      <c r="A1640" t="s">
        <v>6747</v>
      </c>
      <c r="B1640" t="s">
        <v>20002</v>
      </c>
      <c r="C1640" s="2">
        <v>52436.561763637845</v>
      </c>
    </row>
    <row r="1641" spans="1:3" x14ac:dyDescent="0.25">
      <c r="A1641" t="s">
        <v>2321</v>
      </c>
      <c r="B1641" t="s">
        <v>20003</v>
      </c>
      <c r="C1641" s="2">
        <v>200434.76043929369</v>
      </c>
    </row>
    <row r="1642" spans="1:3" x14ac:dyDescent="0.25">
      <c r="A1642" t="s">
        <v>15735</v>
      </c>
      <c r="B1642" t="s">
        <v>15737</v>
      </c>
      <c r="C1642" s="2">
        <v>2587.6264419558629</v>
      </c>
    </row>
    <row r="1643" spans="1:3" x14ac:dyDescent="0.25">
      <c r="A1643" t="s">
        <v>10171</v>
      </c>
      <c r="B1643" t="s">
        <v>10173</v>
      </c>
      <c r="C1643" s="2">
        <v>17162.594857817017</v>
      </c>
    </row>
    <row r="1644" spans="1:3" x14ac:dyDescent="0.25">
      <c r="A1644" t="s">
        <v>8311</v>
      </c>
      <c r="B1644" t="s">
        <v>8313</v>
      </c>
      <c r="C1644" s="2">
        <v>2406.7974236515902</v>
      </c>
    </row>
    <row r="1645" spans="1:3" x14ac:dyDescent="0.25">
      <c r="A1645" t="s">
        <v>8836</v>
      </c>
      <c r="B1645" t="s">
        <v>8838</v>
      </c>
      <c r="C1645" s="2">
        <v>31148.546105594818</v>
      </c>
    </row>
    <row r="1646" spans="1:3" x14ac:dyDescent="0.25">
      <c r="A1646" t="s">
        <v>5498</v>
      </c>
      <c r="B1646" t="s">
        <v>5500</v>
      </c>
      <c r="C1646" s="2">
        <v>44768.755709798555</v>
      </c>
    </row>
    <row r="1647" spans="1:3" x14ac:dyDescent="0.25">
      <c r="A1647" t="s">
        <v>12330</v>
      </c>
      <c r="B1647" t="s">
        <v>20004</v>
      </c>
      <c r="C1647" s="2">
        <v>13305.426774312104</v>
      </c>
    </row>
    <row r="1648" spans="1:3" x14ac:dyDescent="0.25">
      <c r="A1648" t="s">
        <v>10585</v>
      </c>
      <c r="B1648" t="s">
        <v>10587</v>
      </c>
      <c r="C1648" s="2">
        <v>11091.939252225609</v>
      </c>
    </row>
    <row r="1649" spans="1:3" x14ac:dyDescent="0.25">
      <c r="A1649" t="s">
        <v>9096</v>
      </c>
      <c r="B1649" t="s">
        <v>9098</v>
      </c>
      <c r="C1649" s="2">
        <v>28981.071056359284</v>
      </c>
    </row>
    <row r="1650" spans="1:3" x14ac:dyDescent="0.25">
      <c r="A1650" t="s">
        <v>9525</v>
      </c>
      <c r="B1650" t="s">
        <v>20005</v>
      </c>
      <c r="C1650" s="2">
        <v>18208.400850128277</v>
      </c>
    </row>
    <row r="1651" spans="1:3" x14ac:dyDescent="0.25">
      <c r="A1651" t="s">
        <v>5450</v>
      </c>
      <c r="B1651" t="s">
        <v>5452</v>
      </c>
      <c r="C1651" s="2">
        <v>82498.638354039373</v>
      </c>
    </row>
    <row r="1652" spans="1:3" x14ac:dyDescent="0.25">
      <c r="A1652" t="s">
        <v>10657</v>
      </c>
      <c r="B1652" t="s">
        <v>10659</v>
      </c>
      <c r="C1652" s="2">
        <v>14348.702080616558</v>
      </c>
    </row>
    <row r="1653" spans="1:3" x14ac:dyDescent="0.25">
      <c r="A1653" t="s">
        <v>10010</v>
      </c>
      <c r="B1653" t="s">
        <v>10012</v>
      </c>
      <c r="C1653" s="2">
        <v>12960.56329029416</v>
      </c>
    </row>
    <row r="1654" spans="1:3" x14ac:dyDescent="0.25">
      <c r="A1654" t="s">
        <v>8632</v>
      </c>
      <c r="B1654" t="s">
        <v>8634</v>
      </c>
      <c r="C1654" s="2">
        <v>20317.440058843091</v>
      </c>
    </row>
    <row r="1655" spans="1:3" x14ac:dyDescent="0.25">
      <c r="A1655" t="s">
        <v>3372</v>
      </c>
      <c r="B1655" t="s">
        <v>3374</v>
      </c>
      <c r="C1655" s="2">
        <v>70756.197766883328</v>
      </c>
    </row>
    <row r="1656" spans="1:3" x14ac:dyDescent="0.25">
      <c r="A1656" t="s">
        <v>6806</v>
      </c>
      <c r="B1656" t="s">
        <v>20006</v>
      </c>
      <c r="C1656" s="2">
        <v>40776.828596431384</v>
      </c>
    </row>
    <row r="1657" spans="1:3" x14ac:dyDescent="0.25">
      <c r="A1657" t="s">
        <v>4733</v>
      </c>
      <c r="B1657" t="s">
        <v>4735</v>
      </c>
      <c r="C1657" s="2">
        <v>66308.862203473793</v>
      </c>
    </row>
    <row r="1658" spans="1:3" x14ac:dyDescent="0.25">
      <c r="A1658" t="s">
        <v>5369</v>
      </c>
      <c r="B1658" t="s">
        <v>5371</v>
      </c>
      <c r="C1658" s="2">
        <v>53840.747403867012</v>
      </c>
    </row>
    <row r="1659" spans="1:3" x14ac:dyDescent="0.25">
      <c r="A1659" t="s">
        <v>5771</v>
      </c>
      <c r="B1659" t="s">
        <v>5773</v>
      </c>
      <c r="C1659" s="2">
        <v>23189.193520653629</v>
      </c>
    </row>
    <row r="1660" spans="1:3" x14ac:dyDescent="0.25">
      <c r="A1660" t="s">
        <v>2816</v>
      </c>
      <c r="B1660" t="s">
        <v>2818</v>
      </c>
      <c r="C1660" s="2">
        <v>111232.79497796217</v>
      </c>
    </row>
    <row r="1661" spans="1:3" x14ac:dyDescent="0.25">
      <c r="A1661" t="s">
        <v>10408</v>
      </c>
      <c r="B1661" t="s">
        <v>10410</v>
      </c>
      <c r="C1661" s="2">
        <v>16240.274839519525</v>
      </c>
    </row>
    <row r="1662" spans="1:3" x14ac:dyDescent="0.25">
      <c r="A1662" t="s">
        <v>18911</v>
      </c>
      <c r="B1662" t="s">
        <v>20007</v>
      </c>
      <c r="C1662" s="2">
        <v>15428.039662517951</v>
      </c>
    </row>
    <row r="1663" spans="1:3" x14ac:dyDescent="0.25">
      <c r="A1663" t="s">
        <v>7435</v>
      </c>
      <c r="B1663" t="s">
        <v>20008</v>
      </c>
      <c r="C1663" s="2">
        <v>19078.094102602481</v>
      </c>
    </row>
    <row r="1664" spans="1:3" x14ac:dyDescent="0.25">
      <c r="A1664" t="s">
        <v>4357</v>
      </c>
      <c r="B1664" t="s">
        <v>4359</v>
      </c>
      <c r="C1664" s="2">
        <v>118460.60676016418</v>
      </c>
    </row>
    <row r="1665" spans="1:3" x14ac:dyDescent="0.25">
      <c r="A1665" t="s">
        <v>12201</v>
      </c>
      <c r="B1665" t="s">
        <v>20009</v>
      </c>
      <c r="C1665" s="2">
        <v>20050.107591579013</v>
      </c>
    </row>
    <row r="1666" spans="1:3" x14ac:dyDescent="0.25">
      <c r="A1666" t="s">
        <v>3187</v>
      </c>
      <c r="B1666" t="s">
        <v>3189</v>
      </c>
      <c r="C1666" s="2">
        <v>78710.604010993033</v>
      </c>
    </row>
    <row r="1667" spans="1:3" x14ac:dyDescent="0.25">
      <c r="A1667" t="s">
        <v>10153</v>
      </c>
      <c r="B1667" t="s">
        <v>10155</v>
      </c>
      <c r="C1667" s="2">
        <v>18211.084527607309</v>
      </c>
    </row>
    <row r="1668" spans="1:3" x14ac:dyDescent="0.25">
      <c r="A1668" t="s">
        <v>8524</v>
      </c>
      <c r="B1668" t="s">
        <v>8526</v>
      </c>
      <c r="C1668" s="2">
        <v>14444.580570919747</v>
      </c>
    </row>
    <row r="1669" spans="1:3" x14ac:dyDescent="0.25">
      <c r="A1669" t="s">
        <v>4045</v>
      </c>
      <c r="B1669" t="s">
        <v>4047</v>
      </c>
      <c r="C1669" s="2">
        <v>62226.578096545541</v>
      </c>
    </row>
    <row r="1670" spans="1:3" x14ac:dyDescent="0.25">
      <c r="A1670" t="s">
        <v>9381</v>
      </c>
      <c r="B1670" t="s">
        <v>20010</v>
      </c>
      <c r="C1670" s="2">
        <v>58464.655831842108</v>
      </c>
    </row>
    <row r="1671" spans="1:3" x14ac:dyDescent="0.25">
      <c r="A1671" t="s">
        <v>12892</v>
      </c>
      <c r="B1671" t="s">
        <v>12894</v>
      </c>
      <c r="C1671" s="2">
        <v>23420.463712320769</v>
      </c>
    </row>
    <row r="1672" spans="1:3" x14ac:dyDescent="0.25">
      <c r="A1672" t="s">
        <v>7591</v>
      </c>
      <c r="B1672" t="s">
        <v>20011</v>
      </c>
      <c r="C1672" s="2">
        <v>42080.707045845469</v>
      </c>
    </row>
    <row r="1673" spans="1:3" x14ac:dyDescent="0.25">
      <c r="A1673" t="s">
        <v>7582</v>
      </c>
      <c r="B1673" t="s">
        <v>20012</v>
      </c>
      <c r="C1673" s="2">
        <v>38537.516573957299</v>
      </c>
    </row>
    <row r="1674" spans="1:3" x14ac:dyDescent="0.25">
      <c r="A1674" t="s">
        <v>11289</v>
      </c>
      <c r="B1674" t="s">
        <v>11291</v>
      </c>
      <c r="C1674" s="2">
        <v>18356.61852829943</v>
      </c>
    </row>
    <row r="1675" spans="1:3" x14ac:dyDescent="0.25">
      <c r="A1675" t="s">
        <v>16799</v>
      </c>
      <c r="B1675" t="s">
        <v>20013</v>
      </c>
      <c r="C1675" s="2">
        <v>804.75815016329045</v>
      </c>
    </row>
    <row r="1676" spans="1:3" x14ac:dyDescent="0.25">
      <c r="A1676" t="s">
        <v>4856</v>
      </c>
      <c r="B1676" t="s">
        <v>20014</v>
      </c>
      <c r="C1676" s="2">
        <v>55811.231553709375</v>
      </c>
    </row>
    <row r="1677" spans="1:3" x14ac:dyDescent="0.25">
      <c r="A1677" t="s">
        <v>14566</v>
      </c>
      <c r="B1677" t="s">
        <v>20015</v>
      </c>
      <c r="C1677" s="2">
        <v>6412.0347951027152</v>
      </c>
    </row>
    <row r="1678" spans="1:3" x14ac:dyDescent="0.25">
      <c r="A1678" t="s">
        <v>4582</v>
      </c>
      <c r="B1678" t="s">
        <v>20016</v>
      </c>
      <c r="C1678" s="2">
        <v>95017.942029692815</v>
      </c>
    </row>
    <row r="1679" spans="1:3" x14ac:dyDescent="0.25">
      <c r="A1679" t="s">
        <v>9294</v>
      </c>
      <c r="B1679" t="s">
        <v>20017</v>
      </c>
      <c r="C1679" s="2">
        <v>29707.550487084878</v>
      </c>
    </row>
    <row r="1680" spans="1:3" x14ac:dyDescent="0.25">
      <c r="A1680" t="s">
        <v>8893</v>
      </c>
      <c r="B1680" t="s">
        <v>20018</v>
      </c>
      <c r="C1680" s="2">
        <v>31532.72437188436</v>
      </c>
    </row>
    <row r="1681" spans="1:3" x14ac:dyDescent="0.25">
      <c r="A1681" t="s">
        <v>9105</v>
      </c>
      <c r="B1681" t="s">
        <v>20019</v>
      </c>
      <c r="C1681" s="2">
        <v>13899.608842472975</v>
      </c>
    </row>
    <row r="1682" spans="1:3" x14ac:dyDescent="0.25">
      <c r="A1682" t="s">
        <v>12297</v>
      </c>
      <c r="B1682" t="s">
        <v>20020</v>
      </c>
      <c r="C1682" s="2">
        <v>9848.3946578373507</v>
      </c>
    </row>
    <row r="1683" spans="1:3" x14ac:dyDescent="0.25">
      <c r="A1683" t="s">
        <v>11504</v>
      </c>
      <c r="B1683" t="s">
        <v>20021</v>
      </c>
      <c r="C1683" s="2">
        <v>2441.8244186093834</v>
      </c>
    </row>
    <row r="1684" spans="1:3" x14ac:dyDescent="0.25">
      <c r="A1684" t="s">
        <v>5684</v>
      </c>
      <c r="B1684" t="s">
        <v>5686</v>
      </c>
      <c r="C1684" s="2">
        <v>42176.355473784402</v>
      </c>
    </row>
    <row r="1685" spans="1:3" x14ac:dyDescent="0.25">
      <c r="A1685" t="s">
        <v>5048</v>
      </c>
      <c r="B1685" t="s">
        <v>5050</v>
      </c>
      <c r="C1685" s="2">
        <v>62202.191485934527</v>
      </c>
    </row>
    <row r="1686" spans="1:3" x14ac:dyDescent="0.25">
      <c r="A1686" t="s">
        <v>7687</v>
      </c>
      <c r="B1686" t="s">
        <v>20022</v>
      </c>
      <c r="C1686" s="2">
        <v>59755.394844477705</v>
      </c>
    </row>
    <row r="1687" spans="1:3" x14ac:dyDescent="0.25">
      <c r="A1687" t="s">
        <v>6750</v>
      </c>
      <c r="B1687" t="s">
        <v>6752</v>
      </c>
      <c r="C1687" s="2">
        <v>36342.775683622101</v>
      </c>
    </row>
    <row r="1688" spans="1:3" x14ac:dyDescent="0.25">
      <c r="A1688" t="s">
        <v>7801</v>
      </c>
      <c r="B1688" t="s">
        <v>20023</v>
      </c>
      <c r="C1688" s="2">
        <v>19208.712009908144</v>
      </c>
    </row>
    <row r="1689" spans="1:3" x14ac:dyDescent="0.25">
      <c r="A1689" t="s">
        <v>5879</v>
      </c>
      <c r="B1689" t="s">
        <v>5881</v>
      </c>
      <c r="C1689" s="2">
        <v>23150.543043458827</v>
      </c>
    </row>
    <row r="1690" spans="1:3" x14ac:dyDescent="0.25">
      <c r="A1690" t="s">
        <v>5660</v>
      </c>
      <c r="B1690" t="s">
        <v>20024</v>
      </c>
      <c r="C1690" s="2">
        <v>12633.472123914895</v>
      </c>
    </row>
    <row r="1691" spans="1:3" x14ac:dyDescent="0.25">
      <c r="A1691" t="s">
        <v>6633</v>
      </c>
      <c r="B1691" t="s">
        <v>20025</v>
      </c>
      <c r="C1691" s="2">
        <v>22214.534314488174</v>
      </c>
    </row>
    <row r="1692" spans="1:3" x14ac:dyDescent="0.25">
      <c r="A1692" t="s">
        <v>3639</v>
      </c>
      <c r="B1692" t="s">
        <v>20026</v>
      </c>
      <c r="C1692" s="2">
        <v>164520.2999113875</v>
      </c>
    </row>
    <row r="1693" spans="1:3" x14ac:dyDescent="0.25">
      <c r="A1693" t="s">
        <v>9465</v>
      </c>
      <c r="B1693" t="s">
        <v>20027</v>
      </c>
      <c r="C1693" s="2">
        <v>27910.935969028083</v>
      </c>
    </row>
    <row r="1694" spans="1:3" x14ac:dyDescent="0.25">
      <c r="A1694" t="s">
        <v>9693</v>
      </c>
      <c r="B1694" t="s">
        <v>9695</v>
      </c>
      <c r="C1694" s="2">
        <v>12630.510070975115</v>
      </c>
    </row>
    <row r="1695" spans="1:3" x14ac:dyDescent="0.25">
      <c r="A1695" t="s">
        <v>6241</v>
      </c>
      <c r="B1695" t="s">
        <v>6243</v>
      </c>
      <c r="C1695" s="2">
        <v>37188.200807602894</v>
      </c>
    </row>
    <row r="1696" spans="1:3" x14ac:dyDescent="0.25">
      <c r="A1696" t="s">
        <v>9959</v>
      </c>
      <c r="B1696" t="s">
        <v>20028</v>
      </c>
      <c r="C1696" s="2">
        <v>8992.1600536720507</v>
      </c>
    </row>
    <row r="1697" spans="1:3" x14ac:dyDescent="0.25">
      <c r="A1697" t="s">
        <v>2276</v>
      </c>
      <c r="B1697" t="s">
        <v>20029</v>
      </c>
      <c r="C1697" s="2">
        <v>89709.943161606076</v>
      </c>
    </row>
    <row r="1698" spans="1:3" x14ac:dyDescent="0.25">
      <c r="A1698" t="s">
        <v>16629</v>
      </c>
      <c r="B1698" t="s">
        <v>16631</v>
      </c>
      <c r="C1698" s="2">
        <v>6528.4797104584595</v>
      </c>
    </row>
    <row r="1699" spans="1:3" x14ac:dyDescent="0.25">
      <c r="A1699" t="s">
        <v>5801</v>
      </c>
      <c r="B1699" t="s">
        <v>18999</v>
      </c>
      <c r="C1699" s="2">
        <v>73827.472814093839</v>
      </c>
    </row>
    <row r="1700" spans="1:3" x14ac:dyDescent="0.25">
      <c r="A1700" t="s">
        <v>10342</v>
      </c>
      <c r="B1700" t="s">
        <v>20030</v>
      </c>
      <c r="C1700" s="2">
        <v>13794.366813944618</v>
      </c>
    </row>
    <row r="1701" spans="1:3" x14ac:dyDescent="0.25">
      <c r="A1701" t="s">
        <v>3781</v>
      </c>
      <c r="B1701" t="s">
        <v>3783</v>
      </c>
      <c r="C1701" s="2">
        <v>79727.997301318828</v>
      </c>
    </row>
    <row r="1702" spans="1:3" x14ac:dyDescent="0.25">
      <c r="A1702" t="s">
        <v>4853</v>
      </c>
      <c r="B1702" t="s">
        <v>4855</v>
      </c>
      <c r="C1702" s="2">
        <v>103025.6652267186</v>
      </c>
    </row>
    <row r="1703" spans="1:3" x14ac:dyDescent="0.25">
      <c r="A1703" t="s">
        <v>10528</v>
      </c>
      <c r="B1703" t="s">
        <v>20031</v>
      </c>
      <c r="C1703" s="2">
        <v>10081.676744879898</v>
      </c>
    </row>
    <row r="1704" spans="1:3" x14ac:dyDescent="0.25">
      <c r="A1704" t="s">
        <v>20032</v>
      </c>
      <c r="B1704" t="s">
        <v>20033</v>
      </c>
      <c r="C1704" s="2">
        <v>1925.9222201980285</v>
      </c>
    </row>
    <row r="1705" spans="1:3" x14ac:dyDescent="0.25">
      <c r="A1705" t="s">
        <v>4829</v>
      </c>
      <c r="B1705" t="s">
        <v>4831</v>
      </c>
      <c r="C1705" s="2">
        <v>70306.518444866801</v>
      </c>
    </row>
    <row r="1706" spans="1:3" x14ac:dyDescent="0.25">
      <c r="A1706" t="s">
        <v>12261</v>
      </c>
      <c r="B1706" t="s">
        <v>20034</v>
      </c>
      <c r="C1706" s="2">
        <v>8195.5581894775023</v>
      </c>
    </row>
    <row r="1707" spans="1:3" x14ac:dyDescent="0.25">
      <c r="A1707" t="s">
        <v>3166</v>
      </c>
      <c r="B1707" t="s">
        <v>20035</v>
      </c>
      <c r="C1707" s="2">
        <v>67804.03750876573</v>
      </c>
    </row>
    <row r="1708" spans="1:3" x14ac:dyDescent="0.25">
      <c r="A1708" t="s">
        <v>5633</v>
      </c>
      <c r="B1708" t="s">
        <v>20036</v>
      </c>
      <c r="C1708" s="2">
        <v>31749.238938664101</v>
      </c>
    </row>
    <row r="1709" spans="1:3" x14ac:dyDescent="0.25">
      <c r="A1709" t="s">
        <v>14243</v>
      </c>
      <c r="B1709" t="s">
        <v>20037</v>
      </c>
      <c r="C1709" s="2">
        <v>19812.855778441248</v>
      </c>
    </row>
    <row r="1710" spans="1:3" x14ac:dyDescent="0.25">
      <c r="A1710" t="s">
        <v>7573</v>
      </c>
      <c r="B1710" t="s">
        <v>7575</v>
      </c>
      <c r="C1710" s="2">
        <v>53696.757696794957</v>
      </c>
    </row>
    <row r="1711" spans="1:3" x14ac:dyDescent="0.25">
      <c r="A1711" t="s">
        <v>8725</v>
      </c>
      <c r="B1711" t="s">
        <v>8727</v>
      </c>
      <c r="C1711" s="2">
        <v>30040.04811902413</v>
      </c>
    </row>
    <row r="1712" spans="1:3" x14ac:dyDescent="0.25">
      <c r="A1712" t="s">
        <v>15216</v>
      </c>
      <c r="B1712" t="s">
        <v>15218</v>
      </c>
      <c r="C1712" s="2">
        <v>78173.580937231251</v>
      </c>
    </row>
    <row r="1713" spans="1:3" x14ac:dyDescent="0.25">
      <c r="A1713" t="s">
        <v>9531</v>
      </c>
      <c r="B1713" t="s">
        <v>9533</v>
      </c>
      <c r="C1713" s="2">
        <v>26146.990306695465</v>
      </c>
    </row>
    <row r="1714" spans="1:3" x14ac:dyDescent="0.25">
      <c r="A1714" t="s">
        <v>8704</v>
      </c>
      <c r="B1714" t="s">
        <v>20038</v>
      </c>
      <c r="C1714" s="2">
        <v>19943.876294884358</v>
      </c>
    </row>
    <row r="1715" spans="1:3" x14ac:dyDescent="0.25">
      <c r="A1715" t="s">
        <v>8053</v>
      </c>
      <c r="B1715" t="s">
        <v>8055</v>
      </c>
      <c r="C1715" s="2">
        <v>50800.588291421962</v>
      </c>
    </row>
    <row r="1716" spans="1:3" x14ac:dyDescent="0.25">
      <c r="A1716" t="s">
        <v>5917</v>
      </c>
      <c r="B1716" t="s">
        <v>5919</v>
      </c>
      <c r="C1716" s="2">
        <v>54096.806815282602</v>
      </c>
    </row>
    <row r="1717" spans="1:3" x14ac:dyDescent="0.25">
      <c r="A1717" t="s">
        <v>12678</v>
      </c>
      <c r="B1717" t="s">
        <v>20039</v>
      </c>
      <c r="C1717" s="2">
        <v>11167.514738883314</v>
      </c>
    </row>
    <row r="1718" spans="1:3" x14ac:dyDescent="0.25">
      <c r="A1718" t="s">
        <v>13516</v>
      </c>
      <c r="B1718" t="s">
        <v>20040</v>
      </c>
      <c r="C1718" s="2">
        <v>2603.615776271572</v>
      </c>
    </row>
    <row r="1719" spans="1:3" x14ac:dyDescent="0.25">
      <c r="A1719" t="s">
        <v>18906</v>
      </c>
      <c r="B1719" t="s">
        <v>18907</v>
      </c>
      <c r="C1719" s="2">
        <v>7782.6071736024387</v>
      </c>
    </row>
    <row r="1720" spans="1:3" x14ac:dyDescent="0.25">
      <c r="A1720" t="s">
        <v>9570</v>
      </c>
      <c r="B1720" t="s">
        <v>20041</v>
      </c>
      <c r="C1720" s="2">
        <v>12482.896306510131</v>
      </c>
    </row>
    <row r="1721" spans="1:3" x14ac:dyDescent="0.25">
      <c r="A1721" t="s">
        <v>6935</v>
      </c>
      <c r="B1721" t="s">
        <v>6937</v>
      </c>
      <c r="C1721" s="2">
        <v>74674.18111091126</v>
      </c>
    </row>
    <row r="1722" spans="1:3" x14ac:dyDescent="0.25">
      <c r="A1722" t="s">
        <v>12594</v>
      </c>
      <c r="B1722" t="s">
        <v>20042</v>
      </c>
      <c r="C1722" s="2">
        <v>6618.3765792910235</v>
      </c>
    </row>
    <row r="1723" spans="1:3" x14ac:dyDescent="0.25">
      <c r="A1723" t="s">
        <v>11967</v>
      </c>
      <c r="B1723" t="s">
        <v>20043</v>
      </c>
      <c r="C1723" s="2">
        <v>7081.6646653091266</v>
      </c>
    </row>
    <row r="1724" spans="1:3" x14ac:dyDescent="0.25">
      <c r="A1724" t="s">
        <v>7001</v>
      </c>
      <c r="B1724" t="s">
        <v>20044</v>
      </c>
      <c r="C1724" s="2">
        <v>23694.410472557178</v>
      </c>
    </row>
    <row r="1725" spans="1:3" x14ac:dyDescent="0.25">
      <c r="A1725" t="s">
        <v>12462</v>
      </c>
      <c r="B1725" t="s">
        <v>12464</v>
      </c>
      <c r="C1725" s="2">
        <v>8520.7438643248242</v>
      </c>
    </row>
    <row r="1726" spans="1:3" x14ac:dyDescent="0.25">
      <c r="A1726" t="s">
        <v>14279</v>
      </c>
      <c r="B1726" t="s">
        <v>14281</v>
      </c>
      <c r="C1726" s="2">
        <v>11049.32019924741</v>
      </c>
    </row>
    <row r="1727" spans="1:3" x14ac:dyDescent="0.25">
      <c r="A1727" t="s">
        <v>20045</v>
      </c>
      <c r="B1727" t="s">
        <v>20046</v>
      </c>
      <c r="C1727" s="2">
        <v>6409.2498901834106</v>
      </c>
    </row>
    <row r="1728" spans="1:3" x14ac:dyDescent="0.25">
      <c r="A1728" t="s">
        <v>9807</v>
      </c>
      <c r="B1728" t="s">
        <v>9809</v>
      </c>
      <c r="C1728" s="2">
        <v>13512.943026869933</v>
      </c>
    </row>
    <row r="1729" spans="1:3" x14ac:dyDescent="0.25">
      <c r="A1729" t="s">
        <v>2465</v>
      </c>
      <c r="B1729" t="s">
        <v>20047</v>
      </c>
      <c r="C1729" s="2">
        <v>179147.37745275235</v>
      </c>
    </row>
    <row r="1730" spans="1:3" x14ac:dyDescent="0.25">
      <c r="A1730" t="s">
        <v>18794</v>
      </c>
      <c r="B1730" t="s">
        <v>18795</v>
      </c>
      <c r="C1730" s="2">
        <v>7830.0000206389277</v>
      </c>
    </row>
    <row r="1731" spans="1:3" x14ac:dyDescent="0.25">
      <c r="A1731" t="s">
        <v>6830</v>
      </c>
      <c r="B1731" t="s">
        <v>20048</v>
      </c>
      <c r="C1731" s="2">
        <v>25279.022521953168</v>
      </c>
    </row>
    <row r="1732" spans="1:3" x14ac:dyDescent="0.25">
      <c r="A1732" t="s">
        <v>13607</v>
      </c>
      <c r="B1732" t="s">
        <v>13609</v>
      </c>
      <c r="C1732" s="2">
        <v>16944.725798867723</v>
      </c>
    </row>
    <row r="1733" spans="1:3" x14ac:dyDescent="0.25">
      <c r="A1733" t="s">
        <v>4835</v>
      </c>
      <c r="B1733" t="s">
        <v>20049</v>
      </c>
      <c r="C1733" s="2">
        <v>92600.216643739128</v>
      </c>
    </row>
    <row r="1734" spans="1:3" x14ac:dyDescent="0.25">
      <c r="A1734" t="s">
        <v>8986</v>
      </c>
      <c r="B1734" t="s">
        <v>20050</v>
      </c>
      <c r="C1734" s="2">
        <v>11183.331526425831</v>
      </c>
    </row>
    <row r="1735" spans="1:3" x14ac:dyDescent="0.25">
      <c r="A1735" t="s">
        <v>13811</v>
      </c>
      <c r="B1735" t="s">
        <v>20051</v>
      </c>
      <c r="C1735" s="2">
        <v>13139.931412585413</v>
      </c>
    </row>
    <row r="1736" spans="1:3" x14ac:dyDescent="0.25">
      <c r="A1736" t="s">
        <v>11498</v>
      </c>
      <c r="B1736" t="s">
        <v>20052</v>
      </c>
      <c r="C1736" s="2">
        <v>14581.352646469228</v>
      </c>
    </row>
    <row r="1737" spans="1:3" x14ac:dyDescent="0.25">
      <c r="A1737" t="s">
        <v>14378</v>
      </c>
      <c r="B1737" t="s">
        <v>14380</v>
      </c>
      <c r="C1737" s="2">
        <v>6577.1954160894147</v>
      </c>
    </row>
    <row r="1738" spans="1:3" x14ac:dyDescent="0.25">
      <c r="A1738" t="s">
        <v>10876</v>
      </c>
      <c r="B1738" t="s">
        <v>20053</v>
      </c>
      <c r="C1738" s="2">
        <v>8581.4412178861676</v>
      </c>
    </row>
    <row r="1739" spans="1:3" x14ac:dyDescent="0.25">
      <c r="A1739" t="s">
        <v>19007</v>
      </c>
      <c r="B1739" t="s">
        <v>19008</v>
      </c>
      <c r="C1739" s="2">
        <v>24633.05284044263</v>
      </c>
    </row>
    <row r="1740" spans="1:3" x14ac:dyDescent="0.25">
      <c r="A1740" t="s">
        <v>6666</v>
      </c>
      <c r="B1740" t="s">
        <v>20054</v>
      </c>
      <c r="C1740" s="2">
        <v>30694.920638875417</v>
      </c>
    </row>
    <row r="1741" spans="1:3" x14ac:dyDescent="0.25">
      <c r="A1741" t="s">
        <v>3808</v>
      </c>
      <c r="B1741" t="s">
        <v>20055</v>
      </c>
      <c r="C1741" s="2">
        <v>84916.4787711752</v>
      </c>
    </row>
    <row r="1742" spans="1:3" x14ac:dyDescent="0.25">
      <c r="A1742" t="s">
        <v>14955</v>
      </c>
      <c r="B1742" t="s">
        <v>14957</v>
      </c>
      <c r="C1742" s="2">
        <v>1274.1256341568271</v>
      </c>
    </row>
    <row r="1743" spans="1:3" x14ac:dyDescent="0.25">
      <c r="A1743" t="s">
        <v>4874</v>
      </c>
      <c r="B1743" t="s">
        <v>20056</v>
      </c>
      <c r="C1743" s="2">
        <v>44271.648456234994</v>
      </c>
    </row>
    <row r="1744" spans="1:3" x14ac:dyDescent="0.25">
      <c r="A1744" t="s">
        <v>14480</v>
      </c>
      <c r="B1744" t="s">
        <v>20057</v>
      </c>
      <c r="C1744" s="2">
        <v>13502.092135459854</v>
      </c>
    </row>
    <row r="1745" spans="1:3" x14ac:dyDescent="0.25">
      <c r="A1745" t="s">
        <v>11113</v>
      </c>
      <c r="B1745" t="s">
        <v>11115</v>
      </c>
      <c r="C1745" s="2">
        <v>17732.51684966722</v>
      </c>
    </row>
    <row r="1746" spans="1:3" x14ac:dyDescent="0.25">
      <c r="A1746" t="s">
        <v>4659</v>
      </c>
      <c r="B1746" t="s">
        <v>4661</v>
      </c>
      <c r="C1746" s="2">
        <v>41342.494434542881</v>
      </c>
    </row>
    <row r="1747" spans="1:3" x14ac:dyDescent="0.25">
      <c r="A1747" t="s">
        <v>8752</v>
      </c>
      <c r="B1747" t="s">
        <v>8754</v>
      </c>
      <c r="C1747" s="2">
        <v>11292.001484181583</v>
      </c>
    </row>
    <row r="1748" spans="1:3" x14ac:dyDescent="0.25">
      <c r="A1748" t="s">
        <v>14354</v>
      </c>
      <c r="B1748" t="s">
        <v>20058</v>
      </c>
      <c r="C1748" s="2">
        <v>6378.8816581017763</v>
      </c>
    </row>
    <row r="1749" spans="1:3" x14ac:dyDescent="0.25">
      <c r="A1749" t="s">
        <v>20059</v>
      </c>
      <c r="B1749" t="s">
        <v>20060</v>
      </c>
      <c r="C1749" s="2">
        <v>6791.4858549627261</v>
      </c>
    </row>
    <row r="1750" spans="1:3" x14ac:dyDescent="0.25">
      <c r="A1750" t="s">
        <v>3008</v>
      </c>
      <c r="B1750" t="s">
        <v>3010</v>
      </c>
      <c r="C1750" s="2">
        <v>152585.35464094122</v>
      </c>
    </row>
    <row r="1751" spans="1:3" x14ac:dyDescent="0.25">
      <c r="A1751" t="s">
        <v>2444</v>
      </c>
      <c r="B1751" t="s">
        <v>2446</v>
      </c>
      <c r="C1751" s="2">
        <v>269913.76699101651</v>
      </c>
    </row>
    <row r="1752" spans="1:3" x14ac:dyDescent="0.25">
      <c r="A1752" t="s">
        <v>9390</v>
      </c>
      <c r="B1752" t="s">
        <v>9392</v>
      </c>
      <c r="C1752" s="2">
        <v>25082.089138151059</v>
      </c>
    </row>
    <row r="1753" spans="1:3" x14ac:dyDescent="0.25">
      <c r="A1753" t="s">
        <v>5339</v>
      </c>
      <c r="B1753" t="s">
        <v>20061</v>
      </c>
      <c r="C1753" s="2">
        <v>56528.220911909462</v>
      </c>
    </row>
    <row r="1754" spans="1:3" x14ac:dyDescent="0.25">
      <c r="A1754" t="s">
        <v>7483</v>
      </c>
      <c r="B1754" t="s">
        <v>20062</v>
      </c>
      <c r="C1754" s="2">
        <v>12641.754369028071</v>
      </c>
    </row>
    <row r="1755" spans="1:3" x14ac:dyDescent="0.25">
      <c r="A1755" t="s">
        <v>14830</v>
      </c>
      <c r="B1755" t="s">
        <v>20063</v>
      </c>
      <c r="C1755" s="2">
        <v>17394.037596257345</v>
      </c>
    </row>
    <row r="1756" spans="1:3" x14ac:dyDescent="0.25">
      <c r="A1756" t="s">
        <v>11726</v>
      </c>
      <c r="B1756" t="s">
        <v>11728</v>
      </c>
      <c r="C1756" s="2">
        <v>6621.7699991637819</v>
      </c>
    </row>
    <row r="1757" spans="1:3" x14ac:dyDescent="0.25">
      <c r="A1757" t="s">
        <v>18392</v>
      </c>
      <c r="B1757" t="s">
        <v>18393</v>
      </c>
      <c r="C1757" s="2">
        <v>648.55673279658333</v>
      </c>
    </row>
    <row r="1758" spans="1:3" x14ac:dyDescent="0.25">
      <c r="A1758" t="s">
        <v>5195</v>
      </c>
      <c r="B1758" t="s">
        <v>20064</v>
      </c>
      <c r="C1758" s="2">
        <v>46703.407646408232</v>
      </c>
    </row>
    <row r="1759" spans="1:3" x14ac:dyDescent="0.25">
      <c r="A1759" t="s">
        <v>18415</v>
      </c>
      <c r="B1759" t="s">
        <v>18416</v>
      </c>
      <c r="C1759" s="2">
        <v>2574.110278055894</v>
      </c>
    </row>
    <row r="1760" spans="1:3" x14ac:dyDescent="0.25">
      <c r="A1760" t="s">
        <v>13915</v>
      </c>
      <c r="B1760" t="s">
        <v>20065</v>
      </c>
      <c r="C1760" s="2">
        <v>4113.9751976043344</v>
      </c>
    </row>
    <row r="1761" spans="1:3" x14ac:dyDescent="0.25">
      <c r="A1761" t="s">
        <v>13880</v>
      </c>
      <c r="B1761" t="s">
        <v>13882</v>
      </c>
      <c r="C1761" s="2">
        <v>6480.9143166487802</v>
      </c>
    </row>
    <row r="1762" spans="1:3" x14ac:dyDescent="0.25">
      <c r="A1762" t="s">
        <v>20066</v>
      </c>
      <c r="B1762" t="s">
        <v>20067</v>
      </c>
      <c r="C1762" s="2">
        <v>5566.5676847404484</v>
      </c>
    </row>
    <row r="1763" spans="1:3" x14ac:dyDescent="0.25">
      <c r="A1763" t="s">
        <v>14425</v>
      </c>
      <c r="B1763" t="s">
        <v>14427</v>
      </c>
      <c r="C1763" s="2">
        <v>7574.9661122120006</v>
      </c>
    </row>
    <row r="1764" spans="1:3" x14ac:dyDescent="0.25">
      <c r="A1764" t="s">
        <v>7717</v>
      </c>
      <c r="B1764" t="s">
        <v>7719</v>
      </c>
      <c r="C1764" s="2">
        <v>28167.74020734795</v>
      </c>
    </row>
    <row r="1765" spans="1:3" x14ac:dyDescent="0.25">
      <c r="A1765" t="s">
        <v>5902</v>
      </c>
      <c r="B1765" t="s">
        <v>19060</v>
      </c>
      <c r="C1765" s="2">
        <v>44135.048927458709</v>
      </c>
    </row>
    <row r="1766" spans="1:3" x14ac:dyDescent="0.25">
      <c r="A1766" t="s">
        <v>11382</v>
      </c>
      <c r="B1766" t="s">
        <v>11384</v>
      </c>
      <c r="C1766" s="2">
        <v>14065.092701081452</v>
      </c>
    </row>
    <row r="1767" spans="1:3" x14ac:dyDescent="0.25">
      <c r="A1767" t="s">
        <v>13951</v>
      </c>
      <c r="B1767" t="s">
        <v>13952</v>
      </c>
      <c r="C1767" s="2">
        <v>5375.8097499508476</v>
      </c>
    </row>
    <row r="1768" spans="1:3" x14ac:dyDescent="0.25">
      <c r="A1768" t="s">
        <v>1781</v>
      </c>
      <c r="B1768" t="s">
        <v>1783</v>
      </c>
      <c r="C1768" s="2">
        <v>120681.28373113363</v>
      </c>
    </row>
    <row r="1769" spans="1:3" x14ac:dyDescent="0.25">
      <c r="A1769" t="s">
        <v>9810</v>
      </c>
      <c r="B1769" t="s">
        <v>9812</v>
      </c>
      <c r="C1769" s="2">
        <v>12842.368750658256</v>
      </c>
    </row>
    <row r="1770" spans="1:3" x14ac:dyDescent="0.25">
      <c r="A1770" t="s">
        <v>12722</v>
      </c>
      <c r="B1770" t="s">
        <v>12724</v>
      </c>
      <c r="C1770" s="2">
        <v>3701.9910188150511</v>
      </c>
    </row>
    <row r="1771" spans="1:3" x14ac:dyDescent="0.25">
      <c r="A1771" t="s">
        <v>9879</v>
      </c>
      <c r="B1771" t="s">
        <v>9881</v>
      </c>
      <c r="C1771" s="2">
        <v>13938.040760421742</v>
      </c>
    </row>
    <row r="1772" spans="1:3" x14ac:dyDescent="0.25">
      <c r="A1772" t="s">
        <v>9306</v>
      </c>
      <c r="B1772" t="s">
        <v>9308</v>
      </c>
      <c r="C1772" s="2">
        <v>27735.105630743157</v>
      </c>
    </row>
    <row r="1773" spans="1:3" x14ac:dyDescent="0.25">
      <c r="A1773" t="s">
        <v>3784</v>
      </c>
      <c r="B1773" t="s">
        <v>3786</v>
      </c>
      <c r="C1773" s="2">
        <v>111890.19818382026</v>
      </c>
    </row>
    <row r="1774" spans="1:3" x14ac:dyDescent="0.25">
      <c r="A1774" t="s">
        <v>18821</v>
      </c>
      <c r="B1774" t="s">
        <v>18822</v>
      </c>
      <c r="C1774" s="2">
        <v>2875.7795531850002</v>
      </c>
    </row>
    <row r="1775" spans="1:3" x14ac:dyDescent="0.25">
      <c r="A1775" t="s">
        <v>14276</v>
      </c>
      <c r="B1775" t="s">
        <v>14278</v>
      </c>
      <c r="C1775" s="2">
        <v>2839.0270904952959</v>
      </c>
    </row>
    <row r="1776" spans="1:3" x14ac:dyDescent="0.25">
      <c r="A1776" t="s">
        <v>5237</v>
      </c>
      <c r="B1776" t="s">
        <v>5239</v>
      </c>
      <c r="C1776" s="2">
        <v>37196.483052716074</v>
      </c>
    </row>
    <row r="1777" spans="1:3" x14ac:dyDescent="0.25">
      <c r="A1777" t="s">
        <v>12739</v>
      </c>
      <c r="B1777" t="s">
        <v>12741</v>
      </c>
      <c r="C1777" s="2">
        <v>2769.4907408992826</v>
      </c>
    </row>
    <row r="1778" spans="1:3" x14ac:dyDescent="0.25">
      <c r="A1778" t="s">
        <v>7360</v>
      </c>
      <c r="B1778" t="s">
        <v>7362</v>
      </c>
      <c r="C1778" s="2">
        <v>33686.651623644837</v>
      </c>
    </row>
    <row r="1779" spans="1:3" x14ac:dyDescent="0.25">
      <c r="A1779" t="s">
        <v>2462</v>
      </c>
      <c r="B1779" t="s">
        <v>2464</v>
      </c>
      <c r="C1779" s="2">
        <v>191239.34028680253</v>
      </c>
    </row>
    <row r="1780" spans="1:3" x14ac:dyDescent="0.25">
      <c r="A1780" t="s">
        <v>4823</v>
      </c>
      <c r="B1780" t="s">
        <v>4825</v>
      </c>
      <c r="C1780" s="2">
        <v>94480.113737656167</v>
      </c>
    </row>
    <row r="1781" spans="1:3" x14ac:dyDescent="0.25">
      <c r="A1781" t="s">
        <v>16349</v>
      </c>
      <c r="B1781" t="s">
        <v>16351</v>
      </c>
      <c r="C1781" s="2">
        <v>2929.1235384288498</v>
      </c>
    </row>
    <row r="1782" spans="1:3" x14ac:dyDescent="0.25">
      <c r="A1782" t="s">
        <v>9219</v>
      </c>
      <c r="B1782" t="s">
        <v>20068</v>
      </c>
      <c r="C1782" s="2">
        <v>19731.65009057432</v>
      </c>
    </row>
    <row r="1783" spans="1:3" x14ac:dyDescent="0.25">
      <c r="A1783" t="s">
        <v>6818</v>
      </c>
      <c r="B1783" t="s">
        <v>6820</v>
      </c>
      <c r="C1783" s="2">
        <v>42660.77593827113</v>
      </c>
    </row>
    <row r="1784" spans="1:3" x14ac:dyDescent="0.25">
      <c r="A1784" t="s">
        <v>5995</v>
      </c>
      <c r="B1784" t="s">
        <v>5997</v>
      </c>
      <c r="C1784" s="2">
        <v>50628.846736505759</v>
      </c>
    </row>
    <row r="1785" spans="1:3" x14ac:dyDescent="0.25">
      <c r="A1785" t="s">
        <v>9516</v>
      </c>
      <c r="B1785" t="s">
        <v>9518</v>
      </c>
      <c r="C1785" s="2">
        <v>23004.971082476597</v>
      </c>
    </row>
    <row r="1786" spans="1:3" x14ac:dyDescent="0.25">
      <c r="A1786" t="s">
        <v>16679</v>
      </c>
      <c r="B1786" t="s">
        <v>16680</v>
      </c>
      <c r="C1786" s="2">
        <v>3837.1526578147459</v>
      </c>
    </row>
    <row r="1787" spans="1:3" x14ac:dyDescent="0.25">
      <c r="A1787" t="s">
        <v>8257</v>
      </c>
      <c r="B1787" t="s">
        <v>20069</v>
      </c>
      <c r="C1787" s="2">
        <v>21202.793081296211</v>
      </c>
    </row>
    <row r="1788" spans="1:3" x14ac:dyDescent="0.25">
      <c r="A1788" t="s">
        <v>9891</v>
      </c>
      <c r="B1788" t="s">
        <v>9893</v>
      </c>
      <c r="C1788" s="2">
        <v>12982.189152534111</v>
      </c>
    </row>
    <row r="1789" spans="1:3" x14ac:dyDescent="0.25">
      <c r="A1789" t="s">
        <v>14798</v>
      </c>
      <c r="B1789" t="s">
        <v>20070</v>
      </c>
      <c r="C1789" s="2">
        <v>77016.36264378234</v>
      </c>
    </row>
    <row r="1790" spans="1:3" x14ac:dyDescent="0.25">
      <c r="A1790" t="s">
        <v>15299</v>
      </c>
      <c r="B1790" t="s">
        <v>15301</v>
      </c>
      <c r="C1790" s="2">
        <v>5255.4296178545246</v>
      </c>
    </row>
    <row r="1791" spans="1:3" x14ac:dyDescent="0.25">
      <c r="A1791" t="s">
        <v>2027</v>
      </c>
      <c r="B1791" t="s">
        <v>20071</v>
      </c>
      <c r="C1791" s="2">
        <v>244261.07430126108</v>
      </c>
    </row>
    <row r="1792" spans="1:3" x14ac:dyDescent="0.25">
      <c r="A1792" t="s">
        <v>3636</v>
      </c>
      <c r="B1792" t="s">
        <v>20072</v>
      </c>
      <c r="C1792" s="2">
        <v>21243.095981422277</v>
      </c>
    </row>
    <row r="1793" spans="1:3" x14ac:dyDescent="0.25">
      <c r="A1793" t="s">
        <v>10414</v>
      </c>
      <c r="B1793" t="s">
        <v>10416</v>
      </c>
      <c r="C1793" s="2">
        <v>18257.135535904279</v>
      </c>
    </row>
    <row r="1794" spans="1:3" x14ac:dyDescent="0.25">
      <c r="A1794" t="s">
        <v>2243</v>
      </c>
      <c r="B1794" t="s">
        <v>20073</v>
      </c>
      <c r="C1794" s="2">
        <v>236153.5529264012</v>
      </c>
    </row>
    <row r="1795" spans="1:3" x14ac:dyDescent="0.25">
      <c r="A1795" t="s">
        <v>2885</v>
      </c>
      <c r="B1795" t="s">
        <v>20074</v>
      </c>
      <c r="C1795" s="2">
        <v>124924.78403981343</v>
      </c>
    </row>
    <row r="1796" spans="1:3" x14ac:dyDescent="0.25">
      <c r="A1796" t="s">
        <v>8917</v>
      </c>
      <c r="B1796" t="s">
        <v>8919</v>
      </c>
      <c r="C1796" s="2">
        <v>28670.548406297745</v>
      </c>
    </row>
    <row r="1797" spans="1:3" x14ac:dyDescent="0.25">
      <c r="A1797" t="s">
        <v>2447</v>
      </c>
      <c r="B1797" t="s">
        <v>20075</v>
      </c>
      <c r="C1797" s="2">
        <v>223341.09228309602</v>
      </c>
    </row>
    <row r="1798" spans="1:3" x14ac:dyDescent="0.25">
      <c r="A1798" t="s">
        <v>7252</v>
      </c>
      <c r="B1798" t="s">
        <v>20076</v>
      </c>
      <c r="C1798" s="2">
        <v>14129.682709845989</v>
      </c>
    </row>
    <row r="1799" spans="1:3" x14ac:dyDescent="0.25">
      <c r="A1799" t="s">
        <v>8437</v>
      </c>
      <c r="B1799" t="s">
        <v>8439</v>
      </c>
      <c r="C1799" s="2">
        <v>32283.289031523793</v>
      </c>
    </row>
    <row r="1800" spans="1:3" x14ac:dyDescent="0.25">
      <c r="A1800" t="s">
        <v>10570</v>
      </c>
      <c r="B1800" t="s">
        <v>10572</v>
      </c>
      <c r="C1800" s="2">
        <v>9561.0588431572287</v>
      </c>
    </row>
    <row r="1801" spans="1:3" x14ac:dyDescent="0.25">
      <c r="A1801" t="s">
        <v>8389</v>
      </c>
      <c r="B1801" t="s">
        <v>19068</v>
      </c>
      <c r="C1801" s="2">
        <v>67928.09863869012</v>
      </c>
    </row>
    <row r="1802" spans="1:3" x14ac:dyDescent="0.25">
      <c r="A1802" t="s">
        <v>12841</v>
      </c>
      <c r="B1802" t="s">
        <v>12843</v>
      </c>
      <c r="C1802" s="2">
        <v>13504.476731865356</v>
      </c>
    </row>
    <row r="1803" spans="1:3" x14ac:dyDescent="0.25">
      <c r="A1803" t="s">
        <v>15948</v>
      </c>
      <c r="B1803" t="s">
        <v>15950</v>
      </c>
      <c r="C1803" s="2">
        <v>10771.864987956118</v>
      </c>
    </row>
    <row r="1804" spans="1:3" x14ac:dyDescent="0.25">
      <c r="A1804" t="s">
        <v>2558</v>
      </c>
      <c r="B1804" t="s">
        <v>2560</v>
      </c>
      <c r="C1804" s="2">
        <v>202892.6892234009</v>
      </c>
    </row>
    <row r="1805" spans="1:3" x14ac:dyDescent="0.25">
      <c r="A1805" t="s">
        <v>10909</v>
      </c>
      <c r="B1805" t="s">
        <v>20077</v>
      </c>
      <c r="C1805" s="2">
        <v>7404.5571935407397</v>
      </c>
    </row>
    <row r="1806" spans="1:3" x14ac:dyDescent="0.25">
      <c r="A1806" t="s">
        <v>14732</v>
      </c>
      <c r="B1806" t="s">
        <v>20078</v>
      </c>
      <c r="C1806" s="2">
        <v>8201.6370122970256</v>
      </c>
    </row>
    <row r="1807" spans="1:3" x14ac:dyDescent="0.25">
      <c r="A1807" t="s">
        <v>20079</v>
      </c>
      <c r="B1807" t="s">
        <v>20080</v>
      </c>
      <c r="C1807" s="2">
        <v>4913.4419133897645</v>
      </c>
    </row>
    <row r="1808" spans="1:3" x14ac:dyDescent="0.25">
      <c r="A1808" t="s">
        <v>4414</v>
      </c>
      <c r="B1808" t="s">
        <v>20081</v>
      </c>
      <c r="C1808" s="2">
        <v>67078.493856706744</v>
      </c>
    </row>
    <row r="1809" spans="1:3" x14ac:dyDescent="0.25">
      <c r="A1809" t="s">
        <v>18978</v>
      </c>
      <c r="B1809" t="s">
        <v>18979</v>
      </c>
      <c r="C1809" s="2">
        <v>21168.268197448404</v>
      </c>
    </row>
    <row r="1810" spans="1:3" x14ac:dyDescent="0.25">
      <c r="A1810" t="s">
        <v>16401</v>
      </c>
      <c r="B1810" t="s">
        <v>16403</v>
      </c>
      <c r="C1810" s="2">
        <v>2886.5913339931553</v>
      </c>
    </row>
    <row r="1811" spans="1:3" x14ac:dyDescent="0.25">
      <c r="A1811" t="s">
        <v>6484</v>
      </c>
      <c r="B1811" t="s">
        <v>20082</v>
      </c>
      <c r="C1811" s="2">
        <v>36726.408126952447</v>
      </c>
    </row>
    <row r="1812" spans="1:3" x14ac:dyDescent="0.25">
      <c r="A1812" t="s">
        <v>5852</v>
      </c>
      <c r="B1812" t="s">
        <v>5854</v>
      </c>
      <c r="C1812" s="2">
        <v>43369.465221524813</v>
      </c>
    </row>
    <row r="1813" spans="1:3" x14ac:dyDescent="0.25">
      <c r="A1813" t="s">
        <v>4225</v>
      </c>
      <c r="B1813" t="s">
        <v>20083</v>
      </c>
      <c r="C1813" s="2">
        <v>28137.08727309055</v>
      </c>
    </row>
    <row r="1814" spans="1:3" x14ac:dyDescent="0.25">
      <c r="A1814" t="s">
        <v>7004</v>
      </c>
      <c r="B1814" t="s">
        <v>7006</v>
      </c>
      <c r="C1814" s="2">
        <v>5141.4912319573341</v>
      </c>
    </row>
    <row r="1815" spans="1:3" x14ac:dyDescent="0.25">
      <c r="A1815" t="s">
        <v>15470</v>
      </c>
      <c r="B1815" t="s">
        <v>15472</v>
      </c>
      <c r="C1815" s="2">
        <v>6904.9767695614401</v>
      </c>
    </row>
    <row r="1816" spans="1:3" x14ac:dyDescent="0.25">
      <c r="A1816" t="s">
        <v>18708</v>
      </c>
      <c r="B1816" t="s">
        <v>18709</v>
      </c>
      <c r="C1816" s="2">
        <v>7924.9007458940323</v>
      </c>
    </row>
    <row r="1817" spans="1:3" x14ac:dyDescent="0.25">
      <c r="A1817" t="s">
        <v>12952</v>
      </c>
      <c r="B1817" t="s">
        <v>20084</v>
      </c>
      <c r="C1817" s="2">
        <v>9198.9101985569105</v>
      </c>
    </row>
    <row r="1818" spans="1:3" x14ac:dyDescent="0.25">
      <c r="A1818" t="s">
        <v>16132</v>
      </c>
      <c r="B1818" t="s">
        <v>16134</v>
      </c>
      <c r="C1818" s="2">
        <v>13663.670685435109</v>
      </c>
    </row>
    <row r="1819" spans="1:3" x14ac:dyDescent="0.25">
      <c r="A1819" t="s">
        <v>14898</v>
      </c>
      <c r="B1819" t="s">
        <v>14900</v>
      </c>
      <c r="C1819" s="2">
        <v>9351.4599510469834</v>
      </c>
    </row>
    <row r="1820" spans="1:3" x14ac:dyDescent="0.25">
      <c r="A1820" t="s">
        <v>16921</v>
      </c>
      <c r="B1820" t="s">
        <v>16923</v>
      </c>
      <c r="C1820" s="2">
        <v>3468.3626879143012</v>
      </c>
    </row>
    <row r="1821" spans="1:3" x14ac:dyDescent="0.25">
      <c r="A1821" t="s">
        <v>8788</v>
      </c>
      <c r="B1821" t="s">
        <v>8790</v>
      </c>
      <c r="C1821" s="2">
        <v>13097.354345988688</v>
      </c>
    </row>
    <row r="1822" spans="1:3" x14ac:dyDescent="0.25">
      <c r="A1822" t="s">
        <v>15576</v>
      </c>
      <c r="B1822" t="s">
        <v>15578</v>
      </c>
      <c r="C1822" s="2">
        <v>8231.849952282786</v>
      </c>
    </row>
    <row r="1823" spans="1:3" x14ac:dyDescent="0.25">
      <c r="A1823" t="s">
        <v>20085</v>
      </c>
      <c r="B1823" t="s">
        <v>20086</v>
      </c>
      <c r="C1823" s="2">
        <v>17764.833709974093</v>
      </c>
    </row>
    <row r="1824" spans="1:3" x14ac:dyDescent="0.25">
      <c r="A1824" t="s">
        <v>8620</v>
      </c>
      <c r="B1824" t="s">
        <v>8622</v>
      </c>
      <c r="C1824" s="2">
        <v>7063.6047697151253</v>
      </c>
    </row>
    <row r="1825" spans="1:3" x14ac:dyDescent="0.25">
      <c r="A1825" t="s">
        <v>14987</v>
      </c>
      <c r="B1825" t="s">
        <v>14989</v>
      </c>
      <c r="C1825" s="2">
        <v>1658.8646774592353</v>
      </c>
    </row>
    <row r="1826" spans="1:3" x14ac:dyDescent="0.25">
      <c r="A1826" t="s">
        <v>9855</v>
      </c>
      <c r="B1826" t="s">
        <v>20087</v>
      </c>
      <c r="C1826" s="2">
        <v>6407.6394536336265</v>
      </c>
    </row>
    <row r="1827" spans="1:3" x14ac:dyDescent="0.25">
      <c r="A1827" t="s">
        <v>7468</v>
      </c>
      <c r="B1827" t="s">
        <v>20088</v>
      </c>
      <c r="C1827" s="2">
        <v>84415.575488601433</v>
      </c>
    </row>
    <row r="1828" spans="1:3" x14ac:dyDescent="0.25">
      <c r="A1828" t="s">
        <v>8083</v>
      </c>
      <c r="B1828" t="s">
        <v>20089</v>
      </c>
      <c r="C1828" s="2">
        <v>25057.932589904307</v>
      </c>
    </row>
    <row r="1829" spans="1:3" x14ac:dyDescent="0.25">
      <c r="A1829" t="s">
        <v>6714</v>
      </c>
      <c r="B1829" t="s">
        <v>20090</v>
      </c>
      <c r="C1829" s="2">
        <v>46211.649342813602</v>
      </c>
    </row>
    <row r="1830" spans="1:3" x14ac:dyDescent="0.25">
      <c r="A1830" t="s">
        <v>10957</v>
      </c>
      <c r="B1830" t="s">
        <v>20091</v>
      </c>
      <c r="C1830" s="2">
        <v>14545.405402054415</v>
      </c>
    </row>
    <row r="1831" spans="1:3" x14ac:dyDescent="0.25">
      <c r="A1831" t="s">
        <v>13964</v>
      </c>
      <c r="B1831" t="s">
        <v>13966</v>
      </c>
      <c r="C1831" s="2">
        <v>2935.1500220605044</v>
      </c>
    </row>
    <row r="1832" spans="1:3" x14ac:dyDescent="0.25">
      <c r="A1832" t="s">
        <v>10708</v>
      </c>
      <c r="B1832" t="s">
        <v>10710</v>
      </c>
      <c r="C1832" s="2">
        <v>4736.3514085046318</v>
      </c>
    </row>
    <row r="1833" spans="1:3" x14ac:dyDescent="0.25">
      <c r="A1833" t="s">
        <v>8956</v>
      </c>
      <c r="B1833" t="s">
        <v>8958</v>
      </c>
      <c r="C1833" s="2">
        <v>27579.58864891011</v>
      </c>
    </row>
    <row r="1834" spans="1:3" x14ac:dyDescent="0.25">
      <c r="A1834" t="s">
        <v>3630</v>
      </c>
      <c r="B1834" t="s">
        <v>3632</v>
      </c>
      <c r="C1834" s="2">
        <v>137512.7038156059</v>
      </c>
    </row>
    <row r="1835" spans="1:3" x14ac:dyDescent="0.25">
      <c r="A1835" t="s">
        <v>1979</v>
      </c>
      <c r="B1835" t="s">
        <v>1981</v>
      </c>
      <c r="C1835" s="2">
        <v>225160.54049080511</v>
      </c>
    </row>
    <row r="1836" spans="1:3" x14ac:dyDescent="0.25">
      <c r="A1836" t="s">
        <v>12540</v>
      </c>
      <c r="B1836" t="s">
        <v>12542</v>
      </c>
      <c r="C1836" s="2">
        <v>10472.151242923177</v>
      </c>
    </row>
    <row r="1837" spans="1:3" x14ac:dyDescent="0.25">
      <c r="A1837" t="s">
        <v>4108</v>
      </c>
      <c r="B1837" t="s">
        <v>20092</v>
      </c>
      <c r="C1837" s="2">
        <v>175852.88439662362</v>
      </c>
    </row>
    <row r="1838" spans="1:3" x14ac:dyDescent="0.25">
      <c r="A1838" t="s">
        <v>3082</v>
      </c>
      <c r="B1838" t="s">
        <v>20093</v>
      </c>
      <c r="C1838" s="2">
        <v>110864.92525751877</v>
      </c>
    </row>
    <row r="1839" spans="1:3" x14ac:dyDescent="0.25">
      <c r="A1839" t="s">
        <v>8755</v>
      </c>
      <c r="B1839" t="s">
        <v>20094</v>
      </c>
      <c r="C1839" s="2">
        <v>31312.235477762108</v>
      </c>
    </row>
    <row r="1840" spans="1:3" x14ac:dyDescent="0.25">
      <c r="A1840" t="s">
        <v>5408</v>
      </c>
      <c r="B1840" t="s">
        <v>5410</v>
      </c>
      <c r="C1840" s="2">
        <v>67470.447080596263</v>
      </c>
    </row>
    <row r="1841" spans="1:3" x14ac:dyDescent="0.25">
      <c r="A1841" t="s">
        <v>12609</v>
      </c>
      <c r="B1841" t="s">
        <v>20095</v>
      </c>
      <c r="C1841" s="2">
        <v>15358.905922059386</v>
      </c>
    </row>
    <row r="1842" spans="1:3" x14ac:dyDescent="0.25">
      <c r="A1842" t="s">
        <v>16475</v>
      </c>
      <c r="B1842" t="s">
        <v>16477</v>
      </c>
      <c r="C1842" s="2">
        <v>2361.3025911202039</v>
      </c>
    </row>
    <row r="1843" spans="1:3" x14ac:dyDescent="0.25">
      <c r="A1843" t="s">
        <v>11558</v>
      </c>
      <c r="B1843" t="s">
        <v>11560</v>
      </c>
      <c r="C1843" s="2">
        <v>14672.599981379964</v>
      </c>
    </row>
    <row r="1844" spans="1:3" x14ac:dyDescent="0.25">
      <c r="A1844" t="s">
        <v>2498</v>
      </c>
      <c r="B1844" t="s">
        <v>2500</v>
      </c>
      <c r="C1844" s="2">
        <v>192880.7386295675</v>
      </c>
    </row>
    <row r="1845" spans="1:3" x14ac:dyDescent="0.25">
      <c r="A1845" t="s">
        <v>14762</v>
      </c>
      <c r="B1845" t="s">
        <v>14764</v>
      </c>
      <c r="C1845" s="2">
        <v>4331.326616234056</v>
      </c>
    </row>
    <row r="1846" spans="1:3" x14ac:dyDescent="0.25">
      <c r="A1846" t="s">
        <v>11684</v>
      </c>
      <c r="B1846" t="s">
        <v>11686</v>
      </c>
      <c r="C1846" s="2">
        <v>8314.6839065327258</v>
      </c>
    </row>
    <row r="1847" spans="1:3" x14ac:dyDescent="0.25">
      <c r="A1847" t="s">
        <v>6457</v>
      </c>
      <c r="B1847" t="s">
        <v>6459</v>
      </c>
      <c r="C1847" s="2">
        <v>41550.651410785162</v>
      </c>
    </row>
    <row r="1848" spans="1:3" x14ac:dyDescent="0.25">
      <c r="A1848" t="s">
        <v>16455</v>
      </c>
      <c r="B1848" t="s">
        <v>16457</v>
      </c>
      <c r="C1848" s="2">
        <v>5035.2024196716166</v>
      </c>
    </row>
    <row r="1849" spans="1:3" x14ac:dyDescent="0.25">
      <c r="A1849" t="s">
        <v>20096</v>
      </c>
      <c r="B1849" t="s">
        <v>20097</v>
      </c>
      <c r="C1849" s="2">
        <v>20266.366213978527</v>
      </c>
    </row>
    <row r="1850" spans="1:3" x14ac:dyDescent="0.25">
      <c r="A1850" t="s">
        <v>14759</v>
      </c>
      <c r="B1850" t="s">
        <v>14761</v>
      </c>
      <c r="C1850" s="2">
        <v>2502.2071618876093</v>
      </c>
    </row>
    <row r="1851" spans="1:3" x14ac:dyDescent="0.25">
      <c r="A1851" t="s">
        <v>13244</v>
      </c>
      <c r="B1851" t="s">
        <v>13246</v>
      </c>
      <c r="C1851" s="2">
        <v>6836.4757006045729</v>
      </c>
    </row>
    <row r="1852" spans="1:3" x14ac:dyDescent="0.25">
      <c r="A1852" t="s">
        <v>15222</v>
      </c>
      <c r="B1852" t="s">
        <v>15224</v>
      </c>
      <c r="C1852" s="2">
        <v>3687.612121049126</v>
      </c>
    </row>
    <row r="1853" spans="1:3" x14ac:dyDescent="0.25">
      <c r="A1853" t="s">
        <v>3023</v>
      </c>
      <c r="B1853" t="s">
        <v>20098</v>
      </c>
      <c r="C1853" s="2">
        <v>99752.510454874471</v>
      </c>
    </row>
    <row r="1854" spans="1:3" x14ac:dyDescent="0.25">
      <c r="A1854" t="s">
        <v>4901</v>
      </c>
      <c r="B1854" t="s">
        <v>20099</v>
      </c>
      <c r="C1854" s="2">
        <v>52813.691494242536</v>
      </c>
    </row>
    <row r="1855" spans="1:3" x14ac:dyDescent="0.25">
      <c r="A1855" t="s">
        <v>6675</v>
      </c>
      <c r="B1855" t="s">
        <v>6677</v>
      </c>
      <c r="C1855" s="2">
        <v>81599.784696895877</v>
      </c>
    </row>
    <row r="1856" spans="1:3" x14ac:dyDescent="0.25">
      <c r="A1856" t="s">
        <v>3265</v>
      </c>
      <c r="B1856" t="s">
        <v>3266</v>
      </c>
      <c r="C1856" s="2">
        <v>145244.81230025439</v>
      </c>
    </row>
    <row r="1857" spans="1:3" x14ac:dyDescent="0.25">
      <c r="A1857" t="s">
        <v>10546</v>
      </c>
      <c r="B1857" t="s">
        <v>10548</v>
      </c>
      <c r="C1857" s="2">
        <v>52512.658341550581</v>
      </c>
    </row>
    <row r="1858" spans="1:3" x14ac:dyDescent="0.25">
      <c r="A1858" t="s">
        <v>11675</v>
      </c>
      <c r="B1858" t="s">
        <v>20100</v>
      </c>
      <c r="C1858" s="2">
        <v>30154.964269969398</v>
      </c>
    </row>
    <row r="1859" spans="1:3" x14ac:dyDescent="0.25">
      <c r="A1859" t="s">
        <v>11373</v>
      </c>
      <c r="B1859" t="s">
        <v>11375</v>
      </c>
      <c r="C1859" s="2">
        <v>16924.020186084788</v>
      </c>
    </row>
    <row r="1860" spans="1:3" x14ac:dyDescent="0.25">
      <c r="A1860" t="s">
        <v>18892</v>
      </c>
      <c r="B1860" t="s">
        <v>18893</v>
      </c>
      <c r="C1860" s="2">
        <v>14493.261767196062</v>
      </c>
    </row>
    <row r="1861" spans="1:3" x14ac:dyDescent="0.25">
      <c r="A1861" t="s">
        <v>2912</v>
      </c>
      <c r="B1861" t="s">
        <v>2914</v>
      </c>
      <c r="C1861" s="2">
        <v>261463.00119602703</v>
      </c>
    </row>
    <row r="1862" spans="1:3" x14ac:dyDescent="0.25">
      <c r="A1862" t="s">
        <v>13346</v>
      </c>
      <c r="B1862" t="s">
        <v>13348</v>
      </c>
      <c r="C1862" s="2">
        <v>6879.0567932926733</v>
      </c>
    </row>
    <row r="1863" spans="1:3" x14ac:dyDescent="0.25">
      <c r="A1863" t="s">
        <v>8569</v>
      </c>
      <c r="B1863" t="s">
        <v>20101</v>
      </c>
      <c r="C1863" s="2">
        <v>37112.855383309441</v>
      </c>
    </row>
    <row r="1864" spans="1:3" x14ac:dyDescent="0.25">
      <c r="A1864" t="s">
        <v>18966</v>
      </c>
      <c r="B1864" t="s">
        <v>18967</v>
      </c>
      <c r="C1864" s="2">
        <v>23241.072583793088</v>
      </c>
    </row>
    <row r="1865" spans="1:3" x14ac:dyDescent="0.25">
      <c r="A1865" t="s">
        <v>9192</v>
      </c>
      <c r="B1865" t="s">
        <v>9194</v>
      </c>
      <c r="C1865" s="2">
        <v>20269.529571487026</v>
      </c>
    </row>
    <row r="1866" spans="1:3" x14ac:dyDescent="0.25">
      <c r="A1866" t="s">
        <v>3582</v>
      </c>
      <c r="B1866" t="s">
        <v>3584</v>
      </c>
      <c r="C1866" s="2">
        <v>157840.09407170297</v>
      </c>
    </row>
    <row r="1867" spans="1:3" x14ac:dyDescent="0.25">
      <c r="A1867" t="s">
        <v>20102</v>
      </c>
      <c r="B1867" t="s">
        <v>20103</v>
      </c>
      <c r="C1867" s="2">
        <v>4938.9351239728385</v>
      </c>
    </row>
    <row r="1868" spans="1:3" x14ac:dyDescent="0.25">
      <c r="A1868" t="s">
        <v>5417</v>
      </c>
      <c r="B1868" t="s">
        <v>5419</v>
      </c>
      <c r="C1868" s="2">
        <v>39573.65362025483</v>
      </c>
    </row>
    <row r="1869" spans="1:3" x14ac:dyDescent="0.25">
      <c r="A1869" t="s">
        <v>18440</v>
      </c>
      <c r="B1869" t="s">
        <v>20104</v>
      </c>
      <c r="C1869" s="2">
        <v>6010.2642349745229</v>
      </c>
    </row>
    <row r="1870" spans="1:3" x14ac:dyDescent="0.25">
      <c r="A1870" t="s">
        <v>2681</v>
      </c>
      <c r="B1870" t="s">
        <v>2683</v>
      </c>
      <c r="C1870" s="2">
        <v>179607.38715007983</v>
      </c>
    </row>
    <row r="1871" spans="1:3" x14ac:dyDescent="0.25">
      <c r="A1871" t="s">
        <v>4736</v>
      </c>
      <c r="B1871" t="s">
        <v>20105</v>
      </c>
      <c r="C1871" s="2">
        <v>119349.91282919112</v>
      </c>
    </row>
    <row r="1872" spans="1:3" x14ac:dyDescent="0.25">
      <c r="A1872" t="s">
        <v>5324</v>
      </c>
      <c r="B1872" t="s">
        <v>20106</v>
      </c>
      <c r="C1872" s="2">
        <v>44506.829708094476</v>
      </c>
    </row>
    <row r="1873" spans="1:3" x14ac:dyDescent="0.25">
      <c r="A1873" t="s">
        <v>4805</v>
      </c>
      <c r="B1873" t="s">
        <v>20107</v>
      </c>
      <c r="C1873" s="2">
        <v>39635.604238545457</v>
      </c>
    </row>
    <row r="1874" spans="1:3" x14ac:dyDescent="0.25">
      <c r="A1874" t="s">
        <v>15109</v>
      </c>
      <c r="B1874" t="s">
        <v>20108</v>
      </c>
      <c r="C1874" s="2">
        <v>9069.7238543128242</v>
      </c>
    </row>
    <row r="1875" spans="1:3" x14ac:dyDescent="0.25">
      <c r="A1875" t="s">
        <v>9714</v>
      </c>
      <c r="B1875" t="s">
        <v>9716</v>
      </c>
      <c r="C1875" s="2">
        <v>37685.840080383794</v>
      </c>
    </row>
    <row r="1876" spans="1:3" x14ac:dyDescent="0.25">
      <c r="A1876" t="s">
        <v>11618</v>
      </c>
      <c r="B1876" t="s">
        <v>20109</v>
      </c>
      <c r="C1876" s="2">
        <v>12592.7510854418</v>
      </c>
    </row>
    <row r="1877" spans="1:3" x14ac:dyDescent="0.25">
      <c r="A1877" t="s">
        <v>7348</v>
      </c>
      <c r="B1877" t="s">
        <v>7350</v>
      </c>
      <c r="C1877" s="2">
        <v>13825.827842256464</v>
      </c>
    </row>
    <row r="1878" spans="1:3" x14ac:dyDescent="0.25">
      <c r="A1878" t="s">
        <v>12754</v>
      </c>
      <c r="B1878" t="s">
        <v>12756</v>
      </c>
      <c r="C1878" s="2">
        <v>836.9093655678987</v>
      </c>
    </row>
    <row r="1879" spans="1:3" x14ac:dyDescent="0.25">
      <c r="A1879" t="s">
        <v>8644</v>
      </c>
      <c r="B1879" t="s">
        <v>8646</v>
      </c>
      <c r="C1879" s="2">
        <v>22600.23386816134</v>
      </c>
    </row>
    <row r="1880" spans="1:3" x14ac:dyDescent="0.25">
      <c r="A1880" t="s">
        <v>20110</v>
      </c>
      <c r="B1880" t="s">
        <v>20111</v>
      </c>
      <c r="C1880" s="2">
        <v>11727.809195945361</v>
      </c>
    </row>
    <row r="1881" spans="1:3" x14ac:dyDescent="0.25">
      <c r="A1881" t="s">
        <v>15150</v>
      </c>
      <c r="B1881" t="s">
        <v>15152</v>
      </c>
      <c r="C1881" s="2">
        <v>3810.7530015165075</v>
      </c>
    </row>
    <row r="1882" spans="1:3" x14ac:dyDescent="0.25">
      <c r="A1882" t="s">
        <v>20112</v>
      </c>
      <c r="B1882" t="s">
        <v>20113</v>
      </c>
      <c r="C1882" s="2">
        <v>8588.7859588650044</v>
      </c>
    </row>
    <row r="1883" spans="1:3" x14ac:dyDescent="0.25">
      <c r="A1883" t="s">
        <v>8617</v>
      </c>
      <c r="B1883" t="s">
        <v>8619</v>
      </c>
      <c r="C1883" s="2">
        <v>8297.2980936659933</v>
      </c>
    </row>
    <row r="1884" spans="1:3" x14ac:dyDescent="0.25">
      <c r="A1884" t="s">
        <v>16652</v>
      </c>
      <c r="B1884" t="s">
        <v>16654</v>
      </c>
      <c r="C1884" s="2">
        <v>1900.9478002463486</v>
      </c>
    </row>
    <row r="1885" spans="1:3" x14ac:dyDescent="0.25">
      <c r="A1885" t="s">
        <v>19017</v>
      </c>
      <c r="B1885" t="s">
        <v>19018</v>
      </c>
      <c r="C1885" s="2">
        <v>42107.312607959713</v>
      </c>
    </row>
    <row r="1886" spans="1:3" x14ac:dyDescent="0.25">
      <c r="A1886" t="s">
        <v>9144</v>
      </c>
      <c r="B1886" t="s">
        <v>9146</v>
      </c>
      <c r="C1886" s="2">
        <v>23250.965265456049</v>
      </c>
    </row>
    <row r="1887" spans="1:3" x14ac:dyDescent="0.25">
      <c r="A1887" t="s">
        <v>7867</v>
      </c>
      <c r="B1887" t="s">
        <v>7869</v>
      </c>
      <c r="C1887" s="2">
        <v>32366.611293141861</v>
      </c>
    </row>
    <row r="1888" spans="1:3" x14ac:dyDescent="0.25">
      <c r="A1888" t="s">
        <v>15410</v>
      </c>
      <c r="B1888" t="s">
        <v>15412</v>
      </c>
      <c r="C1888" s="2">
        <v>6976.6411960268106</v>
      </c>
    </row>
    <row r="1889" spans="1:3" x14ac:dyDescent="0.25">
      <c r="A1889" t="s">
        <v>15071</v>
      </c>
      <c r="B1889" t="s">
        <v>15073</v>
      </c>
      <c r="C1889" s="2">
        <v>1031.3695789542685</v>
      </c>
    </row>
    <row r="1890" spans="1:3" x14ac:dyDescent="0.25">
      <c r="A1890" t="s">
        <v>20114</v>
      </c>
      <c r="B1890" t="s">
        <v>20115</v>
      </c>
      <c r="C1890" s="2">
        <v>49468.412171204545</v>
      </c>
    </row>
    <row r="1891" spans="1:3" x14ac:dyDescent="0.25">
      <c r="A1891" t="s">
        <v>9983</v>
      </c>
      <c r="B1891" t="s">
        <v>9985</v>
      </c>
      <c r="C1891" s="2">
        <v>1372.6095807352008</v>
      </c>
    </row>
    <row r="1892" spans="1:3" x14ac:dyDescent="0.25">
      <c r="A1892" t="s">
        <v>15868</v>
      </c>
      <c r="B1892" t="s">
        <v>15870</v>
      </c>
      <c r="C1892" s="2">
        <v>1938.5302129151025</v>
      </c>
    </row>
    <row r="1893" spans="1:3" x14ac:dyDescent="0.25">
      <c r="A1893" t="s">
        <v>6636</v>
      </c>
      <c r="B1893" t="s">
        <v>6638</v>
      </c>
      <c r="C1893" s="2">
        <v>1860.5143397285678</v>
      </c>
    </row>
    <row r="1894" spans="1:3" x14ac:dyDescent="0.25">
      <c r="A1894" t="s">
        <v>2204</v>
      </c>
      <c r="B1894" t="s">
        <v>20116</v>
      </c>
      <c r="C1894" s="2">
        <v>241298.38006264018</v>
      </c>
    </row>
    <row r="1895" spans="1:3" x14ac:dyDescent="0.25">
      <c r="A1895" t="s">
        <v>13349</v>
      </c>
      <c r="B1895" t="s">
        <v>13351</v>
      </c>
      <c r="C1895" s="2">
        <v>6946.1579327630498</v>
      </c>
    </row>
    <row r="1896" spans="1:3" x14ac:dyDescent="0.25">
      <c r="A1896" t="s">
        <v>5807</v>
      </c>
      <c r="B1896" t="s">
        <v>20117</v>
      </c>
      <c r="C1896" s="2">
        <v>14081.55941480299</v>
      </c>
    </row>
    <row r="1897" spans="1:3" x14ac:dyDescent="0.25">
      <c r="A1897" t="s">
        <v>7585</v>
      </c>
      <c r="B1897" t="s">
        <v>20118</v>
      </c>
      <c r="C1897" s="2">
        <v>32723.150442145736</v>
      </c>
    </row>
    <row r="1898" spans="1:3" x14ac:dyDescent="0.25">
      <c r="A1898" t="s">
        <v>2519</v>
      </c>
      <c r="B1898" t="s">
        <v>20119</v>
      </c>
      <c r="C1898" s="2">
        <v>192005.447959771</v>
      </c>
    </row>
    <row r="1899" spans="1:3" x14ac:dyDescent="0.25">
      <c r="A1899" t="s">
        <v>2522</v>
      </c>
      <c r="B1899" t="s">
        <v>2524</v>
      </c>
      <c r="C1899" s="2">
        <v>144863.88654063948</v>
      </c>
    </row>
    <row r="1900" spans="1:3" x14ac:dyDescent="0.25">
      <c r="A1900" t="s">
        <v>10016</v>
      </c>
      <c r="B1900" t="s">
        <v>10018</v>
      </c>
      <c r="C1900" s="2">
        <v>12218.152040843919</v>
      </c>
    </row>
    <row r="1901" spans="1:3" x14ac:dyDescent="0.25">
      <c r="A1901" t="s">
        <v>2210</v>
      </c>
      <c r="B1901" t="s">
        <v>20120</v>
      </c>
      <c r="C1901" s="2">
        <v>252983.13251195932</v>
      </c>
    </row>
    <row r="1902" spans="1:3" x14ac:dyDescent="0.25">
      <c r="A1902" t="s">
        <v>5783</v>
      </c>
      <c r="B1902" t="s">
        <v>5785</v>
      </c>
      <c r="C1902" s="2">
        <v>44475.023586236239</v>
      </c>
    </row>
    <row r="1903" spans="1:3" x14ac:dyDescent="0.25">
      <c r="A1903" t="s">
        <v>4159</v>
      </c>
      <c r="B1903" t="s">
        <v>4161</v>
      </c>
      <c r="C1903" s="2">
        <v>52632.804960347195</v>
      </c>
    </row>
    <row r="1904" spans="1:3" x14ac:dyDescent="0.25">
      <c r="A1904" t="s">
        <v>3934</v>
      </c>
      <c r="B1904" t="s">
        <v>3936</v>
      </c>
      <c r="C1904" s="2">
        <v>57652.322878335741</v>
      </c>
    </row>
    <row r="1905" spans="1:3" x14ac:dyDescent="0.25">
      <c r="A1905" t="s">
        <v>11047</v>
      </c>
      <c r="B1905" t="s">
        <v>11049</v>
      </c>
      <c r="C1905" s="2">
        <v>15611.835335009293</v>
      </c>
    </row>
    <row r="1906" spans="1:3" x14ac:dyDescent="0.25">
      <c r="A1906" t="s">
        <v>20121</v>
      </c>
      <c r="B1906" t="s">
        <v>20122</v>
      </c>
      <c r="C1906" s="2">
        <v>3306.6104408540364</v>
      </c>
    </row>
    <row r="1907" spans="1:3" x14ac:dyDescent="0.25">
      <c r="A1907" t="s">
        <v>20123</v>
      </c>
      <c r="B1907" t="s">
        <v>20124</v>
      </c>
      <c r="C1907" s="2">
        <v>6930.3647266128683</v>
      </c>
    </row>
    <row r="1908" spans="1:3" x14ac:dyDescent="0.25">
      <c r="A1908" t="s">
        <v>2366</v>
      </c>
      <c r="B1908" t="s">
        <v>20125</v>
      </c>
      <c r="C1908" s="2">
        <v>132223.2824834327</v>
      </c>
    </row>
    <row r="1909" spans="1:3" x14ac:dyDescent="0.25">
      <c r="A1909" t="s">
        <v>13580</v>
      </c>
      <c r="B1909" t="s">
        <v>13582</v>
      </c>
      <c r="C1909" s="2">
        <v>8767.1418067535378</v>
      </c>
    </row>
    <row r="1910" spans="1:3" x14ac:dyDescent="0.25">
      <c r="A1910" t="s">
        <v>6603</v>
      </c>
      <c r="B1910" t="s">
        <v>20126</v>
      </c>
      <c r="C1910" s="2">
        <v>5698.7597937735236</v>
      </c>
    </row>
    <row r="1911" spans="1:3" x14ac:dyDescent="0.25">
      <c r="A1911" t="s">
        <v>12597</v>
      </c>
      <c r="B1911" t="s">
        <v>12599</v>
      </c>
      <c r="C1911" s="2">
        <v>8142.5397424790754</v>
      </c>
    </row>
    <row r="1912" spans="1:3" x14ac:dyDescent="0.25">
      <c r="A1912" t="s">
        <v>16458</v>
      </c>
      <c r="B1912" t="s">
        <v>16459</v>
      </c>
      <c r="C1912" s="2">
        <v>2190.1937077056964</v>
      </c>
    </row>
    <row r="1913" spans="1:3" x14ac:dyDescent="0.25">
      <c r="A1913" t="s">
        <v>8287</v>
      </c>
      <c r="B1913" t="s">
        <v>20127</v>
      </c>
      <c r="C1913" s="2">
        <v>162706.71829396687</v>
      </c>
    </row>
    <row r="1914" spans="1:3" x14ac:dyDescent="0.25">
      <c r="A1914" t="s">
        <v>2408</v>
      </c>
      <c r="B1914" t="s">
        <v>20128</v>
      </c>
      <c r="C1914" s="2">
        <v>207741.3685812529</v>
      </c>
    </row>
    <row r="1915" spans="1:3" x14ac:dyDescent="0.25">
      <c r="A1915" t="s">
        <v>4369</v>
      </c>
      <c r="B1915" t="s">
        <v>20129</v>
      </c>
      <c r="C1915" s="2">
        <v>73255.882870102796</v>
      </c>
    </row>
    <row r="1916" spans="1:3" x14ac:dyDescent="0.25">
      <c r="A1916" t="s">
        <v>13979</v>
      </c>
      <c r="B1916" t="s">
        <v>13981</v>
      </c>
      <c r="C1916" s="2">
        <v>3160.3379399726564</v>
      </c>
    </row>
    <row r="1917" spans="1:3" x14ac:dyDescent="0.25">
      <c r="A1917" t="s">
        <v>13163</v>
      </c>
      <c r="B1917" t="s">
        <v>20130</v>
      </c>
      <c r="C1917" s="2">
        <v>13183.63808539063</v>
      </c>
    </row>
    <row r="1918" spans="1:3" x14ac:dyDescent="0.25">
      <c r="A1918" t="s">
        <v>11750</v>
      </c>
      <c r="B1918" t="s">
        <v>11752</v>
      </c>
      <c r="C1918" s="2">
        <v>8683.7257947220332</v>
      </c>
    </row>
    <row r="1919" spans="1:3" x14ac:dyDescent="0.25">
      <c r="A1919" t="s">
        <v>8713</v>
      </c>
      <c r="B1919" t="s">
        <v>20131</v>
      </c>
      <c r="C1919" s="2">
        <v>1352.0983706500638</v>
      </c>
    </row>
    <row r="1920" spans="1:3" x14ac:dyDescent="0.25">
      <c r="A1920" t="s">
        <v>4561</v>
      </c>
      <c r="B1920" t="s">
        <v>20132</v>
      </c>
      <c r="C1920" s="2">
        <v>45629.142364482745</v>
      </c>
    </row>
    <row r="1921" spans="1:3" x14ac:dyDescent="0.25">
      <c r="A1921" t="s">
        <v>16088</v>
      </c>
      <c r="B1921" t="s">
        <v>16089</v>
      </c>
      <c r="C1921" s="2">
        <v>2794.2224450566741</v>
      </c>
    </row>
    <row r="1922" spans="1:3" x14ac:dyDescent="0.25">
      <c r="A1922" t="s">
        <v>9606</v>
      </c>
      <c r="B1922" t="s">
        <v>9608</v>
      </c>
      <c r="C1922" s="2">
        <v>15536.686614037284</v>
      </c>
    </row>
    <row r="1923" spans="1:3" x14ac:dyDescent="0.25">
      <c r="A1923" t="s">
        <v>17104</v>
      </c>
      <c r="B1923" t="s">
        <v>17106</v>
      </c>
      <c r="C1923" s="2">
        <v>1009.2835919858076</v>
      </c>
    </row>
    <row r="1924" spans="1:3" x14ac:dyDescent="0.25">
      <c r="A1924" t="s">
        <v>7720</v>
      </c>
      <c r="B1924" t="s">
        <v>20133</v>
      </c>
      <c r="C1924" s="2">
        <v>28374.511633001504</v>
      </c>
    </row>
    <row r="1925" spans="1:3" x14ac:dyDescent="0.25">
      <c r="A1925" t="s">
        <v>4399</v>
      </c>
      <c r="B1925" t="s">
        <v>20134</v>
      </c>
      <c r="C1925" s="2">
        <v>98484.636765466275</v>
      </c>
    </row>
    <row r="1926" spans="1:3" x14ac:dyDescent="0.25">
      <c r="A1926" t="s">
        <v>15089</v>
      </c>
      <c r="B1926" t="s">
        <v>15091</v>
      </c>
      <c r="C1926" s="2">
        <v>19750.810259425369</v>
      </c>
    </row>
    <row r="1927" spans="1:3" x14ac:dyDescent="0.25">
      <c r="A1927" t="s">
        <v>12513</v>
      </c>
      <c r="B1927" t="s">
        <v>12515</v>
      </c>
      <c r="C1927" s="2">
        <v>10032.270277000269</v>
      </c>
    </row>
    <row r="1928" spans="1:3" x14ac:dyDescent="0.25">
      <c r="A1928" t="s">
        <v>13709</v>
      </c>
      <c r="B1928" t="s">
        <v>13711</v>
      </c>
      <c r="C1928" s="2">
        <v>12854.964665101204</v>
      </c>
    </row>
    <row r="1929" spans="1:3" x14ac:dyDescent="0.25">
      <c r="A1929" t="s">
        <v>15341</v>
      </c>
      <c r="B1929" t="s">
        <v>20135</v>
      </c>
      <c r="C1929" s="2">
        <v>8025.0929055269971</v>
      </c>
    </row>
    <row r="1930" spans="1:3" x14ac:dyDescent="0.25">
      <c r="A1930" t="s">
        <v>4138</v>
      </c>
      <c r="B1930" t="s">
        <v>20136</v>
      </c>
      <c r="C1930" s="2">
        <v>65748.418205874957</v>
      </c>
    </row>
    <row r="1931" spans="1:3" x14ac:dyDescent="0.25">
      <c r="A1931" t="s">
        <v>5561</v>
      </c>
      <c r="B1931" t="s">
        <v>20137</v>
      </c>
      <c r="C1931" s="2">
        <v>52306.634043424943</v>
      </c>
    </row>
    <row r="1932" spans="1:3" x14ac:dyDescent="0.25">
      <c r="A1932" t="s">
        <v>4291</v>
      </c>
      <c r="B1932" t="s">
        <v>4293</v>
      </c>
      <c r="C1932" s="2">
        <v>114090.62966673533</v>
      </c>
    </row>
    <row r="1933" spans="1:3" x14ac:dyDescent="0.25">
      <c r="A1933" t="s">
        <v>11672</v>
      </c>
      <c r="B1933" t="s">
        <v>11674</v>
      </c>
      <c r="C1933" s="2">
        <v>15554.746509631281</v>
      </c>
    </row>
    <row r="1934" spans="1:3" x14ac:dyDescent="0.25">
      <c r="A1934" t="s">
        <v>3898</v>
      </c>
      <c r="B1934" t="s">
        <v>20138</v>
      </c>
      <c r="C1934" s="2">
        <v>82151.014121650383</v>
      </c>
    </row>
    <row r="1935" spans="1:3" x14ac:dyDescent="0.25">
      <c r="A1935" t="s">
        <v>14472</v>
      </c>
      <c r="B1935" t="s">
        <v>14474</v>
      </c>
      <c r="C1935" s="2">
        <v>5459.2016054341057</v>
      </c>
    </row>
    <row r="1936" spans="1:3" x14ac:dyDescent="0.25">
      <c r="A1936" t="s">
        <v>8455</v>
      </c>
      <c r="B1936" t="s">
        <v>20139</v>
      </c>
      <c r="C1936" s="2">
        <v>23075.197619165381</v>
      </c>
    </row>
    <row r="1937" spans="1:3" x14ac:dyDescent="0.25">
      <c r="A1937" t="s">
        <v>6651</v>
      </c>
      <c r="B1937" t="s">
        <v>6653</v>
      </c>
      <c r="C1937" s="2">
        <v>28331.720033250109</v>
      </c>
    </row>
    <row r="1938" spans="1:3" x14ac:dyDescent="0.25">
      <c r="A1938" t="s">
        <v>6568</v>
      </c>
      <c r="B1938" t="s">
        <v>20140</v>
      </c>
      <c r="C1938" s="2">
        <v>127806.3151521048</v>
      </c>
    </row>
    <row r="1939" spans="1:3" x14ac:dyDescent="0.25">
      <c r="A1939" t="s">
        <v>12689</v>
      </c>
      <c r="B1939" t="s">
        <v>12691</v>
      </c>
      <c r="C1939" s="2">
        <v>6230.8117949996549</v>
      </c>
    </row>
    <row r="1940" spans="1:3" x14ac:dyDescent="0.25">
      <c r="A1940" t="s">
        <v>5552</v>
      </c>
      <c r="B1940" t="s">
        <v>5554</v>
      </c>
      <c r="C1940" s="2">
        <v>36416.515272613055</v>
      </c>
    </row>
    <row r="1941" spans="1:3" x14ac:dyDescent="0.25">
      <c r="A1941" t="s">
        <v>14318</v>
      </c>
      <c r="B1941" t="s">
        <v>20141</v>
      </c>
      <c r="C1941" s="2">
        <v>66364.249717668135</v>
      </c>
    </row>
    <row r="1942" spans="1:3" x14ac:dyDescent="0.25">
      <c r="A1942" t="s">
        <v>4662</v>
      </c>
      <c r="B1942" t="s">
        <v>4664</v>
      </c>
      <c r="C1942" s="2">
        <v>83188.307806484212</v>
      </c>
    </row>
    <row r="1943" spans="1:3" x14ac:dyDescent="0.25">
      <c r="A1943" t="s">
        <v>13343</v>
      </c>
      <c r="B1943" t="s">
        <v>13345</v>
      </c>
      <c r="C1943" s="2">
        <v>15471.23387140679</v>
      </c>
    </row>
    <row r="1944" spans="1:3" x14ac:dyDescent="0.25">
      <c r="A1944" t="s">
        <v>2201</v>
      </c>
      <c r="B1944" t="s">
        <v>20142</v>
      </c>
      <c r="C1944" s="2">
        <v>170085.73856507539</v>
      </c>
    </row>
    <row r="1945" spans="1:3" x14ac:dyDescent="0.25">
      <c r="A1945" t="s">
        <v>3615</v>
      </c>
      <c r="B1945" t="s">
        <v>20143</v>
      </c>
      <c r="C1945" s="2">
        <v>105252.32381915866</v>
      </c>
    </row>
    <row r="1946" spans="1:3" x14ac:dyDescent="0.25">
      <c r="A1946" t="s">
        <v>11325</v>
      </c>
      <c r="B1946" t="s">
        <v>11327</v>
      </c>
      <c r="C1946" s="2">
        <v>23371.796894942217</v>
      </c>
    </row>
    <row r="1947" spans="1:3" x14ac:dyDescent="0.25">
      <c r="A1947" t="s">
        <v>16020</v>
      </c>
      <c r="B1947" t="s">
        <v>16022</v>
      </c>
      <c r="C1947" s="2">
        <v>2464.8306550348634</v>
      </c>
    </row>
    <row r="1948" spans="1:3" x14ac:dyDescent="0.25">
      <c r="A1948" t="s">
        <v>14198</v>
      </c>
      <c r="B1948" t="s">
        <v>20144</v>
      </c>
      <c r="C1948" s="2">
        <v>6101.4264468104875</v>
      </c>
    </row>
    <row r="1949" spans="1:3" x14ac:dyDescent="0.25">
      <c r="A1949" t="s">
        <v>4673</v>
      </c>
      <c r="B1949" t="s">
        <v>4675</v>
      </c>
      <c r="C1949" s="2">
        <v>95098.866466319465</v>
      </c>
    </row>
    <row r="1950" spans="1:3" x14ac:dyDescent="0.25">
      <c r="A1950" t="s">
        <v>13238</v>
      </c>
      <c r="B1950" t="s">
        <v>13240</v>
      </c>
      <c r="C1950" s="2">
        <v>8007.9532593900158</v>
      </c>
    </row>
    <row r="1951" spans="1:3" x14ac:dyDescent="0.25">
      <c r="A1951" t="s">
        <v>6595</v>
      </c>
      <c r="B1951" t="s">
        <v>3240</v>
      </c>
      <c r="C1951" s="2">
        <v>29959.296229170697</v>
      </c>
    </row>
    <row r="1952" spans="1:3" x14ac:dyDescent="0.25">
      <c r="A1952" t="s">
        <v>17040</v>
      </c>
      <c r="B1952" t="s">
        <v>17041</v>
      </c>
      <c r="C1952" s="2">
        <v>917.37367746601512</v>
      </c>
    </row>
    <row r="1953" spans="1:3" x14ac:dyDescent="0.25">
      <c r="A1953" t="s">
        <v>5180</v>
      </c>
      <c r="B1953" t="s">
        <v>20145</v>
      </c>
      <c r="C1953" s="2">
        <v>39662.291472799014</v>
      </c>
    </row>
    <row r="1954" spans="1:3" x14ac:dyDescent="0.25">
      <c r="A1954" t="s">
        <v>2459</v>
      </c>
      <c r="B1954" t="s">
        <v>2461</v>
      </c>
      <c r="C1954" s="2">
        <v>137429.30620856353</v>
      </c>
    </row>
    <row r="1955" spans="1:3" x14ac:dyDescent="0.25">
      <c r="A1955" t="s">
        <v>6702</v>
      </c>
      <c r="B1955" t="s">
        <v>20146</v>
      </c>
      <c r="C1955" s="2">
        <v>41498.78902716712</v>
      </c>
    </row>
    <row r="1956" spans="1:3" x14ac:dyDescent="0.25">
      <c r="A1956" t="s">
        <v>6983</v>
      </c>
      <c r="B1956" t="s">
        <v>6985</v>
      </c>
      <c r="C1956" s="2">
        <v>29638.817055140116</v>
      </c>
    </row>
    <row r="1957" spans="1:3" x14ac:dyDescent="0.25">
      <c r="A1957" t="s">
        <v>2309</v>
      </c>
      <c r="B1957" t="s">
        <v>20147</v>
      </c>
      <c r="C1957" s="2">
        <v>217175.42092106739</v>
      </c>
    </row>
    <row r="1958" spans="1:3" x14ac:dyDescent="0.25">
      <c r="A1958" t="s">
        <v>11696</v>
      </c>
      <c r="B1958" t="s">
        <v>11698</v>
      </c>
      <c r="C1958" s="2">
        <v>8098.5581451485714</v>
      </c>
    </row>
    <row r="1959" spans="1:3" x14ac:dyDescent="0.25">
      <c r="A1959" t="s">
        <v>3567</v>
      </c>
      <c r="B1959" t="s">
        <v>3569</v>
      </c>
      <c r="C1959" s="2">
        <v>78104.389681181638</v>
      </c>
    </row>
    <row r="1960" spans="1:3" x14ac:dyDescent="0.25">
      <c r="A1960" t="s">
        <v>4534</v>
      </c>
      <c r="B1960" t="s">
        <v>4536</v>
      </c>
      <c r="C1960" s="2">
        <v>67678.4234578826</v>
      </c>
    </row>
    <row r="1961" spans="1:3" x14ac:dyDescent="0.25">
      <c r="A1961" t="s">
        <v>14836</v>
      </c>
      <c r="B1961" t="s">
        <v>14838</v>
      </c>
      <c r="C1961" s="2">
        <v>6257.4150564902584</v>
      </c>
    </row>
    <row r="1962" spans="1:3" x14ac:dyDescent="0.25">
      <c r="A1962" t="s">
        <v>8146</v>
      </c>
      <c r="B1962" t="s">
        <v>8148</v>
      </c>
      <c r="C1962" s="2">
        <v>24356.990081610998</v>
      </c>
    </row>
    <row r="1963" spans="1:3" x14ac:dyDescent="0.25">
      <c r="A1963" t="s">
        <v>15885</v>
      </c>
      <c r="B1963" t="s">
        <v>15887</v>
      </c>
      <c r="C1963" s="2">
        <v>3473.8721063822927</v>
      </c>
    </row>
    <row r="1964" spans="1:3" x14ac:dyDescent="0.25">
      <c r="A1964" t="s">
        <v>20148</v>
      </c>
      <c r="B1964" t="s">
        <v>20149</v>
      </c>
      <c r="C1964" s="2">
        <v>37324.742820788117</v>
      </c>
    </row>
    <row r="1965" spans="1:3" x14ac:dyDescent="0.25">
      <c r="A1965" t="s">
        <v>13775</v>
      </c>
      <c r="B1965" t="s">
        <v>13777</v>
      </c>
      <c r="C1965" s="2">
        <v>5106.0041122710309</v>
      </c>
    </row>
    <row r="1966" spans="1:3" x14ac:dyDescent="0.25">
      <c r="A1966" t="s">
        <v>20150</v>
      </c>
      <c r="B1966" t="s">
        <v>20151</v>
      </c>
      <c r="C1966" s="2">
        <v>16831.36256888117</v>
      </c>
    </row>
    <row r="1967" spans="1:3" x14ac:dyDescent="0.25">
      <c r="A1967" t="s">
        <v>20152</v>
      </c>
      <c r="B1967" t="s">
        <v>20153</v>
      </c>
      <c r="C1967" s="2">
        <v>1486.2603886770717</v>
      </c>
    </row>
    <row r="1968" spans="1:3" x14ac:dyDescent="0.25">
      <c r="A1968" t="s">
        <v>9135</v>
      </c>
      <c r="B1968" t="s">
        <v>9137</v>
      </c>
      <c r="C1968" s="2">
        <v>20227.140580873081</v>
      </c>
    </row>
    <row r="1969" spans="1:3" x14ac:dyDescent="0.25">
      <c r="A1969" t="s">
        <v>16360</v>
      </c>
      <c r="B1969" t="s">
        <v>16361</v>
      </c>
      <c r="C1969" s="2">
        <v>1988.1414362989181</v>
      </c>
    </row>
    <row r="1970" spans="1:3" x14ac:dyDescent="0.25">
      <c r="A1970" t="s">
        <v>10336</v>
      </c>
      <c r="B1970" t="s">
        <v>10338</v>
      </c>
      <c r="C1970" s="2">
        <v>7098.1141243533448</v>
      </c>
    </row>
    <row r="1971" spans="1:3" x14ac:dyDescent="0.25">
      <c r="A1971" t="s">
        <v>5798</v>
      </c>
      <c r="B1971" t="s">
        <v>5800</v>
      </c>
      <c r="C1971" s="2">
        <v>31742.854708056031</v>
      </c>
    </row>
    <row r="1972" spans="1:3" x14ac:dyDescent="0.25">
      <c r="A1972" t="s">
        <v>16005</v>
      </c>
      <c r="B1972" t="s">
        <v>20154</v>
      </c>
      <c r="C1972" s="2">
        <v>4919.9308223735716</v>
      </c>
    </row>
    <row r="1973" spans="1:3" x14ac:dyDescent="0.25">
      <c r="A1973" t="s">
        <v>2048</v>
      </c>
      <c r="B1973" t="s">
        <v>2050</v>
      </c>
      <c r="C1973" s="2">
        <v>201796.72963568207</v>
      </c>
    </row>
    <row r="1974" spans="1:3" x14ac:dyDescent="0.25">
      <c r="A1974" t="s">
        <v>3922</v>
      </c>
      <c r="B1974" t="s">
        <v>20155</v>
      </c>
      <c r="C1974" s="2">
        <v>53610.512492839029</v>
      </c>
    </row>
    <row r="1975" spans="1:3" x14ac:dyDescent="0.25">
      <c r="A1975" t="s">
        <v>8638</v>
      </c>
      <c r="B1975" t="s">
        <v>20156</v>
      </c>
      <c r="C1975" s="2">
        <v>30585.525984672262</v>
      </c>
    </row>
    <row r="1976" spans="1:3" x14ac:dyDescent="0.25">
      <c r="A1976" t="s">
        <v>10537</v>
      </c>
      <c r="B1976" t="s">
        <v>20157</v>
      </c>
      <c r="C1976" s="2">
        <v>8908.9643263543203</v>
      </c>
    </row>
    <row r="1977" spans="1:3" x14ac:dyDescent="0.25">
      <c r="A1977" t="s">
        <v>5204</v>
      </c>
      <c r="B1977" t="s">
        <v>5206</v>
      </c>
      <c r="C1977" s="2">
        <v>81871.833442627176</v>
      </c>
    </row>
    <row r="1978" spans="1:3" x14ac:dyDescent="0.25">
      <c r="A1978" t="s">
        <v>3937</v>
      </c>
      <c r="B1978" t="s">
        <v>3939</v>
      </c>
      <c r="C1978" s="2">
        <v>95311.616637664076</v>
      </c>
    </row>
    <row r="1979" spans="1:3" x14ac:dyDescent="0.25">
      <c r="A1979" t="s">
        <v>3576</v>
      </c>
      <c r="B1979" t="s">
        <v>3578</v>
      </c>
      <c r="C1979" s="2">
        <v>61977.470019465909</v>
      </c>
    </row>
    <row r="1980" spans="1:3" x14ac:dyDescent="0.25">
      <c r="A1980" t="s">
        <v>3336</v>
      </c>
      <c r="B1980" t="s">
        <v>3338</v>
      </c>
      <c r="C1980" s="2">
        <v>160333.85506904291</v>
      </c>
    </row>
    <row r="1981" spans="1:3" x14ac:dyDescent="0.25">
      <c r="A1981" t="s">
        <v>16632</v>
      </c>
      <c r="B1981" t="s">
        <v>20158</v>
      </c>
      <c r="C1981" s="2">
        <v>2112.2485786961702</v>
      </c>
    </row>
    <row r="1982" spans="1:3" x14ac:dyDescent="0.25">
      <c r="A1982" t="s">
        <v>2648</v>
      </c>
      <c r="B1982" t="s">
        <v>2650</v>
      </c>
      <c r="C1982" s="2">
        <v>169195.62727777351</v>
      </c>
    </row>
    <row r="1983" spans="1:3" x14ac:dyDescent="0.25">
      <c r="A1983" t="s">
        <v>15115</v>
      </c>
      <c r="B1983" t="s">
        <v>15117</v>
      </c>
      <c r="C1983" s="2">
        <v>7716.2485604126941</v>
      </c>
    </row>
    <row r="1984" spans="1:3" x14ac:dyDescent="0.25">
      <c r="A1984" t="s">
        <v>4342</v>
      </c>
      <c r="B1984" t="s">
        <v>4344</v>
      </c>
      <c r="C1984" s="2">
        <v>64393.427951306221</v>
      </c>
    </row>
    <row r="1985" spans="1:3" x14ac:dyDescent="0.25">
      <c r="A1985" t="s">
        <v>10927</v>
      </c>
      <c r="B1985" t="s">
        <v>20159</v>
      </c>
      <c r="C1985" s="2">
        <v>10115.036938008665</v>
      </c>
    </row>
    <row r="1986" spans="1:3" x14ac:dyDescent="0.25">
      <c r="A1986" t="s">
        <v>12564</v>
      </c>
      <c r="B1986" t="s">
        <v>12566</v>
      </c>
      <c r="C1986" s="2">
        <v>6485.4005327517489</v>
      </c>
    </row>
    <row r="1987" spans="1:3" x14ac:dyDescent="0.25">
      <c r="A1987" t="s">
        <v>20160</v>
      </c>
      <c r="B1987" t="s">
        <v>20161</v>
      </c>
      <c r="C1987" s="2">
        <v>82277.002599031315</v>
      </c>
    </row>
    <row r="1988" spans="1:3" x14ac:dyDescent="0.25">
      <c r="A1988" t="s">
        <v>3519</v>
      </c>
      <c r="B1988" t="s">
        <v>20162</v>
      </c>
      <c r="C1988" s="2">
        <v>72905.095280205278</v>
      </c>
    </row>
    <row r="1989" spans="1:3" x14ac:dyDescent="0.25">
      <c r="A1989" t="s">
        <v>10258</v>
      </c>
      <c r="B1989" t="s">
        <v>10260</v>
      </c>
      <c r="C1989" s="2">
        <v>11756.129297829217</v>
      </c>
    </row>
    <row r="1990" spans="1:3" x14ac:dyDescent="0.25">
      <c r="A1990" t="s">
        <v>6496</v>
      </c>
      <c r="B1990" t="s">
        <v>6498</v>
      </c>
      <c r="C1990" s="2">
        <v>40555.637436942256</v>
      </c>
    </row>
    <row r="1991" spans="1:3" x14ac:dyDescent="0.25">
      <c r="A1991" t="s">
        <v>5207</v>
      </c>
      <c r="B1991" t="s">
        <v>20163</v>
      </c>
      <c r="C1991" s="2">
        <v>64705.039946662509</v>
      </c>
    </row>
    <row r="1992" spans="1:3" x14ac:dyDescent="0.25">
      <c r="A1992" t="s">
        <v>4653</v>
      </c>
      <c r="B1992" t="s">
        <v>4655</v>
      </c>
      <c r="C1992" s="2">
        <v>20343.782199550264</v>
      </c>
    </row>
    <row r="1993" spans="1:3" x14ac:dyDescent="0.25">
      <c r="A1993" t="s">
        <v>10261</v>
      </c>
      <c r="B1993" t="s">
        <v>10263</v>
      </c>
      <c r="C1993" s="2">
        <v>10022.206774031853</v>
      </c>
    </row>
    <row r="1994" spans="1:3" x14ac:dyDescent="0.25">
      <c r="A1994" t="s">
        <v>5615</v>
      </c>
      <c r="B1994" t="s">
        <v>20164</v>
      </c>
      <c r="C1994" s="2">
        <v>69444.267134720314</v>
      </c>
    </row>
    <row r="1995" spans="1:3" x14ac:dyDescent="0.25">
      <c r="A1995" t="s">
        <v>16093</v>
      </c>
      <c r="B1995" t="s">
        <v>20165</v>
      </c>
      <c r="C1995" s="2">
        <v>2875.7795531850002</v>
      </c>
    </row>
    <row r="1996" spans="1:3" x14ac:dyDescent="0.25">
      <c r="A1996" t="s">
        <v>2639</v>
      </c>
      <c r="B1996" t="s">
        <v>2641</v>
      </c>
      <c r="C1996" s="2">
        <v>67424.204545381057</v>
      </c>
    </row>
    <row r="1997" spans="1:3" x14ac:dyDescent="0.25">
      <c r="A1997" t="s">
        <v>9282</v>
      </c>
      <c r="B1997" t="s">
        <v>9284</v>
      </c>
      <c r="C1997" s="2">
        <v>27279.299747966532</v>
      </c>
    </row>
    <row r="1998" spans="1:3" x14ac:dyDescent="0.25">
      <c r="A1998" t="s">
        <v>18101</v>
      </c>
      <c r="B1998" t="s">
        <v>18102</v>
      </c>
      <c r="C1998" s="2">
        <v>157.01756360390101</v>
      </c>
    </row>
    <row r="1999" spans="1:3" x14ac:dyDescent="0.25">
      <c r="A1999" t="s">
        <v>1823</v>
      </c>
      <c r="B1999" t="s">
        <v>1825</v>
      </c>
      <c r="C1999" s="2">
        <v>133983.37460116402</v>
      </c>
    </row>
    <row r="2000" spans="1:3" x14ac:dyDescent="0.25">
      <c r="A2000" t="s">
        <v>6259</v>
      </c>
      <c r="B2000" t="s">
        <v>20166</v>
      </c>
      <c r="C2000" s="2">
        <v>64444.839412690322</v>
      </c>
    </row>
    <row r="2001" spans="1:3" x14ac:dyDescent="0.25">
      <c r="A2001" t="s">
        <v>9171</v>
      </c>
      <c r="B2001" t="s">
        <v>20167</v>
      </c>
      <c r="C2001" s="2">
        <v>31845.46252251367</v>
      </c>
    </row>
    <row r="2002" spans="1:3" x14ac:dyDescent="0.25">
      <c r="A2002" t="s">
        <v>6917</v>
      </c>
      <c r="B2002" t="s">
        <v>20168</v>
      </c>
      <c r="C2002" s="2">
        <v>24564.218756213508</v>
      </c>
    </row>
    <row r="2003" spans="1:3" x14ac:dyDescent="0.25">
      <c r="A2003" t="s">
        <v>1487</v>
      </c>
      <c r="B2003" t="s">
        <v>20169</v>
      </c>
      <c r="C2003" s="2">
        <v>256164.77997842111</v>
      </c>
    </row>
    <row r="2004" spans="1:3" x14ac:dyDescent="0.25">
      <c r="A2004" t="s">
        <v>13477</v>
      </c>
      <c r="B2004" t="s">
        <v>13479</v>
      </c>
      <c r="C2004" s="2">
        <v>4977.7443441989808</v>
      </c>
    </row>
    <row r="2005" spans="1:3" x14ac:dyDescent="0.25">
      <c r="A2005" t="s">
        <v>9019</v>
      </c>
      <c r="B2005" t="s">
        <v>9021</v>
      </c>
      <c r="C2005" s="2">
        <v>19254.206842439533</v>
      </c>
    </row>
    <row r="2006" spans="1:3" x14ac:dyDescent="0.25">
      <c r="A2006" t="s">
        <v>16238</v>
      </c>
      <c r="B2006" t="s">
        <v>16240</v>
      </c>
      <c r="C2006" s="2">
        <v>1816.5149125648372</v>
      </c>
    </row>
    <row r="2007" spans="1:3" x14ac:dyDescent="0.25">
      <c r="A2007" t="s">
        <v>20170</v>
      </c>
      <c r="B2007" t="s">
        <v>20171</v>
      </c>
      <c r="C2007" s="2">
        <v>1470.7886946809365</v>
      </c>
    </row>
    <row r="2008" spans="1:3" x14ac:dyDescent="0.25">
      <c r="A2008" t="s">
        <v>5690</v>
      </c>
      <c r="B2008" t="s">
        <v>5692</v>
      </c>
      <c r="C2008" s="2">
        <v>23060.243565488814</v>
      </c>
    </row>
    <row r="2009" spans="1:3" x14ac:dyDescent="0.25">
      <c r="A2009" t="s">
        <v>3202</v>
      </c>
      <c r="B2009" t="s">
        <v>20172</v>
      </c>
      <c r="C2009" s="2">
        <v>123443.46999196782</v>
      </c>
    </row>
    <row r="2010" spans="1:3" x14ac:dyDescent="0.25">
      <c r="A2010" t="s">
        <v>7552</v>
      </c>
      <c r="B2010" t="s">
        <v>20173</v>
      </c>
      <c r="C2010" s="2">
        <v>18464.183611550852</v>
      </c>
    </row>
    <row r="2011" spans="1:3" x14ac:dyDescent="0.25">
      <c r="A2011" t="s">
        <v>15362</v>
      </c>
      <c r="B2011" t="s">
        <v>20174</v>
      </c>
      <c r="C2011" s="2">
        <v>16982.571057787638</v>
      </c>
    </row>
    <row r="2012" spans="1:3" x14ac:dyDescent="0.25">
      <c r="A2012" t="s">
        <v>16434</v>
      </c>
      <c r="B2012" t="s">
        <v>16436</v>
      </c>
      <c r="C2012" s="2">
        <v>2823.0377561795872</v>
      </c>
    </row>
    <row r="2013" spans="1:3" x14ac:dyDescent="0.25">
      <c r="A2013" t="s">
        <v>4081</v>
      </c>
      <c r="B2013" t="s">
        <v>4083</v>
      </c>
      <c r="C2013" s="2">
        <v>80877.331357544739</v>
      </c>
    </row>
    <row r="2014" spans="1:3" x14ac:dyDescent="0.25">
      <c r="A2014" t="s">
        <v>6442</v>
      </c>
      <c r="B2014" t="s">
        <v>6444</v>
      </c>
      <c r="C2014" s="2">
        <v>66258.996186021555</v>
      </c>
    </row>
    <row r="2015" spans="1:3" x14ac:dyDescent="0.25">
      <c r="A2015" t="s">
        <v>4555</v>
      </c>
      <c r="B2015" t="s">
        <v>4557</v>
      </c>
      <c r="C2015" s="2">
        <v>112257.20517039775</v>
      </c>
    </row>
    <row r="2016" spans="1:3" x14ac:dyDescent="0.25">
      <c r="A2016" t="s">
        <v>2417</v>
      </c>
      <c r="B2016" t="s">
        <v>2419</v>
      </c>
      <c r="C2016" s="2">
        <v>129722.9624080879</v>
      </c>
    </row>
    <row r="2017" spans="1:3" x14ac:dyDescent="0.25">
      <c r="A2017" t="s">
        <v>18880</v>
      </c>
      <c r="B2017" t="s">
        <v>20175</v>
      </c>
      <c r="C2017" s="2">
        <v>7754.4009525888896</v>
      </c>
    </row>
    <row r="2018" spans="1:3" x14ac:dyDescent="0.25">
      <c r="A2018" t="s">
        <v>4228</v>
      </c>
      <c r="B2018" t="s">
        <v>4230</v>
      </c>
      <c r="C2018" s="2">
        <v>71764.158500274658</v>
      </c>
    </row>
    <row r="2019" spans="1:3" x14ac:dyDescent="0.25">
      <c r="A2019" t="s">
        <v>15975</v>
      </c>
      <c r="B2019" t="s">
        <v>15977</v>
      </c>
      <c r="C2019" s="2">
        <v>3815.9437836100064</v>
      </c>
    </row>
    <row r="2020" spans="1:3" x14ac:dyDescent="0.25">
      <c r="A2020" t="s">
        <v>12276</v>
      </c>
      <c r="B2020" t="s">
        <v>12278</v>
      </c>
      <c r="C2020" s="2">
        <v>4942.8519357242758</v>
      </c>
    </row>
    <row r="2021" spans="1:3" x14ac:dyDescent="0.25">
      <c r="A2021" t="s">
        <v>12444</v>
      </c>
      <c r="B2021" t="s">
        <v>12446</v>
      </c>
      <c r="C2021" s="2">
        <v>7278.598049111235</v>
      </c>
    </row>
    <row r="2022" spans="1:3" x14ac:dyDescent="0.25">
      <c r="A2022" t="s">
        <v>9001</v>
      </c>
      <c r="B2022" t="s">
        <v>9003</v>
      </c>
      <c r="C2022" s="2">
        <v>7140.7331773315454</v>
      </c>
    </row>
    <row r="2023" spans="1:3" x14ac:dyDescent="0.25">
      <c r="A2023" t="s">
        <v>6184</v>
      </c>
      <c r="B2023" t="s">
        <v>6186</v>
      </c>
      <c r="C2023" s="2">
        <v>65948.929634597152</v>
      </c>
    </row>
    <row r="2024" spans="1:3" x14ac:dyDescent="0.25">
      <c r="A2024" t="s">
        <v>15281</v>
      </c>
      <c r="B2024" t="s">
        <v>15283</v>
      </c>
      <c r="C2024" s="2">
        <v>9079.2708672734861</v>
      </c>
    </row>
    <row r="2025" spans="1:3" x14ac:dyDescent="0.25">
      <c r="A2025" t="s">
        <v>13223</v>
      </c>
      <c r="B2025" t="s">
        <v>20176</v>
      </c>
      <c r="C2025" s="2">
        <v>4177.3573789565316</v>
      </c>
    </row>
    <row r="2026" spans="1:3" x14ac:dyDescent="0.25">
      <c r="A2026" t="s">
        <v>4492</v>
      </c>
      <c r="B2026" t="s">
        <v>4494</v>
      </c>
      <c r="C2026" s="2">
        <v>76083.464357976394</v>
      </c>
    </row>
    <row r="2027" spans="1:3" x14ac:dyDescent="0.25">
      <c r="A2027" t="s">
        <v>11537</v>
      </c>
      <c r="B2027" t="s">
        <v>20177</v>
      </c>
      <c r="C2027" s="2">
        <v>16620.822721701123</v>
      </c>
    </row>
    <row r="2028" spans="1:3" x14ac:dyDescent="0.25">
      <c r="A2028" t="s">
        <v>7058</v>
      </c>
      <c r="B2028" t="s">
        <v>20178</v>
      </c>
      <c r="C2028" s="2">
        <v>39456.155594426709</v>
      </c>
    </row>
    <row r="2029" spans="1:3" x14ac:dyDescent="0.25">
      <c r="A2029" t="s">
        <v>15954</v>
      </c>
      <c r="B2029" t="s">
        <v>20179</v>
      </c>
      <c r="C2029" s="2">
        <v>356.07902427536669</v>
      </c>
    </row>
    <row r="2030" spans="1:3" x14ac:dyDescent="0.25">
      <c r="A2030" t="s">
        <v>13136</v>
      </c>
      <c r="B2030" t="s">
        <v>20180</v>
      </c>
      <c r="C2030" s="2">
        <v>32497.351133500575</v>
      </c>
    </row>
    <row r="2031" spans="1:3" x14ac:dyDescent="0.25">
      <c r="A2031" t="s">
        <v>7315</v>
      </c>
      <c r="B2031" t="s">
        <v>20181</v>
      </c>
      <c r="C2031" s="2">
        <v>48563.763243105466</v>
      </c>
    </row>
    <row r="2032" spans="1:3" x14ac:dyDescent="0.25">
      <c r="A2032" t="s">
        <v>11406</v>
      </c>
      <c r="B2032" t="s">
        <v>20182</v>
      </c>
      <c r="C2032" s="2">
        <v>5460.6360442752357</v>
      </c>
    </row>
    <row r="2033" spans="1:3" x14ac:dyDescent="0.25">
      <c r="A2033" t="s">
        <v>8350</v>
      </c>
      <c r="B2033" t="s">
        <v>20183</v>
      </c>
      <c r="C2033" s="2">
        <v>32965.923752025614</v>
      </c>
    </row>
    <row r="2034" spans="1:3" x14ac:dyDescent="0.25">
      <c r="A2034" t="s">
        <v>6166</v>
      </c>
      <c r="B2034" t="s">
        <v>19046</v>
      </c>
      <c r="C2034" s="2">
        <v>53001.077289928064</v>
      </c>
    </row>
    <row r="2035" spans="1:3" x14ac:dyDescent="0.25">
      <c r="A2035" t="s">
        <v>14336</v>
      </c>
      <c r="B2035" t="s">
        <v>14338</v>
      </c>
      <c r="C2035" s="2">
        <v>9191.7391546630879</v>
      </c>
    </row>
    <row r="2036" spans="1:3" x14ac:dyDescent="0.25">
      <c r="A2036" t="s">
        <v>4324</v>
      </c>
      <c r="B2036" t="s">
        <v>20184</v>
      </c>
      <c r="C2036" s="2">
        <v>87988.674067842716</v>
      </c>
    </row>
    <row r="2037" spans="1:3" x14ac:dyDescent="0.25">
      <c r="A2037" t="s">
        <v>11955</v>
      </c>
      <c r="B2037" t="s">
        <v>11957</v>
      </c>
      <c r="C2037" s="2">
        <v>10139.653610983929</v>
      </c>
    </row>
    <row r="2038" spans="1:3" x14ac:dyDescent="0.25">
      <c r="A2038" t="s">
        <v>5384</v>
      </c>
      <c r="B2038" t="s">
        <v>5386</v>
      </c>
      <c r="C2038" s="2">
        <v>81321.3517205565</v>
      </c>
    </row>
    <row r="2039" spans="1:3" x14ac:dyDescent="0.25">
      <c r="A2039" t="s">
        <v>5654</v>
      </c>
      <c r="B2039" t="s">
        <v>5656</v>
      </c>
      <c r="C2039" s="2">
        <v>37265.904371129953</v>
      </c>
    </row>
    <row r="2040" spans="1:3" x14ac:dyDescent="0.25">
      <c r="A2040" t="s">
        <v>8140</v>
      </c>
      <c r="B2040" t="s">
        <v>8142</v>
      </c>
      <c r="C2040" s="2">
        <v>34529.370063910173</v>
      </c>
    </row>
    <row r="2041" spans="1:3" x14ac:dyDescent="0.25">
      <c r="A2041" t="s">
        <v>16188</v>
      </c>
      <c r="B2041" t="s">
        <v>16190</v>
      </c>
      <c r="C2041" s="2">
        <v>1889.6091766240509</v>
      </c>
    </row>
    <row r="2042" spans="1:3" x14ac:dyDescent="0.25">
      <c r="A2042" t="s">
        <v>5693</v>
      </c>
      <c r="B2042" t="s">
        <v>5695</v>
      </c>
      <c r="C2042" s="2">
        <v>51362.285553750058</v>
      </c>
    </row>
    <row r="2043" spans="1:3" x14ac:dyDescent="0.25">
      <c r="A2043" t="s">
        <v>1952</v>
      </c>
      <c r="B2043" t="s">
        <v>1954</v>
      </c>
      <c r="C2043" s="2">
        <v>180864.96554868764</v>
      </c>
    </row>
    <row r="2044" spans="1:3" x14ac:dyDescent="0.25">
      <c r="A2044" t="s">
        <v>11762</v>
      </c>
      <c r="B2044" t="s">
        <v>20185</v>
      </c>
      <c r="C2044" s="2">
        <v>13641.087763759859</v>
      </c>
    </row>
    <row r="2045" spans="1:3" x14ac:dyDescent="0.25">
      <c r="A2045" t="s">
        <v>5414</v>
      </c>
      <c r="B2045" t="s">
        <v>20186</v>
      </c>
      <c r="C2045" s="2">
        <v>107980.79674113497</v>
      </c>
    </row>
    <row r="2046" spans="1:3" x14ac:dyDescent="0.25">
      <c r="A2046" t="s">
        <v>7151</v>
      </c>
      <c r="B2046" t="s">
        <v>20187</v>
      </c>
      <c r="C2046" s="2">
        <v>40824.336474650016</v>
      </c>
    </row>
    <row r="2047" spans="1:3" x14ac:dyDescent="0.25">
      <c r="A2047" t="s">
        <v>4552</v>
      </c>
      <c r="B2047" t="s">
        <v>20188</v>
      </c>
      <c r="C2047" s="2">
        <v>86814.148182730918</v>
      </c>
    </row>
    <row r="2048" spans="1:3" x14ac:dyDescent="0.25">
      <c r="A2048" t="s">
        <v>4423</v>
      </c>
      <c r="B2048" t="s">
        <v>20189</v>
      </c>
      <c r="C2048" s="2">
        <v>71626.523690859234</v>
      </c>
    </row>
    <row r="2049" spans="1:3" x14ac:dyDescent="0.25">
      <c r="A2049" t="s">
        <v>5216</v>
      </c>
      <c r="B2049" t="s">
        <v>5218</v>
      </c>
      <c r="C2049" s="2">
        <v>44162.352728848469</v>
      </c>
    </row>
    <row r="2050" spans="1:3" x14ac:dyDescent="0.25">
      <c r="A2050" t="s">
        <v>1877</v>
      </c>
      <c r="B2050" t="s">
        <v>1879</v>
      </c>
      <c r="C2050" s="2">
        <v>43224.577120920338</v>
      </c>
    </row>
    <row r="2051" spans="1:3" x14ac:dyDescent="0.25">
      <c r="A2051" t="s">
        <v>13214</v>
      </c>
      <c r="B2051" t="s">
        <v>13216</v>
      </c>
      <c r="C2051" s="2">
        <v>1196.8994500355968</v>
      </c>
    </row>
    <row r="2052" spans="1:3" x14ac:dyDescent="0.25">
      <c r="A2052" t="s">
        <v>15347</v>
      </c>
      <c r="B2052" t="s">
        <v>15349</v>
      </c>
      <c r="C2052" s="2">
        <v>3417.0674080241406</v>
      </c>
    </row>
    <row r="2053" spans="1:3" x14ac:dyDescent="0.25">
      <c r="A2053" t="s">
        <v>2798</v>
      </c>
      <c r="B2053" t="s">
        <v>20190</v>
      </c>
      <c r="C2053" s="2">
        <v>160156.41947061135</v>
      </c>
    </row>
    <row r="2054" spans="1:3" x14ac:dyDescent="0.25">
      <c r="A2054" t="s">
        <v>5983</v>
      </c>
      <c r="B2054" t="s">
        <v>20191</v>
      </c>
      <c r="C2054" s="2">
        <v>72317.631033080645</v>
      </c>
    </row>
    <row r="2055" spans="1:3" x14ac:dyDescent="0.25">
      <c r="A2055" t="s">
        <v>9849</v>
      </c>
      <c r="B2055" t="s">
        <v>9851</v>
      </c>
      <c r="C2055" s="2">
        <v>53087.465707705742</v>
      </c>
    </row>
    <row r="2056" spans="1:3" x14ac:dyDescent="0.25">
      <c r="A2056" t="s">
        <v>2504</v>
      </c>
      <c r="B2056" t="s">
        <v>20192</v>
      </c>
      <c r="C2056" s="2">
        <v>151336.80619013042</v>
      </c>
    </row>
    <row r="2057" spans="1:3" x14ac:dyDescent="0.25">
      <c r="A2057" t="s">
        <v>12988</v>
      </c>
      <c r="B2057" t="s">
        <v>12990</v>
      </c>
      <c r="C2057" s="2">
        <v>4778.7403991185793</v>
      </c>
    </row>
    <row r="2058" spans="1:3" x14ac:dyDescent="0.25">
      <c r="A2058" t="s">
        <v>10423</v>
      </c>
      <c r="B2058" t="s">
        <v>10425</v>
      </c>
      <c r="C2058" s="2">
        <v>13800.405951006305</v>
      </c>
    </row>
    <row r="2059" spans="1:3" x14ac:dyDescent="0.25">
      <c r="A2059" t="s">
        <v>2864</v>
      </c>
      <c r="B2059" t="s">
        <v>2866</v>
      </c>
      <c r="C2059" s="2">
        <v>187847.93345973146</v>
      </c>
    </row>
    <row r="2060" spans="1:3" x14ac:dyDescent="0.25">
      <c r="A2060" t="s">
        <v>12264</v>
      </c>
      <c r="B2060" t="s">
        <v>12266</v>
      </c>
      <c r="C2060" s="2">
        <v>10690.250364236728</v>
      </c>
    </row>
    <row r="2061" spans="1:3" x14ac:dyDescent="0.25">
      <c r="A2061" t="s">
        <v>15579</v>
      </c>
      <c r="B2061" t="s">
        <v>15581</v>
      </c>
      <c r="C2061" s="2">
        <v>5829.7803102166326</v>
      </c>
    </row>
    <row r="2062" spans="1:3" x14ac:dyDescent="0.25">
      <c r="A2062" t="s">
        <v>6974</v>
      </c>
      <c r="B2062" t="s">
        <v>6976</v>
      </c>
      <c r="C2062" s="2">
        <v>36986.382624651749</v>
      </c>
    </row>
    <row r="2063" spans="1:3" x14ac:dyDescent="0.25">
      <c r="A2063" t="s">
        <v>8701</v>
      </c>
      <c r="B2063" t="s">
        <v>8703</v>
      </c>
      <c r="C2063" s="2">
        <v>26434.165652876523</v>
      </c>
    </row>
    <row r="2064" spans="1:3" x14ac:dyDescent="0.25">
      <c r="A2064" t="s">
        <v>5962</v>
      </c>
      <c r="B2064" t="s">
        <v>5964</v>
      </c>
      <c r="C2064" s="2">
        <v>23240.78500583777</v>
      </c>
    </row>
    <row r="2065" spans="1:3" x14ac:dyDescent="0.25">
      <c r="A2065" t="s">
        <v>5846</v>
      </c>
      <c r="B2065" t="s">
        <v>20193</v>
      </c>
      <c r="C2065" s="2">
        <v>39100.479179288792</v>
      </c>
    </row>
    <row r="2066" spans="1:3" x14ac:dyDescent="0.25">
      <c r="A2066" t="s">
        <v>1334</v>
      </c>
      <c r="B2066" t="s">
        <v>1336</v>
      </c>
      <c r="C2066" s="2">
        <v>222834.75090138722</v>
      </c>
    </row>
    <row r="2067" spans="1:3" x14ac:dyDescent="0.25">
      <c r="A2067" t="s">
        <v>18148</v>
      </c>
      <c r="B2067" t="s">
        <v>18149</v>
      </c>
      <c r="C2067" s="2">
        <v>4344.4401709965805</v>
      </c>
    </row>
    <row r="2068" spans="1:3" x14ac:dyDescent="0.25">
      <c r="A2068" t="s">
        <v>5971</v>
      </c>
      <c r="B2068" t="s">
        <v>20194</v>
      </c>
      <c r="C2068" s="2">
        <v>169292.13843957844</v>
      </c>
    </row>
    <row r="2069" spans="1:3" x14ac:dyDescent="0.25">
      <c r="A2069" t="s">
        <v>6899</v>
      </c>
      <c r="B2069" t="s">
        <v>20195</v>
      </c>
      <c r="C2069" s="2">
        <v>29823.32937189611</v>
      </c>
    </row>
    <row r="2070" spans="1:3" x14ac:dyDescent="0.25">
      <c r="A2070" t="s">
        <v>18863</v>
      </c>
      <c r="B2070" t="s">
        <v>18864</v>
      </c>
      <c r="C2070" s="2">
        <v>9563.2323573435278</v>
      </c>
    </row>
    <row r="2071" spans="1:3" x14ac:dyDescent="0.25">
      <c r="A2071" t="s">
        <v>4174</v>
      </c>
      <c r="B2071" t="s">
        <v>4176</v>
      </c>
      <c r="C2071" s="2">
        <v>79700.332302017181</v>
      </c>
    </row>
    <row r="2072" spans="1:3" x14ac:dyDescent="0.25">
      <c r="A2072" t="s">
        <v>5288</v>
      </c>
      <c r="B2072" t="s">
        <v>5290</v>
      </c>
      <c r="C2072" s="2">
        <v>52843.829663959899</v>
      </c>
    </row>
    <row r="2073" spans="1:3" x14ac:dyDescent="0.25">
      <c r="A2073" t="s">
        <v>3477</v>
      </c>
      <c r="B2073" t="s">
        <v>3479</v>
      </c>
      <c r="C2073" s="2">
        <v>91636.140306329398</v>
      </c>
    </row>
    <row r="2074" spans="1:3" x14ac:dyDescent="0.25">
      <c r="A2074" t="s">
        <v>6163</v>
      </c>
      <c r="B2074" t="s">
        <v>19041</v>
      </c>
      <c r="C2074" s="2">
        <v>42062.934728206783</v>
      </c>
    </row>
    <row r="2075" spans="1:3" x14ac:dyDescent="0.25">
      <c r="A2075" t="s">
        <v>4036</v>
      </c>
      <c r="B2075" t="s">
        <v>20196</v>
      </c>
      <c r="C2075" s="2">
        <v>71752.885444426181</v>
      </c>
    </row>
    <row r="2076" spans="1:3" x14ac:dyDescent="0.25">
      <c r="A2076" t="s">
        <v>1763</v>
      </c>
      <c r="B2076" t="s">
        <v>1765</v>
      </c>
      <c r="C2076" s="2">
        <v>245647.42148092185</v>
      </c>
    </row>
    <row r="2077" spans="1:3" x14ac:dyDescent="0.25">
      <c r="A2077" t="s">
        <v>3088</v>
      </c>
      <c r="B2077" t="s">
        <v>20197</v>
      </c>
      <c r="C2077" s="2">
        <v>125365.3178076949</v>
      </c>
    </row>
    <row r="2078" spans="1:3" x14ac:dyDescent="0.25">
      <c r="A2078" t="s">
        <v>5333</v>
      </c>
      <c r="B2078" t="s">
        <v>20198</v>
      </c>
      <c r="C2078" s="2">
        <v>56199.576824571486</v>
      </c>
    </row>
    <row r="2079" spans="1:3" x14ac:dyDescent="0.25">
      <c r="A2079" t="s">
        <v>2102</v>
      </c>
      <c r="B2079" t="s">
        <v>2104</v>
      </c>
      <c r="C2079" s="2">
        <v>201265.51563661775</v>
      </c>
    </row>
    <row r="2080" spans="1:3" x14ac:dyDescent="0.25">
      <c r="A2080" t="s">
        <v>3746</v>
      </c>
      <c r="B2080" t="s">
        <v>20199</v>
      </c>
      <c r="C2080" s="2">
        <v>65157.975226289149</v>
      </c>
    </row>
    <row r="2081" spans="1:3" x14ac:dyDescent="0.25">
      <c r="A2081" t="s">
        <v>5009</v>
      </c>
      <c r="B2081" t="s">
        <v>5011</v>
      </c>
      <c r="C2081" s="2">
        <v>26107.743392821332</v>
      </c>
    </row>
    <row r="2082" spans="1:3" x14ac:dyDescent="0.25">
      <c r="A2082" t="s">
        <v>6660</v>
      </c>
      <c r="B2082" t="s">
        <v>6662</v>
      </c>
      <c r="C2082" s="2">
        <v>60912.34684074</v>
      </c>
    </row>
    <row r="2083" spans="1:3" x14ac:dyDescent="0.25">
      <c r="A2083" t="s">
        <v>4024</v>
      </c>
      <c r="B2083" t="s">
        <v>20200</v>
      </c>
      <c r="C2083" s="2">
        <v>91928.779633661485</v>
      </c>
    </row>
    <row r="2084" spans="1:3" x14ac:dyDescent="0.25">
      <c r="A2084" t="s">
        <v>11313</v>
      </c>
      <c r="B2084" t="s">
        <v>11315</v>
      </c>
      <c r="C2084" s="2">
        <v>9601.0776162634393</v>
      </c>
    </row>
    <row r="2085" spans="1:3" x14ac:dyDescent="0.25">
      <c r="A2085" t="s">
        <v>5447</v>
      </c>
      <c r="B2085" t="s">
        <v>20201</v>
      </c>
      <c r="C2085" s="2">
        <v>40787.584011960302</v>
      </c>
    </row>
    <row r="2086" spans="1:3" x14ac:dyDescent="0.25">
      <c r="A2086" t="s">
        <v>15231</v>
      </c>
      <c r="B2086" t="s">
        <v>15233</v>
      </c>
      <c r="C2086" s="2">
        <v>4696.9359739486781</v>
      </c>
    </row>
    <row r="2087" spans="1:3" x14ac:dyDescent="0.25">
      <c r="A2087" t="s">
        <v>8782</v>
      </c>
      <c r="B2087" t="s">
        <v>20202</v>
      </c>
      <c r="C2087" s="2">
        <v>61622.435478324267</v>
      </c>
    </row>
    <row r="2088" spans="1:3" x14ac:dyDescent="0.25">
      <c r="A2088" t="s">
        <v>7166</v>
      </c>
      <c r="B2088" t="s">
        <v>20203</v>
      </c>
      <c r="C2088" s="2">
        <v>24589.124732611825</v>
      </c>
    </row>
    <row r="2089" spans="1:3" x14ac:dyDescent="0.25">
      <c r="A2089" t="s">
        <v>4633</v>
      </c>
      <c r="B2089" t="s">
        <v>4635</v>
      </c>
      <c r="C2089" s="2">
        <v>82445.954072625027</v>
      </c>
    </row>
    <row r="2090" spans="1:3" x14ac:dyDescent="0.25">
      <c r="A2090" t="s">
        <v>17323</v>
      </c>
      <c r="B2090" t="s">
        <v>17325</v>
      </c>
      <c r="C2090" s="2">
        <v>4911.1988053382802</v>
      </c>
    </row>
    <row r="2091" spans="1:3" x14ac:dyDescent="0.25">
      <c r="A2091" t="s">
        <v>1658</v>
      </c>
      <c r="B2091" t="s">
        <v>20204</v>
      </c>
      <c r="C2091" s="2">
        <v>181504.19382776957</v>
      </c>
    </row>
    <row r="2092" spans="1:3" x14ac:dyDescent="0.25">
      <c r="A2092" t="s">
        <v>11723</v>
      </c>
      <c r="B2092" t="s">
        <v>11725</v>
      </c>
      <c r="C2092" s="2">
        <v>12944.286378023133</v>
      </c>
    </row>
    <row r="2093" spans="1:3" x14ac:dyDescent="0.25">
      <c r="A2093" t="s">
        <v>6773</v>
      </c>
      <c r="B2093" t="s">
        <v>20205</v>
      </c>
      <c r="C2093" s="2">
        <v>36518.489265257173</v>
      </c>
    </row>
    <row r="2094" spans="1:3" x14ac:dyDescent="0.25">
      <c r="A2094" t="s">
        <v>10618</v>
      </c>
      <c r="B2094" t="s">
        <v>20206</v>
      </c>
      <c r="C2094" s="2">
        <v>19611.551209718298</v>
      </c>
    </row>
    <row r="2095" spans="1:3" x14ac:dyDescent="0.25">
      <c r="A2095" t="s">
        <v>9947</v>
      </c>
      <c r="B2095" t="s">
        <v>9949</v>
      </c>
      <c r="C2095" s="2">
        <v>15293.616523707517</v>
      </c>
    </row>
    <row r="2096" spans="1:3" x14ac:dyDescent="0.25">
      <c r="A2096" t="s">
        <v>2654</v>
      </c>
      <c r="B2096" t="s">
        <v>2656</v>
      </c>
      <c r="C2096" s="2">
        <v>265665.72295064264</v>
      </c>
    </row>
    <row r="2097" spans="1:3" x14ac:dyDescent="0.25">
      <c r="A2097" t="s">
        <v>7540</v>
      </c>
      <c r="B2097" t="s">
        <v>7542</v>
      </c>
      <c r="C2097" s="2">
        <v>37764.4495144701</v>
      </c>
    </row>
    <row r="2098" spans="1:3" x14ac:dyDescent="0.25">
      <c r="A2098" t="s">
        <v>4576</v>
      </c>
      <c r="B2098" t="s">
        <v>20207</v>
      </c>
      <c r="C2098" s="2">
        <v>179932.46527077185</v>
      </c>
    </row>
    <row r="2099" spans="1:3" x14ac:dyDescent="0.25">
      <c r="A2099" t="s">
        <v>20208</v>
      </c>
      <c r="B2099" t="s">
        <v>20209</v>
      </c>
      <c r="C2099" s="2">
        <v>6597.2683573706445</v>
      </c>
    </row>
    <row r="2100" spans="1:3" x14ac:dyDescent="0.25">
      <c r="A2100" t="s">
        <v>9986</v>
      </c>
      <c r="B2100" t="s">
        <v>20210</v>
      </c>
      <c r="C2100" s="2">
        <v>22534.59017376852</v>
      </c>
    </row>
    <row r="2101" spans="1:3" x14ac:dyDescent="0.25">
      <c r="A2101" t="s">
        <v>4075</v>
      </c>
      <c r="B2101" t="s">
        <v>4077</v>
      </c>
      <c r="C2101" s="2">
        <v>60619.822544590017</v>
      </c>
    </row>
    <row r="2102" spans="1:3" x14ac:dyDescent="0.25">
      <c r="A2102" t="s">
        <v>2501</v>
      </c>
      <c r="B2102" t="s">
        <v>20211</v>
      </c>
      <c r="C2102" s="2">
        <v>97583.252422315985</v>
      </c>
    </row>
    <row r="2103" spans="1:3" x14ac:dyDescent="0.25">
      <c r="A2103" t="s">
        <v>7459</v>
      </c>
      <c r="B2103" t="s">
        <v>7461</v>
      </c>
      <c r="C2103" s="2">
        <v>25894.84195547221</v>
      </c>
    </row>
    <row r="2104" spans="1:3" x14ac:dyDescent="0.25">
      <c r="A2104" t="s">
        <v>5546</v>
      </c>
      <c r="B2104" t="s">
        <v>5548</v>
      </c>
      <c r="C2104" s="2">
        <v>24362.108969215664</v>
      </c>
    </row>
    <row r="2105" spans="1:3" x14ac:dyDescent="0.25">
      <c r="A2105" t="s">
        <v>18949</v>
      </c>
      <c r="B2105" t="s">
        <v>20212</v>
      </c>
      <c r="C2105" s="2">
        <v>6903.7114265580385</v>
      </c>
    </row>
    <row r="2106" spans="1:3" x14ac:dyDescent="0.25">
      <c r="A2106" t="s">
        <v>9932</v>
      </c>
      <c r="B2106" t="s">
        <v>9934</v>
      </c>
      <c r="C2106" s="2">
        <v>13761.755473811501</v>
      </c>
    </row>
    <row r="2107" spans="1:3" x14ac:dyDescent="0.25">
      <c r="A2107" t="s">
        <v>8044</v>
      </c>
      <c r="B2107" t="s">
        <v>8046</v>
      </c>
      <c r="C2107" s="2">
        <v>22384.320339308211</v>
      </c>
    </row>
    <row r="2108" spans="1:3" x14ac:dyDescent="0.25">
      <c r="A2108" t="s">
        <v>3880</v>
      </c>
      <c r="B2108" t="s">
        <v>3882</v>
      </c>
      <c r="C2108" s="2">
        <v>48312.693884370565</v>
      </c>
    </row>
    <row r="2109" spans="1:3" x14ac:dyDescent="0.25">
      <c r="A2109" t="s">
        <v>7624</v>
      </c>
      <c r="B2109" t="s">
        <v>7626</v>
      </c>
      <c r="C2109" s="2">
        <v>43087.690014188731</v>
      </c>
    </row>
    <row r="2110" spans="1:3" x14ac:dyDescent="0.25">
      <c r="A2110" t="s">
        <v>3267</v>
      </c>
      <c r="B2110" t="s">
        <v>3269</v>
      </c>
      <c r="C2110" s="2">
        <v>119358.01620081607</v>
      </c>
    </row>
    <row r="2111" spans="1:3" x14ac:dyDescent="0.25">
      <c r="A2111" t="s">
        <v>7148</v>
      </c>
      <c r="B2111" t="s">
        <v>7150</v>
      </c>
      <c r="C2111" s="2">
        <v>41112.834679425527</v>
      </c>
    </row>
    <row r="2112" spans="1:3" x14ac:dyDescent="0.25">
      <c r="A2112" t="s">
        <v>3118</v>
      </c>
      <c r="B2112" t="s">
        <v>3120</v>
      </c>
      <c r="C2112" s="2">
        <v>133089.92740958053</v>
      </c>
    </row>
    <row r="2113" spans="1:3" x14ac:dyDescent="0.25">
      <c r="A2113" t="s">
        <v>2069</v>
      </c>
      <c r="B2113" t="s">
        <v>20213</v>
      </c>
      <c r="C2113" s="2">
        <v>191421.60719488337</v>
      </c>
    </row>
    <row r="2114" spans="1:3" x14ac:dyDescent="0.25">
      <c r="A2114" t="s">
        <v>2978</v>
      </c>
      <c r="B2114" t="s">
        <v>20214</v>
      </c>
      <c r="C2114" s="2">
        <v>113685.54735887368</v>
      </c>
    </row>
    <row r="2115" spans="1:3" x14ac:dyDescent="0.25">
      <c r="A2115" t="s">
        <v>12862</v>
      </c>
      <c r="B2115" t="s">
        <v>12864</v>
      </c>
      <c r="C2115" s="2">
        <v>11734.215857633946</v>
      </c>
    </row>
    <row r="2116" spans="1:3" x14ac:dyDescent="0.25">
      <c r="A2116" t="s">
        <v>5681</v>
      </c>
      <c r="B2116" t="s">
        <v>20215</v>
      </c>
      <c r="C2116" s="2">
        <v>119998.34360284326</v>
      </c>
    </row>
    <row r="2117" spans="1:3" x14ac:dyDescent="0.25">
      <c r="A2117" t="s">
        <v>18865</v>
      </c>
      <c r="B2117" t="s">
        <v>18866</v>
      </c>
      <c r="C2117" s="2">
        <v>19563.755753544367</v>
      </c>
    </row>
    <row r="2118" spans="1:3" x14ac:dyDescent="0.25">
      <c r="A2118" t="s">
        <v>7043</v>
      </c>
      <c r="B2118" t="s">
        <v>7045</v>
      </c>
      <c r="C2118" s="2">
        <v>37290.307086106463</v>
      </c>
    </row>
    <row r="2119" spans="1:3" x14ac:dyDescent="0.25">
      <c r="A2119" t="s">
        <v>13718</v>
      </c>
      <c r="B2119" t="s">
        <v>13720</v>
      </c>
      <c r="C2119" s="2">
        <v>4554.5216189158509</v>
      </c>
    </row>
    <row r="2120" spans="1:3" x14ac:dyDescent="0.25">
      <c r="A2120" t="s">
        <v>12991</v>
      </c>
      <c r="B2120" t="s">
        <v>20216</v>
      </c>
      <c r="C2120" s="2">
        <v>37882.644054106007</v>
      </c>
    </row>
    <row r="2121" spans="1:3" x14ac:dyDescent="0.25">
      <c r="A2121" t="s">
        <v>4697</v>
      </c>
      <c r="B2121" t="s">
        <v>4699</v>
      </c>
      <c r="C2121" s="2">
        <v>45361.693140568801</v>
      </c>
    </row>
    <row r="2122" spans="1:3" x14ac:dyDescent="0.25">
      <c r="A2122" t="s">
        <v>3447</v>
      </c>
      <c r="B2122" t="s">
        <v>3449</v>
      </c>
      <c r="C2122" s="2">
        <v>100486.35188125623</v>
      </c>
    </row>
    <row r="2123" spans="1:3" x14ac:dyDescent="0.25">
      <c r="A2123" t="s">
        <v>16117</v>
      </c>
      <c r="B2123" t="s">
        <v>16119</v>
      </c>
      <c r="C2123" s="2">
        <v>1554.7039420428748</v>
      </c>
    </row>
    <row r="2124" spans="1:3" x14ac:dyDescent="0.25">
      <c r="A2124" t="s">
        <v>12060</v>
      </c>
      <c r="B2124" t="s">
        <v>12062</v>
      </c>
      <c r="C2124" s="2">
        <v>5710.7805523058378</v>
      </c>
    </row>
    <row r="2125" spans="1:3" x14ac:dyDescent="0.25">
      <c r="A2125" t="s">
        <v>11385</v>
      </c>
      <c r="B2125" t="s">
        <v>11387</v>
      </c>
      <c r="C2125" s="2">
        <v>11107.984376664652</v>
      </c>
    </row>
    <row r="2126" spans="1:3" x14ac:dyDescent="0.25">
      <c r="A2126" t="s">
        <v>10228</v>
      </c>
      <c r="B2126" t="s">
        <v>10230</v>
      </c>
      <c r="C2126" s="2">
        <v>10676.734200336758</v>
      </c>
    </row>
    <row r="2127" spans="1:3" x14ac:dyDescent="0.25">
      <c r="A2127" t="s">
        <v>9423</v>
      </c>
      <c r="B2127" t="s">
        <v>18910</v>
      </c>
      <c r="C2127" s="2">
        <v>14700.701524017779</v>
      </c>
    </row>
    <row r="2128" spans="1:3" x14ac:dyDescent="0.25">
      <c r="A2128" t="s">
        <v>1556</v>
      </c>
      <c r="B2128" t="s">
        <v>1558</v>
      </c>
      <c r="C2128" s="2">
        <v>52389.041231989198</v>
      </c>
    </row>
    <row r="2129" spans="1:3" x14ac:dyDescent="0.25">
      <c r="A2129" t="s">
        <v>5021</v>
      </c>
      <c r="B2129" t="s">
        <v>20217</v>
      </c>
      <c r="C2129" s="2">
        <v>38975.382768725249</v>
      </c>
    </row>
    <row r="2130" spans="1:3" x14ac:dyDescent="0.25">
      <c r="A2130" t="s">
        <v>4288</v>
      </c>
      <c r="B2130" t="s">
        <v>4290</v>
      </c>
      <c r="C2130" s="2">
        <v>79154.73940518692</v>
      </c>
    </row>
    <row r="2131" spans="1:3" x14ac:dyDescent="0.25">
      <c r="A2131" t="s">
        <v>3444</v>
      </c>
      <c r="B2131" t="s">
        <v>3446</v>
      </c>
      <c r="C2131" s="2">
        <v>129416.0321818442</v>
      </c>
    </row>
    <row r="2132" spans="1:3" x14ac:dyDescent="0.25">
      <c r="A2132" t="s">
        <v>4691</v>
      </c>
      <c r="B2132" t="s">
        <v>20218</v>
      </c>
      <c r="C2132" s="2">
        <v>61644.865408527286</v>
      </c>
    </row>
    <row r="2133" spans="1:3" x14ac:dyDescent="0.25">
      <c r="A2133" t="s">
        <v>16352</v>
      </c>
      <c r="B2133" t="s">
        <v>16353</v>
      </c>
      <c r="C2133" s="2">
        <v>1601.2340552134083</v>
      </c>
    </row>
    <row r="2134" spans="1:3" x14ac:dyDescent="0.25">
      <c r="A2134" t="s">
        <v>14672</v>
      </c>
      <c r="B2134" t="s">
        <v>20219</v>
      </c>
      <c r="C2134" s="2">
        <v>10686.281788453334</v>
      </c>
    </row>
    <row r="2135" spans="1:3" x14ac:dyDescent="0.25">
      <c r="A2135" t="s">
        <v>11098</v>
      </c>
      <c r="B2135" t="s">
        <v>11100</v>
      </c>
      <c r="C2135" s="2">
        <v>3902.4328536720454</v>
      </c>
    </row>
    <row r="2136" spans="1:3" x14ac:dyDescent="0.25">
      <c r="A2136" t="s">
        <v>6932</v>
      </c>
      <c r="B2136" t="s">
        <v>20220</v>
      </c>
      <c r="C2136" s="2">
        <v>31372.556679357898</v>
      </c>
    </row>
    <row r="2137" spans="1:3" x14ac:dyDescent="0.25">
      <c r="A2137" t="s">
        <v>6711</v>
      </c>
      <c r="B2137" t="s">
        <v>6713</v>
      </c>
      <c r="C2137" s="2">
        <v>40932.580817031892</v>
      </c>
    </row>
    <row r="2138" spans="1:3" x14ac:dyDescent="0.25">
      <c r="A2138" t="s">
        <v>11472</v>
      </c>
      <c r="B2138" t="s">
        <v>11474</v>
      </c>
      <c r="C2138" s="2">
        <v>29857.83872653433</v>
      </c>
    </row>
    <row r="2139" spans="1:3" x14ac:dyDescent="0.25">
      <c r="A2139" t="s">
        <v>2123</v>
      </c>
      <c r="B2139" t="s">
        <v>20221</v>
      </c>
      <c r="C2139" s="2">
        <v>208723.61984543881</v>
      </c>
    </row>
    <row r="2140" spans="1:3" x14ac:dyDescent="0.25">
      <c r="A2140" t="s">
        <v>8551</v>
      </c>
      <c r="B2140" t="s">
        <v>20222</v>
      </c>
      <c r="C2140" s="2">
        <v>12699.787600411342</v>
      </c>
    </row>
    <row r="2141" spans="1:3" x14ac:dyDescent="0.25">
      <c r="A2141" t="s">
        <v>15806</v>
      </c>
      <c r="B2141" t="s">
        <v>15808</v>
      </c>
      <c r="C2141" s="2">
        <v>2002.3477872916521</v>
      </c>
    </row>
    <row r="2142" spans="1:3" x14ac:dyDescent="0.25">
      <c r="A2142" t="s">
        <v>16167</v>
      </c>
      <c r="B2142" t="s">
        <v>16169</v>
      </c>
      <c r="C2142" s="2">
        <v>16981.593292739552</v>
      </c>
    </row>
    <row r="2143" spans="1:3" x14ac:dyDescent="0.25">
      <c r="A2143" t="s">
        <v>9228</v>
      </c>
      <c r="B2143" t="s">
        <v>20223</v>
      </c>
      <c r="C2143" s="2">
        <v>19127.615026508327</v>
      </c>
    </row>
    <row r="2144" spans="1:3" x14ac:dyDescent="0.25">
      <c r="A2144" t="s">
        <v>2633</v>
      </c>
      <c r="B2144" t="s">
        <v>20224</v>
      </c>
      <c r="C2144" s="2">
        <v>221850.11561595174</v>
      </c>
    </row>
    <row r="2145" spans="1:3" x14ac:dyDescent="0.25">
      <c r="A2145" t="s">
        <v>1745</v>
      </c>
      <c r="B2145" t="s">
        <v>20225</v>
      </c>
      <c r="C2145" s="2">
        <v>260086.13546155315</v>
      </c>
    </row>
    <row r="2146" spans="1:3" x14ac:dyDescent="0.25">
      <c r="A2146" t="s">
        <v>15525</v>
      </c>
      <c r="B2146" t="s">
        <v>20226</v>
      </c>
      <c r="C2146" s="2">
        <v>37203.863453361359</v>
      </c>
    </row>
    <row r="2147" spans="1:3" x14ac:dyDescent="0.25">
      <c r="A2147" t="s">
        <v>11280</v>
      </c>
      <c r="B2147" t="s">
        <v>20227</v>
      </c>
      <c r="C2147" s="2">
        <v>24314.946184543431</v>
      </c>
    </row>
    <row r="2148" spans="1:3" x14ac:dyDescent="0.25">
      <c r="A2148" t="s">
        <v>6310</v>
      </c>
      <c r="B2148" t="s">
        <v>20228</v>
      </c>
      <c r="C2148" s="2">
        <v>31792.318116370818</v>
      </c>
    </row>
    <row r="2149" spans="1:3" x14ac:dyDescent="0.25">
      <c r="A2149" t="s">
        <v>8329</v>
      </c>
      <c r="B2149" t="s">
        <v>8331</v>
      </c>
      <c r="C2149" s="2">
        <v>26400.519032104257</v>
      </c>
    </row>
    <row r="2150" spans="1:3" x14ac:dyDescent="0.25">
      <c r="A2150" t="s">
        <v>6076</v>
      </c>
      <c r="B2150" t="s">
        <v>20229</v>
      </c>
      <c r="C2150" s="2">
        <v>88164.614260906572</v>
      </c>
    </row>
    <row r="2151" spans="1:3" x14ac:dyDescent="0.25">
      <c r="A2151" t="s">
        <v>10115</v>
      </c>
      <c r="B2151" t="s">
        <v>10117</v>
      </c>
      <c r="C2151" s="2">
        <v>11341.326855077814</v>
      </c>
    </row>
    <row r="2152" spans="1:3" x14ac:dyDescent="0.25">
      <c r="A2152" t="s">
        <v>7130</v>
      </c>
      <c r="B2152" t="s">
        <v>20230</v>
      </c>
      <c r="C2152" s="2">
        <v>53719.619569086863</v>
      </c>
    </row>
    <row r="2153" spans="1:3" x14ac:dyDescent="0.25">
      <c r="A2153" t="s">
        <v>13601</v>
      </c>
      <c r="B2153" t="s">
        <v>20231</v>
      </c>
      <c r="C2153" s="2">
        <v>2944.9708092346314</v>
      </c>
    </row>
    <row r="2154" spans="1:3" x14ac:dyDescent="0.25">
      <c r="A2154" t="s">
        <v>8719</v>
      </c>
      <c r="B2154" t="s">
        <v>8721</v>
      </c>
      <c r="C2154" s="2">
        <v>16361.460189890742</v>
      </c>
    </row>
    <row r="2155" spans="1:3" x14ac:dyDescent="0.25">
      <c r="A2155" t="s">
        <v>13682</v>
      </c>
      <c r="B2155" t="s">
        <v>13684</v>
      </c>
      <c r="C2155" s="2">
        <v>7201.3546103126864</v>
      </c>
    </row>
    <row r="2156" spans="1:3" x14ac:dyDescent="0.25">
      <c r="A2156" t="s">
        <v>11319</v>
      </c>
      <c r="B2156" t="s">
        <v>20232</v>
      </c>
      <c r="C2156" s="2">
        <v>16044.606798720817</v>
      </c>
    </row>
    <row r="2157" spans="1:3" x14ac:dyDescent="0.25">
      <c r="A2157" t="s">
        <v>15374</v>
      </c>
      <c r="B2157" t="s">
        <v>15376</v>
      </c>
      <c r="C2157" s="2">
        <v>5194.4630913270021</v>
      </c>
    </row>
    <row r="2158" spans="1:3" x14ac:dyDescent="0.25">
      <c r="A2158" t="s">
        <v>11032</v>
      </c>
      <c r="B2158" t="s">
        <v>11034</v>
      </c>
      <c r="C2158" s="2">
        <v>10295.578378357619</v>
      </c>
    </row>
    <row r="2159" spans="1:3" x14ac:dyDescent="0.25">
      <c r="A2159" t="s">
        <v>7231</v>
      </c>
      <c r="B2159" t="s">
        <v>7233</v>
      </c>
      <c r="C2159" s="2">
        <v>29056.934120972306</v>
      </c>
    </row>
    <row r="2160" spans="1:3" x14ac:dyDescent="0.25">
      <c r="A2160" t="s">
        <v>16903</v>
      </c>
      <c r="B2160" t="s">
        <v>20233</v>
      </c>
      <c r="C2160" s="2">
        <v>1895.2537567310424</v>
      </c>
    </row>
    <row r="2161" spans="1:3" x14ac:dyDescent="0.25">
      <c r="A2161" t="s">
        <v>17113</v>
      </c>
      <c r="B2161" t="s">
        <v>17115</v>
      </c>
      <c r="C2161" s="2">
        <v>988.6354947939393</v>
      </c>
    </row>
    <row r="2162" spans="1:3" x14ac:dyDescent="0.25">
      <c r="A2162" t="s">
        <v>12686</v>
      </c>
      <c r="B2162" t="s">
        <v>20234</v>
      </c>
      <c r="C2162" s="2">
        <v>5575.4463665329504</v>
      </c>
    </row>
    <row r="2163" spans="1:3" x14ac:dyDescent="0.25">
      <c r="A2163" t="s">
        <v>8953</v>
      </c>
      <c r="B2163" t="s">
        <v>20235</v>
      </c>
      <c r="C2163" s="2">
        <v>13431.44343433267</v>
      </c>
    </row>
    <row r="2164" spans="1:3" x14ac:dyDescent="0.25">
      <c r="A2164" t="s">
        <v>5267</v>
      </c>
      <c r="B2164" t="s">
        <v>20236</v>
      </c>
      <c r="C2164" s="2">
        <v>45608.742734644271</v>
      </c>
    </row>
    <row r="2165" spans="1:3" x14ac:dyDescent="0.25">
      <c r="A2165" t="s">
        <v>4591</v>
      </c>
      <c r="B2165" t="s">
        <v>20237</v>
      </c>
      <c r="C2165" s="2">
        <v>86635.389725704939</v>
      </c>
    </row>
    <row r="2166" spans="1:3" x14ac:dyDescent="0.25">
      <c r="A2166" t="s">
        <v>3588</v>
      </c>
      <c r="B2166" t="s">
        <v>3590</v>
      </c>
      <c r="C2166" s="2">
        <v>31112.311283224688</v>
      </c>
    </row>
    <row r="2167" spans="1:3" x14ac:dyDescent="0.25">
      <c r="A2167" t="s">
        <v>5015</v>
      </c>
      <c r="B2167" t="s">
        <v>20238</v>
      </c>
      <c r="C2167" s="2">
        <v>60515.029137671962</v>
      </c>
    </row>
    <row r="2168" spans="1:3" x14ac:dyDescent="0.25">
      <c r="A2168" t="s">
        <v>4276</v>
      </c>
      <c r="B2168" t="s">
        <v>20239</v>
      </c>
      <c r="C2168" s="2">
        <v>80585.784826442832</v>
      </c>
    </row>
    <row r="2169" spans="1:3" x14ac:dyDescent="0.25">
      <c r="A2169" t="s">
        <v>8278</v>
      </c>
      <c r="B2169" t="s">
        <v>8280</v>
      </c>
      <c r="C2169" s="2">
        <v>22092.698462782024</v>
      </c>
    </row>
    <row r="2170" spans="1:3" x14ac:dyDescent="0.25">
      <c r="A2170" t="s">
        <v>6292</v>
      </c>
      <c r="B2170" t="s">
        <v>20240</v>
      </c>
      <c r="C2170" s="2">
        <v>59665.983982389625</v>
      </c>
    </row>
    <row r="2171" spans="1:3" x14ac:dyDescent="0.25">
      <c r="A2171" t="s">
        <v>1937</v>
      </c>
      <c r="B2171" t="s">
        <v>1939</v>
      </c>
      <c r="C2171" s="2">
        <v>208612.09711436628</v>
      </c>
    </row>
    <row r="2172" spans="1:3" x14ac:dyDescent="0.25">
      <c r="A2172" t="s">
        <v>4363</v>
      </c>
      <c r="B2172" t="s">
        <v>4365</v>
      </c>
      <c r="C2172" s="2">
        <v>99192.653691460422</v>
      </c>
    </row>
    <row r="2173" spans="1:3" x14ac:dyDescent="0.25">
      <c r="A2173" t="s">
        <v>3877</v>
      </c>
      <c r="B2173" t="s">
        <v>19918</v>
      </c>
      <c r="C2173" s="2">
        <v>87183.858402088386</v>
      </c>
    </row>
    <row r="2174" spans="1:3" x14ac:dyDescent="0.25">
      <c r="A2174" t="s">
        <v>12318</v>
      </c>
      <c r="B2174" t="s">
        <v>12320</v>
      </c>
      <c r="C2174" s="2">
        <v>7783.7574854237128</v>
      </c>
    </row>
    <row r="2175" spans="1:3" x14ac:dyDescent="0.25">
      <c r="A2175" t="s">
        <v>8797</v>
      </c>
      <c r="B2175" t="s">
        <v>8799</v>
      </c>
      <c r="C2175" s="2">
        <v>32205.797700527753</v>
      </c>
    </row>
    <row r="2176" spans="1:3" x14ac:dyDescent="0.25">
      <c r="A2176" t="s">
        <v>2684</v>
      </c>
      <c r="B2176" t="s">
        <v>20241</v>
      </c>
      <c r="C2176" s="2">
        <v>125115.96586450918</v>
      </c>
    </row>
    <row r="2177" spans="1:3" x14ac:dyDescent="0.25">
      <c r="A2177" t="s">
        <v>11038</v>
      </c>
      <c r="B2177" t="s">
        <v>11040</v>
      </c>
      <c r="C2177" s="2">
        <v>14781.255560237953</v>
      </c>
    </row>
    <row r="2178" spans="1:3" x14ac:dyDescent="0.25">
      <c r="A2178" t="s">
        <v>6262</v>
      </c>
      <c r="B2178" t="s">
        <v>6264</v>
      </c>
      <c r="C2178" s="2">
        <v>52854.930173035194</v>
      </c>
    </row>
    <row r="2179" spans="1:3" x14ac:dyDescent="0.25">
      <c r="A2179" t="s">
        <v>2720</v>
      </c>
      <c r="B2179" t="s">
        <v>20242</v>
      </c>
      <c r="C2179" s="2">
        <v>134675.91983316207</v>
      </c>
    </row>
    <row r="2180" spans="1:3" x14ac:dyDescent="0.25">
      <c r="A2180" t="s">
        <v>16002</v>
      </c>
      <c r="B2180" t="s">
        <v>20243</v>
      </c>
      <c r="C2180" s="2">
        <v>2238.8099113641092</v>
      </c>
    </row>
    <row r="2181" spans="1:3" x14ac:dyDescent="0.25">
      <c r="A2181" t="s">
        <v>12889</v>
      </c>
      <c r="B2181" t="s">
        <v>20244</v>
      </c>
      <c r="C2181" s="2">
        <v>10269.523815605762</v>
      </c>
    </row>
    <row r="2182" spans="1:3" x14ac:dyDescent="0.25">
      <c r="A2182" t="s">
        <v>15059</v>
      </c>
      <c r="B2182" t="s">
        <v>20245</v>
      </c>
      <c r="C2182" s="2">
        <v>7067.860923453839</v>
      </c>
    </row>
    <row r="2183" spans="1:3" x14ac:dyDescent="0.25">
      <c r="A2183" t="s">
        <v>5423</v>
      </c>
      <c r="B2183" t="s">
        <v>20246</v>
      </c>
      <c r="C2183" s="2">
        <v>24581.07082439517</v>
      </c>
    </row>
    <row r="2184" spans="1:3" x14ac:dyDescent="0.25">
      <c r="A2184" t="s">
        <v>6998</v>
      </c>
      <c r="B2184" t="s">
        <v>7000</v>
      </c>
      <c r="C2184" s="2">
        <v>49641.131491168839</v>
      </c>
    </row>
    <row r="2185" spans="1:3" x14ac:dyDescent="0.25">
      <c r="A2185" t="s">
        <v>3740</v>
      </c>
      <c r="B2185" t="s">
        <v>20247</v>
      </c>
      <c r="C2185" s="2">
        <v>83495.958703083932</v>
      </c>
    </row>
    <row r="2186" spans="1:3" x14ac:dyDescent="0.25">
      <c r="A2186" t="s">
        <v>10642</v>
      </c>
      <c r="B2186" t="s">
        <v>20248</v>
      </c>
      <c r="C2186" s="2">
        <v>14724.393921444649</v>
      </c>
    </row>
    <row r="2187" spans="1:3" x14ac:dyDescent="0.25">
      <c r="A2187" t="s">
        <v>6316</v>
      </c>
      <c r="B2187" t="s">
        <v>20249</v>
      </c>
      <c r="C2187" s="2">
        <v>105685.30118868619</v>
      </c>
    </row>
    <row r="2188" spans="1:3" x14ac:dyDescent="0.25">
      <c r="A2188" t="s">
        <v>9123</v>
      </c>
      <c r="B2188" t="s">
        <v>20250</v>
      </c>
      <c r="C2188" s="2">
        <v>30194.247418665909</v>
      </c>
    </row>
    <row r="2189" spans="1:3" x14ac:dyDescent="0.25">
      <c r="A2189" t="s">
        <v>19092</v>
      </c>
      <c r="B2189" t="s">
        <v>20251</v>
      </c>
      <c r="C2189" s="2">
        <v>115120.67638709513</v>
      </c>
    </row>
    <row r="2190" spans="1:3" x14ac:dyDescent="0.25">
      <c r="A2190" t="s">
        <v>16511</v>
      </c>
      <c r="B2190" t="s">
        <v>16513</v>
      </c>
      <c r="C2190" s="2">
        <v>1725.7553098663186</v>
      </c>
    </row>
    <row r="2191" spans="1:3" x14ac:dyDescent="0.25">
      <c r="A2191" t="s">
        <v>15332</v>
      </c>
      <c r="B2191" t="s">
        <v>15334</v>
      </c>
      <c r="C2191" s="2">
        <v>3702.2785967703699</v>
      </c>
    </row>
    <row r="2192" spans="1:3" x14ac:dyDescent="0.25">
      <c r="A2192" t="s">
        <v>11561</v>
      </c>
      <c r="B2192" t="s">
        <v>11563</v>
      </c>
      <c r="C2192" s="2">
        <v>13898.239971405657</v>
      </c>
    </row>
    <row r="2193" spans="1:3" x14ac:dyDescent="0.25">
      <c r="A2193" t="s">
        <v>3357</v>
      </c>
      <c r="B2193" t="s">
        <v>20252</v>
      </c>
      <c r="C2193" s="2">
        <v>123018.60232078028</v>
      </c>
    </row>
    <row r="2194" spans="1:3" x14ac:dyDescent="0.25">
      <c r="A2194" t="s">
        <v>2843</v>
      </c>
      <c r="B2194" t="s">
        <v>20253</v>
      </c>
      <c r="C2194" s="2">
        <v>166918.75757433483</v>
      </c>
    </row>
    <row r="2195" spans="1:3" x14ac:dyDescent="0.25">
      <c r="A2195" t="s">
        <v>11994</v>
      </c>
      <c r="B2195" t="s">
        <v>20254</v>
      </c>
      <c r="C2195" s="2">
        <v>4663.749477904923</v>
      </c>
    </row>
    <row r="2196" spans="1:3" x14ac:dyDescent="0.25">
      <c r="A2196" t="s">
        <v>5462</v>
      </c>
      <c r="B2196" t="s">
        <v>20255</v>
      </c>
      <c r="C2196" s="2">
        <v>60118.740963683966</v>
      </c>
    </row>
    <row r="2197" spans="1:3" x14ac:dyDescent="0.25">
      <c r="A2197" t="s">
        <v>13706</v>
      </c>
      <c r="B2197" t="s">
        <v>13708</v>
      </c>
      <c r="C2197" s="2">
        <v>6041.4376853310487</v>
      </c>
    </row>
    <row r="2198" spans="1:3" x14ac:dyDescent="0.25">
      <c r="A2198" t="s">
        <v>2579</v>
      </c>
      <c r="B2198" t="s">
        <v>2581</v>
      </c>
      <c r="C2198" s="2">
        <v>206399.5298417368</v>
      </c>
    </row>
    <row r="2199" spans="1:3" x14ac:dyDescent="0.25">
      <c r="A2199" t="s">
        <v>11597</v>
      </c>
      <c r="B2199" t="s">
        <v>11599</v>
      </c>
      <c r="C2199" s="2">
        <v>6862.3577165832385</v>
      </c>
    </row>
    <row r="2200" spans="1:3" x14ac:dyDescent="0.25">
      <c r="A2200" t="s">
        <v>14261</v>
      </c>
      <c r="B2200" t="s">
        <v>18833</v>
      </c>
      <c r="C2200" s="2">
        <v>20867.116562638868</v>
      </c>
    </row>
    <row r="2201" spans="1:3" x14ac:dyDescent="0.25">
      <c r="A2201" t="s">
        <v>15839</v>
      </c>
      <c r="B2201" t="s">
        <v>15841</v>
      </c>
      <c r="C2201" s="2">
        <v>8456.4598385047466</v>
      </c>
    </row>
    <row r="2202" spans="1:3" x14ac:dyDescent="0.25">
      <c r="A2202" t="s">
        <v>2096</v>
      </c>
      <c r="B2202" t="s">
        <v>20256</v>
      </c>
      <c r="C2202" s="2">
        <v>279993.25986890367</v>
      </c>
    </row>
    <row r="2203" spans="1:3" x14ac:dyDescent="0.25">
      <c r="A2203" t="s">
        <v>19031</v>
      </c>
      <c r="B2203" t="s">
        <v>20257</v>
      </c>
      <c r="C2203" s="2">
        <v>21280.998755933255</v>
      </c>
    </row>
    <row r="2204" spans="1:3" x14ac:dyDescent="0.25">
      <c r="A2204" t="s">
        <v>4498</v>
      </c>
      <c r="B2204" t="s">
        <v>4500</v>
      </c>
      <c r="C2204" s="2">
        <v>67184.422046236476</v>
      </c>
    </row>
    <row r="2205" spans="1:3" x14ac:dyDescent="0.25">
      <c r="A2205" t="s">
        <v>10627</v>
      </c>
      <c r="B2205" t="s">
        <v>10629</v>
      </c>
      <c r="C2205" s="2">
        <v>16501.79823208617</v>
      </c>
    </row>
    <row r="2206" spans="1:3" x14ac:dyDescent="0.25">
      <c r="A2206" t="s">
        <v>4832</v>
      </c>
      <c r="B2206" t="s">
        <v>20258</v>
      </c>
      <c r="C2206" s="2">
        <v>53635.416743769609</v>
      </c>
    </row>
    <row r="2207" spans="1:3" x14ac:dyDescent="0.25">
      <c r="A2207" t="s">
        <v>11759</v>
      </c>
      <c r="B2207" t="s">
        <v>11761</v>
      </c>
      <c r="C2207" s="2">
        <v>9879.7981705581315</v>
      </c>
    </row>
    <row r="2208" spans="1:3" x14ac:dyDescent="0.25">
      <c r="A2208" t="s">
        <v>3728</v>
      </c>
      <c r="B2208" t="s">
        <v>20259</v>
      </c>
      <c r="C2208" s="2">
        <v>123929.07412731864</v>
      </c>
    </row>
    <row r="2209" spans="1:3" x14ac:dyDescent="0.25">
      <c r="A2209" t="s">
        <v>13417</v>
      </c>
      <c r="B2209" t="s">
        <v>20260</v>
      </c>
      <c r="C2209" s="2">
        <v>17248.638182048315</v>
      </c>
    </row>
    <row r="2210" spans="1:3" x14ac:dyDescent="0.25">
      <c r="A2210" t="s">
        <v>5123</v>
      </c>
      <c r="B2210" t="s">
        <v>5125</v>
      </c>
      <c r="C2210" s="2">
        <v>106581.79670659608</v>
      </c>
    </row>
    <row r="2211" spans="1:3" x14ac:dyDescent="0.25">
      <c r="A2211" t="s">
        <v>7007</v>
      </c>
      <c r="B2211" t="s">
        <v>7009</v>
      </c>
      <c r="C2211" s="2">
        <v>19228.021719295961</v>
      </c>
    </row>
    <row r="2212" spans="1:3" x14ac:dyDescent="0.25">
      <c r="A2212" t="s">
        <v>5831</v>
      </c>
      <c r="B2212" t="s">
        <v>5833</v>
      </c>
      <c r="C2212" s="2">
        <v>32646.942283986336</v>
      </c>
    </row>
    <row r="2213" spans="1:3" x14ac:dyDescent="0.25">
      <c r="A2213" t="s">
        <v>3339</v>
      </c>
      <c r="B2213" t="s">
        <v>3341</v>
      </c>
      <c r="C2213" s="2">
        <v>71766.689186281466</v>
      </c>
    </row>
    <row r="2214" spans="1:3" x14ac:dyDescent="0.25">
      <c r="A2214" t="s">
        <v>10558</v>
      </c>
      <c r="B2214" t="s">
        <v>20261</v>
      </c>
      <c r="C2214" s="2">
        <v>28208.34909041848</v>
      </c>
    </row>
    <row r="2215" spans="1:3" x14ac:dyDescent="0.25">
      <c r="A2215" t="s">
        <v>2174</v>
      </c>
      <c r="B2215" t="s">
        <v>20262</v>
      </c>
      <c r="C2215" s="2">
        <v>264306.68704939849</v>
      </c>
    </row>
    <row r="2216" spans="1:3" x14ac:dyDescent="0.25">
      <c r="A2216" t="s">
        <v>3522</v>
      </c>
      <c r="B2216" t="s">
        <v>3524</v>
      </c>
      <c r="C2216" s="2">
        <v>53868.469918759722</v>
      </c>
    </row>
    <row r="2217" spans="1:3" x14ac:dyDescent="0.25">
      <c r="A2217" t="s">
        <v>6025</v>
      </c>
      <c r="B2217" t="s">
        <v>6027</v>
      </c>
      <c r="C2217" s="2">
        <v>46388.452269743408</v>
      </c>
    </row>
    <row r="2218" spans="1:3" x14ac:dyDescent="0.25">
      <c r="A2218" t="s">
        <v>8764</v>
      </c>
      <c r="B2218" t="s">
        <v>8766</v>
      </c>
      <c r="C2218" s="2">
        <v>11163.373616326726</v>
      </c>
    </row>
    <row r="2219" spans="1:3" x14ac:dyDescent="0.25">
      <c r="A2219" t="s">
        <v>2084</v>
      </c>
      <c r="B2219" t="s">
        <v>20263</v>
      </c>
      <c r="C2219" s="2">
        <v>253745.32912473552</v>
      </c>
    </row>
    <row r="2220" spans="1:3" x14ac:dyDescent="0.25">
      <c r="A2220" t="s">
        <v>15648</v>
      </c>
      <c r="B2220" t="s">
        <v>15650</v>
      </c>
      <c r="C2220" s="2">
        <v>3572.6959701038527</v>
      </c>
    </row>
    <row r="2221" spans="1:3" x14ac:dyDescent="0.25">
      <c r="A2221" t="s">
        <v>9150</v>
      </c>
      <c r="B2221" t="s">
        <v>9152</v>
      </c>
      <c r="C2221" s="2">
        <v>23186.202709918321</v>
      </c>
    </row>
    <row r="2222" spans="1:3" x14ac:dyDescent="0.25">
      <c r="A2222" t="s">
        <v>4970</v>
      </c>
      <c r="B2222" t="s">
        <v>20264</v>
      </c>
      <c r="C2222" s="2">
        <v>65905.907972481509</v>
      </c>
    </row>
    <row r="2223" spans="1:3" x14ac:dyDescent="0.25">
      <c r="A2223" t="s">
        <v>10891</v>
      </c>
      <c r="B2223" t="s">
        <v>10893</v>
      </c>
      <c r="C2223" s="2">
        <v>5890.4017431977718</v>
      </c>
    </row>
    <row r="2224" spans="1:3" x14ac:dyDescent="0.25">
      <c r="A2224" t="s">
        <v>11486</v>
      </c>
      <c r="B2224" t="s">
        <v>11488</v>
      </c>
      <c r="C2224" s="2">
        <v>11430.93614595506</v>
      </c>
    </row>
    <row r="2225" spans="1:3" x14ac:dyDescent="0.25">
      <c r="A2225" t="s">
        <v>3838</v>
      </c>
      <c r="B2225" t="s">
        <v>3840</v>
      </c>
      <c r="C2225" s="2">
        <v>86370.357882083408</v>
      </c>
    </row>
    <row r="2226" spans="1:3" x14ac:dyDescent="0.25">
      <c r="A2226" t="s">
        <v>3354</v>
      </c>
      <c r="B2226" t="s">
        <v>20265</v>
      </c>
      <c r="C2226" s="2">
        <v>84600.315567098034</v>
      </c>
    </row>
    <row r="2227" spans="1:3" x14ac:dyDescent="0.25">
      <c r="A2227" t="s">
        <v>4438</v>
      </c>
      <c r="B2227" t="s">
        <v>4440</v>
      </c>
      <c r="C2227" s="2">
        <v>56794.920707671845</v>
      </c>
    </row>
    <row r="2228" spans="1:3" x14ac:dyDescent="0.25">
      <c r="A2228" t="s">
        <v>4676</v>
      </c>
      <c r="B2228" t="s">
        <v>20266</v>
      </c>
      <c r="C2228" s="2">
        <v>65567.773812618005</v>
      </c>
    </row>
    <row r="2229" spans="1:3" x14ac:dyDescent="0.25">
      <c r="A2229" t="s">
        <v>5243</v>
      </c>
      <c r="B2229" t="s">
        <v>20267</v>
      </c>
      <c r="C2229" s="2">
        <v>50442.26615909511</v>
      </c>
    </row>
    <row r="2230" spans="1:3" x14ac:dyDescent="0.25">
      <c r="A2230" t="s">
        <v>8413</v>
      </c>
      <c r="B2230" t="s">
        <v>8415</v>
      </c>
      <c r="C2230" s="2">
        <v>36816.362511376072</v>
      </c>
    </row>
    <row r="2231" spans="1:3" x14ac:dyDescent="0.25">
      <c r="A2231" t="s">
        <v>1589</v>
      </c>
      <c r="B2231" t="s">
        <v>1591</v>
      </c>
      <c r="C2231" s="2">
        <v>197061.18344545236</v>
      </c>
    </row>
    <row r="2232" spans="1:3" x14ac:dyDescent="0.25">
      <c r="A2232" t="s">
        <v>3291</v>
      </c>
      <c r="B2232" t="s">
        <v>20268</v>
      </c>
      <c r="C2232" s="2">
        <v>72468.264366076488</v>
      </c>
    </row>
    <row r="2233" spans="1:3" x14ac:dyDescent="0.25">
      <c r="A2233" t="s">
        <v>10240</v>
      </c>
      <c r="B2233" t="s">
        <v>10242</v>
      </c>
      <c r="C2233" s="2">
        <v>16830.654551955176</v>
      </c>
    </row>
    <row r="2234" spans="1:3" x14ac:dyDescent="0.25">
      <c r="A2234" t="s">
        <v>14690</v>
      </c>
      <c r="B2234" t="s">
        <v>14692</v>
      </c>
      <c r="C2234" s="2">
        <v>10707.735103920093</v>
      </c>
    </row>
    <row r="2235" spans="1:3" x14ac:dyDescent="0.25">
      <c r="A2235" t="s">
        <v>14372</v>
      </c>
      <c r="B2235" t="s">
        <v>14374</v>
      </c>
      <c r="C2235" s="2">
        <v>3668.804522771296</v>
      </c>
    </row>
    <row r="2236" spans="1:3" x14ac:dyDescent="0.25">
      <c r="A2236" t="s">
        <v>10138</v>
      </c>
      <c r="B2236" t="s">
        <v>20269</v>
      </c>
      <c r="C2236" s="2">
        <v>23512.891267160136</v>
      </c>
    </row>
    <row r="2237" spans="1:3" x14ac:dyDescent="0.25">
      <c r="A2237" t="s">
        <v>2144</v>
      </c>
      <c r="B2237" t="s">
        <v>2146</v>
      </c>
      <c r="C2237" s="2">
        <v>235342.41054562983</v>
      </c>
    </row>
    <row r="2238" spans="1:3" x14ac:dyDescent="0.25">
      <c r="A2238" t="s">
        <v>9147</v>
      </c>
      <c r="B2238" t="s">
        <v>9149</v>
      </c>
      <c r="C2238" s="2">
        <v>21369.198914829438</v>
      </c>
    </row>
    <row r="2239" spans="1:3" x14ac:dyDescent="0.25">
      <c r="A2239" t="s">
        <v>13370</v>
      </c>
      <c r="B2239" t="s">
        <v>13372</v>
      </c>
      <c r="C2239" s="2">
        <v>9014.9362277332748</v>
      </c>
    </row>
    <row r="2240" spans="1:3" x14ac:dyDescent="0.25">
      <c r="A2240" t="s">
        <v>7852</v>
      </c>
      <c r="B2240" t="s">
        <v>20270</v>
      </c>
      <c r="C2240" s="2">
        <v>11618.149394867401</v>
      </c>
    </row>
    <row r="2241" spans="1:3" x14ac:dyDescent="0.25">
      <c r="A2241" t="s">
        <v>4961</v>
      </c>
      <c r="B2241" t="s">
        <v>4963</v>
      </c>
      <c r="C2241" s="2">
        <v>64312.898646790192</v>
      </c>
    </row>
    <row r="2242" spans="1:3" x14ac:dyDescent="0.25">
      <c r="A2242" t="s">
        <v>4177</v>
      </c>
      <c r="B2242" t="s">
        <v>19042</v>
      </c>
      <c r="C2242" s="2">
        <v>39443.214586437374</v>
      </c>
    </row>
    <row r="2243" spans="1:3" x14ac:dyDescent="0.25">
      <c r="A2243" t="s">
        <v>3689</v>
      </c>
      <c r="B2243" t="s">
        <v>20271</v>
      </c>
      <c r="C2243" s="2">
        <v>104297.27742954592</v>
      </c>
    </row>
    <row r="2244" spans="1:3" x14ac:dyDescent="0.25">
      <c r="A2244" t="s">
        <v>4216</v>
      </c>
      <c r="B2244" t="s">
        <v>4218</v>
      </c>
      <c r="C2244" s="2">
        <v>26297.105999371724</v>
      </c>
    </row>
    <row r="2245" spans="1:3" x14ac:dyDescent="0.25">
      <c r="A2245" t="s">
        <v>3925</v>
      </c>
      <c r="B2245" t="s">
        <v>20272</v>
      </c>
      <c r="C2245" s="2">
        <v>91772.682319514599</v>
      </c>
    </row>
    <row r="2246" spans="1:3" x14ac:dyDescent="0.25">
      <c r="A2246" t="s">
        <v>14961</v>
      </c>
      <c r="B2246" t="s">
        <v>14963</v>
      </c>
      <c r="C2246" s="2">
        <v>7477.0268382810009</v>
      </c>
    </row>
    <row r="2247" spans="1:3" x14ac:dyDescent="0.25">
      <c r="A2247" t="s">
        <v>2921</v>
      </c>
      <c r="B2247" t="s">
        <v>2923</v>
      </c>
      <c r="C2247" s="2">
        <v>126190.64468353441</v>
      </c>
    </row>
    <row r="2248" spans="1:3" x14ac:dyDescent="0.25">
      <c r="A2248" t="s">
        <v>16948</v>
      </c>
      <c r="B2248" t="s">
        <v>16950</v>
      </c>
      <c r="C2248" s="2">
        <v>1532.9630486207964</v>
      </c>
    </row>
    <row r="2249" spans="1:3" x14ac:dyDescent="0.25">
      <c r="A2249" t="s">
        <v>6301</v>
      </c>
      <c r="B2249" t="s">
        <v>6303</v>
      </c>
      <c r="C2249" s="2">
        <v>33526.873311669879</v>
      </c>
    </row>
    <row r="2250" spans="1:3" x14ac:dyDescent="0.25">
      <c r="A2250" t="s">
        <v>13480</v>
      </c>
      <c r="B2250" t="s">
        <v>13482</v>
      </c>
      <c r="C2250" s="2">
        <v>13926.595157800064</v>
      </c>
    </row>
    <row r="2251" spans="1:3" x14ac:dyDescent="0.25">
      <c r="A2251" t="s">
        <v>8137</v>
      </c>
      <c r="B2251" t="s">
        <v>8139</v>
      </c>
      <c r="C2251" s="2">
        <v>26560.757468807726</v>
      </c>
    </row>
    <row r="2252" spans="1:3" x14ac:dyDescent="0.25">
      <c r="A2252" t="s">
        <v>4372</v>
      </c>
      <c r="B2252" t="s">
        <v>20273</v>
      </c>
      <c r="C2252" s="2">
        <v>32749.492582852909</v>
      </c>
    </row>
    <row r="2253" spans="1:3" x14ac:dyDescent="0.25">
      <c r="A2253" t="s">
        <v>13918</v>
      </c>
      <c r="B2253" t="s">
        <v>13920</v>
      </c>
      <c r="C2253" s="2">
        <v>8052.1827489180005</v>
      </c>
    </row>
    <row r="2254" spans="1:3" x14ac:dyDescent="0.25">
      <c r="A2254" t="s">
        <v>6157</v>
      </c>
      <c r="B2254" t="s">
        <v>20274</v>
      </c>
      <c r="C2254" s="2">
        <v>96044.710361361998</v>
      </c>
    </row>
    <row r="2255" spans="1:3" x14ac:dyDescent="0.25">
      <c r="A2255" t="s">
        <v>7273</v>
      </c>
      <c r="B2255" t="s">
        <v>20275</v>
      </c>
      <c r="C2255" s="2">
        <v>38616.888089625201</v>
      </c>
    </row>
    <row r="2256" spans="1:3" x14ac:dyDescent="0.25">
      <c r="A2256" t="s">
        <v>9168</v>
      </c>
      <c r="B2256" t="s">
        <v>9170</v>
      </c>
      <c r="C2256" s="2">
        <v>12995.964136593866</v>
      </c>
    </row>
    <row r="2257" spans="1:3" x14ac:dyDescent="0.25">
      <c r="A2257" t="s">
        <v>14015</v>
      </c>
      <c r="B2257" t="s">
        <v>14017</v>
      </c>
      <c r="C2257" s="2">
        <v>3411.9974086718753</v>
      </c>
    </row>
    <row r="2258" spans="1:3" x14ac:dyDescent="0.25">
      <c r="A2258" t="s">
        <v>9276</v>
      </c>
      <c r="B2258" t="s">
        <v>9278</v>
      </c>
      <c r="C2258" s="2">
        <v>25827.95074790921</v>
      </c>
    </row>
    <row r="2259" spans="1:3" x14ac:dyDescent="0.25">
      <c r="A2259" t="s">
        <v>18156</v>
      </c>
      <c r="B2259" t="s">
        <v>18157</v>
      </c>
      <c r="C2259" s="2">
        <v>395.1321106076191</v>
      </c>
    </row>
    <row r="2260" spans="1:3" x14ac:dyDescent="0.25">
      <c r="A2260" t="s">
        <v>9069</v>
      </c>
      <c r="B2260" t="s">
        <v>20276</v>
      </c>
      <c r="C2260" s="2">
        <v>12875.325184337755</v>
      </c>
    </row>
    <row r="2261" spans="1:3" x14ac:dyDescent="0.25">
      <c r="A2261" t="s">
        <v>6337</v>
      </c>
      <c r="B2261" t="s">
        <v>20277</v>
      </c>
      <c r="C2261" s="2">
        <v>40487.755235745237</v>
      </c>
    </row>
    <row r="2262" spans="1:3" x14ac:dyDescent="0.25">
      <c r="A2262" t="s">
        <v>4318</v>
      </c>
      <c r="B2262" t="s">
        <v>4320</v>
      </c>
      <c r="C2262" s="2">
        <v>113610.2594501713</v>
      </c>
    </row>
    <row r="2263" spans="1:3" x14ac:dyDescent="0.25">
      <c r="A2263" t="s">
        <v>2951</v>
      </c>
      <c r="B2263" t="s">
        <v>20278</v>
      </c>
      <c r="C2263" s="2">
        <v>35869.635752010705</v>
      </c>
    </row>
    <row r="2264" spans="1:3" x14ac:dyDescent="0.25">
      <c r="A2264" t="s">
        <v>13196</v>
      </c>
      <c r="B2264" t="s">
        <v>13198</v>
      </c>
      <c r="C2264" s="2">
        <v>1955.5300961658002</v>
      </c>
    </row>
    <row r="2265" spans="1:3" x14ac:dyDescent="0.25">
      <c r="A2265" t="s">
        <v>5968</v>
      </c>
      <c r="B2265" t="s">
        <v>5970</v>
      </c>
      <c r="C2265" s="2">
        <v>61285.162902014905</v>
      </c>
    </row>
    <row r="2266" spans="1:3" x14ac:dyDescent="0.25">
      <c r="A2266" t="s">
        <v>7546</v>
      </c>
      <c r="B2266" t="s">
        <v>7548</v>
      </c>
      <c r="C2266" s="2">
        <v>26161.311688870326</v>
      </c>
    </row>
    <row r="2267" spans="1:3" x14ac:dyDescent="0.25">
      <c r="A2267" t="s">
        <v>9022</v>
      </c>
      <c r="B2267" t="s">
        <v>9024</v>
      </c>
      <c r="C2267" s="2">
        <v>16918.556204933739</v>
      </c>
    </row>
    <row r="2268" spans="1:3" x14ac:dyDescent="0.25">
      <c r="A2268" t="s">
        <v>12528</v>
      </c>
      <c r="B2268" t="s">
        <v>12530</v>
      </c>
      <c r="C2268" s="2">
        <v>15667.56334150273</v>
      </c>
    </row>
    <row r="2269" spans="1:3" x14ac:dyDescent="0.25">
      <c r="A2269" t="s">
        <v>8554</v>
      </c>
      <c r="B2269" t="s">
        <v>8556</v>
      </c>
      <c r="C2269" s="2">
        <v>12151.433955210028</v>
      </c>
    </row>
    <row r="2270" spans="1:3" x14ac:dyDescent="0.25">
      <c r="A2270" t="s">
        <v>3916</v>
      </c>
      <c r="B2270" t="s">
        <v>3918</v>
      </c>
      <c r="C2270" s="2">
        <v>30155.251847924723</v>
      </c>
    </row>
    <row r="2271" spans="1:3" x14ac:dyDescent="0.25">
      <c r="A2271" t="s">
        <v>3486</v>
      </c>
      <c r="B2271" t="s">
        <v>3488</v>
      </c>
      <c r="C2271" s="2">
        <v>130427.07057451335</v>
      </c>
    </row>
    <row r="2272" spans="1:3" x14ac:dyDescent="0.25">
      <c r="A2272" t="s">
        <v>13325</v>
      </c>
      <c r="B2272" t="s">
        <v>13327</v>
      </c>
      <c r="C2272" s="2">
        <v>7170.3537067293528</v>
      </c>
    </row>
    <row r="2273" spans="1:3" x14ac:dyDescent="0.25">
      <c r="A2273" t="s">
        <v>3606</v>
      </c>
      <c r="B2273" t="s">
        <v>20279</v>
      </c>
      <c r="C2273" s="2">
        <v>65716.79670906406</v>
      </c>
    </row>
    <row r="2274" spans="1:3" x14ac:dyDescent="0.25">
      <c r="A2274" t="s">
        <v>2171</v>
      </c>
      <c r="B2274" t="s">
        <v>2173</v>
      </c>
      <c r="C2274" s="2">
        <v>172774.93754084973</v>
      </c>
    </row>
    <row r="2275" spans="1:3" x14ac:dyDescent="0.25">
      <c r="A2275" t="s">
        <v>3889</v>
      </c>
      <c r="B2275" t="s">
        <v>3891</v>
      </c>
      <c r="C2275" s="2">
        <v>72209.674268654082</v>
      </c>
    </row>
    <row r="2276" spans="1:3" x14ac:dyDescent="0.25">
      <c r="A2276" t="s">
        <v>11394</v>
      </c>
      <c r="B2276" t="s">
        <v>11396</v>
      </c>
      <c r="C2276" s="2">
        <v>14528.922583967378</v>
      </c>
    </row>
    <row r="2277" spans="1:3" x14ac:dyDescent="0.25">
      <c r="A2277" t="s">
        <v>3184</v>
      </c>
      <c r="B2277" t="s">
        <v>3186</v>
      </c>
      <c r="C2277" s="2">
        <v>120235.82547834527</v>
      </c>
    </row>
    <row r="2278" spans="1:3" x14ac:dyDescent="0.25">
      <c r="A2278" t="s">
        <v>14919</v>
      </c>
      <c r="B2278" t="s">
        <v>14921</v>
      </c>
      <c r="C2278" s="2">
        <v>5000.1179091227596</v>
      </c>
    </row>
    <row r="2279" spans="1:3" x14ac:dyDescent="0.25">
      <c r="A2279" t="s">
        <v>20280</v>
      </c>
      <c r="B2279" t="s">
        <v>20281</v>
      </c>
      <c r="C2279" s="2">
        <v>3429.8836071808646</v>
      </c>
    </row>
    <row r="2280" spans="1:3" x14ac:dyDescent="0.25">
      <c r="A2280" t="s">
        <v>10109</v>
      </c>
      <c r="B2280" t="s">
        <v>10111</v>
      </c>
      <c r="C2280" s="2">
        <v>12186.518465758885</v>
      </c>
    </row>
    <row r="2281" spans="1:3" x14ac:dyDescent="0.25">
      <c r="A2281" t="s">
        <v>12324</v>
      </c>
      <c r="B2281" t="s">
        <v>12326</v>
      </c>
      <c r="C2281" s="2">
        <v>27709.861462669385</v>
      </c>
    </row>
    <row r="2282" spans="1:3" x14ac:dyDescent="0.25">
      <c r="A2282" t="s">
        <v>16053</v>
      </c>
      <c r="B2282" t="s">
        <v>16055</v>
      </c>
      <c r="C2282" s="2">
        <v>1545.5589630637467</v>
      </c>
    </row>
    <row r="2283" spans="1:3" x14ac:dyDescent="0.25">
      <c r="A2283" t="s">
        <v>8629</v>
      </c>
      <c r="B2283" t="s">
        <v>8631</v>
      </c>
      <c r="C2283" s="2">
        <v>40296.963366756914</v>
      </c>
    </row>
    <row r="2284" spans="1:3" x14ac:dyDescent="0.25">
      <c r="A2284" t="s">
        <v>2378</v>
      </c>
      <c r="B2284" t="s">
        <v>2380</v>
      </c>
      <c r="C2284" s="2">
        <v>210266.36054454042</v>
      </c>
    </row>
    <row r="2285" spans="1:3" x14ac:dyDescent="0.25">
      <c r="A2285" t="s">
        <v>14614</v>
      </c>
      <c r="B2285" t="s">
        <v>14616</v>
      </c>
      <c r="C2285" s="2">
        <v>8555.5016863164383</v>
      </c>
    </row>
    <row r="2286" spans="1:3" x14ac:dyDescent="0.25">
      <c r="A2286" t="s">
        <v>9998</v>
      </c>
      <c r="B2286" t="s">
        <v>10000</v>
      </c>
      <c r="C2286" s="2">
        <v>16133.387289930837</v>
      </c>
    </row>
    <row r="2287" spans="1:3" x14ac:dyDescent="0.25">
      <c r="A2287" t="s">
        <v>15818</v>
      </c>
      <c r="B2287" t="s">
        <v>15820</v>
      </c>
      <c r="C2287" s="2">
        <v>6077.9439812909995</v>
      </c>
    </row>
    <row r="2288" spans="1:3" x14ac:dyDescent="0.25">
      <c r="A2288" t="s">
        <v>5744</v>
      </c>
      <c r="B2288" t="s">
        <v>20282</v>
      </c>
      <c r="C2288" s="2">
        <v>67829.631946789072</v>
      </c>
    </row>
    <row r="2289" spans="1:3" x14ac:dyDescent="0.25">
      <c r="A2289" t="s">
        <v>7657</v>
      </c>
      <c r="B2289" t="s">
        <v>20283</v>
      </c>
      <c r="C2289" s="2">
        <v>36692.071319087416</v>
      </c>
    </row>
    <row r="2290" spans="1:3" x14ac:dyDescent="0.25">
      <c r="A2290" t="s">
        <v>12426</v>
      </c>
      <c r="B2290" t="s">
        <v>12428</v>
      </c>
      <c r="C2290" s="2">
        <v>9761.0859906026562</v>
      </c>
    </row>
    <row r="2291" spans="1:3" x14ac:dyDescent="0.25">
      <c r="A2291" t="s">
        <v>13127</v>
      </c>
      <c r="B2291" t="s">
        <v>13129</v>
      </c>
      <c r="C2291" s="2">
        <v>37911.817112205332</v>
      </c>
    </row>
    <row r="2292" spans="1:3" x14ac:dyDescent="0.25">
      <c r="A2292" t="s">
        <v>3408</v>
      </c>
      <c r="B2292" t="s">
        <v>3410</v>
      </c>
      <c r="C2292" s="2">
        <v>96818.122514395567</v>
      </c>
    </row>
    <row r="2293" spans="1:3" x14ac:dyDescent="0.25">
      <c r="A2293" t="s">
        <v>9075</v>
      </c>
      <c r="B2293" t="s">
        <v>9077</v>
      </c>
      <c r="C2293" s="2">
        <v>19999.436355851893</v>
      </c>
    </row>
    <row r="2294" spans="1:3" x14ac:dyDescent="0.25">
      <c r="A2294" t="s">
        <v>6553</v>
      </c>
      <c r="B2294" t="s">
        <v>6555</v>
      </c>
      <c r="C2294" s="2">
        <v>24199.094830087462</v>
      </c>
    </row>
    <row r="2295" spans="1:3" x14ac:dyDescent="0.25">
      <c r="A2295" t="s">
        <v>11469</v>
      </c>
      <c r="B2295" t="s">
        <v>11471</v>
      </c>
      <c r="C2295" s="2">
        <v>1126.0977574361823</v>
      </c>
    </row>
    <row r="2296" spans="1:3" x14ac:dyDescent="0.25">
      <c r="A2296" t="s">
        <v>7357</v>
      </c>
      <c r="B2296" t="s">
        <v>7359</v>
      </c>
      <c r="C2296" s="2">
        <v>26837.982617734757</v>
      </c>
    </row>
    <row r="2297" spans="1:3" x14ac:dyDescent="0.25">
      <c r="A2297" t="s">
        <v>9249</v>
      </c>
      <c r="B2297" t="s">
        <v>9251</v>
      </c>
      <c r="C2297" s="2">
        <v>32385.418891419689</v>
      </c>
    </row>
    <row r="2298" spans="1:3" x14ac:dyDescent="0.25">
      <c r="A2298" t="s">
        <v>4042</v>
      </c>
      <c r="B2298" t="s">
        <v>4044</v>
      </c>
      <c r="C2298" s="2">
        <v>75927.021950283131</v>
      </c>
    </row>
    <row r="2299" spans="1:3" x14ac:dyDescent="0.25">
      <c r="A2299" t="s">
        <v>12120</v>
      </c>
      <c r="B2299" t="s">
        <v>20284</v>
      </c>
      <c r="C2299" s="2">
        <v>6385.8410446204834</v>
      </c>
    </row>
    <row r="2300" spans="1:3" x14ac:dyDescent="0.25">
      <c r="A2300" t="s">
        <v>4237</v>
      </c>
      <c r="B2300" t="s">
        <v>4239</v>
      </c>
      <c r="C2300" s="2">
        <v>82276.455625760296</v>
      </c>
    </row>
    <row r="2301" spans="1:3" x14ac:dyDescent="0.25">
      <c r="A2301" t="s">
        <v>7729</v>
      </c>
      <c r="B2301" t="s">
        <v>7731</v>
      </c>
      <c r="C2301" s="2">
        <v>34834.777852458414</v>
      </c>
    </row>
    <row r="2302" spans="1:3" x14ac:dyDescent="0.25">
      <c r="A2302" t="s">
        <v>2597</v>
      </c>
      <c r="B2302" t="s">
        <v>2599</v>
      </c>
      <c r="C2302" s="2">
        <v>113639.18979247633</v>
      </c>
    </row>
    <row r="2303" spans="1:3" x14ac:dyDescent="0.25">
      <c r="A2303" t="s">
        <v>3130</v>
      </c>
      <c r="B2303" t="s">
        <v>20285</v>
      </c>
      <c r="C2303" s="2">
        <v>158661.53174327477</v>
      </c>
    </row>
    <row r="2304" spans="1:3" x14ac:dyDescent="0.25">
      <c r="A2304" t="s">
        <v>10055</v>
      </c>
      <c r="B2304" t="s">
        <v>10057</v>
      </c>
      <c r="C2304" s="2">
        <v>25673.924570196534</v>
      </c>
    </row>
    <row r="2305" spans="1:3" x14ac:dyDescent="0.25">
      <c r="A2305" t="s">
        <v>11952</v>
      </c>
      <c r="B2305" t="s">
        <v>11954</v>
      </c>
      <c r="C2305" s="2">
        <v>10841.056244005749</v>
      </c>
    </row>
    <row r="2306" spans="1:3" x14ac:dyDescent="0.25">
      <c r="A2306" t="s">
        <v>5387</v>
      </c>
      <c r="B2306" t="s">
        <v>5389</v>
      </c>
      <c r="C2306" s="2">
        <v>63930.767360386621</v>
      </c>
    </row>
    <row r="2307" spans="1:3" x14ac:dyDescent="0.25">
      <c r="A2307" t="s">
        <v>6562</v>
      </c>
      <c r="B2307" t="s">
        <v>20286</v>
      </c>
      <c r="C2307" s="2">
        <v>32209.306151582645</v>
      </c>
    </row>
    <row r="2308" spans="1:3" x14ac:dyDescent="0.25">
      <c r="A2308" t="s">
        <v>6091</v>
      </c>
      <c r="B2308" t="s">
        <v>6093</v>
      </c>
      <c r="C2308" s="2">
        <v>37380.763006484158</v>
      </c>
    </row>
    <row r="2309" spans="1:3" x14ac:dyDescent="0.25">
      <c r="A2309" t="s">
        <v>15603</v>
      </c>
      <c r="B2309" t="s">
        <v>15604</v>
      </c>
      <c r="C2309" s="2">
        <v>2718.6469583989719</v>
      </c>
    </row>
    <row r="2310" spans="1:3" x14ac:dyDescent="0.25">
      <c r="A2310" t="s">
        <v>15272</v>
      </c>
      <c r="B2310" t="s">
        <v>15274</v>
      </c>
      <c r="C2310" s="2">
        <v>2156.3486581442621</v>
      </c>
    </row>
    <row r="2311" spans="1:3" x14ac:dyDescent="0.25">
      <c r="A2311" t="s">
        <v>9375</v>
      </c>
      <c r="B2311" t="s">
        <v>9377</v>
      </c>
      <c r="C2311" s="2">
        <v>11947.713731662401</v>
      </c>
    </row>
    <row r="2312" spans="1:3" x14ac:dyDescent="0.25">
      <c r="A2312" t="s">
        <v>6911</v>
      </c>
      <c r="B2312" t="s">
        <v>20287</v>
      </c>
      <c r="C2312" s="2">
        <v>31612.696925478875</v>
      </c>
    </row>
    <row r="2313" spans="1:3" x14ac:dyDescent="0.25">
      <c r="A2313" t="s">
        <v>16416</v>
      </c>
      <c r="B2313" t="s">
        <v>16418</v>
      </c>
      <c r="C2313" s="2">
        <v>3849.0595354767529</v>
      </c>
    </row>
    <row r="2314" spans="1:3" x14ac:dyDescent="0.25">
      <c r="A2314" t="s">
        <v>16014</v>
      </c>
      <c r="B2314" t="s">
        <v>16016</v>
      </c>
      <c r="C2314" s="2">
        <v>4918.3307386301776</v>
      </c>
    </row>
    <row r="2315" spans="1:3" x14ac:dyDescent="0.25">
      <c r="A2315" t="s">
        <v>11140</v>
      </c>
      <c r="B2315" t="s">
        <v>20288</v>
      </c>
      <c r="C2315" s="2">
        <v>12981.961965949407</v>
      </c>
    </row>
    <row r="2316" spans="1:3" x14ac:dyDescent="0.25">
      <c r="A2316" t="s">
        <v>4489</v>
      </c>
      <c r="B2316" t="s">
        <v>4491</v>
      </c>
      <c r="C2316" s="2">
        <v>38019.933769975054</v>
      </c>
    </row>
    <row r="2317" spans="1:3" x14ac:dyDescent="0.25">
      <c r="A2317" t="s">
        <v>14351</v>
      </c>
      <c r="B2317" t="s">
        <v>14353</v>
      </c>
      <c r="C2317" s="2">
        <v>9052.1488151514895</v>
      </c>
    </row>
    <row r="2318" spans="1:3" x14ac:dyDescent="0.25">
      <c r="A2318" t="s">
        <v>13405</v>
      </c>
      <c r="B2318" t="s">
        <v>18818</v>
      </c>
      <c r="C2318" s="2">
        <v>7712.610699277915</v>
      </c>
    </row>
    <row r="2319" spans="1:3" x14ac:dyDescent="0.25">
      <c r="A2319" t="s">
        <v>9243</v>
      </c>
      <c r="B2319" t="s">
        <v>9245</v>
      </c>
      <c r="C2319" s="2">
        <v>25746.624277301053</v>
      </c>
    </row>
    <row r="2320" spans="1:3" x14ac:dyDescent="0.25">
      <c r="A2320" t="s">
        <v>6379</v>
      </c>
      <c r="B2320" t="s">
        <v>6381</v>
      </c>
      <c r="C2320" s="2">
        <v>70832.751018589115</v>
      </c>
    </row>
    <row r="2321" spans="1:3" x14ac:dyDescent="0.25">
      <c r="A2321" t="s">
        <v>10441</v>
      </c>
      <c r="B2321" t="s">
        <v>10443</v>
      </c>
      <c r="C2321" s="2">
        <v>16362.380439347759</v>
      </c>
    </row>
    <row r="2322" spans="1:3" x14ac:dyDescent="0.25">
      <c r="A2322" t="s">
        <v>4009</v>
      </c>
      <c r="B2322" t="s">
        <v>4011</v>
      </c>
      <c r="C2322" s="2">
        <v>55241.539624223435</v>
      </c>
    </row>
    <row r="2323" spans="1:3" x14ac:dyDescent="0.25">
      <c r="A2323" t="s">
        <v>4057</v>
      </c>
      <c r="B2323" t="s">
        <v>20289</v>
      </c>
      <c r="C2323" s="2">
        <v>86133.681224856293</v>
      </c>
    </row>
    <row r="2324" spans="1:3" x14ac:dyDescent="0.25">
      <c r="A2324" t="s">
        <v>14771</v>
      </c>
      <c r="B2324" t="s">
        <v>20290</v>
      </c>
      <c r="C2324" s="2">
        <v>6096.6526527522001</v>
      </c>
    </row>
    <row r="2325" spans="1:3" x14ac:dyDescent="0.25">
      <c r="A2325" t="s">
        <v>11083</v>
      </c>
      <c r="B2325" t="s">
        <v>11085</v>
      </c>
      <c r="C2325" s="2">
        <v>16928.563917778825</v>
      </c>
    </row>
    <row r="2326" spans="1:3" x14ac:dyDescent="0.25">
      <c r="A2326" t="s">
        <v>14661</v>
      </c>
      <c r="B2326" t="s">
        <v>14662</v>
      </c>
      <c r="C2326" s="2">
        <v>3937.2602695288479</v>
      </c>
    </row>
    <row r="2327" spans="1:3" x14ac:dyDescent="0.25">
      <c r="A2327" t="s">
        <v>3468</v>
      </c>
      <c r="B2327" t="s">
        <v>3470</v>
      </c>
      <c r="C2327" s="2">
        <v>129168.4568952664</v>
      </c>
    </row>
    <row r="2328" spans="1:3" x14ac:dyDescent="0.25">
      <c r="A2328" t="s">
        <v>12728</v>
      </c>
      <c r="B2328" t="s">
        <v>12729</v>
      </c>
      <c r="C2328" s="2">
        <v>11847.349025256246</v>
      </c>
    </row>
    <row r="2329" spans="1:3" x14ac:dyDescent="0.25">
      <c r="A2329" t="s">
        <v>5579</v>
      </c>
      <c r="B2329" t="s">
        <v>5581</v>
      </c>
      <c r="C2329" s="2">
        <v>23728.344671284758</v>
      </c>
    </row>
    <row r="2330" spans="1:3" x14ac:dyDescent="0.25">
      <c r="A2330" t="s">
        <v>5513</v>
      </c>
      <c r="B2330" t="s">
        <v>5515</v>
      </c>
      <c r="C2330" s="2">
        <v>109209.58168454445</v>
      </c>
    </row>
    <row r="2331" spans="1:3" x14ac:dyDescent="0.25">
      <c r="A2331" t="s">
        <v>11196</v>
      </c>
      <c r="B2331" t="s">
        <v>11198</v>
      </c>
      <c r="C2331" s="2">
        <v>50993.214332609306</v>
      </c>
    </row>
    <row r="2332" spans="1:3" x14ac:dyDescent="0.25">
      <c r="A2332" t="s">
        <v>5992</v>
      </c>
      <c r="B2332" t="s">
        <v>5994</v>
      </c>
      <c r="C2332" s="2">
        <v>60372.217925060781</v>
      </c>
    </row>
    <row r="2333" spans="1:3" x14ac:dyDescent="0.25">
      <c r="A2333" t="s">
        <v>8341</v>
      </c>
      <c r="B2333" t="s">
        <v>8343</v>
      </c>
      <c r="C2333" s="2">
        <v>17461.604612015341</v>
      </c>
    </row>
    <row r="2334" spans="1:3" x14ac:dyDescent="0.25">
      <c r="A2334" t="s">
        <v>3136</v>
      </c>
      <c r="B2334" t="s">
        <v>20291</v>
      </c>
      <c r="C2334" s="2">
        <v>184209.55468463284</v>
      </c>
    </row>
    <row r="2335" spans="1:3" x14ac:dyDescent="0.25">
      <c r="A2335" t="s">
        <v>3378</v>
      </c>
      <c r="B2335" t="s">
        <v>3380</v>
      </c>
      <c r="C2335" s="2">
        <v>121417.8283902954</v>
      </c>
    </row>
    <row r="2336" spans="1:3" x14ac:dyDescent="0.25">
      <c r="A2336" t="s">
        <v>9561</v>
      </c>
      <c r="B2336" t="s">
        <v>20292</v>
      </c>
      <c r="C2336" s="2">
        <v>16199.841379001744</v>
      </c>
    </row>
    <row r="2337" spans="1:3" x14ac:dyDescent="0.25">
      <c r="A2337" t="s">
        <v>12069</v>
      </c>
      <c r="B2337" t="s">
        <v>20293</v>
      </c>
      <c r="C2337" s="2">
        <v>10406.892902990485</v>
      </c>
    </row>
    <row r="2338" spans="1:3" x14ac:dyDescent="0.25">
      <c r="A2338" t="s">
        <v>2846</v>
      </c>
      <c r="B2338" t="s">
        <v>2848</v>
      </c>
      <c r="C2338" s="2">
        <v>48981.255114895001</v>
      </c>
    </row>
    <row r="2339" spans="1:3" x14ac:dyDescent="0.25">
      <c r="A2339" t="s">
        <v>16449</v>
      </c>
      <c r="B2339" t="s">
        <v>16451</v>
      </c>
      <c r="C2339" s="2">
        <v>2386.2355998463177</v>
      </c>
    </row>
    <row r="2340" spans="1:3" x14ac:dyDescent="0.25">
      <c r="A2340" t="s">
        <v>13411</v>
      </c>
      <c r="B2340" t="s">
        <v>13413</v>
      </c>
      <c r="C2340" s="2">
        <v>4617.9268065044735</v>
      </c>
    </row>
    <row r="2341" spans="1:3" x14ac:dyDescent="0.25">
      <c r="A2341" t="s">
        <v>10630</v>
      </c>
      <c r="B2341" t="s">
        <v>20294</v>
      </c>
      <c r="C2341" s="2">
        <v>13472.969691080663</v>
      </c>
    </row>
    <row r="2342" spans="1:3" x14ac:dyDescent="0.25">
      <c r="A2342" t="s">
        <v>15633</v>
      </c>
      <c r="B2342" t="s">
        <v>20295</v>
      </c>
      <c r="C2342" s="2">
        <v>3203.1582975195806</v>
      </c>
    </row>
    <row r="2343" spans="1:3" x14ac:dyDescent="0.25">
      <c r="A2343" t="s">
        <v>12745</v>
      </c>
      <c r="B2343" t="s">
        <v>12747</v>
      </c>
      <c r="C2343" s="2">
        <v>8671.6831802651141</v>
      </c>
    </row>
    <row r="2344" spans="1:3" x14ac:dyDescent="0.25">
      <c r="A2344" t="s">
        <v>14735</v>
      </c>
      <c r="B2344" t="s">
        <v>14737</v>
      </c>
      <c r="C2344" s="2">
        <v>2228.6716381273118</v>
      </c>
    </row>
    <row r="2345" spans="1:3" x14ac:dyDescent="0.25">
      <c r="A2345" t="s">
        <v>5378</v>
      </c>
      <c r="B2345" t="s">
        <v>5380</v>
      </c>
      <c r="C2345" s="2">
        <v>71479.571355691485</v>
      </c>
    </row>
    <row r="2346" spans="1:3" x14ac:dyDescent="0.25">
      <c r="A2346" t="s">
        <v>4712</v>
      </c>
      <c r="B2346" t="s">
        <v>20296</v>
      </c>
      <c r="C2346" s="2">
        <v>48644.616360399166</v>
      </c>
    </row>
    <row r="2347" spans="1:3" x14ac:dyDescent="0.25">
      <c r="A2347" t="s">
        <v>11985</v>
      </c>
      <c r="B2347" t="s">
        <v>11987</v>
      </c>
      <c r="C2347" s="2">
        <v>41230.87047603009</v>
      </c>
    </row>
    <row r="2348" spans="1:3" x14ac:dyDescent="0.25">
      <c r="A2348" t="s">
        <v>15809</v>
      </c>
      <c r="B2348" t="s">
        <v>15811</v>
      </c>
      <c r="C2348" s="2">
        <v>3057.4592270811049</v>
      </c>
    </row>
    <row r="2349" spans="1:3" x14ac:dyDescent="0.25">
      <c r="A2349" t="s">
        <v>11991</v>
      </c>
      <c r="B2349" t="s">
        <v>11993</v>
      </c>
      <c r="C2349" s="2">
        <v>10680.645260529091</v>
      </c>
    </row>
    <row r="2350" spans="1:3" x14ac:dyDescent="0.25">
      <c r="A2350" t="s">
        <v>2930</v>
      </c>
      <c r="B2350" t="s">
        <v>2932</v>
      </c>
      <c r="C2350" s="2">
        <v>146013.85039258757</v>
      </c>
    </row>
    <row r="2351" spans="1:3" x14ac:dyDescent="0.25">
      <c r="A2351" t="s">
        <v>12012</v>
      </c>
      <c r="B2351" t="s">
        <v>12014</v>
      </c>
      <c r="C2351" s="2">
        <v>7645.2599421423229</v>
      </c>
    </row>
    <row r="2352" spans="1:3" x14ac:dyDescent="0.25">
      <c r="A2352" t="s">
        <v>12087</v>
      </c>
      <c r="B2352" t="s">
        <v>12089</v>
      </c>
      <c r="C2352" s="2">
        <v>23380.087767394052</v>
      </c>
    </row>
    <row r="2353" spans="1:3" x14ac:dyDescent="0.25">
      <c r="A2353" t="s">
        <v>10729</v>
      </c>
      <c r="B2353" t="s">
        <v>10731</v>
      </c>
      <c r="C2353" s="2">
        <v>15111.359393277129</v>
      </c>
    </row>
    <row r="2354" spans="1:3" x14ac:dyDescent="0.25">
      <c r="A2354" t="s">
        <v>6869</v>
      </c>
      <c r="B2354" t="s">
        <v>20297</v>
      </c>
      <c r="C2354" s="2">
        <v>38173.557913706201</v>
      </c>
    </row>
    <row r="2355" spans="1:3" x14ac:dyDescent="0.25">
      <c r="A2355" t="s">
        <v>10333</v>
      </c>
      <c r="B2355" t="s">
        <v>20298</v>
      </c>
      <c r="C2355" s="2">
        <v>12021.793812952446</v>
      </c>
    </row>
    <row r="2356" spans="1:3" x14ac:dyDescent="0.25">
      <c r="A2356" t="s">
        <v>8104</v>
      </c>
      <c r="B2356" t="s">
        <v>20299</v>
      </c>
      <c r="C2356" s="2">
        <v>22170.189793778056</v>
      </c>
    </row>
    <row r="2357" spans="1:3" x14ac:dyDescent="0.25">
      <c r="A2357" t="s">
        <v>3223</v>
      </c>
      <c r="B2357" t="s">
        <v>3225</v>
      </c>
      <c r="C2357" s="2">
        <v>105258.30544062929</v>
      </c>
    </row>
    <row r="2358" spans="1:3" x14ac:dyDescent="0.25">
      <c r="A2358" t="s">
        <v>9657</v>
      </c>
      <c r="B2358" t="s">
        <v>9659</v>
      </c>
      <c r="C2358" s="2">
        <v>2462.2763876357244</v>
      </c>
    </row>
    <row r="2359" spans="1:3" x14ac:dyDescent="0.25">
      <c r="A2359" t="s">
        <v>15856</v>
      </c>
      <c r="B2359" t="s">
        <v>15858</v>
      </c>
      <c r="C2359" s="2">
        <v>2432.6219240391911</v>
      </c>
    </row>
    <row r="2360" spans="1:3" x14ac:dyDescent="0.25">
      <c r="A2360" t="s">
        <v>8428</v>
      </c>
      <c r="B2360" t="s">
        <v>8430</v>
      </c>
      <c r="C2360" s="2">
        <v>28720.410397658598</v>
      </c>
    </row>
    <row r="2361" spans="1:3" x14ac:dyDescent="0.25">
      <c r="A2361" t="s">
        <v>6893</v>
      </c>
      <c r="B2361" t="s">
        <v>20300</v>
      </c>
      <c r="C2361" s="2">
        <v>14179.721274071408</v>
      </c>
    </row>
    <row r="2362" spans="1:3" x14ac:dyDescent="0.25">
      <c r="A2362" t="s">
        <v>8344</v>
      </c>
      <c r="B2362" t="s">
        <v>20301</v>
      </c>
      <c r="C2362" s="2">
        <v>22461.046137787191</v>
      </c>
    </row>
    <row r="2363" spans="1:3" x14ac:dyDescent="0.25">
      <c r="A2363" t="s">
        <v>14845</v>
      </c>
      <c r="B2363" t="s">
        <v>14847</v>
      </c>
      <c r="C2363" s="2">
        <v>2999.1504960166367</v>
      </c>
    </row>
    <row r="2364" spans="1:3" x14ac:dyDescent="0.25">
      <c r="A2364" t="s">
        <v>7741</v>
      </c>
      <c r="B2364" t="s">
        <v>7743</v>
      </c>
      <c r="C2364" s="2">
        <v>31842.069102640919</v>
      </c>
    </row>
    <row r="2365" spans="1:3" x14ac:dyDescent="0.25">
      <c r="A2365" t="s">
        <v>8539</v>
      </c>
      <c r="B2365" t="s">
        <v>8541</v>
      </c>
      <c r="C2365" s="2">
        <v>26754.080598958768</v>
      </c>
    </row>
    <row r="2366" spans="1:3" x14ac:dyDescent="0.25">
      <c r="A2366" t="s">
        <v>10468</v>
      </c>
      <c r="B2366" t="s">
        <v>10470</v>
      </c>
      <c r="C2366" s="2">
        <v>21859.773547559984</v>
      </c>
    </row>
    <row r="2367" spans="1:3" x14ac:dyDescent="0.25">
      <c r="A2367" t="s">
        <v>10124</v>
      </c>
      <c r="B2367" t="s">
        <v>10126</v>
      </c>
      <c r="C2367" s="2">
        <v>39330.541543543586</v>
      </c>
    </row>
    <row r="2368" spans="1:3" x14ac:dyDescent="0.25">
      <c r="A2368" t="s">
        <v>14168</v>
      </c>
      <c r="B2368" t="s">
        <v>18671</v>
      </c>
      <c r="C2368" s="2">
        <v>8572.1812077249142</v>
      </c>
    </row>
    <row r="2369" spans="1:3" x14ac:dyDescent="0.25">
      <c r="A2369" t="s">
        <v>4531</v>
      </c>
      <c r="B2369" t="s">
        <v>20302</v>
      </c>
      <c r="C2369" s="2">
        <v>61268.943505334937</v>
      </c>
    </row>
    <row r="2370" spans="1:3" x14ac:dyDescent="0.25">
      <c r="A2370" t="s">
        <v>7477</v>
      </c>
      <c r="B2370" t="s">
        <v>7479</v>
      </c>
      <c r="C2370" s="2">
        <v>9320.834049117384</v>
      </c>
    </row>
    <row r="2371" spans="1:3" x14ac:dyDescent="0.25">
      <c r="A2371" t="s">
        <v>5543</v>
      </c>
      <c r="B2371" t="s">
        <v>20303</v>
      </c>
      <c r="C2371" s="2">
        <v>25105.900592851431</v>
      </c>
    </row>
    <row r="2372" spans="1:3" x14ac:dyDescent="0.25">
      <c r="A2372" t="s">
        <v>14780</v>
      </c>
      <c r="B2372" t="s">
        <v>20304</v>
      </c>
      <c r="C2372" s="2">
        <v>8570.1106464466211</v>
      </c>
    </row>
    <row r="2373" spans="1:3" x14ac:dyDescent="0.25">
      <c r="A2373" t="s">
        <v>5027</v>
      </c>
      <c r="B2373" t="s">
        <v>20305</v>
      </c>
      <c r="C2373" s="2">
        <v>39779.68079416002</v>
      </c>
    </row>
    <row r="2374" spans="1:3" x14ac:dyDescent="0.25">
      <c r="A2374" t="s">
        <v>5036</v>
      </c>
      <c r="B2374" t="s">
        <v>20306</v>
      </c>
      <c r="C2374" s="2">
        <v>26960.433311109377</v>
      </c>
    </row>
    <row r="2375" spans="1:3" x14ac:dyDescent="0.25">
      <c r="A2375" t="s">
        <v>14294</v>
      </c>
      <c r="B2375" t="s">
        <v>20307</v>
      </c>
      <c r="C2375" s="2">
        <v>4943.0624427875691</v>
      </c>
    </row>
    <row r="2376" spans="1:3" x14ac:dyDescent="0.25">
      <c r="A2376" t="s">
        <v>12859</v>
      </c>
      <c r="B2376" t="s">
        <v>20308</v>
      </c>
      <c r="C2376" s="2">
        <v>16062.781725496945</v>
      </c>
    </row>
    <row r="2377" spans="1:3" x14ac:dyDescent="0.25">
      <c r="A2377" t="s">
        <v>4982</v>
      </c>
      <c r="B2377" t="s">
        <v>4984</v>
      </c>
      <c r="C2377" s="2">
        <v>42216.501356346867</v>
      </c>
    </row>
    <row r="2378" spans="1:3" x14ac:dyDescent="0.25">
      <c r="A2378" t="s">
        <v>15984</v>
      </c>
      <c r="B2378" t="s">
        <v>15986</v>
      </c>
      <c r="C2378" s="2">
        <v>1623.435073363996</v>
      </c>
    </row>
    <row r="2379" spans="1:3" x14ac:dyDescent="0.25">
      <c r="A2379" t="s">
        <v>4796</v>
      </c>
      <c r="B2379" t="s">
        <v>4798</v>
      </c>
      <c r="C2379" s="2">
        <v>62978.766996476617</v>
      </c>
    </row>
    <row r="2380" spans="1:3" x14ac:dyDescent="0.25">
      <c r="A2380" t="s">
        <v>10822</v>
      </c>
      <c r="B2380" t="s">
        <v>20309</v>
      </c>
      <c r="C2380" s="2">
        <v>15535.306239851752</v>
      </c>
    </row>
    <row r="2381" spans="1:3" x14ac:dyDescent="0.25">
      <c r="A2381" t="s">
        <v>13268</v>
      </c>
      <c r="B2381" t="s">
        <v>20310</v>
      </c>
      <c r="C2381" s="2">
        <v>6147.8990443899575</v>
      </c>
    </row>
    <row r="2382" spans="1:3" x14ac:dyDescent="0.25">
      <c r="A2382" t="s">
        <v>18526</v>
      </c>
      <c r="B2382" t="s">
        <v>18527</v>
      </c>
      <c r="C2382" s="2">
        <v>2027.712162950744</v>
      </c>
    </row>
    <row r="2383" spans="1:3" x14ac:dyDescent="0.25">
      <c r="A2383" t="s">
        <v>9007</v>
      </c>
      <c r="B2383" t="s">
        <v>9009</v>
      </c>
      <c r="C2383" s="2">
        <v>32764.33160534735</v>
      </c>
    </row>
    <row r="2384" spans="1:3" x14ac:dyDescent="0.25">
      <c r="A2384" t="s">
        <v>13736</v>
      </c>
      <c r="B2384" t="s">
        <v>20311</v>
      </c>
      <c r="C2384" s="2">
        <v>3227.8900016769712</v>
      </c>
    </row>
    <row r="2385" spans="1:3" x14ac:dyDescent="0.25">
      <c r="A2385" t="s">
        <v>20312</v>
      </c>
      <c r="B2385" t="s">
        <v>20313</v>
      </c>
      <c r="C2385" s="2">
        <v>2713.5625801489405</v>
      </c>
    </row>
    <row r="2386" spans="1:3" x14ac:dyDescent="0.25">
      <c r="A2386" t="s">
        <v>17278</v>
      </c>
      <c r="B2386" t="s">
        <v>17280</v>
      </c>
      <c r="C2386" s="2">
        <v>1615.1413251326107</v>
      </c>
    </row>
    <row r="2387" spans="1:3" x14ac:dyDescent="0.25">
      <c r="A2387" t="s">
        <v>20314</v>
      </c>
      <c r="B2387" t="s">
        <v>20315</v>
      </c>
      <c r="C2387" s="2">
        <v>2886.0748439854024</v>
      </c>
    </row>
    <row r="2388" spans="1:3" x14ac:dyDescent="0.25">
      <c r="A2388" t="s">
        <v>14560</v>
      </c>
      <c r="B2388" t="s">
        <v>14562</v>
      </c>
      <c r="C2388" s="2">
        <v>7697.0814896907168</v>
      </c>
    </row>
    <row r="2389" spans="1:3" x14ac:dyDescent="0.25">
      <c r="A2389" t="s">
        <v>9004</v>
      </c>
      <c r="B2389" t="s">
        <v>20316</v>
      </c>
      <c r="C2389" s="2">
        <v>18312.331523180383</v>
      </c>
    </row>
    <row r="2390" spans="1:3" x14ac:dyDescent="0.25">
      <c r="A2390" t="s">
        <v>1970</v>
      </c>
      <c r="B2390" t="s">
        <v>20317</v>
      </c>
      <c r="C2390" s="2">
        <v>222238.21644555181</v>
      </c>
    </row>
    <row r="2391" spans="1:3" x14ac:dyDescent="0.25">
      <c r="A2391" t="s">
        <v>10747</v>
      </c>
      <c r="B2391" t="s">
        <v>10749</v>
      </c>
      <c r="C2391" s="2">
        <v>13336.197615531184</v>
      </c>
    </row>
    <row r="2392" spans="1:3" x14ac:dyDescent="0.25">
      <c r="A2392" t="s">
        <v>14363</v>
      </c>
      <c r="B2392" t="s">
        <v>14365</v>
      </c>
      <c r="C2392" s="2">
        <v>7414.507390794759</v>
      </c>
    </row>
    <row r="2393" spans="1:3" x14ac:dyDescent="0.25">
      <c r="A2393" t="s">
        <v>10999</v>
      </c>
      <c r="B2393" t="s">
        <v>11001</v>
      </c>
      <c r="C2393" s="2">
        <v>12512.689957837038</v>
      </c>
    </row>
    <row r="2394" spans="1:3" x14ac:dyDescent="0.25">
      <c r="A2394" t="s">
        <v>5759</v>
      </c>
      <c r="B2394" t="s">
        <v>5761</v>
      </c>
      <c r="C2394" s="2">
        <v>55411.843289363052</v>
      </c>
    </row>
    <row r="2395" spans="1:3" x14ac:dyDescent="0.25">
      <c r="A2395" t="s">
        <v>2588</v>
      </c>
      <c r="B2395" t="s">
        <v>20318</v>
      </c>
      <c r="C2395" s="2">
        <v>44486.469188857918</v>
      </c>
    </row>
    <row r="2396" spans="1:3" x14ac:dyDescent="0.25">
      <c r="A2396" t="s">
        <v>15326</v>
      </c>
      <c r="B2396" t="s">
        <v>15328</v>
      </c>
      <c r="C2396" s="2">
        <v>5681.5626320454776</v>
      </c>
    </row>
    <row r="2397" spans="1:3" x14ac:dyDescent="0.25">
      <c r="A2397" t="s">
        <v>2432</v>
      </c>
      <c r="B2397" t="s">
        <v>20319</v>
      </c>
      <c r="C2397" s="2">
        <v>167852.0630705255</v>
      </c>
    </row>
    <row r="2398" spans="1:3" x14ac:dyDescent="0.25">
      <c r="A2398" t="s">
        <v>6630</v>
      </c>
      <c r="B2398" t="s">
        <v>20320</v>
      </c>
      <c r="C2398" s="2">
        <v>58270.368165228945</v>
      </c>
    </row>
    <row r="2399" spans="1:3" x14ac:dyDescent="0.25">
      <c r="A2399" t="s">
        <v>17190</v>
      </c>
      <c r="B2399" t="s">
        <v>20321</v>
      </c>
      <c r="C2399" s="2">
        <v>1700.6785121625455</v>
      </c>
    </row>
    <row r="2400" spans="1:3" x14ac:dyDescent="0.25">
      <c r="A2400" t="s">
        <v>10456</v>
      </c>
      <c r="B2400" t="s">
        <v>10458</v>
      </c>
      <c r="C2400" s="2">
        <v>8722.5269627654252</v>
      </c>
    </row>
    <row r="2401" spans="1:3" x14ac:dyDescent="0.25">
      <c r="A2401" t="s">
        <v>6205</v>
      </c>
      <c r="B2401" t="s">
        <v>6207</v>
      </c>
      <c r="C2401" s="2">
        <v>18586.335799007848</v>
      </c>
    </row>
    <row r="2402" spans="1:3" x14ac:dyDescent="0.25">
      <c r="A2402" t="s">
        <v>8269</v>
      </c>
      <c r="B2402" t="s">
        <v>8271</v>
      </c>
      <c r="C2402" s="2">
        <v>122867.566378647</v>
      </c>
    </row>
    <row r="2403" spans="1:3" x14ac:dyDescent="0.25">
      <c r="A2403" t="s">
        <v>14120</v>
      </c>
      <c r="B2403" t="s">
        <v>14122</v>
      </c>
      <c r="C2403" s="2">
        <v>4816.9882671759387</v>
      </c>
    </row>
    <row r="2404" spans="1:3" x14ac:dyDescent="0.25">
      <c r="A2404" t="s">
        <v>7028</v>
      </c>
      <c r="B2404" t="s">
        <v>20322</v>
      </c>
      <c r="C2404" s="2">
        <v>25297.197448729297</v>
      </c>
    </row>
    <row r="2405" spans="1:3" x14ac:dyDescent="0.25">
      <c r="A2405" t="s">
        <v>7960</v>
      </c>
      <c r="B2405" t="s">
        <v>7962</v>
      </c>
      <c r="C2405" s="2">
        <v>31048.871586281428</v>
      </c>
    </row>
    <row r="2406" spans="1:3" x14ac:dyDescent="0.25">
      <c r="A2406" t="s">
        <v>7100</v>
      </c>
      <c r="B2406" t="s">
        <v>20323</v>
      </c>
      <c r="C2406" s="2">
        <v>27800.448518594712</v>
      </c>
    </row>
    <row r="2407" spans="1:3" x14ac:dyDescent="0.25">
      <c r="A2407" t="s">
        <v>3763</v>
      </c>
      <c r="B2407" t="s">
        <v>3765</v>
      </c>
      <c r="C2407" s="2">
        <v>207394.0894424103</v>
      </c>
    </row>
    <row r="2408" spans="1:3" x14ac:dyDescent="0.25">
      <c r="A2408" t="s">
        <v>2789</v>
      </c>
      <c r="B2408" t="s">
        <v>2791</v>
      </c>
      <c r="C2408" s="2">
        <v>164431.20826082982</v>
      </c>
    </row>
    <row r="2409" spans="1:3" x14ac:dyDescent="0.25">
      <c r="A2409" t="s">
        <v>13259</v>
      </c>
      <c r="B2409" t="s">
        <v>13261</v>
      </c>
      <c r="C2409" s="2">
        <v>7428.9754377268328</v>
      </c>
    </row>
    <row r="2410" spans="1:3" x14ac:dyDescent="0.25">
      <c r="A2410" t="s">
        <v>16708</v>
      </c>
      <c r="B2410" t="s">
        <v>16710</v>
      </c>
      <c r="C2410" s="2">
        <v>1243.7746567525126</v>
      </c>
    </row>
    <row r="2411" spans="1:3" x14ac:dyDescent="0.25">
      <c r="A2411" t="s">
        <v>11827</v>
      </c>
      <c r="B2411" t="s">
        <v>11829</v>
      </c>
      <c r="C2411" s="2">
        <v>28944.89374958022</v>
      </c>
    </row>
    <row r="2412" spans="1:3" x14ac:dyDescent="0.25">
      <c r="A2412" t="s">
        <v>9213</v>
      </c>
      <c r="B2412" t="s">
        <v>9215</v>
      </c>
      <c r="C2412" s="2">
        <v>18005.371963985235</v>
      </c>
    </row>
    <row r="2413" spans="1:3" x14ac:dyDescent="0.25">
      <c r="A2413" t="s">
        <v>15726</v>
      </c>
      <c r="B2413" t="s">
        <v>20324</v>
      </c>
      <c r="C2413" s="2">
        <v>2889.4682638581608</v>
      </c>
    </row>
    <row r="2414" spans="1:3" x14ac:dyDescent="0.25">
      <c r="A2414" t="s">
        <v>9300</v>
      </c>
      <c r="B2414" t="s">
        <v>9302</v>
      </c>
      <c r="C2414" s="2">
        <v>22303.913543001163</v>
      </c>
    </row>
    <row r="2415" spans="1:3" x14ac:dyDescent="0.25">
      <c r="A2415" t="s">
        <v>13970</v>
      </c>
      <c r="B2415" t="s">
        <v>13972</v>
      </c>
      <c r="C2415" s="2">
        <v>9109.2042814866782</v>
      </c>
    </row>
    <row r="2416" spans="1:3" x14ac:dyDescent="0.25">
      <c r="A2416" t="s">
        <v>5141</v>
      </c>
      <c r="B2416" t="s">
        <v>5143</v>
      </c>
      <c r="C2416" s="2">
        <v>30101.816412891079</v>
      </c>
    </row>
    <row r="2417" spans="1:3" x14ac:dyDescent="0.25">
      <c r="A2417" t="s">
        <v>12796</v>
      </c>
      <c r="B2417" t="s">
        <v>12798</v>
      </c>
      <c r="C2417" s="2">
        <v>4527.5772899702397</v>
      </c>
    </row>
    <row r="2418" spans="1:3" x14ac:dyDescent="0.25">
      <c r="A2418" t="s">
        <v>18549</v>
      </c>
      <c r="B2418" t="s">
        <v>20325</v>
      </c>
      <c r="C2418" s="2">
        <v>10714.464428074547</v>
      </c>
    </row>
    <row r="2419" spans="1:3" x14ac:dyDescent="0.25">
      <c r="A2419" t="s">
        <v>4609</v>
      </c>
      <c r="B2419" t="s">
        <v>4611</v>
      </c>
      <c r="C2419" s="2">
        <v>58465.518565708073</v>
      </c>
    </row>
    <row r="2420" spans="1:3" x14ac:dyDescent="0.25">
      <c r="A2420" t="s">
        <v>2792</v>
      </c>
      <c r="B2420" t="s">
        <v>2794</v>
      </c>
      <c r="C2420" s="2">
        <v>133654.96057619032</v>
      </c>
    </row>
    <row r="2421" spans="1:3" x14ac:dyDescent="0.25">
      <c r="A2421" t="s">
        <v>5956</v>
      </c>
      <c r="B2421" t="s">
        <v>5958</v>
      </c>
      <c r="C2421" s="2">
        <v>43134.859700731889</v>
      </c>
    </row>
    <row r="2422" spans="1:3" x14ac:dyDescent="0.25">
      <c r="A2422" t="s">
        <v>10696</v>
      </c>
      <c r="B2422" t="s">
        <v>20326</v>
      </c>
      <c r="C2422" s="2">
        <v>11169.700331343733</v>
      </c>
    </row>
    <row r="2423" spans="1:3" x14ac:dyDescent="0.25">
      <c r="A2423" t="s">
        <v>14285</v>
      </c>
      <c r="B2423" t="s">
        <v>14287</v>
      </c>
      <c r="C2423" s="2">
        <v>11119.201642389804</v>
      </c>
    </row>
    <row r="2424" spans="1:3" x14ac:dyDescent="0.25">
      <c r="A2424" t="s">
        <v>12216</v>
      </c>
      <c r="B2424" t="s">
        <v>20007</v>
      </c>
      <c r="C2424" s="2">
        <v>14949.740007232223</v>
      </c>
    </row>
    <row r="2425" spans="1:3" x14ac:dyDescent="0.25">
      <c r="A2425" t="s">
        <v>15903</v>
      </c>
      <c r="B2425" t="s">
        <v>15905</v>
      </c>
      <c r="C2425" s="2">
        <v>5206.7593495405108</v>
      </c>
    </row>
    <row r="2426" spans="1:3" x14ac:dyDescent="0.25">
      <c r="A2426" t="s">
        <v>3743</v>
      </c>
      <c r="B2426" t="s">
        <v>20327</v>
      </c>
      <c r="C2426" s="2">
        <v>141360.9569824959</v>
      </c>
    </row>
    <row r="2427" spans="1:3" x14ac:dyDescent="0.25">
      <c r="A2427" t="s">
        <v>13154</v>
      </c>
      <c r="B2427" t="s">
        <v>13156</v>
      </c>
      <c r="C2427" s="2">
        <v>10362.12391721832</v>
      </c>
    </row>
    <row r="2428" spans="1:3" x14ac:dyDescent="0.25">
      <c r="A2428" t="s">
        <v>11445</v>
      </c>
      <c r="B2428" t="s">
        <v>18670</v>
      </c>
      <c r="C2428" s="2">
        <v>4566.535475577236</v>
      </c>
    </row>
    <row r="2429" spans="1:3" x14ac:dyDescent="0.25">
      <c r="A2429" t="s">
        <v>9426</v>
      </c>
      <c r="B2429" t="s">
        <v>9428</v>
      </c>
      <c r="C2429" s="2">
        <v>18170.7632224921</v>
      </c>
    </row>
    <row r="2430" spans="1:3" x14ac:dyDescent="0.25">
      <c r="A2430" t="s">
        <v>5816</v>
      </c>
      <c r="B2430" t="s">
        <v>20328</v>
      </c>
      <c r="C2430" s="2">
        <v>60283.471368049497</v>
      </c>
    </row>
    <row r="2431" spans="1:3" x14ac:dyDescent="0.25">
      <c r="A2431" t="s">
        <v>17037</v>
      </c>
      <c r="B2431" t="s">
        <v>17039</v>
      </c>
      <c r="C2431" s="2">
        <v>10125.205119352817</v>
      </c>
    </row>
    <row r="2432" spans="1:3" x14ac:dyDescent="0.25">
      <c r="A2432" t="s">
        <v>6367</v>
      </c>
      <c r="B2432" t="s">
        <v>20329</v>
      </c>
      <c r="C2432" s="2">
        <v>63444.413221728319</v>
      </c>
    </row>
    <row r="2433" spans="1:3" x14ac:dyDescent="0.25">
      <c r="A2433" t="s">
        <v>9363</v>
      </c>
      <c r="B2433" t="s">
        <v>9365</v>
      </c>
      <c r="C2433" s="2">
        <v>17496.760441897117</v>
      </c>
    </row>
    <row r="2434" spans="1:3" x14ac:dyDescent="0.25">
      <c r="A2434" t="s">
        <v>8158</v>
      </c>
      <c r="B2434" t="s">
        <v>8160</v>
      </c>
      <c r="C2434" s="2">
        <v>30818.34909729812</v>
      </c>
    </row>
    <row r="2435" spans="1:3" x14ac:dyDescent="0.25">
      <c r="A2435" t="s">
        <v>7258</v>
      </c>
      <c r="B2435" t="s">
        <v>20330</v>
      </c>
      <c r="C2435" s="2">
        <v>37093.415113529918</v>
      </c>
    </row>
    <row r="2436" spans="1:3" x14ac:dyDescent="0.25">
      <c r="A2436" t="s">
        <v>4285</v>
      </c>
      <c r="B2436" t="s">
        <v>20331</v>
      </c>
      <c r="C2436" s="2">
        <v>136147.74380848216</v>
      </c>
    </row>
    <row r="2437" spans="1:3" x14ac:dyDescent="0.25">
      <c r="A2437" t="s">
        <v>2780</v>
      </c>
      <c r="B2437" t="s">
        <v>2782</v>
      </c>
      <c r="C2437" s="2">
        <v>152386.12063349658</v>
      </c>
    </row>
    <row r="2438" spans="1:3" x14ac:dyDescent="0.25">
      <c r="A2438" t="s">
        <v>13539</v>
      </c>
      <c r="B2438" t="s">
        <v>20332</v>
      </c>
      <c r="C2438" s="2">
        <v>6569.6608736600683</v>
      </c>
    </row>
    <row r="2439" spans="1:3" x14ac:dyDescent="0.25">
      <c r="A2439" t="s">
        <v>11871</v>
      </c>
      <c r="B2439" t="s">
        <v>20333</v>
      </c>
      <c r="C2439" s="2">
        <v>5157.998206592616</v>
      </c>
    </row>
    <row r="2440" spans="1:3" x14ac:dyDescent="0.25">
      <c r="A2440" t="s">
        <v>20334</v>
      </c>
      <c r="B2440" t="s">
        <v>3694</v>
      </c>
      <c r="C2440" s="2">
        <v>81497.119366847168</v>
      </c>
    </row>
    <row r="2441" spans="1:3" x14ac:dyDescent="0.25">
      <c r="A2441" t="s">
        <v>11187</v>
      </c>
      <c r="B2441" t="s">
        <v>11189</v>
      </c>
      <c r="C2441" s="2">
        <v>11797.483007804016</v>
      </c>
    </row>
    <row r="2442" spans="1:3" x14ac:dyDescent="0.25">
      <c r="A2442" t="s">
        <v>18629</v>
      </c>
      <c r="B2442" t="s">
        <v>18630</v>
      </c>
      <c r="C2442" s="2">
        <v>5949.6428019933819</v>
      </c>
    </row>
    <row r="2443" spans="1:3" x14ac:dyDescent="0.25">
      <c r="A2443" t="s">
        <v>10070</v>
      </c>
      <c r="B2443" t="s">
        <v>10072</v>
      </c>
      <c r="C2443" s="2">
        <v>13935.510074414937</v>
      </c>
    </row>
    <row r="2444" spans="1:3" x14ac:dyDescent="0.25">
      <c r="A2444" t="s">
        <v>12850</v>
      </c>
      <c r="B2444" t="s">
        <v>12852</v>
      </c>
      <c r="C2444" s="2">
        <v>6154.1682438159005</v>
      </c>
    </row>
    <row r="2445" spans="1:3" x14ac:dyDescent="0.25">
      <c r="A2445" t="s">
        <v>9588</v>
      </c>
      <c r="B2445" t="s">
        <v>9590</v>
      </c>
      <c r="C2445" s="2">
        <v>23288.292884056384</v>
      </c>
    </row>
    <row r="2446" spans="1:3" x14ac:dyDescent="0.25">
      <c r="A2446" t="s">
        <v>9174</v>
      </c>
      <c r="B2446" t="s">
        <v>9176</v>
      </c>
      <c r="C2446" s="2">
        <v>9283.6818530697892</v>
      </c>
    </row>
    <row r="2447" spans="1:3" x14ac:dyDescent="0.25">
      <c r="A2447" t="s">
        <v>7076</v>
      </c>
      <c r="B2447" t="s">
        <v>7078</v>
      </c>
      <c r="C2447" s="2">
        <v>49274.929722866262</v>
      </c>
    </row>
    <row r="2448" spans="1:3" x14ac:dyDescent="0.25">
      <c r="A2448" t="s">
        <v>7957</v>
      </c>
      <c r="B2448" t="s">
        <v>7959</v>
      </c>
      <c r="C2448" s="2">
        <v>49126.327840546801</v>
      </c>
    </row>
    <row r="2449" spans="1:3" x14ac:dyDescent="0.25">
      <c r="A2449" t="s">
        <v>4916</v>
      </c>
      <c r="B2449" t="s">
        <v>20335</v>
      </c>
      <c r="C2449" s="2">
        <v>53435.43503364113</v>
      </c>
    </row>
    <row r="2450" spans="1:3" x14ac:dyDescent="0.25">
      <c r="A2450" t="s">
        <v>5279</v>
      </c>
      <c r="B2450" t="s">
        <v>5281</v>
      </c>
      <c r="C2450" s="2">
        <v>54234.211562333796</v>
      </c>
    </row>
    <row r="2451" spans="1:3" x14ac:dyDescent="0.25">
      <c r="A2451" t="s">
        <v>12811</v>
      </c>
      <c r="B2451" t="s">
        <v>12813</v>
      </c>
      <c r="C2451" s="2">
        <v>4883.0161657170675</v>
      </c>
    </row>
    <row r="2452" spans="1:3" x14ac:dyDescent="0.25">
      <c r="A2452" t="s">
        <v>4724</v>
      </c>
      <c r="B2452" t="s">
        <v>4726</v>
      </c>
      <c r="C2452" s="2">
        <v>90931.627805298762</v>
      </c>
    </row>
    <row r="2453" spans="1:3" x14ac:dyDescent="0.25">
      <c r="A2453" t="s">
        <v>7333</v>
      </c>
      <c r="B2453" t="s">
        <v>7335</v>
      </c>
      <c r="C2453" s="2">
        <v>51735.61580440907</v>
      </c>
    </row>
    <row r="2454" spans="1:3" x14ac:dyDescent="0.25">
      <c r="A2454" t="s">
        <v>2822</v>
      </c>
      <c r="B2454" t="s">
        <v>2824</v>
      </c>
      <c r="C2454" s="2">
        <v>78693.464364856045</v>
      </c>
    </row>
    <row r="2455" spans="1:3" x14ac:dyDescent="0.25">
      <c r="A2455" t="s">
        <v>9867</v>
      </c>
      <c r="B2455" t="s">
        <v>9869</v>
      </c>
      <c r="C2455" s="2">
        <v>15529.254449360031</v>
      </c>
    </row>
    <row r="2456" spans="1:3" x14ac:dyDescent="0.25">
      <c r="A2456" t="s">
        <v>1259</v>
      </c>
      <c r="B2456" t="s">
        <v>1261</v>
      </c>
      <c r="C2456" s="2">
        <v>258818.49183450916</v>
      </c>
    </row>
    <row r="2457" spans="1:3" x14ac:dyDescent="0.25">
      <c r="A2457" t="s">
        <v>4420</v>
      </c>
      <c r="B2457" t="s">
        <v>20336</v>
      </c>
      <c r="C2457" s="2">
        <v>66972.649639939948</v>
      </c>
    </row>
    <row r="2458" spans="1:3" x14ac:dyDescent="0.25">
      <c r="A2458" t="s">
        <v>12468</v>
      </c>
      <c r="B2458" t="s">
        <v>20337</v>
      </c>
      <c r="C2458" s="2">
        <v>8327.5673989309962</v>
      </c>
    </row>
    <row r="2459" spans="1:3" x14ac:dyDescent="0.25">
      <c r="A2459" t="s">
        <v>6821</v>
      </c>
      <c r="B2459" t="s">
        <v>20338</v>
      </c>
      <c r="C2459" s="2">
        <v>39800.96156285359</v>
      </c>
    </row>
    <row r="2460" spans="1:3" x14ac:dyDescent="0.25">
      <c r="A2460" t="s">
        <v>16090</v>
      </c>
      <c r="B2460" t="s">
        <v>20339</v>
      </c>
      <c r="C2460" s="2">
        <v>1208.5175994304645</v>
      </c>
    </row>
    <row r="2461" spans="1:3" x14ac:dyDescent="0.25">
      <c r="A2461" t="s">
        <v>16212</v>
      </c>
      <c r="B2461" t="s">
        <v>20340</v>
      </c>
      <c r="C2461" s="2">
        <v>2353.3688904888768</v>
      </c>
    </row>
    <row r="2462" spans="1:3" x14ac:dyDescent="0.25">
      <c r="A2462" t="s">
        <v>10061</v>
      </c>
      <c r="B2462" t="s">
        <v>20341</v>
      </c>
      <c r="C2462" s="2">
        <v>14957.964736754331</v>
      </c>
    </row>
    <row r="2463" spans="1:3" x14ac:dyDescent="0.25">
      <c r="A2463" t="s">
        <v>13063</v>
      </c>
      <c r="B2463" t="s">
        <v>13065</v>
      </c>
      <c r="C2463" s="2">
        <v>12875.0951219735</v>
      </c>
    </row>
    <row r="2464" spans="1:3" x14ac:dyDescent="0.25">
      <c r="A2464" t="s">
        <v>3651</v>
      </c>
      <c r="B2464" t="s">
        <v>20342</v>
      </c>
      <c r="C2464" s="2">
        <v>64912.901292766721</v>
      </c>
    </row>
    <row r="2465" spans="1:3" x14ac:dyDescent="0.25">
      <c r="A2465" t="s">
        <v>10150</v>
      </c>
      <c r="B2465" t="s">
        <v>10152</v>
      </c>
      <c r="C2465" s="2">
        <v>14232.405555485755</v>
      </c>
    </row>
    <row r="2466" spans="1:3" x14ac:dyDescent="0.25">
      <c r="A2466" t="s">
        <v>18512</v>
      </c>
      <c r="B2466" t="s">
        <v>18513</v>
      </c>
      <c r="C2466" s="2">
        <v>1871.2122396664161</v>
      </c>
    </row>
    <row r="2467" spans="1:3" x14ac:dyDescent="0.25">
      <c r="A2467" t="s">
        <v>6235</v>
      </c>
      <c r="B2467" t="s">
        <v>6237</v>
      </c>
      <c r="C2467" s="2">
        <v>26863.231962211725</v>
      </c>
    </row>
    <row r="2468" spans="1:3" x14ac:dyDescent="0.25">
      <c r="A2468" t="s">
        <v>6648</v>
      </c>
      <c r="B2468" t="s">
        <v>20343</v>
      </c>
      <c r="C2468" s="2">
        <v>58280.145815709766</v>
      </c>
    </row>
    <row r="2469" spans="1:3" x14ac:dyDescent="0.25">
      <c r="A2469" t="s">
        <v>20344</v>
      </c>
      <c r="B2469" t="s">
        <v>20345</v>
      </c>
      <c r="C2469" s="2">
        <v>13281.327741656414</v>
      </c>
    </row>
    <row r="2470" spans="1:3" x14ac:dyDescent="0.25">
      <c r="A2470" t="s">
        <v>2810</v>
      </c>
      <c r="B2470" t="s">
        <v>20346</v>
      </c>
      <c r="C2470" s="2">
        <v>140283.45989950857</v>
      </c>
    </row>
    <row r="2471" spans="1:3" x14ac:dyDescent="0.25">
      <c r="A2471" t="s">
        <v>10156</v>
      </c>
      <c r="B2471" t="s">
        <v>20347</v>
      </c>
      <c r="C2471" s="2">
        <v>13783.553882824643</v>
      </c>
    </row>
    <row r="2472" spans="1:3" x14ac:dyDescent="0.25">
      <c r="A2472" t="s">
        <v>6627</v>
      </c>
      <c r="B2472" t="s">
        <v>6629</v>
      </c>
      <c r="C2472" s="2">
        <v>17757.717305891783</v>
      </c>
    </row>
    <row r="2473" spans="1:3" x14ac:dyDescent="0.25">
      <c r="A2473" t="s">
        <v>7987</v>
      </c>
      <c r="B2473" t="s">
        <v>7989</v>
      </c>
      <c r="C2473" s="2">
        <v>60058.125282261928</v>
      </c>
    </row>
    <row r="2474" spans="1:3" x14ac:dyDescent="0.25">
      <c r="A2474" t="s">
        <v>2564</v>
      </c>
      <c r="B2474" t="s">
        <v>2566</v>
      </c>
      <c r="C2474" s="2">
        <v>179787.06585656281</v>
      </c>
    </row>
    <row r="2475" spans="1:3" x14ac:dyDescent="0.25">
      <c r="A2475" t="s">
        <v>13948</v>
      </c>
      <c r="B2475" t="s">
        <v>20348</v>
      </c>
      <c r="C2475" s="2">
        <v>5417.3935222899036</v>
      </c>
    </row>
    <row r="2476" spans="1:3" x14ac:dyDescent="0.25">
      <c r="A2476" t="s">
        <v>8641</v>
      </c>
      <c r="B2476" t="s">
        <v>8643</v>
      </c>
      <c r="C2476" s="2">
        <v>24426.296368842755</v>
      </c>
    </row>
    <row r="2477" spans="1:3" x14ac:dyDescent="0.25">
      <c r="A2477" t="s">
        <v>15171</v>
      </c>
      <c r="B2477" t="s">
        <v>15173</v>
      </c>
      <c r="C2477" s="2">
        <v>4292.2735299018041</v>
      </c>
    </row>
    <row r="2478" spans="1:3" x14ac:dyDescent="0.25">
      <c r="A2478" t="s">
        <v>13232</v>
      </c>
      <c r="B2478" t="s">
        <v>13234</v>
      </c>
      <c r="C2478" s="2">
        <v>9271.3148506792713</v>
      </c>
    </row>
    <row r="2479" spans="1:3" x14ac:dyDescent="0.25">
      <c r="A2479" t="s">
        <v>15186</v>
      </c>
      <c r="B2479" t="s">
        <v>20349</v>
      </c>
      <c r="C2479" s="2">
        <v>2965.5613908354358</v>
      </c>
    </row>
    <row r="2480" spans="1:3" x14ac:dyDescent="0.25">
      <c r="A2480" t="s">
        <v>9627</v>
      </c>
      <c r="B2480" t="s">
        <v>20350</v>
      </c>
      <c r="C2480" s="2">
        <v>17209.815158080317</v>
      </c>
    </row>
    <row r="2481" spans="1:3" x14ac:dyDescent="0.25">
      <c r="A2481" t="s">
        <v>2474</v>
      </c>
      <c r="B2481" t="s">
        <v>20351</v>
      </c>
      <c r="C2481" s="2">
        <v>170385.164732153</v>
      </c>
    </row>
    <row r="2482" spans="1:3" x14ac:dyDescent="0.25">
      <c r="A2482" t="s">
        <v>10357</v>
      </c>
      <c r="B2482" t="s">
        <v>20352</v>
      </c>
      <c r="C2482" s="2">
        <v>18771.4784866419</v>
      </c>
    </row>
    <row r="2483" spans="1:3" x14ac:dyDescent="0.25">
      <c r="A2483" t="s">
        <v>8176</v>
      </c>
      <c r="B2483" t="s">
        <v>20353</v>
      </c>
      <c r="C2483" s="2">
        <v>26008.550279005143</v>
      </c>
    </row>
    <row r="2484" spans="1:3" x14ac:dyDescent="0.25">
      <c r="A2484" t="s">
        <v>13450</v>
      </c>
      <c r="B2484" t="s">
        <v>20354</v>
      </c>
      <c r="C2484" s="2">
        <v>9725.2537773699696</v>
      </c>
    </row>
    <row r="2485" spans="1:3" x14ac:dyDescent="0.25">
      <c r="A2485" t="s">
        <v>9735</v>
      </c>
      <c r="B2485" t="s">
        <v>9737</v>
      </c>
      <c r="C2485" s="2">
        <v>17565.549088809301</v>
      </c>
    </row>
    <row r="2486" spans="1:3" x14ac:dyDescent="0.25">
      <c r="A2486" t="s">
        <v>10843</v>
      </c>
      <c r="B2486" t="s">
        <v>20355</v>
      </c>
      <c r="C2486" s="2">
        <v>27238.118584764921</v>
      </c>
    </row>
    <row r="2487" spans="1:3" x14ac:dyDescent="0.25">
      <c r="A2487" t="s">
        <v>12886</v>
      </c>
      <c r="B2487" t="s">
        <v>20356</v>
      </c>
      <c r="C2487" s="2">
        <v>6901.8709276440004</v>
      </c>
    </row>
    <row r="2488" spans="1:3" x14ac:dyDescent="0.25">
      <c r="A2488" t="s">
        <v>11741</v>
      </c>
      <c r="B2488" t="s">
        <v>20357</v>
      </c>
      <c r="C2488" s="2">
        <v>11304.401845614919</v>
      </c>
    </row>
    <row r="2489" spans="1:3" x14ac:dyDescent="0.25">
      <c r="A2489" t="s">
        <v>13045</v>
      </c>
      <c r="B2489" t="s">
        <v>13047</v>
      </c>
      <c r="C2489" s="2">
        <v>3764.3459717108499</v>
      </c>
    </row>
    <row r="2490" spans="1:3" x14ac:dyDescent="0.25">
      <c r="A2490" t="s">
        <v>2723</v>
      </c>
      <c r="B2490" t="s">
        <v>19116</v>
      </c>
      <c r="C2490" s="2">
        <v>253962.02486562706</v>
      </c>
    </row>
    <row r="2491" spans="1:3" x14ac:dyDescent="0.25">
      <c r="A2491" t="s">
        <v>6277</v>
      </c>
      <c r="B2491" t="s">
        <v>20358</v>
      </c>
      <c r="C2491" s="2">
        <v>61252.494046290711</v>
      </c>
    </row>
    <row r="2492" spans="1:3" x14ac:dyDescent="0.25">
      <c r="A2492" t="s">
        <v>7522</v>
      </c>
      <c r="B2492" t="s">
        <v>20359</v>
      </c>
      <c r="C2492" s="2">
        <v>65272.60379927911</v>
      </c>
    </row>
    <row r="2493" spans="1:3" x14ac:dyDescent="0.25">
      <c r="A2493" t="s">
        <v>14975</v>
      </c>
      <c r="B2493" t="s">
        <v>14977</v>
      </c>
      <c r="C2493" s="2">
        <v>2139.3067885120877</v>
      </c>
    </row>
    <row r="2494" spans="1:3" x14ac:dyDescent="0.25">
      <c r="A2494" t="s">
        <v>8449</v>
      </c>
      <c r="B2494" t="s">
        <v>20360</v>
      </c>
      <c r="C2494" s="2">
        <v>14930.702346590138</v>
      </c>
    </row>
    <row r="2495" spans="1:3" x14ac:dyDescent="0.25">
      <c r="A2495" t="s">
        <v>8887</v>
      </c>
      <c r="B2495" t="s">
        <v>20361</v>
      </c>
      <c r="C2495" s="2">
        <v>21671.817197211098</v>
      </c>
    </row>
    <row r="2496" spans="1:3" x14ac:dyDescent="0.25">
      <c r="A2496" t="s">
        <v>5093</v>
      </c>
      <c r="B2496" t="s">
        <v>5095</v>
      </c>
      <c r="C2496" s="2">
        <v>67483.042995039228</v>
      </c>
    </row>
    <row r="2497" spans="1:3" x14ac:dyDescent="0.25">
      <c r="A2497" t="s">
        <v>16601</v>
      </c>
      <c r="B2497" t="s">
        <v>20362</v>
      </c>
      <c r="C2497" s="2">
        <v>483.09645558044178</v>
      </c>
    </row>
    <row r="2498" spans="1:3" x14ac:dyDescent="0.25">
      <c r="A2498" t="s">
        <v>7169</v>
      </c>
      <c r="B2498" t="s">
        <v>7171</v>
      </c>
      <c r="C2498" s="2">
        <v>41069.410408172436</v>
      </c>
    </row>
    <row r="2499" spans="1:3" x14ac:dyDescent="0.25">
      <c r="A2499" t="s">
        <v>8947</v>
      </c>
      <c r="B2499" t="s">
        <v>8949</v>
      </c>
      <c r="C2499" s="2">
        <v>22092.31253316599</v>
      </c>
    </row>
    <row r="2500" spans="1:3" x14ac:dyDescent="0.25">
      <c r="A2500" t="s">
        <v>3778</v>
      </c>
      <c r="B2500" t="s">
        <v>3780</v>
      </c>
      <c r="C2500" s="2">
        <v>114340.99503463561</v>
      </c>
    </row>
    <row r="2501" spans="1:3" x14ac:dyDescent="0.25">
      <c r="A2501" t="s">
        <v>7127</v>
      </c>
      <c r="B2501" t="s">
        <v>7129</v>
      </c>
      <c r="C2501" s="2">
        <v>24592.51642701685</v>
      </c>
    </row>
    <row r="2502" spans="1:3" x14ac:dyDescent="0.25">
      <c r="A2502" t="s">
        <v>2984</v>
      </c>
      <c r="B2502" t="s">
        <v>20363</v>
      </c>
      <c r="C2502" s="2">
        <v>137657.29801154</v>
      </c>
    </row>
    <row r="2503" spans="1:3" x14ac:dyDescent="0.25">
      <c r="A2503" t="s">
        <v>11328</v>
      </c>
      <c r="B2503" t="s">
        <v>20364</v>
      </c>
      <c r="C2503" s="2">
        <v>21803.642931929102</v>
      </c>
    </row>
    <row r="2504" spans="1:3" x14ac:dyDescent="0.25">
      <c r="A2504" t="s">
        <v>5600</v>
      </c>
      <c r="B2504" t="s">
        <v>20365</v>
      </c>
      <c r="C2504" s="2">
        <v>75259.438484806771</v>
      </c>
    </row>
    <row r="2505" spans="1:3" x14ac:dyDescent="0.25">
      <c r="A2505" t="s">
        <v>6621</v>
      </c>
      <c r="B2505" t="s">
        <v>6623</v>
      </c>
      <c r="C2505" s="2">
        <v>32233.290153056201</v>
      </c>
    </row>
    <row r="2506" spans="1:3" x14ac:dyDescent="0.25">
      <c r="A2506" t="s">
        <v>2120</v>
      </c>
      <c r="B2506" t="s">
        <v>2122</v>
      </c>
      <c r="C2506" s="2">
        <v>136759.53715062671</v>
      </c>
    </row>
    <row r="2507" spans="1:3" x14ac:dyDescent="0.25">
      <c r="A2507" t="s">
        <v>1841</v>
      </c>
      <c r="B2507" t="s">
        <v>1843</v>
      </c>
      <c r="C2507" s="2">
        <v>265733.30377014249</v>
      </c>
    </row>
    <row r="2508" spans="1:3" x14ac:dyDescent="0.25">
      <c r="A2508" t="s">
        <v>9759</v>
      </c>
      <c r="B2508" t="s">
        <v>18901</v>
      </c>
      <c r="C2508" s="2">
        <v>13732.422522369014</v>
      </c>
    </row>
    <row r="2509" spans="1:3" x14ac:dyDescent="0.25">
      <c r="A2509" t="s">
        <v>3976</v>
      </c>
      <c r="B2509" t="s">
        <v>3978</v>
      </c>
      <c r="C2509" s="2">
        <v>76270.217482160238</v>
      </c>
    </row>
    <row r="2510" spans="1:3" x14ac:dyDescent="0.25">
      <c r="A2510" t="s">
        <v>7666</v>
      </c>
      <c r="B2510" t="s">
        <v>20366</v>
      </c>
      <c r="C2510" s="2">
        <v>53226.078282169263</v>
      </c>
    </row>
    <row r="2511" spans="1:3" x14ac:dyDescent="0.25">
      <c r="A2511" t="s">
        <v>11907</v>
      </c>
      <c r="B2511" t="s">
        <v>11909</v>
      </c>
      <c r="C2511" s="2">
        <v>11721.677458782062</v>
      </c>
    </row>
    <row r="2512" spans="1:3" x14ac:dyDescent="0.25">
      <c r="A2512" t="s">
        <v>10127</v>
      </c>
      <c r="B2512" t="s">
        <v>10129</v>
      </c>
      <c r="C2512" s="2">
        <v>24515.157957036172</v>
      </c>
    </row>
    <row r="2513" spans="1:3" x14ac:dyDescent="0.25">
      <c r="A2513" t="s">
        <v>7684</v>
      </c>
      <c r="B2513" t="s">
        <v>7686</v>
      </c>
      <c r="C2513" s="2">
        <v>38873.867750497819</v>
      </c>
    </row>
    <row r="2514" spans="1:3" x14ac:dyDescent="0.25">
      <c r="A2514" t="s">
        <v>4381</v>
      </c>
      <c r="B2514" t="s">
        <v>20367</v>
      </c>
      <c r="C2514" s="2">
        <v>164227.71809964642</v>
      </c>
    </row>
    <row r="2515" spans="1:3" x14ac:dyDescent="0.25">
      <c r="A2515" t="s">
        <v>7963</v>
      </c>
      <c r="B2515" t="s">
        <v>7965</v>
      </c>
      <c r="C2515" s="2">
        <v>20924.517122520443</v>
      </c>
    </row>
    <row r="2516" spans="1:3" x14ac:dyDescent="0.25">
      <c r="A2516" t="s">
        <v>8206</v>
      </c>
      <c r="B2516" t="s">
        <v>8208</v>
      </c>
      <c r="C2516" s="2">
        <v>37917.6710490638</v>
      </c>
    </row>
    <row r="2517" spans="1:3" x14ac:dyDescent="0.25">
      <c r="A2517" t="s">
        <v>6343</v>
      </c>
      <c r="B2517" t="s">
        <v>6345</v>
      </c>
      <c r="C2517" s="2">
        <v>49311.452123191702</v>
      </c>
    </row>
    <row r="2518" spans="1:3" x14ac:dyDescent="0.25">
      <c r="A2518" t="s">
        <v>4483</v>
      </c>
      <c r="B2518" t="s">
        <v>20368</v>
      </c>
      <c r="C2518" s="2">
        <v>49247.207207973552</v>
      </c>
    </row>
    <row r="2519" spans="1:3" x14ac:dyDescent="0.25">
      <c r="A2519" t="s">
        <v>1916</v>
      </c>
      <c r="B2519" t="s">
        <v>1918</v>
      </c>
      <c r="C2519" s="2">
        <v>254603.9793837255</v>
      </c>
    </row>
    <row r="2520" spans="1:3" x14ac:dyDescent="0.25">
      <c r="A2520" t="s">
        <v>2150</v>
      </c>
      <c r="B2520" t="s">
        <v>2152</v>
      </c>
      <c r="C2520" s="2">
        <v>200671.8972212493</v>
      </c>
    </row>
    <row r="2521" spans="1:3" x14ac:dyDescent="0.25">
      <c r="A2521" t="s">
        <v>11086</v>
      </c>
      <c r="B2521" t="s">
        <v>11088</v>
      </c>
      <c r="C2521" s="2">
        <v>8030.0392463584776</v>
      </c>
    </row>
    <row r="2522" spans="1:3" x14ac:dyDescent="0.25">
      <c r="A2522" t="s">
        <v>5953</v>
      </c>
      <c r="B2522" t="s">
        <v>5955</v>
      </c>
      <c r="C2522" s="2">
        <v>56291.946863819787</v>
      </c>
    </row>
    <row r="2523" spans="1:3" x14ac:dyDescent="0.25">
      <c r="A2523" t="s">
        <v>5309</v>
      </c>
      <c r="B2523" t="s">
        <v>20369</v>
      </c>
      <c r="C2523" s="2">
        <v>11985.098865853808</v>
      </c>
    </row>
    <row r="2524" spans="1:3" x14ac:dyDescent="0.25">
      <c r="A2524" t="s">
        <v>3250</v>
      </c>
      <c r="B2524" t="s">
        <v>20370</v>
      </c>
      <c r="C2524" s="2">
        <v>120120.85181180894</v>
      </c>
    </row>
    <row r="2525" spans="1:3" x14ac:dyDescent="0.25">
      <c r="A2525" t="s">
        <v>7399</v>
      </c>
      <c r="B2525" t="s">
        <v>7401</v>
      </c>
      <c r="C2525" s="2">
        <v>11244.183021771223</v>
      </c>
    </row>
    <row r="2526" spans="1:3" x14ac:dyDescent="0.25">
      <c r="A2526" t="s">
        <v>3127</v>
      </c>
      <c r="B2526" t="s">
        <v>3129</v>
      </c>
      <c r="C2526" s="2">
        <v>54596.732332808286</v>
      </c>
    </row>
    <row r="2527" spans="1:3" x14ac:dyDescent="0.25">
      <c r="A2527" t="s">
        <v>11454</v>
      </c>
      <c r="B2527" t="s">
        <v>11456</v>
      </c>
      <c r="C2527" s="2">
        <v>11806.888532410665</v>
      </c>
    </row>
    <row r="2528" spans="1:3" x14ac:dyDescent="0.25">
      <c r="A2528" t="s">
        <v>1796</v>
      </c>
      <c r="B2528" t="s">
        <v>20371</v>
      </c>
      <c r="C2528" s="2">
        <v>245686.70462961835</v>
      </c>
    </row>
    <row r="2529" spans="1:3" x14ac:dyDescent="0.25">
      <c r="A2529" t="s">
        <v>2105</v>
      </c>
      <c r="B2529" t="s">
        <v>20372</v>
      </c>
      <c r="C2529" s="2">
        <v>68627.660772797914</v>
      </c>
    </row>
    <row r="2530" spans="1:3" x14ac:dyDescent="0.25">
      <c r="A2530" t="s">
        <v>5944</v>
      </c>
      <c r="B2530" t="s">
        <v>5946</v>
      </c>
      <c r="C2530" s="2">
        <v>32305.184641885829</v>
      </c>
    </row>
    <row r="2531" spans="1:3" x14ac:dyDescent="0.25">
      <c r="A2531" t="s">
        <v>2387</v>
      </c>
      <c r="B2531" t="s">
        <v>2389</v>
      </c>
      <c r="C2531" s="2">
        <v>242313.25301976554</v>
      </c>
    </row>
    <row r="2532" spans="1:3" x14ac:dyDescent="0.25">
      <c r="A2532" t="s">
        <v>4721</v>
      </c>
      <c r="B2532" t="s">
        <v>4723</v>
      </c>
      <c r="C2532" s="2">
        <v>46878.830199152522</v>
      </c>
    </row>
    <row r="2533" spans="1:3" x14ac:dyDescent="0.25">
      <c r="A2533" t="s">
        <v>8995</v>
      </c>
      <c r="B2533" t="s">
        <v>8997</v>
      </c>
      <c r="C2533" s="2">
        <v>17152.357082607679</v>
      </c>
    </row>
    <row r="2534" spans="1:3" x14ac:dyDescent="0.25">
      <c r="A2534" t="s">
        <v>5864</v>
      </c>
      <c r="B2534" t="s">
        <v>20373</v>
      </c>
      <c r="C2534" s="2">
        <v>2734.5212615325531</v>
      </c>
    </row>
    <row r="2535" spans="1:3" x14ac:dyDescent="0.25">
      <c r="A2535" t="s">
        <v>9744</v>
      </c>
      <c r="B2535" t="s">
        <v>20374</v>
      </c>
      <c r="C2535" s="2">
        <v>22653.033180757819</v>
      </c>
    </row>
    <row r="2536" spans="1:3" x14ac:dyDescent="0.25">
      <c r="A2536" t="s">
        <v>13435</v>
      </c>
      <c r="B2536" t="s">
        <v>13437</v>
      </c>
      <c r="C2536" s="2">
        <v>8714.6686075583912</v>
      </c>
    </row>
    <row r="2537" spans="1:3" x14ac:dyDescent="0.25">
      <c r="A2537" t="s">
        <v>11475</v>
      </c>
      <c r="B2537" t="s">
        <v>11477</v>
      </c>
      <c r="C2537" s="2">
        <v>13409.299931773146</v>
      </c>
    </row>
    <row r="2538" spans="1:3" x14ac:dyDescent="0.25">
      <c r="A2538" t="s">
        <v>6001</v>
      </c>
      <c r="B2538" t="s">
        <v>6003</v>
      </c>
      <c r="C2538" s="2">
        <v>45937.367266681293</v>
      </c>
    </row>
    <row r="2539" spans="1:3" x14ac:dyDescent="0.25">
      <c r="A2539" t="s">
        <v>16076</v>
      </c>
      <c r="B2539" t="s">
        <v>20375</v>
      </c>
      <c r="C2539" s="2">
        <v>4610.7310309064942</v>
      </c>
    </row>
    <row r="2540" spans="1:3" x14ac:dyDescent="0.25">
      <c r="A2540" t="s">
        <v>14584</v>
      </c>
      <c r="B2540" t="s">
        <v>14586</v>
      </c>
      <c r="C2540" s="2">
        <v>5683.1701928157081</v>
      </c>
    </row>
    <row r="2541" spans="1:3" x14ac:dyDescent="0.25">
      <c r="A2541" t="s">
        <v>8095</v>
      </c>
      <c r="B2541" t="s">
        <v>20376</v>
      </c>
      <c r="C2541" s="2">
        <v>47874.655142829411</v>
      </c>
    </row>
    <row r="2542" spans="1:3" x14ac:dyDescent="0.25">
      <c r="A2542" t="s">
        <v>7837</v>
      </c>
      <c r="B2542" t="s">
        <v>7839</v>
      </c>
      <c r="C2542" s="2">
        <v>42439.546818491894</v>
      </c>
    </row>
    <row r="2543" spans="1:3" x14ac:dyDescent="0.25">
      <c r="A2543" t="s">
        <v>6067</v>
      </c>
      <c r="B2543" t="s">
        <v>20377</v>
      </c>
      <c r="C2543" s="2">
        <v>96728.037569580236</v>
      </c>
    </row>
    <row r="2544" spans="1:3" x14ac:dyDescent="0.25">
      <c r="A2544" t="s">
        <v>15431</v>
      </c>
      <c r="B2544" t="s">
        <v>20378</v>
      </c>
      <c r="C2544" s="2">
        <v>3668.114335678531</v>
      </c>
    </row>
    <row r="2545" spans="1:3" x14ac:dyDescent="0.25">
      <c r="A2545" t="s">
        <v>11777</v>
      </c>
      <c r="B2545" t="s">
        <v>11779</v>
      </c>
      <c r="C2545" s="2">
        <v>14131.408177577901</v>
      </c>
    </row>
    <row r="2546" spans="1:3" x14ac:dyDescent="0.25">
      <c r="A2546" t="s">
        <v>1835</v>
      </c>
      <c r="B2546" t="s">
        <v>1837</v>
      </c>
      <c r="C2546" s="2">
        <v>268942.73126708803</v>
      </c>
    </row>
    <row r="2547" spans="1:3" x14ac:dyDescent="0.25">
      <c r="A2547" t="s">
        <v>3369</v>
      </c>
      <c r="B2547" t="s">
        <v>3371</v>
      </c>
      <c r="C2547" s="2">
        <v>57476.404541196491</v>
      </c>
    </row>
    <row r="2548" spans="1:3" x14ac:dyDescent="0.25">
      <c r="A2548" t="s">
        <v>2126</v>
      </c>
      <c r="B2548" t="s">
        <v>20379</v>
      </c>
      <c r="C2548" s="2">
        <v>204845.86118033307</v>
      </c>
    </row>
    <row r="2549" spans="1:3" x14ac:dyDescent="0.25">
      <c r="A2549" t="s">
        <v>3910</v>
      </c>
      <c r="B2549" t="s">
        <v>3912</v>
      </c>
      <c r="C2549" s="2">
        <v>99124.152622503563</v>
      </c>
    </row>
    <row r="2550" spans="1:3" x14ac:dyDescent="0.25">
      <c r="A2550" t="s">
        <v>10198</v>
      </c>
      <c r="B2550" t="s">
        <v>20380</v>
      </c>
      <c r="C2550" s="2">
        <v>5272.5692639915069</v>
      </c>
    </row>
    <row r="2551" spans="1:3" x14ac:dyDescent="0.25">
      <c r="A2551" t="s">
        <v>10651</v>
      </c>
      <c r="B2551" t="s">
        <v>20381</v>
      </c>
      <c r="C2551" s="2">
        <v>7531.5516186093864</v>
      </c>
    </row>
    <row r="2552" spans="1:3" x14ac:dyDescent="0.25">
      <c r="A2552" t="s">
        <v>9126</v>
      </c>
      <c r="B2552" t="s">
        <v>9128</v>
      </c>
      <c r="C2552" s="2">
        <v>20121.71450245332</v>
      </c>
    </row>
    <row r="2553" spans="1:3" x14ac:dyDescent="0.25">
      <c r="A2553" t="s">
        <v>15894</v>
      </c>
      <c r="B2553" t="s">
        <v>15896</v>
      </c>
      <c r="C2553" s="2">
        <v>2876.8148338241472</v>
      </c>
    </row>
    <row r="2554" spans="1:3" x14ac:dyDescent="0.25">
      <c r="A2554" t="s">
        <v>13015</v>
      </c>
      <c r="B2554" t="s">
        <v>13017</v>
      </c>
      <c r="C2554" s="2">
        <v>12632.108429250777</v>
      </c>
    </row>
    <row r="2555" spans="1:3" x14ac:dyDescent="0.25">
      <c r="A2555" t="s">
        <v>16261</v>
      </c>
      <c r="B2555" t="s">
        <v>16263</v>
      </c>
      <c r="C2555" s="2">
        <v>5967.1850572678113</v>
      </c>
    </row>
    <row r="2556" spans="1:3" x14ac:dyDescent="0.25">
      <c r="A2556" t="s">
        <v>6268</v>
      </c>
      <c r="B2556" t="s">
        <v>6270</v>
      </c>
      <c r="C2556" s="2">
        <v>5806.6590426090243</v>
      </c>
    </row>
    <row r="2557" spans="1:3" x14ac:dyDescent="0.25">
      <c r="A2557" t="s">
        <v>4907</v>
      </c>
      <c r="B2557" t="s">
        <v>20382</v>
      </c>
      <c r="C2557" s="2">
        <v>69305.079404346165</v>
      </c>
    </row>
    <row r="2558" spans="1:3" x14ac:dyDescent="0.25">
      <c r="A2558" t="s">
        <v>12477</v>
      </c>
      <c r="B2558" t="s">
        <v>12479</v>
      </c>
      <c r="C2558" s="2">
        <v>7419.5112472173005</v>
      </c>
    </row>
    <row r="2559" spans="1:3" x14ac:dyDescent="0.25">
      <c r="A2559" t="s">
        <v>12288</v>
      </c>
      <c r="B2559" t="s">
        <v>20383</v>
      </c>
      <c r="C2559" s="2">
        <v>21595.494007869565</v>
      </c>
    </row>
    <row r="2560" spans="1:3" x14ac:dyDescent="0.25">
      <c r="A2560" t="s">
        <v>14874</v>
      </c>
      <c r="B2560" t="s">
        <v>14876</v>
      </c>
      <c r="C2560" s="2">
        <v>4035.3513846202563</v>
      </c>
    </row>
    <row r="2561" spans="1:3" x14ac:dyDescent="0.25">
      <c r="A2561" t="s">
        <v>3579</v>
      </c>
      <c r="B2561" t="s">
        <v>3581</v>
      </c>
      <c r="C2561" s="2">
        <v>95431.536645031883</v>
      </c>
    </row>
    <row r="2562" spans="1:3" x14ac:dyDescent="0.25">
      <c r="A2562" t="s">
        <v>2252</v>
      </c>
      <c r="B2562" t="s">
        <v>2254</v>
      </c>
      <c r="C2562" s="2">
        <v>146737.22685717526</v>
      </c>
    </row>
    <row r="2563" spans="1:3" x14ac:dyDescent="0.25">
      <c r="A2563" t="s">
        <v>2606</v>
      </c>
      <c r="B2563" t="s">
        <v>20384</v>
      </c>
      <c r="C2563" s="2">
        <v>151577.508938732</v>
      </c>
    </row>
    <row r="2564" spans="1:3" x14ac:dyDescent="0.25">
      <c r="A2564" t="s">
        <v>3247</v>
      </c>
      <c r="B2564" t="s">
        <v>3249</v>
      </c>
      <c r="C2564" s="2">
        <v>149752.94184341826</v>
      </c>
    </row>
    <row r="2565" spans="1:3" x14ac:dyDescent="0.25">
      <c r="A2565" t="s">
        <v>5591</v>
      </c>
      <c r="B2565" t="s">
        <v>20385</v>
      </c>
      <c r="C2565" s="2">
        <v>52199.827590819652</v>
      </c>
    </row>
    <row r="2566" spans="1:3" x14ac:dyDescent="0.25">
      <c r="A2566" t="s">
        <v>13235</v>
      </c>
      <c r="B2566" t="s">
        <v>13237</v>
      </c>
      <c r="C2566" s="2">
        <v>5392.4317557682571</v>
      </c>
    </row>
    <row r="2567" spans="1:3" x14ac:dyDescent="0.25">
      <c r="A2567" t="s">
        <v>5908</v>
      </c>
      <c r="B2567" t="s">
        <v>20386</v>
      </c>
      <c r="C2567" s="2">
        <v>33758.028472154889</v>
      </c>
    </row>
    <row r="2568" spans="1:3" x14ac:dyDescent="0.25">
      <c r="A2568" t="s">
        <v>2024</v>
      </c>
      <c r="B2568" t="s">
        <v>20387</v>
      </c>
      <c r="C2568" s="2">
        <v>170424.44788084948</v>
      </c>
    </row>
    <row r="2569" spans="1:3" x14ac:dyDescent="0.25">
      <c r="A2569" t="s">
        <v>13328</v>
      </c>
      <c r="B2569" t="s">
        <v>13330</v>
      </c>
      <c r="C2569" s="2">
        <v>15149.319108223264</v>
      </c>
    </row>
    <row r="2570" spans="1:3" x14ac:dyDescent="0.25">
      <c r="A2570" t="s">
        <v>7339</v>
      </c>
      <c r="B2570" t="s">
        <v>7341</v>
      </c>
      <c r="C2570" s="2">
        <v>27367.183571111866</v>
      </c>
    </row>
    <row r="2571" spans="1:3" x14ac:dyDescent="0.25">
      <c r="A2571" t="s">
        <v>20388</v>
      </c>
      <c r="B2571" t="s">
        <v>20389</v>
      </c>
      <c r="C2571" s="2">
        <v>18025.443754954646</v>
      </c>
    </row>
    <row r="2572" spans="1:3" x14ac:dyDescent="0.25">
      <c r="A2572" t="s">
        <v>11095</v>
      </c>
      <c r="B2572" t="s">
        <v>20390</v>
      </c>
      <c r="C2572" s="2">
        <v>5807.1513760685302</v>
      </c>
    </row>
    <row r="2573" spans="1:3" x14ac:dyDescent="0.25">
      <c r="A2573" t="s">
        <v>6154</v>
      </c>
      <c r="B2573" t="s">
        <v>20391</v>
      </c>
      <c r="C2573" s="2">
        <v>25630.327752170251</v>
      </c>
    </row>
    <row r="2574" spans="1:3" x14ac:dyDescent="0.25">
      <c r="A2574" t="s">
        <v>16437</v>
      </c>
      <c r="B2574" t="s">
        <v>16439</v>
      </c>
      <c r="C2574" s="2">
        <v>1926.7147850428862</v>
      </c>
    </row>
    <row r="2575" spans="1:3" x14ac:dyDescent="0.25">
      <c r="A2575" t="s">
        <v>3238</v>
      </c>
      <c r="B2575" t="s">
        <v>3240</v>
      </c>
      <c r="C2575" s="2">
        <v>107862.38134162936</v>
      </c>
    </row>
    <row r="2576" spans="1:3" x14ac:dyDescent="0.25">
      <c r="A2576" t="s">
        <v>2135</v>
      </c>
      <c r="B2576" t="s">
        <v>20392</v>
      </c>
      <c r="C2576" s="2">
        <v>209117.65915981619</v>
      </c>
    </row>
    <row r="2577" spans="1:3" x14ac:dyDescent="0.25">
      <c r="A2577" t="s">
        <v>8266</v>
      </c>
      <c r="B2577" t="s">
        <v>8268</v>
      </c>
      <c r="C2577" s="2">
        <v>23924.530352403031</v>
      </c>
    </row>
    <row r="2578" spans="1:3" x14ac:dyDescent="0.25">
      <c r="A2578" t="s">
        <v>17014</v>
      </c>
      <c r="B2578" t="s">
        <v>20393</v>
      </c>
      <c r="C2578" s="2">
        <v>2765.1195559784414</v>
      </c>
    </row>
    <row r="2579" spans="1:3" x14ac:dyDescent="0.25">
      <c r="A2579" t="s">
        <v>6226</v>
      </c>
      <c r="B2579" t="s">
        <v>6228</v>
      </c>
      <c r="C2579" s="2">
        <v>38655.653598002129</v>
      </c>
    </row>
    <row r="2580" spans="1:3" x14ac:dyDescent="0.25">
      <c r="A2580" t="s">
        <v>5282</v>
      </c>
      <c r="B2580" t="s">
        <v>5284</v>
      </c>
      <c r="C2580" s="2">
        <v>51343.73159922882</v>
      </c>
    </row>
    <row r="2581" spans="1:3" x14ac:dyDescent="0.25">
      <c r="A2581" t="s">
        <v>7378</v>
      </c>
      <c r="B2581" t="s">
        <v>20394</v>
      </c>
      <c r="C2581" s="2">
        <v>23471.595072776396</v>
      </c>
    </row>
    <row r="2582" spans="1:3" x14ac:dyDescent="0.25">
      <c r="A2582" t="s">
        <v>20395</v>
      </c>
      <c r="B2582" t="s">
        <v>20396</v>
      </c>
      <c r="C2582" s="2">
        <v>34565.259792733923</v>
      </c>
    </row>
    <row r="2583" spans="1:3" x14ac:dyDescent="0.25">
      <c r="A2583" t="s">
        <v>5258</v>
      </c>
      <c r="B2583" t="s">
        <v>5260</v>
      </c>
      <c r="C2583" s="2">
        <v>36580.145978877459</v>
      </c>
    </row>
    <row r="2584" spans="1:3" x14ac:dyDescent="0.25">
      <c r="A2584" t="s">
        <v>18748</v>
      </c>
      <c r="B2584" t="s">
        <v>20397</v>
      </c>
      <c r="C2584" s="2">
        <v>6039.1370616885006</v>
      </c>
    </row>
    <row r="2585" spans="1:3" x14ac:dyDescent="0.25">
      <c r="A2585" t="s">
        <v>14060</v>
      </c>
      <c r="B2585" t="s">
        <v>20398</v>
      </c>
      <c r="C2585" s="2">
        <v>8919.6904089317886</v>
      </c>
    </row>
    <row r="2586" spans="1:3" x14ac:dyDescent="0.25">
      <c r="A2586" t="s">
        <v>9642</v>
      </c>
      <c r="B2586" t="s">
        <v>20399</v>
      </c>
      <c r="C2586" s="2">
        <v>17402.437173176288</v>
      </c>
    </row>
    <row r="2587" spans="1:3" x14ac:dyDescent="0.25">
      <c r="A2587" t="s">
        <v>5441</v>
      </c>
      <c r="B2587" t="s">
        <v>20400</v>
      </c>
      <c r="C2587" s="2">
        <v>69812.999589029714</v>
      </c>
    </row>
    <row r="2588" spans="1:3" x14ac:dyDescent="0.25">
      <c r="A2588" t="s">
        <v>4967</v>
      </c>
      <c r="B2588" t="s">
        <v>20401</v>
      </c>
      <c r="C2588" s="2">
        <v>83665.457149948648</v>
      </c>
    </row>
    <row r="2589" spans="1:3" x14ac:dyDescent="0.25">
      <c r="A2589" t="s">
        <v>4570</v>
      </c>
      <c r="B2589" t="s">
        <v>20402</v>
      </c>
      <c r="C2589" s="2">
        <v>62398.147104688556</v>
      </c>
    </row>
    <row r="2590" spans="1:3" x14ac:dyDescent="0.25">
      <c r="A2590" t="s">
        <v>11516</v>
      </c>
      <c r="B2590" t="s">
        <v>11518</v>
      </c>
      <c r="C2590" s="2">
        <v>16556.072244437521</v>
      </c>
    </row>
    <row r="2591" spans="1:3" x14ac:dyDescent="0.25">
      <c r="A2591" t="s">
        <v>14696</v>
      </c>
      <c r="B2591" t="s">
        <v>14698</v>
      </c>
      <c r="C2591" s="2">
        <v>7681.2071865571352</v>
      </c>
    </row>
    <row r="2592" spans="1:3" x14ac:dyDescent="0.25">
      <c r="A2592" t="s">
        <v>15428</v>
      </c>
      <c r="B2592" t="s">
        <v>15430</v>
      </c>
      <c r="C2592" s="2">
        <v>8938.0378824811069</v>
      </c>
    </row>
    <row r="2593" spans="1:3" x14ac:dyDescent="0.25">
      <c r="A2593" t="s">
        <v>9237</v>
      </c>
      <c r="B2593" t="s">
        <v>20403</v>
      </c>
      <c r="C2593" s="2">
        <v>25458.011041343405</v>
      </c>
    </row>
    <row r="2594" spans="1:3" x14ac:dyDescent="0.25">
      <c r="A2594" t="s">
        <v>3330</v>
      </c>
      <c r="B2594" t="s">
        <v>20404</v>
      </c>
      <c r="C2594" s="2">
        <v>86309.046262009506</v>
      </c>
    </row>
    <row r="2595" spans="1:3" x14ac:dyDescent="0.25">
      <c r="A2595" t="s">
        <v>14635</v>
      </c>
      <c r="B2595" t="s">
        <v>14637</v>
      </c>
      <c r="C2595" s="2">
        <v>4111.2219262601147</v>
      </c>
    </row>
    <row r="2596" spans="1:3" x14ac:dyDescent="0.25">
      <c r="A2596" t="s">
        <v>14093</v>
      </c>
      <c r="B2596" t="s">
        <v>20405</v>
      </c>
      <c r="C2596" s="2">
        <v>8276.6661008396204</v>
      </c>
    </row>
    <row r="2597" spans="1:3" x14ac:dyDescent="0.25">
      <c r="A2597" t="s">
        <v>20406</v>
      </c>
      <c r="B2597" t="s">
        <v>20407</v>
      </c>
      <c r="C2597" s="2">
        <v>43818.840286064617</v>
      </c>
    </row>
    <row r="2598" spans="1:3" x14ac:dyDescent="0.25">
      <c r="A2598" t="s">
        <v>15219</v>
      </c>
      <c r="B2598" t="s">
        <v>20408</v>
      </c>
      <c r="C2598" s="2">
        <v>41747.86432035984</v>
      </c>
    </row>
    <row r="2599" spans="1:3" x14ac:dyDescent="0.25">
      <c r="A2599" t="s">
        <v>8476</v>
      </c>
      <c r="B2599" t="s">
        <v>20409</v>
      </c>
      <c r="C2599" s="2">
        <v>12622.889255159176</v>
      </c>
    </row>
    <row r="2600" spans="1:3" x14ac:dyDescent="0.25">
      <c r="A2600" t="s">
        <v>10885</v>
      </c>
      <c r="B2600" t="s">
        <v>10887</v>
      </c>
      <c r="C2600" s="2">
        <v>7504.7493531737036</v>
      </c>
    </row>
    <row r="2601" spans="1:3" x14ac:dyDescent="0.25">
      <c r="A2601" t="s">
        <v>6690</v>
      </c>
      <c r="B2601" t="s">
        <v>6692</v>
      </c>
      <c r="C2601" s="2">
        <v>15970.181623884388</v>
      </c>
    </row>
    <row r="2602" spans="1:3" x14ac:dyDescent="0.25">
      <c r="A2602" t="s">
        <v>5024</v>
      </c>
      <c r="B2602" t="s">
        <v>5026</v>
      </c>
      <c r="C2602" s="2">
        <v>69747.891939945592</v>
      </c>
    </row>
    <row r="2603" spans="1:3" x14ac:dyDescent="0.25">
      <c r="A2603" t="s">
        <v>2291</v>
      </c>
      <c r="B2603" t="s">
        <v>2293</v>
      </c>
      <c r="C2603" s="2">
        <v>160793.86476637036</v>
      </c>
    </row>
    <row r="2604" spans="1:3" x14ac:dyDescent="0.25">
      <c r="A2604" t="s">
        <v>14821</v>
      </c>
      <c r="B2604" t="s">
        <v>20410</v>
      </c>
      <c r="C2604" s="2">
        <v>2868.5901043020376</v>
      </c>
    </row>
    <row r="2605" spans="1:3" x14ac:dyDescent="0.25">
      <c r="A2605" t="s">
        <v>11883</v>
      </c>
      <c r="B2605" t="s">
        <v>11885</v>
      </c>
      <c r="C2605" s="2">
        <v>16713.340576018458</v>
      </c>
    </row>
    <row r="2606" spans="1:3" x14ac:dyDescent="0.25">
      <c r="A2606" t="s">
        <v>7747</v>
      </c>
      <c r="B2606" t="s">
        <v>7749</v>
      </c>
      <c r="C2606" s="2">
        <v>13003.384222996996</v>
      </c>
    </row>
    <row r="2607" spans="1:3" x14ac:dyDescent="0.25">
      <c r="A2607" t="s">
        <v>18778</v>
      </c>
      <c r="B2607" t="s">
        <v>18779</v>
      </c>
      <c r="C2607" s="2">
        <v>2823.2678185438422</v>
      </c>
    </row>
    <row r="2608" spans="1:3" x14ac:dyDescent="0.25">
      <c r="A2608" t="s">
        <v>11699</v>
      </c>
      <c r="B2608" t="s">
        <v>20411</v>
      </c>
      <c r="C2608" s="2">
        <v>14537.29570371443</v>
      </c>
    </row>
    <row r="2609" spans="1:3" x14ac:dyDescent="0.25">
      <c r="A2609" t="s">
        <v>6756</v>
      </c>
      <c r="B2609" t="s">
        <v>20412</v>
      </c>
      <c r="C2609" s="2">
        <v>34884.586354319581</v>
      </c>
    </row>
    <row r="2610" spans="1:3" x14ac:dyDescent="0.25">
      <c r="A2610" t="s">
        <v>9552</v>
      </c>
      <c r="B2610" t="s">
        <v>20413</v>
      </c>
      <c r="C2610" s="2">
        <v>23792.129461774399</v>
      </c>
    </row>
    <row r="2611" spans="1:3" x14ac:dyDescent="0.25">
      <c r="A2611" t="s">
        <v>7213</v>
      </c>
      <c r="B2611" t="s">
        <v>20414</v>
      </c>
      <c r="C2611" s="2">
        <v>39736.199007315874</v>
      </c>
    </row>
    <row r="2612" spans="1:3" x14ac:dyDescent="0.25">
      <c r="A2612" t="s">
        <v>8791</v>
      </c>
      <c r="B2612" t="s">
        <v>20415</v>
      </c>
      <c r="C2612" s="2">
        <v>24618.916083315085</v>
      </c>
    </row>
    <row r="2613" spans="1:3" x14ac:dyDescent="0.25">
      <c r="A2613" t="s">
        <v>3327</v>
      </c>
      <c r="B2613" t="s">
        <v>20416</v>
      </c>
      <c r="C2613" s="2">
        <v>115104.45699041516</v>
      </c>
    </row>
    <row r="2614" spans="1:3" x14ac:dyDescent="0.25">
      <c r="A2614" t="s">
        <v>8767</v>
      </c>
      <c r="B2614" t="s">
        <v>20417</v>
      </c>
      <c r="C2614" s="2">
        <v>23963.123314006774</v>
      </c>
    </row>
    <row r="2615" spans="1:3" x14ac:dyDescent="0.25">
      <c r="A2615" t="s">
        <v>13766</v>
      </c>
      <c r="B2615" t="s">
        <v>20418</v>
      </c>
      <c r="C2615" s="2">
        <v>9827.3439515080372</v>
      </c>
    </row>
    <row r="2616" spans="1:3" x14ac:dyDescent="0.25">
      <c r="A2616" t="s">
        <v>16032</v>
      </c>
      <c r="B2616" t="s">
        <v>16034</v>
      </c>
      <c r="C2616" s="2">
        <v>3105.3242771202267</v>
      </c>
    </row>
    <row r="2617" spans="1:3" x14ac:dyDescent="0.25">
      <c r="A2617" t="s">
        <v>14827</v>
      </c>
      <c r="B2617" t="s">
        <v>20419</v>
      </c>
      <c r="C2617" s="2">
        <v>9071.5378960549733</v>
      </c>
    </row>
    <row r="2618" spans="1:3" x14ac:dyDescent="0.25">
      <c r="A2618" t="s">
        <v>16520</v>
      </c>
      <c r="B2618" t="s">
        <v>16522</v>
      </c>
      <c r="C2618" s="2">
        <v>1441.1106496920672</v>
      </c>
    </row>
    <row r="2619" spans="1:3" x14ac:dyDescent="0.25">
      <c r="A2619" t="s">
        <v>15564</v>
      </c>
      <c r="B2619" t="s">
        <v>20420</v>
      </c>
      <c r="C2619" s="2">
        <v>3897.2501237612951</v>
      </c>
    </row>
    <row r="2620" spans="1:3" x14ac:dyDescent="0.25">
      <c r="A2620" t="s">
        <v>13072</v>
      </c>
      <c r="B2620" t="s">
        <v>13074</v>
      </c>
      <c r="C2620" s="2">
        <v>2120.0246866079824</v>
      </c>
    </row>
    <row r="2621" spans="1:3" x14ac:dyDescent="0.25">
      <c r="A2621" t="s">
        <v>10306</v>
      </c>
      <c r="B2621" t="s">
        <v>20421</v>
      </c>
      <c r="C2621" s="2">
        <v>12728.602911534257</v>
      </c>
    </row>
    <row r="2622" spans="1:3" x14ac:dyDescent="0.25">
      <c r="A2622" t="s">
        <v>3790</v>
      </c>
      <c r="B2622" t="s">
        <v>20422</v>
      </c>
      <c r="C2622" s="2">
        <v>33806.361123949362</v>
      </c>
    </row>
    <row r="2623" spans="1:3" x14ac:dyDescent="0.25">
      <c r="A2623" t="s">
        <v>7375</v>
      </c>
      <c r="B2623" t="s">
        <v>20423</v>
      </c>
      <c r="C2623" s="2">
        <v>29469.781033627543</v>
      </c>
    </row>
    <row r="2624" spans="1:3" x14ac:dyDescent="0.25">
      <c r="A2624" t="s">
        <v>18974</v>
      </c>
      <c r="B2624" t="s">
        <v>20424</v>
      </c>
      <c r="C2624" s="2">
        <v>23141.283033297572</v>
      </c>
    </row>
    <row r="2625" spans="1:3" x14ac:dyDescent="0.25">
      <c r="A2625" t="s">
        <v>5486</v>
      </c>
      <c r="B2625" t="s">
        <v>18932</v>
      </c>
      <c r="C2625" s="2">
        <v>27309.783011230291</v>
      </c>
    </row>
    <row r="2626" spans="1:3" x14ac:dyDescent="0.25">
      <c r="A2626" t="s">
        <v>2345</v>
      </c>
      <c r="B2626" t="s">
        <v>20425</v>
      </c>
      <c r="C2626" s="2">
        <v>157091.29859164468</v>
      </c>
    </row>
    <row r="2627" spans="1:3" x14ac:dyDescent="0.25">
      <c r="A2627" t="s">
        <v>11068</v>
      </c>
      <c r="B2627" t="s">
        <v>11070</v>
      </c>
      <c r="C2627" s="2">
        <v>12344.043316875968</v>
      </c>
    </row>
    <row r="2628" spans="1:3" x14ac:dyDescent="0.25">
      <c r="A2628" t="s">
        <v>10705</v>
      </c>
      <c r="B2628" t="s">
        <v>10707</v>
      </c>
      <c r="C2628" s="2">
        <v>11053.51883739506</v>
      </c>
    </row>
    <row r="2629" spans="1:3" x14ac:dyDescent="0.25">
      <c r="A2629" t="s">
        <v>14792</v>
      </c>
      <c r="B2629" t="s">
        <v>14794</v>
      </c>
      <c r="C2629" s="2">
        <v>423.88990613946902</v>
      </c>
    </row>
    <row r="2630" spans="1:3" x14ac:dyDescent="0.25">
      <c r="A2630" t="s">
        <v>12474</v>
      </c>
      <c r="B2630" t="s">
        <v>12476</v>
      </c>
      <c r="C2630" s="2">
        <v>7593.7351750438183</v>
      </c>
    </row>
    <row r="2631" spans="1:3" x14ac:dyDescent="0.25">
      <c r="A2631" t="s">
        <v>12114</v>
      </c>
      <c r="B2631" t="s">
        <v>12116</v>
      </c>
      <c r="C2631" s="2">
        <v>9596.4763689783467</v>
      </c>
    </row>
    <row r="2632" spans="1:3" x14ac:dyDescent="0.25">
      <c r="A2632" t="s">
        <v>3115</v>
      </c>
      <c r="B2632" t="s">
        <v>3117</v>
      </c>
      <c r="C2632" s="2">
        <v>194141.40446510364</v>
      </c>
    </row>
    <row r="2633" spans="1:3" x14ac:dyDescent="0.25">
      <c r="A2633" t="s">
        <v>11175</v>
      </c>
      <c r="B2633" t="s">
        <v>11177</v>
      </c>
      <c r="C2633" s="2">
        <v>10120.213341204399</v>
      </c>
    </row>
    <row r="2634" spans="1:3" x14ac:dyDescent="0.25">
      <c r="A2634" t="s">
        <v>8830</v>
      </c>
      <c r="B2634" t="s">
        <v>8832</v>
      </c>
      <c r="C2634" s="2">
        <v>52120.168497196428</v>
      </c>
    </row>
    <row r="2635" spans="1:3" x14ac:dyDescent="0.25">
      <c r="A2635" t="s">
        <v>3964</v>
      </c>
      <c r="B2635" t="s">
        <v>20426</v>
      </c>
      <c r="C2635" s="2">
        <v>106336.32016393622</v>
      </c>
    </row>
    <row r="2636" spans="1:3" x14ac:dyDescent="0.25">
      <c r="A2636" t="s">
        <v>6073</v>
      </c>
      <c r="B2636" t="s">
        <v>20427</v>
      </c>
      <c r="C2636" s="2">
        <v>51462.1901354277</v>
      </c>
    </row>
    <row r="2637" spans="1:3" x14ac:dyDescent="0.25">
      <c r="A2637" t="s">
        <v>8212</v>
      </c>
      <c r="B2637" t="s">
        <v>20428</v>
      </c>
      <c r="C2637" s="2">
        <v>14772.743827916436</v>
      </c>
    </row>
    <row r="2638" spans="1:3" x14ac:dyDescent="0.25">
      <c r="A2638" t="s">
        <v>9603</v>
      </c>
      <c r="B2638" t="s">
        <v>20429</v>
      </c>
      <c r="C2638" s="2">
        <v>7469.6073270337829</v>
      </c>
    </row>
    <row r="2639" spans="1:3" x14ac:dyDescent="0.25">
      <c r="A2639" t="s">
        <v>6250</v>
      </c>
      <c r="B2639" t="s">
        <v>6252</v>
      </c>
      <c r="C2639" s="2">
        <v>53831.717456070015</v>
      </c>
    </row>
    <row r="2640" spans="1:3" x14ac:dyDescent="0.25">
      <c r="A2640" t="s">
        <v>12931</v>
      </c>
      <c r="B2640" t="s">
        <v>12933</v>
      </c>
      <c r="C2640" s="2">
        <v>10892.877791554143</v>
      </c>
    </row>
    <row r="2641" spans="1:3" x14ac:dyDescent="0.25">
      <c r="A2641" t="s">
        <v>7351</v>
      </c>
      <c r="B2641" t="s">
        <v>7353</v>
      </c>
      <c r="C2641" s="2">
        <v>29603.90739198809</v>
      </c>
    </row>
    <row r="2642" spans="1:3" x14ac:dyDescent="0.25">
      <c r="A2642" t="s">
        <v>4588</v>
      </c>
      <c r="B2642" t="s">
        <v>4590</v>
      </c>
      <c r="C2642" s="2">
        <v>44494.521371606832</v>
      </c>
    </row>
    <row r="2643" spans="1:3" x14ac:dyDescent="0.25">
      <c r="A2643" t="s">
        <v>9938</v>
      </c>
      <c r="B2643" t="s">
        <v>9940</v>
      </c>
      <c r="C2643" s="2">
        <v>9523.2630476456306</v>
      </c>
    </row>
    <row r="2644" spans="1:3" x14ac:dyDescent="0.25">
      <c r="A2644" t="s">
        <v>7510</v>
      </c>
      <c r="B2644" t="s">
        <v>7512</v>
      </c>
      <c r="C2644" s="2">
        <v>27815.575119044472</v>
      </c>
    </row>
    <row r="2645" spans="1:3" x14ac:dyDescent="0.25">
      <c r="A2645" t="s">
        <v>2255</v>
      </c>
      <c r="B2645" t="s">
        <v>2257</v>
      </c>
      <c r="C2645" s="2">
        <v>202967.80458533007</v>
      </c>
    </row>
    <row r="2646" spans="1:3" x14ac:dyDescent="0.25">
      <c r="A2646" t="s">
        <v>7789</v>
      </c>
      <c r="B2646" t="s">
        <v>20430</v>
      </c>
      <c r="C2646" s="2">
        <v>29756.093645942641</v>
      </c>
    </row>
    <row r="2647" spans="1:3" x14ac:dyDescent="0.25">
      <c r="A2647" t="s">
        <v>7549</v>
      </c>
      <c r="B2647" t="s">
        <v>20431</v>
      </c>
      <c r="C2647" s="2">
        <v>38050.704611194138</v>
      </c>
    </row>
    <row r="2648" spans="1:3" x14ac:dyDescent="0.25">
      <c r="A2648" t="s">
        <v>5228</v>
      </c>
      <c r="B2648" t="s">
        <v>5230</v>
      </c>
      <c r="C2648" s="2">
        <v>69712.117242303982</v>
      </c>
    </row>
    <row r="2649" spans="1:3" x14ac:dyDescent="0.25">
      <c r="A2649" t="s">
        <v>7912</v>
      </c>
      <c r="B2649" t="s">
        <v>7914</v>
      </c>
      <c r="C2649" s="2">
        <v>7497.0422639711669</v>
      </c>
    </row>
    <row r="2650" spans="1:3" x14ac:dyDescent="0.25">
      <c r="A2650" t="s">
        <v>4096</v>
      </c>
      <c r="B2650" t="s">
        <v>4098</v>
      </c>
      <c r="C2650" s="2">
        <v>83601.154719139435</v>
      </c>
    </row>
    <row r="2651" spans="1:3" x14ac:dyDescent="0.25">
      <c r="A2651" t="s">
        <v>9468</v>
      </c>
      <c r="B2651" t="s">
        <v>9470</v>
      </c>
      <c r="C2651" s="2">
        <v>22039.744433245589</v>
      </c>
    </row>
    <row r="2652" spans="1:3" x14ac:dyDescent="0.25">
      <c r="A2652" t="s">
        <v>15906</v>
      </c>
      <c r="B2652" t="s">
        <v>15908</v>
      </c>
      <c r="C2652" s="2">
        <v>1676.9734613056414</v>
      </c>
    </row>
    <row r="2653" spans="1:3" x14ac:dyDescent="0.25">
      <c r="A2653" t="s">
        <v>2339</v>
      </c>
      <c r="B2653" t="s">
        <v>2341</v>
      </c>
      <c r="C2653" s="2">
        <v>226945.2492815117</v>
      </c>
    </row>
    <row r="2654" spans="1:3" x14ac:dyDescent="0.25">
      <c r="A2654" t="s">
        <v>1985</v>
      </c>
      <c r="B2654" t="s">
        <v>20432</v>
      </c>
      <c r="C2654" s="2">
        <v>162657.65749478957</v>
      </c>
    </row>
    <row r="2655" spans="1:3" x14ac:dyDescent="0.25">
      <c r="A2655" t="s">
        <v>2396</v>
      </c>
      <c r="B2655" t="s">
        <v>20433</v>
      </c>
      <c r="C2655" s="2">
        <v>246035.47917382861</v>
      </c>
    </row>
    <row r="2656" spans="1:3" x14ac:dyDescent="0.25">
      <c r="A2656" t="s">
        <v>2429</v>
      </c>
      <c r="B2656" t="s">
        <v>20434</v>
      </c>
      <c r="C2656" s="2">
        <v>107765.17999273172</v>
      </c>
    </row>
    <row r="2657" spans="1:3" x14ac:dyDescent="0.25">
      <c r="A2657" t="s">
        <v>15246</v>
      </c>
      <c r="B2657" t="s">
        <v>15248</v>
      </c>
      <c r="C2657" s="2">
        <v>2829.990815983278</v>
      </c>
    </row>
    <row r="2658" spans="1:3" x14ac:dyDescent="0.25">
      <c r="A2658" t="s">
        <v>3799</v>
      </c>
      <c r="B2658" t="s">
        <v>3801</v>
      </c>
      <c r="C2658" s="2">
        <v>57520.652435713615</v>
      </c>
    </row>
    <row r="2659" spans="1:3" x14ac:dyDescent="0.25">
      <c r="A2659" t="s">
        <v>2357</v>
      </c>
      <c r="B2659" t="s">
        <v>2359</v>
      </c>
      <c r="C2659" s="2">
        <v>92036.333788950607</v>
      </c>
    </row>
    <row r="2660" spans="1:3" x14ac:dyDescent="0.25">
      <c r="A2660" t="s">
        <v>2129</v>
      </c>
      <c r="B2660" t="s">
        <v>20435</v>
      </c>
      <c r="C2660" s="2">
        <v>239456.04064968775</v>
      </c>
    </row>
    <row r="2661" spans="1:3" x14ac:dyDescent="0.25">
      <c r="A2661" t="s">
        <v>13166</v>
      </c>
      <c r="B2661" t="s">
        <v>13168</v>
      </c>
      <c r="C2661" s="2">
        <v>4508.3020899370613</v>
      </c>
    </row>
    <row r="2662" spans="1:3" x14ac:dyDescent="0.25">
      <c r="A2662" t="s">
        <v>2240</v>
      </c>
      <c r="B2662" t="s">
        <v>20436</v>
      </c>
      <c r="C2662" s="2">
        <v>205570.15501859825</v>
      </c>
    </row>
    <row r="2663" spans="1:3" x14ac:dyDescent="0.25">
      <c r="A2663" t="s">
        <v>2786</v>
      </c>
      <c r="B2663" t="s">
        <v>2788</v>
      </c>
      <c r="C2663" s="2">
        <v>173261.46192565755</v>
      </c>
    </row>
    <row r="2664" spans="1:3" x14ac:dyDescent="0.25">
      <c r="A2664" t="s">
        <v>2945</v>
      </c>
      <c r="B2664" t="s">
        <v>2947</v>
      </c>
      <c r="C2664" s="2">
        <v>95452.299773405888</v>
      </c>
    </row>
    <row r="2665" spans="1:3" x14ac:dyDescent="0.25">
      <c r="A2665" t="s">
        <v>6466</v>
      </c>
      <c r="B2665" t="s">
        <v>6468</v>
      </c>
      <c r="C2665" s="2">
        <v>22366.605537260592</v>
      </c>
    </row>
    <row r="2666" spans="1:3" x14ac:dyDescent="0.25">
      <c r="A2666" t="s">
        <v>8854</v>
      </c>
      <c r="B2666" t="s">
        <v>20437</v>
      </c>
      <c r="C2666" s="2">
        <v>15122.919451925025</v>
      </c>
    </row>
    <row r="2667" spans="1:3" x14ac:dyDescent="0.25">
      <c r="A2667" t="s">
        <v>12240</v>
      </c>
      <c r="B2667" t="s">
        <v>12242</v>
      </c>
      <c r="C2667" s="2">
        <v>88519.291055071837</v>
      </c>
    </row>
    <row r="2668" spans="1:3" x14ac:dyDescent="0.25">
      <c r="A2668" t="s">
        <v>6505</v>
      </c>
      <c r="B2668" t="s">
        <v>6507</v>
      </c>
      <c r="C2668" s="2">
        <v>41173.456112406668</v>
      </c>
    </row>
    <row r="2669" spans="1:3" x14ac:dyDescent="0.25">
      <c r="A2669" t="s">
        <v>9225</v>
      </c>
      <c r="B2669" t="s">
        <v>9227</v>
      </c>
      <c r="C2669" s="2">
        <v>33116.09696029294</v>
      </c>
    </row>
    <row r="2670" spans="1:3" x14ac:dyDescent="0.25">
      <c r="A2670" t="s">
        <v>3426</v>
      </c>
      <c r="B2670" t="s">
        <v>20438</v>
      </c>
      <c r="C2670" s="2">
        <v>50957.433308252672</v>
      </c>
    </row>
    <row r="2671" spans="1:3" x14ac:dyDescent="0.25">
      <c r="A2671" t="s">
        <v>7576</v>
      </c>
      <c r="B2671" t="s">
        <v>20439</v>
      </c>
      <c r="C2671" s="2">
        <v>13948.105988857889</v>
      </c>
    </row>
    <row r="2672" spans="1:3" x14ac:dyDescent="0.25">
      <c r="A2672" t="s">
        <v>7163</v>
      </c>
      <c r="B2672" t="s">
        <v>7165</v>
      </c>
      <c r="C2672" s="2">
        <v>28970.198884180511</v>
      </c>
    </row>
    <row r="2673" spans="1:3" x14ac:dyDescent="0.25">
      <c r="A2673" t="s">
        <v>7564</v>
      </c>
      <c r="B2673" t="s">
        <v>7566</v>
      </c>
      <c r="C2673" s="2">
        <v>29699.871005366051</v>
      </c>
    </row>
    <row r="2674" spans="1:3" x14ac:dyDescent="0.25">
      <c r="A2674" t="s">
        <v>11943</v>
      </c>
      <c r="B2674" t="s">
        <v>11945</v>
      </c>
      <c r="C2674" s="2">
        <v>3187.0677357636</v>
      </c>
    </row>
    <row r="2675" spans="1:3" x14ac:dyDescent="0.25">
      <c r="A2675" t="s">
        <v>9441</v>
      </c>
      <c r="B2675" t="s">
        <v>9443</v>
      </c>
      <c r="C2675" s="2">
        <v>70337.484263939579</v>
      </c>
    </row>
    <row r="2676" spans="1:3" x14ac:dyDescent="0.25">
      <c r="A2676" t="s">
        <v>6463</v>
      </c>
      <c r="B2676" t="s">
        <v>6465</v>
      </c>
      <c r="C2676" s="2">
        <v>17811.370725015553</v>
      </c>
    </row>
    <row r="2677" spans="1:3" x14ac:dyDescent="0.25">
      <c r="A2677" t="s">
        <v>8233</v>
      </c>
      <c r="B2677" t="s">
        <v>8235</v>
      </c>
      <c r="C2677" s="2">
        <v>35748.413016505292</v>
      </c>
    </row>
    <row r="2678" spans="1:3" x14ac:dyDescent="0.25">
      <c r="A2678" t="s">
        <v>4471</v>
      </c>
      <c r="B2678" t="s">
        <v>20440</v>
      </c>
      <c r="C2678" s="2">
        <v>79280.065878114721</v>
      </c>
    </row>
    <row r="2679" spans="1:3" x14ac:dyDescent="0.25">
      <c r="A2679" t="s">
        <v>7040</v>
      </c>
      <c r="B2679" t="s">
        <v>20441</v>
      </c>
      <c r="C2679" s="2">
        <v>32220.464176248999</v>
      </c>
    </row>
    <row r="2680" spans="1:3" x14ac:dyDescent="0.25">
      <c r="A2680" t="s">
        <v>10549</v>
      </c>
      <c r="B2680" t="s">
        <v>10551</v>
      </c>
      <c r="C2680" s="2">
        <v>16469.751119901386</v>
      </c>
    </row>
    <row r="2681" spans="1:3" x14ac:dyDescent="0.25">
      <c r="A2681" t="s">
        <v>10141</v>
      </c>
      <c r="B2681" t="s">
        <v>20442</v>
      </c>
      <c r="C2681" s="2">
        <v>11148.131984694846</v>
      </c>
    </row>
    <row r="2682" spans="1:3" x14ac:dyDescent="0.25">
      <c r="A2682" t="s">
        <v>15625</v>
      </c>
      <c r="B2682" t="s">
        <v>15627</v>
      </c>
      <c r="C2682" s="2">
        <v>4077.9416798029256</v>
      </c>
    </row>
    <row r="2683" spans="1:3" x14ac:dyDescent="0.25">
      <c r="A2683" t="s">
        <v>8209</v>
      </c>
      <c r="B2683" t="s">
        <v>8211</v>
      </c>
      <c r="C2683" s="2">
        <v>11371.234962430937</v>
      </c>
    </row>
    <row r="2684" spans="1:3" x14ac:dyDescent="0.25">
      <c r="A2684" t="s">
        <v>4303</v>
      </c>
      <c r="B2684" t="s">
        <v>4305</v>
      </c>
      <c r="C2684" s="2">
        <v>19254.436904803792</v>
      </c>
    </row>
    <row r="2685" spans="1:3" x14ac:dyDescent="0.25">
      <c r="A2685" t="s">
        <v>8056</v>
      </c>
      <c r="B2685" t="s">
        <v>8058</v>
      </c>
      <c r="C2685" s="2">
        <v>30105.270799290367</v>
      </c>
    </row>
    <row r="2686" spans="1:3" x14ac:dyDescent="0.25">
      <c r="A2686" t="s">
        <v>4799</v>
      </c>
      <c r="B2686" t="s">
        <v>4801</v>
      </c>
      <c r="C2686" s="2">
        <v>69468.711260922384</v>
      </c>
    </row>
    <row r="2687" spans="1:3" x14ac:dyDescent="0.25">
      <c r="A2687" t="s">
        <v>12441</v>
      </c>
      <c r="B2687" t="s">
        <v>12443</v>
      </c>
      <c r="C2687" s="2">
        <v>11329.018518590181</v>
      </c>
    </row>
    <row r="2688" spans="1:3" x14ac:dyDescent="0.25">
      <c r="A2688" t="s">
        <v>11904</v>
      </c>
      <c r="B2688" t="s">
        <v>11906</v>
      </c>
      <c r="C2688" s="2">
        <v>8296.3364329834076</v>
      </c>
    </row>
    <row r="2689" spans="1:3" x14ac:dyDescent="0.25">
      <c r="A2689" t="s">
        <v>20443</v>
      </c>
      <c r="B2689" t="s">
        <v>20444</v>
      </c>
      <c r="C2689" s="2">
        <v>5817.4144581379378</v>
      </c>
    </row>
    <row r="2690" spans="1:3" x14ac:dyDescent="0.25">
      <c r="A2690" t="s">
        <v>18647</v>
      </c>
      <c r="B2690" t="s">
        <v>18648</v>
      </c>
      <c r="C2690" s="2">
        <v>4712.2523758489415</v>
      </c>
    </row>
    <row r="2691" spans="1:3" x14ac:dyDescent="0.25">
      <c r="A2691" t="s">
        <v>18494</v>
      </c>
      <c r="B2691" t="s">
        <v>18495</v>
      </c>
      <c r="C2691" s="2">
        <v>2816.4809787983254</v>
      </c>
    </row>
    <row r="2692" spans="1:3" x14ac:dyDescent="0.25">
      <c r="A2692" t="s">
        <v>2177</v>
      </c>
      <c r="B2692" t="s">
        <v>19134</v>
      </c>
      <c r="C2692" s="2">
        <v>232531.3360323915</v>
      </c>
    </row>
    <row r="2693" spans="1:3" x14ac:dyDescent="0.25">
      <c r="A2693" t="s">
        <v>4814</v>
      </c>
      <c r="B2693" t="s">
        <v>20445</v>
      </c>
      <c r="C2693" s="2">
        <v>76434.942134966681</v>
      </c>
    </row>
    <row r="2694" spans="1:3" x14ac:dyDescent="0.25">
      <c r="A2694" t="s">
        <v>3811</v>
      </c>
      <c r="B2694" t="s">
        <v>3813</v>
      </c>
      <c r="C2694" s="2">
        <v>87376.42060096965</v>
      </c>
    </row>
    <row r="2695" spans="1:3" x14ac:dyDescent="0.25">
      <c r="A2695" t="s">
        <v>10720</v>
      </c>
      <c r="B2695" t="s">
        <v>20446</v>
      </c>
      <c r="C2695" s="2">
        <v>14482.375791275435</v>
      </c>
    </row>
    <row r="2696" spans="1:3" x14ac:dyDescent="0.25">
      <c r="A2696" t="s">
        <v>11304</v>
      </c>
      <c r="B2696" t="s">
        <v>20447</v>
      </c>
      <c r="C2696" s="2">
        <v>13016.756022763395</v>
      </c>
    </row>
    <row r="2697" spans="1:3" x14ac:dyDescent="0.25">
      <c r="A2697" t="s">
        <v>6436</v>
      </c>
      <c r="B2697" t="s">
        <v>20448</v>
      </c>
      <c r="C2697" s="2">
        <v>31453.723831778814</v>
      </c>
    </row>
    <row r="2698" spans="1:3" x14ac:dyDescent="0.25">
      <c r="A2698" t="s">
        <v>11418</v>
      </c>
      <c r="B2698" t="s">
        <v>11420</v>
      </c>
      <c r="C2698" s="2">
        <v>23937.356329210241</v>
      </c>
    </row>
    <row r="2699" spans="1:3" x14ac:dyDescent="0.25">
      <c r="A2699" t="s">
        <v>2081</v>
      </c>
      <c r="B2699" t="s">
        <v>2083</v>
      </c>
      <c r="C2699" s="2">
        <v>166074.88882224823</v>
      </c>
    </row>
    <row r="2700" spans="1:3" x14ac:dyDescent="0.25">
      <c r="A2700" t="s">
        <v>3351</v>
      </c>
      <c r="B2700" t="s">
        <v>20449</v>
      </c>
      <c r="C2700" s="2">
        <v>122676.44206954233</v>
      </c>
    </row>
    <row r="2701" spans="1:3" x14ac:dyDescent="0.25">
      <c r="A2701" t="s">
        <v>6779</v>
      </c>
      <c r="B2701" t="s">
        <v>20450</v>
      </c>
      <c r="C2701" s="2">
        <v>89581.863417334054</v>
      </c>
    </row>
    <row r="2702" spans="1:3" x14ac:dyDescent="0.25">
      <c r="A2702" t="s">
        <v>8128</v>
      </c>
      <c r="B2702" t="s">
        <v>8130</v>
      </c>
      <c r="C2702" s="2">
        <v>17021.336566164569</v>
      </c>
    </row>
    <row r="2703" spans="1:3" x14ac:dyDescent="0.25">
      <c r="A2703" t="s">
        <v>20451</v>
      </c>
      <c r="B2703" t="s">
        <v>20452</v>
      </c>
      <c r="C2703" s="2">
        <v>1668.7573591221919</v>
      </c>
    </row>
    <row r="2704" spans="1:3" x14ac:dyDescent="0.25">
      <c r="A2704" t="s">
        <v>8950</v>
      </c>
      <c r="B2704" t="s">
        <v>8952</v>
      </c>
      <c r="C2704" s="2">
        <v>12693.97852571391</v>
      </c>
    </row>
    <row r="2705" spans="1:3" x14ac:dyDescent="0.25">
      <c r="A2705" t="s">
        <v>15848</v>
      </c>
      <c r="B2705" t="s">
        <v>15850</v>
      </c>
      <c r="C2705" s="2">
        <v>8302.6056324093497</v>
      </c>
    </row>
    <row r="2706" spans="1:3" x14ac:dyDescent="0.25">
      <c r="A2706" t="s">
        <v>13217</v>
      </c>
      <c r="B2706" t="s">
        <v>13219</v>
      </c>
      <c r="C2706" s="2">
        <v>4667.3902148192556</v>
      </c>
    </row>
    <row r="2707" spans="1:3" x14ac:dyDescent="0.25">
      <c r="A2707" t="s">
        <v>8155</v>
      </c>
      <c r="B2707" t="s">
        <v>8157</v>
      </c>
      <c r="C2707" s="2">
        <v>19136.644974305331</v>
      </c>
    </row>
    <row r="2708" spans="1:3" x14ac:dyDescent="0.25">
      <c r="A2708" t="s">
        <v>11430</v>
      </c>
      <c r="B2708" t="s">
        <v>11432</v>
      </c>
      <c r="C2708" s="2">
        <v>13341.604081091173</v>
      </c>
    </row>
    <row r="2709" spans="1:3" x14ac:dyDescent="0.25">
      <c r="A2709" t="s">
        <v>6220</v>
      </c>
      <c r="B2709" t="s">
        <v>6222</v>
      </c>
      <c r="C2709" s="2">
        <v>23181.385779166732</v>
      </c>
    </row>
    <row r="2710" spans="1:3" x14ac:dyDescent="0.25">
      <c r="A2710" t="s">
        <v>2918</v>
      </c>
      <c r="B2710" t="s">
        <v>20453</v>
      </c>
      <c r="C2710" s="2">
        <v>67401.313340137698</v>
      </c>
    </row>
    <row r="2711" spans="1:3" x14ac:dyDescent="0.25">
      <c r="A2711" t="s">
        <v>5297</v>
      </c>
      <c r="B2711" t="s">
        <v>5299</v>
      </c>
      <c r="C2711" s="2">
        <v>51486.979355176161</v>
      </c>
    </row>
    <row r="2712" spans="1:3" x14ac:dyDescent="0.25">
      <c r="A2712" t="s">
        <v>6642</v>
      </c>
      <c r="B2712" t="s">
        <v>6644</v>
      </c>
      <c r="C2712" s="2">
        <v>17858.706056460978</v>
      </c>
    </row>
    <row r="2713" spans="1:3" x14ac:dyDescent="0.25">
      <c r="A2713" t="s">
        <v>7759</v>
      </c>
      <c r="B2713" t="s">
        <v>7761</v>
      </c>
      <c r="C2713" s="2">
        <v>19665.432390582682</v>
      </c>
    </row>
    <row r="2714" spans="1:3" x14ac:dyDescent="0.25">
      <c r="A2714" t="s">
        <v>5639</v>
      </c>
      <c r="B2714" t="s">
        <v>20454</v>
      </c>
      <c r="C2714" s="2">
        <v>42612.38116963832</v>
      </c>
    </row>
    <row r="2715" spans="1:3" x14ac:dyDescent="0.25">
      <c r="A2715" t="s">
        <v>2450</v>
      </c>
      <c r="B2715" t="s">
        <v>2452</v>
      </c>
      <c r="C2715" s="2">
        <v>170937.1418595913</v>
      </c>
    </row>
    <row r="2716" spans="1:3" x14ac:dyDescent="0.25">
      <c r="A2716" t="s">
        <v>9072</v>
      </c>
      <c r="B2716" t="s">
        <v>9074</v>
      </c>
      <c r="C2716" s="2">
        <v>53433.997143864537</v>
      </c>
    </row>
    <row r="2717" spans="1:3" x14ac:dyDescent="0.25">
      <c r="A2717" t="s">
        <v>1481</v>
      </c>
      <c r="B2717" t="s">
        <v>1483</v>
      </c>
      <c r="C2717" s="2">
        <v>269172.04592865898</v>
      </c>
    </row>
    <row r="2718" spans="1:3" x14ac:dyDescent="0.25">
      <c r="A2718" t="s">
        <v>4943</v>
      </c>
      <c r="B2718" t="s">
        <v>20455</v>
      </c>
      <c r="C2718" s="2">
        <v>71867.974142144638</v>
      </c>
    </row>
    <row r="2719" spans="1:3" x14ac:dyDescent="0.25">
      <c r="A2719" t="s">
        <v>1826</v>
      </c>
      <c r="B2719" t="s">
        <v>1828</v>
      </c>
      <c r="C2719" s="2">
        <v>281596.96651937696</v>
      </c>
    </row>
    <row r="2720" spans="1:3" x14ac:dyDescent="0.25">
      <c r="A2720" t="s">
        <v>12549</v>
      </c>
      <c r="B2720" t="s">
        <v>12551</v>
      </c>
      <c r="C2720" s="2">
        <v>6925.1647420248</v>
      </c>
    </row>
    <row r="2721" spans="1:3" x14ac:dyDescent="0.25">
      <c r="A2721" t="s">
        <v>10085</v>
      </c>
      <c r="B2721" t="s">
        <v>10087</v>
      </c>
      <c r="C2721" s="2">
        <v>3247.0426935011842</v>
      </c>
    </row>
    <row r="2722" spans="1:3" x14ac:dyDescent="0.25">
      <c r="A2722" t="s">
        <v>2687</v>
      </c>
      <c r="B2722" t="s">
        <v>20456</v>
      </c>
      <c r="C2722" s="2">
        <v>103008.08271053043</v>
      </c>
    </row>
    <row r="2723" spans="1:3" x14ac:dyDescent="0.25">
      <c r="A2723" t="s">
        <v>5183</v>
      </c>
      <c r="B2723" t="s">
        <v>20457</v>
      </c>
      <c r="C2723" s="2">
        <v>84557.926576484082</v>
      </c>
    </row>
    <row r="2724" spans="1:3" x14ac:dyDescent="0.25">
      <c r="A2724" t="s">
        <v>14390</v>
      </c>
      <c r="B2724" t="s">
        <v>14392</v>
      </c>
      <c r="C2724" s="2">
        <v>4070.6659575333683</v>
      </c>
    </row>
    <row r="2725" spans="1:3" x14ac:dyDescent="0.25">
      <c r="A2725" t="s">
        <v>13340</v>
      </c>
      <c r="B2725" t="s">
        <v>20458</v>
      </c>
      <c r="C2725" s="2">
        <v>5927.0966902964128</v>
      </c>
    </row>
    <row r="2726" spans="1:3" x14ac:dyDescent="0.25">
      <c r="A2726" t="s">
        <v>4384</v>
      </c>
      <c r="B2726" t="s">
        <v>20459</v>
      </c>
      <c r="C2726" s="2">
        <v>79386.527237173636</v>
      </c>
    </row>
    <row r="2727" spans="1:3" x14ac:dyDescent="0.25">
      <c r="A2727" t="s">
        <v>20460</v>
      </c>
      <c r="B2727" t="s">
        <v>20461</v>
      </c>
      <c r="C2727" s="2">
        <v>4124.6155819511187</v>
      </c>
    </row>
    <row r="2728" spans="1:3" x14ac:dyDescent="0.25">
      <c r="A2728" t="s">
        <v>1664</v>
      </c>
      <c r="B2728" t="s">
        <v>19167</v>
      </c>
      <c r="C2728" s="2">
        <v>285466.27039259631</v>
      </c>
    </row>
    <row r="2729" spans="1:3" x14ac:dyDescent="0.25">
      <c r="A2729" t="s">
        <v>10852</v>
      </c>
      <c r="B2729" t="s">
        <v>20462</v>
      </c>
      <c r="C2729" s="2">
        <v>18504.721175288458</v>
      </c>
    </row>
    <row r="2730" spans="1:3" x14ac:dyDescent="0.25">
      <c r="A2730" t="s">
        <v>12672</v>
      </c>
      <c r="B2730" t="s">
        <v>12674</v>
      </c>
      <c r="C2730" s="2">
        <v>2002.0026937452697</v>
      </c>
    </row>
    <row r="2731" spans="1:3" x14ac:dyDescent="0.25">
      <c r="A2731" t="s">
        <v>2840</v>
      </c>
      <c r="B2731" t="s">
        <v>2842</v>
      </c>
      <c r="C2731" s="2">
        <v>191701.24799863508</v>
      </c>
    </row>
    <row r="2732" spans="1:3" x14ac:dyDescent="0.25">
      <c r="A2732" t="s">
        <v>10924</v>
      </c>
      <c r="B2732" t="s">
        <v>10926</v>
      </c>
      <c r="C2732" s="2">
        <v>5596.7846508175844</v>
      </c>
    </row>
    <row r="2733" spans="1:3" x14ac:dyDescent="0.25">
      <c r="A2733" t="s">
        <v>16357</v>
      </c>
      <c r="B2733" t="s">
        <v>16359</v>
      </c>
      <c r="C2733" s="2">
        <v>2487.3192511407701</v>
      </c>
    </row>
    <row r="2734" spans="1:3" x14ac:dyDescent="0.25">
      <c r="A2734" t="s">
        <v>16111</v>
      </c>
      <c r="B2734" t="s">
        <v>16113</v>
      </c>
      <c r="C2734" s="2">
        <v>3922.7358573175316</v>
      </c>
    </row>
    <row r="2735" spans="1:3" x14ac:dyDescent="0.25">
      <c r="A2735" t="s">
        <v>10744</v>
      </c>
      <c r="B2735" t="s">
        <v>10746</v>
      </c>
      <c r="C2735" s="2">
        <v>19549.060520027586</v>
      </c>
    </row>
    <row r="2736" spans="1:3" x14ac:dyDescent="0.25">
      <c r="A2736" t="s">
        <v>14522</v>
      </c>
      <c r="B2736" t="s">
        <v>14524</v>
      </c>
      <c r="C2736" s="2">
        <v>4176.5521606816401</v>
      </c>
    </row>
    <row r="2737" spans="1:3" x14ac:dyDescent="0.25">
      <c r="A2737" t="s">
        <v>3154</v>
      </c>
      <c r="B2737" t="s">
        <v>19097</v>
      </c>
      <c r="C2737" s="2">
        <v>128134.72917707854</v>
      </c>
    </row>
    <row r="2738" spans="1:3" x14ac:dyDescent="0.25">
      <c r="A2738" t="s">
        <v>12736</v>
      </c>
      <c r="B2738" t="s">
        <v>12738</v>
      </c>
      <c r="C2738" s="2">
        <v>8627.338659555</v>
      </c>
    </row>
    <row r="2739" spans="1:3" x14ac:dyDescent="0.25">
      <c r="A2739" t="s">
        <v>1610</v>
      </c>
      <c r="B2739" t="s">
        <v>1612</v>
      </c>
      <c r="C2739" s="2">
        <v>263820.50430720154</v>
      </c>
    </row>
    <row r="2740" spans="1:3" x14ac:dyDescent="0.25">
      <c r="A2740" t="s">
        <v>1976</v>
      </c>
      <c r="B2740" t="s">
        <v>19127</v>
      </c>
      <c r="C2740" s="2">
        <v>211423.1141120136</v>
      </c>
    </row>
    <row r="2741" spans="1:3" x14ac:dyDescent="0.25">
      <c r="A2741" t="s">
        <v>4742</v>
      </c>
      <c r="B2741" t="s">
        <v>4744</v>
      </c>
      <c r="C2741" s="2">
        <v>70226.651719959831</v>
      </c>
    </row>
    <row r="2742" spans="1:3" x14ac:dyDescent="0.25">
      <c r="A2742" t="s">
        <v>6606</v>
      </c>
      <c r="B2742" t="s">
        <v>6608</v>
      </c>
      <c r="C2742" s="2">
        <v>8010.1963674414992</v>
      </c>
    </row>
    <row r="2743" spans="1:3" x14ac:dyDescent="0.25">
      <c r="A2743" t="s">
        <v>12327</v>
      </c>
      <c r="B2743" t="s">
        <v>12329</v>
      </c>
      <c r="C2743" s="2">
        <v>5834.6691354570476</v>
      </c>
    </row>
    <row r="2744" spans="1:3" x14ac:dyDescent="0.25">
      <c r="A2744" t="s">
        <v>5885</v>
      </c>
      <c r="B2744" t="s">
        <v>5887</v>
      </c>
      <c r="C2744" s="2">
        <v>50429.842791425355</v>
      </c>
    </row>
    <row r="2745" spans="1:3" x14ac:dyDescent="0.25">
      <c r="A2745" t="s">
        <v>1289</v>
      </c>
      <c r="B2745" t="s">
        <v>1291</v>
      </c>
      <c r="C2745" s="2">
        <v>193678.69153499615</v>
      </c>
    </row>
    <row r="2746" spans="1:3" x14ac:dyDescent="0.25">
      <c r="A2746" t="s">
        <v>3760</v>
      </c>
      <c r="B2746" t="s">
        <v>3762</v>
      </c>
      <c r="C2746" s="2">
        <v>7776.050396221176</v>
      </c>
    </row>
    <row r="2747" spans="1:3" x14ac:dyDescent="0.25">
      <c r="A2747" t="s">
        <v>8977</v>
      </c>
      <c r="B2747" t="s">
        <v>8979</v>
      </c>
      <c r="C2747" s="2">
        <v>24099.665327192</v>
      </c>
    </row>
    <row r="2748" spans="1:3" x14ac:dyDescent="0.25">
      <c r="A2748" t="s">
        <v>20463</v>
      </c>
      <c r="B2748" t="s">
        <v>20464</v>
      </c>
      <c r="C2748" s="2">
        <v>52148.178590044452</v>
      </c>
    </row>
    <row r="2749" spans="1:3" x14ac:dyDescent="0.25">
      <c r="A2749" t="s">
        <v>9045</v>
      </c>
      <c r="B2749" t="s">
        <v>9047</v>
      </c>
      <c r="C2749" s="2">
        <v>17141.781115722886</v>
      </c>
    </row>
    <row r="2750" spans="1:3" x14ac:dyDescent="0.25">
      <c r="A2750" t="s">
        <v>10753</v>
      </c>
      <c r="B2750" t="s">
        <v>10755</v>
      </c>
      <c r="C2750" s="2">
        <v>7963.3786763156477</v>
      </c>
    </row>
    <row r="2751" spans="1:3" x14ac:dyDescent="0.25">
      <c r="A2751" t="s">
        <v>13036</v>
      </c>
      <c r="B2751" t="s">
        <v>13038</v>
      </c>
      <c r="C2751" s="2">
        <v>7205.0603398449202</v>
      </c>
    </row>
    <row r="2752" spans="1:3" x14ac:dyDescent="0.25">
      <c r="A2752" t="s">
        <v>5702</v>
      </c>
      <c r="B2752" t="s">
        <v>5704</v>
      </c>
      <c r="C2752" s="2">
        <v>83930.08638443274</v>
      </c>
    </row>
    <row r="2753" spans="1:3" x14ac:dyDescent="0.25">
      <c r="A2753" t="s">
        <v>6178</v>
      </c>
      <c r="B2753" t="s">
        <v>6180</v>
      </c>
      <c r="C2753" s="2">
        <v>59257.393223473082</v>
      </c>
    </row>
    <row r="2754" spans="1:3" x14ac:dyDescent="0.25">
      <c r="A2754" t="s">
        <v>3663</v>
      </c>
      <c r="B2754" t="s">
        <v>20465</v>
      </c>
      <c r="C2754" s="2">
        <v>82218.249847603831</v>
      </c>
    </row>
    <row r="2755" spans="1:3" x14ac:dyDescent="0.25">
      <c r="A2755" t="s">
        <v>12225</v>
      </c>
      <c r="B2755" t="s">
        <v>20466</v>
      </c>
      <c r="C2755" s="2">
        <v>6935.0988349133213</v>
      </c>
    </row>
    <row r="2756" spans="1:3" x14ac:dyDescent="0.25">
      <c r="A2756" t="s">
        <v>13730</v>
      </c>
      <c r="B2756" t="s">
        <v>13732</v>
      </c>
      <c r="C2756" s="2">
        <v>6251.6634973838882</v>
      </c>
    </row>
    <row r="2757" spans="1:3" x14ac:dyDescent="0.25">
      <c r="A2757" t="s">
        <v>12282</v>
      </c>
      <c r="B2757" t="s">
        <v>20467</v>
      </c>
      <c r="C2757" s="2">
        <v>5491.9337283084587</v>
      </c>
    </row>
    <row r="2758" spans="1:3" x14ac:dyDescent="0.25">
      <c r="A2758" t="s">
        <v>10552</v>
      </c>
      <c r="B2758" t="s">
        <v>10554</v>
      </c>
      <c r="C2758" s="2">
        <v>20028.061865524298</v>
      </c>
    </row>
    <row r="2759" spans="1:3" x14ac:dyDescent="0.25">
      <c r="A2759" t="s">
        <v>10327</v>
      </c>
      <c r="B2759" t="s">
        <v>10329</v>
      </c>
      <c r="C2759" s="2">
        <v>6486.6658757551504</v>
      </c>
    </row>
    <row r="2760" spans="1:3" x14ac:dyDescent="0.25">
      <c r="A2760" t="s">
        <v>1784</v>
      </c>
      <c r="B2760" t="s">
        <v>20468</v>
      </c>
      <c r="C2760" s="2">
        <v>160306.76522565188</v>
      </c>
    </row>
    <row r="2761" spans="1:3" x14ac:dyDescent="0.25">
      <c r="A2761" t="s">
        <v>4150</v>
      </c>
      <c r="B2761" t="s">
        <v>20469</v>
      </c>
      <c r="C2761" s="2">
        <v>89685.556550995083</v>
      </c>
    </row>
    <row r="2762" spans="1:3" x14ac:dyDescent="0.25">
      <c r="A2762" t="s">
        <v>15888</v>
      </c>
      <c r="B2762" t="s">
        <v>20470</v>
      </c>
      <c r="C2762" s="2">
        <v>2840.8100738182702</v>
      </c>
    </row>
    <row r="2763" spans="1:3" x14ac:dyDescent="0.25">
      <c r="A2763" t="s">
        <v>3282</v>
      </c>
      <c r="B2763" t="s">
        <v>3284</v>
      </c>
      <c r="C2763" s="2">
        <v>245494.54503987453</v>
      </c>
    </row>
    <row r="2764" spans="1:3" x14ac:dyDescent="0.25">
      <c r="A2764" t="s">
        <v>10028</v>
      </c>
      <c r="B2764" t="s">
        <v>20471</v>
      </c>
      <c r="C2764" s="2">
        <v>22805.391981485558</v>
      </c>
    </row>
    <row r="2765" spans="1:3" x14ac:dyDescent="0.25">
      <c r="A2765" t="s">
        <v>13877</v>
      </c>
      <c r="B2765" t="s">
        <v>20472</v>
      </c>
      <c r="C2765" s="2">
        <v>7608.1623859062365</v>
      </c>
    </row>
    <row r="2766" spans="1:3" x14ac:dyDescent="0.25">
      <c r="A2766" t="s">
        <v>12162</v>
      </c>
      <c r="B2766" t="s">
        <v>20473</v>
      </c>
      <c r="C2766" s="2">
        <v>9805.0854177663859</v>
      </c>
    </row>
    <row r="2767" spans="1:3" x14ac:dyDescent="0.25">
      <c r="A2767" t="s">
        <v>14258</v>
      </c>
      <c r="B2767" t="s">
        <v>20474</v>
      </c>
      <c r="C2767" s="2">
        <v>5865.5550078582537</v>
      </c>
    </row>
    <row r="2768" spans="1:3" x14ac:dyDescent="0.25">
      <c r="A2768" t="s">
        <v>2510</v>
      </c>
      <c r="B2768" t="s">
        <v>2512</v>
      </c>
      <c r="C2768" s="2">
        <v>186914.39790117653</v>
      </c>
    </row>
    <row r="2769" spans="1:3" x14ac:dyDescent="0.25">
      <c r="A2769" t="s">
        <v>6115</v>
      </c>
      <c r="B2769" t="s">
        <v>20475</v>
      </c>
      <c r="C2769" s="2">
        <v>19125.659496412161</v>
      </c>
    </row>
    <row r="2770" spans="1:3" x14ac:dyDescent="0.25">
      <c r="A2770" t="s">
        <v>3931</v>
      </c>
      <c r="B2770" t="s">
        <v>3933</v>
      </c>
      <c r="C2770" s="2">
        <v>39451.266769186295</v>
      </c>
    </row>
    <row r="2771" spans="1:3" x14ac:dyDescent="0.25">
      <c r="A2771" t="s">
        <v>14006</v>
      </c>
      <c r="B2771" t="s">
        <v>14008</v>
      </c>
      <c r="C2771" s="2">
        <v>9253.6259306476295</v>
      </c>
    </row>
    <row r="2772" spans="1:3" x14ac:dyDescent="0.25">
      <c r="A2772" t="s">
        <v>3609</v>
      </c>
      <c r="B2772" t="s">
        <v>20476</v>
      </c>
      <c r="C2772" s="2">
        <v>88562.679666658456</v>
      </c>
    </row>
    <row r="2773" spans="1:3" x14ac:dyDescent="0.25">
      <c r="A2773" t="s">
        <v>15978</v>
      </c>
      <c r="B2773" t="s">
        <v>20477</v>
      </c>
      <c r="C2773" s="2">
        <v>3617.2705531782203</v>
      </c>
    </row>
    <row r="2774" spans="1:3" x14ac:dyDescent="0.25">
      <c r="A2774" t="s">
        <v>6070</v>
      </c>
      <c r="B2774" t="s">
        <v>6072</v>
      </c>
      <c r="C2774" s="2">
        <v>21570.704788121115</v>
      </c>
    </row>
    <row r="2775" spans="1:3" x14ac:dyDescent="0.25">
      <c r="A2775" t="s">
        <v>20478</v>
      </c>
      <c r="B2775" t="s">
        <v>20479</v>
      </c>
      <c r="C2775" s="2">
        <v>35892.144478573478</v>
      </c>
    </row>
    <row r="2776" spans="1:3" x14ac:dyDescent="0.25">
      <c r="A2776" t="s">
        <v>15478</v>
      </c>
      <c r="B2776" t="s">
        <v>20480</v>
      </c>
      <c r="C2776" s="2">
        <v>1874.7782063123652</v>
      </c>
    </row>
    <row r="2777" spans="1:3" x14ac:dyDescent="0.25">
      <c r="A2777" t="s">
        <v>4213</v>
      </c>
      <c r="B2777" t="s">
        <v>4215</v>
      </c>
      <c r="C2777" s="2">
        <v>71019.389111590819</v>
      </c>
    </row>
    <row r="2778" spans="1:3" x14ac:dyDescent="0.25">
      <c r="A2778" t="s">
        <v>7900</v>
      </c>
      <c r="B2778" t="s">
        <v>7902</v>
      </c>
      <c r="C2778" s="2">
        <v>30790.693875646957</v>
      </c>
    </row>
    <row r="2779" spans="1:3" x14ac:dyDescent="0.25">
      <c r="A2779" t="s">
        <v>17384</v>
      </c>
      <c r="B2779" t="s">
        <v>17386</v>
      </c>
      <c r="C2779" s="2">
        <v>128.77740839162433</v>
      </c>
    </row>
    <row r="2780" spans="1:3" x14ac:dyDescent="0.25">
      <c r="A2780" t="s">
        <v>9870</v>
      </c>
      <c r="B2780" t="s">
        <v>9872</v>
      </c>
      <c r="C2780" s="2">
        <v>18899.795770305012</v>
      </c>
    </row>
    <row r="2781" spans="1:3" x14ac:dyDescent="0.25">
      <c r="A2781" t="s">
        <v>6809</v>
      </c>
      <c r="B2781" t="s">
        <v>6811</v>
      </c>
      <c r="C2781" s="2">
        <v>31511.411969615703</v>
      </c>
    </row>
    <row r="2782" spans="1:3" x14ac:dyDescent="0.25">
      <c r="A2782" t="s">
        <v>6929</v>
      </c>
      <c r="B2782" t="s">
        <v>6931</v>
      </c>
      <c r="C2782" s="2">
        <v>11519.2800938289</v>
      </c>
    </row>
    <row r="2783" spans="1:3" x14ac:dyDescent="0.25">
      <c r="A2783" t="s">
        <v>3348</v>
      </c>
      <c r="B2783" t="s">
        <v>3350</v>
      </c>
      <c r="C2783" s="2">
        <v>80426.639185969572</v>
      </c>
    </row>
    <row r="2784" spans="1:3" x14ac:dyDescent="0.25">
      <c r="A2784" t="s">
        <v>16273</v>
      </c>
      <c r="B2784" t="s">
        <v>16275</v>
      </c>
      <c r="C2784" s="2">
        <v>6075.4127201282881</v>
      </c>
    </row>
    <row r="2785" spans="1:3" x14ac:dyDescent="0.25">
      <c r="A2785" t="s">
        <v>10121</v>
      </c>
      <c r="B2785" t="s">
        <v>10123</v>
      </c>
      <c r="C2785" s="2">
        <v>20161.342744696209</v>
      </c>
    </row>
    <row r="2786" spans="1:3" x14ac:dyDescent="0.25">
      <c r="A2786" t="s">
        <v>12579</v>
      </c>
      <c r="B2786" t="s">
        <v>12581</v>
      </c>
      <c r="C2786" s="2">
        <v>301.20915040059691</v>
      </c>
    </row>
    <row r="2787" spans="1:3" x14ac:dyDescent="0.25">
      <c r="A2787" t="s">
        <v>13900</v>
      </c>
      <c r="B2787" t="s">
        <v>13902</v>
      </c>
      <c r="C2787" s="2">
        <v>1495.7504612025821</v>
      </c>
    </row>
    <row r="2788" spans="1:3" x14ac:dyDescent="0.25">
      <c r="A2788" t="s">
        <v>3432</v>
      </c>
      <c r="B2788" t="s">
        <v>3434</v>
      </c>
      <c r="C2788" s="2">
        <v>21964.053915405759</v>
      </c>
    </row>
    <row r="2789" spans="1:3" x14ac:dyDescent="0.25">
      <c r="A2789" t="s">
        <v>1655</v>
      </c>
      <c r="B2789" t="s">
        <v>20481</v>
      </c>
      <c r="C2789" s="2">
        <v>280272.38245717989</v>
      </c>
    </row>
    <row r="2790" spans="1:3" x14ac:dyDescent="0.25">
      <c r="A2790" t="s">
        <v>5468</v>
      </c>
      <c r="B2790" t="s">
        <v>20482</v>
      </c>
      <c r="C2790" s="2">
        <v>287180.23500629456</v>
      </c>
    </row>
    <row r="2791" spans="1:3" x14ac:dyDescent="0.25">
      <c r="A2791" t="s">
        <v>9060</v>
      </c>
      <c r="B2791" t="s">
        <v>9062</v>
      </c>
      <c r="C2791" s="2">
        <v>18982.388159072485</v>
      </c>
    </row>
    <row r="2792" spans="1:3" x14ac:dyDescent="0.25">
      <c r="A2792" t="s">
        <v>6061</v>
      </c>
      <c r="B2792" t="s">
        <v>6063</v>
      </c>
      <c r="C2792" s="2">
        <v>19270.713817074815</v>
      </c>
    </row>
    <row r="2793" spans="1:3" x14ac:dyDescent="0.25">
      <c r="A2793" t="s">
        <v>7984</v>
      </c>
      <c r="B2793" t="s">
        <v>7986</v>
      </c>
      <c r="C2793" s="2">
        <v>27096.687746339285</v>
      </c>
    </row>
    <row r="2794" spans="1:3" x14ac:dyDescent="0.25">
      <c r="A2794" t="s">
        <v>16649</v>
      </c>
      <c r="B2794" t="s">
        <v>16651</v>
      </c>
      <c r="C2794" s="2">
        <v>371.83829622682055</v>
      </c>
    </row>
    <row r="2795" spans="1:3" x14ac:dyDescent="0.25">
      <c r="A2795" t="s">
        <v>2168</v>
      </c>
      <c r="B2795" t="s">
        <v>2170</v>
      </c>
      <c r="C2795" s="2">
        <v>187926.90236626187</v>
      </c>
    </row>
    <row r="2796" spans="1:3" x14ac:dyDescent="0.25">
      <c r="A2796" t="s">
        <v>2849</v>
      </c>
      <c r="B2796" t="s">
        <v>2851</v>
      </c>
      <c r="C2796" s="2">
        <v>114929.37953121727</v>
      </c>
    </row>
    <row r="2797" spans="1:3" x14ac:dyDescent="0.25">
      <c r="A2797" t="s">
        <v>17290</v>
      </c>
      <c r="B2797" t="s">
        <v>17292</v>
      </c>
      <c r="C2797" s="2">
        <v>9909.5555870626686</v>
      </c>
    </row>
    <row r="2798" spans="1:3" x14ac:dyDescent="0.25">
      <c r="A2798" t="s">
        <v>20483</v>
      </c>
      <c r="B2798" t="s">
        <v>20484</v>
      </c>
      <c r="C2798" s="2">
        <v>3180.8324705363839</v>
      </c>
    </row>
    <row r="2799" spans="1:3" x14ac:dyDescent="0.25">
      <c r="A2799" t="s">
        <v>2486</v>
      </c>
      <c r="B2799" t="s">
        <v>2488</v>
      </c>
      <c r="C2799" s="2">
        <v>157173.25830891044</v>
      </c>
    </row>
    <row r="2800" spans="1:3" x14ac:dyDescent="0.25">
      <c r="A2800" t="s">
        <v>5291</v>
      </c>
      <c r="B2800" t="s">
        <v>5293</v>
      </c>
      <c r="C2800" s="2">
        <v>61638.308631146028</v>
      </c>
    </row>
    <row r="2801" spans="1:3" x14ac:dyDescent="0.25">
      <c r="A2801" t="s">
        <v>4937</v>
      </c>
      <c r="B2801" t="s">
        <v>20485</v>
      </c>
      <c r="C2801" s="2">
        <v>66815.804623109216</v>
      </c>
    </row>
    <row r="2802" spans="1:3" x14ac:dyDescent="0.25">
      <c r="A2802" t="s">
        <v>10405</v>
      </c>
      <c r="B2802" t="s">
        <v>10407</v>
      </c>
      <c r="C2802" s="2">
        <v>15390.194403598036</v>
      </c>
    </row>
    <row r="2803" spans="1:3" x14ac:dyDescent="0.25">
      <c r="A2803" t="s">
        <v>11519</v>
      </c>
      <c r="B2803" t="s">
        <v>20486</v>
      </c>
      <c r="C2803" s="2">
        <v>13855.505887245332</v>
      </c>
    </row>
    <row r="2804" spans="1:3" x14ac:dyDescent="0.25">
      <c r="A2804" t="s">
        <v>8863</v>
      </c>
      <c r="B2804" t="s">
        <v>20487</v>
      </c>
      <c r="C2804" s="2">
        <v>10682.140665896748</v>
      </c>
    </row>
    <row r="2805" spans="1:3" x14ac:dyDescent="0.25">
      <c r="A2805" t="s">
        <v>7807</v>
      </c>
      <c r="B2805" t="s">
        <v>7809</v>
      </c>
      <c r="C2805" s="2">
        <v>37516.729863758752</v>
      </c>
    </row>
    <row r="2806" spans="1:3" x14ac:dyDescent="0.25">
      <c r="A2806" t="s">
        <v>9663</v>
      </c>
      <c r="B2806" t="s">
        <v>9665</v>
      </c>
      <c r="C2806" s="2">
        <v>12406.765794398665</v>
      </c>
    </row>
    <row r="2807" spans="1:3" x14ac:dyDescent="0.25">
      <c r="A2807" t="s">
        <v>10870</v>
      </c>
      <c r="B2807" t="s">
        <v>10872</v>
      </c>
      <c r="C2807" s="2">
        <v>14861.223512585189</v>
      </c>
    </row>
    <row r="2808" spans="1:3" x14ac:dyDescent="0.25">
      <c r="A2808" t="s">
        <v>14309</v>
      </c>
      <c r="B2808" t="s">
        <v>14311</v>
      </c>
      <c r="C2808" s="2">
        <v>5545.9707764246268</v>
      </c>
    </row>
    <row r="2809" spans="1:3" x14ac:dyDescent="0.25">
      <c r="A2809" t="s">
        <v>12716</v>
      </c>
      <c r="B2809" t="s">
        <v>20488</v>
      </c>
      <c r="C2809" s="2">
        <v>3329.0599263580198</v>
      </c>
    </row>
    <row r="2810" spans="1:3" x14ac:dyDescent="0.25">
      <c r="A2810" t="s">
        <v>5573</v>
      </c>
      <c r="B2810" t="s">
        <v>5575</v>
      </c>
      <c r="C2810" s="2">
        <v>53398.279961813976</v>
      </c>
    </row>
    <row r="2811" spans="1:3" x14ac:dyDescent="0.25">
      <c r="A2811" t="s">
        <v>16529</v>
      </c>
      <c r="B2811" t="s">
        <v>16531</v>
      </c>
      <c r="C2811" s="2">
        <v>1255.51934044772</v>
      </c>
    </row>
    <row r="2812" spans="1:3" x14ac:dyDescent="0.25">
      <c r="A2812" t="s">
        <v>5354</v>
      </c>
      <c r="B2812" t="s">
        <v>20489</v>
      </c>
      <c r="C2812" s="2">
        <v>16932.014853242646</v>
      </c>
    </row>
    <row r="2813" spans="1:3" x14ac:dyDescent="0.25">
      <c r="A2813" t="s">
        <v>10339</v>
      </c>
      <c r="B2813" t="s">
        <v>20490</v>
      </c>
      <c r="C2813" s="2">
        <v>4518.8849586927818</v>
      </c>
    </row>
    <row r="2814" spans="1:3" x14ac:dyDescent="0.25">
      <c r="A2814" t="s">
        <v>3543</v>
      </c>
      <c r="B2814" t="s">
        <v>3545</v>
      </c>
      <c r="C2814" s="2">
        <v>2446.0270828484081</v>
      </c>
    </row>
    <row r="2815" spans="1:3" x14ac:dyDescent="0.25">
      <c r="A2815" t="s">
        <v>5938</v>
      </c>
      <c r="B2815" t="s">
        <v>5940</v>
      </c>
      <c r="C2815" s="2">
        <v>58538.218272812592</v>
      </c>
    </row>
    <row r="2816" spans="1:3" x14ac:dyDescent="0.25">
      <c r="A2816" t="s">
        <v>9234</v>
      </c>
      <c r="B2816" t="s">
        <v>20491</v>
      </c>
      <c r="C2816" s="2">
        <v>28185.296266364236</v>
      </c>
    </row>
    <row r="2817" spans="1:3" x14ac:dyDescent="0.25">
      <c r="A2817" t="s">
        <v>13403</v>
      </c>
      <c r="B2817" t="s">
        <v>13404</v>
      </c>
      <c r="C2817" s="2">
        <v>2510.7280967036963</v>
      </c>
    </row>
    <row r="2818" spans="1:3" x14ac:dyDescent="0.25">
      <c r="A2818" t="s">
        <v>14646</v>
      </c>
      <c r="B2818" t="s">
        <v>14648</v>
      </c>
      <c r="C2818" s="2">
        <v>8781.3078968325244</v>
      </c>
    </row>
    <row r="2819" spans="1:3" x14ac:dyDescent="0.25">
      <c r="A2819" t="s">
        <v>7777</v>
      </c>
      <c r="B2819" t="s">
        <v>20492</v>
      </c>
      <c r="C2819" s="2">
        <v>16219.339164372339</v>
      </c>
    </row>
    <row r="2820" spans="1:3" x14ac:dyDescent="0.25">
      <c r="A2820" t="s">
        <v>11744</v>
      </c>
      <c r="B2820" t="s">
        <v>11746</v>
      </c>
      <c r="C2820" s="2">
        <v>18299.160452826793</v>
      </c>
    </row>
    <row r="2821" spans="1:3" x14ac:dyDescent="0.25">
      <c r="A2821" t="s">
        <v>2915</v>
      </c>
      <c r="B2821" t="s">
        <v>20493</v>
      </c>
      <c r="C2821" s="2">
        <v>98216.671626700496</v>
      </c>
    </row>
    <row r="2822" spans="1:3" x14ac:dyDescent="0.25">
      <c r="A2822" t="s">
        <v>8800</v>
      </c>
      <c r="B2822" t="s">
        <v>20494</v>
      </c>
      <c r="C2822" s="2">
        <v>18352.880014880291</v>
      </c>
    </row>
    <row r="2823" spans="1:3" x14ac:dyDescent="0.25">
      <c r="A2823" t="s">
        <v>13847</v>
      </c>
      <c r="B2823" t="s">
        <v>13849</v>
      </c>
      <c r="C2823" s="2">
        <v>5853.5342493259395</v>
      </c>
    </row>
    <row r="2824" spans="1:3" x14ac:dyDescent="0.25">
      <c r="A2824" t="s">
        <v>3754</v>
      </c>
      <c r="B2824" t="s">
        <v>20495</v>
      </c>
      <c r="C2824" s="2">
        <v>91022.333918497578</v>
      </c>
    </row>
    <row r="2825" spans="1:3" x14ac:dyDescent="0.25">
      <c r="A2825" t="s">
        <v>2207</v>
      </c>
      <c r="B2825" t="s">
        <v>19122</v>
      </c>
      <c r="C2825" s="2">
        <v>221931.96030203538</v>
      </c>
    </row>
    <row r="2826" spans="1:3" x14ac:dyDescent="0.25">
      <c r="A2826" t="s">
        <v>8911</v>
      </c>
      <c r="B2826" t="s">
        <v>8913</v>
      </c>
      <c r="C2826" s="2">
        <v>14390.901844935903</v>
      </c>
    </row>
    <row r="2827" spans="1:3" x14ac:dyDescent="0.25">
      <c r="A2827" t="s">
        <v>12267</v>
      </c>
      <c r="B2827" t="s">
        <v>12269</v>
      </c>
      <c r="C2827" s="2">
        <v>7831.2078480512646</v>
      </c>
    </row>
    <row r="2828" spans="1:3" x14ac:dyDescent="0.25">
      <c r="A2828" t="s">
        <v>6696</v>
      </c>
      <c r="B2828" t="s">
        <v>6698</v>
      </c>
      <c r="C2828" s="2">
        <v>23980.262960143762</v>
      </c>
    </row>
    <row r="2829" spans="1:3" x14ac:dyDescent="0.25">
      <c r="A2829" t="s">
        <v>1901</v>
      </c>
      <c r="B2829" t="s">
        <v>20496</v>
      </c>
      <c r="C2829" s="2">
        <v>281153.17621872941</v>
      </c>
    </row>
    <row r="2830" spans="1:3" x14ac:dyDescent="0.25">
      <c r="A2830" t="s">
        <v>7216</v>
      </c>
      <c r="B2830" t="s">
        <v>7218</v>
      </c>
      <c r="C2830" s="2">
        <v>23145.424155854158</v>
      </c>
    </row>
    <row r="2831" spans="1:3" x14ac:dyDescent="0.25">
      <c r="A2831" t="s">
        <v>13945</v>
      </c>
      <c r="B2831" t="s">
        <v>20497</v>
      </c>
      <c r="C2831" s="2">
        <v>7550.0716389318986</v>
      </c>
    </row>
    <row r="2832" spans="1:3" x14ac:dyDescent="0.25">
      <c r="A2832" t="s">
        <v>19034</v>
      </c>
      <c r="B2832" t="s">
        <v>19035</v>
      </c>
      <c r="C2832" s="2">
        <v>82933.858831618389</v>
      </c>
    </row>
    <row r="2833" spans="1:3" x14ac:dyDescent="0.25">
      <c r="A2833" t="s">
        <v>3901</v>
      </c>
      <c r="B2833" t="s">
        <v>20498</v>
      </c>
      <c r="C2833" s="2">
        <v>74486.946581230222</v>
      </c>
    </row>
    <row r="2834" spans="1:3" x14ac:dyDescent="0.25">
      <c r="A2834" t="s">
        <v>8074</v>
      </c>
      <c r="B2834" t="s">
        <v>8076</v>
      </c>
      <c r="C2834" s="2">
        <v>21469.534863440069</v>
      </c>
    </row>
    <row r="2835" spans="1:3" x14ac:dyDescent="0.25">
      <c r="A2835" t="s">
        <v>10237</v>
      </c>
      <c r="B2835" t="s">
        <v>10239</v>
      </c>
      <c r="C2835" s="2">
        <v>8969.042812155818</v>
      </c>
    </row>
    <row r="2836" spans="1:3" x14ac:dyDescent="0.25">
      <c r="A2836" t="s">
        <v>10783</v>
      </c>
      <c r="B2836" t="s">
        <v>10785</v>
      </c>
      <c r="C2836" s="2">
        <v>6671.8085633892006</v>
      </c>
    </row>
    <row r="2837" spans="1:3" x14ac:dyDescent="0.25">
      <c r="A2837" t="s">
        <v>15490</v>
      </c>
      <c r="B2837" t="s">
        <v>15492</v>
      </c>
      <c r="C2837" s="2">
        <v>4677.5704744375298</v>
      </c>
    </row>
    <row r="2838" spans="1:3" x14ac:dyDescent="0.25">
      <c r="A2838" t="s">
        <v>7711</v>
      </c>
      <c r="B2838" t="s">
        <v>7713</v>
      </c>
      <c r="C2838" s="2">
        <v>21878.528231494034</v>
      </c>
    </row>
    <row r="2839" spans="1:3" x14ac:dyDescent="0.25">
      <c r="A2839" t="s">
        <v>1808</v>
      </c>
      <c r="B2839" t="s">
        <v>20499</v>
      </c>
      <c r="C2839" s="2">
        <v>257500.30178057071</v>
      </c>
    </row>
    <row r="2840" spans="1:3" x14ac:dyDescent="0.25">
      <c r="A2840" t="s">
        <v>4964</v>
      </c>
      <c r="B2840" t="s">
        <v>4966</v>
      </c>
      <c r="C2840" s="2">
        <v>50945.585096493553</v>
      </c>
    </row>
    <row r="2841" spans="1:3" x14ac:dyDescent="0.25">
      <c r="A2841" t="s">
        <v>7055</v>
      </c>
      <c r="B2841" t="s">
        <v>20500</v>
      </c>
      <c r="C2841" s="2">
        <v>23461.644875522379</v>
      </c>
    </row>
    <row r="2842" spans="1:3" x14ac:dyDescent="0.25">
      <c r="A2842" t="s">
        <v>6055</v>
      </c>
      <c r="B2842" t="s">
        <v>20501</v>
      </c>
      <c r="C2842" s="2">
        <v>47882.937387942591</v>
      </c>
    </row>
    <row r="2843" spans="1:3" x14ac:dyDescent="0.25">
      <c r="A2843" t="s">
        <v>1991</v>
      </c>
      <c r="B2843" t="s">
        <v>20502</v>
      </c>
      <c r="C2843" s="2">
        <v>246506.70441141352</v>
      </c>
    </row>
    <row r="2844" spans="1:3" x14ac:dyDescent="0.25">
      <c r="A2844" t="s">
        <v>3492</v>
      </c>
      <c r="B2844" t="s">
        <v>20503</v>
      </c>
      <c r="C2844" s="2">
        <v>114799.16423304904</v>
      </c>
    </row>
    <row r="2845" spans="1:3" x14ac:dyDescent="0.25">
      <c r="A2845" t="s">
        <v>9753</v>
      </c>
      <c r="B2845" t="s">
        <v>9755</v>
      </c>
      <c r="C2845" s="2">
        <v>23031.945894685476</v>
      </c>
    </row>
    <row r="2846" spans="1:3" x14ac:dyDescent="0.25">
      <c r="A2846" t="s">
        <v>7825</v>
      </c>
      <c r="B2846" t="s">
        <v>7827</v>
      </c>
      <c r="C2846" s="2">
        <v>27103.078303662369</v>
      </c>
    </row>
    <row r="2847" spans="1:3" x14ac:dyDescent="0.25">
      <c r="A2847" t="s">
        <v>10255</v>
      </c>
      <c r="B2847" t="s">
        <v>20504</v>
      </c>
      <c r="C2847" s="2">
        <v>9460.3944805216306</v>
      </c>
    </row>
    <row r="2848" spans="1:3" x14ac:dyDescent="0.25">
      <c r="A2848" t="s">
        <v>16386</v>
      </c>
      <c r="B2848" t="s">
        <v>16388</v>
      </c>
      <c r="C2848" s="2">
        <v>11085.267443662222</v>
      </c>
    </row>
    <row r="2849" spans="1:3" x14ac:dyDescent="0.25">
      <c r="A2849" t="s">
        <v>16846</v>
      </c>
      <c r="B2849" t="s">
        <v>16848</v>
      </c>
      <c r="C2849" s="2">
        <v>2146.9994988168578</v>
      </c>
    </row>
    <row r="2850" spans="1:3" x14ac:dyDescent="0.25">
      <c r="A2850" t="s">
        <v>16155</v>
      </c>
      <c r="B2850" t="s">
        <v>16157</v>
      </c>
      <c r="C2850" s="2">
        <v>1101.7542835184715</v>
      </c>
    </row>
    <row r="2851" spans="1:3" x14ac:dyDescent="0.25">
      <c r="A2851" t="s">
        <v>11104</v>
      </c>
      <c r="B2851" t="s">
        <v>11106</v>
      </c>
      <c r="C2851" s="2">
        <v>13703.607211246101</v>
      </c>
    </row>
    <row r="2852" spans="1:3" x14ac:dyDescent="0.25">
      <c r="A2852" t="s">
        <v>2072</v>
      </c>
      <c r="B2852" t="s">
        <v>20505</v>
      </c>
      <c r="C2852" s="2">
        <v>212962.28884446924</v>
      </c>
    </row>
    <row r="2853" spans="1:3" x14ac:dyDescent="0.25">
      <c r="A2853" t="s">
        <v>7447</v>
      </c>
      <c r="B2853" t="s">
        <v>20506</v>
      </c>
      <c r="C2853" s="2">
        <v>45373.187056286981</v>
      </c>
    </row>
    <row r="2854" spans="1:3" x14ac:dyDescent="0.25">
      <c r="A2854" t="s">
        <v>9792</v>
      </c>
      <c r="B2854" t="s">
        <v>9794</v>
      </c>
      <c r="C2854" s="2">
        <v>20934.467319774463</v>
      </c>
    </row>
    <row r="2855" spans="1:3" x14ac:dyDescent="0.25">
      <c r="A2855" t="s">
        <v>5738</v>
      </c>
      <c r="B2855" t="s">
        <v>5740</v>
      </c>
      <c r="C2855" s="2">
        <v>46266.864310234749</v>
      </c>
    </row>
    <row r="2856" spans="1:3" x14ac:dyDescent="0.25">
      <c r="A2856" t="s">
        <v>5366</v>
      </c>
      <c r="B2856" t="s">
        <v>5368</v>
      </c>
      <c r="C2856" s="2">
        <v>58589.924789178855</v>
      </c>
    </row>
    <row r="2857" spans="1:3" x14ac:dyDescent="0.25">
      <c r="A2857" t="s">
        <v>5471</v>
      </c>
      <c r="B2857" t="s">
        <v>20507</v>
      </c>
      <c r="C2857" s="2">
        <v>131135.14501609857</v>
      </c>
    </row>
    <row r="2858" spans="1:3" x14ac:dyDescent="0.25">
      <c r="A2858" t="s">
        <v>12865</v>
      </c>
      <c r="B2858" t="s">
        <v>12867</v>
      </c>
      <c r="C2858" s="2">
        <v>24949.400669567109</v>
      </c>
    </row>
    <row r="2859" spans="1:3" x14ac:dyDescent="0.25">
      <c r="A2859" t="s">
        <v>4039</v>
      </c>
      <c r="B2859" t="s">
        <v>4041</v>
      </c>
      <c r="C2859" s="2">
        <v>75612.18160480044</v>
      </c>
    </row>
    <row r="2860" spans="1:3" x14ac:dyDescent="0.25">
      <c r="A2860" t="s">
        <v>4411</v>
      </c>
      <c r="B2860" t="s">
        <v>4413</v>
      </c>
      <c r="C2860" s="2">
        <v>62692.511899752571</v>
      </c>
    </row>
    <row r="2861" spans="1:3" x14ac:dyDescent="0.25">
      <c r="A2861" t="s">
        <v>8377</v>
      </c>
      <c r="B2861" t="s">
        <v>8379</v>
      </c>
      <c r="C2861" s="2">
        <v>24898.039246747223</v>
      </c>
    </row>
    <row r="2862" spans="1:3" x14ac:dyDescent="0.25">
      <c r="A2862" t="s">
        <v>8875</v>
      </c>
      <c r="B2862" t="s">
        <v>20508</v>
      </c>
      <c r="C2862" s="2">
        <v>22338.57646426752</v>
      </c>
    </row>
    <row r="2863" spans="1:3" x14ac:dyDescent="0.25">
      <c r="A2863" t="s">
        <v>9897</v>
      </c>
      <c r="B2863" t="s">
        <v>9899</v>
      </c>
      <c r="C2863" s="2">
        <v>16330.804379853787</v>
      </c>
    </row>
    <row r="2864" spans="1:3" x14ac:dyDescent="0.25">
      <c r="A2864" t="s">
        <v>7561</v>
      </c>
      <c r="B2864" t="s">
        <v>7563</v>
      </c>
      <c r="C2864" s="2">
        <v>91216.218975973316</v>
      </c>
    </row>
    <row r="2865" spans="1:3" x14ac:dyDescent="0.25">
      <c r="A2865" t="s">
        <v>2591</v>
      </c>
      <c r="B2865" t="s">
        <v>2593</v>
      </c>
      <c r="C2865" s="2">
        <v>207782.14713531706</v>
      </c>
    </row>
    <row r="2866" spans="1:3" x14ac:dyDescent="0.25">
      <c r="A2866" t="s">
        <v>11223</v>
      </c>
      <c r="B2866" t="s">
        <v>11225</v>
      </c>
      <c r="C2866" s="2">
        <v>11388.0870306126</v>
      </c>
    </row>
    <row r="2867" spans="1:3" x14ac:dyDescent="0.25">
      <c r="A2867" t="s">
        <v>10633</v>
      </c>
      <c r="B2867" t="s">
        <v>10635</v>
      </c>
      <c r="C2867" s="2">
        <v>8855.2154313493811</v>
      </c>
    </row>
    <row r="2868" spans="1:3" x14ac:dyDescent="0.25">
      <c r="A2868" t="s">
        <v>5438</v>
      </c>
      <c r="B2868" t="s">
        <v>19079</v>
      </c>
      <c r="C2868" s="2">
        <v>31770.807285312989</v>
      </c>
    </row>
    <row r="2869" spans="1:3" x14ac:dyDescent="0.25">
      <c r="A2869" t="s">
        <v>5153</v>
      </c>
      <c r="B2869" t="s">
        <v>20509</v>
      </c>
      <c r="C2869" s="2">
        <v>44902.134365475278</v>
      </c>
    </row>
    <row r="2870" spans="1:3" x14ac:dyDescent="0.25">
      <c r="A2870" t="s">
        <v>4261</v>
      </c>
      <c r="B2870" t="s">
        <v>20510</v>
      </c>
      <c r="C2870" s="2">
        <v>79005.831539923005</v>
      </c>
    </row>
    <row r="2871" spans="1:3" x14ac:dyDescent="0.25">
      <c r="A2871" t="s">
        <v>7648</v>
      </c>
      <c r="B2871" t="s">
        <v>20511</v>
      </c>
      <c r="C2871" s="2">
        <v>25554.177109601911</v>
      </c>
    </row>
    <row r="2872" spans="1:3" x14ac:dyDescent="0.25">
      <c r="A2872" t="s">
        <v>1790</v>
      </c>
      <c r="B2872" t="s">
        <v>20512</v>
      </c>
      <c r="C2872" s="2">
        <v>286689.9145924765</v>
      </c>
    </row>
    <row r="2873" spans="1:3" x14ac:dyDescent="0.25">
      <c r="A2873" t="s">
        <v>3256</v>
      </c>
      <c r="B2873" t="s">
        <v>3258</v>
      </c>
      <c r="C2873" s="2">
        <v>80980.111718775574</v>
      </c>
    </row>
    <row r="2874" spans="1:3" x14ac:dyDescent="0.25">
      <c r="A2874" t="s">
        <v>16404</v>
      </c>
      <c r="B2874" t="s">
        <v>16406</v>
      </c>
      <c r="C2874" s="2">
        <v>1842.1668661792476</v>
      </c>
    </row>
    <row r="2875" spans="1:3" x14ac:dyDescent="0.25">
      <c r="A2875" t="s">
        <v>7660</v>
      </c>
      <c r="B2875" t="s">
        <v>7662</v>
      </c>
      <c r="C2875" s="2">
        <v>27582.867037600739</v>
      </c>
    </row>
    <row r="2876" spans="1:3" x14ac:dyDescent="0.25">
      <c r="A2876" t="s">
        <v>14413</v>
      </c>
      <c r="B2876" t="s">
        <v>14415</v>
      </c>
      <c r="C2876" s="2">
        <v>21579.159580007476</v>
      </c>
    </row>
    <row r="2877" spans="1:3" x14ac:dyDescent="0.25">
      <c r="A2877" t="s">
        <v>9153</v>
      </c>
      <c r="B2877" t="s">
        <v>9155</v>
      </c>
      <c r="C2877" s="2">
        <v>9374.7537654277839</v>
      </c>
    </row>
    <row r="2878" spans="1:3" x14ac:dyDescent="0.25">
      <c r="A2878" t="s">
        <v>4114</v>
      </c>
      <c r="B2878" t="s">
        <v>20513</v>
      </c>
      <c r="C2878" s="2">
        <v>131626.73077292001</v>
      </c>
    </row>
    <row r="2879" spans="1:3" x14ac:dyDescent="0.25">
      <c r="A2879" t="s">
        <v>7175</v>
      </c>
      <c r="B2879" t="s">
        <v>7177</v>
      </c>
      <c r="C2879" s="2">
        <v>43767.006660242092</v>
      </c>
    </row>
    <row r="2880" spans="1:3" x14ac:dyDescent="0.25">
      <c r="A2880" t="s">
        <v>12805</v>
      </c>
      <c r="B2880" t="s">
        <v>12807</v>
      </c>
      <c r="C2880" s="2">
        <v>8624.6354267750066</v>
      </c>
    </row>
    <row r="2881" spans="1:3" x14ac:dyDescent="0.25">
      <c r="A2881" t="s">
        <v>13888</v>
      </c>
      <c r="B2881" t="s">
        <v>13890</v>
      </c>
      <c r="C2881" s="2">
        <v>17603.336832138153</v>
      </c>
    </row>
    <row r="2882" spans="1:3" x14ac:dyDescent="0.25">
      <c r="A2882" t="s">
        <v>6514</v>
      </c>
      <c r="B2882" t="s">
        <v>6516</v>
      </c>
      <c r="C2882" s="2">
        <v>25219.838978748623</v>
      </c>
    </row>
    <row r="2883" spans="1:3" x14ac:dyDescent="0.25">
      <c r="A2883" t="s">
        <v>11442</v>
      </c>
      <c r="B2883" t="s">
        <v>20514</v>
      </c>
      <c r="C2883" s="2">
        <v>10195.673796679972</v>
      </c>
    </row>
    <row r="2884" spans="1:3" x14ac:dyDescent="0.25">
      <c r="A2884" t="s">
        <v>8035</v>
      </c>
      <c r="B2884" t="s">
        <v>20515</v>
      </c>
      <c r="C2884" s="2">
        <v>31345.997129716503</v>
      </c>
    </row>
    <row r="2885" spans="1:3" x14ac:dyDescent="0.25">
      <c r="A2885" t="s">
        <v>12177</v>
      </c>
      <c r="B2885" t="s">
        <v>12179</v>
      </c>
      <c r="C2885" s="2">
        <v>11368.18663610456</v>
      </c>
    </row>
    <row r="2886" spans="1:3" x14ac:dyDescent="0.25">
      <c r="A2886" t="s">
        <v>12733</v>
      </c>
      <c r="B2886" t="s">
        <v>20516</v>
      </c>
      <c r="C2886" s="2">
        <v>1312.103178936188</v>
      </c>
    </row>
    <row r="2887" spans="1:3" x14ac:dyDescent="0.25">
      <c r="A2887" t="s">
        <v>8824</v>
      </c>
      <c r="B2887" t="s">
        <v>8826</v>
      </c>
      <c r="C2887" s="2">
        <v>20898.232497404333</v>
      </c>
    </row>
    <row r="2888" spans="1:3" x14ac:dyDescent="0.25">
      <c r="A2888" t="s">
        <v>13100</v>
      </c>
      <c r="B2888" t="s">
        <v>13102</v>
      </c>
      <c r="C2888" s="2">
        <v>5534.0351409670866</v>
      </c>
    </row>
    <row r="2889" spans="1:3" x14ac:dyDescent="0.25">
      <c r="A2889" t="s">
        <v>18944</v>
      </c>
      <c r="B2889" t="s">
        <v>18945</v>
      </c>
      <c r="C2889" s="2">
        <v>20659.312732125723</v>
      </c>
    </row>
    <row r="2890" spans="1:3" x14ac:dyDescent="0.25">
      <c r="A2890" t="s">
        <v>14753</v>
      </c>
      <c r="B2890" t="s">
        <v>14755</v>
      </c>
      <c r="C2890" s="2">
        <v>17933.786333879627</v>
      </c>
    </row>
    <row r="2891" spans="1:3" x14ac:dyDescent="0.25">
      <c r="A2891" t="s">
        <v>3044</v>
      </c>
      <c r="B2891" t="s">
        <v>20517</v>
      </c>
      <c r="C2891" s="2">
        <v>89709.483036877573</v>
      </c>
    </row>
    <row r="2892" spans="1:3" x14ac:dyDescent="0.25">
      <c r="A2892" t="s">
        <v>16577</v>
      </c>
      <c r="B2892" t="s">
        <v>16579</v>
      </c>
      <c r="C2892" s="2">
        <v>3492.2201550875238</v>
      </c>
    </row>
    <row r="2893" spans="1:3" x14ac:dyDescent="0.25">
      <c r="A2893" t="s">
        <v>2111</v>
      </c>
      <c r="B2893" t="s">
        <v>2113</v>
      </c>
      <c r="C2893" s="2">
        <v>179518.00792156681</v>
      </c>
    </row>
    <row r="2894" spans="1:3" x14ac:dyDescent="0.25">
      <c r="A2894" t="s">
        <v>2006</v>
      </c>
      <c r="B2894" t="s">
        <v>2008</v>
      </c>
      <c r="C2894" s="2">
        <v>255150.66507678598</v>
      </c>
    </row>
    <row r="2895" spans="1:3" x14ac:dyDescent="0.25">
      <c r="A2895" t="s">
        <v>6977</v>
      </c>
      <c r="B2895" t="s">
        <v>6979</v>
      </c>
      <c r="C2895" s="2">
        <v>32192.224021036716</v>
      </c>
    </row>
    <row r="2896" spans="1:3" x14ac:dyDescent="0.25">
      <c r="A2896" t="s">
        <v>3683</v>
      </c>
      <c r="B2896" t="s">
        <v>3685</v>
      </c>
      <c r="C2896" s="2">
        <v>132333.71241827501</v>
      </c>
    </row>
    <row r="2897" spans="1:3" x14ac:dyDescent="0.25">
      <c r="A2897" t="s">
        <v>5480</v>
      </c>
      <c r="B2897" t="s">
        <v>5482</v>
      </c>
      <c r="C2897" s="2">
        <v>31941.225981634736</v>
      </c>
    </row>
    <row r="2898" spans="1:3" x14ac:dyDescent="0.25">
      <c r="A2898" t="s">
        <v>14699</v>
      </c>
      <c r="B2898" t="s">
        <v>14701</v>
      </c>
      <c r="C2898" s="2">
        <v>13717.756046647772</v>
      </c>
    </row>
    <row r="2899" spans="1:3" x14ac:dyDescent="0.25">
      <c r="A2899" t="s">
        <v>10231</v>
      </c>
      <c r="B2899" t="s">
        <v>10233</v>
      </c>
      <c r="C2899" s="2">
        <v>15268.888270485591</v>
      </c>
    </row>
    <row r="2900" spans="1:3" x14ac:dyDescent="0.25">
      <c r="A2900" t="s">
        <v>8857</v>
      </c>
      <c r="B2900" t="s">
        <v>8859</v>
      </c>
      <c r="C2900" s="2">
        <v>23553.497274451111</v>
      </c>
    </row>
    <row r="2901" spans="1:3" x14ac:dyDescent="0.25">
      <c r="A2901" t="s">
        <v>3892</v>
      </c>
      <c r="B2901" t="s">
        <v>20518</v>
      </c>
      <c r="C2901" s="2">
        <v>212624.44226256106</v>
      </c>
    </row>
    <row r="2902" spans="1:3" x14ac:dyDescent="0.25">
      <c r="A2902" t="s">
        <v>9399</v>
      </c>
      <c r="B2902" t="s">
        <v>9401</v>
      </c>
      <c r="C2902" s="2">
        <v>12118.3624903484</v>
      </c>
    </row>
    <row r="2903" spans="1:3" x14ac:dyDescent="0.25">
      <c r="A2903" t="s">
        <v>18456</v>
      </c>
      <c r="B2903" t="s">
        <v>20519</v>
      </c>
      <c r="C2903" s="2">
        <v>3784.8134699467792</v>
      </c>
    </row>
    <row r="2904" spans="1:3" x14ac:dyDescent="0.25">
      <c r="A2904" t="s">
        <v>3381</v>
      </c>
      <c r="B2904" t="s">
        <v>20520</v>
      </c>
      <c r="C2904" s="2">
        <v>123453.93782954142</v>
      </c>
    </row>
    <row r="2905" spans="1:3" x14ac:dyDescent="0.25">
      <c r="A2905" t="s">
        <v>4904</v>
      </c>
      <c r="B2905" t="s">
        <v>4906</v>
      </c>
      <c r="C2905" s="2">
        <v>52123.389370296005</v>
      </c>
    </row>
    <row r="2906" spans="1:3" x14ac:dyDescent="0.25">
      <c r="A2906" t="s">
        <v>15842</v>
      </c>
      <c r="B2906" t="s">
        <v>15844</v>
      </c>
      <c r="C2906" s="2">
        <v>2868.1156006757624</v>
      </c>
    </row>
    <row r="2907" spans="1:3" x14ac:dyDescent="0.25">
      <c r="A2907" t="s">
        <v>8908</v>
      </c>
      <c r="B2907" t="s">
        <v>20521</v>
      </c>
      <c r="C2907" s="2">
        <v>23123.798293614207</v>
      </c>
    </row>
    <row r="2908" spans="1:3" x14ac:dyDescent="0.25">
      <c r="A2908" t="s">
        <v>5336</v>
      </c>
      <c r="B2908" t="s">
        <v>20522</v>
      </c>
      <c r="C2908" s="2">
        <v>79988.824755233596</v>
      </c>
    </row>
    <row r="2909" spans="1:3" x14ac:dyDescent="0.25">
      <c r="A2909" t="s">
        <v>4210</v>
      </c>
      <c r="B2909" t="s">
        <v>20523</v>
      </c>
      <c r="C2909" s="2">
        <v>46920.989127402208</v>
      </c>
    </row>
    <row r="2910" spans="1:3" x14ac:dyDescent="0.25">
      <c r="A2910" t="s">
        <v>10037</v>
      </c>
      <c r="B2910" t="s">
        <v>10039</v>
      </c>
      <c r="C2910" s="2">
        <v>10400.256754093552</v>
      </c>
    </row>
    <row r="2911" spans="1:3" x14ac:dyDescent="0.25">
      <c r="A2911" t="s">
        <v>4525</v>
      </c>
      <c r="B2911" t="s">
        <v>20524</v>
      </c>
      <c r="C2911" s="2">
        <v>40296.170801912056</v>
      </c>
    </row>
    <row r="2912" spans="1:3" x14ac:dyDescent="0.25">
      <c r="A2912" t="s">
        <v>1856</v>
      </c>
      <c r="B2912" t="s">
        <v>1858</v>
      </c>
      <c r="C2912" s="2">
        <v>236286.12636380299</v>
      </c>
    </row>
    <row r="2913" spans="1:3" x14ac:dyDescent="0.25">
      <c r="A2913" t="s">
        <v>8239</v>
      </c>
      <c r="B2913" t="s">
        <v>8241</v>
      </c>
      <c r="C2913" s="2">
        <v>20757.779424026779</v>
      </c>
    </row>
    <row r="2914" spans="1:3" x14ac:dyDescent="0.25">
      <c r="A2914" t="s">
        <v>2705</v>
      </c>
      <c r="B2914" t="s">
        <v>2707</v>
      </c>
      <c r="C2914" s="2">
        <v>114784.9578820563</v>
      </c>
    </row>
    <row r="2915" spans="1:3" x14ac:dyDescent="0.25">
      <c r="A2915" t="s">
        <v>16954</v>
      </c>
      <c r="B2915" t="s">
        <v>16956</v>
      </c>
      <c r="C2915" s="2">
        <v>1272.7625146486173</v>
      </c>
    </row>
    <row r="2916" spans="1:3" x14ac:dyDescent="0.25">
      <c r="A2916" t="s">
        <v>15516</v>
      </c>
      <c r="B2916" t="s">
        <v>20525</v>
      </c>
      <c r="C2916" s="2">
        <v>7871.1236682494728</v>
      </c>
    </row>
    <row r="2917" spans="1:3" x14ac:dyDescent="0.25">
      <c r="A2917" t="s">
        <v>13985</v>
      </c>
      <c r="B2917" t="s">
        <v>13987</v>
      </c>
      <c r="C2917" s="2">
        <v>12303.309624972835</v>
      </c>
    </row>
    <row r="2918" spans="1:3" x14ac:dyDescent="0.25">
      <c r="A2918" t="s">
        <v>14369</v>
      </c>
      <c r="B2918" t="s">
        <v>20526</v>
      </c>
      <c r="C2918" s="2">
        <v>3627.9684531160688</v>
      </c>
    </row>
    <row r="2919" spans="1:3" x14ac:dyDescent="0.25">
      <c r="A2919" t="s">
        <v>7708</v>
      </c>
      <c r="B2919" t="s">
        <v>20527</v>
      </c>
      <c r="C2919" s="2">
        <v>33840.908438877683</v>
      </c>
    </row>
    <row r="2920" spans="1:3" x14ac:dyDescent="0.25">
      <c r="A2920" t="s">
        <v>13301</v>
      </c>
      <c r="B2920" t="s">
        <v>13303</v>
      </c>
      <c r="C2920" s="2">
        <v>8905.3115111658626</v>
      </c>
    </row>
    <row r="2921" spans="1:3" x14ac:dyDescent="0.25">
      <c r="A2921" t="s">
        <v>15443</v>
      </c>
      <c r="B2921" t="s">
        <v>20528</v>
      </c>
      <c r="C2921" s="2">
        <v>4828.1462918422967</v>
      </c>
    </row>
    <row r="2922" spans="1:3" x14ac:dyDescent="0.25">
      <c r="A2922" t="s">
        <v>12150</v>
      </c>
      <c r="B2922" t="s">
        <v>12152</v>
      </c>
      <c r="C2922" s="2">
        <v>16195.018121535144</v>
      </c>
    </row>
    <row r="2923" spans="1:3" x14ac:dyDescent="0.25">
      <c r="A2923" t="s">
        <v>8929</v>
      </c>
      <c r="B2923" t="s">
        <v>18948</v>
      </c>
      <c r="C2923" s="2">
        <v>122425.15645218504</v>
      </c>
    </row>
    <row r="2924" spans="1:3" x14ac:dyDescent="0.25">
      <c r="A2924" t="s">
        <v>2192</v>
      </c>
      <c r="B2924" t="s">
        <v>2194</v>
      </c>
      <c r="C2924" s="2">
        <v>166298.79701825921</v>
      </c>
    </row>
    <row r="2925" spans="1:3" x14ac:dyDescent="0.25">
      <c r="A2925" t="s">
        <v>11774</v>
      </c>
      <c r="B2925" t="s">
        <v>11776</v>
      </c>
      <c r="C2925" s="2">
        <v>11039.197455220195</v>
      </c>
    </row>
    <row r="2926" spans="1:3" x14ac:dyDescent="0.25">
      <c r="A2926" t="s">
        <v>17125</v>
      </c>
      <c r="B2926" t="s">
        <v>17127</v>
      </c>
      <c r="C2926" s="2">
        <v>1174.5834007028814</v>
      </c>
    </row>
    <row r="2927" spans="1:3" x14ac:dyDescent="0.25">
      <c r="A2927" t="s">
        <v>6286</v>
      </c>
      <c r="B2927" t="s">
        <v>6288</v>
      </c>
      <c r="C2927" s="2">
        <v>35149.963291487496</v>
      </c>
    </row>
    <row r="2928" spans="1:3" x14ac:dyDescent="0.25">
      <c r="A2928" t="s">
        <v>11457</v>
      </c>
      <c r="B2928" t="s">
        <v>11459</v>
      </c>
      <c r="C2928" s="2">
        <v>13100.32617657895</v>
      </c>
    </row>
    <row r="2929" spans="1:3" x14ac:dyDescent="0.25">
      <c r="A2929" t="s">
        <v>15915</v>
      </c>
      <c r="B2929" t="s">
        <v>20529</v>
      </c>
      <c r="C2929" s="2">
        <v>7730.9006572361723</v>
      </c>
    </row>
    <row r="2930" spans="1:3" x14ac:dyDescent="0.25">
      <c r="A2930" t="s">
        <v>6541</v>
      </c>
      <c r="B2930" t="s">
        <v>6543</v>
      </c>
      <c r="C2930" s="2">
        <v>49233.5184973004</v>
      </c>
    </row>
    <row r="2931" spans="1:3" x14ac:dyDescent="0.25">
      <c r="A2931" t="s">
        <v>6133</v>
      </c>
      <c r="B2931" t="s">
        <v>20530</v>
      </c>
      <c r="C2931" s="2">
        <v>4981.2976574148961</v>
      </c>
    </row>
    <row r="2932" spans="1:3" x14ac:dyDescent="0.25">
      <c r="A2932" t="s">
        <v>17207</v>
      </c>
      <c r="B2932" t="s">
        <v>20531</v>
      </c>
      <c r="C2932" s="2">
        <v>1579.3206150181384</v>
      </c>
    </row>
    <row r="2933" spans="1:3" x14ac:dyDescent="0.25">
      <c r="A2933" t="s">
        <v>2762</v>
      </c>
      <c r="B2933" t="s">
        <v>2764</v>
      </c>
      <c r="C2933" s="2">
        <v>135444.21309859099</v>
      </c>
    </row>
    <row r="2934" spans="1:3" x14ac:dyDescent="0.25">
      <c r="A2934" t="s">
        <v>14303</v>
      </c>
      <c r="B2934" t="s">
        <v>20532</v>
      </c>
      <c r="C2934" s="2">
        <v>11207.89068381003</v>
      </c>
    </row>
    <row r="2935" spans="1:3" x14ac:dyDescent="0.25">
      <c r="A2935" t="s">
        <v>7243</v>
      </c>
      <c r="B2935" t="s">
        <v>20533</v>
      </c>
      <c r="C2935" s="2">
        <v>18773.721594693383</v>
      </c>
    </row>
    <row r="2936" spans="1:3" x14ac:dyDescent="0.25">
      <c r="A2936" t="s">
        <v>8398</v>
      </c>
      <c r="B2936" t="s">
        <v>20534</v>
      </c>
      <c r="C2936" s="2">
        <v>19205.204709165082</v>
      </c>
    </row>
    <row r="2937" spans="1:3" x14ac:dyDescent="0.25">
      <c r="A2937" t="s">
        <v>3106</v>
      </c>
      <c r="B2937" t="s">
        <v>3108</v>
      </c>
      <c r="C2937" s="2">
        <v>85952.16201945924</v>
      </c>
    </row>
    <row r="2938" spans="1:3" x14ac:dyDescent="0.25">
      <c r="A2938" t="s">
        <v>13631</v>
      </c>
      <c r="B2938" t="s">
        <v>20535</v>
      </c>
      <c r="C2938" s="2">
        <v>2392.6485882499205</v>
      </c>
    </row>
    <row r="2939" spans="1:3" x14ac:dyDescent="0.25">
      <c r="A2939" t="s">
        <v>8338</v>
      </c>
      <c r="B2939" t="s">
        <v>20536</v>
      </c>
      <c r="C2939" s="2">
        <v>13851.076611577515</v>
      </c>
    </row>
    <row r="2940" spans="1:3" x14ac:dyDescent="0.25">
      <c r="A2940" t="s">
        <v>10711</v>
      </c>
      <c r="B2940" t="s">
        <v>10713</v>
      </c>
      <c r="C2940" s="2">
        <v>13258.609083186253</v>
      </c>
    </row>
    <row r="2941" spans="1:3" x14ac:dyDescent="0.25">
      <c r="A2941" t="s">
        <v>3073</v>
      </c>
      <c r="B2941" t="s">
        <v>20537</v>
      </c>
      <c r="C2941" s="2">
        <v>61619.386001686056</v>
      </c>
    </row>
    <row r="2942" spans="1:3" x14ac:dyDescent="0.25">
      <c r="A2942" t="s">
        <v>3121</v>
      </c>
      <c r="B2942" t="s">
        <v>20538</v>
      </c>
      <c r="C2942" s="2">
        <v>150043.05048474355</v>
      </c>
    </row>
    <row r="2943" spans="1:3" x14ac:dyDescent="0.25">
      <c r="A2943" t="s">
        <v>6223</v>
      </c>
      <c r="B2943" t="s">
        <v>6225</v>
      </c>
      <c r="C2943" s="2">
        <v>71322.956401225019</v>
      </c>
    </row>
    <row r="2944" spans="1:3" x14ac:dyDescent="0.25">
      <c r="A2944" t="s">
        <v>16776</v>
      </c>
      <c r="B2944" t="s">
        <v>16778</v>
      </c>
      <c r="C2944" s="2">
        <v>3098.6179592021999</v>
      </c>
    </row>
    <row r="2945" spans="1:3" x14ac:dyDescent="0.25">
      <c r="A2945" t="s">
        <v>7966</v>
      </c>
      <c r="B2945" t="s">
        <v>20539</v>
      </c>
      <c r="C2945" s="2">
        <v>27068.275044353813</v>
      </c>
    </row>
    <row r="2946" spans="1:3" x14ac:dyDescent="0.25">
      <c r="A2946" t="s">
        <v>8581</v>
      </c>
      <c r="B2946" t="s">
        <v>8583</v>
      </c>
      <c r="C2946" s="2">
        <v>13991.932869248427</v>
      </c>
    </row>
    <row r="2947" spans="1:3" x14ac:dyDescent="0.25">
      <c r="A2947" t="s">
        <v>13643</v>
      </c>
      <c r="B2947" t="s">
        <v>20540</v>
      </c>
      <c r="C2947" s="2">
        <v>13424.369016631836</v>
      </c>
    </row>
    <row r="2948" spans="1:3" x14ac:dyDescent="0.25">
      <c r="A2948" t="s">
        <v>5117</v>
      </c>
      <c r="B2948" t="s">
        <v>20541</v>
      </c>
      <c r="C2948" s="2">
        <v>58728.019723322803</v>
      </c>
    </row>
    <row r="2949" spans="1:3" x14ac:dyDescent="0.25">
      <c r="A2949" t="s">
        <v>16082</v>
      </c>
      <c r="B2949" t="s">
        <v>20542</v>
      </c>
      <c r="C2949" s="2">
        <v>1670.827920400485</v>
      </c>
    </row>
    <row r="2950" spans="1:3" x14ac:dyDescent="0.25">
      <c r="A2950" t="s">
        <v>3674</v>
      </c>
      <c r="B2950" t="s">
        <v>3676</v>
      </c>
      <c r="C2950" s="2">
        <v>75050.714404836603</v>
      </c>
    </row>
    <row r="2951" spans="1:3" x14ac:dyDescent="0.25">
      <c r="A2951" t="s">
        <v>2186</v>
      </c>
      <c r="B2951" t="s">
        <v>20543</v>
      </c>
      <c r="C2951" s="2">
        <v>220542.03852839</v>
      </c>
    </row>
    <row r="2952" spans="1:3" x14ac:dyDescent="0.25">
      <c r="A2952" t="s">
        <v>3666</v>
      </c>
      <c r="B2952" t="s">
        <v>3668</v>
      </c>
      <c r="C2952" s="2">
        <v>84632.179204547327</v>
      </c>
    </row>
    <row r="2953" spans="1:3" x14ac:dyDescent="0.25">
      <c r="A2953" t="s">
        <v>2891</v>
      </c>
      <c r="B2953" t="s">
        <v>20544</v>
      </c>
      <c r="C2953" s="2">
        <v>141366.3634480559</v>
      </c>
    </row>
    <row r="2954" spans="1:3" x14ac:dyDescent="0.25">
      <c r="A2954" t="s">
        <v>20545</v>
      </c>
      <c r="B2954" t="s">
        <v>20546</v>
      </c>
      <c r="C2954" s="2">
        <v>3571.7757206468341</v>
      </c>
    </row>
    <row r="2955" spans="1:3" x14ac:dyDescent="0.25">
      <c r="A2955" t="s">
        <v>2828</v>
      </c>
      <c r="B2955" t="s">
        <v>2830</v>
      </c>
      <c r="C2955" s="2">
        <v>120390.54241830665</v>
      </c>
    </row>
    <row r="2956" spans="1:3" x14ac:dyDescent="0.25">
      <c r="A2956" t="s">
        <v>1994</v>
      </c>
      <c r="B2956" t="s">
        <v>20547</v>
      </c>
      <c r="C2956" s="2">
        <v>261926.00170408981</v>
      </c>
    </row>
    <row r="2957" spans="1:3" x14ac:dyDescent="0.25">
      <c r="A2957" t="s">
        <v>12600</v>
      </c>
      <c r="B2957" t="s">
        <v>12602</v>
      </c>
      <c r="C2957" s="2">
        <v>8023.8850781146602</v>
      </c>
    </row>
    <row r="2958" spans="1:3" x14ac:dyDescent="0.25">
      <c r="A2958" t="s">
        <v>6094</v>
      </c>
      <c r="B2958" t="s">
        <v>6096</v>
      </c>
      <c r="C2958" s="2">
        <v>41067.684940440522</v>
      </c>
    </row>
    <row r="2959" spans="1:3" x14ac:dyDescent="0.25">
      <c r="A2959" t="s">
        <v>1766</v>
      </c>
      <c r="B2959" t="s">
        <v>20548</v>
      </c>
      <c r="C2959" s="2">
        <v>184166.70556929038</v>
      </c>
    </row>
    <row r="2960" spans="1:3" x14ac:dyDescent="0.25">
      <c r="A2960" t="s">
        <v>6439</v>
      </c>
      <c r="B2960" t="s">
        <v>6441</v>
      </c>
      <c r="C2960" s="2">
        <v>51003.388265512571</v>
      </c>
    </row>
    <row r="2961" spans="1:3" x14ac:dyDescent="0.25">
      <c r="A2961" t="s">
        <v>9489</v>
      </c>
      <c r="B2961" t="s">
        <v>20549</v>
      </c>
      <c r="C2961" s="2">
        <v>17037.670994026663</v>
      </c>
    </row>
    <row r="2962" spans="1:3" x14ac:dyDescent="0.25">
      <c r="A2962" t="s">
        <v>7810</v>
      </c>
      <c r="B2962" t="s">
        <v>7812</v>
      </c>
      <c r="C2962" s="2">
        <v>26361.523461363067</v>
      </c>
    </row>
    <row r="2963" spans="1:3" x14ac:dyDescent="0.25">
      <c r="A2963" t="s">
        <v>3618</v>
      </c>
      <c r="B2963" t="s">
        <v>3620</v>
      </c>
      <c r="C2963" s="2">
        <v>149208.55677400035</v>
      </c>
    </row>
    <row r="2964" spans="1:3" x14ac:dyDescent="0.25">
      <c r="A2964" t="s">
        <v>11495</v>
      </c>
      <c r="B2964" t="s">
        <v>11497</v>
      </c>
      <c r="C2964" s="2">
        <v>57777.344518630896</v>
      </c>
    </row>
    <row r="2965" spans="1:3" x14ac:dyDescent="0.25">
      <c r="A2965" t="s">
        <v>10165</v>
      </c>
      <c r="B2965" t="s">
        <v>10167</v>
      </c>
      <c r="C2965" s="2">
        <v>11885.884471268924</v>
      </c>
    </row>
    <row r="2966" spans="1:3" x14ac:dyDescent="0.25">
      <c r="A2966" t="s">
        <v>5567</v>
      </c>
      <c r="B2966" t="s">
        <v>20550</v>
      </c>
      <c r="C2966" s="2">
        <v>70587.101929156037</v>
      </c>
    </row>
    <row r="2967" spans="1:3" x14ac:dyDescent="0.25">
      <c r="A2967" t="s">
        <v>6944</v>
      </c>
      <c r="B2967" t="s">
        <v>20551</v>
      </c>
      <c r="C2967" s="2">
        <v>86382.896280935296</v>
      </c>
    </row>
    <row r="2968" spans="1:3" x14ac:dyDescent="0.25">
      <c r="A2968" t="s">
        <v>5603</v>
      </c>
      <c r="B2968" t="s">
        <v>5605</v>
      </c>
      <c r="C2968" s="2">
        <v>96913.462658766395</v>
      </c>
    </row>
    <row r="2969" spans="1:3" x14ac:dyDescent="0.25">
      <c r="A2969" t="s">
        <v>20552</v>
      </c>
      <c r="B2969" t="s">
        <v>20553</v>
      </c>
      <c r="C2969" s="2">
        <v>7536.1459640235571</v>
      </c>
    </row>
    <row r="2970" spans="1:3" x14ac:dyDescent="0.25">
      <c r="A2970" t="s">
        <v>7732</v>
      </c>
      <c r="B2970" t="s">
        <v>18998</v>
      </c>
      <c r="C2970" s="2">
        <v>21437.671801146684</v>
      </c>
    </row>
    <row r="2971" spans="1:3" x14ac:dyDescent="0.25">
      <c r="A2971" t="s">
        <v>4976</v>
      </c>
      <c r="B2971" t="s">
        <v>20554</v>
      </c>
      <c r="C2971" s="2">
        <v>75741.649200284839</v>
      </c>
    </row>
    <row r="2972" spans="1:3" x14ac:dyDescent="0.25">
      <c r="A2972" t="s">
        <v>8962</v>
      </c>
      <c r="B2972" t="s">
        <v>8964</v>
      </c>
      <c r="C2972" s="2">
        <v>19133.424101205761</v>
      </c>
    </row>
    <row r="2973" spans="1:3" x14ac:dyDescent="0.25">
      <c r="A2973" t="s">
        <v>14824</v>
      </c>
      <c r="B2973" t="s">
        <v>14826</v>
      </c>
      <c r="C2973" s="2">
        <v>3731.4965170307291</v>
      </c>
    </row>
    <row r="2974" spans="1:3" x14ac:dyDescent="0.25">
      <c r="A2974" t="s">
        <v>3390</v>
      </c>
      <c r="B2974" t="s">
        <v>3392</v>
      </c>
      <c r="C2974" s="2">
        <v>87961.814286815978</v>
      </c>
    </row>
    <row r="2975" spans="1:3" x14ac:dyDescent="0.25">
      <c r="A2975" t="s">
        <v>9729</v>
      </c>
      <c r="B2975" t="s">
        <v>9731</v>
      </c>
      <c r="C2975" s="2">
        <v>29390.4670335507</v>
      </c>
    </row>
    <row r="2976" spans="1:3" x14ac:dyDescent="0.25">
      <c r="A2976" t="s">
        <v>5507</v>
      </c>
      <c r="B2976" t="s">
        <v>5509</v>
      </c>
      <c r="C2976" s="2">
        <v>82101.378166562397</v>
      </c>
    </row>
    <row r="2977" spans="1:3" x14ac:dyDescent="0.25">
      <c r="A2977" t="s">
        <v>5285</v>
      </c>
      <c r="B2977" t="s">
        <v>5287</v>
      </c>
      <c r="C2977" s="2">
        <v>59281.779834084104</v>
      </c>
    </row>
    <row r="2978" spans="1:3" x14ac:dyDescent="0.25">
      <c r="A2978" t="s">
        <v>12414</v>
      </c>
      <c r="B2978" t="s">
        <v>20555</v>
      </c>
      <c r="C2978" s="2">
        <v>7678.3889225950143</v>
      </c>
    </row>
    <row r="2979" spans="1:3" x14ac:dyDescent="0.25">
      <c r="A2979" t="s">
        <v>6037</v>
      </c>
      <c r="B2979" t="s">
        <v>6039</v>
      </c>
      <c r="C2979" s="2">
        <v>38589.740730643134</v>
      </c>
    </row>
    <row r="2980" spans="1:3" x14ac:dyDescent="0.25">
      <c r="A2980" t="s">
        <v>1874</v>
      </c>
      <c r="B2980" t="s">
        <v>1876</v>
      </c>
      <c r="C2980" s="2">
        <v>251264.73919774921</v>
      </c>
    </row>
    <row r="2981" spans="1:3" x14ac:dyDescent="0.25">
      <c r="A2981" t="s">
        <v>7411</v>
      </c>
      <c r="B2981" t="s">
        <v>7413</v>
      </c>
      <c r="C2981" s="2">
        <v>23580.465759944967</v>
      </c>
    </row>
    <row r="2982" spans="1:3" x14ac:dyDescent="0.25">
      <c r="A2982" t="s">
        <v>8314</v>
      </c>
      <c r="B2982" t="s">
        <v>20556</v>
      </c>
      <c r="C2982" s="2">
        <v>21171.431554956907</v>
      </c>
    </row>
    <row r="2983" spans="1:3" x14ac:dyDescent="0.25">
      <c r="A2983" t="s">
        <v>5120</v>
      </c>
      <c r="B2983" t="s">
        <v>5122</v>
      </c>
      <c r="C2983" s="2">
        <v>43159.279095229809</v>
      </c>
    </row>
    <row r="2984" spans="1:3" x14ac:dyDescent="0.25">
      <c r="A2984" t="s">
        <v>6732</v>
      </c>
      <c r="B2984" t="s">
        <v>20557</v>
      </c>
      <c r="C2984" s="2">
        <v>35695.441157135625</v>
      </c>
    </row>
    <row r="2985" spans="1:3" x14ac:dyDescent="0.25">
      <c r="A2985" t="s">
        <v>3196</v>
      </c>
      <c r="B2985" t="s">
        <v>20558</v>
      </c>
      <c r="C2985" s="2">
        <v>83957.636352552261</v>
      </c>
    </row>
    <row r="2986" spans="1:3" x14ac:dyDescent="0.25">
      <c r="A2986" t="s">
        <v>9028</v>
      </c>
      <c r="B2986" t="s">
        <v>20559</v>
      </c>
      <c r="C2986" s="2">
        <v>27694.907408992829</v>
      </c>
    </row>
    <row r="2987" spans="1:3" x14ac:dyDescent="0.25">
      <c r="A2987" t="s">
        <v>12790</v>
      </c>
      <c r="B2987" t="s">
        <v>12792</v>
      </c>
      <c r="C2987" s="2">
        <v>7705.5937971681433</v>
      </c>
    </row>
    <row r="2988" spans="1:3" x14ac:dyDescent="0.25">
      <c r="A2988" t="s">
        <v>3441</v>
      </c>
      <c r="B2988" t="s">
        <v>3443</v>
      </c>
      <c r="C2988" s="2">
        <v>45880.93469419732</v>
      </c>
    </row>
    <row r="2989" spans="1:3" x14ac:dyDescent="0.25">
      <c r="A2989" t="s">
        <v>5708</v>
      </c>
      <c r="B2989" t="s">
        <v>5710</v>
      </c>
      <c r="C2989" s="2">
        <v>45512.202239887934</v>
      </c>
    </row>
    <row r="2990" spans="1:3" x14ac:dyDescent="0.25">
      <c r="A2990" t="s">
        <v>4973</v>
      </c>
      <c r="B2990" t="s">
        <v>4975</v>
      </c>
      <c r="C2990" s="2">
        <v>40817.492119313421</v>
      </c>
    </row>
    <row r="2991" spans="1:3" x14ac:dyDescent="0.25">
      <c r="A2991" t="s">
        <v>1964</v>
      </c>
      <c r="B2991" t="s">
        <v>1966</v>
      </c>
      <c r="C2991" s="2">
        <v>209820.44216702355</v>
      </c>
    </row>
    <row r="2992" spans="1:3" x14ac:dyDescent="0.25">
      <c r="A2992" t="s">
        <v>20560</v>
      </c>
      <c r="B2992" t="s">
        <v>20561</v>
      </c>
      <c r="C2992" s="2">
        <v>40378.705675088459</v>
      </c>
    </row>
    <row r="2993" spans="1:3" x14ac:dyDescent="0.25">
      <c r="A2993" t="s">
        <v>9279</v>
      </c>
      <c r="B2993" t="s">
        <v>9281</v>
      </c>
      <c r="C2993" s="2">
        <v>15707.162825950089</v>
      </c>
    </row>
    <row r="2994" spans="1:3" x14ac:dyDescent="0.25">
      <c r="A2994" t="s">
        <v>1736</v>
      </c>
      <c r="B2994" t="s">
        <v>20562</v>
      </c>
      <c r="C2994" s="2">
        <v>245612.10690800878</v>
      </c>
    </row>
    <row r="2995" spans="1:3" x14ac:dyDescent="0.25">
      <c r="A2995" t="s">
        <v>1853</v>
      </c>
      <c r="B2995" t="s">
        <v>1855</v>
      </c>
      <c r="C2995" s="2">
        <v>247015.77605823017</v>
      </c>
    </row>
    <row r="2996" spans="1:3" x14ac:dyDescent="0.25">
      <c r="A2996" t="s">
        <v>3695</v>
      </c>
      <c r="B2996" t="s">
        <v>3697</v>
      </c>
      <c r="C2996" s="2">
        <v>128707.35440170871</v>
      </c>
    </row>
    <row r="2997" spans="1:3" x14ac:dyDescent="0.25">
      <c r="A2997" t="s">
        <v>12778</v>
      </c>
      <c r="B2997" t="s">
        <v>12780</v>
      </c>
      <c r="C2997" s="2">
        <v>40807.151391196086</v>
      </c>
    </row>
    <row r="2998" spans="1:3" x14ac:dyDescent="0.25">
      <c r="A2998" t="s">
        <v>5858</v>
      </c>
      <c r="B2998" t="s">
        <v>20563</v>
      </c>
      <c r="C2998" s="2">
        <v>61746.265395572576</v>
      </c>
    </row>
    <row r="2999" spans="1:3" x14ac:dyDescent="0.25">
      <c r="A2999" t="s">
        <v>9549</v>
      </c>
      <c r="B2999" t="s">
        <v>18937</v>
      </c>
      <c r="C2999" s="2">
        <v>19575.546449712423</v>
      </c>
    </row>
    <row r="3000" spans="1:3" x14ac:dyDescent="0.25">
      <c r="A3000" t="s">
        <v>2300</v>
      </c>
      <c r="B3000" t="s">
        <v>20564</v>
      </c>
      <c r="C3000" s="2">
        <v>214398.51066892091</v>
      </c>
    </row>
    <row r="3001" spans="1:3" x14ac:dyDescent="0.25">
      <c r="A3001" t="s">
        <v>4360</v>
      </c>
      <c r="B3001" t="s">
        <v>20565</v>
      </c>
      <c r="C3001" s="2">
        <v>111829.73779449414</v>
      </c>
    </row>
    <row r="3002" spans="1:3" x14ac:dyDescent="0.25">
      <c r="A3002" t="s">
        <v>4671</v>
      </c>
      <c r="B3002" t="s">
        <v>20566</v>
      </c>
      <c r="C3002" s="2">
        <v>112643.882489119</v>
      </c>
    </row>
    <row r="3003" spans="1:3" x14ac:dyDescent="0.25">
      <c r="A3003" t="s">
        <v>10612</v>
      </c>
      <c r="B3003" t="s">
        <v>10614</v>
      </c>
      <c r="C3003" s="2">
        <v>36406.621440638271</v>
      </c>
    </row>
    <row r="3004" spans="1:3" x14ac:dyDescent="0.25">
      <c r="A3004" t="s">
        <v>3829</v>
      </c>
      <c r="B3004" t="s">
        <v>3831</v>
      </c>
      <c r="C3004" s="2">
        <v>33500.013530643126</v>
      </c>
    </row>
    <row r="3005" spans="1:3" x14ac:dyDescent="0.25">
      <c r="A3005" t="s">
        <v>5795</v>
      </c>
      <c r="B3005" t="s">
        <v>20567</v>
      </c>
      <c r="C3005" s="2">
        <v>7690.0300782263066</v>
      </c>
    </row>
    <row r="3006" spans="1:3" x14ac:dyDescent="0.25">
      <c r="A3006" t="s">
        <v>3456</v>
      </c>
      <c r="B3006" t="s">
        <v>3458</v>
      </c>
      <c r="C3006" s="2">
        <v>103111.07587944818</v>
      </c>
    </row>
    <row r="3007" spans="1:3" x14ac:dyDescent="0.25">
      <c r="A3007" t="s">
        <v>3220</v>
      </c>
      <c r="B3007" t="s">
        <v>3222</v>
      </c>
      <c r="C3007" s="2">
        <v>162534.67305672989</v>
      </c>
    </row>
    <row r="3008" spans="1:3" x14ac:dyDescent="0.25">
      <c r="A3008" t="s">
        <v>8152</v>
      </c>
      <c r="B3008" t="s">
        <v>20568</v>
      </c>
      <c r="C3008" s="2">
        <v>29091.385960019463</v>
      </c>
    </row>
    <row r="3009" spans="1:3" x14ac:dyDescent="0.25">
      <c r="A3009" t="s">
        <v>6947</v>
      </c>
      <c r="B3009" t="s">
        <v>6949</v>
      </c>
      <c r="C3009" s="2">
        <v>51519.073054989698</v>
      </c>
    </row>
    <row r="3010" spans="1:3" x14ac:dyDescent="0.25">
      <c r="A3010" t="s">
        <v>5780</v>
      </c>
      <c r="B3010" t="s">
        <v>20569</v>
      </c>
      <c r="C3010" s="2">
        <v>67265.173936089908</v>
      </c>
    </row>
    <row r="3011" spans="1:3" x14ac:dyDescent="0.25">
      <c r="A3011" t="s">
        <v>3967</v>
      </c>
      <c r="B3011" t="s">
        <v>20570</v>
      </c>
      <c r="C3011" s="2">
        <v>89564.601262988101</v>
      </c>
    </row>
    <row r="3012" spans="1:3" x14ac:dyDescent="0.25">
      <c r="A3012" t="s">
        <v>3297</v>
      </c>
      <c r="B3012" t="s">
        <v>20571</v>
      </c>
      <c r="C3012" s="2">
        <v>152454.27660890704</v>
      </c>
    </row>
    <row r="3013" spans="1:3" x14ac:dyDescent="0.25">
      <c r="A3013" t="s">
        <v>3041</v>
      </c>
      <c r="B3013" t="s">
        <v>20572</v>
      </c>
      <c r="C3013" s="2">
        <v>128794.20294421492</v>
      </c>
    </row>
    <row r="3014" spans="1:3" x14ac:dyDescent="0.25">
      <c r="A3014" t="s">
        <v>2117</v>
      </c>
      <c r="B3014" t="s">
        <v>20573</v>
      </c>
      <c r="C3014" s="2">
        <v>246199.4561239513</v>
      </c>
    </row>
    <row r="3015" spans="1:3" x14ac:dyDescent="0.25">
      <c r="A3015" t="s">
        <v>6705</v>
      </c>
      <c r="B3015" t="s">
        <v>19033</v>
      </c>
      <c r="C3015" s="2">
        <v>36389.826888047675</v>
      </c>
    </row>
    <row r="3016" spans="1:3" x14ac:dyDescent="0.25">
      <c r="A3016" t="s">
        <v>7600</v>
      </c>
      <c r="B3016" t="s">
        <v>7602</v>
      </c>
      <c r="C3016" s="2">
        <v>42839.177223476603</v>
      </c>
    </row>
    <row r="3017" spans="1:3" x14ac:dyDescent="0.25">
      <c r="A3017" t="s">
        <v>2453</v>
      </c>
      <c r="B3017" t="s">
        <v>20574</v>
      </c>
      <c r="C3017" s="2">
        <v>168535.63587031758</v>
      </c>
    </row>
    <row r="3018" spans="1:3" x14ac:dyDescent="0.25">
      <c r="A3018" t="s">
        <v>1409</v>
      </c>
      <c r="B3018" t="s">
        <v>1411</v>
      </c>
      <c r="C3018" s="2">
        <v>274976.74944117188</v>
      </c>
    </row>
    <row r="3019" spans="1:3" x14ac:dyDescent="0.25">
      <c r="A3019" t="s">
        <v>2693</v>
      </c>
      <c r="B3019" t="s">
        <v>20575</v>
      </c>
      <c r="C3019" s="2">
        <v>131416.79886553751</v>
      </c>
    </row>
    <row r="3020" spans="1:3" x14ac:dyDescent="0.25">
      <c r="A3020" t="s">
        <v>9795</v>
      </c>
      <c r="B3020" t="s">
        <v>20576</v>
      </c>
      <c r="C3020" s="2">
        <v>11407.052796765855</v>
      </c>
    </row>
    <row r="3021" spans="1:3" x14ac:dyDescent="0.25">
      <c r="A3021" t="s">
        <v>3558</v>
      </c>
      <c r="B3021" t="s">
        <v>20577</v>
      </c>
      <c r="C3021" s="2">
        <v>88488.137735172175</v>
      </c>
    </row>
    <row r="3022" spans="1:3" x14ac:dyDescent="0.25">
      <c r="A3022" t="s">
        <v>5657</v>
      </c>
      <c r="B3022" t="s">
        <v>5659</v>
      </c>
      <c r="C3022" s="2">
        <v>45925.911886409136</v>
      </c>
    </row>
    <row r="3023" spans="1:3" x14ac:dyDescent="0.25">
      <c r="A3023" t="s">
        <v>4135</v>
      </c>
      <c r="B3023" t="s">
        <v>20578</v>
      </c>
      <c r="C3023" s="2">
        <v>119841.03846128403</v>
      </c>
    </row>
    <row r="3024" spans="1:3" x14ac:dyDescent="0.25">
      <c r="A3024" t="s">
        <v>16615</v>
      </c>
      <c r="B3024" t="s">
        <v>16616</v>
      </c>
      <c r="C3024" s="2">
        <v>3349.4204455945696</v>
      </c>
    </row>
    <row r="3025" spans="1:3" x14ac:dyDescent="0.25">
      <c r="A3025" t="s">
        <v>2987</v>
      </c>
      <c r="B3025" t="s">
        <v>2989</v>
      </c>
      <c r="C3025" s="2">
        <v>28933.390631367478</v>
      </c>
    </row>
    <row r="3026" spans="1:3" x14ac:dyDescent="0.25">
      <c r="A3026" t="s">
        <v>8197</v>
      </c>
      <c r="B3026" t="s">
        <v>20579</v>
      </c>
      <c r="C3026" s="2">
        <v>20586.440478248012</v>
      </c>
    </row>
    <row r="3027" spans="1:3" x14ac:dyDescent="0.25">
      <c r="A3027" t="s">
        <v>3232</v>
      </c>
      <c r="B3027" t="s">
        <v>20580</v>
      </c>
      <c r="C3027" s="2">
        <v>128786.95597974089</v>
      </c>
    </row>
    <row r="3028" spans="1:3" x14ac:dyDescent="0.25">
      <c r="A3028" t="s">
        <v>15933</v>
      </c>
      <c r="B3028" t="s">
        <v>20581</v>
      </c>
      <c r="C3028" s="2">
        <v>9459.7618090199321</v>
      </c>
    </row>
    <row r="3029" spans="1:3" x14ac:dyDescent="0.25">
      <c r="A3029" t="s">
        <v>6950</v>
      </c>
      <c r="B3029" t="s">
        <v>20582</v>
      </c>
      <c r="C3029" s="2">
        <v>57208.630354193047</v>
      </c>
    </row>
    <row r="3030" spans="1:3" x14ac:dyDescent="0.25">
      <c r="A3030" t="s">
        <v>3273</v>
      </c>
      <c r="B3030" t="s">
        <v>20583</v>
      </c>
      <c r="C3030" s="2">
        <v>154371.84641497082</v>
      </c>
    </row>
    <row r="3031" spans="1:3" x14ac:dyDescent="0.25">
      <c r="A3031" t="s">
        <v>10687</v>
      </c>
      <c r="B3031" t="s">
        <v>10689</v>
      </c>
      <c r="C3031" s="2">
        <v>13978.186642984201</v>
      </c>
    </row>
    <row r="3032" spans="1:3" x14ac:dyDescent="0.25">
      <c r="A3032" t="s">
        <v>4979</v>
      </c>
      <c r="B3032" t="s">
        <v>20584</v>
      </c>
      <c r="C3032" s="2">
        <v>51346.123672661161</v>
      </c>
    </row>
    <row r="3033" spans="1:3" x14ac:dyDescent="0.25">
      <c r="A3033" t="s">
        <v>19054</v>
      </c>
      <c r="B3033" t="s">
        <v>20585</v>
      </c>
      <c r="C3033" s="2">
        <v>58544.084863101081</v>
      </c>
    </row>
    <row r="3034" spans="1:3" x14ac:dyDescent="0.25">
      <c r="A3034" t="s">
        <v>3229</v>
      </c>
      <c r="B3034" t="s">
        <v>20586</v>
      </c>
      <c r="C3034" s="2">
        <v>96522.894985465595</v>
      </c>
    </row>
    <row r="3035" spans="1:3" x14ac:dyDescent="0.25">
      <c r="A3035" t="s">
        <v>4811</v>
      </c>
      <c r="B3035" t="s">
        <v>4813</v>
      </c>
      <c r="C3035" s="2">
        <v>71037.333976002687</v>
      </c>
    </row>
    <row r="3036" spans="1:3" x14ac:dyDescent="0.25">
      <c r="A3036" t="s">
        <v>1703</v>
      </c>
      <c r="B3036" t="s">
        <v>1705</v>
      </c>
      <c r="C3036" s="2">
        <v>286807.70652297494</v>
      </c>
    </row>
    <row r="3037" spans="1:3" x14ac:dyDescent="0.25">
      <c r="A3037" t="s">
        <v>20587</v>
      </c>
      <c r="B3037" t="s">
        <v>20588</v>
      </c>
      <c r="C3037" s="2">
        <v>3031.2441958301815</v>
      </c>
    </row>
    <row r="3038" spans="1:3" x14ac:dyDescent="0.25">
      <c r="A3038" t="s">
        <v>2435</v>
      </c>
      <c r="B3038" t="s">
        <v>20589</v>
      </c>
      <c r="C3038" s="2">
        <v>194739.68164334825</v>
      </c>
    </row>
    <row r="3039" spans="1:3" x14ac:dyDescent="0.25">
      <c r="A3039" t="s">
        <v>5249</v>
      </c>
      <c r="B3039" t="s">
        <v>20590</v>
      </c>
      <c r="C3039" s="2">
        <v>44598.509560249993</v>
      </c>
    </row>
    <row r="3040" spans="1:3" x14ac:dyDescent="0.25">
      <c r="A3040" t="s">
        <v>18986</v>
      </c>
      <c r="B3040" t="s">
        <v>18987</v>
      </c>
      <c r="C3040" s="2">
        <v>70382.058847013948</v>
      </c>
    </row>
    <row r="3041" spans="1:3" x14ac:dyDescent="0.25">
      <c r="A3041" t="s">
        <v>3787</v>
      </c>
      <c r="B3041" t="s">
        <v>20591</v>
      </c>
      <c r="C3041" s="2">
        <v>161551.05752272398</v>
      </c>
    </row>
    <row r="3042" spans="1:3" x14ac:dyDescent="0.25">
      <c r="A3042" t="s">
        <v>5129</v>
      </c>
      <c r="B3042" t="s">
        <v>20592</v>
      </c>
      <c r="C3042" s="2">
        <v>64367.669018692432</v>
      </c>
    </row>
    <row r="3043" spans="1:3" x14ac:dyDescent="0.25">
      <c r="A3043" t="s">
        <v>4656</v>
      </c>
      <c r="B3043" t="s">
        <v>4658</v>
      </c>
      <c r="C3043" s="2">
        <v>12579.498918104811</v>
      </c>
    </row>
    <row r="3044" spans="1:3" x14ac:dyDescent="0.25">
      <c r="A3044" t="s">
        <v>3300</v>
      </c>
      <c r="B3044" t="s">
        <v>3302</v>
      </c>
      <c r="C3044" s="2">
        <v>115590.00361017491</v>
      </c>
    </row>
    <row r="3045" spans="1:3" x14ac:dyDescent="0.25">
      <c r="A3045" t="s">
        <v>16595</v>
      </c>
      <c r="B3045" t="s">
        <v>16597</v>
      </c>
      <c r="C3045" s="2">
        <v>1057.8842664346344</v>
      </c>
    </row>
    <row r="3046" spans="1:3" x14ac:dyDescent="0.25">
      <c r="A3046" t="s">
        <v>5899</v>
      </c>
      <c r="B3046" t="s">
        <v>5901</v>
      </c>
      <c r="C3046" s="2">
        <v>20384.675784796553</v>
      </c>
    </row>
    <row r="3047" spans="1:3" x14ac:dyDescent="0.25">
      <c r="A3047" t="s">
        <v>12814</v>
      </c>
      <c r="B3047" t="s">
        <v>12816</v>
      </c>
      <c r="C3047" s="2">
        <v>13201.035976531488</v>
      </c>
    </row>
    <row r="3048" spans="1:3" x14ac:dyDescent="0.25">
      <c r="A3048" t="s">
        <v>2552</v>
      </c>
      <c r="B3048" t="s">
        <v>2554</v>
      </c>
      <c r="C3048" s="2">
        <v>155181.14829682812</v>
      </c>
    </row>
    <row r="3049" spans="1:3" x14ac:dyDescent="0.25">
      <c r="A3049" t="s">
        <v>16969</v>
      </c>
      <c r="B3049" t="s">
        <v>20593</v>
      </c>
      <c r="C3049" s="2">
        <v>1112.8116559004677</v>
      </c>
    </row>
    <row r="3050" spans="1:3" x14ac:dyDescent="0.25">
      <c r="A3050" t="s">
        <v>12615</v>
      </c>
      <c r="B3050" t="s">
        <v>20594</v>
      </c>
      <c r="C3050" s="2">
        <v>8450.8233105805066</v>
      </c>
    </row>
    <row r="3051" spans="1:3" x14ac:dyDescent="0.25">
      <c r="A3051" t="s">
        <v>11862</v>
      </c>
      <c r="B3051" t="s">
        <v>11864</v>
      </c>
      <c r="C3051" s="2">
        <v>15605.820354495851</v>
      </c>
    </row>
    <row r="3052" spans="1:3" x14ac:dyDescent="0.25">
      <c r="A3052" t="s">
        <v>2600</v>
      </c>
      <c r="B3052" t="s">
        <v>20595</v>
      </c>
      <c r="C3052" s="2">
        <v>132335.03527686946</v>
      </c>
    </row>
    <row r="3053" spans="1:3" x14ac:dyDescent="0.25">
      <c r="A3053" t="s">
        <v>6016</v>
      </c>
      <c r="B3053" t="s">
        <v>6018</v>
      </c>
      <c r="C3053" s="2">
        <v>38894.285785325432</v>
      </c>
    </row>
    <row r="3054" spans="1:3" x14ac:dyDescent="0.25">
      <c r="A3054" t="s">
        <v>10582</v>
      </c>
      <c r="B3054" t="s">
        <v>10584</v>
      </c>
      <c r="C3054" s="2">
        <v>12765.125311859707</v>
      </c>
    </row>
    <row r="3055" spans="1:3" x14ac:dyDescent="0.25">
      <c r="A3055" t="s">
        <v>10159</v>
      </c>
      <c r="B3055" t="s">
        <v>20596</v>
      </c>
      <c r="C3055" s="2">
        <v>20887.649628648611</v>
      </c>
    </row>
    <row r="3056" spans="1:3" x14ac:dyDescent="0.25">
      <c r="A3056" t="s">
        <v>10936</v>
      </c>
      <c r="B3056" t="s">
        <v>10938</v>
      </c>
      <c r="C3056" s="2">
        <v>9250.3475419569986</v>
      </c>
    </row>
    <row r="3057" spans="1:3" x14ac:dyDescent="0.25">
      <c r="A3057" t="s">
        <v>12856</v>
      </c>
      <c r="B3057" t="s">
        <v>20597</v>
      </c>
      <c r="C3057" s="2">
        <v>8836.7241688224003</v>
      </c>
    </row>
    <row r="3058" spans="1:3" x14ac:dyDescent="0.25">
      <c r="A3058" t="s">
        <v>3510</v>
      </c>
      <c r="B3058" t="s">
        <v>20598</v>
      </c>
      <c r="C3058" s="2">
        <v>135846.07453335306</v>
      </c>
    </row>
    <row r="3059" spans="1:3" x14ac:dyDescent="0.25">
      <c r="A3059" t="s">
        <v>12877</v>
      </c>
      <c r="B3059" t="s">
        <v>12879</v>
      </c>
      <c r="C3059" s="2">
        <v>21998.333207679727</v>
      </c>
    </row>
    <row r="3060" spans="1:3" x14ac:dyDescent="0.25">
      <c r="A3060" t="s">
        <v>6202</v>
      </c>
      <c r="B3060" t="s">
        <v>6204</v>
      </c>
      <c r="C3060" s="2">
        <v>42175.952864646955</v>
      </c>
    </row>
    <row r="3061" spans="1:3" x14ac:dyDescent="0.25">
      <c r="A3061" t="s">
        <v>8125</v>
      </c>
      <c r="B3061" t="s">
        <v>20599</v>
      </c>
      <c r="C3061" s="2">
        <v>43932.651562505547</v>
      </c>
    </row>
    <row r="3062" spans="1:3" x14ac:dyDescent="0.25">
      <c r="A3062" t="s">
        <v>2795</v>
      </c>
      <c r="B3062" t="s">
        <v>2797</v>
      </c>
      <c r="C3062" s="2">
        <v>161022.89184998599</v>
      </c>
    </row>
    <row r="3063" spans="1:3" x14ac:dyDescent="0.25">
      <c r="A3063" t="s">
        <v>19047</v>
      </c>
      <c r="B3063" t="s">
        <v>19048</v>
      </c>
      <c r="C3063" s="2">
        <v>39246.511264999528</v>
      </c>
    </row>
    <row r="3064" spans="1:3" x14ac:dyDescent="0.25">
      <c r="A3064" t="s">
        <v>3032</v>
      </c>
      <c r="B3064" t="s">
        <v>3034</v>
      </c>
      <c r="C3064" s="2">
        <v>93678.576460592463</v>
      </c>
    </row>
    <row r="3065" spans="1:3" x14ac:dyDescent="0.25">
      <c r="A3065" t="s">
        <v>5519</v>
      </c>
      <c r="B3065" t="s">
        <v>5521</v>
      </c>
      <c r="C3065" s="2">
        <v>58369.640075404881</v>
      </c>
    </row>
    <row r="3066" spans="1:3" x14ac:dyDescent="0.25">
      <c r="A3066" t="s">
        <v>9315</v>
      </c>
      <c r="B3066" t="s">
        <v>9317</v>
      </c>
      <c r="C3066" s="2">
        <v>13965.015572630615</v>
      </c>
    </row>
    <row r="3067" spans="1:3" x14ac:dyDescent="0.25">
      <c r="A3067" t="s">
        <v>9051</v>
      </c>
      <c r="B3067" t="s">
        <v>9053</v>
      </c>
      <c r="C3067" s="2">
        <v>26497.034795156433</v>
      </c>
    </row>
    <row r="3068" spans="1:3" x14ac:dyDescent="0.25">
      <c r="A3068" t="s">
        <v>1772</v>
      </c>
      <c r="B3068" t="s">
        <v>1774</v>
      </c>
      <c r="C3068" s="2">
        <v>263708.00726201647</v>
      </c>
    </row>
    <row r="3069" spans="1:3" x14ac:dyDescent="0.25">
      <c r="A3069" t="s">
        <v>6388</v>
      </c>
      <c r="B3069" t="s">
        <v>6390</v>
      </c>
      <c r="C3069" s="2">
        <v>37270.563134006115</v>
      </c>
    </row>
    <row r="3070" spans="1:3" x14ac:dyDescent="0.25">
      <c r="A3070" t="s">
        <v>7996</v>
      </c>
      <c r="B3070" t="s">
        <v>7998</v>
      </c>
      <c r="C3070" s="2">
        <v>25625.208864565582</v>
      </c>
    </row>
    <row r="3071" spans="1:3" x14ac:dyDescent="0.25">
      <c r="A3071" t="s">
        <v>9882</v>
      </c>
      <c r="B3071" t="s">
        <v>9884</v>
      </c>
      <c r="C3071" s="2">
        <v>22079.492307917888</v>
      </c>
    </row>
    <row r="3072" spans="1:3" x14ac:dyDescent="0.25">
      <c r="A3072" t="s">
        <v>3886</v>
      </c>
      <c r="B3072" t="s">
        <v>3888</v>
      </c>
      <c r="C3072" s="2">
        <v>110880.85707624342</v>
      </c>
    </row>
    <row r="3073" spans="1:3" x14ac:dyDescent="0.25">
      <c r="A3073" t="s">
        <v>11172</v>
      </c>
      <c r="B3073" t="s">
        <v>11174</v>
      </c>
      <c r="C3073" s="2">
        <v>9935.4157471167291</v>
      </c>
    </row>
    <row r="3074" spans="1:3" x14ac:dyDescent="0.25">
      <c r="A3074" t="s">
        <v>4850</v>
      </c>
      <c r="B3074" t="s">
        <v>20600</v>
      </c>
      <c r="C3074" s="2">
        <v>26388.325726798754</v>
      </c>
    </row>
    <row r="3075" spans="1:3" x14ac:dyDescent="0.25">
      <c r="A3075" t="s">
        <v>9762</v>
      </c>
      <c r="B3075" t="s">
        <v>9764</v>
      </c>
      <c r="C3075" s="2">
        <v>17922.548362541685</v>
      </c>
    </row>
    <row r="3076" spans="1:3" x14ac:dyDescent="0.25">
      <c r="A3076" t="s">
        <v>15960</v>
      </c>
      <c r="B3076" t="s">
        <v>20601</v>
      </c>
      <c r="C3076" s="2">
        <v>5077.5914102855631</v>
      </c>
    </row>
    <row r="3077" spans="1:3" x14ac:dyDescent="0.25">
      <c r="A3077" t="s">
        <v>20602</v>
      </c>
      <c r="B3077" t="s">
        <v>20603</v>
      </c>
      <c r="C3077" s="2">
        <v>1605.3176621789307</v>
      </c>
    </row>
    <row r="3078" spans="1:3" x14ac:dyDescent="0.25">
      <c r="A3078" t="s">
        <v>3612</v>
      </c>
      <c r="B3078" t="s">
        <v>3614</v>
      </c>
      <c r="C3078" s="2">
        <v>108734.5477645193</v>
      </c>
    </row>
    <row r="3079" spans="1:3" x14ac:dyDescent="0.25">
      <c r="A3079" t="s">
        <v>5327</v>
      </c>
      <c r="B3079" t="s">
        <v>5329</v>
      </c>
      <c r="C3079" s="2">
        <v>48441.586323944313</v>
      </c>
    </row>
    <row r="3080" spans="1:3" x14ac:dyDescent="0.25">
      <c r="A3080" t="s">
        <v>2234</v>
      </c>
      <c r="B3080" t="s">
        <v>2236</v>
      </c>
      <c r="C3080" s="2">
        <v>195400.19069112375</v>
      </c>
    </row>
    <row r="3081" spans="1:3" x14ac:dyDescent="0.25">
      <c r="A3081" t="s">
        <v>4865</v>
      </c>
      <c r="B3081" t="s">
        <v>20604</v>
      </c>
      <c r="C3081" s="2">
        <v>69645.884588258661</v>
      </c>
    </row>
    <row r="3082" spans="1:3" x14ac:dyDescent="0.25">
      <c r="A3082" t="s">
        <v>7061</v>
      </c>
      <c r="B3082" t="s">
        <v>7063</v>
      </c>
      <c r="C3082" s="2">
        <v>25822.372310731942</v>
      </c>
    </row>
    <row r="3083" spans="1:3" x14ac:dyDescent="0.25">
      <c r="A3083" t="s">
        <v>4015</v>
      </c>
      <c r="B3083" t="s">
        <v>4017</v>
      </c>
      <c r="C3083" s="2">
        <v>55661.92107930802</v>
      </c>
    </row>
    <row r="3084" spans="1:3" x14ac:dyDescent="0.25">
      <c r="A3084" t="s">
        <v>1176</v>
      </c>
      <c r="B3084" t="s">
        <v>1178</v>
      </c>
      <c r="C3084" s="2">
        <v>161983.63228311407</v>
      </c>
    </row>
    <row r="3085" spans="1:3" x14ac:dyDescent="0.25">
      <c r="A3085" t="s">
        <v>20605</v>
      </c>
      <c r="B3085" t="s">
        <v>20606</v>
      </c>
      <c r="C3085" s="2">
        <v>114143.82411144239</v>
      </c>
    </row>
    <row r="3086" spans="1:3" x14ac:dyDescent="0.25">
      <c r="A3086" t="s">
        <v>2612</v>
      </c>
      <c r="B3086" t="s">
        <v>2614</v>
      </c>
      <c r="C3086" s="2">
        <v>125764.16657579708</v>
      </c>
    </row>
    <row r="3087" spans="1:3" x14ac:dyDescent="0.25">
      <c r="A3087" t="s">
        <v>5045</v>
      </c>
      <c r="B3087" t="s">
        <v>20607</v>
      </c>
      <c r="C3087" s="2">
        <v>59726.145290642242</v>
      </c>
    </row>
    <row r="3088" spans="1:3" x14ac:dyDescent="0.25">
      <c r="A3088" t="s">
        <v>11830</v>
      </c>
      <c r="B3088" t="s">
        <v>20608</v>
      </c>
      <c r="C3088" s="2">
        <v>11715.983415266754</v>
      </c>
    </row>
    <row r="3089" spans="1:3" x14ac:dyDescent="0.25">
      <c r="A3089" t="s">
        <v>8674</v>
      </c>
      <c r="B3089" t="s">
        <v>20609</v>
      </c>
      <c r="C3089" s="2">
        <v>28052.596869817979</v>
      </c>
    </row>
    <row r="3090" spans="1:3" x14ac:dyDescent="0.25">
      <c r="A3090" t="s">
        <v>3160</v>
      </c>
      <c r="B3090" t="s">
        <v>3162</v>
      </c>
      <c r="C3090" s="2">
        <v>91462.673283681273</v>
      </c>
    </row>
    <row r="3091" spans="1:3" x14ac:dyDescent="0.25">
      <c r="A3091" t="s">
        <v>9669</v>
      </c>
      <c r="B3091" t="s">
        <v>9671</v>
      </c>
      <c r="C3091" s="2">
        <v>16158.085059889498</v>
      </c>
    </row>
    <row r="3092" spans="1:3" x14ac:dyDescent="0.25">
      <c r="A3092" t="s">
        <v>2279</v>
      </c>
      <c r="B3092" t="s">
        <v>2281</v>
      </c>
      <c r="C3092" s="2">
        <v>201098.26029780449</v>
      </c>
    </row>
    <row r="3093" spans="1:3" x14ac:dyDescent="0.25">
      <c r="A3093" t="s">
        <v>11292</v>
      </c>
      <c r="B3093" t="s">
        <v>11294</v>
      </c>
      <c r="C3093" s="2">
        <v>11017.828687672301</v>
      </c>
    </row>
    <row r="3094" spans="1:3" x14ac:dyDescent="0.25">
      <c r="A3094" t="s">
        <v>8623</v>
      </c>
      <c r="B3094" t="s">
        <v>8625</v>
      </c>
      <c r="C3094" s="2">
        <v>26756.137931651112</v>
      </c>
    </row>
    <row r="3095" spans="1:3" x14ac:dyDescent="0.25">
      <c r="A3095" t="s">
        <v>16523</v>
      </c>
      <c r="B3095" t="s">
        <v>20610</v>
      </c>
      <c r="C3095" s="2">
        <v>3277.8595471931144</v>
      </c>
    </row>
    <row r="3096" spans="1:3" x14ac:dyDescent="0.25">
      <c r="A3096" t="s">
        <v>8305</v>
      </c>
      <c r="B3096" t="s">
        <v>8307</v>
      </c>
      <c r="C3096" s="2">
        <v>21724.932270402514</v>
      </c>
    </row>
    <row r="3097" spans="1:3" x14ac:dyDescent="0.25">
      <c r="A3097" t="s">
        <v>7783</v>
      </c>
      <c r="B3097" t="s">
        <v>20611</v>
      </c>
      <c r="C3097" s="2">
        <v>35278.280575150609</v>
      </c>
    </row>
    <row r="3098" spans="1:3" x14ac:dyDescent="0.25">
      <c r="A3098" t="s">
        <v>6956</v>
      </c>
      <c r="B3098" t="s">
        <v>6958</v>
      </c>
      <c r="C3098" s="2">
        <v>33711.613390166487</v>
      </c>
    </row>
    <row r="3099" spans="1:3" x14ac:dyDescent="0.25">
      <c r="A3099" t="s">
        <v>1748</v>
      </c>
      <c r="B3099" t="s">
        <v>1750</v>
      </c>
      <c r="C3099" s="2">
        <v>150356.79803399605</v>
      </c>
    </row>
    <row r="3100" spans="1:3" x14ac:dyDescent="0.25">
      <c r="A3100" t="s">
        <v>17175</v>
      </c>
      <c r="B3100" t="s">
        <v>17177</v>
      </c>
      <c r="C3100" s="2">
        <v>3162.684000932144</v>
      </c>
    </row>
    <row r="3101" spans="1:3" x14ac:dyDescent="0.25">
      <c r="A3101" t="s">
        <v>3850</v>
      </c>
      <c r="B3101" t="s">
        <v>3852</v>
      </c>
      <c r="C3101" s="2">
        <v>108321.06818036237</v>
      </c>
    </row>
    <row r="3102" spans="1:3" x14ac:dyDescent="0.25">
      <c r="A3102" t="s">
        <v>6896</v>
      </c>
      <c r="B3102" t="s">
        <v>6898</v>
      </c>
      <c r="C3102" s="2">
        <v>44201.421919546221</v>
      </c>
    </row>
    <row r="3103" spans="1:3" x14ac:dyDescent="0.25">
      <c r="A3103" t="s">
        <v>3053</v>
      </c>
      <c r="B3103" t="s">
        <v>3054</v>
      </c>
      <c r="C3103" s="2">
        <v>12781.842793558282</v>
      </c>
    </row>
    <row r="3104" spans="1:3" x14ac:dyDescent="0.25">
      <c r="A3104" t="s">
        <v>8383</v>
      </c>
      <c r="B3104" t="s">
        <v>8385</v>
      </c>
      <c r="C3104" s="2">
        <v>38151.241864373485</v>
      </c>
    </row>
    <row r="3105" spans="1:3" x14ac:dyDescent="0.25">
      <c r="A3105" t="s">
        <v>3943</v>
      </c>
      <c r="B3105" t="s">
        <v>3945</v>
      </c>
      <c r="C3105" s="2">
        <v>40204.605980938642</v>
      </c>
    </row>
    <row r="3106" spans="1:3" x14ac:dyDescent="0.25">
      <c r="A3106" t="s">
        <v>2879</v>
      </c>
      <c r="B3106" t="s">
        <v>2881</v>
      </c>
      <c r="C3106" s="2">
        <v>189704.76680163192</v>
      </c>
    </row>
    <row r="3107" spans="1:3" x14ac:dyDescent="0.25">
      <c r="A3107" t="s">
        <v>6681</v>
      </c>
      <c r="B3107" t="s">
        <v>6683</v>
      </c>
      <c r="C3107" s="2">
        <v>29214.699387260036</v>
      </c>
    </row>
    <row r="3108" spans="1:3" x14ac:dyDescent="0.25">
      <c r="A3108" t="s">
        <v>15833</v>
      </c>
      <c r="B3108" t="s">
        <v>15835</v>
      </c>
      <c r="C3108" s="2">
        <v>2434.258817760865</v>
      </c>
    </row>
    <row r="3109" spans="1:3" x14ac:dyDescent="0.25">
      <c r="A3109" t="s">
        <v>11155</v>
      </c>
      <c r="B3109" t="s">
        <v>11157</v>
      </c>
      <c r="C3109" s="2">
        <v>8180.8451261274977</v>
      </c>
    </row>
    <row r="3110" spans="1:3" x14ac:dyDescent="0.25">
      <c r="A3110" t="s">
        <v>20612</v>
      </c>
      <c r="B3110" t="s">
        <v>20613</v>
      </c>
      <c r="C3110" s="2">
        <v>12219.87750857583</v>
      </c>
    </row>
    <row r="3111" spans="1:3" x14ac:dyDescent="0.25">
      <c r="A3111" t="s">
        <v>9926</v>
      </c>
      <c r="B3111" t="s">
        <v>20614</v>
      </c>
      <c r="C3111" s="2">
        <v>17740.733527006578</v>
      </c>
    </row>
    <row r="3112" spans="1:3" x14ac:dyDescent="0.25">
      <c r="A3112" t="s">
        <v>5747</v>
      </c>
      <c r="B3112" t="s">
        <v>5749</v>
      </c>
      <c r="C3112" s="2">
        <v>54616.920305271648</v>
      </c>
    </row>
    <row r="3113" spans="1:3" x14ac:dyDescent="0.25">
      <c r="A3113" t="s">
        <v>11880</v>
      </c>
      <c r="B3113" t="s">
        <v>20615</v>
      </c>
      <c r="C3113" s="2">
        <v>10500.929744067809</v>
      </c>
    </row>
    <row r="3114" spans="1:3" x14ac:dyDescent="0.25">
      <c r="A3114" t="s">
        <v>11525</v>
      </c>
      <c r="B3114" t="s">
        <v>11527</v>
      </c>
      <c r="C3114" s="2">
        <v>16956.056370307269</v>
      </c>
    </row>
    <row r="3115" spans="1:3" x14ac:dyDescent="0.25">
      <c r="A3115" t="s">
        <v>6370</v>
      </c>
      <c r="B3115" t="s">
        <v>6372</v>
      </c>
      <c r="C3115" s="2">
        <v>65337.71144836321</v>
      </c>
    </row>
    <row r="3116" spans="1:3" x14ac:dyDescent="0.25">
      <c r="A3116" t="s">
        <v>20616</v>
      </c>
      <c r="B3116" t="s">
        <v>20617</v>
      </c>
      <c r="C3116" s="2">
        <v>36895.964089408233</v>
      </c>
    </row>
    <row r="3117" spans="1:3" x14ac:dyDescent="0.25">
      <c r="A3117" t="s">
        <v>14150</v>
      </c>
      <c r="B3117" t="s">
        <v>14152</v>
      </c>
      <c r="C3117" s="2">
        <v>9467.9865385420417</v>
      </c>
    </row>
    <row r="3118" spans="1:3" x14ac:dyDescent="0.25">
      <c r="A3118" t="s">
        <v>9768</v>
      </c>
      <c r="B3118" t="s">
        <v>9770</v>
      </c>
      <c r="C3118" s="2">
        <v>22784.628853111561</v>
      </c>
    </row>
    <row r="3119" spans="1:3" x14ac:dyDescent="0.25">
      <c r="A3119" t="s">
        <v>1799</v>
      </c>
      <c r="B3119" t="s">
        <v>1801</v>
      </c>
      <c r="C3119" s="2">
        <v>136928.17286362548</v>
      </c>
    </row>
    <row r="3120" spans="1:3" x14ac:dyDescent="0.25">
      <c r="A3120" t="s">
        <v>2747</v>
      </c>
      <c r="B3120" t="s">
        <v>2749</v>
      </c>
      <c r="C3120" s="2">
        <v>162919.98610563111</v>
      </c>
    </row>
    <row r="3121" spans="1:3" x14ac:dyDescent="0.25">
      <c r="A3121" t="s">
        <v>14605</v>
      </c>
      <c r="B3121" t="s">
        <v>14607</v>
      </c>
      <c r="C3121" s="2">
        <v>11927.698305972235</v>
      </c>
    </row>
    <row r="3122" spans="1:3" x14ac:dyDescent="0.25">
      <c r="A3122" t="s">
        <v>3342</v>
      </c>
      <c r="B3122" t="s">
        <v>3344</v>
      </c>
      <c r="C3122" s="2">
        <v>74538.595582005408</v>
      </c>
    </row>
    <row r="3123" spans="1:3" x14ac:dyDescent="0.25">
      <c r="A3123" t="s">
        <v>20618</v>
      </c>
      <c r="B3123" t="s">
        <v>20619</v>
      </c>
      <c r="C3123" s="2">
        <v>3382.1468169098148</v>
      </c>
    </row>
    <row r="3124" spans="1:3" x14ac:dyDescent="0.25">
      <c r="A3124" t="s">
        <v>11415</v>
      </c>
      <c r="B3124" t="s">
        <v>11417</v>
      </c>
      <c r="C3124" s="2">
        <v>13385.488477072775</v>
      </c>
    </row>
    <row r="3125" spans="1:3" x14ac:dyDescent="0.25">
      <c r="A3125" t="s">
        <v>20620</v>
      </c>
      <c r="B3125" t="s">
        <v>20621</v>
      </c>
      <c r="C3125" s="2">
        <v>21805.514489262307</v>
      </c>
    </row>
    <row r="3126" spans="1:3" x14ac:dyDescent="0.25">
      <c r="A3126" t="s">
        <v>11922</v>
      </c>
      <c r="B3126" t="s">
        <v>11924</v>
      </c>
      <c r="C3126" s="2">
        <v>10292.932661168688</v>
      </c>
    </row>
    <row r="3127" spans="1:3" x14ac:dyDescent="0.25">
      <c r="A3127" t="s">
        <v>4685</v>
      </c>
      <c r="B3127" t="s">
        <v>4687</v>
      </c>
      <c r="C3127" s="2">
        <v>43559.202829728951</v>
      </c>
    </row>
    <row r="3128" spans="1:3" x14ac:dyDescent="0.25">
      <c r="A3128" t="s">
        <v>6100</v>
      </c>
      <c r="B3128" t="s">
        <v>6102</v>
      </c>
      <c r="C3128" s="2">
        <v>55477.756156722055</v>
      </c>
    </row>
    <row r="3129" spans="1:3" x14ac:dyDescent="0.25">
      <c r="A3129" t="s">
        <v>16398</v>
      </c>
      <c r="B3129" t="s">
        <v>16400</v>
      </c>
      <c r="C3129" s="2">
        <v>4790.5310952866375</v>
      </c>
    </row>
    <row r="3130" spans="1:3" x14ac:dyDescent="0.25">
      <c r="A3130" t="s">
        <v>18509</v>
      </c>
      <c r="B3130" t="s">
        <v>18510</v>
      </c>
      <c r="C3130" s="2">
        <v>7526.2026686404643</v>
      </c>
    </row>
    <row r="3131" spans="1:3" x14ac:dyDescent="0.25">
      <c r="A3131" t="s">
        <v>13781</v>
      </c>
      <c r="B3131" t="s">
        <v>13783</v>
      </c>
      <c r="C3131" s="2">
        <v>26175.061941225929</v>
      </c>
    </row>
    <row r="3132" spans="1:3" x14ac:dyDescent="0.25">
      <c r="A3132" t="s">
        <v>8320</v>
      </c>
      <c r="B3132" t="s">
        <v>8322</v>
      </c>
      <c r="C3132" s="2">
        <v>16400.685822996184</v>
      </c>
    </row>
    <row r="3133" spans="1:3" x14ac:dyDescent="0.25">
      <c r="A3133" t="s">
        <v>9189</v>
      </c>
      <c r="B3133" t="s">
        <v>9191</v>
      </c>
      <c r="C3133" s="2">
        <v>9239.5921264280896</v>
      </c>
    </row>
    <row r="3134" spans="1:3" x14ac:dyDescent="0.25">
      <c r="A3134" t="s">
        <v>11576</v>
      </c>
      <c r="B3134" t="s">
        <v>11578</v>
      </c>
      <c r="C3134" s="2">
        <v>8211.0983270270026</v>
      </c>
    </row>
    <row r="3135" spans="1:3" x14ac:dyDescent="0.25">
      <c r="A3135" t="s">
        <v>14030</v>
      </c>
      <c r="B3135" t="s">
        <v>14032</v>
      </c>
      <c r="C3135" s="2">
        <v>5313.5778804199244</v>
      </c>
    </row>
    <row r="3136" spans="1:3" x14ac:dyDescent="0.25">
      <c r="A3136" t="s">
        <v>13912</v>
      </c>
      <c r="B3136" t="s">
        <v>13914</v>
      </c>
      <c r="C3136" s="2">
        <v>10003.854699235249</v>
      </c>
    </row>
    <row r="3137" spans="1:3" x14ac:dyDescent="0.25">
      <c r="A3137" t="s">
        <v>20622</v>
      </c>
      <c r="B3137" t="s">
        <v>20623</v>
      </c>
      <c r="C3137" s="2">
        <v>86.273386595550008</v>
      </c>
    </row>
    <row r="3138" spans="1:3" x14ac:dyDescent="0.25">
      <c r="A3138" t="s">
        <v>12198</v>
      </c>
      <c r="B3138" t="s">
        <v>12200</v>
      </c>
      <c r="C3138" s="2">
        <v>11050.297964295491</v>
      </c>
    </row>
    <row r="3139" spans="1:3" x14ac:dyDescent="0.25">
      <c r="A3139" t="s">
        <v>16643</v>
      </c>
      <c r="B3139" t="s">
        <v>16645</v>
      </c>
      <c r="C3139" s="2">
        <v>101.1699246810483</v>
      </c>
    </row>
    <row r="3140" spans="1:3" x14ac:dyDescent="0.25">
      <c r="A3140" t="s">
        <v>20624</v>
      </c>
      <c r="B3140" t="s">
        <v>20625</v>
      </c>
      <c r="C3140" s="2">
        <v>93680.12938155116</v>
      </c>
    </row>
    <row r="3141" spans="1:3" x14ac:dyDescent="0.25">
      <c r="A3141" t="s">
        <v>11552</v>
      </c>
      <c r="B3141" t="s">
        <v>11554</v>
      </c>
      <c r="C3141" s="2">
        <v>9538.065260161784</v>
      </c>
    </row>
    <row r="3142" spans="1:3" x14ac:dyDescent="0.25">
      <c r="A3142" t="s">
        <v>16819</v>
      </c>
      <c r="B3142" t="s">
        <v>16821</v>
      </c>
      <c r="C3142" s="2">
        <v>6487.7586719853607</v>
      </c>
    </row>
    <row r="3143" spans="1:3" x14ac:dyDescent="0.25">
      <c r="A3143" t="s">
        <v>12315</v>
      </c>
      <c r="B3143" t="s">
        <v>20626</v>
      </c>
      <c r="C3143" s="2">
        <v>11529.115259900793</v>
      </c>
    </row>
    <row r="3144" spans="1:3" x14ac:dyDescent="0.25">
      <c r="A3144" t="s">
        <v>7133</v>
      </c>
      <c r="B3144" t="s">
        <v>20627</v>
      </c>
      <c r="C3144" s="2">
        <v>45435.188863453652</v>
      </c>
    </row>
    <row r="3145" spans="1:3" x14ac:dyDescent="0.25">
      <c r="A3145" t="s">
        <v>20628</v>
      </c>
      <c r="B3145" t="s">
        <v>20629</v>
      </c>
      <c r="C3145" s="2">
        <v>4409.096322690838</v>
      </c>
    </row>
    <row r="3146" spans="1:3" x14ac:dyDescent="0.25">
      <c r="A3146" t="s">
        <v>4477</v>
      </c>
      <c r="B3146" t="s">
        <v>20630</v>
      </c>
      <c r="C3146" s="2">
        <v>88992.378647495367</v>
      </c>
    </row>
    <row r="3147" spans="1:3" x14ac:dyDescent="0.25">
      <c r="A3147" t="s">
        <v>14437</v>
      </c>
      <c r="B3147" t="s">
        <v>20631</v>
      </c>
      <c r="C3147" s="2">
        <v>8620.8969133558658</v>
      </c>
    </row>
    <row r="3148" spans="1:3" x14ac:dyDescent="0.25">
      <c r="A3148" t="s">
        <v>11259</v>
      </c>
      <c r="B3148" t="s">
        <v>11261</v>
      </c>
      <c r="C3148" s="2">
        <v>8853.5474792085315</v>
      </c>
    </row>
    <row r="3149" spans="1:3" x14ac:dyDescent="0.25">
      <c r="A3149" t="s">
        <v>2483</v>
      </c>
      <c r="B3149" t="s">
        <v>20632</v>
      </c>
      <c r="C3149" s="2">
        <v>178718.77126814568</v>
      </c>
    </row>
    <row r="3150" spans="1:3" x14ac:dyDescent="0.25">
      <c r="A3150" t="s">
        <v>10726</v>
      </c>
      <c r="B3150" t="s">
        <v>10728</v>
      </c>
      <c r="C3150" s="2">
        <v>2435.2101256370579</v>
      </c>
    </row>
    <row r="3151" spans="1:3" x14ac:dyDescent="0.25">
      <c r="A3151" t="s">
        <v>6995</v>
      </c>
      <c r="B3151" t="s">
        <v>20633</v>
      </c>
      <c r="C3151" s="2">
        <v>25939.530994572789</v>
      </c>
    </row>
    <row r="3152" spans="1:3" x14ac:dyDescent="0.25">
      <c r="A3152" t="s">
        <v>11164</v>
      </c>
      <c r="B3152" t="s">
        <v>11166</v>
      </c>
      <c r="C3152" s="2">
        <v>12666.428557594396</v>
      </c>
    </row>
    <row r="3153" spans="1:3" x14ac:dyDescent="0.25">
      <c r="A3153" t="s">
        <v>3429</v>
      </c>
      <c r="B3153" t="s">
        <v>20634</v>
      </c>
      <c r="C3153" s="2">
        <v>137563.43256692405</v>
      </c>
    </row>
    <row r="3154" spans="1:3" x14ac:dyDescent="0.25">
      <c r="A3154" t="s">
        <v>11624</v>
      </c>
      <c r="B3154" t="s">
        <v>11626</v>
      </c>
      <c r="C3154" s="2">
        <v>16597.101566478719</v>
      </c>
    </row>
    <row r="3155" spans="1:3" x14ac:dyDescent="0.25">
      <c r="A3155" t="s">
        <v>9387</v>
      </c>
      <c r="B3155" t="s">
        <v>9389</v>
      </c>
      <c r="C3155" s="2">
        <v>21231.650378800601</v>
      </c>
    </row>
    <row r="3156" spans="1:3" x14ac:dyDescent="0.25">
      <c r="A3156" t="s">
        <v>18740</v>
      </c>
      <c r="B3156" t="s">
        <v>18741</v>
      </c>
      <c r="C3156" s="2">
        <v>3387.745959699866</v>
      </c>
    </row>
    <row r="3157" spans="1:3" x14ac:dyDescent="0.25">
      <c r="A3157" t="s">
        <v>18342</v>
      </c>
      <c r="B3157" t="s">
        <v>20635</v>
      </c>
      <c r="C3157" s="2">
        <v>5436.2586361587964</v>
      </c>
    </row>
    <row r="3158" spans="1:3" x14ac:dyDescent="0.25">
      <c r="A3158" t="s">
        <v>8359</v>
      </c>
      <c r="B3158" t="s">
        <v>20636</v>
      </c>
      <c r="C3158" s="2">
        <v>30517.175606563978</v>
      </c>
    </row>
    <row r="3159" spans="1:3" x14ac:dyDescent="0.25">
      <c r="A3159" t="s">
        <v>2672</v>
      </c>
      <c r="B3159" t="s">
        <v>20637</v>
      </c>
      <c r="C3159" s="2">
        <v>135931.65773285585</v>
      </c>
    </row>
    <row r="3160" spans="1:3" x14ac:dyDescent="0.25">
      <c r="A3160" t="s">
        <v>9633</v>
      </c>
      <c r="B3160" t="s">
        <v>9635</v>
      </c>
      <c r="C3160" s="2">
        <v>15900.127633968803</v>
      </c>
    </row>
    <row r="3161" spans="1:3" x14ac:dyDescent="0.25">
      <c r="A3161" t="s">
        <v>14039</v>
      </c>
      <c r="B3161" t="s">
        <v>14041</v>
      </c>
      <c r="C3161" s="2">
        <v>6020.9621349123709</v>
      </c>
    </row>
    <row r="3162" spans="1:3" x14ac:dyDescent="0.25">
      <c r="A3162" t="s">
        <v>20638</v>
      </c>
      <c r="B3162" t="s">
        <v>20639</v>
      </c>
      <c r="C3162" s="2">
        <v>4477.8188266733005</v>
      </c>
    </row>
    <row r="3163" spans="1:3" x14ac:dyDescent="0.25">
      <c r="A3163" t="s">
        <v>13787</v>
      </c>
      <c r="B3163" t="s">
        <v>13789</v>
      </c>
      <c r="C3163" s="2">
        <v>8878.509245730178</v>
      </c>
    </row>
    <row r="3164" spans="1:3" x14ac:dyDescent="0.25">
      <c r="A3164" t="s">
        <v>4868</v>
      </c>
      <c r="B3164" t="s">
        <v>4870</v>
      </c>
      <c r="C3164" s="2">
        <v>71368.738811711737</v>
      </c>
    </row>
    <row r="3165" spans="1:3" x14ac:dyDescent="0.25">
      <c r="A3165" t="s">
        <v>11331</v>
      </c>
      <c r="B3165" t="s">
        <v>20640</v>
      </c>
      <c r="C3165" s="2">
        <v>10386.336255588407</v>
      </c>
    </row>
    <row r="3166" spans="1:3" x14ac:dyDescent="0.25">
      <c r="A3166" t="s">
        <v>18884</v>
      </c>
      <c r="B3166" t="s">
        <v>20641</v>
      </c>
      <c r="C3166" s="2">
        <v>18555.737504561959</v>
      </c>
    </row>
    <row r="3167" spans="1:3" x14ac:dyDescent="0.25">
      <c r="A3167" t="s">
        <v>4682</v>
      </c>
      <c r="B3167" t="s">
        <v>4684</v>
      </c>
      <c r="C3167" s="2">
        <v>90104.500116303068</v>
      </c>
    </row>
    <row r="3168" spans="1:3" x14ac:dyDescent="0.25">
      <c r="A3168" t="s">
        <v>13565</v>
      </c>
      <c r="B3168" t="s">
        <v>20642</v>
      </c>
      <c r="C3168" s="2">
        <v>5234.1390715104744</v>
      </c>
    </row>
    <row r="3169" spans="1:3" x14ac:dyDescent="0.25">
      <c r="A3169" t="s">
        <v>2777</v>
      </c>
      <c r="B3169" t="s">
        <v>20643</v>
      </c>
      <c r="C3169" s="2">
        <v>14433.595093026579</v>
      </c>
    </row>
    <row r="3170" spans="1:3" x14ac:dyDescent="0.25">
      <c r="A3170" t="s">
        <v>11660</v>
      </c>
      <c r="B3170" t="s">
        <v>20644</v>
      </c>
      <c r="C3170" s="2">
        <v>14360.607807966746</v>
      </c>
    </row>
    <row r="3171" spans="1:3" x14ac:dyDescent="0.25">
      <c r="A3171" t="s">
        <v>2159</v>
      </c>
      <c r="B3171" t="s">
        <v>2161</v>
      </c>
      <c r="C3171" s="2">
        <v>212668.26914295161</v>
      </c>
    </row>
    <row r="3172" spans="1:3" x14ac:dyDescent="0.25">
      <c r="A3172" t="s">
        <v>7942</v>
      </c>
      <c r="B3172" t="s">
        <v>7944</v>
      </c>
      <c r="C3172" s="2">
        <v>25496.719034129273</v>
      </c>
    </row>
    <row r="3173" spans="1:3" x14ac:dyDescent="0.25">
      <c r="A3173" t="s">
        <v>6409</v>
      </c>
      <c r="B3173" t="s">
        <v>19044</v>
      </c>
      <c r="C3173" s="2">
        <v>62718.336400140179</v>
      </c>
    </row>
    <row r="3174" spans="1:3" x14ac:dyDescent="0.25">
      <c r="A3174" t="s">
        <v>2936</v>
      </c>
      <c r="B3174" t="s">
        <v>2938</v>
      </c>
      <c r="C3174" s="2">
        <v>252687.0997647545</v>
      </c>
    </row>
    <row r="3175" spans="1:3" x14ac:dyDescent="0.25">
      <c r="A3175" t="s">
        <v>13504</v>
      </c>
      <c r="B3175" t="s">
        <v>13506</v>
      </c>
      <c r="C3175" s="2">
        <v>2788.5284015413677</v>
      </c>
    </row>
    <row r="3176" spans="1:3" x14ac:dyDescent="0.25">
      <c r="A3176" t="s">
        <v>2804</v>
      </c>
      <c r="B3176" t="s">
        <v>20645</v>
      </c>
      <c r="C3176" s="2">
        <v>108835.37259565399</v>
      </c>
    </row>
    <row r="3177" spans="1:3" x14ac:dyDescent="0.25">
      <c r="A3177" t="s">
        <v>7139</v>
      </c>
      <c r="B3177" t="s">
        <v>7141</v>
      </c>
      <c r="C3177" s="2">
        <v>34532.878514965058</v>
      </c>
    </row>
    <row r="3178" spans="1:3" x14ac:dyDescent="0.25">
      <c r="A3178" t="s">
        <v>11439</v>
      </c>
      <c r="B3178" t="s">
        <v>20646</v>
      </c>
      <c r="C3178" s="2">
        <v>3337.6872650175751</v>
      </c>
    </row>
    <row r="3179" spans="1:3" x14ac:dyDescent="0.25">
      <c r="A3179" t="s">
        <v>8746</v>
      </c>
      <c r="B3179" t="s">
        <v>20647</v>
      </c>
      <c r="C3179" s="2">
        <v>34223.732212997675</v>
      </c>
    </row>
    <row r="3180" spans="1:3" x14ac:dyDescent="0.25">
      <c r="A3180" t="s">
        <v>12084</v>
      </c>
      <c r="B3180" t="s">
        <v>20648</v>
      </c>
      <c r="C3180" s="2">
        <v>9770.1159383996564</v>
      </c>
    </row>
    <row r="3181" spans="1:3" x14ac:dyDescent="0.25">
      <c r="A3181" t="s">
        <v>7327</v>
      </c>
      <c r="B3181" t="s">
        <v>20649</v>
      </c>
      <c r="C3181" s="2">
        <v>28013.292440352772</v>
      </c>
    </row>
    <row r="3182" spans="1:3" x14ac:dyDescent="0.25">
      <c r="A3182" t="s">
        <v>7432</v>
      </c>
      <c r="B3182" t="s">
        <v>7434</v>
      </c>
      <c r="C3182" s="2">
        <v>44677.766044735778</v>
      </c>
    </row>
    <row r="3183" spans="1:3" x14ac:dyDescent="0.25">
      <c r="A3183" t="s">
        <v>12111</v>
      </c>
      <c r="B3183" t="s">
        <v>18782</v>
      </c>
      <c r="C3183" s="2">
        <v>8492.6371452838139</v>
      </c>
    </row>
    <row r="3184" spans="1:3" x14ac:dyDescent="0.25">
      <c r="A3184" t="s">
        <v>2759</v>
      </c>
      <c r="B3184" t="s">
        <v>20650</v>
      </c>
      <c r="C3184" s="2">
        <v>98067.418667890204</v>
      </c>
    </row>
    <row r="3185" spans="1:3" x14ac:dyDescent="0.25">
      <c r="A3185" t="s">
        <v>9555</v>
      </c>
      <c r="B3185" t="s">
        <v>20651</v>
      </c>
      <c r="C3185" s="2">
        <v>18221.917014028244</v>
      </c>
    </row>
    <row r="3186" spans="1:3" x14ac:dyDescent="0.25">
      <c r="A3186" t="s">
        <v>3226</v>
      </c>
      <c r="B3186" t="s">
        <v>20652</v>
      </c>
      <c r="C3186" s="2">
        <v>124346.63731844109</v>
      </c>
    </row>
    <row r="3187" spans="1:3" x14ac:dyDescent="0.25">
      <c r="A3187" t="s">
        <v>7654</v>
      </c>
      <c r="B3187" t="s">
        <v>20653</v>
      </c>
      <c r="C3187" s="2">
        <v>22220.745998323047</v>
      </c>
    </row>
    <row r="3188" spans="1:3" x14ac:dyDescent="0.25">
      <c r="A3188" t="s">
        <v>14892</v>
      </c>
      <c r="B3188" t="s">
        <v>14894</v>
      </c>
      <c r="C3188" s="2">
        <v>9410.9885877979123</v>
      </c>
    </row>
    <row r="3189" spans="1:3" x14ac:dyDescent="0.25">
      <c r="A3189" t="s">
        <v>6136</v>
      </c>
      <c r="B3189" t="s">
        <v>20654</v>
      </c>
      <c r="C3189" s="2">
        <v>33078.918882229358</v>
      </c>
    </row>
    <row r="3190" spans="1:3" x14ac:dyDescent="0.25">
      <c r="A3190" t="s">
        <v>6884</v>
      </c>
      <c r="B3190" t="s">
        <v>6886</v>
      </c>
      <c r="C3190" s="2">
        <v>42181.761939344389</v>
      </c>
    </row>
    <row r="3191" spans="1:3" x14ac:dyDescent="0.25">
      <c r="A3191" t="s">
        <v>15765</v>
      </c>
      <c r="B3191" t="s">
        <v>15767</v>
      </c>
      <c r="C3191" s="2">
        <v>5697.494450770123</v>
      </c>
    </row>
    <row r="3192" spans="1:3" x14ac:dyDescent="0.25">
      <c r="A3192" t="s">
        <v>10001</v>
      </c>
      <c r="B3192" t="s">
        <v>20655</v>
      </c>
      <c r="C3192" s="2">
        <v>4865.7039728068939</v>
      </c>
    </row>
    <row r="3193" spans="1:3" x14ac:dyDescent="0.25">
      <c r="A3193" t="s">
        <v>10588</v>
      </c>
      <c r="B3193" t="s">
        <v>20656</v>
      </c>
      <c r="C3193" s="2">
        <v>7499.9180435243525</v>
      </c>
    </row>
    <row r="3194" spans="1:3" x14ac:dyDescent="0.25">
      <c r="A3194" t="s">
        <v>9201</v>
      </c>
      <c r="B3194" t="s">
        <v>9203</v>
      </c>
      <c r="C3194" s="2">
        <v>45290.134542790991</v>
      </c>
    </row>
    <row r="3195" spans="1:3" x14ac:dyDescent="0.25">
      <c r="A3195" t="s">
        <v>4934</v>
      </c>
      <c r="B3195" t="s">
        <v>20657</v>
      </c>
      <c r="C3195" s="2">
        <v>77559.832064990536</v>
      </c>
    </row>
    <row r="3196" spans="1:3" x14ac:dyDescent="0.25">
      <c r="A3196" t="s">
        <v>8068</v>
      </c>
      <c r="B3196" t="s">
        <v>20658</v>
      </c>
      <c r="C3196" s="2">
        <v>30974.618958218194</v>
      </c>
    </row>
    <row r="3197" spans="1:3" x14ac:dyDescent="0.25">
      <c r="A3197" t="s">
        <v>2690</v>
      </c>
      <c r="B3197" t="s">
        <v>20659</v>
      </c>
      <c r="C3197" s="2">
        <v>120787.28496546403</v>
      </c>
    </row>
    <row r="3198" spans="1:3" x14ac:dyDescent="0.25">
      <c r="A3198" t="s">
        <v>11367</v>
      </c>
      <c r="B3198" t="s">
        <v>11369</v>
      </c>
      <c r="C3198" s="2">
        <v>12308.911643542438</v>
      </c>
    </row>
    <row r="3199" spans="1:3" x14ac:dyDescent="0.25">
      <c r="A3199" t="s">
        <v>20660</v>
      </c>
      <c r="B3199" t="s">
        <v>20661</v>
      </c>
      <c r="C3199" s="2">
        <v>29933.299182009901</v>
      </c>
    </row>
    <row r="3200" spans="1:3" x14ac:dyDescent="0.25">
      <c r="A3200" t="s">
        <v>8659</v>
      </c>
      <c r="B3200" t="s">
        <v>20662</v>
      </c>
      <c r="C3200" s="2">
        <v>16011.592849450253</v>
      </c>
    </row>
    <row r="3201" spans="1:3" x14ac:dyDescent="0.25">
      <c r="A3201" t="s">
        <v>14643</v>
      </c>
      <c r="B3201" t="s">
        <v>14645</v>
      </c>
      <c r="C3201" s="2">
        <v>8764.2257662866068</v>
      </c>
    </row>
    <row r="3202" spans="1:3" x14ac:dyDescent="0.25">
      <c r="A3202" t="s">
        <v>7492</v>
      </c>
      <c r="B3202" t="s">
        <v>20663</v>
      </c>
      <c r="C3202" s="2">
        <v>6467.973308659447</v>
      </c>
    </row>
    <row r="3203" spans="1:3" x14ac:dyDescent="0.25">
      <c r="A3203" t="s">
        <v>20664</v>
      </c>
      <c r="B3203" t="s">
        <v>20665</v>
      </c>
      <c r="C3203" s="2">
        <v>4157.5720156306197</v>
      </c>
    </row>
    <row r="3204" spans="1:3" x14ac:dyDescent="0.25">
      <c r="A3204" t="s">
        <v>3841</v>
      </c>
      <c r="B3204" t="s">
        <v>20666</v>
      </c>
      <c r="C3204" s="2">
        <v>96863.315965229791</v>
      </c>
    </row>
    <row r="3205" spans="1:3" x14ac:dyDescent="0.25">
      <c r="A3205" t="s">
        <v>3793</v>
      </c>
      <c r="B3205" t="s">
        <v>3795</v>
      </c>
      <c r="C3205" s="2">
        <v>77370.950863937338</v>
      </c>
    </row>
    <row r="3206" spans="1:3" x14ac:dyDescent="0.25">
      <c r="A3206" t="s">
        <v>7762</v>
      </c>
      <c r="B3206" t="s">
        <v>20667</v>
      </c>
      <c r="C3206" s="2">
        <v>40735.762464411906</v>
      </c>
    </row>
    <row r="3207" spans="1:3" x14ac:dyDescent="0.25">
      <c r="A3207" t="s">
        <v>9741</v>
      </c>
      <c r="B3207" t="s">
        <v>20668</v>
      </c>
      <c r="C3207" s="2">
        <v>25519.025305811509</v>
      </c>
    </row>
    <row r="3208" spans="1:3" x14ac:dyDescent="0.25">
      <c r="A3208" t="s">
        <v>6797</v>
      </c>
      <c r="B3208" t="s">
        <v>20669</v>
      </c>
      <c r="C3208" s="2">
        <v>43591.929201044193</v>
      </c>
    </row>
    <row r="3209" spans="1:3" x14ac:dyDescent="0.25">
      <c r="A3209" t="s">
        <v>8710</v>
      </c>
      <c r="B3209" t="s">
        <v>20670</v>
      </c>
      <c r="C3209" s="2">
        <v>22801.94104602174</v>
      </c>
    </row>
    <row r="3210" spans="1:3" x14ac:dyDescent="0.25">
      <c r="A3210" t="s">
        <v>14495</v>
      </c>
      <c r="B3210" t="s">
        <v>14497</v>
      </c>
      <c r="C3210" s="2">
        <v>22029.643545142979</v>
      </c>
    </row>
    <row r="3211" spans="1:3" x14ac:dyDescent="0.25">
      <c r="A3211" t="s">
        <v>6678</v>
      </c>
      <c r="B3211" t="s">
        <v>20671</v>
      </c>
      <c r="C3211" s="2">
        <v>45624.932798372793</v>
      </c>
    </row>
    <row r="3212" spans="1:3" x14ac:dyDescent="0.25">
      <c r="A3212" t="s">
        <v>2903</v>
      </c>
      <c r="B3212" t="s">
        <v>20672</v>
      </c>
      <c r="C3212" s="2">
        <v>128675.03063953092</v>
      </c>
    </row>
    <row r="3213" spans="1:3" x14ac:dyDescent="0.25">
      <c r="A3213" t="s">
        <v>12934</v>
      </c>
      <c r="B3213" t="s">
        <v>12936</v>
      </c>
      <c r="C3213" s="2">
        <v>14147.109933938291</v>
      </c>
    </row>
    <row r="3214" spans="1:3" x14ac:dyDescent="0.25">
      <c r="A3214" t="s">
        <v>7504</v>
      </c>
      <c r="B3214" t="s">
        <v>20673</v>
      </c>
      <c r="C3214" s="2">
        <v>35528.243333913451</v>
      </c>
    </row>
    <row r="3215" spans="1:3" x14ac:dyDescent="0.25">
      <c r="A3215" t="s">
        <v>9624</v>
      </c>
      <c r="B3215" t="s">
        <v>9626</v>
      </c>
      <c r="C3215" s="2">
        <v>66963.964785689313</v>
      </c>
    </row>
    <row r="3216" spans="1:3" x14ac:dyDescent="0.25">
      <c r="A3216" t="s">
        <v>7423</v>
      </c>
      <c r="B3216" t="s">
        <v>20674</v>
      </c>
      <c r="C3216" s="2">
        <v>65829.129834814652</v>
      </c>
    </row>
    <row r="3217" spans="1:3" x14ac:dyDescent="0.25">
      <c r="A3217" t="s">
        <v>4694</v>
      </c>
      <c r="B3217" t="s">
        <v>4696</v>
      </c>
      <c r="C3217" s="2">
        <v>10768.414052492297</v>
      </c>
    </row>
    <row r="3218" spans="1:3" x14ac:dyDescent="0.25">
      <c r="A3218" t="s">
        <v>13664</v>
      </c>
      <c r="B3218" t="s">
        <v>18496</v>
      </c>
      <c r="C3218" s="2">
        <v>3126.6050458137961</v>
      </c>
    </row>
    <row r="3219" spans="1:3" x14ac:dyDescent="0.25">
      <c r="A3219" t="s">
        <v>13536</v>
      </c>
      <c r="B3219" t="s">
        <v>13538</v>
      </c>
      <c r="C3219" s="2">
        <v>5305.8132756263258</v>
      </c>
    </row>
    <row r="3220" spans="1:3" x14ac:dyDescent="0.25">
      <c r="A3220" t="s">
        <v>4892</v>
      </c>
      <c r="B3220" t="s">
        <v>4894</v>
      </c>
      <c r="C3220" s="2">
        <v>73554.963943634037</v>
      </c>
    </row>
    <row r="3221" spans="1:3" x14ac:dyDescent="0.25">
      <c r="A3221" t="s">
        <v>5186</v>
      </c>
      <c r="B3221" t="s">
        <v>20675</v>
      </c>
      <c r="C3221" s="2">
        <v>68686.614253638196</v>
      </c>
    </row>
    <row r="3222" spans="1:3" x14ac:dyDescent="0.25">
      <c r="A3222" t="s">
        <v>14422</v>
      </c>
      <c r="B3222" t="s">
        <v>20676</v>
      </c>
      <c r="C3222" s="2">
        <v>19569.852406197118</v>
      </c>
    </row>
    <row r="3223" spans="1:3" x14ac:dyDescent="0.25">
      <c r="A3223" t="s">
        <v>7342</v>
      </c>
      <c r="B3223" t="s">
        <v>7344</v>
      </c>
      <c r="C3223" s="2">
        <v>39832.652653529694</v>
      </c>
    </row>
    <row r="3224" spans="1:3" x14ac:dyDescent="0.25">
      <c r="A3224" t="s">
        <v>3193</v>
      </c>
      <c r="B3224" t="s">
        <v>20677</v>
      </c>
      <c r="C3224" s="2">
        <v>81209.713958301858</v>
      </c>
    </row>
    <row r="3225" spans="1:3" x14ac:dyDescent="0.25">
      <c r="A3225" t="s">
        <v>15198</v>
      </c>
      <c r="B3225" t="s">
        <v>15200</v>
      </c>
      <c r="C3225" s="2">
        <v>2731.4729352061768</v>
      </c>
    </row>
    <row r="3226" spans="1:3" x14ac:dyDescent="0.25">
      <c r="A3226" t="s">
        <v>6046</v>
      </c>
      <c r="B3226" t="s">
        <v>20678</v>
      </c>
      <c r="C3226" s="2">
        <v>64461.116324961346</v>
      </c>
    </row>
    <row r="3227" spans="1:3" x14ac:dyDescent="0.25">
      <c r="A3227" t="s">
        <v>8281</v>
      </c>
      <c r="B3227" t="s">
        <v>8283</v>
      </c>
      <c r="C3227" s="2">
        <v>40124.199184631587</v>
      </c>
    </row>
    <row r="3228" spans="1:3" x14ac:dyDescent="0.25">
      <c r="A3228" t="s">
        <v>9120</v>
      </c>
      <c r="B3228" t="s">
        <v>20679</v>
      </c>
      <c r="C3228" s="2">
        <v>18036.026623710364</v>
      </c>
    </row>
    <row r="3229" spans="1:3" x14ac:dyDescent="0.25">
      <c r="A3229" t="s">
        <v>14596</v>
      </c>
      <c r="B3229" t="s">
        <v>14598</v>
      </c>
      <c r="C3229" s="2">
        <v>5150.1502041919748</v>
      </c>
    </row>
    <row r="3230" spans="1:3" x14ac:dyDescent="0.25">
      <c r="A3230" t="s">
        <v>12231</v>
      </c>
      <c r="B3230" t="s">
        <v>12233</v>
      </c>
      <c r="C3230" s="2">
        <v>6561.1445400912671</v>
      </c>
    </row>
    <row r="3231" spans="1:3" x14ac:dyDescent="0.25">
      <c r="A3231" t="s">
        <v>7222</v>
      </c>
      <c r="B3231" t="s">
        <v>7224</v>
      </c>
      <c r="C3231" s="2">
        <v>25088.58034775851</v>
      </c>
    </row>
    <row r="3232" spans="1:3" x14ac:dyDescent="0.25">
      <c r="A3232" t="s">
        <v>9507</v>
      </c>
      <c r="B3232" t="s">
        <v>20680</v>
      </c>
      <c r="C3232" s="2">
        <v>45896.061294647079</v>
      </c>
    </row>
    <row r="3233" spans="1:3" x14ac:dyDescent="0.25">
      <c r="A3233" t="s">
        <v>7750</v>
      </c>
      <c r="B3233" t="s">
        <v>20681</v>
      </c>
      <c r="C3233" s="2">
        <v>24684.368825945578</v>
      </c>
    </row>
    <row r="3234" spans="1:3" x14ac:dyDescent="0.25">
      <c r="A3234" t="s">
        <v>15344</v>
      </c>
      <c r="B3234" t="s">
        <v>20682</v>
      </c>
      <c r="C3234" s="2">
        <v>8325.8994467901484</v>
      </c>
    </row>
    <row r="3235" spans="1:3" x14ac:dyDescent="0.25">
      <c r="A3235" t="s">
        <v>13559</v>
      </c>
      <c r="B3235" t="s">
        <v>20683</v>
      </c>
      <c r="C3235" s="2">
        <v>5496.5924911846178</v>
      </c>
    </row>
    <row r="3236" spans="1:3" x14ac:dyDescent="0.25">
      <c r="A3236" t="s">
        <v>10222</v>
      </c>
      <c r="B3236" t="s">
        <v>10224</v>
      </c>
      <c r="C3236" s="2">
        <v>22173.583213650818</v>
      </c>
    </row>
    <row r="3237" spans="1:3" x14ac:dyDescent="0.25">
      <c r="A3237" t="s">
        <v>14466</v>
      </c>
      <c r="B3237" t="s">
        <v>14468</v>
      </c>
      <c r="C3237" s="2">
        <v>17005.9223877595</v>
      </c>
    </row>
    <row r="3238" spans="1:3" x14ac:dyDescent="0.25">
      <c r="A3238" t="s">
        <v>20684</v>
      </c>
      <c r="B3238" t="s">
        <v>20685</v>
      </c>
      <c r="C3238" s="2">
        <v>5715.0223271467858</v>
      </c>
    </row>
    <row r="3239" spans="1:3" x14ac:dyDescent="0.25">
      <c r="A3239" t="s">
        <v>8941</v>
      </c>
      <c r="B3239" t="s">
        <v>20686</v>
      </c>
      <c r="C3239" s="2">
        <v>41059.632757691601</v>
      </c>
    </row>
    <row r="3240" spans="1:3" x14ac:dyDescent="0.25">
      <c r="A3240" t="s">
        <v>18914</v>
      </c>
      <c r="B3240" t="s">
        <v>20687</v>
      </c>
      <c r="C3240" s="2">
        <v>6239.9239900918774</v>
      </c>
    </row>
    <row r="3241" spans="1:3" x14ac:dyDescent="0.25">
      <c r="A3241" t="s">
        <v>1604</v>
      </c>
      <c r="B3241" t="s">
        <v>20688</v>
      </c>
      <c r="C3241" s="2">
        <v>149410.52277202054</v>
      </c>
    </row>
    <row r="3242" spans="1:3" x14ac:dyDescent="0.25">
      <c r="A3242" t="s">
        <v>2969</v>
      </c>
      <c r="B3242" t="s">
        <v>20689</v>
      </c>
      <c r="C3242" s="2">
        <v>59223.343993563372</v>
      </c>
    </row>
    <row r="3243" spans="1:3" x14ac:dyDescent="0.25">
      <c r="A3243" t="s">
        <v>4600</v>
      </c>
      <c r="B3243" t="s">
        <v>4602</v>
      </c>
      <c r="C3243" s="2">
        <v>44323.987644102963</v>
      </c>
    </row>
    <row r="3244" spans="1:3" x14ac:dyDescent="0.25">
      <c r="A3244" t="s">
        <v>8101</v>
      </c>
      <c r="B3244" t="s">
        <v>8103</v>
      </c>
      <c r="C3244" s="2">
        <v>23776.485221005074</v>
      </c>
    </row>
    <row r="3245" spans="1:3" x14ac:dyDescent="0.25">
      <c r="A3245" t="s">
        <v>7972</v>
      </c>
      <c r="B3245" t="s">
        <v>7974</v>
      </c>
      <c r="C3245" s="2">
        <v>27289.019882856293</v>
      </c>
    </row>
    <row r="3246" spans="1:3" x14ac:dyDescent="0.25">
      <c r="A3246" t="s">
        <v>1412</v>
      </c>
      <c r="B3246" t="s">
        <v>1414</v>
      </c>
      <c r="C3246" s="2">
        <v>277514.16477212909</v>
      </c>
    </row>
    <row r="3247" spans="1:3" x14ac:dyDescent="0.25">
      <c r="A3247" t="s">
        <v>5495</v>
      </c>
      <c r="B3247" t="s">
        <v>5497</v>
      </c>
      <c r="C3247" s="2">
        <v>116814.28048155682</v>
      </c>
    </row>
    <row r="3248" spans="1:3" x14ac:dyDescent="0.25">
      <c r="A3248" t="s">
        <v>5534</v>
      </c>
      <c r="B3248" t="s">
        <v>20690</v>
      </c>
      <c r="C3248" s="2">
        <v>40872.59205555245</v>
      </c>
    </row>
    <row r="3249" spans="1:3" x14ac:dyDescent="0.25">
      <c r="A3249" t="s">
        <v>10399</v>
      </c>
      <c r="B3249" t="s">
        <v>20691</v>
      </c>
      <c r="C3249" s="2">
        <v>12327.570851595325</v>
      </c>
    </row>
    <row r="3250" spans="1:3" x14ac:dyDescent="0.25">
      <c r="A3250" t="s">
        <v>10486</v>
      </c>
      <c r="B3250" t="s">
        <v>10488</v>
      </c>
      <c r="C3250" s="2">
        <v>24183.292996598622</v>
      </c>
    </row>
    <row r="3251" spans="1:3" x14ac:dyDescent="0.25">
      <c r="A3251" t="s">
        <v>18792</v>
      </c>
      <c r="B3251" t="s">
        <v>20692</v>
      </c>
      <c r="C3251" s="2">
        <v>14393.587247882671</v>
      </c>
    </row>
    <row r="3252" spans="1:3" x14ac:dyDescent="0.25">
      <c r="A3252" t="s">
        <v>11125</v>
      </c>
      <c r="B3252" t="s">
        <v>11127</v>
      </c>
      <c r="C3252" s="2">
        <v>13192.457526124337</v>
      </c>
    </row>
    <row r="3253" spans="1:3" x14ac:dyDescent="0.25">
      <c r="A3253" t="s">
        <v>12826</v>
      </c>
      <c r="B3253" t="s">
        <v>20693</v>
      </c>
      <c r="C3253" s="2">
        <v>13147.316414477993</v>
      </c>
    </row>
    <row r="3254" spans="1:3" x14ac:dyDescent="0.25">
      <c r="A3254" t="s">
        <v>2162</v>
      </c>
      <c r="B3254" t="s">
        <v>2164</v>
      </c>
      <c r="C3254" s="2">
        <v>275549.02957225568</v>
      </c>
    </row>
    <row r="3255" spans="1:3" x14ac:dyDescent="0.25">
      <c r="A3255" t="s">
        <v>12081</v>
      </c>
      <c r="B3255" t="s">
        <v>12083</v>
      </c>
      <c r="C3255" s="2">
        <v>11596.120923490003</v>
      </c>
    </row>
    <row r="3256" spans="1:3" x14ac:dyDescent="0.25">
      <c r="A3256" t="s">
        <v>9974</v>
      </c>
      <c r="B3256" t="s">
        <v>9976</v>
      </c>
      <c r="C3256" s="2">
        <v>12026.194905980641</v>
      </c>
    </row>
    <row r="3257" spans="1:3" x14ac:dyDescent="0.25">
      <c r="A3257" t="s">
        <v>2246</v>
      </c>
      <c r="B3257" t="s">
        <v>2248</v>
      </c>
      <c r="C3257" s="2">
        <v>229225.74246718743</v>
      </c>
    </row>
    <row r="3258" spans="1:3" x14ac:dyDescent="0.25">
      <c r="A3258" t="s">
        <v>6454</v>
      </c>
      <c r="B3258" t="s">
        <v>20694</v>
      </c>
      <c r="C3258" s="2">
        <v>36318.795133084008</v>
      </c>
    </row>
    <row r="3259" spans="1:3" x14ac:dyDescent="0.25">
      <c r="A3259" t="s">
        <v>10591</v>
      </c>
      <c r="B3259" t="s">
        <v>10593</v>
      </c>
      <c r="C3259" s="2">
        <v>24619.433723634658</v>
      </c>
    </row>
    <row r="3260" spans="1:3" x14ac:dyDescent="0.25">
      <c r="A3260" t="s">
        <v>12874</v>
      </c>
      <c r="B3260" t="s">
        <v>12876</v>
      </c>
      <c r="C3260" s="2">
        <v>12423.252638577073</v>
      </c>
    </row>
    <row r="3261" spans="1:3" x14ac:dyDescent="0.25">
      <c r="A3261" t="s">
        <v>2942</v>
      </c>
      <c r="B3261" t="s">
        <v>2944</v>
      </c>
      <c r="C3261" s="2">
        <v>144530.18108128791</v>
      </c>
    </row>
    <row r="3262" spans="1:3" x14ac:dyDescent="0.25">
      <c r="A3262" t="s">
        <v>5789</v>
      </c>
      <c r="B3262" t="s">
        <v>20695</v>
      </c>
      <c r="C3262" s="2">
        <v>52064.953529775274</v>
      </c>
    </row>
    <row r="3263" spans="1:3" x14ac:dyDescent="0.25">
      <c r="A3263" t="s">
        <v>7642</v>
      </c>
      <c r="B3263" t="s">
        <v>20696</v>
      </c>
      <c r="C3263" s="2">
        <v>33280.541512170887</v>
      </c>
    </row>
    <row r="3264" spans="1:3" x14ac:dyDescent="0.25">
      <c r="A3264" t="s">
        <v>7558</v>
      </c>
      <c r="B3264" t="s">
        <v>7560</v>
      </c>
      <c r="C3264" s="2">
        <v>46815.275471027126</v>
      </c>
    </row>
    <row r="3265" spans="1:3" x14ac:dyDescent="0.25">
      <c r="A3265" t="s">
        <v>13367</v>
      </c>
      <c r="B3265" t="s">
        <v>20697</v>
      </c>
      <c r="C3265" s="2">
        <v>5201.192415481456</v>
      </c>
    </row>
    <row r="3266" spans="1:3" x14ac:dyDescent="0.25">
      <c r="A3266" t="s">
        <v>9039</v>
      </c>
      <c r="B3266" t="s">
        <v>9041</v>
      </c>
      <c r="C3266" s="2">
        <v>16808.330450439709</v>
      </c>
    </row>
    <row r="3267" spans="1:3" x14ac:dyDescent="0.25">
      <c r="A3267" t="s">
        <v>12871</v>
      </c>
      <c r="B3267" t="s">
        <v>12873</v>
      </c>
      <c r="C3267" s="2">
        <v>10935.54745825248</v>
      </c>
    </row>
    <row r="3268" spans="1:3" x14ac:dyDescent="0.25">
      <c r="A3268" t="s">
        <v>6965</v>
      </c>
      <c r="B3268" t="s">
        <v>6967</v>
      </c>
      <c r="C3268" s="2">
        <v>27405.719017124542</v>
      </c>
    </row>
    <row r="3269" spans="1:3" x14ac:dyDescent="0.25">
      <c r="A3269" t="s">
        <v>7193</v>
      </c>
      <c r="B3269" t="s">
        <v>7195</v>
      </c>
      <c r="C3269" s="2">
        <v>40810.072608066213</v>
      </c>
    </row>
    <row r="3270" spans="1:3" x14ac:dyDescent="0.25">
      <c r="A3270" t="s">
        <v>4018</v>
      </c>
      <c r="B3270" t="s">
        <v>4020</v>
      </c>
      <c r="C3270" s="2">
        <v>94154.690523417739</v>
      </c>
    </row>
    <row r="3271" spans="1:3" x14ac:dyDescent="0.25">
      <c r="A3271" t="s">
        <v>2873</v>
      </c>
      <c r="B3271" t="s">
        <v>2875</v>
      </c>
      <c r="C3271" s="2">
        <v>143909.24276016423</v>
      </c>
    </row>
    <row r="3272" spans="1:3" x14ac:dyDescent="0.25">
      <c r="A3272" t="s">
        <v>5000</v>
      </c>
      <c r="B3272" t="s">
        <v>20698</v>
      </c>
      <c r="C3272" s="2">
        <v>108349.82597589421</v>
      </c>
    </row>
    <row r="3273" spans="1:3" x14ac:dyDescent="0.25">
      <c r="A3273" t="s">
        <v>7303</v>
      </c>
      <c r="B3273" t="s">
        <v>7305</v>
      </c>
      <c r="C3273" s="2">
        <v>36569.275532166423</v>
      </c>
    </row>
    <row r="3274" spans="1:3" x14ac:dyDescent="0.25">
      <c r="A3274" t="s">
        <v>1529</v>
      </c>
      <c r="B3274" t="s">
        <v>1531</v>
      </c>
      <c r="C3274" s="2">
        <v>254278.21107594069</v>
      </c>
    </row>
    <row r="3275" spans="1:3" x14ac:dyDescent="0.25">
      <c r="A3275" t="s">
        <v>3029</v>
      </c>
      <c r="B3275" t="s">
        <v>3031</v>
      </c>
      <c r="C3275" s="2">
        <v>103620.83656304574</v>
      </c>
    </row>
    <row r="3276" spans="1:3" x14ac:dyDescent="0.25">
      <c r="A3276" t="s">
        <v>9621</v>
      </c>
      <c r="B3276" t="s">
        <v>9623</v>
      </c>
      <c r="C3276" s="2">
        <v>10000.926005338284</v>
      </c>
    </row>
    <row r="3277" spans="1:3" x14ac:dyDescent="0.25">
      <c r="A3277" t="s">
        <v>6842</v>
      </c>
      <c r="B3277" t="s">
        <v>6844</v>
      </c>
      <c r="C3277" s="2">
        <v>33114.75799733297</v>
      </c>
    </row>
    <row r="3278" spans="1:3" x14ac:dyDescent="0.25">
      <c r="A3278" t="s">
        <v>8866</v>
      </c>
      <c r="B3278" t="s">
        <v>18962</v>
      </c>
      <c r="C3278" s="2">
        <v>50068.644879545325</v>
      </c>
    </row>
    <row r="3279" spans="1:3" x14ac:dyDescent="0.25">
      <c r="A3279" t="s">
        <v>9780</v>
      </c>
      <c r="B3279" t="s">
        <v>20699</v>
      </c>
      <c r="C3279" s="2">
        <v>10012.83173268847</v>
      </c>
    </row>
    <row r="3280" spans="1:3" x14ac:dyDescent="0.25">
      <c r="A3280" t="s">
        <v>4156</v>
      </c>
      <c r="B3280" t="s">
        <v>4158</v>
      </c>
      <c r="C3280" s="2">
        <v>65163.899332168708</v>
      </c>
    </row>
    <row r="3281" spans="1:3" x14ac:dyDescent="0.25">
      <c r="A3281" t="s">
        <v>13924</v>
      </c>
      <c r="B3281" t="s">
        <v>20700</v>
      </c>
      <c r="C3281" s="2">
        <v>10393.642461121226</v>
      </c>
    </row>
    <row r="3282" spans="1:3" x14ac:dyDescent="0.25">
      <c r="A3282" t="s">
        <v>5246</v>
      </c>
      <c r="B3282" t="s">
        <v>5248</v>
      </c>
      <c r="C3282" s="2">
        <v>54927.389465833498</v>
      </c>
    </row>
    <row r="3283" spans="1:3" x14ac:dyDescent="0.25">
      <c r="A3283" t="s">
        <v>3591</v>
      </c>
      <c r="B3283" t="s">
        <v>3593</v>
      </c>
      <c r="C3283" s="2">
        <v>73810.275652365788</v>
      </c>
    </row>
    <row r="3284" spans="1:3" x14ac:dyDescent="0.25">
      <c r="A3284" t="s">
        <v>5135</v>
      </c>
      <c r="B3284" t="s">
        <v>20701</v>
      </c>
      <c r="C3284" s="2">
        <v>57145.708297569348</v>
      </c>
    </row>
    <row r="3285" spans="1:3" x14ac:dyDescent="0.25">
      <c r="A3285" t="s">
        <v>10666</v>
      </c>
      <c r="B3285" t="s">
        <v>20702</v>
      </c>
      <c r="C3285" s="2">
        <v>9304.2396507836875</v>
      </c>
    </row>
    <row r="3286" spans="1:3" x14ac:dyDescent="0.25">
      <c r="A3286" t="s">
        <v>2546</v>
      </c>
      <c r="B3286" t="s">
        <v>20703</v>
      </c>
      <c r="C3286" s="2">
        <v>155310.04073640189</v>
      </c>
    </row>
    <row r="3287" spans="1:3" x14ac:dyDescent="0.25">
      <c r="A3287" t="s">
        <v>8482</v>
      </c>
      <c r="B3287" t="s">
        <v>20704</v>
      </c>
      <c r="C3287" s="2">
        <v>23622.113374590102</v>
      </c>
    </row>
    <row r="3288" spans="1:3" x14ac:dyDescent="0.25">
      <c r="A3288" t="s">
        <v>5576</v>
      </c>
      <c r="B3288" t="s">
        <v>20705</v>
      </c>
      <c r="C3288" s="2">
        <v>15060.745097985167</v>
      </c>
    </row>
    <row r="3289" spans="1:3" x14ac:dyDescent="0.25">
      <c r="A3289" t="s">
        <v>4312</v>
      </c>
      <c r="B3289" t="s">
        <v>4314</v>
      </c>
      <c r="C3289" s="2">
        <v>57350.139988978422</v>
      </c>
    </row>
    <row r="3290" spans="1:3" x14ac:dyDescent="0.25">
      <c r="A3290" t="s">
        <v>5276</v>
      </c>
      <c r="B3290" t="s">
        <v>5278</v>
      </c>
      <c r="C3290" s="2">
        <v>43097.927789398069</v>
      </c>
    </row>
    <row r="3291" spans="1:3" x14ac:dyDescent="0.25">
      <c r="A3291" t="s">
        <v>3853</v>
      </c>
      <c r="B3291" t="s">
        <v>3855</v>
      </c>
      <c r="C3291" s="2">
        <v>27137.508861940834</v>
      </c>
    </row>
    <row r="3292" spans="1:3" x14ac:dyDescent="0.25">
      <c r="A3292" t="s">
        <v>2360</v>
      </c>
      <c r="B3292" t="s">
        <v>2362</v>
      </c>
      <c r="C3292" s="2">
        <v>207296.71554673943</v>
      </c>
    </row>
    <row r="3293" spans="1:3" x14ac:dyDescent="0.25">
      <c r="A3293" t="s">
        <v>8122</v>
      </c>
      <c r="B3293" t="s">
        <v>20706</v>
      </c>
      <c r="C3293" s="2">
        <v>9627.4197569706157</v>
      </c>
    </row>
    <row r="3294" spans="1:3" x14ac:dyDescent="0.25">
      <c r="A3294" t="s">
        <v>18162</v>
      </c>
      <c r="B3294" t="s">
        <v>18163</v>
      </c>
      <c r="C3294" s="2">
        <v>448.33403234154156</v>
      </c>
    </row>
    <row r="3295" spans="1:3" x14ac:dyDescent="0.25">
      <c r="A3295" t="s">
        <v>11916</v>
      </c>
      <c r="B3295" t="s">
        <v>20707</v>
      </c>
      <c r="C3295" s="2">
        <v>9004.3533589775543</v>
      </c>
    </row>
    <row r="3296" spans="1:3" x14ac:dyDescent="0.25">
      <c r="A3296" t="s">
        <v>2963</v>
      </c>
      <c r="B3296" t="s">
        <v>2965</v>
      </c>
      <c r="C3296" s="2">
        <v>109834.94180430916</v>
      </c>
    </row>
    <row r="3297" spans="1:3" x14ac:dyDescent="0.25">
      <c r="A3297" t="s">
        <v>16978</v>
      </c>
      <c r="B3297" t="s">
        <v>20708</v>
      </c>
      <c r="C3297" s="2">
        <v>2461.4947507531688</v>
      </c>
    </row>
    <row r="3298" spans="1:3" x14ac:dyDescent="0.25">
      <c r="A3298" t="s">
        <v>6139</v>
      </c>
      <c r="B3298" t="s">
        <v>6141</v>
      </c>
      <c r="C3298" s="2">
        <v>2471.3299168250624</v>
      </c>
    </row>
    <row r="3299" spans="1:3" x14ac:dyDescent="0.25">
      <c r="A3299" t="s">
        <v>5888</v>
      </c>
      <c r="B3299" t="s">
        <v>20709</v>
      </c>
      <c r="C3299" s="2">
        <v>40833.877160895659</v>
      </c>
    </row>
    <row r="3300" spans="1:3" x14ac:dyDescent="0.25">
      <c r="A3300" t="s">
        <v>10489</v>
      </c>
      <c r="B3300" t="s">
        <v>10491</v>
      </c>
      <c r="C3300" s="2">
        <v>9153.2037086504115</v>
      </c>
    </row>
    <row r="3301" spans="1:3" x14ac:dyDescent="0.25">
      <c r="A3301" t="s">
        <v>14970</v>
      </c>
      <c r="B3301" t="s">
        <v>14972</v>
      </c>
      <c r="C3301" s="2">
        <v>5371.6111118031986</v>
      </c>
    </row>
    <row r="3302" spans="1:3" x14ac:dyDescent="0.25">
      <c r="A3302" t="s">
        <v>13897</v>
      </c>
      <c r="B3302" t="s">
        <v>13899</v>
      </c>
      <c r="C3302" s="2">
        <v>6805.5898282033668</v>
      </c>
    </row>
    <row r="3303" spans="1:3" x14ac:dyDescent="0.25">
      <c r="A3303" t="s">
        <v>6717</v>
      </c>
      <c r="B3303" t="s">
        <v>20710</v>
      </c>
      <c r="C3303" s="2">
        <v>67743.764620266433</v>
      </c>
    </row>
    <row r="3304" spans="1:3" x14ac:dyDescent="0.25">
      <c r="A3304" t="s">
        <v>8086</v>
      </c>
      <c r="B3304" t="s">
        <v>20711</v>
      </c>
      <c r="C3304" s="2">
        <v>23354.109700378311</v>
      </c>
    </row>
    <row r="3305" spans="1:3" x14ac:dyDescent="0.25">
      <c r="A3305" t="s">
        <v>13673</v>
      </c>
      <c r="B3305" t="s">
        <v>13675</v>
      </c>
      <c r="C3305" s="2">
        <v>7869.6282628818171</v>
      </c>
    </row>
    <row r="3306" spans="1:3" x14ac:dyDescent="0.25">
      <c r="A3306" t="s">
        <v>2402</v>
      </c>
      <c r="B3306" t="s">
        <v>20712</v>
      </c>
      <c r="C3306" s="2">
        <v>199530.96044131869</v>
      </c>
    </row>
    <row r="3307" spans="1:3" x14ac:dyDescent="0.25">
      <c r="A3307" t="s">
        <v>5666</v>
      </c>
      <c r="B3307" t="s">
        <v>20713</v>
      </c>
      <c r="C3307" s="2">
        <v>56080.404519887488</v>
      </c>
    </row>
    <row r="3308" spans="1:3" x14ac:dyDescent="0.25">
      <c r="A3308" t="s">
        <v>11513</v>
      </c>
      <c r="B3308" t="s">
        <v>20714</v>
      </c>
      <c r="C3308" s="2">
        <v>4981.7704355734395</v>
      </c>
    </row>
    <row r="3309" spans="1:3" x14ac:dyDescent="0.25">
      <c r="A3309" t="s">
        <v>12270</v>
      </c>
      <c r="B3309" t="s">
        <v>12272</v>
      </c>
      <c r="C3309" s="2">
        <v>8372.3145287785555</v>
      </c>
    </row>
    <row r="3310" spans="1:3" x14ac:dyDescent="0.25">
      <c r="A3310" t="s">
        <v>2996</v>
      </c>
      <c r="B3310" t="s">
        <v>20715</v>
      </c>
      <c r="C3310" s="2">
        <v>136725.77549867236</v>
      </c>
    </row>
    <row r="3311" spans="1:3" x14ac:dyDescent="0.25">
      <c r="A3311" t="s">
        <v>5732</v>
      </c>
      <c r="B3311" t="s">
        <v>20716</v>
      </c>
      <c r="C3311" s="2">
        <v>48734.858322778113</v>
      </c>
    </row>
    <row r="3312" spans="1:3" x14ac:dyDescent="0.25">
      <c r="A3312" t="s">
        <v>16365</v>
      </c>
      <c r="B3312" t="s">
        <v>16367</v>
      </c>
      <c r="C3312" s="2">
        <v>1663.580955926459</v>
      </c>
    </row>
    <row r="3313" spans="1:3" x14ac:dyDescent="0.25">
      <c r="A3313" t="s">
        <v>14705</v>
      </c>
      <c r="B3313" t="s">
        <v>14707</v>
      </c>
      <c r="C3313" s="2">
        <v>3464.9692680415428</v>
      </c>
    </row>
    <row r="3314" spans="1:3" x14ac:dyDescent="0.25">
      <c r="A3314" t="s">
        <v>3483</v>
      </c>
      <c r="B3314" t="s">
        <v>20717</v>
      </c>
      <c r="C3314" s="2">
        <v>97092.482811731708</v>
      </c>
    </row>
    <row r="3315" spans="1:3" x14ac:dyDescent="0.25">
      <c r="A3315" t="s">
        <v>20718</v>
      </c>
      <c r="B3315" t="s">
        <v>20719</v>
      </c>
      <c r="C3315" s="2">
        <v>2070.5612782932003</v>
      </c>
    </row>
    <row r="3316" spans="1:3" x14ac:dyDescent="0.25">
      <c r="A3316" t="s">
        <v>3940</v>
      </c>
      <c r="B3316" t="s">
        <v>20720</v>
      </c>
      <c r="C3316" s="2">
        <v>82865.381919209758</v>
      </c>
    </row>
    <row r="3317" spans="1:3" x14ac:dyDescent="0.25">
      <c r="A3317" t="s">
        <v>11657</v>
      </c>
      <c r="B3317" t="s">
        <v>20721</v>
      </c>
      <c r="C3317" s="2">
        <v>8699.2331483846247</v>
      </c>
    </row>
    <row r="3318" spans="1:3" x14ac:dyDescent="0.25">
      <c r="A3318" t="s">
        <v>11892</v>
      </c>
      <c r="B3318" t="s">
        <v>20722</v>
      </c>
      <c r="C3318" s="2">
        <v>16577.718812290255</v>
      </c>
    </row>
    <row r="3319" spans="1:3" x14ac:dyDescent="0.25">
      <c r="A3319" t="s">
        <v>5750</v>
      </c>
      <c r="B3319" t="s">
        <v>20723</v>
      </c>
      <c r="C3319" s="2">
        <v>52776.133813277927</v>
      </c>
    </row>
    <row r="3320" spans="1:3" x14ac:dyDescent="0.25">
      <c r="A3320" t="s">
        <v>6586</v>
      </c>
      <c r="B3320" t="s">
        <v>20724</v>
      </c>
      <c r="C3320" s="2">
        <v>46570.834209006403</v>
      </c>
    </row>
    <row r="3321" spans="1:3" x14ac:dyDescent="0.25">
      <c r="A3321" t="s">
        <v>6064</v>
      </c>
      <c r="B3321" t="s">
        <v>6066</v>
      </c>
      <c r="C3321" s="2">
        <v>28982.106336998433</v>
      </c>
    </row>
    <row r="3322" spans="1:3" x14ac:dyDescent="0.25">
      <c r="A3322" t="s">
        <v>3070</v>
      </c>
      <c r="B3322" t="s">
        <v>3072</v>
      </c>
      <c r="C3322" s="2">
        <v>236757.63917934321</v>
      </c>
    </row>
    <row r="3323" spans="1:3" x14ac:dyDescent="0.25">
      <c r="A3323" t="s">
        <v>6615</v>
      </c>
      <c r="B3323" t="s">
        <v>20725</v>
      </c>
      <c r="C3323" s="2">
        <v>29255.592972506325</v>
      </c>
    </row>
    <row r="3324" spans="1:3" x14ac:dyDescent="0.25">
      <c r="A3324" t="s">
        <v>3564</v>
      </c>
      <c r="B3324" t="s">
        <v>3566</v>
      </c>
      <c r="C3324" s="2">
        <v>113238.80248231321</v>
      </c>
    </row>
    <row r="3325" spans="1:3" x14ac:dyDescent="0.25">
      <c r="A3325" t="s">
        <v>2375</v>
      </c>
      <c r="B3325" t="s">
        <v>20726</v>
      </c>
      <c r="C3325" s="2">
        <v>172802.48750896921</v>
      </c>
    </row>
    <row r="3326" spans="1:3" x14ac:dyDescent="0.25">
      <c r="A3326" t="s">
        <v>14655</v>
      </c>
      <c r="B3326" t="s">
        <v>20727</v>
      </c>
      <c r="C3326" s="2">
        <v>1997.4969223413398</v>
      </c>
    </row>
    <row r="3327" spans="1:3" x14ac:dyDescent="0.25">
      <c r="A3327" t="s">
        <v>12402</v>
      </c>
      <c r="B3327" t="s">
        <v>12404</v>
      </c>
      <c r="C3327" s="2">
        <v>9861.2781502356193</v>
      </c>
    </row>
    <row r="3328" spans="1:3" x14ac:dyDescent="0.25">
      <c r="A3328" t="s">
        <v>6720</v>
      </c>
      <c r="B3328" t="s">
        <v>20728</v>
      </c>
      <c r="C3328" s="2">
        <v>43469.325516197343</v>
      </c>
    </row>
    <row r="3329" spans="1:3" x14ac:dyDescent="0.25">
      <c r="A3329" t="s">
        <v>13961</v>
      </c>
      <c r="B3329" t="s">
        <v>13963</v>
      </c>
      <c r="C3329" s="2">
        <v>26234.816614249739</v>
      </c>
    </row>
    <row r="3330" spans="1:3" x14ac:dyDescent="0.25">
      <c r="A3330" t="s">
        <v>9837</v>
      </c>
      <c r="B3330" t="s">
        <v>9839</v>
      </c>
      <c r="C3330" s="2">
        <v>16500.87798262915</v>
      </c>
    </row>
    <row r="3331" spans="1:3" x14ac:dyDescent="0.25">
      <c r="A3331" t="s">
        <v>7091</v>
      </c>
      <c r="B3331" t="s">
        <v>20729</v>
      </c>
      <c r="C3331" s="2">
        <v>16746.613345448808</v>
      </c>
    </row>
    <row r="3332" spans="1:3" x14ac:dyDescent="0.25">
      <c r="A3332" t="s">
        <v>20730</v>
      </c>
      <c r="B3332" t="s">
        <v>20731</v>
      </c>
      <c r="C3332" s="2">
        <v>3552.4504820494308</v>
      </c>
    </row>
    <row r="3333" spans="1:3" x14ac:dyDescent="0.25">
      <c r="A3333" t="s">
        <v>4267</v>
      </c>
      <c r="B3333" t="s">
        <v>20732</v>
      </c>
      <c r="C3333" s="2">
        <v>86318.823912490334</v>
      </c>
    </row>
    <row r="3334" spans="1:3" x14ac:dyDescent="0.25">
      <c r="A3334" t="s">
        <v>11940</v>
      </c>
      <c r="B3334" t="s">
        <v>11942</v>
      </c>
      <c r="C3334" s="2">
        <v>12701.283005778998</v>
      </c>
    </row>
    <row r="3335" spans="1:3" x14ac:dyDescent="0.25">
      <c r="A3335" t="s">
        <v>8884</v>
      </c>
      <c r="B3335" t="s">
        <v>8886</v>
      </c>
      <c r="C3335" s="2">
        <v>25598.866723858406</v>
      </c>
    </row>
    <row r="3336" spans="1:3" x14ac:dyDescent="0.25">
      <c r="A3336" t="s">
        <v>1161</v>
      </c>
      <c r="B3336" t="s">
        <v>1163</v>
      </c>
      <c r="C3336" s="2">
        <v>287402.6477969379</v>
      </c>
    </row>
    <row r="3337" spans="1:3" x14ac:dyDescent="0.25">
      <c r="A3337" t="s">
        <v>2576</v>
      </c>
      <c r="B3337" t="s">
        <v>20733</v>
      </c>
      <c r="C3337" s="2">
        <v>155623.61573888117</v>
      </c>
    </row>
    <row r="3338" spans="1:3" x14ac:dyDescent="0.25">
      <c r="A3338" t="s">
        <v>4871</v>
      </c>
      <c r="B3338" t="s">
        <v>4873</v>
      </c>
      <c r="C3338" s="2">
        <v>91016.524843800158</v>
      </c>
    </row>
    <row r="3339" spans="1:3" x14ac:dyDescent="0.25">
      <c r="A3339" t="s">
        <v>15449</v>
      </c>
      <c r="B3339" t="s">
        <v>15451</v>
      </c>
      <c r="C3339" s="2">
        <v>598.16214706248013</v>
      </c>
    </row>
    <row r="3340" spans="1:3" x14ac:dyDescent="0.25">
      <c r="A3340" t="s">
        <v>9941</v>
      </c>
      <c r="B3340" t="s">
        <v>9943</v>
      </c>
      <c r="C3340" s="2">
        <v>23607.280103654768</v>
      </c>
    </row>
    <row r="3341" spans="1:3" x14ac:dyDescent="0.25">
      <c r="A3341" t="s">
        <v>14626</v>
      </c>
      <c r="B3341" t="s">
        <v>14628</v>
      </c>
      <c r="C3341" s="2">
        <v>9983.9013903834311</v>
      </c>
    </row>
    <row r="3342" spans="1:3" x14ac:dyDescent="0.25">
      <c r="A3342" t="s">
        <v>12630</v>
      </c>
      <c r="B3342" t="s">
        <v>12632</v>
      </c>
      <c r="C3342" s="2">
        <v>10093.986231679351</v>
      </c>
    </row>
    <row r="3343" spans="1:3" x14ac:dyDescent="0.25">
      <c r="A3343" t="s">
        <v>11877</v>
      </c>
      <c r="B3343" t="s">
        <v>20734</v>
      </c>
      <c r="C3343" s="2">
        <v>14573.161851145844</v>
      </c>
    </row>
    <row r="3344" spans="1:3" x14ac:dyDescent="0.25">
      <c r="A3344" t="s">
        <v>14201</v>
      </c>
      <c r="B3344" t="s">
        <v>20735</v>
      </c>
      <c r="C3344" s="2">
        <v>2261.5705562157477</v>
      </c>
    </row>
    <row r="3345" spans="1:3" x14ac:dyDescent="0.25">
      <c r="A3345" t="s">
        <v>14434</v>
      </c>
      <c r="B3345" t="s">
        <v>20736</v>
      </c>
      <c r="C3345" s="2">
        <v>4089.4160402201337</v>
      </c>
    </row>
    <row r="3346" spans="1:3" x14ac:dyDescent="0.25">
      <c r="A3346" t="s">
        <v>13066</v>
      </c>
      <c r="B3346" t="s">
        <v>13068</v>
      </c>
      <c r="C3346" s="2">
        <v>4522.8633121266575</v>
      </c>
    </row>
    <row r="3347" spans="1:3" x14ac:dyDescent="0.25">
      <c r="A3347" t="s">
        <v>8326</v>
      </c>
      <c r="B3347" t="s">
        <v>20737</v>
      </c>
      <c r="C3347" s="2">
        <v>24529.824432757418</v>
      </c>
    </row>
    <row r="3348" spans="1:3" x14ac:dyDescent="0.25">
      <c r="A3348" t="s">
        <v>16064</v>
      </c>
      <c r="B3348" t="s">
        <v>16066</v>
      </c>
      <c r="C3348" s="2">
        <v>4497.5466744081496</v>
      </c>
    </row>
    <row r="3349" spans="1:3" x14ac:dyDescent="0.25">
      <c r="A3349" t="s">
        <v>14282</v>
      </c>
      <c r="B3349" t="s">
        <v>20738</v>
      </c>
      <c r="C3349" s="2">
        <v>2455.5706448736078</v>
      </c>
    </row>
    <row r="3350" spans="1:3" x14ac:dyDescent="0.25">
      <c r="A3350" t="s">
        <v>2669</v>
      </c>
      <c r="B3350" t="s">
        <v>20739</v>
      </c>
      <c r="C3350" s="2">
        <v>157058.40484995942</v>
      </c>
    </row>
    <row r="3351" spans="1:3" x14ac:dyDescent="0.25">
      <c r="A3351" t="s">
        <v>14925</v>
      </c>
      <c r="B3351" t="s">
        <v>20740</v>
      </c>
      <c r="C3351" s="2">
        <v>3405.5573879404728</v>
      </c>
    </row>
    <row r="3352" spans="1:3" x14ac:dyDescent="0.25">
      <c r="A3352" t="s">
        <v>12039</v>
      </c>
      <c r="B3352" t="s">
        <v>12041</v>
      </c>
      <c r="C3352" s="2">
        <v>80635.880906259321</v>
      </c>
    </row>
    <row r="3353" spans="1:3" x14ac:dyDescent="0.25">
      <c r="A3353" t="s">
        <v>12000</v>
      </c>
      <c r="B3353" t="s">
        <v>20741</v>
      </c>
      <c r="C3353" s="2">
        <v>11830.727019438837</v>
      </c>
    </row>
    <row r="3354" spans="1:3" x14ac:dyDescent="0.25">
      <c r="A3354" t="s">
        <v>2753</v>
      </c>
      <c r="B3354" t="s">
        <v>20742</v>
      </c>
      <c r="C3354" s="2">
        <v>118463.30999294417</v>
      </c>
    </row>
    <row r="3355" spans="1:3" x14ac:dyDescent="0.25">
      <c r="A3355" t="s">
        <v>11241</v>
      </c>
      <c r="B3355" t="s">
        <v>18801</v>
      </c>
      <c r="C3355" s="2">
        <v>10205.221384796547</v>
      </c>
    </row>
    <row r="3356" spans="1:3" x14ac:dyDescent="0.25">
      <c r="A3356" t="s">
        <v>6217</v>
      </c>
      <c r="B3356" t="s">
        <v>20743</v>
      </c>
      <c r="C3356" s="2">
        <v>35106.423989052273</v>
      </c>
    </row>
    <row r="3357" spans="1:3" x14ac:dyDescent="0.25">
      <c r="A3357" t="s">
        <v>20744</v>
      </c>
      <c r="B3357" t="s">
        <v>20745</v>
      </c>
      <c r="C3357" s="2">
        <v>744.48181072853276</v>
      </c>
    </row>
    <row r="3358" spans="1:3" x14ac:dyDescent="0.25">
      <c r="A3358" t="s">
        <v>4069</v>
      </c>
      <c r="B3358" t="s">
        <v>20746</v>
      </c>
      <c r="C3358" s="2">
        <v>93022.151019782425</v>
      </c>
    </row>
    <row r="3359" spans="1:3" x14ac:dyDescent="0.25">
      <c r="A3359" t="s">
        <v>2999</v>
      </c>
      <c r="B3359" t="s">
        <v>20747</v>
      </c>
      <c r="C3359" s="2">
        <v>116945.99118509272</v>
      </c>
    </row>
    <row r="3360" spans="1:3" x14ac:dyDescent="0.25">
      <c r="A3360" t="s">
        <v>3534</v>
      </c>
      <c r="B3360" t="s">
        <v>20748</v>
      </c>
      <c r="C3360" s="2">
        <v>115993.24541912251</v>
      </c>
    </row>
    <row r="3361" spans="1:3" x14ac:dyDescent="0.25">
      <c r="A3361" t="s">
        <v>15788</v>
      </c>
      <c r="B3361" t="s">
        <v>20749</v>
      </c>
      <c r="C3361" s="2">
        <v>5932.6360168717574</v>
      </c>
    </row>
    <row r="3362" spans="1:3" x14ac:dyDescent="0.25">
      <c r="A3362" t="s">
        <v>9615</v>
      </c>
      <c r="B3362" t="s">
        <v>20750</v>
      </c>
      <c r="C3362" s="2">
        <v>45443.396338298429</v>
      </c>
    </row>
    <row r="3363" spans="1:3" x14ac:dyDescent="0.25">
      <c r="A3363" t="s">
        <v>4688</v>
      </c>
      <c r="B3363" t="s">
        <v>20751</v>
      </c>
      <c r="C3363" s="2">
        <v>86320.146771084794</v>
      </c>
    </row>
    <row r="3364" spans="1:3" x14ac:dyDescent="0.25">
      <c r="A3364" t="s">
        <v>7178</v>
      </c>
      <c r="B3364" t="s">
        <v>7180</v>
      </c>
      <c r="C3364" s="2">
        <v>49237.199495128472</v>
      </c>
    </row>
    <row r="3365" spans="1:3" x14ac:dyDescent="0.25">
      <c r="A3365" t="s">
        <v>17057</v>
      </c>
      <c r="B3365" t="s">
        <v>20752</v>
      </c>
      <c r="C3365" s="2">
        <v>2890.0560731988321</v>
      </c>
    </row>
    <row r="3366" spans="1:3" x14ac:dyDescent="0.25">
      <c r="A3366" t="s">
        <v>2075</v>
      </c>
      <c r="B3366" t="s">
        <v>20753</v>
      </c>
      <c r="C3366" s="2">
        <v>229545.01151318208</v>
      </c>
    </row>
    <row r="3367" spans="1:3" x14ac:dyDescent="0.25">
      <c r="A3367" t="s">
        <v>10969</v>
      </c>
      <c r="B3367" t="s">
        <v>10971</v>
      </c>
      <c r="C3367" s="2">
        <v>26469.825319336018</v>
      </c>
    </row>
    <row r="3368" spans="1:3" x14ac:dyDescent="0.25">
      <c r="A3368" t="s">
        <v>16900</v>
      </c>
      <c r="B3368" t="s">
        <v>16902</v>
      </c>
      <c r="C3368" s="2">
        <v>1471.651428546892</v>
      </c>
    </row>
    <row r="3369" spans="1:3" x14ac:dyDescent="0.25">
      <c r="A3369" t="s">
        <v>3961</v>
      </c>
      <c r="B3369" t="s">
        <v>20754</v>
      </c>
      <c r="C3369" s="2">
        <v>128098.20677675307</v>
      </c>
    </row>
    <row r="3370" spans="1:3" x14ac:dyDescent="0.25">
      <c r="A3370" t="s">
        <v>4838</v>
      </c>
      <c r="B3370" t="s">
        <v>4840</v>
      </c>
      <c r="C3370" s="2">
        <v>66624.852860777741</v>
      </c>
    </row>
    <row r="3371" spans="1:3" x14ac:dyDescent="0.25">
      <c r="A3371" t="s">
        <v>2948</v>
      </c>
      <c r="B3371" t="s">
        <v>2950</v>
      </c>
      <c r="C3371" s="2">
        <v>144184.85747254145</v>
      </c>
    </row>
    <row r="3372" spans="1:3" x14ac:dyDescent="0.25">
      <c r="A3372" t="s">
        <v>10022</v>
      </c>
      <c r="B3372" t="s">
        <v>20755</v>
      </c>
      <c r="C3372" s="2">
        <v>19510.036191490868</v>
      </c>
    </row>
    <row r="3373" spans="1:3" x14ac:dyDescent="0.25">
      <c r="A3373" t="s">
        <v>4144</v>
      </c>
      <c r="B3373" t="s">
        <v>20756</v>
      </c>
      <c r="C3373" s="2">
        <v>82535.505847911205</v>
      </c>
    </row>
    <row r="3374" spans="1:3" x14ac:dyDescent="0.25">
      <c r="A3374" t="s">
        <v>11546</v>
      </c>
      <c r="B3374" t="s">
        <v>20757</v>
      </c>
      <c r="C3374" s="2">
        <v>14924.950787483767</v>
      </c>
    </row>
    <row r="3375" spans="1:3" x14ac:dyDescent="0.25">
      <c r="A3375" t="s">
        <v>10249</v>
      </c>
      <c r="B3375" t="s">
        <v>20758</v>
      </c>
      <c r="C3375" s="2">
        <v>16894.499733815435</v>
      </c>
    </row>
    <row r="3376" spans="1:3" x14ac:dyDescent="0.25">
      <c r="A3376" t="s">
        <v>5090</v>
      </c>
      <c r="B3376" t="s">
        <v>5092</v>
      </c>
      <c r="C3376" s="2">
        <v>64998.542007860568</v>
      </c>
    </row>
    <row r="3377" spans="1:3" x14ac:dyDescent="0.25">
      <c r="A3377" t="s">
        <v>6520</v>
      </c>
      <c r="B3377" t="s">
        <v>20759</v>
      </c>
      <c r="C3377" s="2">
        <v>69375.996128127706</v>
      </c>
    </row>
    <row r="3378" spans="1:3" x14ac:dyDescent="0.25">
      <c r="A3378" t="s">
        <v>17031</v>
      </c>
      <c r="B3378" t="s">
        <v>17033</v>
      </c>
      <c r="C3378" s="2">
        <v>1372.9834320771147</v>
      </c>
    </row>
    <row r="3379" spans="1:3" x14ac:dyDescent="0.25">
      <c r="A3379" t="s">
        <v>9246</v>
      </c>
      <c r="B3379" t="s">
        <v>20760</v>
      </c>
      <c r="C3379" s="2">
        <v>13425.432479910603</v>
      </c>
    </row>
    <row r="3380" spans="1:3" x14ac:dyDescent="0.25">
      <c r="A3380" t="s">
        <v>16143</v>
      </c>
      <c r="B3380" t="s">
        <v>20761</v>
      </c>
      <c r="C3380" s="2">
        <v>748.06503205180115</v>
      </c>
    </row>
    <row r="3381" spans="1:3" x14ac:dyDescent="0.25">
      <c r="A3381" t="s">
        <v>3235</v>
      </c>
      <c r="B3381" t="s">
        <v>20709</v>
      </c>
      <c r="C3381" s="2">
        <v>89003.421640979577</v>
      </c>
    </row>
    <row r="3382" spans="1:3" x14ac:dyDescent="0.25">
      <c r="A3382" t="s">
        <v>15501</v>
      </c>
      <c r="B3382" t="s">
        <v>15503</v>
      </c>
      <c r="C3382" s="2">
        <v>5766.743222410817</v>
      </c>
    </row>
    <row r="3383" spans="1:3" x14ac:dyDescent="0.25">
      <c r="A3383" t="s">
        <v>11865</v>
      </c>
      <c r="B3383" t="s">
        <v>20762</v>
      </c>
      <c r="C3383" s="2">
        <v>4311.0811281796341</v>
      </c>
    </row>
    <row r="3384" spans="1:3" x14ac:dyDescent="0.25">
      <c r="A3384" t="s">
        <v>13577</v>
      </c>
      <c r="B3384" t="s">
        <v>13579</v>
      </c>
      <c r="C3384" s="2">
        <v>6019.2211379708733</v>
      </c>
    </row>
    <row r="3385" spans="1:3" x14ac:dyDescent="0.25">
      <c r="A3385" t="s">
        <v>2990</v>
      </c>
      <c r="B3385" t="s">
        <v>20763</v>
      </c>
      <c r="C3385" s="2">
        <v>98655.055461788026</v>
      </c>
    </row>
    <row r="3386" spans="1:3" x14ac:dyDescent="0.25">
      <c r="A3386" t="s">
        <v>10915</v>
      </c>
      <c r="B3386" t="s">
        <v>20764</v>
      </c>
      <c r="C3386" s="2">
        <v>20015.253143394413</v>
      </c>
    </row>
    <row r="3387" spans="1:3" x14ac:dyDescent="0.25">
      <c r="A3387" t="s">
        <v>3211</v>
      </c>
      <c r="B3387" t="s">
        <v>20765</v>
      </c>
      <c r="C3387" s="2">
        <v>115192.9734850622</v>
      </c>
    </row>
    <row r="3388" spans="1:3" x14ac:dyDescent="0.25">
      <c r="A3388" t="s">
        <v>6043</v>
      </c>
      <c r="B3388" t="s">
        <v>6045</v>
      </c>
      <c r="C3388" s="2">
        <v>65940.877451848224</v>
      </c>
    </row>
    <row r="3389" spans="1:3" x14ac:dyDescent="0.25">
      <c r="A3389" t="s">
        <v>12369</v>
      </c>
      <c r="B3389" t="s">
        <v>20766</v>
      </c>
      <c r="C3389" s="2">
        <v>2818.2639621213002</v>
      </c>
    </row>
    <row r="3390" spans="1:3" x14ac:dyDescent="0.25">
      <c r="A3390" t="s">
        <v>12692</v>
      </c>
      <c r="B3390" t="s">
        <v>12694</v>
      </c>
      <c r="C3390" s="2">
        <v>3676.7991899291496</v>
      </c>
    </row>
    <row r="3391" spans="1:3" x14ac:dyDescent="0.25">
      <c r="A3391" t="s">
        <v>14952</v>
      </c>
      <c r="B3391" t="s">
        <v>14954</v>
      </c>
      <c r="C3391" s="2">
        <v>6062.8334852067446</v>
      </c>
    </row>
    <row r="3392" spans="1:3" x14ac:dyDescent="0.25">
      <c r="A3392" t="s">
        <v>14946</v>
      </c>
      <c r="B3392" t="s">
        <v>20767</v>
      </c>
      <c r="C3392" s="2">
        <v>4929.3725818025869</v>
      </c>
    </row>
    <row r="3393" spans="1:3" x14ac:dyDescent="0.25">
      <c r="A3393" t="s">
        <v>2933</v>
      </c>
      <c r="B3393" t="s">
        <v>2935</v>
      </c>
      <c r="C3393" s="2">
        <v>141860.53740647522</v>
      </c>
    </row>
    <row r="3394" spans="1:3" x14ac:dyDescent="0.25">
      <c r="A3394" t="s">
        <v>13229</v>
      </c>
      <c r="B3394" t="s">
        <v>13231</v>
      </c>
      <c r="C3394" s="2">
        <v>18462.504731447701</v>
      </c>
    </row>
    <row r="3395" spans="1:3" x14ac:dyDescent="0.25">
      <c r="A3395" t="s">
        <v>6538</v>
      </c>
      <c r="B3395" t="s">
        <v>6540</v>
      </c>
      <c r="C3395" s="2">
        <v>11730.879953352252</v>
      </c>
    </row>
    <row r="3396" spans="1:3" x14ac:dyDescent="0.25">
      <c r="A3396" t="s">
        <v>10106</v>
      </c>
      <c r="B3396" t="s">
        <v>10108</v>
      </c>
      <c r="C3396" s="2">
        <v>22628.416507782553</v>
      </c>
    </row>
    <row r="3397" spans="1:3" x14ac:dyDescent="0.25">
      <c r="A3397" t="s">
        <v>16105</v>
      </c>
      <c r="B3397" t="s">
        <v>16107</v>
      </c>
      <c r="C3397" s="2">
        <v>1945.2923209564615</v>
      </c>
    </row>
    <row r="3398" spans="1:3" x14ac:dyDescent="0.25">
      <c r="A3398" t="s">
        <v>12823</v>
      </c>
      <c r="B3398" t="s">
        <v>12825</v>
      </c>
      <c r="C3398" s="2">
        <v>6401.7728633451297</v>
      </c>
    </row>
    <row r="3399" spans="1:3" x14ac:dyDescent="0.25">
      <c r="A3399" t="s">
        <v>6229</v>
      </c>
      <c r="B3399" t="s">
        <v>6231</v>
      </c>
      <c r="C3399" s="2">
        <v>22137.175844507496</v>
      </c>
    </row>
    <row r="3400" spans="1:3" x14ac:dyDescent="0.25">
      <c r="A3400" t="s">
        <v>14714</v>
      </c>
      <c r="B3400" t="s">
        <v>14716</v>
      </c>
      <c r="C3400" s="2">
        <v>4685.5076260043206</v>
      </c>
    </row>
    <row r="3401" spans="1:3" x14ac:dyDescent="0.25">
      <c r="A3401" t="s">
        <v>3513</v>
      </c>
      <c r="B3401" t="s">
        <v>20768</v>
      </c>
      <c r="C3401" s="2">
        <v>81563.837452481064</v>
      </c>
    </row>
    <row r="3402" spans="1:3" x14ac:dyDescent="0.25">
      <c r="A3402" t="s">
        <v>4760</v>
      </c>
      <c r="B3402" t="s">
        <v>20769</v>
      </c>
      <c r="C3402" s="2">
        <v>70531.714414961694</v>
      </c>
    </row>
    <row r="3403" spans="1:3" x14ac:dyDescent="0.25">
      <c r="A3403" t="s">
        <v>10330</v>
      </c>
      <c r="B3403" t="s">
        <v>20770</v>
      </c>
      <c r="C3403" s="2">
        <v>7665.1603366503623</v>
      </c>
    </row>
    <row r="3404" spans="1:3" x14ac:dyDescent="0.25">
      <c r="A3404" t="s">
        <v>8317</v>
      </c>
      <c r="B3404" t="s">
        <v>20771</v>
      </c>
      <c r="C3404" s="2">
        <v>80162.642622987201</v>
      </c>
    </row>
    <row r="3405" spans="1:3" x14ac:dyDescent="0.25">
      <c r="A3405" t="s">
        <v>14078</v>
      </c>
      <c r="B3405" t="s">
        <v>20772</v>
      </c>
      <c r="C3405" s="2">
        <v>7491.8083451843713</v>
      </c>
    </row>
    <row r="3406" spans="1:3" x14ac:dyDescent="0.25">
      <c r="A3406" t="s">
        <v>7702</v>
      </c>
      <c r="B3406" t="s">
        <v>20773</v>
      </c>
      <c r="C3406" s="2">
        <v>43986.026031012661</v>
      </c>
    </row>
    <row r="3407" spans="1:3" x14ac:dyDescent="0.25">
      <c r="A3407" t="s">
        <v>3994</v>
      </c>
      <c r="B3407" t="s">
        <v>20774</v>
      </c>
      <c r="C3407" s="2">
        <v>131203.5310538733</v>
      </c>
    </row>
    <row r="3408" spans="1:3" x14ac:dyDescent="0.25">
      <c r="A3408" t="s">
        <v>3844</v>
      </c>
      <c r="B3408" t="s">
        <v>20775</v>
      </c>
      <c r="C3408" s="2">
        <v>130927.91634149608</v>
      </c>
    </row>
    <row r="3409" spans="1:3" x14ac:dyDescent="0.25">
      <c r="A3409" t="s">
        <v>18765</v>
      </c>
      <c r="B3409" t="s">
        <v>18766</v>
      </c>
      <c r="C3409" s="2">
        <v>18579.894052808715</v>
      </c>
    </row>
    <row r="3410" spans="1:3" x14ac:dyDescent="0.25">
      <c r="A3410" t="s">
        <v>18499</v>
      </c>
      <c r="B3410" t="s">
        <v>18500</v>
      </c>
      <c r="C3410" s="2">
        <v>6506.3937234899986</v>
      </c>
    </row>
    <row r="3411" spans="1:3" x14ac:dyDescent="0.25">
      <c r="A3411" t="s">
        <v>8065</v>
      </c>
      <c r="B3411" t="s">
        <v>20776</v>
      </c>
      <c r="C3411" s="2">
        <v>30413.381820618612</v>
      </c>
    </row>
    <row r="3412" spans="1:3" x14ac:dyDescent="0.25">
      <c r="A3412" t="s">
        <v>4339</v>
      </c>
      <c r="B3412" t="s">
        <v>20777</v>
      </c>
      <c r="C3412" s="2">
        <v>91918.081733723651</v>
      </c>
    </row>
    <row r="3413" spans="1:3" x14ac:dyDescent="0.25">
      <c r="A3413" t="s">
        <v>7519</v>
      </c>
      <c r="B3413" t="s">
        <v>20778</v>
      </c>
      <c r="C3413" s="2">
        <v>32975.241277777932</v>
      </c>
    </row>
    <row r="3414" spans="1:3" x14ac:dyDescent="0.25">
      <c r="A3414" t="s">
        <v>10576</v>
      </c>
      <c r="B3414" t="s">
        <v>10578</v>
      </c>
      <c r="C3414" s="2">
        <v>25128.159126593084</v>
      </c>
    </row>
    <row r="3415" spans="1:3" x14ac:dyDescent="0.25">
      <c r="A3415" t="s">
        <v>2513</v>
      </c>
      <c r="B3415" t="s">
        <v>20779</v>
      </c>
      <c r="C3415" s="2">
        <v>212314.4907423188</v>
      </c>
    </row>
    <row r="3416" spans="1:3" x14ac:dyDescent="0.25">
      <c r="A3416" t="s">
        <v>8170</v>
      </c>
      <c r="B3416" t="s">
        <v>8172</v>
      </c>
      <c r="C3416" s="2">
        <v>33358.230696800179</v>
      </c>
    </row>
    <row r="3417" spans="1:3" x14ac:dyDescent="0.25">
      <c r="A3417" t="s">
        <v>4648</v>
      </c>
      <c r="B3417" t="s">
        <v>20780</v>
      </c>
      <c r="C3417" s="2">
        <v>92142.96769478271</v>
      </c>
    </row>
    <row r="3418" spans="1:3" x14ac:dyDescent="0.25">
      <c r="A3418" t="s">
        <v>16586</v>
      </c>
      <c r="B3418" t="s">
        <v>20781</v>
      </c>
      <c r="C3418" s="2">
        <v>1221.9883260134936</v>
      </c>
    </row>
    <row r="3419" spans="1:3" x14ac:dyDescent="0.25">
      <c r="A3419" t="s">
        <v>7993</v>
      </c>
      <c r="B3419" t="s">
        <v>20782</v>
      </c>
      <c r="C3419" s="2">
        <v>43046.46916522929</v>
      </c>
    </row>
    <row r="3420" spans="1:3" x14ac:dyDescent="0.25">
      <c r="A3420" t="s">
        <v>12222</v>
      </c>
      <c r="B3420" t="s">
        <v>20783</v>
      </c>
      <c r="C3420" s="2">
        <v>2742.5400852386542</v>
      </c>
    </row>
    <row r="3421" spans="1:3" x14ac:dyDescent="0.25">
      <c r="A3421" t="s">
        <v>12429</v>
      </c>
      <c r="B3421" t="s">
        <v>12431</v>
      </c>
      <c r="C3421" s="2">
        <v>5910.5431280323683</v>
      </c>
    </row>
    <row r="3422" spans="1:3" x14ac:dyDescent="0.25">
      <c r="A3422" t="s">
        <v>8407</v>
      </c>
      <c r="B3422" t="s">
        <v>8409</v>
      </c>
      <c r="C3422" s="2">
        <v>29097.59764385434</v>
      </c>
    </row>
    <row r="3423" spans="1:3" x14ac:dyDescent="0.25">
      <c r="A3423" t="s">
        <v>20784</v>
      </c>
      <c r="B3423" t="s">
        <v>7821</v>
      </c>
      <c r="C3423" s="2">
        <v>1924.1840990360836</v>
      </c>
    </row>
    <row r="3424" spans="1:3" x14ac:dyDescent="0.25">
      <c r="A3424" t="s">
        <v>2924</v>
      </c>
      <c r="B3424" t="s">
        <v>20785</v>
      </c>
      <c r="C3424" s="2">
        <v>83925.370105965514</v>
      </c>
    </row>
    <row r="3425" spans="1:3" x14ac:dyDescent="0.25">
      <c r="A3425" t="s">
        <v>12366</v>
      </c>
      <c r="B3425" t="s">
        <v>12368</v>
      </c>
      <c r="C3425" s="2">
        <v>13758.131991574488</v>
      </c>
    </row>
    <row r="3426" spans="1:3" x14ac:dyDescent="0.25">
      <c r="A3426" t="s">
        <v>3528</v>
      </c>
      <c r="B3426" t="s">
        <v>3530</v>
      </c>
      <c r="C3426" s="2">
        <v>33681.417704858046</v>
      </c>
    </row>
    <row r="3427" spans="1:3" x14ac:dyDescent="0.25">
      <c r="A3427" t="s">
        <v>5219</v>
      </c>
      <c r="B3427" t="s">
        <v>20786</v>
      </c>
      <c r="C3427" s="2">
        <v>55206.796756285497</v>
      </c>
    </row>
    <row r="3428" spans="1:3" x14ac:dyDescent="0.25">
      <c r="A3428" t="s">
        <v>9750</v>
      </c>
      <c r="B3428" t="s">
        <v>20787</v>
      </c>
      <c r="C3428" s="2">
        <v>28110.357477299607</v>
      </c>
    </row>
    <row r="3429" spans="1:3" x14ac:dyDescent="0.25">
      <c r="A3429" t="s">
        <v>3716</v>
      </c>
      <c r="B3429" t="s">
        <v>3718</v>
      </c>
      <c r="C3429" s="2">
        <v>125645.45324552977</v>
      </c>
    </row>
    <row r="3430" spans="1:3" x14ac:dyDescent="0.25">
      <c r="A3430" t="s">
        <v>15204</v>
      </c>
      <c r="B3430" t="s">
        <v>15206</v>
      </c>
      <c r="C3430" s="2">
        <v>2256.2653180960324</v>
      </c>
    </row>
    <row r="3431" spans="1:3" x14ac:dyDescent="0.25">
      <c r="A3431" t="s">
        <v>2906</v>
      </c>
      <c r="B3431" t="s">
        <v>2908</v>
      </c>
      <c r="C3431" s="2">
        <v>88056.36991852471</v>
      </c>
    </row>
    <row r="3432" spans="1:3" x14ac:dyDescent="0.25">
      <c r="A3432" t="s">
        <v>6232</v>
      </c>
      <c r="B3432" t="s">
        <v>6234</v>
      </c>
      <c r="C3432" s="2">
        <v>25527.834968894735</v>
      </c>
    </row>
    <row r="3433" spans="1:3" x14ac:dyDescent="0.25">
      <c r="A3433" t="s">
        <v>7903</v>
      </c>
      <c r="B3433" t="s">
        <v>7905</v>
      </c>
      <c r="C3433" s="2">
        <v>30875.40456363331</v>
      </c>
    </row>
    <row r="3434" spans="1:3" x14ac:dyDescent="0.25">
      <c r="A3434" t="s">
        <v>10321</v>
      </c>
      <c r="B3434" t="s">
        <v>20788</v>
      </c>
      <c r="C3434" s="2">
        <v>30471.872876106743</v>
      </c>
    </row>
    <row r="3435" spans="1:3" x14ac:dyDescent="0.25">
      <c r="A3435" t="s">
        <v>7924</v>
      </c>
      <c r="B3435" t="s">
        <v>20789</v>
      </c>
      <c r="C3435" s="2">
        <v>25469.87880840349</v>
      </c>
    </row>
    <row r="3436" spans="1:3" x14ac:dyDescent="0.25">
      <c r="A3436" t="s">
        <v>4051</v>
      </c>
      <c r="B3436" t="s">
        <v>20790</v>
      </c>
      <c r="C3436" s="2">
        <v>100295.68769688006</v>
      </c>
    </row>
    <row r="3437" spans="1:3" x14ac:dyDescent="0.25">
      <c r="A3437" t="s">
        <v>11839</v>
      </c>
      <c r="B3437" t="s">
        <v>20791</v>
      </c>
      <c r="C3437" s="2">
        <v>7902.0670562417445</v>
      </c>
    </row>
    <row r="3438" spans="1:3" x14ac:dyDescent="0.25">
      <c r="A3438" t="s">
        <v>9971</v>
      </c>
      <c r="B3438" t="s">
        <v>20792</v>
      </c>
      <c r="C3438" s="2">
        <v>17684.112878539832</v>
      </c>
    </row>
    <row r="3439" spans="1:3" x14ac:dyDescent="0.25">
      <c r="A3439" t="s">
        <v>7118</v>
      </c>
      <c r="B3439" t="s">
        <v>7120</v>
      </c>
      <c r="C3439" s="2">
        <v>30781.59663460841</v>
      </c>
    </row>
    <row r="3440" spans="1:3" x14ac:dyDescent="0.25">
      <c r="A3440" t="s">
        <v>5774</v>
      </c>
      <c r="B3440" t="s">
        <v>5776</v>
      </c>
      <c r="C3440" s="2">
        <v>20360.519236549804</v>
      </c>
    </row>
    <row r="3441" spans="1:3" x14ac:dyDescent="0.25">
      <c r="A3441" t="s">
        <v>13994</v>
      </c>
      <c r="B3441" t="s">
        <v>13996</v>
      </c>
      <c r="C3441" s="2">
        <v>5075.98097373578</v>
      </c>
    </row>
    <row r="3442" spans="1:3" x14ac:dyDescent="0.25">
      <c r="A3442" t="s">
        <v>6433</v>
      </c>
      <c r="B3442" t="s">
        <v>20793</v>
      </c>
      <c r="C3442" s="2">
        <v>38520.664505775632</v>
      </c>
    </row>
    <row r="3443" spans="1:3" x14ac:dyDescent="0.25">
      <c r="A3443" t="s">
        <v>14789</v>
      </c>
      <c r="B3443" t="s">
        <v>14791</v>
      </c>
      <c r="C3443" s="2">
        <v>21447.966516791177</v>
      </c>
    </row>
    <row r="3444" spans="1:3" x14ac:dyDescent="0.25">
      <c r="A3444" t="s">
        <v>11585</v>
      </c>
      <c r="B3444" t="s">
        <v>11587</v>
      </c>
      <c r="C3444" s="2">
        <v>19169.083767665252</v>
      </c>
    </row>
    <row r="3445" spans="1:3" x14ac:dyDescent="0.25">
      <c r="A3445" t="s">
        <v>11510</v>
      </c>
      <c r="B3445" t="s">
        <v>20794</v>
      </c>
      <c r="C3445" s="2">
        <v>21486.55947839492</v>
      </c>
    </row>
    <row r="3446" spans="1:3" x14ac:dyDescent="0.25">
      <c r="A3446" t="s">
        <v>4090</v>
      </c>
      <c r="B3446" t="s">
        <v>20795</v>
      </c>
      <c r="C3446" s="2">
        <v>229324.84183059022</v>
      </c>
    </row>
    <row r="3447" spans="1:3" x14ac:dyDescent="0.25">
      <c r="A3447" t="s">
        <v>2711</v>
      </c>
      <c r="B3447" t="s">
        <v>19104</v>
      </c>
      <c r="C3447" s="2">
        <v>274384.97152471752</v>
      </c>
    </row>
    <row r="3448" spans="1:3" x14ac:dyDescent="0.25">
      <c r="A3448" t="s">
        <v>15314</v>
      </c>
      <c r="B3448" t="s">
        <v>15316</v>
      </c>
      <c r="C3448" s="2">
        <v>4741.5853272914283</v>
      </c>
    </row>
    <row r="3449" spans="1:3" x14ac:dyDescent="0.25">
      <c r="A3449" t="s">
        <v>6271</v>
      </c>
      <c r="B3449" t="s">
        <v>6273</v>
      </c>
      <c r="C3449" s="2">
        <v>39985.356547803822</v>
      </c>
    </row>
    <row r="3450" spans="1:3" x14ac:dyDescent="0.25">
      <c r="A3450" t="s">
        <v>8080</v>
      </c>
      <c r="B3450" t="s">
        <v>20796</v>
      </c>
      <c r="C3450" s="2">
        <v>22992.736941101441</v>
      </c>
    </row>
    <row r="3451" spans="1:3" x14ac:dyDescent="0.25">
      <c r="A3451" t="s">
        <v>2825</v>
      </c>
      <c r="B3451" t="s">
        <v>2827</v>
      </c>
      <c r="C3451" s="2">
        <v>181536.63262112948</v>
      </c>
    </row>
    <row r="3452" spans="1:3" x14ac:dyDescent="0.25">
      <c r="A3452" t="s">
        <v>15386</v>
      </c>
      <c r="B3452" t="s">
        <v>15388</v>
      </c>
      <c r="C3452" s="2">
        <v>5970.2333835941872</v>
      </c>
    </row>
    <row r="3453" spans="1:3" x14ac:dyDescent="0.25">
      <c r="A3453" t="s">
        <v>20797</v>
      </c>
      <c r="B3453" t="s">
        <v>20798</v>
      </c>
      <c r="C3453" s="2">
        <v>3071.9652343032808</v>
      </c>
    </row>
    <row r="3454" spans="1:3" x14ac:dyDescent="0.25">
      <c r="A3454" t="s">
        <v>6334</v>
      </c>
      <c r="B3454" t="s">
        <v>6336</v>
      </c>
      <c r="C3454" s="2">
        <v>48846.4385694417</v>
      </c>
    </row>
    <row r="3455" spans="1:3" x14ac:dyDescent="0.25">
      <c r="A3455" t="s">
        <v>3537</v>
      </c>
      <c r="B3455" t="s">
        <v>3539</v>
      </c>
      <c r="C3455" s="2">
        <v>130733.80122165607</v>
      </c>
    </row>
    <row r="3456" spans="1:3" x14ac:dyDescent="0.25">
      <c r="A3456" t="s">
        <v>4021</v>
      </c>
      <c r="B3456" t="s">
        <v>20799</v>
      </c>
      <c r="C3456" s="2">
        <v>51418.765864174609</v>
      </c>
    </row>
    <row r="3457" spans="1:3" x14ac:dyDescent="0.25">
      <c r="A3457" t="s">
        <v>8161</v>
      </c>
      <c r="B3457" t="s">
        <v>20800</v>
      </c>
      <c r="C3457" s="2">
        <v>10399.451535818662</v>
      </c>
    </row>
    <row r="3458" spans="1:3" x14ac:dyDescent="0.25">
      <c r="A3458" t="s">
        <v>1940</v>
      </c>
      <c r="B3458" t="s">
        <v>20801</v>
      </c>
      <c r="C3458" s="2">
        <v>280701.39125092409</v>
      </c>
    </row>
    <row r="3459" spans="1:3" x14ac:dyDescent="0.25">
      <c r="A3459" t="s">
        <v>13670</v>
      </c>
      <c r="B3459" t="s">
        <v>20802</v>
      </c>
      <c r="C3459" s="2">
        <v>3639.2415089645533</v>
      </c>
    </row>
    <row r="3460" spans="1:3" x14ac:dyDescent="0.25">
      <c r="A3460" t="s">
        <v>4336</v>
      </c>
      <c r="B3460" t="s">
        <v>4338</v>
      </c>
      <c r="C3460" s="2">
        <v>59300.990041499368</v>
      </c>
    </row>
    <row r="3461" spans="1:3" x14ac:dyDescent="0.25">
      <c r="A3461" t="s">
        <v>20803</v>
      </c>
      <c r="B3461" t="s">
        <v>20804</v>
      </c>
      <c r="C3461" s="2">
        <v>11957.261319778976</v>
      </c>
    </row>
    <row r="3462" spans="1:3" x14ac:dyDescent="0.25">
      <c r="A3462" t="s">
        <v>8032</v>
      </c>
      <c r="B3462" t="s">
        <v>8034</v>
      </c>
      <c r="C3462" s="2">
        <v>43858.628996806568</v>
      </c>
    </row>
    <row r="3463" spans="1:3" x14ac:dyDescent="0.25">
      <c r="A3463" t="s">
        <v>8665</v>
      </c>
      <c r="B3463" t="s">
        <v>8667</v>
      </c>
      <c r="C3463" s="2">
        <v>27316.512335384741</v>
      </c>
    </row>
    <row r="3464" spans="1:3" x14ac:dyDescent="0.25">
      <c r="A3464" t="s">
        <v>2423</v>
      </c>
      <c r="B3464" t="s">
        <v>2425</v>
      </c>
      <c r="C3464" s="2">
        <v>173167.36641867735</v>
      </c>
    </row>
    <row r="3465" spans="1:3" x14ac:dyDescent="0.25">
      <c r="A3465" t="s">
        <v>6424</v>
      </c>
      <c r="B3465" t="s">
        <v>6426</v>
      </c>
      <c r="C3465" s="2">
        <v>43162.057673434094</v>
      </c>
    </row>
    <row r="3466" spans="1:3" x14ac:dyDescent="0.25">
      <c r="A3466" t="s">
        <v>4537</v>
      </c>
      <c r="B3466" t="s">
        <v>4539</v>
      </c>
      <c r="C3466" s="2">
        <v>65488.344781359039</v>
      </c>
    </row>
    <row r="3467" spans="1:3" x14ac:dyDescent="0.25">
      <c r="A3467" t="s">
        <v>10019</v>
      </c>
      <c r="B3467" t="s">
        <v>10021</v>
      </c>
      <c r="C3467" s="2">
        <v>26778.914105712342</v>
      </c>
    </row>
    <row r="3468" spans="1:3" x14ac:dyDescent="0.25">
      <c r="A3468" t="s">
        <v>8284</v>
      </c>
      <c r="B3468" t="s">
        <v>20805</v>
      </c>
      <c r="C3468" s="2">
        <v>17235.409596103666</v>
      </c>
    </row>
    <row r="3469" spans="1:3" x14ac:dyDescent="0.25">
      <c r="A3469" t="s">
        <v>16770</v>
      </c>
      <c r="B3469" t="s">
        <v>16772</v>
      </c>
      <c r="C3469" s="2">
        <v>1382.9048715356028</v>
      </c>
    </row>
    <row r="3470" spans="1:3" x14ac:dyDescent="0.25">
      <c r="A3470" t="s">
        <v>11250</v>
      </c>
      <c r="B3470" t="s">
        <v>11252</v>
      </c>
      <c r="C3470" s="2">
        <v>9864.556538926252</v>
      </c>
    </row>
    <row r="3471" spans="1:3" x14ac:dyDescent="0.25">
      <c r="A3471" t="s">
        <v>8572</v>
      </c>
      <c r="B3471" t="s">
        <v>8574</v>
      </c>
      <c r="C3471" s="2">
        <v>14133.13364530981</v>
      </c>
    </row>
    <row r="3472" spans="1:3" x14ac:dyDescent="0.25">
      <c r="A3472" t="s">
        <v>9414</v>
      </c>
      <c r="B3472" t="s">
        <v>9416</v>
      </c>
      <c r="C3472" s="2">
        <v>16801.339430345917</v>
      </c>
    </row>
    <row r="3473" spans="1:3" x14ac:dyDescent="0.25">
      <c r="A3473" t="s">
        <v>15180</v>
      </c>
      <c r="B3473" t="s">
        <v>15182</v>
      </c>
      <c r="C3473" s="2">
        <v>4260.0647989061317</v>
      </c>
    </row>
    <row r="3474" spans="1:3" x14ac:dyDescent="0.25">
      <c r="A3474" t="s">
        <v>15987</v>
      </c>
      <c r="B3474" t="s">
        <v>15989</v>
      </c>
      <c r="C3474" s="2">
        <v>7710.3675912264316</v>
      </c>
    </row>
    <row r="3475" spans="1:3" x14ac:dyDescent="0.25">
      <c r="A3475" t="s">
        <v>15266</v>
      </c>
      <c r="B3475" t="s">
        <v>15268</v>
      </c>
      <c r="C3475" s="2">
        <v>2734.8663550789352</v>
      </c>
    </row>
    <row r="3476" spans="1:3" x14ac:dyDescent="0.25">
      <c r="A3476" t="s">
        <v>5893</v>
      </c>
      <c r="B3476" t="s">
        <v>5895</v>
      </c>
      <c r="C3476" s="2">
        <v>56421.713540377707</v>
      </c>
    </row>
    <row r="3477" spans="1:3" x14ac:dyDescent="0.25">
      <c r="A3477" t="s">
        <v>10966</v>
      </c>
      <c r="B3477" t="s">
        <v>10968</v>
      </c>
      <c r="C3477" s="2">
        <v>19934.156159994593</v>
      </c>
    </row>
    <row r="3478" spans="1:3" x14ac:dyDescent="0.25">
      <c r="A3478" t="s">
        <v>12844</v>
      </c>
      <c r="B3478" t="s">
        <v>12846</v>
      </c>
      <c r="C3478" s="2">
        <v>10985.477893166702</v>
      </c>
    </row>
    <row r="3479" spans="1:3" x14ac:dyDescent="0.25">
      <c r="A3479" t="s">
        <v>6007</v>
      </c>
      <c r="B3479" t="s">
        <v>6009</v>
      </c>
      <c r="C3479" s="2">
        <v>41172.305800585396</v>
      </c>
    </row>
    <row r="3480" spans="1:3" x14ac:dyDescent="0.25">
      <c r="A3480" t="s">
        <v>3139</v>
      </c>
      <c r="B3480" t="s">
        <v>3141</v>
      </c>
      <c r="C3480" s="2">
        <v>100004.31371255136</v>
      </c>
    </row>
    <row r="3481" spans="1:3" x14ac:dyDescent="0.25">
      <c r="A3481" t="s">
        <v>2099</v>
      </c>
      <c r="B3481" t="s">
        <v>2101</v>
      </c>
      <c r="C3481" s="2">
        <v>170282.84449565067</v>
      </c>
    </row>
    <row r="3482" spans="1:3" x14ac:dyDescent="0.25">
      <c r="A3482" t="s">
        <v>2315</v>
      </c>
      <c r="B3482" t="s">
        <v>20806</v>
      </c>
      <c r="C3482" s="2">
        <v>169342.80967530553</v>
      </c>
    </row>
    <row r="3483" spans="1:3" x14ac:dyDescent="0.25">
      <c r="A3483" t="s">
        <v>4390</v>
      </c>
      <c r="B3483" t="s">
        <v>20807</v>
      </c>
      <c r="C3483" s="2">
        <v>72437.896133994844</v>
      </c>
    </row>
    <row r="3484" spans="1:3" x14ac:dyDescent="0.25">
      <c r="A3484" t="s">
        <v>1988</v>
      </c>
      <c r="B3484" t="s">
        <v>1990</v>
      </c>
      <c r="C3484" s="2">
        <v>231875.25568512786</v>
      </c>
    </row>
    <row r="3485" spans="1:3" x14ac:dyDescent="0.25">
      <c r="A3485" t="s">
        <v>4117</v>
      </c>
      <c r="B3485" t="s">
        <v>19063</v>
      </c>
      <c r="C3485" s="2">
        <v>70794.425504483806</v>
      </c>
    </row>
    <row r="3486" spans="1:3" x14ac:dyDescent="0.25">
      <c r="A3486" t="s">
        <v>1859</v>
      </c>
      <c r="B3486" t="s">
        <v>20808</v>
      </c>
      <c r="C3486" s="2">
        <v>246263.41346121411</v>
      </c>
    </row>
    <row r="3487" spans="1:3" x14ac:dyDescent="0.25">
      <c r="A3487" t="s">
        <v>7109</v>
      </c>
      <c r="B3487" t="s">
        <v>20809</v>
      </c>
      <c r="C3487" s="2">
        <v>16886.002380391688</v>
      </c>
    </row>
    <row r="3488" spans="1:3" x14ac:dyDescent="0.25">
      <c r="A3488" t="s">
        <v>8491</v>
      </c>
      <c r="B3488" t="s">
        <v>8493</v>
      </c>
      <c r="C3488" s="2">
        <v>21948.237127863242</v>
      </c>
    </row>
    <row r="3489" spans="1:3" x14ac:dyDescent="0.25">
      <c r="A3489" t="s">
        <v>8545</v>
      </c>
      <c r="B3489" t="s">
        <v>8547</v>
      </c>
      <c r="C3489" s="2">
        <v>22123.257071470081</v>
      </c>
    </row>
    <row r="3490" spans="1:3" x14ac:dyDescent="0.25">
      <c r="A3490" t="s">
        <v>8626</v>
      </c>
      <c r="B3490" t="s">
        <v>8628</v>
      </c>
      <c r="C3490" s="2">
        <v>25696.18310393819</v>
      </c>
    </row>
    <row r="3491" spans="1:3" x14ac:dyDescent="0.25">
      <c r="A3491" t="s">
        <v>7462</v>
      </c>
      <c r="B3491" t="s">
        <v>7464</v>
      </c>
      <c r="C3491" s="2">
        <v>29187.253522360352</v>
      </c>
    </row>
    <row r="3492" spans="1:3" x14ac:dyDescent="0.25">
      <c r="A3492" t="s">
        <v>2858</v>
      </c>
      <c r="B3492" t="s">
        <v>2860</v>
      </c>
      <c r="C3492" s="2">
        <v>192214.80471124288</v>
      </c>
    </row>
    <row r="3493" spans="1:3" x14ac:dyDescent="0.25">
      <c r="A3493" t="s">
        <v>4991</v>
      </c>
      <c r="B3493" t="s">
        <v>4993</v>
      </c>
      <c r="C3493" s="2">
        <v>150087.10742749835</v>
      </c>
    </row>
    <row r="3494" spans="1:3" x14ac:dyDescent="0.25">
      <c r="A3494" t="s">
        <v>3970</v>
      </c>
      <c r="B3494" t="s">
        <v>20810</v>
      </c>
      <c r="C3494" s="2">
        <v>53643.296379745327</v>
      </c>
    </row>
    <row r="3495" spans="1:3" x14ac:dyDescent="0.25">
      <c r="A3495" t="s">
        <v>1829</v>
      </c>
      <c r="B3495" t="s">
        <v>1831</v>
      </c>
      <c r="C3495" s="2">
        <v>225821.16456976277</v>
      </c>
    </row>
    <row r="3496" spans="1:3" x14ac:dyDescent="0.25">
      <c r="A3496" t="s">
        <v>3772</v>
      </c>
      <c r="B3496" t="s">
        <v>20811</v>
      </c>
      <c r="C3496" s="2">
        <v>108542.04308122913</v>
      </c>
    </row>
    <row r="3497" spans="1:3" x14ac:dyDescent="0.25">
      <c r="A3497" t="s">
        <v>4165</v>
      </c>
      <c r="B3497" t="s">
        <v>20812</v>
      </c>
      <c r="C3497" s="2">
        <v>221091.83006336793</v>
      </c>
    </row>
    <row r="3498" spans="1:3" x14ac:dyDescent="0.25">
      <c r="A3498" t="s">
        <v>9989</v>
      </c>
      <c r="B3498" t="s">
        <v>20813</v>
      </c>
      <c r="C3498" s="2">
        <v>14908.991361275414</v>
      </c>
    </row>
    <row r="3499" spans="1:3" x14ac:dyDescent="0.25">
      <c r="A3499" t="s">
        <v>9953</v>
      </c>
      <c r="B3499" t="s">
        <v>20814</v>
      </c>
      <c r="C3499" s="2">
        <v>21872.885952010689</v>
      </c>
    </row>
    <row r="3500" spans="1:3" x14ac:dyDescent="0.25">
      <c r="A3500" t="s">
        <v>7948</v>
      </c>
      <c r="B3500" t="s">
        <v>7950</v>
      </c>
      <c r="C3500" s="2">
        <v>14095.115839616705</v>
      </c>
    </row>
    <row r="3501" spans="1:3" x14ac:dyDescent="0.25">
      <c r="A3501" t="s">
        <v>10702</v>
      </c>
      <c r="B3501" t="s">
        <v>10704</v>
      </c>
      <c r="C3501" s="2">
        <v>14652.61446379715</v>
      </c>
    </row>
    <row r="3502" spans="1:3" x14ac:dyDescent="0.25">
      <c r="A3502" t="s">
        <v>18872</v>
      </c>
      <c r="B3502" t="s">
        <v>18873</v>
      </c>
      <c r="C3502" s="2">
        <v>9899.5260182929796</v>
      </c>
    </row>
    <row r="3503" spans="1:3" x14ac:dyDescent="0.25">
      <c r="A3503" t="s">
        <v>8119</v>
      </c>
      <c r="B3503" t="s">
        <v>8121</v>
      </c>
      <c r="C3503" s="2">
        <v>55927.298016475928</v>
      </c>
    </row>
    <row r="3504" spans="1:3" x14ac:dyDescent="0.25">
      <c r="A3504" t="s">
        <v>9914</v>
      </c>
      <c r="B3504" t="s">
        <v>9916</v>
      </c>
      <c r="C3504" s="2">
        <v>9655.0847562722556</v>
      </c>
    </row>
    <row r="3505" spans="1:3" x14ac:dyDescent="0.25">
      <c r="A3505" t="s">
        <v>4877</v>
      </c>
      <c r="B3505" t="s">
        <v>20815</v>
      </c>
      <c r="C3505" s="2">
        <v>70703.916094606408</v>
      </c>
    </row>
    <row r="3506" spans="1:3" x14ac:dyDescent="0.25">
      <c r="A3506" t="s">
        <v>2717</v>
      </c>
      <c r="B3506" t="s">
        <v>2719</v>
      </c>
      <c r="C3506" s="2">
        <v>140798.39698630187</v>
      </c>
    </row>
    <row r="3507" spans="1:3" x14ac:dyDescent="0.25">
      <c r="A3507" t="s">
        <v>2384</v>
      </c>
      <c r="B3507" t="s">
        <v>20816</v>
      </c>
      <c r="C3507" s="2">
        <v>141812.74195030131</v>
      </c>
    </row>
    <row r="3508" spans="1:3" x14ac:dyDescent="0.25">
      <c r="A3508" t="s">
        <v>8698</v>
      </c>
      <c r="B3508" t="s">
        <v>20817</v>
      </c>
      <c r="C3508" s="2">
        <v>33263.394389007066</v>
      </c>
    </row>
    <row r="3509" spans="1:3" x14ac:dyDescent="0.25">
      <c r="A3509" t="s">
        <v>7570</v>
      </c>
      <c r="B3509" t="s">
        <v>20818</v>
      </c>
      <c r="C3509" s="2">
        <v>89641.499608240294</v>
      </c>
    </row>
    <row r="3510" spans="1:3" x14ac:dyDescent="0.25">
      <c r="A3510" t="s">
        <v>10207</v>
      </c>
      <c r="B3510" t="s">
        <v>10209</v>
      </c>
      <c r="C3510" s="2">
        <v>22582.173972567343</v>
      </c>
    </row>
    <row r="3511" spans="1:3" x14ac:dyDescent="0.25">
      <c r="A3511" t="s">
        <v>3109</v>
      </c>
      <c r="B3511" t="s">
        <v>20819</v>
      </c>
      <c r="C3511" s="2">
        <v>112711.75088657417</v>
      </c>
    </row>
    <row r="3512" spans="1:3" x14ac:dyDescent="0.25">
      <c r="A3512" t="s">
        <v>2393</v>
      </c>
      <c r="B3512" t="s">
        <v>20820</v>
      </c>
      <c r="C3512" s="2">
        <v>286701.59025746241</v>
      </c>
    </row>
    <row r="3513" spans="1:3" x14ac:dyDescent="0.25">
      <c r="A3513" t="s">
        <v>7052</v>
      </c>
      <c r="B3513" t="s">
        <v>7054</v>
      </c>
      <c r="C3513" s="2">
        <v>10712.048773249873</v>
      </c>
    </row>
    <row r="3514" spans="1:3" x14ac:dyDescent="0.25">
      <c r="A3514" t="s">
        <v>10345</v>
      </c>
      <c r="B3514" t="s">
        <v>10347</v>
      </c>
      <c r="C3514" s="2">
        <v>42661.556999997782</v>
      </c>
    </row>
    <row r="3515" spans="1:3" x14ac:dyDescent="0.25">
      <c r="A3515" t="s">
        <v>10609</v>
      </c>
      <c r="B3515" t="s">
        <v>10611</v>
      </c>
      <c r="C3515" s="2">
        <v>11939.258939776035</v>
      </c>
    </row>
    <row r="3516" spans="1:3" x14ac:dyDescent="0.25">
      <c r="A3516" t="s">
        <v>2219</v>
      </c>
      <c r="B3516" t="s">
        <v>2221</v>
      </c>
      <c r="C3516" s="2">
        <v>140165.49542223691</v>
      </c>
    </row>
    <row r="3517" spans="1:3" x14ac:dyDescent="0.25">
      <c r="A3517" t="s">
        <v>2960</v>
      </c>
      <c r="B3517" t="s">
        <v>2962</v>
      </c>
      <c r="C3517" s="2">
        <v>135528.07083036183</v>
      </c>
    </row>
    <row r="3518" spans="1:3" x14ac:dyDescent="0.25">
      <c r="A3518" t="s">
        <v>2528</v>
      </c>
      <c r="B3518" t="s">
        <v>2530</v>
      </c>
      <c r="C3518" s="2">
        <v>64650.687713107312</v>
      </c>
    </row>
    <row r="3519" spans="1:3" x14ac:dyDescent="0.25">
      <c r="A3519" t="s">
        <v>20821</v>
      </c>
      <c r="B3519" t="s">
        <v>20822</v>
      </c>
      <c r="C3519" s="2">
        <v>6658.925070990932</v>
      </c>
    </row>
    <row r="3520" spans="1:3" x14ac:dyDescent="0.25">
      <c r="A3520" t="s">
        <v>4246</v>
      </c>
      <c r="B3520" t="s">
        <v>4248</v>
      </c>
      <c r="C3520" s="2">
        <v>75920.580204084006</v>
      </c>
    </row>
    <row r="3521" spans="1:3" x14ac:dyDescent="0.25">
      <c r="A3521" t="s">
        <v>13322</v>
      </c>
      <c r="B3521" t="s">
        <v>13324</v>
      </c>
      <c r="C3521" s="2">
        <v>8707.5729090888635</v>
      </c>
    </row>
    <row r="3522" spans="1:3" x14ac:dyDescent="0.25">
      <c r="A3522" t="s">
        <v>16802</v>
      </c>
      <c r="B3522" t="s">
        <v>16804</v>
      </c>
      <c r="C3522" s="2">
        <v>2797.9609584758146</v>
      </c>
    </row>
    <row r="3523" spans="1:3" x14ac:dyDescent="0.25">
      <c r="A3523" t="s">
        <v>8185</v>
      </c>
      <c r="B3523" t="s">
        <v>20823</v>
      </c>
      <c r="C3523" s="2">
        <v>12398.46341882862</v>
      </c>
    </row>
    <row r="3524" spans="1:3" x14ac:dyDescent="0.25">
      <c r="A3524" t="s">
        <v>7112</v>
      </c>
      <c r="B3524" t="s">
        <v>20824</v>
      </c>
      <c r="C3524" s="2">
        <v>82710.237063250912</v>
      </c>
    </row>
    <row r="3525" spans="1:3" x14ac:dyDescent="0.25">
      <c r="A3525" t="s">
        <v>20825</v>
      </c>
      <c r="B3525" t="s">
        <v>20826</v>
      </c>
      <c r="C3525" s="2">
        <v>2600.9159944270414</v>
      </c>
    </row>
    <row r="3526" spans="1:3" x14ac:dyDescent="0.25">
      <c r="A3526" t="s">
        <v>10453</v>
      </c>
      <c r="B3526" t="s">
        <v>10455</v>
      </c>
      <c r="C3526" s="2">
        <v>21461.482680691151</v>
      </c>
    </row>
    <row r="3527" spans="1:3" x14ac:dyDescent="0.25">
      <c r="A3527" t="s">
        <v>6592</v>
      </c>
      <c r="B3527" t="s">
        <v>6594</v>
      </c>
      <c r="C3527" s="2">
        <v>26876.650349606887</v>
      </c>
    </row>
    <row r="3528" spans="1:3" x14ac:dyDescent="0.25">
      <c r="A3528" t="s">
        <v>15663</v>
      </c>
      <c r="B3528" t="s">
        <v>15665</v>
      </c>
      <c r="C3528" s="2">
        <v>48544.999356676832</v>
      </c>
    </row>
    <row r="3529" spans="1:3" x14ac:dyDescent="0.25">
      <c r="A3529" t="s">
        <v>8143</v>
      </c>
      <c r="B3529" t="s">
        <v>20827</v>
      </c>
      <c r="C3529" s="2">
        <v>27097.435449023105</v>
      </c>
    </row>
    <row r="3530" spans="1:3" x14ac:dyDescent="0.25">
      <c r="A3530" t="s">
        <v>7696</v>
      </c>
      <c r="B3530" t="s">
        <v>20828</v>
      </c>
      <c r="C3530" s="2">
        <v>65466.43134116377</v>
      </c>
    </row>
    <row r="3531" spans="1:3" x14ac:dyDescent="0.25">
      <c r="A3531" t="s">
        <v>9702</v>
      </c>
      <c r="B3531" t="s">
        <v>20829</v>
      </c>
      <c r="C3531" s="2">
        <v>4624.1384903393537</v>
      </c>
    </row>
    <row r="3532" spans="1:3" x14ac:dyDescent="0.25">
      <c r="A3532" t="s">
        <v>7699</v>
      </c>
      <c r="B3532" t="s">
        <v>20830</v>
      </c>
      <c r="C3532" s="2">
        <v>37173.571141859939</v>
      </c>
    </row>
    <row r="3533" spans="1:3" x14ac:dyDescent="0.25">
      <c r="A3533" t="s">
        <v>12093</v>
      </c>
      <c r="B3533" t="s">
        <v>12095</v>
      </c>
      <c r="C3533" s="2">
        <v>12059.409009508108</v>
      </c>
    </row>
    <row r="3534" spans="1:3" x14ac:dyDescent="0.25">
      <c r="A3534" t="s">
        <v>6049</v>
      </c>
      <c r="B3534" t="s">
        <v>20831</v>
      </c>
      <c r="C3534" s="2">
        <v>20105.538817622564</v>
      </c>
    </row>
    <row r="3535" spans="1:3" x14ac:dyDescent="0.25">
      <c r="A3535" t="s">
        <v>5768</v>
      </c>
      <c r="B3535" t="s">
        <v>20832</v>
      </c>
      <c r="C3535" s="2">
        <v>31486.162625138739</v>
      </c>
    </row>
    <row r="3536" spans="1:3" x14ac:dyDescent="0.25">
      <c r="A3536" t="s">
        <v>3600</v>
      </c>
      <c r="B3536" t="s">
        <v>3602</v>
      </c>
      <c r="C3536" s="2">
        <v>73894.996118002615</v>
      </c>
    </row>
    <row r="3537" spans="1:3" x14ac:dyDescent="0.25">
      <c r="A3537" t="s">
        <v>4396</v>
      </c>
      <c r="B3537" t="s">
        <v>4398</v>
      </c>
      <c r="C3537" s="2">
        <v>92238.558607130573</v>
      </c>
    </row>
    <row r="3538" spans="1:3" x14ac:dyDescent="0.25">
      <c r="A3538" t="s">
        <v>2741</v>
      </c>
      <c r="B3538" t="s">
        <v>20833</v>
      </c>
      <c r="C3538" s="2">
        <v>135507.5797507336</v>
      </c>
    </row>
    <row r="3539" spans="1:3" x14ac:dyDescent="0.25">
      <c r="A3539" t="s">
        <v>3561</v>
      </c>
      <c r="B3539" t="s">
        <v>3563</v>
      </c>
      <c r="C3539" s="2">
        <v>175259.26598125516</v>
      </c>
    </row>
    <row r="3540" spans="1:3" x14ac:dyDescent="0.25">
      <c r="A3540" t="s">
        <v>20834</v>
      </c>
      <c r="B3540" t="s">
        <v>20835</v>
      </c>
      <c r="C3540" s="2">
        <v>10298.39664231974</v>
      </c>
    </row>
    <row r="3541" spans="1:3" x14ac:dyDescent="0.25">
      <c r="A3541" t="s">
        <v>10076</v>
      </c>
      <c r="B3541" t="s">
        <v>18720</v>
      </c>
      <c r="C3541" s="2">
        <v>5445.2310683647347</v>
      </c>
    </row>
    <row r="3542" spans="1:3" x14ac:dyDescent="0.25">
      <c r="A3542" t="s">
        <v>11403</v>
      </c>
      <c r="B3542" t="s">
        <v>20836</v>
      </c>
      <c r="C3542" s="2">
        <v>8820.2459519826498</v>
      </c>
    </row>
    <row r="3543" spans="1:3" x14ac:dyDescent="0.25">
      <c r="A3543" t="s">
        <v>14857</v>
      </c>
      <c r="B3543" t="s">
        <v>14859</v>
      </c>
      <c r="C3543" s="2">
        <v>4516.2392415038512</v>
      </c>
    </row>
    <row r="3544" spans="1:3" x14ac:dyDescent="0.25">
      <c r="A3544" t="s">
        <v>4243</v>
      </c>
      <c r="B3544" t="s">
        <v>20837</v>
      </c>
      <c r="C3544" s="2">
        <v>76138.645966354743</v>
      </c>
    </row>
    <row r="3545" spans="1:3" x14ac:dyDescent="0.25">
      <c r="A3545" t="s">
        <v>14054</v>
      </c>
      <c r="B3545" t="s">
        <v>14056</v>
      </c>
      <c r="C3545" s="2">
        <v>4601.0810650378262</v>
      </c>
    </row>
    <row r="3546" spans="1:3" x14ac:dyDescent="0.25">
      <c r="A3546" t="s">
        <v>1577</v>
      </c>
      <c r="B3546" t="s">
        <v>20838</v>
      </c>
      <c r="C3546" s="2">
        <v>162671.74881460017</v>
      </c>
    </row>
    <row r="3547" spans="1:3" x14ac:dyDescent="0.25">
      <c r="A3547" t="s">
        <v>6499</v>
      </c>
      <c r="B3547" t="s">
        <v>6501</v>
      </c>
      <c r="C3547" s="2">
        <v>41486.570990157452</v>
      </c>
    </row>
    <row r="3548" spans="1:3" x14ac:dyDescent="0.25">
      <c r="A3548" t="s">
        <v>2342</v>
      </c>
      <c r="B3548" t="s">
        <v>2344</v>
      </c>
      <c r="C3548" s="2">
        <v>191251.64862329015</v>
      </c>
    </row>
    <row r="3549" spans="1:3" x14ac:dyDescent="0.25">
      <c r="A3549" t="s">
        <v>5819</v>
      </c>
      <c r="B3549" t="s">
        <v>20839</v>
      </c>
      <c r="C3549" s="2">
        <v>41526.889419493098</v>
      </c>
    </row>
    <row r="3550" spans="1:3" x14ac:dyDescent="0.25">
      <c r="A3550" t="s">
        <v>5911</v>
      </c>
      <c r="B3550" t="s">
        <v>20840</v>
      </c>
      <c r="C3550" s="2">
        <v>31893.095209564897</v>
      </c>
    </row>
    <row r="3551" spans="1:3" x14ac:dyDescent="0.25">
      <c r="A3551" t="s">
        <v>9968</v>
      </c>
      <c r="B3551" t="s">
        <v>9970</v>
      </c>
      <c r="C3551" s="2">
        <v>7054.6898531002516</v>
      </c>
    </row>
    <row r="3552" spans="1:3" x14ac:dyDescent="0.25">
      <c r="A3552" t="s">
        <v>6112</v>
      </c>
      <c r="B3552" t="s">
        <v>20841</v>
      </c>
      <c r="C3552" s="2">
        <v>62141.800115317645</v>
      </c>
    </row>
    <row r="3553" spans="1:3" x14ac:dyDescent="0.25">
      <c r="A3553" t="s">
        <v>1694</v>
      </c>
      <c r="B3553" t="s">
        <v>20842</v>
      </c>
      <c r="C3553" s="2">
        <v>245073.93352242571</v>
      </c>
    </row>
    <row r="3554" spans="1:3" x14ac:dyDescent="0.25">
      <c r="A3554" t="s">
        <v>10513</v>
      </c>
      <c r="B3554" t="s">
        <v>10515</v>
      </c>
      <c r="C3554" s="2">
        <v>6331.3553748940194</v>
      </c>
    </row>
    <row r="3555" spans="1:3" x14ac:dyDescent="0.25">
      <c r="A3555" t="s">
        <v>6672</v>
      </c>
      <c r="B3555" t="s">
        <v>20843</v>
      </c>
      <c r="C3555" s="2">
        <v>46054.861841573947</v>
      </c>
    </row>
    <row r="3556" spans="1:3" x14ac:dyDescent="0.25">
      <c r="A3556" t="s">
        <v>17193</v>
      </c>
      <c r="B3556" t="s">
        <v>17195</v>
      </c>
      <c r="C3556" s="2">
        <v>2379.2267499192949</v>
      </c>
    </row>
    <row r="3557" spans="1:3" x14ac:dyDescent="0.25">
      <c r="A3557" t="s">
        <v>10939</v>
      </c>
      <c r="B3557" t="s">
        <v>20844</v>
      </c>
      <c r="C3557" s="2">
        <v>12084.140713665498</v>
      </c>
    </row>
    <row r="3558" spans="1:3" x14ac:dyDescent="0.25">
      <c r="A3558" t="s">
        <v>20845</v>
      </c>
      <c r="B3558" t="s">
        <v>20846</v>
      </c>
      <c r="C3558" s="2">
        <v>4463.2098665431204</v>
      </c>
    </row>
    <row r="3559" spans="1:3" x14ac:dyDescent="0.25">
      <c r="A3559" t="s">
        <v>5114</v>
      </c>
      <c r="B3559" t="s">
        <v>20847</v>
      </c>
      <c r="C3559" s="2">
        <v>75998.743892339568</v>
      </c>
    </row>
    <row r="3560" spans="1:3" x14ac:dyDescent="0.25">
      <c r="A3560" t="s">
        <v>13060</v>
      </c>
      <c r="B3560" t="s">
        <v>20848</v>
      </c>
      <c r="C3560" s="2">
        <v>8728.1634906896652</v>
      </c>
    </row>
    <row r="3561" spans="1:3" x14ac:dyDescent="0.25">
      <c r="A3561" t="s">
        <v>8506</v>
      </c>
      <c r="B3561" t="s">
        <v>20849</v>
      </c>
      <c r="C3561" s="2">
        <v>7591.1377709513808</v>
      </c>
    </row>
    <row r="3562" spans="1:3" x14ac:dyDescent="0.25">
      <c r="A3562" t="s">
        <v>9417</v>
      </c>
      <c r="B3562" t="s">
        <v>20850</v>
      </c>
      <c r="C3562" s="2">
        <v>18429.817470734379</v>
      </c>
    </row>
    <row r="3563" spans="1:3" x14ac:dyDescent="0.25">
      <c r="A3563" t="s">
        <v>5234</v>
      </c>
      <c r="B3563" t="s">
        <v>20851</v>
      </c>
      <c r="C3563" s="2">
        <v>61951.423508896798</v>
      </c>
    </row>
    <row r="3564" spans="1:3" x14ac:dyDescent="0.25">
      <c r="A3564" t="s">
        <v>15153</v>
      </c>
      <c r="B3564" t="s">
        <v>15155</v>
      </c>
      <c r="C3564" s="2">
        <v>4947.6636900726653</v>
      </c>
    </row>
    <row r="3565" spans="1:3" x14ac:dyDescent="0.25">
      <c r="A3565" t="s">
        <v>10864</v>
      </c>
      <c r="B3565" t="s">
        <v>20852</v>
      </c>
      <c r="C3565" s="2">
        <v>30171.931369333193</v>
      </c>
    </row>
    <row r="3566" spans="1:3" x14ac:dyDescent="0.25">
      <c r="A3566" t="s">
        <v>10975</v>
      </c>
      <c r="B3566" t="s">
        <v>20853</v>
      </c>
      <c r="C3566" s="2">
        <v>8695.4917591859321</v>
      </c>
    </row>
    <row r="3567" spans="1:3" x14ac:dyDescent="0.25">
      <c r="A3567" t="s">
        <v>3516</v>
      </c>
      <c r="B3567" t="s">
        <v>20854</v>
      </c>
      <c r="C3567" s="2">
        <v>96652.535127723182</v>
      </c>
    </row>
    <row r="3568" spans="1:3" x14ac:dyDescent="0.25">
      <c r="A3568" t="s">
        <v>6088</v>
      </c>
      <c r="B3568" t="s">
        <v>20855</v>
      </c>
      <c r="C3568" s="2">
        <v>75900.334716029582</v>
      </c>
    </row>
    <row r="3569" spans="1:3" x14ac:dyDescent="0.25">
      <c r="A3569" t="s">
        <v>7381</v>
      </c>
      <c r="B3569" t="s">
        <v>7383</v>
      </c>
      <c r="C3569" s="2">
        <v>43445.552021787073</v>
      </c>
    </row>
    <row r="3570" spans="1:3" x14ac:dyDescent="0.25">
      <c r="A3570" t="s">
        <v>3285</v>
      </c>
      <c r="B3570" t="s">
        <v>20856</v>
      </c>
      <c r="C3570" s="2">
        <v>174988.0799693898</v>
      </c>
    </row>
    <row r="3571" spans="1:3" x14ac:dyDescent="0.25">
      <c r="A3571" t="s">
        <v>6196</v>
      </c>
      <c r="B3571" t="s">
        <v>20857</v>
      </c>
      <c r="C3571" s="2">
        <v>31203.818588607035</v>
      </c>
    </row>
    <row r="3572" spans="1:3" x14ac:dyDescent="0.25">
      <c r="A3572" t="s">
        <v>8959</v>
      </c>
      <c r="B3572" t="s">
        <v>20858</v>
      </c>
      <c r="C3572" s="2">
        <v>32588.736505829867</v>
      </c>
    </row>
    <row r="3573" spans="1:3" x14ac:dyDescent="0.25">
      <c r="A3573" t="s">
        <v>2009</v>
      </c>
      <c r="B3573" t="s">
        <v>20859</v>
      </c>
      <c r="C3573" s="2">
        <v>220905.99718864111</v>
      </c>
    </row>
    <row r="3574" spans="1:3" x14ac:dyDescent="0.25">
      <c r="A3574" t="s">
        <v>12916</v>
      </c>
      <c r="B3574" t="s">
        <v>12918</v>
      </c>
      <c r="C3574" s="2">
        <v>6734.2129796933159</v>
      </c>
    </row>
    <row r="3575" spans="1:3" x14ac:dyDescent="0.25">
      <c r="A3575" t="s">
        <v>14213</v>
      </c>
      <c r="B3575" t="s">
        <v>20860</v>
      </c>
      <c r="C3575" s="2">
        <v>9247.9318871323248</v>
      </c>
    </row>
    <row r="3576" spans="1:3" x14ac:dyDescent="0.25">
      <c r="A3576" t="s">
        <v>15684</v>
      </c>
      <c r="B3576" t="s">
        <v>15686</v>
      </c>
      <c r="C3576" s="2">
        <v>3029.4612125072063</v>
      </c>
    </row>
    <row r="3577" spans="1:3" x14ac:dyDescent="0.25">
      <c r="A3577" t="s">
        <v>3435</v>
      </c>
      <c r="B3577" t="s">
        <v>20861</v>
      </c>
      <c r="C3577" s="2">
        <v>97501.292705050204</v>
      </c>
    </row>
    <row r="3578" spans="1:3" x14ac:dyDescent="0.25">
      <c r="A3578" t="s">
        <v>12453</v>
      </c>
      <c r="B3578" t="s">
        <v>20862</v>
      </c>
      <c r="C3578" s="2">
        <v>10257.503057073451</v>
      </c>
    </row>
    <row r="3579" spans="1:3" x14ac:dyDescent="0.25">
      <c r="A3579" t="s">
        <v>4198</v>
      </c>
      <c r="B3579" t="s">
        <v>20863</v>
      </c>
      <c r="C3579" s="2">
        <v>91169.45880043853</v>
      </c>
    </row>
    <row r="3580" spans="1:3" x14ac:dyDescent="0.25">
      <c r="A3580" t="s">
        <v>9258</v>
      </c>
      <c r="B3580" t="s">
        <v>9260</v>
      </c>
      <c r="C3580" s="2">
        <v>25375.89603198176</v>
      </c>
    </row>
    <row r="3581" spans="1:3" x14ac:dyDescent="0.25">
      <c r="A3581" t="s">
        <v>6735</v>
      </c>
      <c r="B3581" t="s">
        <v>20864</v>
      </c>
      <c r="C3581" s="2">
        <v>43623.217682582843</v>
      </c>
    </row>
    <row r="3582" spans="1:3" x14ac:dyDescent="0.25">
      <c r="A3582" t="s">
        <v>2015</v>
      </c>
      <c r="B3582" t="s">
        <v>20865</v>
      </c>
      <c r="C3582" s="2">
        <v>264021.52474890469</v>
      </c>
    </row>
    <row r="3583" spans="1:3" x14ac:dyDescent="0.25">
      <c r="A3583" t="s">
        <v>4066</v>
      </c>
      <c r="B3583" t="s">
        <v>20866</v>
      </c>
      <c r="C3583" s="2">
        <v>75540.919787472521</v>
      </c>
    </row>
    <row r="3584" spans="1:3" x14ac:dyDescent="0.25">
      <c r="A3584" t="s">
        <v>5060</v>
      </c>
      <c r="B3584" t="s">
        <v>5062</v>
      </c>
      <c r="C3584" s="2">
        <v>36864.618092278521</v>
      </c>
    </row>
    <row r="3585" spans="1:3" x14ac:dyDescent="0.25">
      <c r="A3585" t="s">
        <v>5348</v>
      </c>
      <c r="B3585" t="s">
        <v>20867</v>
      </c>
      <c r="C3585" s="2">
        <v>35900.037343135147</v>
      </c>
    </row>
    <row r="3586" spans="1:3" x14ac:dyDescent="0.25">
      <c r="A3586" t="s">
        <v>4441</v>
      </c>
      <c r="B3586" t="s">
        <v>20868</v>
      </c>
      <c r="C3586" s="2">
        <v>52720.918845856781</v>
      </c>
    </row>
    <row r="3587" spans="1:3" x14ac:dyDescent="0.25">
      <c r="A3587" t="s">
        <v>2582</v>
      </c>
      <c r="B3587" t="s">
        <v>20869</v>
      </c>
      <c r="C3587" s="2">
        <v>171845.08298012288</v>
      </c>
    </row>
    <row r="3588" spans="1:3" x14ac:dyDescent="0.25">
      <c r="A3588" t="s">
        <v>5522</v>
      </c>
      <c r="B3588" t="s">
        <v>5524</v>
      </c>
      <c r="C3588" s="2">
        <v>174496.49421256839</v>
      </c>
    </row>
    <row r="3589" spans="1:3" x14ac:dyDescent="0.25">
      <c r="A3589" t="s">
        <v>11636</v>
      </c>
      <c r="B3589" t="s">
        <v>11638</v>
      </c>
      <c r="C3589" s="2">
        <v>5447.9918167357919</v>
      </c>
    </row>
    <row r="3590" spans="1:3" x14ac:dyDescent="0.25">
      <c r="A3590" t="s">
        <v>12129</v>
      </c>
      <c r="B3590" t="s">
        <v>12131</v>
      </c>
      <c r="C3590" s="2">
        <v>6322.9109358140468</v>
      </c>
    </row>
    <row r="3591" spans="1:3" x14ac:dyDescent="0.25">
      <c r="A3591" t="s">
        <v>9654</v>
      </c>
      <c r="B3591" t="s">
        <v>9656</v>
      </c>
      <c r="C3591" s="2">
        <v>15310.880403521194</v>
      </c>
    </row>
    <row r="3592" spans="1:3" x14ac:dyDescent="0.25">
      <c r="A3592" t="s">
        <v>1460</v>
      </c>
      <c r="B3592" t="s">
        <v>19171</v>
      </c>
      <c r="C3592" s="2">
        <v>261361.65872457277</v>
      </c>
    </row>
    <row r="3593" spans="1:3" x14ac:dyDescent="0.25">
      <c r="A3593" t="s">
        <v>5636</v>
      </c>
      <c r="B3593" t="s">
        <v>5638</v>
      </c>
      <c r="C3593" s="2">
        <v>25222.962650499288</v>
      </c>
    </row>
    <row r="3594" spans="1:3" x14ac:dyDescent="0.25">
      <c r="A3594" t="s">
        <v>12309</v>
      </c>
      <c r="B3594" t="s">
        <v>20870</v>
      </c>
      <c r="C3594" s="2">
        <v>16820.479468740101</v>
      </c>
    </row>
    <row r="3595" spans="1:3" x14ac:dyDescent="0.25">
      <c r="A3595" t="s">
        <v>5870</v>
      </c>
      <c r="B3595" t="s">
        <v>20871</v>
      </c>
      <c r="C3595" s="2">
        <v>46275.77922684962</v>
      </c>
    </row>
    <row r="3596" spans="1:3" x14ac:dyDescent="0.25">
      <c r="A3596" t="s">
        <v>5756</v>
      </c>
      <c r="B3596" t="s">
        <v>20872</v>
      </c>
      <c r="C3596" s="2">
        <v>96437.311785962811</v>
      </c>
    </row>
    <row r="3597" spans="1:3" x14ac:dyDescent="0.25">
      <c r="A3597" t="s">
        <v>4952</v>
      </c>
      <c r="B3597" t="s">
        <v>20873</v>
      </c>
      <c r="C3597" s="2">
        <v>76392.265566397415</v>
      </c>
    </row>
    <row r="3598" spans="1:3" x14ac:dyDescent="0.25">
      <c r="A3598" t="s">
        <v>9825</v>
      </c>
      <c r="B3598" t="s">
        <v>9827</v>
      </c>
      <c r="C3598" s="2">
        <v>21318.671468079978</v>
      </c>
    </row>
    <row r="3599" spans="1:3" x14ac:dyDescent="0.25">
      <c r="A3599" t="s">
        <v>8848</v>
      </c>
      <c r="B3599" t="s">
        <v>20874</v>
      </c>
      <c r="C3599" s="2">
        <v>16463.320301664553</v>
      </c>
    </row>
    <row r="3600" spans="1:3" x14ac:dyDescent="0.25">
      <c r="A3600" t="s">
        <v>18300</v>
      </c>
      <c r="B3600" t="s">
        <v>18301</v>
      </c>
      <c r="C3600" s="2">
        <v>1719.7570088742852</v>
      </c>
    </row>
    <row r="3601" spans="1:3" x14ac:dyDescent="0.25">
      <c r="A3601" t="s">
        <v>15068</v>
      </c>
      <c r="B3601" t="s">
        <v>20875</v>
      </c>
      <c r="C3601" s="2">
        <v>3968.6908145774273</v>
      </c>
    </row>
    <row r="3602" spans="1:3" x14ac:dyDescent="0.25">
      <c r="A3602" t="s">
        <v>15041</v>
      </c>
      <c r="B3602" t="s">
        <v>15043</v>
      </c>
      <c r="C3602" s="2">
        <v>3060.6921784547958</v>
      </c>
    </row>
    <row r="3603" spans="1:3" x14ac:dyDescent="0.25">
      <c r="A3603" t="s">
        <v>4564</v>
      </c>
      <c r="B3603" t="s">
        <v>20876</v>
      </c>
      <c r="C3603" s="2">
        <v>86925.555882621309</v>
      </c>
    </row>
    <row r="3604" spans="1:3" x14ac:dyDescent="0.25">
      <c r="A3604" t="s">
        <v>11702</v>
      </c>
      <c r="B3604" t="s">
        <v>20877</v>
      </c>
      <c r="C3604" s="2">
        <v>7488.1273473562951</v>
      </c>
    </row>
    <row r="3605" spans="1:3" x14ac:dyDescent="0.25">
      <c r="A3605" t="s">
        <v>13160</v>
      </c>
      <c r="B3605" t="s">
        <v>13162</v>
      </c>
      <c r="C3605" s="2">
        <v>7722.2135023619112</v>
      </c>
    </row>
    <row r="3606" spans="1:3" x14ac:dyDescent="0.25">
      <c r="A3606" t="s">
        <v>7909</v>
      </c>
      <c r="B3606" t="s">
        <v>7911</v>
      </c>
      <c r="C3606" s="2">
        <v>17906.846606181294</v>
      </c>
    </row>
    <row r="3607" spans="1:3" x14ac:dyDescent="0.25">
      <c r="A3607" t="s">
        <v>3148</v>
      </c>
      <c r="B3607" t="s">
        <v>20878</v>
      </c>
      <c r="C3607" s="2">
        <v>165519.57579052821</v>
      </c>
    </row>
    <row r="3608" spans="1:3" x14ac:dyDescent="0.25">
      <c r="A3608" t="s">
        <v>16288</v>
      </c>
      <c r="B3608" t="s">
        <v>16290</v>
      </c>
      <c r="C3608" s="2">
        <v>2585.728427450761</v>
      </c>
    </row>
    <row r="3609" spans="1:3" x14ac:dyDescent="0.25">
      <c r="A3609" t="s">
        <v>14611</v>
      </c>
      <c r="B3609" t="s">
        <v>14613</v>
      </c>
      <c r="C3609" s="2">
        <v>933.47804296385118</v>
      </c>
    </row>
    <row r="3610" spans="1:3" x14ac:dyDescent="0.25">
      <c r="A3610" t="s">
        <v>5003</v>
      </c>
      <c r="B3610" t="s">
        <v>20879</v>
      </c>
      <c r="C3610" s="2">
        <v>105203.78066030092</v>
      </c>
    </row>
    <row r="3611" spans="1:3" x14ac:dyDescent="0.25">
      <c r="A3611" t="s">
        <v>6866</v>
      </c>
      <c r="B3611" t="s">
        <v>6868</v>
      </c>
      <c r="C3611" s="2">
        <v>16042.478721851461</v>
      </c>
    </row>
    <row r="3612" spans="1:3" x14ac:dyDescent="0.25">
      <c r="A3612" t="s">
        <v>9831</v>
      </c>
      <c r="B3612" t="s">
        <v>20880</v>
      </c>
      <c r="C3612" s="2">
        <v>42790.046830434083</v>
      </c>
    </row>
    <row r="3613" spans="1:3" x14ac:dyDescent="0.25">
      <c r="A3613" t="s">
        <v>13823</v>
      </c>
      <c r="B3613" t="s">
        <v>13825</v>
      </c>
      <c r="C3613" s="2">
        <v>9725.9439644627346</v>
      </c>
    </row>
    <row r="3614" spans="1:3" x14ac:dyDescent="0.25">
      <c r="A3614" t="s">
        <v>3076</v>
      </c>
      <c r="B3614" t="s">
        <v>20881</v>
      </c>
      <c r="C3614" s="2">
        <v>154931.42652839184</v>
      </c>
    </row>
    <row r="3615" spans="1:3" x14ac:dyDescent="0.25">
      <c r="A3615" t="s">
        <v>14783</v>
      </c>
      <c r="B3615" t="s">
        <v>14785</v>
      </c>
      <c r="C3615" s="2">
        <v>9048.7553952787293</v>
      </c>
    </row>
    <row r="3616" spans="1:3" x14ac:dyDescent="0.25">
      <c r="A3616" t="s">
        <v>9396</v>
      </c>
      <c r="B3616" t="s">
        <v>9398</v>
      </c>
      <c r="C3616" s="2">
        <v>37422.289263232153</v>
      </c>
    </row>
    <row r="3617" spans="1:3" x14ac:dyDescent="0.25">
      <c r="A3617" t="s">
        <v>6304</v>
      </c>
      <c r="B3617" t="s">
        <v>20882</v>
      </c>
      <c r="C3617" s="2">
        <v>16098.959032276012</v>
      </c>
    </row>
    <row r="3618" spans="1:3" x14ac:dyDescent="0.25">
      <c r="A3618" t="s">
        <v>4621</v>
      </c>
      <c r="B3618" t="s">
        <v>20566</v>
      </c>
      <c r="C3618" s="2">
        <v>86985.190348059783</v>
      </c>
    </row>
    <row r="3619" spans="1:3" x14ac:dyDescent="0.25">
      <c r="A3619" t="s">
        <v>11979</v>
      </c>
      <c r="B3619" t="s">
        <v>20883</v>
      </c>
      <c r="C3619" s="2">
        <v>11765.886242697265</v>
      </c>
    </row>
    <row r="3620" spans="1:3" x14ac:dyDescent="0.25">
      <c r="A3620" t="s">
        <v>14513</v>
      </c>
      <c r="B3620" t="s">
        <v>20884</v>
      </c>
      <c r="C3620" s="2">
        <v>4138.016714668961</v>
      </c>
    </row>
    <row r="3621" spans="1:3" x14ac:dyDescent="0.25">
      <c r="A3621" t="s">
        <v>11934</v>
      </c>
      <c r="B3621" t="s">
        <v>20885</v>
      </c>
      <c r="C3621" s="2">
        <v>10371.959083290212</v>
      </c>
    </row>
    <row r="3622" spans="1:3" x14ac:dyDescent="0.25">
      <c r="A3622" t="s">
        <v>20886</v>
      </c>
      <c r="B3622" t="s">
        <v>20887</v>
      </c>
      <c r="C3622" s="2">
        <v>6902.2160211903829</v>
      </c>
    </row>
    <row r="3623" spans="1:3" x14ac:dyDescent="0.25">
      <c r="A3623" t="s">
        <v>13391</v>
      </c>
      <c r="B3623" t="s">
        <v>13393</v>
      </c>
      <c r="C3623" s="2">
        <v>7553.8101523510404</v>
      </c>
    </row>
    <row r="3624" spans="1:3" x14ac:dyDescent="0.25">
      <c r="A3624" t="s">
        <v>2768</v>
      </c>
      <c r="B3624" t="s">
        <v>20888</v>
      </c>
      <c r="C3624" s="2">
        <v>183521.0355440093</v>
      </c>
    </row>
    <row r="3625" spans="1:3" x14ac:dyDescent="0.25">
      <c r="A3625" t="s">
        <v>5489</v>
      </c>
      <c r="B3625" t="s">
        <v>20889</v>
      </c>
      <c r="C3625" s="2">
        <v>30588.746857771825</v>
      </c>
    </row>
    <row r="3626" spans="1:3" x14ac:dyDescent="0.25">
      <c r="A3626" t="s">
        <v>14387</v>
      </c>
      <c r="B3626" t="s">
        <v>14389</v>
      </c>
      <c r="C3626" s="2">
        <v>6589.3887213949183</v>
      </c>
    </row>
    <row r="3627" spans="1:3" x14ac:dyDescent="0.25">
      <c r="A3627" t="s">
        <v>4279</v>
      </c>
      <c r="B3627" t="s">
        <v>20890</v>
      </c>
      <c r="C3627" s="2">
        <v>81652.411462719145</v>
      </c>
    </row>
    <row r="3628" spans="1:3" x14ac:dyDescent="0.25">
      <c r="A3628" t="s">
        <v>4240</v>
      </c>
      <c r="B3628" t="s">
        <v>4242</v>
      </c>
      <c r="C3628" s="2">
        <v>46239.371857706305</v>
      </c>
    </row>
    <row r="3629" spans="1:3" x14ac:dyDescent="0.25">
      <c r="A3629" t="s">
        <v>5030</v>
      </c>
      <c r="B3629" t="s">
        <v>20891</v>
      </c>
      <c r="C3629" s="2">
        <v>61240.93341248692</v>
      </c>
    </row>
    <row r="3630" spans="1:3" x14ac:dyDescent="0.25">
      <c r="A3630" t="s">
        <v>6244</v>
      </c>
      <c r="B3630" t="s">
        <v>6246</v>
      </c>
      <c r="C3630" s="2">
        <v>66652.460344488325</v>
      </c>
    </row>
    <row r="3631" spans="1:3" x14ac:dyDescent="0.25">
      <c r="A3631" t="s">
        <v>12465</v>
      </c>
      <c r="B3631" t="s">
        <v>12467</v>
      </c>
      <c r="C3631" s="2">
        <v>12401.719951594645</v>
      </c>
    </row>
    <row r="3632" spans="1:3" x14ac:dyDescent="0.25">
      <c r="A3632" t="s">
        <v>11334</v>
      </c>
      <c r="B3632" t="s">
        <v>11336</v>
      </c>
      <c r="C3632" s="2">
        <v>9847.4168927892697</v>
      </c>
    </row>
    <row r="3633" spans="1:3" x14ac:dyDescent="0.25">
      <c r="A3633" t="s">
        <v>5102</v>
      </c>
      <c r="B3633" t="s">
        <v>20892</v>
      </c>
      <c r="C3633" s="2">
        <v>24828.042772422701</v>
      </c>
    </row>
    <row r="3634" spans="1:3" x14ac:dyDescent="0.25">
      <c r="A3634" t="s">
        <v>13087</v>
      </c>
      <c r="B3634" t="s">
        <v>13089</v>
      </c>
      <c r="C3634" s="2">
        <v>9035.1242001966348</v>
      </c>
    </row>
    <row r="3635" spans="1:3" x14ac:dyDescent="0.25">
      <c r="A3635" t="s">
        <v>8494</v>
      </c>
      <c r="B3635" t="s">
        <v>20893</v>
      </c>
      <c r="C3635" s="2">
        <v>24967.057956023662</v>
      </c>
    </row>
    <row r="3636" spans="1:3" x14ac:dyDescent="0.25">
      <c r="A3636" t="s">
        <v>13712</v>
      </c>
      <c r="B3636" t="s">
        <v>20894</v>
      </c>
      <c r="C3636" s="2">
        <v>10733.559604307695</v>
      </c>
    </row>
    <row r="3637" spans="1:3" x14ac:dyDescent="0.25">
      <c r="A3637" t="s">
        <v>3698</v>
      </c>
      <c r="B3637" t="s">
        <v>3700</v>
      </c>
      <c r="C3637" s="2">
        <v>90191.981330310955</v>
      </c>
    </row>
    <row r="3638" spans="1:3" x14ac:dyDescent="0.25">
      <c r="A3638" t="s">
        <v>14572</v>
      </c>
      <c r="B3638" t="s">
        <v>14574</v>
      </c>
      <c r="C3638" s="2">
        <v>3310.8274839908267</v>
      </c>
    </row>
    <row r="3639" spans="1:3" x14ac:dyDescent="0.25">
      <c r="A3639" t="s">
        <v>3719</v>
      </c>
      <c r="B3639" t="s">
        <v>20895</v>
      </c>
      <c r="C3639" s="2">
        <v>135814.67102063226</v>
      </c>
    </row>
    <row r="3640" spans="1:3" x14ac:dyDescent="0.25">
      <c r="A3640" t="s">
        <v>9501</v>
      </c>
      <c r="B3640" t="s">
        <v>20896</v>
      </c>
      <c r="C3640" s="2">
        <v>24231.030937181495</v>
      </c>
    </row>
    <row r="3641" spans="1:3" x14ac:dyDescent="0.25">
      <c r="A3641" t="s">
        <v>20897</v>
      </c>
      <c r="B3641" t="s">
        <v>20898</v>
      </c>
      <c r="C3641" s="2">
        <v>22653.723367850584</v>
      </c>
    </row>
    <row r="3642" spans="1:3" x14ac:dyDescent="0.25">
      <c r="A3642" t="s">
        <v>16638</v>
      </c>
      <c r="B3642" t="s">
        <v>16639</v>
      </c>
      <c r="C3642" s="2">
        <v>2668.5508785824891</v>
      </c>
    </row>
    <row r="3643" spans="1:3" x14ac:dyDescent="0.25">
      <c r="A3643" t="s">
        <v>9840</v>
      </c>
      <c r="B3643" t="s">
        <v>9842</v>
      </c>
      <c r="C3643" s="2">
        <v>18278.224777679607</v>
      </c>
    </row>
    <row r="3644" spans="1:3" x14ac:dyDescent="0.25">
      <c r="A3644" t="s">
        <v>16939</v>
      </c>
      <c r="B3644" t="s">
        <v>20899</v>
      </c>
      <c r="C3644" s="2">
        <v>682.53751915292798</v>
      </c>
    </row>
    <row r="3645" spans="1:3" x14ac:dyDescent="0.25">
      <c r="A3645" t="s">
        <v>4132</v>
      </c>
      <c r="B3645" t="s">
        <v>4134</v>
      </c>
      <c r="C3645" s="2">
        <v>46333.467364686512</v>
      </c>
    </row>
    <row r="3646" spans="1:3" x14ac:dyDescent="0.25">
      <c r="A3646" t="s">
        <v>10192</v>
      </c>
      <c r="B3646" t="s">
        <v>20900</v>
      </c>
      <c r="C3646" s="2">
        <v>2399.2093917225566</v>
      </c>
    </row>
    <row r="3647" spans="1:3" x14ac:dyDescent="0.25">
      <c r="A3647" t="s">
        <v>14237</v>
      </c>
      <c r="B3647" t="s">
        <v>20901</v>
      </c>
      <c r="C3647" s="2">
        <v>4404.1988701117643</v>
      </c>
    </row>
    <row r="3648" spans="1:3" x14ac:dyDescent="0.25">
      <c r="A3648" t="s">
        <v>15585</v>
      </c>
      <c r="B3648" t="s">
        <v>20902</v>
      </c>
      <c r="C3648" s="2">
        <v>10732.791196011085</v>
      </c>
    </row>
    <row r="3649" spans="1:3" x14ac:dyDescent="0.25">
      <c r="A3649" t="s">
        <v>9873</v>
      </c>
      <c r="B3649" t="s">
        <v>20903</v>
      </c>
      <c r="C3649" s="2">
        <v>15924.399213397683</v>
      </c>
    </row>
    <row r="3650" spans="1:3" x14ac:dyDescent="0.25">
      <c r="A3650" t="s">
        <v>15455</v>
      </c>
      <c r="B3650" t="s">
        <v>20904</v>
      </c>
      <c r="C3650" s="2">
        <v>5083.9756408936346</v>
      </c>
    </row>
    <row r="3651" spans="1:3" x14ac:dyDescent="0.25">
      <c r="A3651" t="s">
        <v>9846</v>
      </c>
      <c r="B3651" t="s">
        <v>20905</v>
      </c>
      <c r="C3651" s="2">
        <v>25760.773112702718</v>
      </c>
    </row>
    <row r="3652" spans="1:3" x14ac:dyDescent="0.25">
      <c r="A3652" t="s">
        <v>2939</v>
      </c>
      <c r="B3652" t="s">
        <v>20906</v>
      </c>
      <c r="C3652" s="2">
        <v>98352.926061930411</v>
      </c>
    </row>
    <row r="3653" spans="1:3" x14ac:dyDescent="0.25">
      <c r="A3653" t="s">
        <v>16258</v>
      </c>
      <c r="B3653" t="s">
        <v>16260</v>
      </c>
      <c r="C3653" s="2">
        <v>8144.1214212333252</v>
      </c>
    </row>
    <row r="3654" spans="1:3" x14ac:dyDescent="0.25">
      <c r="A3654" t="s">
        <v>20907</v>
      </c>
      <c r="B3654" t="s">
        <v>20908</v>
      </c>
      <c r="C3654" s="2">
        <v>33835.430078828867</v>
      </c>
    </row>
    <row r="3655" spans="1:3" x14ac:dyDescent="0.25">
      <c r="A3655" t="s">
        <v>14815</v>
      </c>
      <c r="B3655" t="s">
        <v>14817</v>
      </c>
      <c r="C3655" s="2">
        <v>829.74177260954025</v>
      </c>
    </row>
    <row r="3656" spans="1:3" x14ac:dyDescent="0.25">
      <c r="A3656" t="s">
        <v>12228</v>
      </c>
      <c r="B3656" t="s">
        <v>12230</v>
      </c>
      <c r="C3656" s="2">
        <v>14442.394978459326</v>
      </c>
    </row>
    <row r="3657" spans="1:3" x14ac:dyDescent="0.25">
      <c r="A3657" t="s">
        <v>18776</v>
      </c>
      <c r="B3657" t="s">
        <v>20909</v>
      </c>
      <c r="C3657" s="2">
        <v>14624.392713574012</v>
      </c>
    </row>
    <row r="3658" spans="1:3" x14ac:dyDescent="0.25">
      <c r="A3658" t="s">
        <v>5947</v>
      </c>
      <c r="B3658" t="s">
        <v>20910</v>
      </c>
      <c r="C3658" s="2">
        <v>59329.069728212584</v>
      </c>
    </row>
    <row r="3659" spans="1:3" x14ac:dyDescent="0.25">
      <c r="A3659" t="s">
        <v>6738</v>
      </c>
      <c r="B3659" t="s">
        <v>6740</v>
      </c>
      <c r="C3659" s="2">
        <v>27594.257425254997</v>
      </c>
    </row>
    <row r="3660" spans="1:3" x14ac:dyDescent="0.25">
      <c r="A3660" t="s">
        <v>11101</v>
      </c>
      <c r="B3660" t="s">
        <v>20911</v>
      </c>
      <c r="C3660" s="2">
        <v>13130.694408660584</v>
      </c>
    </row>
    <row r="3661" spans="1:3" x14ac:dyDescent="0.25">
      <c r="A3661" t="s">
        <v>6121</v>
      </c>
      <c r="B3661" t="s">
        <v>6123</v>
      </c>
      <c r="C3661" s="2">
        <v>44649.905492424528</v>
      </c>
    </row>
    <row r="3662" spans="1:3" x14ac:dyDescent="0.25">
      <c r="A3662" t="s">
        <v>2051</v>
      </c>
      <c r="B3662" t="s">
        <v>2053</v>
      </c>
      <c r="C3662" s="2">
        <v>258629.66814904701</v>
      </c>
    </row>
    <row r="3663" spans="1:3" x14ac:dyDescent="0.25">
      <c r="A3663" t="s">
        <v>16782</v>
      </c>
      <c r="B3663" t="s">
        <v>16784</v>
      </c>
      <c r="C3663" s="2">
        <v>1898.0145051021002</v>
      </c>
    </row>
    <row r="3664" spans="1:3" x14ac:dyDescent="0.25">
      <c r="A3664" t="s">
        <v>9534</v>
      </c>
      <c r="B3664" t="s">
        <v>9536</v>
      </c>
      <c r="C3664" s="2">
        <v>4818.4836725435944</v>
      </c>
    </row>
    <row r="3665" spans="1:3" x14ac:dyDescent="0.25">
      <c r="A3665" t="s">
        <v>16446</v>
      </c>
      <c r="B3665" t="s">
        <v>16448</v>
      </c>
      <c r="C3665" s="2">
        <v>995.70991249477447</v>
      </c>
    </row>
    <row r="3666" spans="1:3" x14ac:dyDescent="0.25">
      <c r="A3666" t="s">
        <v>10492</v>
      </c>
      <c r="B3666" t="s">
        <v>10494</v>
      </c>
      <c r="C3666" s="2">
        <v>44969.715184975117</v>
      </c>
    </row>
    <row r="3667" spans="1:3" x14ac:dyDescent="0.25">
      <c r="A3667" t="s">
        <v>13283</v>
      </c>
      <c r="B3667" t="s">
        <v>13285</v>
      </c>
      <c r="C3667" s="2">
        <v>20798.155368953496</v>
      </c>
    </row>
    <row r="3668" spans="1:3" x14ac:dyDescent="0.25">
      <c r="A3668" t="s">
        <v>14159</v>
      </c>
      <c r="B3668" t="s">
        <v>20912</v>
      </c>
      <c r="C3668" s="2">
        <v>7548.9788427016892</v>
      </c>
    </row>
    <row r="3669" spans="1:3" x14ac:dyDescent="0.25">
      <c r="A3669" t="s">
        <v>10243</v>
      </c>
      <c r="B3669" t="s">
        <v>20913</v>
      </c>
      <c r="C3669" s="2">
        <v>22800.848249791528</v>
      </c>
    </row>
    <row r="3670" spans="1:3" x14ac:dyDescent="0.25">
      <c r="A3670" t="s">
        <v>1871</v>
      </c>
      <c r="B3670" t="s">
        <v>1873</v>
      </c>
      <c r="C3670" s="2">
        <v>214144.92442792107</v>
      </c>
    </row>
    <row r="3671" spans="1:3" x14ac:dyDescent="0.25">
      <c r="A3671" t="s">
        <v>5822</v>
      </c>
      <c r="B3671" t="s">
        <v>20914</v>
      </c>
      <c r="C3671" s="2">
        <v>38335.024308278873</v>
      </c>
    </row>
    <row r="3672" spans="1:3" x14ac:dyDescent="0.25">
      <c r="A3672" t="s">
        <v>13568</v>
      </c>
      <c r="B3672" t="s">
        <v>20915</v>
      </c>
      <c r="C3672" s="2">
        <v>8507.5911989603774</v>
      </c>
    </row>
    <row r="3673" spans="1:3" x14ac:dyDescent="0.25">
      <c r="A3673" t="s">
        <v>7534</v>
      </c>
      <c r="B3673" t="s">
        <v>20916</v>
      </c>
      <c r="C3673" s="2">
        <v>28775.970458626129</v>
      </c>
    </row>
    <row r="3674" spans="1:3" x14ac:dyDescent="0.25">
      <c r="A3674" t="s">
        <v>8038</v>
      </c>
      <c r="B3674" t="s">
        <v>20917</v>
      </c>
      <c r="C3674" s="2">
        <v>21118.100798299005</v>
      </c>
    </row>
    <row r="3675" spans="1:3" x14ac:dyDescent="0.25">
      <c r="A3675" t="s">
        <v>9992</v>
      </c>
      <c r="B3675" t="s">
        <v>20918</v>
      </c>
      <c r="C3675" s="2">
        <v>23411.842700376226</v>
      </c>
    </row>
    <row r="3676" spans="1:3" x14ac:dyDescent="0.25">
      <c r="A3676" t="s">
        <v>8290</v>
      </c>
      <c r="B3676" t="s">
        <v>8292</v>
      </c>
      <c r="C3676" s="2">
        <v>40235.894462477292</v>
      </c>
    </row>
    <row r="3677" spans="1:3" x14ac:dyDescent="0.25">
      <c r="A3677" t="s">
        <v>2471</v>
      </c>
      <c r="B3677" t="s">
        <v>20919</v>
      </c>
      <c r="C3677" s="2">
        <v>130550.61406411818</v>
      </c>
    </row>
    <row r="3678" spans="1:3" x14ac:dyDescent="0.25">
      <c r="A3678" t="s">
        <v>16493</v>
      </c>
      <c r="B3678" t="s">
        <v>16495</v>
      </c>
      <c r="C3678" s="2">
        <v>2595.2184999762717</v>
      </c>
    </row>
    <row r="3679" spans="1:3" x14ac:dyDescent="0.25">
      <c r="A3679" t="s">
        <v>3904</v>
      </c>
      <c r="B3679" t="s">
        <v>20920</v>
      </c>
      <c r="C3679" s="2">
        <v>69469.976603925796</v>
      </c>
    </row>
    <row r="3680" spans="1:3" x14ac:dyDescent="0.25">
      <c r="A3680" t="s">
        <v>8809</v>
      </c>
      <c r="B3680" t="s">
        <v>20921</v>
      </c>
      <c r="C3680" s="2">
        <v>5924.8535822449285</v>
      </c>
    </row>
    <row r="3681" spans="1:3" x14ac:dyDescent="0.25">
      <c r="A3681" t="s">
        <v>8248</v>
      </c>
      <c r="B3681" t="s">
        <v>20922</v>
      </c>
      <c r="C3681" s="2">
        <v>20105.150012226968</v>
      </c>
    </row>
    <row r="3682" spans="1:3" x14ac:dyDescent="0.25">
      <c r="A3682" t="s">
        <v>4480</v>
      </c>
      <c r="B3682" t="s">
        <v>20923</v>
      </c>
      <c r="C3682" s="2">
        <v>38507.665982195242</v>
      </c>
    </row>
    <row r="3683" spans="1:3" x14ac:dyDescent="0.25">
      <c r="A3683" t="s">
        <v>18651</v>
      </c>
      <c r="B3683" t="s">
        <v>18652</v>
      </c>
      <c r="C3683" s="2">
        <v>3879.0240081091197</v>
      </c>
    </row>
    <row r="3684" spans="1:3" x14ac:dyDescent="0.25">
      <c r="A3684" t="s">
        <v>12237</v>
      </c>
      <c r="B3684" t="s">
        <v>12239</v>
      </c>
      <c r="C3684" s="2">
        <v>5552.2675833342801</v>
      </c>
    </row>
    <row r="3685" spans="1:3" x14ac:dyDescent="0.25">
      <c r="A3685" t="s">
        <v>9099</v>
      </c>
      <c r="B3685" t="s">
        <v>20924</v>
      </c>
      <c r="C3685" s="2">
        <v>49171.28662776947</v>
      </c>
    </row>
    <row r="3686" spans="1:3" x14ac:dyDescent="0.25">
      <c r="A3686" t="s">
        <v>6394</v>
      </c>
      <c r="B3686" t="s">
        <v>20925</v>
      </c>
      <c r="C3686" s="2">
        <v>56356.939481721769</v>
      </c>
    </row>
    <row r="3687" spans="1:3" x14ac:dyDescent="0.25">
      <c r="A3687" t="s">
        <v>13292</v>
      </c>
      <c r="B3687" t="s">
        <v>20926</v>
      </c>
      <c r="C3687" s="2">
        <v>24500.146387768546</v>
      </c>
    </row>
    <row r="3688" spans="1:3" x14ac:dyDescent="0.25">
      <c r="A3688" t="s">
        <v>7363</v>
      </c>
      <c r="B3688" t="s">
        <v>7365</v>
      </c>
      <c r="C3688" s="2">
        <v>46212.627107861685</v>
      </c>
    </row>
    <row r="3689" spans="1:3" x14ac:dyDescent="0.25">
      <c r="A3689" t="s">
        <v>5261</v>
      </c>
      <c r="B3689" t="s">
        <v>20927</v>
      </c>
      <c r="C3689" s="2">
        <v>62069.157923804196</v>
      </c>
    </row>
    <row r="3690" spans="1:3" x14ac:dyDescent="0.25">
      <c r="A3690" t="s">
        <v>5714</v>
      </c>
      <c r="B3690" t="s">
        <v>5716</v>
      </c>
      <c r="C3690" s="2">
        <v>104537.23247546369</v>
      </c>
    </row>
    <row r="3691" spans="1:3" x14ac:dyDescent="0.25">
      <c r="A3691" t="s">
        <v>3333</v>
      </c>
      <c r="B3691" t="s">
        <v>20928</v>
      </c>
      <c r="C3691" s="2">
        <v>83174.44654903785</v>
      </c>
    </row>
    <row r="3692" spans="1:3" x14ac:dyDescent="0.25">
      <c r="A3692" t="s">
        <v>7936</v>
      </c>
      <c r="B3692" t="s">
        <v>7938</v>
      </c>
      <c r="C3692" s="2">
        <v>60877.837486101773</v>
      </c>
    </row>
    <row r="3693" spans="1:3" x14ac:dyDescent="0.25">
      <c r="A3693" t="s">
        <v>5342</v>
      </c>
      <c r="B3693" t="s">
        <v>5344</v>
      </c>
      <c r="C3693" s="2">
        <v>17241.966373484924</v>
      </c>
    </row>
    <row r="3694" spans="1:3" x14ac:dyDescent="0.25">
      <c r="A3694" t="s">
        <v>1077</v>
      </c>
      <c r="B3694" t="s">
        <v>1079</v>
      </c>
      <c r="C3694" s="2">
        <v>287365.95284983923</v>
      </c>
    </row>
    <row r="3695" spans="1:3" x14ac:dyDescent="0.25">
      <c r="A3695" t="s">
        <v>16609</v>
      </c>
      <c r="B3695" t="s">
        <v>16611</v>
      </c>
      <c r="C3695" s="2">
        <v>4701.4969603200298</v>
      </c>
    </row>
    <row r="3696" spans="1:3" x14ac:dyDescent="0.25">
      <c r="A3696" t="s">
        <v>8668</v>
      </c>
      <c r="B3696" t="s">
        <v>8670</v>
      </c>
      <c r="C3696" s="2">
        <v>21345.444975720133</v>
      </c>
    </row>
    <row r="3697" spans="1:3" x14ac:dyDescent="0.25">
      <c r="A3697" t="s">
        <v>10516</v>
      </c>
      <c r="B3697" t="s">
        <v>18896</v>
      </c>
      <c r="C3697" s="2">
        <v>7159.828353564696</v>
      </c>
    </row>
    <row r="3698" spans="1:3" x14ac:dyDescent="0.25">
      <c r="A3698" t="s">
        <v>2573</v>
      </c>
      <c r="B3698" t="s">
        <v>20929</v>
      </c>
      <c r="C3698" s="2">
        <v>2763.5091194286579</v>
      </c>
    </row>
    <row r="3699" spans="1:3" x14ac:dyDescent="0.25">
      <c r="A3699" t="s">
        <v>5678</v>
      </c>
      <c r="B3699" t="s">
        <v>20930</v>
      </c>
      <c r="C3699" s="2">
        <v>78751.555111830385</v>
      </c>
    </row>
    <row r="3700" spans="1:3" x14ac:dyDescent="0.25">
      <c r="A3700" t="s">
        <v>1934</v>
      </c>
      <c r="B3700" t="s">
        <v>20931</v>
      </c>
      <c r="C3700" s="2">
        <v>257285.29872352412</v>
      </c>
    </row>
    <row r="3701" spans="1:3" x14ac:dyDescent="0.25">
      <c r="A3701" t="s">
        <v>4207</v>
      </c>
      <c r="B3701" t="s">
        <v>4209</v>
      </c>
      <c r="C3701" s="2">
        <v>54354.131569701603</v>
      </c>
    </row>
    <row r="3702" spans="1:3" x14ac:dyDescent="0.25">
      <c r="A3702" t="s">
        <v>3309</v>
      </c>
      <c r="B3702" t="s">
        <v>20932</v>
      </c>
      <c r="C3702" s="2">
        <v>123431.04662429806</v>
      </c>
    </row>
    <row r="3703" spans="1:3" x14ac:dyDescent="0.25">
      <c r="A3703" t="s">
        <v>1802</v>
      </c>
      <c r="B3703" t="s">
        <v>19140</v>
      </c>
      <c r="C3703" s="2">
        <v>222579.93095095901</v>
      </c>
    </row>
    <row r="3704" spans="1:3" x14ac:dyDescent="0.25">
      <c r="A3704" t="s">
        <v>10672</v>
      </c>
      <c r="B3704" t="s">
        <v>20933</v>
      </c>
      <c r="C3704" s="2">
        <v>20349.878852203015</v>
      </c>
    </row>
    <row r="3705" spans="1:3" x14ac:dyDescent="0.25">
      <c r="A3705" t="s">
        <v>7606</v>
      </c>
      <c r="B3705" t="s">
        <v>7608</v>
      </c>
      <c r="C3705" s="2">
        <v>47969.268290129199</v>
      </c>
    </row>
    <row r="3706" spans="1:3" x14ac:dyDescent="0.25">
      <c r="A3706" t="s">
        <v>4171</v>
      </c>
      <c r="B3706" t="s">
        <v>4173</v>
      </c>
      <c r="C3706" s="2">
        <v>99961.982237528471</v>
      </c>
    </row>
    <row r="3707" spans="1:3" x14ac:dyDescent="0.25">
      <c r="A3707" t="s">
        <v>3805</v>
      </c>
      <c r="B3707" t="s">
        <v>20934</v>
      </c>
      <c r="C3707" s="2">
        <v>58095.693315168486</v>
      </c>
    </row>
    <row r="3708" spans="1:3" x14ac:dyDescent="0.25">
      <c r="A3708" t="s">
        <v>4985</v>
      </c>
      <c r="B3708" t="s">
        <v>4987</v>
      </c>
      <c r="C3708" s="2">
        <v>47150.993976065947</v>
      </c>
    </row>
    <row r="3709" spans="1:3" x14ac:dyDescent="0.25">
      <c r="A3709" t="s">
        <v>7597</v>
      </c>
      <c r="B3709" t="s">
        <v>20935</v>
      </c>
      <c r="C3709" s="2">
        <v>25217.653386288202</v>
      </c>
    </row>
    <row r="3710" spans="1:3" x14ac:dyDescent="0.25">
      <c r="A3710" t="s">
        <v>11833</v>
      </c>
      <c r="B3710" t="s">
        <v>11835</v>
      </c>
      <c r="C3710" s="2">
        <v>8265.7956541285821</v>
      </c>
    </row>
    <row r="3711" spans="1:3" x14ac:dyDescent="0.25">
      <c r="A3711" t="s">
        <v>2966</v>
      </c>
      <c r="B3711" t="s">
        <v>20936</v>
      </c>
      <c r="C3711" s="2">
        <v>152908.41971594605</v>
      </c>
    </row>
    <row r="3712" spans="1:3" x14ac:dyDescent="0.25">
      <c r="A3712" t="s">
        <v>14267</v>
      </c>
      <c r="B3712" t="s">
        <v>14269</v>
      </c>
      <c r="C3712" s="2">
        <v>18807.5982778299</v>
      </c>
    </row>
    <row r="3713" spans="1:3" x14ac:dyDescent="0.25">
      <c r="A3713" t="s">
        <v>1688</v>
      </c>
      <c r="B3713" t="s">
        <v>20937</v>
      </c>
      <c r="C3713" s="2">
        <v>277500.3035146828</v>
      </c>
    </row>
    <row r="3714" spans="1:3" x14ac:dyDescent="0.25">
      <c r="A3714" t="s">
        <v>11340</v>
      </c>
      <c r="B3714" t="s">
        <v>20938</v>
      </c>
      <c r="C3714" s="2">
        <v>13833.550460668586</v>
      </c>
    </row>
    <row r="3715" spans="1:3" x14ac:dyDescent="0.25">
      <c r="A3715" t="s">
        <v>3525</v>
      </c>
      <c r="B3715" t="s">
        <v>3527</v>
      </c>
      <c r="C3715" s="2">
        <v>73088.109890969979</v>
      </c>
    </row>
    <row r="3716" spans="1:3" x14ac:dyDescent="0.25">
      <c r="A3716" t="s">
        <v>7219</v>
      </c>
      <c r="B3716" t="s">
        <v>7221</v>
      </c>
      <c r="C3716" s="2">
        <v>10662.757911708281</v>
      </c>
    </row>
    <row r="3717" spans="1:3" x14ac:dyDescent="0.25">
      <c r="A3717" t="s">
        <v>13112</v>
      </c>
      <c r="B3717" t="s">
        <v>13114</v>
      </c>
      <c r="C3717" s="2">
        <v>6266.7837711186248</v>
      </c>
    </row>
    <row r="3718" spans="1:3" x14ac:dyDescent="0.25">
      <c r="A3718" t="s">
        <v>4141</v>
      </c>
      <c r="B3718" t="s">
        <v>20939</v>
      </c>
      <c r="C3718" s="2">
        <v>78013.572562892034</v>
      </c>
    </row>
    <row r="3719" spans="1:3" x14ac:dyDescent="0.25">
      <c r="A3719" t="s">
        <v>8770</v>
      </c>
      <c r="B3719" t="s">
        <v>20940</v>
      </c>
      <c r="C3719" s="2">
        <v>22310.564070795852</v>
      </c>
    </row>
    <row r="3720" spans="1:3" x14ac:dyDescent="0.25">
      <c r="A3720" t="s">
        <v>14978</v>
      </c>
      <c r="B3720" t="s">
        <v>14980</v>
      </c>
      <c r="C3720" s="2">
        <v>5234.2638803430827</v>
      </c>
    </row>
    <row r="3721" spans="1:3" x14ac:dyDescent="0.25">
      <c r="A3721" t="s">
        <v>8968</v>
      </c>
      <c r="B3721" t="s">
        <v>8970</v>
      </c>
      <c r="C3721" s="2">
        <v>24471.273561054568</v>
      </c>
    </row>
    <row r="3722" spans="1:3" x14ac:dyDescent="0.25">
      <c r="A3722" t="s">
        <v>7495</v>
      </c>
      <c r="B3722" t="s">
        <v>7497</v>
      </c>
      <c r="C3722" s="2">
        <v>27710.379102988962</v>
      </c>
    </row>
    <row r="3723" spans="1:3" x14ac:dyDescent="0.25">
      <c r="A3723" t="s">
        <v>2225</v>
      </c>
      <c r="B3723" t="s">
        <v>20941</v>
      </c>
      <c r="C3723" s="2">
        <v>207279.46086942035</v>
      </c>
    </row>
    <row r="3724" spans="1:3" x14ac:dyDescent="0.25">
      <c r="A3724" t="s">
        <v>4727</v>
      </c>
      <c r="B3724" t="s">
        <v>20942</v>
      </c>
      <c r="C3724" s="2">
        <v>54037.680787669131</v>
      </c>
    </row>
    <row r="3725" spans="1:3" x14ac:dyDescent="0.25">
      <c r="A3725" t="s">
        <v>10723</v>
      </c>
      <c r="B3725" t="s">
        <v>10725</v>
      </c>
      <c r="C3725" s="2">
        <v>11388.726028829318</v>
      </c>
    </row>
    <row r="3726" spans="1:3" x14ac:dyDescent="0.25">
      <c r="A3726" t="s">
        <v>4781</v>
      </c>
      <c r="B3726" t="s">
        <v>4783</v>
      </c>
      <c r="C3726" s="2">
        <v>66452.055894765523</v>
      </c>
    </row>
    <row r="3727" spans="1:3" x14ac:dyDescent="0.25">
      <c r="A3727" t="s">
        <v>2381</v>
      </c>
      <c r="B3727" t="s">
        <v>2383</v>
      </c>
      <c r="C3727" s="2">
        <v>223045.34711384648</v>
      </c>
    </row>
    <row r="3728" spans="1:3" x14ac:dyDescent="0.25">
      <c r="A3728" t="s">
        <v>4573</v>
      </c>
      <c r="B3728" t="s">
        <v>20943</v>
      </c>
      <c r="C3728" s="2">
        <v>76401.180483012286</v>
      </c>
    </row>
    <row r="3729" spans="1:3" x14ac:dyDescent="0.25">
      <c r="A3729" t="s">
        <v>4027</v>
      </c>
      <c r="B3729" t="s">
        <v>4029</v>
      </c>
      <c r="C3729" s="2">
        <v>105470.94058079181</v>
      </c>
    </row>
    <row r="3730" spans="1:3" x14ac:dyDescent="0.25">
      <c r="A3730" t="s">
        <v>5456</v>
      </c>
      <c r="B3730" t="s">
        <v>5458</v>
      </c>
      <c r="C3730" s="2">
        <v>90585.905613506242</v>
      </c>
    </row>
    <row r="3731" spans="1:3" x14ac:dyDescent="0.25">
      <c r="A3731" t="s">
        <v>4651</v>
      </c>
      <c r="B3731" t="s">
        <v>4652</v>
      </c>
      <c r="C3731" s="2">
        <v>89499.43609831293</v>
      </c>
    </row>
    <row r="3732" spans="1:3" x14ac:dyDescent="0.25">
      <c r="A3732" t="s">
        <v>14750</v>
      </c>
      <c r="B3732" t="s">
        <v>14752</v>
      </c>
      <c r="C3732" s="2">
        <v>9615.6290608025574</v>
      </c>
    </row>
    <row r="3733" spans="1:3" x14ac:dyDescent="0.25">
      <c r="A3733" t="s">
        <v>11080</v>
      </c>
      <c r="B3733" t="s">
        <v>11082</v>
      </c>
      <c r="C3733" s="2">
        <v>7162.876679891071</v>
      </c>
    </row>
    <row r="3734" spans="1:3" x14ac:dyDescent="0.25">
      <c r="A3734" t="s">
        <v>9231</v>
      </c>
      <c r="B3734" t="s">
        <v>9233</v>
      </c>
      <c r="C3734" s="2">
        <v>9729.3948999265576</v>
      </c>
    </row>
    <row r="3735" spans="1:3" x14ac:dyDescent="0.25">
      <c r="A3735" t="s">
        <v>5777</v>
      </c>
      <c r="B3735" t="s">
        <v>20944</v>
      </c>
      <c r="C3735" s="2">
        <v>43559.638797909203</v>
      </c>
    </row>
    <row r="3736" spans="1:3" x14ac:dyDescent="0.25">
      <c r="A3736" t="s">
        <v>2165</v>
      </c>
      <c r="B3736" t="s">
        <v>2167</v>
      </c>
      <c r="C3736" s="2">
        <v>243859.95194184416</v>
      </c>
    </row>
    <row r="3737" spans="1:3" x14ac:dyDescent="0.25">
      <c r="A3737" t="s">
        <v>4078</v>
      </c>
      <c r="B3737" t="s">
        <v>4080</v>
      </c>
      <c r="C3737" s="2">
        <v>74443.407278794999</v>
      </c>
    </row>
    <row r="3738" spans="1:3" x14ac:dyDescent="0.25">
      <c r="A3738" t="s">
        <v>11274</v>
      </c>
      <c r="B3738" t="s">
        <v>20945</v>
      </c>
      <c r="C3738" s="2">
        <v>12561.40508831208</v>
      </c>
    </row>
    <row r="3739" spans="1:3" x14ac:dyDescent="0.25">
      <c r="A3739" t="s">
        <v>6571</v>
      </c>
      <c r="B3739" t="s">
        <v>6573</v>
      </c>
      <c r="C3739" s="2">
        <v>32589.25414614944</v>
      </c>
    </row>
    <row r="3740" spans="1:3" x14ac:dyDescent="0.25">
      <c r="A3740" t="s">
        <v>3603</v>
      </c>
      <c r="B3740" t="s">
        <v>3605</v>
      </c>
      <c r="C3740" s="2">
        <v>135146.97252397379</v>
      </c>
    </row>
    <row r="3741" spans="1:3" x14ac:dyDescent="0.25">
      <c r="A3741" t="s">
        <v>11789</v>
      </c>
      <c r="B3741" t="s">
        <v>11791</v>
      </c>
      <c r="C3741" s="2">
        <v>7034.5162595346583</v>
      </c>
    </row>
    <row r="3742" spans="1:3" x14ac:dyDescent="0.25">
      <c r="A3742" t="s">
        <v>11014</v>
      </c>
      <c r="B3742" t="s">
        <v>11016</v>
      </c>
      <c r="C3742" s="2">
        <v>8024.8053275716784</v>
      </c>
    </row>
    <row r="3743" spans="1:3" x14ac:dyDescent="0.25">
      <c r="A3743" t="s">
        <v>8671</v>
      </c>
      <c r="B3743" t="s">
        <v>8673</v>
      </c>
      <c r="C3743" s="2">
        <v>32634.346369543378</v>
      </c>
    </row>
    <row r="3744" spans="1:3" x14ac:dyDescent="0.25">
      <c r="A3744" t="s">
        <v>2066</v>
      </c>
      <c r="B3744" t="s">
        <v>20946</v>
      </c>
      <c r="C3744" s="2">
        <v>219375.67985720924</v>
      </c>
    </row>
    <row r="3745" spans="1:3" x14ac:dyDescent="0.25">
      <c r="A3745" t="s">
        <v>9036</v>
      </c>
      <c r="B3745" t="s">
        <v>9038</v>
      </c>
      <c r="C3745" s="2">
        <v>19551.965057376307</v>
      </c>
    </row>
    <row r="3746" spans="1:3" x14ac:dyDescent="0.25">
      <c r="A3746" t="s">
        <v>4030</v>
      </c>
      <c r="B3746" t="s">
        <v>19103</v>
      </c>
      <c r="C3746" s="2">
        <v>123656.33519449459</v>
      </c>
    </row>
    <row r="3747" spans="1:3" x14ac:dyDescent="0.25">
      <c r="A3747" t="s">
        <v>2675</v>
      </c>
      <c r="B3747" t="s">
        <v>2677</v>
      </c>
      <c r="C3747" s="2">
        <v>120534.44642714802</v>
      </c>
    </row>
    <row r="3748" spans="1:3" x14ac:dyDescent="0.25">
      <c r="A3748" t="s">
        <v>4249</v>
      </c>
      <c r="B3748" t="s">
        <v>4251</v>
      </c>
      <c r="C3748" s="2">
        <v>77304.290293894504</v>
      </c>
    </row>
    <row r="3749" spans="1:3" x14ac:dyDescent="0.25">
      <c r="A3749" t="s">
        <v>15969</v>
      </c>
      <c r="B3749" t="s">
        <v>15971</v>
      </c>
      <c r="C3749" s="2">
        <v>3091.1179261274933</v>
      </c>
    </row>
    <row r="3750" spans="1:3" x14ac:dyDescent="0.25">
      <c r="A3750" t="s">
        <v>7705</v>
      </c>
      <c r="B3750" t="s">
        <v>7707</v>
      </c>
      <c r="C3750" s="2">
        <v>17228.340929961934</v>
      </c>
    </row>
    <row r="3751" spans="1:3" x14ac:dyDescent="0.25">
      <c r="A3751" t="s">
        <v>15912</v>
      </c>
      <c r="B3751" t="s">
        <v>20947</v>
      </c>
      <c r="C3751" s="2">
        <v>5102.8982703535912</v>
      </c>
    </row>
    <row r="3752" spans="1:3" x14ac:dyDescent="0.25">
      <c r="A3752" t="s">
        <v>5375</v>
      </c>
      <c r="B3752" t="s">
        <v>5377</v>
      </c>
      <c r="C3752" s="2">
        <v>17955.734858585442</v>
      </c>
    </row>
    <row r="3753" spans="1:3" x14ac:dyDescent="0.25">
      <c r="A3753" t="s">
        <v>6953</v>
      </c>
      <c r="B3753" t="s">
        <v>20948</v>
      </c>
      <c r="C3753" s="2">
        <v>54488.833083972786</v>
      </c>
    </row>
    <row r="3754" spans="1:3" x14ac:dyDescent="0.25">
      <c r="A3754" t="s">
        <v>20949</v>
      </c>
      <c r="B3754" t="s">
        <v>20950</v>
      </c>
      <c r="C3754" s="2">
        <v>5949.12516167381</v>
      </c>
    </row>
    <row r="3755" spans="1:3" x14ac:dyDescent="0.25">
      <c r="A3755" t="s">
        <v>7025</v>
      </c>
      <c r="B3755" t="s">
        <v>20951</v>
      </c>
      <c r="C3755" s="2">
        <v>19080.624788609286</v>
      </c>
    </row>
    <row r="3756" spans="1:3" x14ac:dyDescent="0.25">
      <c r="A3756" t="s">
        <v>3648</v>
      </c>
      <c r="B3756" t="s">
        <v>3650</v>
      </c>
      <c r="C3756" s="2">
        <v>98783.487776633265</v>
      </c>
    </row>
    <row r="3757" spans="1:3" x14ac:dyDescent="0.25">
      <c r="A3757" t="s">
        <v>10816</v>
      </c>
      <c r="B3757" t="s">
        <v>10818</v>
      </c>
      <c r="C3757" s="2">
        <v>7793.0750111760317</v>
      </c>
    </row>
    <row r="3758" spans="1:3" x14ac:dyDescent="0.25">
      <c r="A3758" t="s">
        <v>1346</v>
      </c>
      <c r="B3758" t="s">
        <v>1348</v>
      </c>
      <c r="C3758" s="2">
        <v>246316.78792972123</v>
      </c>
    </row>
    <row r="3759" spans="1:3" x14ac:dyDescent="0.25">
      <c r="A3759" t="s">
        <v>7873</v>
      </c>
      <c r="B3759" t="s">
        <v>20952</v>
      </c>
      <c r="C3759" s="2">
        <v>12996.683081482162</v>
      </c>
    </row>
    <row r="3760" spans="1:3" x14ac:dyDescent="0.25">
      <c r="A3760" t="s">
        <v>10894</v>
      </c>
      <c r="B3760" t="s">
        <v>10896</v>
      </c>
      <c r="C3760" s="2">
        <v>13711.946971950334</v>
      </c>
    </row>
    <row r="3761" spans="1:3" x14ac:dyDescent="0.25">
      <c r="A3761" t="s">
        <v>7507</v>
      </c>
      <c r="B3761" t="s">
        <v>7509</v>
      </c>
      <c r="C3761" s="2">
        <v>10294.428066536346</v>
      </c>
    </row>
    <row r="3762" spans="1:3" x14ac:dyDescent="0.25">
      <c r="A3762" t="s">
        <v>2771</v>
      </c>
      <c r="B3762" t="s">
        <v>20953</v>
      </c>
      <c r="C3762" s="2">
        <v>116029.53775708372</v>
      </c>
    </row>
    <row r="3763" spans="1:3" x14ac:dyDescent="0.25">
      <c r="A3763" t="s">
        <v>5150</v>
      </c>
      <c r="B3763" t="s">
        <v>20954</v>
      </c>
      <c r="C3763" s="2">
        <v>51383.858501646231</v>
      </c>
    </row>
    <row r="3764" spans="1:3" x14ac:dyDescent="0.25">
      <c r="A3764" t="s">
        <v>9339</v>
      </c>
      <c r="B3764" t="s">
        <v>20955</v>
      </c>
      <c r="C3764" s="2">
        <v>23173.089155155791</v>
      </c>
    </row>
    <row r="3765" spans="1:3" x14ac:dyDescent="0.25">
      <c r="A3765" t="s">
        <v>7366</v>
      </c>
      <c r="B3765" t="s">
        <v>7368</v>
      </c>
      <c r="C3765" s="2">
        <v>41177.13711023474</v>
      </c>
    </row>
    <row r="3766" spans="1:3" x14ac:dyDescent="0.25">
      <c r="A3766" t="s">
        <v>12417</v>
      </c>
      <c r="B3766" t="s">
        <v>12419</v>
      </c>
      <c r="C3766" s="2">
        <v>6067.8948572203499</v>
      </c>
    </row>
    <row r="3767" spans="1:3" x14ac:dyDescent="0.25">
      <c r="A3767" t="s">
        <v>2030</v>
      </c>
      <c r="B3767" t="s">
        <v>20956</v>
      </c>
      <c r="C3767" s="2">
        <v>126800.71255794706</v>
      </c>
    </row>
    <row r="3768" spans="1:3" x14ac:dyDescent="0.25">
      <c r="A3768" t="s">
        <v>6169</v>
      </c>
      <c r="B3768" t="s">
        <v>6171</v>
      </c>
      <c r="C3768" s="2">
        <v>35747.990852066883</v>
      </c>
    </row>
    <row r="3769" spans="1:3" x14ac:dyDescent="0.25">
      <c r="A3769" t="s">
        <v>20957</v>
      </c>
      <c r="B3769" t="s">
        <v>20958</v>
      </c>
      <c r="C3769" s="2">
        <v>6462.4518119173335</v>
      </c>
    </row>
    <row r="3770" spans="1:3" x14ac:dyDescent="0.25">
      <c r="A3770" t="s">
        <v>7894</v>
      </c>
      <c r="B3770" t="s">
        <v>7896</v>
      </c>
      <c r="C3770" s="2">
        <v>12038.703396725175</v>
      </c>
    </row>
    <row r="3771" spans="1:3" x14ac:dyDescent="0.25">
      <c r="A3771" t="s">
        <v>8395</v>
      </c>
      <c r="B3771" t="s">
        <v>8397</v>
      </c>
      <c r="C3771" s="2">
        <v>17884.742789379605</v>
      </c>
    </row>
    <row r="3772" spans="1:3" x14ac:dyDescent="0.25">
      <c r="A3772" t="s">
        <v>15815</v>
      </c>
      <c r="B3772" t="s">
        <v>20959</v>
      </c>
      <c r="C3772" s="2">
        <v>8704.006942442913</v>
      </c>
    </row>
    <row r="3773" spans="1:3" x14ac:dyDescent="0.25">
      <c r="A3773" t="s">
        <v>6589</v>
      </c>
      <c r="B3773" t="s">
        <v>6591</v>
      </c>
      <c r="C3773" s="2">
        <v>49878.268273124471</v>
      </c>
    </row>
    <row r="3774" spans="1:3" x14ac:dyDescent="0.25">
      <c r="A3774" t="s">
        <v>20960</v>
      </c>
      <c r="B3774" t="s">
        <v>20961</v>
      </c>
      <c r="C3774" s="2">
        <v>8179.203631158538</v>
      </c>
    </row>
    <row r="3775" spans="1:3" x14ac:dyDescent="0.25">
      <c r="A3775" t="s">
        <v>19011</v>
      </c>
      <c r="B3775" t="s">
        <v>19012</v>
      </c>
      <c r="C3775" s="2">
        <v>34834.202696547778</v>
      </c>
    </row>
    <row r="3776" spans="1:3" x14ac:dyDescent="0.25">
      <c r="A3776" t="s">
        <v>11089</v>
      </c>
      <c r="B3776" t="s">
        <v>20962</v>
      </c>
      <c r="C3776" s="2">
        <v>27935.322579639094</v>
      </c>
    </row>
    <row r="3777" spans="1:3" x14ac:dyDescent="0.25">
      <c r="A3777" t="s">
        <v>11973</v>
      </c>
      <c r="B3777" t="s">
        <v>11975</v>
      </c>
      <c r="C3777" s="2">
        <v>10518.378824084717</v>
      </c>
    </row>
    <row r="3778" spans="1:3" x14ac:dyDescent="0.25">
      <c r="A3778" t="s">
        <v>5198</v>
      </c>
      <c r="B3778" t="s">
        <v>5200</v>
      </c>
      <c r="C3778" s="2">
        <v>81805.517966130719</v>
      </c>
    </row>
    <row r="3779" spans="1:3" x14ac:dyDescent="0.25">
      <c r="A3779" t="s">
        <v>2894</v>
      </c>
      <c r="B3779" t="s">
        <v>2896</v>
      </c>
      <c r="C3779" s="2">
        <v>127942.16697819726</v>
      </c>
    </row>
    <row r="3780" spans="1:3" x14ac:dyDescent="0.25">
      <c r="A3780" t="s">
        <v>7408</v>
      </c>
      <c r="B3780" t="s">
        <v>20963</v>
      </c>
      <c r="C3780" s="2">
        <v>21188.628716684954</v>
      </c>
    </row>
    <row r="3781" spans="1:3" x14ac:dyDescent="0.25">
      <c r="A3781" t="s">
        <v>4775</v>
      </c>
      <c r="B3781" t="s">
        <v>20964</v>
      </c>
      <c r="C3781" s="2">
        <v>55597.618648498807</v>
      </c>
    </row>
    <row r="3782" spans="1:3" x14ac:dyDescent="0.25">
      <c r="A3782" t="s">
        <v>18381</v>
      </c>
      <c r="B3782" t="s">
        <v>20965</v>
      </c>
      <c r="C3782" s="2">
        <v>2013.0456872295001</v>
      </c>
    </row>
    <row r="3783" spans="1:3" x14ac:dyDescent="0.25">
      <c r="A3783" t="s">
        <v>6511</v>
      </c>
      <c r="B3783" t="s">
        <v>20966</v>
      </c>
      <c r="C3783" s="2">
        <v>37465.023347392482</v>
      </c>
    </row>
    <row r="3784" spans="1:3" x14ac:dyDescent="0.25">
      <c r="A3784" t="s">
        <v>6319</v>
      </c>
      <c r="B3784" t="s">
        <v>6321</v>
      </c>
      <c r="C3784" s="2">
        <v>37110.842337622213</v>
      </c>
    </row>
    <row r="3785" spans="1:3" x14ac:dyDescent="0.25">
      <c r="A3785" t="s">
        <v>9462</v>
      </c>
      <c r="B3785" t="s">
        <v>9464</v>
      </c>
      <c r="C3785" s="2">
        <v>12747.122931856768</v>
      </c>
    </row>
    <row r="3786" spans="1:3" x14ac:dyDescent="0.25">
      <c r="A3786" t="s">
        <v>8584</v>
      </c>
      <c r="B3786" t="s">
        <v>20967</v>
      </c>
      <c r="C3786" s="2">
        <v>20947.465843354857</v>
      </c>
    </row>
    <row r="3787" spans="1:3" x14ac:dyDescent="0.25">
      <c r="A3787" t="s">
        <v>3094</v>
      </c>
      <c r="B3787" t="s">
        <v>3096</v>
      </c>
      <c r="C3787" s="2">
        <v>137263.31621275368</v>
      </c>
    </row>
    <row r="3788" spans="1:3" x14ac:dyDescent="0.25">
      <c r="A3788" t="s">
        <v>18405</v>
      </c>
      <c r="B3788" t="s">
        <v>18406</v>
      </c>
      <c r="C3788" s="2">
        <v>1159.4568002531284</v>
      </c>
    </row>
    <row r="3789" spans="1:3" x14ac:dyDescent="0.25">
      <c r="A3789" t="s">
        <v>18093</v>
      </c>
      <c r="B3789" t="s">
        <v>20968</v>
      </c>
      <c r="C3789" s="2">
        <v>123.42845842270022</v>
      </c>
    </row>
    <row r="3790" spans="1:3" x14ac:dyDescent="0.25">
      <c r="A3790" t="s">
        <v>9597</v>
      </c>
      <c r="B3790" t="s">
        <v>20969</v>
      </c>
      <c r="C3790" s="2">
        <v>12442.674503367463</v>
      </c>
    </row>
    <row r="3791" spans="1:3" x14ac:dyDescent="0.25">
      <c r="A3791" t="s">
        <v>15434</v>
      </c>
      <c r="B3791" t="s">
        <v>15436</v>
      </c>
      <c r="C3791" s="2">
        <v>20054.153813410343</v>
      </c>
    </row>
    <row r="3792" spans="1:3" x14ac:dyDescent="0.25">
      <c r="A3792" t="s">
        <v>2954</v>
      </c>
      <c r="B3792" t="s">
        <v>2956</v>
      </c>
      <c r="C3792" s="2">
        <v>98764.16253803586</v>
      </c>
    </row>
    <row r="3793" spans="1:3" x14ac:dyDescent="0.25">
      <c r="A3793" t="s">
        <v>4844</v>
      </c>
      <c r="B3793" t="s">
        <v>20970</v>
      </c>
      <c r="C3793" s="2">
        <v>49626.654241742195</v>
      </c>
    </row>
    <row r="3794" spans="1:3" x14ac:dyDescent="0.25">
      <c r="A3794" t="s">
        <v>4084</v>
      </c>
      <c r="B3794" t="s">
        <v>20971</v>
      </c>
      <c r="C3794" s="2">
        <v>81117.286403462494</v>
      </c>
    </row>
    <row r="3795" spans="1:3" x14ac:dyDescent="0.25">
      <c r="A3795" t="s">
        <v>2330</v>
      </c>
      <c r="B3795" t="s">
        <v>2332</v>
      </c>
      <c r="C3795" s="2">
        <v>153656.06488418306</v>
      </c>
    </row>
    <row r="3796" spans="1:3" x14ac:dyDescent="0.25">
      <c r="A3796" t="s">
        <v>14478</v>
      </c>
      <c r="B3796" t="s">
        <v>14479</v>
      </c>
      <c r="C3796" s="2">
        <v>14607.809818358528</v>
      </c>
    </row>
    <row r="3797" spans="1:3" x14ac:dyDescent="0.25">
      <c r="A3797" t="s">
        <v>13193</v>
      </c>
      <c r="B3797" t="s">
        <v>13195</v>
      </c>
      <c r="C3797" s="2">
        <v>3378.3795456951425</v>
      </c>
    </row>
    <row r="3798" spans="1:3" x14ac:dyDescent="0.25">
      <c r="A3798" t="s">
        <v>4847</v>
      </c>
      <c r="B3798" t="s">
        <v>20972</v>
      </c>
      <c r="C3798" s="2">
        <v>33480.45822968147</v>
      </c>
    </row>
    <row r="3799" spans="1:3" x14ac:dyDescent="0.25">
      <c r="A3799" t="s">
        <v>8902</v>
      </c>
      <c r="B3799" t="s">
        <v>8904</v>
      </c>
      <c r="C3799" s="2">
        <v>11505.310707071349</v>
      </c>
    </row>
    <row r="3800" spans="1:3" x14ac:dyDescent="0.25">
      <c r="A3800" t="s">
        <v>12704</v>
      </c>
      <c r="B3800" t="s">
        <v>12706</v>
      </c>
      <c r="C3800" s="2">
        <v>13788.442708065057</v>
      </c>
    </row>
    <row r="3801" spans="1:3" x14ac:dyDescent="0.25">
      <c r="A3801" t="s">
        <v>10444</v>
      </c>
      <c r="B3801" t="s">
        <v>10446</v>
      </c>
      <c r="C3801" s="2">
        <v>15314.676432531402</v>
      </c>
    </row>
    <row r="3802" spans="1:3" x14ac:dyDescent="0.25">
      <c r="A3802" t="s">
        <v>15377</v>
      </c>
      <c r="B3802" t="s">
        <v>20973</v>
      </c>
      <c r="C3802" s="2">
        <v>5113.4811391093126</v>
      </c>
    </row>
    <row r="3803" spans="1:3" x14ac:dyDescent="0.25">
      <c r="A3803" t="s">
        <v>3722</v>
      </c>
      <c r="B3803" t="s">
        <v>3458</v>
      </c>
      <c r="C3803" s="2">
        <v>51496.009302973165</v>
      </c>
    </row>
    <row r="3804" spans="1:3" x14ac:dyDescent="0.25">
      <c r="A3804" t="s">
        <v>14652</v>
      </c>
      <c r="B3804" t="s">
        <v>14654</v>
      </c>
      <c r="C3804" s="2">
        <v>24015.855333361713</v>
      </c>
    </row>
    <row r="3805" spans="1:3" x14ac:dyDescent="0.25">
      <c r="A3805" t="s">
        <v>8218</v>
      </c>
      <c r="B3805" t="s">
        <v>8220</v>
      </c>
      <c r="C3805" s="2">
        <v>24908.8521778672</v>
      </c>
    </row>
    <row r="3806" spans="1:3" x14ac:dyDescent="0.25">
      <c r="A3806" t="s">
        <v>5624</v>
      </c>
      <c r="B3806" t="s">
        <v>5626</v>
      </c>
      <c r="C3806" s="2">
        <v>51994.094321584802</v>
      </c>
    </row>
    <row r="3807" spans="1:3" x14ac:dyDescent="0.25">
      <c r="A3807" t="s">
        <v>5435</v>
      </c>
      <c r="B3807" t="s">
        <v>5437</v>
      </c>
      <c r="C3807" s="2">
        <v>40175.635377719853</v>
      </c>
    </row>
    <row r="3808" spans="1:3" x14ac:dyDescent="0.25">
      <c r="A3808" t="s">
        <v>8458</v>
      </c>
      <c r="B3808" t="s">
        <v>20974</v>
      </c>
      <c r="C3808" s="2">
        <v>34245.358075237622</v>
      </c>
    </row>
    <row r="3809" spans="1:3" x14ac:dyDescent="0.25">
      <c r="A3809" t="s">
        <v>11958</v>
      </c>
      <c r="B3809" t="s">
        <v>11960</v>
      </c>
      <c r="C3809" s="2">
        <v>36671.045344462269</v>
      </c>
    </row>
    <row r="3810" spans="1:3" x14ac:dyDescent="0.25">
      <c r="A3810" t="s">
        <v>10795</v>
      </c>
      <c r="B3810" t="s">
        <v>10797</v>
      </c>
      <c r="C3810" s="2">
        <v>9949.6796137005276</v>
      </c>
    </row>
    <row r="3811" spans="1:3" x14ac:dyDescent="0.25">
      <c r="A3811" t="s">
        <v>5825</v>
      </c>
      <c r="B3811" t="s">
        <v>5827</v>
      </c>
      <c r="C3811" s="2">
        <v>27908.117705065964</v>
      </c>
    </row>
    <row r="3812" spans="1:3" x14ac:dyDescent="0.25">
      <c r="A3812" t="s">
        <v>3169</v>
      </c>
      <c r="B3812" t="s">
        <v>3171</v>
      </c>
      <c r="C3812" s="2">
        <v>130541.83143336273</v>
      </c>
    </row>
    <row r="3813" spans="1:3" x14ac:dyDescent="0.25">
      <c r="A3813" t="s">
        <v>14297</v>
      </c>
      <c r="B3813" t="s">
        <v>14299</v>
      </c>
      <c r="C3813" s="2">
        <v>2831.3200012927596</v>
      </c>
    </row>
    <row r="3814" spans="1:3" x14ac:dyDescent="0.25">
      <c r="A3814" t="s">
        <v>14042</v>
      </c>
      <c r="B3814" t="s">
        <v>20975</v>
      </c>
      <c r="C3814" s="2">
        <v>4730.0822090786878</v>
      </c>
    </row>
    <row r="3815" spans="1:3" x14ac:dyDescent="0.25">
      <c r="A3815" t="s">
        <v>8365</v>
      </c>
      <c r="B3815" t="s">
        <v>8367</v>
      </c>
      <c r="C3815" s="2">
        <v>18425.119597256296</v>
      </c>
    </row>
    <row r="3816" spans="1:3" x14ac:dyDescent="0.25">
      <c r="A3816" t="s">
        <v>6902</v>
      </c>
      <c r="B3816" t="s">
        <v>6904</v>
      </c>
      <c r="C3816" s="2">
        <v>19916.277438512443</v>
      </c>
    </row>
    <row r="3817" spans="1:3" x14ac:dyDescent="0.25">
      <c r="A3817" t="s">
        <v>3417</v>
      </c>
      <c r="B3817" t="s">
        <v>20976</v>
      </c>
      <c r="C3817" s="2">
        <v>54232.773672557196</v>
      </c>
    </row>
    <row r="3818" spans="1:3" x14ac:dyDescent="0.25">
      <c r="A3818" t="s">
        <v>6851</v>
      </c>
      <c r="B3818" t="s">
        <v>6853</v>
      </c>
      <c r="C3818" s="2">
        <v>36068.889889912229</v>
      </c>
    </row>
    <row r="3819" spans="1:3" x14ac:dyDescent="0.25">
      <c r="A3819" t="s">
        <v>11433</v>
      </c>
      <c r="B3819" t="s">
        <v>20977</v>
      </c>
      <c r="C3819" s="2">
        <v>16400.340729449803</v>
      </c>
    </row>
    <row r="3820" spans="1:3" x14ac:dyDescent="0.25">
      <c r="A3820" t="s">
        <v>4624</v>
      </c>
      <c r="B3820" t="s">
        <v>20978</v>
      </c>
      <c r="C3820" s="2">
        <v>90209.523585585383</v>
      </c>
    </row>
    <row r="3821" spans="1:3" x14ac:dyDescent="0.25">
      <c r="A3821" t="s">
        <v>9585</v>
      </c>
      <c r="B3821" t="s">
        <v>20979</v>
      </c>
      <c r="C3821" s="2">
        <v>9078.483478831824</v>
      </c>
    </row>
    <row r="3822" spans="1:3" x14ac:dyDescent="0.25">
      <c r="A3822" t="s">
        <v>15681</v>
      </c>
      <c r="B3822" t="s">
        <v>15683</v>
      </c>
      <c r="C3822" s="2">
        <v>8492.2345361463686</v>
      </c>
    </row>
    <row r="3823" spans="1:3" x14ac:dyDescent="0.25">
      <c r="A3823" t="s">
        <v>13727</v>
      </c>
      <c r="B3823" t="s">
        <v>13729</v>
      </c>
      <c r="C3823" s="2">
        <v>3512.0170215316489</v>
      </c>
    </row>
    <row r="3824" spans="1:3" x14ac:dyDescent="0.25">
      <c r="A3824" t="s">
        <v>8734</v>
      </c>
      <c r="B3824" t="s">
        <v>8736</v>
      </c>
      <c r="C3824" s="2">
        <v>15597.020469063104</v>
      </c>
    </row>
    <row r="3825" spans="1:3" x14ac:dyDescent="0.25">
      <c r="A3825" t="s">
        <v>11158</v>
      </c>
      <c r="B3825" t="s">
        <v>11160</v>
      </c>
      <c r="C3825" s="2">
        <v>9671.3041529522197</v>
      </c>
    </row>
    <row r="3826" spans="1:3" x14ac:dyDescent="0.25">
      <c r="A3826" t="s">
        <v>13610</v>
      </c>
      <c r="B3826" t="s">
        <v>13612</v>
      </c>
      <c r="C3826" s="2">
        <v>8339.0647655846296</v>
      </c>
    </row>
    <row r="3827" spans="1:3" x14ac:dyDescent="0.25">
      <c r="A3827" t="s">
        <v>9474</v>
      </c>
      <c r="B3827" t="s">
        <v>9476</v>
      </c>
      <c r="C3827" s="2">
        <v>48101.209056029329</v>
      </c>
    </row>
    <row r="3828" spans="1:3" x14ac:dyDescent="0.25">
      <c r="A3828" t="s">
        <v>12399</v>
      </c>
      <c r="B3828" t="s">
        <v>20980</v>
      </c>
      <c r="C3828" s="2">
        <v>9680.104038384965</v>
      </c>
    </row>
    <row r="3829" spans="1:3" x14ac:dyDescent="0.25">
      <c r="A3829" t="s">
        <v>7199</v>
      </c>
      <c r="B3829" t="s">
        <v>20981</v>
      </c>
      <c r="C3829" s="2">
        <v>25882.015978665</v>
      </c>
    </row>
    <row r="3830" spans="1:3" x14ac:dyDescent="0.25">
      <c r="A3830" t="s">
        <v>8878</v>
      </c>
      <c r="B3830" t="s">
        <v>8880</v>
      </c>
      <c r="C3830" s="2">
        <v>13641.202794941984</v>
      </c>
    </row>
    <row r="3831" spans="1:3" x14ac:dyDescent="0.25">
      <c r="A3831" t="s">
        <v>3097</v>
      </c>
      <c r="B3831" t="s">
        <v>20982</v>
      </c>
      <c r="C3831" s="2">
        <v>115518.23565564564</v>
      </c>
    </row>
    <row r="3832" spans="1:3" x14ac:dyDescent="0.25">
      <c r="A3832" t="s">
        <v>19005</v>
      </c>
      <c r="B3832" t="s">
        <v>20983</v>
      </c>
      <c r="C3832" s="2">
        <v>37363.030949759217</v>
      </c>
    </row>
    <row r="3833" spans="1:3" x14ac:dyDescent="0.25">
      <c r="A3833" t="s">
        <v>13453</v>
      </c>
      <c r="B3833" t="s">
        <v>20984</v>
      </c>
      <c r="C3833" s="2">
        <v>3598.9230796288998</v>
      </c>
    </row>
    <row r="3834" spans="1:3" x14ac:dyDescent="0.25">
      <c r="A3834" t="s">
        <v>14507</v>
      </c>
      <c r="B3834" t="s">
        <v>20985</v>
      </c>
      <c r="C3834" s="2">
        <v>7849.6703527827121</v>
      </c>
    </row>
    <row r="3835" spans="1:3" x14ac:dyDescent="0.25">
      <c r="A3835" t="s">
        <v>3594</v>
      </c>
      <c r="B3835" t="s">
        <v>3596</v>
      </c>
      <c r="C3835" s="2">
        <v>106318.60536188859</v>
      </c>
    </row>
    <row r="3836" spans="1:3" x14ac:dyDescent="0.25">
      <c r="A3836" t="s">
        <v>2057</v>
      </c>
      <c r="B3836" t="s">
        <v>20986</v>
      </c>
      <c r="C3836" s="2">
        <v>222450.06074633717</v>
      </c>
    </row>
    <row r="3837" spans="1:3" x14ac:dyDescent="0.25">
      <c r="A3837" t="s">
        <v>9672</v>
      </c>
      <c r="B3837" t="s">
        <v>9674</v>
      </c>
      <c r="C3837" s="2">
        <v>13255.963365997322</v>
      </c>
    </row>
    <row r="3838" spans="1:3" x14ac:dyDescent="0.25">
      <c r="A3838" t="s">
        <v>7681</v>
      </c>
      <c r="B3838" t="s">
        <v>7683</v>
      </c>
      <c r="C3838" s="2">
        <v>22473.296958683761</v>
      </c>
    </row>
    <row r="3839" spans="1:3" x14ac:dyDescent="0.25">
      <c r="A3839" t="s">
        <v>11792</v>
      </c>
      <c r="B3839" t="s">
        <v>11794</v>
      </c>
      <c r="C3839" s="2">
        <v>35167.785072534491</v>
      </c>
    </row>
    <row r="3840" spans="1:3" x14ac:dyDescent="0.25">
      <c r="A3840" t="s">
        <v>9747</v>
      </c>
      <c r="B3840" t="s">
        <v>9749</v>
      </c>
      <c r="C3840" s="2">
        <v>18872.590895731882</v>
      </c>
    </row>
    <row r="3841" spans="1:3" x14ac:dyDescent="0.25">
      <c r="A3841" t="s">
        <v>7849</v>
      </c>
      <c r="B3841" t="s">
        <v>7851</v>
      </c>
      <c r="C3841" s="2">
        <v>59257.278192290956</v>
      </c>
    </row>
    <row r="3842" spans="1:3" x14ac:dyDescent="0.25">
      <c r="A3842" t="s">
        <v>12522</v>
      </c>
      <c r="B3842" t="s">
        <v>12524</v>
      </c>
      <c r="C3842" s="2">
        <v>3798.8472741663209</v>
      </c>
    </row>
    <row r="3843" spans="1:3" x14ac:dyDescent="0.25">
      <c r="A3843" t="s">
        <v>2852</v>
      </c>
      <c r="B3843" t="s">
        <v>20987</v>
      </c>
      <c r="C3843" s="2">
        <v>120110.72906778174</v>
      </c>
    </row>
    <row r="3844" spans="1:3" x14ac:dyDescent="0.25">
      <c r="A3844" t="s">
        <v>10147</v>
      </c>
      <c r="B3844" t="s">
        <v>20988</v>
      </c>
      <c r="C3844" s="2">
        <v>14311.604524380473</v>
      </c>
    </row>
    <row r="3845" spans="1:3" x14ac:dyDescent="0.25">
      <c r="A3845" t="s">
        <v>9309</v>
      </c>
      <c r="B3845" t="s">
        <v>9311</v>
      </c>
      <c r="C3845" s="2">
        <v>34203.659271716439</v>
      </c>
    </row>
    <row r="3846" spans="1:3" x14ac:dyDescent="0.25">
      <c r="A3846" t="s">
        <v>5699</v>
      </c>
      <c r="B3846" t="s">
        <v>20989</v>
      </c>
      <c r="C3846" s="2">
        <v>50353.232024128505</v>
      </c>
    </row>
    <row r="3847" spans="1:3" x14ac:dyDescent="0.25">
      <c r="A3847" t="s">
        <v>15133</v>
      </c>
      <c r="B3847" t="s">
        <v>15134</v>
      </c>
      <c r="C3847" s="2">
        <v>3011.6313792774595</v>
      </c>
    </row>
    <row r="3848" spans="1:3" x14ac:dyDescent="0.25">
      <c r="A3848" t="s">
        <v>8485</v>
      </c>
      <c r="B3848" t="s">
        <v>20990</v>
      </c>
      <c r="C3848" s="2">
        <v>115017.68781942464</v>
      </c>
    </row>
    <row r="3849" spans="1:3" x14ac:dyDescent="0.25">
      <c r="A3849" t="s">
        <v>5726</v>
      </c>
      <c r="B3849" t="s">
        <v>20991</v>
      </c>
      <c r="C3849" s="2">
        <v>63696.216479405208</v>
      </c>
    </row>
    <row r="3850" spans="1:3" x14ac:dyDescent="0.25">
      <c r="A3850" t="s">
        <v>18314</v>
      </c>
      <c r="B3850" t="s">
        <v>20992</v>
      </c>
      <c r="C3850" s="2">
        <v>1674.4111417237534</v>
      </c>
    </row>
    <row r="3851" spans="1:3" x14ac:dyDescent="0.25">
      <c r="A3851" t="s">
        <v>5986</v>
      </c>
      <c r="B3851" t="s">
        <v>5988</v>
      </c>
      <c r="C3851" s="2">
        <v>52617.563328715318</v>
      </c>
    </row>
    <row r="3852" spans="1:3" x14ac:dyDescent="0.25">
      <c r="A3852" t="s">
        <v>11092</v>
      </c>
      <c r="B3852" t="s">
        <v>20993</v>
      </c>
      <c r="C3852" s="2">
        <v>5141.8938410947803</v>
      </c>
    </row>
    <row r="3853" spans="1:3" x14ac:dyDescent="0.25">
      <c r="A3853" t="s">
        <v>5896</v>
      </c>
      <c r="B3853" t="s">
        <v>20994</v>
      </c>
      <c r="C3853" s="2">
        <v>50453.021574624028</v>
      </c>
    </row>
    <row r="3854" spans="1:3" x14ac:dyDescent="0.25">
      <c r="A3854" t="s">
        <v>15168</v>
      </c>
      <c r="B3854" t="s">
        <v>15170</v>
      </c>
      <c r="C3854" s="2">
        <v>6184.9966006260438</v>
      </c>
    </row>
    <row r="3855" spans="1:3" x14ac:dyDescent="0.25">
      <c r="A3855" t="s">
        <v>2036</v>
      </c>
      <c r="B3855" t="s">
        <v>2038</v>
      </c>
      <c r="C3855" s="2">
        <v>154359.59559407426</v>
      </c>
    </row>
    <row r="3856" spans="1:3" x14ac:dyDescent="0.25">
      <c r="A3856" t="s">
        <v>8590</v>
      </c>
      <c r="B3856" t="s">
        <v>20995</v>
      </c>
      <c r="C3856" s="2">
        <v>40067.833905389161</v>
      </c>
    </row>
    <row r="3857" spans="1:3" x14ac:dyDescent="0.25">
      <c r="A3857" t="s">
        <v>3495</v>
      </c>
      <c r="B3857" t="s">
        <v>3497</v>
      </c>
      <c r="C3857" s="2">
        <v>16070.143721153101</v>
      </c>
    </row>
    <row r="3858" spans="1:3" x14ac:dyDescent="0.25">
      <c r="A3858" t="s">
        <v>15014</v>
      </c>
      <c r="B3858" t="s">
        <v>15016</v>
      </c>
      <c r="C3858" s="2">
        <v>4227.7985523193956</v>
      </c>
    </row>
    <row r="3859" spans="1:3" x14ac:dyDescent="0.25">
      <c r="A3859" t="s">
        <v>4636</v>
      </c>
      <c r="B3859" t="s">
        <v>20996</v>
      </c>
      <c r="C3859" s="2">
        <v>63608.735265397321</v>
      </c>
    </row>
    <row r="3860" spans="1:3" x14ac:dyDescent="0.25">
      <c r="A3860" t="s">
        <v>8965</v>
      </c>
      <c r="B3860" t="s">
        <v>20997</v>
      </c>
      <c r="C3860" s="2">
        <v>10098.103197687691</v>
      </c>
    </row>
    <row r="3861" spans="1:3" x14ac:dyDescent="0.25">
      <c r="A3861" t="s">
        <v>13742</v>
      </c>
      <c r="B3861" t="s">
        <v>20998</v>
      </c>
      <c r="C3861" s="2">
        <v>9331.5020409478802</v>
      </c>
    </row>
    <row r="3862" spans="1:3" x14ac:dyDescent="0.25">
      <c r="A3862" t="s">
        <v>8254</v>
      </c>
      <c r="B3862" t="s">
        <v>8256</v>
      </c>
      <c r="C3862" s="2">
        <v>32921.92432486188</v>
      </c>
    </row>
    <row r="3863" spans="1:3" x14ac:dyDescent="0.25">
      <c r="A3863" t="s">
        <v>7645</v>
      </c>
      <c r="B3863" t="s">
        <v>7647</v>
      </c>
      <c r="C3863" s="2">
        <v>30753.98512480647</v>
      </c>
    </row>
    <row r="3864" spans="1:3" x14ac:dyDescent="0.25">
      <c r="A3864" t="s">
        <v>10603</v>
      </c>
      <c r="B3864" t="s">
        <v>10605</v>
      </c>
      <c r="C3864" s="2">
        <v>28774.187475303163</v>
      </c>
    </row>
    <row r="3865" spans="1:3" x14ac:dyDescent="0.25">
      <c r="A3865" t="s">
        <v>8050</v>
      </c>
      <c r="B3865" t="s">
        <v>20999</v>
      </c>
      <c r="C3865" s="2">
        <v>17938.323738858642</v>
      </c>
    </row>
    <row r="3866" spans="1:3" x14ac:dyDescent="0.25">
      <c r="A3866" t="s">
        <v>12835</v>
      </c>
      <c r="B3866" t="s">
        <v>21000</v>
      </c>
      <c r="C3866" s="2">
        <v>8339.6456730543723</v>
      </c>
    </row>
    <row r="3867" spans="1:3" x14ac:dyDescent="0.25">
      <c r="A3867" t="s">
        <v>3017</v>
      </c>
      <c r="B3867" t="s">
        <v>21001</v>
      </c>
      <c r="C3867" s="2">
        <v>138994.47798817998</v>
      </c>
    </row>
    <row r="3868" spans="1:3" x14ac:dyDescent="0.25">
      <c r="A3868" t="s">
        <v>16368</v>
      </c>
      <c r="B3868" t="s">
        <v>21002</v>
      </c>
      <c r="C3868" s="2">
        <v>1343.4307710767641</v>
      </c>
    </row>
    <row r="3869" spans="1:3" x14ac:dyDescent="0.25">
      <c r="A3869" t="s">
        <v>8179</v>
      </c>
      <c r="B3869" t="s">
        <v>21003</v>
      </c>
      <c r="C3869" s="2">
        <v>22267.621205039966</v>
      </c>
    </row>
    <row r="3870" spans="1:3" x14ac:dyDescent="0.25">
      <c r="A3870" t="s">
        <v>6280</v>
      </c>
      <c r="B3870" t="s">
        <v>21004</v>
      </c>
      <c r="C3870" s="2">
        <v>40217.316926563719</v>
      </c>
    </row>
    <row r="3871" spans="1:3" x14ac:dyDescent="0.25">
      <c r="A3871" t="s">
        <v>3549</v>
      </c>
      <c r="B3871" t="s">
        <v>21005</v>
      </c>
      <c r="C3871" s="2">
        <v>100711.46790467954</v>
      </c>
    </row>
    <row r="3872" spans="1:3" x14ac:dyDescent="0.25">
      <c r="A3872" t="s">
        <v>7567</v>
      </c>
      <c r="B3872" t="s">
        <v>21006</v>
      </c>
      <c r="C3872" s="2">
        <v>21252.149510611616</v>
      </c>
    </row>
    <row r="3873" spans="1:3" x14ac:dyDescent="0.25">
      <c r="A3873" t="s">
        <v>3014</v>
      </c>
      <c r="B3873" t="s">
        <v>3016</v>
      </c>
      <c r="C3873" s="2">
        <v>138961.3978959797</v>
      </c>
    </row>
    <row r="3874" spans="1:3" x14ac:dyDescent="0.25">
      <c r="A3874" t="s">
        <v>13033</v>
      </c>
      <c r="B3874" t="s">
        <v>13035</v>
      </c>
      <c r="C3874" s="2">
        <v>4212.619612681774</v>
      </c>
    </row>
    <row r="3875" spans="1:3" x14ac:dyDescent="0.25">
      <c r="A3875" t="s">
        <v>5444</v>
      </c>
      <c r="B3875" t="s">
        <v>21007</v>
      </c>
      <c r="C3875" s="2">
        <v>183734.18832449138</v>
      </c>
    </row>
    <row r="3876" spans="1:3" x14ac:dyDescent="0.25">
      <c r="A3876" t="s">
        <v>7142</v>
      </c>
      <c r="B3876" t="s">
        <v>7144</v>
      </c>
      <c r="C3876" s="2">
        <v>21034.757255912238</v>
      </c>
    </row>
    <row r="3877" spans="1:3" x14ac:dyDescent="0.25">
      <c r="A3877" t="s">
        <v>7255</v>
      </c>
      <c r="B3877" t="s">
        <v>21008</v>
      </c>
      <c r="C3877" s="2">
        <v>59328.079884890387</v>
      </c>
    </row>
    <row r="3878" spans="1:3" x14ac:dyDescent="0.25">
      <c r="A3878" t="s">
        <v>3124</v>
      </c>
      <c r="B3878" t="s">
        <v>3126</v>
      </c>
      <c r="C3878" s="2">
        <v>177739.05068996656</v>
      </c>
    </row>
    <row r="3879" spans="1:3" x14ac:dyDescent="0.25">
      <c r="A3879" t="s">
        <v>7414</v>
      </c>
      <c r="B3879" t="s">
        <v>21009</v>
      </c>
      <c r="C3879" s="2">
        <v>61327.85384948193</v>
      </c>
    </row>
    <row r="3880" spans="1:3" x14ac:dyDescent="0.25">
      <c r="A3880" t="s">
        <v>3303</v>
      </c>
      <c r="B3880" t="s">
        <v>21010</v>
      </c>
      <c r="C3880" s="2">
        <v>126258.05295626108</v>
      </c>
    </row>
    <row r="3881" spans="1:3" x14ac:dyDescent="0.25">
      <c r="A3881" t="s">
        <v>16138</v>
      </c>
      <c r="B3881" t="s">
        <v>16140</v>
      </c>
      <c r="C3881" s="2">
        <v>7040.1384085611344</v>
      </c>
    </row>
    <row r="3882" spans="1:3" x14ac:dyDescent="0.25">
      <c r="A3882" t="s">
        <v>6723</v>
      </c>
      <c r="B3882" t="s">
        <v>6725</v>
      </c>
      <c r="C3882" s="2">
        <v>42435.27513554359</v>
      </c>
    </row>
    <row r="3883" spans="1:3" x14ac:dyDescent="0.25">
      <c r="A3883" t="s">
        <v>11265</v>
      </c>
      <c r="B3883" t="s">
        <v>11267</v>
      </c>
      <c r="C3883" s="2">
        <v>9093.4864207607898</v>
      </c>
    </row>
    <row r="3884" spans="1:3" x14ac:dyDescent="0.25">
      <c r="A3884" t="s">
        <v>18574</v>
      </c>
      <c r="B3884" t="s">
        <v>18575</v>
      </c>
      <c r="C3884" s="2">
        <v>3940.2654591619262</v>
      </c>
    </row>
    <row r="3885" spans="1:3" x14ac:dyDescent="0.25">
      <c r="A3885" t="s">
        <v>3175</v>
      </c>
      <c r="B3885" t="s">
        <v>21011</v>
      </c>
      <c r="C3885" s="2">
        <v>193423.55237303756</v>
      </c>
    </row>
    <row r="3886" spans="1:3" x14ac:dyDescent="0.25">
      <c r="A3886" t="s">
        <v>7714</v>
      </c>
      <c r="B3886" t="s">
        <v>21012</v>
      </c>
      <c r="C3886" s="2">
        <v>29413.070660838737</v>
      </c>
    </row>
    <row r="3887" spans="1:3" x14ac:dyDescent="0.25">
      <c r="A3887" t="s">
        <v>21013</v>
      </c>
      <c r="B3887" t="s">
        <v>21014</v>
      </c>
      <c r="C3887" s="2">
        <v>2844.6061028284748</v>
      </c>
    </row>
    <row r="3888" spans="1:3" x14ac:dyDescent="0.25">
      <c r="A3888" t="s">
        <v>6472</v>
      </c>
      <c r="B3888" t="s">
        <v>21015</v>
      </c>
      <c r="C3888" s="2">
        <v>24920.067718124621</v>
      </c>
    </row>
    <row r="3889" spans="1:3" x14ac:dyDescent="0.25">
      <c r="A3889" t="s">
        <v>4345</v>
      </c>
      <c r="B3889" t="s">
        <v>4347</v>
      </c>
      <c r="C3889" s="2">
        <v>69778.14514084511</v>
      </c>
    </row>
    <row r="3890" spans="1:3" x14ac:dyDescent="0.25">
      <c r="A3890" t="s">
        <v>6612</v>
      </c>
      <c r="B3890" t="s">
        <v>6614</v>
      </c>
      <c r="C3890" s="2">
        <v>31265.475302227322</v>
      </c>
    </row>
    <row r="3891" spans="1:3" x14ac:dyDescent="0.25">
      <c r="A3891" t="s">
        <v>10180</v>
      </c>
      <c r="B3891" t="s">
        <v>10182</v>
      </c>
      <c r="C3891" s="2">
        <v>31085.566533380072</v>
      </c>
    </row>
    <row r="3892" spans="1:3" x14ac:dyDescent="0.25">
      <c r="A3892" t="s">
        <v>13205</v>
      </c>
      <c r="B3892" t="s">
        <v>13207</v>
      </c>
      <c r="C3892" s="2">
        <v>10870.446711039302</v>
      </c>
    </row>
    <row r="3893" spans="1:3" x14ac:dyDescent="0.25">
      <c r="A3893" t="s">
        <v>1883</v>
      </c>
      <c r="B3893" t="s">
        <v>21016</v>
      </c>
      <c r="C3893" s="2">
        <v>202075.73776793209</v>
      </c>
    </row>
    <row r="3894" spans="1:3" x14ac:dyDescent="0.25">
      <c r="A3894" t="s">
        <v>15939</v>
      </c>
      <c r="B3894" t="s">
        <v>15941</v>
      </c>
      <c r="C3894" s="2">
        <v>1239.6335341959264</v>
      </c>
    </row>
    <row r="3895" spans="1:3" x14ac:dyDescent="0.25">
      <c r="A3895" t="s">
        <v>12207</v>
      </c>
      <c r="B3895" t="s">
        <v>12209</v>
      </c>
      <c r="C3895" s="2">
        <v>7220.8926565970241</v>
      </c>
    </row>
    <row r="3896" spans="1:3" x14ac:dyDescent="0.25">
      <c r="A3896" t="s">
        <v>9111</v>
      </c>
      <c r="B3896" t="s">
        <v>9113</v>
      </c>
      <c r="C3896" s="2">
        <v>11603.318424555717</v>
      </c>
    </row>
    <row r="3897" spans="1:3" x14ac:dyDescent="0.25">
      <c r="A3897" t="s">
        <v>12138</v>
      </c>
      <c r="B3897" t="s">
        <v>12140</v>
      </c>
      <c r="C3897" s="2">
        <v>8538.1894934062657</v>
      </c>
    </row>
    <row r="3898" spans="1:3" x14ac:dyDescent="0.25">
      <c r="A3898" t="s">
        <v>3459</v>
      </c>
      <c r="B3898" t="s">
        <v>3461</v>
      </c>
      <c r="C3898" s="2">
        <v>77994.017261930392</v>
      </c>
    </row>
    <row r="3899" spans="1:3" x14ac:dyDescent="0.25">
      <c r="A3899" t="s">
        <v>10396</v>
      </c>
      <c r="B3899" t="s">
        <v>10398</v>
      </c>
      <c r="C3899" s="2">
        <v>15715.042461925814</v>
      </c>
    </row>
    <row r="3900" spans="1:3" x14ac:dyDescent="0.25">
      <c r="A3900" t="s">
        <v>15750</v>
      </c>
      <c r="B3900" t="s">
        <v>15752</v>
      </c>
      <c r="C3900" s="2">
        <v>6151.6950734001612</v>
      </c>
    </row>
    <row r="3901" spans="1:3" x14ac:dyDescent="0.25">
      <c r="A3901" t="s">
        <v>7285</v>
      </c>
      <c r="B3901" t="s">
        <v>7287</v>
      </c>
      <c r="C3901" s="2">
        <v>12085.923696988471</v>
      </c>
    </row>
    <row r="3902" spans="1:3" x14ac:dyDescent="0.25">
      <c r="A3902" t="s">
        <v>4510</v>
      </c>
      <c r="B3902" t="s">
        <v>4512</v>
      </c>
      <c r="C3902" s="2">
        <v>71430.970681242645</v>
      </c>
    </row>
    <row r="3903" spans="1:3" x14ac:dyDescent="0.25">
      <c r="A3903" t="s">
        <v>6523</v>
      </c>
      <c r="B3903" t="s">
        <v>6525</v>
      </c>
      <c r="C3903" s="2">
        <v>42649.708788238655</v>
      </c>
    </row>
    <row r="3904" spans="1:3" x14ac:dyDescent="0.25">
      <c r="A3904" t="s">
        <v>9699</v>
      </c>
      <c r="B3904" t="s">
        <v>21017</v>
      </c>
      <c r="C3904" s="2">
        <v>23396.364679665079</v>
      </c>
    </row>
    <row r="3905" spans="1:3" x14ac:dyDescent="0.25">
      <c r="A3905" t="s">
        <v>7306</v>
      </c>
      <c r="B3905" t="s">
        <v>21018</v>
      </c>
      <c r="C3905" s="2">
        <v>78098.523090893141</v>
      </c>
    </row>
    <row r="3906" spans="1:3" x14ac:dyDescent="0.25">
      <c r="A3906" t="s">
        <v>6490</v>
      </c>
      <c r="B3906" t="s">
        <v>21019</v>
      </c>
      <c r="C3906" s="2">
        <v>43039.132476433202</v>
      </c>
    </row>
    <row r="3907" spans="1:3" x14ac:dyDescent="0.25">
      <c r="A3907" t="s">
        <v>21020</v>
      </c>
      <c r="B3907" t="s">
        <v>21021</v>
      </c>
      <c r="C3907" s="2">
        <v>15149.319108223264</v>
      </c>
    </row>
    <row r="3908" spans="1:3" x14ac:dyDescent="0.25">
      <c r="A3908" t="s">
        <v>3489</v>
      </c>
      <c r="B3908" t="s">
        <v>3491</v>
      </c>
      <c r="C3908" s="2">
        <v>198120.85069520993</v>
      </c>
    </row>
    <row r="3909" spans="1:3" x14ac:dyDescent="0.25">
      <c r="A3909" t="s">
        <v>15062</v>
      </c>
      <c r="B3909" t="s">
        <v>21022</v>
      </c>
      <c r="C3909" s="2">
        <v>5720.040562467093</v>
      </c>
    </row>
    <row r="3910" spans="1:3" x14ac:dyDescent="0.25">
      <c r="A3910" t="s">
        <v>4120</v>
      </c>
      <c r="B3910" t="s">
        <v>4122</v>
      </c>
      <c r="C3910" s="2">
        <v>92309.762908867458</v>
      </c>
    </row>
    <row r="3911" spans="1:3" x14ac:dyDescent="0.25">
      <c r="A3911" t="s">
        <v>10675</v>
      </c>
      <c r="B3911" t="s">
        <v>10677</v>
      </c>
      <c r="C3911" s="2">
        <v>14093.580748491217</v>
      </c>
    </row>
    <row r="3912" spans="1:3" x14ac:dyDescent="0.25">
      <c r="A3912" t="s">
        <v>5054</v>
      </c>
      <c r="B3912" t="s">
        <v>21023</v>
      </c>
      <c r="C3912" s="2">
        <v>60031.882068371371</v>
      </c>
    </row>
    <row r="3913" spans="1:3" x14ac:dyDescent="0.25">
      <c r="A3913" t="s">
        <v>19061</v>
      </c>
      <c r="B3913" t="s">
        <v>21024</v>
      </c>
      <c r="C3913" s="2">
        <v>51723.540981221166</v>
      </c>
    </row>
    <row r="3914" spans="1:3" x14ac:dyDescent="0.25">
      <c r="A3914" t="s">
        <v>3306</v>
      </c>
      <c r="B3914" t="s">
        <v>3308</v>
      </c>
      <c r="C3914" s="2">
        <v>129582.56915092505</v>
      </c>
    </row>
    <row r="3915" spans="1:3" x14ac:dyDescent="0.25">
      <c r="A3915" t="s">
        <v>4802</v>
      </c>
      <c r="B3915" t="s">
        <v>21025</v>
      </c>
      <c r="C3915" s="2">
        <v>35055.752753325149</v>
      </c>
    </row>
    <row r="3916" spans="1:3" x14ac:dyDescent="0.25">
      <c r="A3916" t="s">
        <v>8758</v>
      </c>
      <c r="B3916" t="s">
        <v>8760</v>
      </c>
      <c r="C3916" s="2">
        <v>24316.959230230659</v>
      </c>
    </row>
    <row r="3917" spans="1:3" x14ac:dyDescent="0.25">
      <c r="A3917" t="s">
        <v>6517</v>
      </c>
      <c r="B3917" t="s">
        <v>21026</v>
      </c>
      <c r="C3917" s="2">
        <v>42964.319071357088</v>
      </c>
    </row>
    <row r="3918" spans="1:3" x14ac:dyDescent="0.25">
      <c r="A3918" t="s">
        <v>15050</v>
      </c>
      <c r="B3918" t="s">
        <v>21027</v>
      </c>
      <c r="C3918" s="2">
        <v>3867.0032495768064</v>
      </c>
    </row>
    <row r="3919" spans="1:3" x14ac:dyDescent="0.25">
      <c r="A3919" t="s">
        <v>3919</v>
      </c>
      <c r="B3919" t="s">
        <v>21028</v>
      </c>
      <c r="C3919" s="2">
        <v>54265.787621827752</v>
      </c>
    </row>
    <row r="3920" spans="1:3" x14ac:dyDescent="0.25">
      <c r="A3920" t="s">
        <v>15038</v>
      </c>
      <c r="B3920" t="s">
        <v>15040</v>
      </c>
      <c r="C3920" s="2">
        <v>5717.5673920513527</v>
      </c>
    </row>
    <row r="3921" spans="1:3" x14ac:dyDescent="0.25">
      <c r="A3921" t="s">
        <v>3002</v>
      </c>
      <c r="B3921" t="s">
        <v>3004</v>
      </c>
      <c r="C3921" s="2">
        <v>190122.56005511861</v>
      </c>
    </row>
    <row r="3922" spans="1:3" x14ac:dyDescent="0.25">
      <c r="A3922" t="s">
        <v>8173</v>
      </c>
      <c r="B3922" t="s">
        <v>8175</v>
      </c>
      <c r="C3922" s="2">
        <v>26306.689822310669</v>
      </c>
    </row>
    <row r="3923" spans="1:3" x14ac:dyDescent="0.25">
      <c r="A3923" t="s">
        <v>5516</v>
      </c>
      <c r="B3923" t="s">
        <v>21029</v>
      </c>
      <c r="C3923" s="2">
        <v>201159.80198024266</v>
      </c>
    </row>
    <row r="3924" spans="1:3" x14ac:dyDescent="0.25">
      <c r="A3924" t="s">
        <v>6340</v>
      </c>
      <c r="B3924" t="s">
        <v>21030</v>
      </c>
      <c r="C3924" s="2">
        <v>35969.617979736286</v>
      </c>
    </row>
    <row r="3925" spans="1:3" x14ac:dyDescent="0.25">
      <c r="A3925" t="s">
        <v>21031</v>
      </c>
      <c r="B3925" t="s">
        <v>21032</v>
      </c>
      <c r="C3925" s="2">
        <v>1931.3160323279826</v>
      </c>
    </row>
    <row r="3926" spans="1:3" x14ac:dyDescent="0.25">
      <c r="A3926" t="s">
        <v>13184</v>
      </c>
      <c r="B3926" t="s">
        <v>21033</v>
      </c>
      <c r="C3926" s="2">
        <v>13256.423490725831</v>
      </c>
    </row>
    <row r="3927" spans="1:3" x14ac:dyDescent="0.25">
      <c r="A3927" t="s">
        <v>5240</v>
      </c>
      <c r="B3927" t="s">
        <v>5242</v>
      </c>
      <c r="C3927" s="2">
        <v>77892.999178409736</v>
      </c>
    </row>
    <row r="3928" spans="1:3" x14ac:dyDescent="0.25">
      <c r="A3928" t="s">
        <v>2249</v>
      </c>
      <c r="B3928" t="s">
        <v>2251</v>
      </c>
      <c r="C3928" s="2">
        <v>208758.35926244128</v>
      </c>
    </row>
    <row r="3929" spans="1:3" x14ac:dyDescent="0.25">
      <c r="A3929" t="s">
        <v>9336</v>
      </c>
      <c r="B3929" t="s">
        <v>9338</v>
      </c>
      <c r="C3929" s="2">
        <v>35263.441552656172</v>
      </c>
    </row>
    <row r="3930" spans="1:3" x14ac:dyDescent="0.25">
      <c r="A3930" t="s">
        <v>6331</v>
      </c>
      <c r="B3930" t="s">
        <v>6333</v>
      </c>
      <c r="C3930" s="2">
        <v>34292.290797545596</v>
      </c>
    </row>
    <row r="3931" spans="1:3" x14ac:dyDescent="0.25">
      <c r="A3931" t="s">
        <v>7094</v>
      </c>
      <c r="B3931" t="s">
        <v>7096</v>
      </c>
      <c r="C3931" s="2">
        <v>55025.856157734561</v>
      </c>
    </row>
    <row r="3932" spans="1:3" x14ac:dyDescent="0.25">
      <c r="A3932" t="s">
        <v>16837</v>
      </c>
      <c r="B3932" t="s">
        <v>16839</v>
      </c>
      <c r="C3932" s="2">
        <v>3132.0690269648476</v>
      </c>
    </row>
    <row r="3933" spans="1:3" x14ac:dyDescent="0.25">
      <c r="A3933" t="s">
        <v>12907</v>
      </c>
      <c r="B3933" t="s">
        <v>21034</v>
      </c>
      <c r="C3933" s="2">
        <v>7374.8216329608049</v>
      </c>
    </row>
    <row r="3934" spans="1:3" x14ac:dyDescent="0.25">
      <c r="A3934" t="s">
        <v>8008</v>
      </c>
      <c r="B3934" t="s">
        <v>21035</v>
      </c>
      <c r="C3934" s="2">
        <v>32014.443329058824</v>
      </c>
    </row>
    <row r="3935" spans="1:3" x14ac:dyDescent="0.25">
      <c r="A3935" t="s">
        <v>11949</v>
      </c>
      <c r="B3935" t="s">
        <v>21036</v>
      </c>
      <c r="C3935" s="2">
        <v>8056.0725283416386</v>
      </c>
    </row>
    <row r="3936" spans="1:3" x14ac:dyDescent="0.25">
      <c r="A3936" t="s">
        <v>7297</v>
      </c>
      <c r="B3936" t="s">
        <v>21037</v>
      </c>
      <c r="C3936" s="2">
        <v>17553.643361459115</v>
      </c>
    </row>
    <row r="3937" spans="1:3" x14ac:dyDescent="0.25">
      <c r="A3937" t="s">
        <v>15080</v>
      </c>
      <c r="B3937" t="s">
        <v>15082</v>
      </c>
      <c r="C3937" s="2">
        <v>8383.2424910806585</v>
      </c>
    </row>
    <row r="3938" spans="1:3" x14ac:dyDescent="0.25">
      <c r="A3938" t="s">
        <v>16164</v>
      </c>
      <c r="B3938" t="s">
        <v>16166</v>
      </c>
      <c r="C3938" s="2">
        <v>9997.3600386923354</v>
      </c>
    </row>
    <row r="3939" spans="1:3" x14ac:dyDescent="0.25">
      <c r="A3939" t="s">
        <v>5974</v>
      </c>
      <c r="B3939" t="s">
        <v>21038</v>
      </c>
      <c r="C3939" s="2">
        <v>24038.296191527035</v>
      </c>
    </row>
    <row r="3940" spans="1:3" x14ac:dyDescent="0.25">
      <c r="A3940" t="s">
        <v>21039</v>
      </c>
      <c r="B3940" t="s">
        <v>21040</v>
      </c>
      <c r="C3940" s="2">
        <v>2701.882889071635</v>
      </c>
    </row>
    <row r="3941" spans="1:3" x14ac:dyDescent="0.25">
      <c r="A3941" t="s">
        <v>4432</v>
      </c>
      <c r="B3941" t="s">
        <v>21041</v>
      </c>
      <c r="C3941" s="2">
        <v>56530.118926414565</v>
      </c>
    </row>
    <row r="3942" spans="1:3" x14ac:dyDescent="0.25">
      <c r="A3942" t="s">
        <v>15779</v>
      </c>
      <c r="B3942" t="s">
        <v>21042</v>
      </c>
      <c r="C3942" s="2">
        <v>3799.5949768501491</v>
      </c>
    </row>
    <row r="3943" spans="1:3" x14ac:dyDescent="0.25">
      <c r="A3943" t="s">
        <v>6052</v>
      </c>
      <c r="B3943" t="s">
        <v>6054</v>
      </c>
      <c r="C3943" s="2">
        <v>37548.720035508377</v>
      </c>
    </row>
    <row r="3944" spans="1:3" x14ac:dyDescent="0.25">
      <c r="A3944" t="s">
        <v>7693</v>
      </c>
      <c r="B3944" t="s">
        <v>21043</v>
      </c>
      <c r="C3944" s="2">
        <v>33841.196016832997</v>
      </c>
    </row>
    <row r="3945" spans="1:3" x14ac:dyDescent="0.25">
      <c r="A3945" t="s">
        <v>2543</v>
      </c>
      <c r="B3945" t="s">
        <v>2545</v>
      </c>
      <c r="C3945" s="2">
        <v>128435.76578070594</v>
      </c>
    </row>
    <row r="3946" spans="1:3" x14ac:dyDescent="0.25">
      <c r="A3946" t="s">
        <v>7205</v>
      </c>
      <c r="B3946" t="s">
        <v>7207</v>
      </c>
      <c r="C3946" s="2">
        <v>47673.062996151144</v>
      </c>
    </row>
    <row r="3947" spans="1:3" x14ac:dyDescent="0.25">
      <c r="A3947" t="s">
        <v>9393</v>
      </c>
      <c r="B3947" t="s">
        <v>9395</v>
      </c>
      <c r="C3947" s="2">
        <v>18312.053722875542</v>
      </c>
    </row>
    <row r="3948" spans="1:3" x14ac:dyDescent="0.25">
      <c r="A3948" t="s">
        <v>6127</v>
      </c>
      <c r="B3948" t="s">
        <v>6129</v>
      </c>
      <c r="C3948" s="2">
        <v>18423.221582751194</v>
      </c>
    </row>
    <row r="3949" spans="1:3" x14ac:dyDescent="0.25">
      <c r="A3949" t="s">
        <v>11859</v>
      </c>
      <c r="B3949" t="s">
        <v>11861</v>
      </c>
      <c r="C3949" s="2">
        <v>3614.1071956697165</v>
      </c>
    </row>
    <row r="3950" spans="1:3" x14ac:dyDescent="0.25">
      <c r="A3950" t="s">
        <v>14741</v>
      </c>
      <c r="B3950" t="s">
        <v>14743</v>
      </c>
      <c r="C3950" s="2">
        <v>2705.2256952242574</v>
      </c>
    </row>
    <row r="3951" spans="1:3" x14ac:dyDescent="0.25">
      <c r="A3951" t="s">
        <v>18409</v>
      </c>
      <c r="B3951" t="s">
        <v>18410</v>
      </c>
      <c r="C3951" s="2">
        <v>962.35086967782843</v>
      </c>
    </row>
    <row r="3952" spans="1:3" x14ac:dyDescent="0.25">
      <c r="A3952" t="s">
        <v>14928</v>
      </c>
      <c r="B3952" t="s">
        <v>21044</v>
      </c>
      <c r="C3952" s="2">
        <v>2874.1691166352161</v>
      </c>
    </row>
    <row r="3953" spans="1:3" x14ac:dyDescent="0.25">
      <c r="A3953" t="s">
        <v>2441</v>
      </c>
      <c r="B3953" t="s">
        <v>21045</v>
      </c>
      <c r="C3953" s="2">
        <v>180365.44264029938</v>
      </c>
    </row>
    <row r="3954" spans="1:3" x14ac:dyDescent="0.25">
      <c r="A3954" t="s">
        <v>8980</v>
      </c>
      <c r="B3954" t="s">
        <v>8982</v>
      </c>
      <c r="C3954" s="2">
        <v>19626.620294576991</v>
      </c>
    </row>
    <row r="3955" spans="1:3" x14ac:dyDescent="0.25">
      <c r="A3955" t="s">
        <v>12982</v>
      </c>
      <c r="B3955" t="s">
        <v>21046</v>
      </c>
      <c r="C3955" s="2">
        <v>7651.0115012486931</v>
      </c>
    </row>
    <row r="3956" spans="1:3" x14ac:dyDescent="0.25">
      <c r="A3956" t="s">
        <v>16478</v>
      </c>
      <c r="B3956" t="s">
        <v>21047</v>
      </c>
      <c r="C3956" s="2">
        <v>4617.132516191884</v>
      </c>
    </row>
    <row r="3957" spans="1:3" x14ac:dyDescent="0.25">
      <c r="A3957" t="s">
        <v>3145</v>
      </c>
      <c r="B3957" t="s">
        <v>21048</v>
      </c>
      <c r="C3957" s="2">
        <v>146831.32236415549</v>
      </c>
    </row>
    <row r="3958" spans="1:3" x14ac:dyDescent="0.25">
      <c r="A3958" t="s">
        <v>3163</v>
      </c>
      <c r="B3958" t="s">
        <v>21049</v>
      </c>
      <c r="C3958" s="2">
        <v>92831.256773042012</v>
      </c>
    </row>
    <row r="3959" spans="1:3" x14ac:dyDescent="0.25">
      <c r="A3959" t="s">
        <v>3710</v>
      </c>
      <c r="B3959" t="s">
        <v>21050</v>
      </c>
      <c r="C3959" s="2">
        <v>107948.82727499811</v>
      </c>
    </row>
    <row r="3960" spans="1:3" x14ac:dyDescent="0.25">
      <c r="A3960" t="s">
        <v>9813</v>
      </c>
      <c r="B3960" t="s">
        <v>9815</v>
      </c>
      <c r="C3960" s="2">
        <v>14226.25138724194</v>
      </c>
    </row>
    <row r="3961" spans="1:3" x14ac:dyDescent="0.25">
      <c r="A3961" t="s">
        <v>5804</v>
      </c>
      <c r="B3961" t="s">
        <v>5806</v>
      </c>
      <c r="C3961" s="2">
        <v>49254.944205283442</v>
      </c>
    </row>
    <row r="3962" spans="1:3" x14ac:dyDescent="0.25">
      <c r="A3962" t="s">
        <v>7082</v>
      </c>
      <c r="B3962" t="s">
        <v>7084</v>
      </c>
      <c r="C3962" s="2">
        <v>24247.710458589969</v>
      </c>
    </row>
    <row r="3963" spans="1:3" x14ac:dyDescent="0.25">
      <c r="A3963" t="s">
        <v>8932</v>
      </c>
      <c r="B3963" t="s">
        <v>21051</v>
      </c>
      <c r="C3963" s="2">
        <v>22922.666271664446</v>
      </c>
    </row>
    <row r="3964" spans="1:3" x14ac:dyDescent="0.25">
      <c r="A3964" t="s">
        <v>7187</v>
      </c>
      <c r="B3964" t="s">
        <v>21052</v>
      </c>
      <c r="C3964" s="2">
        <v>29991.677506939559</v>
      </c>
    </row>
    <row r="3965" spans="1:3" x14ac:dyDescent="0.25">
      <c r="A3965" t="s">
        <v>14144</v>
      </c>
      <c r="B3965" t="s">
        <v>14146</v>
      </c>
      <c r="C3965" s="2">
        <v>3293.0867999272295</v>
      </c>
    </row>
    <row r="3966" spans="1:3" x14ac:dyDescent="0.25">
      <c r="A3966" t="s">
        <v>2045</v>
      </c>
      <c r="B3966" t="s">
        <v>21053</v>
      </c>
      <c r="C3966" s="2">
        <v>197855.76133599738</v>
      </c>
    </row>
    <row r="3967" spans="1:3" x14ac:dyDescent="0.25">
      <c r="A3967" t="s">
        <v>5540</v>
      </c>
      <c r="B3967" t="s">
        <v>5542</v>
      </c>
      <c r="C3967" s="2">
        <v>77231.99319592744</v>
      </c>
    </row>
    <row r="3968" spans="1:3" x14ac:dyDescent="0.25">
      <c r="A3968" t="s">
        <v>14063</v>
      </c>
      <c r="B3968" t="s">
        <v>14065</v>
      </c>
      <c r="C3968" s="2">
        <v>6126.1006353768144</v>
      </c>
    </row>
    <row r="3969" spans="1:3" x14ac:dyDescent="0.25">
      <c r="A3969" t="s">
        <v>14012</v>
      </c>
      <c r="B3969" t="s">
        <v>14014</v>
      </c>
      <c r="C3969" s="2">
        <v>6506.7963326274457</v>
      </c>
    </row>
    <row r="3970" spans="1:3" x14ac:dyDescent="0.25">
      <c r="A3970" t="s">
        <v>10798</v>
      </c>
      <c r="B3970" t="s">
        <v>21054</v>
      </c>
      <c r="C3970" s="2">
        <v>12736.540063101049</v>
      </c>
    </row>
    <row r="3971" spans="1:3" x14ac:dyDescent="0.25">
      <c r="A3971" t="s">
        <v>6532</v>
      </c>
      <c r="B3971" t="s">
        <v>6534</v>
      </c>
      <c r="C3971" s="2">
        <v>29710.253719864879</v>
      </c>
    </row>
    <row r="3972" spans="1:3" x14ac:dyDescent="0.25">
      <c r="A3972" t="s">
        <v>2531</v>
      </c>
      <c r="B3972" t="s">
        <v>2533</v>
      </c>
      <c r="C3972" s="2">
        <v>226766.66337125894</v>
      </c>
    </row>
    <row r="3973" spans="1:3" x14ac:dyDescent="0.25">
      <c r="A3973" t="s">
        <v>1640</v>
      </c>
      <c r="B3973" t="s">
        <v>1642</v>
      </c>
      <c r="C3973" s="2">
        <v>284529.62899212394</v>
      </c>
    </row>
    <row r="3974" spans="1:3" x14ac:dyDescent="0.25">
      <c r="A3974" t="s">
        <v>11134</v>
      </c>
      <c r="B3974" t="s">
        <v>11136</v>
      </c>
      <c r="C3974" s="2">
        <v>34022.025035137267</v>
      </c>
    </row>
    <row r="3975" spans="1:3" x14ac:dyDescent="0.25">
      <c r="A3975" t="s">
        <v>8410</v>
      </c>
      <c r="B3975" t="s">
        <v>8412</v>
      </c>
      <c r="C3975" s="2">
        <v>11969.469003982245</v>
      </c>
    </row>
    <row r="3976" spans="1:3" x14ac:dyDescent="0.25">
      <c r="A3976" t="s">
        <v>4105</v>
      </c>
      <c r="B3976" t="s">
        <v>4107</v>
      </c>
      <c r="C3976" s="2">
        <v>66962.987020641245</v>
      </c>
    </row>
    <row r="3977" spans="1:3" x14ac:dyDescent="0.25">
      <c r="A3977" t="s">
        <v>3498</v>
      </c>
      <c r="B3977" t="s">
        <v>3500</v>
      </c>
      <c r="C3977" s="2">
        <v>178886.31418491423</v>
      </c>
    </row>
    <row r="3978" spans="1:3" x14ac:dyDescent="0.25">
      <c r="A3978" t="s">
        <v>12030</v>
      </c>
      <c r="B3978" t="s">
        <v>21055</v>
      </c>
      <c r="C3978" s="2">
        <v>6.7293241544529003</v>
      </c>
    </row>
    <row r="3979" spans="1:3" x14ac:dyDescent="0.25">
      <c r="A3979" t="s">
        <v>14105</v>
      </c>
      <c r="B3979" t="s">
        <v>14107</v>
      </c>
      <c r="C3979" s="2">
        <v>1068.3636071264405</v>
      </c>
    </row>
    <row r="3980" spans="1:3" x14ac:dyDescent="0.25">
      <c r="A3980" t="s">
        <v>13574</v>
      </c>
      <c r="B3980" t="s">
        <v>13576</v>
      </c>
      <c r="C3980" s="2">
        <v>2150.3095210825732</v>
      </c>
    </row>
    <row r="3981" spans="1:3" x14ac:dyDescent="0.25">
      <c r="A3981" t="s">
        <v>11119</v>
      </c>
      <c r="B3981" t="s">
        <v>11121</v>
      </c>
      <c r="C3981" s="2">
        <v>3054.0778854824703</v>
      </c>
    </row>
    <row r="3982" spans="1:3" x14ac:dyDescent="0.25">
      <c r="A3982" t="s">
        <v>5582</v>
      </c>
      <c r="B3982" t="s">
        <v>21056</v>
      </c>
      <c r="C3982" s="2">
        <v>66558.537384281313</v>
      </c>
    </row>
    <row r="3983" spans="1:3" x14ac:dyDescent="0.25">
      <c r="A3983" t="s">
        <v>15404</v>
      </c>
      <c r="B3983" t="s">
        <v>15406</v>
      </c>
      <c r="C3983" s="2">
        <v>5366.5882752356047</v>
      </c>
    </row>
    <row r="3984" spans="1:3" x14ac:dyDescent="0.25">
      <c r="A3984" t="s">
        <v>3871</v>
      </c>
      <c r="B3984" t="s">
        <v>3873</v>
      </c>
      <c r="C3984" s="2">
        <v>64825.305047576701</v>
      </c>
    </row>
    <row r="3985" spans="1:3" x14ac:dyDescent="0.25">
      <c r="A3985" t="s">
        <v>7879</v>
      </c>
      <c r="B3985" t="s">
        <v>7881</v>
      </c>
      <c r="C3985" s="2">
        <v>21102.412845680468</v>
      </c>
    </row>
    <row r="3986" spans="1:3" x14ac:dyDescent="0.25">
      <c r="A3986" t="s">
        <v>18920</v>
      </c>
      <c r="B3986" t="s">
        <v>18921</v>
      </c>
      <c r="C3986" s="2">
        <v>21958.01477834407</v>
      </c>
    </row>
    <row r="3987" spans="1:3" x14ac:dyDescent="0.25">
      <c r="A3987" t="s">
        <v>5189</v>
      </c>
      <c r="B3987" t="s">
        <v>21057</v>
      </c>
      <c r="C3987" s="2">
        <v>92826.482978983724</v>
      </c>
    </row>
    <row r="3988" spans="1:3" x14ac:dyDescent="0.25">
      <c r="A3988" t="s">
        <v>5492</v>
      </c>
      <c r="B3988" t="s">
        <v>21058</v>
      </c>
      <c r="C3988" s="2">
        <v>57552.286010798649</v>
      </c>
    </row>
    <row r="3989" spans="1:3" x14ac:dyDescent="0.25">
      <c r="A3989" t="s">
        <v>7906</v>
      </c>
      <c r="B3989" t="s">
        <v>21059</v>
      </c>
      <c r="C3989" s="2">
        <v>21641.506480720527</v>
      </c>
    </row>
    <row r="3990" spans="1:3" x14ac:dyDescent="0.25">
      <c r="A3990" t="s">
        <v>2819</v>
      </c>
      <c r="B3990" t="s">
        <v>21060</v>
      </c>
      <c r="C3990" s="2">
        <v>166394.67550856242</v>
      </c>
    </row>
    <row r="3991" spans="1:3" x14ac:dyDescent="0.25">
      <c r="A3991" t="s">
        <v>5549</v>
      </c>
      <c r="B3991" t="s">
        <v>5551</v>
      </c>
      <c r="C3991" s="2">
        <v>34883.263495725121</v>
      </c>
    </row>
    <row r="3992" spans="1:3" x14ac:dyDescent="0.25">
      <c r="A3992" t="s">
        <v>6325</v>
      </c>
      <c r="B3992" t="s">
        <v>21061</v>
      </c>
      <c r="C3992" s="2">
        <v>37926.79014602695</v>
      </c>
    </row>
    <row r="3993" spans="1:3" x14ac:dyDescent="0.25">
      <c r="A3993" t="s">
        <v>4486</v>
      </c>
      <c r="B3993" t="s">
        <v>21062</v>
      </c>
      <c r="C3993" s="2">
        <v>97650.603179451573</v>
      </c>
    </row>
    <row r="3994" spans="1:3" x14ac:dyDescent="0.25">
      <c r="A3994" t="s">
        <v>9956</v>
      </c>
      <c r="B3994" t="s">
        <v>21063</v>
      </c>
      <c r="C3994" s="2">
        <v>8756.9442924579416</v>
      </c>
    </row>
    <row r="3995" spans="1:3" x14ac:dyDescent="0.25">
      <c r="A3995" t="s">
        <v>10639</v>
      </c>
      <c r="B3995" t="s">
        <v>10641</v>
      </c>
      <c r="C3995" s="2">
        <v>12986.215243908568</v>
      </c>
    </row>
    <row r="3996" spans="1:3" x14ac:dyDescent="0.25">
      <c r="A3996" t="s">
        <v>2261</v>
      </c>
      <c r="B3996" t="s">
        <v>21064</v>
      </c>
      <c r="C3996" s="2">
        <v>194429.78763869699</v>
      </c>
    </row>
    <row r="3997" spans="1:3" x14ac:dyDescent="0.25">
      <c r="A3997" t="s">
        <v>2549</v>
      </c>
      <c r="B3997" t="s">
        <v>21065</v>
      </c>
      <c r="C3997" s="2">
        <v>188427.53532555766</v>
      </c>
    </row>
    <row r="3998" spans="1:3" x14ac:dyDescent="0.25">
      <c r="A3998" t="s">
        <v>3677</v>
      </c>
      <c r="B3998" t="s">
        <v>21066</v>
      </c>
      <c r="C3998" s="2">
        <v>78973.392746563084</v>
      </c>
    </row>
    <row r="3999" spans="1:3" x14ac:dyDescent="0.25">
      <c r="A3999" t="s">
        <v>12555</v>
      </c>
      <c r="B3999" t="s">
        <v>12557</v>
      </c>
      <c r="C3999" s="2">
        <v>5570.6725724746639</v>
      </c>
    </row>
    <row r="4000" spans="1:3" x14ac:dyDescent="0.25">
      <c r="A4000" t="s">
        <v>1179</v>
      </c>
      <c r="B4000" t="s">
        <v>1181</v>
      </c>
      <c r="C4000" s="2">
        <v>272773.4996942947</v>
      </c>
    </row>
    <row r="4001" spans="1:3" x14ac:dyDescent="0.25">
      <c r="A4001" t="s">
        <v>12820</v>
      </c>
      <c r="B4001" t="s">
        <v>21067</v>
      </c>
      <c r="C4001" s="2">
        <v>4130.4821722396164</v>
      </c>
    </row>
    <row r="4002" spans="1:3" x14ac:dyDescent="0.25">
      <c r="A4002" t="s">
        <v>10573</v>
      </c>
      <c r="B4002" t="s">
        <v>21068</v>
      </c>
      <c r="C4002" s="2">
        <v>15547.326998384066</v>
      </c>
    </row>
    <row r="4003" spans="1:3" x14ac:dyDescent="0.25">
      <c r="A4003" t="s">
        <v>5651</v>
      </c>
      <c r="B4003" t="s">
        <v>21069</v>
      </c>
      <c r="C4003" s="2">
        <v>43715.530206240081</v>
      </c>
    </row>
    <row r="4004" spans="1:3" x14ac:dyDescent="0.25">
      <c r="A4004" t="s">
        <v>21070</v>
      </c>
      <c r="B4004" t="s">
        <v>21071</v>
      </c>
      <c r="C4004" s="2">
        <v>4463.8425380448216</v>
      </c>
    </row>
    <row r="4005" spans="1:3" x14ac:dyDescent="0.25">
      <c r="A4005" t="s">
        <v>10216</v>
      </c>
      <c r="B4005" t="s">
        <v>21072</v>
      </c>
      <c r="C4005" s="2">
        <v>12378.563024320578</v>
      </c>
    </row>
    <row r="4006" spans="1:3" x14ac:dyDescent="0.25">
      <c r="A4006" t="s">
        <v>5929</v>
      </c>
      <c r="B4006" t="s">
        <v>21073</v>
      </c>
      <c r="C4006" s="2">
        <v>50127.483329203482</v>
      </c>
    </row>
    <row r="4007" spans="1:3" x14ac:dyDescent="0.25">
      <c r="A4007" t="s">
        <v>12829</v>
      </c>
      <c r="B4007" t="s">
        <v>21074</v>
      </c>
      <c r="C4007" s="2">
        <v>16044.330723883713</v>
      </c>
    </row>
    <row r="4008" spans="1:3" x14ac:dyDescent="0.25">
      <c r="A4008" t="s">
        <v>19088</v>
      </c>
      <c r="B4008" t="s">
        <v>21075</v>
      </c>
      <c r="C4008" s="2">
        <v>66127.112935712488</v>
      </c>
    </row>
    <row r="4009" spans="1:3" x14ac:dyDescent="0.25">
      <c r="A4009" t="s">
        <v>2390</v>
      </c>
      <c r="B4009" t="s">
        <v>2392</v>
      </c>
      <c r="C4009" s="2">
        <v>178594.48007585699</v>
      </c>
    </row>
    <row r="4010" spans="1:3" x14ac:dyDescent="0.25">
      <c r="A4010" t="s">
        <v>11035</v>
      </c>
      <c r="B4010" t="s">
        <v>11037</v>
      </c>
      <c r="C4010" s="2">
        <v>13233.589801073544</v>
      </c>
    </row>
    <row r="4011" spans="1:3" x14ac:dyDescent="0.25">
      <c r="A4011" t="s">
        <v>6418</v>
      </c>
      <c r="B4011" t="s">
        <v>21076</v>
      </c>
      <c r="C4011" s="2">
        <v>30077.835862352982</v>
      </c>
    </row>
    <row r="4012" spans="1:3" x14ac:dyDescent="0.25">
      <c r="A4012" t="s">
        <v>5177</v>
      </c>
      <c r="B4012" t="s">
        <v>5179</v>
      </c>
      <c r="C4012" s="2">
        <v>63199.914444116534</v>
      </c>
    </row>
    <row r="4013" spans="1:3" x14ac:dyDescent="0.25">
      <c r="A4013" t="s">
        <v>7543</v>
      </c>
      <c r="B4013" t="s">
        <v>7545</v>
      </c>
      <c r="C4013" s="2">
        <v>44235.241087091672</v>
      </c>
    </row>
    <row r="4014" spans="1:3" x14ac:dyDescent="0.25">
      <c r="A4014" t="s">
        <v>2645</v>
      </c>
      <c r="B4014" t="s">
        <v>21077</v>
      </c>
      <c r="C4014" s="2">
        <v>80590.443589319009</v>
      </c>
    </row>
    <row r="4015" spans="1:3" x14ac:dyDescent="0.25">
      <c r="A4015" t="s">
        <v>13691</v>
      </c>
      <c r="B4015" t="s">
        <v>13693</v>
      </c>
      <c r="C4015" s="2">
        <v>9576.8974866243516</v>
      </c>
    </row>
    <row r="4016" spans="1:3" x14ac:dyDescent="0.25">
      <c r="A4016" t="s">
        <v>16270</v>
      </c>
      <c r="B4016" t="s">
        <v>16272</v>
      </c>
      <c r="C4016" s="2">
        <v>168.63571299876841</v>
      </c>
    </row>
    <row r="4017" spans="1:3" x14ac:dyDescent="0.25">
      <c r="A4017" t="s">
        <v>15672</v>
      </c>
      <c r="B4017" t="s">
        <v>15674</v>
      </c>
      <c r="C4017" s="2">
        <v>2144.6701173787774</v>
      </c>
    </row>
    <row r="4018" spans="1:3" x14ac:dyDescent="0.25">
      <c r="A4018" t="s">
        <v>7528</v>
      </c>
      <c r="B4018" t="s">
        <v>7530</v>
      </c>
      <c r="C4018" s="2">
        <v>8627.338659555</v>
      </c>
    </row>
    <row r="4019" spans="1:3" x14ac:dyDescent="0.25">
      <c r="A4019" t="s">
        <v>10088</v>
      </c>
      <c r="B4019" t="s">
        <v>10090</v>
      </c>
      <c r="C4019" s="2">
        <v>11266.384039921812</v>
      </c>
    </row>
    <row r="4020" spans="1:3" x14ac:dyDescent="0.25">
      <c r="A4020" t="s">
        <v>18809</v>
      </c>
      <c r="B4020" t="s">
        <v>21078</v>
      </c>
      <c r="C4020" s="2">
        <v>5923.7498580524152</v>
      </c>
    </row>
    <row r="4021" spans="1:3" x14ac:dyDescent="0.25">
      <c r="A4021" t="s">
        <v>21079</v>
      </c>
      <c r="B4021" t="s">
        <v>21080</v>
      </c>
      <c r="C4021" s="2">
        <v>4338.746127481274</v>
      </c>
    </row>
    <row r="4022" spans="1:3" x14ac:dyDescent="0.25">
      <c r="A4022" t="s">
        <v>15669</v>
      </c>
      <c r="B4022" t="s">
        <v>21081</v>
      </c>
      <c r="C4022" s="2">
        <v>3183.775543331114</v>
      </c>
    </row>
    <row r="4023" spans="1:3" x14ac:dyDescent="0.25">
      <c r="A4023" t="s">
        <v>5840</v>
      </c>
      <c r="B4023" t="s">
        <v>21082</v>
      </c>
      <c r="C4023" s="2">
        <v>23765.327196338716</v>
      </c>
    </row>
    <row r="4024" spans="1:3" x14ac:dyDescent="0.25">
      <c r="A4024" t="s">
        <v>7154</v>
      </c>
      <c r="B4024" t="s">
        <v>21083</v>
      </c>
      <c r="C4024" s="2">
        <v>41865.276072801367</v>
      </c>
    </row>
    <row r="4025" spans="1:3" x14ac:dyDescent="0.25">
      <c r="A4025" t="s">
        <v>7675</v>
      </c>
      <c r="B4025" t="s">
        <v>7677</v>
      </c>
      <c r="C4025" s="2">
        <v>27492.855137586048</v>
      </c>
    </row>
    <row r="4026" spans="1:3" x14ac:dyDescent="0.25">
      <c r="A4026" t="s">
        <v>7450</v>
      </c>
      <c r="B4026" t="s">
        <v>21084</v>
      </c>
      <c r="C4026" s="2">
        <v>29023.172469017918</v>
      </c>
    </row>
    <row r="4027" spans="1:3" x14ac:dyDescent="0.25">
      <c r="A4027" t="s">
        <v>4603</v>
      </c>
      <c r="B4027" t="s">
        <v>21085</v>
      </c>
      <c r="C4027" s="2">
        <v>108345.22472860914</v>
      </c>
    </row>
    <row r="4028" spans="1:3" x14ac:dyDescent="0.25">
      <c r="A4028" t="s">
        <v>9708</v>
      </c>
      <c r="B4028" t="s">
        <v>21086</v>
      </c>
      <c r="C4028" s="2">
        <v>24475.946702828493</v>
      </c>
    </row>
    <row r="4029" spans="1:3" x14ac:dyDescent="0.25">
      <c r="A4029" t="s">
        <v>11199</v>
      </c>
      <c r="B4029" t="s">
        <v>21087</v>
      </c>
      <c r="C4029" s="2">
        <v>10755.415528911901</v>
      </c>
    </row>
    <row r="4030" spans="1:3" x14ac:dyDescent="0.25">
      <c r="A4030" t="s">
        <v>21088</v>
      </c>
      <c r="B4030" t="s">
        <v>21089</v>
      </c>
      <c r="C4030" s="2">
        <v>985.24207492118114</v>
      </c>
    </row>
    <row r="4031" spans="1:3" x14ac:dyDescent="0.25">
      <c r="A4031" t="s">
        <v>4147</v>
      </c>
      <c r="B4031" t="s">
        <v>21090</v>
      </c>
      <c r="C4031" s="2">
        <v>57580.008525691352</v>
      </c>
    </row>
    <row r="4032" spans="1:3" x14ac:dyDescent="0.25">
      <c r="A4032" t="s">
        <v>10252</v>
      </c>
      <c r="B4032" t="s">
        <v>10254</v>
      </c>
      <c r="C4032" s="2">
        <v>11704.480297054015</v>
      </c>
    </row>
    <row r="4033" spans="1:3" x14ac:dyDescent="0.25">
      <c r="A4033" t="s">
        <v>16867</v>
      </c>
      <c r="B4033" t="s">
        <v>16869</v>
      </c>
      <c r="C4033" s="2">
        <v>6179.1300103375461</v>
      </c>
    </row>
    <row r="4034" spans="1:3" x14ac:dyDescent="0.25">
      <c r="A4034" t="s">
        <v>21091</v>
      </c>
      <c r="B4034" t="s">
        <v>21092</v>
      </c>
      <c r="C4034" s="2">
        <v>11326.257770219123</v>
      </c>
    </row>
    <row r="4035" spans="1:3" x14ac:dyDescent="0.25">
      <c r="A4035" t="s">
        <v>10312</v>
      </c>
      <c r="B4035" t="s">
        <v>10314</v>
      </c>
      <c r="C4035" s="2">
        <v>12605.231968702621</v>
      </c>
    </row>
    <row r="4036" spans="1:3" x14ac:dyDescent="0.25">
      <c r="A4036" t="s">
        <v>5813</v>
      </c>
      <c r="B4036" t="s">
        <v>21093</v>
      </c>
      <c r="C4036" s="2">
        <v>175020.45319497591</v>
      </c>
    </row>
    <row r="4037" spans="1:3" x14ac:dyDescent="0.25">
      <c r="A4037" t="s">
        <v>21094</v>
      </c>
      <c r="B4037" t="s">
        <v>21095</v>
      </c>
      <c r="C4037" s="2">
        <v>18202.994384568286</v>
      </c>
    </row>
    <row r="4038" spans="1:3" x14ac:dyDescent="0.25">
      <c r="A4038" t="s">
        <v>11149</v>
      </c>
      <c r="B4038" t="s">
        <v>21096</v>
      </c>
      <c r="C4038" s="2">
        <v>8036.3084457844179</v>
      </c>
    </row>
    <row r="4039" spans="1:3" x14ac:dyDescent="0.25">
      <c r="A4039" t="s">
        <v>15138</v>
      </c>
      <c r="B4039" t="s">
        <v>15140</v>
      </c>
      <c r="C4039" s="2">
        <v>2643.9342056072255</v>
      </c>
    </row>
    <row r="4040" spans="1:3" x14ac:dyDescent="0.25">
      <c r="A4040" t="s">
        <v>5372</v>
      </c>
      <c r="B4040" t="s">
        <v>21097</v>
      </c>
      <c r="C4040" s="2">
        <v>82315.336165319357</v>
      </c>
    </row>
    <row r="4041" spans="1:3" x14ac:dyDescent="0.25">
      <c r="A4041" t="s">
        <v>14869</v>
      </c>
      <c r="B4041" t="s">
        <v>14870</v>
      </c>
      <c r="C4041" s="2">
        <v>4247.9865247827547</v>
      </c>
    </row>
    <row r="4042" spans="1:3" x14ac:dyDescent="0.25">
      <c r="A4042" t="s">
        <v>8500</v>
      </c>
      <c r="B4042" t="s">
        <v>8502</v>
      </c>
      <c r="C4042" s="2">
        <v>17300.804823143088</v>
      </c>
    </row>
    <row r="4043" spans="1:3" x14ac:dyDescent="0.25">
      <c r="A4043" t="s">
        <v>6082</v>
      </c>
      <c r="B4043" t="s">
        <v>21098</v>
      </c>
      <c r="C4043" s="2">
        <v>59146.560679493341</v>
      </c>
    </row>
    <row r="4044" spans="1:3" x14ac:dyDescent="0.25">
      <c r="A4044" t="s">
        <v>3713</v>
      </c>
      <c r="B4044" t="s">
        <v>21099</v>
      </c>
      <c r="C4044" s="2">
        <v>151861.7509897688</v>
      </c>
    </row>
    <row r="4045" spans="1:3" x14ac:dyDescent="0.25">
      <c r="A4045" t="s">
        <v>9486</v>
      </c>
      <c r="B4045" t="s">
        <v>9488</v>
      </c>
      <c r="C4045" s="2">
        <v>19125.256887274718</v>
      </c>
    </row>
    <row r="4046" spans="1:3" x14ac:dyDescent="0.25">
      <c r="A4046" t="s">
        <v>12946</v>
      </c>
      <c r="B4046" t="s">
        <v>12948</v>
      </c>
      <c r="C4046" s="2">
        <v>19803.135643551483</v>
      </c>
    </row>
    <row r="4047" spans="1:3" x14ac:dyDescent="0.25">
      <c r="A4047" t="s">
        <v>18672</v>
      </c>
      <c r="B4047" t="s">
        <v>21100</v>
      </c>
      <c r="C4047" s="2">
        <v>4072.2188784920877</v>
      </c>
    </row>
    <row r="4048" spans="1:3" x14ac:dyDescent="0.25">
      <c r="A4048" t="s">
        <v>18874</v>
      </c>
      <c r="B4048" t="s">
        <v>18875</v>
      </c>
      <c r="C4048" s="2">
        <v>14567.663935796065</v>
      </c>
    </row>
    <row r="4049" spans="1:3" x14ac:dyDescent="0.25">
      <c r="A4049" t="s">
        <v>13262</v>
      </c>
      <c r="B4049" t="s">
        <v>21101</v>
      </c>
      <c r="C4049" s="2">
        <v>16863.628815467906</v>
      </c>
    </row>
    <row r="4050" spans="1:3" x14ac:dyDescent="0.25">
      <c r="A4050" t="s">
        <v>2216</v>
      </c>
      <c r="B4050" t="s">
        <v>21102</v>
      </c>
      <c r="C4050" s="2">
        <v>278198.14018105861</v>
      </c>
    </row>
    <row r="4051" spans="1:3" x14ac:dyDescent="0.25">
      <c r="A4051" t="s">
        <v>11621</v>
      </c>
      <c r="B4051" t="s">
        <v>21103</v>
      </c>
      <c r="C4051" s="2">
        <v>7455.5160072231765</v>
      </c>
    </row>
    <row r="4052" spans="1:3" x14ac:dyDescent="0.25">
      <c r="A4052" t="s">
        <v>2297</v>
      </c>
      <c r="B4052" t="s">
        <v>21104</v>
      </c>
      <c r="C4052" s="2">
        <v>102840.17744553817</v>
      </c>
    </row>
    <row r="4053" spans="1:3" x14ac:dyDescent="0.25">
      <c r="A4053" t="s">
        <v>21105</v>
      </c>
      <c r="B4053" t="s">
        <v>21106</v>
      </c>
      <c r="C4053" s="2">
        <v>3258.3836177471239</v>
      </c>
    </row>
    <row r="4054" spans="1:3" x14ac:dyDescent="0.25">
      <c r="A4054" t="s">
        <v>10432</v>
      </c>
      <c r="B4054" t="s">
        <v>21107</v>
      </c>
      <c r="C4054" s="2">
        <v>20278.502003692967</v>
      </c>
    </row>
    <row r="4055" spans="1:3" x14ac:dyDescent="0.25">
      <c r="A4055" t="s">
        <v>7588</v>
      </c>
      <c r="B4055" t="s">
        <v>7590</v>
      </c>
      <c r="C4055" s="2">
        <v>60541.471355507587</v>
      </c>
    </row>
    <row r="4056" spans="1:3" x14ac:dyDescent="0.25">
      <c r="A4056" t="s">
        <v>8548</v>
      </c>
      <c r="B4056" t="s">
        <v>8550</v>
      </c>
      <c r="C4056" s="2">
        <v>11860.63512679196</v>
      </c>
    </row>
    <row r="4057" spans="1:3" x14ac:dyDescent="0.25">
      <c r="A4057" t="s">
        <v>13483</v>
      </c>
      <c r="B4057" t="s">
        <v>13485</v>
      </c>
      <c r="C4057" s="2">
        <v>8043.8429882137652</v>
      </c>
    </row>
    <row r="4058" spans="1:3" x14ac:dyDescent="0.25">
      <c r="A4058" t="s">
        <v>2657</v>
      </c>
      <c r="B4058" t="s">
        <v>2659</v>
      </c>
      <c r="C4058" s="2">
        <v>120117.74596989152</v>
      </c>
    </row>
    <row r="4059" spans="1:3" x14ac:dyDescent="0.25">
      <c r="A4059" t="s">
        <v>9333</v>
      </c>
      <c r="B4059" t="s">
        <v>21108</v>
      </c>
      <c r="C4059" s="2">
        <v>18284.815489259599</v>
      </c>
    </row>
    <row r="4060" spans="1:3" x14ac:dyDescent="0.25">
      <c r="A4060" t="s">
        <v>8446</v>
      </c>
      <c r="B4060" t="s">
        <v>8448</v>
      </c>
      <c r="C4060" s="2">
        <v>31991.322061451217</v>
      </c>
    </row>
    <row r="4061" spans="1:3" x14ac:dyDescent="0.25">
      <c r="A4061" t="s">
        <v>8695</v>
      </c>
      <c r="B4061" t="s">
        <v>21109</v>
      </c>
      <c r="C4061" s="2">
        <v>5913.2624651778606</v>
      </c>
    </row>
    <row r="4062" spans="1:3" x14ac:dyDescent="0.25">
      <c r="A4062" t="s">
        <v>8716</v>
      </c>
      <c r="B4062" t="s">
        <v>21110</v>
      </c>
      <c r="C4062" s="2">
        <v>28259.231983520705</v>
      </c>
    </row>
    <row r="4063" spans="1:3" x14ac:dyDescent="0.25">
      <c r="A4063" t="s">
        <v>11388</v>
      </c>
      <c r="B4063" t="s">
        <v>21111</v>
      </c>
      <c r="C4063" s="2">
        <v>8536.8091192207357</v>
      </c>
    </row>
    <row r="4064" spans="1:3" x14ac:dyDescent="0.25">
      <c r="A4064" t="s">
        <v>11190</v>
      </c>
      <c r="B4064" t="s">
        <v>11192</v>
      </c>
      <c r="C4064" s="2">
        <v>10693.164104080015</v>
      </c>
    </row>
    <row r="4065" spans="1:3" x14ac:dyDescent="0.25">
      <c r="A4065" t="s">
        <v>10079</v>
      </c>
      <c r="B4065" t="s">
        <v>10081</v>
      </c>
      <c r="C4065" s="2">
        <v>15614.800838884536</v>
      </c>
    </row>
    <row r="4066" spans="1:3" x14ac:dyDescent="0.25">
      <c r="A4066" t="s">
        <v>13658</v>
      </c>
      <c r="B4066" t="s">
        <v>13660</v>
      </c>
      <c r="C4066" s="2">
        <v>5304.2603546676064</v>
      </c>
    </row>
    <row r="4067" spans="1:3" x14ac:dyDescent="0.25">
      <c r="A4067" t="s">
        <v>4354</v>
      </c>
      <c r="B4067" t="s">
        <v>4356</v>
      </c>
      <c r="C4067" s="2">
        <v>64521.967820306738</v>
      </c>
    </row>
    <row r="4068" spans="1:3" x14ac:dyDescent="0.25">
      <c r="A4068" t="s">
        <v>5321</v>
      </c>
      <c r="B4068" t="s">
        <v>5323</v>
      </c>
      <c r="C4068" s="2">
        <v>50608.026092540698</v>
      </c>
    </row>
    <row r="4069" spans="1:3" x14ac:dyDescent="0.25">
      <c r="A4069" t="s">
        <v>8944</v>
      </c>
      <c r="B4069" t="s">
        <v>8946</v>
      </c>
      <c r="C4069" s="2">
        <v>21098.5593010792</v>
      </c>
    </row>
    <row r="4070" spans="1:3" x14ac:dyDescent="0.25">
      <c r="A4070" t="s">
        <v>1847</v>
      </c>
      <c r="B4070" t="s">
        <v>1849</v>
      </c>
      <c r="C4070" s="2">
        <v>102892.6891801793</v>
      </c>
    </row>
    <row r="4071" spans="1:3" x14ac:dyDescent="0.25">
      <c r="A4071" t="s">
        <v>6600</v>
      </c>
      <c r="B4071" t="s">
        <v>21112</v>
      </c>
      <c r="C4071" s="2">
        <v>14267.432550443549</v>
      </c>
    </row>
    <row r="4072" spans="1:3" x14ac:dyDescent="0.25">
      <c r="A4072" t="s">
        <v>2900</v>
      </c>
      <c r="B4072" t="s">
        <v>21113</v>
      </c>
      <c r="C4072" s="2">
        <v>130276.95488183711</v>
      </c>
    </row>
    <row r="4073" spans="1:3" x14ac:dyDescent="0.25">
      <c r="A4073" t="s">
        <v>3680</v>
      </c>
      <c r="B4073" t="s">
        <v>3682</v>
      </c>
      <c r="C4073" s="2">
        <v>116286.63244913844</v>
      </c>
    </row>
    <row r="4074" spans="1:3" x14ac:dyDescent="0.25">
      <c r="A4074" t="s">
        <v>6833</v>
      </c>
      <c r="B4074" t="s">
        <v>6835</v>
      </c>
      <c r="C4074" s="2">
        <v>40226.090354824577</v>
      </c>
    </row>
    <row r="4075" spans="1:3" x14ac:dyDescent="0.25">
      <c r="A4075" t="s">
        <v>3387</v>
      </c>
      <c r="B4075" t="s">
        <v>21114</v>
      </c>
      <c r="C4075" s="2">
        <v>61550.424808000687</v>
      </c>
    </row>
    <row r="4076" spans="1:3" x14ac:dyDescent="0.25">
      <c r="A4076" t="s">
        <v>4778</v>
      </c>
      <c r="B4076" t="s">
        <v>21115</v>
      </c>
      <c r="C4076" s="2">
        <v>45220.195008901632</v>
      </c>
    </row>
    <row r="4077" spans="1:3" x14ac:dyDescent="0.25">
      <c r="A4077" t="s">
        <v>13241</v>
      </c>
      <c r="B4077" t="s">
        <v>21116</v>
      </c>
      <c r="C4077" s="2">
        <v>40548.491699908504</v>
      </c>
    </row>
    <row r="4078" spans="1:3" x14ac:dyDescent="0.25">
      <c r="A4078" t="s">
        <v>9010</v>
      </c>
      <c r="B4078" t="s">
        <v>9012</v>
      </c>
      <c r="C4078" s="2">
        <v>20053.961136180282</v>
      </c>
    </row>
    <row r="4079" spans="1:3" x14ac:dyDescent="0.25">
      <c r="A4079" t="s">
        <v>5630</v>
      </c>
      <c r="B4079" t="s">
        <v>5632</v>
      </c>
      <c r="C4079" s="2">
        <v>47957.190016005829</v>
      </c>
    </row>
    <row r="4080" spans="1:3" x14ac:dyDescent="0.25">
      <c r="A4080" t="s">
        <v>7780</v>
      </c>
      <c r="B4080" t="s">
        <v>21117</v>
      </c>
      <c r="C4080" s="2">
        <v>16857.877256361535</v>
      </c>
    </row>
    <row r="4081" spans="1:3" x14ac:dyDescent="0.25">
      <c r="A4081" t="s">
        <v>4706</v>
      </c>
      <c r="B4081" t="s">
        <v>4708</v>
      </c>
      <c r="C4081" s="2">
        <v>75401.904603871561</v>
      </c>
    </row>
    <row r="4082" spans="1:3" x14ac:dyDescent="0.25">
      <c r="A4082" t="s">
        <v>9771</v>
      </c>
      <c r="B4082" t="s">
        <v>21118</v>
      </c>
      <c r="C4082" s="2">
        <v>24050.086887695095</v>
      </c>
    </row>
    <row r="4083" spans="1:3" x14ac:dyDescent="0.25">
      <c r="A4083" t="s">
        <v>10678</v>
      </c>
      <c r="B4083" t="s">
        <v>21119</v>
      </c>
      <c r="C4083" s="2">
        <v>14053.475126842499</v>
      </c>
    </row>
    <row r="4084" spans="1:3" x14ac:dyDescent="0.25">
      <c r="A4084" t="s">
        <v>19064</v>
      </c>
      <c r="B4084" t="s">
        <v>19065</v>
      </c>
      <c r="C4084" s="2">
        <v>88740.805452182743</v>
      </c>
    </row>
    <row r="4085" spans="1:3" x14ac:dyDescent="0.25">
      <c r="A4085" t="s">
        <v>9498</v>
      </c>
      <c r="B4085" t="s">
        <v>9500</v>
      </c>
      <c r="C4085" s="2">
        <v>10728.095623156643</v>
      </c>
    </row>
    <row r="4086" spans="1:3" x14ac:dyDescent="0.25">
      <c r="A4086" t="s">
        <v>4889</v>
      </c>
      <c r="B4086" t="s">
        <v>21120</v>
      </c>
      <c r="C4086" s="2">
        <v>83298.852772508631</v>
      </c>
    </row>
    <row r="4087" spans="1:3" x14ac:dyDescent="0.25">
      <c r="A4087" t="s">
        <v>12342</v>
      </c>
      <c r="B4087" t="s">
        <v>12344</v>
      </c>
      <c r="C4087" s="2">
        <v>7895.5102788604818</v>
      </c>
    </row>
    <row r="4088" spans="1:3" x14ac:dyDescent="0.25">
      <c r="A4088" t="s">
        <v>12904</v>
      </c>
      <c r="B4088" t="s">
        <v>12906</v>
      </c>
      <c r="C4088" s="2">
        <v>11636.381837234596</v>
      </c>
    </row>
    <row r="4089" spans="1:3" x14ac:dyDescent="0.25">
      <c r="A4089" t="s">
        <v>11193</v>
      </c>
      <c r="B4089" t="s">
        <v>11195</v>
      </c>
      <c r="C4089" s="2">
        <v>24140.61642802936</v>
      </c>
    </row>
    <row r="4090" spans="1:3" x14ac:dyDescent="0.25">
      <c r="A4090" t="s">
        <v>14860</v>
      </c>
      <c r="B4090" t="s">
        <v>14862</v>
      </c>
      <c r="C4090" s="2">
        <v>2989.430361126871</v>
      </c>
    </row>
    <row r="4091" spans="1:3" x14ac:dyDescent="0.25">
      <c r="A4091" t="s">
        <v>2870</v>
      </c>
      <c r="B4091" t="s">
        <v>21121</v>
      </c>
      <c r="C4091" s="2">
        <v>84688.947092927192</v>
      </c>
    </row>
    <row r="4092" spans="1:3" x14ac:dyDescent="0.25">
      <c r="A4092" t="s">
        <v>3570</v>
      </c>
      <c r="B4092" t="s">
        <v>21122</v>
      </c>
      <c r="C4092" s="2">
        <v>107743.6691616739</v>
      </c>
    </row>
    <row r="4093" spans="1:3" x14ac:dyDescent="0.25">
      <c r="A4093" t="s">
        <v>8200</v>
      </c>
      <c r="B4093" t="s">
        <v>8202</v>
      </c>
      <c r="C4093" s="2">
        <v>24250.64375373421</v>
      </c>
    </row>
    <row r="4094" spans="1:3" x14ac:dyDescent="0.25">
      <c r="A4094" t="s">
        <v>5705</v>
      </c>
      <c r="B4094" t="s">
        <v>21123</v>
      </c>
      <c r="C4094" s="2">
        <v>82222.160907796177</v>
      </c>
    </row>
    <row r="4095" spans="1:3" x14ac:dyDescent="0.25">
      <c r="A4095" t="s">
        <v>9264</v>
      </c>
      <c r="B4095" t="s">
        <v>21124</v>
      </c>
      <c r="C4095" s="2">
        <v>20592.027542763943</v>
      </c>
    </row>
    <row r="4096" spans="1:3" x14ac:dyDescent="0.25">
      <c r="A4096" t="s">
        <v>10118</v>
      </c>
      <c r="B4096" t="s">
        <v>10120</v>
      </c>
      <c r="C4096" s="2">
        <v>15833.776497805899</v>
      </c>
    </row>
    <row r="4097" spans="1:3" x14ac:dyDescent="0.25">
      <c r="A4097" t="s">
        <v>6788</v>
      </c>
      <c r="B4097" t="s">
        <v>6790</v>
      </c>
      <c r="C4097" s="2">
        <v>41541.252788049431</v>
      </c>
    </row>
    <row r="4098" spans="1:3" x14ac:dyDescent="0.25">
      <c r="A4098" t="s">
        <v>9852</v>
      </c>
      <c r="B4098" t="s">
        <v>21125</v>
      </c>
      <c r="C4098" s="2">
        <v>20854.857689559554</v>
      </c>
    </row>
    <row r="4099" spans="1:3" x14ac:dyDescent="0.25">
      <c r="A4099" t="s">
        <v>21126</v>
      </c>
      <c r="B4099" t="s">
        <v>21127</v>
      </c>
      <c r="C4099" s="2">
        <v>6281.4502468398687</v>
      </c>
    </row>
    <row r="4100" spans="1:3" x14ac:dyDescent="0.25">
      <c r="A4100" t="s">
        <v>16185</v>
      </c>
      <c r="B4100" t="s">
        <v>16187</v>
      </c>
      <c r="C4100" s="2">
        <v>18746.114110982806</v>
      </c>
    </row>
    <row r="4101" spans="1:3" x14ac:dyDescent="0.25">
      <c r="A4101" t="s">
        <v>11768</v>
      </c>
      <c r="B4101" t="s">
        <v>11770</v>
      </c>
      <c r="C4101" s="2">
        <v>15751.675292186106</v>
      </c>
    </row>
    <row r="4102" spans="1:3" x14ac:dyDescent="0.25">
      <c r="A4102" t="s">
        <v>5072</v>
      </c>
      <c r="B4102" t="s">
        <v>5074</v>
      </c>
      <c r="C4102" s="2">
        <v>77475.974333219652</v>
      </c>
    </row>
    <row r="4103" spans="1:3" x14ac:dyDescent="0.25">
      <c r="A4103" t="s">
        <v>14599</v>
      </c>
      <c r="B4103" t="s">
        <v>14601</v>
      </c>
      <c r="C4103" s="2">
        <v>8649.8675165746517</v>
      </c>
    </row>
    <row r="4104" spans="1:3" x14ac:dyDescent="0.25">
      <c r="A4104" t="s">
        <v>18964</v>
      </c>
      <c r="B4104" t="s">
        <v>18965</v>
      </c>
      <c r="C4104" s="2">
        <v>46390.81040897702</v>
      </c>
    </row>
    <row r="4105" spans="1:3" x14ac:dyDescent="0.25">
      <c r="A4105" t="s">
        <v>5998</v>
      </c>
      <c r="B4105" t="s">
        <v>6000</v>
      </c>
      <c r="C4105" s="2">
        <v>46213.20226377232</v>
      </c>
    </row>
    <row r="4106" spans="1:3" x14ac:dyDescent="0.25">
      <c r="A4106" t="s">
        <v>4474</v>
      </c>
      <c r="B4106" t="s">
        <v>4476</v>
      </c>
      <c r="C4106" s="2">
        <v>16106.666121478549</v>
      </c>
    </row>
    <row r="4107" spans="1:3" x14ac:dyDescent="0.25">
      <c r="A4107" t="s">
        <v>2327</v>
      </c>
      <c r="B4107" t="s">
        <v>2329</v>
      </c>
      <c r="C4107" s="2">
        <v>247917.61937579716</v>
      </c>
    </row>
    <row r="4108" spans="1:3" x14ac:dyDescent="0.25">
      <c r="A4108" t="s">
        <v>21128</v>
      </c>
      <c r="B4108" t="s">
        <v>21129</v>
      </c>
      <c r="C4108" s="2">
        <v>1557.1771124586139</v>
      </c>
    </row>
    <row r="4109" spans="1:3" x14ac:dyDescent="0.25">
      <c r="A4109" t="s">
        <v>10510</v>
      </c>
      <c r="B4109" t="s">
        <v>10512</v>
      </c>
      <c r="C4109" s="2">
        <v>8398.1965447572202</v>
      </c>
    </row>
    <row r="4110" spans="1:3" x14ac:dyDescent="0.25">
      <c r="A4110" t="s">
        <v>16176</v>
      </c>
      <c r="B4110" t="s">
        <v>16178</v>
      </c>
      <c r="C4110" s="2">
        <v>11629.307419533759</v>
      </c>
    </row>
    <row r="4111" spans="1:3" x14ac:dyDescent="0.25">
      <c r="A4111" t="s">
        <v>16337</v>
      </c>
      <c r="B4111" t="s">
        <v>21130</v>
      </c>
      <c r="C4111" s="2">
        <v>1315.4965988089466</v>
      </c>
    </row>
    <row r="4112" spans="1:3" x14ac:dyDescent="0.25">
      <c r="A4112" t="s">
        <v>12246</v>
      </c>
      <c r="B4112" t="s">
        <v>12248</v>
      </c>
      <c r="C4112" s="2">
        <v>7994.0344863525997</v>
      </c>
    </row>
    <row r="4113" spans="1:3" x14ac:dyDescent="0.25">
      <c r="A4113" t="s">
        <v>4808</v>
      </c>
      <c r="B4113" t="s">
        <v>21131</v>
      </c>
      <c r="C4113" s="2">
        <v>65067.953548623977</v>
      </c>
    </row>
    <row r="4114" spans="1:3" x14ac:dyDescent="0.25">
      <c r="A4114" t="s">
        <v>7010</v>
      </c>
      <c r="B4114" t="s">
        <v>21132</v>
      </c>
      <c r="C4114" s="2">
        <v>5564.5759198219121</v>
      </c>
    </row>
    <row r="4115" spans="1:3" x14ac:dyDescent="0.25">
      <c r="A4115" t="s">
        <v>15827</v>
      </c>
      <c r="B4115" t="s">
        <v>15829</v>
      </c>
      <c r="C4115" s="2">
        <v>16419.896030411459</v>
      </c>
    </row>
    <row r="4116" spans="1:3" x14ac:dyDescent="0.25">
      <c r="A4116" t="s">
        <v>4234</v>
      </c>
      <c r="B4116" t="s">
        <v>21133</v>
      </c>
      <c r="C4116" s="2">
        <v>47494.074476760921</v>
      </c>
    </row>
    <row r="4117" spans="1:3" x14ac:dyDescent="0.25">
      <c r="A4117" t="s">
        <v>18668</v>
      </c>
      <c r="B4117" t="s">
        <v>18669</v>
      </c>
      <c r="C4117" s="2">
        <v>4407.0746496649499</v>
      </c>
    </row>
    <row r="4118" spans="1:3" x14ac:dyDescent="0.25">
      <c r="A4118" t="s">
        <v>1913</v>
      </c>
      <c r="B4118" t="s">
        <v>21134</v>
      </c>
      <c r="C4118" s="2">
        <v>224909.88754494954</v>
      </c>
    </row>
    <row r="4119" spans="1:3" x14ac:dyDescent="0.25">
      <c r="A4119" t="s">
        <v>4462</v>
      </c>
      <c r="B4119" t="s">
        <v>4464</v>
      </c>
      <c r="C4119" s="2">
        <v>43295.896453839327</v>
      </c>
    </row>
    <row r="4120" spans="1:3" x14ac:dyDescent="0.25">
      <c r="A4120" t="s">
        <v>5570</v>
      </c>
      <c r="B4120" t="s">
        <v>21135</v>
      </c>
      <c r="C4120" s="2">
        <v>75579.742811440505</v>
      </c>
    </row>
    <row r="4121" spans="1:3" x14ac:dyDescent="0.25">
      <c r="A4121" t="s">
        <v>8839</v>
      </c>
      <c r="B4121" t="s">
        <v>21136</v>
      </c>
      <c r="C4121" s="2">
        <v>8667.8296356638457</v>
      </c>
    </row>
    <row r="4122" spans="1:3" x14ac:dyDescent="0.25">
      <c r="A4122" t="s">
        <v>15213</v>
      </c>
      <c r="B4122" t="s">
        <v>15215</v>
      </c>
      <c r="C4122" s="2">
        <v>3100.8524399150242</v>
      </c>
    </row>
    <row r="4123" spans="1:3" x14ac:dyDescent="0.25">
      <c r="A4123" t="s">
        <v>18951</v>
      </c>
      <c r="B4123" t="s">
        <v>18952</v>
      </c>
      <c r="C4123" s="2">
        <v>25045.106613097101</v>
      </c>
    </row>
    <row r="4124" spans="1:3" x14ac:dyDescent="0.25">
      <c r="A4124" t="s">
        <v>18566</v>
      </c>
      <c r="B4124" t="s">
        <v>21137</v>
      </c>
      <c r="C4124" s="2">
        <v>6322.3438320861587</v>
      </c>
    </row>
    <row r="4125" spans="1:3" x14ac:dyDescent="0.25">
      <c r="A4125" t="s">
        <v>10288</v>
      </c>
      <c r="B4125" t="s">
        <v>21138</v>
      </c>
      <c r="C4125" s="2">
        <v>13607.728720942911</v>
      </c>
    </row>
    <row r="4126" spans="1:3" x14ac:dyDescent="0.25">
      <c r="A4126" t="s">
        <v>1670</v>
      </c>
      <c r="B4126" t="s">
        <v>21139</v>
      </c>
      <c r="C4126" s="2">
        <v>286319.91679516376</v>
      </c>
    </row>
    <row r="4127" spans="1:3" x14ac:dyDescent="0.25">
      <c r="A4127" t="s">
        <v>15597</v>
      </c>
      <c r="B4127" t="s">
        <v>15599</v>
      </c>
      <c r="C4127" s="2">
        <v>2394.3717553581887</v>
      </c>
    </row>
    <row r="4128" spans="1:3" x14ac:dyDescent="0.25">
      <c r="A4128" t="s">
        <v>9480</v>
      </c>
      <c r="B4128" t="s">
        <v>21140</v>
      </c>
      <c r="C4128" s="2">
        <v>11675.664985931102</v>
      </c>
    </row>
    <row r="4129" spans="1:3" x14ac:dyDescent="0.25">
      <c r="A4129" t="s">
        <v>11937</v>
      </c>
      <c r="B4129" t="s">
        <v>11939</v>
      </c>
      <c r="C4129" s="2">
        <v>4630.1201118099771</v>
      </c>
    </row>
    <row r="4130" spans="1:3" x14ac:dyDescent="0.25">
      <c r="A4130" t="s">
        <v>15323</v>
      </c>
      <c r="B4130" t="s">
        <v>15325</v>
      </c>
      <c r="C4130" s="2">
        <v>306.04046004994774</v>
      </c>
    </row>
    <row r="4131" spans="1:3" x14ac:dyDescent="0.25">
      <c r="A4131" t="s">
        <v>9504</v>
      </c>
      <c r="B4131" t="s">
        <v>21141</v>
      </c>
      <c r="C4131" s="2">
        <v>23702.290108532899</v>
      </c>
    </row>
    <row r="4132" spans="1:3" x14ac:dyDescent="0.25">
      <c r="A4132" t="s">
        <v>18706</v>
      </c>
      <c r="B4132" t="s">
        <v>21142</v>
      </c>
      <c r="C4132" s="2">
        <v>22495.977081707908</v>
      </c>
    </row>
    <row r="4133" spans="1:3" x14ac:dyDescent="0.25">
      <c r="A4133" t="s">
        <v>7261</v>
      </c>
      <c r="B4133" t="s">
        <v>21143</v>
      </c>
      <c r="C4133" s="2">
        <v>24236.955043061054</v>
      </c>
    </row>
    <row r="4134" spans="1:3" x14ac:dyDescent="0.25">
      <c r="A4134" t="s">
        <v>1676</v>
      </c>
      <c r="B4134" t="s">
        <v>1678</v>
      </c>
      <c r="C4134" s="2">
        <v>260762.11620332475</v>
      </c>
    </row>
    <row r="4135" spans="1:3" x14ac:dyDescent="0.25">
      <c r="A4135" t="s">
        <v>16173</v>
      </c>
      <c r="B4135" t="s">
        <v>16175</v>
      </c>
      <c r="C4135" s="2">
        <v>2761.8411672878105</v>
      </c>
    </row>
    <row r="4136" spans="1:3" x14ac:dyDescent="0.25">
      <c r="A4136" t="s">
        <v>5711</v>
      </c>
      <c r="B4136" t="s">
        <v>21144</v>
      </c>
      <c r="C4136" s="2">
        <v>39038.822465668505</v>
      </c>
    </row>
    <row r="4137" spans="1:3" x14ac:dyDescent="0.25">
      <c r="A4137" t="s">
        <v>6103</v>
      </c>
      <c r="B4137" t="s">
        <v>21145</v>
      </c>
      <c r="C4137" s="2">
        <v>46839.949659593454</v>
      </c>
    </row>
    <row r="4138" spans="1:3" x14ac:dyDescent="0.25">
      <c r="A4138" t="s">
        <v>10393</v>
      </c>
      <c r="B4138" t="s">
        <v>21146</v>
      </c>
      <c r="C4138" s="2">
        <v>14851.099043090246</v>
      </c>
    </row>
    <row r="4139" spans="1:3" x14ac:dyDescent="0.25">
      <c r="A4139" t="s">
        <v>8425</v>
      </c>
      <c r="B4139" t="s">
        <v>8427</v>
      </c>
      <c r="C4139" s="2">
        <v>18976.464053192922</v>
      </c>
    </row>
    <row r="4140" spans="1:3" x14ac:dyDescent="0.25">
      <c r="A4140" t="s">
        <v>13115</v>
      </c>
      <c r="B4140" t="s">
        <v>13117</v>
      </c>
      <c r="C4140" s="2">
        <v>6990.042328744652</v>
      </c>
    </row>
    <row r="4141" spans="1:3" x14ac:dyDescent="0.25">
      <c r="A4141" t="s">
        <v>12997</v>
      </c>
      <c r="B4141" t="s">
        <v>21147</v>
      </c>
      <c r="C4141" s="2">
        <v>12203.025440394167</v>
      </c>
    </row>
    <row r="4142" spans="1:3" x14ac:dyDescent="0.25">
      <c r="A4142" t="s">
        <v>8062</v>
      </c>
      <c r="B4142" t="s">
        <v>21148</v>
      </c>
      <c r="C4142" s="2">
        <v>29242.191839788484</v>
      </c>
    </row>
    <row r="4143" spans="1:3" x14ac:dyDescent="0.25">
      <c r="A4143" t="s">
        <v>14072</v>
      </c>
      <c r="B4143" t="s">
        <v>21149</v>
      </c>
      <c r="C4143" s="2">
        <v>27635.781381379336</v>
      </c>
    </row>
    <row r="4144" spans="1:3" x14ac:dyDescent="0.25">
      <c r="A4144" t="s">
        <v>7954</v>
      </c>
      <c r="B4144" t="s">
        <v>21150</v>
      </c>
      <c r="C4144" s="2">
        <v>11905.612319003772</v>
      </c>
    </row>
    <row r="4145" spans="1:3" x14ac:dyDescent="0.25">
      <c r="A4145" t="s">
        <v>10819</v>
      </c>
      <c r="B4145" t="s">
        <v>10821</v>
      </c>
      <c r="C4145" s="2">
        <v>14564.155484741177</v>
      </c>
    </row>
    <row r="4146" spans="1:3" x14ac:dyDescent="0.25">
      <c r="A4146" t="s">
        <v>16915</v>
      </c>
      <c r="B4146" t="s">
        <v>21151</v>
      </c>
      <c r="C4146" s="2">
        <v>2221.0220645158392</v>
      </c>
    </row>
    <row r="4147" spans="1:3" x14ac:dyDescent="0.25">
      <c r="A4147" t="s">
        <v>18859</v>
      </c>
      <c r="B4147" t="s">
        <v>18860</v>
      </c>
      <c r="C4147" s="2">
        <v>27021.422843873323</v>
      </c>
    </row>
    <row r="4148" spans="1:3" x14ac:dyDescent="0.25">
      <c r="A4148" t="s">
        <v>10201</v>
      </c>
      <c r="B4148" t="s">
        <v>21152</v>
      </c>
      <c r="C4148" s="2">
        <v>33481.033385592113</v>
      </c>
    </row>
    <row r="4149" spans="1:3" x14ac:dyDescent="0.25">
      <c r="A4149" t="s">
        <v>11982</v>
      </c>
      <c r="B4149" t="s">
        <v>11984</v>
      </c>
      <c r="C4149" s="2">
        <v>6983.3130045902008</v>
      </c>
    </row>
    <row r="4150" spans="1:3" x14ac:dyDescent="0.25">
      <c r="A4150" t="s">
        <v>6574</v>
      </c>
      <c r="B4150" t="s">
        <v>21153</v>
      </c>
      <c r="C4150" s="2">
        <v>58507.159853638193</v>
      </c>
    </row>
    <row r="4151" spans="1:3" x14ac:dyDescent="0.25">
      <c r="A4151" t="s">
        <v>10762</v>
      </c>
      <c r="B4151" t="s">
        <v>21154</v>
      </c>
      <c r="C4151" s="2">
        <v>7806.9362686223849</v>
      </c>
    </row>
    <row r="4152" spans="1:3" x14ac:dyDescent="0.25">
      <c r="A4152" t="s">
        <v>14171</v>
      </c>
      <c r="B4152" t="s">
        <v>21155</v>
      </c>
      <c r="C4152" s="2">
        <v>8124.4223312940076</v>
      </c>
    </row>
    <row r="4153" spans="1:3" x14ac:dyDescent="0.25">
      <c r="A4153" t="s">
        <v>13769</v>
      </c>
      <c r="B4153" t="s">
        <v>21156</v>
      </c>
      <c r="C4153" s="2">
        <v>7438.663939041513</v>
      </c>
    </row>
    <row r="4154" spans="1:3" x14ac:dyDescent="0.25">
      <c r="A4154" t="s">
        <v>13688</v>
      </c>
      <c r="B4154" t="s">
        <v>21157</v>
      </c>
      <c r="C4154" s="2">
        <v>7002.9223702074587</v>
      </c>
    </row>
    <row r="4155" spans="1:3" x14ac:dyDescent="0.25">
      <c r="A4155" t="s">
        <v>11666</v>
      </c>
      <c r="B4155" t="s">
        <v>21158</v>
      </c>
      <c r="C4155" s="2">
        <v>12403.582306433287</v>
      </c>
    </row>
    <row r="4156" spans="1:3" x14ac:dyDescent="0.25">
      <c r="A4156" t="s">
        <v>4504</v>
      </c>
      <c r="B4156" t="s">
        <v>4506</v>
      </c>
      <c r="C4156" s="2">
        <v>61404.10514433463</v>
      </c>
    </row>
    <row r="4157" spans="1:3" x14ac:dyDescent="0.25">
      <c r="A4157" t="s">
        <v>18763</v>
      </c>
      <c r="B4157" t="s">
        <v>18764</v>
      </c>
      <c r="C4157" s="2">
        <v>5157.7106286372982</v>
      </c>
    </row>
    <row r="4158" spans="1:3" x14ac:dyDescent="0.25">
      <c r="A4158" t="s">
        <v>9207</v>
      </c>
      <c r="B4158" t="s">
        <v>21159</v>
      </c>
      <c r="C4158" s="2">
        <v>15758.46673317891</v>
      </c>
    </row>
    <row r="4159" spans="1:3" x14ac:dyDescent="0.25">
      <c r="A4159" t="s">
        <v>13397</v>
      </c>
      <c r="B4159" t="s">
        <v>13399</v>
      </c>
      <c r="C4159" s="2">
        <v>14352.444044971162</v>
      </c>
    </row>
    <row r="4160" spans="1:3" x14ac:dyDescent="0.25">
      <c r="A4160" t="s">
        <v>8302</v>
      </c>
      <c r="B4160" t="s">
        <v>8304</v>
      </c>
      <c r="C4160" s="2">
        <v>37492.630831103059</v>
      </c>
    </row>
    <row r="4161" spans="1:3" x14ac:dyDescent="0.25">
      <c r="A4161" t="s">
        <v>13376</v>
      </c>
      <c r="B4161" t="s">
        <v>13378</v>
      </c>
      <c r="C4161" s="2">
        <v>10280.969418227438</v>
      </c>
    </row>
    <row r="4162" spans="1:3" x14ac:dyDescent="0.25">
      <c r="A4162" t="s">
        <v>21160</v>
      </c>
      <c r="B4162" t="s">
        <v>21161</v>
      </c>
      <c r="C4162" s="2">
        <v>6707.2381674844401</v>
      </c>
    </row>
    <row r="4163" spans="1:3" x14ac:dyDescent="0.25">
      <c r="A4163" t="s">
        <v>14684</v>
      </c>
      <c r="B4163" t="s">
        <v>14686</v>
      </c>
      <c r="C4163" s="2">
        <v>3598.1259135367573</v>
      </c>
    </row>
    <row r="4164" spans="1:3" x14ac:dyDescent="0.25">
      <c r="A4164" t="s">
        <v>8599</v>
      </c>
      <c r="B4164" t="s">
        <v>8601</v>
      </c>
      <c r="C4164" s="2">
        <v>8118.3831942323186</v>
      </c>
    </row>
    <row r="4165" spans="1:3" x14ac:dyDescent="0.25">
      <c r="A4165" t="s">
        <v>5483</v>
      </c>
      <c r="B4165" t="s">
        <v>5485</v>
      </c>
      <c r="C4165" s="2">
        <v>44725.849078865038</v>
      </c>
    </row>
    <row r="4166" spans="1:3" x14ac:dyDescent="0.25">
      <c r="A4166" t="s">
        <v>21162</v>
      </c>
      <c r="B4166" t="s">
        <v>21163</v>
      </c>
      <c r="C4166" s="2">
        <v>15945.162341771682</v>
      </c>
    </row>
    <row r="4167" spans="1:3" x14ac:dyDescent="0.25">
      <c r="A4167" t="s">
        <v>3835</v>
      </c>
      <c r="B4167" t="s">
        <v>3837</v>
      </c>
      <c r="C4167" s="2">
        <v>33814.566298170503</v>
      </c>
    </row>
    <row r="4168" spans="1:3" x14ac:dyDescent="0.25">
      <c r="A4168" t="s">
        <v>4772</v>
      </c>
      <c r="B4168" t="s">
        <v>21164</v>
      </c>
      <c r="C4168" s="2">
        <v>30208.683832022896</v>
      </c>
    </row>
    <row r="4169" spans="1:3" x14ac:dyDescent="0.25">
      <c r="A4169" t="s">
        <v>7181</v>
      </c>
      <c r="B4169" t="s">
        <v>21165</v>
      </c>
      <c r="C4169" s="2">
        <v>61156.960649533918</v>
      </c>
    </row>
    <row r="4170" spans="1:3" x14ac:dyDescent="0.25">
      <c r="A4170" t="s">
        <v>7804</v>
      </c>
      <c r="B4170" t="s">
        <v>18980</v>
      </c>
      <c r="C4170" s="2">
        <v>38093.03608621702</v>
      </c>
    </row>
    <row r="4171" spans="1:3" x14ac:dyDescent="0.25">
      <c r="A4171" t="s">
        <v>9822</v>
      </c>
      <c r="B4171" t="s">
        <v>21166</v>
      </c>
      <c r="C4171" s="2">
        <v>21075.035424334146</v>
      </c>
    </row>
    <row r="4172" spans="1:3" x14ac:dyDescent="0.25">
      <c r="A4172" t="s">
        <v>3766</v>
      </c>
      <c r="B4172" t="s">
        <v>21167</v>
      </c>
      <c r="C4172" s="2">
        <v>98531.61895118258</v>
      </c>
    </row>
    <row r="4173" spans="1:3" x14ac:dyDescent="0.25">
      <c r="A4173" t="s">
        <v>9944</v>
      </c>
      <c r="B4173" t="s">
        <v>9946</v>
      </c>
      <c r="C4173" s="2">
        <v>33692.805791888648</v>
      </c>
    </row>
    <row r="4174" spans="1:3" x14ac:dyDescent="0.25">
      <c r="A4174" t="s">
        <v>19003</v>
      </c>
      <c r="B4174" t="s">
        <v>19004</v>
      </c>
      <c r="C4174" s="2">
        <v>10040.611763172239</v>
      </c>
    </row>
    <row r="4175" spans="1:3" x14ac:dyDescent="0.25">
      <c r="A4175" t="s">
        <v>11901</v>
      </c>
      <c r="B4175" t="s">
        <v>11903</v>
      </c>
      <c r="C4175" s="2">
        <v>5447.1865984608994</v>
      </c>
    </row>
    <row r="4176" spans="1:3" x14ac:dyDescent="0.25">
      <c r="A4176" t="s">
        <v>9048</v>
      </c>
      <c r="B4176" t="s">
        <v>9050</v>
      </c>
      <c r="C4176" s="2">
        <v>19936.859392774586</v>
      </c>
    </row>
    <row r="4177" spans="1:3" x14ac:dyDescent="0.25">
      <c r="A4177" t="s">
        <v>8683</v>
      </c>
      <c r="B4177" t="s">
        <v>8685</v>
      </c>
      <c r="C4177" s="2">
        <v>4149.8971351590781</v>
      </c>
    </row>
    <row r="4178" spans="1:3" x14ac:dyDescent="0.25">
      <c r="A4178" t="s">
        <v>6289</v>
      </c>
      <c r="B4178" t="s">
        <v>6291</v>
      </c>
      <c r="C4178" s="2">
        <v>51177.718022026645</v>
      </c>
    </row>
    <row r="4179" spans="1:3" x14ac:dyDescent="0.25">
      <c r="A4179" t="s">
        <v>11501</v>
      </c>
      <c r="B4179" t="s">
        <v>21168</v>
      </c>
      <c r="C4179" s="2">
        <v>23303.534515688269</v>
      </c>
    </row>
    <row r="4180" spans="1:3" x14ac:dyDescent="0.25">
      <c r="A4180" t="s">
        <v>8740</v>
      </c>
      <c r="B4180" t="s">
        <v>8742</v>
      </c>
      <c r="C4180" s="2">
        <v>24731.704157391003</v>
      </c>
    </row>
    <row r="4181" spans="1:3" x14ac:dyDescent="0.25">
      <c r="A4181" t="s">
        <v>16858</v>
      </c>
      <c r="B4181" t="s">
        <v>21169</v>
      </c>
      <c r="C4181" s="2">
        <v>57213.461663842383</v>
      </c>
    </row>
    <row r="4182" spans="1:3" x14ac:dyDescent="0.25">
      <c r="A4182" t="s">
        <v>2714</v>
      </c>
      <c r="B4182" t="s">
        <v>2716</v>
      </c>
      <c r="C4182" s="2">
        <v>145613.25717660843</v>
      </c>
    </row>
    <row r="4183" spans="1:3" x14ac:dyDescent="0.25">
      <c r="A4183" t="s">
        <v>5609</v>
      </c>
      <c r="B4183" t="s">
        <v>5611</v>
      </c>
      <c r="C4183" s="2">
        <v>35372.376082130824</v>
      </c>
    </row>
    <row r="4184" spans="1:3" x14ac:dyDescent="0.25">
      <c r="A4184" t="s">
        <v>21170</v>
      </c>
      <c r="B4184" t="s">
        <v>21171</v>
      </c>
      <c r="C4184" s="2">
        <v>5348.9499689241002</v>
      </c>
    </row>
    <row r="4185" spans="1:3" x14ac:dyDescent="0.25">
      <c r="A4185" t="s">
        <v>13772</v>
      </c>
      <c r="B4185" t="s">
        <v>21172</v>
      </c>
      <c r="C4185" s="2">
        <v>2147.9772638649401</v>
      </c>
    </row>
    <row r="4186" spans="1:3" x14ac:dyDescent="0.25">
      <c r="A4186" t="s">
        <v>7396</v>
      </c>
      <c r="B4186" t="s">
        <v>7398</v>
      </c>
      <c r="C4186" s="2">
        <v>24730.841423525049</v>
      </c>
    </row>
    <row r="4187" spans="1:3" x14ac:dyDescent="0.25">
      <c r="A4187" t="s">
        <v>11669</v>
      </c>
      <c r="B4187" t="s">
        <v>11671</v>
      </c>
      <c r="C4187" s="2">
        <v>7431.7620681138687</v>
      </c>
    </row>
    <row r="4188" spans="1:3" x14ac:dyDescent="0.25">
      <c r="A4188" t="s">
        <v>18738</v>
      </c>
      <c r="B4188" t="s">
        <v>21173</v>
      </c>
      <c r="C4188" s="2">
        <v>16758.77789295878</v>
      </c>
    </row>
    <row r="4189" spans="1:3" x14ac:dyDescent="0.25">
      <c r="A4189" t="s">
        <v>7157</v>
      </c>
      <c r="B4189" t="s">
        <v>21174</v>
      </c>
      <c r="C4189" s="2">
        <v>24286.144677162374</v>
      </c>
    </row>
    <row r="4190" spans="1:3" x14ac:dyDescent="0.25">
      <c r="A4190" t="s">
        <v>15708</v>
      </c>
      <c r="B4190" t="s">
        <v>21175</v>
      </c>
      <c r="C4190" s="2">
        <v>4660.4567103165264</v>
      </c>
    </row>
    <row r="4191" spans="1:3" x14ac:dyDescent="0.25">
      <c r="A4191" t="s">
        <v>10771</v>
      </c>
      <c r="B4191" t="s">
        <v>21176</v>
      </c>
      <c r="C4191" s="2">
        <v>21029.969658112095</v>
      </c>
    </row>
    <row r="4192" spans="1:3" x14ac:dyDescent="0.25">
      <c r="A4192" t="s">
        <v>8983</v>
      </c>
      <c r="B4192" t="s">
        <v>8985</v>
      </c>
      <c r="C4192" s="2">
        <v>12636.980574969783</v>
      </c>
    </row>
    <row r="4193" spans="1:3" x14ac:dyDescent="0.25">
      <c r="A4193" t="s">
        <v>7097</v>
      </c>
      <c r="B4193" t="s">
        <v>21177</v>
      </c>
      <c r="C4193" s="2">
        <v>67500.829116419758</v>
      </c>
    </row>
    <row r="4194" spans="1:3" x14ac:dyDescent="0.25">
      <c r="A4194" t="s">
        <v>9240</v>
      </c>
      <c r="B4194" t="s">
        <v>21178</v>
      </c>
      <c r="C4194" s="2">
        <v>13817.25801918797</v>
      </c>
    </row>
    <row r="4195" spans="1:3" x14ac:dyDescent="0.25">
      <c r="A4195" t="s">
        <v>3949</v>
      </c>
      <c r="B4195" t="s">
        <v>21179</v>
      </c>
      <c r="C4195" s="2">
        <v>28037.423681739463</v>
      </c>
    </row>
    <row r="4196" spans="1:3" x14ac:dyDescent="0.25">
      <c r="A4196" t="s">
        <v>4594</v>
      </c>
      <c r="B4196" t="s">
        <v>21180</v>
      </c>
      <c r="C4196" s="2">
        <v>53077.112901314285</v>
      </c>
    </row>
    <row r="4197" spans="1:3" x14ac:dyDescent="0.25">
      <c r="A4197" t="s">
        <v>4886</v>
      </c>
      <c r="B4197" t="s">
        <v>21181</v>
      </c>
      <c r="C4197" s="2">
        <v>67454.572777462687</v>
      </c>
    </row>
    <row r="4198" spans="1:3" x14ac:dyDescent="0.25">
      <c r="A4198" t="s">
        <v>9405</v>
      </c>
      <c r="B4198" t="s">
        <v>9407</v>
      </c>
      <c r="C4198" s="2">
        <v>4788.575565190471</v>
      </c>
    </row>
    <row r="4199" spans="1:3" x14ac:dyDescent="0.25">
      <c r="A4199" t="s">
        <v>16617</v>
      </c>
      <c r="B4199" t="s">
        <v>16619</v>
      </c>
      <c r="C4199" s="2">
        <v>1070.1350873312024</v>
      </c>
    </row>
    <row r="4200" spans="1:3" x14ac:dyDescent="0.25">
      <c r="A4200" t="s">
        <v>15957</v>
      </c>
      <c r="B4200" t="s">
        <v>15959</v>
      </c>
      <c r="C4200" s="2">
        <v>4729.9021852786591</v>
      </c>
    </row>
    <row r="4201" spans="1:3" x14ac:dyDescent="0.25">
      <c r="A4201" t="s">
        <v>13474</v>
      </c>
      <c r="B4201" t="s">
        <v>21182</v>
      </c>
      <c r="C4201" s="2">
        <v>6979.804553535314</v>
      </c>
    </row>
    <row r="4202" spans="1:3" x14ac:dyDescent="0.25">
      <c r="A4202" t="s">
        <v>9459</v>
      </c>
      <c r="B4202" t="s">
        <v>21183</v>
      </c>
      <c r="C4202" s="2">
        <v>30227.721492664983</v>
      </c>
    </row>
    <row r="4203" spans="1:3" x14ac:dyDescent="0.25">
      <c r="A4203" t="s">
        <v>12027</v>
      </c>
      <c r="B4203" t="s">
        <v>12029</v>
      </c>
      <c r="C4203" s="2">
        <v>10364.251994087677</v>
      </c>
    </row>
    <row r="4204" spans="1:3" x14ac:dyDescent="0.25">
      <c r="A4204" t="s">
        <v>6812</v>
      </c>
      <c r="B4204" t="s">
        <v>6814</v>
      </c>
      <c r="C4204" s="2">
        <v>23477.174085109578</v>
      </c>
    </row>
    <row r="4205" spans="1:3" x14ac:dyDescent="0.25">
      <c r="A4205" t="s">
        <v>5126</v>
      </c>
      <c r="B4205" t="s">
        <v>5128</v>
      </c>
      <c r="C4205" s="2">
        <v>36922.306230115406</v>
      </c>
    </row>
    <row r="4206" spans="1:3" x14ac:dyDescent="0.25">
      <c r="A4206" t="s">
        <v>3928</v>
      </c>
      <c r="B4206" t="s">
        <v>21184</v>
      </c>
      <c r="C4206" s="2">
        <v>75696.672008073016</v>
      </c>
    </row>
    <row r="4207" spans="1:3" x14ac:dyDescent="0.25">
      <c r="A4207" t="s">
        <v>7915</v>
      </c>
      <c r="B4207" t="s">
        <v>21185</v>
      </c>
      <c r="C4207" s="2">
        <v>11211.859259593422</v>
      </c>
    </row>
    <row r="4208" spans="1:3" x14ac:dyDescent="0.25">
      <c r="A4208" t="s">
        <v>21186</v>
      </c>
      <c r="B4208" t="s">
        <v>21187</v>
      </c>
      <c r="C4208" s="2">
        <v>7292.3695822355285</v>
      </c>
    </row>
    <row r="4209" spans="1:3" x14ac:dyDescent="0.25">
      <c r="A4209" t="s">
        <v>21188</v>
      </c>
      <c r="B4209" t="s">
        <v>21189</v>
      </c>
      <c r="C4209" s="2">
        <v>9002.7613274169125</v>
      </c>
    </row>
    <row r="4210" spans="1:3" x14ac:dyDescent="0.25">
      <c r="A4210" t="s">
        <v>7882</v>
      </c>
      <c r="B4210" t="s">
        <v>7884</v>
      </c>
      <c r="C4210" s="2">
        <v>29295.451277113469</v>
      </c>
    </row>
    <row r="4211" spans="1:3" x14ac:dyDescent="0.25">
      <c r="A4211" t="s">
        <v>10945</v>
      </c>
      <c r="B4211" t="s">
        <v>21190</v>
      </c>
      <c r="C4211" s="2">
        <v>21384.699366621106</v>
      </c>
    </row>
    <row r="4212" spans="1:3" x14ac:dyDescent="0.25">
      <c r="A4212" t="s">
        <v>4063</v>
      </c>
      <c r="B4212" t="s">
        <v>4065</v>
      </c>
      <c r="C4212" s="2">
        <v>103911.46284469063</v>
      </c>
    </row>
    <row r="4213" spans="1:3" x14ac:dyDescent="0.25">
      <c r="A4213" t="s">
        <v>1844</v>
      </c>
      <c r="B4213" t="s">
        <v>21191</v>
      </c>
      <c r="C4213" s="2">
        <v>143976.76606407299</v>
      </c>
    </row>
    <row r="4214" spans="1:3" x14ac:dyDescent="0.25">
      <c r="A4214" t="s">
        <v>16646</v>
      </c>
      <c r="B4214" t="s">
        <v>21192</v>
      </c>
      <c r="C4214" s="2">
        <v>2076.6866887414844</v>
      </c>
    </row>
    <row r="4215" spans="1:3" x14ac:dyDescent="0.25">
      <c r="A4215" t="s">
        <v>10867</v>
      </c>
      <c r="B4215" t="s">
        <v>21193</v>
      </c>
      <c r="C4215" s="2">
        <v>17253.354460515537</v>
      </c>
    </row>
    <row r="4216" spans="1:3" x14ac:dyDescent="0.25">
      <c r="A4216" t="s">
        <v>7324</v>
      </c>
      <c r="B4216" t="s">
        <v>7677</v>
      </c>
      <c r="C4216" s="2">
        <v>8332.6862865356652</v>
      </c>
    </row>
    <row r="4217" spans="1:3" x14ac:dyDescent="0.25">
      <c r="A4217" t="s">
        <v>5210</v>
      </c>
      <c r="B4217" t="s">
        <v>21194</v>
      </c>
      <c r="C4217" s="2">
        <v>47739.493503829719</v>
      </c>
    </row>
    <row r="4218" spans="1:3" x14ac:dyDescent="0.25">
      <c r="A4218" t="s">
        <v>5156</v>
      </c>
      <c r="B4218" t="s">
        <v>5158</v>
      </c>
      <c r="C4218" s="2">
        <v>65725.654110087868</v>
      </c>
    </row>
    <row r="4219" spans="1:3" x14ac:dyDescent="0.25">
      <c r="A4219" t="s">
        <v>18160</v>
      </c>
      <c r="B4219" t="s">
        <v>18161</v>
      </c>
      <c r="C4219" s="2">
        <v>366.59805072500683</v>
      </c>
    </row>
    <row r="4220" spans="1:3" x14ac:dyDescent="0.25">
      <c r="A4220" t="s">
        <v>6836</v>
      </c>
      <c r="B4220" t="s">
        <v>21195</v>
      </c>
      <c r="C4220" s="2">
        <v>41080.453401656661</v>
      </c>
    </row>
    <row r="4221" spans="1:3" x14ac:dyDescent="0.25">
      <c r="A4221" t="s">
        <v>14469</v>
      </c>
      <c r="B4221" t="s">
        <v>14471</v>
      </c>
      <c r="C4221" s="2">
        <v>4025.573734139427</v>
      </c>
    </row>
    <row r="4222" spans="1:3" x14ac:dyDescent="0.25">
      <c r="A4222" t="s">
        <v>9738</v>
      </c>
      <c r="B4222" t="s">
        <v>21196</v>
      </c>
      <c r="C4222" s="2">
        <v>9539.4209026431545</v>
      </c>
    </row>
    <row r="4223" spans="1:3" x14ac:dyDescent="0.25">
      <c r="A4223" t="s">
        <v>10082</v>
      </c>
      <c r="B4223" t="s">
        <v>10084</v>
      </c>
      <c r="C4223" s="2">
        <v>10179.569431182137</v>
      </c>
    </row>
    <row r="4224" spans="1:3" x14ac:dyDescent="0.25">
      <c r="A4224" t="s">
        <v>8890</v>
      </c>
      <c r="B4224" t="s">
        <v>21197</v>
      </c>
      <c r="C4224" s="2">
        <v>45120.175971197757</v>
      </c>
    </row>
    <row r="4225" spans="1:3" x14ac:dyDescent="0.25">
      <c r="A4225" t="s">
        <v>14216</v>
      </c>
      <c r="B4225" t="s">
        <v>21198</v>
      </c>
      <c r="C4225" s="2">
        <v>3658.1641384245117</v>
      </c>
    </row>
    <row r="4226" spans="1:3" x14ac:dyDescent="0.25">
      <c r="A4226" t="s">
        <v>11842</v>
      </c>
      <c r="B4226" t="s">
        <v>21199</v>
      </c>
      <c r="C4226" s="2">
        <v>8799.1952456533363</v>
      </c>
    </row>
    <row r="4227" spans="1:3" x14ac:dyDescent="0.25">
      <c r="A4227" t="s">
        <v>14729</v>
      </c>
      <c r="B4227" t="s">
        <v>21200</v>
      </c>
      <c r="C4227" s="2">
        <v>8395.4409727893581</v>
      </c>
    </row>
    <row r="4228" spans="1:3" x14ac:dyDescent="0.25">
      <c r="A4228" t="s">
        <v>14228</v>
      </c>
      <c r="B4228" t="s">
        <v>14230</v>
      </c>
      <c r="C4228" s="2">
        <v>6942.9945752545464</v>
      </c>
    </row>
    <row r="4229" spans="1:3" x14ac:dyDescent="0.25">
      <c r="A4229" t="s">
        <v>7085</v>
      </c>
      <c r="B4229" t="s">
        <v>21201</v>
      </c>
      <c r="C4229" s="2">
        <v>45880.129475922418</v>
      </c>
    </row>
    <row r="4230" spans="1:3" x14ac:dyDescent="0.25">
      <c r="A4230" t="s">
        <v>12633</v>
      </c>
      <c r="B4230" t="s">
        <v>21202</v>
      </c>
      <c r="C4230" s="2">
        <v>10478.305411166994</v>
      </c>
    </row>
    <row r="4231" spans="1:3" x14ac:dyDescent="0.25">
      <c r="A4231" t="s">
        <v>10429</v>
      </c>
      <c r="B4231" t="s">
        <v>21203</v>
      </c>
      <c r="C4231" s="2">
        <v>5047.4958021055718</v>
      </c>
    </row>
    <row r="4232" spans="1:3" x14ac:dyDescent="0.25">
      <c r="A4232" t="s">
        <v>18904</v>
      </c>
      <c r="B4232" t="s">
        <v>18905</v>
      </c>
      <c r="C4232" s="2">
        <v>1007.5121117810457</v>
      </c>
    </row>
    <row r="4233" spans="1:3" x14ac:dyDescent="0.25">
      <c r="A4233" t="s">
        <v>11044</v>
      </c>
      <c r="B4233" t="s">
        <v>21204</v>
      </c>
      <c r="C4233" s="2">
        <v>17417.459670406217</v>
      </c>
    </row>
    <row r="4234" spans="1:3" x14ac:dyDescent="0.25">
      <c r="A4234" t="s">
        <v>14360</v>
      </c>
      <c r="B4234" t="s">
        <v>21205</v>
      </c>
      <c r="C4234" s="2">
        <v>10689.5026615529</v>
      </c>
    </row>
    <row r="4235" spans="1:3" x14ac:dyDescent="0.25">
      <c r="A4235" t="s">
        <v>12698</v>
      </c>
      <c r="B4235" t="s">
        <v>12700</v>
      </c>
      <c r="C4235" s="2">
        <v>4853.5342488937249</v>
      </c>
    </row>
    <row r="4236" spans="1:3" x14ac:dyDescent="0.25">
      <c r="A4236" t="s">
        <v>6481</v>
      </c>
      <c r="B4236" t="s">
        <v>21206</v>
      </c>
      <c r="C4236" s="2">
        <v>30543.367056422569</v>
      </c>
    </row>
    <row r="4237" spans="1:3" x14ac:dyDescent="0.25">
      <c r="A4237" t="s">
        <v>3091</v>
      </c>
      <c r="B4237" t="s">
        <v>21207</v>
      </c>
      <c r="C4237" s="2">
        <v>75905.050994496807</v>
      </c>
    </row>
    <row r="4238" spans="1:3" x14ac:dyDescent="0.25">
      <c r="A4238" t="s">
        <v>8773</v>
      </c>
      <c r="B4238" t="s">
        <v>8775</v>
      </c>
      <c r="C4238" s="2">
        <v>22597.473119790284</v>
      </c>
    </row>
    <row r="4239" spans="1:3" x14ac:dyDescent="0.25">
      <c r="A4239" t="s">
        <v>14099</v>
      </c>
      <c r="B4239" t="s">
        <v>21208</v>
      </c>
      <c r="C4239" s="2">
        <v>3306.1112055236035</v>
      </c>
    </row>
    <row r="4240" spans="1:3" x14ac:dyDescent="0.25">
      <c r="A4240" t="s">
        <v>10273</v>
      </c>
      <c r="B4240" t="s">
        <v>21209</v>
      </c>
      <c r="C4240" s="2">
        <v>9678.5511174262465</v>
      </c>
    </row>
    <row r="4241" spans="1:3" x14ac:dyDescent="0.25">
      <c r="A4241" t="s">
        <v>8521</v>
      </c>
      <c r="B4241" t="s">
        <v>21210</v>
      </c>
      <c r="C4241" s="2">
        <v>9952.2102997073289</v>
      </c>
    </row>
    <row r="4242" spans="1:3" x14ac:dyDescent="0.25">
      <c r="A4242" t="s">
        <v>13280</v>
      </c>
      <c r="B4242" t="s">
        <v>13282</v>
      </c>
      <c r="C4242" s="2">
        <v>5292.8722676369935</v>
      </c>
    </row>
    <row r="4243" spans="1:3" x14ac:dyDescent="0.25">
      <c r="A4243" t="s">
        <v>9429</v>
      </c>
      <c r="B4243" t="s">
        <v>9431</v>
      </c>
      <c r="C4243" s="2">
        <v>21216.006138031273</v>
      </c>
    </row>
    <row r="4244" spans="1:3" x14ac:dyDescent="0.25">
      <c r="A4244" t="s">
        <v>5528</v>
      </c>
      <c r="B4244" t="s">
        <v>5530</v>
      </c>
      <c r="C4244" s="2">
        <v>39941.58718300434</v>
      </c>
    </row>
    <row r="4245" spans="1:3" x14ac:dyDescent="0.25">
      <c r="A4245" t="s">
        <v>18971</v>
      </c>
      <c r="B4245" t="s">
        <v>21211</v>
      </c>
      <c r="C4245" s="2">
        <v>13647.529509958991</v>
      </c>
    </row>
    <row r="4246" spans="1:3" x14ac:dyDescent="0.25">
      <c r="A4246" t="s">
        <v>3181</v>
      </c>
      <c r="B4246" t="s">
        <v>3183</v>
      </c>
      <c r="C4246" s="2">
        <v>80537.414214358272</v>
      </c>
    </row>
    <row r="4247" spans="1:3" x14ac:dyDescent="0.25">
      <c r="A4247" t="s">
        <v>2765</v>
      </c>
      <c r="B4247" t="s">
        <v>21212</v>
      </c>
      <c r="C4247" s="2">
        <v>62666.572368182846</v>
      </c>
    </row>
    <row r="4248" spans="1:3" x14ac:dyDescent="0.25">
      <c r="A4248" t="s">
        <v>7999</v>
      </c>
      <c r="B4248" t="s">
        <v>21213</v>
      </c>
      <c r="C4248" s="2">
        <v>16269.665306553074</v>
      </c>
    </row>
    <row r="4249" spans="1:3" x14ac:dyDescent="0.25">
      <c r="A4249" t="s">
        <v>18958</v>
      </c>
      <c r="B4249" t="s">
        <v>21214</v>
      </c>
      <c r="C4249" s="2">
        <v>15672.575250108024</v>
      </c>
    </row>
    <row r="4250" spans="1:3" x14ac:dyDescent="0.25">
      <c r="A4250" t="s">
        <v>3047</v>
      </c>
      <c r="B4250" t="s">
        <v>3049</v>
      </c>
      <c r="C4250" s="2">
        <v>127053.33253701704</v>
      </c>
    </row>
    <row r="4251" spans="1:3" x14ac:dyDescent="0.25">
      <c r="A4251" t="s">
        <v>14578</v>
      </c>
      <c r="B4251" t="s">
        <v>14580</v>
      </c>
      <c r="C4251" s="2">
        <v>5925.428738155565</v>
      </c>
    </row>
    <row r="4252" spans="1:3" x14ac:dyDescent="0.25">
      <c r="A4252" t="s">
        <v>14848</v>
      </c>
      <c r="B4252" t="s">
        <v>14850</v>
      </c>
      <c r="C4252" s="2">
        <v>2911.1516416891759</v>
      </c>
    </row>
    <row r="4253" spans="1:3" x14ac:dyDescent="0.25">
      <c r="A4253" t="s">
        <v>7136</v>
      </c>
      <c r="B4253" t="s">
        <v>7138</v>
      </c>
      <c r="C4253" s="2">
        <v>17957.74790427267</v>
      </c>
    </row>
    <row r="4254" spans="1:3" x14ac:dyDescent="0.25">
      <c r="A4254" t="s">
        <v>5882</v>
      </c>
      <c r="B4254" t="s">
        <v>5884</v>
      </c>
      <c r="C4254" s="2">
        <v>38264.835156724293</v>
      </c>
    </row>
    <row r="4255" spans="1:3" x14ac:dyDescent="0.25">
      <c r="A4255" t="s">
        <v>12123</v>
      </c>
      <c r="B4255" t="s">
        <v>12125</v>
      </c>
      <c r="C4255" s="2">
        <v>20782.404724340704</v>
      </c>
    </row>
    <row r="4256" spans="1:3" x14ac:dyDescent="0.25">
      <c r="A4256" t="s">
        <v>19025</v>
      </c>
      <c r="B4256" t="s">
        <v>19026</v>
      </c>
      <c r="C4256" s="2">
        <v>46462.244773078135</v>
      </c>
    </row>
    <row r="4257" spans="1:3" x14ac:dyDescent="0.25">
      <c r="A4257" t="s">
        <v>5330</v>
      </c>
      <c r="B4257" t="s">
        <v>5332</v>
      </c>
      <c r="C4257" s="2">
        <v>18995.041589106499</v>
      </c>
    </row>
    <row r="4258" spans="1:3" x14ac:dyDescent="0.25">
      <c r="A4258" t="s">
        <v>2228</v>
      </c>
      <c r="B4258" t="s">
        <v>21215</v>
      </c>
      <c r="C4258" s="2">
        <v>122675.40678890319</v>
      </c>
    </row>
    <row r="4259" spans="1:3" x14ac:dyDescent="0.25">
      <c r="A4259" t="s">
        <v>12534</v>
      </c>
      <c r="B4259" t="s">
        <v>12536</v>
      </c>
      <c r="C4259" s="2">
        <v>10343.603896895807</v>
      </c>
    </row>
    <row r="4260" spans="1:3" x14ac:dyDescent="0.25">
      <c r="A4260" t="s">
        <v>21216</v>
      </c>
      <c r="B4260" t="s">
        <v>21217</v>
      </c>
      <c r="C4260" s="2">
        <v>4852.5329024533057</v>
      </c>
    </row>
    <row r="4261" spans="1:3" x14ac:dyDescent="0.25">
      <c r="A4261" t="s">
        <v>2702</v>
      </c>
      <c r="B4261" t="s">
        <v>21218</v>
      </c>
      <c r="C4261" s="2">
        <v>117503.43229368208</v>
      </c>
    </row>
    <row r="4262" spans="1:3" x14ac:dyDescent="0.25">
      <c r="A4262" t="s">
        <v>10600</v>
      </c>
      <c r="B4262" t="s">
        <v>10602</v>
      </c>
      <c r="C4262" s="2">
        <v>19450.306250171216</v>
      </c>
    </row>
    <row r="4263" spans="1:3" x14ac:dyDescent="0.25">
      <c r="A4263" t="s">
        <v>13613</v>
      </c>
      <c r="B4263" t="s">
        <v>13615</v>
      </c>
      <c r="C4263" s="2">
        <v>8253.0847085035039</v>
      </c>
    </row>
    <row r="4264" spans="1:3" x14ac:dyDescent="0.25">
      <c r="A4264" t="s">
        <v>6142</v>
      </c>
      <c r="B4264" t="s">
        <v>21219</v>
      </c>
      <c r="C4264" s="2">
        <v>47753.757370413521</v>
      </c>
    </row>
    <row r="4265" spans="1:3" x14ac:dyDescent="0.25">
      <c r="A4265" t="s">
        <v>18603</v>
      </c>
      <c r="B4265" t="s">
        <v>18604</v>
      </c>
      <c r="C4265" s="2">
        <v>7473.1732936797325</v>
      </c>
    </row>
    <row r="4266" spans="1:3" x14ac:dyDescent="0.25">
      <c r="A4266" t="s">
        <v>12621</v>
      </c>
      <c r="B4266" t="s">
        <v>21220</v>
      </c>
      <c r="C4266" s="2">
        <v>7750.5709893799576</v>
      </c>
    </row>
    <row r="4267" spans="1:3" x14ac:dyDescent="0.25">
      <c r="A4267" t="s">
        <v>13754</v>
      </c>
      <c r="B4267" t="s">
        <v>13756</v>
      </c>
      <c r="C4267" s="2">
        <v>10291.034646663586</v>
      </c>
    </row>
    <row r="4268" spans="1:3" x14ac:dyDescent="0.25">
      <c r="A4268" t="s">
        <v>14300</v>
      </c>
      <c r="B4268" t="s">
        <v>14302</v>
      </c>
      <c r="C4268" s="2">
        <v>4686.488841987868</v>
      </c>
    </row>
    <row r="4269" spans="1:3" x14ac:dyDescent="0.25">
      <c r="A4269" t="s">
        <v>10681</v>
      </c>
      <c r="B4269" t="s">
        <v>10683</v>
      </c>
      <c r="C4269" s="2">
        <v>17761.486302574183</v>
      </c>
    </row>
    <row r="4270" spans="1:3" x14ac:dyDescent="0.25">
      <c r="A4270" t="s">
        <v>3802</v>
      </c>
      <c r="B4270" t="s">
        <v>21221</v>
      </c>
      <c r="C4270" s="2">
        <v>65519.058106987053</v>
      </c>
    </row>
    <row r="4271" spans="1:3" x14ac:dyDescent="0.25">
      <c r="A4271" t="s">
        <v>7267</v>
      </c>
      <c r="B4271" t="s">
        <v>7269</v>
      </c>
      <c r="C4271" s="2">
        <v>30142.828480254961</v>
      </c>
    </row>
    <row r="4272" spans="1:3" x14ac:dyDescent="0.25">
      <c r="A4272" t="s">
        <v>8722</v>
      </c>
      <c r="B4272" t="s">
        <v>8724</v>
      </c>
      <c r="C4272" s="2">
        <v>27319.905755257503</v>
      </c>
    </row>
    <row r="4273" spans="1:3" x14ac:dyDescent="0.25">
      <c r="A4273" t="s">
        <v>6274</v>
      </c>
      <c r="B4273" t="s">
        <v>21222</v>
      </c>
      <c r="C4273" s="2">
        <v>44680.12418396939</v>
      </c>
    </row>
    <row r="4274" spans="1:3" x14ac:dyDescent="0.25">
      <c r="A4274" t="s">
        <v>16828</v>
      </c>
      <c r="B4274" t="s">
        <v>21223</v>
      </c>
      <c r="C4274" s="2">
        <v>1313.7136154859718</v>
      </c>
    </row>
    <row r="4275" spans="1:3" x14ac:dyDescent="0.25">
      <c r="A4275" t="s">
        <v>14999</v>
      </c>
      <c r="B4275" t="s">
        <v>15001</v>
      </c>
      <c r="C4275" s="2">
        <v>5468.9850074740425</v>
      </c>
    </row>
    <row r="4276" spans="1:3" x14ac:dyDescent="0.25">
      <c r="A4276" t="s">
        <v>14839</v>
      </c>
      <c r="B4276" t="s">
        <v>14841</v>
      </c>
      <c r="C4276" s="2">
        <v>4498.9845641847423</v>
      </c>
    </row>
    <row r="4277" spans="1:3" x14ac:dyDescent="0.25">
      <c r="A4277" t="s">
        <v>7618</v>
      </c>
      <c r="B4277" t="s">
        <v>7620</v>
      </c>
      <c r="C4277" s="2">
        <v>39423.429223111467</v>
      </c>
    </row>
    <row r="4278" spans="1:3" x14ac:dyDescent="0.25">
      <c r="A4278" t="s">
        <v>21224</v>
      </c>
      <c r="B4278" t="s">
        <v>21225</v>
      </c>
      <c r="C4278" s="2">
        <v>7171.2147151275758</v>
      </c>
    </row>
    <row r="4279" spans="1:3" x14ac:dyDescent="0.25">
      <c r="A4279" t="s">
        <v>10669</v>
      </c>
      <c r="B4279" t="s">
        <v>10671</v>
      </c>
      <c r="C4279" s="2">
        <v>7183.6973238561313</v>
      </c>
    </row>
    <row r="4280" spans="1:3" x14ac:dyDescent="0.25">
      <c r="A4280" t="s">
        <v>7834</v>
      </c>
      <c r="B4280" t="s">
        <v>21226</v>
      </c>
      <c r="C4280" s="2">
        <v>58205.720640873333</v>
      </c>
    </row>
    <row r="4281" spans="1:3" x14ac:dyDescent="0.25">
      <c r="A4281" t="s">
        <v>3982</v>
      </c>
      <c r="B4281" t="s">
        <v>3984</v>
      </c>
      <c r="C4281" s="2">
        <v>67349.204214633995</v>
      </c>
    </row>
    <row r="4282" spans="1:3" x14ac:dyDescent="0.25">
      <c r="A4282" t="s">
        <v>13697</v>
      </c>
      <c r="B4282" t="s">
        <v>13699</v>
      </c>
      <c r="C4282" s="2">
        <v>8810.1232079554393</v>
      </c>
    </row>
    <row r="4283" spans="1:3" x14ac:dyDescent="0.25">
      <c r="A4283" t="s">
        <v>21227</v>
      </c>
      <c r="B4283" t="s">
        <v>21228</v>
      </c>
      <c r="C4283" s="2">
        <v>2609.5973977421968</v>
      </c>
    </row>
    <row r="4284" spans="1:3" x14ac:dyDescent="0.25">
      <c r="A4284" t="s">
        <v>13700</v>
      </c>
      <c r="B4284" t="s">
        <v>21229</v>
      </c>
      <c r="C4284" s="2">
        <v>9241.7202032974437</v>
      </c>
    </row>
    <row r="4285" spans="1:3" x14ac:dyDescent="0.25">
      <c r="A4285" t="s">
        <v>15165</v>
      </c>
      <c r="B4285" t="s">
        <v>21230</v>
      </c>
      <c r="C4285" s="2">
        <v>6011.2161180066269</v>
      </c>
    </row>
    <row r="4286" spans="1:3" x14ac:dyDescent="0.25">
      <c r="A4286" t="s">
        <v>16371</v>
      </c>
      <c r="B4286" t="s">
        <v>16373</v>
      </c>
      <c r="C4286" s="2">
        <v>4613.9099176245854</v>
      </c>
    </row>
    <row r="4287" spans="1:3" x14ac:dyDescent="0.25">
      <c r="A4287" t="s">
        <v>13106</v>
      </c>
      <c r="B4287" t="s">
        <v>21231</v>
      </c>
      <c r="C4287" s="2">
        <v>4004.3504810369218</v>
      </c>
    </row>
    <row r="4288" spans="1:3" x14ac:dyDescent="0.25">
      <c r="A4288" t="s">
        <v>2372</v>
      </c>
      <c r="B4288" t="s">
        <v>21232</v>
      </c>
      <c r="C4288" s="2">
        <v>138811.46337741529</v>
      </c>
    </row>
    <row r="4289" spans="1:3" x14ac:dyDescent="0.25">
      <c r="A4289" t="s">
        <v>16690</v>
      </c>
      <c r="B4289" t="s">
        <v>16692</v>
      </c>
      <c r="C4289" s="2">
        <v>3197.5217695953384</v>
      </c>
    </row>
    <row r="4290" spans="1:3" x14ac:dyDescent="0.25">
      <c r="A4290" t="s">
        <v>15416</v>
      </c>
      <c r="B4290" t="s">
        <v>15418</v>
      </c>
      <c r="C4290" s="2">
        <v>1390.0943204185653</v>
      </c>
    </row>
    <row r="4291" spans="1:3" x14ac:dyDescent="0.25">
      <c r="A4291" t="s">
        <v>6031</v>
      </c>
      <c r="B4291" t="s">
        <v>21233</v>
      </c>
      <c r="C4291" s="2">
        <v>36655.778981126226</v>
      </c>
    </row>
    <row r="4292" spans="1:3" x14ac:dyDescent="0.25">
      <c r="A4292" t="s">
        <v>10264</v>
      </c>
      <c r="B4292" t="s">
        <v>10266</v>
      </c>
      <c r="C4292" s="2">
        <v>9824.266292230217</v>
      </c>
    </row>
    <row r="4293" spans="1:3" x14ac:dyDescent="0.25">
      <c r="A4293" t="s">
        <v>6803</v>
      </c>
      <c r="B4293" t="s">
        <v>6805</v>
      </c>
      <c r="C4293" s="2">
        <v>47433.625590552962</v>
      </c>
    </row>
    <row r="4294" spans="1:3" x14ac:dyDescent="0.25">
      <c r="A4294" t="s">
        <v>9876</v>
      </c>
      <c r="B4294" t="s">
        <v>18983</v>
      </c>
      <c r="C4294" s="2">
        <v>27237.888522400666</v>
      </c>
    </row>
    <row r="4295" spans="1:3" x14ac:dyDescent="0.25">
      <c r="A4295" t="s">
        <v>13760</v>
      </c>
      <c r="B4295" t="s">
        <v>13762</v>
      </c>
      <c r="C4295" s="2">
        <v>14608.500005451289</v>
      </c>
    </row>
    <row r="4296" spans="1:3" x14ac:dyDescent="0.25">
      <c r="A4296" t="s">
        <v>12408</v>
      </c>
      <c r="B4296" t="s">
        <v>12410</v>
      </c>
      <c r="C4296" s="2">
        <v>4817.091795239854</v>
      </c>
    </row>
    <row r="4297" spans="1:3" x14ac:dyDescent="0.25">
      <c r="A4297" t="s">
        <v>10948</v>
      </c>
      <c r="B4297" t="s">
        <v>21234</v>
      </c>
      <c r="C4297" s="2">
        <v>22203.208344295908</v>
      </c>
    </row>
    <row r="4298" spans="1:3" x14ac:dyDescent="0.25">
      <c r="A4298" t="s">
        <v>11301</v>
      </c>
      <c r="B4298" t="s">
        <v>21235</v>
      </c>
      <c r="C4298" s="2">
        <v>6568.8556553851786</v>
      </c>
    </row>
    <row r="4299" spans="1:3" x14ac:dyDescent="0.25">
      <c r="A4299" t="s">
        <v>2735</v>
      </c>
      <c r="B4299" t="s">
        <v>21236</v>
      </c>
      <c r="C4299" s="2">
        <v>102722.04042149332</v>
      </c>
    </row>
    <row r="4300" spans="1:3" x14ac:dyDescent="0.25">
      <c r="A4300" t="s">
        <v>13551</v>
      </c>
      <c r="B4300" t="s">
        <v>21237</v>
      </c>
      <c r="C4300" s="2">
        <v>3072.2528122585991</v>
      </c>
    </row>
    <row r="4301" spans="1:3" x14ac:dyDescent="0.25">
      <c r="A4301" t="s">
        <v>11208</v>
      </c>
      <c r="B4301" t="s">
        <v>21238</v>
      </c>
      <c r="C4301" s="2">
        <v>14885.53707839555</v>
      </c>
    </row>
    <row r="4302" spans="1:3" x14ac:dyDescent="0.25">
      <c r="A4302" t="s">
        <v>18829</v>
      </c>
      <c r="B4302" t="s">
        <v>21239</v>
      </c>
      <c r="C4302" s="2">
        <v>29158.621685972932</v>
      </c>
    </row>
    <row r="4303" spans="1:3" x14ac:dyDescent="0.25">
      <c r="A4303" t="s">
        <v>13078</v>
      </c>
      <c r="B4303" t="s">
        <v>21240</v>
      </c>
      <c r="C4303" s="2">
        <v>13879.08727958145</v>
      </c>
    </row>
    <row r="4304" spans="1:3" x14ac:dyDescent="0.25">
      <c r="A4304" t="s">
        <v>4769</v>
      </c>
      <c r="B4304" t="s">
        <v>21241</v>
      </c>
      <c r="C4304" s="2">
        <v>56691.226998854916</v>
      </c>
    </row>
    <row r="4305" spans="1:3" x14ac:dyDescent="0.25">
      <c r="A4305" t="s">
        <v>4348</v>
      </c>
      <c r="B4305" t="s">
        <v>4350</v>
      </c>
      <c r="C4305" s="2">
        <v>91500.576058192251</v>
      </c>
    </row>
    <row r="4306" spans="1:3" x14ac:dyDescent="0.25">
      <c r="A4306" t="s">
        <v>6493</v>
      </c>
      <c r="B4306" t="s">
        <v>21242</v>
      </c>
      <c r="C4306" s="2">
        <v>45895.198560781115</v>
      </c>
    </row>
    <row r="4307" spans="1:3" x14ac:dyDescent="0.25">
      <c r="A4307" t="s">
        <v>11238</v>
      </c>
      <c r="B4307" t="s">
        <v>11240</v>
      </c>
      <c r="C4307" s="2">
        <v>13723.257412933011</v>
      </c>
    </row>
    <row r="4308" spans="1:3" x14ac:dyDescent="0.25">
      <c r="A4308" t="s">
        <v>6460</v>
      </c>
      <c r="B4308" t="s">
        <v>6462</v>
      </c>
      <c r="C4308" s="2">
        <v>44281.598653489011</v>
      </c>
    </row>
    <row r="4309" spans="1:3" x14ac:dyDescent="0.25">
      <c r="A4309" t="s">
        <v>2555</v>
      </c>
      <c r="B4309" t="s">
        <v>21243</v>
      </c>
      <c r="C4309" s="2">
        <v>253184.83968981972</v>
      </c>
    </row>
    <row r="4310" spans="1:3" x14ac:dyDescent="0.25">
      <c r="A4310" t="s">
        <v>11050</v>
      </c>
      <c r="B4310" t="s">
        <v>11052</v>
      </c>
      <c r="C4310" s="2">
        <v>1651.9052909405277</v>
      </c>
    </row>
    <row r="4311" spans="1:3" x14ac:dyDescent="0.25">
      <c r="A4311" t="s">
        <v>5039</v>
      </c>
      <c r="B4311" t="s">
        <v>21244</v>
      </c>
      <c r="C4311" s="2">
        <v>47200.572415562849</v>
      </c>
    </row>
    <row r="4312" spans="1:3" x14ac:dyDescent="0.25">
      <c r="A4312" t="s">
        <v>1928</v>
      </c>
      <c r="B4312" t="s">
        <v>1930</v>
      </c>
      <c r="C4312" s="2">
        <v>210855.83783735227</v>
      </c>
    </row>
    <row r="4313" spans="1:3" x14ac:dyDescent="0.25">
      <c r="A4313" t="s">
        <v>18926</v>
      </c>
      <c r="B4313" t="s">
        <v>18927</v>
      </c>
      <c r="C4313" s="2">
        <v>17405.885808016468</v>
      </c>
    </row>
    <row r="4314" spans="1:3" x14ac:dyDescent="0.25">
      <c r="A4314" t="s">
        <v>9783</v>
      </c>
      <c r="B4314" t="s">
        <v>21245</v>
      </c>
      <c r="C4314" s="2">
        <v>14060.83654734274</v>
      </c>
    </row>
    <row r="4315" spans="1:3" x14ac:dyDescent="0.25">
      <c r="A4315" t="s">
        <v>15106</v>
      </c>
      <c r="B4315" t="s">
        <v>21246</v>
      </c>
      <c r="C4315" s="2">
        <v>5427.74632868137</v>
      </c>
    </row>
    <row r="4316" spans="1:3" x14ac:dyDescent="0.25">
      <c r="A4316" t="s">
        <v>6487</v>
      </c>
      <c r="B4316" t="s">
        <v>21247</v>
      </c>
      <c r="C4316" s="2">
        <v>58987.300007837963</v>
      </c>
    </row>
    <row r="4317" spans="1:3" x14ac:dyDescent="0.25">
      <c r="A4317" t="s">
        <v>12168</v>
      </c>
      <c r="B4317" t="s">
        <v>21248</v>
      </c>
      <c r="C4317" s="2">
        <v>10211.766083903687</v>
      </c>
    </row>
    <row r="4318" spans="1:3" x14ac:dyDescent="0.25">
      <c r="A4318" t="s">
        <v>11316</v>
      </c>
      <c r="B4318" t="s">
        <v>21249</v>
      </c>
      <c r="C4318" s="2">
        <v>16135.711494965719</v>
      </c>
    </row>
    <row r="4319" spans="1:3" x14ac:dyDescent="0.25">
      <c r="A4319" t="s">
        <v>3856</v>
      </c>
      <c r="B4319" t="s">
        <v>21250</v>
      </c>
      <c r="C4319" s="2">
        <v>96109.645463672903</v>
      </c>
    </row>
    <row r="4320" spans="1:3" x14ac:dyDescent="0.25">
      <c r="A4320" t="s">
        <v>11262</v>
      </c>
      <c r="B4320" t="s">
        <v>21251</v>
      </c>
      <c r="C4320" s="2">
        <v>24853.982303992427</v>
      </c>
    </row>
    <row r="4321" spans="1:3" x14ac:dyDescent="0.25">
      <c r="A4321" t="s">
        <v>9678</v>
      </c>
      <c r="B4321" t="s">
        <v>9680</v>
      </c>
      <c r="C4321" s="2">
        <v>5298.3937643791087</v>
      </c>
    </row>
    <row r="4322" spans="1:3" x14ac:dyDescent="0.25">
      <c r="A4322" t="s">
        <v>12486</v>
      </c>
      <c r="B4322" t="s">
        <v>12488</v>
      </c>
      <c r="C4322" s="2">
        <v>4625.7489268891359</v>
      </c>
    </row>
    <row r="4323" spans="1:3" x14ac:dyDescent="0.25">
      <c r="A4323" t="s">
        <v>8593</v>
      </c>
      <c r="B4323" t="s">
        <v>8595</v>
      </c>
      <c r="C4323" s="2">
        <v>33534.292822917101</v>
      </c>
    </row>
    <row r="4324" spans="1:3" x14ac:dyDescent="0.25">
      <c r="A4324" t="s">
        <v>8089</v>
      </c>
      <c r="B4324" t="s">
        <v>8091</v>
      </c>
      <c r="C4324" s="2">
        <v>20785.369077904124</v>
      </c>
    </row>
    <row r="4325" spans="1:3" x14ac:dyDescent="0.25">
      <c r="A4325" t="s">
        <v>16332</v>
      </c>
      <c r="B4325" t="s">
        <v>16334</v>
      </c>
      <c r="C4325" s="2">
        <v>4258.4658654745608</v>
      </c>
    </row>
    <row r="4326" spans="1:3" x14ac:dyDescent="0.25">
      <c r="A4326" t="s">
        <v>12393</v>
      </c>
      <c r="B4326" t="s">
        <v>12395</v>
      </c>
      <c r="C4326" s="2">
        <v>12954.696700005661</v>
      </c>
    </row>
    <row r="4327" spans="1:3" x14ac:dyDescent="0.25">
      <c r="A4327" t="s">
        <v>8236</v>
      </c>
      <c r="B4327" t="s">
        <v>8238</v>
      </c>
      <c r="C4327" s="2">
        <v>23213.235037718259</v>
      </c>
    </row>
    <row r="4328" spans="1:3" x14ac:dyDescent="0.25">
      <c r="A4328" t="s">
        <v>7501</v>
      </c>
      <c r="B4328" t="s">
        <v>7503</v>
      </c>
      <c r="C4328" s="2">
        <v>27802.864173419392</v>
      </c>
    </row>
    <row r="4329" spans="1:3" x14ac:dyDescent="0.25">
      <c r="A4329" t="s">
        <v>14658</v>
      </c>
      <c r="B4329" t="s">
        <v>14660</v>
      </c>
      <c r="C4329" s="2">
        <v>3812.3059224752278</v>
      </c>
    </row>
    <row r="4330" spans="1:3" x14ac:dyDescent="0.25">
      <c r="A4330" t="s">
        <v>11307</v>
      </c>
      <c r="B4330" t="s">
        <v>11309</v>
      </c>
      <c r="C4330" s="2">
        <v>11342.07455776164</v>
      </c>
    </row>
    <row r="4331" spans="1:3" x14ac:dyDescent="0.25">
      <c r="A4331" t="s">
        <v>8443</v>
      </c>
      <c r="B4331" t="s">
        <v>8445</v>
      </c>
      <c r="C4331" s="2">
        <v>25143.519815498468</v>
      </c>
    </row>
    <row r="4332" spans="1:3" x14ac:dyDescent="0.25">
      <c r="A4332" t="s">
        <v>7064</v>
      </c>
      <c r="B4332" t="s">
        <v>21252</v>
      </c>
      <c r="C4332" s="2">
        <v>64310.482991965524</v>
      </c>
    </row>
    <row r="4333" spans="1:3" x14ac:dyDescent="0.25">
      <c r="A4333" t="s">
        <v>4189</v>
      </c>
      <c r="B4333" t="s">
        <v>4191</v>
      </c>
      <c r="C4333" s="2">
        <v>97789.790909825722</v>
      </c>
    </row>
    <row r="4334" spans="1:3" x14ac:dyDescent="0.25">
      <c r="A4334" t="s">
        <v>3474</v>
      </c>
      <c r="B4334" t="s">
        <v>3476</v>
      </c>
      <c r="C4334" s="2">
        <v>119373.72428389147</v>
      </c>
    </row>
    <row r="4335" spans="1:3" x14ac:dyDescent="0.25">
      <c r="A4335" t="s">
        <v>1961</v>
      </c>
      <c r="B4335" t="s">
        <v>1963</v>
      </c>
      <c r="C4335" s="2">
        <v>209537.63800576338</v>
      </c>
    </row>
    <row r="4336" spans="1:3" x14ac:dyDescent="0.25">
      <c r="A4336" t="s">
        <v>2294</v>
      </c>
      <c r="B4336" t="s">
        <v>2296</v>
      </c>
      <c r="C4336" s="2">
        <v>72583.353063794944</v>
      </c>
    </row>
    <row r="4337" spans="1:3" x14ac:dyDescent="0.25">
      <c r="A4337" t="s">
        <v>5396</v>
      </c>
      <c r="B4337" t="s">
        <v>21253</v>
      </c>
      <c r="C4337" s="2">
        <v>80233.674377950854</v>
      </c>
    </row>
    <row r="4338" spans="1:3" x14ac:dyDescent="0.25">
      <c r="A4338" t="s">
        <v>11889</v>
      </c>
      <c r="B4338" t="s">
        <v>21254</v>
      </c>
      <c r="C4338" s="2">
        <v>9319.1149081004914</v>
      </c>
    </row>
    <row r="4339" spans="1:3" x14ac:dyDescent="0.25">
      <c r="A4339" t="s">
        <v>6349</v>
      </c>
      <c r="B4339" t="s">
        <v>6351</v>
      </c>
      <c r="C4339" s="2">
        <v>37196.943177444577</v>
      </c>
    </row>
    <row r="4340" spans="1:3" x14ac:dyDescent="0.25">
      <c r="A4340" t="s">
        <v>15017</v>
      </c>
      <c r="B4340" t="s">
        <v>15019</v>
      </c>
      <c r="C4340" s="2">
        <v>4627.9920349406211</v>
      </c>
    </row>
    <row r="4341" spans="1:3" x14ac:dyDescent="0.25">
      <c r="A4341" t="s">
        <v>8761</v>
      </c>
      <c r="B4341" t="s">
        <v>21255</v>
      </c>
      <c r="C4341" s="2">
        <v>39582.574863584727</v>
      </c>
    </row>
    <row r="4342" spans="1:3" x14ac:dyDescent="0.25">
      <c r="A4342" t="s">
        <v>3112</v>
      </c>
      <c r="B4342" t="s">
        <v>3114</v>
      </c>
      <c r="C4342" s="2">
        <v>119115.53679560653</v>
      </c>
    </row>
    <row r="4343" spans="1:3" x14ac:dyDescent="0.25">
      <c r="A4343" t="s">
        <v>16291</v>
      </c>
      <c r="B4343" t="s">
        <v>16293</v>
      </c>
      <c r="C4343" s="2">
        <v>1659.534734095128</v>
      </c>
    </row>
    <row r="4344" spans="1:3" x14ac:dyDescent="0.25">
      <c r="A4344" t="s">
        <v>10903</v>
      </c>
      <c r="B4344" t="s">
        <v>10905</v>
      </c>
      <c r="C4344" s="2">
        <v>20505.177274790021</v>
      </c>
    </row>
    <row r="4345" spans="1:3" x14ac:dyDescent="0.25">
      <c r="A4345" t="s">
        <v>4639</v>
      </c>
      <c r="B4345" t="s">
        <v>4641</v>
      </c>
      <c r="C4345" s="2">
        <v>65476.669116373101</v>
      </c>
    </row>
    <row r="4346" spans="1:3" x14ac:dyDescent="0.25">
      <c r="A4346" t="s">
        <v>10987</v>
      </c>
      <c r="B4346" t="s">
        <v>10989</v>
      </c>
      <c r="C4346" s="2">
        <v>21679.064161685124</v>
      </c>
    </row>
    <row r="4347" spans="1:3" x14ac:dyDescent="0.25">
      <c r="A4347" t="s">
        <v>16244</v>
      </c>
      <c r="B4347" t="s">
        <v>16245</v>
      </c>
      <c r="C4347" s="2">
        <v>4848.5643266699108</v>
      </c>
    </row>
    <row r="4348" spans="1:3" x14ac:dyDescent="0.25">
      <c r="A4348" t="s">
        <v>3190</v>
      </c>
      <c r="B4348" t="s">
        <v>21256</v>
      </c>
      <c r="C4348" s="2">
        <v>86432.412028437931</v>
      </c>
    </row>
    <row r="4349" spans="1:3" x14ac:dyDescent="0.25">
      <c r="A4349" t="s">
        <v>12300</v>
      </c>
      <c r="B4349" t="s">
        <v>21257</v>
      </c>
      <c r="C4349" s="2">
        <v>9138.3646861559755</v>
      </c>
    </row>
    <row r="4350" spans="1:3" x14ac:dyDescent="0.25">
      <c r="A4350" t="s">
        <v>8440</v>
      </c>
      <c r="B4350" t="s">
        <v>8442</v>
      </c>
      <c r="C4350" s="2">
        <v>23479.647255525313</v>
      </c>
    </row>
    <row r="4351" spans="1:3" x14ac:dyDescent="0.25">
      <c r="A4351" t="s">
        <v>21258</v>
      </c>
      <c r="B4351" t="s">
        <v>21259</v>
      </c>
      <c r="C4351" s="2">
        <v>6517.1106035728981</v>
      </c>
    </row>
    <row r="4352" spans="1:3" x14ac:dyDescent="0.25">
      <c r="A4352" t="s">
        <v>9090</v>
      </c>
      <c r="B4352" t="s">
        <v>21260</v>
      </c>
      <c r="C4352" s="2">
        <v>10035.320328794376</v>
      </c>
    </row>
    <row r="4353" spans="1:3" x14ac:dyDescent="0.25">
      <c r="A4353" t="s">
        <v>5627</v>
      </c>
      <c r="B4353" t="s">
        <v>5629</v>
      </c>
      <c r="C4353" s="2">
        <v>40228.307580860077</v>
      </c>
    </row>
    <row r="4354" spans="1:3" x14ac:dyDescent="0.25">
      <c r="A4354" t="s">
        <v>2855</v>
      </c>
      <c r="B4354" t="s">
        <v>2857</v>
      </c>
      <c r="C4354" s="2">
        <v>81346.71609621559</v>
      </c>
    </row>
    <row r="4355" spans="1:3" x14ac:dyDescent="0.25">
      <c r="A4355" t="s">
        <v>4093</v>
      </c>
      <c r="B4355" t="s">
        <v>4095</v>
      </c>
      <c r="C4355" s="2">
        <v>62556.027402158419</v>
      </c>
    </row>
    <row r="4356" spans="1:3" x14ac:dyDescent="0.25">
      <c r="A4356" t="s">
        <v>14252</v>
      </c>
      <c r="B4356" t="s">
        <v>14254</v>
      </c>
      <c r="C4356" s="2">
        <v>5316.8562691105562</v>
      </c>
    </row>
    <row r="4357" spans="1:3" x14ac:dyDescent="0.25">
      <c r="A4357" t="s">
        <v>14117</v>
      </c>
      <c r="B4357" t="s">
        <v>14119</v>
      </c>
      <c r="C4357" s="2">
        <v>7828.5046152712721</v>
      </c>
    </row>
    <row r="4358" spans="1:3" x14ac:dyDescent="0.25">
      <c r="A4358" t="s">
        <v>4955</v>
      </c>
      <c r="B4358" t="s">
        <v>4957</v>
      </c>
      <c r="C4358" s="2">
        <v>86692.617738813322</v>
      </c>
    </row>
    <row r="4359" spans="1:3" x14ac:dyDescent="0.25">
      <c r="A4359" t="s">
        <v>8251</v>
      </c>
      <c r="B4359" t="s">
        <v>21261</v>
      </c>
      <c r="C4359" s="2">
        <v>19726.290787799007</v>
      </c>
    </row>
    <row r="4360" spans="1:3" x14ac:dyDescent="0.25">
      <c r="A4360" t="s">
        <v>5980</v>
      </c>
      <c r="B4360" t="s">
        <v>5982</v>
      </c>
      <c r="C4360" s="2">
        <v>47989.111169046177</v>
      </c>
    </row>
    <row r="4361" spans="1:3" x14ac:dyDescent="0.25">
      <c r="A4361" t="s">
        <v>14569</v>
      </c>
      <c r="B4361" t="s">
        <v>21262</v>
      </c>
      <c r="C4361" s="2">
        <v>4987.8095726351276</v>
      </c>
    </row>
    <row r="4362" spans="1:3" x14ac:dyDescent="0.25">
      <c r="A4362" t="s">
        <v>13438</v>
      </c>
      <c r="B4362" t="s">
        <v>13440</v>
      </c>
      <c r="C4362" s="2">
        <v>7246.9644740262011</v>
      </c>
    </row>
    <row r="4363" spans="1:3" x14ac:dyDescent="0.25">
      <c r="A4363" t="s">
        <v>5225</v>
      </c>
      <c r="B4363" t="s">
        <v>5227</v>
      </c>
      <c r="C4363" s="2">
        <v>51247.139340440532</v>
      </c>
    </row>
    <row r="4364" spans="1:3" x14ac:dyDescent="0.25">
      <c r="A4364" t="s">
        <v>21263</v>
      </c>
      <c r="B4364" t="s">
        <v>21264</v>
      </c>
      <c r="C4364" s="2">
        <v>425.30191390008281</v>
      </c>
    </row>
    <row r="4365" spans="1:3" x14ac:dyDescent="0.25">
      <c r="A4365" t="s">
        <v>4513</v>
      </c>
      <c r="B4365" t="s">
        <v>4515</v>
      </c>
      <c r="C4365" s="2">
        <v>111422.94152201879</v>
      </c>
    </row>
    <row r="4366" spans="1:3" x14ac:dyDescent="0.25">
      <c r="A4366" t="s">
        <v>15422</v>
      </c>
      <c r="B4366" t="s">
        <v>15424</v>
      </c>
      <c r="C4366" s="2">
        <v>2903.4445524866401</v>
      </c>
    </row>
    <row r="4367" spans="1:3" x14ac:dyDescent="0.25">
      <c r="A4367" t="s">
        <v>5648</v>
      </c>
      <c r="B4367" t="s">
        <v>5650</v>
      </c>
      <c r="C4367" s="2">
        <v>24674.188566327302</v>
      </c>
    </row>
    <row r="4368" spans="1:3" x14ac:dyDescent="0.25">
      <c r="A4368" t="s">
        <v>4327</v>
      </c>
      <c r="B4368" t="s">
        <v>4329</v>
      </c>
      <c r="C4368" s="2">
        <v>112620.76122151141</v>
      </c>
    </row>
    <row r="4369" spans="1:3" x14ac:dyDescent="0.25">
      <c r="A4369" t="s">
        <v>7190</v>
      </c>
      <c r="B4369" t="s">
        <v>7192</v>
      </c>
      <c r="C4369" s="2">
        <v>98707.394649655995</v>
      </c>
    </row>
    <row r="4370" spans="1:3" x14ac:dyDescent="0.25">
      <c r="A4370" t="s">
        <v>17293</v>
      </c>
      <c r="B4370" t="s">
        <v>21265</v>
      </c>
      <c r="C4370" s="2">
        <v>3298.4616319121315</v>
      </c>
    </row>
    <row r="4371" spans="1:3" x14ac:dyDescent="0.25">
      <c r="A4371" t="s">
        <v>14877</v>
      </c>
      <c r="B4371" t="s">
        <v>14879</v>
      </c>
      <c r="C4371" s="2">
        <v>7625.4170632253472</v>
      </c>
    </row>
    <row r="4372" spans="1:3" x14ac:dyDescent="0.25">
      <c r="A4372" t="s">
        <v>17202</v>
      </c>
      <c r="B4372" t="s">
        <v>17204</v>
      </c>
      <c r="C4372" s="2">
        <v>1052.7078632389012</v>
      </c>
    </row>
    <row r="4373" spans="1:3" x14ac:dyDescent="0.25">
      <c r="A4373" t="s">
        <v>18466</v>
      </c>
      <c r="B4373" t="s">
        <v>18467</v>
      </c>
      <c r="C4373" s="2">
        <v>18387.734463064891</v>
      </c>
    </row>
    <row r="4374" spans="1:3" x14ac:dyDescent="0.25">
      <c r="A4374" t="s">
        <v>6761</v>
      </c>
      <c r="B4374" t="s">
        <v>6763</v>
      </c>
      <c r="C4374" s="2">
        <v>32005.767677302778</v>
      </c>
    </row>
    <row r="4375" spans="1:3" x14ac:dyDescent="0.25">
      <c r="A4375" t="s">
        <v>8812</v>
      </c>
      <c r="B4375" t="s">
        <v>21266</v>
      </c>
      <c r="C4375" s="2">
        <v>24331.568190360842</v>
      </c>
    </row>
    <row r="4376" spans="1:3" x14ac:dyDescent="0.25">
      <c r="A4376" t="s">
        <v>9312</v>
      </c>
      <c r="B4376" t="s">
        <v>21267</v>
      </c>
      <c r="C4376" s="2">
        <v>6026.6561784276773</v>
      </c>
    </row>
    <row r="4377" spans="1:3" x14ac:dyDescent="0.25">
      <c r="A4377" t="s">
        <v>12955</v>
      </c>
      <c r="B4377" t="s">
        <v>12957</v>
      </c>
      <c r="C4377" s="2">
        <v>11163.776225464171</v>
      </c>
    </row>
    <row r="4378" spans="1:3" x14ac:dyDescent="0.25">
      <c r="A4378" t="s">
        <v>12793</v>
      </c>
      <c r="B4378" t="s">
        <v>12795</v>
      </c>
      <c r="C4378" s="2">
        <v>8783.0333645644369</v>
      </c>
    </row>
    <row r="4379" spans="1:3" x14ac:dyDescent="0.25">
      <c r="A4379" t="s">
        <v>11391</v>
      </c>
      <c r="B4379" t="s">
        <v>11393</v>
      </c>
      <c r="C4379" s="2">
        <v>11329.191065363371</v>
      </c>
    </row>
    <row r="4380" spans="1:3" x14ac:dyDescent="0.25">
      <c r="A4380" t="s">
        <v>11409</v>
      </c>
      <c r="B4380" t="s">
        <v>21268</v>
      </c>
      <c r="C4380" s="2">
        <v>4528.2600000361654</v>
      </c>
    </row>
    <row r="4381" spans="1:3" x14ac:dyDescent="0.25">
      <c r="A4381" t="s">
        <v>13250</v>
      </c>
      <c r="B4381" t="s">
        <v>13252</v>
      </c>
      <c r="C4381" s="2">
        <v>5222.7492590121301</v>
      </c>
    </row>
    <row r="4382" spans="1:3" x14ac:dyDescent="0.25">
      <c r="A4382" t="s">
        <v>13274</v>
      </c>
      <c r="B4382" t="s">
        <v>13276</v>
      </c>
      <c r="C4382" s="2">
        <v>1808.0601206784734</v>
      </c>
    </row>
    <row r="4383" spans="1:3" x14ac:dyDescent="0.25">
      <c r="A4383" t="s">
        <v>21269</v>
      </c>
      <c r="B4383" t="s">
        <v>21270</v>
      </c>
      <c r="C4383" s="2">
        <v>5297.415999331025</v>
      </c>
    </row>
    <row r="4384" spans="1:3" x14ac:dyDescent="0.25">
      <c r="A4384" t="s">
        <v>21271</v>
      </c>
      <c r="B4384" t="s">
        <v>21272</v>
      </c>
      <c r="C4384" s="2">
        <v>1437.8897765925001</v>
      </c>
    </row>
    <row r="4385" spans="1:3" x14ac:dyDescent="0.25">
      <c r="A4385" t="s">
        <v>10759</v>
      </c>
      <c r="B4385" t="s">
        <v>21273</v>
      </c>
      <c r="C4385" s="2">
        <v>14723.013547259117</v>
      </c>
    </row>
    <row r="4386" spans="1:3" x14ac:dyDescent="0.25">
      <c r="A4386" t="s">
        <v>11919</v>
      </c>
      <c r="B4386" t="s">
        <v>11921</v>
      </c>
      <c r="C4386" s="2">
        <v>12309.314252679884</v>
      </c>
    </row>
    <row r="4387" spans="1:3" x14ac:dyDescent="0.25">
      <c r="A4387" t="s">
        <v>4393</v>
      </c>
      <c r="B4387" t="s">
        <v>21274</v>
      </c>
      <c r="C4387" s="2">
        <v>112108.06724276957</v>
      </c>
    </row>
    <row r="4388" spans="1:3" x14ac:dyDescent="0.25">
      <c r="A4388" t="s">
        <v>11570</v>
      </c>
      <c r="B4388" t="s">
        <v>21275</v>
      </c>
      <c r="C4388" s="2">
        <v>17242.656560577685</v>
      </c>
    </row>
    <row r="4389" spans="1:3" x14ac:dyDescent="0.25">
      <c r="A4389" t="s">
        <v>12354</v>
      </c>
      <c r="B4389" t="s">
        <v>12356</v>
      </c>
      <c r="C4389" s="2">
        <v>12417.501079470701</v>
      </c>
    </row>
    <row r="4390" spans="1:3" x14ac:dyDescent="0.25">
      <c r="A4390" t="s">
        <v>13939</v>
      </c>
      <c r="B4390" t="s">
        <v>13941</v>
      </c>
      <c r="C4390" s="2">
        <v>7270.7431448396646</v>
      </c>
    </row>
    <row r="4391" spans="1:3" x14ac:dyDescent="0.25">
      <c r="A4391" t="s">
        <v>4300</v>
      </c>
      <c r="B4391" t="s">
        <v>4302</v>
      </c>
      <c r="C4391" s="2">
        <v>36617.703659842053</v>
      </c>
    </row>
    <row r="4392" spans="1:3" x14ac:dyDescent="0.25">
      <c r="A4392" t="s">
        <v>9447</v>
      </c>
      <c r="B4392" t="s">
        <v>9449</v>
      </c>
      <c r="C4392" s="2">
        <v>16565.295444620493</v>
      </c>
    </row>
    <row r="4393" spans="1:3" x14ac:dyDescent="0.25">
      <c r="A4393" t="s">
        <v>8242</v>
      </c>
      <c r="B4393" t="s">
        <v>8244</v>
      </c>
      <c r="C4393" s="2">
        <v>40055.870662447909</v>
      </c>
    </row>
    <row r="4394" spans="1:3" x14ac:dyDescent="0.25">
      <c r="A4394" t="s">
        <v>9057</v>
      </c>
      <c r="B4394" t="s">
        <v>21276</v>
      </c>
      <c r="C4394" s="2">
        <v>24154.168251595787</v>
      </c>
    </row>
    <row r="4395" spans="1:3" x14ac:dyDescent="0.25">
      <c r="A4395" t="s">
        <v>4162</v>
      </c>
      <c r="B4395" t="s">
        <v>21277</v>
      </c>
      <c r="C4395" s="2">
        <v>82464.64663972074</v>
      </c>
    </row>
    <row r="4396" spans="1:3" x14ac:dyDescent="0.25">
      <c r="A4396" t="s">
        <v>9453</v>
      </c>
      <c r="B4396" t="s">
        <v>21278</v>
      </c>
      <c r="C4396" s="2">
        <v>20866.311344363981</v>
      </c>
    </row>
    <row r="4397" spans="1:3" x14ac:dyDescent="0.25">
      <c r="A4397" t="s">
        <v>6968</v>
      </c>
      <c r="B4397" t="s">
        <v>21279</v>
      </c>
      <c r="C4397" s="2">
        <v>25019.052050345246</v>
      </c>
    </row>
    <row r="4398" spans="1:3" x14ac:dyDescent="0.25">
      <c r="A4398" t="s">
        <v>11874</v>
      </c>
      <c r="B4398" t="s">
        <v>21280</v>
      </c>
      <c r="C4398" s="2">
        <v>14345.55252684991</v>
      </c>
    </row>
    <row r="4399" spans="1:3" x14ac:dyDescent="0.25">
      <c r="A4399" t="s">
        <v>10438</v>
      </c>
      <c r="B4399" t="s">
        <v>21281</v>
      </c>
      <c r="C4399" s="2">
        <v>23031.600801139091</v>
      </c>
    </row>
    <row r="4400" spans="1:3" x14ac:dyDescent="0.25">
      <c r="A4400" t="s">
        <v>14443</v>
      </c>
      <c r="B4400" t="s">
        <v>14445</v>
      </c>
      <c r="C4400" s="2">
        <v>8275.113179880902</v>
      </c>
    </row>
    <row r="4401" spans="1:3" x14ac:dyDescent="0.25">
      <c r="A4401" t="s">
        <v>8029</v>
      </c>
      <c r="B4401" t="s">
        <v>8031</v>
      </c>
      <c r="C4401" s="2">
        <v>37165.25208676848</v>
      </c>
    </row>
    <row r="4402" spans="1:3" x14ac:dyDescent="0.25">
      <c r="A4402" t="s">
        <v>9687</v>
      </c>
      <c r="B4402" t="s">
        <v>21282</v>
      </c>
      <c r="C4402" s="2">
        <v>48150.614948753049</v>
      </c>
    </row>
    <row r="4403" spans="1:3" x14ac:dyDescent="0.25">
      <c r="A4403" t="s">
        <v>12787</v>
      </c>
      <c r="B4403" t="s">
        <v>21283</v>
      </c>
      <c r="C4403" s="2">
        <v>5409.4339396425976</v>
      </c>
    </row>
    <row r="4404" spans="1:3" x14ac:dyDescent="0.25">
      <c r="A4404" t="s">
        <v>6397</v>
      </c>
      <c r="B4404" t="s">
        <v>6399</v>
      </c>
      <c r="C4404" s="2">
        <v>28755.43739261639</v>
      </c>
    </row>
    <row r="4405" spans="1:3" x14ac:dyDescent="0.25">
      <c r="A4405" t="s">
        <v>3199</v>
      </c>
      <c r="B4405" t="s">
        <v>3201</v>
      </c>
      <c r="C4405" s="2">
        <v>58737.049671119799</v>
      </c>
    </row>
    <row r="4406" spans="1:3" x14ac:dyDescent="0.25">
      <c r="A4406" t="s">
        <v>2972</v>
      </c>
      <c r="B4406" t="s">
        <v>21284</v>
      </c>
      <c r="C4406" s="2">
        <v>114243.21852982733</v>
      </c>
    </row>
    <row r="4407" spans="1:3" x14ac:dyDescent="0.25">
      <c r="A4407" t="s">
        <v>11708</v>
      </c>
      <c r="B4407" t="s">
        <v>11710</v>
      </c>
      <c r="C4407" s="2">
        <v>2020.5227140677816</v>
      </c>
    </row>
    <row r="4408" spans="1:3" x14ac:dyDescent="0.25">
      <c r="A4408" t="s">
        <v>8563</v>
      </c>
      <c r="B4408" t="s">
        <v>21285</v>
      </c>
      <c r="C4408" s="2">
        <v>28282.65923407278</v>
      </c>
    </row>
    <row r="4409" spans="1:3" x14ac:dyDescent="0.25">
      <c r="A4409" t="s">
        <v>13426</v>
      </c>
      <c r="B4409" t="s">
        <v>13428</v>
      </c>
      <c r="C4409" s="2">
        <v>4967.8516625360244</v>
      </c>
    </row>
    <row r="4410" spans="1:3" x14ac:dyDescent="0.25">
      <c r="A4410" t="s">
        <v>12036</v>
      </c>
      <c r="B4410" t="s">
        <v>12038</v>
      </c>
      <c r="C4410" s="2">
        <v>8612.2448429921551</v>
      </c>
    </row>
    <row r="4411" spans="1:3" x14ac:dyDescent="0.25">
      <c r="A4411" t="s">
        <v>13109</v>
      </c>
      <c r="B4411" t="s">
        <v>13111</v>
      </c>
      <c r="C4411" s="2">
        <v>16507.98115812552</v>
      </c>
    </row>
    <row r="4412" spans="1:3" x14ac:dyDescent="0.25">
      <c r="A4412" t="s">
        <v>21286</v>
      </c>
      <c r="B4412" t="s">
        <v>21287</v>
      </c>
      <c r="C4412" s="2">
        <v>3074.6109514922114</v>
      </c>
    </row>
    <row r="4413" spans="1:3" x14ac:dyDescent="0.25">
      <c r="A4413" t="s">
        <v>10522</v>
      </c>
      <c r="B4413" t="s">
        <v>21288</v>
      </c>
      <c r="C4413" s="2">
        <v>18825.552344736341</v>
      </c>
    </row>
    <row r="4414" spans="1:3" x14ac:dyDescent="0.25">
      <c r="A4414" t="s">
        <v>14315</v>
      </c>
      <c r="B4414" t="s">
        <v>14317</v>
      </c>
      <c r="C4414" s="2">
        <v>10365.114727953631</v>
      </c>
    </row>
    <row r="4415" spans="1:3" x14ac:dyDescent="0.25">
      <c r="A4415" t="s">
        <v>6753</v>
      </c>
      <c r="B4415" t="s">
        <v>21289</v>
      </c>
      <c r="C4415" s="2">
        <v>15848.536148784664</v>
      </c>
    </row>
    <row r="4416" spans="1:3" x14ac:dyDescent="0.25">
      <c r="A4416" t="s">
        <v>8353</v>
      </c>
      <c r="B4416" t="s">
        <v>8355</v>
      </c>
      <c r="C4416" s="2">
        <v>34308.682740998753</v>
      </c>
    </row>
    <row r="4417" spans="1:3" x14ac:dyDescent="0.25">
      <c r="A4417" t="s">
        <v>7669</v>
      </c>
      <c r="B4417" t="s">
        <v>21290</v>
      </c>
      <c r="C4417" s="2">
        <v>47465.086618864807</v>
      </c>
    </row>
    <row r="4418" spans="1:3" x14ac:dyDescent="0.25">
      <c r="A4418" t="s">
        <v>13953</v>
      </c>
      <c r="B4418" t="s">
        <v>21291</v>
      </c>
      <c r="C4418" s="2">
        <v>14039.282004435707</v>
      </c>
    </row>
    <row r="4419" spans="1:3" x14ac:dyDescent="0.25">
      <c r="A4419" t="s">
        <v>3752</v>
      </c>
      <c r="B4419" t="s">
        <v>3753</v>
      </c>
      <c r="C4419" s="2">
        <v>102937.09121648049</v>
      </c>
    </row>
    <row r="4420" spans="1:3" x14ac:dyDescent="0.25">
      <c r="A4420" t="s">
        <v>9132</v>
      </c>
      <c r="B4420" t="s">
        <v>9134</v>
      </c>
      <c r="C4420" s="2">
        <v>20742.292200821052</v>
      </c>
    </row>
    <row r="4421" spans="1:3" x14ac:dyDescent="0.25">
      <c r="A4421" t="s">
        <v>11738</v>
      </c>
      <c r="B4421" t="s">
        <v>11740</v>
      </c>
      <c r="C4421" s="2">
        <v>12980.923809530708</v>
      </c>
    </row>
    <row r="4422" spans="1:3" x14ac:dyDescent="0.25">
      <c r="A4422" t="s">
        <v>13003</v>
      </c>
      <c r="B4422" t="s">
        <v>13005</v>
      </c>
      <c r="C4422" s="2">
        <v>9047.9501770038387</v>
      </c>
    </row>
    <row r="4423" spans="1:3" x14ac:dyDescent="0.25">
      <c r="A4423" t="s">
        <v>18976</v>
      </c>
      <c r="B4423" t="s">
        <v>21292</v>
      </c>
      <c r="C4423" s="2">
        <v>16888.648097580615</v>
      </c>
    </row>
    <row r="4424" spans="1:3" x14ac:dyDescent="0.25">
      <c r="A4424" t="s">
        <v>7330</v>
      </c>
      <c r="B4424" t="s">
        <v>7332</v>
      </c>
      <c r="C4424" s="2">
        <v>585.86646400488223</v>
      </c>
    </row>
    <row r="4425" spans="1:3" x14ac:dyDescent="0.25">
      <c r="A4425" t="s">
        <v>19039</v>
      </c>
      <c r="B4425" t="s">
        <v>21293</v>
      </c>
      <c r="C4425" s="2">
        <v>51251.280462997122</v>
      </c>
    </row>
    <row r="4426" spans="1:3" x14ac:dyDescent="0.25">
      <c r="A4426" t="s">
        <v>9087</v>
      </c>
      <c r="B4426" t="s">
        <v>21294</v>
      </c>
      <c r="C4426" s="2">
        <v>10587.182425050578</v>
      </c>
    </row>
    <row r="4427" spans="1:3" x14ac:dyDescent="0.25">
      <c r="A4427" t="s">
        <v>5531</v>
      </c>
      <c r="B4427" t="s">
        <v>5533</v>
      </c>
      <c r="C4427" s="2">
        <v>21844.704462701295</v>
      </c>
    </row>
    <row r="4428" spans="1:3" x14ac:dyDescent="0.25">
      <c r="A4428" t="s">
        <v>3504</v>
      </c>
      <c r="B4428" t="s">
        <v>21295</v>
      </c>
      <c r="C4428" s="2">
        <v>157968.41135536609</v>
      </c>
    </row>
    <row r="4429" spans="1:3" x14ac:dyDescent="0.25">
      <c r="A4429" t="s">
        <v>11427</v>
      </c>
      <c r="B4429" t="s">
        <v>21296</v>
      </c>
      <c r="C4429" s="2">
        <v>20005.638262036293</v>
      </c>
    </row>
    <row r="4430" spans="1:3" x14ac:dyDescent="0.25">
      <c r="A4430" t="s">
        <v>8374</v>
      </c>
      <c r="B4430" t="s">
        <v>21297</v>
      </c>
      <c r="C4430" s="2">
        <v>33013.949270563804</v>
      </c>
    </row>
    <row r="4431" spans="1:3" x14ac:dyDescent="0.25">
      <c r="A4431" t="s">
        <v>14033</v>
      </c>
      <c r="B4431" t="s">
        <v>21298</v>
      </c>
      <c r="C4431" s="2">
        <v>4508.819730256635</v>
      </c>
    </row>
    <row r="4432" spans="1:3" x14ac:dyDescent="0.25">
      <c r="A4432" t="s">
        <v>21299</v>
      </c>
      <c r="B4432" t="s">
        <v>21300</v>
      </c>
      <c r="C4432" s="2">
        <v>3954.1968856293752</v>
      </c>
    </row>
    <row r="4433" spans="1:3" x14ac:dyDescent="0.25">
      <c r="A4433" t="s">
        <v>13429</v>
      </c>
      <c r="B4433" t="s">
        <v>21301</v>
      </c>
      <c r="C4433" s="2">
        <v>8213.8590753980607</v>
      </c>
    </row>
    <row r="4434" spans="1:3" x14ac:dyDescent="0.25">
      <c r="A4434" t="s">
        <v>15275</v>
      </c>
      <c r="B4434" t="s">
        <v>21302</v>
      </c>
      <c r="C4434" s="2">
        <v>2789.0460418609409</v>
      </c>
    </row>
    <row r="4435" spans="1:3" x14ac:dyDescent="0.25">
      <c r="A4435" t="s">
        <v>7237</v>
      </c>
      <c r="B4435" t="s">
        <v>21303</v>
      </c>
      <c r="C4435" s="2">
        <v>29881.132540915125</v>
      </c>
    </row>
    <row r="4436" spans="1:3" x14ac:dyDescent="0.25">
      <c r="A4436" t="s">
        <v>11376</v>
      </c>
      <c r="B4436" t="s">
        <v>21304</v>
      </c>
      <c r="C4436" s="2">
        <v>16289.795763425371</v>
      </c>
    </row>
    <row r="4437" spans="1:3" x14ac:dyDescent="0.25">
      <c r="A4437" t="s">
        <v>4387</v>
      </c>
      <c r="B4437" t="s">
        <v>21305</v>
      </c>
      <c r="C4437" s="2">
        <v>64112.399296342141</v>
      </c>
    </row>
    <row r="4438" spans="1:3" x14ac:dyDescent="0.25">
      <c r="A4438" t="s">
        <v>9684</v>
      </c>
      <c r="B4438" t="s">
        <v>21306</v>
      </c>
      <c r="C4438" s="2">
        <v>5076.6711608285441</v>
      </c>
    </row>
    <row r="4439" spans="1:3" x14ac:dyDescent="0.25">
      <c r="A4439" t="s">
        <v>2663</v>
      </c>
      <c r="B4439" t="s">
        <v>21307</v>
      </c>
      <c r="C4439" s="2">
        <v>131783.97839888814</v>
      </c>
    </row>
    <row r="4440" spans="1:3" x14ac:dyDescent="0.25">
      <c r="A4440" t="s">
        <v>16241</v>
      </c>
      <c r="B4440" t="s">
        <v>21308</v>
      </c>
      <c r="C4440" s="2">
        <v>2154.6490724283299</v>
      </c>
    </row>
    <row r="4441" spans="1:3" x14ac:dyDescent="0.25">
      <c r="A4441" t="s">
        <v>15413</v>
      </c>
      <c r="B4441" t="s">
        <v>21309</v>
      </c>
      <c r="C4441" s="2">
        <v>1524.5945301210281</v>
      </c>
    </row>
    <row r="4442" spans="1:3" x14ac:dyDescent="0.25">
      <c r="A4442" t="s">
        <v>6079</v>
      </c>
      <c r="B4442" t="s">
        <v>21310</v>
      </c>
      <c r="C4442" s="2">
        <v>46548.805737629009</v>
      </c>
    </row>
    <row r="4443" spans="1:3" x14ac:dyDescent="0.25">
      <c r="A4443" t="s">
        <v>12937</v>
      </c>
      <c r="B4443" t="s">
        <v>12939</v>
      </c>
      <c r="C4443" s="2">
        <v>12895.049005981231</v>
      </c>
    </row>
    <row r="4444" spans="1:3" x14ac:dyDescent="0.25">
      <c r="A4444" t="s">
        <v>6109</v>
      </c>
      <c r="B4444" t="s">
        <v>6111</v>
      </c>
      <c r="C4444" s="2">
        <v>56712.903474815015</v>
      </c>
    </row>
    <row r="4445" spans="1:3" x14ac:dyDescent="0.25">
      <c r="A4445" t="s">
        <v>6663</v>
      </c>
      <c r="B4445" t="s">
        <v>21311</v>
      </c>
      <c r="C4445" s="2">
        <v>40756.870686332288</v>
      </c>
    </row>
    <row r="4446" spans="1:3" x14ac:dyDescent="0.25">
      <c r="A4446" t="s">
        <v>6693</v>
      </c>
      <c r="B4446" t="s">
        <v>6695</v>
      </c>
      <c r="C4446" s="2">
        <v>16980.500496509343</v>
      </c>
    </row>
    <row r="4447" spans="1:3" x14ac:dyDescent="0.25">
      <c r="A4447" t="s">
        <v>9357</v>
      </c>
      <c r="B4447" t="s">
        <v>21312</v>
      </c>
      <c r="C4447" s="2">
        <v>26048.063490065899</v>
      </c>
    </row>
    <row r="4448" spans="1:3" x14ac:dyDescent="0.25">
      <c r="A4448" t="s">
        <v>7264</v>
      </c>
      <c r="B4448" t="s">
        <v>21313</v>
      </c>
      <c r="C4448" s="2">
        <v>19144.03860353657</v>
      </c>
    </row>
    <row r="4449" spans="1:3" x14ac:dyDescent="0.25">
      <c r="A4449" t="s">
        <v>21314</v>
      </c>
      <c r="B4449" t="s">
        <v>21315</v>
      </c>
      <c r="C4449" s="2">
        <v>4453.6622784265464</v>
      </c>
    </row>
    <row r="4450" spans="1:3" x14ac:dyDescent="0.25">
      <c r="A4450" t="s">
        <v>10888</v>
      </c>
      <c r="B4450" t="s">
        <v>10890</v>
      </c>
      <c r="C4450" s="2">
        <v>15435.574204947297</v>
      </c>
    </row>
    <row r="4451" spans="1:3" x14ac:dyDescent="0.25">
      <c r="A4451" t="s">
        <v>14539</v>
      </c>
      <c r="B4451" t="s">
        <v>14541</v>
      </c>
      <c r="C4451" s="2">
        <v>4803.7982166772999</v>
      </c>
    </row>
    <row r="4452" spans="1:3" x14ac:dyDescent="0.25">
      <c r="A4452" t="s">
        <v>7246</v>
      </c>
      <c r="B4452" t="s">
        <v>7248</v>
      </c>
      <c r="C4452" s="2">
        <v>56775.575913773486</v>
      </c>
    </row>
    <row r="4453" spans="1:3" x14ac:dyDescent="0.25">
      <c r="A4453" t="s">
        <v>15020</v>
      </c>
      <c r="B4453" t="s">
        <v>15022</v>
      </c>
      <c r="C4453" s="2">
        <v>14020.575633598151</v>
      </c>
    </row>
    <row r="4454" spans="1:3" x14ac:dyDescent="0.25">
      <c r="A4454" t="s">
        <v>15803</v>
      </c>
      <c r="B4454" t="s">
        <v>15805</v>
      </c>
      <c r="C4454" s="2">
        <v>4172.1809757607989</v>
      </c>
    </row>
    <row r="4455" spans="1:3" x14ac:dyDescent="0.25">
      <c r="A4455" t="s">
        <v>8005</v>
      </c>
      <c r="B4455" t="s">
        <v>8007</v>
      </c>
      <c r="C4455" s="2">
        <v>25996.529520472825</v>
      </c>
    </row>
    <row r="4456" spans="1:3" x14ac:dyDescent="0.25">
      <c r="A4456" t="s">
        <v>6791</v>
      </c>
      <c r="B4456" t="s">
        <v>6793</v>
      </c>
      <c r="C4456" s="2">
        <v>42374.439169407786</v>
      </c>
    </row>
    <row r="4457" spans="1:3" x14ac:dyDescent="0.25">
      <c r="A4457" t="s">
        <v>15714</v>
      </c>
      <c r="B4457" t="s">
        <v>15716</v>
      </c>
      <c r="C4457" s="2">
        <v>18208.447437757037</v>
      </c>
    </row>
    <row r="4458" spans="1:3" x14ac:dyDescent="0.25">
      <c r="A4458" t="s">
        <v>5606</v>
      </c>
      <c r="B4458" t="s">
        <v>5608</v>
      </c>
      <c r="C4458" s="2">
        <v>54864.064800072367</v>
      </c>
    </row>
    <row r="4459" spans="1:3" x14ac:dyDescent="0.25">
      <c r="A4459" t="s">
        <v>6669</v>
      </c>
      <c r="B4459" t="s">
        <v>21316</v>
      </c>
      <c r="C4459" s="2">
        <v>18772.111158143594</v>
      </c>
    </row>
    <row r="4460" spans="1:3" x14ac:dyDescent="0.25">
      <c r="A4460" t="s">
        <v>6920</v>
      </c>
      <c r="B4460" t="s">
        <v>21317</v>
      </c>
      <c r="C4460" s="2">
        <v>20920.088422008539</v>
      </c>
    </row>
    <row r="4461" spans="1:3" x14ac:dyDescent="0.25">
      <c r="A4461" t="s">
        <v>18728</v>
      </c>
      <c r="B4461" t="s">
        <v>18729</v>
      </c>
      <c r="C4461" s="2">
        <v>3944.3617195574825</v>
      </c>
    </row>
    <row r="4462" spans="1:3" x14ac:dyDescent="0.25">
      <c r="A4462" t="s">
        <v>15507</v>
      </c>
      <c r="B4462" t="s">
        <v>21318</v>
      </c>
      <c r="C4462" s="2">
        <v>2633.0637588961863</v>
      </c>
    </row>
    <row r="4463" spans="1:3" x14ac:dyDescent="0.25">
      <c r="A4463" t="s">
        <v>18989</v>
      </c>
      <c r="B4463" t="s">
        <v>21319</v>
      </c>
      <c r="C4463" s="2">
        <v>30647.240213883611</v>
      </c>
    </row>
    <row r="4464" spans="1:3" x14ac:dyDescent="0.25">
      <c r="A4464" t="s">
        <v>9016</v>
      </c>
      <c r="B4464" t="s">
        <v>21320</v>
      </c>
      <c r="C4464" s="2">
        <v>29125.147611973855</v>
      </c>
    </row>
    <row r="4465" spans="1:3" x14ac:dyDescent="0.25">
      <c r="A4465" t="s">
        <v>10369</v>
      </c>
      <c r="B4465" t="s">
        <v>10371</v>
      </c>
      <c r="C4465" s="2">
        <v>29865.897811154176</v>
      </c>
    </row>
    <row r="4466" spans="1:3" x14ac:dyDescent="0.25">
      <c r="A4466" t="s">
        <v>9435</v>
      </c>
      <c r="B4466" t="s">
        <v>9437</v>
      </c>
      <c r="C4466" s="2">
        <v>7164.6021476229816</v>
      </c>
    </row>
    <row r="4467" spans="1:3" x14ac:dyDescent="0.25">
      <c r="A4467" t="s">
        <v>5087</v>
      </c>
      <c r="B4467" t="s">
        <v>5089</v>
      </c>
      <c r="C4467" s="2">
        <v>47989.226200228302</v>
      </c>
    </row>
    <row r="4468" spans="1:3" x14ac:dyDescent="0.25">
      <c r="A4468" t="s">
        <v>18780</v>
      </c>
      <c r="B4468" t="s">
        <v>21321</v>
      </c>
      <c r="C4468" s="2">
        <v>1999.590489856058</v>
      </c>
    </row>
    <row r="4469" spans="1:3" x14ac:dyDescent="0.25">
      <c r="A4469" t="s">
        <v>6238</v>
      </c>
      <c r="B4469" t="s">
        <v>21322</v>
      </c>
      <c r="C4469" s="2">
        <v>15703.887313039011</v>
      </c>
    </row>
    <row r="4470" spans="1:3" x14ac:dyDescent="0.25">
      <c r="A4470" t="s">
        <v>21323</v>
      </c>
      <c r="B4470" t="s">
        <v>21324</v>
      </c>
      <c r="C4470" s="2">
        <v>41379.419444005776</v>
      </c>
    </row>
    <row r="4471" spans="1:3" x14ac:dyDescent="0.25">
      <c r="A4471" t="s">
        <v>10363</v>
      </c>
      <c r="B4471" t="s">
        <v>10365</v>
      </c>
      <c r="C4471" s="2">
        <v>11346.182896431319</v>
      </c>
    </row>
    <row r="4472" spans="1:3" x14ac:dyDescent="0.25">
      <c r="A4472" t="s">
        <v>13637</v>
      </c>
      <c r="B4472" t="s">
        <v>21325</v>
      </c>
      <c r="C4472" s="2">
        <v>20603.336258278887</v>
      </c>
    </row>
    <row r="4473" spans="1:3" x14ac:dyDescent="0.25">
      <c r="A4473" t="s">
        <v>21326</v>
      </c>
      <c r="B4473" t="s">
        <v>21327</v>
      </c>
      <c r="C4473" s="2">
        <v>132.4008906286374</v>
      </c>
    </row>
    <row r="4474" spans="1:3" x14ac:dyDescent="0.25">
      <c r="A4474" t="s">
        <v>10900</v>
      </c>
      <c r="B4474" t="s">
        <v>10902</v>
      </c>
      <c r="C4474" s="2">
        <v>10093.952297480624</v>
      </c>
    </row>
    <row r="4475" spans="1:3" x14ac:dyDescent="0.25">
      <c r="A4475" t="s">
        <v>7678</v>
      </c>
      <c r="B4475" t="s">
        <v>21328</v>
      </c>
      <c r="C4475" s="2">
        <v>16967.099363791502</v>
      </c>
    </row>
    <row r="4476" spans="1:3" x14ac:dyDescent="0.25">
      <c r="A4476" t="s">
        <v>9013</v>
      </c>
      <c r="B4476" t="s">
        <v>9015</v>
      </c>
      <c r="C4476" s="2">
        <v>14456.313751496738</v>
      </c>
    </row>
    <row r="4477" spans="1:3" x14ac:dyDescent="0.25">
      <c r="A4477" t="s">
        <v>5855</v>
      </c>
      <c r="B4477" t="s">
        <v>21329</v>
      </c>
      <c r="C4477" s="2">
        <v>41238.621277081838</v>
      </c>
    </row>
    <row r="4478" spans="1:3" x14ac:dyDescent="0.25">
      <c r="A4478" t="s">
        <v>8371</v>
      </c>
      <c r="B4478" t="s">
        <v>21330</v>
      </c>
      <c r="C4478" s="2">
        <v>30445.130426885764</v>
      </c>
    </row>
    <row r="4479" spans="1:3" x14ac:dyDescent="0.25">
      <c r="A4479" t="s">
        <v>10112</v>
      </c>
      <c r="B4479" t="s">
        <v>21331</v>
      </c>
      <c r="C4479" s="2">
        <v>15090.365627382973</v>
      </c>
    </row>
    <row r="4480" spans="1:3" x14ac:dyDescent="0.25">
      <c r="A4480" t="s">
        <v>13456</v>
      </c>
      <c r="B4480" t="s">
        <v>13458</v>
      </c>
      <c r="C4480" s="2">
        <v>5122.5686024973775</v>
      </c>
    </row>
    <row r="4481" spans="1:3" x14ac:dyDescent="0.25">
      <c r="A4481" t="s">
        <v>21332</v>
      </c>
      <c r="B4481" t="s">
        <v>21333</v>
      </c>
      <c r="C4481" s="2">
        <v>4399.5401072356044</v>
      </c>
    </row>
    <row r="4482" spans="1:3" x14ac:dyDescent="0.25">
      <c r="A4482" t="s">
        <v>13337</v>
      </c>
      <c r="B4482" t="s">
        <v>13339</v>
      </c>
      <c r="C4482" s="2">
        <v>4031.2102620636692</v>
      </c>
    </row>
    <row r="4483" spans="1:3" x14ac:dyDescent="0.25">
      <c r="A4483" t="s">
        <v>15005</v>
      </c>
      <c r="B4483" t="s">
        <v>21334</v>
      </c>
      <c r="C4483" s="2">
        <v>3810.2388121323975</v>
      </c>
    </row>
    <row r="4484" spans="1:3" x14ac:dyDescent="0.25">
      <c r="A4484" t="s">
        <v>14066</v>
      </c>
      <c r="B4484" t="s">
        <v>14068</v>
      </c>
      <c r="C4484" s="2">
        <v>4780.0057421219799</v>
      </c>
    </row>
    <row r="4485" spans="1:3" x14ac:dyDescent="0.25">
      <c r="A4485" t="s">
        <v>10912</v>
      </c>
      <c r="B4485" t="s">
        <v>21335</v>
      </c>
      <c r="C4485" s="2">
        <v>18814.90275789499</v>
      </c>
    </row>
    <row r="4486" spans="1:3" x14ac:dyDescent="0.25">
      <c r="A4486" t="s">
        <v>9995</v>
      </c>
      <c r="B4486" t="s">
        <v>21336</v>
      </c>
      <c r="C4486" s="2">
        <v>26115.677668608569</v>
      </c>
    </row>
    <row r="4487" spans="1:3" x14ac:dyDescent="0.25">
      <c r="A4487" t="s">
        <v>6118</v>
      </c>
      <c r="B4487" t="s">
        <v>21337</v>
      </c>
      <c r="C4487" s="2">
        <v>28052.251776271594</v>
      </c>
    </row>
    <row r="4488" spans="1:3" x14ac:dyDescent="0.25">
      <c r="A4488" t="s">
        <v>5420</v>
      </c>
      <c r="B4488" t="s">
        <v>5422</v>
      </c>
      <c r="C4488" s="2">
        <v>30223.292792153075</v>
      </c>
    </row>
    <row r="4489" spans="1:3" x14ac:dyDescent="0.25">
      <c r="A4489" t="s">
        <v>10294</v>
      </c>
      <c r="B4489" t="s">
        <v>10296</v>
      </c>
      <c r="C4489" s="2">
        <v>28124.203780692282</v>
      </c>
    </row>
    <row r="4490" spans="1:3" x14ac:dyDescent="0.25">
      <c r="A4490" t="s">
        <v>2876</v>
      </c>
      <c r="B4490" t="s">
        <v>21338</v>
      </c>
      <c r="C4490" s="2">
        <v>134977.58910829117</v>
      </c>
    </row>
    <row r="4491" spans="1:3" x14ac:dyDescent="0.25">
      <c r="A4491" t="s">
        <v>11648</v>
      </c>
      <c r="B4491" t="s">
        <v>11650</v>
      </c>
      <c r="C4491" s="2">
        <v>39344.172738625683</v>
      </c>
    </row>
    <row r="4492" spans="1:3" x14ac:dyDescent="0.25">
      <c r="A4492" t="s">
        <v>16395</v>
      </c>
      <c r="B4492" t="s">
        <v>16397</v>
      </c>
      <c r="C4492" s="2">
        <v>4850.8315912696416</v>
      </c>
    </row>
    <row r="4493" spans="1:3" x14ac:dyDescent="0.25">
      <c r="A4493" t="s">
        <v>11925</v>
      </c>
      <c r="B4493" t="s">
        <v>21339</v>
      </c>
      <c r="C4493" s="2">
        <v>10079.326082673124</v>
      </c>
    </row>
    <row r="4494" spans="1:3" x14ac:dyDescent="0.25">
      <c r="A4494" t="s">
        <v>15999</v>
      </c>
      <c r="B4494" t="s">
        <v>16001</v>
      </c>
      <c r="C4494" s="2">
        <v>3842.7891857389882</v>
      </c>
    </row>
    <row r="4495" spans="1:3" x14ac:dyDescent="0.25">
      <c r="A4495" t="s">
        <v>14854</v>
      </c>
      <c r="B4495" t="s">
        <v>14856</v>
      </c>
      <c r="C4495" s="2">
        <v>4276.6873798794513</v>
      </c>
    </row>
    <row r="4496" spans="1:3" x14ac:dyDescent="0.25">
      <c r="A4496" t="s">
        <v>6313</v>
      </c>
      <c r="B4496" t="s">
        <v>21340</v>
      </c>
      <c r="C4496" s="2">
        <v>26865.014945534698</v>
      </c>
    </row>
    <row r="4497" spans="1:3" x14ac:dyDescent="0.25">
      <c r="A4497" t="s">
        <v>18953</v>
      </c>
      <c r="B4497" t="s">
        <v>21341</v>
      </c>
      <c r="C4497" s="2">
        <v>17885.162078038458</v>
      </c>
    </row>
    <row r="4498" spans="1:3" x14ac:dyDescent="0.25">
      <c r="A4498" t="s">
        <v>15446</v>
      </c>
      <c r="B4498" t="s">
        <v>21342</v>
      </c>
      <c r="C4498" s="2">
        <v>2444.7001981625685</v>
      </c>
    </row>
    <row r="4499" spans="1:3" x14ac:dyDescent="0.25">
      <c r="A4499" t="s">
        <v>6767</v>
      </c>
      <c r="B4499" t="s">
        <v>21343</v>
      </c>
      <c r="C4499" s="2">
        <v>49029.625726979582</v>
      </c>
    </row>
    <row r="4500" spans="1:3" x14ac:dyDescent="0.25">
      <c r="A4500" t="s">
        <v>9372</v>
      </c>
      <c r="B4500" t="s">
        <v>21344</v>
      </c>
      <c r="C4500" s="2">
        <v>13066.852102579875</v>
      </c>
    </row>
    <row r="4501" spans="1:3" x14ac:dyDescent="0.25">
      <c r="A4501" t="s">
        <v>13982</v>
      </c>
      <c r="B4501" t="s">
        <v>13984</v>
      </c>
      <c r="C4501" s="2">
        <v>5026.5486238401727</v>
      </c>
    </row>
    <row r="4502" spans="1:3" x14ac:dyDescent="0.25">
      <c r="A4502" t="s">
        <v>12606</v>
      </c>
      <c r="B4502" t="s">
        <v>21345</v>
      </c>
      <c r="C4502" s="2">
        <v>8782.2281462895444</v>
      </c>
    </row>
    <row r="4503" spans="1:3" x14ac:dyDescent="0.25">
      <c r="A4503" t="s">
        <v>4507</v>
      </c>
      <c r="B4503" t="s">
        <v>4509</v>
      </c>
      <c r="C4503" s="2">
        <v>75855.300008226695</v>
      </c>
    </row>
    <row r="4504" spans="1:3" x14ac:dyDescent="0.25">
      <c r="A4504" t="s">
        <v>12156</v>
      </c>
      <c r="B4504" t="s">
        <v>12158</v>
      </c>
      <c r="C4504" s="2">
        <v>21096.661286574097</v>
      </c>
    </row>
    <row r="4505" spans="1:3" x14ac:dyDescent="0.25">
      <c r="A4505" t="s">
        <v>6926</v>
      </c>
      <c r="B4505" t="s">
        <v>21346</v>
      </c>
      <c r="C4505" s="2">
        <v>51560.920248735827</v>
      </c>
    </row>
    <row r="4506" spans="1:3" x14ac:dyDescent="0.25">
      <c r="A4506" t="s">
        <v>10324</v>
      </c>
      <c r="B4506" t="s">
        <v>21347</v>
      </c>
      <c r="C4506" s="2">
        <v>11712.302417438677</v>
      </c>
    </row>
    <row r="4507" spans="1:3" x14ac:dyDescent="0.25">
      <c r="A4507" t="s">
        <v>6193</v>
      </c>
      <c r="B4507" t="s">
        <v>21348</v>
      </c>
      <c r="C4507" s="2">
        <v>45432.0830215362</v>
      </c>
    </row>
    <row r="4508" spans="1:3" x14ac:dyDescent="0.25">
      <c r="A4508" t="s">
        <v>3862</v>
      </c>
      <c r="B4508" t="s">
        <v>21349</v>
      </c>
      <c r="C4508" s="2">
        <v>122459.20050569155</v>
      </c>
    </row>
    <row r="4509" spans="1:3" x14ac:dyDescent="0.25">
      <c r="A4509" t="s">
        <v>13432</v>
      </c>
      <c r="B4509" t="s">
        <v>13434</v>
      </c>
      <c r="C4509" s="2">
        <v>5625.8875398958162</v>
      </c>
    </row>
    <row r="4510" spans="1:3" x14ac:dyDescent="0.25">
      <c r="A4510" t="s">
        <v>3276</v>
      </c>
      <c r="B4510" t="s">
        <v>3278</v>
      </c>
      <c r="C4510" s="2">
        <v>122339.45822150011</v>
      </c>
    </row>
    <row r="4511" spans="1:3" x14ac:dyDescent="0.25">
      <c r="A4511" t="s">
        <v>13562</v>
      </c>
      <c r="B4511" t="s">
        <v>21350</v>
      </c>
      <c r="C4511" s="2">
        <v>11891.118390055721</v>
      </c>
    </row>
    <row r="4512" spans="1:3" x14ac:dyDescent="0.25">
      <c r="A4512" t="s">
        <v>11910</v>
      </c>
      <c r="B4512" t="s">
        <v>11912</v>
      </c>
      <c r="C4512" s="2">
        <v>17823.851608276378</v>
      </c>
    </row>
    <row r="4513" spans="1:3" x14ac:dyDescent="0.25">
      <c r="A4513" t="s">
        <v>3005</v>
      </c>
      <c r="B4513" t="s">
        <v>21351</v>
      </c>
      <c r="C4513" s="2">
        <v>141319.02811661051</v>
      </c>
    </row>
    <row r="4514" spans="1:3" x14ac:dyDescent="0.25">
      <c r="A4514" t="s">
        <v>6298</v>
      </c>
      <c r="B4514" t="s">
        <v>6300</v>
      </c>
      <c r="C4514" s="2">
        <v>40841.76369874231</v>
      </c>
    </row>
    <row r="4515" spans="1:3" x14ac:dyDescent="0.25">
      <c r="A4515" t="s">
        <v>9798</v>
      </c>
      <c r="B4515" t="s">
        <v>21352</v>
      </c>
      <c r="C4515" s="2">
        <v>17043.07745958665</v>
      </c>
    </row>
    <row r="4516" spans="1:3" x14ac:dyDescent="0.25">
      <c r="A4516" t="s">
        <v>14669</v>
      </c>
      <c r="B4516" t="s">
        <v>21353</v>
      </c>
      <c r="C4516" s="2">
        <v>29900.457779512526</v>
      </c>
    </row>
    <row r="4517" spans="1:3" x14ac:dyDescent="0.25">
      <c r="A4517" t="s">
        <v>12345</v>
      </c>
      <c r="B4517" t="s">
        <v>12347</v>
      </c>
      <c r="C4517" s="2">
        <v>6378.1051976224171</v>
      </c>
    </row>
    <row r="4518" spans="1:3" x14ac:dyDescent="0.25">
      <c r="A4518" t="s">
        <v>21354</v>
      </c>
      <c r="B4518" t="s">
        <v>21355</v>
      </c>
      <c r="C4518" s="2">
        <v>19433.540455376147</v>
      </c>
    </row>
    <row r="4519" spans="1:3" x14ac:dyDescent="0.25">
      <c r="A4519" t="s">
        <v>10213</v>
      </c>
      <c r="B4519" t="s">
        <v>10215</v>
      </c>
      <c r="C4519" s="2">
        <v>8805.7520230345981</v>
      </c>
    </row>
    <row r="4520" spans="1:3" x14ac:dyDescent="0.25">
      <c r="A4520" t="s">
        <v>21356</v>
      </c>
      <c r="B4520" t="s">
        <v>21357</v>
      </c>
      <c r="C4520" s="2">
        <v>1319.1821978843084</v>
      </c>
    </row>
    <row r="4521" spans="1:3" x14ac:dyDescent="0.25">
      <c r="A4521" t="s">
        <v>6708</v>
      </c>
      <c r="B4521" t="s">
        <v>21358</v>
      </c>
      <c r="C4521" s="2">
        <v>36028.341398212317</v>
      </c>
    </row>
    <row r="4522" spans="1:3" x14ac:dyDescent="0.25">
      <c r="A4522" t="s">
        <v>9402</v>
      </c>
      <c r="B4522" t="s">
        <v>21359</v>
      </c>
      <c r="C4522" s="2">
        <v>19174.260170860991</v>
      </c>
    </row>
    <row r="4523" spans="1:3" x14ac:dyDescent="0.25">
      <c r="A4523" t="s">
        <v>7990</v>
      </c>
      <c r="B4523" t="s">
        <v>21360</v>
      </c>
      <c r="C4523" s="2">
        <v>26943.753789700906</v>
      </c>
    </row>
    <row r="4524" spans="1:3" x14ac:dyDescent="0.25">
      <c r="A4524" t="s">
        <v>13991</v>
      </c>
      <c r="B4524" t="s">
        <v>13993</v>
      </c>
      <c r="C4524" s="2">
        <v>1747.6112344705248</v>
      </c>
    </row>
    <row r="4525" spans="1:3" x14ac:dyDescent="0.25">
      <c r="A4525" t="s">
        <v>12910</v>
      </c>
      <c r="B4525" t="s">
        <v>21361</v>
      </c>
      <c r="C4525" s="2">
        <v>5947.8598186704085</v>
      </c>
    </row>
    <row r="4526" spans="1:3" x14ac:dyDescent="0.25">
      <c r="A4526" t="s">
        <v>12546</v>
      </c>
      <c r="B4526" t="s">
        <v>12548</v>
      </c>
      <c r="C4526" s="2">
        <v>14314.192725978339</v>
      </c>
    </row>
    <row r="4527" spans="1:3" x14ac:dyDescent="0.25">
      <c r="A4527" t="s">
        <v>4204</v>
      </c>
      <c r="B4527" t="s">
        <v>21362</v>
      </c>
      <c r="C4527" s="2">
        <v>96596.399910844993</v>
      </c>
    </row>
    <row r="4528" spans="1:3" x14ac:dyDescent="0.25">
      <c r="A4528" t="s">
        <v>4754</v>
      </c>
      <c r="B4528" t="s">
        <v>21363</v>
      </c>
      <c r="C4528" s="2">
        <v>34636.579125652905</v>
      </c>
    </row>
    <row r="4529" spans="1:3" x14ac:dyDescent="0.25">
      <c r="A4529" t="s">
        <v>7609</v>
      </c>
      <c r="B4529" t="s">
        <v>7611</v>
      </c>
      <c r="C4529" s="2">
        <v>43548.734992155347</v>
      </c>
    </row>
    <row r="4530" spans="1:3" x14ac:dyDescent="0.25">
      <c r="A4530" t="s">
        <v>10954</v>
      </c>
      <c r="B4530" t="s">
        <v>10956</v>
      </c>
      <c r="C4530" s="2">
        <v>9949.3920357452098</v>
      </c>
    </row>
    <row r="4531" spans="1:3" x14ac:dyDescent="0.25">
      <c r="A4531" t="s">
        <v>4168</v>
      </c>
      <c r="B4531" t="s">
        <v>21364</v>
      </c>
      <c r="C4531" s="2">
        <v>38853.219653305947</v>
      </c>
    </row>
    <row r="4532" spans="1:3" x14ac:dyDescent="0.25">
      <c r="A4532" t="s">
        <v>21365</v>
      </c>
      <c r="B4532" t="s">
        <v>21366</v>
      </c>
      <c r="C4532" s="2">
        <v>435.06978673043108</v>
      </c>
    </row>
    <row r="4533" spans="1:3" x14ac:dyDescent="0.25">
      <c r="A4533" t="s">
        <v>15549</v>
      </c>
      <c r="B4533" t="s">
        <v>15551</v>
      </c>
      <c r="C4533" s="2">
        <v>4924.8300004203766</v>
      </c>
    </row>
    <row r="4534" spans="1:3" x14ac:dyDescent="0.25">
      <c r="A4534" t="s">
        <v>21367</v>
      </c>
      <c r="B4534" t="s">
        <v>21368</v>
      </c>
      <c r="C4534" s="2">
        <v>4884.6266022668497</v>
      </c>
    </row>
    <row r="4535" spans="1:3" x14ac:dyDescent="0.25">
      <c r="A4535" t="s">
        <v>8107</v>
      </c>
      <c r="B4535" t="s">
        <v>8109</v>
      </c>
      <c r="C4535" s="2">
        <v>17961.935039302105</v>
      </c>
    </row>
    <row r="4536" spans="1:3" x14ac:dyDescent="0.25">
      <c r="A4536" t="s">
        <v>11848</v>
      </c>
      <c r="B4536" t="s">
        <v>11850</v>
      </c>
      <c r="C4536" s="2">
        <v>22375.520453875466</v>
      </c>
    </row>
    <row r="4537" spans="1:3" x14ac:dyDescent="0.25">
      <c r="A4537" t="s">
        <v>3991</v>
      </c>
      <c r="B4537" t="s">
        <v>3993</v>
      </c>
      <c r="C4537" s="2">
        <v>21098.731847852388</v>
      </c>
    </row>
    <row r="4538" spans="1:3" x14ac:dyDescent="0.25">
      <c r="A4538" t="s">
        <v>6726</v>
      </c>
      <c r="B4538" t="s">
        <v>6728</v>
      </c>
      <c r="C4538" s="2">
        <v>29339.962017881757</v>
      </c>
    </row>
    <row r="4539" spans="1:3" x14ac:dyDescent="0.25">
      <c r="A4539" t="s">
        <v>6013</v>
      </c>
      <c r="B4539" t="s">
        <v>21369</v>
      </c>
      <c r="C4539" s="2">
        <v>37551.584311943356</v>
      </c>
    </row>
    <row r="4540" spans="1:3" x14ac:dyDescent="0.25">
      <c r="A4540" t="s">
        <v>2324</v>
      </c>
      <c r="B4540" t="s">
        <v>21370</v>
      </c>
      <c r="C4540" s="2">
        <v>122560.95076268642</v>
      </c>
    </row>
    <row r="4541" spans="1:3" x14ac:dyDescent="0.25">
      <c r="A4541" t="s">
        <v>7828</v>
      </c>
      <c r="B4541" t="s">
        <v>7830</v>
      </c>
      <c r="C4541" s="2">
        <v>27775.716814437325</v>
      </c>
    </row>
    <row r="4542" spans="1:3" x14ac:dyDescent="0.25">
      <c r="A4542" t="s">
        <v>18996</v>
      </c>
      <c r="B4542" t="s">
        <v>18997</v>
      </c>
      <c r="C4542" s="2">
        <v>48656.464572158293</v>
      </c>
    </row>
    <row r="4543" spans="1:3" x14ac:dyDescent="0.25">
      <c r="A4543" t="s">
        <v>6597</v>
      </c>
      <c r="B4543" t="s">
        <v>21371</v>
      </c>
      <c r="C4543" s="2">
        <v>13040.797539828021</v>
      </c>
    </row>
    <row r="4544" spans="1:3" x14ac:dyDescent="0.25">
      <c r="A4544" t="s">
        <v>5645</v>
      </c>
      <c r="B4544" t="s">
        <v>5647</v>
      </c>
      <c r="C4544" s="2">
        <v>32200.736328514144</v>
      </c>
    </row>
    <row r="4545" spans="1:3" x14ac:dyDescent="0.25">
      <c r="A4545" t="s">
        <v>11639</v>
      </c>
      <c r="B4545" t="s">
        <v>11641</v>
      </c>
      <c r="C4545" s="2">
        <v>8170.8374132824129</v>
      </c>
    </row>
    <row r="4546" spans="1:3" x14ac:dyDescent="0.25">
      <c r="A4546" t="s">
        <v>16791</v>
      </c>
      <c r="B4546" t="s">
        <v>16793</v>
      </c>
      <c r="C4546" s="2">
        <v>10725.415396613076</v>
      </c>
    </row>
    <row r="4547" spans="1:3" x14ac:dyDescent="0.25">
      <c r="A4547" t="s">
        <v>13778</v>
      </c>
      <c r="B4547" t="s">
        <v>21372</v>
      </c>
      <c r="C4547" s="2">
        <v>12343.881122909166</v>
      </c>
    </row>
    <row r="4548" spans="1:3" x14ac:dyDescent="0.25">
      <c r="A4548" t="s">
        <v>15871</v>
      </c>
      <c r="B4548" t="s">
        <v>21373</v>
      </c>
      <c r="C4548" s="2">
        <v>10605.817476555218</v>
      </c>
    </row>
    <row r="4549" spans="1:3" x14ac:dyDescent="0.25">
      <c r="A4549" t="s">
        <v>5171</v>
      </c>
      <c r="B4549" t="s">
        <v>5173</v>
      </c>
      <c r="C4549" s="2">
        <v>47592.093697363489</v>
      </c>
    </row>
    <row r="4550" spans="1:3" x14ac:dyDescent="0.25">
      <c r="A4550" t="s">
        <v>3360</v>
      </c>
      <c r="B4550" t="s">
        <v>3362</v>
      </c>
      <c r="C4550" s="2">
        <v>81480.842454576137</v>
      </c>
    </row>
    <row r="4551" spans="1:3" x14ac:dyDescent="0.25">
      <c r="A4551" t="s">
        <v>8614</v>
      </c>
      <c r="B4551" t="s">
        <v>21374</v>
      </c>
      <c r="C4551" s="2">
        <v>25821.509576865992</v>
      </c>
    </row>
    <row r="4552" spans="1:3" x14ac:dyDescent="0.25">
      <c r="A4552" t="s">
        <v>12312</v>
      </c>
      <c r="B4552" t="s">
        <v>12314</v>
      </c>
      <c r="C4552" s="2">
        <v>10347.112347950695</v>
      </c>
    </row>
    <row r="4553" spans="1:3" x14ac:dyDescent="0.25">
      <c r="A4553" t="s">
        <v>7603</v>
      </c>
      <c r="B4553" t="s">
        <v>7605</v>
      </c>
      <c r="C4553" s="2">
        <v>78561.849712357245</v>
      </c>
    </row>
    <row r="4554" spans="1:3" x14ac:dyDescent="0.25">
      <c r="A4554" t="s">
        <v>5132</v>
      </c>
      <c r="B4554" t="s">
        <v>21375</v>
      </c>
      <c r="C4554" s="2">
        <v>50079.052325748293</v>
      </c>
    </row>
    <row r="4555" spans="1:3" x14ac:dyDescent="0.25">
      <c r="A4555" t="s">
        <v>13289</v>
      </c>
      <c r="B4555" t="s">
        <v>21376</v>
      </c>
      <c r="C4555" s="2">
        <v>5680.3548046331398</v>
      </c>
    </row>
    <row r="4556" spans="1:3" x14ac:dyDescent="0.25">
      <c r="A4556" t="s">
        <v>7160</v>
      </c>
      <c r="B4556" t="s">
        <v>7162</v>
      </c>
      <c r="C4556" s="2">
        <v>33374.514510942143</v>
      </c>
    </row>
    <row r="4557" spans="1:3" x14ac:dyDescent="0.25">
      <c r="A4557" t="s">
        <v>2738</v>
      </c>
      <c r="B4557" t="s">
        <v>21377</v>
      </c>
      <c r="C4557" s="2">
        <v>177860.43274365927</v>
      </c>
    </row>
    <row r="4558" spans="1:3" x14ac:dyDescent="0.25">
      <c r="A4558" t="s">
        <v>14396</v>
      </c>
      <c r="B4558" t="s">
        <v>14398</v>
      </c>
      <c r="C4558" s="2">
        <v>6819.4510856497191</v>
      </c>
    </row>
    <row r="4559" spans="1:3" x14ac:dyDescent="0.25">
      <c r="A4559" t="s">
        <v>4123</v>
      </c>
      <c r="B4559" t="s">
        <v>4125</v>
      </c>
      <c r="C4559" s="2">
        <v>50111.89660402522</v>
      </c>
    </row>
    <row r="4560" spans="1:3" x14ac:dyDescent="0.25">
      <c r="A4560" t="s">
        <v>11412</v>
      </c>
      <c r="B4560" t="s">
        <v>11414</v>
      </c>
      <c r="C4560" s="2">
        <v>4598.6590834981344</v>
      </c>
    </row>
    <row r="4561" spans="1:3" x14ac:dyDescent="0.25">
      <c r="A4561" t="s">
        <v>7073</v>
      </c>
      <c r="B4561" t="s">
        <v>21378</v>
      </c>
      <c r="C4561" s="2">
        <v>10558.030647719941</v>
      </c>
    </row>
    <row r="4562" spans="1:3" x14ac:dyDescent="0.25">
      <c r="A4562" t="s">
        <v>11567</v>
      </c>
      <c r="B4562" t="s">
        <v>21379</v>
      </c>
      <c r="C4562" s="2">
        <v>7456.5098766367573</v>
      </c>
    </row>
    <row r="4563" spans="1:3" x14ac:dyDescent="0.25">
      <c r="A4563" t="s">
        <v>4297</v>
      </c>
      <c r="B4563" t="s">
        <v>4299</v>
      </c>
      <c r="C4563" s="2">
        <v>28654.26746793534</v>
      </c>
    </row>
    <row r="4564" spans="1:3" x14ac:dyDescent="0.25">
      <c r="A4564" t="s">
        <v>15481</v>
      </c>
      <c r="B4564" t="s">
        <v>15483</v>
      </c>
      <c r="C4564" s="2">
        <v>4012.3405469474901</v>
      </c>
    </row>
    <row r="4565" spans="1:3" x14ac:dyDescent="0.25">
      <c r="A4565" t="s">
        <v>3775</v>
      </c>
      <c r="B4565" t="s">
        <v>21380</v>
      </c>
      <c r="C4565" s="2">
        <v>86362.82333965406</v>
      </c>
    </row>
    <row r="4566" spans="1:3" x14ac:dyDescent="0.25">
      <c r="A4566" t="s">
        <v>13814</v>
      </c>
      <c r="B4566" t="s">
        <v>13816</v>
      </c>
      <c r="C4566" s="2">
        <v>7373.6138055484671</v>
      </c>
    </row>
    <row r="4567" spans="1:3" x14ac:dyDescent="0.25">
      <c r="A4567" t="s">
        <v>14723</v>
      </c>
      <c r="B4567" t="s">
        <v>21381</v>
      </c>
      <c r="C4567" s="2">
        <v>1068.7547131456736</v>
      </c>
    </row>
    <row r="4568" spans="1:3" x14ac:dyDescent="0.25">
      <c r="A4568" t="s">
        <v>15909</v>
      </c>
      <c r="B4568" t="s">
        <v>15911</v>
      </c>
      <c r="C4568" s="2">
        <v>1518.9867599923173</v>
      </c>
    </row>
    <row r="4569" spans="1:3" x14ac:dyDescent="0.25">
      <c r="A4569" t="s">
        <v>18063</v>
      </c>
      <c r="B4569" t="s">
        <v>18064</v>
      </c>
      <c r="C4569" s="2">
        <v>14153.436648955298</v>
      </c>
    </row>
    <row r="4570" spans="1:3" x14ac:dyDescent="0.25">
      <c r="A4570" t="s">
        <v>6421</v>
      </c>
      <c r="B4570" t="s">
        <v>21382</v>
      </c>
      <c r="C4570" s="2">
        <v>53623.395985237294</v>
      </c>
    </row>
    <row r="4571" spans="1:3" x14ac:dyDescent="0.25">
      <c r="A4571" t="s">
        <v>15338</v>
      </c>
      <c r="B4571" t="s">
        <v>21383</v>
      </c>
      <c r="C4571" s="2">
        <v>3472.7913884262066</v>
      </c>
    </row>
    <row r="4572" spans="1:3" x14ac:dyDescent="0.25">
      <c r="A4572" t="s">
        <v>10594</v>
      </c>
      <c r="B4572" t="s">
        <v>21384</v>
      </c>
      <c r="C4572" s="2">
        <v>11700.971845999129</v>
      </c>
    </row>
    <row r="4573" spans="1:3" x14ac:dyDescent="0.25">
      <c r="A4573" t="s">
        <v>16612</v>
      </c>
      <c r="B4573" t="s">
        <v>16614</v>
      </c>
      <c r="C4573" s="2">
        <v>2576.4091762307098</v>
      </c>
    </row>
    <row r="4574" spans="1:3" x14ac:dyDescent="0.25">
      <c r="A4574" t="s">
        <v>6010</v>
      </c>
      <c r="B4574" t="s">
        <v>6012</v>
      </c>
      <c r="C4574" s="2">
        <v>48446.01502445621</v>
      </c>
    </row>
    <row r="4575" spans="1:3" x14ac:dyDescent="0.25">
      <c r="A4575" t="s">
        <v>10375</v>
      </c>
      <c r="B4575" t="s">
        <v>21385</v>
      </c>
      <c r="C4575" s="2">
        <v>14890.32640166342</v>
      </c>
    </row>
    <row r="4576" spans="1:3" x14ac:dyDescent="0.25">
      <c r="A4576" t="s">
        <v>14818</v>
      </c>
      <c r="B4576" t="s">
        <v>21386</v>
      </c>
      <c r="C4576" s="2">
        <v>14352.509612744976</v>
      </c>
    </row>
    <row r="4577" spans="1:3" x14ac:dyDescent="0.25">
      <c r="A4577" t="s">
        <v>7771</v>
      </c>
      <c r="B4577" t="s">
        <v>7773</v>
      </c>
      <c r="C4577" s="2">
        <v>20092.106626485544</v>
      </c>
    </row>
    <row r="4578" spans="1:3" x14ac:dyDescent="0.25">
      <c r="A4578" t="s">
        <v>9567</v>
      </c>
      <c r="B4578" t="s">
        <v>21387</v>
      </c>
      <c r="C4578" s="2">
        <v>10207.694555212285</v>
      </c>
    </row>
    <row r="4579" spans="1:3" x14ac:dyDescent="0.25">
      <c r="A4579" t="s">
        <v>10073</v>
      </c>
      <c r="B4579" t="s">
        <v>10075</v>
      </c>
      <c r="C4579" s="2">
        <v>25450.534014505127</v>
      </c>
    </row>
    <row r="4580" spans="1:3" x14ac:dyDescent="0.25">
      <c r="A4580" t="s">
        <v>2195</v>
      </c>
      <c r="B4580" t="s">
        <v>21388</v>
      </c>
      <c r="C4580" s="2">
        <v>195541.9091075047</v>
      </c>
    </row>
    <row r="4581" spans="1:3" x14ac:dyDescent="0.25">
      <c r="A4581" t="s">
        <v>14448</v>
      </c>
      <c r="B4581" t="s">
        <v>14450</v>
      </c>
      <c r="C4581" s="2">
        <v>6953.9225375566493</v>
      </c>
    </row>
    <row r="4582" spans="1:3" x14ac:dyDescent="0.25">
      <c r="A4582" t="s">
        <v>6699</v>
      </c>
      <c r="B4582" t="s">
        <v>21389</v>
      </c>
      <c r="C4582" s="2">
        <v>13440.830553950178</v>
      </c>
    </row>
    <row r="4583" spans="1:3" x14ac:dyDescent="0.25">
      <c r="A4583" t="s">
        <v>11886</v>
      </c>
      <c r="B4583" t="s">
        <v>11888</v>
      </c>
      <c r="C4583" s="2">
        <v>5649.4746837910407</v>
      </c>
    </row>
    <row r="4584" spans="1:3" x14ac:dyDescent="0.25">
      <c r="A4584" t="s">
        <v>9618</v>
      </c>
      <c r="B4584" t="s">
        <v>9620</v>
      </c>
      <c r="C4584" s="2">
        <v>14470.008788884919</v>
      </c>
    </row>
    <row r="4585" spans="1:3" x14ac:dyDescent="0.25">
      <c r="A4585" t="s">
        <v>11029</v>
      </c>
      <c r="B4585" t="s">
        <v>21390</v>
      </c>
      <c r="C4585" s="2">
        <v>6750.9500166928519</v>
      </c>
    </row>
    <row r="4586" spans="1:3" x14ac:dyDescent="0.25">
      <c r="A4586" t="s">
        <v>10285</v>
      </c>
      <c r="B4586" t="s">
        <v>21391</v>
      </c>
      <c r="C4586" s="2">
        <v>10726.715248971115</v>
      </c>
    </row>
    <row r="4587" spans="1:3" x14ac:dyDescent="0.25">
      <c r="A4587" t="s">
        <v>11008</v>
      </c>
      <c r="B4587" t="s">
        <v>11010</v>
      </c>
      <c r="C4587" s="2">
        <v>11941.387016645396</v>
      </c>
    </row>
    <row r="4588" spans="1:3" x14ac:dyDescent="0.25">
      <c r="A4588" t="s">
        <v>4366</v>
      </c>
      <c r="B4588" t="s">
        <v>21392</v>
      </c>
      <c r="C4588" s="2">
        <v>25986.924416765189</v>
      </c>
    </row>
    <row r="4589" spans="1:3" x14ac:dyDescent="0.25">
      <c r="A4589" t="s">
        <v>17252</v>
      </c>
      <c r="B4589" t="s">
        <v>17254</v>
      </c>
      <c r="C4589" s="2">
        <v>905.29540334263811</v>
      </c>
    </row>
    <row r="4590" spans="1:3" x14ac:dyDescent="0.25">
      <c r="A4590" t="s">
        <v>10555</v>
      </c>
      <c r="B4590" t="s">
        <v>21393</v>
      </c>
      <c r="C4590" s="2">
        <v>25794.59228024818</v>
      </c>
    </row>
    <row r="4591" spans="1:3" x14ac:dyDescent="0.25">
      <c r="A4591" t="s">
        <v>2495</v>
      </c>
      <c r="B4591" t="s">
        <v>21394</v>
      </c>
      <c r="C4591" s="2">
        <v>173557.36583793844</v>
      </c>
    </row>
    <row r="4592" spans="1:3" x14ac:dyDescent="0.25">
      <c r="A4592" t="s">
        <v>6478</v>
      </c>
      <c r="B4592" t="s">
        <v>6480</v>
      </c>
      <c r="C4592" s="2">
        <v>41442.629078584789</v>
      </c>
    </row>
    <row r="4593" spans="1:3" x14ac:dyDescent="0.25">
      <c r="A4593" t="s">
        <v>4585</v>
      </c>
      <c r="B4593" t="s">
        <v>21395</v>
      </c>
      <c r="C4593" s="2">
        <v>65013.956186265634</v>
      </c>
    </row>
    <row r="4594" spans="1:3" x14ac:dyDescent="0.25">
      <c r="A4594" t="s">
        <v>9804</v>
      </c>
      <c r="B4594" t="s">
        <v>21396</v>
      </c>
      <c r="C4594" s="2">
        <v>24156.318184389744</v>
      </c>
    </row>
    <row r="4595" spans="1:3" x14ac:dyDescent="0.25">
      <c r="A4595" t="s">
        <v>14024</v>
      </c>
      <c r="B4595" t="s">
        <v>14026</v>
      </c>
      <c r="C4595" s="2">
        <v>1204.8941171934514</v>
      </c>
    </row>
    <row r="4596" spans="1:3" x14ac:dyDescent="0.25">
      <c r="A4596" t="s">
        <v>13042</v>
      </c>
      <c r="B4596" t="s">
        <v>13044</v>
      </c>
      <c r="C4596" s="2">
        <v>15174.798515064482</v>
      </c>
    </row>
    <row r="4597" spans="1:3" x14ac:dyDescent="0.25">
      <c r="A4597" t="s">
        <v>8827</v>
      </c>
      <c r="B4597" t="s">
        <v>21397</v>
      </c>
      <c r="C4597" s="2">
        <v>25921.701736498959</v>
      </c>
    </row>
    <row r="4598" spans="1:3" x14ac:dyDescent="0.25">
      <c r="A4598" t="s">
        <v>10567</v>
      </c>
      <c r="B4598" t="s">
        <v>10569</v>
      </c>
      <c r="C4598" s="2">
        <v>19491.861264714742</v>
      </c>
    </row>
    <row r="4599" spans="1:3" x14ac:dyDescent="0.25">
      <c r="A4599" t="s">
        <v>8914</v>
      </c>
      <c r="B4599" t="s">
        <v>8916</v>
      </c>
      <c r="C4599" s="2">
        <v>21246.834494841416</v>
      </c>
    </row>
    <row r="4600" spans="1:3" x14ac:dyDescent="0.25">
      <c r="A4600" t="s">
        <v>6199</v>
      </c>
      <c r="B4600" t="s">
        <v>21398</v>
      </c>
      <c r="C4600" s="2">
        <v>31747.570986523257</v>
      </c>
    </row>
    <row r="4601" spans="1:3" x14ac:dyDescent="0.25">
      <c r="A4601" t="s">
        <v>7354</v>
      </c>
      <c r="B4601" t="s">
        <v>21399</v>
      </c>
      <c r="C4601" s="2">
        <v>31432.270516312052</v>
      </c>
    </row>
    <row r="4602" spans="1:3" x14ac:dyDescent="0.25">
      <c r="A4602" t="s">
        <v>13226</v>
      </c>
      <c r="B4602" t="s">
        <v>21400</v>
      </c>
      <c r="C4602" s="2">
        <v>4598.4865367249422</v>
      </c>
    </row>
    <row r="4603" spans="1:3" x14ac:dyDescent="0.25">
      <c r="A4603" t="s">
        <v>14451</v>
      </c>
      <c r="B4603" t="s">
        <v>14453</v>
      </c>
      <c r="C4603" s="2">
        <v>15373.917491327011</v>
      </c>
    </row>
    <row r="4604" spans="1:3" x14ac:dyDescent="0.25">
      <c r="A4604" t="s">
        <v>9444</v>
      </c>
      <c r="B4604" t="s">
        <v>21401</v>
      </c>
      <c r="C4604" s="2">
        <v>72151.238428133351</v>
      </c>
    </row>
    <row r="4605" spans="1:3" x14ac:dyDescent="0.25">
      <c r="A4605" t="s">
        <v>9327</v>
      </c>
      <c r="B4605" t="s">
        <v>21402</v>
      </c>
      <c r="C4605" s="2">
        <v>34595.800571588741</v>
      </c>
    </row>
    <row r="4606" spans="1:3" x14ac:dyDescent="0.25">
      <c r="A4606" t="s">
        <v>13790</v>
      </c>
      <c r="B4606" t="s">
        <v>13792</v>
      </c>
      <c r="C4606" s="2">
        <v>7548.8062959284971</v>
      </c>
    </row>
    <row r="4607" spans="1:3" x14ac:dyDescent="0.25">
      <c r="A4607" t="s">
        <v>9025</v>
      </c>
      <c r="B4607" t="s">
        <v>21403</v>
      </c>
      <c r="C4607" s="2">
        <v>12942.739783779429</v>
      </c>
    </row>
    <row r="4608" spans="1:3" x14ac:dyDescent="0.25">
      <c r="A4608" t="s">
        <v>7633</v>
      </c>
      <c r="B4608" t="s">
        <v>21404</v>
      </c>
      <c r="C4608" s="2">
        <v>38222.6762284746</v>
      </c>
    </row>
    <row r="4609" spans="1:3" x14ac:dyDescent="0.25">
      <c r="A4609" t="s">
        <v>11765</v>
      </c>
      <c r="B4609" t="s">
        <v>21405</v>
      </c>
      <c r="C4609" s="2">
        <v>19488.427008772327</v>
      </c>
    </row>
    <row r="4610" spans="1:3" x14ac:dyDescent="0.25">
      <c r="A4610" t="s">
        <v>9726</v>
      </c>
      <c r="B4610" t="s">
        <v>21406</v>
      </c>
      <c r="C4610" s="2">
        <v>33553.336235118295</v>
      </c>
    </row>
    <row r="4611" spans="1:3" x14ac:dyDescent="0.25">
      <c r="A4611" t="s">
        <v>9648</v>
      </c>
      <c r="B4611" t="s">
        <v>9650</v>
      </c>
      <c r="C4611" s="2">
        <v>17338.304988516622</v>
      </c>
    </row>
    <row r="4612" spans="1:3" x14ac:dyDescent="0.25">
      <c r="A4612" t="s">
        <v>4459</v>
      </c>
      <c r="B4612" t="s">
        <v>4461</v>
      </c>
      <c r="C4612" s="2">
        <v>93252.066144124125</v>
      </c>
    </row>
    <row r="4613" spans="1:3" x14ac:dyDescent="0.25">
      <c r="A4613" t="s">
        <v>3384</v>
      </c>
      <c r="B4613" t="s">
        <v>21407</v>
      </c>
      <c r="C4613" s="2">
        <v>112759.83392070342</v>
      </c>
    </row>
    <row r="4614" spans="1:3" x14ac:dyDescent="0.25">
      <c r="A4614" t="s">
        <v>8020</v>
      </c>
      <c r="B4614" t="s">
        <v>21408</v>
      </c>
      <c r="C4614" s="2">
        <v>23118.219281281024</v>
      </c>
    </row>
    <row r="4615" spans="1:3" x14ac:dyDescent="0.25">
      <c r="A4615" t="s">
        <v>17225</v>
      </c>
      <c r="B4615" t="s">
        <v>17227</v>
      </c>
      <c r="C4615" s="2">
        <v>1001.2314092368897</v>
      </c>
    </row>
    <row r="4616" spans="1:3" x14ac:dyDescent="0.25">
      <c r="A4616" t="s">
        <v>2615</v>
      </c>
      <c r="B4616" t="s">
        <v>21409</v>
      </c>
      <c r="C4616" s="2">
        <v>154375.46989720783</v>
      </c>
    </row>
    <row r="4617" spans="1:3" x14ac:dyDescent="0.25">
      <c r="A4617" t="s">
        <v>4435</v>
      </c>
      <c r="B4617" t="s">
        <v>4437</v>
      </c>
      <c r="C4617" s="2">
        <v>70459.522570526286</v>
      </c>
    </row>
    <row r="4618" spans="1:3" x14ac:dyDescent="0.25">
      <c r="A4618" t="s">
        <v>9492</v>
      </c>
      <c r="B4618" t="s">
        <v>9494</v>
      </c>
      <c r="C4618" s="2">
        <v>20611.509223769037</v>
      </c>
    </row>
    <row r="4619" spans="1:3" x14ac:dyDescent="0.25">
      <c r="A4619" t="s">
        <v>9774</v>
      </c>
      <c r="B4619" t="s">
        <v>21410</v>
      </c>
      <c r="C4619" s="2">
        <v>5638.242464012209</v>
      </c>
    </row>
    <row r="4620" spans="1:3" x14ac:dyDescent="0.25">
      <c r="A4620" t="s">
        <v>13886</v>
      </c>
      <c r="B4620" t="s">
        <v>20435</v>
      </c>
      <c r="C4620" s="2">
        <v>39973.738398408947</v>
      </c>
    </row>
    <row r="4621" spans="1:3" x14ac:dyDescent="0.25">
      <c r="A4621" t="s">
        <v>11026</v>
      </c>
      <c r="B4621" t="s">
        <v>11028</v>
      </c>
      <c r="C4621" s="2">
        <v>11956.686163868337</v>
      </c>
    </row>
    <row r="4622" spans="1:3" x14ac:dyDescent="0.25">
      <c r="A4622" t="s">
        <v>9288</v>
      </c>
      <c r="B4622" t="s">
        <v>21411</v>
      </c>
      <c r="C4622" s="2">
        <v>23369.792476593648</v>
      </c>
    </row>
    <row r="4623" spans="1:3" x14ac:dyDescent="0.25">
      <c r="A4623" t="s">
        <v>17348</v>
      </c>
      <c r="B4623" t="s">
        <v>17350</v>
      </c>
      <c r="C4623" s="2">
        <v>16074.227328118623</v>
      </c>
    </row>
    <row r="4624" spans="1:3" x14ac:dyDescent="0.25">
      <c r="A4624" t="s">
        <v>4931</v>
      </c>
      <c r="B4624" t="s">
        <v>21412</v>
      </c>
      <c r="C4624" s="2">
        <v>51715.373767290119</v>
      </c>
    </row>
    <row r="4625" spans="1:4" x14ac:dyDescent="0.25">
      <c r="A4625" t="s">
        <v>16655</v>
      </c>
      <c r="B4625" t="s">
        <v>16657</v>
      </c>
      <c r="C4625" s="2">
        <v>576.92739084176196</v>
      </c>
    </row>
    <row r="4626" spans="1:4" x14ac:dyDescent="0.25">
      <c r="A4626" t="s">
        <v>12360</v>
      </c>
      <c r="B4626" t="s">
        <v>12362</v>
      </c>
      <c r="C4626" s="2">
        <v>6302.2133752138634</v>
      </c>
    </row>
    <row r="4627" spans="1:4" x14ac:dyDescent="0.25">
      <c r="A4627" t="s">
        <v>12447</v>
      </c>
      <c r="B4627" t="s">
        <v>12449</v>
      </c>
      <c r="C4627" s="2">
        <v>17336.522005193649</v>
      </c>
    </row>
    <row r="4628" spans="1:4" x14ac:dyDescent="0.25">
      <c r="A4628" t="s">
        <v>14990</v>
      </c>
      <c r="B4628" t="s">
        <v>21413</v>
      </c>
      <c r="C4628" s="2">
        <v>5160.3505942671218</v>
      </c>
    </row>
    <row r="4629" spans="1:4" x14ac:dyDescent="0.25">
      <c r="A4629" t="s">
        <v>5063</v>
      </c>
      <c r="B4629" t="s">
        <v>5065</v>
      </c>
      <c r="C4629" s="2">
        <v>23472.112713095972</v>
      </c>
    </row>
    <row r="4630" spans="1:4" x14ac:dyDescent="0.25">
      <c r="A4630" t="s">
        <v>21414</v>
      </c>
      <c r="B4630" t="s">
        <v>21415</v>
      </c>
      <c r="C4630" s="2">
        <v>4423.4090775270406</v>
      </c>
    </row>
    <row r="4631" spans="1:4" x14ac:dyDescent="0.25">
      <c r="A4631" t="s">
        <v>2180</v>
      </c>
      <c r="B4631" t="s">
        <v>21416</v>
      </c>
      <c r="C4631" s="2">
        <v>146545.70799111592</v>
      </c>
    </row>
    <row r="4632" spans="1:4" s="16" customFormat="1" x14ac:dyDescent="0.25">
      <c r="A4632" s="16" t="s">
        <v>17490</v>
      </c>
      <c r="B4632" s="16" t="s">
        <v>17492</v>
      </c>
      <c r="C4632" s="17">
        <v>67774.186917003666</v>
      </c>
      <c r="D4632" s="17">
        <f>SUM(C4632:C4653)</f>
        <v>993149.67957853049</v>
      </c>
    </row>
    <row r="4633" spans="1:4" s="16" customFormat="1" x14ac:dyDescent="0.25">
      <c r="A4633" s="16" t="s">
        <v>17476</v>
      </c>
      <c r="B4633" s="16" t="s">
        <v>17478</v>
      </c>
      <c r="C4633" s="17">
        <v>120403.82851984235</v>
      </c>
    </row>
    <row r="4634" spans="1:4" s="16" customFormat="1" x14ac:dyDescent="0.25">
      <c r="A4634" s="16" t="s">
        <v>17458</v>
      </c>
      <c r="B4634" s="16" t="s">
        <v>21417</v>
      </c>
      <c r="C4634" s="17">
        <v>19811.820497802102</v>
      </c>
    </row>
    <row r="4635" spans="1:4" s="16" customFormat="1" x14ac:dyDescent="0.25">
      <c r="A4635" s="16" t="s">
        <v>17479</v>
      </c>
      <c r="B4635" s="16" t="s">
        <v>21418</v>
      </c>
      <c r="C4635" s="17">
        <v>223290.88117209743</v>
      </c>
    </row>
    <row r="4636" spans="1:4" s="16" customFormat="1" x14ac:dyDescent="0.25">
      <c r="A4636" s="16" t="s">
        <v>17487</v>
      </c>
      <c r="B4636" s="16" t="s">
        <v>17489</v>
      </c>
      <c r="C4636" s="17">
        <v>28036.665051093329</v>
      </c>
    </row>
    <row r="4637" spans="1:4" s="16" customFormat="1" x14ac:dyDescent="0.25">
      <c r="A4637" s="16" t="s">
        <v>21419</v>
      </c>
      <c r="B4637" s="16" t="s">
        <v>21420</v>
      </c>
      <c r="C4637" s="17">
        <v>13543.32161175796</v>
      </c>
    </row>
    <row r="4638" spans="1:4" s="16" customFormat="1" x14ac:dyDescent="0.25">
      <c r="A4638" s="16" t="s">
        <v>17455</v>
      </c>
      <c r="B4638" s="16" t="s">
        <v>17457</v>
      </c>
      <c r="C4638" s="17">
        <v>16345.585886757161</v>
      </c>
    </row>
    <row r="4639" spans="1:4" s="16" customFormat="1" x14ac:dyDescent="0.25">
      <c r="A4639" s="16" t="s">
        <v>17461</v>
      </c>
      <c r="B4639" s="16" t="s">
        <v>17462</v>
      </c>
      <c r="C4639" s="17">
        <v>39043.078619407221</v>
      </c>
    </row>
    <row r="4640" spans="1:4" s="16" customFormat="1" x14ac:dyDescent="0.25">
      <c r="A4640" s="16" t="s">
        <v>17469</v>
      </c>
      <c r="B4640" s="16" t="s">
        <v>17470</v>
      </c>
      <c r="C4640" s="17">
        <v>37815.465843743601</v>
      </c>
    </row>
    <row r="4641" spans="1:4" s="16" customFormat="1" x14ac:dyDescent="0.25">
      <c r="A4641" s="16" t="s">
        <v>17433</v>
      </c>
      <c r="B4641" s="16" t="s">
        <v>17435</v>
      </c>
      <c r="C4641" s="17">
        <v>91332.745563468372</v>
      </c>
    </row>
    <row r="4642" spans="1:4" s="16" customFormat="1" x14ac:dyDescent="0.25">
      <c r="A4642" s="16" t="s">
        <v>17471</v>
      </c>
      <c r="B4642" s="16" t="s">
        <v>17472</v>
      </c>
      <c r="C4642" s="17">
        <v>35857.600039424717</v>
      </c>
    </row>
    <row r="4643" spans="1:4" s="16" customFormat="1" x14ac:dyDescent="0.25">
      <c r="A4643" s="16" t="s">
        <v>17463</v>
      </c>
      <c r="B4643" s="16" t="s">
        <v>17465</v>
      </c>
      <c r="C4643" s="17">
        <v>32658.971669857307</v>
      </c>
    </row>
    <row r="4644" spans="1:4" s="16" customFormat="1" x14ac:dyDescent="0.25">
      <c r="A4644" s="16" t="s">
        <v>17449</v>
      </c>
      <c r="B4644" s="16" t="s">
        <v>17451</v>
      </c>
      <c r="C4644" s="17">
        <v>21926.553750032224</v>
      </c>
    </row>
    <row r="4645" spans="1:4" s="16" customFormat="1" x14ac:dyDescent="0.25">
      <c r="A4645" s="16" t="s">
        <v>21421</v>
      </c>
      <c r="B4645" s="16" t="s">
        <v>17475</v>
      </c>
      <c r="C4645" s="17">
        <v>34474.526072051376</v>
      </c>
    </row>
    <row r="4646" spans="1:4" s="16" customFormat="1" x14ac:dyDescent="0.25">
      <c r="A4646" s="16" t="s">
        <v>17439</v>
      </c>
      <c r="B4646" s="16" t="s">
        <v>17441</v>
      </c>
      <c r="C4646" s="17">
        <v>112100.7627627045</v>
      </c>
    </row>
    <row r="4647" spans="1:4" s="16" customFormat="1" x14ac:dyDescent="0.25">
      <c r="A4647" s="16" t="s">
        <v>21422</v>
      </c>
      <c r="B4647" s="16" t="s">
        <v>21423</v>
      </c>
      <c r="C4647" s="17">
        <v>32477.57497266923</v>
      </c>
    </row>
    <row r="4648" spans="1:4" s="16" customFormat="1" x14ac:dyDescent="0.25">
      <c r="A4648" s="16" t="s">
        <v>17466</v>
      </c>
      <c r="B4648" s="16" t="s">
        <v>17468</v>
      </c>
      <c r="C4648" s="17">
        <v>26590.608060569786</v>
      </c>
    </row>
    <row r="4649" spans="1:4" s="16" customFormat="1" x14ac:dyDescent="0.25">
      <c r="A4649" s="16" t="s">
        <v>17482</v>
      </c>
      <c r="B4649" s="16" t="s">
        <v>17483</v>
      </c>
      <c r="C4649" s="17">
        <v>5736.4900215113112</v>
      </c>
    </row>
    <row r="4650" spans="1:4" s="16" customFormat="1" x14ac:dyDescent="0.25">
      <c r="A4650" s="16" t="s">
        <v>17445</v>
      </c>
      <c r="B4650" s="16" t="s">
        <v>21424</v>
      </c>
      <c r="C4650" s="17">
        <v>8299.4129419494038</v>
      </c>
    </row>
    <row r="4651" spans="1:4" s="16" customFormat="1" x14ac:dyDescent="0.25">
      <c r="A4651" s="16" t="s">
        <v>17430</v>
      </c>
      <c r="B4651" s="16" t="s">
        <v>21425</v>
      </c>
      <c r="C4651" s="17">
        <v>1228.7055718938232</v>
      </c>
    </row>
    <row r="4652" spans="1:4" s="16" customFormat="1" x14ac:dyDescent="0.25">
      <c r="A4652" s="16" t="s">
        <v>17427</v>
      </c>
      <c r="B4652" s="16" t="s">
        <v>21426</v>
      </c>
      <c r="C4652" s="17">
        <v>7333.6404697591961</v>
      </c>
    </row>
    <row r="4653" spans="1:4" s="16" customFormat="1" x14ac:dyDescent="0.25">
      <c r="A4653" s="16" t="s">
        <v>17484</v>
      </c>
      <c r="B4653" s="16" t="s">
        <v>17486</v>
      </c>
      <c r="C4653" s="17">
        <v>17067.253563134364</v>
      </c>
    </row>
    <row r="4654" spans="1:4" x14ac:dyDescent="0.25">
      <c r="A4654" t="s">
        <v>17885</v>
      </c>
      <c r="B4654" t="s">
        <v>21427</v>
      </c>
      <c r="C4654" s="2">
        <v>57354.54740872165</v>
      </c>
      <c r="D4654" s="2">
        <f>SUM(C4654:C4795)</f>
        <v>5927336.9035873367</v>
      </c>
    </row>
    <row r="4655" spans="1:4" x14ac:dyDescent="0.25">
      <c r="A4655" t="s">
        <v>21428</v>
      </c>
      <c r="B4655" t="s">
        <v>21429</v>
      </c>
      <c r="C4655" s="2">
        <v>1935.4571548845686</v>
      </c>
    </row>
    <row r="4656" spans="1:4" x14ac:dyDescent="0.25">
      <c r="A4656" t="s">
        <v>17960</v>
      </c>
      <c r="B4656" t="s">
        <v>17962</v>
      </c>
      <c r="C4656" s="2">
        <v>23418.565697815666</v>
      </c>
    </row>
    <row r="4657" spans="1:3" x14ac:dyDescent="0.25">
      <c r="A4657" t="s">
        <v>17963</v>
      </c>
      <c r="B4657" t="s">
        <v>21430</v>
      </c>
      <c r="C4657" s="2">
        <v>24143.147114036161</v>
      </c>
    </row>
    <row r="4658" spans="1:3" x14ac:dyDescent="0.25">
      <c r="A4658" t="s">
        <v>17966</v>
      </c>
      <c r="B4658" t="s">
        <v>17968</v>
      </c>
      <c r="C4658" s="2">
        <v>7851.6833984699424</v>
      </c>
    </row>
    <row r="4659" spans="1:3" x14ac:dyDescent="0.25">
      <c r="A4659" t="s">
        <v>17971</v>
      </c>
      <c r="B4659" t="s">
        <v>17973</v>
      </c>
      <c r="C4659" s="2">
        <v>10283.505280637439</v>
      </c>
    </row>
    <row r="4660" spans="1:3" x14ac:dyDescent="0.25">
      <c r="A4660" t="s">
        <v>17974</v>
      </c>
      <c r="B4660" t="s">
        <v>17976</v>
      </c>
      <c r="C4660" s="2">
        <v>37528.693106699997</v>
      </c>
    </row>
    <row r="4661" spans="1:3" x14ac:dyDescent="0.25">
      <c r="A4661" t="s">
        <v>17503</v>
      </c>
      <c r="B4661" t="s">
        <v>17505</v>
      </c>
      <c r="C4661" s="2">
        <v>36268.871600040715</v>
      </c>
    </row>
    <row r="4662" spans="1:3" x14ac:dyDescent="0.25">
      <c r="A4662" t="s">
        <v>17506</v>
      </c>
      <c r="B4662" t="s">
        <v>17508</v>
      </c>
      <c r="C4662" s="2">
        <v>13956.963389881697</v>
      </c>
    </row>
    <row r="4663" spans="1:3" x14ac:dyDescent="0.25">
      <c r="A4663" t="s">
        <v>17512</v>
      </c>
      <c r="B4663" t="s">
        <v>17514</v>
      </c>
      <c r="C4663" s="2">
        <v>60100.686819649061</v>
      </c>
    </row>
    <row r="4664" spans="1:3" x14ac:dyDescent="0.25">
      <c r="A4664" t="s">
        <v>17518</v>
      </c>
      <c r="B4664" t="s">
        <v>17520</v>
      </c>
      <c r="C4664" s="2">
        <v>116329.07895534346</v>
      </c>
    </row>
    <row r="4665" spans="1:3" x14ac:dyDescent="0.25">
      <c r="A4665" t="s">
        <v>17515</v>
      </c>
      <c r="B4665" t="s">
        <v>17517</v>
      </c>
      <c r="C4665" s="2">
        <v>4904.6109695378436</v>
      </c>
    </row>
    <row r="4666" spans="1:3" x14ac:dyDescent="0.25">
      <c r="A4666" t="s">
        <v>17795</v>
      </c>
      <c r="B4666" t="s">
        <v>17797</v>
      </c>
      <c r="C4666" s="2">
        <v>30153.641411374938</v>
      </c>
    </row>
    <row r="4667" spans="1:3" x14ac:dyDescent="0.25">
      <c r="A4667" t="s">
        <v>17804</v>
      </c>
      <c r="B4667" t="s">
        <v>17806</v>
      </c>
      <c r="C4667" s="2">
        <v>6577.1379004983492</v>
      </c>
    </row>
    <row r="4668" spans="1:3" x14ac:dyDescent="0.25">
      <c r="A4668" t="s">
        <v>21431</v>
      </c>
      <c r="B4668" t="s">
        <v>21432</v>
      </c>
      <c r="C4668" s="2">
        <v>203258.02825783749</v>
      </c>
    </row>
    <row r="4669" spans="1:3" x14ac:dyDescent="0.25">
      <c r="A4669" t="s">
        <v>17777</v>
      </c>
      <c r="B4669" t="s">
        <v>21433</v>
      </c>
      <c r="C4669" s="2">
        <v>9274.9642149322626</v>
      </c>
    </row>
    <row r="4670" spans="1:3" x14ac:dyDescent="0.25">
      <c r="A4670" t="s">
        <v>21434</v>
      </c>
      <c r="B4670" t="s">
        <v>21435</v>
      </c>
      <c r="C4670" s="2">
        <v>15163.582974807059</v>
      </c>
    </row>
    <row r="4671" spans="1:3" x14ac:dyDescent="0.25">
      <c r="A4671" t="s">
        <v>21436</v>
      </c>
      <c r="B4671" t="s">
        <v>21437</v>
      </c>
      <c r="C4671" s="2">
        <v>3975.9377790514541</v>
      </c>
    </row>
    <row r="4672" spans="1:3" x14ac:dyDescent="0.25">
      <c r="A4672" t="s">
        <v>17783</v>
      </c>
      <c r="B4672" t="s">
        <v>17785</v>
      </c>
      <c r="C4672" s="2">
        <v>67408.272726656403</v>
      </c>
    </row>
    <row r="4673" spans="1:3" x14ac:dyDescent="0.25">
      <c r="A4673" t="s">
        <v>17789</v>
      </c>
      <c r="B4673" t="s">
        <v>21438</v>
      </c>
      <c r="C4673" s="2">
        <v>66201.776225095906</v>
      </c>
    </row>
    <row r="4674" spans="1:3" x14ac:dyDescent="0.25">
      <c r="A4674" t="s">
        <v>17786</v>
      </c>
      <c r="B4674" t="s">
        <v>17788</v>
      </c>
      <c r="C4674" s="2">
        <v>16307.855659019373</v>
      </c>
    </row>
    <row r="4675" spans="1:3" x14ac:dyDescent="0.25">
      <c r="A4675" t="s">
        <v>17792</v>
      </c>
      <c r="B4675" t="s">
        <v>17794</v>
      </c>
      <c r="C4675" s="2">
        <v>26289.168847804933</v>
      </c>
    </row>
    <row r="4676" spans="1:3" x14ac:dyDescent="0.25">
      <c r="A4676" t="s">
        <v>17798</v>
      </c>
      <c r="B4676" t="s">
        <v>17800</v>
      </c>
      <c r="C4676" s="2">
        <v>225649.42301484657</v>
      </c>
    </row>
    <row r="4677" spans="1:3" x14ac:dyDescent="0.25">
      <c r="A4677" t="s">
        <v>17801</v>
      </c>
      <c r="B4677" t="s">
        <v>17803</v>
      </c>
      <c r="C4677" s="2">
        <v>25048.730095334111</v>
      </c>
    </row>
    <row r="4678" spans="1:3" x14ac:dyDescent="0.25">
      <c r="A4678" t="s">
        <v>17979</v>
      </c>
      <c r="B4678" t="s">
        <v>21439</v>
      </c>
      <c r="C4678" s="2">
        <v>524.44613946386767</v>
      </c>
    </row>
    <row r="4679" spans="1:3" x14ac:dyDescent="0.25">
      <c r="A4679" t="s">
        <v>17669</v>
      </c>
      <c r="B4679" t="s">
        <v>17670</v>
      </c>
      <c r="C4679" s="2">
        <v>5042.8462417239816</v>
      </c>
    </row>
    <row r="4680" spans="1:3" x14ac:dyDescent="0.25">
      <c r="A4680" t="s">
        <v>17591</v>
      </c>
      <c r="B4680" t="s">
        <v>21440</v>
      </c>
      <c r="C4680" s="2">
        <v>135012.78865002215</v>
      </c>
    </row>
    <row r="4681" spans="1:3" x14ac:dyDescent="0.25">
      <c r="A4681" t="s">
        <v>17594</v>
      </c>
      <c r="B4681" t="s">
        <v>21441</v>
      </c>
      <c r="C4681" s="2">
        <v>19365.928002301218</v>
      </c>
    </row>
    <row r="4682" spans="1:3" x14ac:dyDescent="0.25">
      <c r="A4682" t="s">
        <v>17600</v>
      </c>
      <c r="B4682" t="s">
        <v>17602</v>
      </c>
      <c r="C4682" s="2">
        <v>31923.841894235731</v>
      </c>
    </row>
    <row r="4683" spans="1:3" x14ac:dyDescent="0.25">
      <c r="A4683" t="s">
        <v>17603</v>
      </c>
      <c r="B4683" t="s">
        <v>17605</v>
      </c>
      <c r="C4683" s="2">
        <v>8662.423170103857</v>
      </c>
    </row>
    <row r="4684" spans="1:3" x14ac:dyDescent="0.25">
      <c r="A4684" t="s">
        <v>17757</v>
      </c>
      <c r="B4684" t="s">
        <v>17759</v>
      </c>
      <c r="C4684" s="2">
        <v>39675.86515229004</v>
      </c>
    </row>
    <row r="4685" spans="1:3" x14ac:dyDescent="0.25">
      <c r="A4685" t="s">
        <v>17760</v>
      </c>
      <c r="B4685" t="s">
        <v>21442</v>
      </c>
      <c r="C4685" s="2">
        <v>33719.262963777961</v>
      </c>
    </row>
    <row r="4686" spans="1:3" x14ac:dyDescent="0.25">
      <c r="A4686" t="s">
        <v>17763</v>
      </c>
      <c r="B4686" t="s">
        <v>17765</v>
      </c>
      <c r="C4686" s="2">
        <v>2933.1225974755084</v>
      </c>
    </row>
    <row r="4687" spans="1:3" x14ac:dyDescent="0.25">
      <c r="A4687" t="s">
        <v>17766</v>
      </c>
      <c r="B4687" t="s">
        <v>17768</v>
      </c>
      <c r="C4687" s="2">
        <v>3367.6528879617622</v>
      </c>
    </row>
    <row r="4688" spans="1:3" x14ac:dyDescent="0.25">
      <c r="A4688" t="s">
        <v>17769</v>
      </c>
      <c r="B4688" t="s">
        <v>17771</v>
      </c>
      <c r="C4688" s="2">
        <v>195033.70134486584</v>
      </c>
    </row>
    <row r="4689" spans="1:3" x14ac:dyDescent="0.25">
      <c r="A4689" t="s">
        <v>17774</v>
      </c>
      <c r="B4689" t="s">
        <v>17776</v>
      </c>
      <c r="C4689" s="2">
        <v>2809.9817170081274</v>
      </c>
    </row>
    <row r="4690" spans="1:3" x14ac:dyDescent="0.25">
      <c r="A4690" t="s">
        <v>17772</v>
      </c>
      <c r="B4690" t="s">
        <v>17773</v>
      </c>
      <c r="C4690" s="2">
        <v>7688.1090574847794</v>
      </c>
    </row>
    <row r="4691" spans="1:3" x14ac:dyDescent="0.25">
      <c r="A4691" t="s">
        <v>17548</v>
      </c>
      <c r="B4691" t="s">
        <v>17550</v>
      </c>
      <c r="C4691" s="2">
        <v>27312.075007534178</v>
      </c>
    </row>
    <row r="4692" spans="1:3" x14ac:dyDescent="0.25">
      <c r="A4692" t="s">
        <v>21443</v>
      </c>
      <c r="B4692" t="s">
        <v>21444</v>
      </c>
      <c r="C4692" s="2">
        <v>35119.985590269185</v>
      </c>
    </row>
    <row r="4693" spans="1:3" x14ac:dyDescent="0.25">
      <c r="A4693" t="s">
        <v>21445</v>
      </c>
      <c r="B4693" t="s">
        <v>21446</v>
      </c>
      <c r="C4693" s="2">
        <v>14766.667880876466</v>
      </c>
    </row>
    <row r="4694" spans="1:3" x14ac:dyDescent="0.25">
      <c r="A4694" t="s">
        <v>17551</v>
      </c>
      <c r="B4694" t="s">
        <v>17553</v>
      </c>
      <c r="C4694" s="2">
        <v>8875.7484973591218</v>
      </c>
    </row>
    <row r="4695" spans="1:3" x14ac:dyDescent="0.25">
      <c r="A4695" t="s">
        <v>17554</v>
      </c>
      <c r="B4695" t="s">
        <v>17556</v>
      </c>
      <c r="C4695" s="2">
        <v>157199.65796520869</v>
      </c>
    </row>
    <row r="4696" spans="1:3" x14ac:dyDescent="0.25">
      <c r="A4696" t="s">
        <v>21447</v>
      </c>
      <c r="B4696" t="s">
        <v>21448</v>
      </c>
      <c r="C4696" s="2">
        <v>7753.7366475121044</v>
      </c>
    </row>
    <row r="4697" spans="1:3" x14ac:dyDescent="0.25">
      <c r="A4697" t="s">
        <v>21449</v>
      </c>
      <c r="B4697" t="s">
        <v>21450</v>
      </c>
      <c r="C4697" s="2">
        <v>13404.508883037541</v>
      </c>
    </row>
    <row r="4698" spans="1:3" x14ac:dyDescent="0.25">
      <c r="A4698" t="s">
        <v>17560</v>
      </c>
      <c r="B4698" t="s">
        <v>17562</v>
      </c>
      <c r="C4698" s="2">
        <v>9586.0085314047537</v>
      </c>
    </row>
    <row r="4699" spans="1:3" x14ac:dyDescent="0.25">
      <c r="A4699" t="s">
        <v>17557</v>
      </c>
      <c r="B4699" t="s">
        <v>17559</v>
      </c>
      <c r="C4699" s="2">
        <v>43044.323258526703</v>
      </c>
    </row>
    <row r="4700" spans="1:3" x14ac:dyDescent="0.25">
      <c r="A4700" t="s">
        <v>17951</v>
      </c>
      <c r="B4700" t="s">
        <v>17953</v>
      </c>
      <c r="C4700" s="2">
        <v>24837.24526699289</v>
      </c>
    </row>
    <row r="4701" spans="1:3" x14ac:dyDescent="0.25">
      <c r="A4701" t="s">
        <v>17954</v>
      </c>
      <c r="B4701" t="s">
        <v>17956</v>
      </c>
      <c r="C4701" s="2">
        <v>5501.5388320160955</v>
      </c>
    </row>
    <row r="4702" spans="1:3" x14ac:dyDescent="0.25">
      <c r="A4702" t="s">
        <v>21451</v>
      </c>
      <c r="B4702" t="s">
        <v>21452</v>
      </c>
      <c r="C4702" s="2">
        <v>7182.3169496706014</v>
      </c>
    </row>
    <row r="4703" spans="1:3" x14ac:dyDescent="0.25">
      <c r="A4703" t="s">
        <v>17888</v>
      </c>
      <c r="B4703" t="s">
        <v>21453</v>
      </c>
      <c r="C4703" s="2">
        <v>17333.125134385424</v>
      </c>
    </row>
    <row r="4704" spans="1:3" x14ac:dyDescent="0.25">
      <c r="A4704" t="s">
        <v>21454</v>
      </c>
      <c r="B4704" t="s">
        <v>21455</v>
      </c>
      <c r="C4704" s="2">
        <v>9313.7297233091958</v>
      </c>
    </row>
    <row r="4705" spans="1:3" x14ac:dyDescent="0.25">
      <c r="A4705" t="s">
        <v>17902</v>
      </c>
      <c r="B4705" t="s">
        <v>17903</v>
      </c>
      <c r="C4705" s="2">
        <v>11837.566773528129</v>
      </c>
    </row>
    <row r="4706" spans="1:3" x14ac:dyDescent="0.25">
      <c r="A4706" t="s">
        <v>17894</v>
      </c>
      <c r="B4706" t="s">
        <v>17896</v>
      </c>
      <c r="C4706" s="2">
        <v>15567.054846118914</v>
      </c>
    </row>
    <row r="4707" spans="1:3" x14ac:dyDescent="0.25">
      <c r="A4707" t="s">
        <v>21456</v>
      </c>
      <c r="B4707" t="s">
        <v>21457</v>
      </c>
      <c r="C4707" s="2">
        <v>8709.4709235939627</v>
      </c>
    </row>
    <row r="4708" spans="1:3" x14ac:dyDescent="0.25">
      <c r="A4708" t="s">
        <v>17891</v>
      </c>
      <c r="B4708" t="s">
        <v>21458</v>
      </c>
      <c r="C4708" s="2">
        <v>2588.2015978664999</v>
      </c>
    </row>
    <row r="4709" spans="1:3" x14ac:dyDescent="0.25">
      <c r="A4709" t="s">
        <v>17524</v>
      </c>
      <c r="B4709" t="s">
        <v>17526</v>
      </c>
      <c r="C4709" s="2">
        <v>32647.114830759521</v>
      </c>
    </row>
    <row r="4710" spans="1:3" x14ac:dyDescent="0.25">
      <c r="A4710" t="s">
        <v>17527</v>
      </c>
      <c r="B4710" t="s">
        <v>21459</v>
      </c>
      <c r="C4710" s="2">
        <v>7541.3292690902172</v>
      </c>
    </row>
    <row r="4711" spans="1:3" x14ac:dyDescent="0.25">
      <c r="A4711" t="s">
        <v>17530</v>
      </c>
      <c r="B4711" t="s">
        <v>17532</v>
      </c>
      <c r="C4711" s="2">
        <v>15021.329663429213</v>
      </c>
    </row>
    <row r="4712" spans="1:3" x14ac:dyDescent="0.25">
      <c r="A4712" t="s">
        <v>17521</v>
      </c>
      <c r="B4712" t="s">
        <v>21460</v>
      </c>
      <c r="C4712" s="2">
        <v>5179.0322334005232</v>
      </c>
    </row>
    <row r="4713" spans="1:3" x14ac:dyDescent="0.25">
      <c r="A4713" t="s">
        <v>17533</v>
      </c>
      <c r="B4713" t="s">
        <v>17535</v>
      </c>
      <c r="C4713" s="2">
        <v>3832.0337702100765</v>
      </c>
    </row>
    <row r="4714" spans="1:3" x14ac:dyDescent="0.25">
      <c r="A4714" t="s">
        <v>17536</v>
      </c>
      <c r="B4714" t="s">
        <v>21461</v>
      </c>
      <c r="C4714" s="2">
        <v>6257.7538233216246</v>
      </c>
    </row>
    <row r="4715" spans="1:3" x14ac:dyDescent="0.25">
      <c r="A4715" t="s">
        <v>21462</v>
      </c>
      <c r="B4715" t="s">
        <v>21463</v>
      </c>
      <c r="C4715" s="2">
        <v>40581.218071223753</v>
      </c>
    </row>
    <row r="4716" spans="1:3" x14ac:dyDescent="0.25">
      <c r="A4716" t="s">
        <v>21464</v>
      </c>
      <c r="B4716" t="s">
        <v>21465</v>
      </c>
      <c r="C4716" s="2">
        <v>4235.7932194772511</v>
      </c>
    </row>
    <row r="4717" spans="1:3" x14ac:dyDescent="0.25">
      <c r="A4717" t="s">
        <v>17494</v>
      </c>
      <c r="B4717" t="s">
        <v>17496</v>
      </c>
      <c r="C4717" s="2">
        <v>1652.5379624422283</v>
      </c>
    </row>
    <row r="4718" spans="1:3" x14ac:dyDescent="0.25">
      <c r="A4718" t="s">
        <v>17943</v>
      </c>
      <c r="B4718" t="s">
        <v>21466</v>
      </c>
      <c r="C4718" s="2">
        <v>16061.228804538227</v>
      </c>
    </row>
    <row r="4719" spans="1:3" x14ac:dyDescent="0.25">
      <c r="A4719" t="s">
        <v>17946</v>
      </c>
      <c r="B4719" t="s">
        <v>17947</v>
      </c>
      <c r="C4719" s="2">
        <v>6516.1713739708275</v>
      </c>
    </row>
    <row r="4720" spans="1:3" x14ac:dyDescent="0.25">
      <c r="A4720" t="s">
        <v>17882</v>
      </c>
      <c r="B4720" t="s">
        <v>21467</v>
      </c>
      <c r="C4720" s="2">
        <v>40378.590643906333</v>
      </c>
    </row>
    <row r="4721" spans="1:3" x14ac:dyDescent="0.25">
      <c r="A4721" t="s">
        <v>17545</v>
      </c>
      <c r="B4721" t="s">
        <v>17547</v>
      </c>
      <c r="C4721" s="2">
        <v>3474.8165123875592</v>
      </c>
    </row>
    <row r="4722" spans="1:3" x14ac:dyDescent="0.25">
      <c r="A4722" t="s">
        <v>17813</v>
      </c>
      <c r="B4722" t="s">
        <v>17815</v>
      </c>
      <c r="C4722" s="2">
        <v>43942.675954872037</v>
      </c>
    </row>
    <row r="4723" spans="1:3" x14ac:dyDescent="0.25">
      <c r="A4723" t="s">
        <v>17816</v>
      </c>
      <c r="B4723" t="s">
        <v>21468</v>
      </c>
      <c r="C4723" s="2">
        <v>35354.201155354691</v>
      </c>
    </row>
    <row r="4724" spans="1:3" x14ac:dyDescent="0.25">
      <c r="A4724" t="s">
        <v>17822</v>
      </c>
      <c r="B4724" t="s">
        <v>17824</v>
      </c>
      <c r="C4724" s="2">
        <v>26568.292011237067</v>
      </c>
    </row>
    <row r="4725" spans="1:3" x14ac:dyDescent="0.25">
      <c r="A4725" t="s">
        <v>17825</v>
      </c>
      <c r="B4725" t="s">
        <v>17827</v>
      </c>
      <c r="C4725" s="2">
        <v>15517.805970958801</v>
      </c>
    </row>
    <row r="4726" spans="1:3" x14ac:dyDescent="0.25">
      <c r="A4726" t="s">
        <v>17828</v>
      </c>
      <c r="B4726" t="s">
        <v>17830</v>
      </c>
      <c r="C4726" s="2">
        <v>5577.6894745844347</v>
      </c>
    </row>
    <row r="4727" spans="1:3" x14ac:dyDescent="0.25">
      <c r="A4727" t="s">
        <v>17831</v>
      </c>
      <c r="B4727" t="s">
        <v>17833</v>
      </c>
      <c r="C4727" s="2">
        <v>66390.131733646791</v>
      </c>
    </row>
    <row r="4728" spans="1:3" x14ac:dyDescent="0.25">
      <c r="A4728" t="s">
        <v>17542</v>
      </c>
      <c r="B4728" t="s">
        <v>17544</v>
      </c>
      <c r="C4728" s="2">
        <v>7633.5267615653283</v>
      </c>
    </row>
    <row r="4729" spans="1:3" x14ac:dyDescent="0.25">
      <c r="A4729" t="s">
        <v>21469</v>
      </c>
      <c r="B4729" t="s">
        <v>21470</v>
      </c>
      <c r="C4729" s="2">
        <v>4981.4828576181217</v>
      </c>
    </row>
    <row r="4730" spans="1:3" x14ac:dyDescent="0.25">
      <c r="A4730" t="s">
        <v>17618</v>
      </c>
      <c r="B4730" t="s">
        <v>17619</v>
      </c>
      <c r="C4730" s="2">
        <v>69469.500949987705</v>
      </c>
    </row>
    <row r="4731" spans="1:3" x14ac:dyDescent="0.25">
      <c r="A4731" t="s">
        <v>17620</v>
      </c>
      <c r="B4731" t="s">
        <v>21471</v>
      </c>
      <c r="C4731" s="2">
        <v>46016.786520289781</v>
      </c>
    </row>
    <row r="4732" spans="1:3" x14ac:dyDescent="0.25">
      <c r="A4732" t="s">
        <v>17623</v>
      </c>
      <c r="B4732" t="s">
        <v>17625</v>
      </c>
      <c r="C4732" s="2">
        <v>4715.7033113127627</v>
      </c>
    </row>
    <row r="4733" spans="1:3" x14ac:dyDescent="0.25">
      <c r="A4733" t="s">
        <v>17626</v>
      </c>
      <c r="B4733" t="s">
        <v>17628</v>
      </c>
      <c r="C4733" s="2">
        <v>15454.726896771512</v>
      </c>
    </row>
    <row r="4734" spans="1:3" x14ac:dyDescent="0.25">
      <c r="A4734" t="s">
        <v>17635</v>
      </c>
      <c r="B4734" t="s">
        <v>17637</v>
      </c>
      <c r="C4734" s="2">
        <v>99081.303507161108</v>
      </c>
    </row>
    <row r="4735" spans="1:3" x14ac:dyDescent="0.25">
      <c r="A4735" t="s">
        <v>21472</v>
      </c>
      <c r="B4735" t="s">
        <v>21473</v>
      </c>
      <c r="C4735" s="2">
        <v>9942.2025868622477</v>
      </c>
    </row>
    <row r="4736" spans="1:3" x14ac:dyDescent="0.25">
      <c r="A4736" t="s">
        <v>17704</v>
      </c>
      <c r="B4736" t="s">
        <v>21474</v>
      </c>
      <c r="C4736" s="2">
        <v>287.57795531850002</v>
      </c>
    </row>
    <row r="4737" spans="1:3" x14ac:dyDescent="0.25">
      <c r="A4737" t="s">
        <v>17638</v>
      </c>
      <c r="B4737" t="s">
        <v>17639</v>
      </c>
      <c r="C4737" s="2">
        <v>34255.13572571845</v>
      </c>
    </row>
    <row r="4738" spans="1:3" x14ac:dyDescent="0.25">
      <c r="A4738" t="s">
        <v>17837</v>
      </c>
      <c r="B4738" t="s">
        <v>17839</v>
      </c>
      <c r="C4738" s="2">
        <v>36509.332208003922</v>
      </c>
    </row>
    <row r="4739" spans="1:3" x14ac:dyDescent="0.25">
      <c r="A4739" t="s">
        <v>17840</v>
      </c>
      <c r="B4739" t="s">
        <v>17842</v>
      </c>
      <c r="C4739" s="2">
        <v>15718.090788252193</v>
      </c>
    </row>
    <row r="4740" spans="1:3" x14ac:dyDescent="0.25">
      <c r="A4740" t="s">
        <v>17843</v>
      </c>
      <c r="B4740" t="s">
        <v>21475</v>
      </c>
      <c r="C4740" s="2">
        <v>5849.1630644050992</v>
      </c>
    </row>
    <row r="4741" spans="1:3" x14ac:dyDescent="0.25">
      <c r="A4741" t="s">
        <v>17846</v>
      </c>
      <c r="B4741" t="s">
        <v>17848</v>
      </c>
      <c r="C4741" s="2">
        <v>5148.7381964313608</v>
      </c>
    </row>
    <row r="4742" spans="1:3" x14ac:dyDescent="0.25">
      <c r="A4742" t="s">
        <v>17849</v>
      </c>
      <c r="B4742" t="s">
        <v>17850</v>
      </c>
      <c r="C4742" s="2">
        <v>166990.42717720338</v>
      </c>
    </row>
    <row r="4743" spans="1:3" x14ac:dyDescent="0.25">
      <c r="A4743" t="s">
        <v>17855</v>
      </c>
      <c r="B4743" t="s">
        <v>17857</v>
      </c>
      <c r="C4743" s="2">
        <v>14427.165425101568</v>
      </c>
    </row>
    <row r="4744" spans="1:3" x14ac:dyDescent="0.25">
      <c r="A4744" t="s">
        <v>17851</v>
      </c>
      <c r="B4744" t="s">
        <v>17852</v>
      </c>
      <c r="C4744" s="2">
        <v>4134.4507480230113</v>
      </c>
    </row>
    <row r="4745" spans="1:3" x14ac:dyDescent="0.25">
      <c r="A4745" t="s">
        <v>17739</v>
      </c>
      <c r="B4745" t="s">
        <v>17741</v>
      </c>
      <c r="C4745" s="2">
        <v>256214.24338673591</v>
      </c>
    </row>
    <row r="4746" spans="1:3" x14ac:dyDescent="0.25">
      <c r="A4746" t="s">
        <v>17654</v>
      </c>
      <c r="B4746" t="s">
        <v>21476</v>
      </c>
      <c r="C4746" s="2">
        <v>61093.175859044277</v>
      </c>
    </row>
    <row r="4747" spans="1:3" x14ac:dyDescent="0.25">
      <c r="A4747" t="s">
        <v>17657</v>
      </c>
      <c r="B4747" t="s">
        <v>17659</v>
      </c>
      <c r="C4747" s="2">
        <v>11701.259423954449</v>
      </c>
    </row>
    <row r="4748" spans="1:3" x14ac:dyDescent="0.25">
      <c r="A4748" t="s">
        <v>17660</v>
      </c>
      <c r="B4748" t="s">
        <v>17662</v>
      </c>
      <c r="C4748" s="2">
        <v>141775.93197202051</v>
      </c>
    </row>
    <row r="4749" spans="1:3" x14ac:dyDescent="0.25">
      <c r="A4749" t="s">
        <v>17666</v>
      </c>
      <c r="B4749" t="s">
        <v>17668</v>
      </c>
      <c r="C4749" s="2">
        <v>2432.3688554385117</v>
      </c>
    </row>
    <row r="4750" spans="1:3" x14ac:dyDescent="0.25">
      <c r="A4750" t="s">
        <v>17663</v>
      </c>
      <c r="B4750" t="s">
        <v>17665</v>
      </c>
      <c r="C4750" s="2">
        <v>2736.764369584037</v>
      </c>
    </row>
    <row r="4751" spans="1:3" x14ac:dyDescent="0.25">
      <c r="A4751" t="s">
        <v>17649</v>
      </c>
      <c r="B4751" t="s">
        <v>17651</v>
      </c>
      <c r="C4751" s="2">
        <v>38114.892010821233</v>
      </c>
    </row>
    <row r="4752" spans="1:3" x14ac:dyDescent="0.25">
      <c r="A4752" t="s">
        <v>21477</v>
      </c>
      <c r="B4752" t="s">
        <v>21478</v>
      </c>
      <c r="C4752" s="2">
        <v>37064.944895953384</v>
      </c>
    </row>
    <row r="4753" spans="1:3" x14ac:dyDescent="0.25">
      <c r="A4753" t="s">
        <v>17864</v>
      </c>
      <c r="B4753" t="s">
        <v>17866</v>
      </c>
      <c r="C4753" s="2">
        <v>40202.887990233568</v>
      </c>
    </row>
    <row r="4754" spans="1:3" x14ac:dyDescent="0.25">
      <c r="A4754" t="s">
        <v>17867</v>
      </c>
      <c r="B4754" t="s">
        <v>21479</v>
      </c>
      <c r="C4754" s="2">
        <v>19510.611347401507</v>
      </c>
    </row>
    <row r="4755" spans="1:3" x14ac:dyDescent="0.25">
      <c r="A4755" t="s">
        <v>17861</v>
      </c>
      <c r="B4755" t="s">
        <v>21480</v>
      </c>
      <c r="C4755" s="2">
        <v>51956.191547073824</v>
      </c>
    </row>
    <row r="4756" spans="1:3" x14ac:dyDescent="0.25">
      <c r="A4756" t="s">
        <v>17870</v>
      </c>
      <c r="B4756" t="s">
        <v>17872</v>
      </c>
      <c r="C4756" s="2">
        <v>35975.940668661911</v>
      </c>
    </row>
    <row r="4757" spans="1:3" x14ac:dyDescent="0.25">
      <c r="A4757" t="s">
        <v>17873</v>
      </c>
      <c r="B4757" t="s">
        <v>21481</v>
      </c>
      <c r="C4757" s="2">
        <v>9560.3537020107906</v>
      </c>
    </row>
    <row r="4758" spans="1:3" x14ac:dyDescent="0.25">
      <c r="A4758" t="s">
        <v>21482</v>
      </c>
      <c r="B4758" t="s">
        <v>21483</v>
      </c>
      <c r="C4758" s="2">
        <v>9546.4378047529244</v>
      </c>
    </row>
    <row r="4759" spans="1:3" x14ac:dyDescent="0.25">
      <c r="A4759" t="s">
        <v>21484</v>
      </c>
      <c r="B4759" t="s">
        <v>21485</v>
      </c>
      <c r="C4759" s="2">
        <v>7906.6683035268397</v>
      </c>
    </row>
    <row r="4760" spans="1:3" x14ac:dyDescent="0.25">
      <c r="A4760" t="s">
        <v>21486</v>
      </c>
      <c r="B4760" t="s">
        <v>21487</v>
      </c>
      <c r="C4760" s="2">
        <v>5256.2060783338848</v>
      </c>
    </row>
    <row r="4761" spans="1:3" x14ac:dyDescent="0.25">
      <c r="A4761" t="s">
        <v>17715</v>
      </c>
      <c r="B4761" t="s">
        <v>21488</v>
      </c>
      <c r="C4761" s="2">
        <v>389.00670015933497</v>
      </c>
    </row>
    <row r="4762" spans="1:3" x14ac:dyDescent="0.25">
      <c r="A4762" t="s">
        <v>17879</v>
      </c>
      <c r="B4762" t="s">
        <v>17881</v>
      </c>
      <c r="C4762" s="2">
        <v>101507.08107586371</v>
      </c>
    </row>
    <row r="4763" spans="1:3" x14ac:dyDescent="0.25">
      <c r="A4763" t="s">
        <v>17652</v>
      </c>
      <c r="B4763" t="s">
        <v>17653</v>
      </c>
      <c r="C4763" s="2">
        <v>1610.9541901031735</v>
      </c>
    </row>
    <row r="4764" spans="1:3" x14ac:dyDescent="0.25">
      <c r="A4764" t="s">
        <v>17745</v>
      </c>
      <c r="B4764" t="s">
        <v>17747</v>
      </c>
      <c r="C4764" s="2">
        <v>57078.286796256747</v>
      </c>
    </row>
    <row r="4765" spans="1:3" x14ac:dyDescent="0.25">
      <c r="A4765" t="s">
        <v>17748</v>
      </c>
      <c r="B4765" t="s">
        <v>21489</v>
      </c>
      <c r="C4765" s="2">
        <v>6970.1419342366125</v>
      </c>
    </row>
    <row r="4766" spans="1:3" x14ac:dyDescent="0.25">
      <c r="A4766" t="s">
        <v>17706</v>
      </c>
      <c r="B4766" t="s">
        <v>21490</v>
      </c>
      <c r="C4766" s="2">
        <v>7706.5715622162279</v>
      </c>
    </row>
    <row r="4767" spans="1:3" x14ac:dyDescent="0.25">
      <c r="A4767" t="s">
        <v>17712</v>
      </c>
      <c r="B4767" t="s">
        <v>21491</v>
      </c>
      <c r="C4767" s="2">
        <v>206074.97453776756</v>
      </c>
    </row>
    <row r="4768" spans="1:3" x14ac:dyDescent="0.25">
      <c r="A4768" t="s">
        <v>21492</v>
      </c>
      <c r="B4768" t="s">
        <v>21493</v>
      </c>
      <c r="C4768" s="2">
        <v>5500.9061605143961</v>
      </c>
    </row>
    <row r="4769" spans="1:3" x14ac:dyDescent="0.25">
      <c r="A4769" t="s">
        <v>17751</v>
      </c>
      <c r="B4769" t="s">
        <v>17753</v>
      </c>
      <c r="C4769" s="2">
        <v>80065.44127408955</v>
      </c>
    </row>
    <row r="4770" spans="1:3" x14ac:dyDescent="0.25">
      <c r="A4770" t="s">
        <v>17718</v>
      </c>
      <c r="B4770" t="s">
        <v>17720</v>
      </c>
      <c r="C4770" s="2">
        <v>2629.2677298859821</v>
      </c>
    </row>
    <row r="4771" spans="1:3" x14ac:dyDescent="0.25">
      <c r="A4771" t="s">
        <v>17724</v>
      </c>
      <c r="B4771" t="s">
        <v>17726</v>
      </c>
      <c r="C4771" s="2">
        <v>20118.148535807373</v>
      </c>
    </row>
    <row r="4772" spans="1:3" x14ac:dyDescent="0.25">
      <c r="A4772" t="s">
        <v>17727</v>
      </c>
      <c r="B4772" t="s">
        <v>21494</v>
      </c>
      <c r="C4772" s="2">
        <v>26767.583534272788</v>
      </c>
    </row>
    <row r="4773" spans="1:3" x14ac:dyDescent="0.25">
      <c r="A4773" t="s">
        <v>17730</v>
      </c>
      <c r="B4773" t="s">
        <v>17732</v>
      </c>
      <c r="C4773" s="2">
        <v>13392.620410364674</v>
      </c>
    </row>
    <row r="4774" spans="1:3" x14ac:dyDescent="0.25">
      <c r="A4774" t="s">
        <v>17733</v>
      </c>
      <c r="B4774" t="s">
        <v>17735</v>
      </c>
      <c r="C4774" s="2">
        <v>85721.121890156355</v>
      </c>
    </row>
    <row r="4775" spans="1:3" x14ac:dyDescent="0.25">
      <c r="A4775" t="s">
        <v>17736</v>
      </c>
      <c r="B4775" t="s">
        <v>17738</v>
      </c>
      <c r="C4775" s="2">
        <v>9189.2285991131594</v>
      </c>
    </row>
    <row r="4776" spans="1:3" x14ac:dyDescent="0.25">
      <c r="A4776" t="s">
        <v>21495</v>
      </c>
      <c r="B4776" t="s">
        <v>21496</v>
      </c>
      <c r="C4776" s="2">
        <v>18311.986429633995</v>
      </c>
    </row>
    <row r="4777" spans="1:3" x14ac:dyDescent="0.25">
      <c r="A4777" t="s">
        <v>21497</v>
      </c>
      <c r="B4777" t="s">
        <v>21498</v>
      </c>
      <c r="C4777" s="2">
        <v>1196.7844188534696</v>
      </c>
    </row>
    <row r="4778" spans="1:3" x14ac:dyDescent="0.25">
      <c r="A4778" t="s">
        <v>17907</v>
      </c>
      <c r="B4778" t="s">
        <v>17909</v>
      </c>
      <c r="C4778" s="2">
        <v>48205.331831155592</v>
      </c>
    </row>
    <row r="4779" spans="1:3" x14ac:dyDescent="0.25">
      <c r="A4779" t="s">
        <v>17910</v>
      </c>
      <c r="B4779" t="s">
        <v>21499</v>
      </c>
      <c r="C4779" s="2">
        <v>10668.22189285933</v>
      </c>
    </row>
    <row r="4780" spans="1:3" x14ac:dyDescent="0.25">
      <c r="A4780" t="s">
        <v>17913</v>
      </c>
      <c r="B4780" t="s">
        <v>17915</v>
      </c>
      <c r="C4780" s="2">
        <v>11337.415794885481</v>
      </c>
    </row>
    <row r="4781" spans="1:3" x14ac:dyDescent="0.25">
      <c r="A4781" t="s">
        <v>17919</v>
      </c>
      <c r="B4781" t="s">
        <v>17921</v>
      </c>
      <c r="C4781" s="2">
        <v>273009.60119561118</v>
      </c>
    </row>
    <row r="4782" spans="1:3" x14ac:dyDescent="0.25">
      <c r="A4782" t="s">
        <v>17925</v>
      </c>
      <c r="B4782" t="s">
        <v>17927</v>
      </c>
      <c r="C4782" s="2">
        <v>4184.8344057948134</v>
      </c>
    </row>
    <row r="4783" spans="1:3" x14ac:dyDescent="0.25">
      <c r="A4783" t="s">
        <v>17742</v>
      </c>
      <c r="B4783" t="s">
        <v>21500</v>
      </c>
      <c r="C4783" s="2">
        <v>4188.9755283513987</v>
      </c>
    </row>
    <row r="4784" spans="1:3" x14ac:dyDescent="0.25">
      <c r="A4784" t="s">
        <v>17928</v>
      </c>
      <c r="B4784" t="s">
        <v>17930</v>
      </c>
      <c r="C4784" s="2">
        <v>3805.4615671386468</v>
      </c>
    </row>
    <row r="4785" spans="1:3" x14ac:dyDescent="0.25">
      <c r="A4785" t="s">
        <v>17922</v>
      </c>
      <c r="B4785" t="s">
        <v>17924</v>
      </c>
      <c r="C4785" s="2">
        <v>54110.610557137901</v>
      </c>
    </row>
    <row r="4786" spans="1:3" x14ac:dyDescent="0.25">
      <c r="A4786" t="s">
        <v>17568</v>
      </c>
      <c r="B4786" t="s">
        <v>17569</v>
      </c>
      <c r="C4786" s="2">
        <v>4619.2214824593175</v>
      </c>
    </row>
    <row r="4787" spans="1:3" x14ac:dyDescent="0.25">
      <c r="A4787" t="s">
        <v>17573</v>
      </c>
      <c r="B4787" t="s">
        <v>17575</v>
      </c>
      <c r="C4787" s="2">
        <v>260445.6079057013</v>
      </c>
    </row>
    <row r="4788" spans="1:3" x14ac:dyDescent="0.25">
      <c r="A4788" t="s">
        <v>17576</v>
      </c>
      <c r="B4788" t="s">
        <v>17578</v>
      </c>
      <c r="C4788" s="2">
        <v>26470.515506428779</v>
      </c>
    </row>
    <row r="4789" spans="1:3" x14ac:dyDescent="0.25">
      <c r="A4789" t="s">
        <v>17579</v>
      </c>
      <c r="B4789" t="s">
        <v>21501</v>
      </c>
      <c r="C4789" s="2">
        <v>14087.811359551615</v>
      </c>
    </row>
    <row r="4790" spans="1:3" x14ac:dyDescent="0.25">
      <c r="A4790" t="s">
        <v>17588</v>
      </c>
      <c r="B4790" t="s">
        <v>17590</v>
      </c>
      <c r="C4790" s="2">
        <v>90668.61303345584</v>
      </c>
    </row>
    <row r="4791" spans="1:3" x14ac:dyDescent="0.25">
      <c r="A4791" t="s">
        <v>21502</v>
      </c>
      <c r="B4791" t="s">
        <v>21503</v>
      </c>
      <c r="C4791" s="2">
        <v>7149.878156310675</v>
      </c>
    </row>
    <row r="4792" spans="1:3" x14ac:dyDescent="0.25">
      <c r="A4792" t="s">
        <v>17500</v>
      </c>
      <c r="B4792" t="s">
        <v>17502</v>
      </c>
      <c r="C4792" s="2">
        <v>236100.86864498683</v>
      </c>
    </row>
    <row r="4793" spans="1:3" x14ac:dyDescent="0.25">
      <c r="A4793" t="s">
        <v>17897</v>
      </c>
      <c r="B4793" t="s">
        <v>17899</v>
      </c>
      <c r="C4793" s="2">
        <v>94724.554999676882</v>
      </c>
    </row>
    <row r="4794" spans="1:3" x14ac:dyDescent="0.25">
      <c r="A4794" t="s">
        <v>17643</v>
      </c>
      <c r="B4794" t="s">
        <v>17645</v>
      </c>
      <c r="C4794" s="2">
        <v>210419.63959472522</v>
      </c>
    </row>
    <row r="4795" spans="1:3" x14ac:dyDescent="0.25">
      <c r="A4795" t="s">
        <v>17686</v>
      </c>
      <c r="B4795" t="s">
        <v>17688</v>
      </c>
      <c r="C4795" s="2">
        <v>285438.43284652143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1FE4C-AC1C-4A66-874E-9A7DDBAD600C}">
  <dimension ref="A3:C11"/>
  <sheetViews>
    <sheetView workbookViewId="0">
      <selection activeCell="C26" sqref="C26"/>
    </sheetView>
  </sheetViews>
  <sheetFormatPr baseColWidth="10" defaultRowHeight="15" x14ac:dyDescent="0.25"/>
  <cols>
    <col min="1" max="1" width="16.7109375" bestFit="1" customWidth="1"/>
    <col min="2" max="2" width="22.28515625" style="2" bestFit="1" customWidth="1"/>
    <col min="3" max="3" width="20.7109375" bestFit="1" customWidth="1"/>
  </cols>
  <sheetData>
    <row r="3" spans="1:3" x14ac:dyDescent="0.25">
      <c r="A3" s="107" t="s">
        <v>22947</v>
      </c>
      <c r="B3" t="s">
        <v>22950</v>
      </c>
      <c r="C3" t="s">
        <v>22951</v>
      </c>
    </row>
    <row r="4" spans="1:3" x14ac:dyDescent="0.25">
      <c r="A4" s="108" t="s">
        <v>13</v>
      </c>
      <c r="B4" s="2">
        <v>4115504</v>
      </c>
      <c r="C4" s="2">
        <v>14</v>
      </c>
    </row>
    <row r="5" spans="1:3" x14ac:dyDescent="0.25">
      <c r="A5" s="108" t="s">
        <v>57</v>
      </c>
      <c r="B5" s="2">
        <v>4796408</v>
      </c>
      <c r="C5" s="2">
        <v>242</v>
      </c>
    </row>
    <row r="6" spans="1:3" x14ac:dyDescent="0.25">
      <c r="A6" s="108" t="s">
        <v>829</v>
      </c>
      <c r="B6" s="2">
        <v>2334788</v>
      </c>
      <c r="C6" s="2">
        <v>40</v>
      </c>
    </row>
    <row r="7" spans="1:3" x14ac:dyDescent="0.25">
      <c r="A7" s="108" t="s">
        <v>947</v>
      </c>
      <c r="B7" s="2">
        <v>471185269</v>
      </c>
      <c r="C7" s="2">
        <v>5551</v>
      </c>
    </row>
    <row r="8" spans="1:3" x14ac:dyDescent="0.25">
      <c r="A8" s="108" t="s">
        <v>17426</v>
      </c>
      <c r="B8" s="2">
        <v>684768</v>
      </c>
      <c r="C8" s="2">
        <v>19</v>
      </c>
    </row>
    <row r="9" spans="1:3" x14ac:dyDescent="0.25">
      <c r="A9" s="108" t="s">
        <v>17493</v>
      </c>
      <c r="B9" s="2">
        <v>18644378</v>
      </c>
      <c r="C9" s="2">
        <v>153</v>
      </c>
    </row>
    <row r="10" spans="1:3" x14ac:dyDescent="0.25">
      <c r="A10" s="108" t="s">
        <v>22948</v>
      </c>
      <c r="C10" s="2"/>
    </row>
    <row r="11" spans="1:3" x14ac:dyDescent="0.25">
      <c r="A11" s="108" t="s">
        <v>22949</v>
      </c>
      <c r="B11" s="2">
        <v>501761115</v>
      </c>
      <c r="C11" s="2">
        <v>6019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DAE1F-917A-4766-A82A-37A8B8959DC9}">
  <dimension ref="A1:B13"/>
  <sheetViews>
    <sheetView workbookViewId="0">
      <selection activeCell="F20" sqref="F20"/>
    </sheetView>
  </sheetViews>
  <sheetFormatPr baseColWidth="10" defaultRowHeight="15" x14ac:dyDescent="0.25"/>
  <cols>
    <col min="1" max="1" width="14.7109375" bestFit="1" customWidth="1"/>
    <col min="2" max="2" width="19.7109375" bestFit="1" customWidth="1"/>
  </cols>
  <sheetData>
    <row r="1" spans="1:2" x14ac:dyDescent="0.25">
      <c r="A1" s="107" t="s">
        <v>22231</v>
      </c>
      <c r="B1" s="108">
        <v>0</v>
      </c>
    </row>
    <row r="3" spans="1:2" x14ac:dyDescent="0.25">
      <c r="A3" s="107" t="s">
        <v>22947</v>
      </c>
      <c r="B3" t="s">
        <v>22952</v>
      </c>
    </row>
    <row r="4" spans="1:2" x14ac:dyDescent="0.25">
      <c r="A4" s="108" t="s">
        <v>57</v>
      </c>
      <c r="B4">
        <v>27</v>
      </c>
    </row>
    <row r="5" spans="1:2" x14ac:dyDescent="0.25">
      <c r="A5" s="108" t="s">
        <v>829</v>
      </c>
      <c r="B5">
        <v>5</v>
      </c>
    </row>
    <row r="6" spans="1:2" x14ac:dyDescent="0.25">
      <c r="A6" s="108" t="s">
        <v>947</v>
      </c>
      <c r="B6">
        <v>95</v>
      </c>
    </row>
    <row r="7" spans="1:2" x14ac:dyDescent="0.25">
      <c r="A7" s="108" t="s">
        <v>17426</v>
      </c>
      <c r="B7">
        <v>5</v>
      </c>
    </row>
    <row r="8" spans="1:2" x14ac:dyDescent="0.25">
      <c r="A8" s="108" t="s">
        <v>17493</v>
      </c>
      <c r="B8">
        <v>35</v>
      </c>
    </row>
    <row r="9" spans="1:2" x14ac:dyDescent="0.25">
      <c r="A9" s="108" t="s">
        <v>22949</v>
      </c>
      <c r="B9">
        <v>167</v>
      </c>
    </row>
    <row r="13" spans="1:2" x14ac:dyDescent="0.25">
      <c r="A13" t="s">
        <v>22953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8F9BD-AFEE-43E1-AFA6-5658A8733B19}">
  <dimension ref="A1:I6092"/>
  <sheetViews>
    <sheetView topLeftCell="A141" workbookViewId="0">
      <selection activeCell="C163" sqref="C163"/>
    </sheetView>
  </sheetViews>
  <sheetFormatPr baseColWidth="10" defaultColWidth="11.42578125" defaultRowHeight="15" x14ac:dyDescent="0.25"/>
  <cols>
    <col min="1" max="1" width="7" bestFit="1" customWidth="1"/>
    <col min="2" max="2" width="14.7109375" bestFit="1" customWidth="1"/>
    <col min="3" max="3" width="13.28515625" bestFit="1" customWidth="1"/>
    <col min="4" max="4" width="64.28515625" bestFit="1" customWidth="1"/>
    <col min="5" max="6" width="18.7109375" style="2" customWidth="1"/>
    <col min="8" max="8" width="12.5703125" bestFit="1" customWidth="1"/>
  </cols>
  <sheetData>
    <row r="1" spans="1:9" s="102" customFormat="1" x14ac:dyDescent="0.25">
      <c r="A1" s="100" t="s">
        <v>22230</v>
      </c>
      <c r="B1" s="100" t="s">
        <v>2</v>
      </c>
      <c r="C1" s="100" t="s">
        <v>3</v>
      </c>
      <c r="D1" s="100" t="s">
        <v>5</v>
      </c>
      <c r="E1" s="101" t="s">
        <v>22231</v>
      </c>
      <c r="F1" s="101" t="s">
        <v>22231</v>
      </c>
      <c r="H1" s="103">
        <f>SUM(F2:F6963)</f>
        <v>501761115</v>
      </c>
      <c r="I1" s="103">
        <f>H1-[2]Tildelinger!E1</f>
        <v>-103964323</v>
      </c>
    </row>
    <row r="2" spans="1:9" x14ac:dyDescent="0.25">
      <c r="A2" s="104">
        <v>10314</v>
      </c>
      <c r="B2" s="104" t="s">
        <v>13</v>
      </c>
      <c r="C2" s="104" t="s">
        <v>48</v>
      </c>
      <c r="D2" s="104" t="s">
        <v>22237</v>
      </c>
      <c r="E2" s="2">
        <v>462188</v>
      </c>
      <c r="F2" s="2">
        <v>462188</v>
      </c>
    </row>
    <row r="3" spans="1:9" x14ac:dyDescent="0.25">
      <c r="A3" s="104">
        <v>10306</v>
      </c>
      <c r="B3" s="104" t="s">
        <v>13</v>
      </c>
      <c r="C3" s="104" t="s">
        <v>14</v>
      </c>
      <c r="D3" s="104" t="s">
        <v>16</v>
      </c>
      <c r="E3" s="2">
        <v>281535</v>
      </c>
      <c r="F3" s="2">
        <v>281535</v>
      </c>
    </row>
    <row r="4" spans="1:9" x14ac:dyDescent="0.25">
      <c r="A4" s="104">
        <v>10310</v>
      </c>
      <c r="B4" s="104" t="s">
        <v>13</v>
      </c>
      <c r="C4" s="104" t="s">
        <v>20</v>
      </c>
      <c r="D4" s="104" t="s">
        <v>22</v>
      </c>
      <c r="E4" s="2">
        <v>153544</v>
      </c>
      <c r="F4" s="2">
        <v>153544</v>
      </c>
    </row>
    <row r="5" spans="1:9" x14ac:dyDescent="0.25">
      <c r="A5" s="104">
        <v>10308</v>
      </c>
      <c r="B5" s="104" t="s">
        <v>13</v>
      </c>
      <c r="C5" s="104" t="s">
        <v>23</v>
      </c>
      <c r="D5" s="104" t="s">
        <v>24</v>
      </c>
      <c r="E5" s="2">
        <v>220397</v>
      </c>
      <c r="F5" s="2">
        <v>220397</v>
      </c>
    </row>
    <row r="6" spans="1:9" x14ac:dyDescent="0.25">
      <c r="A6" s="104">
        <v>10316</v>
      </c>
      <c r="B6" s="104" t="s">
        <v>13</v>
      </c>
      <c r="C6" s="104" t="s">
        <v>25</v>
      </c>
      <c r="D6" s="104" t="s">
        <v>27</v>
      </c>
      <c r="E6" s="2">
        <v>346725</v>
      </c>
      <c r="F6" s="2">
        <v>346725</v>
      </c>
    </row>
    <row r="7" spans="1:9" x14ac:dyDescent="0.25">
      <c r="A7" s="104">
        <v>10319</v>
      </c>
      <c r="B7" s="104" t="s">
        <v>13</v>
      </c>
      <c r="C7" s="104" t="s">
        <v>28</v>
      </c>
      <c r="D7" s="104" t="s">
        <v>29</v>
      </c>
      <c r="E7" s="2">
        <v>604869</v>
      </c>
      <c r="F7" s="2">
        <v>604869</v>
      </c>
    </row>
    <row r="8" spans="1:9" x14ac:dyDescent="0.25">
      <c r="A8" s="104">
        <v>10325</v>
      </c>
      <c r="B8" s="104" t="s">
        <v>13</v>
      </c>
      <c r="C8" s="104" t="s">
        <v>30</v>
      </c>
      <c r="D8" s="104" t="s">
        <v>32</v>
      </c>
      <c r="E8" s="2">
        <v>150099</v>
      </c>
      <c r="F8" s="2">
        <v>150099</v>
      </c>
    </row>
    <row r="9" spans="1:9" x14ac:dyDescent="0.25">
      <c r="A9" s="104">
        <v>10320</v>
      </c>
      <c r="B9" s="104" t="s">
        <v>13</v>
      </c>
      <c r="C9" s="104" t="s">
        <v>33</v>
      </c>
      <c r="D9" s="104" t="s">
        <v>35</v>
      </c>
      <c r="E9" s="2">
        <v>189193</v>
      </c>
      <c r="F9" s="2">
        <v>189193</v>
      </c>
    </row>
    <row r="10" spans="1:9" x14ac:dyDescent="0.25">
      <c r="A10" s="104">
        <v>10307</v>
      </c>
      <c r="B10" s="104" t="s">
        <v>13</v>
      </c>
      <c r="C10" s="104" t="s">
        <v>36</v>
      </c>
      <c r="D10" s="104" t="s">
        <v>38</v>
      </c>
      <c r="E10" s="2">
        <v>745164</v>
      </c>
      <c r="F10" s="2">
        <v>745164</v>
      </c>
    </row>
    <row r="11" spans="1:9" x14ac:dyDescent="0.25">
      <c r="A11" s="104">
        <v>10315</v>
      </c>
      <c r="B11" s="104" t="s">
        <v>13</v>
      </c>
      <c r="C11" s="104" t="s">
        <v>39</v>
      </c>
      <c r="D11" s="104" t="s">
        <v>41</v>
      </c>
      <c r="E11" s="2">
        <v>328828</v>
      </c>
      <c r="F11" s="2">
        <v>328828</v>
      </c>
    </row>
    <row r="12" spans="1:9" x14ac:dyDescent="0.25">
      <c r="A12" s="104">
        <v>10312</v>
      </c>
      <c r="B12" s="104" t="s">
        <v>13</v>
      </c>
      <c r="C12" s="104" t="s">
        <v>42</v>
      </c>
      <c r="D12" s="104" t="s">
        <v>44</v>
      </c>
      <c r="E12" s="2">
        <v>121337</v>
      </c>
      <c r="F12" s="2">
        <v>121337</v>
      </c>
    </row>
    <row r="13" spans="1:9" x14ac:dyDescent="0.25">
      <c r="A13" s="104">
        <v>10322</v>
      </c>
      <c r="B13" s="104" t="s">
        <v>13</v>
      </c>
      <c r="C13" s="104" t="s">
        <v>45</v>
      </c>
      <c r="D13" s="104" t="s">
        <v>47</v>
      </c>
      <c r="E13" s="2">
        <v>307543</v>
      </c>
      <c r="F13" s="2">
        <v>307543</v>
      </c>
    </row>
    <row r="14" spans="1:9" x14ac:dyDescent="0.25">
      <c r="A14" s="104">
        <v>10311</v>
      </c>
      <c r="B14" s="104" t="s">
        <v>13</v>
      </c>
      <c r="C14" s="104" t="s">
        <v>51</v>
      </c>
      <c r="D14" s="104" t="s">
        <v>53</v>
      </c>
      <c r="E14" s="2">
        <v>77959</v>
      </c>
      <c r="F14" s="2">
        <v>77959</v>
      </c>
    </row>
    <row r="15" spans="1:9" x14ac:dyDescent="0.25">
      <c r="A15" s="104">
        <v>10305</v>
      </c>
      <c r="B15" s="104" t="s">
        <v>13</v>
      </c>
      <c r="C15" s="104" t="s">
        <v>54</v>
      </c>
      <c r="D15" s="104" t="s">
        <v>56</v>
      </c>
      <c r="E15" s="2">
        <v>126123</v>
      </c>
      <c r="F15" s="2">
        <v>126123</v>
      </c>
    </row>
    <row r="16" spans="1:9" x14ac:dyDescent="0.25">
      <c r="A16" s="104">
        <v>12074</v>
      </c>
      <c r="B16" s="104" t="s">
        <v>57</v>
      </c>
      <c r="C16" s="104" t="s">
        <v>19364</v>
      </c>
      <c r="D16" s="104" t="s">
        <v>19365</v>
      </c>
      <c r="E16" s="2">
        <v>27328</v>
      </c>
      <c r="F16" s="2">
        <v>27328</v>
      </c>
    </row>
    <row r="17" spans="1:6" x14ac:dyDescent="0.25">
      <c r="A17" s="104">
        <v>16783</v>
      </c>
      <c r="B17" s="104" t="s">
        <v>57</v>
      </c>
      <c r="C17" s="104" t="s">
        <v>685</v>
      </c>
      <c r="D17" s="104" t="s">
        <v>22232</v>
      </c>
      <c r="E17" s="2">
        <v>17821</v>
      </c>
      <c r="F17" s="2">
        <v>17821</v>
      </c>
    </row>
    <row r="18" spans="1:6" x14ac:dyDescent="0.25">
      <c r="A18" s="104">
        <v>551260</v>
      </c>
      <c r="B18" s="104" t="s">
        <v>57</v>
      </c>
      <c r="C18" s="104" t="s">
        <v>246</v>
      </c>
      <c r="D18" s="104" t="s">
        <v>248</v>
      </c>
      <c r="E18" s="2">
        <v>3131</v>
      </c>
      <c r="F18" s="2">
        <v>3131</v>
      </c>
    </row>
    <row r="19" spans="1:6" x14ac:dyDescent="0.25">
      <c r="A19" s="104">
        <v>687688</v>
      </c>
      <c r="B19" s="104" t="s">
        <v>57</v>
      </c>
      <c r="C19" s="104" t="s">
        <v>288</v>
      </c>
      <c r="D19" s="104" t="s">
        <v>290</v>
      </c>
      <c r="E19" s="2">
        <v>269</v>
      </c>
      <c r="F19" s="2">
        <v>269</v>
      </c>
    </row>
    <row r="20" spans="1:6" x14ac:dyDescent="0.25">
      <c r="A20" s="104">
        <v>836757</v>
      </c>
      <c r="B20" s="104" t="s">
        <v>57</v>
      </c>
      <c r="C20" s="104" t="s">
        <v>22235</v>
      </c>
      <c r="D20" s="104" t="s">
        <v>22236</v>
      </c>
      <c r="E20" s="2">
        <v>3446</v>
      </c>
      <c r="F20" s="2">
        <v>3446</v>
      </c>
    </row>
    <row r="21" spans="1:6" x14ac:dyDescent="0.25">
      <c r="A21" s="104">
        <v>11482</v>
      </c>
      <c r="B21" s="104" t="s">
        <v>57</v>
      </c>
      <c r="C21" s="104" t="s">
        <v>649</v>
      </c>
      <c r="D21" s="104" t="s">
        <v>22238</v>
      </c>
      <c r="E21" s="2">
        <v>40224</v>
      </c>
      <c r="F21" s="2">
        <v>40224</v>
      </c>
    </row>
    <row r="22" spans="1:6" x14ac:dyDescent="0.25">
      <c r="A22" s="104">
        <v>18628</v>
      </c>
      <c r="B22" s="104" t="s">
        <v>57</v>
      </c>
      <c r="C22" s="104" t="s">
        <v>215</v>
      </c>
      <c r="D22" s="104" t="s">
        <v>22239</v>
      </c>
      <c r="E22" s="2">
        <v>1768</v>
      </c>
      <c r="F22" s="2">
        <v>1768</v>
      </c>
    </row>
    <row r="23" spans="1:6" x14ac:dyDescent="0.25">
      <c r="A23" s="104">
        <v>16627</v>
      </c>
      <c r="B23" s="104" t="s">
        <v>57</v>
      </c>
      <c r="C23" s="104" t="s">
        <v>384</v>
      </c>
      <c r="D23" s="104" t="s">
        <v>22241</v>
      </c>
      <c r="E23" s="2">
        <v>0</v>
      </c>
      <c r="F23" s="2">
        <v>0</v>
      </c>
    </row>
    <row r="24" spans="1:6" x14ac:dyDescent="0.25">
      <c r="A24" s="104">
        <v>16634</v>
      </c>
      <c r="B24" s="104" t="s">
        <v>57</v>
      </c>
      <c r="C24" s="104" t="s">
        <v>454</v>
      </c>
      <c r="D24" s="104" t="s">
        <v>22244</v>
      </c>
      <c r="E24" s="2">
        <v>8227</v>
      </c>
      <c r="F24" s="2">
        <v>8227</v>
      </c>
    </row>
    <row r="25" spans="1:6" x14ac:dyDescent="0.25">
      <c r="A25" s="104">
        <v>17115</v>
      </c>
      <c r="B25" s="104" t="s">
        <v>57</v>
      </c>
      <c r="C25" s="104" t="s">
        <v>583</v>
      </c>
      <c r="D25" s="104" t="s">
        <v>22259</v>
      </c>
      <c r="E25" s="2">
        <v>4968</v>
      </c>
      <c r="F25" s="2">
        <v>4968</v>
      </c>
    </row>
    <row r="26" spans="1:6" x14ac:dyDescent="0.25">
      <c r="A26" s="104">
        <v>16520</v>
      </c>
      <c r="B26" s="104" t="s">
        <v>57</v>
      </c>
      <c r="C26" s="104" t="s">
        <v>416</v>
      </c>
      <c r="D26" s="104" t="s">
        <v>418</v>
      </c>
      <c r="E26" s="2">
        <v>7337</v>
      </c>
      <c r="F26" s="2">
        <v>7337</v>
      </c>
    </row>
    <row r="27" spans="1:6" x14ac:dyDescent="0.25">
      <c r="A27" s="104">
        <v>780907</v>
      </c>
      <c r="B27" s="104" t="s">
        <v>57</v>
      </c>
      <c r="C27" s="104" t="s">
        <v>22268</v>
      </c>
      <c r="D27" s="104" t="s">
        <v>22269</v>
      </c>
      <c r="E27" s="2">
        <v>0</v>
      </c>
      <c r="F27" s="2">
        <v>0</v>
      </c>
    </row>
    <row r="28" spans="1:6" x14ac:dyDescent="0.25">
      <c r="A28" s="104">
        <v>13272</v>
      </c>
      <c r="B28" s="104" t="s">
        <v>57</v>
      </c>
      <c r="C28" s="104" t="s">
        <v>401</v>
      </c>
      <c r="D28" s="104" t="s">
        <v>22270</v>
      </c>
      <c r="E28" s="2">
        <v>25278</v>
      </c>
      <c r="F28" s="2">
        <v>25278</v>
      </c>
    </row>
    <row r="29" spans="1:6" x14ac:dyDescent="0.25">
      <c r="A29" s="104">
        <v>14764</v>
      </c>
      <c r="B29" s="104" t="s">
        <v>57</v>
      </c>
      <c r="C29" s="104" t="s">
        <v>407</v>
      </c>
      <c r="D29" s="104" t="s">
        <v>22271</v>
      </c>
      <c r="E29" s="2">
        <v>5500</v>
      </c>
      <c r="F29" s="2">
        <v>5500</v>
      </c>
    </row>
    <row r="30" spans="1:6" x14ac:dyDescent="0.25">
      <c r="A30" s="104">
        <v>12469</v>
      </c>
      <c r="B30" s="104" t="s">
        <v>57</v>
      </c>
      <c r="C30" s="104" t="s">
        <v>328</v>
      </c>
      <c r="D30" s="104" t="s">
        <v>22272</v>
      </c>
      <c r="E30" s="2">
        <v>4684</v>
      </c>
      <c r="F30" s="2">
        <v>4684</v>
      </c>
    </row>
    <row r="31" spans="1:6" x14ac:dyDescent="0.25">
      <c r="A31" s="104">
        <v>13165</v>
      </c>
      <c r="B31" s="104" t="s">
        <v>57</v>
      </c>
      <c r="C31" s="104" t="s">
        <v>19404</v>
      </c>
      <c r="D31" s="104" t="s">
        <v>22273</v>
      </c>
      <c r="E31" s="2">
        <v>48035</v>
      </c>
      <c r="F31" s="2">
        <v>48035</v>
      </c>
    </row>
    <row r="32" spans="1:6" x14ac:dyDescent="0.25">
      <c r="A32" s="104">
        <v>12318</v>
      </c>
      <c r="B32" s="104" t="s">
        <v>57</v>
      </c>
      <c r="C32" s="104" t="s">
        <v>404</v>
      </c>
      <c r="D32" s="104" t="s">
        <v>22274</v>
      </c>
      <c r="E32" s="2">
        <v>6203</v>
      </c>
      <c r="F32" s="2">
        <v>6203</v>
      </c>
    </row>
    <row r="33" spans="1:6" x14ac:dyDescent="0.25">
      <c r="A33" s="104">
        <v>17077</v>
      </c>
      <c r="B33" s="104" t="s">
        <v>57</v>
      </c>
      <c r="C33" s="104" t="s">
        <v>343</v>
      </c>
      <c r="D33" s="104" t="s">
        <v>22275</v>
      </c>
      <c r="E33" s="2">
        <v>0</v>
      </c>
      <c r="F33" s="2">
        <v>0</v>
      </c>
    </row>
    <row r="34" spans="1:6" x14ac:dyDescent="0.25">
      <c r="A34" s="104">
        <v>15876</v>
      </c>
      <c r="B34" s="104" t="s">
        <v>57</v>
      </c>
      <c r="C34" s="104" t="s">
        <v>742</v>
      </c>
      <c r="D34" s="104" t="s">
        <v>22276</v>
      </c>
      <c r="E34" s="2">
        <v>12140</v>
      </c>
      <c r="F34" s="2">
        <v>12140</v>
      </c>
    </row>
    <row r="35" spans="1:6" x14ac:dyDescent="0.25">
      <c r="A35" s="104">
        <v>11273</v>
      </c>
      <c r="B35" s="104" t="s">
        <v>57</v>
      </c>
      <c r="C35" s="104" t="s">
        <v>22277</v>
      </c>
      <c r="D35" s="104" t="s">
        <v>22278</v>
      </c>
      <c r="E35" s="2">
        <v>5974</v>
      </c>
      <c r="F35" s="2">
        <v>5974</v>
      </c>
    </row>
    <row r="36" spans="1:6" x14ac:dyDescent="0.25">
      <c r="A36" s="104">
        <v>17895</v>
      </c>
      <c r="B36" s="104" t="s">
        <v>57</v>
      </c>
      <c r="C36" s="104" t="s">
        <v>622</v>
      </c>
      <c r="D36" s="104" t="s">
        <v>22279</v>
      </c>
      <c r="E36" s="2">
        <v>26149</v>
      </c>
      <c r="F36" s="2">
        <v>26149</v>
      </c>
    </row>
    <row r="37" spans="1:6" x14ac:dyDescent="0.25">
      <c r="A37" s="104">
        <v>16259</v>
      </c>
      <c r="B37" s="104" t="s">
        <v>57</v>
      </c>
      <c r="C37" s="104" t="s">
        <v>577</v>
      </c>
      <c r="D37" s="104" t="s">
        <v>22280</v>
      </c>
      <c r="E37" s="2">
        <v>0</v>
      </c>
      <c r="F37" s="2">
        <v>0</v>
      </c>
    </row>
    <row r="38" spans="1:6" x14ac:dyDescent="0.25">
      <c r="A38" s="104">
        <v>16677</v>
      </c>
      <c r="B38" s="104" t="s">
        <v>57</v>
      </c>
      <c r="C38" s="104" t="s">
        <v>717</v>
      </c>
      <c r="D38" s="104" t="s">
        <v>22283</v>
      </c>
      <c r="E38" s="2">
        <v>0</v>
      </c>
      <c r="F38" s="2">
        <v>0</v>
      </c>
    </row>
    <row r="39" spans="1:6" x14ac:dyDescent="0.25">
      <c r="A39" s="104">
        <v>17000</v>
      </c>
      <c r="B39" s="104" t="s">
        <v>57</v>
      </c>
      <c r="C39" s="104" t="s">
        <v>753</v>
      </c>
      <c r="D39" s="104" t="s">
        <v>755</v>
      </c>
      <c r="E39" s="2">
        <v>46824</v>
      </c>
      <c r="F39" s="2">
        <v>46824</v>
      </c>
    </row>
    <row r="40" spans="1:6" x14ac:dyDescent="0.25">
      <c r="A40" s="104">
        <v>16615</v>
      </c>
      <c r="B40" s="104" t="s">
        <v>57</v>
      </c>
      <c r="C40" s="104" t="s">
        <v>22290</v>
      </c>
      <c r="D40" s="104" t="s">
        <v>9029</v>
      </c>
      <c r="E40" s="2">
        <v>23374</v>
      </c>
      <c r="F40" s="2">
        <v>23374</v>
      </c>
    </row>
    <row r="41" spans="1:6" x14ac:dyDescent="0.25">
      <c r="A41" s="104">
        <v>16623</v>
      </c>
      <c r="B41" s="104" t="s">
        <v>57</v>
      </c>
      <c r="C41" s="104" t="s">
        <v>389</v>
      </c>
      <c r="D41" s="104" t="s">
        <v>390</v>
      </c>
      <c r="E41" s="2">
        <v>1468</v>
      </c>
      <c r="F41" s="2">
        <v>1468</v>
      </c>
    </row>
    <row r="42" spans="1:6" x14ac:dyDescent="0.25">
      <c r="A42" s="104">
        <v>11803</v>
      </c>
      <c r="B42" s="104" t="s">
        <v>57</v>
      </c>
      <c r="C42" s="104" t="s">
        <v>569</v>
      </c>
      <c r="D42" s="104" t="s">
        <v>571</v>
      </c>
      <c r="E42" s="2">
        <v>15731</v>
      </c>
      <c r="F42" s="2">
        <v>15731</v>
      </c>
    </row>
    <row r="43" spans="1:6" x14ac:dyDescent="0.25">
      <c r="A43" s="104">
        <v>174838</v>
      </c>
      <c r="B43" s="104" t="s">
        <v>57</v>
      </c>
      <c r="C43" s="104" t="s">
        <v>779</v>
      </c>
      <c r="D43" s="104" t="s">
        <v>781</v>
      </c>
      <c r="E43" s="2">
        <v>46593</v>
      </c>
      <c r="F43" s="2">
        <v>46593</v>
      </c>
    </row>
    <row r="44" spans="1:6" x14ac:dyDescent="0.25">
      <c r="A44" s="104">
        <v>18516</v>
      </c>
      <c r="B44" s="104" t="s">
        <v>57</v>
      </c>
      <c r="C44" s="104" t="s">
        <v>22303</v>
      </c>
      <c r="D44" s="104" t="s">
        <v>22304</v>
      </c>
      <c r="E44" s="2">
        <v>32868</v>
      </c>
      <c r="F44" s="2">
        <v>32868</v>
      </c>
    </row>
    <row r="45" spans="1:6" x14ac:dyDescent="0.25">
      <c r="A45" s="104">
        <v>806546</v>
      </c>
      <c r="B45" s="104" t="s">
        <v>57</v>
      </c>
      <c r="C45" s="104" t="s">
        <v>22307</v>
      </c>
      <c r="D45" s="104" t="s">
        <v>22308</v>
      </c>
      <c r="E45" s="2">
        <v>1131</v>
      </c>
      <c r="F45" s="2">
        <v>1131</v>
      </c>
    </row>
    <row r="46" spans="1:6" x14ac:dyDescent="0.25">
      <c r="A46" s="104">
        <v>13992</v>
      </c>
      <c r="B46" s="104" t="s">
        <v>57</v>
      </c>
      <c r="C46" s="104" t="s">
        <v>218</v>
      </c>
      <c r="D46" s="104" t="s">
        <v>219</v>
      </c>
      <c r="E46" s="2">
        <v>1950</v>
      </c>
      <c r="F46" s="2">
        <v>1950</v>
      </c>
    </row>
    <row r="47" spans="1:6" x14ac:dyDescent="0.25">
      <c r="A47" s="104">
        <v>17021</v>
      </c>
      <c r="B47" s="104" t="s">
        <v>57</v>
      </c>
      <c r="C47" s="104" t="s">
        <v>208</v>
      </c>
      <c r="D47" s="104" t="s">
        <v>210</v>
      </c>
      <c r="E47" s="2">
        <v>2010</v>
      </c>
      <c r="F47" s="2">
        <v>2010</v>
      </c>
    </row>
    <row r="48" spans="1:6" x14ac:dyDescent="0.25">
      <c r="A48" s="104">
        <v>12353</v>
      </c>
      <c r="B48" s="104" t="s">
        <v>57</v>
      </c>
      <c r="C48" s="104" t="s">
        <v>687</v>
      </c>
      <c r="D48" s="104" t="s">
        <v>688</v>
      </c>
      <c r="E48" s="2">
        <v>21592</v>
      </c>
      <c r="F48" s="2">
        <v>21592</v>
      </c>
    </row>
    <row r="49" spans="1:6" x14ac:dyDescent="0.25">
      <c r="A49" s="104">
        <v>15535</v>
      </c>
      <c r="B49" s="104" t="s">
        <v>57</v>
      </c>
      <c r="C49" s="104" t="s">
        <v>229</v>
      </c>
      <c r="D49" s="104" t="s">
        <v>22320</v>
      </c>
      <c r="E49" s="2">
        <v>1031</v>
      </c>
      <c r="F49" s="2">
        <v>1031</v>
      </c>
    </row>
    <row r="50" spans="1:6" x14ac:dyDescent="0.25">
      <c r="A50" s="104">
        <v>16497</v>
      </c>
      <c r="B50" s="104" t="s">
        <v>57</v>
      </c>
      <c r="C50" s="104" t="s">
        <v>19465</v>
      </c>
      <c r="D50" s="104" t="s">
        <v>22321</v>
      </c>
      <c r="E50" s="2">
        <v>62861</v>
      </c>
      <c r="F50" s="2">
        <v>62861</v>
      </c>
    </row>
    <row r="51" spans="1:6" x14ac:dyDescent="0.25">
      <c r="A51" s="104">
        <v>16695</v>
      </c>
      <c r="B51" s="104" t="s">
        <v>57</v>
      </c>
      <c r="C51" s="104" t="s">
        <v>22322</v>
      </c>
      <c r="D51" s="104" t="s">
        <v>22323</v>
      </c>
      <c r="E51" s="2">
        <v>0</v>
      </c>
      <c r="F51" s="2">
        <v>0</v>
      </c>
    </row>
    <row r="52" spans="1:6" x14ac:dyDescent="0.25">
      <c r="A52" s="104">
        <v>16607</v>
      </c>
      <c r="B52" s="104" t="s">
        <v>57</v>
      </c>
      <c r="C52" s="104" t="s">
        <v>756</v>
      </c>
      <c r="D52" s="104" t="s">
        <v>22325</v>
      </c>
      <c r="E52" s="2">
        <v>57429</v>
      </c>
      <c r="F52" s="2">
        <v>57429</v>
      </c>
    </row>
    <row r="53" spans="1:6" x14ac:dyDescent="0.25">
      <c r="A53" s="104">
        <v>16569</v>
      </c>
      <c r="B53" s="104" t="s">
        <v>57</v>
      </c>
      <c r="C53" s="104" t="s">
        <v>22327</v>
      </c>
      <c r="D53" s="104" t="s">
        <v>22328</v>
      </c>
      <c r="E53" s="2">
        <v>0</v>
      </c>
      <c r="F53" s="2">
        <v>0</v>
      </c>
    </row>
    <row r="54" spans="1:6" x14ac:dyDescent="0.25">
      <c r="A54" s="104">
        <v>164111</v>
      </c>
      <c r="B54" s="104" t="s">
        <v>57</v>
      </c>
      <c r="C54" s="104" t="s">
        <v>22329</v>
      </c>
      <c r="D54" s="104" t="s">
        <v>22330</v>
      </c>
      <c r="E54" s="2">
        <v>9141</v>
      </c>
      <c r="F54" s="2">
        <v>9141</v>
      </c>
    </row>
    <row r="55" spans="1:6" x14ac:dyDescent="0.25">
      <c r="A55" s="104">
        <v>189902</v>
      </c>
      <c r="B55" s="104" t="s">
        <v>57</v>
      </c>
      <c r="C55" s="104" t="s">
        <v>692</v>
      </c>
      <c r="D55" s="104" t="s">
        <v>694</v>
      </c>
      <c r="E55" s="2">
        <v>32519</v>
      </c>
      <c r="F55" s="2">
        <v>32519</v>
      </c>
    </row>
    <row r="56" spans="1:6" x14ac:dyDescent="0.25">
      <c r="A56" s="104">
        <v>12200</v>
      </c>
      <c r="B56" s="104" t="s">
        <v>57</v>
      </c>
      <c r="C56" s="104" t="s">
        <v>544</v>
      </c>
      <c r="D56" s="104" t="s">
        <v>545</v>
      </c>
      <c r="E56" s="2">
        <v>6591</v>
      </c>
      <c r="F56" s="2">
        <v>6591</v>
      </c>
    </row>
    <row r="57" spans="1:6" x14ac:dyDescent="0.25">
      <c r="A57" s="104">
        <v>12204</v>
      </c>
      <c r="B57" s="104" t="s">
        <v>57</v>
      </c>
      <c r="C57" s="104" t="s">
        <v>589</v>
      </c>
      <c r="D57" s="104" t="s">
        <v>591</v>
      </c>
      <c r="E57" s="2">
        <v>14826</v>
      </c>
      <c r="F57" s="2">
        <v>14826</v>
      </c>
    </row>
    <row r="58" spans="1:6" x14ac:dyDescent="0.25">
      <c r="A58" s="104">
        <v>205690</v>
      </c>
      <c r="B58" s="104" t="s">
        <v>57</v>
      </c>
      <c r="C58" s="104" t="s">
        <v>188</v>
      </c>
      <c r="D58" s="104" t="s">
        <v>189</v>
      </c>
      <c r="E58" s="2">
        <v>0</v>
      </c>
      <c r="F58" s="2">
        <v>0</v>
      </c>
    </row>
    <row r="59" spans="1:6" x14ac:dyDescent="0.25">
      <c r="A59" s="104">
        <v>16260</v>
      </c>
      <c r="B59" s="104" t="s">
        <v>57</v>
      </c>
      <c r="C59" s="104" t="s">
        <v>22342</v>
      </c>
      <c r="D59" s="104" t="s">
        <v>22343</v>
      </c>
      <c r="E59" s="2">
        <v>324841</v>
      </c>
      <c r="F59" s="2">
        <v>324841</v>
      </c>
    </row>
    <row r="60" spans="1:6" x14ac:dyDescent="0.25">
      <c r="A60" s="104">
        <v>17025</v>
      </c>
      <c r="B60" s="104" t="s">
        <v>57</v>
      </c>
      <c r="C60" s="104" t="s">
        <v>814</v>
      </c>
      <c r="D60" s="104" t="s">
        <v>22344</v>
      </c>
      <c r="E60" s="2">
        <v>138055</v>
      </c>
      <c r="F60" s="2">
        <v>138055</v>
      </c>
    </row>
    <row r="61" spans="1:6" x14ac:dyDescent="0.25">
      <c r="A61" s="104">
        <v>17133</v>
      </c>
      <c r="B61" s="104" t="s">
        <v>57</v>
      </c>
      <c r="C61" s="104" t="s">
        <v>747</v>
      </c>
      <c r="D61" s="104" t="s">
        <v>22345</v>
      </c>
      <c r="E61" s="2">
        <v>61641</v>
      </c>
      <c r="F61" s="2">
        <v>61641</v>
      </c>
    </row>
    <row r="62" spans="1:6" x14ac:dyDescent="0.25">
      <c r="A62" s="104">
        <v>11525</v>
      </c>
      <c r="B62" s="104" t="s">
        <v>57</v>
      </c>
      <c r="C62" s="104" t="s">
        <v>19349</v>
      </c>
      <c r="D62" s="104" t="s">
        <v>22346</v>
      </c>
      <c r="E62" s="2">
        <v>0</v>
      </c>
      <c r="F62" s="2">
        <v>0</v>
      </c>
    </row>
    <row r="63" spans="1:6" x14ac:dyDescent="0.25">
      <c r="A63" s="104">
        <v>139507</v>
      </c>
      <c r="B63" s="104" t="s">
        <v>57</v>
      </c>
      <c r="C63" s="104" t="s">
        <v>572</v>
      </c>
      <c r="D63" s="104" t="s">
        <v>22347</v>
      </c>
      <c r="E63" s="2">
        <v>28118</v>
      </c>
      <c r="F63" s="2">
        <v>28118</v>
      </c>
    </row>
    <row r="64" spans="1:6" x14ac:dyDescent="0.25">
      <c r="A64" s="104">
        <v>18966</v>
      </c>
      <c r="B64" s="104" t="s">
        <v>57</v>
      </c>
      <c r="C64" s="104" t="s">
        <v>22348</v>
      </c>
      <c r="D64" s="104" t="s">
        <v>22349</v>
      </c>
      <c r="E64" s="2">
        <v>7331</v>
      </c>
      <c r="F64" s="2">
        <v>7331</v>
      </c>
    </row>
    <row r="65" spans="1:6" x14ac:dyDescent="0.25">
      <c r="A65" s="104">
        <v>18349</v>
      </c>
      <c r="B65" s="104" t="s">
        <v>57</v>
      </c>
      <c r="C65" s="104" t="s">
        <v>672</v>
      </c>
      <c r="D65" s="104" t="s">
        <v>22350</v>
      </c>
      <c r="E65" s="2">
        <v>27200</v>
      </c>
      <c r="F65" s="2">
        <v>27200</v>
      </c>
    </row>
    <row r="66" spans="1:6" x14ac:dyDescent="0.25">
      <c r="A66" s="104">
        <v>17957</v>
      </c>
      <c r="B66" s="104" t="s">
        <v>57</v>
      </c>
      <c r="C66" s="104" t="s">
        <v>707</v>
      </c>
      <c r="D66" s="104" t="s">
        <v>22351</v>
      </c>
      <c r="E66" s="2">
        <v>34715</v>
      </c>
      <c r="F66" s="2">
        <v>34715</v>
      </c>
    </row>
    <row r="67" spans="1:6" x14ac:dyDescent="0.25">
      <c r="A67" s="104">
        <v>12217</v>
      </c>
      <c r="B67" s="104" t="s">
        <v>57</v>
      </c>
      <c r="C67" s="104" t="s">
        <v>689</v>
      </c>
      <c r="D67" s="104" t="s">
        <v>22352</v>
      </c>
      <c r="E67" s="2">
        <v>10312</v>
      </c>
      <c r="F67" s="2">
        <v>10312</v>
      </c>
    </row>
    <row r="68" spans="1:6" x14ac:dyDescent="0.25">
      <c r="A68" s="104">
        <v>14725</v>
      </c>
      <c r="B68" s="104" t="s">
        <v>57</v>
      </c>
      <c r="C68" s="104" t="s">
        <v>22353</v>
      </c>
      <c r="D68" s="104" t="s">
        <v>22354</v>
      </c>
      <c r="E68" s="2">
        <v>67827</v>
      </c>
      <c r="F68" s="2">
        <v>67827</v>
      </c>
    </row>
    <row r="69" spans="1:6" x14ac:dyDescent="0.25">
      <c r="A69" s="104">
        <v>16659</v>
      </c>
      <c r="B69" s="104" t="s">
        <v>57</v>
      </c>
      <c r="C69" s="104" t="s">
        <v>597</v>
      </c>
      <c r="D69" s="104" t="s">
        <v>598</v>
      </c>
      <c r="E69" s="2">
        <v>0</v>
      </c>
      <c r="F69" s="2">
        <v>0</v>
      </c>
    </row>
    <row r="70" spans="1:6" x14ac:dyDescent="0.25">
      <c r="A70" s="104">
        <v>11894</v>
      </c>
      <c r="B70" s="104" t="s">
        <v>57</v>
      </c>
      <c r="C70" s="104" t="s">
        <v>457</v>
      </c>
      <c r="D70" s="104" t="s">
        <v>22362</v>
      </c>
      <c r="E70" s="2">
        <v>12131</v>
      </c>
      <c r="F70" s="2">
        <v>12131</v>
      </c>
    </row>
    <row r="71" spans="1:6" x14ac:dyDescent="0.25">
      <c r="A71" s="104">
        <v>12470</v>
      </c>
      <c r="B71" s="104" t="s">
        <v>57</v>
      </c>
      <c r="C71" s="104" t="s">
        <v>22364</v>
      </c>
      <c r="D71" s="104" t="s">
        <v>22365</v>
      </c>
      <c r="E71" s="2">
        <v>15555</v>
      </c>
      <c r="F71" s="2">
        <v>15555</v>
      </c>
    </row>
    <row r="72" spans="1:6" x14ac:dyDescent="0.25">
      <c r="A72" s="104">
        <v>12661</v>
      </c>
      <c r="B72" s="104" t="s">
        <v>57</v>
      </c>
      <c r="C72" s="104" t="s">
        <v>701</v>
      </c>
      <c r="D72" s="104" t="s">
        <v>703</v>
      </c>
      <c r="E72" s="2">
        <v>38642</v>
      </c>
      <c r="F72" s="2">
        <v>38642</v>
      </c>
    </row>
    <row r="73" spans="1:6" x14ac:dyDescent="0.25">
      <c r="A73" s="104">
        <v>17774</v>
      </c>
      <c r="B73" s="104" t="s">
        <v>57</v>
      </c>
      <c r="C73" s="104" t="s">
        <v>805</v>
      </c>
      <c r="D73" s="104" t="s">
        <v>22383</v>
      </c>
      <c r="E73" s="2">
        <v>95878</v>
      </c>
      <c r="F73" s="2">
        <v>95878</v>
      </c>
    </row>
    <row r="74" spans="1:6" x14ac:dyDescent="0.25">
      <c r="A74" s="104">
        <v>13617</v>
      </c>
      <c r="B74" s="104" t="s">
        <v>57</v>
      </c>
      <c r="C74" s="104" t="s">
        <v>223</v>
      </c>
      <c r="D74" s="104" t="s">
        <v>22384</v>
      </c>
      <c r="E74" s="2">
        <v>2897</v>
      </c>
      <c r="F74" s="2">
        <v>2897</v>
      </c>
    </row>
    <row r="75" spans="1:6" x14ac:dyDescent="0.25">
      <c r="A75" s="104">
        <v>12994</v>
      </c>
      <c r="B75" s="104" t="s">
        <v>57</v>
      </c>
      <c r="C75" s="104" t="s">
        <v>22385</v>
      </c>
      <c r="D75" s="104" t="s">
        <v>710</v>
      </c>
      <c r="E75" s="2">
        <v>3183</v>
      </c>
      <c r="F75" s="2">
        <v>3183</v>
      </c>
    </row>
    <row r="76" spans="1:6" x14ac:dyDescent="0.25">
      <c r="A76" s="104">
        <v>575175</v>
      </c>
      <c r="B76" s="104" t="s">
        <v>57</v>
      </c>
      <c r="C76" s="104" t="s">
        <v>157</v>
      </c>
      <c r="D76" s="104" t="s">
        <v>158</v>
      </c>
      <c r="E76" s="2">
        <v>0</v>
      </c>
      <c r="F76" s="2">
        <v>0</v>
      </c>
    </row>
    <row r="77" spans="1:6" x14ac:dyDescent="0.25">
      <c r="A77" s="104">
        <v>826066</v>
      </c>
      <c r="B77" s="104" t="s">
        <v>57</v>
      </c>
      <c r="C77" s="104" t="s">
        <v>159</v>
      </c>
      <c r="D77" s="104" t="s">
        <v>22386</v>
      </c>
      <c r="E77" s="2">
        <v>655</v>
      </c>
      <c r="F77" s="2">
        <v>655</v>
      </c>
    </row>
    <row r="78" spans="1:6" x14ac:dyDescent="0.25">
      <c r="A78" s="104">
        <v>12562</v>
      </c>
      <c r="B78" s="104" t="s">
        <v>57</v>
      </c>
      <c r="C78" s="104" t="s">
        <v>765</v>
      </c>
      <c r="D78" s="104" t="s">
        <v>767</v>
      </c>
      <c r="E78" s="2">
        <v>34841</v>
      </c>
      <c r="F78" s="2">
        <v>34841</v>
      </c>
    </row>
    <row r="79" spans="1:6" x14ac:dyDescent="0.25">
      <c r="A79" s="104">
        <v>10817</v>
      </c>
      <c r="B79" s="104" t="s">
        <v>57</v>
      </c>
      <c r="C79" s="104" t="s">
        <v>437</v>
      </c>
      <c r="D79" s="104" t="s">
        <v>22388</v>
      </c>
      <c r="E79" s="2">
        <v>6225</v>
      </c>
      <c r="F79" s="2">
        <v>6225</v>
      </c>
    </row>
    <row r="80" spans="1:6" x14ac:dyDescent="0.25">
      <c r="A80" s="104">
        <v>164132</v>
      </c>
      <c r="B80" s="104" t="s">
        <v>57</v>
      </c>
      <c r="C80" s="104" t="s">
        <v>127</v>
      </c>
      <c r="D80" s="104" t="s">
        <v>129</v>
      </c>
      <c r="E80" s="2">
        <v>2029</v>
      </c>
      <c r="F80" s="2">
        <v>2029</v>
      </c>
    </row>
    <row r="81" spans="1:6" x14ac:dyDescent="0.25">
      <c r="A81" s="104">
        <v>10467</v>
      </c>
      <c r="B81" s="104" t="s">
        <v>57</v>
      </c>
      <c r="C81" s="104" t="s">
        <v>352</v>
      </c>
      <c r="D81" s="104" t="s">
        <v>22389</v>
      </c>
      <c r="E81" s="2">
        <v>9182</v>
      </c>
      <c r="F81" s="2">
        <v>9182</v>
      </c>
    </row>
    <row r="82" spans="1:6" x14ac:dyDescent="0.25">
      <c r="A82" s="104">
        <v>16194</v>
      </c>
      <c r="B82" s="104" t="s">
        <v>57</v>
      </c>
      <c r="C82" s="104" t="s">
        <v>558</v>
      </c>
      <c r="D82" s="104" t="s">
        <v>560</v>
      </c>
      <c r="E82" s="2">
        <v>9446</v>
      </c>
      <c r="F82" s="2">
        <v>9446</v>
      </c>
    </row>
    <row r="83" spans="1:6" x14ac:dyDescent="0.25">
      <c r="A83" s="104">
        <v>13720</v>
      </c>
      <c r="B83" s="104" t="s">
        <v>57</v>
      </c>
      <c r="C83" s="104" t="s">
        <v>313</v>
      </c>
      <c r="D83" s="104" t="s">
        <v>315</v>
      </c>
      <c r="E83" s="2">
        <v>3367</v>
      </c>
      <c r="F83" s="2">
        <v>3367</v>
      </c>
    </row>
    <row r="84" spans="1:6" x14ac:dyDescent="0.25">
      <c r="A84" s="104">
        <v>17197</v>
      </c>
      <c r="B84" s="104" t="s">
        <v>57</v>
      </c>
      <c r="C84" s="104" t="s">
        <v>249</v>
      </c>
      <c r="D84" s="104" t="s">
        <v>22408</v>
      </c>
      <c r="E84" s="2">
        <v>2774</v>
      </c>
      <c r="F84" s="2">
        <v>2774</v>
      </c>
    </row>
    <row r="85" spans="1:6" x14ac:dyDescent="0.25">
      <c r="A85" s="104">
        <v>760787</v>
      </c>
      <c r="B85" s="104" t="s">
        <v>57</v>
      </c>
      <c r="C85" s="104" t="s">
        <v>22411</v>
      </c>
      <c r="D85" s="104" t="s">
        <v>22412</v>
      </c>
      <c r="E85" s="2">
        <v>0</v>
      </c>
      <c r="F85" s="2">
        <v>0</v>
      </c>
    </row>
    <row r="86" spans="1:6" x14ac:dyDescent="0.25">
      <c r="A86" s="104">
        <v>605067</v>
      </c>
      <c r="B86" s="104" t="s">
        <v>57</v>
      </c>
      <c r="C86" s="104" t="s">
        <v>19337</v>
      </c>
      <c r="D86" s="104" t="s">
        <v>19338</v>
      </c>
      <c r="E86" s="2">
        <v>23693</v>
      </c>
      <c r="F86" s="2">
        <v>23693</v>
      </c>
    </row>
    <row r="87" spans="1:6" x14ac:dyDescent="0.25">
      <c r="A87" s="104">
        <v>164048</v>
      </c>
      <c r="B87" s="104" t="s">
        <v>57</v>
      </c>
      <c r="C87" s="104" t="s">
        <v>19432</v>
      </c>
      <c r="D87" s="104" t="s">
        <v>22421</v>
      </c>
      <c r="E87" s="2">
        <v>16088</v>
      </c>
      <c r="F87" s="2">
        <v>16088</v>
      </c>
    </row>
    <row r="88" spans="1:6" x14ac:dyDescent="0.25">
      <c r="A88" s="104">
        <v>17266</v>
      </c>
      <c r="B88" s="104" t="s">
        <v>57</v>
      </c>
      <c r="C88" s="104" t="s">
        <v>530</v>
      </c>
      <c r="D88" s="104" t="s">
        <v>22422</v>
      </c>
      <c r="E88" s="2">
        <v>8391</v>
      </c>
      <c r="F88" s="2">
        <v>8391</v>
      </c>
    </row>
    <row r="89" spans="1:6" x14ac:dyDescent="0.25">
      <c r="A89" s="104">
        <v>10750</v>
      </c>
      <c r="B89" s="104" t="s">
        <v>57</v>
      </c>
      <c r="C89" s="104" t="s">
        <v>297</v>
      </c>
      <c r="D89" s="104" t="s">
        <v>22423</v>
      </c>
      <c r="E89" s="2">
        <v>6484</v>
      </c>
      <c r="F89" s="2">
        <v>6484</v>
      </c>
    </row>
    <row r="90" spans="1:6" x14ac:dyDescent="0.25">
      <c r="A90" s="104">
        <v>609844</v>
      </c>
      <c r="B90" s="104" t="s">
        <v>57</v>
      </c>
      <c r="C90" s="104" t="s">
        <v>104</v>
      </c>
      <c r="D90" s="104" t="s">
        <v>22429</v>
      </c>
      <c r="E90" s="2">
        <v>1000</v>
      </c>
      <c r="F90" s="2">
        <v>1000</v>
      </c>
    </row>
    <row r="91" spans="1:6" x14ac:dyDescent="0.25">
      <c r="A91" s="104">
        <v>16513</v>
      </c>
      <c r="B91" s="104" t="s">
        <v>57</v>
      </c>
      <c r="C91" s="104" t="s">
        <v>820</v>
      </c>
      <c r="D91" s="104" t="s">
        <v>22435</v>
      </c>
      <c r="E91" s="2">
        <v>57210</v>
      </c>
      <c r="F91" s="2">
        <v>57210</v>
      </c>
    </row>
    <row r="92" spans="1:6" x14ac:dyDescent="0.25">
      <c r="A92" s="104">
        <v>13907</v>
      </c>
      <c r="B92" s="104" t="s">
        <v>57</v>
      </c>
      <c r="C92" s="104" t="s">
        <v>564</v>
      </c>
      <c r="D92" s="104" t="s">
        <v>565</v>
      </c>
      <c r="E92" s="2">
        <v>8504</v>
      </c>
      <c r="F92" s="2">
        <v>8504</v>
      </c>
    </row>
    <row r="93" spans="1:6" x14ac:dyDescent="0.25">
      <c r="A93" s="104">
        <v>695154</v>
      </c>
      <c r="B93" s="104" t="s">
        <v>57</v>
      </c>
      <c r="C93" s="104" t="s">
        <v>220</v>
      </c>
      <c r="D93" s="104" t="s">
        <v>22441</v>
      </c>
      <c r="E93" s="2">
        <v>2184</v>
      </c>
      <c r="F93" s="2">
        <v>2184</v>
      </c>
    </row>
    <row r="94" spans="1:6" x14ac:dyDescent="0.25">
      <c r="A94" s="104">
        <v>16375</v>
      </c>
      <c r="B94" s="104" t="s">
        <v>57</v>
      </c>
      <c r="C94" s="104" t="s">
        <v>586</v>
      </c>
      <c r="D94" s="104" t="s">
        <v>588</v>
      </c>
      <c r="E94" s="2">
        <v>12585</v>
      </c>
      <c r="F94" s="2">
        <v>12585</v>
      </c>
    </row>
    <row r="95" spans="1:6" x14ac:dyDescent="0.25">
      <c r="A95" s="104">
        <v>16883</v>
      </c>
      <c r="B95" s="104" t="s">
        <v>57</v>
      </c>
      <c r="C95" s="104" t="s">
        <v>796</v>
      </c>
      <c r="D95" s="104" t="s">
        <v>22450</v>
      </c>
      <c r="E95" s="2">
        <v>29967</v>
      </c>
      <c r="F95" s="2">
        <v>29967</v>
      </c>
    </row>
    <row r="96" spans="1:6" x14ac:dyDescent="0.25">
      <c r="A96" s="104">
        <v>607437</v>
      </c>
      <c r="B96" s="104" t="s">
        <v>57</v>
      </c>
      <c r="C96" s="104" t="s">
        <v>22453</v>
      </c>
      <c r="D96" s="104" t="s">
        <v>22454</v>
      </c>
      <c r="E96" s="2">
        <v>1138</v>
      </c>
      <c r="F96" s="2">
        <v>1138</v>
      </c>
    </row>
    <row r="97" spans="1:6" x14ac:dyDescent="0.25">
      <c r="A97" s="104">
        <v>15081</v>
      </c>
      <c r="B97" s="104" t="s">
        <v>57</v>
      </c>
      <c r="C97" s="104" t="s">
        <v>762</v>
      </c>
      <c r="D97" s="104" t="s">
        <v>764</v>
      </c>
      <c r="E97" s="2">
        <v>40277</v>
      </c>
      <c r="F97" s="2">
        <v>40277</v>
      </c>
    </row>
    <row r="98" spans="1:6" x14ac:dyDescent="0.25">
      <c r="A98" s="104">
        <v>697429</v>
      </c>
      <c r="B98" s="104" t="s">
        <v>57</v>
      </c>
      <c r="C98" s="104" t="s">
        <v>22459</v>
      </c>
      <c r="D98" s="104" t="s">
        <v>22460</v>
      </c>
      <c r="E98" s="2">
        <v>0</v>
      </c>
      <c r="F98" s="2">
        <v>0</v>
      </c>
    </row>
    <row r="99" spans="1:6" x14ac:dyDescent="0.25">
      <c r="A99" s="104">
        <v>13725</v>
      </c>
      <c r="B99" s="104" t="s">
        <v>57</v>
      </c>
      <c r="C99" s="104" t="s">
        <v>172</v>
      </c>
      <c r="D99" s="104" t="s">
        <v>173</v>
      </c>
      <c r="E99" s="2">
        <v>1302</v>
      </c>
      <c r="F99" s="2">
        <v>1302</v>
      </c>
    </row>
    <row r="100" spans="1:6" x14ac:dyDescent="0.25">
      <c r="A100" s="104">
        <v>577607</v>
      </c>
      <c r="B100" s="104" t="s">
        <v>57</v>
      </c>
      <c r="C100" s="104" t="s">
        <v>811</v>
      </c>
      <c r="D100" s="104" t="s">
        <v>813</v>
      </c>
      <c r="E100" s="2">
        <v>0</v>
      </c>
      <c r="F100" s="2">
        <v>0</v>
      </c>
    </row>
    <row r="101" spans="1:6" x14ac:dyDescent="0.25">
      <c r="A101" s="104">
        <v>12539</v>
      </c>
      <c r="B101" s="104" t="s">
        <v>57</v>
      </c>
      <c r="C101" s="104" t="s">
        <v>782</v>
      </c>
      <c r="D101" s="104" t="s">
        <v>784</v>
      </c>
      <c r="E101" s="2">
        <v>54748</v>
      </c>
      <c r="F101" s="2">
        <v>54748</v>
      </c>
    </row>
    <row r="102" spans="1:6" x14ac:dyDescent="0.25">
      <c r="A102" s="104">
        <v>16885</v>
      </c>
      <c r="B102" s="104" t="s">
        <v>57</v>
      </c>
      <c r="C102" s="104" t="s">
        <v>376</v>
      </c>
      <c r="D102" s="104" t="s">
        <v>378</v>
      </c>
      <c r="E102" s="2">
        <v>6122</v>
      </c>
      <c r="F102" s="2">
        <v>6122</v>
      </c>
    </row>
    <row r="103" spans="1:6" x14ac:dyDescent="0.25">
      <c r="A103" s="104">
        <v>12860</v>
      </c>
      <c r="B103" s="104" t="s">
        <v>57</v>
      </c>
      <c r="C103" s="104" t="s">
        <v>349</v>
      </c>
      <c r="D103" s="104" t="s">
        <v>351</v>
      </c>
      <c r="E103" s="2">
        <v>15918</v>
      </c>
      <c r="F103" s="2">
        <v>15918</v>
      </c>
    </row>
    <row r="104" spans="1:6" x14ac:dyDescent="0.25">
      <c r="A104" s="104">
        <v>455416</v>
      </c>
      <c r="B104" s="104" t="s">
        <v>57</v>
      </c>
      <c r="C104" s="104" t="s">
        <v>112</v>
      </c>
      <c r="D104" s="104" t="s">
        <v>113</v>
      </c>
      <c r="E104" s="2">
        <v>0</v>
      </c>
      <c r="F104" s="2">
        <v>0</v>
      </c>
    </row>
    <row r="105" spans="1:6" x14ac:dyDescent="0.25">
      <c r="A105" s="104">
        <v>203639</v>
      </c>
      <c r="B105" s="104" t="s">
        <v>57</v>
      </c>
      <c r="C105" s="104" t="s">
        <v>445</v>
      </c>
      <c r="D105" s="104" t="s">
        <v>447</v>
      </c>
      <c r="E105" s="2">
        <v>11912</v>
      </c>
      <c r="F105" s="2">
        <v>11912</v>
      </c>
    </row>
    <row r="106" spans="1:6" x14ac:dyDescent="0.25">
      <c r="A106" s="104">
        <v>143560</v>
      </c>
      <c r="B106" s="104" t="s">
        <v>57</v>
      </c>
      <c r="C106" s="104" t="s">
        <v>148</v>
      </c>
      <c r="D106" s="104" t="s">
        <v>150</v>
      </c>
      <c r="E106" s="2">
        <v>1197</v>
      </c>
      <c r="F106" s="2">
        <v>1197</v>
      </c>
    </row>
    <row r="107" spans="1:6" x14ac:dyDescent="0.25">
      <c r="A107" s="104">
        <v>15253</v>
      </c>
      <c r="B107" s="104" t="s">
        <v>57</v>
      </c>
      <c r="C107" s="104" t="s">
        <v>74</v>
      </c>
      <c r="D107" s="104" t="s">
        <v>22479</v>
      </c>
      <c r="E107" s="2">
        <v>669</v>
      </c>
      <c r="F107" s="2">
        <v>669</v>
      </c>
    </row>
    <row r="108" spans="1:6" x14ac:dyDescent="0.25">
      <c r="A108" s="104">
        <v>12739</v>
      </c>
      <c r="B108" s="104" t="s">
        <v>57</v>
      </c>
      <c r="C108" s="104" t="s">
        <v>434</v>
      </c>
      <c r="D108" s="104" t="s">
        <v>22480</v>
      </c>
      <c r="E108" s="2">
        <v>6445</v>
      </c>
      <c r="F108" s="2">
        <v>6445</v>
      </c>
    </row>
    <row r="109" spans="1:6" x14ac:dyDescent="0.25">
      <c r="A109" s="104">
        <v>783605</v>
      </c>
      <c r="B109" s="104" t="s">
        <v>57</v>
      </c>
      <c r="C109" s="104" t="s">
        <v>759</v>
      </c>
      <c r="D109" s="104" t="s">
        <v>761</v>
      </c>
      <c r="E109" s="2">
        <v>65339</v>
      </c>
      <c r="F109" s="2">
        <v>65339</v>
      </c>
    </row>
    <row r="110" spans="1:6" x14ac:dyDescent="0.25">
      <c r="A110" s="104">
        <v>15314</v>
      </c>
      <c r="B110" s="104" t="s">
        <v>57</v>
      </c>
      <c r="C110" s="104" t="s">
        <v>316</v>
      </c>
      <c r="D110" s="104" t="s">
        <v>318</v>
      </c>
      <c r="E110" s="2">
        <v>0</v>
      </c>
      <c r="F110" s="2">
        <v>0</v>
      </c>
    </row>
    <row r="111" spans="1:6" x14ac:dyDescent="0.25">
      <c r="A111" s="104">
        <v>14079</v>
      </c>
      <c r="B111" s="104" t="s">
        <v>57</v>
      </c>
      <c r="C111" s="104" t="s">
        <v>238</v>
      </c>
      <c r="D111" s="104" t="s">
        <v>22502</v>
      </c>
      <c r="E111" s="2">
        <v>1800</v>
      </c>
      <c r="F111" s="2">
        <v>1800</v>
      </c>
    </row>
    <row r="112" spans="1:6" x14ac:dyDescent="0.25">
      <c r="A112" s="104">
        <v>12364</v>
      </c>
      <c r="B112" s="104" t="s">
        <v>57</v>
      </c>
      <c r="C112" s="104" t="s">
        <v>799</v>
      </c>
      <c r="D112" s="104" t="s">
        <v>801</v>
      </c>
      <c r="E112" s="2">
        <v>76911</v>
      </c>
      <c r="F112" s="2">
        <v>76911</v>
      </c>
    </row>
    <row r="113" spans="1:6" x14ac:dyDescent="0.25">
      <c r="A113" s="104">
        <v>12366</v>
      </c>
      <c r="B113" s="104" t="s">
        <v>57</v>
      </c>
      <c r="C113" s="104" t="s">
        <v>22503</v>
      </c>
      <c r="D113" s="104" t="s">
        <v>22504</v>
      </c>
      <c r="E113" s="2">
        <v>7660</v>
      </c>
      <c r="F113" s="2">
        <v>7660</v>
      </c>
    </row>
    <row r="114" spans="1:6" x14ac:dyDescent="0.25">
      <c r="A114" s="104">
        <v>14436</v>
      </c>
      <c r="B114" s="104" t="s">
        <v>57</v>
      </c>
      <c r="C114" s="104" t="s">
        <v>419</v>
      </c>
      <c r="D114" s="104" t="s">
        <v>421</v>
      </c>
      <c r="E114" s="2">
        <v>3271</v>
      </c>
      <c r="F114" s="2">
        <v>3271</v>
      </c>
    </row>
    <row r="115" spans="1:6" x14ac:dyDescent="0.25">
      <c r="A115" s="104">
        <v>16224</v>
      </c>
      <c r="B115" s="104" t="s">
        <v>57</v>
      </c>
      <c r="C115" s="104" t="s">
        <v>169</v>
      </c>
      <c r="D115" s="104" t="s">
        <v>22505</v>
      </c>
      <c r="E115" s="2">
        <v>1561</v>
      </c>
      <c r="F115" s="2">
        <v>1561</v>
      </c>
    </row>
    <row r="116" spans="1:6" x14ac:dyDescent="0.25">
      <c r="A116" s="104">
        <v>14440</v>
      </c>
      <c r="B116" s="104" t="s">
        <v>57</v>
      </c>
      <c r="C116" s="104" t="s">
        <v>630</v>
      </c>
      <c r="D116" s="104" t="s">
        <v>632</v>
      </c>
      <c r="E116" s="2">
        <v>19460</v>
      </c>
      <c r="F116" s="2">
        <v>19460</v>
      </c>
    </row>
    <row r="117" spans="1:6" x14ac:dyDescent="0.25">
      <c r="A117" s="104">
        <v>768725</v>
      </c>
      <c r="B117" s="104" t="s">
        <v>57</v>
      </c>
      <c r="C117" s="104" t="s">
        <v>195</v>
      </c>
      <c r="D117" s="104" t="s">
        <v>197</v>
      </c>
      <c r="E117" s="2">
        <v>5773</v>
      </c>
      <c r="F117" s="2">
        <v>5773</v>
      </c>
    </row>
    <row r="118" spans="1:6" x14ac:dyDescent="0.25">
      <c r="A118" s="104">
        <v>17049</v>
      </c>
      <c r="B118" s="104" t="s">
        <v>57</v>
      </c>
      <c r="C118" s="104" t="s">
        <v>550</v>
      </c>
      <c r="D118" s="104" t="s">
        <v>551</v>
      </c>
      <c r="E118" s="2">
        <v>10489</v>
      </c>
      <c r="F118" s="2">
        <v>10489</v>
      </c>
    </row>
    <row r="119" spans="1:6" x14ac:dyDescent="0.25">
      <c r="A119" s="104">
        <v>871573</v>
      </c>
      <c r="B119" s="104" t="s">
        <v>57</v>
      </c>
      <c r="C119" s="104" t="s">
        <v>22521</v>
      </c>
      <c r="D119" s="104" t="s">
        <v>22522</v>
      </c>
      <c r="E119" s="2">
        <v>2495</v>
      </c>
      <c r="F119" s="2">
        <v>2495</v>
      </c>
    </row>
    <row r="120" spans="1:6" x14ac:dyDescent="0.25">
      <c r="A120" s="104">
        <v>14350</v>
      </c>
      <c r="B120" s="104" t="s">
        <v>57</v>
      </c>
      <c r="C120" s="104" t="s">
        <v>19430</v>
      </c>
      <c r="D120" s="104" t="s">
        <v>22524</v>
      </c>
      <c r="E120" s="2">
        <v>26352</v>
      </c>
      <c r="F120" s="2">
        <v>26352</v>
      </c>
    </row>
    <row r="121" spans="1:6" x14ac:dyDescent="0.25">
      <c r="A121" s="104">
        <v>527694</v>
      </c>
      <c r="B121" s="104" t="s">
        <v>57</v>
      </c>
      <c r="C121" s="104" t="s">
        <v>541</v>
      </c>
      <c r="D121" s="104" t="s">
        <v>543</v>
      </c>
      <c r="E121" s="2">
        <v>17279</v>
      </c>
      <c r="F121" s="2">
        <v>17279</v>
      </c>
    </row>
    <row r="122" spans="1:6" x14ac:dyDescent="0.25">
      <c r="A122" s="104">
        <v>518815</v>
      </c>
      <c r="B122" s="104" t="s">
        <v>57</v>
      </c>
      <c r="C122" s="104" t="s">
        <v>22525</v>
      </c>
      <c r="D122" s="104" t="s">
        <v>22526</v>
      </c>
      <c r="E122" s="2">
        <v>4036</v>
      </c>
      <c r="F122" s="2">
        <v>4036</v>
      </c>
    </row>
    <row r="123" spans="1:6" x14ac:dyDescent="0.25">
      <c r="A123" s="104">
        <v>15658</v>
      </c>
      <c r="B123" s="104" t="s">
        <v>57</v>
      </c>
      <c r="C123" s="104" t="s">
        <v>398</v>
      </c>
      <c r="D123" s="104" t="s">
        <v>400</v>
      </c>
      <c r="E123" s="2">
        <v>28876</v>
      </c>
      <c r="F123" s="2">
        <v>28876</v>
      </c>
    </row>
    <row r="124" spans="1:6" x14ac:dyDescent="0.25">
      <c r="A124" s="104">
        <v>17331</v>
      </c>
      <c r="B124" s="104" t="s">
        <v>57</v>
      </c>
      <c r="C124" s="104" t="s">
        <v>462</v>
      </c>
      <c r="D124" s="104" t="s">
        <v>22532</v>
      </c>
      <c r="E124" s="2">
        <v>5269</v>
      </c>
      <c r="F124" s="2">
        <v>5269</v>
      </c>
    </row>
    <row r="125" spans="1:6" x14ac:dyDescent="0.25">
      <c r="A125" s="104">
        <v>15659</v>
      </c>
      <c r="B125" s="104" t="s">
        <v>57</v>
      </c>
      <c r="C125" s="104" t="s">
        <v>476</v>
      </c>
      <c r="D125" s="104" t="s">
        <v>477</v>
      </c>
      <c r="E125" s="2">
        <v>2514</v>
      </c>
      <c r="F125" s="2">
        <v>2514</v>
      </c>
    </row>
    <row r="126" spans="1:6" x14ac:dyDescent="0.25">
      <c r="A126" s="104">
        <v>12669</v>
      </c>
      <c r="B126" s="104" t="s">
        <v>57</v>
      </c>
      <c r="C126" s="104" t="s">
        <v>362</v>
      </c>
      <c r="D126" s="104" t="s">
        <v>22537</v>
      </c>
      <c r="E126" s="2">
        <v>3998</v>
      </c>
      <c r="F126" s="2">
        <v>3998</v>
      </c>
    </row>
    <row r="127" spans="1:6" x14ac:dyDescent="0.25">
      <c r="A127" s="104">
        <v>16467</v>
      </c>
      <c r="B127" s="104" t="s">
        <v>57</v>
      </c>
      <c r="C127" s="104" t="s">
        <v>19463</v>
      </c>
      <c r="D127" s="104" t="s">
        <v>19464</v>
      </c>
      <c r="E127" s="2">
        <v>8629</v>
      </c>
      <c r="F127" s="2">
        <v>8629</v>
      </c>
    </row>
    <row r="128" spans="1:6" x14ac:dyDescent="0.25">
      <c r="A128" s="104">
        <v>18525</v>
      </c>
      <c r="B128" s="104" t="s">
        <v>57</v>
      </c>
      <c r="C128" s="104" t="s">
        <v>121</v>
      </c>
      <c r="D128" s="104" t="s">
        <v>22576</v>
      </c>
      <c r="E128" s="2">
        <v>0</v>
      </c>
      <c r="F128" s="2">
        <v>0</v>
      </c>
    </row>
    <row r="129" spans="1:6" x14ac:dyDescent="0.25">
      <c r="A129" s="104">
        <v>16227</v>
      </c>
      <c r="B129" s="104" t="s">
        <v>57</v>
      </c>
      <c r="C129" s="104" t="s">
        <v>311</v>
      </c>
      <c r="D129" s="104" t="s">
        <v>22577</v>
      </c>
      <c r="E129" s="2">
        <v>4778</v>
      </c>
      <c r="F129" s="2">
        <v>4778</v>
      </c>
    </row>
    <row r="130" spans="1:6" x14ac:dyDescent="0.25">
      <c r="A130" s="104">
        <v>12021</v>
      </c>
      <c r="B130" s="104" t="s">
        <v>57</v>
      </c>
      <c r="C130" s="104" t="s">
        <v>319</v>
      </c>
      <c r="D130" s="104" t="s">
        <v>22578</v>
      </c>
      <c r="E130" s="2">
        <v>4252</v>
      </c>
      <c r="F130" s="2">
        <v>4252</v>
      </c>
    </row>
    <row r="131" spans="1:6" x14ac:dyDescent="0.25">
      <c r="A131" s="104">
        <v>599476</v>
      </c>
      <c r="B131" s="104" t="s">
        <v>57</v>
      </c>
      <c r="C131" s="104" t="s">
        <v>19460</v>
      </c>
      <c r="D131" s="104" t="s">
        <v>19461</v>
      </c>
      <c r="E131" s="2">
        <v>3514</v>
      </c>
      <c r="F131" s="2">
        <v>3514</v>
      </c>
    </row>
    <row r="132" spans="1:6" x14ac:dyDescent="0.25">
      <c r="A132" s="104">
        <v>570203</v>
      </c>
      <c r="B132" s="104" t="s">
        <v>57</v>
      </c>
      <c r="C132" s="104" t="s">
        <v>303</v>
      </c>
      <c r="D132" s="104" t="s">
        <v>22584</v>
      </c>
      <c r="E132" s="2">
        <v>5008</v>
      </c>
      <c r="F132" s="2">
        <v>5008</v>
      </c>
    </row>
    <row r="133" spans="1:6" x14ac:dyDescent="0.25">
      <c r="A133" s="104">
        <v>452498</v>
      </c>
      <c r="B133" s="104" t="s">
        <v>57</v>
      </c>
      <c r="C133" s="104" t="s">
        <v>19424</v>
      </c>
      <c r="D133" s="104" t="s">
        <v>19425</v>
      </c>
      <c r="E133" s="2">
        <v>3305</v>
      </c>
      <c r="F133" s="2">
        <v>3305</v>
      </c>
    </row>
    <row r="134" spans="1:6" x14ac:dyDescent="0.25">
      <c r="A134" s="104">
        <v>554299</v>
      </c>
      <c r="B134" s="104" t="s">
        <v>57</v>
      </c>
      <c r="C134" s="104" t="s">
        <v>86</v>
      </c>
      <c r="D134" s="104" t="s">
        <v>88</v>
      </c>
      <c r="E134" s="2">
        <v>589</v>
      </c>
      <c r="F134" s="2">
        <v>589</v>
      </c>
    </row>
    <row r="135" spans="1:6" x14ac:dyDescent="0.25">
      <c r="A135" s="104">
        <v>15670</v>
      </c>
      <c r="B135" s="104" t="s">
        <v>57</v>
      </c>
      <c r="C135" s="104" t="s">
        <v>785</v>
      </c>
      <c r="D135" s="104" t="s">
        <v>787</v>
      </c>
      <c r="E135" s="2">
        <v>43176</v>
      </c>
      <c r="F135" s="2">
        <v>43176</v>
      </c>
    </row>
    <row r="136" spans="1:6" x14ac:dyDescent="0.25">
      <c r="A136" s="104">
        <v>12682</v>
      </c>
      <c r="B136" s="104" t="s">
        <v>57</v>
      </c>
      <c r="C136" s="104" t="s">
        <v>22590</v>
      </c>
      <c r="D136" s="104" t="s">
        <v>22591</v>
      </c>
      <c r="E136" s="2">
        <v>16818</v>
      </c>
      <c r="F136" s="2">
        <v>16818</v>
      </c>
    </row>
    <row r="137" spans="1:6" x14ac:dyDescent="0.25">
      <c r="A137" s="104">
        <v>183014</v>
      </c>
      <c r="B137" s="104" t="s">
        <v>57</v>
      </c>
      <c r="C137" s="104" t="s">
        <v>442</v>
      </c>
      <c r="D137" s="104" t="s">
        <v>444</v>
      </c>
      <c r="E137" s="2">
        <v>13758</v>
      </c>
      <c r="F137" s="2">
        <v>13758</v>
      </c>
    </row>
    <row r="138" spans="1:6" x14ac:dyDescent="0.25">
      <c r="A138" s="105">
        <v>12269</v>
      </c>
      <c r="B138" s="104" t="s">
        <v>57</v>
      </c>
      <c r="C138" s="105" t="s">
        <v>19373</v>
      </c>
      <c r="D138" s="105" t="s">
        <v>22597</v>
      </c>
      <c r="E138" s="2">
        <v>0</v>
      </c>
      <c r="F138" s="2">
        <v>0</v>
      </c>
    </row>
    <row r="139" spans="1:6" x14ac:dyDescent="0.25">
      <c r="A139" s="104">
        <v>769877</v>
      </c>
      <c r="B139" s="104" t="s">
        <v>57</v>
      </c>
      <c r="C139" s="104" t="s">
        <v>201</v>
      </c>
      <c r="D139" s="104" t="s">
        <v>202</v>
      </c>
      <c r="E139" s="2">
        <v>554</v>
      </c>
      <c r="F139" s="2">
        <v>554</v>
      </c>
    </row>
    <row r="140" spans="1:6" x14ac:dyDescent="0.25">
      <c r="A140" s="104">
        <v>449687</v>
      </c>
      <c r="B140" s="104" t="s">
        <v>57</v>
      </c>
      <c r="C140" s="104" t="s">
        <v>490</v>
      </c>
      <c r="D140" s="104" t="s">
        <v>492</v>
      </c>
      <c r="E140" s="2">
        <v>11803</v>
      </c>
      <c r="F140" s="2">
        <v>11803</v>
      </c>
    </row>
    <row r="141" spans="1:6" x14ac:dyDescent="0.25">
      <c r="A141" s="104">
        <v>720172</v>
      </c>
      <c r="B141" s="104" t="s">
        <v>57</v>
      </c>
      <c r="C141" s="104" t="s">
        <v>22607</v>
      </c>
      <c r="D141" s="104" t="s">
        <v>22608</v>
      </c>
      <c r="E141" s="2">
        <v>4913</v>
      </c>
      <c r="F141" s="2">
        <v>4913</v>
      </c>
    </row>
    <row r="142" spans="1:6" x14ac:dyDescent="0.25">
      <c r="A142" s="104">
        <v>527766</v>
      </c>
      <c r="B142" s="104" t="s">
        <v>57</v>
      </c>
      <c r="C142" s="104" t="s">
        <v>373</v>
      </c>
      <c r="D142" s="104" t="s">
        <v>22609</v>
      </c>
      <c r="E142" s="2">
        <v>7014</v>
      </c>
      <c r="F142" s="2">
        <v>7014</v>
      </c>
    </row>
    <row r="143" spans="1:6" x14ac:dyDescent="0.25">
      <c r="A143" s="104">
        <v>17918</v>
      </c>
      <c r="B143" s="104" t="s">
        <v>57</v>
      </c>
      <c r="C143" s="104" t="s">
        <v>391</v>
      </c>
      <c r="D143" s="104" t="s">
        <v>22611</v>
      </c>
      <c r="E143" s="2">
        <v>0</v>
      </c>
      <c r="F143" s="2">
        <v>0</v>
      </c>
    </row>
    <row r="144" spans="1:6" x14ac:dyDescent="0.25">
      <c r="A144" s="104">
        <v>18000</v>
      </c>
      <c r="B144" s="104" t="s">
        <v>57</v>
      </c>
      <c r="C144" s="104" t="s">
        <v>627</v>
      </c>
      <c r="D144" s="104" t="s">
        <v>629</v>
      </c>
      <c r="E144" s="2">
        <v>4007</v>
      </c>
      <c r="F144" s="2">
        <v>4007</v>
      </c>
    </row>
    <row r="145" spans="1:6" x14ac:dyDescent="0.25">
      <c r="A145" s="104">
        <v>10450</v>
      </c>
      <c r="B145" s="104" t="s">
        <v>57</v>
      </c>
      <c r="C145" s="104" t="s">
        <v>22618</v>
      </c>
      <c r="D145" s="104" t="s">
        <v>22619</v>
      </c>
      <c r="E145" s="2">
        <v>41306</v>
      </c>
      <c r="F145" s="2">
        <v>41306</v>
      </c>
    </row>
    <row r="146" spans="1:6" x14ac:dyDescent="0.25">
      <c r="A146" s="104">
        <v>11904</v>
      </c>
      <c r="B146" s="104" t="s">
        <v>57</v>
      </c>
      <c r="C146" s="104" t="s">
        <v>309</v>
      </c>
      <c r="D146" s="104" t="s">
        <v>310</v>
      </c>
      <c r="E146" s="2">
        <v>0</v>
      </c>
      <c r="F146" s="2">
        <v>0</v>
      </c>
    </row>
    <row r="147" spans="1:6" x14ac:dyDescent="0.25">
      <c r="A147" s="104">
        <v>11464</v>
      </c>
      <c r="B147" s="104" t="s">
        <v>57</v>
      </c>
      <c r="C147" s="104" t="s">
        <v>22638</v>
      </c>
      <c r="D147" s="104" t="s">
        <v>22639</v>
      </c>
      <c r="E147" s="2">
        <v>101536</v>
      </c>
      <c r="F147" s="2">
        <v>101536</v>
      </c>
    </row>
    <row r="148" spans="1:6" x14ac:dyDescent="0.25">
      <c r="A148" s="104">
        <v>448838</v>
      </c>
      <c r="B148" s="104" t="s">
        <v>57</v>
      </c>
      <c r="C148" s="104" t="s">
        <v>636</v>
      </c>
      <c r="D148" s="104" t="s">
        <v>638</v>
      </c>
      <c r="E148" s="2">
        <v>31313</v>
      </c>
      <c r="F148" s="2">
        <v>31313</v>
      </c>
    </row>
    <row r="149" spans="1:6" x14ac:dyDescent="0.25">
      <c r="A149" s="104">
        <v>12401</v>
      </c>
      <c r="B149" s="104" t="s">
        <v>57</v>
      </c>
      <c r="C149" s="104" t="s">
        <v>823</v>
      </c>
      <c r="D149" s="104" t="s">
        <v>22640</v>
      </c>
      <c r="E149" s="2">
        <v>101333</v>
      </c>
      <c r="F149" s="2">
        <v>101333</v>
      </c>
    </row>
    <row r="150" spans="1:6" x14ac:dyDescent="0.25">
      <c r="A150" s="104">
        <v>18532</v>
      </c>
      <c r="B150" s="104" t="s">
        <v>57</v>
      </c>
      <c r="C150" s="104" t="s">
        <v>291</v>
      </c>
      <c r="D150" s="104" t="s">
        <v>22643</v>
      </c>
      <c r="E150" s="2">
        <v>3628</v>
      </c>
      <c r="F150" s="2">
        <v>3628</v>
      </c>
    </row>
    <row r="151" spans="1:6" x14ac:dyDescent="0.25">
      <c r="A151" s="104">
        <v>12524</v>
      </c>
      <c r="B151" s="104" t="s">
        <v>57</v>
      </c>
      <c r="C151" s="104" t="s">
        <v>22651</v>
      </c>
      <c r="D151" s="104" t="s">
        <v>22652</v>
      </c>
      <c r="E151" s="2">
        <v>49655</v>
      </c>
      <c r="F151" s="2">
        <v>49655</v>
      </c>
    </row>
    <row r="152" spans="1:6" x14ac:dyDescent="0.25">
      <c r="A152" s="104">
        <v>17885</v>
      </c>
      <c r="B152" s="104" t="s">
        <v>57</v>
      </c>
      <c r="C152" s="104" t="s">
        <v>552</v>
      </c>
      <c r="D152" s="104" t="s">
        <v>22655</v>
      </c>
      <c r="E152" s="2">
        <v>14887</v>
      </c>
      <c r="F152" s="2">
        <v>14887</v>
      </c>
    </row>
    <row r="153" spans="1:6" x14ac:dyDescent="0.25">
      <c r="A153" s="104">
        <v>838009</v>
      </c>
      <c r="B153" s="104" t="s">
        <v>57</v>
      </c>
      <c r="C153" s="104" t="s">
        <v>22656</v>
      </c>
      <c r="D153" s="104" t="s">
        <v>22657</v>
      </c>
      <c r="E153" s="2">
        <v>5988</v>
      </c>
      <c r="F153" s="2">
        <v>5988</v>
      </c>
    </row>
    <row r="154" spans="1:6" x14ac:dyDescent="0.25">
      <c r="A154" s="104">
        <v>533177</v>
      </c>
      <c r="B154" s="104" t="s">
        <v>57</v>
      </c>
      <c r="C154" s="104" t="s">
        <v>371</v>
      </c>
      <c r="D154" s="104" t="s">
        <v>372</v>
      </c>
      <c r="E154" s="2">
        <v>0</v>
      </c>
      <c r="F154" s="2">
        <v>0</v>
      </c>
    </row>
    <row r="155" spans="1:6" x14ac:dyDescent="0.25">
      <c r="A155" s="104">
        <v>16514</v>
      </c>
      <c r="B155" s="104" t="s">
        <v>57</v>
      </c>
      <c r="C155" s="104" t="s">
        <v>616</v>
      </c>
      <c r="D155" s="104" t="s">
        <v>618</v>
      </c>
      <c r="E155" s="2">
        <v>11209</v>
      </c>
      <c r="F155" s="2">
        <v>11209</v>
      </c>
    </row>
    <row r="156" spans="1:6" x14ac:dyDescent="0.25">
      <c r="A156" s="104">
        <v>18404</v>
      </c>
      <c r="B156" s="104" t="s">
        <v>57</v>
      </c>
      <c r="C156" s="104" t="s">
        <v>22660</v>
      </c>
      <c r="D156" s="104" t="s">
        <v>22661</v>
      </c>
      <c r="E156" s="2">
        <v>10228</v>
      </c>
      <c r="F156" s="2">
        <v>10228</v>
      </c>
    </row>
    <row r="157" spans="1:6" x14ac:dyDescent="0.25">
      <c r="A157" s="104">
        <v>595260</v>
      </c>
      <c r="B157" s="104" t="s">
        <v>57</v>
      </c>
      <c r="C157" s="104" t="s">
        <v>469</v>
      </c>
      <c r="D157" s="104" t="s">
        <v>470</v>
      </c>
      <c r="E157" s="2">
        <v>10645</v>
      </c>
      <c r="F157" s="2">
        <v>10645</v>
      </c>
    </row>
    <row r="158" spans="1:6" x14ac:dyDescent="0.25">
      <c r="A158" s="104">
        <v>523463</v>
      </c>
      <c r="B158" s="104" t="s">
        <v>57</v>
      </c>
      <c r="C158" s="104" t="s">
        <v>791</v>
      </c>
      <c r="D158" s="104" t="s">
        <v>793</v>
      </c>
      <c r="E158" s="2">
        <v>58787</v>
      </c>
      <c r="F158" s="2">
        <v>58787</v>
      </c>
    </row>
    <row r="159" spans="1:6" x14ac:dyDescent="0.25">
      <c r="A159" s="104">
        <v>12404</v>
      </c>
      <c r="B159" s="104" t="s">
        <v>57</v>
      </c>
      <c r="C159" s="104" t="s">
        <v>773</v>
      </c>
      <c r="D159" s="104" t="s">
        <v>775</v>
      </c>
      <c r="E159" s="2">
        <v>43509</v>
      </c>
      <c r="F159" s="2">
        <v>43509</v>
      </c>
    </row>
    <row r="160" spans="1:6" x14ac:dyDescent="0.25">
      <c r="A160" s="104">
        <v>18257</v>
      </c>
      <c r="B160" s="104" t="s">
        <v>57</v>
      </c>
      <c r="C160" s="104" t="s">
        <v>728</v>
      </c>
      <c r="D160" s="104" t="s">
        <v>22664</v>
      </c>
      <c r="E160" s="2">
        <v>23478</v>
      </c>
      <c r="F160" s="2">
        <v>23478</v>
      </c>
    </row>
    <row r="161" spans="1:6" x14ac:dyDescent="0.25">
      <c r="A161" s="104">
        <v>12531</v>
      </c>
      <c r="B161" s="104" t="s">
        <v>57</v>
      </c>
      <c r="C161" s="104" t="s">
        <v>19383</v>
      </c>
      <c r="D161" s="104" t="s">
        <v>19384</v>
      </c>
      <c r="E161" s="2">
        <v>5235</v>
      </c>
      <c r="F161" s="2">
        <v>5235</v>
      </c>
    </row>
    <row r="162" spans="1:6" x14ac:dyDescent="0.25">
      <c r="A162" s="104">
        <v>16991</v>
      </c>
      <c r="B162" s="104" t="s">
        <v>57</v>
      </c>
      <c r="C162" s="104" t="s">
        <v>22668</v>
      </c>
      <c r="D162" s="104" t="s">
        <v>22669</v>
      </c>
      <c r="E162" s="2">
        <v>1471</v>
      </c>
      <c r="F162" s="2">
        <v>1471</v>
      </c>
    </row>
    <row r="163" spans="1:6" x14ac:dyDescent="0.25">
      <c r="A163" s="104">
        <v>12704</v>
      </c>
      <c r="B163" s="104" t="s">
        <v>57</v>
      </c>
      <c r="C163" s="104" t="s">
        <v>504</v>
      </c>
      <c r="D163" s="104" t="s">
        <v>506</v>
      </c>
      <c r="E163" s="2">
        <v>16687</v>
      </c>
      <c r="F163" s="2">
        <v>16687</v>
      </c>
    </row>
    <row r="164" spans="1:6" x14ac:dyDescent="0.25">
      <c r="A164" s="104">
        <v>12645</v>
      </c>
      <c r="B164" s="104" t="s">
        <v>57</v>
      </c>
      <c r="C164" s="104" t="s">
        <v>667</v>
      </c>
      <c r="D164" s="104" t="s">
        <v>669</v>
      </c>
      <c r="E164" s="2">
        <v>25687</v>
      </c>
      <c r="F164" s="2">
        <v>25687</v>
      </c>
    </row>
    <row r="165" spans="1:6" x14ac:dyDescent="0.25">
      <c r="A165" s="104">
        <v>12580</v>
      </c>
      <c r="B165" s="104" t="s">
        <v>57</v>
      </c>
      <c r="C165" s="104" t="s">
        <v>794</v>
      </c>
      <c r="D165" s="104" t="s">
        <v>795</v>
      </c>
      <c r="E165" s="2">
        <v>41514</v>
      </c>
      <c r="F165" s="2">
        <v>41514</v>
      </c>
    </row>
    <row r="166" spans="1:6" x14ac:dyDescent="0.25">
      <c r="A166" s="104">
        <v>12637</v>
      </c>
      <c r="B166" s="104" t="s">
        <v>57</v>
      </c>
      <c r="C166" s="104" t="s">
        <v>22684</v>
      </c>
      <c r="D166" s="104" t="s">
        <v>22685</v>
      </c>
      <c r="E166" s="2">
        <v>84851</v>
      </c>
      <c r="F166" s="2">
        <v>84851</v>
      </c>
    </row>
    <row r="167" spans="1:6" x14ac:dyDescent="0.25">
      <c r="A167" s="104">
        <v>12800</v>
      </c>
      <c r="B167" s="104" t="s">
        <v>57</v>
      </c>
      <c r="C167" s="104" t="s">
        <v>451</v>
      </c>
      <c r="D167" s="104" t="s">
        <v>453</v>
      </c>
      <c r="E167" s="2">
        <v>7627</v>
      </c>
      <c r="F167" s="2">
        <v>7627</v>
      </c>
    </row>
    <row r="168" spans="1:6" x14ac:dyDescent="0.25">
      <c r="A168" s="104">
        <v>16235</v>
      </c>
      <c r="B168" s="104" t="s">
        <v>57</v>
      </c>
      <c r="C168" s="104" t="s">
        <v>498</v>
      </c>
      <c r="D168" s="104" t="s">
        <v>500</v>
      </c>
      <c r="E168" s="2">
        <v>13132</v>
      </c>
      <c r="F168" s="2">
        <v>13132</v>
      </c>
    </row>
    <row r="169" spans="1:6" x14ac:dyDescent="0.25">
      <c r="A169" s="104">
        <v>19416</v>
      </c>
      <c r="B169" s="104" t="s">
        <v>57</v>
      </c>
      <c r="C169" s="104" t="s">
        <v>266</v>
      </c>
      <c r="D169" s="104" t="s">
        <v>267</v>
      </c>
      <c r="E169" s="2">
        <v>1979</v>
      </c>
      <c r="F169" s="2">
        <v>1979</v>
      </c>
    </row>
    <row r="170" spans="1:6" x14ac:dyDescent="0.25">
      <c r="A170" s="104">
        <v>17902</v>
      </c>
      <c r="B170" s="104" t="s">
        <v>57</v>
      </c>
      <c r="C170" s="104" t="s">
        <v>19489</v>
      </c>
      <c r="D170" s="104" t="s">
        <v>22691</v>
      </c>
      <c r="E170" s="2">
        <v>49646</v>
      </c>
      <c r="F170" s="2">
        <v>49646</v>
      </c>
    </row>
    <row r="171" spans="1:6" x14ac:dyDescent="0.25">
      <c r="A171" s="104">
        <v>16976</v>
      </c>
      <c r="B171" s="104" t="s">
        <v>57</v>
      </c>
      <c r="C171" s="104" t="s">
        <v>513</v>
      </c>
      <c r="D171" s="104" t="s">
        <v>22692</v>
      </c>
      <c r="E171" s="2">
        <v>6718</v>
      </c>
      <c r="F171" s="2">
        <v>6718</v>
      </c>
    </row>
    <row r="172" spans="1:6" x14ac:dyDescent="0.25">
      <c r="A172" s="104">
        <v>15678</v>
      </c>
      <c r="B172" s="104" t="s">
        <v>57</v>
      </c>
      <c r="C172" s="104" t="s">
        <v>431</v>
      </c>
      <c r="D172" s="104" t="s">
        <v>22693</v>
      </c>
      <c r="E172" s="2">
        <v>9028</v>
      </c>
      <c r="F172" s="2">
        <v>9028</v>
      </c>
    </row>
    <row r="173" spans="1:6" x14ac:dyDescent="0.25">
      <c r="A173" s="104">
        <v>711369</v>
      </c>
      <c r="B173" s="104" t="s">
        <v>57</v>
      </c>
      <c r="C173" s="104" t="s">
        <v>22694</v>
      </c>
      <c r="D173" s="104" t="s">
        <v>22695</v>
      </c>
      <c r="E173" s="2">
        <v>1171</v>
      </c>
      <c r="F173" s="2">
        <v>1171</v>
      </c>
    </row>
    <row r="174" spans="1:6" x14ac:dyDescent="0.25">
      <c r="A174" s="104">
        <v>442494</v>
      </c>
      <c r="B174" s="104" t="s">
        <v>57</v>
      </c>
      <c r="C174" s="104" t="s">
        <v>282</v>
      </c>
      <c r="D174" s="104" t="s">
        <v>284</v>
      </c>
      <c r="E174" s="2">
        <v>4082</v>
      </c>
      <c r="F174" s="2">
        <v>4082</v>
      </c>
    </row>
    <row r="175" spans="1:6" x14ac:dyDescent="0.25">
      <c r="A175" s="104">
        <v>679355</v>
      </c>
      <c r="B175" s="104" t="s">
        <v>57</v>
      </c>
      <c r="C175" s="104" t="s">
        <v>177</v>
      </c>
      <c r="D175" s="104" t="s">
        <v>22696</v>
      </c>
      <c r="E175" s="2">
        <v>1126</v>
      </c>
      <c r="F175" s="2">
        <v>1126</v>
      </c>
    </row>
    <row r="176" spans="1:6" x14ac:dyDescent="0.25">
      <c r="A176" s="104">
        <v>568539</v>
      </c>
      <c r="B176" s="104" t="s">
        <v>57</v>
      </c>
      <c r="C176" s="104" t="s">
        <v>734</v>
      </c>
      <c r="D176" s="104" t="s">
        <v>736</v>
      </c>
      <c r="E176" s="2">
        <v>112138</v>
      </c>
      <c r="F176" s="2">
        <v>112138</v>
      </c>
    </row>
    <row r="177" spans="1:6" x14ac:dyDescent="0.25">
      <c r="A177" s="104">
        <v>861518</v>
      </c>
      <c r="B177" s="104" t="s">
        <v>57</v>
      </c>
      <c r="C177" s="104" t="s">
        <v>22703</v>
      </c>
      <c r="D177" s="104" t="s">
        <v>22704</v>
      </c>
      <c r="E177" s="2">
        <v>2237</v>
      </c>
      <c r="F177" s="2">
        <v>2237</v>
      </c>
    </row>
    <row r="178" spans="1:6" x14ac:dyDescent="0.25">
      <c r="A178" s="104">
        <v>12631</v>
      </c>
      <c r="B178" s="104" t="s">
        <v>57</v>
      </c>
      <c r="C178" s="104" t="s">
        <v>483</v>
      </c>
      <c r="D178" s="104" t="s">
        <v>485</v>
      </c>
      <c r="E178" s="2">
        <v>3698</v>
      </c>
      <c r="F178" s="2">
        <v>3698</v>
      </c>
    </row>
    <row r="179" spans="1:6" x14ac:dyDescent="0.25">
      <c r="A179" s="104">
        <v>16878</v>
      </c>
      <c r="B179" s="104" t="s">
        <v>57</v>
      </c>
      <c r="C179" s="104" t="s">
        <v>566</v>
      </c>
      <c r="D179" s="104" t="s">
        <v>568</v>
      </c>
      <c r="E179" s="2">
        <v>15204</v>
      </c>
      <c r="F179" s="2">
        <v>15204</v>
      </c>
    </row>
    <row r="180" spans="1:6" x14ac:dyDescent="0.25">
      <c r="A180" s="104">
        <v>11913</v>
      </c>
      <c r="B180" s="104" t="s">
        <v>57</v>
      </c>
      <c r="C180" s="104" t="s">
        <v>610</v>
      </c>
      <c r="D180" s="104" t="s">
        <v>19357</v>
      </c>
      <c r="E180" s="2">
        <v>16093</v>
      </c>
      <c r="F180" s="2">
        <v>16093</v>
      </c>
    </row>
    <row r="181" spans="1:6" x14ac:dyDescent="0.25">
      <c r="A181" s="104">
        <v>14863</v>
      </c>
      <c r="B181" s="104" t="s">
        <v>57</v>
      </c>
      <c r="C181" s="104" t="s">
        <v>661</v>
      </c>
      <c r="D181" s="104" t="s">
        <v>663</v>
      </c>
      <c r="E181" s="2">
        <v>31623</v>
      </c>
      <c r="F181" s="2">
        <v>31623</v>
      </c>
    </row>
    <row r="182" spans="1:6" x14ac:dyDescent="0.25">
      <c r="A182" s="104">
        <v>14862</v>
      </c>
      <c r="B182" s="104" t="s">
        <v>57</v>
      </c>
      <c r="C182" s="104" t="s">
        <v>236</v>
      </c>
      <c r="D182" s="104" t="s">
        <v>237</v>
      </c>
      <c r="E182" s="2">
        <v>4485</v>
      </c>
      <c r="F182" s="2">
        <v>4485</v>
      </c>
    </row>
    <row r="183" spans="1:6" x14ac:dyDescent="0.25">
      <c r="A183" s="104">
        <v>113708</v>
      </c>
      <c r="B183" s="104" t="s">
        <v>57</v>
      </c>
      <c r="C183" s="104" t="s">
        <v>22740</v>
      </c>
      <c r="D183" s="104" t="s">
        <v>22741</v>
      </c>
      <c r="E183" s="2">
        <v>755</v>
      </c>
      <c r="F183" s="2">
        <v>755</v>
      </c>
    </row>
    <row r="184" spans="1:6" x14ac:dyDescent="0.25">
      <c r="A184" s="104">
        <v>14656</v>
      </c>
      <c r="B184" s="104" t="s">
        <v>57</v>
      </c>
      <c r="C184" s="104" t="s">
        <v>368</v>
      </c>
      <c r="D184" s="104" t="s">
        <v>370</v>
      </c>
      <c r="E184" s="2">
        <v>7047</v>
      </c>
      <c r="F184" s="2">
        <v>7047</v>
      </c>
    </row>
    <row r="185" spans="1:6" x14ac:dyDescent="0.25">
      <c r="A185" s="104">
        <v>16518</v>
      </c>
      <c r="B185" s="104" t="s">
        <v>57</v>
      </c>
      <c r="C185" s="104" t="s">
        <v>731</v>
      </c>
      <c r="D185" s="104" t="s">
        <v>22753</v>
      </c>
      <c r="E185" s="2">
        <v>38809</v>
      </c>
      <c r="F185" s="2">
        <v>38809</v>
      </c>
    </row>
    <row r="186" spans="1:6" x14ac:dyDescent="0.25">
      <c r="A186" s="104">
        <v>13727</v>
      </c>
      <c r="B186" s="104" t="s">
        <v>57</v>
      </c>
      <c r="C186" s="104" t="s">
        <v>19422</v>
      </c>
      <c r="D186" s="104" t="s">
        <v>22754</v>
      </c>
      <c r="E186" s="2">
        <v>54734</v>
      </c>
      <c r="F186" s="2">
        <v>54734</v>
      </c>
    </row>
    <row r="187" spans="1:6" x14ac:dyDescent="0.25">
      <c r="A187" s="104">
        <v>763629</v>
      </c>
      <c r="B187" s="104" t="s">
        <v>57</v>
      </c>
      <c r="C187" s="104" t="s">
        <v>22755</v>
      </c>
      <c r="D187" s="104" t="s">
        <v>22756</v>
      </c>
      <c r="E187" s="2">
        <v>109672</v>
      </c>
      <c r="F187" s="2">
        <v>109672</v>
      </c>
    </row>
    <row r="188" spans="1:6" x14ac:dyDescent="0.25">
      <c r="A188" s="104">
        <v>12660</v>
      </c>
      <c r="B188" s="104" t="s">
        <v>57</v>
      </c>
      <c r="C188" s="104" t="s">
        <v>768</v>
      </c>
      <c r="D188" s="104" t="s">
        <v>22757</v>
      </c>
      <c r="E188" s="2">
        <v>0</v>
      </c>
      <c r="F188" s="2">
        <v>0</v>
      </c>
    </row>
    <row r="189" spans="1:6" x14ac:dyDescent="0.25">
      <c r="A189" s="104">
        <v>12664</v>
      </c>
      <c r="B189" s="104" t="s">
        <v>57</v>
      </c>
      <c r="C189" s="104" t="s">
        <v>524</v>
      </c>
      <c r="D189" s="104" t="s">
        <v>22759</v>
      </c>
      <c r="E189" s="2">
        <v>9958</v>
      </c>
      <c r="F189" s="2">
        <v>9958</v>
      </c>
    </row>
    <row r="190" spans="1:6" x14ac:dyDescent="0.25">
      <c r="A190" s="104">
        <v>18122</v>
      </c>
      <c r="B190" s="104" t="s">
        <v>57</v>
      </c>
      <c r="C190" s="104" t="s">
        <v>263</v>
      </c>
      <c r="D190" s="104" t="s">
        <v>265</v>
      </c>
      <c r="E190" s="2">
        <v>2429</v>
      </c>
      <c r="F190" s="2">
        <v>2429</v>
      </c>
    </row>
    <row r="191" spans="1:6" x14ac:dyDescent="0.25">
      <c r="A191" s="104">
        <v>16121</v>
      </c>
      <c r="B191" s="104" t="s">
        <v>57</v>
      </c>
      <c r="C191" s="104" t="s">
        <v>410</v>
      </c>
      <c r="D191" s="104" t="s">
        <v>412</v>
      </c>
      <c r="E191" s="2">
        <v>10302</v>
      </c>
      <c r="F191" s="2">
        <v>10302</v>
      </c>
    </row>
    <row r="192" spans="1:6" x14ac:dyDescent="0.25">
      <c r="A192" s="104">
        <v>16136</v>
      </c>
      <c r="B192" s="104" t="s">
        <v>57</v>
      </c>
      <c r="C192" s="104" t="s">
        <v>428</v>
      </c>
      <c r="D192" s="104" t="s">
        <v>22762</v>
      </c>
      <c r="E192" s="2">
        <v>5205</v>
      </c>
      <c r="F192" s="2">
        <v>5205</v>
      </c>
    </row>
    <row r="193" spans="1:6" x14ac:dyDescent="0.25">
      <c r="A193" s="104">
        <v>11917</v>
      </c>
      <c r="B193" s="104" t="s">
        <v>57</v>
      </c>
      <c r="C193" s="104" t="s">
        <v>22763</v>
      </c>
      <c r="D193" s="104" t="s">
        <v>22764</v>
      </c>
      <c r="E193" s="2">
        <v>23860</v>
      </c>
      <c r="F193" s="2">
        <v>23860</v>
      </c>
    </row>
    <row r="194" spans="1:6" x14ac:dyDescent="0.25">
      <c r="A194" s="104">
        <v>11233</v>
      </c>
      <c r="B194" s="104" t="s">
        <v>57</v>
      </c>
      <c r="C194" s="104" t="s">
        <v>198</v>
      </c>
      <c r="D194" s="104" t="s">
        <v>22767</v>
      </c>
      <c r="E194" s="2">
        <v>2688</v>
      </c>
      <c r="F194" s="2">
        <v>2688</v>
      </c>
    </row>
    <row r="195" spans="1:6" x14ac:dyDescent="0.25">
      <c r="A195" s="104">
        <v>904144</v>
      </c>
      <c r="B195" s="104" t="s">
        <v>57</v>
      </c>
      <c r="C195" s="104" t="s">
        <v>22787</v>
      </c>
      <c r="D195" s="104" t="s">
        <v>22788</v>
      </c>
      <c r="E195" s="2">
        <v>1952</v>
      </c>
      <c r="F195" s="2">
        <v>1952</v>
      </c>
    </row>
    <row r="196" spans="1:6" x14ac:dyDescent="0.25">
      <c r="A196" s="104">
        <v>15856</v>
      </c>
      <c r="B196" s="104" t="s">
        <v>57</v>
      </c>
      <c r="C196" s="104" t="s">
        <v>154</v>
      </c>
      <c r="D196" s="104" t="s">
        <v>22791</v>
      </c>
      <c r="E196" s="2">
        <v>600</v>
      </c>
      <c r="F196" s="2">
        <v>600</v>
      </c>
    </row>
    <row r="197" spans="1:6" x14ac:dyDescent="0.25">
      <c r="A197" s="104">
        <v>674904</v>
      </c>
      <c r="B197" s="104" t="s">
        <v>57</v>
      </c>
      <c r="C197" s="104" t="s">
        <v>22796</v>
      </c>
      <c r="D197" s="104" t="s">
        <v>22797</v>
      </c>
      <c r="E197" s="2">
        <v>3239</v>
      </c>
      <c r="F197" s="2">
        <v>3239</v>
      </c>
    </row>
    <row r="198" spans="1:6" x14ac:dyDescent="0.25">
      <c r="A198" s="104">
        <v>12419</v>
      </c>
      <c r="B198" s="104" t="s">
        <v>57</v>
      </c>
      <c r="C198" s="104" t="s">
        <v>682</v>
      </c>
      <c r="D198" s="104" t="s">
        <v>684</v>
      </c>
      <c r="E198" s="2">
        <v>29795</v>
      </c>
      <c r="F198" s="2">
        <v>29795</v>
      </c>
    </row>
    <row r="199" spans="1:6" x14ac:dyDescent="0.25">
      <c r="A199" s="104">
        <v>17951</v>
      </c>
      <c r="B199" s="104" t="s">
        <v>57</v>
      </c>
      <c r="C199" s="104" t="s">
        <v>739</v>
      </c>
      <c r="D199" s="104" t="s">
        <v>22798</v>
      </c>
      <c r="E199" s="2">
        <v>29839</v>
      </c>
      <c r="F199" s="2">
        <v>29839</v>
      </c>
    </row>
    <row r="200" spans="1:6" x14ac:dyDescent="0.25">
      <c r="A200" s="104">
        <v>193991</v>
      </c>
      <c r="B200" s="104" t="s">
        <v>57</v>
      </c>
      <c r="C200" s="104" t="s">
        <v>723</v>
      </c>
      <c r="D200" s="104" t="s">
        <v>22799</v>
      </c>
      <c r="E200" s="2">
        <v>31290</v>
      </c>
      <c r="F200" s="2">
        <v>31290</v>
      </c>
    </row>
    <row r="201" spans="1:6" x14ac:dyDescent="0.25">
      <c r="A201" s="104">
        <v>15850</v>
      </c>
      <c r="B201" s="104" t="s">
        <v>57</v>
      </c>
      <c r="C201" s="104" t="s">
        <v>592</v>
      </c>
      <c r="D201" s="104" t="s">
        <v>593</v>
      </c>
      <c r="E201" s="2">
        <v>25737</v>
      </c>
      <c r="F201" s="2">
        <v>25737</v>
      </c>
    </row>
    <row r="202" spans="1:6" x14ac:dyDescent="0.25">
      <c r="A202" s="104">
        <v>15251</v>
      </c>
      <c r="B202" s="104" t="s">
        <v>57</v>
      </c>
      <c r="C202" s="104" t="s">
        <v>118</v>
      </c>
      <c r="D202" s="104" t="s">
        <v>22802</v>
      </c>
      <c r="E202" s="2">
        <v>0</v>
      </c>
      <c r="F202" s="2">
        <v>0</v>
      </c>
    </row>
    <row r="203" spans="1:6" x14ac:dyDescent="0.25">
      <c r="A203" s="104">
        <v>12583</v>
      </c>
      <c r="B203" s="104" t="s">
        <v>57</v>
      </c>
      <c r="C203" s="104" t="s">
        <v>602</v>
      </c>
      <c r="D203" s="104" t="s">
        <v>22803</v>
      </c>
      <c r="E203" s="2">
        <v>22044</v>
      </c>
      <c r="F203" s="2">
        <v>22044</v>
      </c>
    </row>
    <row r="204" spans="1:6" x14ac:dyDescent="0.25">
      <c r="A204" s="104">
        <v>17914</v>
      </c>
      <c r="B204" s="104" t="s">
        <v>57</v>
      </c>
      <c r="C204" s="104" t="s">
        <v>737</v>
      </c>
      <c r="D204" s="104" t="s">
        <v>738</v>
      </c>
      <c r="E204" s="2">
        <v>32836</v>
      </c>
      <c r="F204" s="2">
        <v>32836</v>
      </c>
    </row>
    <row r="205" spans="1:6" x14ac:dyDescent="0.25">
      <c r="A205" s="104">
        <v>19095</v>
      </c>
      <c r="B205" s="104" t="s">
        <v>57</v>
      </c>
      <c r="C205" s="104" t="s">
        <v>19522</v>
      </c>
      <c r="D205" s="104" t="s">
        <v>22804</v>
      </c>
      <c r="E205" s="2">
        <v>2028</v>
      </c>
      <c r="F205" s="2">
        <v>2028</v>
      </c>
    </row>
    <row r="206" spans="1:6" x14ac:dyDescent="0.25">
      <c r="A206" s="104">
        <v>12477</v>
      </c>
      <c r="B206" s="104" t="s">
        <v>57</v>
      </c>
      <c r="C206" s="104" t="s">
        <v>22805</v>
      </c>
      <c r="D206" s="104" t="s">
        <v>22806</v>
      </c>
      <c r="E206" s="2">
        <v>9679</v>
      </c>
      <c r="F206" s="2">
        <v>9679</v>
      </c>
    </row>
    <row r="207" spans="1:6" x14ac:dyDescent="0.25">
      <c r="A207" s="104">
        <v>13338</v>
      </c>
      <c r="B207" s="104" t="s">
        <v>57</v>
      </c>
      <c r="C207" s="104" t="s">
        <v>22807</v>
      </c>
      <c r="D207" s="104" t="s">
        <v>22808</v>
      </c>
      <c r="E207" s="2">
        <v>13191</v>
      </c>
      <c r="F207" s="2">
        <v>13191</v>
      </c>
    </row>
    <row r="208" spans="1:6" x14ac:dyDescent="0.25">
      <c r="A208" s="104">
        <v>11390</v>
      </c>
      <c r="B208" s="104" t="s">
        <v>57</v>
      </c>
      <c r="C208" s="104" t="s">
        <v>808</v>
      </c>
      <c r="D208" s="104" t="s">
        <v>22809</v>
      </c>
      <c r="E208" s="2">
        <v>104947</v>
      </c>
      <c r="F208" s="2">
        <v>104947</v>
      </c>
    </row>
    <row r="209" spans="1:6" x14ac:dyDescent="0.25">
      <c r="A209" s="104">
        <v>17751</v>
      </c>
      <c r="B209" s="104" t="s">
        <v>57</v>
      </c>
      <c r="C209" s="104" t="s">
        <v>548</v>
      </c>
      <c r="D209" s="104" t="s">
        <v>549</v>
      </c>
      <c r="E209" s="2">
        <v>14559</v>
      </c>
      <c r="F209" s="2">
        <v>14559</v>
      </c>
    </row>
    <row r="210" spans="1:6" x14ac:dyDescent="0.25">
      <c r="A210" s="104">
        <v>12434</v>
      </c>
      <c r="B210" s="104" t="s">
        <v>57</v>
      </c>
      <c r="C210" s="104" t="s">
        <v>670</v>
      </c>
      <c r="D210" s="104" t="s">
        <v>22810</v>
      </c>
      <c r="E210" s="2">
        <v>29786</v>
      </c>
      <c r="F210" s="2">
        <v>29786</v>
      </c>
    </row>
    <row r="211" spans="1:6" x14ac:dyDescent="0.25">
      <c r="A211" s="104">
        <v>16555</v>
      </c>
      <c r="B211" s="104" t="s">
        <v>57</v>
      </c>
      <c r="C211" s="104" t="s">
        <v>695</v>
      </c>
      <c r="D211" s="104" t="s">
        <v>697</v>
      </c>
      <c r="E211" s="2">
        <v>0</v>
      </c>
      <c r="F211" s="2">
        <v>0</v>
      </c>
    </row>
    <row r="212" spans="1:6" x14ac:dyDescent="0.25">
      <c r="A212" s="104">
        <v>12691</v>
      </c>
      <c r="B212" s="104" t="s">
        <v>57</v>
      </c>
      <c r="C212" s="104" t="s">
        <v>802</v>
      </c>
      <c r="D212" s="104" t="s">
        <v>22826</v>
      </c>
      <c r="E212" s="2">
        <v>83554</v>
      </c>
      <c r="F212" s="2">
        <v>83554</v>
      </c>
    </row>
    <row r="213" spans="1:6" x14ac:dyDescent="0.25">
      <c r="A213" s="104">
        <v>576425</v>
      </c>
      <c r="B213" s="104" t="s">
        <v>57</v>
      </c>
      <c r="C213" s="104" t="s">
        <v>720</v>
      </c>
      <c r="D213" s="104" t="s">
        <v>722</v>
      </c>
      <c r="E213" s="2">
        <v>33796</v>
      </c>
      <c r="F213" s="2">
        <v>33796</v>
      </c>
    </row>
    <row r="214" spans="1:6" x14ac:dyDescent="0.25">
      <c r="A214" s="104">
        <v>17062</v>
      </c>
      <c r="B214" s="104" t="s">
        <v>57</v>
      </c>
      <c r="C214" s="104" t="s">
        <v>243</v>
      </c>
      <c r="D214" s="104" t="s">
        <v>245</v>
      </c>
      <c r="E214" s="2">
        <v>9104</v>
      </c>
      <c r="F214" s="2">
        <v>9104</v>
      </c>
    </row>
    <row r="215" spans="1:6" x14ac:dyDescent="0.25">
      <c r="A215" s="104">
        <v>483641</v>
      </c>
      <c r="B215" s="104" t="s">
        <v>57</v>
      </c>
      <c r="C215" s="104" t="s">
        <v>654</v>
      </c>
      <c r="D215" s="104" t="s">
        <v>656</v>
      </c>
      <c r="E215" s="2">
        <v>14411</v>
      </c>
      <c r="F215" s="2">
        <v>14411</v>
      </c>
    </row>
    <row r="216" spans="1:6" x14ac:dyDescent="0.25">
      <c r="A216" s="104">
        <v>749108</v>
      </c>
      <c r="B216" s="104" t="s">
        <v>57</v>
      </c>
      <c r="C216" s="104" t="s">
        <v>22841</v>
      </c>
      <c r="D216" s="104" t="s">
        <v>22842</v>
      </c>
      <c r="E216" s="2">
        <v>4931</v>
      </c>
      <c r="F216" s="2">
        <v>4931</v>
      </c>
    </row>
    <row r="217" spans="1:6" x14ac:dyDescent="0.25">
      <c r="A217" s="104">
        <v>11617</v>
      </c>
      <c r="B217" s="104" t="s">
        <v>57</v>
      </c>
      <c r="C217" s="104" t="s">
        <v>639</v>
      </c>
      <c r="D217" s="104" t="s">
        <v>22843</v>
      </c>
      <c r="E217" s="2">
        <v>22950</v>
      </c>
      <c r="F217" s="2">
        <v>22950</v>
      </c>
    </row>
    <row r="218" spans="1:6" x14ac:dyDescent="0.25">
      <c r="A218" s="104">
        <v>792236</v>
      </c>
      <c r="B218" s="104" t="s">
        <v>57</v>
      </c>
      <c r="C218" s="104" t="s">
        <v>22844</v>
      </c>
      <c r="D218" s="104" t="s">
        <v>22845</v>
      </c>
      <c r="E218" s="2">
        <v>26498</v>
      </c>
      <c r="F218" s="2">
        <v>26498</v>
      </c>
    </row>
    <row r="219" spans="1:6" x14ac:dyDescent="0.25">
      <c r="A219" s="104">
        <v>18310</v>
      </c>
      <c r="B219" s="104" t="s">
        <v>57</v>
      </c>
      <c r="C219" s="104" t="s">
        <v>22846</v>
      </c>
      <c r="D219" s="104" t="s">
        <v>22847</v>
      </c>
      <c r="E219" s="2">
        <v>103748</v>
      </c>
      <c r="F219" s="2">
        <v>103748</v>
      </c>
    </row>
    <row r="220" spans="1:6" x14ac:dyDescent="0.25">
      <c r="A220" s="104">
        <v>782097</v>
      </c>
      <c r="B220" s="104" t="s">
        <v>57</v>
      </c>
      <c r="C220" s="104" t="s">
        <v>473</v>
      </c>
      <c r="D220" s="104" t="s">
        <v>475</v>
      </c>
      <c r="E220" s="2">
        <v>13889</v>
      </c>
      <c r="F220" s="2">
        <v>13889</v>
      </c>
    </row>
    <row r="221" spans="1:6" x14ac:dyDescent="0.25">
      <c r="A221" s="104">
        <v>15450</v>
      </c>
      <c r="B221" s="104" t="s">
        <v>57</v>
      </c>
      <c r="C221" s="104" t="s">
        <v>675</v>
      </c>
      <c r="D221" s="104" t="s">
        <v>677</v>
      </c>
      <c r="E221" s="2">
        <v>16722</v>
      </c>
      <c r="F221" s="2">
        <v>16722</v>
      </c>
    </row>
    <row r="222" spans="1:6" x14ac:dyDescent="0.25">
      <c r="A222" s="104">
        <v>15617</v>
      </c>
      <c r="B222" s="104" t="s">
        <v>57</v>
      </c>
      <c r="C222" s="104" t="s">
        <v>711</v>
      </c>
      <c r="D222" s="104" t="s">
        <v>713</v>
      </c>
      <c r="E222" s="2">
        <v>16272</v>
      </c>
      <c r="F222" s="2">
        <v>16272</v>
      </c>
    </row>
    <row r="223" spans="1:6" x14ac:dyDescent="0.25">
      <c r="A223" s="104">
        <v>193994</v>
      </c>
      <c r="B223" s="104" t="s">
        <v>57</v>
      </c>
      <c r="C223" s="104" t="s">
        <v>424</v>
      </c>
      <c r="D223" s="104" t="s">
        <v>425</v>
      </c>
      <c r="E223" s="2">
        <v>8348</v>
      </c>
      <c r="F223" s="2">
        <v>8348</v>
      </c>
    </row>
    <row r="224" spans="1:6" x14ac:dyDescent="0.25">
      <c r="A224" s="104">
        <v>487693</v>
      </c>
      <c r="B224" s="104" t="s">
        <v>57</v>
      </c>
      <c r="C224" s="104" t="s">
        <v>478</v>
      </c>
      <c r="D224" s="104" t="s">
        <v>480</v>
      </c>
      <c r="E224" s="2">
        <v>5002</v>
      </c>
      <c r="F224" s="2">
        <v>5002</v>
      </c>
    </row>
    <row r="225" spans="1:6" x14ac:dyDescent="0.25">
      <c r="A225" s="104">
        <v>667781</v>
      </c>
      <c r="B225" s="104" t="s">
        <v>57</v>
      </c>
      <c r="C225" s="104" t="s">
        <v>533</v>
      </c>
      <c r="D225" s="104" t="s">
        <v>535</v>
      </c>
      <c r="E225" s="2">
        <v>14418</v>
      </c>
      <c r="F225" s="2">
        <v>14418</v>
      </c>
    </row>
    <row r="226" spans="1:6" x14ac:dyDescent="0.25">
      <c r="A226" s="104">
        <v>18104</v>
      </c>
      <c r="B226" s="104" t="s">
        <v>57</v>
      </c>
      <c r="C226" s="104" t="s">
        <v>471</v>
      </c>
      <c r="D226" s="104" t="s">
        <v>22860</v>
      </c>
      <c r="E226" s="2">
        <v>5303</v>
      </c>
      <c r="F226" s="2">
        <v>5303</v>
      </c>
    </row>
    <row r="227" spans="1:6" x14ac:dyDescent="0.25">
      <c r="A227" s="104">
        <v>14359</v>
      </c>
      <c r="B227" s="104" t="s">
        <v>57</v>
      </c>
      <c r="C227" s="104" t="s">
        <v>277</v>
      </c>
      <c r="D227" s="104" t="s">
        <v>279</v>
      </c>
      <c r="E227" s="2">
        <v>2456</v>
      </c>
      <c r="F227" s="2">
        <v>2456</v>
      </c>
    </row>
    <row r="228" spans="1:6" x14ac:dyDescent="0.25">
      <c r="A228" s="104">
        <v>15093</v>
      </c>
      <c r="B228" s="104" t="s">
        <v>57</v>
      </c>
      <c r="C228" s="104" t="s">
        <v>22862</v>
      </c>
      <c r="D228" s="104" t="s">
        <v>22863</v>
      </c>
      <c r="E228" s="2">
        <v>22815</v>
      </c>
      <c r="F228" s="2">
        <v>22815</v>
      </c>
    </row>
    <row r="229" spans="1:6" x14ac:dyDescent="0.25">
      <c r="A229" s="104">
        <v>12702</v>
      </c>
      <c r="B229" s="104" t="s">
        <v>57</v>
      </c>
      <c r="C229" s="104" t="s">
        <v>19395</v>
      </c>
      <c r="D229" s="104" t="s">
        <v>22864</v>
      </c>
      <c r="E229" s="2">
        <v>77706</v>
      </c>
      <c r="F229" s="2">
        <v>77706</v>
      </c>
    </row>
    <row r="230" spans="1:6" x14ac:dyDescent="0.25">
      <c r="A230" s="104">
        <v>17978</v>
      </c>
      <c r="B230" s="104" t="s">
        <v>57</v>
      </c>
      <c r="C230" s="104" t="s">
        <v>619</v>
      </c>
      <c r="D230" s="104" t="s">
        <v>621</v>
      </c>
      <c r="E230" s="2">
        <v>26943</v>
      </c>
      <c r="F230" s="2">
        <v>26943</v>
      </c>
    </row>
    <row r="231" spans="1:6" x14ac:dyDescent="0.25">
      <c r="A231" s="104">
        <v>15218</v>
      </c>
      <c r="B231" s="104" t="s">
        <v>57</v>
      </c>
      <c r="C231" s="104" t="s">
        <v>538</v>
      </c>
      <c r="D231" s="104" t="s">
        <v>540</v>
      </c>
      <c r="E231" s="2">
        <v>9965</v>
      </c>
      <c r="F231" s="2">
        <v>9965</v>
      </c>
    </row>
    <row r="232" spans="1:6" x14ac:dyDescent="0.25">
      <c r="A232" s="104">
        <v>16838</v>
      </c>
      <c r="B232" s="104" t="s">
        <v>57</v>
      </c>
      <c r="C232" s="104" t="s">
        <v>599</v>
      </c>
      <c r="D232" s="104" t="s">
        <v>22865</v>
      </c>
      <c r="E232" s="2">
        <v>17296</v>
      </c>
      <c r="F232" s="2">
        <v>17296</v>
      </c>
    </row>
    <row r="233" spans="1:6" x14ac:dyDescent="0.25">
      <c r="A233" s="104">
        <v>16279</v>
      </c>
      <c r="B233" s="104" t="s">
        <v>57</v>
      </c>
      <c r="C233" s="104" t="s">
        <v>346</v>
      </c>
      <c r="D233" s="104" t="s">
        <v>22866</v>
      </c>
      <c r="E233" s="2">
        <v>4232</v>
      </c>
      <c r="F233" s="2">
        <v>4232</v>
      </c>
    </row>
    <row r="234" spans="1:6" x14ac:dyDescent="0.25">
      <c r="A234" s="104">
        <v>12545</v>
      </c>
      <c r="B234" s="104" t="s">
        <v>57</v>
      </c>
      <c r="C234" s="104" t="s">
        <v>19386</v>
      </c>
      <c r="D234" s="104" t="s">
        <v>22867</v>
      </c>
      <c r="E234" s="2">
        <v>0</v>
      </c>
      <c r="F234" s="2">
        <v>0</v>
      </c>
    </row>
    <row r="235" spans="1:6" x14ac:dyDescent="0.25">
      <c r="A235" s="104">
        <v>552753</v>
      </c>
      <c r="B235" s="104" t="s">
        <v>57</v>
      </c>
      <c r="C235" s="104" t="s">
        <v>294</v>
      </c>
      <c r="D235" s="104" t="s">
        <v>296</v>
      </c>
      <c r="E235" s="2">
        <v>4358</v>
      </c>
      <c r="F235" s="2">
        <v>4358</v>
      </c>
    </row>
    <row r="236" spans="1:6" x14ac:dyDescent="0.25">
      <c r="A236" s="104">
        <v>475237</v>
      </c>
      <c r="B236" s="104" t="s">
        <v>57</v>
      </c>
      <c r="C236" s="104" t="s">
        <v>89</v>
      </c>
      <c r="D236" s="104" t="s">
        <v>91</v>
      </c>
      <c r="E236" s="2">
        <v>567</v>
      </c>
      <c r="F236" s="2">
        <v>567</v>
      </c>
    </row>
    <row r="237" spans="1:6" x14ac:dyDescent="0.25">
      <c r="A237" s="104">
        <v>12709</v>
      </c>
      <c r="B237" s="104" t="s">
        <v>57</v>
      </c>
      <c r="C237" s="104" t="s">
        <v>646</v>
      </c>
      <c r="D237" s="104" t="s">
        <v>22873</v>
      </c>
      <c r="E237" s="2">
        <v>23704</v>
      </c>
      <c r="F237" s="2">
        <v>23704</v>
      </c>
    </row>
    <row r="238" spans="1:6" x14ac:dyDescent="0.25">
      <c r="A238" s="104">
        <v>18958</v>
      </c>
      <c r="B238" s="104" t="s">
        <v>57</v>
      </c>
      <c r="C238" s="104" t="s">
        <v>185</v>
      </c>
      <c r="D238" s="104" t="s">
        <v>187</v>
      </c>
      <c r="E238" s="2">
        <v>5750</v>
      </c>
      <c r="F238" s="2">
        <v>5750</v>
      </c>
    </row>
    <row r="239" spans="1:6" x14ac:dyDescent="0.25">
      <c r="A239" s="104">
        <v>19425</v>
      </c>
      <c r="B239" s="104" t="s">
        <v>57</v>
      </c>
      <c r="C239" s="104" t="s">
        <v>337</v>
      </c>
      <c r="D239" s="104" t="s">
        <v>22880</v>
      </c>
      <c r="E239" s="2">
        <v>0</v>
      </c>
      <c r="F239" s="2">
        <v>0</v>
      </c>
    </row>
    <row r="240" spans="1:6" x14ac:dyDescent="0.25">
      <c r="A240" s="104">
        <v>19078</v>
      </c>
      <c r="B240" s="104" t="s">
        <v>57</v>
      </c>
      <c r="C240" s="104" t="s">
        <v>527</v>
      </c>
      <c r="D240" s="104" t="s">
        <v>529</v>
      </c>
      <c r="E240" s="2">
        <v>8453</v>
      </c>
      <c r="F240" s="2">
        <v>8453</v>
      </c>
    </row>
    <row r="241" spans="1:6" x14ac:dyDescent="0.25">
      <c r="A241" s="104">
        <v>19064</v>
      </c>
      <c r="B241" s="104" t="s">
        <v>57</v>
      </c>
      <c r="C241" s="104" t="s">
        <v>396</v>
      </c>
      <c r="D241" s="104" t="s">
        <v>22889</v>
      </c>
      <c r="E241" s="2">
        <v>4446</v>
      </c>
      <c r="F241" s="2">
        <v>4446</v>
      </c>
    </row>
    <row r="242" spans="1:6" x14ac:dyDescent="0.25">
      <c r="A242" s="104">
        <v>17039</v>
      </c>
      <c r="B242" s="104" t="s">
        <v>57</v>
      </c>
      <c r="C242" s="104" t="s">
        <v>750</v>
      </c>
      <c r="D242" s="104" t="s">
        <v>22895</v>
      </c>
      <c r="E242" s="2">
        <v>47723</v>
      </c>
      <c r="F242" s="2">
        <v>47723</v>
      </c>
    </row>
    <row r="243" spans="1:6" x14ac:dyDescent="0.25">
      <c r="A243" s="104">
        <v>841298</v>
      </c>
      <c r="B243" s="104" t="s">
        <v>57</v>
      </c>
      <c r="C243" s="104" t="s">
        <v>22901</v>
      </c>
      <c r="D243" s="104" t="s">
        <v>22902</v>
      </c>
      <c r="E243" s="2">
        <v>0</v>
      </c>
      <c r="F243" s="2">
        <v>0</v>
      </c>
    </row>
    <row r="244" spans="1:6" x14ac:dyDescent="0.25">
      <c r="A244" s="104">
        <v>195716</v>
      </c>
      <c r="B244" s="104" t="s">
        <v>57</v>
      </c>
      <c r="C244" s="104" t="s">
        <v>340</v>
      </c>
      <c r="D244" s="104" t="s">
        <v>22903</v>
      </c>
      <c r="E244" s="2">
        <v>4307</v>
      </c>
      <c r="F244" s="2">
        <v>4307</v>
      </c>
    </row>
    <row r="245" spans="1:6" x14ac:dyDescent="0.25">
      <c r="A245" s="104">
        <v>12719</v>
      </c>
      <c r="B245" s="104" t="s">
        <v>57</v>
      </c>
      <c r="C245" s="104" t="s">
        <v>744</v>
      </c>
      <c r="D245" s="104" t="s">
        <v>22904</v>
      </c>
      <c r="E245" s="2">
        <v>40999</v>
      </c>
      <c r="F245" s="2">
        <v>40999</v>
      </c>
    </row>
    <row r="246" spans="1:6" x14ac:dyDescent="0.25">
      <c r="A246" s="104">
        <v>16846</v>
      </c>
      <c r="B246" s="104" t="s">
        <v>57</v>
      </c>
      <c r="C246" s="104" t="s">
        <v>521</v>
      </c>
      <c r="D246" s="104" t="s">
        <v>22905</v>
      </c>
      <c r="E246" s="2">
        <v>7428</v>
      </c>
      <c r="F246" s="2">
        <v>7428</v>
      </c>
    </row>
    <row r="247" spans="1:6" x14ac:dyDescent="0.25">
      <c r="A247" s="104">
        <v>19067</v>
      </c>
      <c r="B247" s="104" t="s">
        <v>57</v>
      </c>
      <c r="C247" s="104" t="s">
        <v>519</v>
      </c>
      <c r="D247" s="104" t="s">
        <v>520</v>
      </c>
      <c r="E247" s="2">
        <v>10348</v>
      </c>
      <c r="F247" s="2">
        <v>10348</v>
      </c>
    </row>
    <row r="248" spans="1:6" x14ac:dyDescent="0.25">
      <c r="A248" s="104">
        <v>11481</v>
      </c>
      <c r="B248" s="104" t="s">
        <v>57</v>
      </c>
      <c r="C248" s="104" t="s">
        <v>22910</v>
      </c>
      <c r="D248" s="104" t="s">
        <v>22911</v>
      </c>
      <c r="E248" s="2">
        <v>116590</v>
      </c>
      <c r="F248" s="2">
        <v>116590</v>
      </c>
    </row>
    <row r="249" spans="1:6" x14ac:dyDescent="0.25">
      <c r="A249" s="104">
        <v>16162</v>
      </c>
      <c r="B249" s="104" t="s">
        <v>57</v>
      </c>
      <c r="C249" s="104" t="s">
        <v>574</v>
      </c>
      <c r="D249" s="104" t="s">
        <v>576</v>
      </c>
      <c r="E249" s="2">
        <v>12089</v>
      </c>
      <c r="F249" s="2">
        <v>12089</v>
      </c>
    </row>
    <row r="250" spans="1:6" x14ac:dyDescent="0.25">
      <c r="A250" s="104">
        <v>15712</v>
      </c>
      <c r="B250" s="104" t="s">
        <v>57</v>
      </c>
      <c r="C250" s="104" t="s">
        <v>594</v>
      </c>
      <c r="D250" s="104" t="s">
        <v>22915</v>
      </c>
      <c r="E250" s="2">
        <v>16555</v>
      </c>
      <c r="F250" s="2">
        <v>16555</v>
      </c>
    </row>
    <row r="251" spans="1:6" x14ac:dyDescent="0.25">
      <c r="A251" s="104">
        <v>15765</v>
      </c>
      <c r="B251" s="104" t="s">
        <v>57</v>
      </c>
      <c r="C251" s="104" t="s">
        <v>251</v>
      </c>
      <c r="D251" s="104" t="s">
        <v>253</v>
      </c>
      <c r="E251" s="2">
        <v>3972</v>
      </c>
      <c r="F251" s="2">
        <v>3972</v>
      </c>
    </row>
    <row r="252" spans="1:6" x14ac:dyDescent="0.25">
      <c r="A252" s="104">
        <v>677982</v>
      </c>
      <c r="B252" s="104" t="s">
        <v>57</v>
      </c>
      <c r="C252" s="104" t="s">
        <v>365</v>
      </c>
      <c r="D252" s="104" t="s">
        <v>22924</v>
      </c>
      <c r="E252" s="2">
        <v>2575</v>
      </c>
      <c r="F252" s="2">
        <v>2575</v>
      </c>
    </row>
    <row r="253" spans="1:6" x14ac:dyDescent="0.25">
      <c r="A253" s="104">
        <v>17091</v>
      </c>
      <c r="B253" s="104" t="s">
        <v>57</v>
      </c>
      <c r="C253" s="104" t="s">
        <v>254</v>
      </c>
      <c r="D253" s="104" t="s">
        <v>256</v>
      </c>
      <c r="E253" s="2">
        <v>5500</v>
      </c>
      <c r="F253" s="2">
        <v>5500</v>
      </c>
    </row>
    <row r="254" spans="1:6" x14ac:dyDescent="0.25">
      <c r="A254" s="104">
        <v>730953</v>
      </c>
      <c r="B254" s="104" t="s">
        <v>57</v>
      </c>
      <c r="C254" s="104" t="s">
        <v>22925</v>
      </c>
      <c r="D254" s="104" t="s">
        <v>22926</v>
      </c>
      <c r="E254" s="2">
        <v>37139</v>
      </c>
      <c r="F254" s="2">
        <v>37139</v>
      </c>
    </row>
    <row r="255" spans="1:6" x14ac:dyDescent="0.25">
      <c r="A255" s="104">
        <v>18548</v>
      </c>
      <c r="B255" s="104" t="s">
        <v>57</v>
      </c>
      <c r="C255" s="104" t="s">
        <v>19514</v>
      </c>
      <c r="D255" s="104" t="s">
        <v>22927</v>
      </c>
      <c r="E255" s="2">
        <v>6471</v>
      </c>
      <c r="F255" s="2">
        <v>6471</v>
      </c>
    </row>
    <row r="256" spans="1:6" x14ac:dyDescent="0.25">
      <c r="A256" s="104">
        <v>567046</v>
      </c>
      <c r="B256" s="104" t="s">
        <v>57</v>
      </c>
      <c r="C256" s="104" t="s">
        <v>704</v>
      </c>
      <c r="D256" s="104" t="s">
        <v>22928</v>
      </c>
      <c r="E256" s="2">
        <v>29281</v>
      </c>
      <c r="F256" s="2">
        <v>29281</v>
      </c>
    </row>
    <row r="257" spans="1:6" x14ac:dyDescent="0.25">
      <c r="A257" s="104">
        <v>13619</v>
      </c>
      <c r="B257" s="104" t="s">
        <v>57</v>
      </c>
      <c r="C257" s="104" t="s">
        <v>306</v>
      </c>
      <c r="D257" s="104" t="s">
        <v>22934</v>
      </c>
      <c r="E257" s="2">
        <v>3578</v>
      </c>
      <c r="F257" s="2">
        <v>3578</v>
      </c>
    </row>
    <row r="258" spans="1:6" x14ac:dyDescent="0.25">
      <c r="A258" s="104">
        <v>116</v>
      </c>
      <c r="B258" s="104" t="s">
        <v>829</v>
      </c>
      <c r="C258" s="104" t="s">
        <v>830</v>
      </c>
      <c r="D258" s="104" t="s">
        <v>832</v>
      </c>
      <c r="E258" s="2">
        <v>0</v>
      </c>
      <c r="F258" s="2">
        <v>0</v>
      </c>
    </row>
    <row r="259" spans="1:6" x14ac:dyDescent="0.25">
      <c r="A259" s="104">
        <v>324</v>
      </c>
      <c r="B259" s="104" t="s">
        <v>829</v>
      </c>
      <c r="C259" s="104" t="s">
        <v>833</v>
      </c>
      <c r="D259" s="104" t="s">
        <v>835</v>
      </c>
      <c r="E259" s="2">
        <v>219734</v>
      </c>
      <c r="F259" s="2">
        <v>219734</v>
      </c>
    </row>
    <row r="260" spans="1:6" x14ac:dyDescent="0.25">
      <c r="A260" s="104">
        <v>90699</v>
      </c>
      <c r="B260" s="104" t="s">
        <v>829</v>
      </c>
      <c r="C260" s="104" t="s">
        <v>22257</v>
      </c>
      <c r="D260" s="104" t="s">
        <v>22258</v>
      </c>
      <c r="E260" s="2">
        <v>13204</v>
      </c>
      <c r="F260" s="2">
        <v>13204</v>
      </c>
    </row>
    <row r="261" spans="1:6" x14ac:dyDescent="0.25">
      <c r="A261" s="104">
        <v>237</v>
      </c>
      <c r="B261" s="104" t="s">
        <v>829</v>
      </c>
      <c r="C261" s="104" t="s">
        <v>836</v>
      </c>
      <c r="D261" s="104" t="s">
        <v>838</v>
      </c>
      <c r="E261" s="2">
        <v>78932</v>
      </c>
      <c r="F261" s="2">
        <v>78932</v>
      </c>
    </row>
    <row r="262" spans="1:6" x14ac:dyDescent="0.25">
      <c r="A262" s="104">
        <v>323</v>
      </c>
      <c r="B262" s="104" t="s">
        <v>829</v>
      </c>
      <c r="C262" s="104" t="s">
        <v>839</v>
      </c>
      <c r="D262" s="104" t="s">
        <v>841</v>
      </c>
      <c r="E262" s="2">
        <v>221226</v>
      </c>
      <c r="F262" s="2">
        <v>221226</v>
      </c>
    </row>
    <row r="263" spans="1:6" x14ac:dyDescent="0.25">
      <c r="A263" s="104">
        <v>61</v>
      </c>
      <c r="B263" s="104" t="s">
        <v>829</v>
      </c>
      <c r="C263" s="104" t="s">
        <v>842</v>
      </c>
      <c r="D263" s="104" t="s">
        <v>844</v>
      </c>
      <c r="E263" s="2">
        <v>129102</v>
      </c>
      <c r="F263" s="2">
        <v>129102</v>
      </c>
    </row>
    <row r="264" spans="1:6" x14ac:dyDescent="0.25">
      <c r="A264" s="104">
        <v>102</v>
      </c>
      <c r="B264" s="104" t="s">
        <v>829</v>
      </c>
      <c r="C264" s="104" t="s">
        <v>845</v>
      </c>
      <c r="D264" s="104" t="s">
        <v>846</v>
      </c>
      <c r="E264" s="2">
        <v>0</v>
      </c>
      <c r="F264" s="2">
        <v>0</v>
      </c>
    </row>
    <row r="265" spans="1:6" x14ac:dyDescent="0.25">
      <c r="A265" s="104">
        <v>24</v>
      </c>
      <c r="B265" s="104" t="s">
        <v>829</v>
      </c>
      <c r="C265" s="104" t="s">
        <v>847</v>
      </c>
      <c r="D265" s="104" t="s">
        <v>849</v>
      </c>
      <c r="E265" s="2">
        <v>56074</v>
      </c>
      <c r="F265" s="2">
        <v>56074</v>
      </c>
    </row>
    <row r="266" spans="1:6" x14ac:dyDescent="0.25">
      <c r="A266" s="104">
        <v>90781</v>
      </c>
      <c r="B266" s="104" t="s">
        <v>829</v>
      </c>
      <c r="C266" s="104" t="s">
        <v>850</v>
      </c>
      <c r="D266" s="104" t="s">
        <v>852</v>
      </c>
      <c r="E266" s="2">
        <v>271338</v>
      </c>
      <c r="F266" s="2">
        <v>271338</v>
      </c>
    </row>
    <row r="267" spans="1:6" x14ac:dyDescent="0.25">
      <c r="A267" s="104">
        <v>341</v>
      </c>
      <c r="B267" s="104" t="s">
        <v>829</v>
      </c>
      <c r="C267" s="104" t="s">
        <v>859</v>
      </c>
      <c r="D267" s="104" t="s">
        <v>861</v>
      </c>
      <c r="E267" s="2">
        <v>1302</v>
      </c>
      <c r="F267" s="2">
        <v>1302</v>
      </c>
    </row>
    <row r="268" spans="1:6" x14ac:dyDescent="0.25">
      <c r="A268" s="104">
        <v>271</v>
      </c>
      <c r="B268" s="104" t="s">
        <v>829</v>
      </c>
      <c r="C268" s="104" t="s">
        <v>862</v>
      </c>
      <c r="D268" s="104" t="s">
        <v>864</v>
      </c>
      <c r="E268" s="2">
        <v>32618</v>
      </c>
      <c r="F268" s="2">
        <v>32618</v>
      </c>
    </row>
    <row r="269" spans="1:6" x14ac:dyDescent="0.25">
      <c r="A269" s="104">
        <v>148</v>
      </c>
      <c r="B269" s="104" t="s">
        <v>829</v>
      </c>
      <c r="C269" s="104" t="s">
        <v>865</v>
      </c>
      <c r="D269" s="104" t="s">
        <v>867</v>
      </c>
      <c r="E269" s="2">
        <v>0</v>
      </c>
      <c r="F269" s="2">
        <v>0</v>
      </c>
    </row>
    <row r="270" spans="1:6" x14ac:dyDescent="0.25">
      <c r="A270" s="104">
        <v>199</v>
      </c>
      <c r="B270" s="104" t="s">
        <v>829</v>
      </c>
      <c r="C270" s="104" t="s">
        <v>22461</v>
      </c>
      <c r="D270" s="104" t="s">
        <v>22462</v>
      </c>
      <c r="E270" s="2">
        <v>2939</v>
      </c>
      <c r="F270" s="2">
        <v>2939</v>
      </c>
    </row>
    <row r="271" spans="1:6" x14ac:dyDescent="0.25">
      <c r="A271" s="104">
        <v>77</v>
      </c>
      <c r="B271" s="104" t="s">
        <v>829</v>
      </c>
      <c r="C271" s="104" t="s">
        <v>19548</v>
      </c>
      <c r="D271" s="104" t="s">
        <v>19549</v>
      </c>
      <c r="E271" s="2">
        <v>4461</v>
      </c>
      <c r="F271" s="2">
        <v>4461</v>
      </c>
    </row>
    <row r="272" spans="1:6" x14ac:dyDescent="0.25">
      <c r="A272" s="104">
        <v>90698</v>
      </c>
      <c r="B272" s="104" t="s">
        <v>829</v>
      </c>
      <c r="C272" s="104" t="s">
        <v>871</v>
      </c>
      <c r="D272" s="104" t="s">
        <v>873</v>
      </c>
      <c r="E272" s="2">
        <v>132627</v>
      </c>
      <c r="F272" s="2">
        <v>132627</v>
      </c>
    </row>
    <row r="273" spans="1:6" x14ac:dyDescent="0.25">
      <c r="A273" s="104">
        <v>130</v>
      </c>
      <c r="B273" s="104" t="s">
        <v>829</v>
      </c>
      <c r="C273" s="104" t="s">
        <v>874</v>
      </c>
      <c r="D273" s="104" t="s">
        <v>876</v>
      </c>
      <c r="E273" s="2">
        <v>94662</v>
      </c>
      <c r="F273" s="2">
        <v>94662</v>
      </c>
    </row>
    <row r="274" spans="1:6" x14ac:dyDescent="0.25">
      <c r="A274" s="104">
        <v>146</v>
      </c>
      <c r="B274" s="104" t="s">
        <v>829</v>
      </c>
      <c r="C274" s="104" t="s">
        <v>22483</v>
      </c>
      <c r="D274" s="104" t="s">
        <v>22484</v>
      </c>
      <c r="E274" s="2">
        <v>0</v>
      </c>
      <c r="F274" s="2">
        <v>0</v>
      </c>
    </row>
    <row r="275" spans="1:6" x14ac:dyDescent="0.25">
      <c r="A275" s="104">
        <v>196</v>
      </c>
      <c r="B275" s="104" t="s">
        <v>829</v>
      </c>
      <c r="C275" s="104" t="s">
        <v>877</v>
      </c>
      <c r="D275" s="104" t="s">
        <v>879</v>
      </c>
      <c r="E275" s="2">
        <v>320368</v>
      </c>
      <c r="F275" s="2">
        <v>320368</v>
      </c>
    </row>
    <row r="276" spans="1:6" x14ac:dyDescent="0.25">
      <c r="A276" s="104">
        <v>147</v>
      </c>
      <c r="B276" s="104" t="s">
        <v>829</v>
      </c>
      <c r="C276" s="104" t="s">
        <v>917</v>
      </c>
      <c r="D276" s="104" t="s">
        <v>22485</v>
      </c>
      <c r="E276" s="2">
        <v>229132</v>
      </c>
      <c r="F276" s="2">
        <v>229132</v>
      </c>
    </row>
    <row r="277" spans="1:6" x14ac:dyDescent="0.25">
      <c r="A277" s="104">
        <v>85</v>
      </c>
      <c r="B277" s="104" t="s">
        <v>829</v>
      </c>
      <c r="C277" s="104" t="s">
        <v>22551</v>
      </c>
      <c r="D277" s="104" t="s">
        <v>22552</v>
      </c>
      <c r="E277" s="2">
        <v>27249</v>
      </c>
      <c r="F277" s="2">
        <v>27249</v>
      </c>
    </row>
    <row r="278" spans="1:6" x14ac:dyDescent="0.25">
      <c r="A278" s="104">
        <v>287</v>
      </c>
      <c r="B278" s="104" t="s">
        <v>829</v>
      </c>
      <c r="C278" s="104" t="s">
        <v>886</v>
      </c>
      <c r="D278" s="104" t="s">
        <v>888</v>
      </c>
      <c r="E278" s="2">
        <v>29951</v>
      </c>
      <c r="F278" s="2">
        <v>29951</v>
      </c>
    </row>
    <row r="279" spans="1:6" x14ac:dyDescent="0.25">
      <c r="A279" s="104">
        <v>35</v>
      </c>
      <c r="B279" s="104" t="s">
        <v>829</v>
      </c>
      <c r="C279" s="104" t="s">
        <v>892</v>
      </c>
      <c r="D279" s="104" t="s">
        <v>893</v>
      </c>
      <c r="E279" s="2">
        <v>6383</v>
      </c>
      <c r="F279" s="2">
        <v>6383</v>
      </c>
    </row>
    <row r="280" spans="1:6" x14ac:dyDescent="0.25">
      <c r="A280" s="104">
        <v>214</v>
      </c>
      <c r="B280" s="104" t="s">
        <v>829</v>
      </c>
      <c r="C280" s="104" t="s">
        <v>894</v>
      </c>
      <c r="D280" s="104" t="s">
        <v>896</v>
      </c>
      <c r="E280" s="2">
        <v>3345</v>
      </c>
      <c r="F280" s="2">
        <v>3345</v>
      </c>
    </row>
    <row r="281" spans="1:6" x14ac:dyDescent="0.25">
      <c r="A281" s="104">
        <v>90797</v>
      </c>
      <c r="B281" s="104" t="s">
        <v>829</v>
      </c>
      <c r="C281" s="104" t="s">
        <v>897</v>
      </c>
      <c r="D281" s="104" t="s">
        <v>899</v>
      </c>
      <c r="E281" s="2">
        <v>1515</v>
      </c>
      <c r="F281" s="2">
        <v>1515</v>
      </c>
    </row>
    <row r="282" spans="1:6" x14ac:dyDescent="0.25">
      <c r="A282" s="104">
        <v>74</v>
      </c>
      <c r="B282" s="104" t="s">
        <v>829</v>
      </c>
      <c r="C282" s="104" t="s">
        <v>19546</v>
      </c>
      <c r="D282" s="104" t="s">
        <v>19547</v>
      </c>
      <c r="E282" s="2">
        <v>4348</v>
      </c>
      <c r="F282" s="2">
        <v>4348</v>
      </c>
    </row>
    <row r="283" spans="1:6" x14ac:dyDescent="0.25">
      <c r="A283" s="104">
        <v>63</v>
      </c>
      <c r="B283" s="104" t="s">
        <v>829</v>
      </c>
      <c r="C283" s="104" t="s">
        <v>904</v>
      </c>
      <c r="D283" s="104" t="s">
        <v>906</v>
      </c>
      <c r="E283" s="2">
        <v>13657</v>
      </c>
      <c r="F283" s="2">
        <v>13657</v>
      </c>
    </row>
    <row r="284" spans="1:6" x14ac:dyDescent="0.25">
      <c r="A284" s="104">
        <v>342</v>
      </c>
      <c r="B284" s="104" t="s">
        <v>829</v>
      </c>
      <c r="C284" s="104" t="s">
        <v>907</v>
      </c>
      <c r="D284" s="104" t="s">
        <v>909</v>
      </c>
      <c r="E284" s="2">
        <v>1445</v>
      </c>
      <c r="F284" s="2">
        <v>1445</v>
      </c>
    </row>
    <row r="285" spans="1:6" x14ac:dyDescent="0.25">
      <c r="A285" s="104">
        <v>855393</v>
      </c>
      <c r="B285" s="104" t="s">
        <v>829</v>
      </c>
      <c r="C285" s="104" t="s">
        <v>910</v>
      </c>
      <c r="D285" s="104" t="s">
        <v>22734</v>
      </c>
      <c r="E285" s="2">
        <v>7190</v>
      </c>
      <c r="F285" s="2">
        <v>7190</v>
      </c>
    </row>
    <row r="286" spans="1:6" x14ac:dyDescent="0.25">
      <c r="A286" s="104">
        <v>218</v>
      </c>
      <c r="B286" s="104" t="s">
        <v>829</v>
      </c>
      <c r="C286" s="104" t="s">
        <v>22743</v>
      </c>
      <c r="D286" s="104" t="s">
        <v>22744</v>
      </c>
      <c r="E286" s="2">
        <v>986</v>
      </c>
      <c r="F286" s="2">
        <v>986</v>
      </c>
    </row>
    <row r="287" spans="1:6" x14ac:dyDescent="0.25">
      <c r="A287" s="104">
        <v>190</v>
      </c>
      <c r="B287" s="104" t="s">
        <v>829</v>
      </c>
      <c r="C287" s="104" t="s">
        <v>22745</v>
      </c>
      <c r="D287" s="104" t="s">
        <v>22746</v>
      </c>
      <c r="E287" s="2">
        <v>92951</v>
      </c>
      <c r="F287" s="2">
        <v>92951</v>
      </c>
    </row>
    <row r="288" spans="1:6" x14ac:dyDescent="0.25">
      <c r="A288" s="104">
        <v>97</v>
      </c>
      <c r="B288" s="104" t="s">
        <v>829</v>
      </c>
      <c r="C288" s="104" t="s">
        <v>915</v>
      </c>
      <c r="D288" s="104" t="s">
        <v>916</v>
      </c>
      <c r="E288" s="2">
        <v>3220</v>
      </c>
      <c r="F288" s="2">
        <v>3220</v>
      </c>
    </row>
    <row r="289" spans="1:6" x14ac:dyDescent="0.25">
      <c r="A289" s="104">
        <v>220</v>
      </c>
      <c r="B289" s="104" t="s">
        <v>829</v>
      </c>
      <c r="C289" s="104" t="s">
        <v>22816</v>
      </c>
      <c r="D289" s="104" t="s">
        <v>22817</v>
      </c>
      <c r="E289" s="2">
        <v>833</v>
      </c>
      <c r="F289" s="2">
        <v>833</v>
      </c>
    </row>
    <row r="290" spans="1:6" x14ac:dyDescent="0.25">
      <c r="A290" s="104">
        <v>107</v>
      </c>
      <c r="B290" s="104" t="s">
        <v>829</v>
      </c>
      <c r="C290" s="104" t="s">
        <v>22868</v>
      </c>
      <c r="D290" s="104" t="s">
        <v>22869</v>
      </c>
      <c r="E290" s="2">
        <v>1995</v>
      </c>
      <c r="F290" s="2">
        <v>1995</v>
      </c>
    </row>
    <row r="291" spans="1:6" x14ac:dyDescent="0.25">
      <c r="A291" s="104">
        <v>272</v>
      </c>
      <c r="B291" s="104" t="s">
        <v>829</v>
      </c>
      <c r="C291" s="104" t="s">
        <v>920</v>
      </c>
      <c r="D291" s="104" t="s">
        <v>922</v>
      </c>
      <c r="E291" s="2">
        <v>271972</v>
      </c>
      <c r="F291" s="2">
        <v>271972</v>
      </c>
    </row>
    <row r="292" spans="1:6" x14ac:dyDescent="0.25">
      <c r="A292" s="104">
        <v>83</v>
      </c>
      <c r="B292" s="104" t="s">
        <v>829</v>
      </c>
      <c r="C292" s="104" t="s">
        <v>926</v>
      </c>
      <c r="D292" s="104" t="s">
        <v>22900</v>
      </c>
      <c r="E292" s="2">
        <v>6619</v>
      </c>
      <c r="F292" s="2">
        <v>6619</v>
      </c>
    </row>
    <row r="293" spans="1:6" x14ac:dyDescent="0.25">
      <c r="A293" s="104">
        <v>334</v>
      </c>
      <c r="B293" s="104" t="s">
        <v>829</v>
      </c>
      <c r="C293" s="104" t="s">
        <v>929</v>
      </c>
      <c r="D293" s="104" t="s">
        <v>931</v>
      </c>
      <c r="E293" s="2">
        <v>0</v>
      </c>
      <c r="F293" s="2">
        <v>0</v>
      </c>
    </row>
    <row r="294" spans="1:6" x14ac:dyDescent="0.25">
      <c r="A294" s="104">
        <v>90830</v>
      </c>
      <c r="B294" s="104" t="s">
        <v>829</v>
      </c>
      <c r="C294" s="104" t="s">
        <v>932</v>
      </c>
      <c r="D294" s="104" t="s">
        <v>934</v>
      </c>
      <c r="E294" s="2">
        <v>112</v>
      </c>
      <c r="F294" s="2">
        <v>112</v>
      </c>
    </row>
    <row r="295" spans="1:6" x14ac:dyDescent="0.25">
      <c r="A295" s="104">
        <v>227</v>
      </c>
      <c r="B295" s="104" t="s">
        <v>829</v>
      </c>
      <c r="C295" s="104" t="s">
        <v>22913</v>
      </c>
      <c r="D295" s="104" t="s">
        <v>22914</v>
      </c>
      <c r="E295" s="2">
        <v>46619</v>
      </c>
      <c r="F295" s="2">
        <v>46619</v>
      </c>
    </row>
    <row r="296" spans="1:6" x14ac:dyDescent="0.25">
      <c r="A296" s="105">
        <v>265</v>
      </c>
      <c r="B296" s="105" t="s">
        <v>829</v>
      </c>
      <c r="C296" s="105" t="s">
        <v>935</v>
      </c>
      <c r="D296" s="104" t="s">
        <v>937</v>
      </c>
      <c r="E296" s="2">
        <v>5075</v>
      </c>
      <c r="F296" s="2">
        <v>5075</v>
      </c>
    </row>
    <row r="297" spans="1:6" x14ac:dyDescent="0.25">
      <c r="A297" s="104">
        <v>90834</v>
      </c>
      <c r="B297" s="104" t="s">
        <v>829</v>
      </c>
      <c r="C297" s="104" t="s">
        <v>941</v>
      </c>
      <c r="D297" s="104" t="s">
        <v>943</v>
      </c>
      <c r="E297" s="2">
        <v>1604</v>
      </c>
      <c r="F297" s="2">
        <v>1604</v>
      </c>
    </row>
    <row r="298" spans="1:6" x14ac:dyDescent="0.25">
      <c r="A298" s="104">
        <v>25941</v>
      </c>
      <c r="B298" s="104" t="s">
        <v>947</v>
      </c>
      <c r="C298" s="104" t="s">
        <v>1011</v>
      </c>
      <c r="D298" s="104" t="s">
        <v>19190</v>
      </c>
      <c r="E298" s="2">
        <v>341656</v>
      </c>
      <c r="F298" s="2">
        <v>341656</v>
      </c>
    </row>
    <row r="299" spans="1:6" x14ac:dyDescent="0.25">
      <c r="A299" s="104">
        <v>25942</v>
      </c>
      <c r="B299" s="104" t="s">
        <v>947</v>
      </c>
      <c r="C299" s="104" t="s">
        <v>6007</v>
      </c>
      <c r="D299" s="104" t="s">
        <v>6009</v>
      </c>
      <c r="E299" s="2">
        <v>99691</v>
      </c>
      <c r="F299" s="2">
        <v>99691</v>
      </c>
    </row>
    <row r="300" spans="1:6" x14ac:dyDescent="0.25">
      <c r="A300" s="104">
        <v>25966</v>
      </c>
      <c r="B300" s="104" t="s">
        <v>947</v>
      </c>
      <c r="C300" s="104" t="s">
        <v>2858</v>
      </c>
      <c r="D300" s="104" t="s">
        <v>22024</v>
      </c>
      <c r="E300" s="2">
        <v>295477</v>
      </c>
      <c r="F300" s="2">
        <v>295477</v>
      </c>
    </row>
    <row r="301" spans="1:6" x14ac:dyDescent="0.25">
      <c r="A301" s="104">
        <v>25943</v>
      </c>
      <c r="B301" s="104" t="s">
        <v>947</v>
      </c>
      <c r="C301" s="104" t="s">
        <v>3139</v>
      </c>
      <c r="D301" s="104" t="s">
        <v>3141</v>
      </c>
      <c r="E301" s="2">
        <v>247215</v>
      </c>
      <c r="F301" s="2">
        <v>247215</v>
      </c>
    </row>
    <row r="302" spans="1:6" x14ac:dyDescent="0.25">
      <c r="A302" s="104">
        <v>21794</v>
      </c>
      <c r="B302" s="104" t="s">
        <v>947</v>
      </c>
      <c r="C302" s="104" t="s">
        <v>15476</v>
      </c>
      <c r="D302" s="104" t="s">
        <v>15477</v>
      </c>
      <c r="E302" s="2">
        <v>0</v>
      </c>
      <c r="F302" s="2">
        <v>0</v>
      </c>
    </row>
    <row r="303" spans="1:6" x14ac:dyDescent="0.25">
      <c r="A303" s="104">
        <v>27287</v>
      </c>
      <c r="B303" s="104" t="s">
        <v>947</v>
      </c>
      <c r="C303" s="104" t="s">
        <v>22233</v>
      </c>
      <c r="D303" s="104" t="s">
        <v>22234</v>
      </c>
      <c r="E303" s="2">
        <v>3252</v>
      </c>
      <c r="F303" s="2">
        <v>3252</v>
      </c>
    </row>
    <row r="304" spans="1:6" x14ac:dyDescent="0.25">
      <c r="A304" s="104">
        <v>20686</v>
      </c>
      <c r="B304" s="104" t="s">
        <v>947</v>
      </c>
      <c r="C304" s="104" t="s">
        <v>4087</v>
      </c>
      <c r="D304" s="104" t="s">
        <v>4089</v>
      </c>
      <c r="E304" s="2">
        <v>107526</v>
      </c>
      <c r="F304" s="2">
        <v>107526</v>
      </c>
    </row>
    <row r="305" spans="1:6" x14ac:dyDescent="0.25">
      <c r="A305" s="104">
        <v>20687</v>
      </c>
      <c r="B305" s="104" t="s">
        <v>947</v>
      </c>
      <c r="C305" s="104" t="s">
        <v>9801</v>
      </c>
      <c r="D305" s="104" t="s">
        <v>9803</v>
      </c>
      <c r="E305" s="2">
        <v>27970</v>
      </c>
      <c r="F305" s="2">
        <v>27970</v>
      </c>
    </row>
    <row r="306" spans="1:6" x14ac:dyDescent="0.25">
      <c r="A306" s="104">
        <v>214063</v>
      </c>
      <c r="B306" s="104" t="s">
        <v>947</v>
      </c>
      <c r="C306" s="104" t="s">
        <v>12654</v>
      </c>
      <c r="D306" s="104" t="s">
        <v>12656</v>
      </c>
      <c r="E306" s="2">
        <v>19508</v>
      </c>
      <c r="F306" s="2">
        <v>19508</v>
      </c>
    </row>
    <row r="307" spans="1:6" x14ac:dyDescent="0.25">
      <c r="A307" s="104">
        <v>588698</v>
      </c>
      <c r="B307" s="104" t="s">
        <v>947</v>
      </c>
      <c r="C307" s="104" t="s">
        <v>13394</v>
      </c>
      <c r="D307" s="104" t="s">
        <v>13396</v>
      </c>
      <c r="E307" s="2">
        <v>7976</v>
      </c>
      <c r="F307" s="2">
        <v>7976</v>
      </c>
    </row>
    <row r="308" spans="1:6" x14ac:dyDescent="0.25">
      <c r="A308" s="104">
        <v>838378</v>
      </c>
      <c r="B308" s="104" t="s">
        <v>947</v>
      </c>
      <c r="C308" s="104" t="s">
        <v>13388</v>
      </c>
      <c r="D308" s="104" t="s">
        <v>13390</v>
      </c>
      <c r="E308" s="2">
        <v>1635</v>
      </c>
      <c r="F308" s="2">
        <v>1635</v>
      </c>
    </row>
    <row r="309" spans="1:6" x14ac:dyDescent="0.25">
      <c r="A309" s="104">
        <v>26733</v>
      </c>
      <c r="B309" s="104" t="s">
        <v>947</v>
      </c>
      <c r="C309" s="104" t="s">
        <v>17381</v>
      </c>
      <c r="D309" s="104" t="s">
        <v>17383</v>
      </c>
      <c r="E309" s="2">
        <v>2668</v>
      </c>
      <c r="F309" s="2">
        <v>2668</v>
      </c>
    </row>
    <row r="310" spans="1:6" x14ac:dyDescent="0.25">
      <c r="A310" s="104">
        <v>588136</v>
      </c>
      <c r="B310" s="104" t="s">
        <v>947</v>
      </c>
      <c r="C310" s="104" t="s">
        <v>15894</v>
      </c>
      <c r="D310" s="104" t="s">
        <v>15896</v>
      </c>
      <c r="E310" s="2">
        <v>4313</v>
      </c>
      <c r="F310" s="2">
        <v>4313</v>
      </c>
    </row>
    <row r="311" spans="1:6" x14ac:dyDescent="0.25">
      <c r="A311" s="104">
        <v>23772</v>
      </c>
      <c r="B311" s="104" t="s">
        <v>947</v>
      </c>
      <c r="C311" s="104" t="s">
        <v>8947</v>
      </c>
      <c r="D311" s="104" t="s">
        <v>8949</v>
      </c>
      <c r="E311" s="2">
        <v>25803</v>
      </c>
      <c r="F311" s="2">
        <v>25803</v>
      </c>
    </row>
    <row r="312" spans="1:6" x14ac:dyDescent="0.25">
      <c r="A312" s="104">
        <v>21238</v>
      </c>
      <c r="B312" s="104" t="s">
        <v>947</v>
      </c>
      <c r="C312" s="104" t="s">
        <v>12351</v>
      </c>
      <c r="D312" s="104" t="s">
        <v>12353</v>
      </c>
      <c r="E312" s="2">
        <v>14808</v>
      </c>
      <c r="F312" s="2">
        <v>14808</v>
      </c>
    </row>
    <row r="313" spans="1:6" x14ac:dyDescent="0.25">
      <c r="A313" s="104">
        <v>20450</v>
      </c>
      <c r="B313" s="104" t="s">
        <v>947</v>
      </c>
      <c r="C313" s="104" t="s">
        <v>4994</v>
      </c>
      <c r="D313" s="104" t="s">
        <v>4996</v>
      </c>
      <c r="E313" s="2">
        <v>94704</v>
      </c>
      <c r="F313" s="2">
        <v>94704</v>
      </c>
    </row>
    <row r="314" spans="1:6" x14ac:dyDescent="0.25">
      <c r="A314" s="104">
        <v>21628</v>
      </c>
      <c r="B314" s="104" t="s">
        <v>947</v>
      </c>
      <c r="C314" s="104" t="s">
        <v>5252</v>
      </c>
      <c r="D314" s="104" t="s">
        <v>5254</v>
      </c>
      <c r="E314" s="2">
        <v>44403</v>
      </c>
      <c r="F314" s="2">
        <v>44403</v>
      </c>
    </row>
    <row r="315" spans="1:6" x14ac:dyDescent="0.25">
      <c r="A315" s="104">
        <v>20689</v>
      </c>
      <c r="B315" s="104" t="s">
        <v>947</v>
      </c>
      <c r="C315" s="104" t="s">
        <v>10204</v>
      </c>
      <c r="D315" s="104" t="s">
        <v>22240</v>
      </c>
      <c r="E315" s="2">
        <v>20734</v>
      </c>
      <c r="F315" s="2">
        <v>20734</v>
      </c>
    </row>
    <row r="316" spans="1:6" x14ac:dyDescent="0.25">
      <c r="A316" s="104">
        <v>21345</v>
      </c>
      <c r="B316" s="104" t="s">
        <v>947</v>
      </c>
      <c r="C316" s="104" t="s">
        <v>15440</v>
      </c>
      <c r="D316" s="104" t="s">
        <v>15442</v>
      </c>
      <c r="E316" s="2">
        <v>4142</v>
      </c>
      <c r="F316" s="2">
        <v>4142</v>
      </c>
    </row>
    <row r="317" spans="1:6" x14ac:dyDescent="0.25">
      <c r="A317" s="104">
        <v>816162</v>
      </c>
      <c r="B317" s="104" t="s">
        <v>947</v>
      </c>
      <c r="C317" s="104" t="s">
        <v>5504</v>
      </c>
      <c r="D317" s="104" t="s">
        <v>5506</v>
      </c>
      <c r="E317" s="2">
        <v>164893</v>
      </c>
      <c r="F317" s="2">
        <v>164893</v>
      </c>
    </row>
    <row r="318" spans="1:6" x14ac:dyDescent="0.25">
      <c r="A318" s="104">
        <v>20691</v>
      </c>
      <c r="B318" s="104" t="s">
        <v>947</v>
      </c>
      <c r="C318" s="104" t="s">
        <v>9450</v>
      </c>
      <c r="D318" s="104" t="s">
        <v>9452</v>
      </c>
      <c r="E318" s="2">
        <v>19571</v>
      </c>
      <c r="F318" s="2">
        <v>19571</v>
      </c>
    </row>
    <row r="319" spans="1:6" x14ac:dyDescent="0.25">
      <c r="A319" s="104">
        <v>23466</v>
      </c>
      <c r="B319" s="104" t="s">
        <v>947</v>
      </c>
      <c r="C319" s="104" t="s">
        <v>14735</v>
      </c>
      <c r="D319" s="104" t="s">
        <v>14737</v>
      </c>
      <c r="E319" s="2">
        <v>5007</v>
      </c>
      <c r="F319" s="2">
        <v>5007</v>
      </c>
    </row>
    <row r="320" spans="1:6" x14ac:dyDescent="0.25">
      <c r="A320" s="104">
        <v>25944</v>
      </c>
      <c r="B320" s="104" t="s">
        <v>947</v>
      </c>
      <c r="C320" s="104" t="s">
        <v>2099</v>
      </c>
      <c r="D320" s="104" t="s">
        <v>2101</v>
      </c>
      <c r="E320" s="2">
        <v>327898</v>
      </c>
      <c r="F320" s="2">
        <v>327898</v>
      </c>
    </row>
    <row r="321" spans="1:6" x14ac:dyDescent="0.25">
      <c r="A321" s="104">
        <v>222516</v>
      </c>
      <c r="B321" s="104" t="s">
        <v>947</v>
      </c>
      <c r="C321" s="104" t="s">
        <v>7627</v>
      </c>
      <c r="D321" s="104" t="s">
        <v>7629</v>
      </c>
      <c r="E321" s="2">
        <v>40717</v>
      </c>
      <c r="F321" s="2">
        <v>40717</v>
      </c>
    </row>
    <row r="322" spans="1:6" x14ac:dyDescent="0.25">
      <c r="A322" s="104">
        <v>208313</v>
      </c>
      <c r="B322" s="104" t="s">
        <v>947</v>
      </c>
      <c r="C322" s="104" t="s">
        <v>1499</v>
      </c>
      <c r="D322" s="104" t="s">
        <v>1501</v>
      </c>
      <c r="E322" s="2">
        <v>470322</v>
      </c>
      <c r="F322" s="2">
        <v>470322</v>
      </c>
    </row>
    <row r="323" spans="1:6" x14ac:dyDescent="0.25">
      <c r="A323" s="104">
        <v>23854</v>
      </c>
      <c r="B323" s="104" t="s">
        <v>947</v>
      </c>
      <c r="C323" s="104" t="s">
        <v>2105</v>
      </c>
      <c r="D323" s="104" t="s">
        <v>2107</v>
      </c>
      <c r="E323" s="2">
        <v>314185</v>
      </c>
      <c r="F323" s="2">
        <v>314185</v>
      </c>
    </row>
    <row r="324" spans="1:6" x14ac:dyDescent="0.25">
      <c r="A324" s="104">
        <v>25753</v>
      </c>
      <c r="B324" s="104" t="s">
        <v>947</v>
      </c>
      <c r="C324" s="104" t="s">
        <v>16170</v>
      </c>
      <c r="D324" s="104" t="s">
        <v>22005</v>
      </c>
      <c r="E324" s="2">
        <v>2694</v>
      </c>
      <c r="F324" s="2">
        <v>2694</v>
      </c>
    </row>
    <row r="325" spans="1:6" x14ac:dyDescent="0.25">
      <c r="A325" s="104">
        <v>27479</v>
      </c>
      <c r="B325" s="104" t="s">
        <v>947</v>
      </c>
      <c r="C325" s="104" t="s">
        <v>16726</v>
      </c>
      <c r="D325" s="104" t="s">
        <v>16728</v>
      </c>
      <c r="E325" s="2">
        <v>5262</v>
      </c>
      <c r="F325" s="2">
        <v>5262</v>
      </c>
    </row>
    <row r="326" spans="1:6" x14ac:dyDescent="0.25">
      <c r="A326" s="104">
        <v>27899</v>
      </c>
      <c r="B326" s="104" t="s">
        <v>947</v>
      </c>
      <c r="C326" s="104" t="s">
        <v>10669</v>
      </c>
      <c r="D326" s="104" t="s">
        <v>22149</v>
      </c>
      <c r="E326" s="2">
        <v>15832</v>
      </c>
      <c r="F326" s="2">
        <v>15832</v>
      </c>
    </row>
    <row r="327" spans="1:6" x14ac:dyDescent="0.25">
      <c r="A327" s="104">
        <v>789564</v>
      </c>
      <c r="B327" s="104" t="s">
        <v>947</v>
      </c>
      <c r="C327" s="104" t="s">
        <v>17378</v>
      </c>
      <c r="D327" s="104" t="s">
        <v>17380</v>
      </c>
      <c r="E327" s="2">
        <v>4767</v>
      </c>
      <c r="F327" s="2">
        <v>4767</v>
      </c>
    </row>
    <row r="328" spans="1:6" x14ac:dyDescent="0.25">
      <c r="A328" s="104">
        <v>28455</v>
      </c>
      <c r="B328" s="104" t="s">
        <v>947</v>
      </c>
      <c r="C328" s="104" t="s">
        <v>14321</v>
      </c>
      <c r="D328" s="104" t="s">
        <v>14323</v>
      </c>
      <c r="E328" s="2">
        <v>6998</v>
      </c>
      <c r="F328" s="2">
        <v>6998</v>
      </c>
    </row>
    <row r="329" spans="1:6" x14ac:dyDescent="0.25">
      <c r="A329" s="104">
        <v>28454</v>
      </c>
      <c r="B329" s="104" t="s">
        <v>947</v>
      </c>
      <c r="C329" s="104" t="s">
        <v>22211</v>
      </c>
      <c r="D329" s="104" t="s">
        <v>22212</v>
      </c>
      <c r="E329" s="2">
        <v>1770</v>
      </c>
      <c r="F329" s="2">
        <v>1770</v>
      </c>
    </row>
    <row r="330" spans="1:6" x14ac:dyDescent="0.25">
      <c r="A330" s="104">
        <v>28474</v>
      </c>
      <c r="B330" s="104" t="s">
        <v>947</v>
      </c>
      <c r="C330" s="104" t="s">
        <v>14396</v>
      </c>
      <c r="D330" s="104" t="s">
        <v>14398</v>
      </c>
      <c r="E330" s="2">
        <v>5270</v>
      </c>
      <c r="F330" s="2">
        <v>5270</v>
      </c>
    </row>
    <row r="331" spans="1:6" x14ac:dyDescent="0.25">
      <c r="A331" s="104">
        <v>534171</v>
      </c>
      <c r="B331" s="104" t="s">
        <v>947</v>
      </c>
      <c r="C331" s="104" t="s">
        <v>3775</v>
      </c>
      <c r="D331" s="104" t="s">
        <v>3777</v>
      </c>
      <c r="E331" s="2">
        <v>181291</v>
      </c>
      <c r="F331" s="2">
        <v>181291</v>
      </c>
    </row>
    <row r="332" spans="1:6" x14ac:dyDescent="0.25">
      <c r="A332" s="104">
        <v>28483</v>
      </c>
      <c r="B332" s="104" t="s">
        <v>947</v>
      </c>
      <c r="C332" s="104" t="s">
        <v>10177</v>
      </c>
      <c r="D332" s="104" t="s">
        <v>10179</v>
      </c>
      <c r="E332" s="2">
        <v>13127</v>
      </c>
      <c r="F332" s="2">
        <v>13127</v>
      </c>
    </row>
    <row r="333" spans="1:6" x14ac:dyDescent="0.25">
      <c r="A333" s="104">
        <v>28457</v>
      </c>
      <c r="B333" s="104" t="s">
        <v>947</v>
      </c>
      <c r="C333" s="104" t="s">
        <v>1038</v>
      </c>
      <c r="D333" s="104" t="s">
        <v>1040</v>
      </c>
      <c r="E333" s="2">
        <v>736775</v>
      </c>
      <c r="F333" s="2">
        <v>736775</v>
      </c>
    </row>
    <row r="334" spans="1:6" x14ac:dyDescent="0.25">
      <c r="A334" s="104">
        <v>28492</v>
      </c>
      <c r="B334" s="104" t="s">
        <v>947</v>
      </c>
      <c r="C334" s="104" t="s">
        <v>22245</v>
      </c>
      <c r="D334" s="104" t="s">
        <v>22246</v>
      </c>
      <c r="E334" s="2">
        <v>5610</v>
      </c>
      <c r="F334" s="2">
        <v>5610</v>
      </c>
    </row>
    <row r="335" spans="1:6" x14ac:dyDescent="0.25">
      <c r="A335" s="104">
        <v>28485</v>
      </c>
      <c r="B335" s="104" t="s">
        <v>947</v>
      </c>
      <c r="C335" s="104" t="s">
        <v>12273</v>
      </c>
      <c r="D335" s="104" t="s">
        <v>12275</v>
      </c>
      <c r="E335" s="2">
        <v>26981</v>
      </c>
      <c r="F335" s="2">
        <v>26981</v>
      </c>
    </row>
    <row r="336" spans="1:6" x14ac:dyDescent="0.25">
      <c r="A336" s="104">
        <v>678444</v>
      </c>
      <c r="B336" s="104" t="s">
        <v>947</v>
      </c>
      <c r="C336" s="104" t="s">
        <v>14723</v>
      </c>
      <c r="D336" s="104" t="s">
        <v>14725</v>
      </c>
      <c r="E336" s="2">
        <v>5949</v>
      </c>
      <c r="F336" s="2">
        <v>5949</v>
      </c>
    </row>
    <row r="337" spans="1:6" x14ac:dyDescent="0.25">
      <c r="A337" s="104">
        <v>28481</v>
      </c>
      <c r="B337" s="104" t="s">
        <v>947</v>
      </c>
      <c r="C337" s="104" t="s">
        <v>4123</v>
      </c>
      <c r="D337" s="104" t="s">
        <v>22213</v>
      </c>
      <c r="E337" s="2">
        <v>54446</v>
      </c>
      <c r="F337" s="2">
        <v>54446</v>
      </c>
    </row>
    <row r="338" spans="1:6" x14ac:dyDescent="0.25">
      <c r="A338" s="104">
        <v>28456</v>
      </c>
      <c r="B338" s="104" t="s">
        <v>947</v>
      </c>
      <c r="C338" s="104" t="s">
        <v>8614</v>
      </c>
      <c r="D338" s="104" t="s">
        <v>8616</v>
      </c>
      <c r="E338" s="2">
        <v>49645</v>
      </c>
      <c r="F338" s="2">
        <v>49645</v>
      </c>
    </row>
    <row r="339" spans="1:6" x14ac:dyDescent="0.25">
      <c r="A339" s="104">
        <v>28458</v>
      </c>
      <c r="B339" s="104" t="s">
        <v>947</v>
      </c>
      <c r="C339" s="104" t="s">
        <v>12312</v>
      </c>
      <c r="D339" s="104" t="s">
        <v>12314</v>
      </c>
      <c r="E339" s="2">
        <v>13342</v>
      </c>
      <c r="F339" s="2">
        <v>13342</v>
      </c>
    </row>
    <row r="340" spans="1:6" x14ac:dyDescent="0.25">
      <c r="A340" s="104">
        <v>220160</v>
      </c>
      <c r="B340" s="104" t="s">
        <v>947</v>
      </c>
      <c r="C340" s="104" t="s">
        <v>4297</v>
      </c>
      <c r="D340" s="104" t="s">
        <v>4299</v>
      </c>
      <c r="E340" s="2">
        <v>120250</v>
      </c>
      <c r="F340" s="2">
        <v>120250</v>
      </c>
    </row>
    <row r="341" spans="1:6" x14ac:dyDescent="0.25">
      <c r="A341" s="104">
        <v>28460</v>
      </c>
      <c r="B341" s="104" t="s">
        <v>947</v>
      </c>
      <c r="C341" s="104" t="s">
        <v>7603</v>
      </c>
      <c r="D341" s="104" t="s">
        <v>7605</v>
      </c>
      <c r="E341" s="2">
        <v>86682</v>
      </c>
      <c r="F341" s="2">
        <v>86682</v>
      </c>
    </row>
    <row r="342" spans="1:6" x14ac:dyDescent="0.25">
      <c r="A342" s="104">
        <v>28484</v>
      </c>
      <c r="B342" s="104" t="s">
        <v>947</v>
      </c>
      <c r="C342" s="104" t="s">
        <v>12333</v>
      </c>
      <c r="D342" s="104" t="s">
        <v>12335</v>
      </c>
      <c r="E342" s="2">
        <v>15060</v>
      </c>
      <c r="F342" s="2">
        <v>15060</v>
      </c>
    </row>
    <row r="343" spans="1:6" x14ac:dyDescent="0.25">
      <c r="A343" s="104">
        <v>28477</v>
      </c>
      <c r="B343" s="104" t="s">
        <v>947</v>
      </c>
      <c r="C343" s="104" t="s">
        <v>4264</v>
      </c>
      <c r="D343" s="104" t="s">
        <v>4266</v>
      </c>
      <c r="E343" s="2">
        <v>77592</v>
      </c>
      <c r="F343" s="2">
        <v>77592</v>
      </c>
    </row>
    <row r="344" spans="1:6" x14ac:dyDescent="0.25">
      <c r="A344" s="104">
        <v>21982</v>
      </c>
      <c r="B344" s="104" t="s">
        <v>947</v>
      </c>
      <c r="C344" s="104" t="s">
        <v>1955</v>
      </c>
      <c r="D344" s="104" t="s">
        <v>1957</v>
      </c>
      <c r="E344" s="2">
        <v>298173</v>
      </c>
      <c r="F344" s="2">
        <v>298173</v>
      </c>
    </row>
    <row r="345" spans="1:6" x14ac:dyDescent="0.25">
      <c r="A345" s="104">
        <v>823659</v>
      </c>
      <c r="B345" s="104" t="s">
        <v>947</v>
      </c>
      <c r="C345" s="104" t="s">
        <v>21939</v>
      </c>
      <c r="D345" s="104" t="s">
        <v>21940</v>
      </c>
      <c r="E345" s="2">
        <v>6391</v>
      </c>
      <c r="F345" s="2">
        <v>6391</v>
      </c>
    </row>
    <row r="346" spans="1:6" x14ac:dyDescent="0.25">
      <c r="A346" s="104">
        <v>24767</v>
      </c>
      <c r="B346" s="104" t="s">
        <v>947</v>
      </c>
      <c r="C346" s="104" t="s">
        <v>2420</v>
      </c>
      <c r="D346" s="104" t="s">
        <v>2422</v>
      </c>
      <c r="E346" s="2">
        <v>253726</v>
      </c>
      <c r="F346" s="2">
        <v>253726</v>
      </c>
    </row>
    <row r="347" spans="1:6" x14ac:dyDescent="0.25">
      <c r="A347" s="104">
        <v>608652</v>
      </c>
      <c r="B347" s="104" t="s">
        <v>947</v>
      </c>
      <c r="C347" s="104" t="s">
        <v>8404</v>
      </c>
      <c r="D347" s="104" t="s">
        <v>8406</v>
      </c>
      <c r="E347" s="2">
        <v>19321</v>
      </c>
      <c r="F347" s="2">
        <v>19321</v>
      </c>
    </row>
    <row r="348" spans="1:6" x14ac:dyDescent="0.25">
      <c r="A348" s="104">
        <v>193636</v>
      </c>
      <c r="B348" s="104" t="s">
        <v>947</v>
      </c>
      <c r="C348" s="104" t="s">
        <v>3763</v>
      </c>
      <c r="D348" s="104" t="s">
        <v>3765</v>
      </c>
      <c r="E348" s="2">
        <v>119401</v>
      </c>
      <c r="F348" s="2">
        <v>119401</v>
      </c>
    </row>
    <row r="349" spans="1:6" x14ac:dyDescent="0.25">
      <c r="A349" s="104">
        <v>204300</v>
      </c>
      <c r="B349" s="104" t="s">
        <v>947</v>
      </c>
      <c r="C349" s="104" t="s">
        <v>4408</v>
      </c>
      <c r="D349" s="104" t="s">
        <v>4410</v>
      </c>
      <c r="E349" s="2">
        <v>87868</v>
      </c>
      <c r="F349" s="2">
        <v>87868</v>
      </c>
    </row>
    <row r="350" spans="1:6" x14ac:dyDescent="0.25">
      <c r="A350" s="104">
        <v>204297</v>
      </c>
      <c r="B350" s="104" t="s">
        <v>947</v>
      </c>
      <c r="C350" s="104" t="s">
        <v>5717</v>
      </c>
      <c r="D350" s="104" t="s">
        <v>5719</v>
      </c>
      <c r="E350" s="2">
        <v>59692</v>
      </c>
      <c r="F350" s="2">
        <v>59692</v>
      </c>
    </row>
    <row r="351" spans="1:6" x14ac:dyDescent="0.25">
      <c r="A351" s="104">
        <v>188271</v>
      </c>
      <c r="B351" s="104" t="s">
        <v>947</v>
      </c>
      <c r="C351" s="104" t="s">
        <v>11750</v>
      </c>
      <c r="D351" s="104" t="s">
        <v>21760</v>
      </c>
      <c r="E351" s="2">
        <v>21357</v>
      </c>
      <c r="F351" s="2">
        <v>21357</v>
      </c>
    </row>
    <row r="352" spans="1:6" x14ac:dyDescent="0.25">
      <c r="A352" s="104">
        <v>23192</v>
      </c>
      <c r="B352" s="104" t="s">
        <v>947</v>
      </c>
      <c r="C352" s="104" t="s">
        <v>3740</v>
      </c>
      <c r="D352" s="104" t="s">
        <v>3742</v>
      </c>
      <c r="E352" s="2">
        <v>144478</v>
      </c>
      <c r="F352" s="2">
        <v>144478</v>
      </c>
    </row>
    <row r="353" spans="1:6" x14ac:dyDescent="0.25">
      <c r="A353" s="104">
        <v>23195</v>
      </c>
      <c r="B353" s="104" t="s">
        <v>947</v>
      </c>
      <c r="C353" s="104" t="s">
        <v>15639</v>
      </c>
      <c r="D353" s="104" t="s">
        <v>15641</v>
      </c>
      <c r="E353" s="2">
        <v>5090</v>
      </c>
      <c r="F353" s="2">
        <v>5090</v>
      </c>
    </row>
    <row r="354" spans="1:6" x14ac:dyDescent="0.25">
      <c r="A354" s="104">
        <v>27949</v>
      </c>
      <c r="B354" s="104" t="s">
        <v>947</v>
      </c>
      <c r="C354" s="104" t="s">
        <v>19076</v>
      </c>
      <c r="D354" s="104" t="s">
        <v>19077</v>
      </c>
      <c r="E354" s="2">
        <v>104065</v>
      </c>
      <c r="F354" s="2">
        <v>104065</v>
      </c>
    </row>
    <row r="355" spans="1:6" x14ac:dyDescent="0.25">
      <c r="A355" s="104">
        <v>27951</v>
      </c>
      <c r="B355" s="104" t="s">
        <v>947</v>
      </c>
      <c r="C355" s="104" t="s">
        <v>22247</v>
      </c>
      <c r="D355" s="104" t="s">
        <v>22248</v>
      </c>
      <c r="E355" s="2">
        <v>13042</v>
      </c>
      <c r="F355" s="2">
        <v>13042</v>
      </c>
    </row>
    <row r="356" spans="1:6" x14ac:dyDescent="0.25">
      <c r="A356" s="104">
        <v>709223</v>
      </c>
      <c r="B356" s="104" t="s">
        <v>947</v>
      </c>
      <c r="C356" s="104" t="s">
        <v>7330</v>
      </c>
      <c r="D356" s="104" t="s">
        <v>7332</v>
      </c>
      <c r="E356" s="2">
        <v>65797</v>
      </c>
      <c r="F356" s="2">
        <v>65797</v>
      </c>
    </row>
    <row r="357" spans="1:6" x14ac:dyDescent="0.25">
      <c r="A357" s="104">
        <v>782330</v>
      </c>
      <c r="B357" s="104" t="s">
        <v>947</v>
      </c>
      <c r="C357" s="104" t="s">
        <v>16635</v>
      </c>
      <c r="D357" s="104" t="s">
        <v>16637</v>
      </c>
      <c r="E357" s="2">
        <v>5275</v>
      </c>
      <c r="F357" s="2">
        <v>5275</v>
      </c>
    </row>
    <row r="358" spans="1:6" x14ac:dyDescent="0.25">
      <c r="A358" s="104">
        <v>811163</v>
      </c>
      <c r="B358" s="104" t="s">
        <v>947</v>
      </c>
      <c r="C358" s="104" t="s">
        <v>15537</v>
      </c>
      <c r="D358" s="104" t="s">
        <v>15539</v>
      </c>
      <c r="E358" s="2">
        <v>99</v>
      </c>
      <c r="F358" s="2">
        <v>99</v>
      </c>
    </row>
    <row r="359" spans="1:6" x14ac:dyDescent="0.25">
      <c r="A359" s="104">
        <v>795556</v>
      </c>
      <c r="B359" s="104" t="s">
        <v>947</v>
      </c>
      <c r="C359" s="104" t="s">
        <v>22249</v>
      </c>
      <c r="D359" s="104" t="s">
        <v>22250</v>
      </c>
      <c r="E359" s="2">
        <v>3842</v>
      </c>
      <c r="F359" s="2">
        <v>3842</v>
      </c>
    </row>
    <row r="360" spans="1:6" x14ac:dyDescent="0.25">
      <c r="A360" s="104">
        <v>828752</v>
      </c>
      <c r="B360" s="104" t="s">
        <v>947</v>
      </c>
      <c r="C360" s="104" t="s">
        <v>15401</v>
      </c>
      <c r="D360" s="104" t="s">
        <v>15403</v>
      </c>
      <c r="E360" s="2">
        <v>1763</v>
      </c>
      <c r="F360" s="2">
        <v>1763</v>
      </c>
    </row>
    <row r="361" spans="1:6" x14ac:dyDescent="0.25">
      <c r="A361" s="104">
        <v>27957</v>
      </c>
      <c r="B361" s="104" t="s">
        <v>947</v>
      </c>
      <c r="C361" s="104" t="s">
        <v>10948</v>
      </c>
      <c r="D361" s="104" t="s">
        <v>10950</v>
      </c>
      <c r="E361" s="2">
        <v>9929</v>
      </c>
      <c r="F361" s="2">
        <v>9929</v>
      </c>
    </row>
    <row r="362" spans="1:6" x14ac:dyDescent="0.25">
      <c r="A362" s="104">
        <v>25712</v>
      </c>
      <c r="B362" s="104" t="s">
        <v>947</v>
      </c>
      <c r="C362" s="104" t="s">
        <v>12369</v>
      </c>
      <c r="D362" s="104" t="s">
        <v>12371</v>
      </c>
      <c r="E362" s="2">
        <v>11337</v>
      </c>
      <c r="F362" s="2">
        <v>11337</v>
      </c>
    </row>
    <row r="363" spans="1:6" x14ac:dyDescent="0.25">
      <c r="A363" s="104">
        <v>26309</v>
      </c>
      <c r="B363" s="104" t="s">
        <v>947</v>
      </c>
      <c r="C363" s="104" t="s">
        <v>16939</v>
      </c>
      <c r="D363" s="104" t="s">
        <v>16941</v>
      </c>
      <c r="E363" s="2">
        <v>1053</v>
      </c>
      <c r="F363" s="2">
        <v>1053</v>
      </c>
    </row>
    <row r="364" spans="1:6" x14ac:dyDescent="0.25">
      <c r="A364" s="104">
        <v>27381</v>
      </c>
      <c r="B364" s="104" t="s">
        <v>947</v>
      </c>
      <c r="C364" s="104" t="s">
        <v>6355</v>
      </c>
      <c r="D364" s="104" t="s">
        <v>6357</v>
      </c>
      <c r="E364" s="2">
        <v>77901</v>
      </c>
      <c r="F364" s="2">
        <v>77901</v>
      </c>
    </row>
    <row r="365" spans="1:6" x14ac:dyDescent="0.25">
      <c r="A365" s="104">
        <v>27399</v>
      </c>
      <c r="B365" s="104" t="s">
        <v>947</v>
      </c>
      <c r="C365" s="104" t="s">
        <v>6788</v>
      </c>
      <c r="D365" s="104" t="s">
        <v>6790</v>
      </c>
      <c r="E365" s="2">
        <v>52155</v>
      </c>
      <c r="F365" s="2">
        <v>52155</v>
      </c>
    </row>
    <row r="366" spans="1:6" x14ac:dyDescent="0.25">
      <c r="A366" s="104">
        <v>27422</v>
      </c>
      <c r="B366" s="104" t="s">
        <v>947</v>
      </c>
      <c r="C366" s="104" t="s">
        <v>4474</v>
      </c>
      <c r="D366" s="104" t="s">
        <v>4476</v>
      </c>
      <c r="E366" s="2">
        <v>21374</v>
      </c>
      <c r="F366" s="2">
        <v>21374</v>
      </c>
    </row>
    <row r="367" spans="1:6" x14ac:dyDescent="0.25">
      <c r="A367" s="104">
        <v>20696</v>
      </c>
      <c r="B367" s="104" t="s">
        <v>947</v>
      </c>
      <c r="C367" s="104" t="s">
        <v>21622</v>
      </c>
      <c r="D367" s="104" t="s">
        <v>21623</v>
      </c>
      <c r="E367" s="2">
        <v>0</v>
      </c>
      <c r="F367" s="2">
        <v>0</v>
      </c>
    </row>
    <row r="368" spans="1:6" x14ac:dyDescent="0.25">
      <c r="A368" s="104">
        <v>26401</v>
      </c>
      <c r="B368" s="104" t="s">
        <v>947</v>
      </c>
      <c r="C368" s="104" t="s">
        <v>13292</v>
      </c>
      <c r="D368" s="104" t="s">
        <v>13294</v>
      </c>
      <c r="E368" s="2">
        <v>26576</v>
      </c>
      <c r="F368" s="2">
        <v>26576</v>
      </c>
    </row>
    <row r="369" spans="1:6" x14ac:dyDescent="0.25">
      <c r="A369" s="104">
        <v>485502</v>
      </c>
      <c r="B369" s="104" t="s">
        <v>947</v>
      </c>
      <c r="C369" s="104" t="s">
        <v>8740</v>
      </c>
      <c r="D369" s="104" t="s">
        <v>8742</v>
      </c>
      <c r="E369" s="2">
        <v>36251</v>
      </c>
      <c r="F369" s="2">
        <v>36251</v>
      </c>
    </row>
    <row r="370" spans="1:6" x14ac:dyDescent="0.25">
      <c r="A370" s="104">
        <v>698805</v>
      </c>
      <c r="B370" s="104" t="s">
        <v>947</v>
      </c>
      <c r="C370" s="104" t="s">
        <v>13274</v>
      </c>
      <c r="D370" s="104" t="s">
        <v>13276</v>
      </c>
      <c r="E370" s="2">
        <v>2279</v>
      </c>
      <c r="F370" s="2">
        <v>2279</v>
      </c>
    </row>
    <row r="371" spans="1:6" x14ac:dyDescent="0.25">
      <c r="A371" s="104">
        <v>28104</v>
      </c>
      <c r="B371" s="104" t="s">
        <v>947</v>
      </c>
      <c r="C371" s="104" t="s">
        <v>8761</v>
      </c>
      <c r="D371" s="104" t="s">
        <v>8763</v>
      </c>
      <c r="E371" s="2">
        <v>27093</v>
      </c>
      <c r="F371" s="2">
        <v>27093</v>
      </c>
    </row>
    <row r="372" spans="1:6" x14ac:dyDescent="0.25">
      <c r="A372" s="104">
        <v>878538</v>
      </c>
      <c r="B372" s="104" t="s">
        <v>947</v>
      </c>
      <c r="C372" s="104" t="s">
        <v>22251</v>
      </c>
      <c r="D372" s="104" t="s">
        <v>22252</v>
      </c>
      <c r="E372" s="2">
        <v>1024</v>
      </c>
      <c r="F372" s="2">
        <v>1024</v>
      </c>
    </row>
    <row r="373" spans="1:6" x14ac:dyDescent="0.25">
      <c r="A373" s="104">
        <v>19767</v>
      </c>
      <c r="B373" s="104" t="s">
        <v>947</v>
      </c>
      <c r="C373" s="104" t="s">
        <v>8560</v>
      </c>
      <c r="D373" s="104" t="s">
        <v>8562</v>
      </c>
      <c r="E373" s="2">
        <v>52565</v>
      </c>
      <c r="F373" s="2">
        <v>52565</v>
      </c>
    </row>
    <row r="374" spans="1:6" x14ac:dyDescent="0.25">
      <c r="A374" s="104">
        <v>162844</v>
      </c>
      <c r="B374" s="104" t="s">
        <v>947</v>
      </c>
      <c r="C374" s="104" t="s">
        <v>15094</v>
      </c>
      <c r="D374" s="104" t="s">
        <v>21513</v>
      </c>
      <c r="E374" s="2">
        <v>3467</v>
      </c>
      <c r="F374" s="2">
        <v>3467</v>
      </c>
    </row>
    <row r="375" spans="1:6" x14ac:dyDescent="0.25">
      <c r="A375" s="104">
        <v>23710</v>
      </c>
      <c r="B375" s="104" t="s">
        <v>947</v>
      </c>
      <c r="C375" s="104" t="s">
        <v>1514</v>
      </c>
      <c r="D375" s="104" t="s">
        <v>1516</v>
      </c>
      <c r="E375" s="2">
        <v>435630</v>
      </c>
      <c r="F375" s="2">
        <v>435630</v>
      </c>
    </row>
    <row r="376" spans="1:6" x14ac:dyDescent="0.25">
      <c r="A376" s="104">
        <v>23623</v>
      </c>
      <c r="B376" s="104" t="s">
        <v>947</v>
      </c>
      <c r="C376" s="104" t="s">
        <v>8047</v>
      </c>
      <c r="D376" s="104" t="s">
        <v>8049</v>
      </c>
      <c r="E376" s="2">
        <v>20299</v>
      </c>
      <c r="F376" s="2">
        <v>20299</v>
      </c>
    </row>
    <row r="377" spans="1:6" x14ac:dyDescent="0.25">
      <c r="A377" s="104">
        <v>23632</v>
      </c>
      <c r="B377" s="104" t="s">
        <v>947</v>
      </c>
      <c r="C377" s="104" t="s">
        <v>14285</v>
      </c>
      <c r="D377" s="104" t="s">
        <v>14287</v>
      </c>
      <c r="E377" s="2">
        <v>8434</v>
      </c>
      <c r="F377" s="2">
        <v>8434</v>
      </c>
    </row>
    <row r="378" spans="1:6" x14ac:dyDescent="0.25">
      <c r="A378" s="104">
        <v>23663</v>
      </c>
      <c r="B378" s="104" t="s">
        <v>947</v>
      </c>
      <c r="C378" s="104" t="s">
        <v>11871</v>
      </c>
      <c r="D378" s="104" t="s">
        <v>11873</v>
      </c>
      <c r="E378" s="2">
        <v>11290</v>
      </c>
      <c r="F378" s="2">
        <v>11290</v>
      </c>
    </row>
    <row r="379" spans="1:6" x14ac:dyDescent="0.25">
      <c r="A379" s="104">
        <v>23602</v>
      </c>
      <c r="B379" s="104" t="s">
        <v>947</v>
      </c>
      <c r="C379" s="104" t="s">
        <v>11827</v>
      </c>
      <c r="D379" s="104" t="s">
        <v>11829</v>
      </c>
      <c r="E379" s="2">
        <v>22774</v>
      </c>
      <c r="F379" s="2">
        <v>22774</v>
      </c>
    </row>
    <row r="380" spans="1:6" x14ac:dyDescent="0.25">
      <c r="A380" s="104">
        <v>683395</v>
      </c>
      <c r="B380" s="104" t="s">
        <v>947</v>
      </c>
      <c r="C380" s="104" t="s">
        <v>1259</v>
      </c>
      <c r="D380" s="104" t="s">
        <v>1261</v>
      </c>
      <c r="E380" s="2">
        <v>714612</v>
      </c>
      <c r="F380" s="2">
        <v>714612</v>
      </c>
    </row>
    <row r="381" spans="1:6" x14ac:dyDescent="0.25">
      <c r="A381" s="104">
        <v>131319</v>
      </c>
      <c r="B381" s="104" t="s">
        <v>947</v>
      </c>
      <c r="C381" s="104" t="s">
        <v>10070</v>
      </c>
      <c r="D381" s="104" t="s">
        <v>10072</v>
      </c>
      <c r="E381" s="2">
        <v>17846</v>
      </c>
      <c r="F381" s="2">
        <v>17846</v>
      </c>
    </row>
    <row r="382" spans="1:6" x14ac:dyDescent="0.25">
      <c r="A382" s="104">
        <v>23674</v>
      </c>
      <c r="B382" s="104" t="s">
        <v>947</v>
      </c>
      <c r="C382" s="104" t="s">
        <v>11187</v>
      </c>
      <c r="D382" s="104" t="s">
        <v>11189</v>
      </c>
      <c r="E382" s="2">
        <v>18889</v>
      </c>
      <c r="F382" s="2">
        <v>18889</v>
      </c>
    </row>
    <row r="383" spans="1:6" x14ac:dyDescent="0.25">
      <c r="A383" s="104">
        <v>23603</v>
      </c>
      <c r="B383" s="104" t="s">
        <v>947</v>
      </c>
      <c r="C383" s="104" t="s">
        <v>9213</v>
      </c>
      <c r="D383" s="104" t="s">
        <v>9215</v>
      </c>
      <c r="E383" s="2">
        <v>26641</v>
      </c>
      <c r="F383" s="2">
        <v>26641</v>
      </c>
    </row>
    <row r="384" spans="1:6" x14ac:dyDescent="0.25">
      <c r="A384" s="104">
        <v>23679</v>
      </c>
      <c r="B384" s="104" t="s">
        <v>947</v>
      </c>
      <c r="C384" s="104" t="s">
        <v>18629</v>
      </c>
      <c r="D384" s="104" t="s">
        <v>18630</v>
      </c>
      <c r="E384" s="2">
        <v>7096</v>
      </c>
      <c r="F384" s="2">
        <v>7096</v>
      </c>
    </row>
    <row r="385" spans="1:6" x14ac:dyDescent="0.25">
      <c r="A385" s="104">
        <v>23587</v>
      </c>
      <c r="B385" s="104" t="s">
        <v>947</v>
      </c>
      <c r="C385" s="104" t="s">
        <v>1325</v>
      </c>
      <c r="D385" s="104" t="s">
        <v>1327</v>
      </c>
      <c r="E385" s="2">
        <v>559653</v>
      </c>
      <c r="F385" s="2">
        <v>559653</v>
      </c>
    </row>
    <row r="386" spans="1:6" x14ac:dyDescent="0.25">
      <c r="A386" s="104">
        <v>23605</v>
      </c>
      <c r="B386" s="104" t="s">
        <v>947</v>
      </c>
      <c r="C386" s="104" t="s">
        <v>12543</v>
      </c>
      <c r="D386" s="104" t="s">
        <v>12545</v>
      </c>
      <c r="E386" s="2">
        <v>18789</v>
      </c>
      <c r="F386" s="2">
        <v>18789</v>
      </c>
    </row>
    <row r="387" spans="1:6" x14ac:dyDescent="0.25">
      <c r="A387" s="104">
        <v>23606</v>
      </c>
      <c r="B387" s="104" t="s">
        <v>947</v>
      </c>
      <c r="C387" s="104" t="s">
        <v>9300</v>
      </c>
      <c r="D387" s="104" t="s">
        <v>9302</v>
      </c>
      <c r="E387" s="2">
        <v>36741</v>
      </c>
      <c r="F387" s="2">
        <v>36741</v>
      </c>
    </row>
    <row r="388" spans="1:6" x14ac:dyDescent="0.25">
      <c r="A388" s="104">
        <v>23607</v>
      </c>
      <c r="B388" s="104" t="s">
        <v>947</v>
      </c>
      <c r="C388" s="104" t="s">
        <v>13970</v>
      </c>
      <c r="D388" s="104" t="s">
        <v>13972</v>
      </c>
      <c r="E388" s="2">
        <v>32245</v>
      </c>
      <c r="F388" s="2">
        <v>32245</v>
      </c>
    </row>
    <row r="389" spans="1:6" x14ac:dyDescent="0.25">
      <c r="A389" s="104">
        <v>752195</v>
      </c>
      <c r="B389" s="104" t="s">
        <v>947</v>
      </c>
      <c r="C389" s="104" t="s">
        <v>21837</v>
      </c>
      <c r="D389" s="104" t="s">
        <v>21838</v>
      </c>
      <c r="E389" s="2">
        <v>368</v>
      </c>
      <c r="F389" s="2">
        <v>368</v>
      </c>
    </row>
    <row r="390" spans="1:6" x14ac:dyDescent="0.25">
      <c r="A390" s="104">
        <v>23608</v>
      </c>
      <c r="B390" s="104" t="s">
        <v>947</v>
      </c>
      <c r="C390" s="104" t="s">
        <v>10007</v>
      </c>
      <c r="D390" s="104" t="s">
        <v>10009</v>
      </c>
      <c r="E390" s="2">
        <v>0</v>
      </c>
      <c r="F390" s="2">
        <v>0</v>
      </c>
    </row>
    <row r="391" spans="1:6" x14ac:dyDescent="0.25">
      <c r="A391" s="104">
        <v>23609</v>
      </c>
      <c r="B391" s="104" t="s">
        <v>947</v>
      </c>
      <c r="C391" s="104" t="s">
        <v>5141</v>
      </c>
      <c r="D391" s="104" t="s">
        <v>5143</v>
      </c>
      <c r="E391" s="2">
        <v>98601</v>
      </c>
      <c r="F391" s="2">
        <v>98601</v>
      </c>
    </row>
    <row r="392" spans="1:6" x14ac:dyDescent="0.25">
      <c r="A392" s="104">
        <v>445595</v>
      </c>
      <c r="B392" s="104" t="s">
        <v>947</v>
      </c>
      <c r="C392" s="104" t="s">
        <v>9843</v>
      </c>
      <c r="D392" s="104" t="s">
        <v>9845</v>
      </c>
      <c r="E392" s="2">
        <v>51032</v>
      </c>
      <c r="F392" s="2">
        <v>51032</v>
      </c>
    </row>
    <row r="393" spans="1:6" x14ac:dyDescent="0.25">
      <c r="A393" s="104">
        <v>577022</v>
      </c>
      <c r="B393" s="104" t="s">
        <v>947</v>
      </c>
      <c r="C393" s="104" t="s">
        <v>7076</v>
      </c>
      <c r="D393" s="104" t="s">
        <v>7078</v>
      </c>
      <c r="E393" s="2">
        <v>13997</v>
      </c>
      <c r="F393" s="2">
        <v>13997</v>
      </c>
    </row>
    <row r="394" spans="1:6" x14ac:dyDescent="0.25">
      <c r="A394" s="104">
        <v>23610</v>
      </c>
      <c r="B394" s="104" t="s">
        <v>947</v>
      </c>
      <c r="C394" s="104" t="s">
        <v>12796</v>
      </c>
      <c r="D394" s="104" t="s">
        <v>12798</v>
      </c>
      <c r="E394" s="2">
        <v>18915</v>
      </c>
      <c r="F394" s="2">
        <v>18915</v>
      </c>
    </row>
    <row r="395" spans="1:6" x14ac:dyDescent="0.25">
      <c r="A395" s="104">
        <v>523059</v>
      </c>
      <c r="B395" s="104" t="s">
        <v>947</v>
      </c>
      <c r="C395" s="104" t="s">
        <v>9174</v>
      </c>
      <c r="D395" s="104" t="s">
        <v>9176</v>
      </c>
      <c r="E395" s="2">
        <v>31085</v>
      </c>
      <c r="F395" s="2">
        <v>31085</v>
      </c>
    </row>
    <row r="396" spans="1:6" x14ac:dyDescent="0.25">
      <c r="A396" s="104">
        <v>23613</v>
      </c>
      <c r="B396" s="104" t="s">
        <v>947</v>
      </c>
      <c r="C396" s="104" t="s">
        <v>18549</v>
      </c>
      <c r="D396" s="104" t="s">
        <v>18550</v>
      </c>
      <c r="E396" s="2">
        <v>2940</v>
      </c>
      <c r="F396" s="2">
        <v>2940</v>
      </c>
    </row>
    <row r="397" spans="1:6" x14ac:dyDescent="0.25">
      <c r="A397" s="104">
        <v>23614</v>
      </c>
      <c r="B397" s="104" t="s">
        <v>947</v>
      </c>
      <c r="C397" s="104" t="s">
        <v>4609</v>
      </c>
      <c r="D397" s="104" t="s">
        <v>4611</v>
      </c>
      <c r="E397" s="2">
        <v>66847</v>
      </c>
      <c r="F397" s="2">
        <v>66847</v>
      </c>
    </row>
    <row r="398" spans="1:6" x14ac:dyDescent="0.25">
      <c r="A398" s="104">
        <v>23615</v>
      </c>
      <c r="B398" s="104" t="s">
        <v>947</v>
      </c>
      <c r="C398" s="104" t="s">
        <v>2792</v>
      </c>
      <c r="D398" s="104" t="s">
        <v>2794</v>
      </c>
      <c r="E398" s="2">
        <v>248804</v>
      </c>
      <c r="F398" s="2">
        <v>248804</v>
      </c>
    </row>
    <row r="399" spans="1:6" x14ac:dyDescent="0.25">
      <c r="A399" s="104">
        <v>25091</v>
      </c>
      <c r="B399" s="104" t="s">
        <v>947</v>
      </c>
      <c r="C399" s="104" t="s">
        <v>6388</v>
      </c>
      <c r="D399" s="104" t="s">
        <v>6390</v>
      </c>
      <c r="E399" s="2">
        <v>38036</v>
      </c>
      <c r="F399" s="2">
        <v>38036</v>
      </c>
    </row>
    <row r="400" spans="1:6" x14ac:dyDescent="0.25">
      <c r="A400" s="104">
        <v>24770</v>
      </c>
      <c r="B400" s="104" t="s">
        <v>947</v>
      </c>
      <c r="C400" s="104" t="s">
        <v>3390</v>
      </c>
      <c r="D400" s="104" t="s">
        <v>21941</v>
      </c>
      <c r="E400" s="2">
        <v>181174</v>
      </c>
      <c r="F400" s="2">
        <v>181174</v>
      </c>
    </row>
    <row r="401" spans="1:6" x14ac:dyDescent="0.25">
      <c r="A401" s="104">
        <v>24771</v>
      </c>
      <c r="B401" s="104" t="s">
        <v>947</v>
      </c>
      <c r="C401" s="104" t="s">
        <v>9729</v>
      </c>
      <c r="D401" s="104" t="s">
        <v>9731</v>
      </c>
      <c r="E401" s="2">
        <v>23600</v>
      </c>
      <c r="F401" s="2">
        <v>23600</v>
      </c>
    </row>
    <row r="402" spans="1:6" x14ac:dyDescent="0.25">
      <c r="A402" s="104">
        <v>23196</v>
      </c>
      <c r="B402" s="104" t="s">
        <v>947</v>
      </c>
      <c r="C402" s="104" t="s">
        <v>9123</v>
      </c>
      <c r="D402" s="104" t="s">
        <v>9125</v>
      </c>
      <c r="E402" s="2">
        <v>42312</v>
      </c>
      <c r="F402" s="2">
        <v>42312</v>
      </c>
    </row>
    <row r="403" spans="1:6" x14ac:dyDescent="0.25">
      <c r="A403" s="104">
        <v>22535</v>
      </c>
      <c r="B403" s="104" t="s">
        <v>947</v>
      </c>
      <c r="C403" s="104" t="s">
        <v>7252</v>
      </c>
      <c r="D403" s="104" t="s">
        <v>7254</v>
      </c>
      <c r="E403" s="2">
        <v>45559</v>
      </c>
      <c r="F403" s="2">
        <v>45559</v>
      </c>
    </row>
    <row r="404" spans="1:6" x14ac:dyDescent="0.25">
      <c r="A404" s="104">
        <v>22569</v>
      </c>
      <c r="B404" s="104" t="s">
        <v>947</v>
      </c>
      <c r="C404" s="104" t="s">
        <v>2558</v>
      </c>
      <c r="D404" s="104" t="s">
        <v>21761</v>
      </c>
      <c r="E404" s="2">
        <v>198798</v>
      </c>
      <c r="F404" s="2">
        <v>198798</v>
      </c>
    </row>
    <row r="405" spans="1:6" x14ac:dyDescent="0.25">
      <c r="A405" s="104">
        <v>711726</v>
      </c>
      <c r="B405" s="104" t="s">
        <v>947</v>
      </c>
      <c r="C405" s="104" t="s">
        <v>13616</v>
      </c>
      <c r="D405" s="104" t="s">
        <v>21805</v>
      </c>
      <c r="E405" s="2">
        <v>12240</v>
      </c>
      <c r="F405" s="2">
        <v>12240</v>
      </c>
    </row>
    <row r="406" spans="1:6" x14ac:dyDescent="0.25">
      <c r="A406" s="104">
        <v>683504</v>
      </c>
      <c r="B406" s="104" t="s">
        <v>947</v>
      </c>
      <c r="C406" s="104" t="s">
        <v>11310</v>
      </c>
      <c r="D406" s="104" t="s">
        <v>11312</v>
      </c>
      <c r="E406" s="2">
        <v>21060</v>
      </c>
      <c r="F406" s="2">
        <v>21060</v>
      </c>
    </row>
    <row r="407" spans="1:6" x14ac:dyDescent="0.25">
      <c r="A407" s="104">
        <v>113901</v>
      </c>
      <c r="B407" s="104" t="s">
        <v>947</v>
      </c>
      <c r="C407" s="104" t="s">
        <v>5276</v>
      </c>
      <c r="D407" s="104" t="s">
        <v>5278</v>
      </c>
      <c r="E407" s="2">
        <v>57428</v>
      </c>
      <c r="F407" s="2">
        <v>57428</v>
      </c>
    </row>
    <row r="408" spans="1:6" x14ac:dyDescent="0.25">
      <c r="A408" s="104">
        <v>113902</v>
      </c>
      <c r="B408" s="104" t="s">
        <v>947</v>
      </c>
      <c r="C408" s="104" t="s">
        <v>3853</v>
      </c>
      <c r="D408" s="104" t="s">
        <v>3855</v>
      </c>
      <c r="E408" s="2">
        <v>60682</v>
      </c>
      <c r="F408" s="2">
        <v>60682</v>
      </c>
    </row>
    <row r="409" spans="1:6" x14ac:dyDescent="0.25">
      <c r="A409" s="104">
        <v>456421</v>
      </c>
      <c r="B409" s="104" t="s">
        <v>947</v>
      </c>
      <c r="C409" s="104" t="s">
        <v>21554</v>
      </c>
      <c r="D409" s="104" t="s">
        <v>21555</v>
      </c>
      <c r="E409" s="2">
        <v>5969</v>
      </c>
      <c r="F409" s="2">
        <v>5969</v>
      </c>
    </row>
    <row r="410" spans="1:6" x14ac:dyDescent="0.25">
      <c r="A410" s="104">
        <v>20199</v>
      </c>
      <c r="B410" s="104" t="s">
        <v>947</v>
      </c>
      <c r="C410" s="104" t="s">
        <v>10234</v>
      </c>
      <c r="D410" s="104" t="s">
        <v>10236</v>
      </c>
      <c r="E410" s="2">
        <v>23938</v>
      </c>
      <c r="F410" s="2">
        <v>23938</v>
      </c>
    </row>
    <row r="411" spans="1:6" x14ac:dyDescent="0.25">
      <c r="A411" s="104">
        <v>20200</v>
      </c>
      <c r="B411" s="104" t="s">
        <v>947</v>
      </c>
      <c r="C411" s="104" t="s">
        <v>3820</v>
      </c>
      <c r="D411" s="104" t="s">
        <v>3822</v>
      </c>
      <c r="E411" s="2">
        <v>140198</v>
      </c>
      <c r="F411" s="2">
        <v>140198</v>
      </c>
    </row>
    <row r="412" spans="1:6" x14ac:dyDescent="0.25">
      <c r="A412" s="104">
        <v>704893</v>
      </c>
      <c r="B412" s="104" t="s">
        <v>947</v>
      </c>
      <c r="C412" s="104" t="s">
        <v>21556</v>
      </c>
      <c r="D412" s="104" t="s">
        <v>21557</v>
      </c>
      <c r="E412" s="2">
        <v>2277</v>
      </c>
      <c r="F412" s="2">
        <v>2277</v>
      </c>
    </row>
    <row r="413" spans="1:6" x14ac:dyDescent="0.25">
      <c r="A413" s="104">
        <v>20203</v>
      </c>
      <c r="B413" s="104" t="s">
        <v>947</v>
      </c>
      <c r="C413" s="104" t="s">
        <v>5720</v>
      </c>
      <c r="D413" s="104" t="s">
        <v>5722</v>
      </c>
      <c r="E413" s="2">
        <v>60867</v>
      </c>
      <c r="F413" s="2">
        <v>60867</v>
      </c>
    </row>
    <row r="414" spans="1:6" x14ac:dyDescent="0.25">
      <c r="A414" s="104">
        <v>210164</v>
      </c>
      <c r="B414" s="104" t="s">
        <v>947</v>
      </c>
      <c r="C414" s="104" t="s">
        <v>1158</v>
      </c>
      <c r="D414" s="104" t="s">
        <v>1160</v>
      </c>
      <c r="E414" s="2">
        <v>601797</v>
      </c>
      <c r="F414" s="2">
        <v>601797</v>
      </c>
    </row>
    <row r="415" spans="1:6" x14ac:dyDescent="0.25">
      <c r="A415" s="104">
        <v>20255</v>
      </c>
      <c r="B415" s="104" t="s">
        <v>947</v>
      </c>
      <c r="C415" s="104" t="s">
        <v>1343</v>
      </c>
      <c r="D415" s="104" t="s">
        <v>1345</v>
      </c>
      <c r="E415" s="2">
        <v>589371</v>
      </c>
      <c r="F415" s="2">
        <v>589371</v>
      </c>
    </row>
    <row r="416" spans="1:6" x14ac:dyDescent="0.25">
      <c r="A416" s="104">
        <v>20204</v>
      </c>
      <c r="B416" s="104" t="s">
        <v>947</v>
      </c>
      <c r="C416" s="104" t="s">
        <v>11627</v>
      </c>
      <c r="D416" s="104" t="s">
        <v>11629</v>
      </c>
      <c r="E416" s="2">
        <v>11151</v>
      </c>
      <c r="F416" s="2">
        <v>11151</v>
      </c>
    </row>
    <row r="417" spans="1:6" x14ac:dyDescent="0.25">
      <c r="A417" s="104">
        <v>20249</v>
      </c>
      <c r="B417" s="104" t="s">
        <v>947</v>
      </c>
      <c r="C417" s="104" t="s">
        <v>5935</v>
      </c>
      <c r="D417" s="104" t="s">
        <v>5937</v>
      </c>
      <c r="E417" s="2">
        <v>62417</v>
      </c>
      <c r="F417" s="2">
        <v>62417</v>
      </c>
    </row>
    <row r="418" spans="1:6" x14ac:dyDescent="0.25">
      <c r="A418" s="104">
        <v>20205</v>
      </c>
      <c r="B418" s="104" t="s">
        <v>947</v>
      </c>
      <c r="C418" s="104" t="s">
        <v>9369</v>
      </c>
      <c r="D418" s="104" t="s">
        <v>9371</v>
      </c>
      <c r="E418" s="2">
        <v>25089</v>
      </c>
      <c r="F418" s="2">
        <v>25089</v>
      </c>
    </row>
    <row r="419" spans="1:6" x14ac:dyDescent="0.25">
      <c r="A419" s="104">
        <v>469983</v>
      </c>
      <c r="B419" s="104" t="s">
        <v>947</v>
      </c>
      <c r="C419" s="104" t="s">
        <v>8092</v>
      </c>
      <c r="D419" s="104" t="s">
        <v>8094</v>
      </c>
      <c r="E419" s="2">
        <v>37195</v>
      </c>
      <c r="F419" s="2">
        <v>37195</v>
      </c>
    </row>
    <row r="420" spans="1:6" x14ac:dyDescent="0.25">
      <c r="A420" s="104">
        <v>20207</v>
      </c>
      <c r="B420" s="104" t="s">
        <v>947</v>
      </c>
      <c r="C420" s="104" t="s">
        <v>3913</v>
      </c>
      <c r="D420" s="104" t="s">
        <v>21558</v>
      </c>
      <c r="E420" s="2">
        <v>130982</v>
      </c>
      <c r="F420" s="2">
        <v>130982</v>
      </c>
    </row>
    <row r="421" spans="1:6" x14ac:dyDescent="0.25">
      <c r="A421" s="104">
        <v>599820</v>
      </c>
      <c r="B421" s="104" t="s">
        <v>947</v>
      </c>
      <c r="C421" s="104" t="s">
        <v>21559</v>
      </c>
      <c r="D421" s="104" t="s">
        <v>21560</v>
      </c>
      <c r="E421" s="2">
        <v>4608</v>
      </c>
      <c r="F421" s="2">
        <v>4608</v>
      </c>
    </row>
    <row r="422" spans="1:6" x14ac:dyDescent="0.25">
      <c r="A422" s="104">
        <v>181472</v>
      </c>
      <c r="B422" s="104" t="s">
        <v>947</v>
      </c>
      <c r="C422" s="104" t="s">
        <v>14993</v>
      </c>
      <c r="D422" s="104" t="s">
        <v>21561</v>
      </c>
      <c r="E422" s="2">
        <v>6852</v>
      </c>
      <c r="F422" s="2">
        <v>6852</v>
      </c>
    </row>
    <row r="423" spans="1:6" x14ac:dyDescent="0.25">
      <c r="A423" s="104">
        <v>20128</v>
      </c>
      <c r="B423" s="104" t="s">
        <v>947</v>
      </c>
      <c r="C423" s="104" t="s">
        <v>15026</v>
      </c>
      <c r="D423" s="104" t="s">
        <v>15028</v>
      </c>
      <c r="E423" s="2">
        <v>7330</v>
      </c>
      <c r="F423" s="2">
        <v>7330</v>
      </c>
    </row>
    <row r="424" spans="1:6" x14ac:dyDescent="0.25">
      <c r="A424" s="104">
        <v>20208</v>
      </c>
      <c r="B424" s="104" t="s">
        <v>947</v>
      </c>
      <c r="C424" s="104" t="s">
        <v>13379</v>
      </c>
      <c r="D424" s="104" t="s">
        <v>13381</v>
      </c>
      <c r="E424" s="2">
        <v>33365</v>
      </c>
      <c r="F424" s="2">
        <v>33365</v>
      </c>
    </row>
    <row r="425" spans="1:6" x14ac:dyDescent="0.25">
      <c r="A425" s="104">
        <v>20210</v>
      </c>
      <c r="B425" s="104" t="s">
        <v>947</v>
      </c>
      <c r="C425" s="104" t="s">
        <v>2837</v>
      </c>
      <c r="D425" s="104" t="s">
        <v>2839</v>
      </c>
      <c r="E425" s="2">
        <v>212466</v>
      </c>
      <c r="F425" s="2">
        <v>212466</v>
      </c>
    </row>
    <row r="426" spans="1:6" x14ac:dyDescent="0.25">
      <c r="A426" s="104">
        <v>20211</v>
      </c>
      <c r="B426" s="104" t="s">
        <v>947</v>
      </c>
      <c r="C426" s="104" t="s">
        <v>1062</v>
      </c>
      <c r="D426" s="104" t="s">
        <v>1064</v>
      </c>
      <c r="E426" s="2">
        <v>968586</v>
      </c>
      <c r="F426" s="2">
        <v>968586</v>
      </c>
    </row>
    <row r="427" spans="1:6" x14ac:dyDescent="0.25">
      <c r="A427" s="104">
        <v>20212</v>
      </c>
      <c r="B427" s="104" t="s">
        <v>947</v>
      </c>
      <c r="C427" s="104" t="s">
        <v>17987</v>
      </c>
      <c r="D427" s="104" t="s">
        <v>828</v>
      </c>
      <c r="E427" s="2">
        <v>29187</v>
      </c>
      <c r="F427" s="2">
        <v>29187</v>
      </c>
    </row>
    <row r="428" spans="1:6" x14ac:dyDescent="0.25">
      <c r="A428" s="104">
        <v>20213</v>
      </c>
      <c r="B428" s="104" t="s">
        <v>947</v>
      </c>
      <c r="C428" s="104" t="s">
        <v>4730</v>
      </c>
      <c r="D428" s="104" t="s">
        <v>4732</v>
      </c>
      <c r="E428" s="2">
        <v>115006</v>
      </c>
      <c r="F428" s="2">
        <v>115006</v>
      </c>
    </row>
    <row r="429" spans="1:6" x14ac:dyDescent="0.25">
      <c r="A429" s="104">
        <v>20215</v>
      </c>
      <c r="B429" s="104" t="s">
        <v>947</v>
      </c>
      <c r="C429" s="104" t="s">
        <v>1517</v>
      </c>
      <c r="D429" s="104" t="s">
        <v>1519</v>
      </c>
      <c r="E429" s="2">
        <v>612773</v>
      </c>
      <c r="F429" s="2">
        <v>612773</v>
      </c>
    </row>
    <row r="430" spans="1:6" x14ac:dyDescent="0.25">
      <c r="A430" s="104">
        <v>20206</v>
      </c>
      <c r="B430" s="104" t="s">
        <v>947</v>
      </c>
      <c r="C430" s="104" t="s">
        <v>7651</v>
      </c>
      <c r="D430" s="104" t="s">
        <v>7653</v>
      </c>
      <c r="E430" s="2">
        <v>34791</v>
      </c>
      <c r="F430" s="2">
        <v>34791</v>
      </c>
    </row>
    <row r="431" spans="1:6" x14ac:dyDescent="0.25">
      <c r="A431" s="104">
        <v>20216</v>
      </c>
      <c r="B431" s="104" t="s">
        <v>947</v>
      </c>
      <c r="C431" s="104" t="s">
        <v>1523</v>
      </c>
      <c r="D431" s="104" t="s">
        <v>1525</v>
      </c>
      <c r="E431" s="2">
        <v>461460</v>
      </c>
      <c r="F431" s="2">
        <v>461460</v>
      </c>
    </row>
    <row r="432" spans="1:6" x14ac:dyDescent="0.25">
      <c r="A432" s="104">
        <v>704489</v>
      </c>
      <c r="B432" s="104" t="s">
        <v>947</v>
      </c>
      <c r="C432" s="104" t="s">
        <v>22253</v>
      </c>
      <c r="D432" s="104" t="s">
        <v>22254</v>
      </c>
      <c r="E432" s="2">
        <v>0</v>
      </c>
      <c r="F432" s="2">
        <v>0</v>
      </c>
    </row>
    <row r="433" spans="1:6" x14ac:dyDescent="0.25">
      <c r="A433" s="104">
        <v>20218</v>
      </c>
      <c r="B433" s="104" t="s">
        <v>947</v>
      </c>
      <c r="C433" s="104" t="s">
        <v>1586</v>
      </c>
      <c r="D433" s="104" t="s">
        <v>1588</v>
      </c>
      <c r="E433" s="2">
        <v>480852</v>
      </c>
      <c r="F433" s="2">
        <v>480852</v>
      </c>
    </row>
    <row r="434" spans="1:6" x14ac:dyDescent="0.25">
      <c r="A434" s="104">
        <v>696236</v>
      </c>
      <c r="B434" s="104" t="s">
        <v>947</v>
      </c>
      <c r="C434" s="104" t="s">
        <v>11507</v>
      </c>
      <c r="D434" s="104" t="s">
        <v>11509</v>
      </c>
      <c r="E434" s="2">
        <v>7257</v>
      </c>
      <c r="F434" s="2">
        <v>7257</v>
      </c>
    </row>
    <row r="435" spans="1:6" x14ac:dyDescent="0.25">
      <c r="A435" s="104">
        <v>19802</v>
      </c>
      <c r="B435" s="104" t="s">
        <v>947</v>
      </c>
      <c r="C435" s="104" t="s">
        <v>15467</v>
      </c>
      <c r="D435" s="104" t="s">
        <v>15469</v>
      </c>
      <c r="E435" s="2">
        <v>3277</v>
      </c>
      <c r="F435" s="2">
        <v>3277</v>
      </c>
    </row>
    <row r="436" spans="1:6" x14ac:dyDescent="0.25">
      <c r="A436" s="104">
        <v>711881</v>
      </c>
      <c r="B436" s="104" t="s">
        <v>947</v>
      </c>
      <c r="C436" s="104" t="s">
        <v>14833</v>
      </c>
      <c r="D436" s="104" t="s">
        <v>14835</v>
      </c>
      <c r="E436" s="2">
        <v>5998</v>
      </c>
      <c r="F436" s="2">
        <v>5998</v>
      </c>
    </row>
    <row r="437" spans="1:6" x14ac:dyDescent="0.25">
      <c r="A437" s="104">
        <v>768748</v>
      </c>
      <c r="B437" s="104" t="s">
        <v>947</v>
      </c>
      <c r="C437" s="104" t="s">
        <v>16392</v>
      </c>
      <c r="D437" s="104" t="s">
        <v>16394</v>
      </c>
      <c r="E437" s="2">
        <v>11320</v>
      </c>
      <c r="F437" s="2">
        <v>11320</v>
      </c>
    </row>
    <row r="438" spans="1:6" x14ac:dyDescent="0.25">
      <c r="A438" s="104">
        <v>19803</v>
      </c>
      <c r="B438" s="104" t="s">
        <v>947</v>
      </c>
      <c r="C438" s="104" t="s">
        <v>3883</v>
      </c>
      <c r="D438" s="104" t="s">
        <v>3885</v>
      </c>
      <c r="E438" s="2">
        <v>128499</v>
      </c>
      <c r="F438" s="2">
        <v>128499</v>
      </c>
    </row>
    <row r="439" spans="1:6" x14ac:dyDescent="0.25">
      <c r="A439" s="104">
        <v>131239</v>
      </c>
      <c r="B439" s="104" t="s">
        <v>947</v>
      </c>
      <c r="C439" s="104" t="s">
        <v>9483</v>
      </c>
      <c r="D439" s="104" t="s">
        <v>9485</v>
      </c>
      <c r="E439" s="2">
        <v>99200</v>
      </c>
      <c r="F439" s="2">
        <v>99200</v>
      </c>
    </row>
    <row r="440" spans="1:6" x14ac:dyDescent="0.25">
      <c r="A440" s="104">
        <v>19805</v>
      </c>
      <c r="B440" s="104" t="s">
        <v>947</v>
      </c>
      <c r="C440" s="104" t="s">
        <v>2750</v>
      </c>
      <c r="D440" s="104" t="s">
        <v>2752</v>
      </c>
      <c r="E440" s="2">
        <v>228812</v>
      </c>
      <c r="F440" s="2">
        <v>228812</v>
      </c>
    </row>
    <row r="441" spans="1:6" x14ac:dyDescent="0.25">
      <c r="A441" s="104">
        <v>92798</v>
      </c>
      <c r="B441" s="104" t="s">
        <v>947</v>
      </c>
      <c r="C441" s="104" t="s">
        <v>15723</v>
      </c>
      <c r="D441" s="104" t="s">
        <v>15725</v>
      </c>
      <c r="E441" s="2">
        <v>4241</v>
      </c>
      <c r="F441" s="2">
        <v>4241</v>
      </c>
    </row>
    <row r="442" spans="1:6" x14ac:dyDescent="0.25">
      <c r="A442" s="104">
        <v>19808</v>
      </c>
      <c r="B442" s="104" t="s">
        <v>947</v>
      </c>
      <c r="C442" s="104" t="s">
        <v>14153</v>
      </c>
      <c r="D442" s="104" t="s">
        <v>14155</v>
      </c>
      <c r="E442" s="2">
        <v>10456</v>
      </c>
      <c r="F442" s="2">
        <v>10456</v>
      </c>
    </row>
    <row r="443" spans="1:6" x14ac:dyDescent="0.25">
      <c r="A443" s="104">
        <v>19810</v>
      </c>
      <c r="B443" s="104" t="s">
        <v>947</v>
      </c>
      <c r="C443" s="104" t="s">
        <v>11732</v>
      </c>
      <c r="D443" s="104" t="s">
        <v>11734</v>
      </c>
      <c r="E443" s="2">
        <v>12950</v>
      </c>
      <c r="F443" s="2">
        <v>12950</v>
      </c>
    </row>
    <row r="444" spans="1:6" x14ac:dyDescent="0.25">
      <c r="A444" s="104">
        <v>19811</v>
      </c>
      <c r="B444" s="104" t="s">
        <v>947</v>
      </c>
      <c r="C444" s="104" t="s">
        <v>3363</v>
      </c>
      <c r="D444" s="104" t="s">
        <v>3365</v>
      </c>
      <c r="E444" s="2">
        <v>187503</v>
      </c>
      <c r="F444" s="2">
        <v>187503</v>
      </c>
    </row>
    <row r="445" spans="1:6" x14ac:dyDescent="0.25">
      <c r="A445" s="104">
        <v>19812</v>
      </c>
      <c r="B445" s="104" t="s">
        <v>947</v>
      </c>
      <c r="C445" s="104" t="s">
        <v>9864</v>
      </c>
      <c r="D445" s="104" t="s">
        <v>9866</v>
      </c>
      <c r="E445" s="2">
        <v>38372</v>
      </c>
      <c r="F445" s="2">
        <v>38372</v>
      </c>
    </row>
    <row r="446" spans="1:6" x14ac:dyDescent="0.25">
      <c r="A446" s="104">
        <v>19813</v>
      </c>
      <c r="B446" s="104" t="s">
        <v>947</v>
      </c>
      <c r="C446" s="104" t="s">
        <v>15591</v>
      </c>
      <c r="D446" s="104" t="s">
        <v>15593</v>
      </c>
      <c r="E446" s="2">
        <v>3969</v>
      </c>
      <c r="F446" s="2">
        <v>3969</v>
      </c>
    </row>
    <row r="447" spans="1:6" x14ac:dyDescent="0.25">
      <c r="A447" s="104">
        <v>19814</v>
      </c>
      <c r="B447" s="104" t="s">
        <v>947</v>
      </c>
      <c r="C447" s="104" t="s">
        <v>22255</v>
      </c>
      <c r="D447" s="104" t="s">
        <v>22256</v>
      </c>
      <c r="E447" s="2">
        <v>25123</v>
      </c>
      <c r="F447" s="2">
        <v>25123</v>
      </c>
    </row>
    <row r="448" spans="1:6" x14ac:dyDescent="0.25">
      <c r="A448" s="104">
        <v>19815</v>
      </c>
      <c r="B448" s="104" t="s">
        <v>947</v>
      </c>
      <c r="C448" s="104" t="s">
        <v>8386</v>
      </c>
      <c r="D448" s="104" t="s">
        <v>8388</v>
      </c>
      <c r="E448" s="2">
        <v>42027</v>
      </c>
      <c r="F448" s="2">
        <v>42027</v>
      </c>
    </row>
    <row r="449" spans="1:6" x14ac:dyDescent="0.25">
      <c r="A449" s="104">
        <v>676825</v>
      </c>
      <c r="B449" s="104" t="s">
        <v>947</v>
      </c>
      <c r="C449" s="104" t="s">
        <v>16794</v>
      </c>
      <c r="D449" s="104" t="s">
        <v>16796</v>
      </c>
      <c r="E449" s="2">
        <v>2000</v>
      </c>
      <c r="F449" s="2">
        <v>2000</v>
      </c>
    </row>
    <row r="450" spans="1:6" x14ac:dyDescent="0.25">
      <c r="A450" s="104">
        <v>25688</v>
      </c>
      <c r="B450" s="104" t="s">
        <v>947</v>
      </c>
      <c r="C450" s="104" t="s">
        <v>6520</v>
      </c>
      <c r="D450" s="104" t="s">
        <v>6522</v>
      </c>
      <c r="E450" s="2">
        <v>69855</v>
      </c>
      <c r="F450" s="2">
        <v>69855</v>
      </c>
    </row>
    <row r="451" spans="1:6" x14ac:dyDescent="0.25">
      <c r="A451" s="104">
        <v>25689</v>
      </c>
      <c r="B451" s="104" t="s">
        <v>947</v>
      </c>
      <c r="C451" s="104" t="s">
        <v>17031</v>
      </c>
      <c r="D451" s="104" t="s">
        <v>17033</v>
      </c>
      <c r="E451" s="2">
        <v>2167</v>
      </c>
      <c r="F451" s="2">
        <v>2167</v>
      </c>
    </row>
    <row r="452" spans="1:6" x14ac:dyDescent="0.25">
      <c r="A452" s="104">
        <v>25476</v>
      </c>
      <c r="B452" s="104" t="s">
        <v>947</v>
      </c>
      <c r="C452" s="104" t="s">
        <v>9780</v>
      </c>
      <c r="D452" s="104" t="s">
        <v>9782</v>
      </c>
      <c r="E452" s="2">
        <v>29615</v>
      </c>
      <c r="F452" s="2">
        <v>29615</v>
      </c>
    </row>
    <row r="453" spans="1:6" x14ac:dyDescent="0.25">
      <c r="A453" s="104">
        <v>25500</v>
      </c>
      <c r="B453" s="104" t="s">
        <v>947</v>
      </c>
      <c r="C453" s="104" t="s">
        <v>10930</v>
      </c>
      <c r="D453" s="104" t="s">
        <v>10932</v>
      </c>
      <c r="E453" s="2">
        <v>15898</v>
      </c>
      <c r="F453" s="2">
        <v>15898</v>
      </c>
    </row>
    <row r="454" spans="1:6" x14ac:dyDescent="0.25">
      <c r="A454" s="104">
        <v>208524</v>
      </c>
      <c r="B454" s="104" t="s">
        <v>947</v>
      </c>
      <c r="C454" s="104" t="s">
        <v>8122</v>
      </c>
      <c r="D454" s="104" t="s">
        <v>8124</v>
      </c>
      <c r="E454" s="2">
        <v>0</v>
      </c>
      <c r="F454" s="2">
        <v>0</v>
      </c>
    </row>
    <row r="455" spans="1:6" x14ac:dyDescent="0.25">
      <c r="A455" s="104">
        <v>712903</v>
      </c>
      <c r="B455" s="104" t="s">
        <v>947</v>
      </c>
      <c r="C455" s="104" t="s">
        <v>16978</v>
      </c>
      <c r="D455" s="104" t="s">
        <v>16980</v>
      </c>
      <c r="E455" s="2">
        <v>1259</v>
      </c>
      <c r="F455" s="2">
        <v>1259</v>
      </c>
    </row>
    <row r="456" spans="1:6" x14ac:dyDescent="0.25">
      <c r="A456" s="104">
        <v>191668</v>
      </c>
      <c r="B456" s="104" t="s">
        <v>947</v>
      </c>
      <c r="C456" s="104" t="s">
        <v>2360</v>
      </c>
      <c r="D456" s="104" t="s">
        <v>2362</v>
      </c>
      <c r="E456" s="2">
        <v>296402</v>
      </c>
      <c r="F456" s="2">
        <v>296402</v>
      </c>
    </row>
    <row r="457" spans="1:6" x14ac:dyDescent="0.25">
      <c r="A457" s="104">
        <v>25478</v>
      </c>
      <c r="B457" s="104" t="s">
        <v>947</v>
      </c>
      <c r="C457" s="104" t="s">
        <v>4156</v>
      </c>
      <c r="D457" s="104" t="s">
        <v>4158</v>
      </c>
      <c r="E457" s="2">
        <v>144048</v>
      </c>
      <c r="F457" s="2">
        <v>144048</v>
      </c>
    </row>
    <row r="458" spans="1:6" x14ac:dyDescent="0.25">
      <c r="A458" s="104">
        <v>749344</v>
      </c>
      <c r="B458" s="104" t="s">
        <v>947</v>
      </c>
      <c r="C458" s="104" t="s">
        <v>16023</v>
      </c>
      <c r="D458" s="104" t="s">
        <v>16025</v>
      </c>
      <c r="E458" s="2">
        <v>8177</v>
      </c>
      <c r="F458" s="2">
        <v>8177</v>
      </c>
    </row>
    <row r="459" spans="1:6" x14ac:dyDescent="0.25">
      <c r="A459" s="104">
        <v>723540</v>
      </c>
      <c r="B459" s="104" t="s">
        <v>947</v>
      </c>
      <c r="C459" s="104" t="s">
        <v>17054</v>
      </c>
      <c r="D459" s="104" t="s">
        <v>17056</v>
      </c>
      <c r="E459" s="2">
        <v>6625</v>
      </c>
      <c r="F459" s="2">
        <v>6625</v>
      </c>
    </row>
    <row r="460" spans="1:6" x14ac:dyDescent="0.25">
      <c r="A460" s="104">
        <v>25479</v>
      </c>
      <c r="B460" s="104" t="s">
        <v>947</v>
      </c>
      <c r="C460" s="104" t="s">
        <v>13924</v>
      </c>
      <c r="D460" s="104" t="s">
        <v>13926</v>
      </c>
      <c r="E460" s="2">
        <v>8976</v>
      </c>
      <c r="F460" s="2">
        <v>8976</v>
      </c>
    </row>
    <row r="461" spans="1:6" x14ac:dyDescent="0.25">
      <c r="A461" s="104">
        <v>25481</v>
      </c>
      <c r="B461" s="104" t="s">
        <v>947</v>
      </c>
      <c r="C461" s="104" t="s">
        <v>4519</v>
      </c>
      <c r="D461" s="104" t="s">
        <v>4521</v>
      </c>
      <c r="E461" s="2">
        <v>118482</v>
      </c>
      <c r="F461" s="2">
        <v>118482</v>
      </c>
    </row>
    <row r="462" spans="1:6" x14ac:dyDescent="0.25">
      <c r="A462" s="104">
        <v>25483</v>
      </c>
      <c r="B462" s="104" t="s">
        <v>947</v>
      </c>
      <c r="C462" s="104" t="s">
        <v>14551</v>
      </c>
      <c r="D462" s="104" t="s">
        <v>14553</v>
      </c>
      <c r="E462" s="2">
        <v>7011</v>
      </c>
      <c r="F462" s="2">
        <v>7011</v>
      </c>
    </row>
    <row r="463" spans="1:6" x14ac:dyDescent="0.25">
      <c r="A463" s="104">
        <v>724608</v>
      </c>
      <c r="B463" s="104" t="s">
        <v>947</v>
      </c>
      <c r="C463" s="104" t="s">
        <v>6139</v>
      </c>
      <c r="D463" s="104" t="s">
        <v>6141</v>
      </c>
      <c r="E463" s="2">
        <v>50167</v>
      </c>
      <c r="F463" s="2">
        <v>50167</v>
      </c>
    </row>
    <row r="464" spans="1:6" x14ac:dyDescent="0.25">
      <c r="A464" s="104">
        <v>600032</v>
      </c>
      <c r="B464" s="104" t="s">
        <v>947</v>
      </c>
      <c r="C464" s="104" t="s">
        <v>11916</v>
      </c>
      <c r="D464" s="104" t="s">
        <v>11918</v>
      </c>
      <c r="E464" s="2">
        <v>9661</v>
      </c>
      <c r="F464" s="2">
        <v>9661</v>
      </c>
    </row>
    <row r="465" spans="1:6" x14ac:dyDescent="0.25">
      <c r="A465" s="104">
        <v>25494</v>
      </c>
      <c r="B465" s="104" t="s">
        <v>947</v>
      </c>
      <c r="C465" s="104" t="s">
        <v>8482</v>
      </c>
      <c r="D465" s="104" t="s">
        <v>8484</v>
      </c>
      <c r="E465" s="2">
        <v>39619</v>
      </c>
      <c r="F465" s="2">
        <v>39619</v>
      </c>
    </row>
    <row r="466" spans="1:6" x14ac:dyDescent="0.25">
      <c r="A466" s="104">
        <v>25503</v>
      </c>
      <c r="B466" s="104" t="s">
        <v>947</v>
      </c>
      <c r="C466" s="104" t="s">
        <v>5576</v>
      </c>
      <c r="D466" s="104" t="s">
        <v>5578</v>
      </c>
      <c r="E466" s="2">
        <v>72416</v>
      </c>
      <c r="F466" s="2">
        <v>72416</v>
      </c>
    </row>
    <row r="467" spans="1:6" x14ac:dyDescent="0.25">
      <c r="A467" s="104">
        <v>569457</v>
      </c>
      <c r="B467" s="104" t="s">
        <v>947</v>
      </c>
      <c r="C467" s="104" t="s">
        <v>8422</v>
      </c>
      <c r="D467" s="104" t="s">
        <v>8424</v>
      </c>
      <c r="E467" s="2">
        <v>32623</v>
      </c>
      <c r="F467" s="2">
        <v>32623</v>
      </c>
    </row>
    <row r="468" spans="1:6" x14ac:dyDescent="0.25">
      <c r="A468" s="104">
        <v>26602</v>
      </c>
      <c r="B468" s="104" t="s">
        <v>947</v>
      </c>
      <c r="C468" s="104" t="s">
        <v>2675</v>
      </c>
      <c r="D468" s="104" t="s">
        <v>2677</v>
      </c>
      <c r="E468" s="2">
        <v>313278</v>
      </c>
      <c r="F468" s="2">
        <v>313278</v>
      </c>
    </row>
    <row r="469" spans="1:6" x14ac:dyDescent="0.25">
      <c r="A469" s="104">
        <v>26603</v>
      </c>
      <c r="B469" s="104" t="s">
        <v>947</v>
      </c>
      <c r="C469" s="104" t="s">
        <v>4249</v>
      </c>
      <c r="D469" s="104" t="s">
        <v>4251</v>
      </c>
      <c r="E469" s="2">
        <v>164984</v>
      </c>
      <c r="F469" s="2">
        <v>164984</v>
      </c>
    </row>
    <row r="470" spans="1:6" x14ac:dyDescent="0.25">
      <c r="A470" s="104">
        <v>714272</v>
      </c>
      <c r="B470" s="104" t="s">
        <v>947</v>
      </c>
      <c r="C470" s="104" t="s">
        <v>17421</v>
      </c>
      <c r="D470" s="104" t="s">
        <v>17423</v>
      </c>
      <c r="E470" s="2">
        <v>1496</v>
      </c>
      <c r="F470" s="2">
        <v>1496</v>
      </c>
    </row>
    <row r="471" spans="1:6" x14ac:dyDescent="0.25">
      <c r="A471" s="104">
        <v>24817</v>
      </c>
      <c r="B471" s="104" t="s">
        <v>947</v>
      </c>
      <c r="C471" s="104" t="s">
        <v>9549</v>
      </c>
      <c r="D471" s="104" t="s">
        <v>9551</v>
      </c>
      <c r="E471" s="2">
        <v>19566</v>
      </c>
      <c r="F471" s="2">
        <v>19566</v>
      </c>
    </row>
    <row r="472" spans="1:6" x14ac:dyDescent="0.25">
      <c r="A472" s="104">
        <v>28392</v>
      </c>
      <c r="B472" s="104" t="s">
        <v>947</v>
      </c>
      <c r="C472" s="104" t="s">
        <v>9402</v>
      </c>
      <c r="D472" s="104" t="s">
        <v>9404</v>
      </c>
      <c r="E472" s="2">
        <v>22766</v>
      </c>
      <c r="F472" s="2">
        <v>22766</v>
      </c>
    </row>
    <row r="473" spans="1:6" x14ac:dyDescent="0.25">
      <c r="A473" s="104">
        <v>23773</v>
      </c>
      <c r="B473" s="104" t="s">
        <v>947</v>
      </c>
      <c r="C473" s="104" t="s">
        <v>3778</v>
      </c>
      <c r="D473" s="104" t="s">
        <v>21855</v>
      </c>
      <c r="E473" s="2">
        <v>193330</v>
      </c>
      <c r="F473" s="2">
        <v>193330</v>
      </c>
    </row>
    <row r="474" spans="1:6" x14ac:dyDescent="0.25">
      <c r="A474" s="104">
        <v>470937</v>
      </c>
      <c r="B474" s="104" t="s">
        <v>947</v>
      </c>
      <c r="C474" s="104" t="s">
        <v>5411</v>
      </c>
      <c r="D474" s="104" t="s">
        <v>5413</v>
      </c>
      <c r="E474" s="2">
        <v>65392</v>
      </c>
      <c r="F474" s="2">
        <v>65392</v>
      </c>
    </row>
    <row r="475" spans="1:6" x14ac:dyDescent="0.25">
      <c r="A475" s="104">
        <v>25690</v>
      </c>
      <c r="B475" s="104" t="s">
        <v>947</v>
      </c>
      <c r="C475" s="104" t="s">
        <v>9246</v>
      </c>
      <c r="D475" s="104" t="s">
        <v>9248</v>
      </c>
      <c r="E475" s="2">
        <v>14858</v>
      </c>
      <c r="F475" s="2">
        <v>14858</v>
      </c>
    </row>
    <row r="476" spans="1:6" x14ac:dyDescent="0.25">
      <c r="A476" s="104">
        <v>21921</v>
      </c>
      <c r="B476" s="104" t="s">
        <v>947</v>
      </c>
      <c r="C476" s="104" t="s">
        <v>22260</v>
      </c>
      <c r="D476" s="104" t="s">
        <v>22261</v>
      </c>
      <c r="E476" s="2">
        <v>5416</v>
      </c>
      <c r="F476" s="2">
        <v>5416</v>
      </c>
    </row>
    <row r="477" spans="1:6" x14ac:dyDescent="0.25">
      <c r="A477" s="104">
        <v>137447</v>
      </c>
      <c r="B477" s="104" t="s">
        <v>947</v>
      </c>
      <c r="C477" s="104" t="s">
        <v>22262</v>
      </c>
      <c r="D477" s="104" t="s">
        <v>22263</v>
      </c>
      <c r="E477" s="2">
        <v>1835</v>
      </c>
      <c r="F477" s="2">
        <v>1835</v>
      </c>
    </row>
    <row r="478" spans="1:6" x14ac:dyDescent="0.25">
      <c r="A478" s="104">
        <v>137457</v>
      </c>
      <c r="B478" s="104" t="s">
        <v>947</v>
      </c>
      <c r="C478" s="104" t="s">
        <v>14354</v>
      </c>
      <c r="D478" s="104" t="s">
        <v>14356</v>
      </c>
      <c r="E478" s="2">
        <v>8902</v>
      </c>
      <c r="F478" s="2">
        <v>8902</v>
      </c>
    </row>
    <row r="479" spans="1:6" x14ac:dyDescent="0.25">
      <c r="A479" s="104">
        <v>137450</v>
      </c>
      <c r="B479" s="104" t="s">
        <v>947</v>
      </c>
      <c r="C479" s="104" t="s">
        <v>20059</v>
      </c>
      <c r="D479" s="104" t="s">
        <v>22264</v>
      </c>
      <c r="E479" s="2">
        <v>13663</v>
      </c>
      <c r="F479" s="2">
        <v>13663</v>
      </c>
    </row>
    <row r="480" spans="1:6" x14ac:dyDescent="0.25">
      <c r="A480" s="104">
        <v>26383</v>
      </c>
      <c r="B480" s="104" t="s">
        <v>947</v>
      </c>
      <c r="C480" s="104" t="s">
        <v>3904</v>
      </c>
      <c r="D480" s="104" t="s">
        <v>3906</v>
      </c>
      <c r="E480" s="2">
        <v>142093</v>
      </c>
      <c r="F480" s="2">
        <v>142093</v>
      </c>
    </row>
    <row r="481" spans="1:6" x14ac:dyDescent="0.25">
      <c r="A481" s="104">
        <v>25657</v>
      </c>
      <c r="B481" s="104" t="s">
        <v>947</v>
      </c>
      <c r="C481" s="104" t="s">
        <v>9615</v>
      </c>
      <c r="D481" s="104" t="s">
        <v>9617</v>
      </c>
      <c r="E481" s="2">
        <v>44229</v>
      </c>
      <c r="F481" s="2">
        <v>44229</v>
      </c>
    </row>
    <row r="482" spans="1:6" x14ac:dyDescent="0.25">
      <c r="A482" s="104">
        <v>597374</v>
      </c>
      <c r="B482" s="104" t="s">
        <v>947</v>
      </c>
      <c r="C482" s="104" t="s">
        <v>17122</v>
      </c>
      <c r="D482" s="104" t="s">
        <v>17124</v>
      </c>
      <c r="E482" s="2">
        <v>3874</v>
      </c>
      <c r="F482" s="2">
        <v>3874</v>
      </c>
    </row>
    <row r="483" spans="1:6" x14ac:dyDescent="0.25">
      <c r="A483" s="104">
        <v>20264</v>
      </c>
      <c r="B483" s="104" t="s">
        <v>947</v>
      </c>
      <c r="C483" s="104" t="s">
        <v>10162</v>
      </c>
      <c r="D483" s="104" t="s">
        <v>21562</v>
      </c>
      <c r="E483" s="2">
        <v>25682</v>
      </c>
      <c r="F483" s="2">
        <v>25682</v>
      </c>
    </row>
    <row r="484" spans="1:6" x14ac:dyDescent="0.25">
      <c r="A484" s="104">
        <v>20279</v>
      </c>
      <c r="B484" s="104" t="s">
        <v>947</v>
      </c>
      <c r="C484" s="104" t="s">
        <v>1538</v>
      </c>
      <c r="D484" s="104" t="s">
        <v>21563</v>
      </c>
      <c r="E484" s="2">
        <v>325558</v>
      </c>
      <c r="F484" s="2">
        <v>325558</v>
      </c>
    </row>
    <row r="485" spans="1:6" x14ac:dyDescent="0.25">
      <c r="A485" s="104">
        <v>711750</v>
      </c>
      <c r="B485" s="104" t="s">
        <v>947</v>
      </c>
      <c r="C485" s="104" t="s">
        <v>5405</v>
      </c>
      <c r="D485" s="104" t="s">
        <v>5407</v>
      </c>
      <c r="E485" s="2">
        <v>59843</v>
      </c>
      <c r="F485" s="2">
        <v>59843</v>
      </c>
    </row>
    <row r="486" spans="1:6" x14ac:dyDescent="0.25">
      <c r="A486" s="104">
        <v>20263</v>
      </c>
      <c r="B486" s="104" t="s">
        <v>947</v>
      </c>
      <c r="C486" s="104" t="s">
        <v>12719</v>
      </c>
      <c r="D486" s="104" t="s">
        <v>12721</v>
      </c>
      <c r="E486" s="2">
        <v>45429</v>
      </c>
      <c r="F486" s="2">
        <v>45429</v>
      </c>
    </row>
    <row r="487" spans="1:6" x14ac:dyDescent="0.25">
      <c r="A487" s="104">
        <v>568636</v>
      </c>
      <c r="B487" s="104" t="s">
        <v>947</v>
      </c>
      <c r="C487" s="104" t="s">
        <v>12952</v>
      </c>
      <c r="D487" s="104" t="s">
        <v>12954</v>
      </c>
      <c r="E487" s="2">
        <v>13309</v>
      </c>
      <c r="F487" s="2">
        <v>13309</v>
      </c>
    </row>
    <row r="488" spans="1:6" x14ac:dyDescent="0.25">
      <c r="A488" s="104">
        <v>824697</v>
      </c>
      <c r="B488" s="104" t="s">
        <v>947</v>
      </c>
      <c r="C488" s="104" t="s">
        <v>22078</v>
      </c>
      <c r="D488" s="104" t="s">
        <v>22079</v>
      </c>
      <c r="E488" s="2">
        <v>1301</v>
      </c>
      <c r="F488" s="2">
        <v>1301</v>
      </c>
    </row>
    <row r="489" spans="1:6" x14ac:dyDescent="0.25">
      <c r="A489" s="104">
        <v>28594</v>
      </c>
      <c r="B489" s="104" t="s">
        <v>947</v>
      </c>
      <c r="C489" s="104" t="s">
        <v>18273</v>
      </c>
      <c r="D489" s="104" t="s">
        <v>22265</v>
      </c>
      <c r="E489" s="2">
        <v>1148</v>
      </c>
      <c r="F489" s="2">
        <v>1148</v>
      </c>
    </row>
    <row r="490" spans="1:6" x14ac:dyDescent="0.25">
      <c r="A490" s="104">
        <v>25436</v>
      </c>
      <c r="B490" s="104" t="s">
        <v>947</v>
      </c>
      <c r="C490" s="104" t="s">
        <v>2246</v>
      </c>
      <c r="D490" s="104" t="s">
        <v>2248</v>
      </c>
      <c r="E490" s="2">
        <v>315320</v>
      </c>
      <c r="F490" s="2">
        <v>315320</v>
      </c>
    </row>
    <row r="491" spans="1:6" x14ac:dyDescent="0.25">
      <c r="A491" s="104">
        <v>551890</v>
      </c>
      <c r="B491" s="104" t="s">
        <v>947</v>
      </c>
      <c r="C491" s="104" t="s">
        <v>10591</v>
      </c>
      <c r="D491" s="104" t="s">
        <v>10593</v>
      </c>
      <c r="E491" s="2">
        <v>15220</v>
      </c>
      <c r="F491" s="2">
        <v>15220</v>
      </c>
    </row>
    <row r="492" spans="1:6" x14ac:dyDescent="0.25">
      <c r="A492" s="104">
        <v>25435</v>
      </c>
      <c r="B492" s="104" t="s">
        <v>947</v>
      </c>
      <c r="C492" s="104" t="s">
        <v>14440</v>
      </c>
      <c r="D492" s="104" t="s">
        <v>14442</v>
      </c>
      <c r="E492" s="2">
        <v>4688</v>
      </c>
      <c r="F492" s="2">
        <v>4688</v>
      </c>
    </row>
    <row r="493" spans="1:6" x14ac:dyDescent="0.25">
      <c r="A493" s="104">
        <v>21512</v>
      </c>
      <c r="B493" s="104" t="s">
        <v>947</v>
      </c>
      <c r="C493" s="104" t="s">
        <v>12321</v>
      </c>
      <c r="D493" s="104" t="s">
        <v>12323</v>
      </c>
      <c r="E493" s="2">
        <v>13349</v>
      </c>
      <c r="F493" s="2">
        <v>13349</v>
      </c>
    </row>
    <row r="494" spans="1:6" x14ac:dyDescent="0.25">
      <c r="A494" s="104">
        <v>23647</v>
      </c>
      <c r="B494" s="104" t="s">
        <v>947</v>
      </c>
      <c r="C494" s="104" t="s">
        <v>10825</v>
      </c>
      <c r="D494" s="104" t="s">
        <v>21839</v>
      </c>
      <c r="E494" s="2">
        <v>14500</v>
      </c>
      <c r="F494" s="2">
        <v>14500</v>
      </c>
    </row>
    <row r="495" spans="1:6" x14ac:dyDescent="0.25">
      <c r="A495" s="104">
        <v>25577</v>
      </c>
      <c r="B495" s="104" t="s">
        <v>947</v>
      </c>
      <c r="C495" s="104" t="s">
        <v>6720</v>
      </c>
      <c r="D495" s="104" t="s">
        <v>6722</v>
      </c>
      <c r="E495" s="2">
        <v>65699</v>
      </c>
      <c r="F495" s="2">
        <v>65699</v>
      </c>
    </row>
    <row r="496" spans="1:6" x14ac:dyDescent="0.25">
      <c r="A496" s="104">
        <v>601759</v>
      </c>
      <c r="B496" s="104" t="s">
        <v>947</v>
      </c>
      <c r="C496" s="104" t="s">
        <v>22266</v>
      </c>
      <c r="D496" s="104" t="s">
        <v>22267</v>
      </c>
      <c r="E496" s="2">
        <v>1907</v>
      </c>
      <c r="F496" s="2">
        <v>1907</v>
      </c>
    </row>
    <row r="497" spans="1:6" x14ac:dyDescent="0.25">
      <c r="A497" s="104">
        <v>680186</v>
      </c>
      <c r="B497" s="104" t="s">
        <v>947</v>
      </c>
      <c r="C497" s="104" t="s">
        <v>13961</v>
      </c>
      <c r="D497" s="104" t="s">
        <v>13963</v>
      </c>
      <c r="E497" s="2">
        <v>10413</v>
      </c>
      <c r="F497" s="2">
        <v>10413</v>
      </c>
    </row>
    <row r="498" spans="1:6" x14ac:dyDescent="0.25">
      <c r="A498" s="104">
        <v>504761</v>
      </c>
      <c r="B498" s="104" t="s">
        <v>947</v>
      </c>
      <c r="C498" s="104" t="s">
        <v>8365</v>
      </c>
      <c r="D498" s="104" t="s">
        <v>8367</v>
      </c>
      <c r="E498" s="2">
        <v>24598</v>
      </c>
      <c r="F498" s="2">
        <v>24598</v>
      </c>
    </row>
    <row r="499" spans="1:6" x14ac:dyDescent="0.25">
      <c r="A499" s="104">
        <v>24133</v>
      </c>
      <c r="B499" s="104" t="s">
        <v>947</v>
      </c>
      <c r="C499" s="104" t="s">
        <v>2339</v>
      </c>
      <c r="D499" s="104" t="s">
        <v>2341</v>
      </c>
      <c r="E499" s="2">
        <v>206956</v>
      </c>
      <c r="F499" s="2">
        <v>206956</v>
      </c>
    </row>
    <row r="500" spans="1:6" x14ac:dyDescent="0.25">
      <c r="A500" s="104">
        <v>24705</v>
      </c>
      <c r="B500" s="104" t="s">
        <v>947</v>
      </c>
      <c r="C500" s="104" t="s">
        <v>1167</v>
      </c>
      <c r="D500" s="104" t="s">
        <v>1169</v>
      </c>
      <c r="E500" s="2">
        <v>657678</v>
      </c>
      <c r="F500" s="2">
        <v>657678</v>
      </c>
    </row>
    <row r="501" spans="1:6" x14ac:dyDescent="0.25">
      <c r="A501" s="104">
        <v>26299</v>
      </c>
      <c r="B501" s="104" t="s">
        <v>947</v>
      </c>
      <c r="C501" s="104" t="s">
        <v>9576</v>
      </c>
      <c r="D501" s="104" t="s">
        <v>9578</v>
      </c>
      <c r="E501" s="2">
        <v>34260</v>
      </c>
      <c r="F501" s="2">
        <v>34260</v>
      </c>
    </row>
    <row r="502" spans="1:6" x14ac:dyDescent="0.25">
      <c r="A502" s="104">
        <v>131139</v>
      </c>
      <c r="B502" s="104" t="s">
        <v>947</v>
      </c>
      <c r="C502" s="104" t="s">
        <v>18430</v>
      </c>
      <c r="D502" s="104" t="s">
        <v>18431</v>
      </c>
      <c r="E502" s="2">
        <v>4940</v>
      </c>
      <c r="F502" s="2">
        <v>4940</v>
      </c>
    </row>
    <row r="503" spans="1:6" x14ac:dyDescent="0.25">
      <c r="A503" s="104">
        <v>515481</v>
      </c>
      <c r="B503" s="104" t="s">
        <v>947</v>
      </c>
      <c r="C503" s="104" t="s">
        <v>9840</v>
      </c>
      <c r="D503" s="104" t="s">
        <v>9842</v>
      </c>
      <c r="E503" s="2">
        <v>17978</v>
      </c>
      <c r="F503" s="2">
        <v>17978</v>
      </c>
    </row>
    <row r="504" spans="1:6" x14ac:dyDescent="0.25">
      <c r="A504" s="104">
        <v>27366</v>
      </c>
      <c r="B504" s="104" t="s">
        <v>947</v>
      </c>
      <c r="C504" s="104" t="s">
        <v>4778</v>
      </c>
      <c r="D504" s="104" t="s">
        <v>4780</v>
      </c>
      <c r="E504" s="2">
        <v>27900</v>
      </c>
      <c r="F504" s="2">
        <v>27900</v>
      </c>
    </row>
    <row r="505" spans="1:6" x14ac:dyDescent="0.25">
      <c r="A505" s="104">
        <v>27350</v>
      </c>
      <c r="B505" s="104" t="s">
        <v>947</v>
      </c>
      <c r="C505" s="104" t="s">
        <v>3680</v>
      </c>
      <c r="D505" s="104" t="s">
        <v>22150</v>
      </c>
      <c r="E505" s="2">
        <v>317029</v>
      </c>
      <c r="F505" s="2">
        <v>317029</v>
      </c>
    </row>
    <row r="506" spans="1:6" x14ac:dyDescent="0.25">
      <c r="A506" s="104">
        <v>22407</v>
      </c>
      <c r="B506" s="104" t="s">
        <v>947</v>
      </c>
      <c r="C506" s="104" t="s">
        <v>4835</v>
      </c>
      <c r="D506" s="104" t="s">
        <v>4837</v>
      </c>
      <c r="E506" s="2">
        <v>84574</v>
      </c>
      <c r="F506" s="2">
        <v>84574</v>
      </c>
    </row>
    <row r="507" spans="1:6" x14ac:dyDescent="0.25">
      <c r="A507" s="104">
        <v>22415</v>
      </c>
      <c r="B507" s="104" t="s">
        <v>947</v>
      </c>
      <c r="C507" s="104" t="s">
        <v>14378</v>
      </c>
      <c r="D507" s="104" t="s">
        <v>14380</v>
      </c>
      <c r="E507" s="2">
        <v>5881</v>
      </c>
      <c r="F507" s="2">
        <v>5881</v>
      </c>
    </row>
    <row r="508" spans="1:6" x14ac:dyDescent="0.25">
      <c r="A508" s="104">
        <v>23965</v>
      </c>
      <c r="B508" s="104" t="s">
        <v>947</v>
      </c>
      <c r="C508" s="104" t="s">
        <v>3238</v>
      </c>
      <c r="D508" s="104" t="s">
        <v>21856</v>
      </c>
      <c r="E508" s="2">
        <v>133300</v>
      </c>
      <c r="F508" s="2">
        <v>133300</v>
      </c>
    </row>
    <row r="509" spans="1:6" x14ac:dyDescent="0.25">
      <c r="A509" s="104">
        <v>22765</v>
      </c>
      <c r="B509" s="104" t="s">
        <v>947</v>
      </c>
      <c r="C509" s="104" t="s">
        <v>6595</v>
      </c>
      <c r="D509" s="104" t="s">
        <v>3240</v>
      </c>
      <c r="E509" s="2">
        <v>21709</v>
      </c>
      <c r="F509" s="2">
        <v>21709</v>
      </c>
    </row>
    <row r="510" spans="1:6" x14ac:dyDescent="0.25">
      <c r="A510" s="104">
        <v>25633</v>
      </c>
      <c r="B510" s="104" t="s">
        <v>947</v>
      </c>
      <c r="C510" s="104" t="s">
        <v>6217</v>
      </c>
      <c r="D510" s="104" t="s">
        <v>6219</v>
      </c>
      <c r="E510" s="2">
        <v>50396</v>
      </c>
      <c r="F510" s="2">
        <v>50396</v>
      </c>
    </row>
    <row r="511" spans="1:6" x14ac:dyDescent="0.25">
      <c r="A511" s="104">
        <v>606962</v>
      </c>
      <c r="B511" s="104" t="s">
        <v>947</v>
      </c>
      <c r="C511" s="104" t="s">
        <v>22151</v>
      </c>
      <c r="D511" s="104" t="s">
        <v>22152</v>
      </c>
      <c r="E511" s="2">
        <v>108</v>
      </c>
      <c r="F511" s="2">
        <v>108</v>
      </c>
    </row>
    <row r="512" spans="1:6" x14ac:dyDescent="0.25">
      <c r="A512" s="104">
        <v>27809</v>
      </c>
      <c r="B512" s="104" t="s">
        <v>947</v>
      </c>
      <c r="C512" s="104" t="s">
        <v>5528</v>
      </c>
      <c r="D512" s="104" t="s">
        <v>5530</v>
      </c>
      <c r="E512" s="2">
        <v>51565</v>
      </c>
      <c r="F512" s="2">
        <v>51565</v>
      </c>
    </row>
    <row r="513" spans="1:6" x14ac:dyDescent="0.25">
      <c r="A513" s="104">
        <v>27807</v>
      </c>
      <c r="B513" s="104" t="s">
        <v>947</v>
      </c>
      <c r="C513" s="104" t="s">
        <v>9429</v>
      </c>
      <c r="D513" s="104" t="s">
        <v>9431</v>
      </c>
      <c r="E513" s="2">
        <v>17727</v>
      </c>
      <c r="F513" s="2">
        <v>17727</v>
      </c>
    </row>
    <row r="514" spans="1:6" x14ac:dyDescent="0.25">
      <c r="A514" s="104">
        <v>27803</v>
      </c>
      <c r="B514" s="104" t="s">
        <v>947</v>
      </c>
      <c r="C514" s="104" t="s">
        <v>13280</v>
      </c>
      <c r="D514" s="104" t="s">
        <v>13282</v>
      </c>
      <c r="E514" s="2">
        <v>33630</v>
      </c>
      <c r="F514" s="2">
        <v>33630</v>
      </c>
    </row>
    <row r="515" spans="1:6" x14ac:dyDescent="0.25">
      <c r="A515" s="104">
        <v>20144</v>
      </c>
      <c r="B515" s="104" t="s">
        <v>947</v>
      </c>
      <c r="C515" s="104" t="s">
        <v>2774</v>
      </c>
      <c r="D515" s="104" t="s">
        <v>2776</v>
      </c>
      <c r="E515" s="2">
        <v>243466</v>
      </c>
      <c r="F515" s="2">
        <v>243466</v>
      </c>
    </row>
    <row r="516" spans="1:6" x14ac:dyDescent="0.25">
      <c r="A516" s="104">
        <v>28034</v>
      </c>
      <c r="B516" s="104" t="s">
        <v>947</v>
      </c>
      <c r="C516" s="104" t="s">
        <v>4348</v>
      </c>
      <c r="D516" s="104" t="s">
        <v>4350</v>
      </c>
      <c r="E516" s="2">
        <v>121824</v>
      </c>
      <c r="F516" s="2">
        <v>121824</v>
      </c>
    </row>
    <row r="517" spans="1:6" x14ac:dyDescent="0.25">
      <c r="A517" s="104">
        <v>454862</v>
      </c>
      <c r="B517" s="104" t="s">
        <v>947</v>
      </c>
      <c r="C517" s="104" t="s">
        <v>5882</v>
      </c>
      <c r="D517" s="104" t="s">
        <v>22153</v>
      </c>
      <c r="E517" s="2">
        <v>40949</v>
      </c>
      <c r="F517" s="2">
        <v>40949</v>
      </c>
    </row>
    <row r="518" spans="1:6" x14ac:dyDescent="0.25">
      <c r="A518" s="104">
        <v>27817</v>
      </c>
      <c r="B518" s="104" t="s">
        <v>947</v>
      </c>
      <c r="C518" s="104" t="s">
        <v>3181</v>
      </c>
      <c r="D518" s="104" t="s">
        <v>22154</v>
      </c>
      <c r="E518" s="2">
        <v>155773</v>
      </c>
      <c r="F518" s="2">
        <v>155773</v>
      </c>
    </row>
    <row r="519" spans="1:6" x14ac:dyDescent="0.25">
      <c r="A519" s="104">
        <v>163441</v>
      </c>
      <c r="B519" s="104" t="s">
        <v>947</v>
      </c>
      <c r="C519" s="104" t="s">
        <v>5387</v>
      </c>
      <c r="D519" s="104" t="s">
        <v>5389</v>
      </c>
      <c r="E519" s="2">
        <v>103141</v>
      </c>
      <c r="F519" s="2">
        <v>103141</v>
      </c>
    </row>
    <row r="520" spans="1:6" x14ac:dyDescent="0.25">
      <c r="A520" s="104">
        <v>199373</v>
      </c>
      <c r="B520" s="104" t="s">
        <v>947</v>
      </c>
      <c r="C520" s="104" t="s">
        <v>6562</v>
      </c>
      <c r="D520" s="104" t="s">
        <v>6564</v>
      </c>
      <c r="E520" s="2">
        <v>47559</v>
      </c>
      <c r="F520" s="2">
        <v>47559</v>
      </c>
    </row>
    <row r="521" spans="1:6" x14ac:dyDescent="0.25">
      <c r="A521" s="104">
        <v>23398</v>
      </c>
      <c r="B521" s="104" t="s">
        <v>947</v>
      </c>
      <c r="C521" s="104" t="s">
        <v>4237</v>
      </c>
      <c r="D521" s="104" t="s">
        <v>4239</v>
      </c>
      <c r="E521" s="2">
        <v>91296</v>
      </c>
      <c r="F521" s="2">
        <v>91296</v>
      </c>
    </row>
    <row r="522" spans="1:6" x14ac:dyDescent="0.25">
      <c r="A522" s="104">
        <v>555405</v>
      </c>
      <c r="B522" s="104" t="s">
        <v>947</v>
      </c>
      <c r="C522" s="104" t="s">
        <v>16314</v>
      </c>
      <c r="D522" s="104" t="s">
        <v>16316</v>
      </c>
      <c r="E522" s="2">
        <v>1177</v>
      </c>
      <c r="F522" s="2">
        <v>1177</v>
      </c>
    </row>
    <row r="523" spans="1:6" x14ac:dyDescent="0.25">
      <c r="A523" s="104">
        <v>27025</v>
      </c>
      <c r="B523" s="104" t="s">
        <v>947</v>
      </c>
      <c r="C523" s="104" t="s">
        <v>8008</v>
      </c>
      <c r="D523" s="104" t="s">
        <v>8010</v>
      </c>
      <c r="E523" s="2">
        <v>28043</v>
      </c>
      <c r="F523" s="2">
        <v>28043</v>
      </c>
    </row>
    <row r="524" spans="1:6" x14ac:dyDescent="0.25">
      <c r="A524" s="104">
        <v>28182</v>
      </c>
      <c r="B524" s="104" t="s">
        <v>947</v>
      </c>
      <c r="C524" s="104" t="s">
        <v>5531</v>
      </c>
      <c r="D524" s="104" t="s">
        <v>5533</v>
      </c>
      <c r="E524" s="2">
        <v>94313</v>
      </c>
      <c r="F524" s="2">
        <v>94313</v>
      </c>
    </row>
    <row r="525" spans="1:6" x14ac:dyDescent="0.25">
      <c r="A525" s="104">
        <v>28183</v>
      </c>
      <c r="B525" s="104" t="s">
        <v>947</v>
      </c>
      <c r="C525" s="104" t="s">
        <v>3504</v>
      </c>
      <c r="D525" s="104" t="s">
        <v>3506</v>
      </c>
      <c r="E525" s="2">
        <v>156050</v>
      </c>
      <c r="F525" s="2">
        <v>156050</v>
      </c>
    </row>
    <row r="526" spans="1:6" x14ac:dyDescent="0.25">
      <c r="A526" s="104">
        <v>212601</v>
      </c>
      <c r="B526" s="104" t="s">
        <v>947</v>
      </c>
      <c r="C526" s="104" t="s">
        <v>10888</v>
      </c>
      <c r="D526" s="104" t="s">
        <v>10890</v>
      </c>
      <c r="E526" s="2">
        <v>63350</v>
      </c>
      <c r="F526" s="2">
        <v>63350</v>
      </c>
    </row>
    <row r="527" spans="1:6" x14ac:dyDescent="0.25">
      <c r="A527" s="104">
        <v>28225</v>
      </c>
      <c r="B527" s="104" t="s">
        <v>947</v>
      </c>
      <c r="C527" s="104" t="s">
        <v>7264</v>
      </c>
      <c r="D527" s="104" t="s">
        <v>7266</v>
      </c>
      <c r="E527" s="2">
        <v>57196</v>
      </c>
      <c r="F527" s="2">
        <v>57196</v>
      </c>
    </row>
    <row r="528" spans="1:6" x14ac:dyDescent="0.25">
      <c r="A528" s="104">
        <v>28203</v>
      </c>
      <c r="B528" s="104" t="s">
        <v>947</v>
      </c>
      <c r="C528" s="104" t="s">
        <v>2663</v>
      </c>
      <c r="D528" s="104" t="s">
        <v>2665</v>
      </c>
      <c r="E528" s="2">
        <v>271648</v>
      </c>
      <c r="F528" s="2">
        <v>271648</v>
      </c>
    </row>
    <row r="529" spans="1:6" x14ac:dyDescent="0.25">
      <c r="A529" s="104">
        <v>28204</v>
      </c>
      <c r="B529" s="104" t="s">
        <v>947</v>
      </c>
      <c r="C529" s="104" t="s">
        <v>16241</v>
      </c>
      <c r="D529" s="104" t="s">
        <v>16243</v>
      </c>
      <c r="E529" s="2">
        <v>5265</v>
      </c>
      <c r="F529" s="2">
        <v>5265</v>
      </c>
    </row>
    <row r="530" spans="1:6" x14ac:dyDescent="0.25">
      <c r="A530" s="104">
        <v>22997</v>
      </c>
      <c r="B530" s="104" t="s">
        <v>947</v>
      </c>
      <c r="C530" s="104" t="s">
        <v>5333</v>
      </c>
      <c r="D530" s="104" t="s">
        <v>5335</v>
      </c>
      <c r="E530" s="2">
        <v>82923</v>
      </c>
      <c r="F530" s="2">
        <v>82923</v>
      </c>
    </row>
    <row r="531" spans="1:6" x14ac:dyDescent="0.25">
      <c r="A531" s="104">
        <v>113825</v>
      </c>
      <c r="B531" s="104" t="s">
        <v>947</v>
      </c>
      <c r="C531" s="104" t="s">
        <v>12898</v>
      </c>
      <c r="D531" s="104" t="s">
        <v>12900</v>
      </c>
      <c r="E531" s="2">
        <v>6869</v>
      </c>
      <c r="F531" s="2">
        <v>6869</v>
      </c>
    </row>
    <row r="532" spans="1:6" x14ac:dyDescent="0.25">
      <c r="A532" s="104">
        <v>26311</v>
      </c>
      <c r="B532" s="104" t="s">
        <v>947</v>
      </c>
      <c r="C532" s="104" t="s">
        <v>4132</v>
      </c>
      <c r="D532" s="104" t="s">
        <v>4134</v>
      </c>
      <c r="E532" s="2">
        <v>124123</v>
      </c>
      <c r="F532" s="2">
        <v>124123</v>
      </c>
    </row>
    <row r="533" spans="1:6" x14ac:dyDescent="0.25">
      <c r="A533" s="104">
        <v>19697</v>
      </c>
      <c r="B533" s="104" t="s">
        <v>947</v>
      </c>
      <c r="C533" s="104" t="s">
        <v>4528</v>
      </c>
      <c r="D533" s="104" t="s">
        <v>4530</v>
      </c>
      <c r="E533" s="2">
        <v>156631</v>
      </c>
      <c r="F533" s="2">
        <v>156631</v>
      </c>
    </row>
    <row r="534" spans="1:6" x14ac:dyDescent="0.25">
      <c r="A534" s="104">
        <v>22408</v>
      </c>
      <c r="B534" s="104" t="s">
        <v>947</v>
      </c>
      <c r="C534" s="104" t="s">
        <v>8986</v>
      </c>
      <c r="D534" s="104" t="s">
        <v>8988</v>
      </c>
      <c r="E534" s="2">
        <v>9721</v>
      </c>
      <c r="F534" s="2">
        <v>9721</v>
      </c>
    </row>
    <row r="535" spans="1:6" x14ac:dyDescent="0.25">
      <c r="A535" s="104">
        <v>22410</v>
      </c>
      <c r="B535" s="104" t="s">
        <v>947</v>
      </c>
      <c r="C535" s="104" t="s">
        <v>13811</v>
      </c>
      <c r="D535" s="104" t="s">
        <v>13813</v>
      </c>
      <c r="E535" s="2">
        <v>8942</v>
      </c>
      <c r="F535" s="2">
        <v>8942</v>
      </c>
    </row>
    <row r="536" spans="1:6" x14ac:dyDescent="0.25">
      <c r="A536" s="104">
        <v>27383</v>
      </c>
      <c r="B536" s="104" t="s">
        <v>947</v>
      </c>
      <c r="C536" s="104" t="s">
        <v>2870</v>
      </c>
      <c r="D536" s="104" t="s">
        <v>2872</v>
      </c>
      <c r="E536" s="2">
        <v>139382</v>
      </c>
      <c r="F536" s="2">
        <v>139382</v>
      </c>
    </row>
    <row r="537" spans="1:6" x14ac:dyDescent="0.25">
      <c r="A537" s="104">
        <v>27021</v>
      </c>
      <c r="B537" s="104" t="s">
        <v>947</v>
      </c>
      <c r="C537" s="104" t="s">
        <v>9336</v>
      </c>
      <c r="D537" s="104" t="s">
        <v>9338</v>
      </c>
      <c r="E537" s="2">
        <v>32247</v>
      </c>
      <c r="F537" s="2">
        <v>32247</v>
      </c>
    </row>
    <row r="538" spans="1:6" x14ac:dyDescent="0.25">
      <c r="A538" s="104">
        <v>26965</v>
      </c>
      <c r="B538" s="104" t="s">
        <v>947</v>
      </c>
      <c r="C538" s="104" t="s">
        <v>5054</v>
      </c>
      <c r="D538" s="104" t="s">
        <v>5056</v>
      </c>
      <c r="E538" s="2">
        <v>128604</v>
      </c>
      <c r="F538" s="2">
        <v>128604</v>
      </c>
    </row>
    <row r="539" spans="1:6" x14ac:dyDescent="0.25">
      <c r="A539" s="104">
        <v>442573</v>
      </c>
      <c r="B539" s="104" t="s">
        <v>947</v>
      </c>
      <c r="C539" s="104" t="s">
        <v>16837</v>
      </c>
      <c r="D539" s="104" t="s">
        <v>16839</v>
      </c>
      <c r="E539" s="2">
        <v>748</v>
      </c>
      <c r="F539" s="2">
        <v>748</v>
      </c>
    </row>
    <row r="540" spans="1:6" x14ac:dyDescent="0.25">
      <c r="A540" s="104">
        <v>21721</v>
      </c>
      <c r="B540" s="104" t="s">
        <v>947</v>
      </c>
      <c r="C540" s="104" t="s">
        <v>13868</v>
      </c>
      <c r="D540" s="104" t="s">
        <v>13870</v>
      </c>
      <c r="E540" s="2">
        <v>13812</v>
      </c>
      <c r="F540" s="2">
        <v>13812</v>
      </c>
    </row>
    <row r="541" spans="1:6" x14ac:dyDescent="0.25">
      <c r="A541" s="104">
        <v>20701</v>
      </c>
      <c r="B541" s="104" t="s">
        <v>947</v>
      </c>
      <c r="C541" s="104" t="s">
        <v>8992</v>
      </c>
      <c r="D541" s="104" t="s">
        <v>8994</v>
      </c>
      <c r="E541" s="2">
        <v>26826</v>
      </c>
      <c r="F541" s="2">
        <v>26826</v>
      </c>
    </row>
    <row r="542" spans="1:6" x14ac:dyDescent="0.25">
      <c r="A542" s="104">
        <v>19428</v>
      </c>
      <c r="B542" s="104" t="s">
        <v>947</v>
      </c>
      <c r="C542" s="104" t="s">
        <v>2981</v>
      </c>
      <c r="D542" s="104" t="s">
        <v>2983</v>
      </c>
      <c r="E542" s="2">
        <v>95963</v>
      </c>
      <c r="F542" s="2">
        <v>95963</v>
      </c>
    </row>
    <row r="543" spans="1:6" x14ac:dyDescent="0.25">
      <c r="A543" s="104">
        <v>20703</v>
      </c>
      <c r="B543" s="104" t="s">
        <v>947</v>
      </c>
      <c r="C543" s="104" t="s">
        <v>9858</v>
      </c>
      <c r="D543" s="104" t="s">
        <v>9860</v>
      </c>
      <c r="E543" s="2">
        <v>16717</v>
      </c>
      <c r="F543" s="2">
        <v>16717</v>
      </c>
    </row>
    <row r="544" spans="1:6" x14ac:dyDescent="0.25">
      <c r="A544" s="104">
        <v>27135</v>
      </c>
      <c r="B544" s="104" t="s">
        <v>947</v>
      </c>
      <c r="C544" s="104" t="s">
        <v>13976</v>
      </c>
      <c r="D544" s="104" t="s">
        <v>22080</v>
      </c>
      <c r="E544" s="2">
        <v>14101</v>
      </c>
      <c r="F544" s="2">
        <v>14101</v>
      </c>
    </row>
    <row r="545" spans="1:6" x14ac:dyDescent="0.25">
      <c r="A545" s="104">
        <v>25015</v>
      </c>
      <c r="B545" s="104" t="s">
        <v>947</v>
      </c>
      <c r="C545" s="104" t="s">
        <v>3510</v>
      </c>
      <c r="D545" s="104" t="s">
        <v>3512</v>
      </c>
      <c r="E545" s="2">
        <v>153090</v>
      </c>
      <c r="F545" s="2">
        <v>153090</v>
      </c>
    </row>
    <row r="546" spans="1:6" x14ac:dyDescent="0.25">
      <c r="A546" s="104">
        <v>699259</v>
      </c>
      <c r="B546" s="104" t="s">
        <v>947</v>
      </c>
      <c r="C546" s="104" t="s">
        <v>12198</v>
      </c>
      <c r="D546" s="104" t="s">
        <v>12200</v>
      </c>
      <c r="E546" s="2">
        <v>13562</v>
      </c>
      <c r="F546" s="2">
        <v>13562</v>
      </c>
    </row>
    <row r="547" spans="1:6" x14ac:dyDescent="0.25">
      <c r="A547" s="104">
        <v>24774</v>
      </c>
      <c r="B547" s="104" t="s">
        <v>947</v>
      </c>
      <c r="C547" s="104" t="s">
        <v>5285</v>
      </c>
      <c r="D547" s="104" t="s">
        <v>5287</v>
      </c>
      <c r="E547" s="2">
        <v>98103</v>
      </c>
      <c r="F547" s="2">
        <v>98103</v>
      </c>
    </row>
    <row r="548" spans="1:6" x14ac:dyDescent="0.25">
      <c r="A548" s="104">
        <v>747323</v>
      </c>
      <c r="B548" s="104" t="s">
        <v>947</v>
      </c>
      <c r="C548" s="104" t="s">
        <v>9324</v>
      </c>
      <c r="D548" s="104" t="s">
        <v>9326</v>
      </c>
      <c r="E548" s="2">
        <v>61918</v>
      </c>
      <c r="F548" s="2">
        <v>61918</v>
      </c>
    </row>
    <row r="549" spans="1:6" x14ac:dyDescent="0.25">
      <c r="A549" s="104">
        <v>24996</v>
      </c>
      <c r="B549" s="104" t="s">
        <v>947</v>
      </c>
      <c r="C549" s="104" t="s">
        <v>10582</v>
      </c>
      <c r="D549" s="104" t="s">
        <v>10584</v>
      </c>
      <c r="E549" s="2">
        <v>7146</v>
      </c>
      <c r="F549" s="2">
        <v>7146</v>
      </c>
    </row>
    <row r="550" spans="1:6" x14ac:dyDescent="0.25">
      <c r="A550" s="104">
        <v>25529</v>
      </c>
      <c r="B550" s="104" t="s">
        <v>947</v>
      </c>
      <c r="C550" s="104" t="s">
        <v>14489</v>
      </c>
      <c r="D550" s="104" t="s">
        <v>14491</v>
      </c>
      <c r="E550" s="2">
        <v>2801</v>
      </c>
      <c r="F550" s="2">
        <v>2801</v>
      </c>
    </row>
    <row r="551" spans="1:6" x14ac:dyDescent="0.25">
      <c r="A551" s="104">
        <v>25087</v>
      </c>
      <c r="B551" s="104" t="s">
        <v>947</v>
      </c>
      <c r="C551" s="104" t="s">
        <v>15582</v>
      </c>
      <c r="D551" s="104" t="s">
        <v>15584</v>
      </c>
      <c r="E551" s="2">
        <v>3853</v>
      </c>
      <c r="F551" s="2">
        <v>3853</v>
      </c>
    </row>
    <row r="552" spans="1:6" x14ac:dyDescent="0.25">
      <c r="A552" s="104">
        <v>560895</v>
      </c>
      <c r="B552" s="104" t="s">
        <v>947</v>
      </c>
      <c r="C552" s="104" t="s">
        <v>20618</v>
      </c>
      <c r="D552" s="104" t="s">
        <v>20619</v>
      </c>
      <c r="E552" s="2">
        <v>4750</v>
      </c>
      <c r="F552" s="2">
        <v>4750</v>
      </c>
    </row>
    <row r="553" spans="1:6" x14ac:dyDescent="0.25">
      <c r="A553" s="104">
        <v>24778</v>
      </c>
      <c r="B553" s="104" t="s">
        <v>947</v>
      </c>
      <c r="C553" s="104" t="s">
        <v>2021</v>
      </c>
      <c r="D553" s="104" t="s">
        <v>2023</v>
      </c>
      <c r="E553" s="2">
        <v>312769</v>
      </c>
      <c r="F553" s="2">
        <v>312769</v>
      </c>
    </row>
    <row r="554" spans="1:6" x14ac:dyDescent="0.25">
      <c r="A554" s="104">
        <v>544586</v>
      </c>
      <c r="B554" s="104" t="s">
        <v>947</v>
      </c>
      <c r="C554" s="104" t="s">
        <v>14150</v>
      </c>
      <c r="D554" s="104" t="s">
        <v>22282</v>
      </c>
      <c r="E554" s="2">
        <v>11096</v>
      </c>
      <c r="F554" s="2">
        <v>11096</v>
      </c>
    </row>
    <row r="555" spans="1:6" x14ac:dyDescent="0.25">
      <c r="A555" s="104">
        <v>24829</v>
      </c>
      <c r="B555" s="104" t="s">
        <v>947</v>
      </c>
      <c r="C555" s="104" t="s">
        <v>13489</v>
      </c>
      <c r="D555" s="104" t="s">
        <v>13491</v>
      </c>
      <c r="E555" s="2">
        <v>8177</v>
      </c>
      <c r="F555" s="2">
        <v>8177</v>
      </c>
    </row>
    <row r="556" spans="1:6" x14ac:dyDescent="0.25">
      <c r="A556" s="104">
        <v>24779</v>
      </c>
      <c r="B556" s="104" t="s">
        <v>947</v>
      </c>
      <c r="C556" s="104" t="s">
        <v>6037</v>
      </c>
      <c r="D556" s="104" t="s">
        <v>6039</v>
      </c>
      <c r="E556" s="2">
        <v>23070</v>
      </c>
      <c r="F556" s="2">
        <v>23070</v>
      </c>
    </row>
    <row r="557" spans="1:6" x14ac:dyDescent="0.25">
      <c r="A557" s="104">
        <v>24974</v>
      </c>
      <c r="B557" s="104" t="s">
        <v>947</v>
      </c>
      <c r="C557" s="104" t="s">
        <v>12615</v>
      </c>
      <c r="D557" s="104" t="s">
        <v>12617</v>
      </c>
      <c r="E557" s="2">
        <v>13603</v>
      </c>
      <c r="F557" s="2">
        <v>13603</v>
      </c>
    </row>
    <row r="558" spans="1:6" x14ac:dyDescent="0.25">
      <c r="A558" s="104">
        <v>24780</v>
      </c>
      <c r="B558" s="104" t="s">
        <v>947</v>
      </c>
      <c r="C558" s="104" t="s">
        <v>1874</v>
      </c>
      <c r="D558" s="104" t="s">
        <v>1876</v>
      </c>
      <c r="E558" s="2">
        <v>295833</v>
      </c>
      <c r="F558" s="2">
        <v>295833</v>
      </c>
    </row>
    <row r="559" spans="1:6" x14ac:dyDescent="0.25">
      <c r="A559" s="104">
        <v>25012</v>
      </c>
      <c r="B559" s="104" t="s">
        <v>947</v>
      </c>
      <c r="C559" s="104" t="s">
        <v>10936</v>
      </c>
      <c r="D559" s="104" t="s">
        <v>10938</v>
      </c>
      <c r="E559" s="2">
        <v>36847</v>
      </c>
      <c r="F559" s="2">
        <v>36847</v>
      </c>
    </row>
    <row r="560" spans="1:6" x14ac:dyDescent="0.25">
      <c r="A560" s="104">
        <v>24781</v>
      </c>
      <c r="B560" s="104" t="s">
        <v>947</v>
      </c>
      <c r="C560" s="104" t="s">
        <v>7411</v>
      </c>
      <c r="D560" s="104" t="s">
        <v>21942</v>
      </c>
      <c r="E560" s="2">
        <v>29419</v>
      </c>
      <c r="F560" s="2">
        <v>29419</v>
      </c>
    </row>
    <row r="561" spans="1:6" x14ac:dyDescent="0.25">
      <c r="A561" s="104">
        <v>24782</v>
      </c>
      <c r="B561" s="104" t="s">
        <v>947</v>
      </c>
      <c r="C561" s="104" t="s">
        <v>8314</v>
      </c>
      <c r="D561" s="104" t="s">
        <v>8316</v>
      </c>
      <c r="E561" s="2">
        <v>30271</v>
      </c>
      <c r="F561" s="2">
        <v>30271</v>
      </c>
    </row>
    <row r="562" spans="1:6" x14ac:dyDescent="0.25">
      <c r="A562" s="104">
        <v>24783</v>
      </c>
      <c r="B562" s="104" t="s">
        <v>947</v>
      </c>
      <c r="C562" s="104" t="s">
        <v>5120</v>
      </c>
      <c r="D562" s="104" t="s">
        <v>21943</v>
      </c>
      <c r="E562" s="2">
        <v>119500</v>
      </c>
      <c r="F562" s="2">
        <v>119500</v>
      </c>
    </row>
    <row r="563" spans="1:6" x14ac:dyDescent="0.25">
      <c r="A563" s="104">
        <v>163467</v>
      </c>
      <c r="B563" s="104" t="s">
        <v>947</v>
      </c>
      <c r="C563" s="104" t="s">
        <v>3160</v>
      </c>
      <c r="D563" s="104" t="s">
        <v>3162</v>
      </c>
      <c r="E563" s="2">
        <v>130679</v>
      </c>
      <c r="F563" s="2">
        <v>130679</v>
      </c>
    </row>
    <row r="564" spans="1:6" x14ac:dyDescent="0.25">
      <c r="A564" s="104">
        <v>24785</v>
      </c>
      <c r="B564" s="104" t="s">
        <v>947</v>
      </c>
      <c r="C564" s="104" t="s">
        <v>22284</v>
      </c>
      <c r="D564" s="104" t="s">
        <v>22285</v>
      </c>
      <c r="E564" s="2">
        <v>8827</v>
      </c>
      <c r="F564" s="2">
        <v>8827</v>
      </c>
    </row>
    <row r="565" spans="1:6" x14ac:dyDescent="0.25">
      <c r="A565" s="104">
        <v>25001</v>
      </c>
      <c r="B565" s="104" t="s">
        <v>947</v>
      </c>
      <c r="C565" s="104" t="s">
        <v>10159</v>
      </c>
      <c r="D565" s="104" t="s">
        <v>10161</v>
      </c>
      <c r="E565" s="2">
        <v>19998</v>
      </c>
      <c r="F565" s="2">
        <v>19998</v>
      </c>
    </row>
    <row r="566" spans="1:6" x14ac:dyDescent="0.25">
      <c r="A566" s="104">
        <v>24786</v>
      </c>
      <c r="B566" s="104" t="s">
        <v>947</v>
      </c>
      <c r="C566" s="104" t="s">
        <v>6732</v>
      </c>
      <c r="D566" s="104" t="s">
        <v>6734</v>
      </c>
      <c r="E566" s="2">
        <v>42429</v>
      </c>
      <c r="F566" s="2">
        <v>42429</v>
      </c>
    </row>
    <row r="567" spans="1:6" x14ac:dyDescent="0.25">
      <c r="A567" s="104">
        <v>25095</v>
      </c>
      <c r="B567" s="104" t="s">
        <v>947</v>
      </c>
      <c r="C567" s="104" t="s">
        <v>3886</v>
      </c>
      <c r="D567" s="104" t="s">
        <v>3888</v>
      </c>
      <c r="E567" s="2">
        <v>152914</v>
      </c>
      <c r="F567" s="2">
        <v>152914</v>
      </c>
    </row>
    <row r="568" spans="1:6" x14ac:dyDescent="0.25">
      <c r="A568" s="104">
        <v>204844</v>
      </c>
      <c r="B568" s="104" t="s">
        <v>947</v>
      </c>
      <c r="C568" s="104" t="s">
        <v>22286</v>
      </c>
      <c r="D568" s="104" t="s">
        <v>22287</v>
      </c>
      <c r="E568" s="2">
        <v>7315</v>
      </c>
      <c r="F568" s="2">
        <v>7315</v>
      </c>
    </row>
    <row r="569" spans="1:6" x14ac:dyDescent="0.25">
      <c r="A569" s="104">
        <v>25051</v>
      </c>
      <c r="B569" s="104" t="s">
        <v>947</v>
      </c>
      <c r="C569" s="104" t="s">
        <v>2795</v>
      </c>
      <c r="D569" s="104" t="s">
        <v>2797</v>
      </c>
      <c r="E569" s="2">
        <v>241664</v>
      </c>
      <c r="F569" s="2">
        <v>241664</v>
      </c>
    </row>
    <row r="570" spans="1:6" x14ac:dyDescent="0.25">
      <c r="A570" s="104">
        <v>24787</v>
      </c>
      <c r="B570" s="104" t="s">
        <v>947</v>
      </c>
      <c r="C570" s="104" t="s">
        <v>3196</v>
      </c>
      <c r="D570" s="104" t="s">
        <v>3198</v>
      </c>
      <c r="E570" s="2">
        <v>149382</v>
      </c>
      <c r="F570" s="2">
        <v>149382</v>
      </c>
    </row>
    <row r="571" spans="1:6" x14ac:dyDescent="0.25">
      <c r="A571" s="104">
        <v>609161</v>
      </c>
      <c r="B571" s="104" t="s">
        <v>947</v>
      </c>
      <c r="C571" s="104" t="s">
        <v>21944</v>
      </c>
      <c r="D571" s="104" t="s">
        <v>21945</v>
      </c>
      <c r="E571" s="2">
        <v>4615</v>
      </c>
      <c r="F571" s="2">
        <v>4615</v>
      </c>
    </row>
    <row r="572" spans="1:6" x14ac:dyDescent="0.25">
      <c r="A572" s="104">
        <v>720300</v>
      </c>
      <c r="B572" s="104" t="s">
        <v>947</v>
      </c>
      <c r="C572" s="104" t="s">
        <v>17210</v>
      </c>
      <c r="D572" s="104" t="s">
        <v>17212</v>
      </c>
      <c r="E572" s="2">
        <v>1034</v>
      </c>
      <c r="F572" s="2">
        <v>1034</v>
      </c>
    </row>
    <row r="573" spans="1:6" x14ac:dyDescent="0.25">
      <c r="A573" s="104">
        <v>451879</v>
      </c>
      <c r="B573" s="104" t="s">
        <v>947</v>
      </c>
      <c r="C573" s="104" t="s">
        <v>21946</v>
      </c>
      <c r="D573" s="104" t="s">
        <v>21947</v>
      </c>
      <c r="E573" s="2">
        <v>3582</v>
      </c>
      <c r="F573" s="2">
        <v>3582</v>
      </c>
    </row>
    <row r="574" spans="1:6" x14ac:dyDescent="0.25">
      <c r="A574" s="104">
        <v>556258</v>
      </c>
      <c r="B574" s="104" t="s">
        <v>947</v>
      </c>
      <c r="C574" s="104" t="s">
        <v>14605</v>
      </c>
      <c r="D574" s="104" t="s">
        <v>14607</v>
      </c>
      <c r="E574" s="2">
        <v>18036</v>
      </c>
      <c r="F574" s="2">
        <v>18036</v>
      </c>
    </row>
    <row r="575" spans="1:6" x14ac:dyDescent="0.25">
      <c r="A575" s="104">
        <v>678485</v>
      </c>
      <c r="B575" s="104" t="s">
        <v>947</v>
      </c>
      <c r="C575" s="104" t="s">
        <v>22288</v>
      </c>
      <c r="D575" s="104" t="s">
        <v>22289</v>
      </c>
      <c r="E575" s="2">
        <v>1347</v>
      </c>
      <c r="F575" s="2">
        <v>1347</v>
      </c>
    </row>
    <row r="576" spans="1:6" x14ac:dyDescent="0.25">
      <c r="A576" s="104">
        <v>24801</v>
      </c>
      <c r="B576" s="104" t="s">
        <v>947</v>
      </c>
      <c r="C576" s="104" t="s">
        <v>5708</v>
      </c>
      <c r="D576" s="104" t="s">
        <v>5710</v>
      </c>
      <c r="E576" s="2">
        <v>55040</v>
      </c>
      <c r="F576" s="2">
        <v>55040</v>
      </c>
    </row>
    <row r="577" spans="1:6" x14ac:dyDescent="0.25">
      <c r="A577" s="104">
        <v>24790</v>
      </c>
      <c r="B577" s="104" t="s">
        <v>947</v>
      </c>
      <c r="C577" s="104" t="s">
        <v>1721</v>
      </c>
      <c r="D577" s="104" t="s">
        <v>1723</v>
      </c>
      <c r="E577" s="2">
        <v>242522</v>
      </c>
      <c r="F577" s="2">
        <v>242522</v>
      </c>
    </row>
    <row r="578" spans="1:6" x14ac:dyDescent="0.25">
      <c r="A578" s="104">
        <v>188220</v>
      </c>
      <c r="B578" s="104" t="s">
        <v>947</v>
      </c>
      <c r="C578" s="104" t="s">
        <v>7783</v>
      </c>
      <c r="D578" s="104" t="s">
        <v>7785</v>
      </c>
      <c r="E578" s="2">
        <v>12357</v>
      </c>
      <c r="F578" s="2">
        <v>12357</v>
      </c>
    </row>
    <row r="579" spans="1:6" x14ac:dyDescent="0.25">
      <c r="A579" s="104">
        <v>25142</v>
      </c>
      <c r="B579" s="104" t="s">
        <v>947</v>
      </c>
      <c r="C579" s="104" t="s">
        <v>11184</v>
      </c>
      <c r="D579" s="104" t="s">
        <v>11186</v>
      </c>
      <c r="E579" s="2">
        <v>15367</v>
      </c>
      <c r="F579" s="2">
        <v>15367</v>
      </c>
    </row>
    <row r="580" spans="1:6" x14ac:dyDescent="0.25">
      <c r="A580" s="104">
        <v>429753</v>
      </c>
      <c r="B580" s="104" t="s">
        <v>947</v>
      </c>
      <c r="C580" s="104" t="s">
        <v>20612</v>
      </c>
      <c r="D580" s="104" t="s">
        <v>21948</v>
      </c>
      <c r="E580" s="2">
        <v>0</v>
      </c>
      <c r="F580" s="2">
        <v>0</v>
      </c>
    </row>
    <row r="581" spans="1:6" x14ac:dyDescent="0.25">
      <c r="A581" s="104">
        <v>24794</v>
      </c>
      <c r="B581" s="104" t="s">
        <v>947</v>
      </c>
      <c r="C581" s="104" t="s">
        <v>12790</v>
      </c>
      <c r="D581" s="104" t="s">
        <v>12792</v>
      </c>
      <c r="E581" s="2">
        <v>16231</v>
      </c>
      <c r="F581" s="2">
        <v>16231</v>
      </c>
    </row>
    <row r="582" spans="1:6" x14ac:dyDescent="0.25">
      <c r="A582" s="104">
        <v>24795</v>
      </c>
      <c r="B582" s="104" t="s">
        <v>947</v>
      </c>
      <c r="C582" s="104" t="s">
        <v>3441</v>
      </c>
      <c r="D582" s="104" t="s">
        <v>3443</v>
      </c>
      <c r="E582" s="2">
        <v>216785</v>
      </c>
      <c r="F582" s="2">
        <v>216785</v>
      </c>
    </row>
    <row r="583" spans="1:6" x14ac:dyDescent="0.25">
      <c r="A583" s="104">
        <v>193936</v>
      </c>
      <c r="B583" s="104" t="s">
        <v>947</v>
      </c>
      <c r="C583" s="104" t="s">
        <v>8383</v>
      </c>
      <c r="D583" s="104" t="s">
        <v>8385</v>
      </c>
      <c r="E583" s="2">
        <v>36665</v>
      </c>
      <c r="F583" s="2">
        <v>36665</v>
      </c>
    </row>
    <row r="584" spans="1:6" x14ac:dyDescent="0.25">
      <c r="A584" s="104">
        <v>867221</v>
      </c>
      <c r="B584" s="104" t="s">
        <v>947</v>
      </c>
      <c r="C584" s="104" t="s">
        <v>21949</v>
      </c>
      <c r="D584" s="104" t="s">
        <v>21950</v>
      </c>
      <c r="E584" s="2">
        <v>12058</v>
      </c>
      <c r="F584" s="2">
        <v>12058</v>
      </c>
    </row>
    <row r="585" spans="1:6" x14ac:dyDescent="0.25">
      <c r="A585" s="104">
        <v>24981</v>
      </c>
      <c r="B585" s="104" t="s">
        <v>947</v>
      </c>
      <c r="C585" s="104" t="s">
        <v>2600</v>
      </c>
      <c r="D585" s="104" t="s">
        <v>2602</v>
      </c>
      <c r="E585" s="2">
        <v>200744</v>
      </c>
      <c r="F585" s="2">
        <v>200744</v>
      </c>
    </row>
    <row r="586" spans="1:6" x14ac:dyDescent="0.25">
      <c r="A586" s="104">
        <v>25126</v>
      </c>
      <c r="B586" s="104" t="s">
        <v>947</v>
      </c>
      <c r="C586" s="104" t="s">
        <v>15487</v>
      </c>
      <c r="D586" s="104" t="s">
        <v>15489</v>
      </c>
      <c r="E586" s="2">
        <v>1046</v>
      </c>
      <c r="F586" s="2">
        <v>1046</v>
      </c>
    </row>
    <row r="587" spans="1:6" x14ac:dyDescent="0.25">
      <c r="A587" s="104">
        <v>25036</v>
      </c>
      <c r="B587" s="104" t="s">
        <v>947</v>
      </c>
      <c r="C587" s="104" t="s">
        <v>18539</v>
      </c>
      <c r="D587" s="104" t="s">
        <v>18540</v>
      </c>
      <c r="E587" s="2">
        <v>3839</v>
      </c>
      <c r="F587" s="2">
        <v>3839</v>
      </c>
    </row>
    <row r="588" spans="1:6" x14ac:dyDescent="0.25">
      <c r="A588" s="104">
        <v>25137</v>
      </c>
      <c r="B588" s="104" t="s">
        <v>947</v>
      </c>
      <c r="C588" s="104" t="s">
        <v>5327</v>
      </c>
      <c r="D588" s="104" t="s">
        <v>5329</v>
      </c>
      <c r="E588" s="2">
        <v>33500</v>
      </c>
      <c r="F588" s="2">
        <v>33500</v>
      </c>
    </row>
    <row r="589" spans="1:6" x14ac:dyDescent="0.25">
      <c r="A589" s="104">
        <v>556016</v>
      </c>
      <c r="B589" s="104" t="s">
        <v>947</v>
      </c>
      <c r="C589" s="104" t="s">
        <v>3757</v>
      </c>
      <c r="D589" s="104" t="s">
        <v>3759</v>
      </c>
      <c r="E589" s="2">
        <v>73810</v>
      </c>
      <c r="F589" s="2">
        <v>73810</v>
      </c>
    </row>
    <row r="590" spans="1:6" x14ac:dyDescent="0.25">
      <c r="A590" s="104">
        <v>195082</v>
      </c>
      <c r="B590" s="104" t="s">
        <v>947</v>
      </c>
      <c r="C590" s="104" t="s">
        <v>11663</v>
      </c>
      <c r="D590" s="104" t="s">
        <v>11665</v>
      </c>
      <c r="E590" s="2">
        <v>8330</v>
      </c>
      <c r="F590" s="2">
        <v>8330</v>
      </c>
    </row>
    <row r="591" spans="1:6" x14ac:dyDescent="0.25">
      <c r="A591" s="104">
        <v>209402</v>
      </c>
      <c r="B591" s="104" t="s">
        <v>947</v>
      </c>
      <c r="C591" s="104" t="s">
        <v>15833</v>
      </c>
      <c r="D591" s="104" t="s">
        <v>15835</v>
      </c>
      <c r="E591" s="2">
        <v>2573</v>
      </c>
      <c r="F591" s="2">
        <v>2573</v>
      </c>
    </row>
    <row r="592" spans="1:6" x14ac:dyDescent="0.25">
      <c r="A592" s="104">
        <v>24777</v>
      </c>
      <c r="B592" s="104" t="s">
        <v>947</v>
      </c>
      <c r="C592" s="104" t="s">
        <v>12414</v>
      </c>
      <c r="D592" s="104" t="s">
        <v>12416</v>
      </c>
      <c r="E592" s="2">
        <v>13013</v>
      </c>
      <c r="F592" s="2">
        <v>13013</v>
      </c>
    </row>
    <row r="593" spans="1:6" x14ac:dyDescent="0.25">
      <c r="A593" s="104">
        <v>24799</v>
      </c>
      <c r="B593" s="104" t="s">
        <v>947</v>
      </c>
      <c r="C593" s="104" t="s">
        <v>18935</v>
      </c>
      <c r="D593" s="104" t="s">
        <v>22291</v>
      </c>
      <c r="E593" s="2">
        <v>3644</v>
      </c>
      <c r="F593" s="2">
        <v>3644</v>
      </c>
    </row>
    <row r="594" spans="1:6" x14ac:dyDescent="0.25">
      <c r="A594" s="104">
        <v>24984</v>
      </c>
      <c r="B594" s="104" t="s">
        <v>947</v>
      </c>
      <c r="C594" s="104" t="s">
        <v>6016</v>
      </c>
      <c r="D594" s="104" t="s">
        <v>6018</v>
      </c>
      <c r="E594" s="2">
        <v>79228</v>
      </c>
      <c r="F594" s="2">
        <v>79228</v>
      </c>
    </row>
    <row r="595" spans="1:6" x14ac:dyDescent="0.25">
      <c r="A595" s="104">
        <v>24802</v>
      </c>
      <c r="B595" s="104" t="s">
        <v>947</v>
      </c>
      <c r="C595" s="104" t="s">
        <v>4973</v>
      </c>
      <c r="D595" s="104" t="s">
        <v>4975</v>
      </c>
      <c r="E595" s="2">
        <v>85389</v>
      </c>
      <c r="F595" s="2">
        <v>85389</v>
      </c>
    </row>
    <row r="596" spans="1:6" x14ac:dyDescent="0.25">
      <c r="A596" s="104">
        <v>24803</v>
      </c>
      <c r="B596" s="104" t="s">
        <v>947</v>
      </c>
      <c r="C596" s="104" t="s">
        <v>1964</v>
      </c>
      <c r="D596" s="104" t="s">
        <v>1966</v>
      </c>
      <c r="E596" s="2">
        <v>301160</v>
      </c>
      <c r="F596" s="2">
        <v>301160</v>
      </c>
    </row>
    <row r="597" spans="1:6" x14ac:dyDescent="0.25">
      <c r="A597" s="104">
        <v>24805</v>
      </c>
      <c r="B597" s="104" t="s">
        <v>947</v>
      </c>
      <c r="C597" s="104" t="s">
        <v>20560</v>
      </c>
      <c r="D597" s="104" t="s">
        <v>20561</v>
      </c>
      <c r="E597" s="2">
        <v>195</v>
      </c>
      <c r="F597" s="2">
        <v>195</v>
      </c>
    </row>
    <row r="598" spans="1:6" x14ac:dyDescent="0.25">
      <c r="A598" s="104">
        <v>24808</v>
      </c>
      <c r="B598" s="104" t="s">
        <v>947</v>
      </c>
      <c r="C598" s="104" t="s">
        <v>1736</v>
      </c>
      <c r="D598" s="104" t="s">
        <v>1738</v>
      </c>
      <c r="E598" s="2">
        <v>414187</v>
      </c>
      <c r="F598" s="2">
        <v>414187</v>
      </c>
    </row>
    <row r="599" spans="1:6" x14ac:dyDescent="0.25">
      <c r="A599" s="104">
        <v>24809</v>
      </c>
      <c r="B599" s="104" t="s">
        <v>947</v>
      </c>
      <c r="C599" s="104" t="s">
        <v>1853</v>
      </c>
      <c r="D599" s="104" t="s">
        <v>1855</v>
      </c>
      <c r="E599" s="2">
        <v>337263</v>
      </c>
      <c r="F599" s="2">
        <v>337263</v>
      </c>
    </row>
    <row r="600" spans="1:6" x14ac:dyDescent="0.25">
      <c r="A600" s="104">
        <v>24810</v>
      </c>
      <c r="B600" s="104" t="s">
        <v>947</v>
      </c>
      <c r="C600" s="104" t="s">
        <v>3695</v>
      </c>
      <c r="D600" s="104" t="s">
        <v>3697</v>
      </c>
      <c r="E600" s="2">
        <v>156236</v>
      </c>
      <c r="F600" s="2">
        <v>156236</v>
      </c>
    </row>
    <row r="601" spans="1:6" x14ac:dyDescent="0.25">
      <c r="A601" s="104">
        <v>24811</v>
      </c>
      <c r="B601" s="104" t="s">
        <v>947</v>
      </c>
      <c r="C601" s="104" t="s">
        <v>1574</v>
      </c>
      <c r="D601" s="104" t="s">
        <v>1576</v>
      </c>
      <c r="E601" s="2">
        <v>439198</v>
      </c>
      <c r="F601" s="2">
        <v>439198</v>
      </c>
    </row>
    <row r="602" spans="1:6" x14ac:dyDescent="0.25">
      <c r="A602" s="104">
        <v>25083</v>
      </c>
      <c r="B602" s="104" t="s">
        <v>947</v>
      </c>
      <c r="C602" s="104" t="s">
        <v>5519</v>
      </c>
      <c r="D602" s="104" t="s">
        <v>5521</v>
      </c>
      <c r="E602" s="2">
        <v>174799</v>
      </c>
      <c r="F602" s="2">
        <v>174799</v>
      </c>
    </row>
    <row r="603" spans="1:6" x14ac:dyDescent="0.25">
      <c r="A603" s="104">
        <v>23150</v>
      </c>
      <c r="B603" s="104" t="s">
        <v>947</v>
      </c>
      <c r="C603" s="104" t="s">
        <v>8953</v>
      </c>
      <c r="D603" s="104" t="s">
        <v>8955</v>
      </c>
      <c r="E603" s="2">
        <v>44386</v>
      </c>
      <c r="F603" s="2">
        <v>44386</v>
      </c>
    </row>
    <row r="604" spans="1:6" x14ac:dyDescent="0.25">
      <c r="A604" s="104">
        <v>21829</v>
      </c>
      <c r="B604" s="104" t="s">
        <v>947</v>
      </c>
      <c r="C604" s="104" t="s">
        <v>12707</v>
      </c>
      <c r="D604" s="104" t="s">
        <v>12709</v>
      </c>
      <c r="E604" s="2">
        <v>20322</v>
      </c>
      <c r="F604" s="2">
        <v>20322</v>
      </c>
    </row>
    <row r="605" spans="1:6" x14ac:dyDescent="0.25">
      <c r="A605" s="104">
        <v>22599</v>
      </c>
      <c r="B605" s="104" t="s">
        <v>947</v>
      </c>
      <c r="C605" s="104" t="s">
        <v>5408</v>
      </c>
      <c r="D605" s="104" t="s">
        <v>21762</v>
      </c>
      <c r="E605" s="2">
        <v>242519</v>
      </c>
      <c r="F605" s="2">
        <v>242519</v>
      </c>
    </row>
    <row r="606" spans="1:6" x14ac:dyDescent="0.25">
      <c r="A606" s="104">
        <v>22600</v>
      </c>
      <c r="B606" s="104" t="s">
        <v>947</v>
      </c>
      <c r="C606" s="104" t="s">
        <v>12609</v>
      </c>
      <c r="D606" s="104" t="s">
        <v>12611</v>
      </c>
      <c r="E606" s="2">
        <v>15153</v>
      </c>
      <c r="F606" s="2">
        <v>15153</v>
      </c>
    </row>
    <row r="607" spans="1:6" x14ac:dyDescent="0.25">
      <c r="A607" s="104">
        <v>712167</v>
      </c>
      <c r="B607" s="104" t="s">
        <v>947</v>
      </c>
      <c r="C607" s="104" t="s">
        <v>15493</v>
      </c>
      <c r="D607" s="104" t="s">
        <v>15495</v>
      </c>
      <c r="E607" s="2">
        <v>4323</v>
      </c>
      <c r="F607" s="2">
        <v>4323</v>
      </c>
    </row>
    <row r="608" spans="1:6" x14ac:dyDescent="0.25">
      <c r="A608" s="104">
        <v>28501</v>
      </c>
      <c r="B608" s="104" t="s">
        <v>947</v>
      </c>
      <c r="C608" s="104" t="s">
        <v>15338</v>
      </c>
      <c r="D608" s="104" t="s">
        <v>15340</v>
      </c>
      <c r="E608" s="2">
        <v>1330</v>
      </c>
      <c r="F608" s="2">
        <v>1330</v>
      </c>
    </row>
    <row r="609" spans="1:6" x14ac:dyDescent="0.25">
      <c r="A609" s="104">
        <v>26012</v>
      </c>
      <c r="B609" s="104" t="s">
        <v>947</v>
      </c>
      <c r="C609" s="104" t="s">
        <v>1547</v>
      </c>
      <c r="D609" s="104" t="s">
        <v>1549</v>
      </c>
      <c r="E609" s="2">
        <v>399276</v>
      </c>
      <c r="F609" s="2">
        <v>399276</v>
      </c>
    </row>
    <row r="610" spans="1:6" x14ac:dyDescent="0.25">
      <c r="A610" s="104">
        <v>28591</v>
      </c>
      <c r="B610" s="104" t="s">
        <v>947</v>
      </c>
      <c r="C610" s="104" t="s">
        <v>22292</v>
      </c>
      <c r="D610" s="104" t="s">
        <v>22293</v>
      </c>
      <c r="E610" s="2">
        <v>9792</v>
      </c>
      <c r="F610" s="2">
        <v>9792</v>
      </c>
    </row>
    <row r="611" spans="1:6" x14ac:dyDescent="0.25">
      <c r="A611" s="104">
        <v>28590</v>
      </c>
      <c r="B611" s="104" t="s">
        <v>947</v>
      </c>
      <c r="C611" s="104" t="s">
        <v>6199</v>
      </c>
      <c r="D611" s="104" t="s">
        <v>6201</v>
      </c>
      <c r="E611" s="2">
        <v>32536</v>
      </c>
      <c r="F611" s="2">
        <v>32536</v>
      </c>
    </row>
    <row r="612" spans="1:6" x14ac:dyDescent="0.25">
      <c r="A612" s="104">
        <v>605559</v>
      </c>
      <c r="B612" s="104" t="s">
        <v>947</v>
      </c>
      <c r="C612" s="104" t="s">
        <v>15398</v>
      </c>
      <c r="D612" s="104" t="s">
        <v>15400</v>
      </c>
      <c r="E612" s="2">
        <v>8123</v>
      </c>
      <c r="F612" s="2">
        <v>8123</v>
      </c>
    </row>
    <row r="613" spans="1:6" x14ac:dyDescent="0.25">
      <c r="A613" s="104">
        <v>20909</v>
      </c>
      <c r="B613" s="104" t="s">
        <v>947</v>
      </c>
      <c r="C613" s="104" t="s">
        <v>8899</v>
      </c>
      <c r="D613" s="104" t="s">
        <v>8901</v>
      </c>
      <c r="E613" s="2">
        <v>14346</v>
      </c>
      <c r="F613" s="2">
        <v>14346</v>
      </c>
    </row>
    <row r="614" spans="1:6" x14ac:dyDescent="0.25">
      <c r="A614" s="104">
        <v>26388</v>
      </c>
      <c r="B614" s="104" t="s">
        <v>947</v>
      </c>
      <c r="C614" s="104" t="s">
        <v>12970</v>
      </c>
      <c r="D614" s="104" t="s">
        <v>12972</v>
      </c>
      <c r="E614" s="2">
        <v>7391</v>
      </c>
      <c r="F614" s="2">
        <v>7391</v>
      </c>
    </row>
    <row r="615" spans="1:6" x14ac:dyDescent="0.25">
      <c r="A615" s="104">
        <v>21421</v>
      </c>
      <c r="B615" s="104" t="s">
        <v>947</v>
      </c>
      <c r="C615" s="104" t="s">
        <v>13655</v>
      </c>
      <c r="D615" s="104" t="s">
        <v>13657</v>
      </c>
      <c r="E615" s="2">
        <v>7768</v>
      </c>
      <c r="F615" s="2">
        <v>7768</v>
      </c>
    </row>
    <row r="616" spans="1:6" x14ac:dyDescent="0.25">
      <c r="A616" s="104">
        <v>25010</v>
      </c>
      <c r="B616" s="104" t="s">
        <v>947</v>
      </c>
      <c r="C616" s="104" t="s">
        <v>5729</v>
      </c>
      <c r="D616" s="104" t="s">
        <v>5731</v>
      </c>
      <c r="E616" s="2">
        <v>89742</v>
      </c>
      <c r="F616" s="2">
        <v>89742</v>
      </c>
    </row>
    <row r="617" spans="1:6" x14ac:dyDescent="0.25">
      <c r="A617" s="104">
        <v>21179</v>
      </c>
      <c r="B617" s="104" t="s">
        <v>947</v>
      </c>
      <c r="C617" s="104" t="s">
        <v>21624</v>
      </c>
      <c r="D617" s="104" t="s">
        <v>21625</v>
      </c>
      <c r="E617" s="2">
        <v>150650</v>
      </c>
      <c r="F617" s="2">
        <v>150650</v>
      </c>
    </row>
    <row r="618" spans="1:6" x14ac:dyDescent="0.25">
      <c r="A618" s="104">
        <v>809087</v>
      </c>
      <c r="B618" s="104" t="s">
        <v>947</v>
      </c>
      <c r="C618" s="104" t="s">
        <v>15699</v>
      </c>
      <c r="D618" s="104" t="s">
        <v>15701</v>
      </c>
      <c r="E618" s="2">
        <v>13295</v>
      </c>
      <c r="F618" s="2">
        <v>13295</v>
      </c>
    </row>
    <row r="619" spans="1:6" x14ac:dyDescent="0.25">
      <c r="A619" s="104">
        <v>28545</v>
      </c>
      <c r="B619" s="104" t="s">
        <v>947</v>
      </c>
      <c r="C619" s="104" t="s">
        <v>6699</v>
      </c>
      <c r="D619" s="104" t="s">
        <v>6701</v>
      </c>
      <c r="E619" s="2">
        <v>69679</v>
      </c>
      <c r="F619" s="2">
        <v>69679</v>
      </c>
    </row>
    <row r="620" spans="1:6" x14ac:dyDescent="0.25">
      <c r="A620" s="104">
        <v>142106</v>
      </c>
      <c r="B620" s="104" t="s">
        <v>947</v>
      </c>
      <c r="C620" s="104" t="s">
        <v>10741</v>
      </c>
      <c r="D620" s="104" t="s">
        <v>10743</v>
      </c>
      <c r="E620" s="2">
        <v>15983</v>
      </c>
      <c r="F620" s="2">
        <v>15983</v>
      </c>
    </row>
    <row r="621" spans="1:6" x14ac:dyDescent="0.25">
      <c r="A621" s="104">
        <v>27445</v>
      </c>
      <c r="B621" s="104" t="s">
        <v>947</v>
      </c>
      <c r="C621" s="104" t="s">
        <v>15827</v>
      </c>
      <c r="D621" s="104" t="s">
        <v>15829</v>
      </c>
      <c r="E621" s="2">
        <v>6835</v>
      </c>
      <c r="F621" s="2">
        <v>6835</v>
      </c>
    </row>
    <row r="622" spans="1:6" x14ac:dyDescent="0.25">
      <c r="A622" s="104">
        <v>22742</v>
      </c>
      <c r="B622" s="104" t="s">
        <v>947</v>
      </c>
      <c r="C622" s="104" t="s">
        <v>11672</v>
      </c>
      <c r="D622" s="104" t="s">
        <v>11674</v>
      </c>
      <c r="E622" s="2">
        <v>12852</v>
      </c>
      <c r="F622" s="2">
        <v>12852</v>
      </c>
    </row>
    <row r="623" spans="1:6" x14ac:dyDescent="0.25">
      <c r="A623" s="104">
        <v>741107</v>
      </c>
      <c r="B623" s="104" t="s">
        <v>947</v>
      </c>
      <c r="C623" s="104" t="s">
        <v>13865</v>
      </c>
      <c r="D623" s="104" t="s">
        <v>13867</v>
      </c>
      <c r="E623" s="2">
        <v>5979</v>
      </c>
      <c r="F623" s="2">
        <v>5979</v>
      </c>
    </row>
    <row r="624" spans="1:6" x14ac:dyDescent="0.25">
      <c r="A624" s="104">
        <v>20291</v>
      </c>
      <c r="B624" s="104" t="s">
        <v>947</v>
      </c>
      <c r="C624" s="104" t="s">
        <v>11229</v>
      </c>
      <c r="D624" s="104" t="s">
        <v>11231</v>
      </c>
      <c r="E624" s="2">
        <v>10996</v>
      </c>
      <c r="F624" s="2">
        <v>10996</v>
      </c>
    </row>
    <row r="625" spans="1:6" x14ac:dyDescent="0.25">
      <c r="A625" s="104">
        <v>743724</v>
      </c>
      <c r="B625" s="104" t="s">
        <v>947</v>
      </c>
      <c r="C625" s="104" t="s">
        <v>11322</v>
      </c>
      <c r="D625" s="104" t="s">
        <v>11324</v>
      </c>
      <c r="E625" s="2">
        <v>25856</v>
      </c>
      <c r="F625" s="2">
        <v>25856</v>
      </c>
    </row>
    <row r="626" spans="1:6" x14ac:dyDescent="0.25">
      <c r="A626" s="104">
        <v>22062</v>
      </c>
      <c r="B626" s="104" t="s">
        <v>947</v>
      </c>
      <c r="C626" s="104" t="s">
        <v>3405</v>
      </c>
      <c r="D626" s="104" t="s">
        <v>3407</v>
      </c>
      <c r="E626" s="2">
        <v>200035</v>
      </c>
      <c r="F626" s="2">
        <v>200035</v>
      </c>
    </row>
    <row r="627" spans="1:6" x14ac:dyDescent="0.25">
      <c r="A627" s="104">
        <v>22063</v>
      </c>
      <c r="B627" s="104" t="s">
        <v>947</v>
      </c>
      <c r="C627" s="104" t="s">
        <v>21714</v>
      </c>
      <c r="D627" s="104" t="s">
        <v>21715</v>
      </c>
      <c r="E627" s="2">
        <v>0</v>
      </c>
      <c r="F627" s="2">
        <v>0</v>
      </c>
    </row>
    <row r="628" spans="1:6" x14ac:dyDescent="0.25">
      <c r="A628" s="104">
        <v>23738</v>
      </c>
      <c r="B628" s="104" t="s">
        <v>947</v>
      </c>
      <c r="C628" s="104" t="s">
        <v>13450</v>
      </c>
      <c r="D628" s="104" t="s">
        <v>13452</v>
      </c>
      <c r="E628" s="2">
        <v>26131</v>
      </c>
      <c r="F628" s="2">
        <v>26131</v>
      </c>
    </row>
    <row r="629" spans="1:6" x14ac:dyDescent="0.25">
      <c r="A629" s="104">
        <v>23735</v>
      </c>
      <c r="B629" s="104" t="s">
        <v>947</v>
      </c>
      <c r="C629" s="104" t="s">
        <v>2474</v>
      </c>
      <c r="D629" s="104" t="s">
        <v>2476</v>
      </c>
      <c r="E629" s="2">
        <v>279998</v>
      </c>
      <c r="F629" s="2">
        <v>279998</v>
      </c>
    </row>
    <row r="630" spans="1:6" x14ac:dyDescent="0.25">
      <c r="A630" s="104">
        <v>711000</v>
      </c>
      <c r="B630" s="104" t="s">
        <v>947</v>
      </c>
      <c r="C630" s="104" t="s">
        <v>22294</v>
      </c>
      <c r="D630" s="104" t="s">
        <v>22295</v>
      </c>
      <c r="E630" s="2">
        <v>0</v>
      </c>
      <c r="F630" s="2">
        <v>0</v>
      </c>
    </row>
    <row r="631" spans="1:6" x14ac:dyDescent="0.25">
      <c r="A631" s="104">
        <v>21370</v>
      </c>
      <c r="B631" s="104" t="s">
        <v>947</v>
      </c>
      <c r="C631" s="104" t="s">
        <v>7228</v>
      </c>
      <c r="D631" s="104" t="s">
        <v>7230</v>
      </c>
      <c r="E631" s="2">
        <v>63631</v>
      </c>
      <c r="F631" s="2">
        <v>63631</v>
      </c>
    </row>
    <row r="632" spans="1:6" x14ac:dyDescent="0.25">
      <c r="A632" s="104">
        <v>608355</v>
      </c>
      <c r="B632" s="104" t="s">
        <v>947</v>
      </c>
      <c r="C632" s="104" t="s">
        <v>16744</v>
      </c>
      <c r="D632" s="104" t="s">
        <v>16746</v>
      </c>
      <c r="E632" s="2">
        <v>1916</v>
      </c>
      <c r="F632" s="2">
        <v>1916</v>
      </c>
    </row>
    <row r="633" spans="1:6" x14ac:dyDescent="0.25">
      <c r="A633" s="104">
        <v>595012</v>
      </c>
      <c r="B633" s="104" t="s">
        <v>947</v>
      </c>
      <c r="C633" s="104" t="s">
        <v>22296</v>
      </c>
      <c r="D633" s="104" t="s">
        <v>22297</v>
      </c>
      <c r="E633" s="2">
        <v>9188</v>
      </c>
      <c r="F633" s="2">
        <v>9188</v>
      </c>
    </row>
    <row r="634" spans="1:6" x14ac:dyDescent="0.25">
      <c r="A634" s="104">
        <v>20848</v>
      </c>
      <c r="B634" s="104" t="s">
        <v>947</v>
      </c>
      <c r="C634" s="104" t="s">
        <v>12405</v>
      </c>
      <c r="D634" s="104" t="s">
        <v>12407</v>
      </c>
      <c r="E634" s="2">
        <v>15056</v>
      </c>
      <c r="F634" s="2">
        <v>15056</v>
      </c>
    </row>
    <row r="635" spans="1:6" x14ac:dyDescent="0.25">
      <c r="A635" s="104">
        <v>470960</v>
      </c>
      <c r="B635" s="104" t="s">
        <v>947</v>
      </c>
      <c r="C635" s="104" t="s">
        <v>1685</v>
      </c>
      <c r="D635" s="104" t="s">
        <v>1687</v>
      </c>
      <c r="E635" s="2">
        <v>332546</v>
      </c>
      <c r="F635" s="2">
        <v>332546</v>
      </c>
    </row>
    <row r="636" spans="1:6" x14ac:dyDescent="0.25">
      <c r="A636" s="104">
        <v>24039</v>
      </c>
      <c r="B636" s="104" t="s">
        <v>947</v>
      </c>
      <c r="C636" s="104" t="s">
        <v>11699</v>
      </c>
      <c r="D636" s="104" t="s">
        <v>11701</v>
      </c>
      <c r="E636" s="2">
        <v>19849</v>
      </c>
      <c r="F636" s="2">
        <v>19849</v>
      </c>
    </row>
    <row r="637" spans="1:6" x14ac:dyDescent="0.25">
      <c r="A637" s="104">
        <v>24042</v>
      </c>
      <c r="B637" s="104" t="s">
        <v>947</v>
      </c>
      <c r="C637" s="104" t="s">
        <v>16995</v>
      </c>
      <c r="D637" s="104" t="s">
        <v>16997</v>
      </c>
      <c r="E637" s="2">
        <v>2322</v>
      </c>
      <c r="F637" s="2">
        <v>2322</v>
      </c>
    </row>
    <row r="638" spans="1:6" x14ac:dyDescent="0.25">
      <c r="A638" s="104">
        <v>27569</v>
      </c>
      <c r="B638" s="104" t="s">
        <v>947</v>
      </c>
      <c r="C638" s="104" t="s">
        <v>10762</v>
      </c>
      <c r="D638" s="104" t="s">
        <v>10764</v>
      </c>
      <c r="E638" s="2">
        <v>17099</v>
      </c>
      <c r="F638" s="2">
        <v>17099</v>
      </c>
    </row>
    <row r="639" spans="1:6" x14ac:dyDescent="0.25">
      <c r="A639" s="104">
        <v>555307</v>
      </c>
      <c r="B639" s="104" t="s">
        <v>947</v>
      </c>
      <c r="C639" s="104" t="s">
        <v>3704</v>
      </c>
      <c r="D639" s="104" t="s">
        <v>3706</v>
      </c>
      <c r="E639" s="2">
        <v>269869</v>
      </c>
      <c r="F639" s="2">
        <v>269869</v>
      </c>
    </row>
    <row r="640" spans="1:6" x14ac:dyDescent="0.25">
      <c r="A640" s="104">
        <v>556047</v>
      </c>
      <c r="B640" s="104" t="s">
        <v>947</v>
      </c>
      <c r="C640" s="104" t="s">
        <v>5786</v>
      </c>
      <c r="D640" s="104" t="s">
        <v>5788</v>
      </c>
      <c r="E640" s="2">
        <v>81664</v>
      </c>
      <c r="F640" s="2">
        <v>81664</v>
      </c>
    </row>
    <row r="641" spans="1:6" x14ac:dyDescent="0.25">
      <c r="A641" s="104">
        <v>884220</v>
      </c>
      <c r="B641" s="104" t="s">
        <v>947</v>
      </c>
      <c r="C641" s="104" t="s">
        <v>22298</v>
      </c>
      <c r="D641" s="104" t="s">
        <v>22299</v>
      </c>
      <c r="E641" s="2">
        <v>380</v>
      </c>
      <c r="F641" s="2">
        <v>380</v>
      </c>
    </row>
    <row r="642" spans="1:6" x14ac:dyDescent="0.25">
      <c r="A642" s="104">
        <v>601213</v>
      </c>
      <c r="B642" s="104" t="s">
        <v>947</v>
      </c>
      <c r="C642" s="104" t="s">
        <v>15251</v>
      </c>
      <c r="D642" s="104" t="s">
        <v>15253</v>
      </c>
      <c r="E642" s="2">
        <v>44505</v>
      </c>
      <c r="F642" s="2">
        <v>44505</v>
      </c>
    </row>
    <row r="643" spans="1:6" x14ac:dyDescent="0.25">
      <c r="A643" s="104">
        <v>24481</v>
      </c>
      <c r="B643" s="104" t="s">
        <v>947</v>
      </c>
      <c r="C643" s="104" t="s">
        <v>3754</v>
      </c>
      <c r="D643" s="104" t="s">
        <v>3756</v>
      </c>
      <c r="E643" s="2">
        <v>115431</v>
      </c>
      <c r="F643" s="2">
        <v>115431</v>
      </c>
    </row>
    <row r="644" spans="1:6" x14ac:dyDescent="0.25">
      <c r="A644" s="104">
        <v>27384</v>
      </c>
      <c r="B644" s="104" t="s">
        <v>947</v>
      </c>
      <c r="C644" s="104" t="s">
        <v>3570</v>
      </c>
      <c r="D644" s="104" t="s">
        <v>3572</v>
      </c>
      <c r="E644" s="2">
        <v>123248</v>
      </c>
      <c r="F644" s="2">
        <v>123248</v>
      </c>
    </row>
    <row r="645" spans="1:6" x14ac:dyDescent="0.25">
      <c r="A645" s="104">
        <v>27387</v>
      </c>
      <c r="B645" s="104" t="s">
        <v>947</v>
      </c>
      <c r="C645" s="104" t="s">
        <v>8200</v>
      </c>
      <c r="D645" s="104" t="s">
        <v>8202</v>
      </c>
      <c r="E645" s="2">
        <v>23657</v>
      </c>
      <c r="F645" s="2">
        <v>23657</v>
      </c>
    </row>
    <row r="646" spans="1:6" x14ac:dyDescent="0.25">
      <c r="A646" s="104">
        <v>25177</v>
      </c>
      <c r="B646" s="104" t="s">
        <v>947</v>
      </c>
      <c r="C646" s="104" t="s">
        <v>9902</v>
      </c>
      <c r="D646" s="104" t="s">
        <v>9904</v>
      </c>
      <c r="E646" s="2">
        <v>10428</v>
      </c>
      <c r="F646" s="2">
        <v>10428</v>
      </c>
    </row>
    <row r="647" spans="1:6" x14ac:dyDescent="0.25">
      <c r="A647" s="104">
        <v>22349</v>
      </c>
      <c r="B647" s="104" t="s">
        <v>947</v>
      </c>
      <c r="C647" s="104" t="s">
        <v>12261</v>
      </c>
      <c r="D647" s="104" t="s">
        <v>12263</v>
      </c>
      <c r="E647" s="2">
        <v>13472</v>
      </c>
      <c r="F647" s="2">
        <v>13472</v>
      </c>
    </row>
    <row r="648" spans="1:6" x14ac:dyDescent="0.25">
      <c r="A648" s="104">
        <v>25618</v>
      </c>
      <c r="B648" s="104" t="s">
        <v>947</v>
      </c>
      <c r="C648" s="104" t="s">
        <v>14282</v>
      </c>
      <c r="D648" s="104" t="s">
        <v>14284</v>
      </c>
      <c r="E648" s="2">
        <v>4629</v>
      </c>
      <c r="F648" s="2">
        <v>4629</v>
      </c>
    </row>
    <row r="649" spans="1:6" x14ac:dyDescent="0.25">
      <c r="A649" s="104">
        <v>25450</v>
      </c>
      <c r="B649" s="104" t="s">
        <v>947</v>
      </c>
      <c r="C649" s="104" t="s">
        <v>4252</v>
      </c>
      <c r="D649" s="104" t="s">
        <v>4254</v>
      </c>
      <c r="E649" s="2">
        <v>665</v>
      </c>
      <c r="F649" s="2">
        <v>665</v>
      </c>
    </row>
    <row r="650" spans="1:6" x14ac:dyDescent="0.25">
      <c r="A650" s="104">
        <v>836530</v>
      </c>
      <c r="B650" s="104" t="s">
        <v>947</v>
      </c>
      <c r="C650" s="104" t="s">
        <v>22081</v>
      </c>
      <c r="D650" s="104" t="s">
        <v>22082</v>
      </c>
      <c r="E650" s="2">
        <v>14337</v>
      </c>
      <c r="F650" s="2">
        <v>14337</v>
      </c>
    </row>
    <row r="651" spans="1:6" x14ac:dyDescent="0.25">
      <c r="A651" s="104">
        <v>26750</v>
      </c>
      <c r="B651" s="104" t="s">
        <v>947</v>
      </c>
      <c r="C651" s="104" t="s">
        <v>9474</v>
      </c>
      <c r="D651" s="104" t="s">
        <v>9476</v>
      </c>
      <c r="E651" s="2">
        <v>126739</v>
      </c>
      <c r="F651" s="2">
        <v>126739</v>
      </c>
    </row>
    <row r="652" spans="1:6" x14ac:dyDescent="0.25">
      <c r="A652" s="104">
        <v>26755</v>
      </c>
      <c r="B652" s="104" t="s">
        <v>947</v>
      </c>
      <c r="C652" s="104" t="s">
        <v>7199</v>
      </c>
      <c r="D652" s="104" t="s">
        <v>7201</v>
      </c>
      <c r="E652" s="2">
        <v>39273</v>
      </c>
      <c r="F652" s="2">
        <v>39273</v>
      </c>
    </row>
    <row r="653" spans="1:6" x14ac:dyDescent="0.25">
      <c r="A653" s="104">
        <v>577806</v>
      </c>
      <c r="B653" s="104" t="s">
        <v>947</v>
      </c>
      <c r="C653" s="104" t="s">
        <v>16535</v>
      </c>
      <c r="D653" s="104" t="s">
        <v>16537</v>
      </c>
      <c r="E653" s="2">
        <v>2042</v>
      </c>
      <c r="F653" s="2">
        <v>2042</v>
      </c>
    </row>
    <row r="654" spans="1:6" x14ac:dyDescent="0.25">
      <c r="A654" s="104">
        <v>25328</v>
      </c>
      <c r="B654" s="104" t="s">
        <v>947</v>
      </c>
      <c r="C654" s="104" t="s">
        <v>9741</v>
      </c>
      <c r="D654" s="104" t="s">
        <v>9743</v>
      </c>
      <c r="E654" s="2">
        <v>7860</v>
      </c>
      <c r="F654" s="2">
        <v>7860</v>
      </c>
    </row>
    <row r="655" spans="1:6" x14ac:dyDescent="0.25">
      <c r="A655" s="104">
        <v>188535</v>
      </c>
      <c r="B655" s="104" t="s">
        <v>947</v>
      </c>
      <c r="C655" s="104" t="s">
        <v>6956</v>
      </c>
      <c r="D655" s="104" t="s">
        <v>6958</v>
      </c>
      <c r="E655" s="2">
        <v>65004</v>
      </c>
      <c r="F655" s="2">
        <v>65004</v>
      </c>
    </row>
    <row r="656" spans="1:6" x14ac:dyDescent="0.25">
      <c r="A656" s="104">
        <v>24816</v>
      </c>
      <c r="B656" s="104" t="s">
        <v>947</v>
      </c>
      <c r="C656" s="104" t="s">
        <v>5858</v>
      </c>
      <c r="D656" s="104" t="s">
        <v>5860</v>
      </c>
      <c r="E656" s="2">
        <v>111698</v>
      </c>
      <c r="F656" s="2">
        <v>111698</v>
      </c>
    </row>
    <row r="657" spans="1:6" x14ac:dyDescent="0.25">
      <c r="A657" s="104">
        <v>220018</v>
      </c>
      <c r="B657" s="104" t="s">
        <v>947</v>
      </c>
      <c r="C657" s="104" t="s">
        <v>11155</v>
      </c>
      <c r="D657" s="104" t="s">
        <v>11157</v>
      </c>
      <c r="E657" s="2">
        <v>18460</v>
      </c>
      <c r="F657" s="2">
        <v>18460</v>
      </c>
    </row>
    <row r="658" spans="1:6" x14ac:dyDescent="0.25">
      <c r="A658" s="104">
        <v>26065</v>
      </c>
      <c r="B658" s="104" t="s">
        <v>947</v>
      </c>
      <c r="C658" s="104" t="s">
        <v>18388</v>
      </c>
      <c r="D658" s="104" t="s">
        <v>18389</v>
      </c>
      <c r="E658" s="2">
        <v>2748</v>
      </c>
      <c r="F658" s="2">
        <v>2748</v>
      </c>
    </row>
    <row r="659" spans="1:6" x14ac:dyDescent="0.25">
      <c r="A659" s="104">
        <v>19768</v>
      </c>
      <c r="B659" s="104" t="s">
        <v>947</v>
      </c>
      <c r="C659" s="104" t="s">
        <v>15531</v>
      </c>
      <c r="D659" s="104" t="s">
        <v>15533</v>
      </c>
      <c r="E659" s="2">
        <v>3500</v>
      </c>
      <c r="F659" s="2">
        <v>3500</v>
      </c>
    </row>
    <row r="660" spans="1:6" x14ac:dyDescent="0.25">
      <c r="A660" s="104">
        <v>20277</v>
      </c>
      <c r="B660" s="104" t="s">
        <v>947</v>
      </c>
      <c r="C660" s="104" t="s">
        <v>13307</v>
      </c>
      <c r="D660" s="104" t="s">
        <v>13309</v>
      </c>
      <c r="E660" s="2">
        <v>10164</v>
      </c>
      <c r="F660" s="2">
        <v>10164</v>
      </c>
    </row>
    <row r="661" spans="1:6" x14ac:dyDescent="0.25">
      <c r="A661" s="104">
        <v>20267</v>
      </c>
      <c r="B661" s="104" t="s">
        <v>947</v>
      </c>
      <c r="C661" s="104" t="s">
        <v>2222</v>
      </c>
      <c r="D661" s="104" t="s">
        <v>2224</v>
      </c>
      <c r="E661" s="2">
        <v>361581</v>
      </c>
      <c r="F661" s="2">
        <v>361581</v>
      </c>
    </row>
    <row r="662" spans="1:6" x14ac:dyDescent="0.25">
      <c r="A662" s="104">
        <v>21481</v>
      </c>
      <c r="B662" s="104" t="s">
        <v>947</v>
      </c>
      <c r="C662" s="104" t="s">
        <v>1817</v>
      </c>
      <c r="D662" s="104" t="s">
        <v>1819</v>
      </c>
      <c r="E662" s="2">
        <v>337988</v>
      </c>
      <c r="F662" s="2">
        <v>337988</v>
      </c>
    </row>
    <row r="663" spans="1:6" x14ac:dyDescent="0.25">
      <c r="A663" s="104">
        <v>25431</v>
      </c>
      <c r="B663" s="104" t="s">
        <v>947</v>
      </c>
      <c r="C663" s="104" t="s">
        <v>2162</v>
      </c>
      <c r="D663" s="104" t="s">
        <v>2164</v>
      </c>
      <c r="E663" s="2">
        <v>286229</v>
      </c>
      <c r="F663" s="2">
        <v>286229</v>
      </c>
    </row>
    <row r="664" spans="1:6" x14ac:dyDescent="0.25">
      <c r="A664" s="104">
        <v>28621</v>
      </c>
      <c r="B664" s="104" t="s">
        <v>947</v>
      </c>
      <c r="C664" s="104" t="s">
        <v>3384</v>
      </c>
      <c r="D664" s="104" t="s">
        <v>3386</v>
      </c>
      <c r="E664" s="2">
        <v>279071</v>
      </c>
      <c r="F664" s="2">
        <v>279071</v>
      </c>
    </row>
    <row r="665" spans="1:6" x14ac:dyDescent="0.25">
      <c r="A665" s="104">
        <v>25869</v>
      </c>
      <c r="B665" s="104" t="s">
        <v>947</v>
      </c>
      <c r="C665" s="104" t="s">
        <v>14183</v>
      </c>
      <c r="D665" s="104" t="s">
        <v>14185</v>
      </c>
      <c r="E665" s="2">
        <v>6441</v>
      </c>
      <c r="F665" s="2">
        <v>6441</v>
      </c>
    </row>
    <row r="666" spans="1:6" x14ac:dyDescent="0.25">
      <c r="A666" s="104">
        <v>22598</v>
      </c>
      <c r="B666" s="104" t="s">
        <v>947</v>
      </c>
      <c r="C666" s="104" t="s">
        <v>8755</v>
      </c>
      <c r="D666" s="104" t="s">
        <v>8757</v>
      </c>
      <c r="E666" s="2">
        <v>17071</v>
      </c>
      <c r="F666" s="2">
        <v>17071</v>
      </c>
    </row>
    <row r="667" spans="1:6" x14ac:dyDescent="0.25">
      <c r="A667" s="104">
        <v>23851</v>
      </c>
      <c r="B667" s="104" t="s">
        <v>947</v>
      </c>
      <c r="C667" s="104" t="s">
        <v>11454</v>
      </c>
      <c r="D667" s="104" t="s">
        <v>21857</v>
      </c>
      <c r="E667" s="2">
        <v>12380</v>
      </c>
      <c r="F667" s="2">
        <v>12380</v>
      </c>
    </row>
    <row r="668" spans="1:6" x14ac:dyDescent="0.25">
      <c r="A668" s="104">
        <v>22596</v>
      </c>
      <c r="B668" s="104" t="s">
        <v>947</v>
      </c>
      <c r="C668" s="104" t="s">
        <v>3082</v>
      </c>
      <c r="D668" s="104" t="s">
        <v>3084</v>
      </c>
      <c r="E668" s="2">
        <v>196543</v>
      </c>
      <c r="F668" s="2">
        <v>196543</v>
      </c>
    </row>
    <row r="669" spans="1:6" x14ac:dyDescent="0.25">
      <c r="A669" s="104">
        <v>20293</v>
      </c>
      <c r="B669" s="104" t="s">
        <v>947</v>
      </c>
      <c r="C669" s="104" t="s">
        <v>4928</v>
      </c>
      <c r="D669" s="104" t="s">
        <v>4930</v>
      </c>
      <c r="E669" s="2">
        <v>68632</v>
      </c>
      <c r="F669" s="2">
        <v>68632</v>
      </c>
    </row>
    <row r="670" spans="1:6" x14ac:dyDescent="0.25">
      <c r="A670" s="104">
        <v>458077</v>
      </c>
      <c r="B670" s="104" t="s">
        <v>947</v>
      </c>
      <c r="C670" s="104" t="s">
        <v>13927</v>
      </c>
      <c r="D670" s="104" t="s">
        <v>18616</v>
      </c>
      <c r="E670" s="2">
        <v>10355</v>
      </c>
      <c r="F670" s="2">
        <v>10355</v>
      </c>
    </row>
    <row r="671" spans="1:6" x14ac:dyDescent="0.25">
      <c r="A671" s="104">
        <v>27570</v>
      </c>
      <c r="B671" s="104" t="s">
        <v>947</v>
      </c>
      <c r="C671" s="104" t="s">
        <v>14171</v>
      </c>
      <c r="D671" s="104" t="s">
        <v>14173</v>
      </c>
      <c r="E671" s="2">
        <v>36340</v>
      </c>
      <c r="F671" s="2">
        <v>36340</v>
      </c>
    </row>
    <row r="672" spans="1:6" x14ac:dyDescent="0.25">
      <c r="A672" s="104">
        <v>27818</v>
      </c>
      <c r="B672" s="104" t="s">
        <v>947</v>
      </c>
      <c r="C672" s="104" t="s">
        <v>2765</v>
      </c>
      <c r="D672" s="104" t="s">
        <v>2767</v>
      </c>
      <c r="E672" s="2">
        <v>180741</v>
      </c>
      <c r="F672" s="2">
        <v>180741</v>
      </c>
    </row>
    <row r="673" spans="1:6" x14ac:dyDescent="0.25">
      <c r="A673" s="104">
        <v>684269</v>
      </c>
      <c r="B673" s="104" t="s">
        <v>947</v>
      </c>
      <c r="C673" s="104" t="s">
        <v>14069</v>
      </c>
      <c r="D673" s="104" t="s">
        <v>14071</v>
      </c>
      <c r="E673" s="2">
        <v>8019</v>
      </c>
      <c r="F673" s="2">
        <v>8019</v>
      </c>
    </row>
    <row r="674" spans="1:6" x14ac:dyDescent="0.25">
      <c r="A674" s="104">
        <v>25946</v>
      </c>
      <c r="B674" s="104" t="s">
        <v>947</v>
      </c>
      <c r="C674" s="104" t="s">
        <v>1424</v>
      </c>
      <c r="D674" s="104" t="s">
        <v>1426</v>
      </c>
      <c r="E674" s="2">
        <v>451631</v>
      </c>
      <c r="F674" s="2">
        <v>451631</v>
      </c>
    </row>
    <row r="675" spans="1:6" x14ac:dyDescent="0.25">
      <c r="A675" s="104">
        <v>619562</v>
      </c>
      <c r="B675" s="104" t="s">
        <v>947</v>
      </c>
      <c r="C675" s="104" t="s">
        <v>15186</v>
      </c>
      <c r="D675" s="104" t="s">
        <v>15188</v>
      </c>
      <c r="E675" s="2">
        <v>21013</v>
      </c>
      <c r="F675" s="2">
        <v>21013</v>
      </c>
    </row>
    <row r="676" spans="1:6" x14ac:dyDescent="0.25">
      <c r="A676" s="104">
        <v>20710</v>
      </c>
      <c r="B676" s="104" t="s">
        <v>947</v>
      </c>
      <c r="C676" s="104" t="s">
        <v>19777</v>
      </c>
      <c r="D676" s="104" t="s">
        <v>22300</v>
      </c>
      <c r="E676" s="2">
        <v>2106</v>
      </c>
      <c r="F676" s="2">
        <v>2106</v>
      </c>
    </row>
    <row r="677" spans="1:6" x14ac:dyDescent="0.25">
      <c r="A677" s="104">
        <v>20053</v>
      </c>
      <c r="B677" s="104" t="s">
        <v>947</v>
      </c>
      <c r="C677" s="104" t="s">
        <v>3453</v>
      </c>
      <c r="D677" s="104" t="s">
        <v>3455</v>
      </c>
      <c r="E677" s="2">
        <v>192245</v>
      </c>
      <c r="F677" s="2">
        <v>192245</v>
      </c>
    </row>
    <row r="678" spans="1:6" x14ac:dyDescent="0.25">
      <c r="A678" s="104">
        <v>220062</v>
      </c>
      <c r="B678" s="104" t="s">
        <v>947</v>
      </c>
      <c r="C678" s="104" t="s">
        <v>12408</v>
      </c>
      <c r="D678" s="104" t="s">
        <v>12410</v>
      </c>
      <c r="E678" s="2">
        <v>25247</v>
      </c>
      <c r="F678" s="2">
        <v>25247</v>
      </c>
    </row>
    <row r="679" spans="1:6" x14ac:dyDescent="0.25">
      <c r="A679" s="104">
        <v>26499</v>
      </c>
      <c r="B679" s="104" t="s">
        <v>947</v>
      </c>
      <c r="C679" s="104" t="s">
        <v>15029</v>
      </c>
      <c r="D679" s="104" t="s">
        <v>15031</v>
      </c>
      <c r="E679" s="2">
        <v>6740</v>
      </c>
      <c r="F679" s="2">
        <v>6740</v>
      </c>
    </row>
    <row r="680" spans="1:6" x14ac:dyDescent="0.25">
      <c r="A680" s="104">
        <v>684670</v>
      </c>
      <c r="B680" s="104" t="s">
        <v>947</v>
      </c>
      <c r="C680" s="104" t="s">
        <v>12904</v>
      </c>
      <c r="D680" s="104" t="s">
        <v>12906</v>
      </c>
      <c r="E680" s="2">
        <v>3660</v>
      </c>
      <c r="F680" s="2">
        <v>3660</v>
      </c>
    </row>
    <row r="681" spans="1:6" x14ac:dyDescent="0.25">
      <c r="A681" s="104">
        <v>20587</v>
      </c>
      <c r="B681" s="104" t="s">
        <v>947</v>
      </c>
      <c r="C681" s="104" t="s">
        <v>12492</v>
      </c>
      <c r="D681" s="104" t="s">
        <v>12494</v>
      </c>
      <c r="E681" s="2">
        <v>9117</v>
      </c>
      <c r="F681" s="2">
        <v>9117</v>
      </c>
    </row>
    <row r="682" spans="1:6" x14ac:dyDescent="0.25">
      <c r="A682" s="104">
        <v>27304</v>
      </c>
      <c r="B682" s="104" t="s">
        <v>947</v>
      </c>
      <c r="C682" s="104" t="s">
        <v>22301</v>
      </c>
      <c r="D682" s="104" t="s">
        <v>22302</v>
      </c>
      <c r="E682" s="2">
        <v>10814</v>
      </c>
      <c r="F682" s="2">
        <v>10814</v>
      </c>
    </row>
    <row r="683" spans="1:6" x14ac:dyDescent="0.25">
      <c r="A683" s="104">
        <v>607492</v>
      </c>
      <c r="B683" s="104" t="s">
        <v>947</v>
      </c>
      <c r="C683" s="104" t="s">
        <v>12558</v>
      </c>
      <c r="D683" s="104" t="s">
        <v>12560</v>
      </c>
      <c r="E683" s="2">
        <v>8161</v>
      </c>
      <c r="F683" s="2">
        <v>8161</v>
      </c>
    </row>
    <row r="684" spans="1:6" x14ac:dyDescent="0.25">
      <c r="A684" s="104">
        <v>27372</v>
      </c>
      <c r="B684" s="104" t="s">
        <v>947</v>
      </c>
      <c r="C684" s="104" t="s">
        <v>9010</v>
      </c>
      <c r="D684" s="104" t="s">
        <v>9012</v>
      </c>
      <c r="E684" s="2">
        <v>28238</v>
      </c>
      <c r="F684" s="2">
        <v>28238</v>
      </c>
    </row>
    <row r="685" spans="1:6" x14ac:dyDescent="0.25">
      <c r="A685" s="104">
        <v>27309</v>
      </c>
      <c r="B685" s="104" t="s">
        <v>947</v>
      </c>
      <c r="C685" s="104" t="s">
        <v>8548</v>
      </c>
      <c r="D685" s="104" t="s">
        <v>8550</v>
      </c>
      <c r="E685" s="2">
        <v>30252</v>
      </c>
      <c r="F685" s="2">
        <v>30252</v>
      </c>
    </row>
    <row r="686" spans="1:6" x14ac:dyDescent="0.25">
      <c r="A686" s="104">
        <v>27306</v>
      </c>
      <c r="B686" s="104" t="s">
        <v>947</v>
      </c>
      <c r="C686" s="104" t="s">
        <v>7588</v>
      </c>
      <c r="D686" s="104" t="s">
        <v>7590</v>
      </c>
      <c r="E686" s="2">
        <v>58625</v>
      </c>
      <c r="F686" s="2">
        <v>58625</v>
      </c>
    </row>
    <row r="687" spans="1:6" x14ac:dyDescent="0.25">
      <c r="A687" s="104">
        <v>27310</v>
      </c>
      <c r="B687" s="104" t="s">
        <v>947</v>
      </c>
      <c r="C687" s="104" t="s">
        <v>13483</v>
      </c>
      <c r="D687" s="104" t="s">
        <v>13485</v>
      </c>
      <c r="E687" s="2">
        <v>6755</v>
      </c>
      <c r="F687" s="2">
        <v>6755</v>
      </c>
    </row>
    <row r="688" spans="1:6" x14ac:dyDescent="0.25">
      <c r="A688" s="104">
        <v>27311</v>
      </c>
      <c r="B688" s="104" t="s">
        <v>947</v>
      </c>
      <c r="C688" s="104" t="s">
        <v>2657</v>
      </c>
      <c r="D688" s="104" t="s">
        <v>2659</v>
      </c>
      <c r="E688" s="2">
        <v>68180</v>
      </c>
      <c r="F688" s="2">
        <v>68180</v>
      </c>
    </row>
    <row r="689" spans="1:6" x14ac:dyDescent="0.25">
      <c r="A689" s="104">
        <v>27312</v>
      </c>
      <c r="B689" s="104" t="s">
        <v>947</v>
      </c>
      <c r="C689" s="104" t="s">
        <v>9333</v>
      </c>
      <c r="D689" s="104" t="s">
        <v>21108</v>
      </c>
      <c r="E689" s="2">
        <v>18015</v>
      </c>
      <c r="F689" s="2">
        <v>18015</v>
      </c>
    </row>
    <row r="690" spans="1:6" x14ac:dyDescent="0.25">
      <c r="A690" s="104">
        <v>208136</v>
      </c>
      <c r="B690" s="104" t="s">
        <v>947</v>
      </c>
      <c r="C690" s="104" t="s">
        <v>4706</v>
      </c>
      <c r="D690" s="104" t="s">
        <v>4708</v>
      </c>
      <c r="E690" s="2">
        <v>55578</v>
      </c>
      <c r="F690" s="2">
        <v>55578</v>
      </c>
    </row>
    <row r="691" spans="1:6" x14ac:dyDescent="0.25">
      <c r="A691" s="104">
        <v>27313</v>
      </c>
      <c r="B691" s="104" t="s">
        <v>947</v>
      </c>
      <c r="C691" s="104" t="s">
        <v>8446</v>
      </c>
      <c r="D691" s="104" t="s">
        <v>8448</v>
      </c>
      <c r="E691" s="2">
        <v>34126</v>
      </c>
      <c r="F691" s="2">
        <v>34126</v>
      </c>
    </row>
    <row r="692" spans="1:6" x14ac:dyDescent="0.25">
      <c r="A692" s="104">
        <v>522652</v>
      </c>
      <c r="B692" s="104" t="s">
        <v>947</v>
      </c>
      <c r="C692" s="104" t="s">
        <v>19064</v>
      </c>
      <c r="D692" s="104" t="s">
        <v>19065</v>
      </c>
      <c r="E692" s="2">
        <v>55582</v>
      </c>
      <c r="F692" s="2">
        <v>55582</v>
      </c>
    </row>
    <row r="693" spans="1:6" x14ac:dyDescent="0.25">
      <c r="A693" s="104">
        <v>604749</v>
      </c>
      <c r="B693" s="104" t="s">
        <v>947</v>
      </c>
      <c r="C693" s="104" t="s">
        <v>4889</v>
      </c>
      <c r="D693" s="104" t="s">
        <v>4891</v>
      </c>
      <c r="E693" s="2">
        <v>73188</v>
      </c>
      <c r="F693" s="2">
        <v>73188</v>
      </c>
    </row>
    <row r="694" spans="1:6" x14ac:dyDescent="0.25">
      <c r="A694" s="104">
        <v>27314</v>
      </c>
      <c r="B694" s="104" t="s">
        <v>947</v>
      </c>
      <c r="C694" s="104" t="s">
        <v>8695</v>
      </c>
      <c r="D694" s="104" t="s">
        <v>8697</v>
      </c>
      <c r="E694" s="2">
        <v>11150</v>
      </c>
      <c r="F694" s="2">
        <v>11150</v>
      </c>
    </row>
    <row r="695" spans="1:6" x14ac:dyDescent="0.25">
      <c r="A695" s="104">
        <v>27316</v>
      </c>
      <c r="B695" s="104" t="s">
        <v>947</v>
      </c>
      <c r="C695" s="104" t="s">
        <v>1316</v>
      </c>
      <c r="D695" s="104" t="s">
        <v>1318</v>
      </c>
      <c r="E695" s="2">
        <v>280133</v>
      </c>
      <c r="F695" s="2">
        <v>280133</v>
      </c>
    </row>
    <row r="696" spans="1:6" x14ac:dyDescent="0.25">
      <c r="A696" s="104">
        <v>448486</v>
      </c>
      <c r="B696" s="104" t="s">
        <v>947</v>
      </c>
      <c r="C696" s="104" t="s">
        <v>9771</v>
      </c>
      <c r="D696" s="104" t="s">
        <v>9773</v>
      </c>
      <c r="E696" s="2">
        <v>30871</v>
      </c>
      <c r="F696" s="2">
        <v>30871</v>
      </c>
    </row>
    <row r="697" spans="1:6" x14ac:dyDescent="0.25">
      <c r="A697" s="104">
        <v>27317</v>
      </c>
      <c r="B697" s="104" t="s">
        <v>947</v>
      </c>
      <c r="C697" s="104" t="s">
        <v>8716</v>
      </c>
      <c r="D697" s="104" t="s">
        <v>8718</v>
      </c>
      <c r="E697" s="2">
        <v>23820</v>
      </c>
      <c r="F697" s="2">
        <v>23820</v>
      </c>
    </row>
    <row r="698" spans="1:6" x14ac:dyDescent="0.25">
      <c r="A698" s="104">
        <v>27318</v>
      </c>
      <c r="B698" s="104" t="s">
        <v>947</v>
      </c>
      <c r="C698" s="104" t="s">
        <v>11388</v>
      </c>
      <c r="D698" s="104" t="s">
        <v>11390</v>
      </c>
      <c r="E698" s="2">
        <v>8806</v>
      </c>
      <c r="F698" s="2">
        <v>8806</v>
      </c>
    </row>
    <row r="699" spans="1:6" x14ac:dyDescent="0.25">
      <c r="A699" s="104">
        <v>27319</v>
      </c>
      <c r="B699" s="104" t="s">
        <v>947</v>
      </c>
      <c r="C699" s="104" t="s">
        <v>11190</v>
      </c>
      <c r="D699" s="104" t="s">
        <v>11192</v>
      </c>
      <c r="E699" s="2">
        <v>13026</v>
      </c>
      <c r="F699" s="2">
        <v>13026</v>
      </c>
    </row>
    <row r="700" spans="1:6" x14ac:dyDescent="0.25">
      <c r="A700" s="104">
        <v>27355</v>
      </c>
      <c r="B700" s="104" t="s">
        <v>947</v>
      </c>
      <c r="C700" s="104" t="s">
        <v>6833</v>
      </c>
      <c r="D700" s="104" t="s">
        <v>6835</v>
      </c>
      <c r="E700" s="2">
        <v>49865</v>
      </c>
      <c r="F700" s="2">
        <v>49865</v>
      </c>
    </row>
    <row r="701" spans="1:6" x14ac:dyDescent="0.25">
      <c r="A701" s="104">
        <v>208141</v>
      </c>
      <c r="B701" s="104" t="s">
        <v>947</v>
      </c>
      <c r="C701" s="104" t="s">
        <v>12495</v>
      </c>
      <c r="D701" s="104" t="s">
        <v>12497</v>
      </c>
      <c r="E701" s="2">
        <v>6744</v>
      </c>
      <c r="F701" s="2">
        <v>6744</v>
      </c>
    </row>
    <row r="702" spans="1:6" x14ac:dyDescent="0.25">
      <c r="A702" s="104">
        <v>27368</v>
      </c>
      <c r="B702" s="104" t="s">
        <v>947</v>
      </c>
      <c r="C702" s="104" t="s">
        <v>13408</v>
      </c>
      <c r="D702" s="104" t="s">
        <v>13410</v>
      </c>
      <c r="E702" s="2">
        <v>5797</v>
      </c>
      <c r="F702" s="2">
        <v>5797</v>
      </c>
    </row>
    <row r="703" spans="1:6" x14ac:dyDescent="0.25">
      <c r="A703" s="104">
        <v>700418</v>
      </c>
      <c r="B703" s="104" t="s">
        <v>947</v>
      </c>
      <c r="C703" s="104" t="s">
        <v>14860</v>
      </c>
      <c r="D703" s="104" t="s">
        <v>14862</v>
      </c>
      <c r="E703" s="2">
        <v>2870</v>
      </c>
      <c r="F703" s="2">
        <v>2870</v>
      </c>
    </row>
    <row r="704" spans="1:6" x14ac:dyDescent="0.25">
      <c r="A704" s="104">
        <v>27324</v>
      </c>
      <c r="B704" s="104" t="s">
        <v>947</v>
      </c>
      <c r="C704" s="104" t="s">
        <v>10079</v>
      </c>
      <c r="D704" s="104" t="s">
        <v>10081</v>
      </c>
      <c r="E704" s="2">
        <v>40471</v>
      </c>
      <c r="F704" s="2">
        <v>40471</v>
      </c>
    </row>
    <row r="705" spans="1:6" x14ac:dyDescent="0.25">
      <c r="A705" s="104">
        <v>688527</v>
      </c>
      <c r="B705" s="104" t="s">
        <v>947</v>
      </c>
      <c r="C705" s="104" t="s">
        <v>10699</v>
      </c>
      <c r="D705" s="104" t="s">
        <v>10701</v>
      </c>
      <c r="E705" s="2">
        <v>2265</v>
      </c>
      <c r="F705" s="2">
        <v>2265</v>
      </c>
    </row>
    <row r="706" spans="1:6" x14ac:dyDescent="0.25">
      <c r="A706" s="104">
        <v>27325</v>
      </c>
      <c r="B706" s="104" t="s">
        <v>947</v>
      </c>
      <c r="C706" s="104" t="s">
        <v>13658</v>
      </c>
      <c r="D706" s="104" t="s">
        <v>13660</v>
      </c>
      <c r="E706" s="2">
        <v>12688</v>
      </c>
      <c r="F706" s="2">
        <v>12688</v>
      </c>
    </row>
    <row r="707" spans="1:6" x14ac:dyDescent="0.25">
      <c r="A707" s="104">
        <v>194385</v>
      </c>
      <c r="B707" s="104" t="s">
        <v>947</v>
      </c>
      <c r="C707" s="104" t="s">
        <v>7780</v>
      </c>
      <c r="D707" s="104" t="s">
        <v>7782</v>
      </c>
      <c r="E707" s="2">
        <v>22150</v>
      </c>
      <c r="F707" s="2">
        <v>22150</v>
      </c>
    </row>
    <row r="708" spans="1:6" x14ac:dyDescent="0.25">
      <c r="A708" s="104">
        <v>475287</v>
      </c>
      <c r="B708" s="104" t="s">
        <v>947</v>
      </c>
      <c r="C708" s="104" t="s">
        <v>22155</v>
      </c>
      <c r="D708" s="104" t="s">
        <v>22156</v>
      </c>
      <c r="E708" s="2">
        <v>2089</v>
      </c>
      <c r="F708" s="2">
        <v>2089</v>
      </c>
    </row>
    <row r="709" spans="1:6" x14ac:dyDescent="0.25">
      <c r="A709" s="104">
        <v>27326</v>
      </c>
      <c r="B709" s="104" t="s">
        <v>947</v>
      </c>
      <c r="C709" s="104" t="s">
        <v>4354</v>
      </c>
      <c r="D709" s="104" t="s">
        <v>4356</v>
      </c>
      <c r="E709" s="2">
        <v>143551</v>
      </c>
      <c r="F709" s="2">
        <v>143551</v>
      </c>
    </row>
    <row r="710" spans="1:6" x14ac:dyDescent="0.25">
      <c r="A710" s="104">
        <v>27327</v>
      </c>
      <c r="B710" s="104" t="s">
        <v>947</v>
      </c>
      <c r="C710" s="104" t="s">
        <v>5321</v>
      </c>
      <c r="D710" s="104" t="s">
        <v>5323</v>
      </c>
      <c r="E710" s="2">
        <v>99328</v>
      </c>
      <c r="F710" s="2">
        <v>99328</v>
      </c>
    </row>
    <row r="711" spans="1:6" x14ac:dyDescent="0.25">
      <c r="A711" s="104">
        <v>585823</v>
      </c>
      <c r="B711" s="104" t="s">
        <v>947</v>
      </c>
      <c r="C711" s="104" t="s">
        <v>5965</v>
      </c>
      <c r="D711" s="104" t="s">
        <v>5967</v>
      </c>
      <c r="E711" s="2">
        <v>22831</v>
      </c>
      <c r="F711" s="2">
        <v>22831</v>
      </c>
    </row>
    <row r="712" spans="1:6" x14ac:dyDescent="0.25">
      <c r="A712" s="104">
        <v>443216</v>
      </c>
      <c r="B712" s="104" t="s">
        <v>947</v>
      </c>
      <c r="C712" s="104" t="s">
        <v>4303</v>
      </c>
      <c r="D712" s="104" t="s">
        <v>4305</v>
      </c>
      <c r="E712" s="2">
        <v>216539</v>
      </c>
      <c r="F712" s="2">
        <v>216539</v>
      </c>
    </row>
    <row r="713" spans="1:6" x14ac:dyDescent="0.25">
      <c r="A713" s="104">
        <v>813845</v>
      </c>
      <c r="B713" s="104" t="s">
        <v>947</v>
      </c>
      <c r="C713" s="104" t="s">
        <v>21896</v>
      </c>
      <c r="D713" s="104" t="s">
        <v>21897</v>
      </c>
      <c r="E713" s="2">
        <v>6095</v>
      </c>
      <c r="F713" s="2">
        <v>6095</v>
      </c>
    </row>
    <row r="714" spans="1:6" x14ac:dyDescent="0.25">
      <c r="A714" s="104">
        <v>681783</v>
      </c>
      <c r="B714" s="104" t="s">
        <v>947</v>
      </c>
      <c r="C714" s="104" t="s">
        <v>10636</v>
      </c>
      <c r="D714" s="104" t="s">
        <v>10638</v>
      </c>
      <c r="E714" s="2">
        <v>13739</v>
      </c>
      <c r="F714" s="2">
        <v>13739</v>
      </c>
    </row>
    <row r="715" spans="1:6" x14ac:dyDescent="0.25">
      <c r="A715" s="104">
        <v>891614</v>
      </c>
      <c r="B715" s="104" t="s">
        <v>947</v>
      </c>
      <c r="C715" s="104" t="s">
        <v>22305</v>
      </c>
      <c r="D715" s="104" t="s">
        <v>22306</v>
      </c>
      <c r="E715" s="2">
        <v>2364</v>
      </c>
      <c r="F715" s="2">
        <v>2364</v>
      </c>
    </row>
    <row r="716" spans="1:6" x14ac:dyDescent="0.25">
      <c r="A716" s="104">
        <v>24688</v>
      </c>
      <c r="B716" s="104" t="s">
        <v>947</v>
      </c>
      <c r="C716" s="104" t="s">
        <v>8398</v>
      </c>
      <c r="D716" s="104" t="s">
        <v>8400</v>
      </c>
      <c r="E716" s="2">
        <v>42432</v>
      </c>
      <c r="F716" s="2">
        <v>42432</v>
      </c>
    </row>
    <row r="717" spans="1:6" x14ac:dyDescent="0.25">
      <c r="A717" s="104">
        <v>763556</v>
      </c>
      <c r="B717" s="104" t="s">
        <v>947</v>
      </c>
      <c r="C717" s="104" t="s">
        <v>10849</v>
      </c>
      <c r="D717" s="104" t="s">
        <v>10851</v>
      </c>
      <c r="E717" s="2">
        <v>22143</v>
      </c>
      <c r="F717" s="2">
        <v>22143</v>
      </c>
    </row>
    <row r="718" spans="1:6" x14ac:dyDescent="0.25">
      <c r="A718" s="104">
        <v>26403</v>
      </c>
      <c r="B718" s="104" t="s">
        <v>947</v>
      </c>
      <c r="C718" s="104" t="s">
        <v>7363</v>
      </c>
      <c r="D718" s="104" t="s">
        <v>7365</v>
      </c>
      <c r="E718" s="2">
        <v>62061</v>
      </c>
      <c r="F718" s="2">
        <v>62061</v>
      </c>
    </row>
    <row r="719" spans="1:6" x14ac:dyDescent="0.25">
      <c r="A719" s="104">
        <v>25815</v>
      </c>
      <c r="B719" s="104" t="s">
        <v>947</v>
      </c>
      <c r="C719" s="104" t="s">
        <v>11364</v>
      </c>
      <c r="D719" s="104" t="s">
        <v>11366</v>
      </c>
      <c r="E719" s="2">
        <v>17987</v>
      </c>
      <c r="F719" s="2">
        <v>17987</v>
      </c>
    </row>
    <row r="720" spans="1:6" x14ac:dyDescent="0.25">
      <c r="A720" s="104">
        <v>20363</v>
      </c>
      <c r="B720" s="104" t="s">
        <v>947</v>
      </c>
      <c r="C720" s="104" t="s">
        <v>4375</v>
      </c>
      <c r="D720" s="104" t="s">
        <v>4377</v>
      </c>
      <c r="E720" s="2">
        <v>107825</v>
      </c>
      <c r="F720" s="2">
        <v>107825</v>
      </c>
    </row>
    <row r="721" spans="1:6" x14ac:dyDescent="0.25">
      <c r="A721" s="104">
        <v>834675</v>
      </c>
      <c r="B721" s="104" t="s">
        <v>947</v>
      </c>
      <c r="C721" s="104" t="s">
        <v>13921</v>
      </c>
      <c r="D721" s="104" t="s">
        <v>21514</v>
      </c>
      <c r="E721" s="2">
        <v>13363</v>
      </c>
      <c r="F721" s="2">
        <v>13363</v>
      </c>
    </row>
    <row r="722" spans="1:6" x14ac:dyDescent="0.25">
      <c r="A722" s="104">
        <v>19608</v>
      </c>
      <c r="B722" s="104" t="s">
        <v>947</v>
      </c>
      <c r="C722" s="104" t="s">
        <v>3064</v>
      </c>
      <c r="D722" s="104" t="s">
        <v>3066</v>
      </c>
      <c r="E722" s="2">
        <v>104487</v>
      </c>
      <c r="F722" s="2">
        <v>104487</v>
      </c>
    </row>
    <row r="723" spans="1:6" x14ac:dyDescent="0.25">
      <c r="A723" s="104">
        <v>699086</v>
      </c>
      <c r="B723" s="104" t="s">
        <v>947</v>
      </c>
      <c r="C723" s="104" t="s">
        <v>9159</v>
      </c>
      <c r="D723" s="104" t="s">
        <v>9161</v>
      </c>
      <c r="E723" s="2">
        <v>81791</v>
      </c>
      <c r="F723" s="2">
        <v>81791</v>
      </c>
    </row>
    <row r="724" spans="1:6" x14ac:dyDescent="0.25">
      <c r="A724" s="104">
        <v>19700</v>
      </c>
      <c r="B724" s="104" t="s">
        <v>947</v>
      </c>
      <c r="C724" s="104" t="s">
        <v>6214</v>
      </c>
      <c r="D724" s="104" t="s">
        <v>6216</v>
      </c>
      <c r="E724" s="2">
        <v>53297</v>
      </c>
      <c r="F724" s="2">
        <v>53297</v>
      </c>
    </row>
    <row r="725" spans="1:6" x14ac:dyDescent="0.25">
      <c r="A725" s="104">
        <v>20546</v>
      </c>
      <c r="B725" s="104" t="s">
        <v>947</v>
      </c>
      <c r="C725" s="104" t="s">
        <v>3279</v>
      </c>
      <c r="D725" s="104" t="s">
        <v>19105</v>
      </c>
      <c r="E725" s="2">
        <v>244309</v>
      </c>
      <c r="F725" s="2">
        <v>244309</v>
      </c>
    </row>
    <row r="726" spans="1:6" x14ac:dyDescent="0.25">
      <c r="A726" s="104">
        <v>19586</v>
      </c>
      <c r="B726" s="104" t="s">
        <v>947</v>
      </c>
      <c r="C726" s="104" t="s">
        <v>2270</v>
      </c>
      <c r="D726" s="104" t="s">
        <v>2272</v>
      </c>
      <c r="E726" s="2">
        <v>304264</v>
      </c>
      <c r="F726" s="2">
        <v>304264</v>
      </c>
    </row>
    <row r="727" spans="1:6" x14ac:dyDescent="0.25">
      <c r="A727" s="104">
        <v>19587</v>
      </c>
      <c r="B727" s="104" t="s">
        <v>947</v>
      </c>
      <c r="C727" s="104" t="s">
        <v>12243</v>
      </c>
      <c r="D727" s="104" t="s">
        <v>12245</v>
      </c>
      <c r="E727" s="2">
        <v>7728</v>
      </c>
      <c r="F727" s="2">
        <v>7728</v>
      </c>
    </row>
    <row r="728" spans="1:6" x14ac:dyDescent="0.25">
      <c r="A728" s="104">
        <v>22938</v>
      </c>
      <c r="B728" s="104" t="s">
        <v>947</v>
      </c>
      <c r="C728" s="104" t="s">
        <v>1877</v>
      </c>
      <c r="D728" s="104" t="s">
        <v>1879</v>
      </c>
      <c r="E728" s="2">
        <v>286640</v>
      </c>
      <c r="F728" s="2">
        <v>286640</v>
      </c>
    </row>
    <row r="729" spans="1:6" x14ac:dyDescent="0.25">
      <c r="A729" s="104">
        <v>22931</v>
      </c>
      <c r="B729" s="104" t="s">
        <v>947</v>
      </c>
      <c r="C729" s="104" t="s">
        <v>5414</v>
      </c>
      <c r="D729" s="104" t="s">
        <v>5416</v>
      </c>
      <c r="E729" s="2">
        <v>227047</v>
      </c>
      <c r="F729" s="2">
        <v>227047</v>
      </c>
    </row>
    <row r="730" spans="1:6" x14ac:dyDescent="0.25">
      <c r="A730" s="104">
        <v>19540</v>
      </c>
      <c r="B730" s="104" t="s">
        <v>947</v>
      </c>
      <c r="C730" s="104" t="s">
        <v>4883</v>
      </c>
      <c r="D730" s="104" t="s">
        <v>4885</v>
      </c>
      <c r="E730" s="2">
        <v>222011</v>
      </c>
      <c r="F730" s="2">
        <v>222011</v>
      </c>
    </row>
    <row r="731" spans="1:6" x14ac:dyDescent="0.25">
      <c r="A731" s="104">
        <v>28461</v>
      </c>
      <c r="B731" s="104" t="s">
        <v>947</v>
      </c>
      <c r="C731" s="104" t="s">
        <v>1358</v>
      </c>
      <c r="D731" s="104" t="s">
        <v>1360</v>
      </c>
      <c r="E731" s="2">
        <v>358604</v>
      </c>
      <c r="F731" s="2">
        <v>358604</v>
      </c>
    </row>
    <row r="732" spans="1:6" x14ac:dyDescent="0.25">
      <c r="A732" s="104">
        <v>27581</v>
      </c>
      <c r="B732" s="104" t="s">
        <v>947</v>
      </c>
      <c r="C732" s="104" t="s">
        <v>1682</v>
      </c>
      <c r="D732" s="104" t="s">
        <v>1684</v>
      </c>
      <c r="E732" s="2">
        <v>351438</v>
      </c>
      <c r="F732" s="2">
        <v>351438</v>
      </c>
    </row>
    <row r="733" spans="1:6" x14ac:dyDescent="0.25">
      <c r="A733" s="104">
        <v>23430</v>
      </c>
      <c r="B733" s="104" t="s">
        <v>947</v>
      </c>
      <c r="C733" s="104" t="s">
        <v>14661</v>
      </c>
      <c r="D733" s="104" t="s">
        <v>14662</v>
      </c>
      <c r="E733" s="2">
        <v>5577</v>
      </c>
      <c r="F733" s="2">
        <v>5577</v>
      </c>
    </row>
    <row r="734" spans="1:6" x14ac:dyDescent="0.25">
      <c r="A734" s="104">
        <v>27028</v>
      </c>
      <c r="B734" s="104" t="s">
        <v>947</v>
      </c>
      <c r="C734" s="104" t="s">
        <v>11949</v>
      </c>
      <c r="D734" s="104" t="s">
        <v>11951</v>
      </c>
      <c r="E734" s="2">
        <v>10621</v>
      </c>
      <c r="F734" s="2">
        <v>10621</v>
      </c>
    </row>
    <row r="735" spans="1:6" x14ac:dyDescent="0.25">
      <c r="A735" s="104">
        <v>22945</v>
      </c>
      <c r="B735" s="104" t="s">
        <v>947</v>
      </c>
      <c r="C735" s="104" t="s">
        <v>2798</v>
      </c>
      <c r="D735" s="104" t="s">
        <v>2800</v>
      </c>
      <c r="E735" s="2">
        <v>255687</v>
      </c>
      <c r="F735" s="2">
        <v>255687</v>
      </c>
    </row>
    <row r="736" spans="1:6" x14ac:dyDescent="0.25">
      <c r="A736" s="104">
        <v>28267</v>
      </c>
      <c r="B736" s="104" t="s">
        <v>947</v>
      </c>
      <c r="C736" s="104" t="s">
        <v>9016</v>
      </c>
      <c r="D736" s="104" t="s">
        <v>9018</v>
      </c>
      <c r="E736" s="2">
        <v>45452</v>
      </c>
      <c r="F736" s="2">
        <v>45452</v>
      </c>
    </row>
    <row r="737" spans="1:6" x14ac:dyDescent="0.25">
      <c r="A737" s="104">
        <v>24884</v>
      </c>
      <c r="B737" s="104" t="s">
        <v>947</v>
      </c>
      <c r="C737" s="104" t="s">
        <v>9795</v>
      </c>
      <c r="D737" s="104" t="s">
        <v>9797</v>
      </c>
      <c r="E737" s="2">
        <v>27474</v>
      </c>
      <c r="F737" s="2">
        <v>27474</v>
      </c>
    </row>
    <row r="738" spans="1:6" x14ac:dyDescent="0.25">
      <c r="A738" s="104">
        <v>608718</v>
      </c>
      <c r="B738" s="104" t="s">
        <v>947</v>
      </c>
      <c r="C738" s="104" t="s">
        <v>18240</v>
      </c>
      <c r="D738" s="104" t="s">
        <v>18241</v>
      </c>
      <c r="E738" s="2">
        <v>1122</v>
      </c>
      <c r="F738" s="2">
        <v>1122</v>
      </c>
    </row>
    <row r="739" spans="1:6" x14ac:dyDescent="0.25">
      <c r="A739" s="104">
        <v>22553</v>
      </c>
      <c r="B739" s="104" t="s">
        <v>947</v>
      </c>
      <c r="C739" s="104" t="s">
        <v>10570</v>
      </c>
      <c r="D739" s="104" t="s">
        <v>10572</v>
      </c>
      <c r="E739" s="2">
        <v>9980</v>
      </c>
      <c r="F739" s="2">
        <v>9980</v>
      </c>
    </row>
    <row r="740" spans="1:6" x14ac:dyDescent="0.25">
      <c r="A740" s="104">
        <v>22350</v>
      </c>
      <c r="B740" s="104" t="s">
        <v>947</v>
      </c>
      <c r="C740" s="104" t="s">
        <v>3166</v>
      </c>
      <c r="D740" s="104" t="s">
        <v>3168</v>
      </c>
      <c r="E740" s="2">
        <v>149027</v>
      </c>
      <c r="F740" s="2">
        <v>149027</v>
      </c>
    </row>
    <row r="741" spans="1:6" x14ac:dyDescent="0.25">
      <c r="A741" s="104">
        <v>21513</v>
      </c>
      <c r="B741" s="104" t="s">
        <v>947</v>
      </c>
      <c r="C741" s="104" t="s">
        <v>7240</v>
      </c>
      <c r="D741" s="104" t="s">
        <v>7242</v>
      </c>
      <c r="E741" s="2">
        <v>57441</v>
      </c>
      <c r="F741" s="2">
        <v>57441</v>
      </c>
    </row>
    <row r="742" spans="1:6" x14ac:dyDescent="0.25">
      <c r="A742" s="104">
        <v>21563</v>
      </c>
      <c r="B742" s="104" t="s">
        <v>947</v>
      </c>
      <c r="C742" s="104" t="s">
        <v>14138</v>
      </c>
      <c r="D742" s="104" t="s">
        <v>14140</v>
      </c>
      <c r="E742" s="2">
        <v>23958</v>
      </c>
      <c r="F742" s="2">
        <v>23958</v>
      </c>
    </row>
    <row r="743" spans="1:6" x14ac:dyDescent="0.25">
      <c r="A743" s="104">
        <v>21818</v>
      </c>
      <c r="B743" s="104" t="s">
        <v>947</v>
      </c>
      <c r="C743" s="104" t="s">
        <v>7465</v>
      </c>
      <c r="D743" s="104" t="s">
        <v>7467</v>
      </c>
      <c r="E743" s="2">
        <v>45745</v>
      </c>
      <c r="F743" s="2">
        <v>45745</v>
      </c>
    </row>
    <row r="744" spans="1:6" x14ac:dyDescent="0.25">
      <c r="A744" s="104">
        <v>26405</v>
      </c>
      <c r="B744" s="104" t="s">
        <v>947</v>
      </c>
      <c r="C744" s="104" t="s">
        <v>5261</v>
      </c>
      <c r="D744" s="104" t="s">
        <v>5263</v>
      </c>
      <c r="E744" s="2">
        <v>93250</v>
      </c>
      <c r="F744" s="2">
        <v>93250</v>
      </c>
    </row>
    <row r="745" spans="1:6" x14ac:dyDescent="0.25">
      <c r="A745" s="104">
        <v>24320</v>
      </c>
      <c r="B745" s="104" t="s">
        <v>947</v>
      </c>
      <c r="C745" s="104" t="s">
        <v>8989</v>
      </c>
      <c r="D745" s="104" t="s">
        <v>8991</v>
      </c>
      <c r="E745" s="2">
        <v>57008</v>
      </c>
      <c r="F745" s="2">
        <v>57008</v>
      </c>
    </row>
    <row r="746" spans="1:6" x14ac:dyDescent="0.25">
      <c r="A746" s="104">
        <v>26163</v>
      </c>
      <c r="B746" s="104" t="s">
        <v>947</v>
      </c>
      <c r="C746" s="104" t="s">
        <v>1460</v>
      </c>
      <c r="D746" s="104" t="s">
        <v>1462</v>
      </c>
      <c r="E746" s="2">
        <v>668062</v>
      </c>
      <c r="F746" s="2">
        <v>668062</v>
      </c>
    </row>
    <row r="747" spans="1:6" x14ac:dyDescent="0.25">
      <c r="A747" s="104">
        <v>26164</v>
      </c>
      <c r="B747" s="104" t="s">
        <v>947</v>
      </c>
      <c r="C747" s="104" t="s">
        <v>5636</v>
      </c>
      <c r="D747" s="104" t="s">
        <v>5638</v>
      </c>
      <c r="E747" s="2">
        <v>52983</v>
      </c>
      <c r="F747" s="2">
        <v>52983</v>
      </c>
    </row>
    <row r="748" spans="1:6" x14ac:dyDescent="0.25">
      <c r="A748" s="104">
        <v>28109</v>
      </c>
      <c r="B748" s="104" t="s">
        <v>947</v>
      </c>
      <c r="C748" s="104" t="s">
        <v>3112</v>
      </c>
      <c r="D748" s="104" t="s">
        <v>3114</v>
      </c>
      <c r="E748" s="2">
        <v>168041</v>
      </c>
      <c r="F748" s="2">
        <v>168041</v>
      </c>
    </row>
    <row r="749" spans="1:6" x14ac:dyDescent="0.25">
      <c r="A749" s="104">
        <v>720899</v>
      </c>
      <c r="B749" s="104" t="s">
        <v>947</v>
      </c>
      <c r="C749" s="104" t="s">
        <v>13542</v>
      </c>
      <c r="D749" s="104" t="s">
        <v>13544</v>
      </c>
      <c r="E749" s="2">
        <v>17231</v>
      </c>
      <c r="F749" s="2">
        <v>17231</v>
      </c>
    </row>
    <row r="750" spans="1:6" x14ac:dyDescent="0.25">
      <c r="A750" s="104">
        <v>25789</v>
      </c>
      <c r="B750" s="104" t="s">
        <v>947</v>
      </c>
      <c r="C750" s="104" t="s">
        <v>3716</v>
      </c>
      <c r="D750" s="104" t="s">
        <v>3718</v>
      </c>
      <c r="E750" s="2">
        <v>202996</v>
      </c>
      <c r="F750" s="2">
        <v>202996</v>
      </c>
    </row>
    <row r="751" spans="1:6" x14ac:dyDescent="0.25">
      <c r="A751" s="104">
        <v>28036</v>
      </c>
      <c r="B751" s="104" t="s">
        <v>947</v>
      </c>
      <c r="C751" s="104" t="s">
        <v>11238</v>
      </c>
      <c r="D751" s="104" t="s">
        <v>11240</v>
      </c>
      <c r="E751" s="2">
        <v>8665</v>
      </c>
      <c r="F751" s="2">
        <v>8665</v>
      </c>
    </row>
    <row r="752" spans="1:6" x14ac:dyDescent="0.25">
      <c r="A752" s="104">
        <v>28505</v>
      </c>
      <c r="B752" s="104" t="s">
        <v>947</v>
      </c>
      <c r="C752" s="104" t="s">
        <v>16612</v>
      </c>
      <c r="D752" s="104" t="s">
        <v>22214</v>
      </c>
      <c r="E752" s="2">
        <v>14537</v>
      </c>
      <c r="F752" s="2">
        <v>14537</v>
      </c>
    </row>
    <row r="753" spans="1:6" x14ac:dyDescent="0.25">
      <c r="A753" s="104">
        <v>619690</v>
      </c>
      <c r="B753" s="104" t="s">
        <v>947</v>
      </c>
      <c r="C753" s="104" t="s">
        <v>12811</v>
      </c>
      <c r="D753" s="104" t="s">
        <v>12813</v>
      </c>
      <c r="E753" s="2">
        <v>8524</v>
      </c>
      <c r="F753" s="2">
        <v>8524</v>
      </c>
    </row>
    <row r="754" spans="1:6" x14ac:dyDescent="0.25">
      <c r="A754" s="104">
        <v>25603</v>
      </c>
      <c r="B754" s="104" t="s">
        <v>947</v>
      </c>
      <c r="C754" s="104" t="s">
        <v>11877</v>
      </c>
      <c r="D754" s="104" t="s">
        <v>11879</v>
      </c>
      <c r="E754" s="2">
        <v>23128</v>
      </c>
      <c r="F754" s="2">
        <v>23128</v>
      </c>
    </row>
    <row r="755" spans="1:6" x14ac:dyDescent="0.25">
      <c r="A755" s="104">
        <v>856275</v>
      </c>
      <c r="B755" s="104" t="s">
        <v>947</v>
      </c>
      <c r="C755" s="104" t="s">
        <v>22006</v>
      </c>
      <c r="D755" s="104" t="s">
        <v>22007</v>
      </c>
      <c r="E755" s="2">
        <v>1647</v>
      </c>
      <c r="F755" s="2">
        <v>1647</v>
      </c>
    </row>
    <row r="756" spans="1:6" x14ac:dyDescent="0.25">
      <c r="A756" s="104">
        <v>26845</v>
      </c>
      <c r="B756" s="104" t="s">
        <v>947</v>
      </c>
      <c r="C756" s="104" t="s">
        <v>4636</v>
      </c>
      <c r="D756" s="104" t="s">
        <v>4638</v>
      </c>
      <c r="E756" s="2">
        <v>122988</v>
      </c>
      <c r="F756" s="2">
        <v>122988</v>
      </c>
    </row>
    <row r="757" spans="1:6" x14ac:dyDescent="0.25">
      <c r="A757" s="104">
        <v>25736</v>
      </c>
      <c r="B757" s="104" t="s">
        <v>947</v>
      </c>
      <c r="C757" s="104" t="s">
        <v>4760</v>
      </c>
      <c r="D757" s="104" t="s">
        <v>4762</v>
      </c>
      <c r="E757" s="2">
        <v>112028</v>
      </c>
      <c r="F757" s="2">
        <v>112028</v>
      </c>
    </row>
    <row r="758" spans="1:6" x14ac:dyDescent="0.25">
      <c r="A758" s="104">
        <v>25190</v>
      </c>
      <c r="B758" s="104" t="s">
        <v>947</v>
      </c>
      <c r="C758" s="104" t="s">
        <v>2483</v>
      </c>
      <c r="D758" s="104" t="s">
        <v>2485</v>
      </c>
      <c r="E758" s="2">
        <v>324965</v>
      </c>
      <c r="F758" s="2">
        <v>324965</v>
      </c>
    </row>
    <row r="759" spans="1:6" x14ac:dyDescent="0.25">
      <c r="A759" s="104">
        <v>25191</v>
      </c>
      <c r="B759" s="104" t="s">
        <v>947</v>
      </c>
      <c r="C759" s="104" t="s">
        <v>10726</v>
      </c>
      <c r="D759" s="104" t="s">
        <v>10728</v>
      </c>
      <c r="E759" s="2">
        <v>13534</v>
      </c>
      <c r="F759" s="2">
        <v>13534</v>
      </c>
    </row>
    <row r="760" spans="1:6" x14ac:dyDescent="0.25">
      <c r="A760" s="104">
        <v>23230</v>
      </c>
      <c r="B760" s="104" t="s">
        <v>947</v>
      </c>
      <c r="C760" s="104" t="s">
        <v>5123</v>
      </c>
      <c r="D760" s="104" t="s">
        <v>5125</v>
      </c>
      <c r="E760" s="2">
        <v>78533</v>
      </c>
      <c r="F760" s="2">
        <v>78533</v>
      </c>
    </row>
    <row r="761" spans="1:6" x14ac:dyDescent="0.25">
      <c r="A761" s="104">
        <v>23232</v>
      </c>
      <c r="B761" s="104" t="s">
        <v>947</v>
      </c>
      <c r="C761" s="104" t="s">
        <v>5831</v>
      </c>
      <c r="D761" s="104" t="s">
        <v>5833</v>
      </c>
      <c r="E761" s="2">
        <v>76045</v>
      </c>
      <c r="F761" s="2">
        <v>76045</v>
      </c>
    </row>
    <row r="762" spans="1:6" x14ac:dyDescent="0.25">
      <c r="A762" s="104">
        <v>21598</v>
      </c>
      <c r="B762" s="104" t="s">
        <v>947</v>
      </c>
      <c r="C762" s="104" t="s">
        <v>13715</v>
      </c>
      <c r="D762" s="104" t="s">
        <v>13717</v>
      </c>
      <c r="E762" s="2">
        <v>12036</v>
      </c>
      <c r="F762" s="2">
        <v>12036</v>
      </c>
    </row>
    <row r="763" spans="1:6" x14ac:dyDescent="0.25">
      <c r="A763" s="104">
        <v>681605</v>
      </c>
      <c r="B763" s="104" t="s">
        <v>947</v>
      </c>
      <c r="C763" s="104" t="s">
        <v>9870</v>
      </c>
      <c r="D763" s="104" t="s">
        <v>9872</v>
      </c>
      <c r="E763" s="2">
        <v>13031</v>
      </c>
      <c r="F763" s="2">
        <v>13031</v>
      </c>
    </row>
    <row r="764" spans="1:6" x14ac:dyDescent="0.25">
      <c r="A764" s="104">
        <v>24220</v>
      </c>
      <c r="B764" s="104" t="s">
        <v>947</v>
      </c>
      <c r="C764" s="104" t="s">
        <v>2177</v>
      </c>
      <c r="D764" s="104" t="s">
        <v>2179</v>
      </c>
      <c r="E764" s="2">
        <v>349716</v>
      </c>
      <c r="F764" s="2">
        <v>349716</v>
      </c>
    </row>
    <row r="765" spans="1:6" x14ac:dyDescent="0.25">
      <c r="A765" s="104">
        <v>681610</v>
      </c>
      <c r="B765" s="104" t="s">
        <v>947</v>
      </c>
      <c r="C765" s="104" t="s">
        <v>6809</v>
      </c>
      <c r="D765" s="104" t="s">
        <v>6811</v>
      </c>
      <c r="E765" s="2">
        <v>41495</v>
      </c>
      <c r="F765" s="2">
        <v>41495</v>
      </c>
    </row>
    <row r="766" spans="1:6" x14ac:dyDescent="0.25">
      <c r="A766" s="104">
        <v>681615</v>
      </c>
      <c r="B766" s="104" t="s">
        <v>947</v>
      </c>
      <c r="C766" s="104" t="s">
        <v>6929</v>
      </c>
      <c r="D766" s="104" t="s">
        <v>6931</v>
      </c>
      <c r="E766" s="2">
        <v>35881</v>
      </c>
      <c r="F766" s="2">
        <v>35881</v>
      </c>
    </row>
    <row r="767" spans="1:6" x14ac:dyDescent="0.25">
      <c r="A767" s="104">
        <v>22679</v>
      </c>
      <c r="B767" s="104" t="s">
        <v>947</v>
      </c>
      <c r="C767" s="104" t="s">
        <v>7585</v>
      </c>
      <c r="D767" s="104" t="s">
        <v>7587</v>
      </c>
      <c r="E767" s="2">
        <v>22093</v>
      </c>
      <c r="F767" s="2">
        <v>22093</v>
      </c>
    </row>
    <row r="768" spans="1:6" x14ac:dyDescent="0.25">
      <c r="A768" s="104">
        <v>21640</v>
      </c>
      <c r="B768" s="104" t="s">
        <v>947</v>
      </c>
      <c r="C768" s="104" t="s">
        <v>4258</v>
      </c>
      <c r="D768" s="104" t="s">
        <v>4260</v>
      </c>
      <c r="E768" s="2">
        <v>46428</v>
      </c>
      <c r="F768" s="2">
        <v>46428</v>
      </c>
    </row>
    <row r="769" spans="1:6" x14ac:dyDescent="0.25">
      <c r="A769" s="104">
        <v>462179</v>
      </c>
      <c r="B769" s="104" t="s">
        <v>947</v>
      </c>
      <c r="C769" s="104" t="s">
        <v>7145</v>
      </c>
      <c r="D769" s="104" t="s">
        <v>7147</v>
      </c>
      <c r="E769" s="2">
        <v>43183</v>
      </c>
      <c r="F769" s="2">
        <v>43183</v>
      </c>
    </row>
    <row r="770" spans="1:6" x14ac:dyDescent="0.25">
      <c r="A770" s="104">
        <v>21638</v>
      </c>
      <c r="B770" s="104" t="s">
        <v>947</v>
      </c>
      <c r="C770" s="104" t="s">
        <v>9510</v>
      </c>
      <c r="D770" s="104" t="s">
        <v>9512</v>
      </c>
      <c r="E770" s="2">
        <v>22854</v>
      </c>
      <c r="F770" s="2">
        <v>22854</v>
      </c>
    </row>
    <row r="771" spans="1:6" x14ac:dyDescent="0.25">
      <c r="A771" s="104">
        <v>462177</v>
      </c>
      <c r="B771" s="104" t="s">
        <v>947</v>
      </c>
      <c r="C771" s="104" t="s">
        <v>1562</v>
      </c>
      <c r="D771" s="104" t="s">
        <v>1564</v>
      </c>
      <c r="E771" s="2">
        <v>319302</v>
      </c>
      <c r="F771" s="2">
        <v>319302</v>
      </c>
    </row>
    <row r="772" spans="1:6" x14ac:dyDescent="0.25">
      <c r="A772" s="104">
        <v>528081</v>
      </c>
      <c r="B772" s="104" t="s">
        <v>947</v>
      </c>
      <c r="C772" s="104" t="s">
        <v>6938</v>
      </c>
      <c r="D772" s="104" t="s">
        <v>6940</v>
      </c>
      <c r="E772" s="2">
        <v>40063</v>
      </c>
      <c r="F772" s="2">
        <v>40063</v>
      </c>
    </row>
    <row r="773" spans="1:6" x14ac:dyDescent="0.25">
      <c r="A773" s="104">
        <v>21641</v>
      </c>
      <c r="B773" s="104" t="s">
        <v>947</v>
      </c>
      <c r="C773" s="104" t="s">
        <v>10282</v>
      </c>
      <c r="D773" s="104" t="s">
        <v>10284</v>
      </c>
      <c r="E773" s="2">
        <v>22679</v>
      </c>
      <c r="F773" s="2">
        <v>22679</v>
      </c>
    </row>
    <row r="774" spans="1:6" x14ac:dyDescent="0.25">
      <c r="A774" s="104">
        <v>472350</v>
      </c>
      <c r="B774" s="104" t="s">
        <v>947</v>
      </c>
      <c r="C774" s="104" t="s">
        <v>16984</v>
      </c>
      <c r="D774" s="104" t="s">
        <v>16986</v>
      </c>
      <c r="E774" s="2">
        <v>878</v>
      </c>
      <c r="F774" s="2">
        <v>878</v>
      </c>
    </row>
    <row r="775" spans="1:6" x14ac:dyDescent="0.25">
      <c r="A775" s="104">
        <v>21643</v>
      </c>
      <c r="B775" s="104" t="s">
        <v>947</v>
      </c>
      <c r="C775" s="104" t="s">
        <v>9156</v>
      </c>
      <c r="D775" s="104" t="s">
        <v>9158</v>
      </c>
      <c r="E775" s="2">
        <v>47187</v>
      </c>
      <c r="F775" s="2">
        <v>47187</v>
      </c>
    </row>
    <row r="776" spans="1:6" x14ac:dyDescent="0.25">
      <c r="A776" s="104">
        <v>21668</v>
      </c>
      <c r="B776" s="104" t="s">
        <v>947</v>
      </c>
      <c r="C776" s="104" t="s">
        <v>21686</v>
      </c>
      <c r="D776" s="104" t="s">
        <v>21687</v>
      </c>
      <c r="E776" s="2">
        <v>6408</v>
      </c>
      <c r="F776" s="2">
        <v>6408</v>
      </c>
    </row>
    <row r="777" spans="1:6" x14ac:dyDescent="0.25">
      <c r="A777" s="104">
        <v>21673</v>
      </c>
      <c r="B777" s="104" t="s">
        <v>947</v>
      </c>
      <c r="C777" s="104" t="s">
        <v>12961</v>
      </c>
      <c r="D777" s="104" t="s">
        <v>12963</v>
      </c>
      <c r="E777" s="2">
        <v>9985</v>
      </c>
      <c r="F777" s="2">
        <v>9985</v>
      </c>
    </row>
    <row r="778" spans="1:6" x14ac:dyDescent="0.25">
      <c r="A778" s="104">
        <v>752050</v>
      </c>
      <c r="B778" s="104" t="s">
        <v>947</v>
      </c>
      <c r="C778" s="104" t="s">
        <v>11654</v>
      </c>
      <c r="D778" s="104" t="s">
        <v>11656</v>
      </c>
      <c r="E778" s="2">
        <v>26395</v>
      </c>
      <c r="F778" s="2">
        <v>26395</v>
      </c>
    </row>
    <row r="779" spans="1:6" x14ac:dyDescent="0.25">
      <c r="A779" s="104">
        <v>609975</v>
      </c>
      <c r="B779" s="104" t="s">
        <v>947</v>
      </c>
      <c r="C779" s="104" t="s">
        <v>15951</v>
      </c>
      <c r="D779" s="104" t="s">
        <v>15953</v>
      </c>
      <c r="E779" s="2">
        <v>5569</v>
      </c>
      <c r="F779" s="2">
        <v>5569</v>
      </c>
    </row>
    <row r="780" spans="1:6" x14ac:dyDescent="0.25">
      <c r="A780" s="104">
        <v>23116</v>
      </c>
      <c r="B780" s="104" t="s">
        <v>947</v>
      </c>
      <c r="C780" s="104" t="s">
        <v>8551</v>
      </c>
      <c r="D780" s="104" t="s">
        <v>8553</v>
      </c>
      <c r="E780" s="2">
        <v>24992</v>
      </c>
      <c r="F780" s="2">
        <v>24992</v>
      </c>
    </row>
    <row r="781" spans="1:6" x14ac:dyDescent="0.25">
      <c r="A781" s="104">
        <v>23118</v>
      </c>
      <c r="B781" s="104" t="s">
        <v>947</v>
      </c>
      <c r="C781" s="104" t="s">
        <v>16167</v>
      </c>
      <c r="D781" s="104" t="s">
        <v>16169</v>
      </c>
      <c r="E781" s="2">
        <v>2286</v>
      </c>
      <c r="F781" s="2">
        <v>2286</v>
      </c>
    </row>
    <row r="782" spans="1:6" x14ac:dyDescent="0.25">
      <c r="A782" s="104">
        <v>23117</v>
      </c>
      <c r="B782" s="104" t="s">
        <v>947</v>
      </c>
      <c r="C782" s="104" t="s">
        <v>15806</v>
      </c>
      <c r="D782" s="104" t="s">
        <v>15808</v>
      </c>
      <c r="E782" s="2">
        <v>5312</v>
      </c>
      <c r="F782" s="2">
        <v>5312</v>
      </c>
    </row>
    <row r="783" spans="1:6" x14ac:dyDescent="0.25">
      <c r="A783" s="104">
        <v>209025</v>
      </c>
      <c r="B783" s="104" t="s">
        <v>947</v>
      </c>
      <c r="C783" s="104" t="s">
        <v>6169</v>
      </c>
      <c r="D783" s="104" t="s">
        <v>6171</v>
      </c>
      <c r="E783" s="2">
        <v>71692</v>
      </c>
      <c r="F783" s="2">
        <v>71692</v>
      </c>
    </row>
    <row r="784" spans="1:6" x14ac:dyDescent="0.25">
      <c r="A784" s="104">
        <v>24485</v>
      </c>
      <c r="B784" s="104" t="s">
        <v>947</v>
      </c>
      <c r="C784" s="104" t="s">
        <v>2207</v>
      </c>
      <c r="D784" s="104" t="s">
        <v>2209</v>
      </c>
      <c r="E784" s="2">
        <v>286868</v>
      </c>
      <c r="F784" s="2">
        <v>286868</v>
      </c>
    </row>
    <row r="785" spans="1:6" x14ac:dyDescent="0.25">
      <c r="A785" s="104">
        <v>24486</v>
      </c>
      <c r="B785" s="104" t="s">
        <v>947</v>
      </c>
      <c r="C785" s="104" t="s">
        <v>8911</v>
      </c>
      <c r="D785" s="104" t="s">
        <v>8913</v>
      </c>
      <c r="E785" s="2">
        <v>50745</v>
      </c>
      <c r="F785" s="2">
        <v>50745</v>
      </c>
    </row>
    <row r="786" spans="1:6" x14ac:dyDescent="0.25">
      <c r="A786" s="104">
        <v>25524</v>
      </c>
      <c r="B786" s="104" t="s">
        <v>947</v>
      </c>
      <c r="C786" s="104" t="s">
        <v>11513</v>
      </c>
      <c r="D786" s="104" t="s">
        <v>11515</v>
      </c>
      <c r="E786" s="2">
        <v>9041</v>
      </c>
      <c r="F786" s="2">
        <v>9041</v>
      </c>
    </row>
    <row r="787" spans="1:6" x14ac:dyDescent="0.25">
      <c r="A787" s="104">
        <v>25011</v>
      </c>
      <c r="B787" s="104" t="s">
        <v>947</v>
      </c>
      <c r="C787" s="104" t="s">
        <v>16873</v>
      </c>
      <c r="D787" s="104" t="s">
        <v>16875</v>
      </c>
      <c r="E787" s="2">
        <v>1676</v>
      </c>
      <c r="F787" s="2">
        <v>1676</v>
      </c>
    </row>
    <row r="788" spans="1:6" x14ac:dyDescent="0.25">
      <c r="A788" s="104">
        <v>25746</v>
      </c>
      <c r="B788" s="104" t="s">
        <v>947</v>
      </c>
      <c r="C788" s="104" t="s">
        <v>15567</v>
      </c>
      <c r="D788" s="104" t="s">
        <v>15569</v>
      </c>
      <c r="E788" s="2">
        <v>0</v>
      </c>
      <c r="F788" s="2">
        <v>0</v>
      </c>
    </row>
    <row r="789" spans="1:6" x14ac:dyDescent="0.25">
      <c r="A789" s="104">
        <v>24547</v>
      </c>
      <c r="B789" s="104" t="s">
        <v>947</v>
      </c>
      <c r="C789" s="104" t="s">
        <v>7561</v>
      </c>
      <c r="D789" s="104" t="s">
        <v>7563</v>
      </c>
      <c r="E789" s="2">
        <v>64610</v>
      </c>
      <c r="F789" s="2">
        <v>64610</v>
      </c>
    </row>
    <row r="790" spans="1:6" x14ac:dyDescent="0.25">
      <c r="A790" s="104">
        <v>24540</v>
      </c>
      <c r="B790" s="104" t="s">
        <v>947</v>
      </c>
      <c r="C790" s="104" t="s">
        <v>1023</v>
      </c>
      <c r="D790" s="104" t="s">
        <v>1025</v>
      </c>
      <c r="E790" s="2">
        <v>756961</v>
      </c>
      <c r="F790" s="2">
        <v>756961</v>
      </c>
    </row>
    <row r="791" spans="1:6" x14ac:dyDescent="0.25">
      <c r="A791" s="104">
        <v>481034</v>
      </c>
      <c r="B791" s="104" t="s">
        <v>947</v>
      </c>
      <c r="C791" s="104" t="s">
        <v>16155</v>
      </c>
      <c r="D791" s="104" t="s">
        <v>16157</v>
      </c>
      <c r="E791" s="2">
        <v>1774</v>
      </c>
      <c r="F791" s="2">
        <v>1774</v>
      </c>
    </row>
    <row r="792" spans="1:6" x14ac:dyDescent="0.25">
      <c r="A792" s="104">
        <v>24537</v>
      </c>
      <c r="B792" s="104" t="s">
        <v>947</v>
      </c>
      <c r="C792" s="104" t="s">
        <v>4039</v>
      </c>
      <c r="D792" s="104" t="s">
        <v>4041</v>
      </c>
      <c r="E792" s="2">
        <v>124295</v>
      </c>
      <c r="F792" s="2">
        <v>124295</v>
      </c>
    </row>
    <row r="793" spans="1:6" x14ac:dyDescent="0.25">
      <c r="A793" s="104">
        <v>24529</v>
      </c>
      <c r="B793" s="104" t="s">
        <v>947</v>
      </c>
      <c r="C793" s="104" t="s">
        <v>9792</v>
      </c>
      <c r="D793" s="104" t="s">
        <v>21898</v>
      </c>
      <c r="E793" s="2">
        <v>23824</v>
      </c>
      <c r="F793" s="2">
        <v>23824</v>
      </c>
    </row>
    <row r="794" spans="1:6" x14ac:dyDescent="0.25">
      <c r="A794" s="104">
        <v>24541</v>
      </c>
      <c r="B794" s="104" t="s">
        <v>947</v>
      </c>
      <c r="C794" s="104" t="s">
        <v>4411</v>
      </c>
      <c r="D794" s="104" t="s">
        <v>4413</v>
      </c>
      <c r="E794" s="2">
        <v>132313</v>
      </c>
      <c r="F794" s="2">
        <v>132313</v>
      </c>
    </row>
    <row r="795" spans="1:6" x14ac:dyDescent="0.25">
      <c r="A795" s="104">
        <v>602027</v>
      </c>
      <c r="B795" s="104" t="s">
        <v>947</v>
      </c>
      <c r="C795" s="104" t="s">
        <v>10633</v>
      </c>
      <c r="D795" s="104" t="s">
        <v>10635</v>
      </c>
      <c r="E795" s="2">
        <v>14575</v>
      </c>
      <c r="F795" s="2">
        <v>14575</v>
      </c>
    </row>
    <row r="796" spans="1:6" x14ac:dyDescent="0.25">
      <c r="A796" s="104">
        <v>24542</v>
      </c>
      <c r="B796" s="104" t="s">
        <v>947</v>
      </c>
      <c r="C796" s="104" t="s">
        <v>5315</v>
      </c>
      <c r="D796" s="104" t="s">
        <v>21899</v>
      </c>
      <c r="E796" s="2">
        <v>95464</v>
      </c>
      <c r="F796" s="2">
        <v>95464</v>
      </c>
    </row>
    <row r="797" spans="1:6" x14ac:dyDescent="0.25">
      <c r="A797" s="104">
        <v>752953</v>
      </c>
      <c r="B797" s="104" t="s">
        <v>947</v>
      </c>
      <c r="C797" s="104" t="s">
        <v>10840</v>
      </c>
      <c r="D797" s="104" t="s">
        <v>10842</v>
      </c>
      <c r="E797" s="2">
        <v>23301</v>
      </c>
      <c r="F797" s="2">
        <v>23301</v>
      </c>
    </row>
    <row r="798" spans="1:6" x14ac:dyDescent="0.25">
      <c r="A798" s="104">
        <v>24543</v>
      </c>
      <c r="B798" s="104" t="s">
        <v>947</v>
      </c>
      <c r="C798" s="104" t="s">
        <v>8377</v>
      </c>
      <c r="D798" s="104" t="s">
        <v>8379</v>
      </c>
      <c r="E798" s="2">
        <v>37953</v>
      </c>
      <c r="F798" s="2">
        <v>37953</v>
      </c>
    </row>
    <row r="799" spans="1:6" x14ac:dyDescent="0.25">
      <c r="A799" s="104">
        <v>696203</v>
      </c>
      <c r="B799" s="104" t="s">
        <v>947</v>
      </c>
      <c r="C799" s="104" t="s">
        <v>7633</v>
      </c>
      <c r="D799" s="104" t="s">
        <v>7635</v>
      </c>
      <c r="E799" s="2">
        <v>43830</v>
      </c>
      <c r="F799" s="2">
        <v>43830</v>
      </c>
    </row>
    <row r="800" spans="1:6" x14ac:dyDescent="0.25">
      <c r="A800" s="104">
        <v>472395</v>
      </c>
      <c r="B800" s="104" t="s">
        <v>947</v>
      </c>
      <c r="C800" s="104" t="s">
        <v>15425</v>
      </c>
      <c r="D800" s="104" t="s">
        <v>15427</v>
      </c>
      <c r="E800" s="2">
        <v>1222</v>
      </c>
      <c r="F800" s="2">
        <v>1222</v>
      </c>
    </row>
    <row r="801" spans="1:6" x14ac:dyDescent="0.25">
      <c r="A801" s="104">
        <v>705374</v>
      </c>
      <c r="B801" s="104" t="s">
        <v>947</v>
      </c>
      <c r="C801" s="104" t="s">
        <v>15213</v>
      </c>
      <c r="D801" s="104" t="s">
        <v>15215</v>
      </c>
      <c r="E801" s="2">
        <v>9908</v>
      </c>
      <c r="F801" s="2">
        <v>9908</v>
      </c>
    </row>
    <row r="802" spans="1:6" x14ac:dyDescent="0.25">
      <c r="A802" s="104">
        <v>601994</v>
      </c>
      <c r="B802" s="104" t="s">
        <v>947</v>
      </c>
      <c r="C802" s="104" t="s">
        <v>22309</v>
      </c>
      <c r="D802" s="104" t="s">
        <v>22310</v>
      </c>
      <c r="E802" s="2">
        <v>834</v>
      </c>
      <c r="F802" s="2">
        <v>834</v>
      </c>
    </row>
    <row r="803" spans="1:6" x14ac:dyDescent="0.25">
      <c r="A803" s="104">
        <v>851083</v>
      </c>
      <c r="B803" s="104" t="s">
        <v>947</v>
      </c>
      <c r="C803" s="104" t="s">
        <v>22157</v>
      </c>
      <c r="D803" s="104" t="s">
        <v>22158</v>
      </c>
      <c r="E803" s="2">
        <v>2006</v>
      </c>
      <c r="F803" s="2">
        <v>2006</v>
      </c>
    </row>
    <row r="804" spans="1:6" x14ac:dyDescent="0.25">
      <c r="A804" s="104">
        <v>27453</v>
      </c>
      <c r="B804" s="104" t="s">
        <v>947</v>
      </c>
      <c r="C804" s="104" t="s">
        <v>1913</v>
      </c>
      <c r="D804" s="104" t="s">
        <v>1915</v>
      </c>
      <c r="E804" s="2">
        <v>244175</v>
      </c>
      <c r="F804" s="2">
        <v>244175</v>
      </c>
    </row>
    <row r="805" spans="1:6" x14ac:dyDescent="0.25">
      <c r="A805" s="104">
        <v>28242</v>
      </c>
      <c r="B805" s="104" t="s">
        <v>947</v>
      </c>
      <c r="C805" s="104" t="s">
        <v>6920</v>
      </c>
      <c r="D805" s="104" t="s">
        <v>6922</v>
      </c>
      <c r="E805" s="2">
        <v>17043</v>
      </c>
      <c r="F805" s="2">
        <v>17043</v>
      </c>
    </row>
    <row r="806" spans="1:6" x14ac:dyDescent="0.25">
      <c r="A806" s="104">
        <v>21644</v>
      </c>
      <c r="B806" s="104" t="s">
        <v>947</v>
      </c>
      <c r="C806" s="104" t="s">
        <v>5849</v>
      </c>
      <c r="D806" s="104" t="s">
        <v>5851</v>
      </c>
      <c r="E806" s="2">
        <v>125987</v>
      </c>
      <c r="F806" s="2">
        <v>125987</v>
      </c>
    </row>
    <row r="807" spans="1:6" x14ac:dyDescent="0.25">
      <c r="A807" s="104">
        <v>24812</v>
      </c>
      <c r="B807" s="104" t="s">
        <v>947</v>
      </c>
      <c r="C807" s="104" t="s">
        <v>12778</v>
      </c>
      <c r="D807" s="104" t="s">
        <v>21951</v>
      </c>
      <c r="E807" s="2">
        <v>50383</v>
      </c>
      <c r="F807" s="2">
        <v>50383</v>
      </c>
    </row>
    <row r="808" spans="1:6" x14ac:dyDescent="0.25">
      <c r="A808" s="104">
        <v>186865</v>
      </c>
      <c r="B808" s="104" t="s">
        <v>947</v>
      </c>
      <c r="C808" s="104" t="s">
        <v>9303</v>
      </c>
      <c r="D808" s="104" t="s">
        <v>18769</v>
      </c>
      <c r="E808" s="2">
        <v>20119</v>
      </c>
      <c r="F808" s="2">
        <v>20119</v>
      </c>
    </row>
    <row r="809" spans="1:6" x14ac:dyDescent="0.25">
      <c r="A809" s="104">
        <v>186782</v>
      </c>
      <c r="B809" s="104" t="s">
        <v>947</v>
      </c>
      <c r="C809" s="104" t="s">
        <v>11292</v>
      </c>
      <c r="D809" s="104" t="s">
        <v>11294</v>
      </c>
      <c r="E809" s="2">
        <v>23031</v>
      </c>
      <c r="F809" s="2">
        <v>23031</v>
      </c>
    </row>
    <row r="810" spans="1:6" x14ac:dyDescent="0.25">
      <c r="A810" s="104">
        <v>158874</v>
      </c>
      <c r="B810" s="104" t="s">
        <v>947</v>
      </c>
      <c r="C810" s="104" t="s">
        <v>8674</v>
      </c>
      <c r="D810" s="104" t="s">
        <v>8676</v>
      </c>
      <c r="E810" s="2">
        <v>37016</v>
      </c>
      <c r="F810" s="2">
        <v>37016</v>
      </c>
    </row>
    <row r="811" spans="1:6" x14ac:dyDescent="0.25">
      <c r="A811" s="104">
        <v>158873</v>
      </c>
      <c r="B811" s="104" t="s">
        <v>947</v>
      </c>
      <c r="C811" s="104" t="s">
        <v>11830</v>
      </c>
      <c r="D811" s="104" t="s">
        <v>11832</v>
      </c>
      <c r="E811" s="2">
        <v>19483</v>
      </c>
      <c r="F811" s="2">
        <v>19483</v>
      </c>
    </row>
    <row r="812" spans="1:6" x14ac:dyDescent="0.25">
      <c r="A812" s="104">
        <v>187759</v>
      </c>
      <c r="B812" s="104" t="s">
        <v>947</v>
      </c>
      <c r="C812" s="104" t="s">
        <v>18482</v>
      </c>
      <c r="D812" s="104" t="s">
        <v>22311</v>
      </c>
      <c r="E812" s="2">
        <v>1880</v>
      </c>
      <c r="F812" s="2">
        <v>1880</v>
      </c>
    </row>
    <row r="813" spans="1:6" x14ac:dyDescent="0.25">
      <c r="A813" s="104">
        <v>158871</v>
      </c>
      <c r="B813" s="104" t="s">
        <v>947</v>
      </c>
      <c r="C813" s="104" t="s">
        <v>16681</v>
      </c>
      <c r="D813" s="104" t="s">
        <v>16683</v>
      </c>
      <c r="E813" s="2">
        <v>1532</v>
      </c>
      <c r="F813" s="2">
        <v>1532</v>
      </c>
    </row>
    <row r="814" spans="1:6" x14ac:dyDescent="0.25">
      <c r="A814" s="104">
        <v>187741</v>
      </c>
      <c r="B814" s="104" t="s">
        <v>947</v>
      </c>
      <c r="C814" s="104" t="s">
        <v>9117</v>
      </c>
      <c r="D814" s="104" t="s">
        <v>9119</v>
      </c>
      <c r="E814" s="2">
        <v>29316</v>
      </c>
      <c r="F814" s="2">
        <v>29316</v>
      </c>
    </row>
    <row r="815" spans="1:6" x14ac:dyDescent="0.25">
      <c r="A815" s="104">
        <v>456716</v>
      </c>
      <c r="B815" s="104" t="s">
        <v>947</v>
      </c>
      <c r="C815" s="104" t="s">
        <v>14408</v>
      </c>
      <c r="D815" s="104" t="s">
        <v>14410</v>
      </c>
      <c r="E815" s="2">
        <v>5847</v>
      </c>
      <c r="F815" s="2">
        <v>5847</v>
      </c>
    </row>
    <row r="816" spans="1:6" x14ac:dyDescent="0.25">
      <c r="A816" s="104">
        <v>26254</v>
      </c>
      <c r="B816" s="104" t="s">
        <v>947</v>
      </c>
      <c r="C816" s="104" t="s">
        <v>4279</v>
      </c>
      <c r="D816" s="104" t="s">
        <v>4281</v>
      </c>
      <c r="E816" s="2">
        <v>88543</v>
      </c>
      <c r="F816" s="2">
        <v>88543</v>
      </c>
    </row>
    <row r="817" spans="1:6" x14ac:dyDescent="0.25">
      <c r="A817" s="104">
        <v>26870</v>
      </c>
      <c r="B817" s="104" t="s">
        <v>947</v>
      </c>
      <c r="C817" s="104" t="s">
        <v>8179</v>
      </c>
      <c r="D817" s="104" t="s">
        <v>8181</v>
      </c>
      <c r="E817" s="2">
        <v>35465</v>
      </c>
      <c r="F817" s="2">
        <v>35465</v>
      </c>
    </row>
    <row r="818" spans="1:6" x14ac:dyDescent="0.25">
      <c r="A818" s="104">
        <v>23774</v>
      </c>
      <c r="B818" s="104" t="s">
        <v>947</v>
      </c>
      <c r="C818" s="104" t="s">
        <v>15720</v>
      </c>
      <c r="D818" s="104" t="s">
        <v>15722</v>
      </c>
      <c r="E818" s="2">
        <v>3909</v>
      </c>
      <c r="F818" s="2">
        <v>3909</v>
      </c>
    </row>
    <row r="819" spans="1:6" x14ac:dyDescent="0.25">
      <c r="A819" s="104">
        <v>25691</v>
      </c>
      <c r="B819" s="104" t="s">
        <v>947</v>
      </c>
      <c r="C819" s="104" t="s">
        <v>16143</v>
      </c>
      <c r="D819" s="104" t="s">
        <v>16145</v>
      </c>
      <c r="E819" s="2">
        <v>5008</v>
      </c>
      <c r="F819" s="2">
        <v>5008</v>
      </c>
    </row>
    <row r="820" spans="1:6" x14ac:dyDescent="0.25">
      <c r="A820" s="104">
        <v>25330</v>
      </c>
      <c r="B820" s="104" t="s">
        <v>947</v>
      </c>
      <c r="C820" s="104" t="s">
        <v>6797</v>
      </c>
      <c r="D820" s="104" t="s">
        <v>6799</v>
      </c>
      <c r="E820" s="2">
        <v>62956</v>
      </c>
      <c r="F820" s="2">
        <v>62956</v>
      </c>
    </row>
    <row r="821" spans="1:6" x14ac:dyDescent="0.25">
      <c r="A821" s="104">
        <v>20717</v>
      </c>
      <c r="B821" s="104" t="s">
        <v>947</v>
      </c>
      <c r="C821" s="104" t="s">
        <v>4543</v>
      </c>
      <c r="D821" s="104" t="s">
        <v>4545</v>
      </c>
      <c r="E821" s="2">
        <v>103046</v>
      </c>
      <c r="F821" s="2">
        <v>103046</v>
      </c>
    </row>
    <row r="822" spans="1:6" x14ac:dyDescent="0.25">
      <c r="A822" s="104">
        <v>28385</v>
      </c>
      <c r="B822" s="104" t="s">
        <v>947</v>
      </c>
      <c r="C822" s="104" t="s">
        <v>6708</v>
      </c>
      <c r="D822" s="104" t="s">
        <v>6710</v>
      </c>
      <c r="E822" s="2">
        <v>97308</v>
      </c>
      <c r="F822" s="2">
        <v>97308</v>
      </c>
    </row>
    <row r="823" spans="1:6" x14ac:dyDescent="0.25">
      <c r="A823" s="104">
        <v>26915</v>
      </c>
      <c r="B823" s="104" t="s">
        <v>947</v>
      </c>
      <c r="C823" s="104" t="s">
        <v>3175</v>
      </c>
      <c r="D823" s="104" t="s">
        <v>3177</v>
      </c>
      <c r="E823" s="2">
        <v>192445</v>
      </c>
      <c r="F823" s="2">
        <v>192445</v>
      </c>
    </row>
    <row r="824" spans="1:6" x14ac:dyDescent="0.25">
      <c r="A824" s="104">
        <v>24221</v>
      </c>
      <c r="B824" s="104" t="s">
        <v>947</v>
      </c>
      <c r="C824" s="104" t="s">
        <v>4814</v>
      </c>
      <c r="D824" s="104" t="s">
        <v>4816</v>
      </c>
      <c r="E824" s="2">
        <v>57386</v>
      </c>
      <c r="F824" s="2">
        <v>57386</v>
      </c>
    </row>
    <row r="825" spans="1:6" x14ac:dyDescent="0.25">
      <c r="A825" s="104">
        <v>26406</v>
      </c>
      <c r="B825" s="104" t="s">
        <v>947</v>
      </c>
      <c r="C825" s="104" t="s">
        <v>5714</v>
      </c>
      <c r="D825" s="104" t="s">
        <v>5716</v>
      </c>
      <c r="E825" s="2">
        <v>91038</v>
      </c>
      <c r="F825" s="2">
        <v>91038</v>
      </c>
    </row>
    <row r="826" spans="1:6" x14ac:dyDescent="0.25">
      <c r="A826" s="104">
        <v>26967</v>
      </c>
      <c r="B826" s="104" t="s">
        <v>947</v>
      </c>
      <c r="C826" s="104" t="s">
        <v>19061</v>
      </c>
      <c r="D826" s="104" t="s">
        <v>19062</v>
      </c>
      <c r="E826" s="2">
        <v>52786</v>
      </c>
      <c r="F826" s="2">
        <v>52786</v>
      </c>
    </row>
    <row r="827" spans="1:6" x14ac:dyDescent="0.25">
      <c r="A827" s="104">
        <v>193924</v>
      </c>
      <c r="B827" s="104" t="s">
        <v>947</v>
      </c>
      <c r="C827" s="104" t="s">
        <v>6977</v>
      </c>
      <c r="D827" s="104" t="s">
        <v>6979</v>
      </c>
      <c r="E827" s="2">
        <v>31757</v>
      </c>
      <c r="F827" s="2">
        <v>31757</v>
      </c>
    </row>
    <row r="828" spans="1:6" x14ac:dyDescent="0.25">
      <c r="A828" s="104">
        <v>20881</v>
      </c>
      <c r="B828" s="104" t="s">
        <v>947</v>
      </c>
      <c r="C828" s="104" t="s">
        <v>6624</v>
      </c>
      <c r="D828" s="104" t="s">
        <v>6626</v>
      </c>
      <c r="E828" s="2">
        <v>40252</v>
      </c>
      <c r="F828" s="2">
        <v>40252</v>
      </c>
    </row>
    <row r="829" spans="1:6" x14ac:dyDescent="0.25">
      <c r="A829" s="104">
        <v>20722</v>
      </c>
      <c r="B829" s="104" t="s">
        <v>947</v>
      </c>
      <c r="C829" s="104" t="s">
        <v>5174</v>
      </c>
      <c r="D829" s="104" t="s">
        <v>5176</v>
      </c>
      <c r="E829" s="2">
        <v>73385</v>
      </c>
      <c r="F829" s="2">
        <v>73385</v>
      </c>
    </row>
    <row r="830" spans="1:6" x14ac:dyDescent="0.25">
      <c r="A830" s="104">
        <v>20724</v>
      </c>
      <c r="B830" s="104" t="s">
        <v>947</v>
      </c>
      <c r="C830" s="104" t="s">
        <v>8872</v>
      </c>
      <c r="D830" s="104" t="s">
        <v>8874</v>
      </c>
      <c r="E830" s="2">
        <v>30194</v>
      </c>
      <c r="F830" s="2">
        <v>30194</v>
      </c>
    </row>
    <row r="831" spans="1:6" x14ac:dyDescent="0.25">
      <c r="A831" s="104">
        <v>20721</v>
      </c>
      <c r="B831" s="104" t="s">
        <v>947</v>
      </c>
      <c r="C831" s="104" t="s">
        <v>1769</v>
      </c>
      <c r="D831" s="104" t="s">
        <v>1771</v>
      </c>
      <c r="E831" s="2">
        <v>367215</v>
      </c>
      <c r="F831" s="2">
        <v>367215</v>
      </c>
    </row>
    <row r="832" spans="1:6" x14ac:dyDescent="0.25">
      <c r="A832" s="104">
        <v>20726</v>
      </c>
      <c r="B832" s="104" t="s">
        <v>947</v>
      </c>
      <c r="C832" s="104" t="s">
        <v>1910</v>
      </c>
      <c r="D832" s="104" t="s">
        <v>1912</v>
      </c>
      <c r="E832" s="2">
        <v>317622</v>
      </c>
      <c r="F832" s="2">
        <v>317622</v>
      </c>
    </row>
    <row r="833" spans="1:6" x14ac:dyDescent="0.25">
      <c r="A833" s="104">
        <v>163061</v>
      </c>
      <c r="B833" s="104" t="s">
        <v>947</v>
      </c>
      <c r="C833" s="104" t="s">
        <v>7765</v>
      </c>
      <c r="D833" s="104" t="s">
        <v>7767</v>
      </c>
      <c r="E833" s="2">
        <v>38711</v>
      </c>
      <c r="F833" s="2">
        <v>38711</v>
      </c>
    </row>
    <row r="834" spans="1:6" x14ac:dyDescent="0.25">
      <c r="A834" s="104">
        <v>20725</v>
      </c>
      <c r="B834" s="104" t="s">
        <v>947</v>
      </c>
      <c r="C834" s="104" t="s">
        <v>7291</v>
      </c>
      <c r="D834" s="104" t="s">
        <v>7293</v>
      </c>
      <c r="E834" s="2">
        <v>40144</v>
      </c>
      <c r="F834" s="2">
        <v>40144</v>
      </c>
    </row>
    <row r="835" spans="1:6" x14ac:dyDescent="0.25">
      <c r="A835" s="104">
        <v>23757</v>
      </c>
      <c r="B835" s="104" t="s">
        <v>947</v>
      </c>
      <c r="C835" s="104" t="s">
        <v>6277</v>
      </c>
      <c r="D835" s="104" t="s">
        <v>6279</v>
      </c>
      <c r="E835" s="2">
        <v>27513</v>
      </c>
      <c r="F835" s="2">
        <v>27513</v>
      </c>
    </row>
    <row r="836" spans="1:6" x14ac:dyDescent="0.25">
      <c r="A836" s="104">
        <v>840639</v>
      </c>
      <c r="B836" s="104" t="s">
        <v>947</v>
      </c>
      <c r="C836" s="104" t="s">
        <v>21840</v>
      </c>
      <c r="D836" s="104" t="s">
        <v>21841</v>
      </c>
      <c r="E836" s="2">
        <v>22286</v>
      </c>
      <c r="F836" s="2">
        <v>22286</v>
      </c>
    </row>
    <row r="837" spans="1:6" x14ac:dyDescent="0.25">
      <c r="A837" s="104">
        <v>23767</v>
      </c>
      <c r="B837" s="104" t="s">
        <v>947</v>
      </c>
      <c r="C837" s="104" t="s">
        <v>8887</v>
      </c>
      <c r="D837" s="104" t="s">
        <v>8889</v>
      </c>
      <c r="E837" s="2">
        <v>20006</v>
      </c>
      <c r="F837" s="2">
        <v>20006</v>
      </c>
    </row>
    <row r="838" spans="1:6" x14ac:dyDescent="0.25">
      <c r="A838" s="104">
        <v>26645</v>
      </c>
      <c r="B838" s="104" t="s">
        <v>947</v>
      </c>
      <c r="C838" s="104" t="s">
        <v>3648</v>
      </c>
      <c r="D838" s="104" t="s">
        <v>3650</v>
      </c>
      <c r="E838" s="2">
        <v>184896</v>
      </c>
      <c r="F838" s="2">
        <v>184896</v>
      </c>
    </row>
    <row r="839" spans="1:6" x14ac:dyDescent="0.25">
      <c r="A839" s="104">
        <v>26407</v>
      </c>
      <c r="B839" s="104" t="s">
        <v>947</v>
      </c>
      <c r="C839" s="104" t="s">
        <v>3333</v>
      </c>
      <c r="D839" s="104" t="s">
        <v>3335</v>
      </c>
      <c r="E839" s="2">
        <v>202895</v>
      </c>
      <c r="F839" s="2">
        <v>202895</v>
      </c>
    </row>
    <row r="840" spans="1:6" x14ac:dyDescent="0.25">
      <c r="A840" s="104">
        <v>606357</v>
      </c>
      <c r="B840" s="104" t="s">
        <v>947</v>
      </c>
      <c r="C840" s="104" t="s">
        <v>13265</v>
      </c>
      <c r="D840" s="104" t="s">
        <v>13267</v>
      </c>
      <c r="E840" s="2">
        <v>10664</v>
      </c>
      <c r="F840" s="2">
        <v>10664</v>
      </c>
    </row>
    <row r="841" spans="1:6" x14ac:dyDescent="0.25">
      <c r="A841" s="104">
        <v>92878</v>
      </c>
      <c r="B841" s="104" t="s">
        <v>947</v>
      </c>
      <c r="C841" s="104" t="s">
        <v>7873</v>
      </c>
      <c r="D841" s="104" t="s">
        <v>22083</v>
      </c>
      <c r="E841" s="2">
        <v>28286</v>
      </c>
      <c r="F841" s="2">
        <v>28286</v>
      </c>
    </row>
    <row r="842" spans="1:6" x14ac:dyDescent="0.25">
      <c r="A842" s="104">
        <v>23525</v>
      </c>
      <c r="B842" s="104" t="s">
        <v>947</v>
      </c>
      <c r="C842" s="104" t="s">
        <v>14168</v>
      </c>
      <c r="D842" s="104" t="s">
        <v>14170</v>
      </c>
      <c r="E842" s="2">
        <v>6552</v>
      </c>
      <c r="F842" s="2">
        <v>6552</v>
      </c>
    </row>
    <row r="843" spans="1:6" x14ac:dyDescent="0.25">
      <c r="A843" s="104">
        <v>205276</v>
      </c>
      <c r="B843" s="104" t="s">
        <v>947</v>
      </c>
      <c r="C843" s="104" t="s">
        <v>1364</v>
      </c>
      <c r="D843" s="104" t="s">
        <v>1366</v>
      </c>
      <c r="E843" s="2">
        <v>522967</v>
      </c>
      <c r="F843" s="2">
        <v>522967</v>
      </c>
    </row>
    <row r="844" spans="1:6" x14ac:dyDescent="0.25">
      <c r="A844" s="104">
        <v>26408</v>
      </c>
      <c r="B844" s="104" t="s">
        <v>947</v>
      </c>
      <c r="C844" s="104" t="s">
        <v>1143</v>
      </c>
      <c r="D844" s="104" t="s">
        <v>1145</v>
      </c>
      <c r="E844" s="2">
        <v>730862</v>
      </c>
      <c r="F844" s="2">
        <v>730862</v>
      </c>
    </row>
    <row r="845" spans="1:6" x14ac:dyDescent="0.25">
      <c r="A845" s="104">
        <v>456651</v>
      </c>
      <c r="B845" s="104" t="s">
        <v>947</v>
      </c>
      <c r="C845" s="104" t="s">
        <v>22084</v>
      </c>
      <c r="D845" s="104" t="s">
        <v>22085</v>
      </c>
      <c r="E845" s="2">
        <v>98212</v>
      </c>
      <c r="F845" s="2">
        <v>98212</v>
      </c>
    </row>
    <row r="846" spans="1:6" x14ac:dyDescent="0.25">
      <c r="A846" s="104">
        <v>26409</v>
      </c>
      <c r="B846" s="104" t="s">
        <v>947</v>
      </c>
      <c r="C846" s="104" t="s">
        <v>7936</v>
      </c>
      <c r="D846" s="104" t="s">
        <v>7938</v>
      </c>
      <c r="E846" s="2">
        <v>61100</v>
      </c>
      <c r="F846" s="2">
        <v>61100</v>
      </c>
    </row>
    <row r="847" spans="1:6" x14ac:dyDescent="0.25">
      <c r="A847" s="104">
        <v>194404</v>
      </c>
      <c r="B847" s="104" t="s">
        <v>947</v>
      </c>
      <c r="C847" s="104" t="s">
        <v>3725</v>
      </c>
      <c r="D847" s="104" t="s">
        <v>3727</v>
      </c>
      <c r="E847" s="2">
        <v>145775</v>
      </c>
      <c r="F847" s="2">
        <v>145775</v>
      </c>
    </row>
    <row r="848" spans="1:6" x14ac:dyDescent="0.25">
      <c r="A848" s="104">
        <v>20727</v>
      </c>
      <c r="B848" s="104" t="s">
        <v>947</v>
      </c>
      <c r="C848" s="104" t="s">
        <v>960</v>
      </c>
      <c r="D848" s="104" t="s">
        <v>962</v>
      </c>
      <c r="E848" s="2">
        <v>3644755</v>
      </c>
      <c r="F848" s="2">
        <v>3644755</v>
      </c>
    </row>
    <row r="849" spans="1:6" x14ac:dyDescent="0.25">
      <c r="A849" s="104">
        <v>720943</v>
      </c>
      <c r="B849" s="104" t="s">
        <v>947</v>
      </c>
      <c r="C849" s="104" t="s">
        <v>2156</v>
      </c>
      <c r="D849" s="104" t="s">
        <v>21626</v>
      </c>
      <c r="E849" s="2">
        <v>253129</v>
      </c>
      <c r="F849" s="2">
        <v>253129</v>
      </c>
    </row>
    <row r="850" spans="1:6" x14ac:dyDescent="0.25">
      <c r="A850" s="104">
        <v>619663</v>
      </c>
      <c r="B850" s="104" t="s">
        <v>947</v>
      </c>
      <c r="C850" s="104" t="s">
        <v>7897</v>
      </c>
      <c r="D850" s="104" t="s">
        <v>7899</v>
      </c>
      <c r="E850" s="2">
        <v>81920</v>
      </c>
      <c r="F850" s="2">
        <v>81920</v>
      </c>
    </row>
    <row r="851" spans="1:6" x14ac:dyDescent="0.25">
      <c r="A851" s="104">
        <v>475030</v>
      </c>
      <c r="B851" s="104" t="s">
        <v>947</v>
      </c>
      <c r="C851" s="104" t="s">
        <v>13414</v>
      </c>
      <c r="D851" s="104" t="s">
        <v>13416</v>
      </c>
      <c r="E851" s="2">
        <v>5238</v>
      </c>
      <c r="F851" s="2">
        <v>5238</v>
      </c>
    </row>
    <row r="852" spans="1:6" x14ac:dyDescent="0.25">
      <c r="A852" s="104">
        <v>20062</v>
      </c>
      <c r="B852" s="104" t="s">
        <v>947</v>
      </c>
      <c r="C852" s="104" t="s">
        <v>1241</v>
      </c>
      <c r="D852" s="104" t="s">
        <v>1243</v>
      </c>
      <c r="E852" s="2">
        <v>540893</v>
      </c>
      <c r="F852" s="2">
        <v>540893</v>
      </c>
    </row>
    <row r="853" spans="1:6" x14ac:dyDescent="0.25">
      <c r="A853" s="104">
        <v>20076</v>
      </c>
      <c r="B853" s="104" t="s">
        <v>947</v>
      </c>
      <c r="C853" s="104" t="s">
        <v>11020</v>
      </c>
      <c r="D853" s="104" t="s">
        <v>11022</v>
      </c>
      <c r="E853" s="2">
        <v>15986</v>
      </c>
      <c r="F853" s="2">
        <v>15986</v>
      </c>
    </row>
    <row r="854" spans="1:6" x14ac:dyDescent="0.25">
      <c r="A854" s="104">
        <v>20065</v>
      </c>
      <c r="B854" s="104" t="s">
        <v>947</v>
      </c>
      <c r="C854" s="104" t="s">
        <v>4378</v>
      </c>
      <c r="D854" s="104" t="s">
        <v>4380</v>
      </c>
      <c r="E854" s="2">
        <v>130623</v>
      </c>
      <c r="F854" s="2">
        <v>130623</v>
      </c>
    </row>
    <row r="855" spans="1:6" x14ac:dyDescent="0.25">
      <c r="A855" s="104">
        <v>708145</v>
      </c>
      <c r="B855" s="104" t="s">
        <v>947</v>
      </c>
      <c r="C855" s="104" t="s">
        <v>8470</v>
      </c>
      <c r="D855" s="104" t="s">
        <v>21564</v>
      </c>
      <c r="E855" s="2">
        <v>24933</v>
      </c>
      <c r="F855" s="2">
        <v>24933</v>
      </c>
    </row>
    <row r="856" spans="1:6" x14ac:dyDescent="0.25">
      <c r="A856" s="104">
        <v>204451</v>
      </c>
      <c r="B856" s="104" t="s">
        <v>947</v>
      </c>
      <c r="C856" s="104" t="s">
        <v>15124</v>
      </c>
      <c r="D856" s="104" t="s">
        <v>15126</v>
      </c>
      <c r="E856" s="2">
        <v>4667</v>
      </c>
      <c r="F856" s="2">
        <v>4667</v>
      </c>
    </row>
    <row r="857" spans="1:6" x14ac:dyDescent="0.25">
      <c r="A857" s="104">
        <v>20067</v>
      </c>
      <c r="B857" s="104" t="s">
        <v>947</v>
      </c>
      <c r="C857" s="104" t="s">
        <v>3654</v>
      </c>
      <c r="D857" s="104" t="s">
        <v>3656</v>
      </c>
      <c r="E857" s="2">
        <v>110016</v>
      </c>
      <c r="F857" s="2">
        <v>110016</v>
      </c>
    </row>
    <row r="858" spans="1:6" x14ac:dyDescent="0.25">
      <c r="A858" s="104">
        <v>20146</v>
      </c>
      <c r="B858" s="104" t="s">
        <v>947</v>
      </c>
      <c r="C858" s="104" t="s">
        <v>7663</v>
      </c>
      <c r="D858" s="104" t="s">
        <v>7665</v>
      </c>
      <c r="E858" s="2">
        <v>56928</v>
      </c>
      <c r="F858" s="2">
        <v>56928</v>
      </c>
    </row>
    <row r="859" spans="1:6" x14ac:dyDescent="0.25">
      <c r="A859" s="104">
        <v>20068</v>
      </c>
      <c r="B859" s="104" t="s">
        <v>947</v>
      </c>
      <c r="C859" s="104" t="s">
        <v>9660</v>
      </c>
      <c r="D859" s="104" t="s">
        <v>9662</v>
      </c>
      <c r="E859" s="2">
        <v>28274</v>
      </c>
      <c r="F859" s="2">
        <v>28274</v>
      </c>
    </row>
    <row r="860" spans="1:6" x14ac:dyDescent="0.25">
      <c r="A860" s="104">
        <v>20070</v>
      </c>
      <c r="B860" s="104" t="s">
        <v>947</v>
      </c>
      <c r="C860" s="104" t="s">
        <v>5459</v>
      </c>
      <c r="D860" s="104" t="s">
        <v>5461</v>
      </c>
      <c r="E860" s="2">
        <v>72398</v>
      </c>
      <c r="F860" s="2">
        <v>72398</v>
      </c>
    </row>
    <row r="861" spans="1:6" x14ac:dyDescent="0.25">
      <c r="A861" s="104">
        <v>20071</v>
      </c>
      <c r="B861" s="104" t="s">
        <v>947</v>
      </c>
      <c r="C861" s="104" t="s">
        <v>3011</v>
      </c>
      <c r="D861" s="104" t="s">
        <v>3013</v>
      </c>
      <c r="E861" s="2">
        <v>202653</v>
      </c>
      <c r="F861" s="2">
        <v>202653</v>
      </c>
    </row>
    <row r="862" spans="1:6" x14ac:dyDescent="0.25">
      <c r="A862" s="104">
        <v>782328</v>
      </c>
      <c r="B862" s="104" t="s">
        <v>947</v>
      </c>
      <c r="C862" s="104" t="s">
        <v>11277</v>
      </c>
      <c r="D862" s="104" t="s">
        <v>11279</v>
      </c>
      <c r="E862" s="2">
        <v>53251</v>
      </c>
      <c r="F862" s="2">
        <v>53251</v>
      </c>
    </row>
    <row r="863" spans="1:6" x14ac:dyDescent="0.25">
      <c r="A863" s="104">
        <v>20072</v>
      </c>
      <c r="B863" s="104" t="s">
        <v>947</v>
      </c>
      <c r="C863" s="104" t="s">
        <v>7615</v>
      </c>
      <c r="D863" s="104" t="s">
        <v>7617</v>
      </c>
      <c r="E863" s="2">
        <v>44709</v>
      </c>
      <c r="F863" s="2">
        <v>44709</v>
      </c>
    </row>
    <row r="864" spans="1:6" x14ac:dyDescent="0.25">
      <c r="A864" s="104">
        <v>20074</v>
      </c>
      <c r="B864" s="104" t="s">
        <v>947</v>
      </c>
      <c r="C864" s="104" t="s">
        <v>1274</v>
      </c>
      <c r="D864" s="104" t="s">
        <v>1276</v>
      </c>
      <c r="E864" s="2">
        <v>549509</v>
      </c>
      <c r="F864" s="2">
        <v>549509</v>
      </c>
    </row>
    <row r="865" spans="1:6" x14ac:dyDescent="0.25">
      <c r="A865" s="104">
        <v>20075</v>
      </c>
      <c r="B865" s="104" t="s">
        <v>947</v>
      </c>
      <c r="C865" s="104" t="s">
        <v>22313</v>
      </c>
      <c r="D865" s="104" t="s">
        <v>22314</v>
      </c>
      <c r="E865" s="2">
        <v>21950</v>
      </c>
      <c r="F865" s="2">
        <v>21950</v>
      </c>
    </row>
    <row r="866" spans="1:6" x14ac:dyDescent="0.25">
      <c r="A866" s="104">
        <v>20153</v>
      </c>
      <c r="B866" s="104" t="s">
        <v>947</v>
      </c>
      <c r="C866" s="104" t="s">
        <v>9129</v>
      </c>
      <c r="D866" s="104" t="s">
        <v>9131</v>
      </c>
      <c r="E866" s="2">
        <v>31154</v>
      </c>
      <c r="F866" s="2">
        <v>31154</v>
      </c>
    </row>
    <row r="867" spans="1:6" x14ac:dyDescent="0.25">
      <c r="A867" s="104">
        <v>20156</v>
      </c>
      <c r="B867" s="104" t="s">
        <v>947</v>
      </c>
      <c r="C867" s="104" t="s">
        <v>8503</v>
      </c>
      <c r="D867" s="104" t="s">
        <v>8505</v>
      </c>
      <c r="E867" s="2">
        <v>54543</v>
      </c>
      <c r="F867" s="2">
        <v>54543</v>
      </c>
    </row>
    <row r="868" spans="1:6" x14ac:dyDescent="0.25">
      <c r="A868" s="104">
        <v>92837</v>
      </c>
      <c r="B868" s="104" t="s">
        <v>947</v>
      </c>
      <c r="C868" s="104" t="s">
        <v>6986</v>
      </c>
      <c r="D868" s="104" t="s">
        <v>6988</v>
      </c>
      <c r="E868" s="2">
        <v>60982</v>
      </c>
      <c r="F868" s="2">
        <v>60982</v>
      </c>
    </row>
    <row r="869" spans="1:6" x14ac:dyDescent="0.25">
      <c r="A869" s="104">
        <v>20079</v>
      </c>
      <c r="B869" s="104" t="s">
        <v>947</v>
      </c>
      <c r="C869" s="104" t="s">
        <v>1134</v>
      </c>
      <c r="D869" s="104" t="s">
        <v>1136</v>
      </c>
      <c r="E869" s="2">
        <v>602677</v>
      </c>
      <c r="F869" s="2">
        <v>602677</v>
      </c>
    </row>
    <row r="870" spans="1:6" x14ac:dyDescent="0.25">
      <c r="A870" s="104">
        <v>20082</v>
      </c>
      <c r="B870" s="104" t="s">
        <v>947</v>
      </c>
      <c r="C870" s="104" t="s">
        <v>1041</v>
      </c>
      <c r="D870" s="104" t="s">
        <v>1043</v>
      </c>
      <c r="E870" s="2">
        <v>746492</v>
      </c>
      <c r="F870" s="2">
        <v>746492</v>
      </c>
    </row>
    <row r="871" spans="1:6" x14ac:dyDescent="0.25">
      <c r="A871" s="104">
        <v>20083</v>
      </c>
      <c r="B871" s="104" t="s">
        <v>947</v>
      </c>
      <c r="C871" s="104" t="s">
        <v>1152</v>
      </c>
      <c r="D871" s="104" t="s">
        <v>1154</v>
      </c>
      <c r="E871" s="2">
        <v>904134</v>
      </c>
      <c r="F871" s="2">
        <v>904134</v>
      </c>
    </row>
    <row r="872" spans="1:6" x14ac:dyDescent="0.25">
      <c r="A872" s="104">
        <v>26360</v>
      </c>
      <c r="B872" s="104" t="s">
        <v>947</v>
      </c>
      <c r="C872" s="104" t="s">
        <v>14159</v>
      </c>
      <c r="D872" s="104" t="s">
        <v>14161</v>
      </c>
      <c r="E872" s="2">
        <v>9214</v>
      </c>
      <c r="F872" s="2">
        <v>9214</v>
      </c>
    </row>
    <row r="873" spans="1:6" x14ac:dyDescent="0.25">
      <c r="A873" s="104">
        <v>27890</v>
      </c>
      <c r="B873" s="104" t="s">
        <v>947</v>
      </c>
      <c r="C873" s="104" t="s">
        <v>6923</v>
      </c>
      <c r="D873" s="104" t="s">
        <v>6925</v>
      </c>
      <c r="E873" s="2">
        <v>13143</v>
      </c>
      <c r="F873" s="2">
        <v>13143</v>
      </c>
    </row>
    <row r="874" spans="1:6" x14ac:dyDescent="0.25">
      <c r="A874" s="104">
        <v>541162</v>
      </c>
      <c r="B874" s="104" t="s">
        <v>947</v>
      </c>
      <c r="C874" s="104" t="s">
        <v>15633</v>
      </c>
      <c r="D874" s="104" t="s">
        <v>15635</v>
      </c>
      <c r="E874" s="2">
        <v>2412</v>
      </c>
      <c r="F874" s="2">
        <v>2412</v>
      </c>
    </row>
    <row r="875" spans="1:6" x14ac:dyDescent="0.25">
      <c r="A875" s="104">
        <v>862972</v>
      </c>
      <c r="B875" s="104" t="s">
        <v>947</v>
      </c>
      <c r="C875" s="104" t="s">
        <v>21814</v>
      </c>
      <c r="D875" s="104" t="s">
        <v>22315</v>
      </c>
      <c r="E875" s="2">
        <v>6088</v>
      </c>
      <c r="F875" s="2">
        <v>6088</v>
      </c>
    </row>
    <row r="876" spans="1:6" x14ac:dyDescent="0.25">
      <c r="A876" s="104">
        <v>23457</v>
      </c>
      <c r="B876" s="104" t="s">
        <v>947</v>
      </c>
      <c r="C876" s="104" t="s">
        <v>13411</v>
      </c>
      <c r="D876" s="104" t="s">
        <v>21815</v>
      </c>
      <c r="E876" s="2">
        <v>14450</v>
      </c>
      <c r="F876" s="2">
        <v>14450</v>
      </c>
    </row>
    <row r="877" spans="1:6" x14ac:dyDescent="0.25">
      <c r="A877" s="104">
        <v>23461</v>
      </c>
      <c r="B877" s="104" t="s">
        <v>947</v>
      </c>
      <c r="C877" s="104" t="s">
        <v>10630</v>
      </c>
      <c r="D877" s="104" t="s">
        <v>10632</v>
      </c>
      <c r="E877" s="2">
        <v>17923</v>
      </c>
      <c r="F877" s="2">
        <v>17923</v>
      </c>
    </row>
    <row r="878" spans="1:6" x14ac:dyDescent="0.25">
      <c r="A878" s="104">
        <v>22843</v>
      </c>
      <c r="B878" s="104" t="s">
        <v>947</v>
      </c>
      <c r="C878" s="104" t="s">
        <v>6259</v>
      </c>
      <c r="D878" s="104" t="s">
        <v>6261</v>
      </c>
      <c r="E878" s="2">
        <v>103481</v>
      </c>
      <c r="F878" s="2">
        <v>103481</v>
      </c>
    </row>
    <row r="879" spans="1:6" x14ac:dyDescent="0.25">
      <c r="A879" s="104">
        <v>26361</v>
      </c>
      <c r="B879" s="104" t="s">
        <v>947</v>
      </c>
      <c r="C879" s="104" t="s">
        <v>10243</v>
      </c>
      <c r="D879" s="104" t="s">
        <v>10245</v>
      </c>
      <c r="E879" s="2">
        <v>11856</v>
      </c>
      <c r="F879" s="2">
        <v>11856</v>
      </c>
    </row>
    <row r="880" spans="1:6" x14ac:dyDescent="0.25">
      <c r="A880" s="104">
        <v>113577</v>
      </c>
      <c r="B880" s="104" t="s">
        <v>947</v>
      </c>
      <c r="C880" s="104" t="s">
        <v>4919</v>
      </c>
      <c r="D880" s="104" t="s">
        <v>4921</v>
      </c>
      <c r="E880" s="2">
        <v>102315</v>
      </c>
      <c r="F880" s="2">
        <v>102315</v>
      </c>
    </row>
    <row r="881" spans="1:6" x14ac:dyDescent="0.25">
      <c r="A881" s="104">
        <v>20729</v>
      </c>
      <c r="B881" s="104" t="s">
        <v>947</v>
      </c>
      <c r="C881" s="104" t="s">
        <v>2267</v>
      </c>
      <c r="D881" s="104" t="s">
        <v>2269</v>
      </c>
      <c r="E881" s="2">
        <v>349601</v>
      </c>
      <c r="F881" s="2">
        <v>349601</v>
      </c>
    </row>
    <row r="882" spans="1:6" x14ac:dyDescent="0.25">
      <c r="A882" s="104">
        <v>193616</v>
      </c>
      <c r="B882" s="104" t="s">
        <v>947</v>
      </c>
      <c r="C882" s="104" t="s">
        <v>21952</v>
      </c>
      <c r="D882" s="104" t="s">
        <v>21953</v>
      </c>
      <c r="E882" s="2">
        <v>1651</v>
      </c>
      <c r="F882" s="2">
        <v>1651</v>
      </c>
    </row>
    <row r="883" spans="1:6" x14ac:dyDescent="0.25">
      <c r="A883" s="104">
        <v>25192</v>
      </c>
      <c r="B883" s="104" t="s">
        <v>947</v>
      </c>
      <c r="C883" s="104" t="s">
        <v>6995</v>
      </c>
      <c r="D883" s="104" t="s">
        <v>6997</v>
      </c>
      <c r="E883" s="2">
        <v>50805</v>
      </c>
      <c r="F883" s="2">
        <v>50805</v>
      </c>
    </row>
    <row r="884" spans="1:6" x14ac:dyDescent="0.25">
      <c r="A884" s="104">
        <v>567788</v>
      </c>
      <c r="B884" s="104" t="s">
        <v>947</v>
      </c>
      <c r="C884" s="104" t="s">
        <v>12567</v>
      </c>
      <c r="D884" s="104" t="s">
        <v>12569</v>
      </c>
      <c r="E884" s="2">
        <v>0</v>
      </c>
      <c r="F884" s="2">
        <v>0</v>
      </c>
    </row>
    <row r="885" spans="1:6" x14ac:dyDescent="0.25">
      <c r="A885" s="104">
        <v>428365</v>
      </c>
      <c r="B885" s="104" t="s">
        <v>947</v>
      </c>
      <c r="C885" s="104" t="s">
        <v>9387</v>
      </c>
      <c r="D885" s="104" t="s">
        <v>9389</v>
      </c>
      <c r="E885" s="2">
        <v>17568</v>
      </c>
      <c r="F885" s="2">
        <v>17568</v>
      </c>
    </row>
    <row r="886" spans="1:6" x14ac:dyDescent="0.25">
      <c r="A886" s="104">
        <v>25197</v>
      </c>
      <c r="B886" s="104" t="s">
        <v>947</v>
      </c>
      <c r="C886" s="104" t="s">
        <v>11624</v>
      </c>
      <c r="D886" s="104" t="s">
        <v>11626</v>
      </c>
      <c r="E886" s="2">
        <v>19332</v>
      </c>
      <c r="F886" s="2">
        <v>19332</v>
      </c>
    </row>
    <row r="887" spans="1:6" x14ac:dyDescent="0.25">
      <c r="A887" s="104">
        <v>20625</v>
      </c>
      <c r="B887" s="104" t="s">
        <v>947</v>
      </c>
      <c r="C887" s="104" t="s">
        <v>7594</v>
      </c>
      <c r="D887" s="104" t="s">
        <v>7596</v>
      </c>
      <c r="E887" s="2">
        <v>132984</v>
      </c>
      <c r="F887" s="2">
        <v>132984</v>
      </c>
    </row>
    <row r="888" spans="1:6" x14ac:dyDescent="0.25">
      <c r="A888" s="104">
        <v>25110</v>
      </c>
      <c r="B888" s="104" t="s">
        <v>947</v>
      </c>
      <c r="C888" s="104" t="s">
        <v>9762</v>
      </c>
      <c r="D888" s="104" t="s">
        <v>9764</v>
      </c>
      <c r="E888" s="2">
        <v>24096</v>
      </c>
      <c r="F888" s="2">
        <v>24096</v>
      </c>
    </row>
    <row r="889" spans="1:6" x14ac:dyDescent="0.25">
      <c r="A889" s="104">
        <v>25141</v>
      </c>
      <c r="B889" s="104" t="s">
        <v>947</v>
      </c>
      <c r="C889" s="104" t="s">
        <v>2234</v>
      </c>
      <c r="D889" s="104" t="s">
        <v>2236</v>
      </c>
      <c r="E889" s="2">
        <v>309286</v>
      </c>
      <c r="F889" s="2">
        <v>309286</v>
      </c>
    </row>
    <row r="890" spans="1:6" x14ac:dyDescent="0.25">
      <c r="A890" s="104">
        <v>26916</v>
      </c>
      <c r="B890" s="104" t="s">
        <v>947</v>
      </c>
      <c r="C890" s="104" t="s">
        <v>7714</v>
      </c>
      <c r="D890" s="104" t="s">
        <v>7716</v>
      </c>
      <c r="E890" s="2">
        <v>40629</v>
      </c>
      <c r="F890" s="2">
        <v>40629</v>
      </c>
    </row>
    <row r="891" spans="1:6" x14ac:dyDescent="0.25">
      <c r="A891" s="104">
        <v>22304</v>
      </c>
      <c r="B891" s="104" t="s">
        <v>947</v>
      </c>
      <c r="C891" s="104" t="s">
        <v>7591</v>
      </c>
      <c r="D891" s="104" t="s">
        <v>7593</v>
      </c>
      <c r="E891" s="2">
        <v>42291</v>
      </c>
      <c r="F891" s="2">
        <v>42291</v>
      </c>
    </row>
    <row r="892" spans="1:6" x14ac:dyDescent="0.25">
      <c r="A892" s="104">
        <v>22164</v>
      </c>
      <c r="B892" s="104" t="s">
        <v>947</v>
      </c>
      <c r="C892" s="104" t="s">
        <v>12751</v>
      </c>
      <c r="D892" s="104" t="s">
        <v>12753</v>
      </c>
      <c r="E892" s="2">
        <v>12231</v>
      </c>
      <c r="F892" s="2">
        <v>12231</v>
      </c>
    </row>
    <row r="893" spans="1:6" x14ac:dyDescent="0.25">
      <c r="A893" s="104">
        <v>19783</v>
      </c>
      <c r="B893" s="104" t="s">
        <v>947</v>
      </c>
      <c r="C893" s="104" t="s">
        <v>17089</v>
      </c>
      <c r="D893" s="104" t="s">
        <v>17091</v>
      </c>
      <c r="E893" s="2">
        <v>0</v>
      </c>
      <c r="F893" s="2">
        <v>0</v>
      </c>
    </row>
    <row r="894" spans="1:6" x14ac:dyDescent="0.25">
      <c r="A894" s="104">
        <v>444892</v>
      </c>
      <c r="B894" s="104" t="s">
        <v>947</v>
      </c>
      <c r="C894" s="104" t="s">
        <v>6430</v>
      </c>
      <c r="D894" s="104" t="s">
        <v>6432</v>
      </c>
      <c r="E894" s="2">
        <v>63069</v>
      </c>
      <c r="F894" s="2">
        <v>63069</v>
      </c>
    </row>
    <row r="895" spans="1:6" x14ac:dyDescent="0.25">
      <c r="A895" s="104">
        <v>444895</v>
      </c>
      <c r="B895" s="104" t="s">
        <v>947</v>
      </c>
      <c r="C895" s="104" t="s">
        <v>18593</v>
      </c>
      <c r="D895" s="104" t="s">
        <v>18594</v>
      </c>
      <c r="E895" s="2">
        <v>5358</v>
      </c>
      <c r="F895" s="2">
        <v>5358</v>
      </c>
    </row>
    <row r="896" spans="1:6" x14ac:dyDescent="0.25">
      <c r="A896" s="104">
        <v>444888</v>
      </c>
      <c r="B896" s="104" t="s">
        <v>947</v>
      </c>
      <c r="C896" s="104" t="s">
        <v>11481</v>
      </c>
      <c r="D896" s="104" t="s">
        <v>11482</v>
      </c>
      <c r="E896" s="2">
        <v>0</v>
      </c>
      <c r="F896" s="2">
        <v>0</v>
      </c>
    </row>
    <row r="897" spans="1:6" x14ac:dyDescent="0.25">
      <c r="A897" s="104">
        <v>25246</v>
      </c>
      <c r="B897" s="104" t="s">
        <v>947</v>
      </c>
      <c r="C897" s="104" t="s">
        <v>11439</v>
      </c>
      <c r="D897" s="104" t="s">
        <v>11441</v>
      </c>
      <c r="E897" s="2">
        <v>8038</v>
      </c>
      <c r="F897" s="2">
        <v>8038</v>
      </c>
    </row>
    <row r="898" spans="1:6" x14ac:dyDescent="0.25">
      <c r="A898" s="104">
        <v>441936</v>
      </c>
      <c r="B898" s="104" t="s">
        <v>947</v>
      </c>
      <c r="C898" s="104" t="s">
        <v>14810</v>
      </c>
      <c r="D898" s="104" t="s">
        <v>14812</v>
      </c>
      <c r="E898" s="2">
        <v>5707</v>
      </c>
      <c r="F898" s="2">
        <v>5707</v>
      </c>
    </row>
    <row r="899" spans="1:6" x14ac:dyDescent="0.25">
      <c r="A899" s="104">
        <v>28613</v>
      </c>
      <c r="B899" s="104" t="s">
        <v>947</v>
      </c>
      <c r="C899" s="104" t="s">
        <v>4459</v>
      </c>
      <c r="D899" s="104" t="s">
        <v>4461</v>
      </c>
      <c r="E899" s="2">
        <v>100412</v>
      </c>
      <c r="F899" s="2">
        <v>100412</v>
      </c>
    </row>
    <row r="900" spans="1:6" x14ac:dyDescent="0.25">
      <c r="A900" s="104">
        <v>23732</v>
      </c>
      <c r="B900" s="104" t="s">
        <v>947</v>
      </c>
      <c r="C900" s="104" t="s">
        <v>16246</v>
      </c>
      <c r="D900" s="104" t="s">
        <v>16248</v>
      </c>
      <c r="E900" s="2">
        <v>5613</v>
      </c>
      <c r="F900" s="2">
        <v>5613</v>
      </c>
    </row>
    <row r="901" spans="1:6" x14ac:dyDescent="0.25">
      <c r="A901" s="104">
        <v>767562</v>
      </c>
      <c r="B901" s="104" t="s">
        <v>947</v>
      </c>
      <c r="C901" s="104" t="s">
        <v>13169</v>
      </c>
      <c r="D901" s="104" t="s">
        <v>13171</v>
      </c>
      <c r="E901" s="2">
        <v>2596</v>
      </c>
      <c r="F901" s="2">
        <v>2596</v>
      </c>
    </row>
    <row r="902" spans="1:6" x14ac:dyDescent="0.25">
      <c r="A902" s="104">
        <v>24980</v>
      </c>
      <c r="B902" s="104" t="s">
        <v>947</v>
      </c>
      <c r="C902" s="104" t="s">
        <v>11862</v>
      </c>
      <c r="D902" s="104" t="s">
        <v>21954</v>
      </c>
      <c r="E902" s="2">
        <v>12938</v>
      </c>
      <c r="F902" s="2">
        <v>12938</v>
      </c>
    </row>
    <row r="903" spans="1:6" x14ac:dyDescent="0.25">
      <c r="A903" s="104">
        <v>191601</v>
      </c>
      <c r="B903" s="104" t="s">
        <v>947</v>
      </c>
      <c r="C903" s="104" t="s">
        <v>3832</v>
      </c>
      <c r="D903" s="104" t="s">
        <v>3834</v>
      </c>
      <c r="E903" s="2">
        <v>94433</v>
      </c>
      <c r="F903" s="2">
        <v>94433</v>
      </c>
    </row>
    <row r="904" spans="1:6" x14ac:dyDescent="0.25">
      <c r="A904" s="104">
        <v>26412</v>
      </c>
      <c r="B904" s="104" t="s">
        <v>947</v>
      </c>
      <c r="C904" s="104" t="s">
        <v>1077</v>
      </c>
      <c r="D904" s="104" t="s">
        <v>1079</v>
      </c>
      <c r="E904" s="2">
        <v>942731</v>
      </c>
      <c r="F904" s="2">
        <v>942731</v>
      </c>
    </row>
    <row r="905" spans="1:6" x14ac:dyDescent="0.25">
      <c r="A905" s="104">
        <v>26413</v>
      </c>
      <c r="B905" s="104" t="s">
        <v>947</v>
      </c>
      <c r="C905" s="104" t="s">
        <v>16609</v>
      </c>
      <c r="D905" s="104" t="s">
        <v>16611</v>
      </c>
      <c r="E905" s="2">
        <v>2390</v>
      </c>
      <c r="F905" s="2">
        <v>2390</v>
      </c>
    </row>
    <row r="906" spans="1:6" x14ac:dyDescent="0.25">
      <c r="A906" s="104">
        <v>781138</v>
      </c>
      <c r="B906" s="104" t="s">
        <v>947</v>
      </c>
      <c r="C906" s="104" t="s">
        <v>18734</v>
      </c>
      <c r="D906" s="104" t="s">
        <v>18735</v>
      </c>
      <c r="E906" s="2">
        <v>9424</v>
      </c>
      <c r="F906" s="2">
        <v>9424</v>
      </c>
    </row>
    <row r="907" spans="1:6" x14ac:dyDescent="0.25">
      <c r="A907" s="104">
        <v>685046</v>
      </c>
      <c r="B907" s="104" t="s">
        <v>947</v>
      </c>
      <c r="C907" s="104" t="s">
        <v>22316</v>
      </c>
      <c r="D907" s="104" t="s">
        <v>22317</v>
      </c>
      <c r="E907" s="2">
        <v>10563</v>
      </c>
      <c r="F907" s="2">
        <v>10563</v>
      </c>
    </row>
    <row r="908" spans="1:6" x14ac:dyDescent="0.25">
      <c r="A908" s="104">
        <v>717453</v>
      </c>
      <c r="B908" s="104" t="s">
        <v>947</v>
      </c>
      <c r="C908" s="104" t="s">
        <v>11591</v>
      </c>
      <c r="D908" s="104" t="s">
        <v>11593</v>
      </c>
      <c r="E908" s="2">
        <v>11464</v>
      </c>
      <c r="F908" s="2">
        <v>11464</v>
      </c>
    </row>
    <row r="909" spans="1:6" x14ac:dyDescent="0.25">
      <c r="A909" s="104">
        <v>847179</v>
      </c>
      <c r="B909" s="104" t="s">
        <v>947</v>
      </c>
      <c r="C909" s="104" t="s">
        <v>21627</v>
      </c>
      <c r="D909" s="104" t="s">
        <v>21628</v>
      </c>
      <c r="E909" s="2">
        <v>3698</v>
      </c>
      <c r="F909" s="2">
        <v>3698</v>
      </c>
    </row>
    <row r="910" spans="1:6" x14ac:dyDescent="0.25">
      <c r="A910" s="104">
        <v>21338</v>
      </c>
      <c r="B910" s="104" t="s">
        <v>947</v>
      </c>
      <c r="C910" s="104" t="s">
        <v>4880</v>
      </c>
      <c r="D910" s="104" t="s">
        <v>4882</v>
      </c>
      <c r="E910" s="2">
        <v>96519</v>
      </c>
      <c r="F910" s="2">
        <v>96519</v>
      </c>
    </row>
    <row r="911" spans="1:6" x14ac:dyDescent="0.25">
      <c r="A911" s="104">
        <v>20734</v>
      </c>
      <c r="B911" s="104" t="s">
        <v>947</v>
      </c>
      <c r="C911" s="104" t="s">
        <v>2729</v>
      </c>
      <c r="D911" s="104" t="s">
        <v>2731</v>
      </c>
      <c r="E911" s="2">
        <v>237324</v>
      </c>
      <c r="F911" s="2">
        <v>237324</v>
      </c>
    </row>
    <row r="912" spans="1:6" x14ac:dyDescent="0.25">
      <c r="A912" s="104">
        <v>590365</v>
      </c>
      <c r="B912" s="104" t="s">
        <v>947</v>
      </c>
      <c r="C912" s="104" t="s">
        <v>6097</v>
      </c>
      <c r="D912" s="104" t="s">
        <v>6099</v>
      </c>
      <c r="E912" s="2">
        <v>3820</v>
      </c>
      <c r="F912" s="2">
        <v>3820</v>
      </c>
    </row>
    <row r="913" spans="1:6" x14ac:dyDescent="0.25">
      <c r="A913" s="104">
        <v>21459</v>
      </c>
      <c r="B913" s="104" t="s">
        <v>947</v>
      </c>
      <c r="C913" s="104" t="s">
        <v>5294</v>
      </c>
      <c r="D913" s="104" t="s">
        <v>5296</v>
      </c>
      <c r="E913" s="2">
        <v>146599</v>
      </c>
      <c r="F913" s="2">
        <v>146599</v>
      </c>
    </row>
    <row r="914" spans="1:6" x14ac:dyDescent="0.25">
      <c r="A914" s="104">
        <v>457373</v>
      </c>
      <c r="B914" s="104" t="s">
        <v>947</v>
      </c>
      <c r="C914" s="104" t="s">
        <v>7013</v>
      </c>
      <c r="D914" s="104" t="s">
        <v>7015</v>
      </c>
      <c r="E914" s="2">
        <v>41720</v>
      </c>
      <c r="F914" s="2">
        <v>41720</v>
      </c>
    </row>
    <row r="915" spans="1:6" x14ac:dyDescent="0.25">
      <c r="A915" s="104">
        <v>23898</v>
      </c>
      <c r="B915" s="104" t="s">
        <v>947</v>
      </c>
      <c r="C915" s="104" t="s">
        <v>11475</v>
      </c>
      <c r="D915" s="104" t="s">
        <v>11477</v>
      </c>
      <c r="E915" s="2">
        <v>11433</v>
      </c>
      <c r="F915" s="2">
        <v>11433</v>
      </c>
    </row>
    <row r="916" spans="1:6" x14ac:dyDescent="0.25">
      <c r="A916" s="104">
        <v>23775</v>
      </c>
      <c r="B916" s="104" t="s">
        <v>947</v>
      </c>
      <c r="C916" s="104" t="s">
        <v>7127</v>
      </c>
      <c r="D916" s="104" t="s">
        <v>7129</v>
      </c>
      <c r="E916" s="2">
        <v>83690</v>
      </c>
      <c r="F916" s="2">
        <v>83690</v>
      </c>
    </row>
    <row r="917" spans="1:6" x14ac:dyDescent="0.25">
      <c r="A917" s="104">
        <v>208544</v>
      </c>
      <c r="B917" s="104" t="s">
        <v>947</v>
      </c>
      <c r="C917" s="104" t="s">
        <v>22318</v>
      </c>
      <c r="D917" s="104" t="s">
        <v>22319</v>
      </c>
      <c r="E917" s="2">
        <v>7499</v>
      </c>
      <c r="F917" s="2">
        <v>7499</v>
      </c>
    </row>
    <row r="918" spans="1:6" x14ac:dyDescent="0.25">
      <c r="A918" s="104">
        <v>207503</v>
      </c>
      <c r="B918" s="104" t="s">
        <v>947</v>
      </c>
      <c r="C918" s="104" t="s">
        <v>9186</v>
      </c>
      <c r="D918" s="104" t="s">
        <v>9188</v>
      </c>
      <c r="E918" s="2">
        <v>19208</v>
      </c>
      <c r="F918" s="2">
        <v>19208</v>
      </c>
    </row>
    <row r="919" spans="1:6" x14ac:dyDescent="0.25">
      <c r="A919" s="104">
        <v>555560</v>
      </c>
      <c r="B919" s="104" t="s">
        <v>947</v>
      </c>
      <c r="C919" s="104" t="s">
        <v>12892</v>
      </c>
      <c r="D919" s="104" t="s">
        <v>12894</v>
      </c>
      <c r="E919" s="2">
        <v>10029</v>
      </c>
      <c r="F919" s="2">
        <v>10029</v>
      </c>
    </row>
    <row r="920" spans="1:6" x14ac:dyDescent="0.25">
      <c r="A920" s="104">
        <v>22440</v>
      </c>
      <c r="B920" s="104" t="s">
        <v>947</v>
      </c>
      <c r="C920" s="104" t="s">
        <v>8752</v>
      </c>
      <c r="D920" s="104" t="s">
        <v>21716</v>
      </c>
      <c r="E920" s="2">
        <v>74223</v>
      </c>
      <c r="F920" s="2">
        <v>74223</v>
      </c>
    </row>
    <row r="921" spans="1:6" x14ac:dyDescent="0.25">
      <c r="A921" s="104">
        <v>26924</v>
      </c>
      <c r="B921" s="104" t="s">
        <v>947</v>
      </c>
      <c r="C921" s="104" t="s">
        <v>10180</v>
      </c>
      <c r="D921" s="104" t="s">
        <v>10182</v>
      </c>
      <c r="E921" s="2">
        <v>31569</v>
      </c>
      <c r="F921" s="2">
        <v>31569</v>
      </c>
    </row>
    <row r="922" spans="1:6" x14ac:dyDescent="0.25">
      <c r="A922" s="104">
        <v>25886</v>
      </c>
      <c r="B922" s="104" t="s">
        <v>947</v>
      </c>
      <c r="C922" s="104" t="s">
        <v>2717</v>
      </c>
      <c r="D922" s="104" t="s">
        <v>2719</v>
      </c>
      <c r="E922" s="2">
        <v>235954</v>
      </c>
      <c r="F922" s="2">
        <v>235954</v>
      </c>
    </row>
    <row r="923" spans="1:6" x14ac:dyDescent="0.25">
      <c r="A923" s="104">
        <v>24292</v>
      </c>
      <c r="B923" s="104" t="s">
        <v>947</v>
      </c>
      <c r="C923" s="104" t="s">
        <v>11424</v>
      </c>
      <c r="D923" s="104" t="s">
        <v>11426</v>
      </c>
      <c r="E923" s="2">
        <v>23060</v>
      </c>
      <c r="F923" s="2">
        <v>23060</v>
      </c>
    </row>
    <row r="924" spans="1:6" x14ac:dyDescent="0.25">
      <c r="A924" s="104">
        <v>461528</v>
      </c>
      <c r="B924" s="104" t="s">
        <v>947</v>
      </c>
      <c r="C924" s="104" t="s">
        <v>15074</v>
      </c>
      <c r="D924" s="104" t="s">
        <v>15076</v>
      </c>
      <c r="E924" s="2">
        <v>0</v>
      </c>
      <c r="F924" s="2">
        <v>0</v>
      </c>
    </row>
    <row r="925" spans="1:6" x14ac:dyDescent="0.25">
      <c r="A925" s="104">
        <v>687132</v>
      </c>
      <c r="B925" s="104" t="s">
        <v>947</v>
      </c>
      <c r="C925" s="104" t="s">
        <v>11116</v>
      </c>
      <c r="D925" s="104" t="s">
        <v>11118</v>
      </c>
      <c r="E925" s="2">
        <v>25772</v>
      </c>
      <c r="F925" s="2">
        <v>25772</v>
      </c>
    </row>
    <row r="926" spans="1:6" x14ac:dyDescent="0.25">
      <c r="A926" s="104">
        <v>25429</v>
      </c>
      <c r="B926" s="104" t="s">
        <v>947</v>
      </c>
      <c r="C926" s="104" t="s">
        <v>12826</v>
      </c>
      <c r="D926" s="104" t="s">
        <v>12828</v>
      </c>
      <c r="E926" s="2">
        <v>4554</v>
      </c>
      <c r="F926" s="2">
        <v>4554</v>
      </c>
    </row>
    <row r="927" spans="1:6" x14ac:dyDescent="0.25">
      <c r="A927" s="104">
        <v>20536</v>
      </c>
      <c r="B927" s="104" t="s">
        <v>947</v>
      </c>
      <c r="C927" s="104" t="s">
        <v>8896</v>
      </c>
      <c r="D927" s="104" t="s">
        <v>8898</v>
      </c>
      <c r="E927" s="2">
        <v>56563</v>
      </c>
      <c r="F927" s="2">
        <v>56563</v>
      </c>
    </row>
    <row r="928" spans="1:6" x14ac:dyDescent="0.25">
      <c r="A928" s="104">
        <v>25451</v>
      </c>
      <c r="B928" s="104" t="s">
        <v>947</v>
      </c>
      <c r="C928" s="104" t="s">
        <v>7558</v>
      </c>
      <c r="D928" s="104" t="s">
        <v>7560</v>
      </c>
      <c r="E928" s="2">
        <v>41368</v>
      </c>
      <c r="F928" s="2">
        <v>41368</v>
      </c>
    </row>
    <row r="929" spans="1:6" x14ac:dyDescent="0.25">
      <c r="A929" s="104">
        <v>25887</v>
      </c>
      <c r="B929" s="104" t="s">
        <v>947</v>
      </c>
      <c r="C929" s="104" t="s">
        <v>2384</v>
      </c>
      <c r="D929" s="104" t="s">
        <v>2386</v>
      </c>
      <c r="E929" s="2">
        <v>251312</v>
      </c>
      <c r="F929" s="2">
        <v>251312</v>
      </c>
    </row>
    <row r="930" spans="1:6" x14ac:dyDescent="0.25">
      <c r="A930" s="104">
        <v>20626</v>
      </c>
      <c r="B930" s="104" t="s">
        <v>947</v>
      </c>
      <c r="C930" s="104" t="s">
        <v>4615</v>
      </c>
      <c r="D930" s="104" t="s">
        <v>4617</v>
      </c>
      <c r="E930" s="2">
        <v>213174</v>
      </c>
      <c r="F930" s="2">
        <v>213174</v>
      </c>
    </row>
    <row r="931" spans="1:6" x14ac:dyDescent="0.25">
      <c r="A931" s="104">
        <v>206239</v>
      </c>
      <c r="B931" s="104" t="s">
        <v>947</v>
      </c>
      <c r="C931" s="104" t="s">
        <v>14646</v>
      </c>
      <c r="D931" s="104" t="s">
        <v>14648</v>
      </c>
      <c r="E931" s="2">
        <v>7702</v>
      </c>
      <c r="F931" s="2">
        <v>7702</v>
      </c>
    </row>
    <row r="932" spans="1:6" x14ac:dyDescent="0.25">
      <c r="A932" s="104">
        <v>24118</v>
      </c>
      <c r="B932" s="104" t="s">
        <v>947</v>
      </c>
      <c r="C932" s="104" t="s">
        <v>5228</v>
      </c>
      <c r="D932" s="104" t="s">
        <v>5230</v>
      </c>
      <c r="E932" s="2">
        <v>77191</v>
      </c>
      <c r="F932" s="2">
        <v>77191</v>
      </c>
    </row>
    <row r="933" spans="1:6" x14ac:dyDescent="0.25">
      <c r="A933" s="104">
        <v>25698</v>
      </c>
      <c r="B933" s="104" t="s">
        <v>947</v>
      </c>
      <c r="C933" s="104" t="s">
        <v>3235</v>
      </c>
      <c r="D933" s="104" t="s">
        <v>3237</v>
      </c>
      <c r="E933" s="2">
        <v>162916</v>
      </c>
      <c r="F933" s="2">
        <v>162916</v>
      </c>
    </row>
    <row r="934" spans="1:6" x14ac:dyDescent="0.25">
      <c r="A934" s="104">
        <v>25509</v>
      </c>
      <c r="B934" s="104" t="s">
        <v>947</v>
      </c>
      <c r="C934" s="104" t="s">
        <v>5888</v>
      </c>
      <c r="D934" s="104" t="s">
        <v>3237</v>
      </c>
      <c r="E934" s="2">
        <v>64177</v>
      </c>
      <c r="F934" s="2">
        <v>64177</v>
      </c>
    </row>
    <row r="935" spans="1:6" x14ac:dyDescent="0.25">
      <c r="A935" s="104">
        <v>20309</v>
      </c>
      <c r="B935" s="104" t="s">
        <v>947</v>
      </c>
      <c r="C935" s="104" t="s">
        <v>6857</v>
      </c>
      <c r="D935" s="104" t="s">
        <v>6859</v>
      </c>
      <c r="E935" s="2">
        <v>60548</v>
      </c>
      <c r="F935" s="2">
        <v>60548</v>
      </c>
    </row>
    <row r="936" spans="1:6" x14ac:dyDescent="0.25">
      <c r="A936" s="104">
        <v>27584</v>
      </c>
      <c r="B936" s="104" t="s">
        <v>947</v>
      </c>
      <c r="C936" s="104" t="s">
        <v>11666</v>
      </c>
      <c r="D936" s="104" t="s">
        <v>11668</v>
      </c>
      <c r="E936" s="2">
        <v>15631</v>
      </c>
      <c r="F936" s="2">
        <v>15631</v>
      </c>
    </row>
    <row r="937" spans="1:6" x14ac:dyDescent="0.25">
      <c r="A937" s="104">
        <v>25605</v>
      </c>
      <c r="B937" s="104" t="s">
        <v>947</v>
      </c>
      <c r="C937" s="104" t="s">
        <v>16146</v>
      </c>
      <c r="D937" s="104" t="s">
        <v>16148</v>
      </c>
      <c r="E937" s="2">
        <v>1581</v>
      </c>
      <c r="F937" s="2">
        <v>1581</v>
      </c>
    </row>
    <row r="938" spans="1:6" x14ac:dyDescent="0.25">
      <c r="A938" s="104">
        <v>845162</v>
      </c>
      <c r="B938" s="104" t="s">
        <v>947</v>
      </c>
      <c r="C938" s="104" t="s">
        <v>8014</v>
      </c>
      <c r="D938" s="104" t="s">
        <v>8016</v>
      </c>
      <c r="E938" s="2">
        <v>90898</v>
      </c>
      <c r="F938" s="2">
        <v>90898</v>
      </c>
    </row>
    <row r="939" spans="1:6" x14ac:dyDescent="0.25">
      <c r="A939" s="104">
        <v>515233</v>
      </c>
      <c r="B939" s="104" t="s">
        <v>947</v>
      </c>
      <c r="C939" s="104" t="s">
        <v>12357</v>
      </c>
      <c r="D939" s="104" t="s">
        <v>12359</v>
      </c>
      <c r="E939" s="2">
        <v>8134</v>
      </c>
      <c r="F939" s="2">
        <v>8134</v>
      </c>
    </row>
    <row r="940" spans="1:6" x14ac:dyDescent="0.25">
      <c r="A940" s="104">
        <v>460694</v>
      </c>
      <c r="B940" s="104" t="s">
        <v>947</v>
      </c>
      <c r="C940" s="104" t="s">
        <v>5156</v>
      </c>
      <c r="D940" s="104" t="s">
        <v>5158</v>
      </c>
      <c r="E940" s="2">
        <v>57037</v>
      </c>
      <c r="F940" s="2">
        <v>57037</v>
      </c>
    </row>
    <row r="941" spans="1:6" x14ac:dyDescent="0.25">
      <c r="A941" s="104">
        <v>519671</v>
      </c>
      <c r="B941" s="104" t="s">
        <v>947</v>
      </c>
      <c r="C941" s="104" t="s">
        <v>13557</v>
      </c>
      <c r="D941" s="104" t="s">
        <v>13558</v>
      </c>
      <c r="E941" s="2">
        <v>0</v>
      </c>
      <c r="F941" s="2">
        <v>0</v>
      </c>
    </row>
    <row r="942" spans="1:6" x14ac:dyDescent="0.25">
      <c r="A942" s="104">
        <v>561316</v>
      </c>
      <c r="B942" s="104" t="s">
        <v>947</v>
      </c>
      <c r="C942" s="104" t="s">
        <v>10738</v>
      </c>
      <c r="D942" s="104" t="s">
        <v>22086</v>
      </c>
      <c r="E942" s="2">
        <v>11659</v>
      </c>
      <c r="F942" s="2">
        <v>11659</v>
      </c>
    </row>
    <row r="943" spans="1:6" x14ac:dyDescent="0.25">
      <c r="A943" s="104">
        <v>22040</v>
      </c>
      <c r="B943" s="104" t="s">
        <v>947</v>
      </c>
      <c r="C943" s="104" t="s">
        <v>9543</v>
      </c>
      <c r="D943" s="104" t="s">
        <v>9545</v>
      </c>
      <c r="E943" s="2">
        <v>36262</v>
      </c>
      <c r="F943" s="2">
        <v>36262</v>
      </c>
    </row>
    <row r="944" spans="1:6" x14ac:dyDescent="0.25">
      <c r="A944" s="104">
        <v>484673</v>
      </c>
      <c r="B944" s="104" t="s">
        <v>947</v>
      </c>
      <c r="C944" s="104" t="s">
        <v>7004</v>
      </c>
      <c r="D944" s="104" t="s">
        <v>22324</v>
      </c>
      <c r="E944" s="2">
        <v>47113</v>
      </c>
      <c r="F944" s="2">
        <v>47113</v>
      </c>
    </row>
    <row r="945" spans="1:6" x14ac:dyDescent="0.25">
      <c r="A945" s="104">
        <v>725988</v>
      </c>
      <c r="B945" s="104" t="s">
        <v>947</v>
      </c>
      <c r="C945" s="104" t="s">
        <v>2285</v>
      </c>
      <c r="D945" s="104" t="s">
        <v>2287</v>
      </c>
      <c r="E945" s="2">
        <v>259996</v>
      </c>
      <c r="F945" s="2">
        <v>259996</v>
      </c>
    </row>
    <row r="946" spans="1:6" x14ac:dyDescent="0.25">
      <c r="A946" s="104">
        <v>698904</v>
      </c>
      <c r="B946" s="104" t="s">
        <v>947</v>
      </c>
      <c r="C946" s="104" t="s">
        <v>5642</v>
      </c>
      <c r="D946" s="104" t="s">
        <v>5644</v>
      </c>
      <c r="E946" s="2">
        <v>107302</v>
      </c>
      <c r="F946" s="2">
        <v>107302</v>
      </c>
    </row>
    <row r="947" spans="1:6" x14ac:dyDescent="0.25">
      <c r="A947" s="104">
        <v>838357</v>
      </c>
      <c r="B947" s="104" t="s">
        <v>947</v>
      </c>
      <c r="C947" s="104" t="s">
        <v>21629</v>
      </c>
      <c r="D947" s="104" t="s">
        <v>21630</v>
      </c>
      <c r="E947" s="2">
        <v>184192</v>
      </c>
      <c r="F947" s="2">
        <v>184192</v>
      </c>
    </row>
    <row r="948" spans="1:6" x14ac:dyDescent="0.25">
      <c r="A948" s="104">
        <v>456954</v>
      </c>
      <c r="B948" s="104" t="s">
        <v>947</v>
      </c>
      <c r="C948" s="104" t="s">
        <v>2237</v>
      </c>
      <c r="D948" s="104" t="s">
        <v>2239</v>
      </c>
      <c r="E948" s="2">
        <v>300163</v>
      </c>
      <c r="F948" s="2">
        <v>300163</v>
      </c>
    </row>
    <row r="949" spans="1:6" x14ac:dyDescent="0.25">
      <c r="A949" s="104">
        <v>609534</v>
      </c>
      <c r="B949" s="104" t="s">
        <v>947</v>
      </c>
      <c r="C949" s="104" t="s">
        <v>7408</v>
      </c>
      <c r="D949" s="104" t="s">
        <v>7410</v>
      </c>
      <c r="E949" s="2">
        <v>36802</v>
      </c>
      <c r="F949" s="2">
        <v>36802</v>
      </c>
    </row>
    <row r="950" spans="1:6" x14ac:dyDescent="0.25">
      <c r="A950" s="104">
        <v>28030</v>
      </c>
      <c r="B950" s="104" t="s">
        <v>947</v>
      </c>
      <c r="C950" s="104" t="s">
        <v>12787</v>
      </c>
      <c r="D950" s="104" t="s">
        <v>12789</v>
      </c>
      <c r="E950" s="2">
        <v>8825</v>
      </c>
      <c r="F950" s="2">
        <v>8825</v>
      </c>
    </row>
    <row r="951" spans="1:6" x14ac:dyDescent="0.25">
      <c r="A951" s="104">
        <v>750394</v>
      </c>
      <c r="B951" s="104" t="s">
        <v>947</v>
      </c>
      <c r="C951" s="104" t="s">
        <v>13589</v>
      </c>
      <c r="D951" s="104" t="s">
        <v>13591</v>
      </c>
      <c r="E951" s="2">
        <v>9023</v>
      </c>
      <c r="F951" s="2">
        <v>9023</v>
      </c>
    </row>
    <row r="952" spans="1:6" x14ac:dyDescent="0.25">
      <c r="A952" s="104">
        <v>602076</v>
      </c>
      <c r="B952" s="104" t="s">
        <v>947</v>
      </c>
      <c r="C952" s="104" t="s">
        <v>14384</v>
      </c>
      <c r="D952" s="104" t="s">
        <v>14386</v>
      </c>
      <c r="E952" s="2">
        <v>1968</v>
      </c>
      <c r="F952" s="2">
        <v>1968</v>
      </c>
    </row>
    <row r="953" spans="1:6" x14ac:dyDescent="0.25">
      <c r="A953" s="104">
        <v>19845</v>
      </c>
      <c r="B953" s="104" t="s">
        <v>947</v>
      </c>
      <c r="C953" s="104" t="s">
        <v>4450</v>
      </c>
      <c r="D953" s="104" t="s">
        <v>4452</v>
      </c>
      <c r="E953" s="2">
        <v>76666</v>
      </c>
      <c r="F953" s="2">
        <v>76666</v>
      </c>
    </row>
    <row r="954" spans="1:6" x14ac:dyDescent="0.25">
      <c r="A954" s="104">
        <v>862543</v>
      </c>
      <c r="B954" s="104" t="s">
        <v>947</v>
      </c>
      <c r="C954" s="104" t="s">
        <v>21565</v>
      </c>
      <c r="D954" s="104" t="s">
        <v>21566</v>
      </c>
      <c r="E954" s="2">
        <v>15129</v>
      </c>
      <c r="F954" s="2">
        <v>15129</v>
      </c>
    </row>
    <row r="955" spans="1:6" x14ac:dyDescent="0.25">
      <c r="A955" s="104">
        <v>20223</v>
      </c>
      <c r="B955" s="104" t="s">
        <v>947</v>
      </c>
      <c r="C955" s="104" t="s">
        <v>4060</v>
      </c>
      <c r="D955" s="104" t="s">
        <v>4062</v>
      </c>
      <c r="E955" s="2">
        <v>83027</v>
      </c>
      <c r="F955" s="2">
        <v>83027</v>
      </c>
    </row>
    <row r="956" spans="1:6" x14ac:dyDescent="0.25">
      <c r="A956" s="104">
        <v>20222</v>
      </c>
      <c r="B956" s="104" t="s">
        <v>947</v>
      </c>
      <c r="C956" s="104" t="s">
        <v>2147</v>
      </c>
      <c r="D956" s="104" t="s">
        <v>2149</v>
      </c>
      <c r="E956" s="2">
        <v>268432</v>
      </c>
      <c r="F956" s="2">
        <v>268432</v>
      </c>
    </row>
    <row r="957" spans="1:6" x14ac:dyDescent="0.25">
      <c r="A957" s="104">
        <v>26020</v>
      </c>
      <c r="B957" s="104" t="s">
        <v>947</v>
      </c>
      <c r="C957" s="104" t="s">
        <v>3600</v>
      </c>
      <c r="D957" s="104" t="s">
        <v>3602</v>
      </c>
      <c r="E957" s="2">
        <v>142103</v>
      </c>
      <c r="F957" s="2">
        <v>142103</v>
      </c>
    </row>
    <row r="958" spans="1:6" x14ac:dyDescent="0.25">
      <c r="A958" s="104">
        <v>24551</v>
      </c>
      <c r="B958" s="104" t="s">
        <v>947</v>
      </c>
      <c r="C958" s="104" t="s">
        <v>5438</v>
      </c>
      <c r="D958" s="104" t="s">
        <v>5440</v>
      </c>
      <c r="E958" s="2">
        <v>83755</v>
      </c>
      <c r="F958" s="2">
        <v>83755</v>
      </c>
    </row>
    <row r="959" spans="1:6" x14ac:dyDescent="0.25">
      <c r="A959" s="104">
        <v>21744</v>
      </c>
      <c r="B959" s="104" t="s">
        <v>947</v>
      </c>
      <c r="C959" s="104" t="s">
        <v>16067</v>
      </c>
      <c r="D959" s="104" t="s">
        <v>16069</v>
      </c>
      <c r="E959" s="2">
        <v>19195</v>
      </c>
      <c r="F959" s="2">
        <v>19195</v>
      </c>
    </row>
    <row r="960" spans="1:6" x14ac:dyDescent="0.25">
      <c r="A960" s="104">
        <v>22390</v>
      </c>
      <c r="B960" s="104" t="s">
        <v>947</v>
      </c>
      <c r="C960" s="104" t="s">
        <v>9807</v>
      </c>
      <c r="D960" s="104" t="s">
        <v>9809</v>
      </c>
      <c r="E960" s="2">
        <v>21561</v>
      </c>
      <c r="F960" s="2">
        <v>21561</v>
      </c>
    </row>
    <row r="961" spans="1:6" x14ac:dyDescent="0.25">
      <c r="A961" s="104">
        <v>26691</v>
      </c>
      <c r="B961" s="104" t="s">
        <v>947</v>
      </c>
      <c r="C961" s="104" t="s">
        <v>22087</v>
      </c>
      <c r="D961" s="104" t="s">
        <v>22088</v>
      </c>
      <c r="E961" s="2">
        <v>18234</v>
      </c>
      <c r="F961" s="2">
        <v>18234</v>
      </c>
    </row>
    <row r="962" spans="1:6" x14ac:dyDescent="0.25">
      <c r="A962" s="104">
        <v>22136</v>
      </c>
      <c r="B962" s="104" t="s">
        <v>947</v>
      </c>
      <c r="C962" s="104" t="s">
        <v>3103</v>
      </c>
      <c r="D962" s="104" t="s">
        <v>3105</v>
      </c>
      <c r="E962" s="2">
        <v>155379</v>
      </c>
      <c r="F962" s="2">
        <v>155379</v>
      </c>
    </row>
    <row r="963" spans="1:6" x14ac:dyDescent="0.25">
      <c r="A963" s="104">
        <v>26503</v>
      </c>
      <c r="B963" s="104" t="s">
        <v>947</v>
      </c>
      <c r="C963" s="104" t="s">
        <v>11080</v>
      </c>
      <c r="D963" s="104" t="s">
        <v>11082</v>
      </c>
      <c r="E963" s="2">
        <v>24986</v>
      </c>
      <c r="F963" s="2">
        <v>24986</v>
      </c>
    </row>
    <row r="964" spans="1:6" x14ac:dyDescent="0.25">
      <c r="A964" s="104">
        <v>22138</v>
      </c>
      <c r="B964" s="104" t="s">
        <v>947</v>
      </c>
      <c r="C964" s="104" t="s">
        <v>10564</v>
      </c>
      <c r="D964" s="104" t="s">
        <v>10566</v>
      </c>
      <c r="E964" s="2">
        <v>8772</v>
      </c>
      <c r="F964" s="2">
        <v>8772</v>
      </c>
    </row>
    <row r="965" spans="1:6" x14ac:dyDescent="0.25">
      <c r="A965" s="104">
        <v>22134</v>
      </c>
      <c r="B965" s="104" t="s">
        <v>947</v>
      </c>
      <c r="C965" s="104" t="s">
        <v>13247</v>
      </c>
      <c r="D965" s="104" t="s">
        <v>13249</v>
      </c>
      <c r="E965" s="2">
        <v>4502</v>
      </c>
      <c r="F965" s="2">
        <v>4502</v>
      </c>
    </row>
    <row r="966" spans="1:6" x14ac:dyDescent="0.25">
      <c r="A966" s="104">
        <v>27776</v>
      </c>
      <c r="B966" s="104" t="s">
        <v>947</v>
      </c>
      <c r="C966" s="104" t="s">
        <v>11044</v>
      </c>
      <c r="D966" s="104" t="s">
        <v>11046</v>
      </c>
      <c r="E966" s="2">
        <v>18597</v>
      </c>
      <c r="F966" s="2">
        <v>18597</v>
      </c>
    </row>
    <row r="967" spans="1:6" x14ac:dyDescent="0.25">
      <c r="A967" s="104">
        <v>27783</v>
      </c>
      <c r="B967" s="104" t="s">
        <v>947</v>
      </c>
      <c r="C967" s="104" t="s">
        <v>12698</v>
      </c>
      <c r="D967" s="104" t="s">
        <v>12700</v>
      </c>
      <c r="E967" s="2">
        <v>16235</v>
      </c>
      <c r="F967" s="2">
        <v>16235</v>
      </c>
    </row>
    <row r="968" spans="1:6" x14ac:dyDescent="0.25">
      <c r="A968" s="104">
        <v>694040</v>
      </c>
      <c r="B968" s="104" t="s">
        <v>947</v>
      </c>
      <c r="C968" s="104" t="s">
        <v>8620</v>
      </c>
      <c r="D968" s="104" t="s">
        <v>8622</v>
      </c>
      <c r="E968" s="2">
        <v>12637</v>
      </c>
      <c r="F968" s="2">
        <v>12637</v>
      </c>
    </row>
    <row r="969" spans="1:6" x14ac:dyDescent="0.25">
      <c r="A969" s="104">
        <v>157155</v>
      </c>
      <c r="B969" s="104" t="s">
        <v>947</v>
      </c>
      <c r="C969" s="104" t="s">
        <v>4414</v>
      </c>
      <c r="D969" s="104" t="s">
        <v>4416</v>
      </c>
      <c r="E969" s="2">
        <v>107119</v>
      </c>
      <c r="F969" s="2">
        <v>107119</v>
      </c>
    </row>
    <row r="970" spans="1:6" x14ac:dyDescent="0.25">
      <c r="A970" s="104">
        <v>22490</v>
      </c>
      <c r="B970" s="104" t="s">
        <v>947</v>
      </c>
      <c r="C970" s="104" t="s">
        <v>9810</v>
      </c>
      <c r="D970" s="104" t="s">
        <v>9812</v>
      </c>
      <c r="E970" s="2">
        <v>25554</v>
      </c>
      <c r="F970" s="2">
        <v>25554</v>
      </c>
    </row>
    <row r="971" spans="1:6" x14ac:dyDescent="0.25">
      <c r="A971" s="104">
        <v>461603</v>
      </c>
      <c r="B971" s="104" t="s">
        <v>947</v>
      </c>
      <c r="C971" s="104" t="s">
        <v>5852</v>
      </c>
      <c r="D971" s="104" t="s">
        <v>5854</v>
      </c>
      <c r="E971" s="2">
        <v>97828</v>
      </c>
      <c r="F971" s="2">
        <v>97828</v>
      </c>
    </row>
    <row r="972" spans="1:6" x14ac:dyDescent="0.25">
      <c r="A972" s="104">
        <v>22560</v>
      </c>
      <c r="B972" s="104" t="s">
        <v>947</v>
      </c>
      <c r="C972" s="104" t="s">
        <v>12841</v>
      </c>
      <c r="D972" s="104" t="s">
        <v>12843</v>
      </c>
      <c r="E972" s="2">
        <v>9927</v>
      </c>
      <c r="F972" s="2">
        <v>9927</v>
      </c>
    </row>
    <row r="973" spans="1:6" x14ac:dyDescent="0.25">
      <c r="A973" s="104">
        <v>22492</v>
      </c>
      <c r="B973" s="104" t="s">
        <v>947</v>
      </c>
      <c r="C973" s="104" t="s">
        <v>12722</v>
      </c>
      <c r="D973" s="104" t="s">
        <v>12724</v>
      </c>
      <c r="E973" s="2">
        <v>12587</v>
      </c>
      <c r="F973" s="2">
        <v>12587</v>
      </c>
    </row>
    <row r="974" spans="1:6" x14ac:dyDescent="0.25">
      <c r="A974" s="104">
        <v>22570</v>
      </c>
      <c r="B974" s="104" t="s">
        <v>947</v>
      </c>
      <c r="C974" s="104" t="s">
        <v>10909</v>
      </c>
      <c r="D974" s="104" t="s">
        <v>10911</v>
      </c>
      <c r="E974" s="2">
        <v>16616</v>
      </c>
      <c r="F974" s="2">
        <v>16616</v>
      </c>
    </row>
    <row r="975" spans="1:6" x14ac:dyDescent="0.25">
      <c r="A975" s="104">
        <v>22494</v>
      </c>
      <c r="B975" s="104" t="s">
        <v>947</v>
      </c>
      <c r="C975" s="104" t="s">
        <v>9306</v>
      </c>
      <c r="D975" s="104" t="s">
        <v>9308</v>
      </c>
      <c r="E975" s="2">
        <v>22581</v>
      </c>
      <c r="F975" s="2">
        <v>22581</v>
      </c>
    </row>
    <row r="976" spans="1:6" x14ac:dyDescent="0.25">
      <c r="A976" s="104">
        <v>22496</v>
      </c>
      <c r="B976" s="104" t="s">
        <v>947</v>
      </c>
      <c r="C976" s="104" t="s">
        <v>3784</v>
      </c>
      <c r="D976" s="104" t="s">
        <v>3786</v>
      </c>
      <c r="E976" s="2">
        <v>149808</v>
      </c>
      <c r="F976" s="2">
        <v>149808</v>
      </c>
    </row>
    <row r="977" spans="1:6" x14ac:dyDescent="0.25">
      <c r="A977" s="104">
        <v>22541</v>
      </c>
      <c r="B977" s="104" t="s">
        <v>947</v>
      </c>
      <c r="C977" s="104" t="s">
        <v>8437</v>
      </c>
      <c r="D977" s="104" t="s">
        <v>8439</v>
      </c>
      <c r="E977" s="2">
        <v>284978</v>
      </c>
      <c r="F977" s="2">
        <v>284978</v>
      </c>
    </row>
    <row r="978" spans="1:6" x14ac:dyDescent="0.25">
      <c r="A978" s="104">
        <v>22552</v>
      </c>
      <c r="B978" s="104" t="s">
        <v>947</v>
      </c>
      <c r="C978" s="104" t="s">
        <v>1724</v>
      </c>
      <c r="D978" s="104" t="s">
        <v>1726</v>
      </c>
      <c r="E978" s="2">
        <v>501730</v>
      </c>
      <c r="F978" s="2">
        <v>501730</v>
      </c>
    </row>
    <row r="979" spans="1:6" x14ac:dyDescent="0.25">
      <c r="A979" s="104">
        <v>113572</v>
      </c>
      <c r="B979" s="104" t="s">
        <v>947</v>
      </c>
      <c r="C979" s="104" t="s">
        <v>14732</v>
      </c>
      <c r="D979" s="104" t="s">
        <v>14734</v>
      </c>
      <c r="E979" s="2">
        <v>7051</v>
      </c>
      <c r="F979" s="2">
        <v>7051</v>
      </c>
    </row>
    <row r="980" spans="1:6" x14ac:dyDescent="0.25">
      <c r="A980" s="104">
        <v>22568</v>
      </c>
      <c r="B980" s="104" t="s">
        <v>947</v>
      </c>
      <c r="C980" s="104" t="s">
        <v>15948</v>
      </c>
      <c r="D980" s="104" t="s">
        <v>15950</v>
      </c>
      <c r="E980" s="2">
        <v>8133</v>
      </c>
      <c r="F980" s="2">
        <v>8133</v>
      </c>
    </row>
    <row r="981" spans="1:6" x14ac:dyDescent="0.25">
      <c r="A981" s="104">
        <v>22499</v>
      </c>
      <c r="B981" s="104" t="s">
        <v>947</v>
      </c>
      <c r="C981" s="104" t="s">
        <v>14276</v>
      </c>
      <c r="D981" s="104" t="s">
        <v>14278</v>
      </c>
      <c r="E981" s="2">
        <v>4185</v>
      </c>
      <c r="F981" s="2">
        <v>4185</v>
      </c>
    </row>
    <row r="982" spans="1:6" x14ac:dyDescent="0.25">
      <c r="A982" s="104">
        <v>22565</v>
      </c>
      <c r="B982" s="104" t="s">
        <v>947</v>
      </c>
      <c r="C982" s="104" t="s">
        <v>8245</v>
      </c>
      <c r="D982" s="104" t="s">
        <v>8247</v>
      </c>
      <c r="E982" s="2">
        <v>27319</v>
      </c>
      <c r="F982" s="2">
        <v>27319</v>
      </c>
    </row>
    <row r="983" spans="1:6" x14ac:dyDescent="0.25">
      <c r="A983" s="104">
        <v>22561</v>
      </c>
      <c r="B983" s="104" t="s">
        <v>947</v>
      </c>
      <c r="C983" s="104" t="s">
        <v>14931</v>
      </c>
      <c r="D983" s="104" t="s">
        <v>14933</v>
      </c>
      <c r="E983" s="2">
        <v>32289</v>
      </c>
      <c r="F983" s="2">
        <v>32289</v>
      </c>
    </row>
    <row r="984" spans="1:6" x14ac:dyDescent="0.25">
      <c r="A984" s="104">
        <v>781091</v>
      </c>
      <c r="B984" s="104" t="s">
        <v>947</v>
      </c>
      <c r="C984" s="104" t="s">
        <v>15389</v>
      </c>
      <c r="D984" s="104" t="s">
        <v>22326</v>
      </c>
      <c r="E984" s="2">
        <v>1932</v>
      </c>
      <c r="F984" s="2">
        <v>1932</v>
      </c>
    </row>
    <row r="985" spans="1:6" x14ac:dyDescent="0.25">
      <c r="A985" s="104">
        <v>496298</v>
      </c>
      <c r="B985" s="104" t="s">
        <v>947</v>
      </c>
      <c r="C985" s="104" t="s">
        <v>15470</v>
      </c>
      <c r="D985" s="104" t="s">
        <v>15472</v>
      </c>
      <c r="E985" s="2">
        <v>3904</v>
      </c>
      <c r="F985" s="2">
        <v>3904</v>
      </c>
    </row>
    <row r="986" spans="1:6" x14ac:dyDescent="0.25">
      <c r="A986" s="104">
        <v>457244</v>
      </c>
      <c r="B986" s="104" t="s">
        <v>947</v>
      </c>
      <c r="C986" s="104" t="s">
        <v>6484</v>
      </c>
      <c r="D986" s="104" t="s">
        <v>6486</v>
      </c>
      <c r="E986" s="2">
        <v>58566</v>
      </c>
      <c r="F986" s="2">
        <v>58566</v>
      </c>
    </row>
    <row r="987" spans="1:6" x14ac:dyDescent="0.25">
      <c r="A987" s="104">
        <v>556262</v>
      </c>
      <c r="B987" s="104" t="s">
        <v>947</v>
      </c>
      <c r="C987" s="104" t="s">
        <v>15540</v>
      </c>
      <c r="D987" s="104" t="s">
        <v>15542</v>
      </c>
      <c r="E987" s="2">
        <v>2307</v>
      </c>
      <c r="F987" s="2">
        <v>2307</v>
      </c>
    </row>
    <row r="988" spans="1:6" x14ac:dyDescent="0.25">
      <c r="A988" s="104">
        <v>22811</v>
      </c>
      <c r="B988" s="104" t="s">
        <v>947</v>
      </c>
      <c r="C988" s="104" t="s">
        <v>3336</v>
      </c>
      <c r="D988" s="104" t="s">
        <v>3338</v>
      </c>
      <c r="E988" s="2">
        <v>772927</v>
      </c>
      <c r="F988" s="2">
        <v>772927</v>
      </c>
    </row>
    <row r="989" spans="1:6" x14ac:dyDescent="0.25">
      <c r="A989" s="104">
        <v>888309</v>
      </c>
      <c r="B989" s="104" t="s">
        <v>947</v>
      </c>
      <c r="C989" s="104" t="s">
        <v>21763</v>
      </c>
      <c r="D989" s="104" t="s">
        <v>21764</v>
      </c>
      <c r="E989" s="2">
        <v>6575</v>
      </c>
      <c r="F989" s="2">
        <v>6575</v>
      </c>
    </row>
    <row r="990" spans="1:6" x14ac:dyDescent="0.25">
      <c r="A990" s="104">
        <v>22511</v>
      </c>
      <c r="B990" s="104" t="s">
        <v>947</v>
      </c>
      <c r="C990" s="104" t="s">
        <v>6818</v>
      </c>
      <c r="D990" s="104" t="s">
        <v>6820</v>
      </c>
      <c r="E990" s="2">
        <v>76449</v>
      </c>
      <c r="F990" s="2">
        <v>76449</v>
      </c>
    </row>
    <row r="991" spans="1:6" x14ac:dyDescent="0.25">
      <c r="A991" s="104">
        <v>840242</v>
      </c>
      <c r="B991" s="104" t="s">
        <v>947</v>
      </c>
      <c r="C991" s="104" t="s">
        <v>21765</v>
      </c>
      <c r="D991" s="104" t="s">
        <v>21766</v>
      </c>
      <c r="E991" s="2">
        <v>44438</v>
      </c>
      <c r="F991" s="2">
        <v>44438</v>
      </c>
    </row>
    <row r="992" spans="1:6" x14ac:dyDescent="0.25">
      <c r="A992" s="104">
        <v>732423</v>
      </c>
      <c r="B992" s="104" t="s">
        <v>947</v>
      </c>
      <c r="C992" s="104" t="s">
        <v>14987</v>
      </c>
      <c r="D992" s="104" t="s">
        <v>14989</v>
      </c>
      <c r="E992" s="2">
        <v>7789</v>
      </c>
      <c r="F992" s="2">
        <v>7789</v>
      </c>
    </row>
    <row r="993" spans="1:6" x14ac:dyDescent="0.25">
      <c r="A993" s="104">
        <v>22501</v>
      </c>
      <c r="B993" s="104" t="s">
        <v>947</v>
      </c>
      <c r="C993" s="104" t="s">
        <v>5237</v>
      </c>
      <c r="D993" s="104" t="s">
        <v>5239</v>
      </c>
      <c r="E993" s="2">
        <v>49886</v>
      </c>
      <c r="F993" s="2">
        <v>49886</v>
      </c>
    </row>
    <row r="994" spans="1:6" x14ac:dyDescent="0.25">
      <c r="A994" s="104">
        <v>22562</v>
      </c>
      <c r="B994" s="104" t="s">
        <v>947</v>
      </c>
      <c r="C994" s="104" t="s">
        <v>16807</v>
      </c>
      <c r="D994" s="104" t="s">
        <v>16809</v>
      </c>
      <c r="E994" s="2">
        <v>5818</v>
      </c>
      <c r="F994" s="2">
        <v>5818</v>
      </c>
    </row>
    <row r="995" spans="1:6" x14ac:dyDescent="0.25">
      <c r="A995" s="104">
        <v>22503</v>
      </c>
      <c r="B995" s="104" t="s">
        <v>947</v>
      </c>
      <c r="C995" s="104" t="s">
        <v>7360</v>
      </c>
      <c r="D995" s="104" t="s">
        <v>7362</v>
      </c>
      <c r="E995" s="2">
        <v>25503</v>
      </c>
      <c r="F995" s="2">
        <v>25503</v>
      </c>
    </row>
    <row r="996" spans="1:6" x14ac:dyDescent="0.25">
      <c r="A996" s="104">
        <v>22502</v>
      </c>
      <c r="B996" s="104" t="s">
        <v>947</v>
      </c>
      <c r="C996" s="104" t="s">
        <v>12739</v>
      </c>
      <c r="D996" s="104" t="s">
        <v>12741</v>
      </c>
      <c r="E996" s="2">
        <v>6243</v>
      </c>
      <c r="F996" s="2">
        <v>6243</v>
      </c>
    </row>
    <row r="997" spans="1:6" x14ac:dyDescent="0.25">
      <c r="A997" s="104">
        <v>22510</v>
      </c>
      <c r="B997" s="104" t="s">
        <v>947</v>
      </c>
      <c r="C997" s="104" t="s">
        <v>9219</v>
      </c>
      <c r="D997" s="104" t="s">
        <v>20068</v>
      </c>
      <c r="E997" s="2">
        <v>23623</v>
      </c>
      <c r="F997" s="2">
        <v>23623</v>
      </c>
    </row>
    <row r="998" spans="1:6" x14ac:dyDescent="0.25">
      <c r="A998" s="104">
        <v>22506</v>
      </c>
      <c r="B998" s="104" t="s">
        <v>947</v>
      </c>
      <c r="C998" s="104" t="s">
        <v>11964</v>
      </c>
      <c r="D998" s="104" t="s">
        <v>11966</v>
      </c>
      <c r="E998" s="2">
        <v>25070</v>
      </c>
      <c r="F998" s="2">
        <v>25070</v>
      </c>
    </row>
    <row r="999" spans="1:6" x14ac:dyDescent="0.25">
      <c r="A999" s="104">
        <v>22507</v>
      </c>
      <c r="B999" s="104" t="s">
        <v>947</v>
      </c>
      <c r="C999" s="104" t="s">
        <v>2462</v>
      </c>
      <c r="D999" s="104" t="s">
        <v>2464</v>
      </c>
      <c r="E999" s="2">
        <v>284660</v>
      </c>
      <c r="F999" s="2">
        <v>284660</v>
      </c>
    </row>
    <row r="1000" spans="1:6" x14ac:dyDescent="0.25">
      <c r="A1000" s="104">
        <v>136603</v>
      </c>
      <c r="B1000" s="104" t="s">
        <v>947</v>
      </c>
      <c r="C1000" s="104" t="s">
        <v>20079</v>
      </c>
      <c r="D1000" s="104" t="s">
        <v>20080</v>
      </c>
      <c r="E1000" s="2">
        <v>5381</v>
      </c>
      <c r="F1000" s="2">
        <v>5381</v>
      </c>
    </row>
    <row r="1001" spans="1:6" x14ac:dyDescent="0.25">
      <c r="A1001" s="104">
        <v>22508</v>
      </c>
      <c r="B1001" s="104" t="s">
        <v>947</v>
      </c>
      <c r="C1001" s="104" t="s">
        <v>4823</v>
      </c>
      <c r="D1001" s="104" t="s">
        <v>4825</v>
      </c>
      <c r="E1001" s="2">
        <v>79191</v>
      </c>
      <c r="F1001" s="2">
        <v>79191</v>
      </c>
    </row>
    <row r="1002" spans="1:6" x14ac:dyDescent="0.25">
      <c r="A1002" s="104">
        <v>131263</v>
      </c>
      <c r="B1002" s="104" t="s">
        <v>947</v>
      </c>
      <c r="C1002" s="104" t="s">
        <v>21767</v>
      </c>
      <c r="D1002" s="104" t="s">
        <v>21768</v>
      </c>
      <c r="E1002" s="2">
        <v>11712</v>
      </c>
      <c r="F1002" s="2">
        <v>11712</v>
      </c>
    </row>
    <row r="1003" spans="1:6" x14ac:dyDescent="0.25">
      <c r="A1003" s="104">
        <v>22509</v>
      </c>
      <c r="B1003" s="104" t="s">
        <v>947</v>
      </c>
      <c r="C1003" s="104" t="s">
        <v>16349</v>
      </c>
      <c r="D1003" s="104" t="s">
        <v>16351</v>
      </c>
      <c r="E1003" s="2">
        <v>3981</v>
      </c>
      <c r="F1003" s="2">
        <v>3981</v>
      </c>
    </row>
    <row r="1004" spans="1:6" x14ac:dyDescent="0.25">
      <c r="A1004" s="104">
        <v>22487</v>
      </c>
      <c r="B1004" s="104" t="s">
        <v>947</v>
      </c>
      <c r="C1004" s="104" t="s">
        <v>11382</v>
      </c>
      <c r="D1004" s="104" t="s">
        <v>11384</v>
      </c>
      <c r="E1004" s="2">
        <v>15226</v>
      </c>
      <c r="F1004" s="2">
        <v>15226</v>
      </c>
    </row>
    <row r="1005" spans="1:6" x14ac:dyDescent="0.25">
      <c r="A1005" s="104">
        <v>22489</v>
      </c>
      <c r="B1005" s="104" t="s">
        <v>947</v>
      </c>
      <c r="C1005" s="104" t="s">
        <v>1781</v>
      </c>
      <c r="D1005" s="104" t="s">
        <v>1783</v>
      </c>
      <c r="E1005" s="2">
        <v>484937</v>
      </c>
      <c r="F1005" s="2">
        <v>484937</v>
      </c>
    </row>
    <row r="1006" spans="1:6" x14ac:dyDescent="0.25">
      <c r="A1006" s="104">
        <v>22512</v>
      </c>
      <c r="B1006" s="104" t="s">
        <v>947</v>
      </c>
      <c r="C1006" s="104" t="s">
        <v>5995</v>
      </c>
      <c r="D1006" s="104" t="s">
        <v>5997</v>
      </c>
      <c r="E1006" s="2">
        <v>68095</v>
      </c>
      <c r="F1006" s="2">
        <v>68095</v>
      </c>
    </row>
    <row r="1007" spans="1:6" x14ac:dyDescent="0.25">
      <c r="A1007" s="104">
        <v>22513</v>
      </c>
      <c r="B1007" s="104" t="s">
        <v>947</v>
      </c>
      <c r="C1007" s="104" t="s">
        <v>9516</v>
      </c>
      <c r="D1007" s="104" t="s">
        <v>9518</v>
      </c>
      <c r="E1007" s="2">
        <v>27056</v>
      </c>
      <c r="F1007" s="2">
        <v>27056</v>
      </c>
    </row>
    <row r="1008" spans="1:6" x14ac:dyDescent="0.25">
      <c r="A1008" s="104">
        <v>22514</v>
      </c>
      <c r="B1008" s="104" t="s">
        <v>947</v>
      </c>
      <c r="C1008" s="104" t="s">
        <v>16679</v>
      </c>
      <c r="D1008" s="104" t="s">
        <v>16680</v>
      </c>
      <c r="E1008" s="2">
        <v>0</v>
      </c>
      <c r="F1008" s="2">
        <v>0</v>
      </c>
    </row>
    <row r="1009" spans="1:6" x14ac:dyDescent="0.25">
      <c r="A1009" s="104">
        <v>22515</v>
      </c>
      <c r="B1009" s="104" t="s">
        <v>947</v>
      </c>
      <c r="C1009" s="104" t="s">
        <v>1733</v>
      </c>
      <c r="D1009" s="104" t="s">
        <v>1735</v>
      </c>
      <c r="E1009" s="2">
        <v>392777</v>
      </c>
      <c r="F1009" s="2">
        <v>392777</v>
      </c>
    </row>
    <row r="1010" spans="1:6" x14ac:dyDescent="0.25">
      <c r="A1010" s="104">
        <v>23431</v>
      </c>
      <c r="B1010" s="104" t="s">
        <v>947</v>
      </c>
      <c r="C1010" s="104" t="s">
        <v>3468</v>
      </c>
      <c r="D1010" s="104" t="s">
        <v>3470</v>
      </c>
      <c r="E1010" s="2">
        <v>212184</v>
      </c>
      <c r="F1010" s="2">
        <v>212184</v>
      </c>
    </row>
    <row r="1011" spans="1:6" x14ac:dyDescent="0.25">
      <c r="A1011" s="104">
        <v>23432</v>
      </c>
      <c r="B1011" s="104" t="s">
        <v>947</v>
      </c>
      <c r="C1011" s="104" t="s">
        <v>12728</v>
      </c>
      <c r="D1011" s="104" t="s">
        <v>12729</v>
      </c>
      <c r="E1011" s="2">
        <v>5517</v>
      </c>
      <c r="F1011" s="2">
        <v>5517</v>
      </c>
    </row>
    <row r="1012" spans="1:6" x14ac:dyDescent="0.25">
      <c r="A1012" s="104">
        <v>26414</v>
      </c>
      <c r="B1012" s="104" t="s">
        <v>947</v>
      </c>
      <c r="C1012" s="104" t="s">
        <v>8668</v>
      </c>
      <c r="D1012" s="104" t="s">
        <v>8670</v>
      </c>
      <c r="E1012" s="2">
        <v>35015</v>
      </c>
      <c r="F1012" s="2">
        <v>35015</v>
      </c>
    </row>
    <row r="1013" spans="1:6" x14ac:dyDescent="0.25">
      <c r="A1013" s="104">
        <v>20359</v>
      </c>
      <c r="B1013" s="104" t="s">
        <v>947</v>
      </c>
      <c r="C1013" s="104" t="s">
        <v>2060</v>
      </c>
      <c r="D1013" s="104" t="s">
        <v>2062</v>
      </c>
      <c r="E1013" s="2">
        <v>242585</v>
      </c>
      <c r="F1013" s="2">
        <v>242585</v>
      </c>
    </row>
    <row r="1014" spans="1:6" x14ac:dyDescent="0.25">
      <c r="A1014" s="104">
        <v>26334</v>
      </c>
      <c r="B1014" s="104" t="s">
        <v>947</v>
      </c>
      <c r="C1014" s="104" t="s">
        <v>12228</v>
      </c>
      <c r="D1014" s="104" t="s">
        <v>12230</v>
      </c>
      <c r="E1014" s="2">
        <v>14697</v>
      </c>
      <c r="F1014" s="2">
        <v>14697</v>
      </c>
    </row>
    <row r="1015" spans="1:6" x14ac:dyDescent="0.25">
      <c r="A1015" s="104">
        <v>26779</v>
      </c>
      <c r="B1015" s="104" t="s">
        <v>947</v>
      </c>
      <c r="C1015" s="104" t="s">
        <v>14507</v>
      </c>
      <c r="D1015" s="104" t="s">
        <v>14509</v>
      </c>
      <c r="E1015" s="2">
        <v>14574</v>
      </c>
      <c r="F1015" s="2">
        <v>14574</v>
      </c>
    </row>
    <row r="1016" spans="1:6" x14ac:dyDescent="0.25">
      <c r="A1016" s="104">
        <v>19974</v>
      </c>
      <c r="B1016" s="104" t="s">
        <v>947</v>
      </c>
      <c r="C1016" s="104" t="s">
        <v>15610</v>
      </c>
      <c r="D1016" s="104" t="s">
        <v>15612</v>
      </c>
      <c r="E1016" s="2">
        <v>17468</v>
      </c>
      <c r="F1016" s="2">
        <v>17468</v>
      </c>
    </row>
    <row r="1017" spans="1:6" x14ac:dyDescent="0.25">
      <c r="A1017" s="104">
        <v>19987</v>
      </c>
      <c r="B1017" s="104" t="s">
        <v>947</v>
      </c>
      <c r="C1017" s="104" t="s">
        <v>1256</v>
      </c>
      <c r="D1017" s="104" t="s">
        <v>1258</v>
      </c>
      <c r="E1017" s="2">
        <v>622831</v>
      </c>
      <c r="F1017" s="2">
        <v>622831</v>
      </c>
    </row>
    <row r="1018" spans="1:6" x14ac:dyDescent="0.25">
      <c r="A1018" s="104">
        <v>581446</v>
      </c>
      <c r="B1018" s="104" t="s">
        <v>947</v>
      </c>
      <c r="C1018" s="104" t="s">
        <v>10034</v>
      </c>
      <c r="D1018" s="104" t="s">
        <v>10036</v>
      </c>
      <c r="E1018" s="2">
        <v>14045</v>
      </c>
      <c r="F1018" s="2">
        <v>14045</v>
      </c>
    </row>
    <row r="1019" spans="1:6" x14ac:dyDescent="0.25">
      <c r="A1019" s="104">
        <v>19986</v>
      </c>
      <c r="B1019" s="104" t="s">
        <v>947</v>
      </c>
      <c r="C1019" s="104" t="s">
        <v>16099</v>
      </c>
      <c r="D1019" s="104" t="s">
        <v>16101</v>
      </c>
      <c r="E1019" s="2">
        <v>5530</v>
      </c>
      <c r="F1019" s="2">
        <v>5530</v>
      </c>
    </row>
    <row r="1020" spans="1:6" x14ac:dyDescent="0.25">
      <c r="A1020" s="104">
        <v>19976</v>
      </c>
      <c r="B1020" s="104" t="s">
        <v>947</v>
      </c>
      <c r="C1020" s="104" t="s">
        <v>6253</v>
      </c>
      <c r="D1020" s="104" t="s">
        <v>6255</v>
      </c>
      <c r="E1020" s="2">
        <v>53599</v>
      </c>
      <c r="F1020" s="2">
        <v>53599</v>
      </c>
    </row>
    <row r="1021" spans="1:6" x14ac:dyDescent="0.25">
      <c r="A1021" s="104">
        <v>19978</v>
      </c>
      <c r="B1021" s="104" t="s">
        <v>947</v>
      </c>
      <c r="C1021" s="104" t="s">
        <v>9138</v>
      </c>
      <c r="D1021" s="104" t="s">
        <v>9140</v>
      </c>
      <c r="E1021" s="2">
        <v>49194</v>
      </c>
      <c r="F1021" s="2">
        <v>49194</v>
      </c>
    </row>
    <row r="1022" spans="1:6" x14ac:dyDescent="0.25">
      <c r="A1022" s="104">
        <v>19979</v>
      </c>
      <c r="B1022" s="104" t="s">
        <v>947</v>
      </c>
      <c r="C1022" s="104" t="s">
        <v>1104</v>
      </c>
      <c r="D1022" s="104" t="s">
        <v>1106</v>
      </c>
      <c r="E1022" s="2">
        <v>899477</v>
      </c>
      <c r="F1022" s="2">
        <v>899477</v>
      </c>
    </row>
    <row r="1023" spans="1:6" x14ac:dyDescent="0.25">
      <c r="A1023" s="104">
        <v>19981</v>
      </c>
      <c r="B1023" s="104" t="s">
        <v>947</v>
      </c>
      <c r="C1023" s="104" t="s">
        <v>6040</v>
      </c>
      <c r="D1023" s="104" t="s">
        <v>6042</v>
      </c>
      <c r="E1023" s="2">
        <v>64674</v>
      </c>
      <c r="F1023" s="2">
        <v>64674</v>
      </c>
    </row>
    <row r="1024" spans="1:6" x14ac:dyDescent="0.25">
      <c r="A1024" s="104">
        <v>27959</v>
      </c>
      <c r="B1024" s="104" t="s">
        <v>947</v>
      </c>
      <c r="C1024" s="104" t="s">
        <v>15407</v>
      </c>
      <c r="D1024" s="104" t="s">
        <v>15409</v>
      </c>
      <c r="E1024" s="2">
        <v>29116</v>
      </c>
      <c r="F1024" s="2">
        <v>29116</v>
      </c>
    </row>
    <row r="1025" spans="1:6" x14ac:dyDescent="0.25">
      <c r="A1025" s="104">
        <v>556364</v>
      </c>
      <c r="B1025" s="104" t="s">
        <v>947</v>
      </c>
      <c r="C1025" s="104" t="s">
        <v>15332</v>
      </c>
      <c r="D1025" s="104" t="s">
        <v>15334</v>
      </c>
      <c r="E1025" s="2">
        <v>6441</v>
      </c>
      <c r="F1025" s="2">
        <v>6441</v>
      </c>
    </row>
    <row r="1026" spans="1:6" x14ac:dyDescent="0.25">
      <c r="A1026" s="104">
        <v>23691</v>
      </c>
      <c r="B1026" s="104" t="s">
        <v>947</v>
      </c>
      <c r="C1026" s="104" t="s">
        <v>16090</v>
      </c>
      <c r="D1026" s="104" t="s">
        <v>16092</v>
      </c>
      <c r="E1026" s="2">
        <v>1457</v>
      </c>
      <c r="F1026" s="2">
        <v>1457</v>
      </c>
    </row>
    <row r="1027" spans="1:6" x14ac:dyDescent="0.25">
      <c r="A1027" s="104">
        <v>23742</v>
      </c>
      <c r="B1027" s="104" t="s">
        <v>947</v>
      </c>
      <c r="C1027" s="104" t="s">
        <v>10843</v>
      </c>
      <c r="D1027" s="104" t="s">
        <v>10845</v>
      </c>
      <c r="E1027" s="2">
        <v>21417</v>
      </c>
      <c r="F1027" s="2">
        <v>21417</v>
      </c>
    </row>
    <row r="1028" spans="1:6" x14ac:dyDescent="0.25">
      <c r="A1028" s="104">
        <v>27558</v>
      </c>
      <c r="B1028" s="104" t="s">
        <v>947</v>
      </c>
      <c r="C1028" s="104" t="s">
        <v>7321</v>
      </c>
      <c r="D1028" s="104" t="s">
        <v>7323</v>
      </c>
      <c r="E1028" s="2">
        <v>44148</v>
      </c>
      <c r="F1028" s="2">
        <v>44148</v>
      </c>
    </row>
    <row r="1029" spans="1:6" x14ac:dyDescent="0.25">
      <c r="A1029" s="104">
        <v>721860</v>
      </c>
      <c r="B1029" s="104" t="s">
        <v>947</v>
      </c>
      <c r="C1029" s="104" t="s">
        <v>11982</v>
      </c>
      <c r="D1029" s="104" t="s">
        <v>11984</v>
      </c>
      <c r="E1029" s="2">
        <v>13724</v>
      </c>
      <c r="F1029" s="2">
        <v>13724</v>
      </c>
    </row>
    <row r="1030" spans="1:6" x14ac:dyDescent="0.25">
      <c r="A1030" s="104">
        <v>711997</v>
      </c>
      <c r="B1030" s="104" t="s">
        <v>947</v>
      </c>
      <c r="C1030" s="104" t="s">
        <v>17152</v>
      </c>
      <c r="D1030" s="104" t="s">
        <v>17154</v>
      </c>
      <c r="E1030" s="2">
        <v>1176</v>
      </c>
      <c r="F1030" s="2">
        <v>1176</v>
      </c>
    </row>
    <row r="1031" spans="1:6" x14ac:dyDescent="0.25">
      <c r="A1031" s="104">
        <v>27561</v>
      </c>
      <c r="B1031" s="104" t="s">
        <v>947</v>
      </c>
      <c r="C1031" s="104" t="s">
        <v>18859</v>
      </c>
      <c r="D1031" s="104" t="s">
        <v>18860</v>
      </c>
      <c r="E1031" s="2">
        <v>0</v>
      </c>
      <c r="F1031" s="2">
        <v>0</v>
      </c>
    </row>
    <row r="1032" spans="1:6" x14ac:dyDescent="0.25">
      <c r="A1032" s="104">
        <v>22573</v>
      </c>
      <c r="B1032" s="104" t="s">
        <v>947</v>
      </c>
      <c r="C1032" s="104" t="s">
        <v>8083</v>
      </c>
      <c r="D1032" s="104" t="s">
        <v>8085</v>
      </c>
      <c r="E1032" s="2">
        <v>82698</v>
      </c>
      <c r="F1032" s="2">
        <v>82698</v>
      </c>
    </row>
    <row r="1033" spans="1:6" x14ac:dyDescent="0.25">
      <c r="A1033" s="104">
        <v>222535</v>
      </c>
      <c r="B1033" s="104" t="s">
        <v>947</v>
      </c>
      <c r="C1033" s="104" t="s">
        <v>4096</v>
      </c>
      <c r="D1033" s="104" t="s">
        <v>4098</v>
      </c>
      <c r="E1033" s="2">
        <v>103681</v>
      </c>
      <c r="F1033" s="2">
        <v>103681</v>
      </c>
    </row>
    <row r="1034" spans="1:6" x14ac:dyDescent="0.25">
      <c r="A1034" s="104">
        <v>24101</v>
      </c>
      <c r="B1034" s="104" t="s">
        <v>947</v>
      </c>
      <c r="C1034" s="104" t="s">
        <v>10579</v>
      </c>
      <c r="D1034" s="104" t="s">
        <v>10581</v>
      </c>
      <c r="E1034" s="2">
        <v>1805</v>
      </c>
      <c r="F1034" s="2">
        <v>1805</v>
      </c>
    </row>
    <row r="1035" spans="1:6" x14ac:dyDescent="0.25">
      <c r="A1035" s="104">
        <v>24131</v>
      </c>
      <c r="B1035" s="104" t="s">
        <v>947</v>
      </c>
      <c r="C1035" s="104" t="s">
        <v>16906</v>
      </c>
      <c r="D1035" s="104" t="s">
        <v>16908</v>
      </c>
      <c r="E1035" s="2">
        <v>5047</v>
      </c>
      <c r="F1035" s="2">
        <v>5047</v>
      </c>
    </row>
    <row r="1036" spans="1:6" x14ac:dyDescent="0.25">
      <c r="A1036" s="104">
        <v>760863</v>
      </c>
      <c r="B1036" s="104" t="s">
        <v>947</v>
      </c>
      <c r="C1036" s="104" t="s">
        <v>9612</v>
      </c>
      <c r="D1036" s="104" t="s">
        <v>9614</v>
      </c>
      <c r="E1036" s="2">
        <v>18240</v>
      </c>
      <c r="F1036" s="2">
        <v>18240</v>
      </c>
    </row>
    <row r="1037" spans="1:6" x14ac:dyDescent="0.25">
      <c r="A1037" s="104">
        <v>24106</v>
      </c>
      <c r="B1037" s="104" t="s">
        <v>947</v>
      </c>
      <c r="C1037" s="104" t="s">
        <v>6250</v>
      </c>
      <c r="D1037" s="104" t="s">
        <v>6252</v>
      </c>
      <c r="E1037" s="2">
        <v>73737</v>
      </c>
      <c r="F1037" s="2">
        <v>73737</v>
      </c>
    </row>
    <row r="1038" spans="1:6" x14ac:dyDescent="0.25">
      <c r="A1038" s="104">
        <v>24105</v>
      </c>
      <c r="B1038" s="104" t="s">
        <v>947</v>
      </c>
      <c r="C1038" s="104" t="s">
        <v>9603</v>
      </c>
      <c r="D1038" s="104" t="s">
        <v>9605</v>
      </c>
      <c r="E1038" s="2">
        <v>14200</v>
      </c>
      <c r="F1038" s="2">
        <v>14200</v>
      </c>
    </row>
    <row r="1039" spans="1:6" x14ac:dyDescent="0.25">
      <c r="A1039" s="104">
        <v>197214</v>
      </c>
      <c r="B1039" s="104" t="s">
        <v>947</v>
      </c>
      <c r="C1039" s="104" t="s">
        <v>15437</v>
      </c>
      <c r="D1039" s="104" t="s">
        <v>15439</v>
      </c>
      <c r="E1039" s="2">
        <v>2314</v>
      </c>
      <c r="F1039" s="2">
        <v>2314</v>
      </c>
    </row>
    <row r="1040" spans="1:6" x14ac:dyDescent="0.25">
      <c r="A1040" s="104">
        <v>24107</v>
      </c>
      <c r="B1040" s="104" t="s">
        <v>947</v>
      </c>
      <c r="C1040" s="104" t="s">
        <v>9756</v>
      </c>
      <c r="D1040" s="104" t="s">
        <v>9758</v>
      </c>
      <c r="E1040" s="2">
        <v>22643</v>
      </c>
      <c r="F1040" s="2">
        <v>22643</v>
      </c>
    </row>
    <row r="1041" spans="1:6" x14ac:dyDescent="0.25">
      <c r="A1041" s="104">
        <v>24110</v>
      </c>
      <c r="B1041" s="104" t="s">
        <v>947</v>
      </c>
      <c r="C1041" s="104" t="s">
        <v>4588</v>
      </c>
      <c r="D1041" s="104" t="s">
        <v>4590</v>
      </c>
      <c r="E1041" s="2">
        <v>98880</v>
      </c>
      <c r="F1041" s="2">
        <v>98880</v>
      </c>
    </row>
    <row r="1042" spans="1:6" x14ac:dyDescent="0.25">
      <c r="A1042" s="104">
        <v>513932</v>
      </c>
      <c r="B1042" s="104" t="s">
        <v>947</v>
      </c>
      <c r="C1042" s="104" t="s">
        <v>9468</v>
      </c>
      <c r="D1042" s="104" t="s">
        <v>9470</v>
      </c>
      <c r="E1042" s="2">
        <v>54503</v>
      </c>
      <c r="F1042" s="2">
        <v>54503</v>
      </c>
    </row>
    <row r="1043" spans="1:6" x14ac:dyDescent="0.25">
      <c r="A1043" s="104">
        <v>24108</v>
      </c>
      <c r="B1043" s="104" t="s">
        <v>947</v>
      </c>
      <c r="C1043" s="104" t="s">
        <v>12931</v>
      </c>
      <c r="D1043" s="104" t="s">
        <v>12933</v>
      </c>
      <c r="E1043" s="2">
        <v>16912</v>
      </c>
      <c r="F1043" s="2">
        <v>16912</v>
      </c>
    </row>
    <row r="1044" spans="1:6" x14ac:dyDescent="0.25">
      <c r="A1044" s="104">
        <v>24109</v>
      </c>
      <c r="B1044" s="104" t="s">
        <v>947</v>
      </c>
      <c r="C1044" s="104" t="s">
        <v>7351</v>
      </c>
      <c r="D1044" s="104" t="s">
        <v>7353</v>
      </c>
      <c r="E1044" s="2">
        <v>47757</v>
      </c>
      <c r="F1044" s="2">
        <v>47757</v>
      </c>
    </row>
    <row r="1045" spans="1:6" x14ac:dyDescent="0.25">
      <c r="A1045" s="104">
        <v>24103</v>
      </c>
      <c r="B1045" s="104" t="s">
        <v>947</v>
      </c>
      <c r="C1045" s="104" t="s">
        <v>8212</v>
      </c>
      <c r="D1045" s="104" t="s">
        <v>8214</v>
      </c>
      <c r="E1045" s="2">
        <v>44294</v>
      </c>
      <c r="F1045" s="2">
        <v>44294</v>
      </c>
    </row>
    <row r="1046" spans="1:6" x14ac:dyDescent="0.25">
      <c r="A1046" s="104">
        <v>24111</v>
      </c>
      <c r="B1046" s="104" t="s">
        <v>947</v>
      </c>
      <c r="C1046" s="104" t="s">
        <v>9938</v>
      </c>
      <c r="D1046" s="104" t="s">
        <v>9940</v>
      </c>
      <c r="E1046" s="2">
        <v>4901</v>
      </c>
      <c r="F1046" s="2">
        <v>4901</v>
      </c>
    </row>
    <row r="1047" spans="1:6" x14ac:dyDescent="0.25">
      <c r="A1047" s="104">
        <v>24104</v>
      </c>
      <c r="B1047" s="104" t="s">
        <v>947</v>
      </c>
      <c r="C1047" s="104" t="s">
        <v>1188</v>
      </c>
      <c r="D1047" s="104" t="s">
        <v>1190</v>
      </c>
      <c r="E1047" s="2">
        <v>702110</v>
      </c>
      <c r="F1047" s="2">
        <v>702110</v>
      </c>
    </row>
    <row r="1048" spans="1:6" x14ac:dyDescent="0.25">
      <c r="A1048" s="104">
        <v>24112</v>
      </c>
      <c r="B1048" s="104" t="s">
        <v>947</v>
      </c>
      <c r="C1048" s="104" t="s">
        <v>7510</v>
      </c>
      <c r="D1048" s="104" t="s">
        <v>7512</v>
      </c>
      <c r="E1048" s="2">
        <v>43416</v>
      </c>
      <c r="F1048" s="2">
        <v>43416</v>
      </c>
    </row>
    <row r="1049" spans="1:6" x14ac:dyDescent="0.25">
      <c r="A1049" s="104">
        <v>26968</v>
      </c>
      <c r="B1049" s="104" t="s">
        <v>947</v>
      </c>
      <c r="C1049" s="104" t="s">
        <v>3306</v>
      </c>
      <c r="D1049" s="104" t="s">
        <v>3308</v>
      </c>
      <c r="E1049" s="2">
        <v>189249</v>
      </c>
      <c r="F1049" s="2">
        <v>189249</v>
      </c>
    </row>
    <row r="1050" spans="1:6" x14ac:dyDescent="0.25">
      <c r="A1050" s="104">
        <v>22725</v>
      </c>
      <c r="B1050" s="104" t="s">
        <v>947</v>
      </c>
      <c r="C1050" s="104" t="s">
        <v>7720</v>
      </c>
      <c r="D1050" s="104" t="s">
        <v>7722</v>
      </c>
      <c r="E1050" s="2">
        <v>46349</v>
      </c>
      <c r="F1050" s="2">
        <v>46349</v>
      </c>
    </row>
    <row r="1051" spans="1:6" x14ac:dyDescent="0.25">
      <c r="A1051" s="104">
        <v>26201</v>
      </c>
      <c r="B1051" s="104" t="s">
        <v>947</v>
      </c>
      <c r="C1051" s="104" t="s">
        <v>7070</v>
      </c>
      <c r="D1051" s="104" t="s">
        <v>2515</v>
      </c>
      <c r="E1051" s="2">
        <v>7651</v>
      </c>
      <c r="F1051" s="2">
        <v>7651</v>
      </c>
    </row>
    <row r="1052" spans="1:6" x14ac:dyDescent="0.25">
      <c r="A1052" s="104">
        <v>25766</v>
      </c>
      <c r="B1052" s="104" t="s">
        <v>947</v>
      </c>
      <c r="C1052" s="104" t="s">
        <v>2513</v>
      </c>
      <c r="D1052" s="104" t="s">
        <v>2515</v>
      </c>
      <c r="E1052" s="2">
        <v>147360</v>
      </c>
      <c r="F1052" s="2">
        <v>147360</v>
      </c>
    </row>
    <row r="1053" spans="1:6" x14ac:dyDescent="0.25">
      <c r="A1053" s="104">
        <v>25774</v>
      </c>
      <c r="B1053" s="104" t="s">
        <v>947</v>
      </c>
      <c r="C1053" s="104" t="s">
        <v>12429</v>
      </c>
      <c r="D1053" s="104" t="s">
        <v>22008</v>
      </c>
      <c r="E1053" s="2">
        <v>8654</v>
      </c>
      <c r="F1053" s="2">
        <v>8654</v>
      </c>
    </row>
    <row r="1054" spans="1:6" x14ac:dyDescent="0.25">
      <c r="A1054" s="104">
        <v>25768</v>
      </c>
      <c r="B1054" s="104" t="s">
        <v>947</v>
      </c>
      <c r="C1054" s="104" t="s">
        <v>8170</v>
      </c>
      <c r="D1054" s="104" t="s">
        <v>8172</v>
      </c>
      <c r="E1054" s="2">
        <v>46209</v>
      </c>
      <c r="F1054" s="2">
        <v>46209</v>
      </c>
    </row>
    <row r="1055" spans="1:6" x14ac:dyDescent="0.25">
      <c r="A1055" s="104">
        <v>23233</v>
      </c>
      <c r="B1055" s="104" t="s">
        <v>947</v>
      </c>
      <c r="C1055" s="104" t="s">
        <v>3339</v>
      </c>
      <c r="D1055" s="104" t="s">
        <v>3341</v>
      </c>
      <c r="E1055" s="2">
        <v>232392</v>
      </c>
      <c r="F1055" s="2">
        <v>232392</v>
      </c>
    </row>
    <row r="1056" spans="1:6" x14ac:dyDescent="0.25">
      <c r="A1056" s="104">
        <v>26278</v>
      </c>
      <c r="B1056" s="104" t="s">
        <v>947</v>
      </c>
      <c r="C1056" s="104" t="s">
        <v>8494</v>
      </c>
      <c r="D1056" s="104" t="s">
        <v>8496</v>
      </c>
      <c r="E1056" s="2">
        <v>27178</v>
      </c>
      <c r="F1056" s="2">
        <v>27178</v>
      </c>
    </row>
    <row r="1057" spans="1:6" x14ac:dyDescent="0.25">
      <c r="A1057" s="104">
        <v>180861</v>
      </c>
      <c r="B1057" s="104" t="s">
        <v>947</v>
      </c>
      <c r="C1057" s="104" t="s">
        <v>18635</v>
      </c>
      <c r="D1057" s="104" t="s">
        <v>18636</v>
      </c>
      <c r="E1057" s="2">
        <v>4031</v>
      </c>
      <c r="F1057" s="2">
        <v>4031</v>
      </c>
    </row>
    <row r="1058" spans="1:6" x14ac:dyDescent="0.25">
      <c r="A1058" s="104">
        <v>26283</v>
      </c>
      <c r="B1058" s="104" t="s">
        <v>947</v>
      </c>
      <c r="C1058" s="104" t="s">
        <v>3698</v>
      </c>
      <c r="D1058" s="104" t="s">
        <v>3700</v>
      </c>
      <c r="E1058" s="2">
        <v>155218</v>
      </c>
      <c r="F1058" s="2">
        <v>155218</v>
      </c>
    </row>
    <row r="1059" spans="1:6" x14ac:dyDescent="0.25">
      <c r="A1059" s="104">
        <v>28462</v>
      </c>
      <c r="B1059" s="104" t="s">
        <v>947</v>
      </c>
      <c r="C1059" s="104" t="s">
        <v>13181</v>
      </c>
      <c r="D1059" s="104" t="s">
        <v>13183</v>
      </c>
      <c r="E1059" s="2">
        <v>9331</v>
      </c>
      <c r="F1059" s="2">
        <v>9331</v>
      </c>
    </row>
    <row r="1060" spans="1:6" x14ac:dyDescent="0.25">
      <c r="A1060" s="104">
        <v>25321</v>
      </c>
      <c r="B1060" s="104" t="s">
        <v>947</v>
      </c>
      <c r="C1060" s="104" t="s">
        <v>3841</v>
      </c>
      <c r="D1060" s="104" t="s">
        <v>3843</v>
      </c>
      <c r="E1060" s="2">
        <v>97466</v>
      </c>
      <c r="F1060" s="2">
        <v>97466</v>
      </c>
    </row>
    <row r="1061" spans="1:6" x14ac:dyDescent="0.25">
      <c r="A1061" s="104">
        <v>19827</v>
      </c>
      <c r="B1061" s="104" t="s">
        <v>947</v>
      </c>
      <c r="C1061" s="104" t="s">
        <v>7288</v>
      </c>
      <c r="D1061" s="104" t="s">
        <v>7290</v>
      </c>
      <c r="E1061" s="2">
        <v>52890</v>
      </c>
      <c r="F1061" s="2">
        <v>52890</v>
      </c>
    </row>
    <row r="1062" spans="1:6" x14ac:dyDescent="0.25">
      <c r="A1062" s="104">
        <v>529701</v>
      </c>
      <c r="B1062" s="104" t="s">
        <v>947</v>
      </c>
      <c r="C1062" s="104" t="s">
        <v>22331</v>
      </c>
      <c r="D1062" s="104" t="s">
        <v>22332</v>
      </c>
      <c r="E1062" s="2">
        <v>8425</v>
      </c>
      <c r="F1062" s="2">
        <v>8425</v>
      </c>
    </row>
    <row r="1063" spans="1:6" x14ac:dyDescent="0.25">
      <c r="A1063" s="104">
        <v>563246</v>
      </c>
      <c r="B1063" s="104" t="s">
        <v>947</v>
      </c>
      <c r="C1063" s="104" t="s">
        <v>21515</v>
      </c>
      <c r="D1063" s="104" t="s">
        <v>21516</v>
      </c>
      <c r="E1063" s="2">
        <v>7511</v>
      </c>
      <c r="F1063" s="2">
        <v>7511</v>
      </c>
    </row>
    <row r="1064" spans="1:6" x14ac:dyDescent="0.25">
      <c r="A1064" s="104">
        <v>26094</v>
      </c>
      <c r="B1064" s="104" t="s">
        <v>947</v>
      </c>
      <c r="C1064" s="104" t="s">
        <v>8506</v>
      </c>
      <c r="D1064" s="104" t="s">
        <v>8508</v>
      </c>
      <c r="E1064" s="2">
        <v>26206</v>
      </c>
      <c r="F1064" s="2">
        <v>26206</v>
      </c>
    </row>
    <row r="1065" spans="1:6" x14ac:dyDescent="0.25">
      <c r="A1065" s="104">
        <v>21781</v>
      </c>
      <c r="B1065" s="104" t="s">
        <v>947</v>
      </c>
      <c r="C1065" s="104" t="s">
        <v>4099</v>
      </c>
      <c r="D1065" s="104" t="s">
        <v>4101</v>
      </c>
      <c r="E1065" s="2">
        <v>119743</v>
      </c>
      <c r="F1065" s="2">
        <v>119743</v>
      </c>
    </row>
    <row r="1066" spans="1:6" x14ac:dyDescent="0.25">
      <c r="A1066" s="104">
        <v>21764</v>
      </c>
      <c r="B1066" s="104" t="s">
        <v>947</v>
      </c>
      <c r="C1066" s="104" t="s">
        <v>12258</v>
      </c>
      <c r="D1066" s="104" t="s">
        <v>12260</v>
      </c>
      <c r="E1066" s="2">
        <v>18445</v>
      </c>
      <c r="F1066" s="2">
        <v>18445</v>
      </c>
    </row>
    <row r="1067" spans="1:6" x14ac:dyDescent="0.25">
      <c r="A1067" s="104">
        <v>220992</v>
      </c>
      <c r="B1067" s="104" t="s">
        <v>947</v>
      </c>
      <c r="C1067" s="104" t="s">
        <v>12573</v>
      </c>
      <c r="D1067" s="104" t="s">
        <v>12575</v>
      </c>
      <c r="E1067" s="2">
        <v>8538</v>
      </c>
      <c r="F1067" s="2">
        <v>8538</v>
      </c>
    </row>
    <row r="1068" spans="1:6" x14ac:dyDescent="0.25">
      <c r="A1068" s="104">
        <v>21765</v>
      </c>
      <c r="B1068" s="104" t="s">
        <v>947</v>
      </c>
      <c r="C1068" s="104" t="s">
        <v>10462</v>
      </c>
      <c r="D1068" s="104" t="s">
        <v>10464</v>
      </c>
      <c r="E1068" s="2">
        <v>18742</v>
      </c>
      <c r="F1068" s="2">
        <v>18742</v>
      </c>
    </row>
    <row r="1069" spans="1:6" x14ac:dyDescent="0.25">
      <c r="A1069" s="104">
        <v>21766</v>
      </c>
      <c r="B1069" s="104" t="s">
        <v>947</v>
      </c>
      <c r="C1069" s="104" t="s">
        <v>13012</v>
      </c>
      <c r="D1069" s="104" t="s">
        <v>13014</v>
      </c>
      <c r="E1069" s="2">
        <v>11839</v>
      </c>
      <c r="F1069" s="2">
        <v>11839</v>
      </c>
    </row>
    <row r="1070" spans="1:6" x14ac:dyDescent="0.25">
      <c r="A1070" s="104">
        <v>580840</v>
      </c>
      <c r="B1070" s="104" t="s">
        <v>947</v>
      </c>
      <c r="C1070" s="104" t="s">
        <v>18322</v>
      </c>
      <c r="D1070" s="104" t="s">
        <v>18323</v>
      </c>
      <c r="E1070" s="2">
        <v>5390</v>
      </c>
      <c r="F1070" s="2">
        <v>5390</v>
      </c>
    </row>
    <row r="1071" spans="1:6" x14ac:dyDescent="0.25">
      <c r="A1071" s="104">
        <v>21776</v>
      </c>
      <c r="B1071" s="104" t="s">
        <v>947</v>
      </c>
      <c r="C1071" s="104" t="s">
        <v>12642</v>
      </c>
      <c r="D1071" s="104" t="s">
        <v>12644</v>
      </c>
      <c r="E1071" s="2">
        <v>16185</v>
      </c>
      <c r="F1071" s="2">
        <v>16185</v>
      </c>
    </row>
    <row r="1072" spans="1:6" x14ac:dyDescent="0.25">
      <c r="A1072" s="104">
        <v>20627</v>
      </c>
      <c r="B1072" s="104" t="s">
        <v>947</v>
      </c>
      <c r="C1072" s="104" t="s">
        <v>2093</v>
      </c>
      <c r="D1072" s="104" t="s">
        <v>2095</v>
      </c>
      <c r="E1072" s="2">
        <v>317227</v>
      </c>
      <c r="F1072" s="2">
        <v>317227</v>
      </c>
    </row>
    <row r="1073" spans="1:6" x14ac:dyDescent="0.25">
      <c r="A1073" s="104">
        <v>20628</v>
      </c>
      <c r="B1073" s="104" t="s">
        <v>947</v>
      </c>
      <c r="C1073" s="104" t="s">
        <v>11146</v>
      </c>
      <c r="D1073" s="104" t="s">
        <v>11148</v>
      </c>
      <c r="E1073" s="2">
        <v>22509</v>
      </c>
      <c r="F1073" s="2">
        <v>22509</v>
      </c>
    </row>
    <row r="1074" spans="1:6" x14ac:dyDescent="0.25">
      <c r="A1074" s="104">
        <v>445157</v>
      </c>
      <c r="B1074" s="104" t="s">
        <v>947</v>
      </c>
      <c r="C1074" s="104" t="s">
        <v>1463</v>
      </c>
      <c r="D1074" s="104" t="s">
        <v>1465</v>
      </c>
      <c r="E1074" s="2">
        <v>459003</v>
      </c>
      <c r="F1074" s="2">
        <v>459003</v>
      </c>
    </row>
    <row r="1075" spans="1:6" x14ac:dyDescent="0.25">
      <c r="A1075" s="104">
        <v>445696</v>
      </c>
      <c r="B1075" s="104" t="s">
        <v>947</v>
      </c>
      <c r="C1075" s="104" t="s">
        <v>10348</v>
      </c>
      <c r="D1075" s="104" t="s">
        <v>10350</v>
      </c>
      <c r="E1075" s="2">
        <v>20323</v>
      </c>
      <c r="F1075" s="2">
        <v>20323</v>
      </c>
    </row>
    <row r="1076" spans="1:6" x14ac:dyDescent="0.25">
      <c r="A1076" s="104">
        <v>445172</v>
      </c>
      <c r="B1076" s="104" t="s">
        <v>947</v>
      </c>
      <c r="C1076" s="104" t="s">
        <v>7444</v>
      </c>
      <c r="D1076" s="104" t="s">
        <v>7446</v>
      </c>
      <c r="E1076" s="2">
        <v>72063</v>
      </c>
      <c r="F1076" s="2">
        <v>72063</v>
      </c>
    </row>
    <row r="1077" spans="1:6" x14ac:dyDescent="0.25">
      <c r="A1077" s="104">
        <v>445699</v>
      </c>
      <c r="B1077" s="104" t="s">
        <v>947</v>
      </c>
      <c r="C1077" s="104" t="s">
        <v>12090</v>
      </c>
      <c r="D1077" s="104" t="s">
        <v>12092</v>
      </c>
      <c r="E1077" s="2">
        <v>23377</v>
      </c>
      <c r="F1077" s="2">
        <v>23377</v>
      </c>
    </row>
    <row r="1078" spans="1:6" x14ac:dyDescent="0.25">
      <c r="A1078" s="104">
        <v>20629</v>
      </c>
      <c r="B1078" s="104" t="s">
        <v>947</v>
      </c>
      <c r="C1078" s="104" t="s">
        <v>4444</v>
      </c>
      <c r="D1078" s="104" t="s">
        <v>4446</v>
      </c>
      <c r="E1078" s="2">
        <v>119172</v>
      </c>
      <c r="F1078" s="2">
        <v>119172</v>
      </c>
    </row>
    <row r="1079" spans="1:6" x14ac:dyDescent="0.25">
      <c r="A1079" s="104">
        <v>20657</v>
      </c>
      <c r="B1079" s="104" t="s">
        <v>947</v>
      </c>
      <c r="C1079" s="104" t="s">
        <v>4751</v>
      </c>
      <c r="D1079" s="104" t="s">
        <v>4753</v>
      </c>
      <c r="E1079" s="2">
        <v>107677</v>
      </c>
      <c r="F1079" s="2">
        <v>107677</v>
      </c>
    </row>
    <row r="1080" spans="1:6" x14ac:dyDescent="0.25">
      <c r="A1080" s="104">
        <v>20656</v>
      </c>
      <c r="B1080" s="104" t="s">
        <v>947</v>
      </c>
      <c r="C1080" s="104" t="s">
        <v>9723</v>
      </c>
      <c r="D1080" s="104" t="s">
        <v>9725</v>
      </c>
      <c r="E1080" s="2">
        <v>17636</v>
      </c>
      <c r="F1080" s="2">
        <v>17636</v>
      </c>
    </row>
    <row r="1081" spans="1:6" x14ac:dyDescent="0.25">
      <c r="A1081" s="104">
        <v>884974</v>
      </c>
      <c r="B1081" s="104" t="s">
        <v>947</v>
      </c>
      <c r="C1081" s="104" t="s">
        <v>22333</v>
      </c>
      <c r="D1081" s="104" t="s">
        <v>22334</v>
      </c>
      <c r="E1081" s="2">
        <v>4784</v>
      </c>
      <c r="F1081" s="2">
        <v>4784</v>
      </c>
    </row>
    <row r="1082" spans="1:6" x14ac:dyDescent="0.25">
      <c r="A1082" s="104">
        <v>740478</v>
      </c>
      <c r="B1082" s="104" t="s">
        <v>947</v>
      </c>
      <c r="C1082" s="104" t="s">
        <v>21567</v>
      </c>
      <c r="D1082" s="104" t="s">
        <v>21568</v>
      </c>
      <c r="E1082" s="2">
        <v>6733</v>
      </c>
      <c r="F1082" s="2">
        <v>6733</v>
      </c>
    </row>
    <row r="1083" spans="1:6" x14ac:dyDescent="0.25">
      <c r="A1083" s="104">
        <v>579199</v>
      </c>
      <c r="B1083" s="104" t="s">
        <v>947</v>
      </c>
      <c r="C1083" s="104" t="s">
        <v>15845</v>
      </c>
      <c r="D1083" s="104" t="s">
        <v>15847</v>
      </c>
      <c r="E1083" s="2">
        <v>6104</v>
      </c>
      <c r="F1083" s="2">
        <v>6104</v>
      </c>
    </row>
    <row r="1084" spans="1:6" x14ac:dyDescent="0.25">
      <c r="A1084" s="104">
        <v>20638</v>
      </c>
      <c r="B1084" s="104" t="s">
        <v>947</v>
      </c>
      <c r="C1084" s="104" t="s">
        <v>13930</v>
      </c>
      <c r="D1084" s="104" t="s">
        <v>13932</v>
      </c>
      <c r="E1084" s="2">
        <v>15391</v>
      </c>
      <c r="F1084" s="2">
        <v>15391</v>
      </c>
    </row>
    <row r="1085" spans="1:6" x14ac:dyDescent="0.25">
      <c r="A1085" s="104">
        <v>20640</v>
      </c>
      <c r="B1085" s="104" t="s">
        <v>947</v>
      </c>
      <c r="C1085" s="104" t="s">
        <v>4195</v>
      </c>
      <c r="D1085" s="104" t="s">
        <v>4197</v>
      </c>
      <c r="E1085" s="2">
        <v>76943</v>
      </c>
      <c r="F1085" s="2">
        <v>76943</v>
      </c>
    </row>
    <row r="1086" spans="1:6" x14ac:dyDescent="0.25">
      <c r="A1086" s="104">
        <v>20641</v>
      </c>
      <c r="B1086" s="104" t="s">
        <v>947</v>
      </c>
      <c r="C1086" s="104" t="s">
        <v>7846</v>
      </c>
      <c r="D1086" s="104" t="s">
        <v>7848</v>
      </c>
      <c r="E1086" s="2">
        <v>39813</v>
      </c>
      <c r="F1086" s="2">
        <v>39813</v>
      </c>
    </row>
    <row r="1087" spans="1:6" x14ac:dyDescent="0.25">
      <c r="A1087" s="104">
        <v>24831</v>
      </c>
      <c r="B1087" s="104" t="s">
        <v>947</v>
      </c>
      <c r="C1087" s="104" t="s">
        <v>4671</v>
      </c>
      <c r="D1087" s="104" t="s">
        <v>4623</v>
      </c>
      <c r="E1087" s="2">
        <v>95065</v>
      </c>
      <c r="F1087" s="2">
        <v>95065</v>
      </c>
    </row>
    <row r="1088" spans="1:6" x14ac:dyDescent="0.25">
      <c r="A1088" s="104">
        <v>26227</v>
      </c>
      <c r="B1088" s="104" t="s">
        <v>947</v>
      </c>
      <c r="C1088" s="104" t="s">
        <v>4621</v>
      </c>
      <c r="D1088" s="104" t="s">
        <v>4623</v>
      </c>
      <c r="E1088" s="2">
        <v>84104</v>
      </c>
      <c r="F1088" s="2">
        <v>84104</v>
      </c>
    </row>
    <row r="1089" spans="1:6" x14ac:dyDescent="0.25">
      <c r="A1089" s="104">
        <v>26228</v>
      </c>
      <c r="B1089" s="104" t="s">
        <v>947</v>
      </c>
      <c r="C1089" s="104" t="s">
        <v>14883</v>
      </c>
      <c r="D1089" s="104" t="s">
        <v>14885</v>
      </c>
      <c r="E1089" s="2">
        <v>10156</v>
      </c>
      <c r="F1089" s="2">
        <v>10156</v>
      </c>
    </row>
    <row r="1090" spans="1:6" x14ac:dyDescent="0.25">
      <c r="A1090" s="104">
        <v>24113</v>
      </c>
      <c r="B1090" s="104" t="s">
        <v>947</v>
      </c>
      <c r="C1090" s="104" t="s">
        <v>2255</v>
      </c>
      <c r="D1090" s="104" t="s">
        <v>2257</v>
      </c>
      <c r="E1090" s="2">
        <v>311275</v>
      </c>
      <c r="F1090" s="2">
        <v>311275</v>
      </c>
    </row>
    <row r="1091" spans="1:6" x14ac:dyDescent="0.25">
      <c r="A1091" s="104">
        <v>22999</v>
      </c>
      <c r="B1091" s="104" t="s">
        <v>947</v>
      </c>
      <c r="C1091" s="104" t="s">
        <v>2102</v>
      </c>
      <c r="D1091" s="104" t="s">
        <v>2104</v>
      </c>
      <c r="E1091" s="2">
        <v>329209</v>
      </c>
      <c r="F1091" s="2">
        <v>329209</v>
      </c>
    </row>
    <row r="1092" spans="1:6" x14ac:dyDescent="0.25">
      <c r="A1092" s="104">
        <v>113600</v>
      </c>
      <c r="B1092" s="104" t="s">
        <v>947</v>
      </c>
      <c r="C1092" s="104" t="s">
        <v>8416</v>
      </c>
      <c r="D1092" s="104" t="s">
        <v>21517</v>
      </c>
      <c r="E1092" s="2">
        <v>34421</v>
      </c>
      <c r="F1092" s="2">
        <v>34421</v>
      </c>
    </row>
    <row r="1093" spans="1:6" x14ac:dyDescent="0.25">
      <c r="A1093" s="104">
        <v>25558</v>
      </c>
      <c r="B1093" s="104" t="s">
        <v>947</v>
      </c>
      <c r="C1093" s="104" t="s">
        <v>6064</v>
      </c>
      <c r="D1093" s="104" t="s">
        <v>6066</v>
      </c>
      <c r="E1093" s="2">
        <v>46444</v>
      </c>
      <c r="F1093" s="2">
        <v>46444</v>
      </c>
    </row>
    <row r="1094" spans="1:6" x14ac:dyDescent="0.25">
      <c r="A1094" s="104">
        <v>25586</v>
      </c>
      <c r="B1094" s="104" t="s">
        <v>947</v>
      </c>
      <c r="C1094" s="104" t="s">
        <v>4267</v>
      </c>
      <c r="D1094" s="104" t="s">
        <v>4269</v>
      </c>
      <c r="E1094" s="2">
        <v>110963</v>
      </c>
      <c r="F1094" s="2">
        <v>110963</v>
      </c>
    </row>
    <row r="1095" spans="1:6" x14ac:dyDescent="0.25">
      <c r="A1095" s="104">
        <v>25396</v>
      </c>
      <c r="B1095" s="104" t="s">
        <v>947</v>
      </c>
      <c r="C1095" s="104" t="s">
        <v>7222</v>
      </c>
      <c r="D1095" s="104" t="s">
        <v>7224</v>
      </c>
      <c r="E1095" s="2">
        <v>37651</v>
      </c>
      <c r="F1095" s="2">
        <v>37651</v>
      </c>
    </row>
    <row r="1096" spans="1:6" x14ac:dyDescent="0.25">
      <c r="A1096" s="104">
        <v>20057</v>
      </c>
      <c r="B1096" s="104" t="s">
        <v>947</v>
      </c>
      <c r="C1096" s="104" t="s">
        <v>7753</v>
      </c>
      <c r="D1096" s="104" t="s">
        <v>7755</v>
      </c>
      <c r="E1096" s="2">
        <v>69645</v>
      </c>
      <c r="F1096" s="2">
        <v>69645</v>
      </c>
    </row>
    <row r="1097" spans="1:6" x14ac:dyDescent="0.25">
      <c r="A1097" s="104">
        <v>24072</v>
      </c>
      <c r="B1097" s="104" t="s">
        <v>947</v>
      </c>
      <c r="C1097" s="104" t="s">
        <v>10306</v>
      </c>
      <c r="D1097" s="104" t="s">
        <v>10308</v>
      </c>
      <c r="E1097" s="2">
        <v>23302</v>
      </c>
      <c r="F1097" s="2">
        <v>23302</v>
      </c>
    </row>
    <row r="1098" spans="1:6" x14ac:dyDescent="0.25">
      <c r="A1098" s="104">
        <v>22771</v>
      </c>
      <c r="B1098" s="104" t="s">
        <v>947</v>
      </c>
      <c r="C1098" s="104" t="s">
        <v>6983</v>
      </c>
      <c r="D1098" s="104" t="s">
        <v>6985</v>
      </c>
      <c r="E1098" s="2">
        <v>26733</v>
      </c>
      <c r="F1098" s="2">
        <v>26733</v>
      </c>
    </row>
    <row r="1099" spans="1:6" x14ac:dyDescent="0.25">
      <c r="A1099" s="104">
        <v>538281</v>
      </c>
      <c r="B1099" s="104" t="s">
        <v>947</v>
      </c>
      <c r="C1099" s="104" t="s">
        <v>3576</v>
      </c>
      <c r="D1099" s="104" t="s">
        <v>22335</v>
      </c>
      <c r="E1099" s="2">
        <v>230474</v>
      </c>
      <c r="F1099" s="2">
        <v>230474</v>
      </c>
    </row>
    <row r="1100" spans="1:6" x14ac:dyDescent="0.25">
      <c r="A1100" s="104">
        <v>22789</v>
      </c>
      <c r="B1100" s="104" t="s">
        <v>947</v>
      </c>
      <c r="C1100" s="104" t="s">
        <v>9135</v>
      </c>
      <c r="D1100" s="104" t="s">
        <v>9137</v>
      </c>
      <c r="E1100" s="2">
        <v>23459</v>
      </c>
      <c r="F1100" s="2">
        <v>23459</v>
      </c>
    </row>
    <row r="1101" spans="1:6" x14ac:dyDescent="0.25">
      <c r="A1101" s="104">
        <v>202248</v>
      </c>
      <c r="B1101" s="104" t="s">
        <v>947</v>
      </c>
      <c r="C1101" s="104" t="s">
        <v>3937</v>
      </c>
      <c r="D1101" s="104" t="s">
        <v>3939</v>
      </c>
      <c r="E1101" s="2">
        <v>98229</v>
      </c>
      <c r="F1101" s="2">
        <v>98229</v>
      </c>
    </row>
    <row r="1102" spans="1:6" x14ac:dyDescent="0.25">
      <c r="A1102" s="104">
        <v>22768</v>
      </c>
      <c r="B1102" s="104" t="s">
        <v>947</v>
      </c>
      <c r="C1102" s="104" t="s">
        <v>5180</v>
      </c>
      <c r="D1102" s="104" t="s">
        <v>5182</v>
      </c>
      <c r="E1102" s="2">
        <v>58376</v>
      </c>
      <c r="F1102" s="2">
        <v>58376</v>
      </c>
    </row>
    <row r="1103" spans="1:6" x14ac:dyDescent="0.25">
      <c r="A1103" s="104">
        <v>22773</v>
      </c>
      <c r="B1103" s="104" t="s">
        <v>947</v>
      </c>
      <c r="C1103" s="104" t="s">
        <v>11696</v>
      </c>
      <c r="D1103" s="104" t="s">
        <v>11698</v>
      </c>
      <c r="E1103" s="2">
        <v>10150</v>
      </c>
      <c r="F1103" s="2">
        <v>10150</v>
      </c>
    </row>
    <row r="1104" spans="1:6" x14ac:dyDescent="0.25">
      <c r="A1104" s="104">
        <v>869700</v>
      </c>
      <c r="B1104" s="104" t="s">
        <v>947</v>
      </c>
      <c r="C1104" s="104" t="s">
        <v>21769</v>
      </c>
      <c r="D1104" s="104" t="s">
        <v>21770</v>
      </c>
      <c r="E1104" s="2">
        <v>25817</v>
      </c>
      <c r="F1104" s="2">
        <v>25817</v>
      </c>
    </row>
    <row r="1105" spans="1:6" x14ac:dyDescent="0.25">
      <c r="A1105" s="104">
        <v>22767</v>
      </c>
      <c r="B1105" s="104" t="s">
        <v>947</v>
      </c>
      <c r="C1105" s="104" t="s">
        <v>17040</v>
      </c>
      <c r="D1105" s="104" t="s">
        <v>17041</v>
      </c>
      <c r="E1105" s="2">
        <v>1297</v>
      </c>
      <c r="F1105" s="2">
        <v>1297</v>
      </c>
    </row>
    <row r="1106" spans="1:6" x14ac:dyDescent="0.25">
      <c r="A1106" s="104">
        <v>20143</v>
      </c>
      <c r="B1106" s="104" t="s">
        <v>947</v>
      </c>
      <c r="C1106" s="104" t="s">
        <v>2348</v>
      </c>
      <c r="D1106" s="104" t="s">
        <v>2350</v>
      </c>
      <c r="E1106" s="2">
        <v>289119</v>
      </c>
      <c r="F1106" s="2">
        <v>289119</v>
      </c>
    </row>
    <row r="1107" spans="1:6" x14ac:dyDescent="0.25">
      <c r="A1107" s="104">
        <v>569540</v>
      </c>
      <c r="B1107" s="104" t="s">
        <v>947</v>
      </c>
      <c r="C1107" s="104" t="s">
        <v>5048</v>
      </c>
      <c r="D1107" s="104" t="s">
        <v>5050</v>
      </c>
      <c r="E1107" s="2">
        <v>112542</v>
      </c>
      <c r="F1107" s="2">
        <v>112542</v>
      </c>
    </row>
    <row r="1108" spans="1:6" x14ac:dyDescent="0.25">
      <c r="A1108" s="104">
        <v>25606</v>
      </c>
      <c r="B1108" s="104" t="s">
        <v>947</v>
      </c>
      <c r="C1108" s="104" t="s">
        <v>14434</v>
      </c>
      <c r="D1108" s="104" t="s">
        <v>14436</v>
      </c>
      <c r="E1108" s="2">
        <v>9433</v>
      </c>
      <c r="F1108" s="2">
        <v>9433</v>
      </c>
    </row>
    <row r="1109" spans="1:6" x14ac:dyDescent="0.25">
      <c r="A1109" s="104">
        <v>20740</v>
      </c>
      <c r="B1109" s="104" t="s">
        <v>947</v>
      </c>
      <c r="C1109" s="104" t="s">
        <v>11540</v>
      </c>
      <c r="D1109" s="104" t="s">
        <v>11542</v>
      </c>
      <c r="E1109" s="2">
        <v>9153</v>
      </c>
      <c r="F1109" s="2">
        <v>9153</v>
      </c>
    </row>
    <row r="1110" spans="1:6" x14ac:dyDescent="0.25">
      <c r="A1110" s="104">
        <v>19869</v>
      </c>
      <c r="B1110" s="104" t="s">
        <v>947</v>
      </c>
      <c r="C1110" s="104" t="s">
        <v>3402</v>
      </c>
      <c r="D1110" s="104" t="s">
        <v>3404</v>
      </c>
      <c r="E1110" s="2">
        <v>121929</v>
      </c>
      <c r="F1110" s="2">
        <v>121929</v>
      </c>
    </row>
    <row r="1111" spans="1:6" x14ac:dyDescent="0.25">
      <c r="A1111" s="104">
        <v>535369</v>
      </c>
      <c r="B1111" s="104" t="s">
        <v>947</v>
      </c>
      <c r="C1111" s="104" t="s">
        <v>10189</v>
      </c>
      <c r="D1111" s="104" t="s">
        <v>10191</v>
      </c>
      <c r="E1111" s="2">
        <v>24259</v>
      </c>
      <c r="F1111" s="2">
        <v>24259</v>
      </c>
    </row>
    <row r="1112" spans="1:6" x14ac:dyDescent="0.25">
      <c r="A1112" s="104">
        <v>26255</v>
      </c>
      <c r="B1112" s="104" t="s">
        <v>947</v>
      </c>
      <c r="C1112" s="104" t="s">
        <v>4240</v>
      </c>
      <c r="D1112" s="104" t="s">
        <v>4242</v>
      </c>
      <c r="E1112" s="2">
        <v>128845</v>
      </c>
      <c r="F1112" s="2">
        <v>128845</v>
      </c>
    </row>
    <row r="1113" spans="1:6" x14ac:dyDescent="0.25">
      <c r="A1113" s="104">
        <v>27140</v>
      </c>
      <c r="B1113" s="104" t="s">
        <v>947</v>
      </c>
      <c r="C1113" s="104" t="s">
        <v>7906</v>
      </c>
      <c r="D1113" s="104" t="s">
        <v>7908</v>
      </c>
      <c r="E1113" s="2">
        <v>22042</v>
      </c>
      <c r="F1113" s="2">
        <v>22042</v>
      </c>
    </row>
    <row r="1114" spans="1:6" x14ac:dyDescent="0.25">
      <c r="A1114" s="104">
        <v>25510</v>
      </c>
      <c r="B1114" s="104" t="s">
        <v>947</v>
      </c>
      <c r="C1114" s="104" t="s">
        <v>14717</v>
      </c>
      <c r="D1114" s="104" t="s">
        <v>14719</v>
      </c>
      <c r="E1114" s="2">
        <v>6839</v>
      </c>
      <c r="F1114" s="2">
        <v>6839</v>
      </c>
    </row>
    <row r="1115" spans="1:6" x14ac:dyDescent="0.25">
      <c r="A1115" s="104">
        <v>25331</v>
      </c>
      <c r="B1115" s="104" t="s">
        <v>947</v>
      </c>
      <c r="C1115" s="104" t="s">
        <v>8710</v>
      </c>
      <c r="D1115" s="104" t="s">
        <v>8712</v>
      </c>
      <c r="E1115" s="2">
        <v>52194</v>
      </c>
      <c r="F1115" s="2">
        <v>52194</v>
      </c>
    </row>
    <row r="1116" spans="1:6" x14ac:dyDescent="0.25">
      <c r="A1116" s="104">
        <v>24506</v>
      </c>
      <c r="B1116" s="104" t="s">
        <v>947</v>
      </c>
      <c r="C1116" s="104" t="s">
        <v>19034</v>
      </c>
      <c r="D1116" s="104" t="s">
        <v>19035</v>
      </c>
      <c r="E1116" s="2">
        <v>65357</v>
      </c>
      <c r="F1116" s="2">
        <v>65357</v>
      </c>
    </row>
    <row r="1117" spans="1:6" x14ac:dyDescent="0.25">
      <c r="A1117" s="104">
        <v>21945</v>
      </c>
      <c r="B1117" s="104" t="s">
        <v>947</v>
      </c>
      <c r="C1117" s="104" t="s">
        <v>15921</v>
      </c>
      <c r="D1117" s="104" t="s">
        <v>15923</v>
      </c>
      <c r="E1117" s="2">
        <v>2036</v>
      </c>
      <c r="F1117" s="2">
        <v>2036</v>
      </c>
    </row>
    <row r="1118" spans="1:6" x14ac:dyDescent="0.25">
      <c r="A1118" s="104">
        <v>696826</v>
      </c>
      <c r="B1118" s="104" t="s">
        <v>947</v>
      </c>
      <c r="C1118" s="104" t="s">
        <v>5989</v>
      </c>
      <c r="D1118" s="104" t="s">
        <v>5991</v>
      </c>
      <c r="E1118" s="2">
        <v>74593</v>
      </c>
      <c r="F1118" s="2">
        <v>74593</v>
      </c>
    </row>
    <row r="1119" spans="1:6" x14ac:dyDescent="0.25">
      <c r="A1119" s="104">
        <v>599062</v>
      </c>
      <c r="B1119" s="104" t="s">
        <v>947</v>
      </c>
      <c r="C1119" s="104" t="s">
        <v>22336</v>
      </c>
      <c r="D1119" s="104" t="s">
        <v>22337</v>
      </c>
      <c r="E1119" s="2">
        <v>7385</v>
      </c>
      <c r="F1119" s="2">
        <v>7385</v>
      </c>
    </row>
    <row r="1120" spans="1:6" x14ac:dyDescent="0.25">
      <c r="A1120" s="104">
        <v>20742</v>
      </c>
      <c r="B1120" s="104" t="s">
        <v>947</v>
      </c>
      <c r="C1120" s="104" t="s">
        <v>3507</v>
      </c>
      <c r="D1120" s="104" t="s">
        <v>3509</v>
      </c>
      <c r="E1120" s="2">
        <v>229971</v>
      </c>
      <c r="F1120" s="2">
        <v>229971</v>
      </c>
    </row>
    <row r="1121" spans="1:6" x14ac:dyDescent="0.25">
      <c r="A1121" s="104">
        <v>20743</v>
      </c>
      <c r="B1121" s="104" t="s">
        <v>947</v>
      </c>
      <c r="C1121" s="104" t="s">
        <v>10660</v>
      </c>
      <c r="D1121" s="104" t="s">
        <v>10662</v>
      </c>
      <c r="E1121" s="2">
        <v>12526</v>
      </c>
      <c r="F1121" s="2">
        <v>12526</v>
      </c>
    </row>
    <row r="1122" spans="1:6" x14ac:dyDescent="0.25">
      <c r="A1122" s="104">
        <v>25968</v>
      </c>
      <c r="B1122" s="104" t="s">
        <v>947</v>
      </c>
      <c r="C1122" s="104" t="s">
        <v>3970</v>
      </c>
      <c r="D1122" s="104" t="s">
        <v>3972</v>
      </c>
      <c r="E1122" s="2">
        <v>141876</v>
      </c>
      <c r="F1122" s="2">
        <v>141876</v>
      </c>
    </row>
    <row r="1123" spans="1:6" x14ac:dyDescent="0.25">
      <c r="A1123" s="104">
        <v>26256</v>
      </c>
      <c r="B1123" s="104" t="s">
        <v>947</v>
      </c>
      <c r="C1123" s="104" t="s">
        <v>22025</v>
      </c>
      <c r="D1123" s="104" t="s">
        <v>22026</v>
      </c>
      <c r="E1123" s="2">
        <v>124278</v>
      </c>
      <c r="F1123" s="2">
        <v>124278</v>
      </c>
    </row>
    <row r="1124" spans="1:6" x14ac:dyDescent="0.25">
      <c r="A1124" s="104">
        <v>26272</v>
      </c>
      <c r="B1124" s="104" t="s">
        <v>947</v>
      </c>
      <c r="C1124" s="104" t="s">
        <v>5102</v>
      </c>
      <c r="D1124" s="104" t="s">
        <v>5104</v>
      </c>
      <c r="E1124" s="2">
        <v>69166</v>
      </c>
      <c r="F1124" s="2">
        <v>69166</v>
      </c>
    </row>
    <row r="1125" spans="1:6" x14ac:dyDescent="0.25">
      <c r="A1125" s="104">
        <v>26257</v>
      </c>
      <c r="B1125" s="104" t="s">
        <v>947</v>
      </c>
      <c r="C1125" s="104" t="s">
        <v>19037</v>
      </c>
      <c r="D1125" s="104" t="s">
        <v>19038</v>
      </c>
      <c r="E1125" s="2">
        <v>85434</v>
      </c>
      <c r="F1125" s="2">
        <v>85434</v>
      </c>
    </row>
    <row r="1126" spans="1:6" x14ac:dyDescent="0.25">
      <c r="A1126" s="104">
        <v>27248</v>
      </c>
      <c r="B1126" s="104" t="s">
        <v>947</v>
      </c>
      <c r="C1126" s="104" t="s">
        <v>11149</v>
      </c>
      <c r="D1126" s="104" t="s">
        <v>11151</v>
      </c>
      <c r="E1126" s="2">
        <v>11883</v>
      </c>
      <c r="F1126" s="2">
        <v>11883</v>
      </c>
    </row>
    <row r="1127" spans="1:6" x14ac:dyDescent="0.25">
      <c r="A1127" s="104">
        <v>909951</v>
      </c>
      <c r="B1127" s="104" t="s">
        <v>947</v>
      </c>
      <c r="C1127" s="104" t="s">
        <v>22338</v>
      </c>
      <c r="D1127" s="104" t="s">
        <v>22339</v>
      </c>
      <c r="E1127" s="2">
        <v>6223</v>
      </c>
      <c r="F1127" s="2">
        <v>6223</v>
      </c>
    </row>
    <row r="1128" spans="1:6" x14ac:dyDescent="0.25">
      <c r="A1128" s="104">
        <v>680621</v>
      </c>
      <c r="B1128" s="104" t="s">
        <v>947</v>
      </c>
      <c r="C1128" s="104" t="s">
        <v>8041</v>
      </c>
      <c r="D1128" s="104" t="s">
        <v>8043</v>
      </c>
      <c r="E1128" s="2">
        <v>45038</v>
      </c>
      <c r="F1128" s="2">
        <v>45038</v>
      </c>
    </row>
    <row r="1129" spans="1:6" x14ac:dyDescent="0.25">
      <c r="A1129" s="104">
        <v>739045</v>
      </c>
      <c r="B1129" s="104" t="s">
        <v>947</v>
      </c>
      <c r="C1129" s="104" t="s">
        <v>7489</v>
      </c>
      <c r="D1129" s="104" t="s">
        <v>7491</v>
      </c>
      <c r="E1129" s="2">
        <v>68352</v>
      </c>
      <c r="F1129" s="2">
        <v>68352</v>
      </c>
    </row>
    <row r="1130" spans="1:6" x14ac:dyDescent="0.25">
      <c r="A1130" s="104">
        <v>844395</v>
      </c>
      <c r="B1130" s="104" t="s">
        <v>947</v>
      </c>
      <c r="C1130" s="104" t="s">
        <v>21631</v>
      </c>
      <c r="D1130" s="104" t="s">
        <v>21632</v>
      </c>
      <c r="E1130" s="2">
        <v>123</v>
      </c>
      <c r="F1130" s="2">
        <v>123</v>
      </c>
    </row>
    <row r="1131" spans="1:6" x14ac:dyDescent="0.25">
      <c r="A1131" s="104">
        <v>450287</v>
      </c>
      <c r="B1131" s="104" t="s">
        <v>947</v>
      </c>
      <c r="C1131" s="104" t="s">
        <v>13024</v>
      </c>
      <c r="D1131" s="104" t="s">
        <v>13026</v>
      </c>
      <c r="E1131" s="2">
        <v>12688</v>
      </c>
      <c r="F1131" s="2">
        <v>12688</v>
      </c>
    </row>
    <row r="1132" spans="1:6" x14ac:dyDescent="0.25">
      <c r="A1132" s="104">
        <v>21830</v>
      </c>
      <c r="B1132" s="104" t="s">
        <v>947</v>
      </c>
      <c r="C1132" s="104" t="s">
        <v>15776</v>
      </c>
      <c r="D1132" s="104" t="s">
        <v>15778</v>
      </c>
      <c r="E1132" s="2">
        <v>1784</v>
      </c>
      <c r="F1132" s="2">
        <v>1784</v>
      </c>
    </row>
    <row r="1133" spans="1:6" x14ac:dyDescent="0.25">
      <c r="A1133" s="104">
        <v>21831</v>
      </c>
      <c r="B1133" s="104" t="s">
        <v>947</v>
      </c>
      <c r="C1133" s="104" t="s">
        <v>7046</v>
      </c>
      <c r="D1133" s="104" t="s">
        <v>7048</v>
      </c>
      <c r="E1133" s="2">
        <v>49453</v>
      </c>
      <c r="F1133" s="2">
        <v>49453</v>
      </c>
    </row>
    <row r="1134" spans="1:6" x14ac:dyDescent="0.25">
      <c r="A1134" s="104">
        <v>92869</v>
      </c>
      <c r="B1134" s="104" t="s">
        <v>947</v>
      </c>
      <c r="C1134" s="104" t="s">
        <v>1203</v>
      </c>
      <c r="D1134" s="104" t="s">
        <v>1205</v>
      </c>
      <c r="E1134" s="2">
        <v>500649</v>
      </c>
      <c r="F1134" s="2">
        <v>500649</v>
      </c>
    </row>
    <row r="1135" spans="1:6" x14ac:dyDescent="0.25">
      <c r="A1135" s="104">
        <v>785313</v>
      </c>
      <c r="B1135" s="104" t="s">
        <v>947</v>
      </c>
      <c r="C1135" s="104" t="s">
        <v>14756</v>
      </c>
      <c r="D1135" s="104" t="s">
        <v>14758</v>
      </c>
      <c r="E1135" s="2">
        <v>4756</v>
      </c>
      <c r="F1135" s="2">
        <v>4756</v>
      </c>
    </row>
    <row r="1136" spans="1:6" x14ac:dyDescent="0.25">
      <c r="A1136" s="104">
        <v>21859</v>
      </c>
      <c r="B1136" s="104" t="s">
        <v>947</v>
      </c>
      <c r="C1136" s="104" t="s">
        <v>2411</v>
      </c>
      <c r="D1136" s="104" t="s">
        <v>2413</v>
      </c>
      <c r="E1136" s="2">
        <v>272412</v>
      </c>
      <c r="F1136" s="2">
        <v>272412</v>
      </c>
    </row>
    <row r="1137" spans="1:6" x14ac:dyDescent="0.25">
      <c r="A1137" s="104">
        <v>21832</v>
      </c>
      <c r="B1137" s="104" t="s">
        <v>947</v>
      </c>
      <c r="C1137" s="104" t="s">
        <v>10360</v>
      </c>
      <c r="D1137" s="104" t="s">
        <v>10362</v>
      </c>
      <c r="E1137" s="2">
        <v>15354</v>
      </c>
      <c r="F1137" s="2">
        <v>15354</v>
      </c>
    </row>
    <row r="1138" spans="1:6" x14ac:dyDescent="0.25">
      <c r="A1138" s="104">
        <v>187797</v>
      </c>
      <c r="B1138" s="104" t="s">
        <v>947</v>
      </c>
      <c r="C1138" s="104" t="s">
        <v>13316</v>
      </c>
      <c r="D1138" s="104" t="s">
        <v>13318</v>
      </c>
      <c r="E1138" s="2">
        <v>12840</v>
      </c>
      <c r="F1138" s="2">
        <v>12840</v>
      </c>
    </row>
    <row r="1139" spans="1:6" x14ac:dyDescent="0.25">
      <c r="A1139" s="104">
        <v>139624</v>
      </c>
      <c r="B1139" s="104" t="s">
        <v>947</v>
      </c>
      <c r="C1139" s="104" t="s">
        <v>1101</v>
      </c>
      <c r="D1139" s="104" t="s">
        <v>1103</v>
      </c>
      <c r="E1139" s="2">
        <v>872625</v>
      </c>
      <c r="F1139" s="2">
        <v>872625</v>
      </c>
    </row>
    <row r="1140" spans="1:6" x14ac:dyDescent="0.25">
      <c r="A1140" s="104">
        <v>21857</v>
      </c>
      <c r="B1140" s="104" t="s">
        <v>947</v>
      </c>
      <c r="C1140" s="104" t="s">
        <v>11451</v>
      </c>
      <c r="D1140" s="104" t="s">
        <v>11453</v>
      </c>
      <c r="E1140" s="2">
        <v>17158</v>
      </c>
      <c r="F1140" s="2">
        <v>17158</v>
      </c>
    </row>
    <row r="1141" spans="1:6" x14ac:dyDescent="0.25">
      <c r="A1141" s="104">
        <v>21836</v>
      </c>
      <c r="B1141" s="104" t="s">
        <v>947</v>
      </c>
      <c r="C1141" s="104" t="s">
        <v>13510</v>
      </c>
      <c r="D1141" s="104" t="s">
        <v>13512</v>
      </c>
      <c r="E1141" s="2">
        <v>13319</v>
      </c>
      <c r="F1141" s="2">
        <v>13319</v>
      </c>
    </row>
    <row r="1142" spans="1:6" x14ac:dyDescent="0.25">
      <c r="A1142" s="104">
        <v>21837</v>
      </c>
      <c r="B1142" s="104" t="s">
        <v>947</v>
      </c>
      <c r="C1142" s="104" t="s">
        <v>13838</v>
      </c>
      <c r="D1142" s="104" t="s">
        <v>13840</v>
      </c>
      <c r="E1142" s="2">
        <v>7627</v>
      </c>
      <c r="F1142" s="2">
        <v>7627</v>
      </c>
    </row>
    <row r="1143" spans="1:6" x14ac:dyDescent="0.25">
      <c r="A1143" s="104">
        <v>21850</v>
      </c>
      <c r="B1143" s="104" t="s">
        <v>947</v>
      </c>
      <c r="C1143" s="104" t="s">
        <v>5018</v>
      </c>
      <c r="D1143" s="104" t="s">
        <v>5020</v>
      </c>
      <c r="E1143" s="2">
        <v>51465</v>
      </c>
      <c r="F1143" s="2">
        <v>51465</v>
      </c>
    </row>
    <row r="1144" spans="1:6" x14ac:dyDescent="0.25">
      <c r="A1144" s="104">
        <v>21838</v>
      </c>
      <c r="B1144" s="104" t="s">
        <v>947</v>
      </c>
      <c r="C1144" s="104" t="s">
        <v>8602</v>
      </c>
      <c r="D1144" s="104" t="s">
        <v>21688</v>
      </c>
      <c r="E1144" s="2">
        <v>34354</v>
      </c>
      <c r="F1144" s="2">
        <v>34354</v>
      </c>
    </row>
    <row r="1145" spans="1:6" x14ac:dyDescent="0.25">
      <c r="A1145" s="104">
        <v>193726</v>
      </c>
      <c r="B1145" s="104" t="s">
        <v>947</v>
      </c>
      <c r="C1145" s="104" t="s">
        <v>4126</v>
      </c>
      <c r="D1145" s="104" t="s">
        <v>4128</v>
      </c>
      <c r="E1145" s="2">
        <v>74913</v>
      </c>
      <c r="F1145" s="2">
        <v>74913</v>
      </c>
    </row>
    <row r="1146" spans="1:6" x14ac:dyDescent="0.25">
      <c r="A1146" s="104">
        <v>21854</v>
      </c>
      <c r="B1146" s="104" t="s">
        <v>947</v>
      </c>
      <c r="C1146" s="104" t="s">
        <v>9962</v>
      </c>
      <c r="D1146" s="104" t="s">
        <v>9964</v>
      </c>
      <c r="E1146" s="2">
        <v>20434</v>
      </c>
      <c r="F1146" s="2">
        <v>20434</v>
      </c>
    </row>
    <row r="1147" spans="1:6" x14ac:dyDescent="0.25">
      <c r="A1147" s="104">
        <v>184736</v>
      </c>
      <c r="B1147" s="104" t="s">
        <v>947</v>
      </c>
      <c r="C1147" s="104" t="s">
        <v>19084</v>
      </c>
      <c r="D1147" s="104" t="s">
        <v>19085</v>
      </c>
      <c r="E1147" s="2">
        <v>169413</v>
      </c>
      <c r="F1147" s="2">
        <v>169413</v>
      </c>
    </row>
    <row r="1148" spans="1:6" x14ac:dyDescent="0.25">
      <c r="A1148" s="104">
        <v>27079</v>
      </c>
      <c r="B1148" s="104" t="s">
        <v>947</v>
      </c>
      <c r="C1148" s="104" t="s">
        <v>22089</v>
      </c>
      <c r="D1148" s="104" t="s">
        <v>22090</v>
      </c>
      <c r="E1148" s="2">
        <v>7483</v>
      </c>
      <c r="F1148" s="2">
        <v>7483</v>
      </c>
    </row>
    <row r="1149" spans="1:6" x14ac:dyDescent="0.25">
      <c r="A1149" s="104">
        <v>25947</v>
      </c>
      <c r="B1149" s="104" t="s">
        <v>947</v>
      </c>
      <c r="C1149" s="104" t="s">
        <v>2315</v>
      </c>
      <c r="D1149" s="104" t="s">
        <v>2317</v>
      </c>
      <c r="E1149" s="2">
        <v>289713</v>
      </c>
      <c r="F1149" s="2">
        <v>289713</v>
      </c>
    </row>
    <row r="1150" spans="1:6" x14ac:dyDescent="0.25">
      <c r="A1150" s="104">
        <v>607671</v>
      </c>
      <c r="B1150" s="104" t="s">
        <v>947</v>
      </c>
      <c r="C1150" s="104" t="s">
        <v>22340</v>
      </c>
      <c r="D1150" s="104" t="s">
        <v>22341</v>
      </c>
      <c r="E1150" s="2">
        <v>5974</v>
      </c>
      <c r="F1150" s="2">
        <v>5974</v>
      </c>
    </row>
    <row r="1151" spans="1:6" x14ac:dyDescent="0.25">
      <c r="A1151" s="104">
        <v>214810</v>
      </c>
      <c r="B1151" s="104" t="s">
        <v>947</v>
      </c>
      <c r="C1151" s="104" t="s">
        <v>8347</v>
      </c>
      <c r="D1151" s="104" t="s">
        <v>8349</v>
      </c>
      <c r="E1151" s="2">
        <v>31017</v>
      </c>
      <c r="F1151" s="2">
        <v>31017</v>
      </c>
    </row>
    <row r="1152" spans="1:6" x14ac:dyDescent="0.25">
      <c r="A1152" s="104">
        <v>20353</v>
      </c>
      <c r="B1152" s="104" t="s">
        <v>947</v>
      </c>
      <c r="C1152" s="104" t="s">
        <v>11122</v>
      </c>
      <c r="D1152" s="104" t="s">
        <v>11124</v>
      </c>
      <c r="E1152" s="2">
        <v>9347</v>
      </c>
      <c r="F1152" s="2">
        <v>9347</v>
      </c>
    </row>
    <row r="1153" spans="1:6" x14ac:dyDescent="0.25">
      <c r="A1153" s="104">
        <v>20360</v>
      </c>
      <c r="B1153" s="104" t="s">
        <v>947</v>
      </c>
      <c r="C1153" s="104" t="s">
        <v>8023</v>
      </c>
      <c r="D1153" s="104" t="s">
        <v>8025</v>
      </c>
      <c r="E1153" s="2">
        <v>35566</v>
      </c>
      <c r="F1153" s="2">
        <v>35566</v>
      </c>
    </row>
    <row r="1154" spans="1:6" x14ac:dyDescent="0.25">
      <c r="A1154" s="104">
        <v>21946</v>
      </c>
      <c r="B1154" s="104" t="s">
        <v>947</v>
      </c>
      <c r="C1154" s="104" t="s">
        <v>4668</v>
      </c>
      <c r="D1154" s="104" t="s">
        <v>4670</v>
      </c>
      <c r="E1154" s="2">
        <v>117407</v>
      </c>
      <c r="F1154" s="2">
        <v>117407</v>
      </c>
    </row>
    <row r="1155" spans="1:6" x14ac:dyDescent="0.25">
      <c r="A1155" s="104">
        <v>609244</v>
      </c>
      <c r="B1155" s="104" t="s">
        <v>947</v>
      </c>
      <c r="C1155" s="104" t="s">
        <v>8518</v>
      </c>
      <c r="D1155" s="104" t="s">
        <v>8520</v>
      </c>
      <c r="E1155" s="2">
        <v>4309</v>
      </c>
      <c r="F1155" s="2">
        <v>4309</v>
      </c>
    </row>
    <row r="1156" spans="1:6" x14ac:dyDescent="0.25">
      <c r="A1156" s="104">
        <v>26128</v>
      </c>
      <c r="B1156" s="104" t="s">
        <v>947</v>
      </c>
      <c r="C1156" s="104" t="s">
        <v>12453</v>
      </c>
      <c r="D1156" s="104" t="s">
        <v>12455</v>
      </c>
      <c r="E1156" s="2">
        <v>4767</v>
      </c>
      <c r="F1156" s="2">
        <v>4767</v>
      </c>
    </row>
    <row r="1157" spans="1:6" x14ac:dyDescent="0.25">
      <c r="A1157" s="104">
        <v>543635</v>
      </c>
      <c r="B1157" s="104" t="s">
        <v>947</v>
      </c>
      <c r="C1157" s="104" t="s">
        <v>5941</v>
      </c>
      <c r="D1157" s="104" t="s">
        <v>5943</v>
      </c>
      <c r="E1157" s="2">
        <v>68207</v>
      </c>
      <c r="F1157" s="2">
        <v>68207</v>
      </c>
    </row>
    <row r="1158" spans="1:6" x14ac:dyDescent="0.25">
      <c r="A1158" s="104">
        <v>24917</v>
      </c>
      <c r="B1158" s="104" t="s">
        <v>947</v>
      </c>
      <c r="C1158" s="104" t="s">
        <v>4429</v>
      </c>
      <c r="D1158" s="104" t="s">
        <v>4431</v>
      </c>
      <c r="E1158" s="2">
        <v>128266</v>
      </c>
      <c r="F1158" s="2">
        <v>128266</v>
      </c>
    </row>
    <row r="1159" spans="1:6" x14ac:dyDescent="0.25">
      <c r="A1159" s="104">
        <v>25485</v>
      </c>
      <c r="B1159" s="104" t="s">
        <v>947</v>
      </c>
      <c r="C1159" s="104" t="s">
        <v>5246</v>
      </c>
      <c r="D1159" s="104" t="s">
        <v>5248</v>
      </c>
      <c r="E1159" s="2">
        <v>62390</v>
      </c>
      <c r="F1159" s="2">
        <v>62390</v>
      </c>
    </row>
    <row r="1160" spans="1:6" x14ac:dyDescent="0.25">
      <c r="A1160" s="104">
        <v>26234</v>
      </c>
      <c r="B1160" s="104" t="s">
        <v>947</v>
      </c>
      <c r="C1160" s="104" t="s">
        <v>11934</v>
      </c>
      <c r="D1160" s="104" t="s">
        <v>11936</v>
      </c>
      <c r="E1160" s="2">
        <v>6669</v>
      </c>
      <c r="F1160" s="2">
        <v>6669</v>
      </c>
    </row>
    <row r="1161" spans="1:6" x14ac:dyDescent="0.25">
      <c r="A1161" s="104">
        <v>26232</v>
      </c>
      <c r="B1161" s="104" t="s">
        <v>947</v>
      </c>
      <c r="C1161" s="104" t="s">
        <v>14513</v>
      </c>
      <c r="D1161" s="104" t="s">
        <v>14515</v>
      </c>
      <c r="E1161" s="2">
        <v>5991</v>
      </c>
      <c r="F1161" s="2">
        <v>5991</v>
      </c>
    </row>
    <row r="1162" spans="1:6" x14ac:dyDescent="0.25">
      <c r="A1162" s="104">
        <v>24652</v>
      </c>
      <c r="B1162" s="104" t="s">
        <v>947</v>
      </c>
      <c r="C1162" s="104" t="s">
        <v>12531</v>
      </c>
      <c r="D1162" s="104" t="s">
        <v>12533</v>
      </c>
      <c r="E1162" s="2">
        <v>19485</v>
      </c>
      <c r="F1162" s="2">
        <v>19485</v>
      </c>
    </row>
    <row r="1163" spans="1:6" x14ac:dyDescent="0.25">
      <c r="A1163" s="104">
        <v>26384</v>
      </c>
      <c r="B1163" s="104" t="s">
        <v>947</v>
      </c>
      <c r="C1163" s="104" t="s">
        <v>8809</v>
      </c>
      <c r="D1163" s="104" t="s">
        <v>8811</v>
      </c>
      <c r="E1163" s="2">
        <v>11434</v>
      </c>
      <c r="F1163" s="2">
        <v>11434</v>
      </c>
    </row>
    <row r="1164" spans="1:6" x14ac:dyDescent="0.25">
      <c r="A1164" s="104">
        <v>749398</v>
      </c>
      <c r="B1164" s="104" t="s">
        <v>947</v>
      </c>
      <c r="C1164" s="104" t="s">
        <v>4784</v>
      </c>
      <c r="D1164" s="104" t="s">
        <v>21689</v>
      </c>
      <c r="E1164" s="2">
        <v>56420</v>
      </c>
      <c r="F1164" s="2">
        <v>56420</v>
      </c>
    </row>
    <row r="1165" spans="1:6" x14ac:dyDescent="0.25">
      <c r="A1165" s="104">
        <v>25170</v>
      </c>
      <c r="B1165" s="104" t="s">
        <v>947</v>
      </c>
      <c r="C1165" s="104" t="s">
        <v>20624</v>
      </c>
      <c r="D1165" s="104" t="s">
        <v>21955</v>
      </c>
      <c r="E1165" s="2">
        <v>237942</v>
      </c>
      <c r="F1165" s="2">
        <v>237942</v>
      </c>
    </row>
    <row r="1166" spans="1:6" x14ac:dyDescent="0.25">
      <c r="A1166" s="104">
        <v>712218</v>
      </c>
      <c r="B1166" s="104" t="s">
        <v>947</v>
      </c>
      <c r="C1166" s="104" t="s">
        <v>16843</v>
      </c>
      <c r="D1166" s="104" t="s">
        <v>16845</v>
      </c>
      <c r="E1166" s="2">
        <v>0</v>
      </c>
      <c r="F1166" s="2">
        <v>0</v>
      </c>
    </row>
    <row r="1167" spans="1:6" x14ac:dyDescent="0.25">
      <c r="A1167" s="104">
        <v>566391</v>
      </c>
      <c r="B1167" s="104" t="s">
        <v>947</v>
      </c>
      <c r="C1167" s="104" t="s">
        <v>7876</v>
      </c>
      <c r="D1167" s="104" t="s">
        <v>7878</v>
      </c>
      <c r="E1167" s="2">
        <v>47807</v>
      </c>
      <c r="F1167" s="2">
        <v>47807</v>
      </c>
    </row>
    <row r="1168" spans="1:6" x14ac:dyDescent="0.25">
      <c r="A1168" s="104">
        <v>22424</v>
      </c>
      <c r="B1168" s="104" t="s">
        <v>947</v>
      </c>
      <c r="C1168" s="104" t="s">
        <v>6666</v>
      </c>
      <c r="D1168" s="104" t="s">
        <v>6668</v>
      </c>
      <c r="E1168" s="2">
        <v>42060</v>
      </c>
      <c r="F1168" s="2">
        <v>42060</v>
      </c>
    </row>
    <row r="1169" spans="1:6" x14ac:dyDescent="0.25">
      <c r="A1169" s="104">
        <v>22420</v>
      </c>
      <c r="B1169" s="104" t="s">
        <v>947</v>
      </c>
      <c r="C1169" s="104" t="s">
        <v>10876</v>
      </c>
      <c r="D1169" s="104" t="s">
        <v>10878</v>
      </c>
      <c r="E1169" s="2">
        <v>23819</v>
      </c>
      <c r="F1169" s="2">
        <v>23819</v>
      </c>
    </row>
    <row r="1170" spans="1:6" x14ac:dyDescent="0.25">
      <c r="A1170" s="104">
        <v>22421</v>
      </c>
      <c r="B1170" s="104" t="s">
        <v>947</v>
      </c>
      <c r="C1170" s="104" t="s">
        <v>19007</v>
      </c>
      <c r="D1170" s="104" t="s">
        <v>19008</v>
      </c>
      <c r="E1170" s="2">
        <v>15144</v>
      </c>
      <c r="F1170" s="2">
        <v>15144</v>
      </c>
    </row>
    <row r="1171" spans="1:6" x14ac:dyDescent="0.25">
      <c r="A1171" s="104">
        <v>696759</v>
      </c>
      <c r="B1171" s="104" t="s">
        <v>947</v>
      </c>
      <c r="C1171" s="104" t="s">
        <v>14678</v>
      </c>
      <c r="D1171" s="104" t="s">
        <v>14680</v>
      </c>
      <c r="E1171" s="2">
        <v>18105</v>
      </c>
      <c r="F1171" s="2">
        <v>18105</v>
      </c>
    </row>
    <row r="1172" spans="1:6" x14ac:dyDescent="0.25">
      <c r="A1172" s="104">
        <v>223619</v>
      </c>
      <c r="B1172" s="104" t="s">
        <v>947</v>
      </c>
      <c r="C1172" s="104" t="s">
        <v>21633</v>
      </c>
      <c r="D1172" s="104" t="s">
        <v>21634</v>
      </c>
      <c r="E1172" s="2">
        <v>0</v>
      </c>
      <c r="F1172" s="2">
        <v>0</v>
      </c>
    </row>
    <row r="1173" spans="1:6" x14ac:dyDescent="0.25">
      <c r="A1173" s="104">
        <v>23750</v>
      </c>
      <c r="B1173" s="104" t="s">
        <v>947</v>
      </c>
      <c r="C1173" s="104" t="s">
        <v>13045</v>
      </c>
      <c r="D1173" s="104" t="s">
        <v>13047</v>
      </c>
      <c r="E1173" s="2">
        <v>7901</v>
      </c>
      <c r="F1173" s="2">
        <v>7901</v>
      </c>
    </row>
    <row r="1174" spans="1:6" x14ac:dyDescent="0.25">
      <c r="A1174" s="104">
        <v>113932</v>
      </c>
      <c r="B1174" s="104" t="s">
        <v>947</v>
      </c>
      <c r="C1174" s="104" t="s">
        <v>12075</v>
      </c>
      <c r="D1174" s="104" t="s">
        <v>12077</v>
      </c>
      <c r="E1174" s="2">
        <v>4567</v>
      </c>
      <c r="F1174" s="2">
        <v>4567</v>
      </c>
    </row>
    <row r="1175" spans="1:6" x14ac:dyDescent="0.25">
      <c r="A1175" s="104">
        <v>27861</v>
      </c>
      <c r="B1175" s="104" t="s">
        <v>947</v>
      </c>
      <c r="C1175" s="104" t="s">
        <v>6142</v>
      </c>
      <c r="D1175" s="104" t="s">
        <v>6144</v>
      </c>
      <c r="E1175" s="2">
        <v>37849</v>
      </c>
      <c r="F1175" s="2">
        <v>37849</v>
      </c>
    </row>
    <row r="1176" spans="1:6" x14ac:dyDescent="0.25">
      <c r="A1176" s="104">
        <v>21457</v>
      </c>
      <c r="B1176" s="104" t="s">
        <v>947</v>
      </c>
      <c r="C1176" s="104" t="s">
        <v>14174</v>
      </c>
      <c r="D1176" s="104" t="s">
        <v>21635</v>
      </c>
      <c r="E1176" s="2">
        <v>7569</v>
      </c>
      <c r="F1176" s="2">
        <v>7569</v>
      </c>
    </row>
    <row r="1177" spans="1:6" x14ac:dyDescent="0.25">
      <c r="A1177" s="104">
        <v>457633</v>
      </c>
      <c r="B1177" s="104" t="s">
        <v>947</v>
      </c>
      <c r="C1177" s="104" t="s">
        <v>3435</v>
      </c>
      <c r="D1177" s="104" t="s">
        <v>3437</v>
      </c>
      <c r="E1177" s="2">
        <v>132549</v>
      </c>
      <c r="F1177" s="2">
        <v>132549</v>
      </c>
    </row>
    <row r="1178" spans="1:6" x14ac:dyDescent="0.25">
      <c r="A1178" s="104">
        <v>578351</v>
      </c>
      <c r="B1178" s="104" t="s">
        <v>947</v>
      </c>
      <c r="C1178" s="104" t="s">
        <v>10201</v>
      </c>
      <c r="D1178" s="104" t="s">
        <v>10203</v>
      </c>
      <c r="E1178" s="2">
        <v>10355</v>
      </c>
      <c r="F1178" s="2">
        <v>10355</v>
      </c>
    </row>
    <row r="1179" spans="1:6" x14ac:dyDescent="0.25">
      <c r="A1179" s="104">
        <v>22054</v>
      </c>
      <c r="B1179" s="104" t="s">
        <v>947</v>
      </c>
      <c r="C1179" s="104" t="s">
        <v>2756</v>
      </c>
      <c r="D1179" s="104" t="s">
        <v>2758</v>
      </c>
      <c r="E1179" s="2">
        <v>242316</v>
      </c>
      <c r="F1179" s="2">
        <v>242316</v>
      </c>
    </row>
    <row r="1180" spans="1:6" x14ac:dyDescent="0.25">
      <c r="A1180" s="104">
        <v>21994</v>
      </c>
      <c r="B1180" s="104" t="s">
        <v>947</v>
      </c>
      <c r="C1180" s="104" t="s">
        <v>5959</v>
      </c>
      <c r="D1180" s="104" t="s">
        <v>5961</v>
      </c>
      <c r="E1180" s="2">
        <v>105567</v>
      </c>
      <c r="F1180" s="2">
        <v>105567</v>
      </c>
    </row>
    <row r="1181" spans="1:6" x14ac:dyDescent="0.25">
      <c r="A1181" s="104">
        <v>892128</v>
      </c>
      <c r="B1181" s="104" t="s">
        <v>947</v>
      </c>
      <c r="C1181" s="104" t="s">
        <v>22355</v>
      </c>
      <c r="D1181" s="104" t="s">
        <v>22356</v>
      </c>
      <c r="E1181" s="2">
        <v>61</v>
      </c>
      <c r="F1181" s="2">
        <v>61</v>
      </c>
    </row>
    <row r="1182" spans="1:6" x14ac:dyDescent="0.25">
      <c r="A1182" s="104">
        <v>20746</v>
      </c>
      <c r="B1182" s="104" t="s">
        <v>947</v>
      </c>
      <c r="C1182" s="104" t="s">
        <v>12024</v>
      </c>
      <c r="D1182" s="104" t="s">
        <v>12026</v>
      </c>
      <c r="E1182" s="2">
        <v>12167</v>
      </c>
      <c r="F1182" s="2">
        <v>12167</v>
      </c>
    </row>
    <row r="1183" spans="1:6" x14ac:dyDescent="0.25">
      <c r="A1183" s="104">
        <v>20747</v>
      </c>
      <c r="B1183" s="104" t="s">
        <v>947</v>
      </c>
      <c r="C1183" s="104" t="s">
        <v>10648</v>
      </c>
      <c r="D1183" s="104" t="s">
        <v>10650</v>
      </c>
      <c r="E1183" s="2">
        <v>41455</v>
      </c>
      <c r="F1183" s="2">
        <v>41455</v>
      </c>
    </row>
    <row r="1184" spans="1:6" x14ac:dyDescent="0.25">
      <c r="A1184" s="104">
        <v>22426</v>
      </c>
      <c r="B1184" s="104" t="s">
        <v>947</v>
      </c>
      <c r="C1184" s="104" t="s">
        <v>3808</v>
      </c>
      <c r="D1184" s="104" t="s">
        <v>3810</v>
      </c>
      <c r="E1184" s="2">
        <v>132764</v>
      </c>
      <c r="F1184" s="2">
        <v>132764</v>
      </c>
    </row>
    <row r="1185" spans="1:6" x14ac:dyDescent="0.25">
      <c r="A1185" s="104">
        <v>20003</v>
      </c>
      <c r="B1185" s="104" t="s">
        <v>947</v>
      </c>
      <c r="C1185" s="104" t="s">
        <v>5432</v>
      </c>
      <c r="D1185" s="104" t="s">
        <v>5434</v>
      </c>
      <c r="E1185" s="2">
        <v>109807</v>
      </c>
      <c r="F1185" s="2">
        <v>109807</v>
      </c>
    </row>
    <row r="1186" spans="1:6" x14ac:dyDescent="0.25">
      <c r="A1186" s="104">
        <v>23313</v>
      </c>
      <c r="B1186" s="104" t="s">
        <v>947</v>
      </c>
      <c r="C1186" s="104" t="s">
        <v>14015</v>
      </c>
      <c r="D1186" s="104" t="s">
        <v>14017</v>
      </c>
      <c r="E1186" s="2">
        <v>5790</v>
      </c>
      <c r="F1186" s="2">
        <v>5790</v>
      </c>
    </row>
    <row r="1187" spans="1:6" x14ac:dyDescent="0.25">
      <c r="A1187" s="104">
        <v>24689</v>
      </c>
      <c r="B1187" s="104" t="s">
        <v>947</v>
      </c>
      <c r="C1187" s="104" t="s">
        <v>3106</v>
      </c>
      <c r="D1187" s="104" t="s">
        <v>3108</v>
      </c>
      <c r="E1187" s="2">
        <v>178589</v>
      </c>
      <c r="F1187" s="2">
        <v>178589</v>
      </c>
    </row>
    <row r="1188" spans="1:6" x14ac:dyDescent="0.25">
      <c r="A1188" s="104">
        <v>697161</v>
      </c>
      <c r="B1188" s="104" t="s">
        <v>947</v>
      </c>
      <c r="C1188" s="104" t="s">
        <v>7336</v>
      </c>
      <c r="D1188" s="104" t="s">
        <v>7338</v>
      </c>
      <c r="E1188" s="2">
        <v>43468</v>
      </c>
      <c r="F1188" s="2">
        <v>43468</v>
      </c>
    </row>
    <row r="1189" spans="1:6" x14ac:dyDescent="0.25">
      <c r="A1189" s="104">
        <v>671733</v>
      </c>
      <c r="B1189" s="104" t="s">
        <v>947</v>
      </c>
      <c r="C1189" s="104" t="s">
        <v>12045</v>
      </c>
      <c r="D1189" s="104" t="s">
        <v>22091</v>
      </c>
      <c r="E1189" s="2">
        <v>17012</v>
      </c>
      <c r="F1189" s="2">
        <v>17012</v>
      </c>
    </row>
    <row r="1190" spans="1:6" x14ac:dyDescent="0.25">
      <c r="A1190" s="104">
        <v>783227</v>
      </c>
      <c r="B1190" s="104" t="s">
        <v>947</v>
      </c>
      <c r="C1190" s="104" t="s">
        <v>18484</v>
      </c>
      <c r="D1190" s="104" t="s">
        <v>18485</v>
      </c>
      <c r="E1190" s="2">
        <v>17535</v>
      </c>
      <c r="F1190" s="2">
        <v>17535</v>
      </c>
    </row>
    <row r="1191" spans="1:6" x14ac:dyDescent="0.25">
      <c r="A1191" s="104">
        <v>25023</v>
      </c>
      <c r="B1191" s="104" t="s">
        <v>947</v>
      </c>
      <c r="C1191" s="104" t="s">
        <v>1217</v>
      </c>
      <c r="D1191" s="104" t="s">
        <v>1219</v>
      </c>
      <c r="E1191" s="2">
        <v>536289</v>
      </c>
      <c r="F1191" s="2">
        <v>536289</v>
      </c>
    </row>
    <row r="1192" spans="1:6" x14ac:dyDescent="0.25">
      <c r="A1192" s="104">
        <v>24834</v>
      </c>
      <c r="B1192" s="104" t="s">
        <v>947</v>
      </c>
      <c r="C1192" s="104" t="s">
        <v>1125</v>
      </c>
      <c r="D1192" s="104" t="s">
        <v>1127</v>
      </c>
      <c r="E1192" s="2">
        <v>1109079</v>
      </c>
      <c r="F1192" s="2">
        <v>1109079</v>
      </c>
    </row>
    <row r="1193" spans="1:6" x14ac:dyDescent="0.25">
      <c r="A1193" s="104">
        <v>92940</v>
      </c>
      <c r="B1193" s="104" t="s">
        <v>947</v>
      </c>
      <c r="C1193" s="104" t="s">
        <v>1265</v>
      </c>
      <c r="D1193" s="104" t="s">
        <v>21956</v>
      </c>
      <c r="E1193" s="2">
        <v>679829</v>
      </c>
      <c r="F1193" s="2">
        <v>679829</v>
      </c>
    </row>
    <row r="1194" spans="1:6" x14ac:dyDescent="0.25">
      <c r="A1194" s="104">
        <v>24835</v>
      </c>
      <c r="B1194" s="104" t="s">
        <v>947</v>
      </c>
      <c r="C1194" s="104" t="s">
        <v>10612</v>
      </c>
      <c r="D1194" s="104" t="s">
        <v>10614</v>
      </c>
      <c r="E1194" s="2">
        <v>88506</v>
      </c>
      <c r="F1194" s="2">
        <v>88506</v>
      </c>
    </row>
    <row r="1195" spans="1:6" x14ac:dyDescent="0.25">
      <c r="A1195" s="104">
        <v>25102</v>
      </c>
      <c r="B1195" s="104" t="s">
        <v>947</v>
      </c>
      <c r="C1195" s="104" t="s">
        <v>11172</v>
      </c>
      <c r="D1195" s="104" t="s">
        <v>11174</v>
      </c>
      <c r="E1195" s="2">
        <v>9723</v>
      </c>
      <c r="F1195" s="2">
        <v>9723</v>
      </c>
    </row>
    <row r="1196" spans="1:6" x14ac:dyDescent="0.25">
      <c r="A1196" s="104">
        <v>456792</v>
      </c>
      <c r="B1196" s="104" t="s">
        <v>947</v>
      </c>
      <c r="C1196" s="104" t="s">
        <v>9651</v>
      </c>
      <c r="D1196" s="104" t="s">
        <v>9653</v>
      </c>
      <c r="E1196" s="2">
        <v>29438</v>
      </c>
      <c r="F1196" s="2">
        <v>29438</v>
      </c>
    </row>
    <row r="1197" spans="1:6" x14ac:dyDescent="0.25">
      <c r="A1197" s="104">
        <v>25024</v>
      </c>
      <c r="B1197" s="104" t="s">
        <v>947</v>
      </c>
      <c r="C1197" s="104" t="s">
        <v>12877</v>
      </c>
      <c r="D1197" s="104" t="s">
        <v>12879</v>
      </c>
      <c r="E1197" s="2">
        <v>18221</v>
      </c>
      <c r="F1197" s="2">
        <v>18221</v>
      </c>
    </row>
    <row r="1198" spans="1:6" x14ac:dyDescent="0.25">
      <c r="A1198" s="104">
        <v>24836</v>
      </c>
      <c r="B1198" s="104" t="s">
        <v>947</v>
      </c>
      <c r="C1198" s="104" t="s">
        <v>3829</v>
      </c>
      <c r="D1198" s="104" t="s">
        <v>3831</v>
      </c>
      <c r="E1198" s="2">
        <v>67063</v>
      </c>
      <c r="F1198" s="2">
        <v>67063</v>
      </c>
    </row>
    <row r="1199" spans="1:6" x14ac:dyDescent="0.25">
      <c r="A1199" s="104">
        <v>861701</v>
      </c>
      <c r="B1199" s="104" t="s">
        <v>947</v>
      </c>
      <c r="C1199" s="104" t="s">
        <v>21957</v>
      </c>
      <c r="D1199" s="104" t="s">
        <v>21958</v>
      </c>
      <c r="E1199" s="2">
        <v>12379</v>
      </c>
      <c r="F1199" s="2">
        <v>12379</v>
      </c>
    </row>
    <row r="1200" spans="1:6" x14ac:dyDescent="0.25">
      <c r="A1200" s="104">
        <v>24839</v>
      </c>
      <c r="B1200" s="104" t="s">
        <v>947</v>
      </c>
      <c r="C1200" s="104" t="s">
        <v>22357</v>
      </c>
      <c r="D1200" s="104" t="s">
        <v>22358</v>
      </c>
      <c r="E1200" s="2">
        <v>11571</v>
      </c>
      <c r="F1200" s="2">
        <v>11571</v>
      </c>
    </row>
    <row r="1201" spans="1:6" x14ac:dyDescent="0.25">
      <c r="A1201" s="104">
        <v>731632</v>
      </c>
      <c r="B1201" s="104" t="s">
        <v>947</v>
      </c>
      <c r="C1201" s="104" t="s">
        <v>13667</v>
      </c>
      <c r="D1201" s="104" t="s">
        <v>13669</v>
      </c>
      <c r="E1201" s="2">
        <v>8704</v>
      </c>
      <c r="F1201" s="2">
        <v>8704</v>
      </c>
    </row>
    <row r="1202" spans="1:6" x14ac:dyDescent="0.25">
      <c r="A1202" s="104">
        <v>25816</v>
      </c>
      <c r="B1202" s="104" t="s">
        <v>947</v>
      </c>
      <c r="C1202" s="104" t="s">
        <v>14747</v>
      </c>
      <c r="D1202" s="104" t="s">
        <v>14749</v>
      </c>
      <c r="E1202" s="2">
        <v>7197</v>
      </c>
      <c r="F1202" s="2">
        <v>7197</v>
      </c>
    </row>
    <row r="1203" spans="1:6" x14ac:dyDescent="0.25">
      <c r="A1203" s="104">
        <v>680421</v>
      </c>
      <c r="B1203" s="104" t="s">
        <v>947</v>
      </c>
      <c r="C1203" s="104" t="s">
        <v>13619</v>
      </c>
      <c r="D1203" s="104" t="s">
        <v>13621</v>
      </c>
      <c r="E1203" s="2">
        <v>2449</v>
      </c>
      <c r="F1203" s="2">
        <v>2449</v>
      </c>
    </row>
    <row r="1204" spans="1:6" x14ac:dyDescent="0.25">
      <c r="A1204" s="104">
        <v>23096</v>
      </c>
      <c r="B1204" s="104" t="s">
        <v>947</v>
      </c>
      <c r="C1204" s="104" t="s">
        <v>5021</v>
      </c>
      <c r="D1204" s="104" t="s">
        <v>5023</v>
      </c>
      <c r="E1204" s="2">
        <v>69153</v>
      </c>
      <c r="F1204" s="2">
        <v>69153</v>
      </c>
    </row>
    <row r="1205" spans="1:6" x14ac:dyDescent="0.25">
      <c r="A1205" s="104">
        <v>23123</v>
      </c>
      <c r="B1205" s="104" t="s">
        <v>947</v>
      </c>
      <c r="C1205" s="104" t="s">
        <v>15525</v>
      </c>
      <c r="D1205" s="104" t="s">
        <v>15527</v>
      </c>
      <c r="E1205" s="2">
        <v>5360</v>
      </c>
      <c r="F1205" s="2">
        <v>5360</v>
      </c>
    </row>
    <row r="1206" spans="1:6" x14ac:dyDescent="0.25">
      <c r="A1206" s="104">
        <v>23942</v>
      </c>
      <c r="B1206" s="104" t="s">
        <v>947</v>
      </c>
      <c r="C1206" s="104" t="s">
        <v>2024</v>
      </c>
      <c r="D1206" s="104" t="s">
        <v>2026</v>
      </c>
      <c r="E1206" s="2">
        <v>276839</v>
      </c>
      <c r="F1206" s="2">
        <v>276839</v>
      </c>
    </row>
    <row r="1207" spans="1:6" x14ac:dyDescent="0.25">
      <c r="A1207" s="104">
        <v>23943</v>
      </c>
      <c r="B1207" s="104" t="s">
        <v>947</v>
      </c>
      <c r="C1207" s="104" t="s">
        <v>13328</v>
      </c>
      <c r="D1207" s="104" t="s">
        <v>13330</v>
      </c>
      <c r="E1207" s="2">
        <v>1779</v>
      </c>
      <c r="F1207" s="2">
        <v>1779</v>
      </c>
    </row>
    <row r="1208" spans="1:6" x14ac:dyDescent="0.25">
      <c r="A1208" s="104">
        <v>23944</v>
      </c>
      <c r="B1208" s="104" t="s">
        <v>947</v>
      </c>
      <c r="C1208" s="104" t="s">
        <v>13385</v>
      </c>
      <c r="D1208" s="104" t="s">
        <v>13387</v>
      </c>
      <c r="E1208" s="2">
        <v>7599</v>
      </c>
      <c r="F1208" s="2">
        <v>7599</v>
      </c>
    </row>
    <row r="1209" spans="1:6" x14ac:dyDescent="0.25">
      <c r="A1209" s="104">
        <v>23956</v>
      </c>
      <c r="B1209" s="104" t="s">
        <v>947</v>
      </c>
      <c r="C1209" s="104" t="s">
        <v>16437</v>
      </c>
      <c r="D1209" s="104" t="s">
        <v>16439</v>
      </c>
      <c r="E1209" s="2">
        <v>5764</v>
      </c>
      <c r="F1209" s="2">
        <v>5764</v>
      </c>
    </row>
    <row r="1210" spans="1:6" x14ac:dyDescent="0.25">
      <c r="A1210" s="104">
        <v>23945</v>
      </c>
      <c r="B1210" s="104" t="s">
        <v>947</v>
      </c>
      <c r="C1210" s="104" t="s">
        <v>7339</v>
      </c>
      <c r="D1210" s="104" t="s">
        <v>7341</v>
      </c>
      <c r="E1210" s="2">
        <v>44855</v>
      </c>
      <c r="F1210" s="2">
        <v>44855</v>
      </c>
    </row>
    <row r="1211" spans="1:6" x14ac:dyDescent="0.25">
      <c r="A1211" s="104">
        <v>791455</v>
      </c>
      <c r="B1211" s="104" t="s">
        <v>947</v>
      </c>
      <c r="C1211" s="104" t="s">
        <v>14204</v>
      </c>
      <c r="D1211" s="104" t="s">
        <v>14206</v>
      </c>
      <c r="E1211" s="2">
        <v>24069</v>
      </c>
      <c r="F1211" s="2">
        <v>24069</v>
      </c>
    </row>
    <row r="1212" spans="1:6" x14ac:dyDescent="0.25">
      <c r="A1212" s="104">
        <v>23946</v>
      </c>
      <c r="B1212" s="104" t="s">
        <v>947</v>
      </c>
      <c r="C1212" s="104" t="s">
        <v>15260</v>
      </c>
      <c r="D1212" s="104" t="s">
        <v>15262</v>
      </c>
      <c r="E1212" s="2">
        <v>3809</v>
      </c>
      <c r="F1212" s="2">
        <v>3809</v>
      </c>
    </row>
    <row r="1213" spans="1:6" x14ac:dyDescent="0.25">
      <c r="A1213" s="104">
        <v>23947</v>
      </c>
      <c r="B1213" s="104" t="s">
        <v>947</v>
      </c>
      <c r="C1213" s="104" t="s">
        <v>11110</v>
      </c>
      <c r="D1213" s="104" t="s">
        <v>11112</v>
      </c>
      <c r="E1213" s="2">
        <v>32953</v>
      </c>
      <c r="F1213" s="2">
        <v>32953</v>
      </c>
    </row>
    <row r="1214" spans="1:6" x14ac:dyDescent="0.25">
      <c r="A1214" s="104">
        <v>23948</v>
      </c>
      <c r="B1214" s="104" t="s">
        <v>947</v>
      </c>
      <c r="C1214" s="104" t="s">
        <v>20388</v>
      </c>
      <c r="D1214" s="104" t="s">
        <v>20389</v>
      </c>
      <c r="E1214" s="2">
        <v>12780</v>
      </c>
      <c r="F1214" s="2">
        <v>12780</v>
      </c>
    </row>
    <row r="1215" spans="1:6" x14ac:dyDescent="0.25">
      <c r="A1215" s="104">
        <v>27711</v>
      </c>
      <c r="B1215" s="104" t="s">
        <v>947</v>
      </c>
      <c r="C1215" s="104" t="s">
        <v>7882</v>
      </c>
      <c r="D1215" s="104" t="s">
        <v>7884</v>
      </c>
      <c r="E1215" s="2">
        <v>38327</v>
      </c>
      <c r="F1215" s="2">
        <v>38327</v>
      </c>
    </row>
    <row r="1216" spans="1:6" x14ac:dyDescent="0.25">
      <c r="A1216" s="104">
        <v>27714</v>
      </c>
      <c r="B1216" s="104" t="s">
        <v>947</v>
      </c>
      <c r="C1216" s="104" t="s">
        <v>10945</v>
      </c>
      <c r="D1216" s="104" t="s">
        <v>10947</v>
      </c>
      <c r="E1216" s="2">
        <v>12037</v>
      </c>
      <c r="F1216" s="2">
        <v>12037</v>
      </c>
    </row>
    <row r="1217" spans="1:6" x14ac:dyDescent="0.25">
      <c r="A1217" s="104">
        <v>598616</v>
      </c>
      <c r="B1217" s="104" t="s">
        <v>947</v>
      </c>
      <c r="C1217" s="104" t="s">
        <v>6836</v>
      </c>
      <c r="D1217" s="104" t="s">
        <v>6838</v>
      </c>
      <c r="E1217" s="2">
        <v>30414</v>
      </c>
      <c r="F1217" s="2">
        <v>30414</v>
      </c>
    </row>
    <row r="1218" spans="1:6" x14ac:dyDescent="0.25">
      <c r="A1218" s="104">
        <v>607026</v>
      </c>
      <c r="B1218" s="104" t="s">
        <v>947</v>
      </c>
      <c r="C1218" s="104" t="s">
        <v>14469</v>
      </c>
      <c r="D1218" s="104" t="s">
        <v>14471</v>
      </c>
      <c r="E1218" s="2">
        <v>4888</v>
      </c>
      <c r="F1218" s="2">
        <v>4888</v>
      </c>
    </row>
    <row r="1219" spans="1:6" x14ac:dyDescent="0.25">
      <c r="A1219" s="104">
        <v>696281</v>
      </c>
      <c r="B1219" s="104" t="s">
        <v>947</v>
      </c>
      <c r="C1219" s="104" t="s">
        <v>18105</v>
      </c>
      <c r="D1219" s="104" t="s">
        <v>18106</v>
      </c>
      <c r="E1219" s="2">
        <v>6557</v>
      </c>
      <c r="F1219" s="2">
        <v>6557</v>
      </c>
    </row>
    <row r="1220" spans="1:6" x14ac:dyDescent="0.25">
      <c r="A1220" s="104">
        <v>27717</v>
      </c>
      <c r="B1220" s="104" t="s">
        <v>947</v>
      </c>
      <c r="C1220" s="104" t="s">
        <v>4063</v>
      </c>
      <c r="D1220" s="104" t="s">
        <v>4065</v>
      </c>
      <c r="E1220" s="2">
        <v>98069</v>
      </c>
      <c r="F1220" s="2">
        <v>98069</v>
      </c>
    </row>
    <row r="1221" spans="1:6" x14ac:dyDescent="0.25">
      <c r="A1221" s="104">
        <v>27719</v>
      </c>
      <c r="B1221" s="104" t="s">
        <v>947</v>
      </c>
      <c r="C1221" s="104" t="s">
        <v>16646</v>
      </c>
      <c r="D1221" s="104" t="s">
        <v>16648</v>
      </c>
      <c r="E1221" s="2">
        <v>10220</v>
      </c>
      <c r="F1221" s="2">
        <v>10220</v>
      </c>
    </row>
    <row r="1222" spans="1:6" x14ac:dyDescent="0.25">
      <c r="A1222" s="104">
        <v>27718</v>
      </c>
      <c r="B1222" s="104" t="s">
        <v>947</v>
      </c>
      <c r="C1222" s="104" t="s">
        <v>1844</v>
      </c>
      <c r="D1222" s="104" t="s">
        <v>1846</v>
      </c>
      <c r="E1222" s="2">
        <v>198366</v>
      </c>
      <c r="F1222" s="2">
        <v>198366</v>
      </c>
    </row>
    <row r="1223" spans="1:6" x14ac:dyDescent="0.25">
      <c r="A1223" s="104">
        <v>24693</v>
      </c>
      <c r="B1223" s="104" t="s">
        <v>947</v>
      </c>
      <c r="C1223" s="104" t="s">
        <v>10711</v>
      </c>
      <c r="D1223" s="104" t="s">
        <v>10713</v>
      </c>
      <c r="E1223" s="2">
        <v>18835</v>
      </c>
      <c r="F1223" s="2">
        <v>18835</v>
      </c>
    </row>
    <row r="1224" spans="1:6" x14ac:dyDescent="0.25">
      <c r="A1224" s="104">
        <v>674765</v>
      </c>
      <c r="B1224" s="104" t="s">
        <v>947</v>
      </c>
      <c r="C1224" s="104" t="s">
        <v>6481</v>
      </c>
      <c r="D1224" s="104" t="s">
        <v>22359</v>
      </c>
      <c r="E1224" s="2">
        <v>51885</v>
      </c>
      <c r="F1224" s="2">
        <v>51885</v>
      </c>
    </row>
    <row r="1225" spans="1:6" x14ac:dyDescent="0.25">
      <c r="A1225" s="104">
        <v>24075</v>
      </c>
      <c r="B1225" s="104" t="s">
        <v>947</v>
      </c>
      <c r="C1225" s="104" t="s">
        <v>7375</v>
      </c>
      <c r="D1225" s="104" t="s">
        <v>7377</v>
      </c>
      <c r="E1225" s="2">
        <v>51731</v>
      </c>
      <c r="F1225" s="2">
        <v>51731</v>
      </c>
    </row>
    <row r="1226" spans="1:6" x14ac:dyDescent="0.25">
      <c r="A1226" s="104">
        <v>25580</v>
      </c>
      <c r="B1226" s="104" t="s">
        <v>947</v>
      </c>
      <c r="C1226" s="104" t="s">
        <v>9837</v>
      </c>
      <c r="D1226" s="104" t="s">
        <v>21959</v>
      </c>
      <c r="E1226" s="2">
        <v>23164</v>
      </c>
      <c r="F1226" s="2">
        <v>23164</v>
      </c>
    </row>
    <row r="1227" spans="1:6" x14ac:dyDescent="0.25">
      <c r="A1227" s="104">
        <v>25629</v>
      </c>
      <c r="B1227" s="104" t="s">
        <v>947</v>
      </c>
      <c r="C1227" s="104" t="s">
        <v>14548</v>
      </c>
      <c r="D1227" s="104" t="s">
        <v>14550</v>
      </c>
      <c r="E1227" s="2">
        <v>6808</v>
      </c>
      <c r="F1227" s="2">
        <v>6808</v>
      </c>
    </row>
    <row r="1228" spans="1:6" x14ac:dyDescent="0.25">
      <c r="A1228" s="104">
        <v>20643</v>
      </c>
      <c r="B1228" s="104" t="s">
        <v>947</v>
      </c>
      <c r="C1228" s="104" t="s">
        <v>4273</v>
      </c>
      <c r="D1228" s="104" t="s">
        <v>4275</v>
      </c>
      <c r="E1228" s="2">
        <v>81147</v>
      </c>
      <c r="F1228" s="2">
        <v>81147</v>
      </c>
    </row>
    <row r="1229" spans="1:6" x14ac:dyDescent="0.25">
      <c r="A1229" s="104">
        <v>475698</v>
      </c>
      <c r="B1229" s="104" t="s">
        <v>947</v>
      </c>
      <c r="C1229" s="104" t="s">
        <v>16846</v>
      </c>
      <c r="D1229" s="104" t="s">
        <v>16848</v>
      </c>
      <c r="E1229" s="2">
        <v>0</v>
      </c>
      <c r="F1229" s="2">
        <v>0</v>
      </c>
    </row>
    <row r="1230" spans="1:6" x14ac:dyDescent="0.25">
      <c r="A1230" s="104">
        <v>23520</v>
      </c>
      <c r="B1230" s="104" t="s">
        <v>947</v>
      </c>
      <c r="C1230" s="104" t="s">
        <v>22360</v>
      </c>
      <c r="D1230" s="104" t="s">
        <v>22361</v>
      </c>
      <c r="E1230" s="2">
        <v>32564</v>
      </c>
      <c r="F1230" s="2">
        <v>32564</v>
      </c>
    </row>
    <row r="1231" spans="1:6" x14ac:dyDescent="0.25">
      <c r="A1231" s="104">
        <v>442136</v>
      </c>
      <c r="B1231" s="104" t="s">
        <v>947</v>
      </c>
      <c r="C1231" s="104" t="s">
        <v>11868</v>
      </c>
      <c r="D1231" s="104" t="s">
        <v>11870</v>
      </c>
      <c r="E1231" s="2">
        <v>4439</v>
      </c>
      <c r="F1231" s="2">
        <v>4439</v>
      </c>
    </row>
    <row r="1232" spans="1:6" x14ac:dyDescent="0.25">
      <c r="A1232" s="104">
        <v>22223</v>
      </c>
      <c r="B1232" s="104" t="s">
        <v>947</v>
      </c>
      <c r="C1232" s="104" t="s">
        <v>13826</v>
      </c>
      <c r="D1232" s="104" t="s">
        <v>13828</v>
      </c>
      <c r="E1232" s="2">
        <v>8055</v>
      </c>
      <c r="F1232" s="2">
        <v>8055</v>
      </c>
    </row>
    <row r="1233" spans="1:6" x14ac:dyDescent="0.25">
      <c r="A1233" s="104">
        <v>20588</v>
      </c>
      <c r="B1233" s="104" t="s">
        <v>947</v>
      </c>
      <c r="C1233" s="104" t="s">
        <v>11400</v>
      </c>
      <c r="D1233" s="104" t="s">
        <v>11402</v>
      </c>
      <c r="E1233" s="2">
        <v>18326</v>
      </c>
      <c r="F1233" s="2">
        <v>18326</v>
      </c>
    </row>
    <row r="1234" spans="1:6" x14ac:dyDescent="0.25">
      <c r="A1234" s="104">
        <v>20591</v>
      </c>
      <c r="B1234" s="104" t="s">
        <v>947</v>
      </c>
      <c r="C1234" s="104" t="s">
        <v>8512</v>
      </c>
      <c r="D1234" s="104" t="s">
        <v>8514</v>
      </c>
      <c r="E1234" s="2">
        <v>14389</v>
      </c>
      <c r="F1234" s="2">
        <v>14389</v>
      </c>
    </row>
    <row r="1235" spans="1:6" x14ac:dyDescent="0.25">
      <c r="A1235" s="104">
        <v>24706</v>
      </c>
      <c r="B1235" s="104" t="s">
        <v>947</v>
      </c>
      <c r="C1235" s="104" t="s">
        <v>5117</v>
      </c>
      <c r="D1235" s="104" t="s">
        <v>5119</v>
      </c>
      <c r="E1235" s="2">
        <v>98369</v>
      </c>
      <c r="F1235" s="2">
        <v>98369</v>
      </c>
    </row>
    <row r="1236" spans="1:6" x14ac:dyDescent="0.25">
      <c r="A1236" s="104">
        <v>20313</v>
      </c>
      <c r="B1236" s="104" t="s">
        <v>947</v>
      </c>
      <c r="C1236" s="104" t="s">
        <v>13628</v>
      </c>
      <c r="D1236" s="104" t="s">
        <v>13630</v>
      </c>
      <c r="E1236" s="2">
        <v>3775</v>
      </c>
      <c r="F1236" s="2">
        <v>3775</v>
      </c>
    </row>
    <row r="1237" spans="1:6" x14ac:dyDescent="0.25">
      <c r="A1237" s="104">
        <v>208081</v>
      </c>
      <c r="B1237" s="104" t="s">
        <v>947</v>
      </c>
      <c r="C1237" s="104" t="s">
        <v>6187</v>
      </c>
      <c r="D1237" s="104" t="s">
        <v>6189</v>
      </c>
      <c r="E1237" s="2">
        <v>64119</v>
      </c>
      <c r="F1237" s="2">
        <v>64119</v>
      </c>
    </row>
    <row r="1238" spans="1:6" x14ac:dyDescent="0.25">
      <c r="A1238" s="104">
        <v>20315</v>
      </c>
      <c r="B1238" s="104" t="s">
        <v>947</v>
      </c>
      <c r="C1238" s="104" t="s">
        <v>1595</v>
      </c>
      <c r="D1238" s="104" t="s">
        <v>21569</v>
      </c>
      <c r="E1238" s="2">
        <v>475836</v>
      </c>
      <c r="F1238" s="2">
        <v>475836</v>
      </c>
    </row>
    <row r="1239" spans="1:6" x14ac:dyDescent="0.25">
      <c r="A1239" s="104">
        <v>20316</v>
      </c>
      <c r="B1239" s="104" t="s">
        <v>947</v>
      </c>
      <c r="C1239" s="104" t="s">
        <v>11349</v>
      </c>
      <c r="D1239" s="104" t="s">
        <v>11351</v>
      </c>
      <c r="E1239" s="2">
        <v>16803</v>
      </c>
      <c r="F1239" s="2">
        <v>16803</v>
      </c>
    </row>
    <row r="1240" spans="1:6" x14ac:dyDescent="0.25">
      <c r="A1240" s="104">
        <v>20317</v>
      </c>
      <c r="B1240" s="104" t="s">
        <v>947</v>
      </c>
      <c r="C1240" s="104" t="s">
        <v>5381</v>
      </c>
      <c r="D1240" s="104" t="s">
        <v>5383</v>
      </c>
      <c r="E1240" s="2">
        <v>74589</v>
      </c>
      <c r="F1240" s="2">
        <v>74589</v>
      </c>
    </row>
    <row r="1241" spans="1:6" x14ac:dyDescent="0.25">
      <c r="A1241" s="104">
        <v>20319</v>
      </c>
      <c r="B1241" s="104" t="s">
        <v>947</v>
      </c>
      <c r="C1241" s="104" t="s">
        <v>4922</v>
      </c>
      <c r="D1241" s="104" t="s">
        <v>4924</v>
      </c>
      <c r="E1241" s="2">
        <v>146917</v>
      </c>
      <c r="F1241" s="2">
        <v>146917</v>
      </c>
    </row>
    <row r="1242" spans="1:6" x14ac:dyDescent="0.25">
      <c r="A1242" s="104">
        <v>23025</v>
      </c>
      <c r="B1242" s="104" t="s">
        <v>947</v>
      </c>
      <c r="C1242" s="104" t="s">
        <v>7540</v>
      </c>
      <c r="D1242" s="104" t="s">
        <v>7542</v>
      </c>
      <c r="E1242" s="2">
        <v>68636</v>
      </c>
      <c r="F1242" s="2">
        <v>68636</v>
      </c>
    </row>
    <row r="1243" spans="1:6" x14ac:dyDescent="0.25">
      <c r="A1243" s="104">
        <v>574147</v>
      </c>
      <c r="B1243" s="104" t="s">
        <v>947</v>
      </c>
      <c r="C1243" s="104" t="s">
        <v>11946</v>
      </c>
      <c r="D1243" s="104" t="s">
        <v>21842</v>
      </c>
      <c r="E1243" s="2">
        <v>5421</v>
      </c>
      <c r="F1243" s="2">
        <v>5421</v>
      </c>
    </row>
    <row r="1244" spans="1:6" x14ac:dyDescent="0.25">
      <c r="A1244" s="104">
        <v>26735</v>
      </c>
      <c r="B1244" s="104" t="s">
        <v>947</v>
      </c>
      <c r="C1244" s="104" t="s">
        <v>14958</v>
      </c>
      <c r="D1244" s="104" t="s">
        <v>14960</v>
      </c>
      <c r="E1244" s="2">
        <v>10940</v>
      </c>
      <c r="F1244" s="2">
        <v>10940</v>
      </c>
    </row>
    <row r="1245" spans="1:6" x14ac:dyDescent="0.25">
      <c r="A1245" s="104">
        <v>24173</v>
      </c>
      <c r="B1245" s="104" t="s">
        <v>947</v>
      </c>
      <c r="C1245" s="104" t="s">
        <v>4192</v>
      </c>
      <c r="D1245" s="104" t="s">
        <v>4194</v>
      </c>
      <c r="E1245" s="2">
        <v>180223</v>
      </c>
      <c r="F1245" s="2">
        <v>180223</v>
      </c>
    </row>
    <row r="1246" spans="1:6" x14ac:dyDescent="0.25">
      <c r="A1246" s="104">
        <v>21455</v>
      </c>
      <c r="B1246" s="104" t="s">
        <v>947</v>
      </c>
      <c r="C1246" s="104" t="s">
        <v>3050</v>
      </c>
      <c r="D1246" s="104" t="s">
        <v>3052</v>
      </c>
      <c r="E1246" s="2">
        <v>265639</v>
      </c>
      <c r="F1246" s="2">
        <v>265639</v>
      </c>
    </row>
    <row r="1247" spans="1:6" x14ac:dyDescent="0.25">
      <c r="A1247" s="104">
        <v>26179</v>
      </c>
      <c r="B1247" s="104" t="s">
        <v>947</v>
      </c>
      <c r="C1247" s="104" t="s">
        <v>8848</v>
      </c>
      <c r="D1247" s="104" t="s">
        <v>8850</v>
      </c>
      <c r="E1247" s="2">
        <v>14543</v>
      </c>
      <c r="F1247" s="2">
        <v>14543</v>
      </c>
    </row>
    <row r="1248" spans="1:6" x14ac:dyDescent="0.25">
      <c r="A1248" s="104">
        <v>25559</v>
      </c>
      <c r="B1248" s="104" t="s">
        <v>947</v>
      </c>
      <c r="C1248" s="104" t="s">
        <v>3070</v>
      </c>
      <c r="D1248" s="104" t="s">
        <v>22363</v>
      </c>
      <c r="E1248" s="2">
        <v>204858</v>
      </c>
      <c r="F1248" s="2">
        <v>204858</v>
      </c>
    </row>
    <row r="1249" spans="1:6" x14ac:dyDescent="0.25">
      <c r="A1249" s="104">
        <v>498276</v>
      </c>
      <c r="B1249" s="104" t="s">
        <v>947</v>
      </c>
      <c r="C1249" s="104" t="s">
        <v>13676</v>
      </c>
      <c r="D1249" s="104" t="s">
        <v>13678</v>
      </c>
      <c r="E1249" s="2">
        <v>3727</v>
      </c>
      <c r="F1249" s="2">
        <v>3727</v>
      </c>
    </row>
    <row r="1250" spans="1:6" x14ac:dyDescent="0.25">
      <c r="A1250" s="104">
        <v>27720</v>
      </c>
      <c r="B1250" s="104" t="s">
        <v>947</v>
      </c>
      <c r="C1250" s="104" t="s">
        <v>10867</v>
      </c>
      <c r="D1250" s="104" t="s">
        <v>10869</v>
      </c>
      <c r="E1250" s="2">
        <v>28074</v>
      </c>
      <c r="F1250" s="2">
        <v>28074</v>
      </c>
    </row>
    <row r="1251" spans="1:6" x14ac:dyDescent="0.25">
      <c r="A1251" s="104">
        <v>27571</v>
      </c>
      <c r="B1251" s="104" t="s">
        <v>947</v>
      </c>
      <c r="C1251" s="104" t="s">
        <v>13769</v>
      </c>
      <c r="D1251" s="104" t="s">
        <v>13771</v>
      </c>
      <c r="E1251" s="2">
        <v>15654</v>
      </c>
      <c r="F1251" s="2">
        <v>15654</v>
      </c>
    </row>
    <row r="1252" spans="1:6" x14ac:dyDescent="0.25">
      <c r="A1252" s="104">
        <v>20645</v>
      </c>
      <c r="B1252" s="104" t="s">
        <v>947</v>
      </c>
      <c r="C1252" s="104" t="s">
        <v>15619</v>
      </c>
      <c r="D1252" s="104" t="s">
        <v>15621</v>
      </c>
      <c r="E1252" s="2">
        <v>4474</v>
      </c>
      <c r="F1252" s="2">
        <v>4474</v>
      </c>
    </row>
    <row r="1253" spans="1:6" x14ac:dyDescent="0.25">
      <c r="A1253" s="104">
        <v>28269</v>
      </c>
      <c r="B1253" s="104" t="s">
        <v>947</v>
      </c>
      <c r="C1253" s="104" t="s">
        <v>10369</v>
      </c>
      <c r="D1253" s="104" t="s">
        <v>10371</v>
      </c>
      <c r="E1253" s="2">
        <v>39867</v>
      </c>
      <c r="F1253" s="2">
        <v>39867</v>
      </c>
    </row>
    <row r="1254" spans="1:6" x14ac:dyDescent="0.25">
      <c r="A1254" s="104">
        <v>28298</v>
      </c>
      <c r="B1254" s="104" t="s">
        <v>947</v>
      </c>
      <c r="C1254" s="104" t="s">
        <v>1565</v>
      </c>
      <c r="D1254" s="104" t="s">
        <v>22190</v>
      </c>
      <c r="E1254" s="2">
        <v>229702</v>
      </c>
      <c r="F1254" s="2">
        <v>229702</v>
      </c>
    </row>
    <row r="1255" spans="1:6" x14ac:dyDescent="0.25">
      <c r="A1255" s="104">
        <v>28297</v>
      </c>
      <c r="B1255" s="104" t="s">
        <v>947</v>
      </c>
      <c r="C1255" s="104" t="s">
        <v>5855</v>
      </c>
      <c r="D1255" s="104" t="s">
        <v>5857</v>
      </c>
      <c r="E1255" s="2">
        <v>72881</v>
      </c>
      <c r="F1255" s="2">
        <v>72881</v>
      </c>
    </row>
    <row r="1256" spans="1:6" x14ac:dyDescent="0.25">
      <c r="A1256" s="104">
        <v>28287</v>
      </c>
      <c r="B1256" s="104" t="s">
        <v>947</v>
      </c>
      <c r="C1256" s="104" t="s">
        <v>10900</v>
      </c>
      <c r="D1256" s="104" t="s">
        <v>22191</v>
      </c>
      <c r="E1256" s="2">
        <v>10279</v>
      </c>
      <c r="F1256" s="2">
        <v>10279</v>
      </c>
    </row>
    <row r="1257" spans="1:6" x14ac:dyDescent="0.25">
      <c r="A1257" s="104">
        <v>28270</v>
      </c>
      <c r="B1257" s="104" t="s">
        <v>947</v>
      </c>
      <c r="C1257" s="104" t="s">
        <v>9435</v>
      </c>
      <c r="D1257" s="104" t="s">
        <v>9437</v>
      </c>
      <c r="E1257" s="2">
        <v>20483</v>
      </c>
      <c r="F1257" s="2">
        <v>20483</v>
      </c>
    </row>
    <row r="1258" spans="1:6" x14ac:dyDescent="0.25">
      <c r="A1258" s="104">
        <v>28271</v>
      </c>
      <c r="B1258" s="104" t="s">
        <v>947</v>
      </c>
      <c r="C1258" s="104" t="s">
        <v>5087</v>
      </c>
      <c r="D1258" s="104" t="s">
        <v>5089</v>
      </c>
      <c r="E1258" s="2">
        <v>76715</v>
      </c>
      <c r="F1258" s="2">
        <v>76715</v>
      </c>
    </row>
    <row r="1259" spans="1:6" x14ac:dyDescent="0.25">
      <c r="A1259" s="104">
        <v>788496</v>
      </c>
      <c r="B1259" s="104" t="s">
        <v>947</v>
      </c>
      <c r="C1259" s="104" t="s">
        <v>12651</v>
      </c>
      <c r="D1259" s="104" t="s">
        <v>12653</v>
      </c>
      <c r="E1259" s="2">
        <v>24908</v>
      </c>
      <c r="F1259" s="2">
        <v>24908</v>
      </c>
    </row>
    <row r="1260" spans="1:6" x14ac:dyDescent="0.25">
      <c r="A1260" s="104">
        <v>24673</v>
      </c>
      <c r="B1260" s="104" t="s">
        <v>947</v>
      </c>
      <c r="C1260" s="104" t="s">
        <v>6133</v>
      </c>
      <c r="D1260" s="104" t="s">
        <v>6135</v>
      </c>
      <c r="E1260" s="2">
        <v>74105</v>
      </c>
      <c r="F1260" s="2">
        <v>74105</v>
      </c>
    </row>
    <row r="1261" spans="1:6" x14ac:dyDescent="0.25">
      <c r="A1261" s="104">
        <v>25193</v>
      </c>
      <c r="B1261" s="104" t="s">
        <v>947</v>
      </c>
      <c r="C1261" s="104" t="s">
        <v>11164</v>
      </c>
      <c r="D1261" s="104" t="s">
        <v>11166</v>
      </c>
      <c r="E1261" s="2">
        <v>39070</v>
      </c>
      <c r="F1261" s="2">
        <v>39070</v>
      </c>
    </row>
    <row r="1262" spans="1:6" x14ac:dyDescent="0.25">
      <c r="A1262" s="104">
        <v>459352</v>
      </c>
      <c r="B1262" s="104" t="s">
        <v>947</v>
      </c>
      <c r="C1262" s="104" t="s">
        <v>14147</v>
      </c>
      <c r="D1262" s="104" t="s">
        <v>14149</v>
      </c>
      <c r="E1262" s="2">
        <v>5895</v>
      </c>
      <c r="F1262" s="2">
        <v>5895</v>
      </c>
    </row>
    <row r="1263" spans="1:6" x14ac:dyDescent="0.25">
      <c r="A1263" s="104">
        <v>21768</v>
      </c>
      <c r="B1263" s="104" t="s">
        <v>947</v>
      </c>
      <c r="C1263" s="104" t="s">
        <v>12639</v>
      </c>
      <c r="D1263" s="104" t="s">
        <v>12641</v>
      </c>
      <c r="E1263" s="2">
        <v>10028</v>
      </c>
      <c r="F1263" s="2">
        <v>10028</v>
      </c>
    </row>
    <row r="1264" spans="1:6" x14ac:dyDescent="0.25">
      <c r="A1264" s="104">
        <v>20646</v>
      </c>
      <c r="B1264" s="104" t="s">
        <v>947</v>
      </c>
      <c r="C1264" s="104" t="s">
        <v>12675</v>
      </c>
      <c r="D1264" s="104" t="s">
        <v>12677</v>
      </c>
      <c r="E1264" s="2">
        <v>40794</v>
      </c>
      <c r="F1264" s="2">
        <v>40794</v>
      </c>
    </row>
    <row r="1265" spans="1:6" x14ac:dyDescent="0.25">
      <c r="A1265" s="104">
        <v>677031</v>
      </c>
      <c r="B1265" s="104" t="s">
        <v>947</v>
      </c>
      <c r="C1265" s="104" t="s">
        <v>13355</v>
      </c>
      <c r="D1265" s="104" t="s">
        <v>13357</v>
      </c>
      <c r="E1265" s="2">
        <v>8027</v>
      </c>
      <c r="F1265" s="2">
        <v>8027</v>
      </c>
    </row>
    <row r="1266" spans="1:6" x14ac:dyDescent="0.25">
      <c r="A1266" s="104">
        <v>27544</v>
      </c>
      <c r="B1266" s="104" t="s">
        <v>947</v>
      </c>
      <c r="C1266" s="104" t="s">
        <v>12666</v>
      </c>
      <c r="D1266" s="104" t="s">
        <v>12668</v>
      </c>
      <c r="E1266" s="2">
        <v>6972</v>
      </c>
      <c r="F1266" s="2">
        <v>6972</v>
      </c>
    </row>
    <row r="1267" spans="1:6" x14ac:dyDescent="0.25">
      <c r="A1267" s="104">
        <v>844260</v>
      </c>
      <c r="B1267" s="104" t="s">
        <v>947</v>
      </c>
      <c r="C1267" s="104" t="s">
        <v>21518</v>
      </c>
      <c r="D1267" s="104" t="s">
        <v>21519</v>
      </c>
      <c r="E1267" s="2">
        <v>26755</v>
      </c>
      <c r="F1267" s="2">
        <v>26755</v>
      </c>
    </row>
    <row r="1268" spans="1:6" x14ac:dyDescent="0.25">
      <c r="A1268" s="104">
        <v>26142</v>
      </c>
      <c r="B1268" s="104" t="s">
        <v>947</v>
      </c>
      <c r="C1268" s="104" t="s">
        <v>6735</v>
      </c>
      <c r="D1268" s="104" t="s">
        <v>6737</v>
      </c>
      <c r="E1268" s="2">
        <v>59881</v>
      </c>
      <c r="F1268" s="2">
        <v>59881</v>
      </c>
    </row>
    <row r="1269" spans="1:6" x14ac:dyDescent="0.25">
      <c r="A1269" s="104">
        <v>22770</v>
      </c>
      <c r="B1269" s="104" t="s">
        <v>947</v>
      </c>
      <c r="C1269" s="104" t="s">
        <v>6702</v>
      </c>
      <c r="D1269" s="104" t="s">
        <v>6704</v>
      </c>
      <c r="E1269" s="2">
        <v>63357</v>
      </c>
      <c r="F1269" s="2">
        <v>63357</v>
      </c>
    </row>
    <row r="1270" spans="1:6" x14ac:dyDescent="0.25">
      <c r="A1270" s="104">
        <v>25240</v>
      </c>
      <c r="B1270" s="104" t="s">
        <v>947</v>
      </c>
      <c r="C1270" s="104" t="s">
        <v>2804</v>
      </c>
      <c r="D1270" s="104" t="s">
        <v>2806</v>
      </c>
      <c r="E1270" s="2">
        <v>226790</v>
      </c>
      <c r="F1270" s="2">
        <v>226790</v>
      </c>
    </row>
    <row r="1271" spans="1:6" x14ac:dyDescent="0.25">
      <c r="A1271" s="104">
        <v>590281</v>
      </c>
      <c r="B1271" s="104" t="s">
        <v>947</v>
      </c>
      <c r="C1271" s="104" t="s">
        <v>18207</v>
      </c>
      <c r="D1271" s="104" t="s">
        <v>18208</v>
      </c>
      <c r="E1271" s="2">
        <v>5659</v>
      </c>
      <c r="F1271" s="2">
        <v>5659</v>
      </c>
    </row>
    <row r="1272" spans="1:6" x14ac:dyDescent="0.25">
      <c r="A1272" s="104">
        <v>712046</v>
      </c>
      <c r="B1272" s="104" t="s">
        <v>947</v>
      </c>
      <c r="C1272" s="104" t="s">
        <v>13577</v>
      </c>
      <c r="D1272" s="104" t="s">
        <v>13579</v>
      </c>
      <c r="E1272" s="2">
        <v>7653</v>
      </c>
      <c r="F1272" s="2">
        <v>7653</v>
      </c>
    </row>
    <row r="1273" spans="1:6" x14ac:dyDescent="0.25">
      <c r="A1273" s="104">
        <v>25473</v>
      </c>
      <c r="B1273" s="104" t="s">
        <v>947</v>
      </c>
      <c r="C1273" s="104" t="s">
        <v>22366</v>
      </c>
      <c r="D1273" s="104" t="s">
        <v>22367</v>
      </c>
      <c r="E1273" s="2">
        <v>3364</v>
      </c>
      <c r="F1273" s="2">
        <v>3364</v>
      </c>
    </row>
    <row r="1274" spans="1:6" x14ac:dyDescent="0.25">
      <c r="A1274" s="104">
        <v>591121</v>
      </c>
      <c r="B1274" s="104" t="s">
        <v>947</v>
      </c>
      <c r="C1274" s="104" t="s">
        <v>6842</v>
      </c>
      <c r="D1274" s="104" t="s">
        <v>6844</v>
      </c>
      <c r="E1274" s="2">
        <v>53471</v>
      </c>
      <c r="F1274" s="2">
        <v>53471</v>
      </c>
    </row>
    <row r="1275" spans="1:6" x14ac:dyDescent="0.25">
      <c r="A1275" s="104">
        <v>28159</v>
      </c>
      <c r="B1275" s="104" t="s">
        <v>947</v>
      </c>
      <c r="C1275" s="104" t="s">
        <v>8353</v>
      </c>
      <c r="D1275" s="104" t="s">
        <v>8355</v>
      </c>
      <c r="E1275" s="2">
        <v>46558</v>
      </c>
      <c r="F1275" s="2">
        <v>46558</v>
      </c>
    </row>
    <row r="1276" spans="1:6" x14ac:dyDescent="0.25">
      <c r="A1276" s="104">
        <v>22533</v>
      </c>
      <c r="B1276" s="104" t="s">
        <v>947</v>
      </c>
      <c r="C1276" s="104" t="s">
        <v>8917</v>
      </c>
      <c r="D1276" s="104" t="s">
        <v>8919</v>
      </c>
      <c r="E1276" s="2">
        <v>18240</v>
      </c>
      <c r="F1276" s="2">
        <v>18240</v>
      </c>
    </row>
    <row r="1277" spans="1:6" x14ac:dyDescent="0.25">
      <c r="A1277" s="104">
        <v>27790</v>
      </c>
      <c r="B1277" s="104" t="s">
        <v>947</v>
      </c>
      <c r="C1277" s="104" t="s">
        <v>12435</v>
      </c>
      <c r="D1277" s="104" t="s">
        <v>12437</v>
      </c>
      <c r="E1277" s="2">
        <v>8758</v>
      </c>
      <c r="F1277" s="2">
        <v>8758</v>
      </c>
    </row>
    <row r="1278" spans="1:6" x14ac:dyDescent="0.25">
      <c r="A1278" s="104">
        <v>22699</v>
      </c>
      <c r="B1278" s="104" t="s">
        <v>947</v>
      </c>
      <c r="C1278" s="104" t="s">
        <v>12597</v>
      </c>
      <c r="D1278" s="104" t="s">
        <v>12599</v>
      </c>
      <c r="E1278" s="2">
        <v>10550</v>
      </c>
      <c r="F1278" s="2">
        <v>10550</v>
      </c>
    </row>
    <row r="1279" spans="1:6" x14ac:dyDescent="0.25">
      <c r="A1279" s="104">
        <v>530951</v>
      </c>
      <c r="B1279" s="104" t="s">
        <v>947</v>
      </c>
      <c r="C1279" s="104" t="s">
        <v>12291</v>
      </c>
      <c r="D1279" s="104" t="s">
        <v>12293</v>
      </c>
      <c r="E1279" s="2">
        <v>16773</v>
      </c>
      <c r="F1279" s="2">
        <v>16773</v>
      </c>
    </row>
    <row r="1280" spans="1:6" x14ac:dyDescent="0.25">
      <c r="A1280" s="104">
        <v>23478</v>
      </c>
      <c r="B1280" s="104" t="s">
        <v>947</v>
      </c>
      <c r="C1280" s="104" t="s">
        <v>11991</v>
      </c>
      <c r="D1280" s="104" t="s">
        <v>11993</v>
      </c>
      <c r="E1280" s="2">
        <v>17178</v>
      </c>
      <c r="F1280" s="2">
        <v>17178</v>
      </c>
    </row>
    <row r="1281" spans="1:6" x14ac:dyDescent="0.25">
      <c r="A1281" s="104">
        <v>20367</v>
      </c>
      <c r="B1281" s="104" t="s">
        <v>947</v>
      </c>
      <c r="C1281" s="104" t="s">
        <v>1706</v>
      </c>
      <c r="D1281" s="104" t="s">
        <v>1708</v>
      </c>
      <c r="E1281" s="2">
        <v>379522</v>
      </c>
      <c r="F1281" s="2">
        <v>379522</v>
      </c>
    </row>
    <row r="1282" spans="1:6" x14ac:dyDescent="0.25">
      <c r="A1282" s="104">
        <v>20365</v>
      </c>
      <c r="B1282" s="104" t="s">
        <v>947</v>
      </c>
      <c r="C1282" s="104" t="s">
        <v>1613</v>
      </c>
      <c r="D1282" s="104" t="s">
        <v>1615</v>
      </c>
      <c r="E1282" s="2">
        <v>473962</v>
      </c>
      <c r="F1282" s="2">
        <v>473962</v>
      </c>
    </row>
    <row r="1283" spans="1:6" x14ac:dyDescent="0.25">
      <c r="A1283" s="104">
        <v>25786</v>
      </c>
      <c r="B1283" s="104" t="s">
        <v>947</v>
      </c>
      <c r="C1283" s="104" t="s">
        <v>3528</v>
      </c>
      <c r="D1283" s="104" t="s">
        <v>3530</v>
      </c>
      <c r="E1283" s="2">
        <v>43967</v>
      </c>
      <c r="F1283" s="2">
        <v>43967</v>
      </c>
    </row>
    <row r="1284" spans="1:6" x14ac:dyDescent="0.25">
      <c r="A1284" s="104">
        <v>26741</v>
      </c>
      <c r="B1284" s="104" t="s">
        <v>947</v>
      </c>
      <c r="C1284" s="104" t="s">
        <v>15681</v>
      </c>
      <c r="D1284" s="104" t="s">
        <v>15683</v>
      </c>
      <c r="E1284" s="2">
        <v>5137</v>
      </c>
      <c r="F1284" s="2">
        <v>5137</v>
      </c>
    </row>
    <row r="1285" spans="1:6" x14ac:dyDescent="0.25">
      <c r="A1285" s="104">
        <v>594735</v>
      </c>
      <c r="B1285" s="104" t="s">
        <v>947</v>
      </c>
      <c r="C1285" s="104" t="s">
        <v>13781</v>
      </c>
      <c r="D1285" s="104" t="s">
        <v>13783</v>
      </c>
      <c r="E1285" s="2">
        <v>32967</v>
      </c>
      <c r="F1285" s="2">
        <v>32967</v>
      </c>
    </row>
    <row r="1286" spans="1:6" x14ac:dyDescent="0.25">
      <c r="A1286" s="104">
        <v>21745</v>
      </c>
      <c r="B1286" s="104" t="s">
        <v>947</v>
      </c>
      <c r="C1286" s="104" t="s">
        <v>19009</v>
      </c>
      <c r="D1286" s="104" t="s">
        <v>19010</v>
      </c>
      <c r="E1286" s="2">
        <v>44987</v>
      </c>
      <c r="F1286" s="2">
        <v>44987</v>
      </c>
    </row>
    <row r="1287" spans="1:6" x14ac:dyDescent="0.25">
      <c r="A1287" s="104">
        <v>26692</v>
      </c>
      <c r="B1287" s="104" t="s">
        <v>947</v>
      </c>
      <c r="C1287" s="104" t="s">
        <v>11361</v>
      </c>
      <c r="D1287" s="104" t="s">
        <v>11363</v>
      </c>
      <c r="E1287" s="2">
        <v>21736</v>
      </c>
      <c r="F1287" s="2">
        <v>21736</v>
      </c>
    </row>
    <row r="1288" spans="1:6" x14ac:dyDescent="0.25">
      <c r="A1288" s="104">
        <v>20348</v>
      </c>
      <c r="B1288" s="104" t="s">
        <v>947</v>
      </c>
      <c r="C1288" s="104" t="s">
        <v>10411</v>
      </c>
      <c r="D1288" s="104" t="s">
        <v>10413</v>
      </c>
      <c r="E1288" s="2">
        <v>14642</v>
      </c>
      <c r="F1288" s="2">
        <v>14642</v>
      </c>
    </row>
    <row r="1289" spans="1:6" x14ac:dyDescent="0.25">
      <c r="A1289" s="104">
        <v>582299</v>
      </c>
      <c r="B1289" s="104" t="s">
        <v>947</v>
      </c>
      <c r="C1289" s="104" t="s">
        <v>18786</v>
      </c>
      <c r="D1289" s="104" t="s">
        <v>18787</v>
      </c>
      <c r="E1289" s="2">
        <v>8036</v>
      </c>
      <c r="F1289" s="2">
        <v>8036</v>
      </c>
    </row>
    <row r="1290" spans="1:6" x14ac:dyDescent="0.25">
      <c r="A1290" s="104">
        <v>207700</v>
      </c>
      <c r="B1290" s="104" t="s">
        <v>947</v>
      </c>
      <c r="C1290" s="104" t="s">
        <v>6229</v>
      </c>
      <c r="D1290" s="104" t="s">
        <v>6231</v>
      </c>
      <c r="E1290" s="2">
        <v>28230</v>
      </c>
      <c r="F1290" s="2">
        <v>28230</v>
      </c>
    </row>
    <row r="1291" spans="1:6" x14ac:dyDescent="0.25">
      <c r="A1291" s="104">
        <v>25715</v>
      </c>
      <c r="B1291" s="104" t="s">
        <v>947</v>
      </c>
      <c r="C1291" s="104" t="s">
        <v>14952</v>
      </c>
      <c r="D1291" s="104" t="s">
        <v>14954</v>
      </c>
      <c r="E1291" s="2">
        <v>12389</v>
      </c>
      <c r="F1291" s="2">
        <v>12389</v>
      </c>
    </row>
    <row r="1292" spans="1:6" x14ac:dyDescent="0.25">
      <c r="A1292" s="104">
        <v>25172</v>
      </c>
      <c r="B1292" s="104" t="s">
        <v>947</v>
      </c>
      <c r="C1292" s="104" t="s">
        <v>11552</v>
      </c>
      <c r="D1292" s="104" t="s">
        <v>11554</v>
      </c>
      <c r="E1292" s="2">
        <v>6528</v>
      </c>
      <c r="F1292" s="2">
        <v>6528</v>
      </c>
    </row>
    <row r="1293" spans="1:6" x14ac:dyDescent="0.25">
      <c r="A1293" s="104">
        <v>25634</v>
      </c>
      <c r="B1293" s="104" t="s">
        <v>947</v>
      </c>
      <c r="C1293" s="104" t="s">
        <v>15573</v>
      </c>
      <c r="D1293" s="104" t="s">
        <v>15575</v>
      </c>
      <c r="E1293" s="2">
        <v>1473</v>
      </c>
      <c r="F1293" s="2">
        <v>1473</v>
      </c>
    </row>
    <row r="1294" spans="1:6" x14ac:dyDescent="0.25">
      <c r="A1294" s="104">
        <v>25644</v>
      </c>
      <c r="B1294" s="104" t="s">
        <v>947</v>
      </c>
      <c r="C1294" s="104" t="s">
        <v>6412</v>
      </c>
      <c r="D1294" s="104" t="s">
        <v>6414</v>
      </c>
      <c r="E1294" s="2">
        <v>58132</v>
      </c>
      <c r="F1294" s="2">
        <v>58132</v>
      </c>
    </row>
    <row r="1295" spans="1:6" x14ac:dyDescent="0.25">
      <c r="A1295" s="104">
        <v>26165</v>
      </c>
      <c r="B1295" s="104" t="s">
        <v>947</v>
      </c>
      <c r="C1295" s="104" t="s">
        <v>15600</v>
      </c>
      <c r="D1295" s="104" t="s">
        <v>22027</v>
      </c>
      <c r="E1295" s="2">
        <v>48866</v>
      </c>
      <c r="F1295" s="2">
        <v>48866</v>
      </c>
    </row>
    <row r="1296" spans="1:6" x14ac:dyDescent="0.25">
      <c r="A1296" s="104">
        <v>23507</v>
      </c>
      <c r="B1296" s="104" t="s">
        <v>947</v>
      </c>
      <c r="C1296" s="104" t="s">
        <v>15856</v>
      </c>
      <c r="D1296" s="104" t="s">
        <v>15858</v>
      </c>
      <c r="E1296" s="2">
        <v>2874</v>
      </c>
      <c r="F1296" s="2">
        <v>2874</v>
      </c>
    </row>
    <row r="1297" spans="1:6" x14ac:dyDescent="0.25">
      <c r="A1297" s="104">
        <v>27331</v>
      </c>
      <c r="B1297" s="104" t="s">
        <v>947</v>
      </c>
      <c r="C1297" s="104" t="s">
        <v>978</v>
      </c>
      <c r="D1297" s="104" t="s">
        <v>19208</v>
      </c>
      <c r="E1297" s="2">
        <v>180098</v>
      </c>
      <c r="F1297" s="2">
        <v>180098</v>
      </c>
    </row>
    <row r="1298" spans="1:6" x14ac:dyDescent="0.25">
      <c r="A1298" s="104">
        <v>28006</v>
      </c>
      <c r="B1298" s="104" t="s">
        <v>947</v>
      </c>
      <c r="C1298" s="104" t="s">
        <v>9453</v>
      </c>
      <c r="D1298" s="104" t="s">
        <v>22192</v>
      </c>
      <c r="E1298" s="2">
        <v>40328</v>
      </c>
      <c r="F1298" s="2">
        <v>40328</v>
      </c>
    </row>
    <row r="1299" spans="1:6" x14ac:dyDescent="0.25">
      <c r="A1299" s="104">
        <v>685589</v>
      </c>
      <c r="B1299" s="104" t="s">
        <v>947</v>
      </c>
      <c r="C1299" s="104" t="s">
        <v>18992</v>
      </c>
      <c r="D1299" s="104" t="s">
        <v>22368</v>
      </c>
      <c r="E1299" s="2">
        <v>22935</v>
      </c>
      <c r="F1299" s="2">
        <v>22935</v>
      </c>
    </row>
    <row r="1300" spans="1:6" x14ac:dyDescent="0.25">
      <c r="A1300" s="104">
        <v>698483</v>
      </c>
      <c r="B1300" s="104" t="s">
        <v>947</v>
      </c>
      <c r="C1300" s="104" t="s">
        <v>1200</v>
      </c>
      <c r="D1300" s="104" t="s">
        <v>1202</v>
      </c>
      <c r="E1300" s="2">
        <v>540382</v>
      </c>
      <c r="F1300" s="2">
        <v>540382</v>
      </c>
    </row>
    <row r="1301" spans="1:6" x14ac:dyDescent="0.25">
      <c r="A1301" s="104">
        <v>27335</v>
      </c>
      <c r="B1301" s="104" t="s">
        <v>947</v>
      </c>
      <c r="C1301" s="104" t="s">
        <v>8944</v>
      </c>
      <c r="D1301" s="104" t="s">
        <v>22159</v>
      </c>
      <c r="E1301" s="2">
        <v>0</v>
      </c>
      <c r="F1301" s="2">
        <v>0</v>
      </c>
    </row>
    <row r="1302" spans="1:6" x14ac:dyDescent="0.25">
      <c r="A1302" s="104">
        <v>22092</v>
      </c>
      <c r="B1302" s="104" t="s">
        <v>947</v>
      </c>
      <c r="C1302" s="104" t="s">
        <v>1592</v>
      </c>
      <c r="D1302" s="104" t="s">
        <v>1594</v>
      </c>
      <c r="E1302" s="2">
        <v>352617</v>
      </c>
      <c r="F1302" s="2">
        <v>352617</v>
      </c>
    </row>
    <row r="1303" spans="1:6" x14ac:dyDescent="0.25">
      <c r="A1303" s="104">
        <v>23576</v>
      </c>
      <c r="B1303" s="104" t="s">
        <v>947</v>
      </c>
      <c r="C1303" s="104" t="s">
        <v>1083</v>
      </c>
      <c r="D1303" s="104" t="s">
        <v>21843</v>
      </c>
      <c r="E1303" s="2">
        <v>214745</v>
      </c>
      <c r="F1303" s="2">
        <v>214745</v>
      </c>
    </row>
    <row r="1304" spans="1:6" x14ac:dyDescent="0.25">
      <c r="A1304" s="104">
        <v>27892</v>
      </c>
      <c r="B1304" s="104" t="s">
        <v>947</v>
      </c>
      <c r="C1304" s="104" t="s">
        <v>7618</v>
      </c>
      <c r="D1304" s="104" t="s">
        <v>7620</v>
      </c>
      <c r="E1304" s="2">
        <v>63327</v>
      </c>
      <c r="F1304" s="2">
        <v>63327</v>
      </c>
    </row>
    <row r="1305" spans="1:6" x14ac:dyDescent="0.25">
      <c r="A1305" s="104">
        <v>28292</v>
      </c>
      <c r="B1305" s="104" t="s">
        <v>947</v>
      </c>
      <c r="C1305" s="104" t="s">
        <v>1838</v>
      </c>
      <c r="D1305" s="104" t="s">
        <v>1840</v>
      </c>
      <c r="E1305" s="2">
        <v>269976</v>
      </c>
      <c r="F1305" s="2">
        <v>269976</v>
      </c>
    </row>
    <row r="1306" spans="1:6" x14ac:dyDescent="0.25">
      <c r="A1306" s="104">
        <v>23838</v>
      </c>
      <c r="B1306" s="104" t="s">
        <v>947</v>
      </c>
      <c r="C1306" s="104" t="s">
        <v>21858</v>
      </c>
      <c r="D1306" s="104" t="s">
        <v>21859</v>
      </c>
      <c r="E1306" s="2">
        <v>9107</v>
      </c>
      <c r="F1306" s="2">
        <v>9107</v>
      </c>
    </row>
    <row r="1307" spans="1:6" x14ac:dyDescent="0.25">
      <c r="A1307" s="104">
        <v>19569</v>
      </c>
      <c r="B1307" s="104" t="s">
        <v>947</v>
      </c>
      <c r="C1307" s="104" t="s">
        <v>4501</v>
      </c>
      <c r="D1307" s="104" t="s">
        <v>4503</v>
      </c>
      <c r="E1307" s="2">
        <v>88334</v>
      </c>
      <c r="F1307" s="2">
        <v>88334</v>
      </c>
    </row>
    <row r="1308" spans="1:6" x14ac:dyDescent="0.25">
      <c r="A1308" s="104">
        <v>28509</v>
      </c>
      <c r="B1308" s="104" t="s">
        <v>947</v>
      </c>
      <c r="C1308" s="104" t="s">
        <v>6010</v>
      </c>
      <c r="D1308" s="104" t="s">
        <v>22215</v>
      </c>
      <c r="E1308" s="2">
        <v>77455</v>
      </c>
      <c r="F1308" s="2">
        <v>77455</v>
      </c>
    </row>
    <row r="1309" spans="1:6" x14ac:dyDescent="0.25">
      <c r="A1309" s="104">
        <v>428388</v>
      </c>
      <c r="B1309" s="104" t="s">
        <v>947</v>
      </c>
      <c r="C1309" s="104" t="s">
        <v>1658</v>
      </c>
      <c r="D1309" s="104" t="s">
        <v>1660</v>
      </c>
      <c r="E1309" s="2">
        <v>212945</v>
      </c>
      <c r="F1309" s="2">
        <v>212945</v>
      </c>
    </row>
    <row r="1310" spans="1:6" x14ac:dyDescent="0.25">
      <c r="A1310" s="104">
        <v>22481</v>
      </c>
      <c r="B1310" s="104" t="s">
        <v>947</v>
      </c>
      <c r="C1310" s="104" t="s">
        <v>7717</v>
      </c>
      <c r="D1310" s="104" t="s">
        <v>7719</v>
      </c>
      <c r="E1310" s="2">
        <v>34302</v>
      </c>
      <c r="F1310" s="2">
        <v>34302</v>
      </c>
    </row>
    <row r="1311" spans="1:6" x14ac:dyDescent="0.25">
      <c r="A1311" s="104">
        <v>25122</v>
      </c>
      <c r="B1311" s="104" t="s">
        <v>947</v>
      </c>
      <c r="C1311" s="104" t="s">
        <v>1949</v>
      </c>
      <c r="D1311" s="104" t="s">
        <v>1951</v>
      </c>
      <c r="E1311" s="2">
        <v>353773</v>
      </c>
      <c r="F1311" s="2">
        <v>353773</v>
      </c>
    </row>
    <row r="1312" spans="1:6" x14ac:dyDescent="0.25">
      <c r="A1312" s="104">
        <v>27274</v>
      </c>
      <c r="B1312" s="104" t="s">
        <v>947</v>
      </c>
      <c r="C1312" s="104" t="s">
        <v>22369</v>
      </c>
      <c r="D1312" s="104" t="s">
        <v>22370</v>
      </c>
      <c r="E1312" s="2">
        <v>644</v>
      </c>
      <c r="F1312" s="2">
        <v>644</v>
      </c>
    </row>
    <row r="1313" spans="1:6" x14ac:dyDescent="0.25">
      <c r="A1313" s="104">
        <v>27275</v>
      </c>
      <c r="B1313" s="104" t="s">
        <v>947</v>
      </c>
      <c r="C1313" s="104" t="s">
        <v>18874</v>
      </c>
      <c r="D1313" s="104" t="s">
        <v>18875</v>
      </c>
      <c r="E1313" s="2">
        <v>22322</v>
      </c>
      <c r="F1313" s="2">
        <v>22322</v>
      </c>
    </row>
    <row r="1314" spans="1:6" x14ac:dyDescent="0.25">
      <c r="A1314" s="104">
        <v>23499</v>
      </c>
      <c r="B1314" s="104" t="s">
        <v>947</v>
      </c>
      <c r="C1314" s="104" t="s">
        <v>10777</v>
      </c>
      <c r="D1314" s="104" t="s">
        <v>10779</v>
      </c>
      <c r="E1314" s="2">
        <v>17314</v>
      </c>
      <c r="F1314" s="2">
        <v>17314</v>
      </c>
    </row>
    <row r="1315" spans="1:6" x14ac:dyDescent="0.25">
      <c r="A1315" s="104">
        <v>25758</v>
      </c>
      <c r="B1315" s="104" t="s">
        <v>947</v>
      </c>
      <c r="C1315" s="104" t="s">
        <v>8065</v>
      </c>
      <c r="D1315" s="104" t="s">
        <v>8067</v>
      </c>
      <c r="E1315" s="2">
        <v>46076</v>
      </c>
      <c r="F1315" s="2">
        <v>46076</v>
      </c>
    </row>
    <row r="1316" spans="1:6" x14ac:dyDescent="0.25">
      <c r="A1316" s="104">
        <v>26504</v>
      </c>
      <c r="B1316" s="104" t="s">
        <v>947</v>
      </c>
      <c r="C1316" s="104" t="s">
        <v>19123</v>
      </c>
      <c r="D1316" s="104" t="s">
        <v>19124</v>
      </c>
      <c r="E1316" s="2">
        <v>313265</v>
      </c>
      <c r="F1316" s="2">
        <v>313265</v>
      </c>
    </row>
    <row r="1317" spans="1:6" x14ac:dyDescent="0.25">
      <c r="A1317" s="104">
        <v>23984</v>
      </c>
      <c r="B1317" s="104" t="s">
        <v>947</v>
      </c>
      <c r="C1317" s="104" t="s">
        <v>22371</v>
      </c>
      <c r="D1317" s="104" t="s">
        <v>22372</v>
      </c>
      <c r="E1317" s="2">
        <v>7377</v>
      </c>
      <c r="F1317" s="2">
        <v>7377</v>
      </c>
    </row>
    <row r="1318" spans="1:6" x14ac:dyDescent="0.25">
      <c r="A1318" s="104">
        <v>23967</v>
      </c>
      <c r="B1318" s="104" t="s">
        <v>947</v>
      </c>
      <c r="C1318" s="104" t="s">
        <v>2135</v>
      </c>
      <c r="D1318" s="104" t="s">
        <v>2137</v>
      </c>
      <c r="E1318" s="2">
        <v>245647</v>
      </c>
      <c r="F1318" s="2">
        <v>245647</v>
      </c>
    </row>
    <row r="1319" spans="1:6" x14ac:dyDescent="0.25">
      <c r="A1319" s="104">
        <v>23982</v>
      </c>
      <c r="B1319" s="104" t="s">
        <v>947</v>
      </c>
      <c r="C1319" s="104" t="s">
        <v>5258</v>
      </c>
      <c r="D1319" s="104" t="s">
        <v>5260</v>
      </c>
      <c r="E1319" s="2">
        <v>57090</v>
      </c>
      <c r="F1319" s="2">
        <v>57090</v>
      </c>
    </row>
    <row r="1320" spans="1:6" x14ac:dyDescent="0.25">
      <c r="A1320" s="104">
        <v>23970</v>
      </c>
      <c r="B1320" s="104" t="s">
        <v>947</v>
      </c>
      <c r="C1320" s="104" t="s">
        <v>8266</v>
      </c>
      <c r="D1320" s="104" t="s">
        <v>8268</v>
      </c>
      <c r="E1320" s="2">
        <v>47182</v>
      </c>
      <c r="F1320" s="2">
        <v>47182</v>
      </c>
    </row>
    <row r="1321" spans="1:6" x14ac:dyDescent="0.25">
      <c r="A1321" s="104">
        <v>23971</v>
      </c>
      <c r="B1321" s="104" t="s">
        <v>947</v>
      </c>
      <c r="C1321" s="104" t="s">
        <v>17014</v>
      </c>
      <c r="D1321" s="104" t="s">
        <v>17016</v>
      </c>
      <c r="E1321" s="2">
        <v>2869</v>
      </c>
      <c r="F1321" s="2">
        <v>2869</v>
      </c>
    </row>
    <row r="1322" spans="1:6" x14ac:dyDescent="0.25">
      <c r="A1322" s="104">
        <v>23973</v>
      </c>
      <c r="B1322" s="104" t="s">
        <v>947</v>
      </c>
      <c r="C1322" s="104" t="s">
        <v>6226</v>
      </c>
      <c r="D1322" s="104" t="s">
        <v>6228</v>
      </c>
      <c r="E1322" s="2">
        <v>44871</v>
      </c>
      <c r="F1322" s="2">
        <v>44871</v>
      </c>
    </row>
    <row r="1323" spans="1:6" x14ac:dyDescent="0.25">
      <c r="A1323" s="104">
        <v>23974</v>
      </c>
      <c r="B1323" s="104" t="s">
        <v>947</v>
      </c>
      <c r="C1323" s="104" t="s">
        <v>22373</v>
      </c>
      <c r="D1323" s="104" t="s">
        <v>22374</v>
      </c>
      <c r="E1323" s="2">
        <v>6515</v>
      </c>
      <c r="F1323" s="2">
        <v>6515</v>
      </c>
    </row>
    <row r="1324" spans="1:6" x14ac:dyDescent="0.25">
      <c r="A1324" s="104">
        <v>873057</v>
      </c>
      <c r="B1324" s="104" t="s">
        <v>947</v>
      </c>
      <c r="C1324" s="104" t="s">
        <v>22375</v>
      </c>
      <c r="D1324" s="104" t="s">
        <v>22376</v>
      </c>
      <c r="E1324" s="2">
        <v>5293</v>
      </c>
      <c r="F1324" s="2">
        <v>5293</v>
      </c>
    </row>
    <row r="1325" spans="1:6" x14ac:dyDescent="0.25">
      <c r="A1325" s="104">
        <v>23975</v>
      </c>
      <c r="B1325" s="104" t="s">
        <v>947</v>
      </c>
      <c r="C1325" s="104" t="s">
        <v>5282</v>
      </c>
      <c r="D1325" s="104" t="s">
        <v>5284</v>
      </c>
      <c r="E1325" s="2">
        <v>108518</v>
      </c>
      <c r="F1325" s="2">
        <v>108518</v>
      </c>
    </row>
    <row r="1326" spans="1:6" x14ac:dyDescent="0.25">
      <c r="A1326" s="104">
        <v>23779</v>
      </c>
      <c r="B1326" s="104" t="s">
        <v>947</v>
      </c>
      <c r="C1326" s="104" t="s">
        <v>1541</v>
      </c>
      <c r="D1326" s="104" t="s">
        <v>1543</v>
      </c>
      <c r="E1326" s="2">
        <v>204081</v>
      </c>
      <c r="F1326" s="2">
        <v>204081</v>
      </c>
    </row>
    <row r="1327" spans="1:6" x14ac:dyDescent="0.25">
      <c r="A1327" s="104">
        <v>782203</v>
      </c>
      <c r="B1327" s="104" t="s">
        <v>947</v>
      </c>
      <c r="C1327" s="104" t="s">
        <v>16073</v>
      </c>
      <c r="D1327" s="104" t="s">
        <v>16075</v>
      </c>
      <c r="E1327" s="2">
        <v>3408</v>
      </c>
      <c r="F1327" s="2">
        <v>3408</v>
      </c>
    </row>
    <row r="1328" spans="1:6" x14ac:dyDescent="0.25">
      <c r="A1328" s="104">
        <v>568265</v>
      </c>
      <c r="B1328" s="104" t="s">
        <v>947</v>
      </c>
      <c r="C1328" s="104" t="s">
        <v>12701</v>
      </c>
      <c r="D1328" s="104" t="s">
        <v>12703</v>
      </c>
      <c r="E1328" s="2">
        <v>0</v>
      </c>
      <c r="F1328" s="2">
        <v>0</v>
      </c>
    </row>
    <row r="1329" spans="1:6" x14ac:dyDescent="0.25">
      <c r="A1329" s="104">
        <v>175630</v>
      </c>
      <c r="B1329" s="104" t="s">
        <v>947</v>
      </c>
      <c r="C1329" s="104" t="s">
        <v>14584</v>
      </c>
      <c r="D1329" s="104" t="s">
        <v>14586</v>
      </c>
      <c r="E1329" s="2">
        <v>2927</v>
      </c>
      <c r="F1329" s="2">
        <v>2927</v>
      </c>
    </row>
    <row r="1330" spans="1:6" x14ac:dyDescent="0.25">
      <c r="A1330" s="104">
        <v>26312</v>
      </c>
      <c r="B1330" s="104" t="s">
        <v>947</v>
      </c>
      <c r="C1330" s="104" t="s">
        <v>10192</v>
      </c>
      <c r="D1330" s="104" t="s">
        <v>10194</v>
      </c>
      <c r="E1330" s="2">
        <v>24647</v>
      </c>
      <c r="F1330" s="2">
        <v>24647</v>
      </c>
    </row>
    <row r="1331" spans="1:6" x14ac:dyDescent="0.25">
      <c r="A1331" s="104">
        <v>22885</v>
      </c>
      <c r="B1331" s="104" t="s">
        <v>947</v>
      </c>
      <c r="C1331" s="104" t="s">
        <v>13223</v>
      </c>
      <c r="D1331" s="104" t="s">
        <v>13225</v>
      </c>
      <c r="E1331" s="2">
        <v>6616</v>
      </c>
      <c r="F1331" s="2">
        <v>6616</v>
      </c>
    </row>
    <row r="1332" spans="1:6" x14ac:dyDescent="0.25">
      <c r="A1332" s="104">
        <v>870667</v>
      </c>
      <c r="B1332" s="104" t="s">
        <v>947</v>
      </c>
      <c r="C1332" s="104" t="s">
        <v>22377</v>
      </c>
      <c r="D1332" s="104" t="s">
        <v>22378</v>
      </c>
      <c r="E1332" s="2">
        <v>1052</v>
      </c>
      <c r="F1332" s="2">
        <v>1052</v>
      </c>
    </row>
    <row r="1333" spans="1:6" x14ac:dyDescent="0.25">
      <c r="A1333" s="104">
        <v>23001</v>
      </c>
      <c r="B1333" s="104" t="s">
        <v>947</v>
      </c>
      <c r="C1333" s="104" t="s">
        <v>1502</v>
      </c>
      <c r="D1333" s="104" t="s">
        <v>1504</v>
      </c>
      <c r="E1333" s="2">
        <v>443475</v>
      </c>
      <c r="F1333" s="2">
        <v>443475</v>
      </c>
    </row>
    <row r="1334" spans="1:6" x14ac:dyDescent="0.25">
      <c r="A1334" s="104">
        <v>708564</v>
      </c>
      <c r="B1334" s="104" t="s">
        <v>947</v>
      </c>
      <c r="C1334" s="104" t="s">
        <v>2654</v>
      </c>
      <c r="D1334" s="104" t="s">
        <v>2656</v>
      </c>
      <c r="E1334" s="2">
        <v>228689</v>
      </c>
      <c r="F1334" s="2">
        <v>228689</v>
      </c>
    </row>
    <row r="1335" spans="1:6" x14ac:dyDescent="0.25">
      <c r="A1335" s="104">
        <v>21796</v>
      </c>
      <c r="B1335" s="104" t="s">
        <v>947</v>
      </c>
      <c r="C1335" s="104" t="s">
        <v>2183</v>
      </c>
      <c r="D1335" s="104" t="s">
        <v>2185</v>
      </c>
      <c r="E1335" s="2">
        <v>318188</v>
      </c>
      <c r="F1335" s="2">
        <v>318188</v>
      </c>
    </row>
    <row r="1336" spans="1:6" x14ac:dyDescent="0.25">
      <c r="A1336" s="104">
        <v>607861</v>
      </c>
      <c r="B1336" s="104" t="s">
        <v>947</v>
      </c>
      <c r="C1336" s="104" t="s">
        <v>5390</v>
      </c>
      <c r="D1336" s="104" t="s">
        <v>5392</v>
      </c>
      <c r="E1336" s="2">
        <v>44006</v>
      </c>
      <c r="F1336" s="2">
        <v>44006</v>
      </c>
    </row>
    <row r="1337" spans="1:6" x14ac:dyDescent="0.25">
      <c r="A1337" s="104">
        <v>20426</v>
      </c>
      <c r="B1337" s="104" t="s">
        <v>947</v>
      </c>
      <c r="C1337" s="104" t="s">
        <v>5837</v>
      </c>
      <c r="D1337" s="104" t="s">
        <v>5839</v>
      </c>
      <c r="E1337" s="2">
        <v>43817</v>
      </c>
      <c r="F1337" s="2">
        <v>43817</v>
      </c>
    </row>
    <row r="1338" spans="1:6" x14ac:dyDescent="0.25">
      <c r="A1338" s="104">
        <v>485055</v>
      </c>
      <c r="B1338" s="104" t="s">
        <v>947</v>
      </c>
      <c r="C1338" s="104" t="s">
        <v>11358</v>
      </c>
      <c r="D1338" s="104" t="s">
        <v>11360</v>
      </c>
      <c r="E1338" s="2">
        <v>10906</v>
      </c>
      <c r="F1338" s="2">
        <v>10906</v>
      </c>
    </row>
    <row r="1339" spans="1:6" x14ac:dyDescent="0.25">
      <c r="A1339" s="104">
        <v>25587</v>
      </c>
      <c r="B1339" s="104" t="s">
        <v>947</v>
      </c>
      <c r="C1339" s="104" t="s">
        <v>11940</v>
      </c>
      <c r="D1339" s="104" t="s">
        <v>11942</v>
      </c>
      <c r="E1339" s="2">
        <v>15115</v>
      </c>
      <c r="F1339" s="2">
        <v>15115</v>
      </c>
    </row>
    <row r="1340" spans="1:6" x14ac:dyDescent="0.25">
      <c r="A1340" s="104">
        <v>25601</v>
      </c>
      <c r="B1340" s="104" t="s">
        <v>947</v>
      </c>
      <c r="C1340" s="104" t="s">
        <v>4871</v>
      </c>
      <c r="D1340" s="104" t="s">
        <v>4873</v>
      </c>
      <c r="E1340" s="2">
        <v>76644</v>
      </c>
      <c r="F1340" s="2">
        <v>76644</v>
      </c>
    </row>
    <row r="1341" spans="1:6" x14ac:dyDescent="0.25">
      <c r="A1341" s="104">
        <v>27081</v>
      </c>
      <c r="B1341" s="104" t="s">
        <v>947</v>
      </c>
      <c r="C1341" s="104" t="s">
        <v>16478</v>
      </c>
      <c r="D1341" s="104" t="s">
        <v>16480</v>
      </c>
      <c r="E1341" s="2">
        <v>2637</v>
      </c>
      <c r="F1341" s="2">
        <v>2637</v>
      </c>
    </row>
    <row r="1342" spans="1:6" x14ac:dyDescent="0.25">
      <c r="A1342" s="104">
        <v>25590</v>
      </c>
      <c r="B1342" s="104" t="s">
        <v>947</v>
      </c>
      <c r="C1342" s="104" t="s">
        <v>18426</v>
      </c>
      <c r="D1342" s="104" t="s">
        <v>18427</v>
      </c>
      <c r="E1342" s="2">
        <v>35717</v>
      </c>
      <c r="F1342" s="2">
        <v>35717</v>
      </c>
    </row>
    <row r="1343" spans="1:6" x14ac:dyDescent="0.25">
      <c r="A1343" s="104">
        <v>580561</v>
      </c>
      <c r="B1343" s="104" t="s">
        <v>947</v>
      </c>
      <c r="C1343" s="104" t="s">
        <v>9941</v>
      </c>
      <c r="D1343" s="104" t="s">
        <v>9943</v>
      </c>
      <c r="E1343" s="2">
        <v>26734</v>
      </c>
      <c r="F1343" s="2">
        <v>26734</v>
      </c>
    </row>
    <row r="1344" spans="1:6" x14ac:dyDescent="0.25">
      <c r="A1344" s="104">
        <v>203181</v>
      </c>
      <c r="B1344" s="104" t="s">
        <v>947</v>
      </c>
      <c r="C1344" s="104" t="s">
        <v>15353</v>
      </c>
      <c r="D1344" s="104" t="s">
        <v>15355</v>
      </c>
      <c r="E1344" s="2">
        <v>3844</v>
      </c>
      <c r="F1344" s="2">
        <v>3844</v>
      </c>
    </row>
    <row r="1345" spans="1:6" x14ac:dyDescent="0.25">
      <c r="A1345" s="104">
        <v>543460</v>
      </c>
      <c r="B1345" s="104" t="s">
        <v>947</v>
      </c>
      <c r="C1345" s="104" t="s">
        <v>15449</v>
      </c>
      <c r="D1345" s="104" t="s">
        <v>15451</v>
      </c>
      <c r="E1345" s="2">
        <v>4039</v>
      </c>
      <c r="F1345" s="2">
        <v>4039</v>
      </c>
    </row>
    <row r="1346" spans="1:6" x14ac:dyDescent="0.25">
      <c r="A1346" s="104">
        <v>25591</v>
      </c>
      <c r="B1346" s="104" t="s">
        <v>947</v>
      </c>
      <c r="C1346" s="104" t="s">
        <v>17140</v>
      </c>
      <c r="D1346" s="104" t="s">
        <v>17142</v>
      </c>
      <c r="E1346" s="2">
        <v>1511</v>
      </c>
      <c r="F1346" s="2">
        <v>1511</v>
      </c>
    </row>
    <row r="1347" spans="1:6" x14ac:dyDescent="0.25">
      <c r="A1347" s="104">
        <v>25592</v>
      </c>
      <c r="B1347" s="104" t="s">
        <v>947</v>
      </c>
      <c r="C1347" s="104" t="s">
        <v>8884</v>
      </c>
      <c r="D1347" s="104" t="s">
        <v>8886</v>
      </c>
      <c r="E1347" s="2">
        <v>31541</v>
      </c>
      <c r="F1347" s="2">
        <v>31541</v>
      </c>
    </row>
    <row r="1348" spans="1:6" x14ac:dyDescent="0.25">
      <c r="A1348" s="104">
        <v>25594</v>
      </c>
      <c r="B1348" s="104" t="s">
        <v>947</v>
      </c>
      <c r="C1348" s="104" t="s">
        <v>1161</v>
      </c>
      <c r="D1348" s="104" t="s">
        <v>1163</v>
      </c>
      <c r="E1348" s="2">
        <v>776227</v>
      </c>
      <c r="F1348" s="2">
        <v>776227</v>
      </c>
    </row>
    <row r="1349" spans="1:6" x14ac:dyDescent="0.25">
      <c r="A1349" s="104">
        <v>695330</v>
      </c>
      <c r="B1349" s="104" t="s">
        <v>947</v>
      </c>
      <c r="C1349" s="104" t="s">
        <v>12630</v>
      </c>
      <c r="D1349" s="104" t="s">
        <v>12632</v>
      </c>
      <c r="E1349" s="2">
        <v>16092</v>
      </c>
      <c r="F1349" s="2">
        <v>16092</v>
      </c>
    </row>
    <row r="1350" spans="1:6" x14ac:dyDescent="0.25">
      <c r="A1350" s="104">
        <v>25599</v>
      </c>
      <c r="B1350" s="104" t="s">
        <v>947</v>
      </c>
      <c r="C1350" s="104" t="s">
        <v>22379</v>
      </c>
      <c r="D1350" s="104" t="s">
        <v>22380</v>
      </c>
      <c r="E1350" s="2">
        <v>1616</v>
      </c>
      <c r="F1350" s="2">
        <v>1616</v>
      </c>
    </row>
    <row r="1351" spans="1:6" x14ac:dyDescent="0.25">
      <c r="A1351" s="104">
        <v>25595</v>
      </c>
      <c r="B1351" s="104" t="s">
        <v>947</v>
      </c>
      <c r="C1351" s="104" t="s">
        <v>2576</v>
      </c>
      <c r="D1351" s="104" t="s">
        <v>2578</v>
      </c>
      <c r="E1351" s="2">
        <v>165517</v>
      </c>
      <c r="F1351" s="2">
        <v>165517</v>
      </c>
    </row>
    <row r="1352" spans="1:6" x14ac:dyDescent="0.25">
      <c r="A1352" s="104">
        <v>23645</v>
      </c>
      <c r="B1352" s="104" t="s">
        <v>947</v>
      </c>
      <c r="C1352" s="104" t="s">
        <v>9426</v>
      </c>
      <c r="D1352" s="104" t="s">
        <v>21844</v>
      </c>
      <c r="E1352" s="2">
        <v>9554</v>
      </c>
      <c r="F1352" s="2">
        <v>9554</v>
      </c>
    </row>
    <row r="1353" spans="1:6" x14ac:dyDescent="0.25">
      <c r="A1353" s="104">
        <v>167062</v>
      </c>
      <c r="B1353" s="104" t="s">
        <v>947</v>
      </c>
      <c r="C1353" s="104" t="s">
        <v>3692</v>
      </c>
      <c r="D1353" s="104" t="s">
        <v>3694</v>
      </c>
      <c r="E1353" s="2">
        <v>18665</v>
      </c>
      <c r="F1353" s="2">
        <v>18665</v>
      </c>
    </row>
    <row r="1354" spans="1:6" x14ac:dyDescent="0.25">
      <c r="A1354" s="104">
        <v>23641</v>
      </c>
      <c r="B1354" s="104" t="s">
        <v>947</v>
      </c>
      <c r="C1354" s="104" t="s">
        <v>15903</v>
      </c>
      <c r="D1354" s="104" t="s">
        <v>15905</v>
      </c>
      <c r="E1354" s="2">
        <v>3184</v>
      </c>
      <c r="F1354" s="2">
        <v>3184</v>
      </c>
    </row>
    <row r="1355" spans="1:6" x14ac:dyDescent="0.25">
      <c r="A1355" s="104">
        <v>23649</v>
      </c>
      <c r="B1355" s="104" t="s">
        <v>947</v>
      </c>
      <c r="C1355" s="104" t="s">
        <v>17037</v>
      </c>
      <c r="D1355" s="104" t="s">
        <v>17039</v>
      </c>
      <c r="E1355" s="2">
        <v>2011</v>
      </c>
      <c r="F1355" s="2">
        <v>2011</v>
      </c>
    </row>
    <row r="1356" spans="1:6" x14ac:dyDescent="0.25">
      <c r="A1356" s="104">
        <v>553714</v>
      </c>
      <c r="B1356" s="104" t="s">
        <v>947</v>
      </c>
      <c r="C1356" s="104" t="s">
        <v>14279</v>
      </c>
      <c r="D1356" s="104" t="s">
        <v>14281</v>
      </c>
      <c r="E1356" s="2">
        <v>5965</v>
      </c>
      <c r="F1356" s="2">
        <v>5965</v>
      </c>
    </row>
    <row r="1357" spans="1:6" x14ac:dyDescent="0.25">
      <c r="A1357" s="104">
        <v>553705</v>
      </c>
      <c r="B1357" s="104" t="s">
        <v>947</v>
      </c>
      <c r="C1357" s="104" t="s">
        <v>12462</v>
      </c>
      <c r="D1357" s="104" t="s">
        <v>12464</v>
      </c>
      <c r="E1357" s="2">
        <v>9477</v>
      </c>
      <c r="F1357" s="2">
        <v>9477</v>
      </c>
    </row>
    <row r="1358" spans="1:6" x14ac:dyDescent="0.25">
      <c r="A1358" s="104">
        <v>441381</v>
      </c>
      <c r="B1358" s="104" t="s">
        <v>947</v>
      </c>
      <c r="C1358" s="104" t="s">
        <v>5099</v>
      </c>
      <c r="D1358" s="104" t="s">
        <v>5101</v>
      </c>
      <c r="E1358" s="2">
        <v>40242</v>
      </c>
      <c r="F1358" s="2">
        <v>40242</v>
      </c>
    </row>
    <row r="1359" spans="1:6" x14ac:dyDescent="0.25">
      <c r="A1359" s="104">
        <v>26883</v>
      </c>
      <c r="B1359" s="104" t="s">
        <v>947</v>
      </c>
      <c r="C1359" s="104" t="s">
        <v>5444</v>
      </c>
      <c r="D1359" s="104" t="s">
        <v>5446</v>
      </c>
      <c r="E1359" s="2">
        <v>83296</v>
      </c>
      <c r="F1359" s="2">
        <v>83296</v>
      </c>
    </row>
    <row r="1360" spans="1:6" x14ac:dyDescent="0.25">
      <c r="A1360" s="104">
        <v>714488</v>
      </c>
      <c r="B1360" s="104" t="s">
        <v>947</v>
      </c>
      <c r="C1360" s="104" t="s">
        <v>18287</v>
      </c>
      <c r="D1360" s="104" t="s">
        <v>18288</v>
      </c>
      <c r="E1360" s="2">
        <v>143</v>
      </c>
      <c r="F1360" s="2">
        <v>143</v>
      </c>
    </row>
    <row r="1361" spans="1:6" x14ac:dyDescent="0.25">
      <c r="A1361" s="104">
        <v>441590</v>
      </c>
      <c r="B1361" s="104" t="s">
        <v>947</v>
      </c>
      <c r="C1361" s="104" t="s">
        <v>17360</v>
      </c>
      <c r="D1361" s="104" t="s">
        <v>21570</v>
      </c>
      <c r="E1361" s="2">
        <v>204</v>
      </c>
      <c r="F1361" s="2">
        <v>204</v>
      </c>
    </row>
    <row r="1362" spans="1:6" x14ac:dyDescent="0.25">
      <c r="A1362" s="104">
        <v>24677</v>
      </c>
      <c r="B1362" s="104" t="s">
        <v>947</v>
      </c>
      <c r="C1362" s="104" t="s">
        <v>14090</v>
      </c>
      <c r="D1362" s="104" t="s">
        <v>14092</v>
      </c>
      <c r="E1362" s="2">
        <v>10736</v>
      </c>
      <c r="F1362" s="2">
        <v>10736</v>
      </c>
    </row>
    <row r="1363" spans="1:6" x14ac:dyDescent="0.25">
      <c r="A1363" s="104">
        <v>20749</v>
      </c>
      <c r="B1363" s="104" t="s">
        <v>947</v>
      </c>
      <c r="C1363" s="104" t="s">
        <v>3375</v>
      </c>
      <c r="D1363" s="104" t="s">
        <v>3377</v>
      </c>
      <c r="E1363" s="2">
        <v>171016</v>
      </c>
      <c r="F1363" s="2">
        <v>171016</v>
      </c>
    </row>
    <row r="1364" spans="1:6" x14ac:dyDescent="0.25">
      <c r="A1364" s="104">
        <v>27288</v>
      </c>
      <c r="B1364" s="104" t="s">
        <v>947</v>
      </c>
      <c r="C1364" s="104" t="s">
        <v>11621</v>
      </c>
      <c r="D1364" s="104" t="s">
        <v>11623</v>
      </c>
      <c r="E1364" s="2">
        <v>12843</v>
      </c>
      <c r="F1364" s="2">
        <v>12843</v>
      </c>
    </row>
    <row r="1365" spans="1:6" x14ac:dyDescent="0.25">
      <c r="A1365" s="104">
        <v>26046</v>
      </c>
      <c r="B1365" s="104" t="s">
        <v>947</v>
      </c>
      <c r="C1365" s="104" t="s">
        <v>13151</v>
      </c>
      <c r="D1365" s="104" t="s">
        <v>13153</v>
      </c>
      <c r="E1365" s="2">
        <v>9940</v>
      </c>
      <c r="F1365" s="2">
        <v>9940</v>
      </c>
    </row>
    <row r="1366" spans="1:6" x14ac:dyDescent="0.25">
      <c r="A1366" s="104">
        <v>700624</v>
      </c>
      <c r="B1366" s="104" t="s">
        <v>947</v>
      </c>
      <c r="C1366" s="104" t="s">
        <v>7852</v>
      </c>
      <c r="D1366" s="104" t="s">
        <v>7854</v>
      </c>
      <c r="E1366" s="2">
        <v>13706</v>
      </c>
      <c r="F1366" s="2">
        <v>13706</v>
      </c>
    </row>
    <row r="1367" spans="1:6" x14ac:dyDescent="0.25">
      <c r="A1367" s="104">
        <v>27213</v>
      </c>
      <c r="B1367" s="104" t="s">
        <v>947</v>
      </c>
      <c r="C1367" s="104" t="s">
        <v>7154</v>
      </c>
      <c r="D1367" s="104" t="s">
        <v>7156</v>
      </c>
      <c r="E1367" s="2">
        <v>30907</v>
      </c>
      <c r="F1367" s="2">
        <v>30907</v>
      </c>
    </row>
    <row r="1368" spans="1:6" x14ac:dyDescent="0.25">
      <c r="A1368" s="104">
        <v>705861</v>
      </c>
      <c r="B1368" s="104" t="s">
        <v>947</v>
      </c>
      <c r="C1368" s="104" t="s">
        <v>10276</v>
      </c>
      <c r="D1368" s="104" t="s">
        <v>10278</v>
      </c>
      <c r="E1368" s="2">
        <v>15659</v>
      </c>
      <c r="F1368" s="2">
        <v>15659</v>
      </c>
    </row>
    <row r="1369" spans="1:6" x14ac:dyDescent="0.25">
      <c r="A1369" s="104">
        <v>21984</v>
      </c>
      <c r="B1369" s="104" t="s">
        <v>947</v>
      </c>
      <c r="C1369" s="104" t="s">
        <v>4718</v>
      </c>
      <c r="D1369" s="104" t="s">
        <v>4720</v>
      </c>
      <c r="E1369" s="2">
        <v>93813</v>
      </c>
      <c r="F1369" s="2">
        <v>93813</v>
      </c>
    </row>
    <row r="1370" spans="1:6" x14ac:dyDescent="0.25">
      <c r="A1370" s="104">
        <v>21985</v>
      </c>
      <c r="B1370" s="104" t="s">
        <v>947</v>
      </c>
      <c r="C1370" s="104" t="s">
        <v>22381</v>
      </c>
      <c r="D1370" s="104" t="s">
        <v>22382</v>
      </c>
      <c r="E1370" s="2">
        <v>960</v>
      </c>
      <c r="F1370" s="2">
        <v>960</v>
      </c>
    </row>
    <row r="1371" spans="1:6" x14ac:dyDescent="0.25">
      <c r="A1371" s="104">
        <v>21987</v>
      </c>
      <c r="B1371" s="104" t="s">
        <v>947</v>
      </c>
      <c r="C1371" s="104" t="s">
        <v>16927</v>
      </c>
      <c r="D1371" s="104" t="s">
        <v>16929</v>
      </c>
      <c r="E1371" s="2">
        <v>4054</v>
      </c>
      <c r="F1371" s="2">
        <v>4054</v>
      </c>
    </row>
    <row r="1372" spans="1:6" x14ac:dyDescent="0.25">
      <c r="A1372" s="104">
        <v>22257</v>
      </c>
      <c r="B1372" s="104" t="s">
        <v>947</v>
      </c>
      <c r="C1372" s="104" t="s">
        <v>5498</v>
      </c>
      <c r="D1372" s="104" t="s">
        <v>5500</v>
      </c>
      <c r="E1372" s="2">
        <v>66609</v>
      </c>
      <c r="F1372" s="2">
        <v>66609</v>
      </c>
    </row>
    <row r="1373" spans="1:6" x14ac:dyDescent="0.25">
      <c r="A1373" s="104">
        <v>22256</v>
      </c>
      <c r="B1373" s="104" t="s">
        <v>947</v>
      </c>
      <c r="C1373" s="104" t="s">
        <v>8836</v>
      </c>
      <c r="D1373" s="104" t="s">
        <v>8838</v>
      </c>
      <c r="E1373" s="2">
        <v>29458</v>
      </c>
      <c r="F1373" s="2">
        <v>29458</v>
      </c>
    </row>
    <row r="1374" spans="1:6" x14ac:dyDescent="0.25">
      <c r="A1374" s="104">
        <v>25487</v>
      </c>
      <c r="B1374" s="104" t="s">
        <v>947</v>
      </c>
      <c r="C1374" s="104" t="s">
        <v>3591</v>
      </c>
      <c r="D1374" s="104" t="s">
        <v>3593</v>
      </c>
      <c r="E1374" s="2">
        <v>132941</v>
      </c>
      <c r="F1374" s="2">
        <v>132941</v>
      </c>
    </row>
    <row r="1375" spans="1:6" x14ac:dyDescent="0.25">
      <c r="A1375" s="104">
        <v>207165</v>
      </c>
      <c r="B1375" s="104" t="s">
        <v>947</v>
      </c>
      <c r="C1375" s="104" t="s">
        <v>13423</v>
      </c>
      <c r="D1375" s="104" t="s">
        <v>13425</v>
      </c>
      <c r="E1375" s="2">
        <v>10923</v>
      </c>
      <c r="F1375" s="2">
        <v>10923</v>
      </c>
    </row>
    <row r="1376" spans="1:6" x14ac:dyDescent="0.25">
      <c r="A1376" s="104">
        <v>207709</v>
      </c>
      <c r="B1376" s="104" t="s">
        <v>947</v>
      </c>
      <c r="C1376" s="104" t="s">
        <v>1760</v>
      </c>
      <c r="D1376" s="104" t="s">
        <v>1762</v>
      </c>
      <c r="E1376" s="2">
        <v>176310</v>
      </c>
      <c r="F1376" s="2">
        <v>176310</v>
      </c>
    </row>
    <row r="1377" spans="1:6" x14ac:dyDescent="0.25">
      <c r="A1377" s="104">
        <v>19935</v>
      </c>
      <c r="B1377" s="104" t="s">
        <v>947</v>
      </c>
      <c r="C1377" s="104" t="s">
        <v>21571</v>
      </c>
      <c r="D1377" s="104" t="s">
        <v>21572</v>
      </c>
      <c r="E1377" s="2">
        <v>8538</v>
      </c>
      <c r="F1377" s="2">
        <v>8538</v>
      </c>
    </row>
    <row r="1378" spans="1:6" x14ac:dyDescent="0.25">
      <c r="A1378" s="104">
        <v>459791</v>
      </c>
      <c r="B1378" s="104" t="s">
        <v>947</v>
      </c>
      <c r="C1378" s="104" t="s">
        <v>2660</v>
      </c>
      <c r="D1378" s="104" t="s">
        <v>2662</v>
      </c>
      <c r="E1378" s="2">
        <v>239335</v>
      </c>
      <c r="F1378" s="2">
        <v>239335</v>
      </c>
    </row>
    <row r="1379" spans="1:6" x14ac:dyDescent="0.25">
      <c r="A1379" s="104">
        <v>578752</v>
      </c>
      <c r="B1379" s="104" t="s">
        <v>947</v>
      </c>
      <c r="C1379" s="104" t="s">
        <v>4006</v>
      </c>
      <c r="D1379" s="104" t="s">
        <v>4008</v>
      </c>
      <c r="E1379" s="2">
        <v>151744</v>
      </c>
      <c r="F1379" s="2">
        <v>151744</v>
      </c>
    </row>
    <row r="1380" spans="1:6" x14ac:dyDescent="0.25">
      <c r="A1380" s="104">
        <v>705036</v>
      </c>
      <c r="B1380" s="104" t="s">
        <v>947</v>
      </c>
      <c r="C1380" s="104" t="s">
        <v>15086</v>
      </c>
      <c r="D1380" s="104" t="s">
        <v>21573</v>
      </c>
      <c r="E1380" s="2">
        <v>4792</v>
      </c>
      <c r="F1380" s="2">
        <v>4792</v>
      </c>
    </row>
    <row r="1381" spans="1:6" x14ac:dyDescent="0.25">
      <c r="A1381" s="104">
        <v>142100</v>
      </c>
      <c r="B1381" s="104" t="s">
        <v>947</v>
      </c>
      <c r="C1381" s="104" t="s">
        <v>10372</v>
      </c>
      <c r="D1381" s="104" t="s">
        <v>10374</v>
      </c>
      <c r="E1381" s="2">
        <v>27703</v>
      </c>
      <c r="F1381" s="2">
        <v>27703</v>
      </c>
    </row>
    <row r="1382" spans="1:6" x14ac:dyDescent="0.25">
      <c r="A1382" s="104">
        <v>665910</v>
      </c>
      <c r="B1382" s="104" t="s">
        <v>947</v>
      </c>
      <c r="C1382" s="104" t="s">
        <v>13958</v>
      </c>
      <c r="D1382" s="104" t="s">
        <v>13960</v>
      </c>
      <c r="E1382" s="2">
        <v>4504</v>
      </c>
      <c r="F1382" s="2">
        <v>4504</v>
      </c>
    </row>
    <row r="1383" spans="1:6" x14ac:dyDescent="0.25">
      <c r="A1383" s="104">
        <v>602115</v>
      </c>
      <c r="B1383" s="104" t="s">
        <v>947</v>
      </c>
      <c r="C1383" s="104" t="s">
        <v>7831</v>
      </c>
      <c r="D1383" s="104" t="s">
        <v>7833</v>
      </c>
      <c r="E1383" s="2">
        <v>58323</v>
      </c>
      <c r="F1383" s="2">
        <v>58323</v>
      </c>
    </row>
    <row r="1384" spans="1:6" x14ac:dyDescent="0.25">
      <c r="A1384" s="104">
        <v>711053</v>
      </c>
      <c r="B1384" s="104" t="s">
        <v>947</v>
      </c>
      <c r="C1384" s="104" t="s">
        <v>21574</v>
      </c>
      <c r="D1384" s="104" t="s">
        <v>21575</v>
      </c>
      <c r="E1384" s="2">
        <v>66918</v>
      </c>
      <c r="F1384" s="2">
        <v>66918</v>
      </c>
    </row>
    <row r="1385" spans="1:6" x14ac:dyDescent="0.25">
      <c r="A1385" s="104">
        <v>27083</v>
      </c>
      <c r="B1385" s="104" t="s">
        <v>947</v>
      </c>
      <c r="C1385" s="104" t="s">
        <v>12279</v>
      </c>
      <c r="D1385" s="104" t="s">
        <v>12281</v>
      </c>
      <c r="E1385" s="2">
        <v>15680</v>
      </c>
      <c r="F1385" s="2">
        <v>15680</v>
      </c>
    </row>
    <row r="1386" spans="1:6" x14ac:dyDescent="0.25">
      <c r="A1386" s="104">
        <v>24627</v>
      </c>
      <c r="B1386" s="104" t="s">
        <v>947</v>
      </c>
      <c r="C1386" s="104" t="s">
        <v>7723</v>
      </c>
      <c r="D1386" s="104" t="s">
        <v>7725</v>
      </c>
      <c r="E1386" s="2">
        <v>32576</v>
      </c>
      <c r="F1386" s="2">
        <v>32576</v>
      </c>
    </row>
    <row r="1387" spans="1:6" x14ac:dyDescent="0.25">
      <c r="A1387" s="104">
        <v>205679</v>
      </c>
      <c r="B1387" s="104" t="s">
        <v>947</v>
      </c>
      <c r="C1387" s="104" t="s">
        <v>4456</v>
      </c>
      <c r="D1387" s="104" t="s">
        <v>4458</v>
      </c>
      <c r="E1387" s="2">
        <v>112687</v>
      </c>
      <c r="F1387" s="2">
        <v>112687</v>
      </c>
    </row>
    <row r="1388" spans="1:6" x14ac:dyDescent="0.25">
      <c r="A1388" s="104">
        <v>24298</v>
      </c>
      <c r="B1388" s="104" t="s">
        <v>947</v>
      </c>
      <c r="C1388" s="104" t="s">
        <v>1718</v>
      </c>
      <c r="D1388" s="104" t="s">
        <v>1720</v>
      </c>
      <c r="E1388" s="2">
        <v>386988</v>
      </c>
      <c r="F1388" s="2">
        <v>386988</v>
      </c>
    </row>
    <row r="1389" spans="1:6" x14ac:dyDescent="0.25">
      <c r="A1389" s="104">
        <v>213415</v>
      </c>
      <c r="B1389" s="104" t="s">
        <v>947</v>
      </c>
      <c r="C1389" s="104" t="s">
        <v>14533</v>
      </c>
      <c r="D1389" s="104" t="s">
        <v>14535</v>
      </c>
      <c r="E1389" s="2">
        <v>7796</v>
      </c>
      <c r="F1389" s="2">
        <v>7796</v>
      </c>
    </row>
    <row r="1390" spans="1:6" x14ac:dyDescent="0.25">
      <c r="A1390" s="104">
        <v>24402</v>
      </c>
      <c r="B1390" s="104" t="s">
        <v>947</v>
      </c>
      <c r="C1390" s="104" t="s">
        <v>13730</v>
      </c>
      <c r="D1390" s="104" t="s">
        <v>13732</v>
      </c>
      <c r="E1390" s="2">
        <v>8205</v>
      </c>
      <c r="F1390" s="2">
        <v>8205</v>
      </c>
    </row>
    <row r="1391" spans="1:6" x14ac:dyDescent="0.25">
      <c r="A1391" s="104">
        <v>468552</v>
      </c>
      <c r="B1391" s="104" t="s">
        <v>947</v>
      </c>
      <c r="C1391" s="104" t="s">
        <v>22092</v>
      </c>
      <c r="D1391" s="104" t="s">
        <v>22093</v>
      </c>
      <c r="E1391" s="2">
        <v>58288</v>
      </c>
      <c r="F1391" s="2">
        <v>58288</v>
      </c>
    </row>
    <row r="1392" spans="1:6" x14ac:dyDescent="0.25">
      <c r="A1392" s="104">
        <v>26746</v>
      </c>
      <c r="B1392" s="104" t="s">
        <v>947</v>
      </c>
      <c r="C1392" s="104" t="s">
        <v>11158</v>
      </c>
      <c r="D1392" s="104" t="s">
        <v>11160</v>
      </c>
      <c r="E1392" s="2">
        <v>15380</v>
      </c>
      <c r="F1392" s="2">
        <v>15380</v>
      </c>
    </row>
    <row r="1393" spans="1:6" x14ac:dyDescent="0.25">
      <c r="A1393" s="104">
        <v>26757</v>
      </c>
      <c r="B1393" s="104" t="s">
        <v>947</v>
      </c>
      <c r="C1393" s="104" t="s">
        <v>17068</v>
      </c>
      <c r="D1393" s="104" t="s">
        <v>17070</v>
      </c>
      <c r="E1393" s="2">
        <v>1034</v>
      </c>
      <c r="F1393" s="2">
        <v>1034</v>
      </c>
    </row>
    <row r="1394" spans="1:6" x14ac:dyDescent="0.25">
      <c r="A1394" s="104">
        <v>163331</v>
      </c>
      <c r="B1394" s="104" t="s">
        <v>947</v>
      </c>
      <c r="C1394" s="104" t="s">
        <v>8617</v>
      </c>
      <c r="D1394" s="104" t="s">
        <v>8619</v>
      </c>
      <c r="E1394" s="2">
        <v>8102</v>
      </c>
      <c r="F1394" s="2">
        <v>8102</v>
      </c>
    </row>
    <row r="1395" spans="1:6" x14ac:dyDescent="0.25">
      <c r="A1395" s="104">
        <v>667651</v>
      </c>
      <c r="B1395" s="104" t="s">
        <v>947</v>
      </c>
      <c r="C1395" s="104" t="s">
        <v>14402</v>
      </c>
      <c r="D1395" s="104" t="s">
        <v>14404</v>
      </c>
      <c r="E1395" s="2">
        <v>0</v>
      </c>
      <c r="F1395" s="2">
        <v>0</v>
      </c>
    </row>
    <row r="1396" spans="1:6" x14ac:dyDescent="0.25">
      <c r="A1396" s="104">
        <v>683870</v>
      </c>
      <c r="B1396" s="104" t="s">
        <v>947</v>
      </c>
      <c r="C1396" s="104" t="s">
        <v>18075</v>
      </c>
      <c r="D1396" s="104" t="s">
        <v>18076</v>
      </c>
      <c r="E1396" s="2">
        <v>1897</v>
      </c>
      <c r="F1396" s="2">
        <v>1897</v>
      </c>
    </row>
    <row r="1397" spans="1:6" x14ac:dyDescent="0.25">
      <c r="A1397" s="104">
        <v>20147</v>
      </c>
      <c r="B1397" s="104" t="s">
        <v>947</v>
      </c>
      <c r="C1397" s="104" t="s">
        <v>1137</v>
      </c>
      <c r="D1397" s="104" t="s">
        <v>19042</v>
      </c>
      <c r="E1397" s="2">
        <v>829286</v>
      </c>
      <c r="F1397" s="2">
        <v>829286</v>
      </c>
    </row>
    <row r="1398" spans="1:6" x14ac:dyDescent="0.25">
      <c r="A1398" s="104">
        <v>23284</v>
      </c>
      <c r="B1398" s="104" t="s">
        <v>947</v>
      </c>
      <c r="C1398" s="104" t="s">
        <v>4177</v>
      </c>
      <c r="D1398" s="104" t="s">
        <v>19042</v>
      </c>
      <c r="E1398" s="2">
        <v>123026</v>
      </c>
      <c r="F1398" s="2">
        <v>123026</v>
      </c>
    </row>
    <row r="1399" spans="1:6" x14ac:dyDescent="0.25">
      <c r="A1399" s="104">
        <v>21606</v>
      </c>
      <c r="B1399" s="104" t="s">
        <v>947</v>
      </c>
      <c r="C1399" s="104" t="s">
        <v>2678</v>
      </c>
      <c r="D1399" s="104" t="s">
        <v>2680</v>
      </c>
      <c r="E1399" s="2">
        <v>268906</v>
      </c>
      <c r="F1399" s="2">
        <v>268906</v>
      </c>
    </row>
    <row r="1400" spans="1:6" x14ac:dyDescent="0.25">
      <c r="A1400" s="104">
        <v>166173</v>
      </c>
      <c r="B1400" s="104" t="s">
        <v>947</v>
      </c>
      <c r="C1400" s="104" t="s">
        <v>2279</v>
      </c>
      <c r="D1400" s="104" t="s">
        <v>21960</v>
      </c>
      <c r="E1400" s="2">
        <v>296214</v>
      </c>
      <c r="F1400" s="2">
        <v>296214</v>
      </c>
    </row>
    <row r="1401" spans="1:6" x14ac:dyDescent="0.25">
      <c r="A1401" s="104">
        <v>23776</v>
      </c>
      <c r="B1401" s="104" t="s">
        <v>947</v>
      </c>
      <c r="C1401" s="104" t="s">
        <v>2984</v>
      </c>
      <c r="D1401" s="104" t="s">
        <v>2986</v>
      </c>
      <c r="E1401" s="2">
        <v>272743</v>
      </c>
      <c r="F1401" s="2">
        <v>272743</v>
      </c>
    </row>
    <row r="1402" spans="1:6" x14ac:dyDescent="0.25">
      <c r="A1402" s="104">
        <v>25983</v>
      </c>
      <c r="B1402" s="104" t="s">
        <v>947</v>
      </c>
      <c r="C1402" s="104" t="s">
        <v>3772</v>
      </c>
      <c r="D1402" s="104" t="s">
        <v>3774</v>
      </c>
      <c r="E1402" s="2">
        <v>135150</v>
      </c>
      <c r="F1402" s="2">
        <v>135150</v>
      </c>
    </row>
    <row r="1403" spans="1:6" x14ac:dyDescent="0.25">
      <c r="A1403" s="104">
        <v>26758</v>
      </c>
      <c r="B1403" s="104" t="s">
        <v>947</v>
      </c>
      <c r="C1403" s="104" t="s">
        <v>6872</v>
      </c>
      <c r="D1403" s="104" t="s">
        <v>6874</v>
      </c>
      <c r="E1403" s="2">
        <v>80413</v>
      </c>
      <c r="F1403" s="2">
        <v>80413</v>
      </c>
    </row>
    <row r="1404" spans="1:6" x14ac:dyDescent="0.25">
      <c r="A1404" s="104">
        <v>23784</v>
      </c>
      <c r="B1404" s="104" t="s">
        <v>947</v>
      </c>
      <c r="C1404" s="104" t="s">
        <v>11328</v>
      </c>
      <c r="D1404" s="104" t="s">
        <v>11330</v>
      </c>
      <c r="E1404" s="2">
        <v>0</v>
      </c>
      <c r="F1404" s="2">
        <v>0</v>
      </c>
    </row>
    <row r="1405" spans="1:6" x14ac:dyDescent="0.25">
      <c r="A1405" s="104">
        <v>26429</v>
      </c>
      <c r="B1405" s="104" t="s">
        <v>947</v>
      </c>
      <c r="C1405" s="104" t="s">
        <v>7202</v>
      </c>
      <c r="D1405" s="104" t="s">
        <v>7204</v>
      </c>
      <c r="E1405" s="2">
        <v>65085</v>
      </c>
      <c r="F1405" s="2">
        <v>65085</v>
      </c>
    </row>
    <row r="1406" spans="1:6" x14ac:dyDescent="0.25">
      <c r="A1406" s="104">
        <v>131296</v>
      </c>
      <c r="B1406" s="104" t="s">
        <v>947</v>
      </c>
      <c r="C1406" s="104" t="s">
        <v>2972</v>
      </c>
      <c r="D1406" s="104" t="s">
        <v>2974</v>
      </c>
      <c r="E1406" s="2">
        <v>128307</v>
      </c>
      <c r="F1406" s="2">
        <v>128307</v>
      </c>
    </row>
    <row r="1407" spans="1:6" x14ac:dyDescent="0.25">
      <c r="A1407" s="104">
        <v>149894</v>
      </c>
      <c r="B1407" s="104" t="s">
        <v>947</v>
      </c>
      <c r="C1407" s="104" t="s">
        <v>1544</v>
      </c>
      <c r="D1407" s="104" t="s">
        <v>19179</v>
      </c>
      <c r="E1407" s="2">
        <v>498727</v>
      </c>
      <c r="F1407" s="2">
        <v>498727</v>
      </c>
    </row>
    <row r="1408" spans="1:6" x14ac:dyDescent="0.25">
      <c r="A1408" s="104">
        <v>27703</v>
      </c>
      <c r="B1408" s="104" t="s">
        <v>947</v>
      </c>
      <c r="C1408" s="104" t="s">
        <v>3928</v>
      </c>
      <c r="D1408" s="104" t="s">
        <v>3930</v>
      </c>
      <c r="E1408" s="2">
        <v>124762</v>
      </c>
      <c r="F1408" s="2">
        <v>124762</v>
      </c>
    </row>
    <row r="1409" spans="1:6" x14ac:dyDescent="0.25">
      <c r="A1409" s="104">
        <v>25598</v>
      </c>
      <c r="B1409" s="104" t="s">
        <v>947</v>
      </c>
      <c r="C1409" s="104" t="s">
        <v>12537</v>
      </c>
      <c r="D1409" s="104" t="s">
        <v>12539</v>
      </c>
      <c r="E1409" s="2">
        <v>12396</v>
      </c>
      <c r="F1409" s="2">
        <v>12396</v>
      </c>
    </row>
    <row r="1410" spans="1:6" x14ac:dyDescent="0.25">
      <c r="A1410" s="104">
        <v>22302</v>
      </c>
      <c r="B1410" s="104" t="s">
        <v>947</v>
      </c>
      <c r="C1410" s="104" t="s">
        <v>4045</v>
      </c>
      <c r="D1410" s="104" t="s">
        <v>4047</v>
      </c>
      <c r="E1410" s="2">
        <v>132867</v>
      </c>
      <c r="F1410" s="2">
        <v>132867</v>
      </c>
    </row>
    <row r="1411" spans="1:6" x14ac:dyDescent="0.25">
      <c r="A1411" s="104">
        <v>207825</v>
      </c>
      <c r="B1411" s="104" t="s">
        <v>947</v>
      </c>
      <c r="C1411" s="104" t="s">
        <v>13438</v>
      </c>
      <c r="D1411" s="104" t="s">
        <v>13440</v>
      </c>
      <c r="E1411" s="2">
        <v>10150</v>
      </c>
      <c r="F1411" s="2">
        <v>10150</v>
      </c>
    </row>
    <row r="1412" spans="1:6" x14ac:dyDescent="0.25">
      <c r="A1412" s="104">
        <v>753765</v>
      </c>
      <c r="B1412" s="104" t="s">
        <v>947</v>
      </c>
      <c r="C1412" s="104" t="s">
        <v>9195</v>
      </c>
      <c r="D1412" s="104" t="s">
        <v>22160</v>
      </c>
      <c r="E1412" s="2">
        <v>20303</v>
      </c>
      <c r="F1412" s="2">
        <v>20303</v>
      </c>
    </row>
    <row r="1413" spans="1:6" x14ac:dyDescent="0.25">
      <c r="A1413" s="104">
        <v>24285</v>
      </c>
      <c r="B1413" s="104" t="s">
        <v>947</v>
      </c>
      <c r="C1413" s="104" t="s">
        <v>1664</v>
      </c>
      <c r="D1413" s="104" t="s">
        <v>1666</v>
      </c>
      <c r="E1413" s="2">
        <v>452539</v>
      </c>
      <c r="F1413" s="2">
        <v>452539</v>
      </c>
    </row>
    <row r="1414" spans="1:6" x14ac:dyDescent="0.25">
      <c r="A1414" s="104">
        <v>27351</v>
      </c>
      <c r="B1414" s="104" t="s">
        <v>947</v>
      </c>
      <c r="C1414" s="104" t="s">
        <v>15156</v>
      </c>
      <c r="D1414" s="104" t="s">
        <v>15158</v>
      </c>
      <c r="E1414" s="2">
        <v>23945</v>
      </c>
      <c r="F1414" s="2">
        <v>23945</v>
      </c>
    </row>
    <row r="1415" spans="1:6" x14ac:dyDescent="0.25">
      <c r="A1415" s="104">
        <v>25339</v>
      </c>
      <c r="B1415" s="104" t="s">
        <v>947</v>
      </c>
      <c r="C1415" s="104" t="s">
        <v>1295</v>
      </c>
      <c r="D1415" s="104" t="s">
        <v>19318</v>
      </c>
      <c r="E1415" s="2">
        <v>527025</v>
      </c>
      <c r="F1415" s="2">
        <v>527025</v>
      </c>
    </row>
    <row r="1416" spans="1:6" x14ac:dyDescent="0.25">
      <c r="A1416" s="104">
        <v>22928</v>
      </c>
      <c r="B1416" s="104" t="s">
        <v>947</v>
      </c>
      <c r="C1416" s="104" t="s">
        <v>1952</v>
      </c>
      <c r="D1416" s="104" t="s">
        <v>1954</v>
      </c>
      <c r="E1416" s="2">
        <v>381854</v>
      </c>
      <c r="F1416" s="2">
        <v>381854</v>
      </c>
    </row>
    <row r="1417" spans="1:6" x14ac:dyDescent="0.25">
      <c r="A1417" s="104">
        <v>25517</v>
      </c>
      <c r="B1417" s="104" t="s">
        <v>947</v>
      </c>
      <c r="C1417" s="104" t="s">
        <v>6717</v>
      </c>
      <c r="D1417" s="104" t="s">
        <v>6719</v>
      </c>
      <c r="E1417" s="2">
        <v>43071</v>
      </c>
      <c r="F1417" s="2">
        <v>43071</v>
      </c>
    </row>
    <row r="1418" spans="1:6" x14ac:dyDescent="0.25">
      <c r="A1418" s="104">
        <v>27208</v>
      </c>
      <c r="B1418" s="104" t="s">
        <v>947</v>
      </c>
      <c r="C1418" s="104" t="s">
        <v>15669</v>
      </c>
      <c r="D1418" s="104" t="s">
        <v>15671</v>
      </c>
      <c r="E1418" s="2">
        <v>4645</v>
      </c>
      <c r="F1418" s="2">
        <v>4645</v>
      </c>
    </row>
    <row r="1419" spans="1:6" x14ac:dyDescent="0.25">
      <c r="A1419" s="104">
        <v>722508</v>
      </c>
      <c r="B1419" s="104" t="s">
        <v>947</v>
      </c>
      <c r="C1419" s="104" t="s">
        <v>11295</v>
      </c>
      <c r="D1419" s="104" t="s">
        <v>21520</v>
      </c>
      <c r="E1419" s="2">
        <v>18453</v>
      </c>
      <c r="F1419" s="2">
        <v>18453</v>
      </c>
    </row>
    <row r="1420" spans="1:6" x14ac:dyDescent="0.25">
      <c r="A1420" s="104">
        <v>19430</v>
      </c>
      <c r="B1420" s="104" t="s">
        <v>947</v>
      </c>
      <c r="C1420" s="104" t="s">
        <v>5588</v>
      </c>
      <c r="D1420" s="104" t="s">
        <v>5590</v>
      </c>
      <c r="E1420" s="2">
        <v>104873</v>
      </c>
      <c r="F1420" s="2">
        <v>104873</v>
      </c>
    </row>
    <row r="1421" spans="1:6" x14ac:dyDescent="0.25">
      <c r="A1421" s="104">
        <v>19641</v>
      </c>
      <c r="B1421" s="104" t="s">
        <v>947</v>
      </c>
      <c r="C1421" s="104" t="s">
        <v>8263</v>
      </c>
      <c r="D1421" s="104" t="s">
        <v>8265</v>
      </c>
      <c r="E1421" s="2">
        <v>29815</v>
      </c>
      <c r="F1421" s="2">
        <v>29815</v>
      </c>
    </row>
    <row r="1422" spans="1:6" x14ac:dyDescent="0.25">
      <c r="A1422" s="104">
        <v>721286</v>
      </c>
      <c r="B1422" s="104" t="s">
        <v>947</v>
      </c>
      <c r="C1422" s="104" t="s">
        <v>11771</v>
      </c>
      <c r="D1422" s="104" t="s">
        <v>11773</v>
      </c>
      <c r="E1422" s="2">
        <v>9306</v>
      </c>
      <c r="F1422" s="2">
        <v>9306</v>
      </c>
    </row>
    <row r="1423" spans="1:6" x14ac:dyDescent="0.25">
      <c r="A1423" s="104">
        <v>19635</v>
      </c>
      <c r="B1423" s="104" t="s">
        <v>947</v>
      </c>
      <c r="C1423" s="104" t="s">
        <v>19021</v>
      </c>
      <c r="D1423" s="104" t="s">
        <v>21521</v>
      </c>
      <c r="E1423" s="2">
        <v>65476</v>
      </c>
      <c r="F1423" s="2">
        <v>65476</v>
      </c>
    </row>
    <row r="1424" spans="1:6" x14ac:dyDescent="0.25">
      <c r="A1424" s="104">
        <v>222452</v>
      </c>
      <c r="B1424" s="104" t="s">
        <v>947</v>
      </c>
      <c r="C1424" s="104" t="s">
        <v>2141</v>
      </c>
      <c r="D1424" s="104" t="s">
        <v>2143</v>
      </c>
      <c r="E1424" s="2">
        <v>324081</v>
      </c>
      <c r="F1424" s="2">
        <v>324081</v>
      </c>
    </row>
    <row r="1425" spans="1:6" x14ac:dyDescent="0.25">
      <c r="A1425" s="104">
        <v>113898</v>
      </c>
      <c r="B1425" s="104" t="s">
        <v>947</v>
      </c>
      <c r="C1425" s="104" t="s">
        <v>7420</v>
      </c>
      <c r="D1425" s="104" t="s">
        <v>7422</v>
      </c>
      <c r="E1425" s="2">
        <v>42402</v>
      </c>
      <c r="F1425" s="2">
        <v>42402</v>
      </c>
    </row>
    <row r="1426" spans="1:6" x14ac:dyDescent="0.25">
      <c r="A1426" s="104">
        <v>19718</v>
      </c>
      <c r="B1426" s="104" t="s">
        <v>947</v>
      </c>
      <c r="C1426" s="104" t="s">
        <v>18774</v>
      </c>
      <c r="D1426" s="104" t="s">
        <v>18775</v>
      </c>
      <c r="E1426" s="2">
        <v>4554</v>
      </c>
      <c r="F1426" s="2">
        <v>4554</v>
      </c>
    </row>
    <row r="1427" spans="1:6" x14ac:dyDescent="0.25">
      <c r="A1427" s="104">
        <v>19645</v>
      </c>
      <c r="B1427" s="104" t="s">
        <v>947</v>
      </c>
      <c r="C1427" s="104" t="s">
        <v>12645</v>
      </c>
      <c r="D1427" s="104" t="s">
        <v>12647</v>
      </c>
      <c r="E1427" s="2">
        <v>16468</v>
      </c>
      <c r="F1427" s="2">
        <v>16468</v>
      </c>
    </row>
    <row r="1428" spans="1:6" x14ac:dyDescent="0.25">
      <c r="A1428" s="104">
        <v>19646</v>
      </c>
      <c r="B1428" s="104" t="s">
        <v>947</v>
      </c>
      <c r="C1428" s="104" t="s">
        <v>12940</v>
      </c>
      <c r="D1428" s="104" t="s">
        <v>12942</v>
      </c>
      <c r="E1428" s="2">
        <v>37494</v>
      </c>
      <c r="F1428" s="2">
        <v>37494</v>
      </c>
    </row>
    <row r="1429" spans="1:6" x14ac:dyDescent="0.25">
      <c r="A1429" s="104">
        <v>515824</v>
      </c>
      <c r="B1429" s="104" t="s">
        <v>947</v>
      </c>
      <c r="C1429" s="104" t="s">
        <v>18218</v>
      </c>
      <c r="D1429" s="104" t="s">
        <v>21522</v>
      </c>
      <c r="E1429" s="2">
        <v>5011</v>
      </c>
      <c r="F1429" s="2">
        <v>5011</v>
      </c>
    </row>
    <row r="1430" spans="1:6" x14ac:dyDescent="0.25">
      <c r="A1430" s="104">
        <v>19647</v>
      </c>
      <c r="B1430" s="104" t="s">
        <v>947</v>
      </c>
      <c r="C1430" s="104" t="s">
        <v>996</v>
      </c>
      <c r="D1430" s="104" t="s">
        <v>998</v>
      </c>
      <c r="E1430" s="2">
        <v>477102</v>
      </c>
      <c r="F1430" s="2">
        <v>477102</v>
      </c>
    </row>
    <row r="1431" spans="1:6" x14ac:dyDescent="0.25">
      <c r="A1431" s="104">
        <v>19640</v>
      </c>
      <c r="B1431" s="104" t="s">
        <v>947</v>
      </c>
      <c r="C1431" s="104" t="s">
        <v>10091</v>
      </c>
      <c r="D1431" s="104" t="s">
        <v>21523</v>
      </c>
      <c r="E1431" s="2">
        <v>20736</v>
      </c>
      <c r="F1431" s="2">
        <v>20736</v>
      </c>
    </row>
    <row r="1432" spans="1:6" x14ac:dyDescent="0.25">
      <c r="A1432" s="104">
        <v>19649</v>
      </c>
      <c r="B1432" s="104" t="s">
        <v>947</v>
      </c>
      <c r="C1432" s="104" t="s">
        <v>3731</v>
      </c>
      <c r="D1432" s="104" t="s">
        <v>3733</v>
      </c>
      <c r="E1432" s="2">
        <v>121730</v>
      </c>
      <c r="F1432" s="2">
        <v>121730</v>
      </c>
    </row>
    <row r="1433" spans="1:6" x14ac:dyDescent="0.25">
      <c r="A1433" s="104">
        <v>19652</v>
      </c>
      <c r="B1433" s="104" t="s">
        <v>947</v>
      </c>
      <c r="C1433" s="104" t="s">
        <v>6352</v>
      </c>
      <c r="D1433" s="104" t="s">
        <v>6354</v>
      </c>
      <c r="E1433" s="2">
        <v>58815</v>
      </c>
      <c r="F1433" s="2">
        <v>58815</v>
      </c>
    </row>
    <row r="1434" spans="1:6" x14ac:dyDescent="0.25">
      <c r="A1434" s="104">
        <v>557464</v>
      </c>
      <c r="B1434" s="104" t="s">
        <v>947</v>
      </c>
      <c r="C1434" s="104" t="s">
        <v>8533</v>
      </c>
      <c r="D1434" s="104" t="s">
        <v>8535</v>
      </c>
      <c r="E1434" s="2">
        <v>49930</v>
      </c>
      <c r="F1434" s="2">
        <v>49930</v>
      </c>
    </row>
    <row r="1435" spans="1:6" x14ac:dyDescent="0.25">
      <c r="A1435" s="104">
        <v>19752</v>
      </c>
      <c r="B1435" s="104" t="s">
        <v>947</v>
      </c>
      <c r="C1435" s="104" t="s">
        <v>9162</v>
      </c>
      <c r="D1435" s="104" t="s">
        <v>21524</v>
      </c>
      <c r="E1435" s="2">
        <v>117749</v>
      </c>
      <c r="F1435" s="2">
        <v>117749</v>
      </c>
    </row>
    <row r="1436" spans="1:6" x14ac:dyDescent="0.25">
      <c r="A1436" s="104">
        <v>19653</v>
      </c>
      <c r="B1436" s="104" t="s">
        <v>947</v>
      </c>
      <c r="C1436" s="104" t="s">
        <v>7537</v>
      </c>
      <c r="D1436" s="104" t="s">
        <v>7539</v>
      </c>
      <c r="E1436" s="2">
        <v>50436</v>
      </c>
      <c r="F1436" s="2">
        <v>50436</v>
      </c>
    </row>
    <row r="1437" spans="1:6" x14ac:dyDescent="0.25">
      <c r="A1437" s="104">
        <v>19654</v>
      </c>
      <c r="B1437" s="104" t="s">
        <v>947</v>
      </c>
      <c r="C1437" s="104" t="s">
        <v>11678</v>
      </c>
      <c r="D1437" s="104" t="s">
        <v>11680</v>
      </c>
      <c r="E1437" s="2">
        <v>17831</v>
      </c>
      <c r="F1437" s="2">
        <v>17831</v>
      </c>
    </row>
    <row r="1438" spans="1:6" x14ac:dyDescent="0.25">
      <c r="A1438" s="104">
        <v>205331</v>
      </c>
      <c r="B1438" s="104" t="s">
        <v>947</v>
      </c>
      <c r="C1438" s="104" t="s">
        <v>10624</v>
      </c>
      <c r="D1438" s="104" t="s">
        <v>22387</v>
      </c>
      <c r="E1438" s="2">
        <v>14575</v>
      </c>
      <c r="F1438" s="2">
        <v>14575</v>
      </c>
    </row>
    <row r="1439" spans="1:6" x14ac:dyDescent="0.25">
      <c r="A1439" s="104">
        <v>19657</v>
      </c>
      <c r="B1439" s="104" t="s">
        <v>947</v>
      </c>
      <c r="C1439" s="104" t="s">
        <v>3701</v>
      </c>
      <c r="D1439" s="104" t="s">
        <v>21525</v>
      </c>
      <c r="E1439" s="2">
        <v>140118</v>
      </c>
      <c r="F1439" s="2">
        <v>140118</v>
      </c>
    </row>
    <row r="1440" spans="1:6" x14ac:dyDescent="0.25">
      <c r="A1440" s="104">
        <v>19736</v>
      </c>
      <c r="B1440" s="104" t="s">
        <v>947</v>
      </c>
      <c r="C1440" s="104" t="s">
        <v>6881</v>
      </c>
      <c r="D1440" s="104" t="s">
        <v>6883</v>
      </c>
      <c r="E1440" s="2">
        <v>50323</v>
      </c>
      <c r="F1440" s="2">
        <v>50323</v>
      </c>
    </row>
    <row r="1441" spans="1:6" x14ac:dyDescent="0.25">
      <c r="A1441" s="104">
        <v>19658</v>
      </c>
      <c r="B1441" s="104" t="s">
        <v>947</v>
      </c>
      <c r="C1441" s="104" t="s">
        <v>2861</v>
      </c>
      <c r="D1441" s="104" t="s">
        <v>2863</v>
      </c>
      <c r="E1441" s="2">
        <v>164772</v>
      </c>
      <c r="F1441" s="2">
        <v>164772</v>
      </c>
    </row>
    <row r="1442" spans="1:6" x14ac:dyDescent="0.25">
      <c r="A1442" s="104">
        <v>19664</v>
      </c>
      <c r="B1442" s="104" t="s">
        <v>947</v>
      </c>
      <c r="C1442" s="104" t="s">
        <v>10384</v>
      </c>
      <c r="D1442" s="104" t="s">
        <v>10386</v>
      </c>
      <c r="E1442" s="2">
        <v>7861</v>
      </c>
      <c r="F1442" s="2">
        <v>7861</v>
      </c>
    </row>
    <row r="1443" spans="1:6" x14ac:dyDescent="0.25">
      <c r="A1443" s="104">
        <v>19659</v>
      </c>
      <c r="B1443" s="104" t="s">
        <v>947</v>
      </c>
      <c r="C1443" s="104" t="s">
        <v>10684</v>
      </c>
      <c r="D1443" s="104" t="s">
        <v>10686</v>
      </c>
      <c r="E1443" s="2">
        <v>24981</v>
      </c>
      <c r="F1443" s="2">
        <v>24981</v>
      </c>
    </row>
    <row r="1444" spans="1:6" x14ac:dyDescent="0.25">
      <c r="A1444" s="104">
        <v>19747</v>
      </c>
      <c r="B1444" s="104" t="s">
        <v>947</v>
      </c>
      <c r="C1444" s="104" t="s">
        <v>9666</v>
      </c>
      <c r="D1444" s="104" t="s">
        <v>9668</v>
      </c>
      <c r="E1444" s="2">
        <v>19383</v>
      </c>
      <c r="F1444" s="2">
        <v>19383</v>
      </c>
    </row>
    <row r="1445" spans="1:6" x14ac:dyDescent="0.25">
      <c r="A1445" s="104">
        <v>19660</v>
      </c>
      <c r="B1445" s="104" t="s">
        <v>947</v>
      </c>
      <c r="C1445" s="104" t="s">
        <v>9885</v>
      </c>
      <c r="D1445" s="104" t="s">
        <v>9887</v>
      </c>
      <c r="E1445" s="2">
        <v>19541</v>
      </c>
      <c r="F1445" s="2">
        <v>19541</v>
      </c>
    </row>
    <row r="1446" spans="1:6" x14ac:dyDescent="0.25">
      <c r="A1446" s="104">
        <v>680275</v>
      </c>
      <c r="B1446" s="104" t="s">
        <v>947</v>
      </c>
      <c r="C1446" s="104" t="s">
        <v>9198</v>
      </c>
      <c r="D1446" s="104" t="s">
        <v>9200</v>
      </c>
      <c r="E1446" s="2">
        <v>0</v>
      </c>
      <c r="F1446" s="2">
        <v>0</v>
      </c>
    </row>
    <row r="1447" spans="1:6" x14ac:dyDescent="0.25">
      <c r="A1447" s="104">
        <v>19661</v>
      </c>
      <c r="B1447" s="104" t="s">
        <v>947</v>
      </c>
      <c r="C1447" s="104" t="s">
        <v>2264</v>
      </c>
      <c r="D1447" s="104" t="s">
        <v>2266</v>
      </c>
      <c r="E1447" s="2">
        <v>253740</v>
      </c>
      <c r="F1447" s="2">
        <v>253740</v>
      </c>
    </row>
    <row r="1448" spans="1:6" x14ac:dyDescent="0.25">
      <c r="A1448" s="104">
        <v>493831</v>
      </c>
      <c r="B1448" s="104" t="s">
        <v>947</v>
      </c>
      <c r="C1448" s="104" t="s">
        <v>9297</v>
      </c>
      <c r="D1448" s="104" t="s">
        <v>9299</v>
      </c>
      <c r="E1448" s="2">
        <v>28035</v>
      </c>
      <c r="F1448" s="2">
        <v>28035</v>
      </c>
    </row>
    <row r="1449" spans="1:6" x14ac:dyDescent="0.25">
      <c r="A1449" s="104">
        <v>26302</v>
      </c>
      <c r="B1449" s="104" t="s">
        <v>947</v>
      </c>
      <c r="C1449" s="104" t="s">
        <v>4246</v>
      </c>
      <c r="D1449" s="104" t="s">
        <v>4248</v>
      </c>
      <c r="E1449" s="2">
        <v>121353</v>
      </c>
      <c r="F1449" s="2">
        <v>121353</v>
      </c>
    </row>
    <row r="1450" spans="1:6" x14ac:dyDescent="0.25">
      <c r="A1450" s="104">
        <v>26417</v>
      </c>
      <c r="B1450" s="104" t="s">
        <v>947</v>
      </c>
      <c r="C1450" s="104" t="s">
        <v>1235</v>
      </c>
      <c r="D1450" s="104" t="s">
        <v>1237</v>
      </c>
      <c r="E1450" s="2">
        <v>753434</v>
      </c>
      <c r="F1450" s="2">
        <v>753434</v>
      </c>
    </row>
    <row r="1451" spans="1:6" x14ac:dyDescent="0.25">
      <c r="A1451" s="104">
        <v>850908</v>
      </c>
      <c r="B1451" s="104" t="s">
        <v>947</v>
      </c>
      <c r="C1451" s="104" t="s">
        <v>21961</v>
      </c>
      <c r="D1451" s="104" t="s">
        <v>21962</v>
      </c>
      <c r="E1451" s="2">
        <v>3564</v>
      </c>
      <c r="F1451" s="2">
        <v>3564</v>
      </c>
    </row>
    <row r="1452" spans="1:6" x14ac:dyDescent="0.25">
      <c r="A1452" s="104">
        <v>442115</v>
      </c>
      <c r="B1452" s="104" t="s">
        <v>947</v>
      </c>
      <c r="C1452" s="104" t="s">
        <v>13528</v>
      </c>
      <c r="D1452" s="104" t="s">
        <v>13529</v>
      </c>
      <c r="E1452" s="2">
        <v>0</v>
      </c>
      <c r="F1452" s="2">
        <v>0</v>
      </c>
    </row>
    <row r="1453" spans="1:6" x14ac:dyDescent="0.25">
      <c r="A1453" s="104">
        <v>20676</v>
      </c>
      <c r="B1453" s="104" t="s">
        <v>947</v>
      </c>
      <c r="C1453" s="104" t="s">
        <v>8998</v>
      </c>
      <c r="D1453" s="104" t="s">
        <v>9000</v>
      </c>
      <c r="E1453" s="2">
        <v>35996</v>
      </c>
      <c r="F1453" s="2">
        <v>35996</v>
      </c>
    </row>
    <row r="1454" spans="1:6" x14ac:dyDescent="0.25">
      <c r="A1454" s="104">
        <v>20753</v>
      </c>
      <c r="B1454" s="104" t="s">
        <v>947</v>
      </c>
      <c r="C1454" s="104" t="s">
        <v>1667</v>
      </c>
      <c r="D1454" s="104" t="s">
        <v>1669</v>
      </c>
      <c r="E1454" s="2">
        <v>541694</v>
      </c>
      <c r="F1454" s="2">
        <v>541694</v>
      </c>
    </row>
    <row r="1455" spans="1:6" x14ac:dyDescent="0.25">
      <c r="A1455" s="104">
        <v>556227</v>
      </c>
      <c r="B1455" s="104" t="s">
        <v>947</v>
      </c>
      <c r="C1455" s="104" t="s">
        <v>12441</v>
      </c>
      <c r="D1455" s="104" t="s">
        <v>12443</v>
      </c>
      <c r="E1455" s="2">
        <v>14996</v>
      </c>
      <c r="F1455" s="2">
        <v>14996</v>
      </c>
    </row>
    <row r="1456" spans="1:6" x14ac:dyDescent="0.25">
      <c r="A1456" s="104">
        <v>21858</v>
      </c>
      <c r="B1456" s="104" t="s">
        <v>947</v>
      </c>
      <c r="C1456" s="104" t="s">
        <v>5920</v>
      </c>
      <c r="D1456" s="104" t="s">
        <v>5922</v>
      </c>
      <c r="E1456" s="2">
        <v>69760</v>
      </c>
      <c r="F1456" s="2">
        <v>69760</v>
      </c>
    </row>
    <row r="1457" spans="1:6" x14ac:dyDescent="0.25">
      <c r="A1457" s="104">
        <v>21948</v>
      </c>
      <c r="B1457" s="104" t="s">
        <v>947</v>
      </c>
      <c r="C1457" s="104" t="s">
        <v>21690</v>
      </c>
      <c r="D1457" s="104" t="s">
        <v>21691</v>
      </c>
      <c r="E1457" s="2">
        <v>9711</v>
      </c>
      <c r="F1457" s="2">
        <v>9711</v>
      </c>
    </row>
    <row r="1458" spans="1:6" x14ac:dyDescent="0.25">
      <c r="A1458" s="104">
        <v>19826</v>
      </c>
      <c r="B1458" s="104" t="s">
        <v>947</v>
      </c>
      <c r="C1458" s="104" t="s">
        <v>18420</v>
      </c>
      <c r="D1458" s="104" t="s">
        <v>18421</v>
      </c>
      <c r="E1458" s="2">
        <v>4246</v>
      </c>
      <c r="F1458" s="2">
        <v>4246</v>
      </c>
    </row>
    <row r="1459" spans="1:6" x14ac:dyDescent="0.25">
      <c r="A1459" s="104">
        <v>159027</v>
      </c>
      <c r="B1459" s="104" t="s">
        <v>947</v>
      </c>
      <c r="C1459" s="104" t="s">
        <v>14554</v>
      </c>
      <c r="D1459" s="104" t="s">
        <v>14556</v>
      </c>
      <c r="E1459" s="2">
        <v>3522</v>
      </c>
      <c r="F1459" s="2">
        <v>3522</v>
      </c>
    </row>
    <row r="1460" spans="1:6" x14ac:dyDescent="0.25">
      <c r="A1460" s="104">
        <v>24224</v>
      </c>
      <c r="B1460" s="104" t="s">
        <v>947</v>
      </c>
      <c r="C1460" s="104" t="s">
        <v>3811</v>
      </c>
      <c r="D1460" s="104" t="s">
        <v>3813</v>
      </c>
      <c r="E1460" s="2">
        <v>128648</v>
      </c>
      <c r="F1460" s="2">
        <v>128648</v>
      </c>
    </row>
    <row r="1461" spans="1:6" x14ac:dyDescent="0.25">
      <c r="A1461" s="104">
        <v>24751</v>
      </c>
      <c r="B1461" s="104" t="s">
        <v>947</v>
      </c>
      <c r="C1461" s="104" t="s">
        <v>22390</v>
      </c>
      <c r="D1461" s="104" t="s">
        <v>22391</v>
      </c>
      <c r="E1461" s="2">
        <v>6459</v>
      </c>
      <c r="F1461" s="2">
        <v>6459</v>
      </c>
    </row>
    <row r="1462" spans="1:6" x14ac:dyDescent="0.25">
      <c r="A1462" s="104">
        <v>590354</v>
      </c>
      <c r="B1462" s="104" t="s">
        <v>947</v>
      </c>
      <c r="C1462" s="104" t="s">
        <v>7957</v>
      </c>
      <c r="D1462" s="104" t="s">
        <v>7959</v>
      </c>
      <c r="E1462" s="2">
        <v>45568</v>
      </c>
      <c r="F1462" s="2">
        <v>45568</v>
      </c>
    </row>
    <row r="1463" spans="1:6" x14ac:dyDescent="0.25">
      <c r="A1463" s="104">
        <v>599524</v>
      </c>
      <c r="B1463" s="104" t="s">
        <v>947</v>
      </c>
      <c r="C1463" s="104" t="s">
        <v>11379</v>
      </c>
      <c r="D1463" s="104" t="s">
        <v>11381</v>
      </c>
      <c r="E1463" s="2">
        <v>16626</v>
      </c>
      <c r="F1463" s="2">
        <v>16626</v>
      </c>
    </row>
    <row r="1464" spans="1:6" x14ac:dyDescent="0.25">
      <c r="A1464" s="104">
        <v>597757</v>
      </c>
      <c r="B1464" s="104" t="s">
        <v>947</v>
      </c>
      <c r="C1464" s="104" t="s">
        <v>12745</v>
      </c>
      <c r="D1464" s="104" t="s">
        <v>12747</v>
      </c>
      <c r="E1464" s="2">
        <v>7926</v>
      </c>
      <c r="F1464" s="2">
        <v>7926</v>
      </c>
    </row>
    <row r="1465" spans="1:6" x14ac:dyDescent="0.25">
      <c r="A1465" s="104">
        <v>578542</v>
      </c>
      <c r="B1465" s="104" t="s">
        <v>947</v>
      </c>
      <c r="C1465" s="104" t="s">
        <v>14898</v>
      </c>
      <c r="D1465" s="104" t="s">
        <v>14900</v>
      </c>
      <c r="E1465" s="2">
        <v>11655</v>
      </c>
      <c r="F1465" s="2">
        <v>11655</v>
      </c>
    </row>
    <row r="1466" spans="1:6" x14ac:dyDescent="0.25">
      <c r="A1466" s="104">
        <v>671918</v>
      </c>
      <c r="B1466" s="104" t="s">
        <v>947</v>
      </c>
      <c r="C1466" s="104" t="s">
        <v>14051</v>
      </c>
      <c r="D1466" s="104" t="s">
        <v>14053</v>
      </c>
      <c r="E1466" s="2">
        <v>8411</v>
      </c>
      <c r="F1466" s="2">
        <v>8411</v>
      </c>
    </row>
    <row r="1467" spans="1:6" x14ac:dyDescent="0.25">
      <c r="A1467" s="104">
        <v>592783</v>
      </c>
      <c r="B1467" s="104" t="s">
        <v>947</v>
      </c>
      <c r="C1467" s="104" t="s">
        <v>10963</v>
      </c>
      <c r="D1467" s="104" t="s">
        <v>10965</v>
      </c>
      <c r="E1467" s="2">
        <v>13929</v>
      </c>
      <c r="F1467" s="2">
        <v>13929</v>
      </c>
    </row>
    <row r="1468" spans="1:6" x14ac:dyDescent="0.25">
      <c r="A1468" s="104">
        <v>596935</v>
      </c>
      <c r="B1468" s="104" t="s">
        <v>947</v>
      </c>
      <c r="C1468" s="104" t="s">
        <v>14626</v>
      </c>
      <c r="D1468" s="104" t="s">
        <v>14628</v>
      </c>
      <c r="E1468" s="2">
        <v>8278</v>
      </c>
      <c r="F1468" s="2">
        <v>8278</v>
      </c>
    </row>
    <row r="1469" spans="1:6" x14ac:dyDescent="0.25">
      <c r="A1469" s="104">
        <v>590708</v>
      </c>
      <c r="B1469" s="104" t="s">
        <v>947</v>
      </c>
      <c r="C1469" s="104" t="s">
        <v>1379</v>
      </c>
      <c r="D1469" s="104" t="s">
        <v>1381</v>
      </c>
      <c r="E1469" s="2">
        <v>0</v>
      </c>
      <c r="F1469" s="2">
        <v>0</v>
      </c>
    </row>
    <row r="1470" spans="1:6" x14ac:dyDescent="0.25">
      <c r="A1470" s="104">
        <v>596372</v>
      </c>
      <c r="B1470" s="104" t="s">
        <v>947</v>
      </c>
      <c r="C1470" s="104" t="s">
        <v>11579</v>
      </c>
      <c r="D1470" s="104" t="s">
        <v>11581</v>
      </c>
      <c r="E1470" s="2">
        <v>10954</v>
      </c>
      <c r="F1470" s="2">
        <v>10954</v>
      </c>
    </row>
    <row r="1471" spans="1:6" x14ac:dyDescent="0.25">
      <c r="A1471" s="104">
        <v>591712</v>
      </c>
      <c r="B1471" s="104" t="s">
        <v>947</v>
      </c>
      <c r="C1471" s="104" t="s">
        <v>12660</v>
      </c>
      <c r="D1471" s="104" t="s">
        <v>12662</v>
      </c>
      <c r="E1471" s="2">
        <v>11221</v>
      </c>
      <c r="F1471" s="2">
        <v>11221</v>
      </c>
    </row>
    <row r="1472" spans="1:6" x14ac:dyDescent="0.25">
      <c r="A1472" s="104">
        <v>600866</v>
      </c>
      <c r="B1472" s="104" t="s">
        <v>947</v>
      </c>
      <c r="C1472" s="104" t="s">
        <v>9147</v>
      </c>
      <c r="D1472" s="104" t="s">
        <v>9149</v>
      </c>
      <c r="E1472" s="2">
        <v>33979</v>
      </c>
      <c r="F1472" s="2">
        <v>33979</v>
      </c>
    </row>
    <row r="1473" spans="1:6" x14ac:dyDescent="0.25">
      <c r="A1473" s="104">
        <v>590351</v>
      </c>
      <c r="B1473" s="104" t="s">
        <v>947</v>
      </c>
      <c r="C1473" s="104" t="s">
        <v>8497</v>
      </c>
      <c r="D1473" s="104" t="s">
        <v>8499</v>
      </c>
      <c r="E1473" s="2">
        <v>28183</v>
      </c>
      <c r="F1473" s="2">
        <v>28183</v>
      </c>
    </row>
    <row r="1474" spans="1:6" x14ac:dyDescent="0.25">
      <c r="A1474" s="104">
        <v>592780</v>
      </c>
      <c r="B1474" s="104" t="s">
        <v>947</v>
      </c>
      <c r="C1474" s="104" t="s">
        <v>9558</v>
      </c>
      <c r="D1474" s="104" t="s">
        <v>9560</v>
      </c>
      <c r="E1474" s="2">
        <v>22826</v>
      </c>
      <c r="F1474" s="2">
        <v>22826</v>
      </c>
    </row>
    <row r="1475" spans="1:6" x14ac:dyDescent="0.25">
      <c r="A1475" s="104">
        <v>597612</v>
      </c>
      <c r="B1475" s="104" t="s">
        <v>947</v>
      </c>
      <c r="C1475" s="104" t="s">
        <v>15871</v>
      </c>
      <c r="D1475" s="104" t="s">
        <v>15873</v>
      </c>
      <c r="E1475" s="2">
        <v>6281</v>
      </c>
      <c r="F1475" s="2">
        <v>6281</v>
      </c>
    </row>
    <row r="1476" spans="1:6" x14ac:dyDescent="0.25">
      <c r="A1476" s="104">
        <v>602106</v>
      </c>
      <c r="B1476" s="104" t="s">
        <v>947</v>
      </c>
      <c r="C1476" s="104" t="s">
        <v>15377</v>
      </c>
      <c r="D1476" s="104" t="s">
        <v>15379</v>
      </c>
      <c r="E1476" s="2">
        <v>4477</v>
      </c>
      <c r="F1476" s="2">
        <v>4477</v>
      </c>
    </row>
    <row r="1477" spans="1:6" x14ac:dyDescent="0.25">
      <c r="A1477" s="104">
        <v>596374</v>
      </c>
      <c r="B1477" s="104" t="s">
        <v>947</v>
      </c>
      <c r="C1477" s="104" t="s">
        <v>16064</v>
      </c>
      <c r="D1477" s="104" t="s">
        <v>16066</v>
      </c>
      <c r="E1477" s="2">
        <v>3214</v>
      </c>
      <c r="F1477" s="2">
        <v>3214</v>
      </c>
    </row>
    <row r="1478" spans="1:6" x14ac:dyDescent="0.25">
      <c r="A1478" s="104">
        <v>452212</v>
      </c>
      <c r="B1478" s="104" t="s">
        <v>947</v>
      </c>
      <c r="C1478" s="104" t="s">
        <v>6067</v>
      </c>
      <c r="D1478" s="104" t="s">
        <v>6069</v>
      </c>
      <c r="E1478" s="2">
        <v>43109</v>
      </c>
      <c r="F1478" s="2">
        <v>43109</v>
      </c>
    </row>
    <row r="1479" spans="1:6" x14ac:dyDescent="0.25">
      <c r="A1479" s="104">
        <v>598189</v>
      </c>
      <c r="B1479" s="104" t="s">
        <v>947</v>
      </c>
      <c r="C1479" s="104" t="s">
        <v>9282</v>
      </c>
      <c r="D1479" s="104" t="s">
        <v>9284</v>
      </c>
      <c r="E1479" s="2">
        <v>27090</v>
      </c>
      <c r="F1479" s="2">
        <v>27090</v>
      </c>
    </row>
    <row r="1480" spans="1:6" x14ac:dyDescent="0.25">
      <c r="A1480" s="104">
        <v>591724</v>
      </c>
      <c r="B1480" s="104" t="s">
        <v>947</v>
      </c>
      <c r="C1480" s="104" t="s">
        <v>3411</v>
      </c>
      <c r="D1480" s="104" t="s">
        <v>3413</v>
      </c>
      <c r="E1480" s="2">
        <v>103544</v>
      </c>
      <c r="F1480" s="2">
        <v>103544</v>
      </c>
    </row>
    <row r="1481" spans="1:6" x14ac:dyDescent="0.25">
      <c r="A1481" s="104">
        <v>596989</v>
      </c>
      <c r="B1481" s="104" t="s">
        <v>947</v>
      </c>
      <c r="C1481" s="104" t="s">
        <v>13238</v>
      </c>
      <c r="D1481" s="104" t="s">
        <v>13240</v>
      </c>
      <c r="E1481" s="2">
        <v>19540</v>
      </c>
      <c r="F1481" s="2">
        <v>19540</v>
      </c>
    </row>
    <row r="1482" spans="1:6" x14ac:dyDescent="0.25">
      <c r="A1482" s="104">
        <v>591130</v>
      </c>
      <c r="B1482" s="104" t="s">
        <v>947</v>
      </c>
      <c r="C1482" s="104" t="s">
        <v>6785</v>
      </c>
      <c r="D1482" s="104" t="s">
        <v>6787</v>
      </c>
      <c r="E1482" s="2">
        <v>74865</v>
      </c>
      <c r="F1482" s="2">
        <v>74865</v>
      </c>
    </row>
    <row r="1483" spans="1:6" x14ac:dyDescent="0.25">
      <c r="A1483" s="104">
        <v>590355</v>
      </c>
      <c r="B1483" s="104" t="s">
        <v>947</v>
      </c>
      <c r="C1483" s="104" t="s">
        <v>1526</v>
      </c>
      <c r="D1483" s="104" t="s">
        <v>18038</v>
      </c>
      <c r="E1483" s="2">
        <v>0</v>
      </c>
      <c r="F1483" s="2">
        <v>0</v>
      </c>
    </row>
    <row r="1484" spans="1:6" x14ac:dyDescent="0.25">
      <c r="A1484" s="104">
        <v>899345</v>
      </c>
      <c r="B1484" s="104" t="s">
        <v>947</v>
      </c>
      <c r="C1484" s="104" t="s">
        <v>22392</v>
      </c>
      <c r="D1484" s="104" t="s">
        <v>22393</v>
      </c>
      <c r="E1484" s="2">
        <v>5742</v>
      </c>
      <c r="F1484" s="2">
        <v>5742</v>
      </c>
    </row>
    <row r="1485" spans="1:6" x14ac:dyDescent="0.25">
      <c r="A1485" s="104">
        <v>590706</v>
      </c>
      <c r="B1485" s="104" t="s">
        <v>947</v>
      </c>
      <c r="C1485" s="104" t="s">
        <v>11131</v>
      </c>
      <c r="D1485" s="104" t="s">
        <v>11133</v>
      </c>
      <c r="E1485" s="2">
        <v>21131</v>
      </c>
      <c r="F1485" s="2">
        <v>21131</v>
      </c>
    </row>
    <row r="1486" spans="1:6" x14ac:dyDescent="0.25">
      <c r="A1486" s="104">
        <v>591125</v>
      </c>
      <c r="B1486" s="104" t="s">
        <v>947</v>
      </c>
      <c r="C1486" s="104" t="s">
        <v>11804</v>
      </c>
      <c r="D1486" s="104" t="s">
        <v>11806</v>
      </c>
      <c r="E1486" s="2">
        <v>14413</v>
      </c>
      <c r="F1486" s="2">
        <v>14413</v>
      </c>
    </row>
    <row r="1487" spans="1:6" x14ac:dyDescent="0.25">
      <c r="A1487" s="104">
        <v>598736</v>
      </c>
      <c r="B1487" s="104" t="s">
        <v>947</v>
      </c>
      <c r="C1487" s="104" t="s">
        <v>4426</v>
      </c>
      <c r="D1487" s="104" t="s">
        <v>22394</v>
      </c>
      <c r="E1487" s="2">
        <v>98760</v>
      </c>
      <c r="F1487" s="2">
        <v>98760</v>
      </c>
    </row>
    <row r="1488" spans="1:6" x14ac:dyDescent="0.25">
      <c r="A1488" s="104">
        <v>23494</v>
      </c>
      <c r="B1488" s="104" t="s">
        <v>947</v>
      </c>
      <c r="C1488" s="104" t="s">
        <v>12087</v>
      </c>
      <c r="D1488" s="104" t="s">
        <v>21816</v>
      </c>
      <c r="E1488" s="2">
        <v>12634</v>
      </c>
      <c r="F1488" s="2">
        <v>12634</v>
      </c>
    </row>
    <row r="1489" spans="1:6" x14ac:dyDescent="0.25">
      <c r="A1489" s="104">
        <v>591123</v>
      </c>
      <c r="B1489" s="104" t="s">
        <v>947</v>
      </c>
      <c r="C1489" s="104" t="s">
        <v>14177</v>
      </c>
      <c r="D1489" s="104" t="s">
        <v>14179</v>
      </c>
      <c r="E1489" s="2">
        <v>8820</v>
      </c>
      <c r="F1489" s="2">
        <v>8820</v>
      </c>
    </row>
    <row r="1490" spans="1:6" x14ac:dyDescent="0.25">
      <c r="A1490" s="104">
        <v>598762</v>
      </c>
      <c r="B1490" s="104" t="s">
        <v>947</v>
      </c>
      <c r="C1490" s="104" t="s">
        <v>13643</v>
      </c>
      <c r="D1490" s="104" t="s">
        <v>13645</v>
      </c>
      <c r="E1490" s="2">
        <v>13493</v>
      </c>
      <c r="F1490" s="2">
        <v>13493</v>
      </c>
    </row>
    <row r="1491" spans="1:6" x14ac:dyDescent="0.25">
      <c r="A1491" s="104">
        <v>789742</v>
      </c>
      <c r="B1491" s="104" t="s">
        <v>947</v>
      </c>
      <c r="C1491" s="104" t="s">
        <v>11594</v>
      </c>
      <c r="D1491" s="104" t="s">
        <v>11596</v>
      </c>
      <c r="E1491" s="2">
        <v>28442</v>
      </c>
      <c r="F1491" s="2">
        <v>28442</v>
      </c>
    </row>
    <row r="1492" spans="1:6" x14ac:dyDescent="0.25">
      <c r="A1492" s="104">
        <v>597813</v>
      </c>
      <c r="B1492" s="104" t="s">
        <v>947</v>
      </c>
      <c r="C1492" s="104" t="s">
        <v>13244</v>
      </c>
      <c r="D1492" s="104" t="s">
        <v>13246</v>
      </c>
      <c r="E1492" s="2">
        <v>8293</v>
      </c>
      <c r="F1492" s="2">
        <v>8293</v>
      </c>
    </row>
    <row r="1493" spans="1:6" x14ac:dyDescent="0.25">
      <c r="A1493" s="104">
        <v>593045</v>
      </c>
      <c r="B1493" s="104" t="s">
        <v>947</v>
      </c>
      <c r="C1493" s="104" t="s">
        <v>9414</v>
      </c>
      <c r="D1493" s="104" t="s">
        <v>9416</v>
      </c>
      <c r="E1493" s="2">
        <v>27541</v>
      </c>
      <c r="F1493" s="2">
        <v>27541</v>
      </c>
    </row>
    <row r="1494" spans="1:6" x14ac:dyDescent="0.25">
      <c r="A1494" s="104">
        <v>591124</v>
      </c>
      <c r="B1494" s="104" t="s">
        <v>947</v>
      </c>
      <c r="C1494" s="104" t="s">
        <v>8473</v>
      </c>
      <c r="D1494" s="104" t="s">
        <v>8475</v>
      </c>
      <c r="E1494" s="2">
        <v>34337</v>
      </c>
      <c r="F1494" s="2">
        <v>34337</v>
      </c>
    </row>
    <row r="1495" spans="1:6" x14ac:dyDescent="0.25">
      <c r="A1495" s="104">
        <v>834540</v>
      </c>
      <c r="B1495" s="104" t="s">
        <v>947</v>
      </c>
      <c r="C1495" s="104" t="s">
        <v>16755</v>
      </c>
      <c r="D1495" s="104" t="s">
        <v>16757</v>
      </c>
      <c r="E1495" s="2">
        <v>4500</v>
      </c>
      <c r="F1495" s="2">
        <v>4500</v>
      </c>
    </row>
    <row r="1496" spans="1:6" x14ac:dyDescent="0.25">
      <c r="A1496" s="104">
        <v>591129</v>
      </c>
      <c r="B1496" s="104" t="s">
        <v>947</v>
      </c>
      <c r="C1496" s="104" t="s">
        <v>18700</v>
      </c>
      <c r="D1496" s="104" t="s">
        <v>18701</v>
      </c>
      <c r="E1496" s="2">
        <v>11633</v>
      </c>
      <c r="F1496" s="2">
        <v>11633</v>
      </c>
    </row>
    <row r="1497" spans="1:6" x14ac:dyDescent="0.25">
      <c r="A1497" s="104">
        <v>607585</v>
      </c>
      <c r="B1497" s="104" t="s">
        <v>947</v>
      </c>
      <c r="C1497" s="104" t="s">
        <v>6773</v>
      </c>
      <c r="D1497" s="104" t="s">
        <v>22395</v>
      </c>
      <c r="E1497" s="2">
        <v>36844</v>
      </c>
      <c r="F1497" s="2">
        <v>36844</v>
      </c>
    </row>
    <row r="1498" spans="1:6" x14ac:dyDescent="0.25">
      <c r="A1498" s="104">
        <v>610397</v>
      </c>
      <c r="B1498" s="104" t="s">
        <v>947</v>
      </c>
      <c r="C1498" s="104" t="s">
        <v>9390</v>
      </c>
      <c r="D1498" s="104" t="s">
        <v>9392</v>
      </c>
      <c r="E1498" s="2">
        <v>7629</v>
      </c>
      <c r="F1498" s="2">
        <v>7629</v>
      </c>
    </row>
    <row r="1499" spans="1:6" x14ac:dyDescent="0.25">
      <c r="A1499" s="104">
        <v>482667</v>
      </c>
      <c r="B1499" s="104" t="s">
        <v>947</v>
      </c>
      <c r="C1499" s="104" t="s">
        <v>9381</v>
      </c>
      <c r="D1499" s="104" t="s">
        <v>9383</v>
      </c>
      <c r="E1499" s="2">
        <v>19567</v>
      </c>
      <c r="F1499" s="2">
        <v>19567</v>
      </c>
    </row>
    <row r="1500" spans="1:6" x14ac:dyDescent="0.25">
      <c r="A1500" s="104">
        <v>454652</v>
      </c>
      <c r="B1500" s="104" t="s">
        <v>947</v>
      </c>
      <c r="C1500" s="104" t="s">
        <v>22396</v>
      </c>
      <c r="D1500" s="104" t="s">
        <v>22397</v>
      </c>
      <c r="E1500" s="2">
        <v>0</v>
      </c>
      <c r="F1500" s="2">
        <v>0</v>
      </c>
    </row>
    <row r="1501" spans="1:6" x14ac:dyDescent="0.25">
      <c r="A1501" s="104">
        <v>20758</v>
      </c>
      <c r="B1501" s="104" t="s">
        <v>947</v>
      </c>
      <c r="C1501" s="104" t="s">
        <v>14108</v>
      </c>
      <c r="D1501" s="104" t="s">
        <v>14110</v>
      </c>
      <c r="E1501" s="2">
        <v>5955</v>
      </c>
      <c r="F1501" s="2">
        <v>5955</v>
      </c>
    </row>
    <row r="1502" spans="1:6" x14ac:dyDescent="0.25">
      <c r="A1502" s="104">
        <v>20295</v>
      </c>
      <c r="B1502" s="104" t="s">
        <v>947</v>
      </c>
      <c r="C1502" s="104" t="s">
        <v>1376</v>
      </c>
      <c r="D1502" s="104" t="s">
        <v>1378</v>
      </c>
      <c r="E1502" s="2">
        <v>538059</v>
      </c>
      <c r="F1502" s="2">
        <v>538059</v>
      </c>
    </row>
    <row r="1503" spans="1:6" x14ac:dyDescent="0.25">
      <c r="A1503" s="104">
        <v>898369</v>
      </c>
      <c r="B1503" s="104" t="s">
        <v>947</v>
      </c>
      <c r="C1503" s="104" t="s">
        <v>22398</v>
      </c>
      <c r="D1503" s="104" t="s">
        <v>22399</v>
      </c>
      <c r="E1503" s="2">
        <v>4225</v>
      </c>
      <c r="F1503" s="2">
        <v>4225</v>
      </c>
    </row>
    <row r="1504" spans="1:6" x14ac:dyDescent="0.25">
      <c r="A1504" s="104">
        <v>856243</v>
      </c>
      <c r="B1504" s="104" t="s">
        <v>947</v>
      </c>
      <c r="C1504" s="104" t="s">
        <v>22400</v>
      </c>
      <c r="D1504" s="104" t="s">
        <v>22401</v>
      </c>
      <c r="E1504" s="2">
        <v>8761</v>
      </c>
      <c r="F1504" s="2">
        <v>8761</v>
      </c>
    </row>
    <row r="1505" spans="1:6" x14ac:dyDescent="0.25">
      <c r="A1505" s="104">
        <v>27141</v>
      </c>
      <c r="B1505" s="104" t="s">
        <v>947</v>
      </c>
      <c r="C1505" s="104" t="s">
        <v>2819</v>
      </c>
      <c r="D1505" s="104" t="s">
        <v>2821</v>
      </c>
      <c r="E1505" s="2">
        <v>195780</v>
      </c>
      <c r="F1505" s="2">
        <v>195780</v>
      </c>
    </row>
    <row r="1506" spans="1:6" x14ac:dyDescent="0.25">
      <c r="A1506" s="104">
        <v>23714</v>
      </c>
      <c r="B1506" s="104" t="s">
        <v>947</v>
      </c>
      <c r="C1506" s="104" t="s">
        <v>2810</v>
      </c>
      <c r="D1506" s="104" t="s">
        <v>2812</v>
      </c>
      <c r="E1506" s="2">
        <v>230945</v>
      </c>
      <c r="F1506" s="2">
        <v>230945</v>
      </c>
    </row>
    <row r="1507" spans="1:6" x14ac:dyDescent="0.25">
      <c r="A1507" s="104">
        <v>92914</v>
      </c>
      <c r="B1507" s="104" t="s">
        <v>947</v>
      </c>
      <c r="C1507" s="104" t="s">
        <v>10156</v>
      </c>
      <c r="D1507" s="104" t="s">
        <v>10158</v>
      </c>
      <c r="E1507" s="2">
        <v>16871</v>
      </c>
      <c r="F1507" s="2">
        <v>16871</v>
      </c>
    </row>
    <row r="1508" spans="1:6" x14ac:dyDescent="0.25">
      <c r="A1508" s="104">
        <v>472167</v>
      </c>
      <c r="B1508" s="104" t="s">
        <v>947</v>
      </c>
      <c r="C1508" s="104" t="s">
        <v>6627</v>
      </c>
      <c r="D1508" s="104" t="s">
        <v>6629</v>
      </c>
      <c r="E1508" s="2">
        <v>4151</v>
      </c>
      <c r="F1508" s="2">
        <v>4151</v>
      </c>
    </row>
    <row r="1509" spans="1:6" x14ac:dyDescent="0.25">
      <c r="A1509" s="104">
        <v>755086</v>
      </c>
      <c r="B1509" s="104" t="s">
        <v>947</v>
      </c>
      <c r="C1509" s="104" t="s">
        <v>7438</v>
      </c>
      <c r="D1509" s="104" t="s">
        <v>7440</v>
      </c>
      <c r="E1509" s="2">
        <v>31970</v>
      </c>
      <c r="F1509" s="2">
        <v>31970</v>
      </c>
    </row>
    <row r="1510" spans="1:6" x14ac:dyDescent="0.25">
      <c r="A1510" s="104">
        <v>494682</v>
      </c>
      <c r="B1510" s="104" t="s">
        <v>947</v>
      </c>
      <c r="C1510" s="104" t="s">
        <v>11714</v>
      </c>
      <c r="D1510" s="104" t="s">
        <v>11716</v>
      </c>
      <c r="E1510" s="2">
        <v>9861</v>
      </c>
      <c r="F1510" s="2">
        <v>9861</v>
      </c>
    </row>
    <row r="1511" spans="1:6" x14ac:dyDescent="0.25">
      <c r="A1511" s="104">
        <v>461307</v>
      </c>
      <c r="B1511" s="104" t="s">
        <v>947</v>
      </c>
      <c r="C1511" s="104" t="s">
        <v>22402</v>
      </c>
      <c r="D1511" s="104" t="s">
        <v>22403</v>
      </c>
      <c r="E1511" s="2">
        <v>7380</v>
      </c>
      <c r="F1511" s="2">
        <v>7380</v>
      </c>
    </row>
    <row r="1512" spans="1:6" x14ac:dyDescent="0.25">
      <c r="A1512" s="104">
        <v>680532</v>
      </c>
      <c r="B1512" s="104" t="s">
        <v>947</v>
      </c>
      <c r="C1512" s="104" t="s">
        <v>11065</v>
      </c>
      <c r="D1512" s="104" t="s">
        <v>11067</v>
      </c>
      <c r="E1512" s="2">
        <v>13254</v>
      </c>
      <c r="F1512" s="2">
        <v>13254</v>
      </c>
    </row>
    <row r="1513" spans="1:6" x14ac:dyDescent="0.25">
      <c r="A1513" s="104">
        <v>27127</v>
      </c>
      <c r="B1513" s="104" t="s">
        <v>947</v>
      </c>
      <c r="C1513" s="104" t="s">
        <v>15103</v>
      </c>
      <c r="D1513" s="104" t="s">
        <v>15105</v>
      </c>
      <c r="E1513" s="2">
        <v>3695</v>
      </c>
      <c r="F1513" s="2">
        <v>3695</v>
      </c>
    </row>
    <row r="1514" spans="1:6" x14ac:dyDescent="0.25">
      <c r="A1514" s="104">
        <v>213598</v>
      </c>
      <c r="B1514" s="104" t="s">
        <v>947</v>
      </c>
      <c r="C1514" s="104" t="s">
        <v>7879</v>
      </c>
      <c r="D1514" s="104" t="s">
        <v>7881</v>
      </c>
      <c r="E1514" s="2">
        <v>21454</v>
      </c>
      <c r="F1514" s="2">
        <v>21454</v>
      </c>
    </row>
    <row r="1515" spans="1:6" x14ac:dyDescent="0.25">
      <c r="A1515" s="104">
        <v>27128</v>
      </c>
      <c r="B1515" s="104" t="s">
        <v>947</v>
      </c>
      <c r="C1515" s="104" t="s">
        <v>5582</v>
      </c>
      <c r="D1515" s="104" t="s">
        <v>5584</v>
      </c>
      <c r="E1515" s="2">
        <v>43355</v>
      </c>
      <c r="F1515" s="2">
        <v>43355</v>
      </c>
    </row>
    <row r="1516" spans="1:6" x14ac:dyDescent="0.25">
      <c r="A1516" s="104">
        <v>581151</v>
      </c>
      <c r="B1516" s="104" t="s">
        <v>947</v>
      </c>
      <c r="C1516" s="104" t="s">
        <v>14720</v>
      </c>
      <c r="D1516" s="104" t="s">
        <v>14722</v>
      </c>
      <c r="E1516" s="2">
        <v>6834</v>
      </c>
      <c r="F1516" s="2">
        <v>6834</v>
      </c>
    </row>
    <row r="1517" spans="1:6" x14ac:dyDescent="0.25">
      <c r="A1517" s="104">
        <v>27129</v>
      </c>
      <c r="B1517" s="104" t="s">
        <v>947</v>
      </c>
      <c r="C1517" s="104" t="s">
        <v>15404</v>
      </c>
      <c r="D1517" s="104" t="s">
        <v>15406</v>
      </c>
      <c r="E1517" s="2">
        <v>5070</v>
      </c>
      <c r="F1517" s="2">
        <v>5070</v>
      </c>
    </row>
    <row r="1518" spans="1:6" x14ac:dyDescent="0.25">
      <c r="A1518" s="104">
        <v>26275</v>
      </c>
      <c r="B1518" s="104" t="s">
        <v>947</v>
      </c>
      <c r="C1518" s="104" t="s">
        <v>12411</v>
      </c>
      <c r="D1518" s="104" t="s">
        <v>12413</v>
      </c>
      <c r="E1518" s="2">
        <v>14978</v>
      </c>
      <c r="F1518" s="2">
        <v>14978</v>
      </c>
    </row>
    <row r="1519" spans="1:6" x14ac:dyDescent="0.25">
      <c r="A1519" s="104">
        <v>26261</v>
      </c>
      <c r="B1519" s="104" t="s">
        <v>947</v>
      </c>
      <c r="C1519" s="104" t="s">
        <v>6244</v>
      </c>
      <c r="D1519" s="104" t="s">
        <v>6246</v>
      </c>
      <c r="E1519" s="2">
        <v>34256</v>
      </c>
      <c r="F1519" s="2">
        <v>34256</v>
      </c>
    </row>
    <row r="1520" spans="1:6" x14ac:dyDescent="0.25">
      <c r="A1520" s="104">
        <v>26262</v>
      </c>
      <c r="B1520" s="104" t="s">
        <v>947</v>
      </c>
      <c r="C1520" s="104" t="s">
        <v>16285</v>
      </c>
      <c r="D1520" s="104" t="s">
        <v>16287</v>
      </c>
      <c r="E1520" s="2">
        <v>669</v>
      </c>
      <c r="F1520" s="2">
        <v>669</v>
      </c>
    </row>
    <row r="1521" spans="1:6" x14ac:dyDescent="0.25">
      <c r="A1521" s="104">
        <v>598725</v>
      </c>
      <c r="B1521" s="104" t="s">
        <v>947</v>
      </c>
      <c r="C1521" s="104" t="s">
        <v>13087</v>
      </c>
      <c r="D1521" s="104" t="s">
        <v>13089</v>
      </c>
      <c r="E1521" s="2">
        <v>4300</v>
      </c>
      <c r="F1521" s="2">
        <v>4300</v>
      </c>
    </row>
    <row r="1522" spans="1:6" x14ac:dyDescent="0.25">
      <c r="A1522" s="104">
        <v>26263</v>
      </c>
      <c r="B1522" s="104" t="s">
        <v>947</v>
      </c>
      <c r="C1522" s="104" t="s">
        <v>12465</v>
      </c>
      <c r="D1522" s="104" t="s">
        <v>12467</v>
      </c>
      <c r="E1522" s="2">
        <v>12638</v>
      </c>
      <c r="F1522" s="2">
        <v>12638</v>
      </c>
    </row>
    <row r="1523" spans="1:6" x14ac:dyDescent="0.25">
      <c r="A1523" s="104">
        <v>24843</v>
      </c>
      <c r="B1523" s="104" t="s">
        <v>947</v>
      </c>
      <c r="C1523" s="104" t="s">
        <v>3456</v>
      </c>
      <c r="D1523" s="104" t="s">
        <v>21963</v>
      </c>
      <c r="E1523" s="2">
        <v>161473</v>
      </c>
      <c r="F1523" s="2">
        <v>161473</v>
      </c>
    </row>
    <row r="1524" spans="1:6" x14ac:dyDescent="0.25">
      <c r="A1524" s="104">
        <v>446927</v>
      </c>
      <c r="B1524" s="104" t="s">
        <v>947</v>
      </c>
      <c r="C1524" s="104" t="s">
        <v>5747</v>
      </c>
      <c r="D1524" s="104" t="s">
        <v>5749</v>
      </c>
      <c r="E1524" s="2">
        <v>104986</v>
      </c>
      <c r="F1524" s="2">
        <v>104986</v>
      </c>
    </row>
    <row r="1525" spans="1:6" x14ac:dyDescent="0.25">
      <c r="A1525" s="104">
        <v>509320</v>
      </c>
      <c r="B1525" s="104" t="s">
        <v>947</v>
      </c>
      <c r="C1525" s="104" t="s">
        <v>6370</v>
      </c>
      <c r="D1525" s="104" t="s">
        <v>6372</v>
      </c>
      <c r="E1525" s="2">
        <v>45497</v>
      </c>
      <c r="F1525" s="2">
        <v>45497</v>
      </c>
    </row>
    <row r="1526" spans="1:6" x14ac:dyDescent="0.25">
      <c r="A1526" s="104">
        <v>709474</v>
      </c>
      <c r="B1526" s="104" t="s">
        <v>947</v>
      </c>
      <c r="C1526" s="104" t="s">
        <v>22404</v>
      </c>
      <c r="D1526" s="104" t="s">
        <v>22405</v>
      </c>
      <c r="E1526" s="2">
        <v>16852</v>
      </c>
      <c r="F1526" s="2">
        <v>16852</v>
      </c>
    </row>
    <row r="1527" spans="1:6" x14ac:dyDescent="0.25">
      <c r="A1527" s="104">
        <v>26708</v>
      </c>
      <c r="B1527" s="104" t="s">
        <v>947</v>
      </c>
      <c r="C1527" s="104" t="s">
        <v>3722</v>
      </c>
      <c r="D1527" s="104" t="s">
        <v>3724</v>
      </c>
      <c r="E1527" s="2">
        <v>143689</v>
      </c>
      <c r="F1527" s="2">
        <v>143689</v>
      </c>
    </row>
    <row r="1528" spans="1:6" x14ac:dyDescent="0.25">
      <c r="A1528" s="104">
        <v>828432</v>
      </c>
      <c r="B1528" s="104" t="s">
        <v>947</v>
      </c>
      <c r="C1528" s="104" t="s">
        <v>17181</v>
      </c>
      <c r="D1528" s="104" t="s">
        <v>17183</v>
      </c>
      <c r="E1528" s="2">
        <v>12421</v>
      </c>
      <c r="F1528" s="2">
        <v>12421</v>
      </c>
    </row>
    <row r="1529" spans="1:6" x14ac:dyDescent="0.25">
      <c r="A1529" s="104">
        <v>26709</v>
      </c>
      <c r="B1529" s="104" t="s">
        <v>947</v>
      </c>
      <c r="C1529" s="104" t="s">
        <v>14652</v>
      </c>
      <c r="D1529" s="104" t="s">
        <v>14654</v>
      </c>
      <c r="E1529" s="2">
        <v>6513</v>
      </c>
      <c r="F1529" s="2">
        <v>6513</v>
      </c>
    </row>
    <row r="1530" spans="1:6" x14ac:dyDescent="0.25">
      <c r="A1530" s="104">
        <v>24525</v>
      </c>
      <c r="B1530" s="104" t="s">
        <v>947</v>
      </c>
      <c r="C1530" s="104" t="s">
        <v>2072</v>
      </c>
      <c r="D1530" s="104" t="s">
        <v>2074</v>
      </c>
      <c r="E1530" s="2">
        <v>314498</v>
      </c>
      <c r="F1530" s="2">
        <v>314498</v>
      </c>
    </row>
    <row r="1531" spans="1:6" x14ac:dyDescent="0.25">
      <c r="A1531" s="104">
        <v>759456</v>
      </c>
      <c r="B1531" s="104" t="s">
        <v>947</v>
      </c>
      <c r="C1531" s="104" t="s">
        <v>12657</v>
      </c>
      <c r="D1531" s="104" t="s">
        <v>12659</v>
      </c>
      <c r="E1531" s="2">
        <v>4037</v>
      </c>
      <c r="F1531" s="2">
        <v>4037</v>
      </c>
    </row>
    <row r="1532" spans="1:6" x14ac:dyDescent="0.25">
      <c r="A1532" s="104">
        <v>741780</v>
      </c>
      <c r="B1532" s="104" t="s">
        <v>947</v>
      </c>
      <c r="C1532" s="104" t="s">
        <v>11717</v>
      </c>
      <c r="D1532" s="104" t="s">
        <v>11719</v>
      </c>
      <c r="E1532" s="2">
        <v>18375</v>
      </c>
      <c r="F1532" s="2">
        <v>18375</v>
      </c>
    </row>
    <row r="1533" spans="1:6" x14ac:dyDescent="0.25">
      <c r="A1533" s="104">
        <v>708356</v>
      </c>
      <c r="B1533" s="104" t="s">
        <v>947</v>
      </c>
      <c r="C1533" s="104" t="s">
        <v>21636</v>
      </c>
      <c r="D1533" s="104" t="s">
        <v>21637</v>
      </c>
      <c r="E1533" s="2">
        <v>8299</v>
      </c>
      <c r="F1533" s="2">
        <v>8299</v>
      </c>
    </row>
    <row r="1534" spans="1:6" x14ac:dyDescent="0.25">
      <c r="A1534" s="104">
        <v>20592</v>
      </c>
      <c r="B1534" s="104" t="s">
        <v>947</v>
      </c>
      <c r="C1534" s="104" t="s">
        <v>2975</v>
      </c>
      <c r="D1534" s="104" t="s">
        <v>2977</v>
      </c>
      <c r="E1534" s="2">
        <v>234575</v>
      </c>
      <c r="F1534" s="2">
        <v>234575</v>
      </c>
    </row>
    <row r="1535" spans="1:6" x14ac:dyDescent="0.25">
      <c r="A1535" s="104">
        <v>25703</v>
      </c>
      <c r="B1535" s="104" t="s">
        <v>947</v>
      </c>
      <c r="C1535" s="104" t="s">
        <v>11865</v>
      </c>
      <c r="D1535" s="104" t="s">
        <v>11867</v>
      </c>
      <c r="E1535" s="2">
        <v>56824</v>
      </c>
      <c r="F1535" s="2">
        <v>56824</v>
      </c>
    </row>
    <row r="1536" spans="1:6" x14ac:dyDescent="0.25">
      <c r="A1536" s="104">
        <v>21692</v>
      </c>
      <c r="B1536" s="104" t="s">
        <v>947</v>
      </c>
      <c r="C1536" s="104" t="s">
        <v>3399</v>
      </c>
      <c r="D1536" s="104" t="s">
        <v>3401</v>
      </c>
      <c r="E1536" s="2">
        <v>201992</v>
      </c>
      <c r="F1536" s="2">
        <v>201992</v>
      </c>
    </row>
    <row r="1537" spans="1:6" x14ac:dyDescent="0.25">
      <c r="A1537" s="104">
        <v>21695</v>
      </c>
      <c r="B1537" s="104" t="s">
        <v>947</v>
      </c>
      <c r="C1537" s="104" t="s">
        <v>6190</v>
      </c>
      <c r="D1537" s="104" t="s">
        <v>6192</v>
      </c>
      <c r="E1537" s="2">
        <v>81592</v>
      </c>
      <c r="F1537" s="2">
        <v>81592</v>
      </c>
    </row>
    <row r="1538" spans="1:6" x14ac:dyDescent="0.25">
      <c r="A1538" s="104">
        <v>21693</v>
      </c>
      <c r="B1538" s="104" t="s">
        <v>947</v>
      </c>
      <c r="C1538" s="104" t="s">
        <v>10525</v>
      </c>
      <c r="D1538" s="104" t="s">
        <v>10527</v>
      </c>
      <c r="E1538" s="2">
        <v>13643</v>
      </c>
      <c r="F1538" s="2">
        <v>13643</v>
      </c>
    </row>
    <row r="1539" spans="1:6" x14ac:dyDescent="0.25">
      <c r="A1539" s="104">
        <v>28336</v>
      </c>
      <c r="B1539" s="104" t="s">
        <v>947</v>
      </c>
      <c r="C1539" s="104" t="s">
        <v>6767</v>
      </c>
      <c r="D1539" s="104" t="s">
        <v>6769</v>
      </c>
      <c r="E1539" s="2">
        <v>46710</v>
      </c>
      <c r="F1539" s="2">
        <v>46710</v>
      </c>
    </row>
    <row r="1540" spans="1:6" x14ac:dyDescent="0.25">
      <c r="A1540" s="104">
        <v>475500</v>
      </c>
      <c r="B1540" s="104" t="s">
        <v>947</v>
      </c>
      <c r="C1540" s="104" t="s">
        <v>14198</v>
      </c>
      <c r="D1540" s="104" t="s">
        <v>14200</v>
      </c>
      <c r="E1540" s="2">
        <v>7310</v>
      </c>
      <c r="F1540" s="2">
        <v>7310</v>
      </c>
    </row>
    <row r="1541" spans="1:6" x14ac:dyDescent="0.25">
      <c r="A1541" s="104">
        <v>475049</v>
      </c>
      <c r="B1541" s="104" t="s">
        <v>947</v>
      </c>
      <c r="C1541" s="104" t="s">
        <v>2624</v>
      </c>
      <c r="D1541" s="104" t="s">
        <v>2626</v>
      </c>
      <c r="E1541" s="2">
        <v>285541</v>
      </c>
      <c r="F1541" s="2">
        <v>285541</v>
      </c>
    </row>
    <row r="1542" spans="1:6" x14ac:dyDescent="0.25">
      <c r="A1542" s="104">
        <v>699359</v>
      </c>
      <c r="B1542" s="104" t="s">
        <v>947</v>
      </c>
      <c r="C1542" s="104" t="s">
        <v>16135</v>
      </c>
      <c r="D1542" s="104" t="s">
        <v>16137</v>
      </c>
      <c r="E1542" s="2">
        <v>2277</v>
      </c>
      <c r="F1542" s="2">
        <v>2277</v>
      </c>
    </row>
    <row r="1543" spans="1:6" x14ac:dyDescent="0.25">
      <c r="A1543" s="104">
        <v>21400</v>
      </c>
      <c r="B1543" s="104" t="s">
        <v>947</v>
      </c>
      <c r="C1543" s="104" t="s">
        <v>4402</v>
      </c>
      <c r="D1543" s="104" t="s">
        <v>4404</v>
      </c>
      <c r="E1543" s="2">
        <v>124275</v>
      </c>
      <c r="F1543" s="2">
        <v>124275</v>
      </c>
    </row>
    <row r="1544" spans="1:6" x14ac:dyDescent="0.25">
      <c r="A1544" s="104">
        <v>21385</v>
      </c>
      <c r="B1544" s="104" t="s">
        <v>947</v>
      </c>
      <c r="C1544" s="104" t="s">
        <v>7172</v>
      </c>
      <c r="D1544" s="104" t="s">
        <v>7174</v>
      </c>
      <c r="E1544" s="2">
        <v>46956</v>
      </c>
      <c r="F1544" s="2">
        <v>46956</v>
      </c>
    </row>
    <row r="1545" spans="1:6" x14ac:dyDescent="0.25">
      <c r="A1545" s="104">
        <v>20763</v>
      </c>
      <c r="B1545" s="104" t="s">
        <v>947</v>
      </c>
      <c r="C1545" s="104" t="s">
        <v>2231</v>
      </c>
      <c r="D1545" s="104" t="s">
        <v>2233</v>
      </c>
      <c r="E1545" s="2">
        <v>358740</v>
      </c>
      <c r="F1545" s="2">
        <v>358740</v>
      </c>
    </row>
    <row r="1546" spans="1:6" x14ac:dyDescent="0.25">
      <c r="A1546" s="104">
        <v>21388</v>
      </c>
      <c r="B1546" s="104" t="s">
        <v>947</v>
      </c>
      <c r="C1546" s="104" t="s">
        <v>3035</v>
      </c>
      <c r="D1546" s="104" t="s">
        <v>3037</v>
      </c>
      <c r="E1546" s="2">
        <v>259278</v>
      </c>
      <c r="F1546" s="2">
        <v>259278</v>
      </c>
    </row>
    <row r="1547" spans="1:6" x14ac:dyDescent="0.25">
      <c r="A1547" s="104">
        <v>600836</v>
      </c>
      <c r="B1547" s="104" t="s">
        <v>947</v>
      </c>
      <c r="C1547" s="104" t="s">
        <v>12808</v>
      </c>
      <c r="D1547" s="104" t="s">
        <v>21638</v>
      </c>
      <c r="E1547" s="2">
        <v>13436</v>
      </c>
      <c r="F1547" s="2">
        <v>13436</v>
      </c>
    </row>
    <row r="1548" spans="1:6" x14ac:dyDescent="0.25">
      <c r="A1548" s="104">
        <v>21399</v>
      </c>
      <c r="B1548" s="104" t="s">
        <v>947</v>
      </c>
      <c r="C1548" s="104" t="s">
        <v>3624</v>
      </c>
      <c r="D1548" s="104" t="s">
        <v>3626</v>
      </c>
      <c r="E1548" s="2">
        <v>123237</v>
      </c>
      <c r="F1548" s="2">
        <v>123237</v>
      </c>
    </row>
    <row r="1549" spans="1:6" x14ac:dyDescent="0.25">
      <c r="A1549" s="104">
        <v>460617</v>
      </c>
      <c r="B1549" s="104" t="s">
        <v>947</v>
      </c>
      <c r="C1549" s="104" t="s">
        <v>14466</v>
      </c>
      <c r="D1549" s="104" t="s">
        <v>14468</v>
      </c>
      <c r="E1549" s="2">
        <v>28617</v>
      </c>
      <c r="F1549" s="2">
        <v>28617</v>
      </c>
    </row>
    <row r="1550" spans="1:6" x14ac:dyDescent="0.25">
      <c r="A1550" s="104">
        <v>211209</v>
      </c>
      <c r="B1550" s="104" t="s">
        <v>947</v>
      </c>
      <c r="C1550" s="104" t="s">
        <v>10222</v>
      </c>
      <c r="D1550" s="104" t="s">
        <v>10224</v>
      </c>
      <c r="E1550" s="2">
        <v>22849</v>
      </c>
      <c r="F1550" s="2">
        <v>22849</v>
      </c>
    </row>
    <row r="1551" spans="1:6" x14ac:dyDescent="0.25">
      <c r="A1551" s="104">
        <v>28435</v>
      </c>
      <c r="B1551" s="104" t="s">
        <v>947</v>
      </c>
      <c r="C1551" s="104" t="s">
        <v>13069</v>
      </c>
      <c r="D1551" s="104" t="s">
        <v>13071</v>
      </c>
      <c r="E1551" s="2">
        <v>5753</v>
      </c>
      <c r="F1551" s="2">
        <v>5753</v>
      </c>
    </row>
    <row r="1552" spans="1:6" x14ac:dyDescent="0.25">
      <c r="A1552" s="104">
        <v>25040</v>
      </c>
      <c r="B1552" s="104" t="s">
        <v>947</v>
      </c>
      <c r="C1552" s="104" t="s">
        <v>7891</v>
      </c>
      <c r="D1552" s="104" t="s">
        <v>7893</v>
      </c>
      <c r="E1552" s="2">
        <v>103542</v>
      </c>
      <c r="F1552" s="2">
        <v>103542</v>
      </c>
    </row>
    <row r="1553" spans="1:6" x14ac:dyDescent="0.25">
      <c r="A1553" s="104">
        <v>24766</v>
      </c>
      <c r="B1553" s="104" t="s">
        <v>947</v>
      </c>
      <c r="C1553" s="104" t="s">
        <v>8962</v>
      </c>
      <c r="D1553" s="104" t="s">
        <v>8964</v>
      </c>
      <c r="E1553" s="2">
        <v>29930</v>
      </c>
      <c r="F1553" s="2">
        <v>29930</v>
      </c>
    </row>
    <row r="1554" spans="1:6" x14ac:dyDescent="0.25">
      <c r="A1554" s="104">
        <v>25131</v>
      </c>
      <c r="B1554" s="104" t="s">
        <v>947</v>
      </c>
      <c r="C1554" s="104" t="s">
        <v>3612</v>
      </c>
      <c r="D1554" s="104" t="s">
        <v>3614</v>
      </c>
      <c r="E1554" s="2">
        <v>163570</v>
      </c>
      <c r="F1554" s="2">
        <v>163570</v>
      </c>
    </row>
    <row r="1555" spans="1:6" x14ac:dyDescent="0.25">
      <c r="A1555" s="104">
        <v>681572</v>
      </c>
      <c r="B1555" s="104" t="s">
        <v>947</v>
      </c>
      <c r="C1555" s="104" t="s">
        <v>1691</v>
      </c>
      <c r="D1555" s="104" t="s">
        <v>1693</v>
      </c>
      <c r="E1555" s="2">
        <v>478461</v>
      </c>
      <c r="F1555" s="2">
        <v>478461</v>
      </c>
    </row>
    <row r="1556" spans="1:6" x14ac:dyDescent="0.25">
      <c r="A1556" s="104">
        <v>24844</v>
      </c>
      <c r="B1556" s="104" t="s">
        <v>947</v>
      </c>
      <c r="C1556" s="104" t="s">
        <v>21964</v>
      </c>
      <c r="D1556" s="104" t="s">
        <v>21965</v>
      </c>
      <c r="E1556" s="2">
        <v>8990</v>
      </c>
      <c r="F1556" s="2">
        <v>8990</v>
      </c>
    </row>
    <row r="1557" spans="1:6" x14ac:dyDescent="0.25">
      <c r="A1557" s="104">
        <v>439815</v>
      </c>
      <c r="B1557" s="104" t="s">
        <v>947</v>
      </c>
      <c r="C1557" s="104" t="s">
        <v>9926</v>
      </c>
      <c r="D1557" s="104" t="s">
        <v>9928</v>
      </c>
      <c r="E1557" s="2">
        <v>12635</v>
      </c>
      <c r="F1557" s="2">
        <v>12635</v>
      </c>
    </row>
    <row r="1558" spans="1:6" x14ac:dyDescent="0.25">
      <c r="A1558" s="104">
        <v>493582</v>
      </c>
      <c r="B1558" s="104" t="s">
        <v>947</v>
      </c>
      <c r="C1558" s="104" t="s">
        <v>22406</v>
      </c>
      <c r="D1558" s="104" t="s">
        <v>22407</v>
      </c>
      <c r="E1558" s="2">
        <v>2445</v>
      </c>
      <c r="F1558" s="2">
        <v>2445</v>
      </c>
    </row>
    <row r="1559" spans="1:6" x14ac:dyDescent="0.25">
      <c r="A1559" s="104">
        <v>23522</v>
      </c>
      <c r="B1559" s="104" t="s">
        <v>947</v>
      </c>
      <c r="C1559" s="104" t="s">
        <v>8539</v>
      </c>
      <c r="D1559" s="104" t="s">
        <v>8541</v>
      </c>
      <c r="E1559" s="2">
        <v>54585</v>
      </c>
      <c r="F1559" s="2">
        <v>54585</v>
      </c>
    </row>
    <row r="1560" spans="1:6" x14ac:dyDescent="0.25">
      <c r="A1560" s="104">
        <v>202050</v>
      </c>
      <c r="B1560" s="104" t="s">
        <v>947</v>
      </c>
      <c r="C1560" s="104" t="s">
        <v>10124</v>
      </c>
      <c r="D1560" s="104" t="s">
        <v>10126</v>
      </c>
      <c r="E1560" s="2">
        <v>64716</v>
      </c>
      <c r="F1560" s="2">
        <v>64716</v>
      </c>
    </row>
    <row r="1561" spans="1:6" x14ac:dyDescent="0.25">
      <c r="A1561" s="104">
        <v>23523</v>
      </c>
      <c r="B1561" s="104" t="s">
        <v>947</v>
      </c>
      <c r="C1561" s="104" t="s">
        <v>10468</v>
      </c>
      <c r="D1561" s="104" t="s">
        <v>10470</v>
      </c>
      <c r="E1561" s="2">
        <v>41920</v>
      </c>
      <c r="F1561" s="2">
        <v>41920</v>
      </c>
    </row>
    <row r="1562" spans="1:6" x14ac:dyDescent="0.25">
      <c r="A1562" s="104">
        <v>23223</v>
      </c>
      <c r="B1562" s="104" t="s">
        <v>947</v>
      </c>
      <c r="C1562" s="104" t="s">
        <v>11759</v>
      </c>
      <c r="D1562" s="104" t="s">
        <v>11761</v>
      </c>
      <c r="E1562" s="2">
        <v>11934</v>
      </c>
      <c r="F1562" s="2">
        <v>11934</v>
      </c>
    </row>
    <row r="1563" spans="1:6" x14ac:dyDescent="0.25">
      <c r="A1563" s="104">
        <v>23215</v>
      </c>
      <c r="B1563" s="104" t="s">
        <v>947</v>
      </c>
      <c r="C1563" s="104" t="s">
        <v>10627</v>
      </c>
      <c r="D1563" s="104" t="s">
        <v>10629</v>
      </c>
      <c r="E1563" s="2">
        <v>8518</v>
      </c>
      <c r="F1563" s="2">
        <v>8518</v>
      </c>
    </row>
    <row r="1564" spans="1:6" x14ac:dyDescent="0.25">
      <c r="A1564" s="104">
        <v>26971</v>
      </c>
      <c r="B1564" s="104" t="s">
        <v>947</v>
      </c>
      <c r="C1564" s="104" t="s">
        <v>4802</v>
      </c>
      <c r="D1564" s="104" t="s">
        <v>4804</v>
      </c>
      <c r="E1564" s="2">
        <v>39019</v>
      </c>
      <c r="F1564" s="2">
        <v>39019</v>
      </c>
    </row>
    <row r="1565" spans="1:6" x14ac:dyDescent="0.25">
      <c r="A1565" s="104">
        <v>25871</v>
      </c>
      <c r="B1565" s="104" t="s">
        <v>947</v>
      </c>
      <c r="C1565" s="104" t="s">
        <v>6424</v>
      </c>
      <c r="D1565" s="104" t="s">
        <v>6426</v>
      </c>
      <c r="E1565" s="2">
        <v>44201</v>
      </c>
      <c r="F1565" s="2">
        <v>44201</v>
      </c>
    </row>
    <row r="1566" spans="1:6" x14ac:dyDescent="0.25">
      <c r="A1566" s="104">
        <v>25713</v>
      </c>
      <c r="B1566" s="104" t="s">
        <v>947</v>
      </c>
      <c r="C1566" s="104" t="s">
        <v>15883</v>
      </c>
      <c r="D1566" s="104" t="s">
        <v>15884</v>
      </c>
      <c r="E1566" s="2">
        <v>1253</v>
      </c>
      <c r="F1566" s="2">
        <v>1253</v>
      </c>
    </row>
    <row r="1567" spans="1:6" x14ac:dyDescent="0.25">
      <c r="A1567" s="104">
        <v>25714</v>
      </c>
      <c r="B1567" s="104" t="s">
        <v>947</v>
      </c>
      <c r="C1567" s="104" t="s">
        <v>12692</v>
      </c>
      <c r="D1567" s="104" t="s">
        <v>12694</v>
      </c>
      <c r="E1567" s="2">
        <v>10774</v>
      </c>
      <c r="F1567" s="2">
        <v>10774</v>
      </c>
    </row>
    <row r="1568" spans="1:6" x14ac:dyDescent="0.25">
      <c r="A1568" s="104">
        <v>25716</v>
      </c>
      <c r="B1568" s="104" t="s">
        <v>947</v>
      </c>
      <c r="C1568" s="104" t="s">
        <v>1089</v>
      </c>
      <c r="D1568" s="104" t="s">
        <v>1091</v>
      </c>
      <c r="E1568" s="2">
        <v>741383</v>
      </c>
      <c r="F1568" s="2">
        <v>741383</v>
      </c>
    </row>
    <row r="1569" spans="1:6" x14ac:dyDescent="0.25">
      <c r="A1569" s="104">
        <v>25723</v>
      </c>
      <c r="B1569" s="104" t="s">
        <v>947</v>
      </c>
      <c r="C1569" s="104" t="s">
        <v>6538</v>
      </c>
      <c r="D1569" s="104" t="s">
        <v>6540</v>
      </c>
      <c r="E1569" s="2">
        <v>12521</v>
      </c>
      <c r="F1569" s="2">
        <v>12521</v>
      </c>
    </row>
    <row r="1570" spans="1:6" x14ac:dyDescent="0.25">
      <c r="A1570" s="104">
        <v>25719</v>
      </c>
      <c r="B1570" s="104" t="s">
        <v>947</v>
      </c>
      <c r="C1570" s="104" t="s">
        <v>14946</v>
      </c>
      <c r="D1570" s="104" t="s">
        <v>14948</v>
      </c>
      <c r="E1570" s="2">
        <v>14352</v>
      </c>
      <c r="F1570" s="2">
        <v>14352</v>
      </c>
    </row>
    <row r="1571" spans="1:6" x14ac:dyDescent="0.25">
      <c r="A1571" s="104">
        <v>25720</v>
      </c>
      <c r="B1571" s="104" t="s">
        <v>947</v>
      </c>
      <c r="C1571" s="104" t="s">
        <v>2933</v>
      </c>
      <c r="D1571" s="104" t="s">
        <v>2935</v>
      </c>
      <c r="E1571" s="2">
        <v>230493</v>
      </c>
      <c r="F1571" s="2">
        <v>230493</v>
      </c>
    </row>
    <row r="1572" spans="1:6" x14ac:dyDescent="0.25">
      <c r="A1572" s="104">
        <v>24690</v>
      </c>
      <c r="B1572" s="104" t="s">
        <v>947</v>
      </c>
      <c r="C1572" s="104" t="s">
        <v>13631</v>
      </c>
      <c r="D1572" s="104" t="s">
        <v>13633</v>
      </c>
      <c r="E1572" s="2">
        <v>4828</v>
      </c>
      <c r="F1572" s="2">
        <v>4828</v>
      </c>
    </row>
    <row r="1573" spans="1:6" x14ac:dyDescent="0.25">
      <c r="A1573" s="104">
        <v>25317</v>
      </c>
      <c r="B1573" s="104" t="s">
        <v>947</v>
      </c>
      <c r="C1573" s="104" t="s">
        <v>14643</v>
      </c>
      <c r="D1573" s="104" t="s">
        <v>21966</v>
      </c>
      <c r="E1573" s="2">
        <v>14167</v>
      </c>
      <c r="F1573" s="2">
        <v>14167</v>
      </c>
    </row>
    <row r="1574" spans="1:6" x14ac:dyDescent="0.25">
      <c r="A1574" s="104">
        <v>21959</v>
      </c>
      <c r="B1574" s="104" t="s">
        <v>947</v>
      </c>
      <c r="C1574" s="104" t="s">
        <v>8905</v>
      </c>
      <c r="D1574" s="104" t="s">
        <v>8907</v>
      </c>
      <c r="E1574" s="2">
        <v>12033</v>
      </c>
      <c r="F1574" s="2">
        <v>12033</v>
      </c>
    </row>
    <row r="1575" spans="1:6" x14ac:dyDescent="0.25">
      <c r="A1575" s="104">
        <v>21746</v>
      </c>
      <c r="B1575" s="104" t="s">
        <v>947</v>
      </c>
      <c r="C1575" s="104" t="s">
        <v>7124</v>
      </c>
      <c r="D1575" s="104" t="s">
        <v>21692</v>
      </c>
      <c r="E1575" s="2">
        <v>38694</v>
      </c>
      <c r="F1575" s="2">
        <v>38694</v>
      </c>
    </row>
    <row r="1576" spans="1:6" x14ac:dyDescent="0.25">
      <c r="A1576" s="104">
        <v>207210</v>
      </c>
      <c r="B1576" s="104" t="s">
        <v>947</v>
      </c>
      <c r="C1576" s="104" t="s">
        <v>2525</v>
      </c>
      <c r="D1576" s="104" t="s">
        <v>2527</v>
      </c>
      <c r="E1576" s="2">
        <v>186693</v>
      </c>
      <c r="F1576" s="2">
        <v>186693</v>
      </c>
    </row>
    <row r="1577" spans="1:6" x14ac:dyDescent="0.25">
      <c r="A1577" s="104">
        <v>758944</v>
      </c>
      <c r="B1577" s="104" t="s">
        <v>947</v>
      </c>
      <c r="C1577" s="104" t="s">
        <v>18851</v>
      </c>
      <c r="D1577" s="104" t="s">
        <v>18852</v>
      </c>
      <c r="E1577" s="2">
        <v>50554</v>
      </c>
      <c r="F1577" s="2">
        <v>50554</v>
      </c>
    </row>
    <row r="1578" spans="1:6" x14ac:dyDescent="0.25">
      <c r="A1578" s="104">
        <v>719570</v>
      </c>
      <c r="B1578" s="104" t="s">
        <v>947</v>
      </c>
      <c r="C1578" s="104" t="s">
        <v>21639</v>
      </c>
      <c r="D1578" s="104" t="s">
        <v>21640</v>
      </c>
      <c r="E1578" s="2">
        <v>12746</v>
      </c>
      <c r="F1578" s="2">
        <v>12746</v>
      </c>
    </row>
    <row r="1579" spans="1:6" x14ac:dyDescent="0.25">
      <c r="A1579" s="104">
        <v>891864</v>
      </c>
      <c r="B1579" s="104" t="s">
        <v>947</v>
      </c>
      <c r="C1579" s="104" t="s">
        <v>22409</v>
      </c>
      <c r="D1579" s="104" t="s">
        <v>22410</v>
      </c>
      <c r="E1579" s="2">
        <v>0</v>
      </c>
      <c r="F1579" s="2">
        <v>0</v>
      </c>
    </row>
    <row r="1580" spans="1:6" x14ac:dyDescent="0.25">
      <c r="A1580" s="104">
        <v>21324</v>
      </c>
      <c r="B1580" s="104" t="s">
        <v>947</v>
      </c>
      <c r="C1580" s="104" t="s">
        <v>14327</v>
      </c>
      <c r="D1580" s="104" t="s">
        <v>14329</v>
      </c>
      <c r="E1580" s="2">
        <v>3990</v>
      </c>
      <c r="F1580" s="2">
        <v>3990</v>
      </c>
    </row>
    <row r="1581" spans="1:6" x14ac:dyDescent="0.25">
      <c r="A1581" s="104">
        <v>192404</v>
      </c>
      <c r="B1581" s="104" t="s">
        <v>947</v>
      </c>
      <c r="C1581" s="104" t="s">
        <v>6022</v>
      </c>
      <c r="D1581" s="104" t="s">
        <v>6024</v>
      </c>
      <c r="E1581" s="2">
        <v>0</v>
      </c>
      <c r="F1581" s="2">
        <v>0</v>
      </c>
    </row>
    <row r="1582" spans="1:6" x14ac:dyDescent="0.25">
      <c r="A1582" s="104">
        <v>24135</v>
      </c>
      <c r="B1582" s="104" t="s">
        <v>947</v>
      </c>
      <c r="C1582" s="104" t="s">
        <v>1985</v>
      </c>
      <c r="D1582" s="104" t="s">
        <v>1987</v>
      </c>
      <c r="E1582" s="2">
        <v>314664</v>
      </c>
      <c r="F1582" s="2">
        <v>314664</v>
      </c>
    </row>
    <row r="1583" spans="1:6" x14ac:dyDescent="0.25">
      <c r="A1583" s="104">
        <v>24209</v>
      </c>
      <c r="B1583" s="104" t="s">
        <v>947</v>
      </c>
      <c r="C1583" s="104" t="s">
        <v>10549</v>
      </c>
      <c r="D1583" s="104" t="s">
        <v>10551</v>
      </c>
      <c r="E1583" s="2">
        <v>20106</v>
      </c>
      <c r="F1583" s="2">
        <v>20106</v>
      </c>
    </row>
    <row r="1584" spans="1:6" x14ac:dyDescent="0.25">
      <c r="A1584" s="104">
        <v>24299</v>
      </c>
      <c r="B1584" s="104" t="s">
        <v>947</v>
      </c>
      <c r="C1584" s="104" t="s">
        <v>10924</v>
      </c>
      <c r="D1584" s="104" t="s">
        <v>10926</v>
      </c>
      <c r="E1584" s="2">
        <v>11185</v>
      </c>
      <c r="F1584" s="2">
        <v>11185</v>
      </c>
    </row>
    <row r="1585" spans="1:6" x14ac:dyDescent="0.25">
      <c r="A1585" s="104">
        <v>21295</v>
      </c>
      <c r="B1585" s="104" t="s">
        <v>947</v>
      </c>
      <c r="C1585" s="104" t="s">
        <v>10663</v>
      </c>
      <c r="D1585" s="104" t="s">
        <v>10665</v>
      </c>
      <c r="E1585" s="2">
        <v>31262</v>
      </c>
      <c r="F1585" s="2">
        <v>31262</v>
      </c>
    </row>
    <row r="1586" spans="1:6" x14ac:dyDescent="0.25">
      <c r="A1586" s="104">
        <v>207284</v>
      </c>
      <c r="B1586" s="104" t="s">
        <v>947</v>
      </c>
      <c r="C1586" s="104" t="s">
        <v>5453</v>
      </c>
      <c r="D1586" s="104" t="s">
        <v>5455</v>
      </c>
      <c r="E1586" s="2">
        <v>91277</v>
      </c>
      <c r="F1586" s="2">
        <v>91277</v>
      </c>
    </row>
    <row r="1587" spans="1:6" x14ac:dyDescent="0.25">
      <c r="A1587" s="104">
        <v>20547</v>
      </c>
      <c r="B1587" s="104" t="s">
        <v>947</v>
      </c>
      <c r="C1587" s="104" t="s">
        <v>7579</v>
      </c>
      <c r="D1587" s="104" t="s">
        <v>7581</v>
      </c>
      <c r="E1587" s="2">
        <v>42123</v>
      </c>
      <c r="F1587" s="2">
        <v>42123</v>
      </c>
    </row>
    <row r="1588" spans="1:6" x14ac:dyDescent="0.25">
      <c r="A1588" s="104">
        <v>22165</v>
      </c>
      <c r="B1588" s="104" t="s">
        <v>947</v>
      </c>
      <c r="C1588" s="104" t="s">
        <v>11564</v>
      </c>
      <c r="D1588" s="104" t="s">
        <v>11566</v>
      </c>
      <c r="E1588" s="2">
        <v>11100</v>
      </c>
      <c r="F1588" s="2">
        <v>11100</v>
      </c>
    </row>
    <row r="1589" spans="1:6" x14ac:dyDescent="0.25">
      <c r="A1589" s="104">
        <v>25704</v>
      </c>
      <c r="B1589" s="104" t="s">
        <v>947</v>
      </c>
      <c r="C1589" s="104" t="s">
        <v>2990</v>
      </c>
      <c r="D1589" s="104" t="s">
        <v>2992</v>
      </c>
      <c r="E1589" s="2">
        <v>114541</v>
      </c>
      <c r="F1589" s="2">
        <v>114541</v>
      </c>
    </row>
    <row r="1590" spans="1:6" x14ac:dyDescent="0.25">
      <c r="A1590" s="104">
        <v>790523</v>
      </c>
      <c r="B1590" s="104" t="s">
        <v>947</v>
      </c>
      <c r="C1590" s="104" t="s">
        <v>4072</v>
      </c>
      <c r="D1590" s="104" t="s">
        <v>4074</v>
      </c>
      <c r="E1590" s="2">
        <v>134278</v>
      </c>
      <c r="F1590" s="2">
        <v>134278</v>
      </c>
    </row>
    <row r="1591" spans="1:6" x14ac:dyDescent="0.25">
      <c r="A1591" s="104">
        <v>26911</v>
      </c>
      <c r="B1591" s="104" t="s">
        <v>947</v>
      </c>
      <c r="C1591" s="104" t="s">
        <v>11265</v>
      </c>
      <c r="D1591" s="104" t="s">
        <v>11267</v>
      </c>
      <c r="E1591" s="2">
        <v>13095</v>
      </c>
      <c r="F1591" s="2">
        <v>13095</v>
      </c>
    </row>
    <row r="1592" spans="1:6" x14ac:dyDescent="0.25">
      <c r="A1592" s="104">
        <v>26884</v>
      </c>
      <c r="B1592" s="104" t="s">
        <v>947</v>
      </c>
      <c r="C1592" s="104" t="s">
        <v>7142</v>
      </c>
      <c r="D1592" s="104" t="s">
        <v>7144</v>
      </c>
      <c r="E1592" s="2">
        <v>31419</v>
      </c>
      <c r="F1592" s="2">
        <v>31419</v>
      </c>
    </row>
    <row r="1593" spans="1:6" x14ac:dyDescent="0.25">
      <c r="A1593" s="104">
        <v>727977</v>
      </c>
      <c r="B1593" s="104" t="s">
        <v>947</v>
      </c>
      <c r="C1593" s="104" t="s">
        <v>22094</v>
      </c>
      <c r="D1593" s="104" t="s">
        <v>22095</v>
      </c>
      <c r="E1593" s="2">
        <v>5889</v>
      </c>
      <c r="F1593" s="2">
        <v>5889</v>
      </c>
    </row>
    <row r="1594" spans="1:6" x14ac:dyDescent="0.25">
      <c r="A1594" s="104">
        <v>22262</v>
      </c>
      <c r="B1594" s="104" t="s">
        <v>947</v>
      </c>
      <c r="C1594" s="104" t="s">
        <v>9096</v>
      </c>
      <c r="D1594" s="104" t="s">
        <v>9098</v>
      </c>
      <c r="E1594" s="2">
        <v>47154</v>
      </c>
      <c r="F1594" s="2">
        <v>47154</v>
      </c>
    </row>
    <row r="1595" spans="1:6" x14ac:dyDescent="0.25">
      <c r="A1595" s="104">
        <v>22269</v>
      </c>
      <c r="B1595" s="104" t="s">
        <v>947</v>
      </c>
      <c r="C1595" s="104" t="s">
        <v>10010</v>
      </c>
      <c r="D1595" s="104" t="s">
        <v>10012</v>
      </c>
      <c r="E1595" s="2">
        <v>11983</v>
      </c>
      <c r="F1595" s="2">
        <v>11983</v>
      </c>
    </row>
    <row r="1596" spans="1:6" x14ac:dyDescent="0.25">
      <c r="A1596" s="104">
        <v>22265</v>
      </c>
      <c r="B1596" s="104" t="s">
        <v>947</v>
      </c>
      <c r="C1596" s="104" t="s">
        <v>5450</v>
      </c>
      <c r="D1596" s="104" t="s">
        <v>5452</v>
      </c>
      <c r="E1596" s="2">
        <v>58149</v>
      </c>
      <c r="F1596" s="2">
        <v>58149</v>
      </c>
    </row>
    <row r="1597" spans="1:6" x14ac:dyDescent="0.25">
      <c r="A1597" s="104">
        <v>22259</v>
      </c>
      <c r="B1597" s="104" t="s">
        <v>947</v>
      </c>
      <c r="C1597" s="104" t="s">
        <v>12330</v>
      </c>
      <c r="D1597" s="104" t="s">
        <v>21717</v>
      </c>
      <c r="E1597" s="2">
        <v>21882</v>
      </c>
      <c r="F1597" s="2">
        <v>21882</v>
      </c>
    </row>
    <row r="1598" spans="1:6" x14ac:dyDescent="0.25">
      <c r="A1598" s="104">
        <v>22270</v>
      </c>
      <c r="B1598" s="104" t="s">
        <v>947</v>
      </c>
      <c r="C1598" s="104" t="s">
        <v>8632</v>
      </c>
      <c r="D1598" s="104" t="s">
        <v>8634</v>
      </c>
      <c r="E1598" s="2">
        <v>35045</v>
      </c>
      <c r="F1598" s="2">
        <v>35045</v>
      </c>
    </row>
    <row r="1599" spans="1:6" x14ac:dyDescent="0.25">
      <c r="A1599" s="104">
        <v>22261</v>
      </c>
      <c r="B1599" s="104" t="s">
        <v>947</v>
      </c>
      <c r="C1599" s="104" t="s">
        <v>10585</v>
      </c>
      <c r="D1599" s="104" t="s">
        <v>10587</v>
      </c>
      <c r="E1599" s="2">
        <v>25241</v>
      </c>
      <c r="F1599" s="2">
        <v>25241</v>
      </c>
    </row>
    <row r="1600" spans="1:6" x14ac:dyDescent="0.25">
      <c r="A1600" s="104">
        <v>22268</v>
      </c>
      <c r="B1600" s="104" t="s">
        <v>947</v>
      </c>
      <c r="C1600" s="104" t="s">
        <v>10657</v>
      </c>
      <c r="D1600" s="104" t="s">
        <v>10659</v>
      </c>
      <c r="E1600" s="2">
        <v>18055</v>
      </c>
      <c r="F1600" s="2">
        <v>18055</v>
      </c>
    </row>
    <row r="1601" spans="1:6" x14ac:dyDescent="0.25">
      <c r="A1601" s="104">
        <v>717460</v>
      </c>
      <c r="B1601" s="104" t="s">
        <v>947</v>
      </c>
      <c r="C1601" s="104" t="s">
        <v>12579</v>
      </c>
      <c r="D1601" s="104" t="s">
        <v>12581</v>
      </c>
      <c r="E1601" s="2">
        <v>9504</v>
      </c>
      <c r="F1601" s="2">
        <v>9504</v>
      </c>
    </row>
    <row r="1602" spans="1:6" x14ac:dyDescent="0.25">
      <c r="A1602" s="104">
        <v>22714</v>
      </c>
      <c r="B1602" s="104" t="s">
        <v>947</v>
      </c>
      <c r="C1602" s="104" t="s">
        <v>1032</v>
      </c>
      <c r="D1602" s="104" t="s">
        <v>1034</v>
      </c>
      <c r="E1602" s="2">
        <v>911215</v>
      </c>
      <c r="F1602" s="2">
        <v>911215</v>
      </c>
    </row>
    <row r="1603" spans="1:6" x14ac:dyDescent="0.25">
      <c r="A1603" s="104">
        <v>554877</v>
      </c>
      <c r="B1603" s="104" t="s">
        <v>947</v>
      </c>
      <c r="C1603" s="104" t="s">
        <v>5192</v>
      </c>
      <c r="D1603" s="104" t="s">
        <v>5194</v>
      </c>
      <c r="E1603" s="2">
        <v>6033</v>
      </c>
      <c r="F1603" s="2">
        <v>6033</v>
      </c>
    </row>
    <row r="1604" spans="1:6" x14ac:dyDescent="0.25">
      <c r="A1604" s="104">
        <v>22722</v>
      </c>
      <c r="B1604" s="104" t="s">
        <v>947</v>
      </c>
      <c r="C1604" s="104" t="s">
        <v>9606</v>
      </c>
      <c r="D1604" s="104" t="s">
        <v>9608</v>
      </c>
      <c r="E1604" s="2">
        <v>50161</v>
      </c>
      <c r="F1604" s="2">
        <v>50161</v>
      </c>
    </row>
    <row r="1605" spans="1:6" x14ac:dyDescent="0.25">
      <c r="A1605" s="104">
        <v>26100</v>
      </c>
      <c r="B1605" s="104" t="s">
        <v>947</v>
      </c>
      <c r="C1605" s="104" t="s">
        <v>10864</v>
      </c>
      <c r="D1605" s="104" t="s">
        <v>10866</v>
      </c>
      <c r="E1605" s="2">
        <v>18427</v>
      </c>
      <c r="F1605" s="2">
        <v>18427</v>
      </c>
    </row>
    <row r="1606" spans="1:6" x14ac:dyDescent="0.25">
      <c r="A1606" s="104">
        <v>26818</v>
      </c>
      <c r="B1606" s="104" t="s">
        <v>947</v>
      </c>
      <c r="C1606" s="104" t="s">
        <v>11092</v>
      </c>
      <c r="D1606" s="104" t="s">
        <v>11094</v>
      </c>
      <c r="E1606" s="2">
        <v>7600</v>
      </c>
      <c r="F1606" s="2">
        <v>7600</v>
      </c>
    </row>
    <row r="1607" spans="1:6" x14ac:dyDescent="0.25">
      <c r="A1607" s="104">
        <v>22744</v>
      </c>
      <c r="B1607" s="104" t="s">
        <v>947</v>
      </c>
      <c r="C1607" s="104" t="s">
        <v>3898</v>
      </c>
      <c r="D1607" s="104" t="s">
        <v>3900</v>
      </c>
      <c r="E1607" s="2">
        <v>215216</v>
      </c>
      <c r="F1607" s="2">
        <v>215216</v>
      </c>
    </row>
    <row r="1608" spans="1:6" x14ac:dyDescent="0.25">
      <c r="A1608" s="104">
        <v>22745</v>
      </c>
      <c r="B1608" s="104" t="s">
        <v>947</v>
      </c>
      <c r="C1608" s="104" t="s">
        <v>14472</v>
      </c>
      <c r="D1608" s="104" t="s">
        <v>14474</v>
      </c>
      <c r="E1608" s="2">
        <v>10544</v>
      </c>
      <c r="F1608" s="2">
        <v>10544</v>
      </c>
    </row>
    <row r="1609" spans="1:6" x14ac:dyDescent="0.25">
      <c r="A1609" s="104">
        <v>479738</v>
      </c>
      <c r="B1609" s="104" t="s">
        <v>947</v>
      </c>
      <c r="C1609" s="104" t="s">
        <v>13775</v>
      </c>
      <c r="D1609" s="104" t="s">
        <v>13777</v>
      </c>
      <c r="E1609" s="2">
        <v>5941</v>
      </c>
      <c r="F1609" s="2">
        <v>5941</v>
      </c>
    </row>
    <row r="1610" spans="1:6" x14ac:dyDescent="0.25">
      <c r="A1610" s="104">
        <v>28274</v>
      </c>
      <c r="B1610" s="104" t="s">
        <v>947</v>
      </c>
      <c r="C1610" s="104" t="s">
        <v>6238</v>
      </c>
      <c r="D1610" s="104" t="s">
        <v>6240</v>
      </c>
      <c r="E1610" s="2">
        <v>42747</v>
      </c>
      <c r="F1610" s="2">
        <v>42747</v>
      </c>
    </row>
    <row r="1611" spans="1:6" x14ac:dyDescent="0.25">
      <c r="A1611" s="104">
        <v>24847</v>
      </c>
      <c r="B1611" s="104" t="s">
        <v>947</v>
      </c>
      <c r="C1611" s="104" t="s">
        <v>3220</v>
      </c>
      <c r="D1611" s="104" t="s">
        <v>3222</v>
      </c>
      <c r="E1611" s="2">
        <v>215494</v>
      </c>
      <c r="F1611" s="2">
        <v>215494</v>
      </c>
    </row>
    <row r="1612" spans="1:6" x14ac:dyDescent="0.25">
      <c r="A1612" s="104">
        <v>19431</v>
      </c>
      <c r="B1612" s="104" t="s">
        <v>947</v>
      </c>
      <c r="C1612" s="104" t="s">
        <v>8479</v>
      </c>
      <c r="D1612" s="104" t="s">
        <v>8481</v>
      </c>
      <c r="E1612" s="2">
        <v>21822</v>
      </c>
      <c r="F1612" s="2">
        <v>21822</v>
      </c>
    </row>
    <row r="1613" spans="1:6" x14ac:dyDescent="0.25">
      <c r="A1613" s="104">
        <v>26885</v>
      </c>
      <c r="B1613" s="104" t="s">
        <v>947</v>
      </c>
      <c r="C1613" s="104" t="s">
        <v>2927</v>
      </c>
      <c r="D1613" s="104" t="s">
        <v>2929</v>
      </c>
      <c r="E1613" s="2">
        <v>177959</v>
      </c>
      <c r="F1613" s="2">
        <v>177959</v>
      </c>
    </row>
    <row r="1614" spans="1:6" x14ac:dyDescent="0.25">
      <c r="A1614" s="104">
        <v>213795</v>
      </c>
      <c r="B1614" s="104" t="s">
        <v>947</v>
      </c>
      <c r="C1614" s="104" t="s">
        <v>9654</v>
      </c>
      <c r="D1614" s="104" t="s">
        <v>9656</v>
      </c>
      <c r="E1614" s="2">
        <v>28434</v>
      </c>
      <c r="F1614" s="2">
        <v>28434</v>
      </c>
    </row>
    <row r="1615" spans="1:6" x14ac:dyDescent="0.25">
      <c r="A1615" s="104">
        <v>193540</v>
      </c>
      <c r="B1615" s="104" t="s">
        <v>947</v>
      </c>
      <c r="C1615" s="104" t="s">
        <v>12129</v>
      </c>
      <c r="D1615" s="104" t="s">
        <v>12131</v>
      </c>
      <c r="E1615" s="2">
        <v>10202</v>
      </c>
      <c r="F1615" s="2">
        <v>10202</v>
      </c>
    </row>
    <row r="1616" spans="1:6" x14ac:dyDescent="0.25">
      <c r="A1616" s="104">
        <v>26153</v>
      </c>
      <c r="B1616" s="104" t="s">
        <v>947</v>
      </c>
      <c r="C1616" s="104" t="s">
        <v>5348</v>
      </c>
      <c r="D1616" s="104" t="s">
        <v>5350</v>
      </c>
      <c r="E1616" s="2">
        <v>84866</v>
      </c>
      <c r="F1616" s="2">
        <v>84866</v>
      </c>
    </row>
    <row r="1617" spans="1:6" x14ac:dyDescent="0.25">
      <c r="A1617" s="104">
        <v>524099</v>
      </c>
      <c r="B1617" s="104" t="s">
        <v>947</v>
      </c>
      <c r="C1617" s="104" t="s">
        <v>14333</v>
      </c>
      <c r="D1617" s="104" t="s">
        <v>14335</v>
      </c>
      <c r="E1617" s="2">
        <v>10042</v>
      </c>
      <c r="F1617" s="2">
        <v>10042</v>
      </c>
    </row>
    <row r="1618" spans="1:6" x14ac:dyDescent="0.25">
      <c r="A1618" s="104">
        <v>716066</v>
      </c>
      <c r="B1618" s="104" t="s">
        <v>947</v>
      </c>
      <c r="C1618" s="104" t="s">
        <v>9914</v>
      </c>
      <c r="D1618" s="104" t="s">
        <v>9916</v>
      </c>
      <c r="E1618" s="2">
        <v>26112</v>
      </c>
      <c r="F1618" s="2">
        <v>26112</v>
      </c>
    </row>
    <row r="1619" spans="1:6" x14ac:dyDescent="0.25">
      <c r="A1619" s="104">
        <v>23026</v>
      </c>
      <c r="B1619" s="104" t="s">
        <v>947</v>
      </c>
      <c r="C1619" s="104" t="s">
        <v>4576</v>
      </c>
      <c r="D1619" s="104" t="s">
        <v>4578</v>
      </c>
      <c r="E1619" s="2">
        <v>136563</v>
      </c>
      <c r="F1619" s="2">
        <v>136563</v>
      </c>
    </row>
    <row r="1620" spans="1:6" x14ac:dyDescent="0.25">
      <c r="A1620" s="104">
        <v>20512</v>
      </c>
      <c r="B1620" s="104" t="s">
        <v>947</v>
      </c>
      <c r="C1620" s="104" t="s">
        <v>1140</v>
      </c>
      <c r="D1620" s="104" t="s">
        <v>1142</v>
      </c>
      <c r="E1620" s="2">
        <v>773776</v>
      </c>
      <c r="F1620" s="2">
        <v>773776</v>
      </c>
    </row>
    <row r="1621" spans="1:6" x14ac:dyDescent="0.25">
      <c r="A1621" s="104">
        <v>607688</v>
      </c>
      <c r="B1621" s="104" t="s">
        <v>947</v>
      </c>
      <c r="C1621" s="104" t="s">
        <v>15455</v>
      </c>
      <c r="D1621" s="104" t="s">
        <v>15457</v>
      </c>
      <c r="E1621" s="2">
        <v>4307</v>
      </c>
      <c r="F1621" s="2">
        <v>4307</v>
      </c>
    </row>
    <row r="1622" spans="1:6" x14ac:dyDescent="0.25">
      <c r="A1622" s="104">
        <v>20539</v>
      </c>
      <c r="B1622" s="104" t="s">
        <v>947</v>
      </c>
      <c r="C1622" s="104" t="s">
        <v>12063</v>
      </c>
      <c r="D1622" s="104" t="s">
        <v>12065</v>
      </c>
      <c r="E1622" s="2">
        <v>5208</v>
      </c>
      <c r="F1622" s="2">
        <v>5208</v>
      </c>
    </row>
    <row r="1623" spans="1:6" x14ac:dyDescent="0.25">
      <c r="A1623" s="104">
        <v>869023</v>
      </c>
      <c r="B1623" s="104" t="s">
        <v>947</v>
      </c>
      <c r="C1623" s="104" t="s">
        <v>22413</v>
      </c>
      <c r="D1623" s="104" t="s">
        <v>22414</v>
      </c>
      <c r="E1623" s="2">
        <v>6767</v>
      </c>
      <c r="F1623" s="2">
        <v>6767</v>
      </c>
    </row>
    <row r="1624" spans="1:6" x14ac:dyDescent="0.25">
      <c r="A1624" s="104">
        <v>455928</v>
      </c>
      <c r="B1624" s="104" t="s">
        <v>947</v>
      </c>
      <c r="C1624" s="104" t="s">
        <v>3079</v>
      </c>
      <c r="D1624" s="104" t="s">
        <v>3081</v>
      </c>
      <c r="E1624" s="2">
        <v>200281</v>
      </c>
      <c r="F1624" s="2">
        <v>200281</v>
      </c>
    </row>
    <row r="1625" spans="1:6" x14ac:dyDescent="0.25">
      <c r="A1625" s="104">
        <v>20540</v>
      </c>
      <c r="B1625" s="104" t="s">
        <v>947</v>
      </c>
      <c r="C1625" s="104" t="s">
        <v>1475</v>
      </c>
      <c r="D1625" s="104" t="s">
        <v>1477</v>
      </c>
      <c r="E1625" s="2">
        <v>391714</v>
      </c>
      <c r="F1625" s="2">
        <v>391714</v>
      </c>
    </row>
    <row r="1626" spans="1:6" x14ac:dyDescent="0.25">
      <c r="A1626" s="104">
        <v>20545</v>
      </c>
      <c r="B1626" s="104" t="s">
        <v>947</v>
      </c>
      <c r="C1626" s="104" t="s">
        <v>11690</v>
      </c>
      <c r="D1626" s="104" t="s">
        <v>11692</v>
      </c>
      <c r="E1626" s="2">
        <v>12394</v>
      </c>
      <c r="F1626" s="2">
        <v>12394</v>
      </c>
    </row>
    <row r="1627" spans="1:6" x14ac:dyDescent="0.25">
      <c r="A1627" s="104">
        <v>20542</v>
      </c>
      <c r="B1627" s="104" t="s">
        <v>947</v>
      </c>
      <c r="C1627" s="104" t="s">
        <v>22415</v>
      </c>
      <c r="D1627" s="104" t="s">
        <v>22416</v>
      </c>
      <c r="E1627" s="2">
        <v>8415</v>
      </c>
      <c r="F1627" s="2">
        <v>8415</v>
      </c>
    </row>
    <row r="1628" spans="1:6" x14ac:dyDescent="0.25">
      <c r="A1628" s="104">
        <v>20541</v>
      </c>
      <c r="B1628" s="104" t="s">
        <v>947</v>
      </c>
      <c r="C1628" s="104" t="s">
        <v>9102</v>
      </c>
      <c r="D1628" s="104" t="s">
        <v>9104</v>
      </c>
      <c r="E1628" s="2">
        <v>12576</v>
      </c>
      <c r="F1628" s="2">
        <v>12576</v>
      </c>
    </row>
    <row r="1629" spans="1:6" x14ac:dyDescent="0.25">
      <c r="A1629" s="104">
        <v>20543</v>
      </c>
      <c r="B1629" s="104" t="s">
        <v>947</v>
      </c>
      <c r="C1629" s="104" t="s">
        <v>11928</v>
      </c>
      <c r="D1629" s="104" t="s">
        <v>11930</v>
      </c>
      <c r="E1629" s="2">
        <v>8594</v>
      </c>
      <c r="F1629" s="2">
        <v>8594</v>
      </c>
    </row>
    <row r="1630" spans="1:6" x14ac:dyDescent="0.25">
      <c r="A1630" s="104">
        <v>26006</v>
      </c>
      <c r="B1630" s="104" t="s">
        <v>947</v>
      </c>
      <c r="C1630" s="104" t="s">
        <v>6592</v>
      </c>
      <c r="D1630" s="104" t="s">
        <v>6594</v>
      </c>
      <c r="E1630" s="2">
        <v>30557</v>
      </c>
      <c r="F1630" s="2">
        <v>30557</v>
      </c>
    </row>
    <row r="1631" spans="1:6" x14ac:dyDescent="0.25">
      <c r="A1631" s="104">
        <v>113808</v>
      </c>
      <c r="B1631" s="104" t="s">
        <v>947</v>
      </c>
      <c r="C1631" s="104" t="s">
        <v>2171</v>
      </c>
      <c r="D1631" s="104" t="s">
        <v>2173</v>
      </c>
      <c r="E1631" s="2">
        <v>353461</v>
      </c>
      <c r="F1631" s="2">
        <v>353461</v>
      </c>
    </row>
    <row r="1632" spans="1:6" x14ac:dyDescent="0.25">
      <c r="A1632" s="104">
        <v>23286</v>
      </c>
      <c r="B1632" s="104" t="s">
        <v>947</v>
      </c>
      <c r="C1632" s="104" t="s">
        <v>3689</v>
      </c>
      <c r="D1632" s="104" t="s">
        <v>3691</v>
      </c>
      <c r="E1632" s="2">
        <v>162754</v>
      </c>
      <c r="F1632" s="2">
        <v>162754</v>
      </c>
    </row>
    <row r="1633" spans="1:6" x14ac:dyDescent="0.25">
      <c r="A1633" s="104">
        <v>683104</v>
      </c>
      <c r="B1633" s="104" t="s">
        <v>947</v>
      </c>
      <c r="C1633" s="104" t="s">
        <v>15576</v>
      </c>
      <c r="D1633" s="104" t="s">
        <v>15578</v>
      </c>
      <c r="E1633" s="2">
        <v>3395</v>
      </c>
      <c r="F1633" s="2">
        <v>3395</v>
      </c>
    </row>
    <row r="1634" spans="1:6" x14ac:dyDescent="0.25">
      <c r="A1634" s="104">
        <v>23681</v>
      </c>
      <c r="B1634" s="104" t="s">
        <v>947</v>
      </c>
      <c r="C1634" s="104" t="s">
        <v>4420</v>
      </c>
      <c r="D1634" s="104" t="s">
        <v>4422</v>
      </c>
      <c r="E1634" s="2">
        <v>61153</v>
      </c>
      <c r="F1634" s="2">
        <v>61153</v>
      </c>
    </row>
    <row r="1635" spans="1:6" x14ac:dyDescent="0.25">
      <c r="A1635" s="104">
        <v>23683</v>
      </c>
      <c r="B1635" s="104" t="s">
        <v>947</v>
      </c>
      <c r="C1635" s="104" t="s">
        <v>12468</v>
      </c>
      <c r="D1635" s="104" t="s">
        <v>12470</v>
      </c>
      <c r="E1635" s="2">
        <v>11925</v>
      </c>
      <c r="F1635" s="2">
        <v>11925</v>
      </c>
    </row>
    <row r="1636" spans="1:6" x14ac:dyDescent="0.25">
      <c r="A1636" s="104">
        <v>726139</v>
      </c>
      <c r="B1636" s="104" t="s">
        <v>947</v>
      </c>
      <c r="C1636" s="104" t="s">
        <v>9153</v>
      </c>
      <c r="D1636" s="104" t="s">
        <v>9155</v>
      </c>
      <c r="E1636" s="2">
        <v>11581</v>
      </c>
      <c r="F1636" s="2">
        <v>11581</v>
      </c>
    </row>
    <row r="1637" spans="1:6" x14ac:dyDescent="0.25">
      <c r="A1637" s="104">
        <v>716368</v>
      </c>
      <c r="B1637" s="104" t="s">
        <v>947</v>
      </c>
      <c r="C1637" s="104" t="s">
        <v>18752</v>
      </c>
      <c r="D1637" s="104" t="s">
        <v>18753</v>
      </c>
      <c r="E1637" s="2">
        <v>8934</v>
      </c>
      <c r="F1637" s="2">
        <v>8934</v>
      </c>
    </row>
    <row r="1638" spans="1:6" x14ac:dyDescent="0.25">
      <c r="A1638" s="104">
        <v>24552</v>
      </c>
      <c r="B1638" s="104" t="s">
        <v>947</v>
      </c>
      <c r="C1638" s="104" t="s">
        <v>5153</v>
      </c>
      <c r="D1638" s="104" t="s">
        <v>5155</v>
      </c>
      <c r="E1638" s="2">
        <v>95743</v>
      </c>
      <c r="F1638" s="2">
        <v>95743</v>
      </c>
    </row>
    <row r="1639" spans="1:6" x14ac:dyDescent="0.25">
      <c r="A1639" s="104">
        <v>493106</v>
      </c>
      <c r="B1639" s="104" t="s">
        <v>947</v>
      </c>
      <c r="C1639" s="104" t="s">
        <v>14413</v>
      </c>
      <c r="D1639" s="104" t="s">
        <v>14415</v>
      </c>
      <c r="E1639" s="2">
        <v>3874</v>
      </c>
      <c r="F1639" s="2">
        <v>3874</v>
      </c>
    </row>
    <row r="1640" spans="1:6" x14ac:dyDescent="0.25">
      <c r="A1640" s="104">
        <v>164345</v>
      </c>
      <c r="B1640" s="104" t="s">
        <v>947</v>
      </c>
      <c r="C1640" s="104" t="s">
        <v>16404</v>
      </c>
      <c r="D1640" s="104" t="s">
        <v>16406</v>
      </c>
      <c r="E1640" s="2">
        <v>1279</v>
      </c>
      <c r="F1640" s="2">
        <v>1279</v>
      </c>
    </row>
    <row r="1641" spans="1:6" x14ac:dyDescent="0.25">
      <c r="A1641" s="104">
        <v>23692</v>
      </c>
      <c r="B1641" s="104" t="s">
        <v>947</v>
      </c>
      <c r="C1641" s="104" t="s">
        <v>16212</v>
      </c>
      <c r="D1641" s="104" t="s">
        <v>16214</v>
      </c>
      <c r="E1641" s="2">
        <v>10141</v>
      </c>
      <c r="F1641" s="2">
        <v>10141</v>
      </c>
    </row>
    <row r="1642" spans="1:6" x14ac:dyDescent="0.25">
      <c r="A1642" s="104">
        <v>22067</v>
      </c>
      <c r="B1642" s="104" t="s">
        <v>947</v>
      </c>
      <c r="C1642" s="104" t="s">
        <v>5687</v>
      </c>
      <c r="D1642" s="104" t="s">
        <v>5689</v>
      </c>
      <c r="E1642" s="2">
        <v>58871</v>
      </c>
      <c r="F1642" s="2">
        <v>58871</v>
      </c>
    </row>
    <row r="1643" spans="1:6" x14ac:dyDescent="0.25">
      <c r="A1643" s="104">
        <v>137473</v>
      </c>
      <c r="B1643" s="104" t="s">
        <v>947</v>
      </c>
      <c r="C1643" s="104" t="s">
        <v>4582</v>
      </c>
      <c r="D1643" s="104" t="s">
        <v>4584</v>
      </c>
      <c r="E1643" s="2">
        <v>113942</v>
      </c>
      <c r="F1643" s="2">
        <v>113942</v>
      </c>
    </row>
    <row r="1644" spans="1:6" x14ac:dyDescent="0.25">
      <c r="A1644" s="104">
        <v>22068</v>
      </c>
      <c r="B1644" s="104" t="s">
        <v>947</v>
      </c>
      <c r="C1644" s="104" t="s">
        <v>10300</v>
      </c>
      <c r="D1644" s="104" t="s">
        <v>10302</v>
      </c>
      <c r="E1644" s="2">
        <v>13960</v>
      </c>
      <c r="F1644" s="2">
        <v>13960</v>
      </c>
    </row>
    <row r="1645" spans="1:6" x14ac:dyDescent="0.25">
      <c r="A1645" s="104">
        <v>163876</v>
      </c>
      <c r="B1645" s="104" t="s">
        <v>947</v>
      </c>
      <c r="C1645" s="104" t="s">
        <v>13352</v>
      </c>
      <c r="D1645" s="104" t="s">
        <v>13354</v>
      </c>
      <c r="E1645" s="2">
        <v>9382</v>
      </c>
      <c r="F1645" s="2">
        <v>9382</v>
      </c>
    </row>
    <row r="1646" spans="1:6" x14ac:dyDescent="0.25">
      <c r="A1646" s="104">
        <v>793772</v>
      </c>
      <c r="B1646" s="104" t="s">
        <v>947</v>
      </c>
      <c r="C1646" s="104" t="s">
        <v>9420</v>
      </c>
      <c r="D1646" s="104" t="s">
        <v>9422</v>
      </c>
      <c r="E1646" s="2">
        <v>28944</v>
      </c>
      <c r="F1646" s="2">
        <v>28944</v>
      </c>
    </row>
    <row r="1647" spans="1:6" x14ac:dyDescent="0.25">
      <c r="A1647" s="104">
        <v>787719</v>
      </c>
      <c r="B1647" s="104" t="s">
        <v>947</v>
      </c>
      <c r="C1647" s="104" t="s">
        <v>16598</v>
      </c>
      <c r="D1647" s="104" t="s">
        <v>16600</v>
      </c>
      <c r="E1647" s="2">
        <v>469</v>
      </c>
      <c r="F1647" s="2">
        <v>469</v>
      </c>
    </row>
    <row r="1648" spans="1:6" x14ac:dyDescent="0.25">
      <c r="A1648" s="104">
        <v>22072</v>
      </c>
      <c r="B1648" s="104" t="s">
        <v>947</v>
      </c>
      <c r="C1648" s="104" t="s">
        <v>14081</v>
      </c>
      <c r="D1648" s="104" t="s">
        <v>14083</v>
      </c>
      <c r="E1648" s="2">
        <v>24074</v>
      </c>
      <c r="F1648" s="2">
        <v>24074</v>
      </c>
    </row>
    <row r="1649" spans="1:6" x14ac:dyDescent="0.25">
      <c r="A1649" s="104">
        <v>761653</v>
      </c>
      <c r="B1649" s="104" t="s">
        <v>947</v>
      </c>
      <c r="C1649" s="104" t="s">
        <v>22417</v>
      </c>
      <c r="D1649" s="104" t="s">
        <v>22418</v>
      </c>
      <c r="E1649" s="2">
        <v>13757</v>
      </c>
      <c r="F1649" s="2">
        <v>13757</v>
      </c>
    </row>
    <row r="1650" spans="1:6" x14ac:dyDescent="0.25">
      <c r="A1650" s="104">
        <v>22073</v>
      </c>
      <c r="B1650" s="104" t="s">
        <v>947</v>
      </c>
      <c r="C1650" s="104" t="s">
        <v>13271</v>
      </c>
      <c r="D1650" s="104" t="s">
        <v>13273</v>
      </c>
      <c r="E1650" s="2">
        <v>5243</v>
      </c>
      <c r="F1650" s="2">
        <v>5243</v>
      </c>
    </row>
    <row r="1651" spans="1:6" x14ac:dyDescent="0.25">
      <c r="A1651" s="104">
        <v>22074</v>
      </c>
      <c r="B1651" s="104" t="s">
        <v>947</v>
      </c>
      <c r="C1651" s="104" t="s">
        <v>8452</v>
      </c>
      <c r="D1651" s="104" t="s">
        <v>8454</v>
      </c>
      <c r="E1651" s="2">
        <v>56448</v>
      </c>
      <c r="F1651" s="2">
        <v>56448</v>
      </c>
    </row>
    <row r="1652" spans="1:6" x14ac:dyDescent="0.25">
      <c r="A1652" s="104">
        <v>22075</v>
      </c>
      <c r="B1652" s="104" t="s">
        <v>947</v>
      </c>
      <c r="C1652" s="104" t="s">
        <v>22419</v>
      </c>
      <c r="D1652" s="104" t="s">
        <v>22420</v>
      </c>
      <c r="E1652" s="2">
        <v>9110</v>
      </c>
      <c r="F1652" s="2">
        <v>9110</v>
      </c>
    </row>
    <row r="1653" spans="1:6" x14ac:dyDescent="0.25">
      <c r="A1653" s="104">
        <v>22116</v>
      </c>
      <c r="B1653" s="104" t="s">
        <v>947</v>
      </c>
      <c r="C1653" s="104" t="s">
        <v>3633</v>
      </c>
      <c r="D1653" s="104" t="s">
        <v>3635</v>
      </c>
      <c r="E1653" s="2">
        <v>258801</v>
      </c>
      <c r="F1653" s="2">
        <v>258801</v>
      </c>
    </row>
    <row r="1654" spans="1:6" x14ac:dyDescent="0.25">
      <c r="A1654" s="104">
        <v>22132</v>
      </c>
      <c r="B1654" s="104" t="s">
        <v>947</v>
      </c>
      <c r="C1654" s="104" t="s">
        <v>2540</v>
      </c>
      <c r="D1654" s="104" t="s">
        <v>2542</v>
      </c>
      <c r="E1654" s="2">
        <v>287473</v>
      </c>
      <c r="F1654" s="2">
        <v>287473</v>
      </c>
    </row>
    <row r="1655" spans="1:6" x14ac:dyDescent="0.25">
      <c r="A1655" s="104">
        <v>140971</v>
      </c>
      <c r="B1655" s="104" t="s">
        <v>947</v>
      </c>
      <c r="C1655" s="104" t="s">
        <v>12967</v>
      </c>
      <c r="D1655" s="104" t="s">
        <v>12969</v>
      </c>
      <c r="E1655" s="2">
        <v>14344</v>
      </c>
      <c r="F1655" s="2">
        <v>14344</v>
      </c>
    </row>
    <row r="1656" spans="1:6" x14ac:dyDescent="0.25">
      <c r="A1656" s="104">
        <v>494686</v>
      </c>
      <c r="B1656" s="104" t="s">
        <v>947</v>
      </c>
      <c r="C1656" s="104" t="s">
        <v>14234</v>
      </c>
      <c r="D1656" s="104" t="s">
        <v>14236</v>
      </c>
      <c r="E1656" s="2">
        <v>10022</v>
      </c>
      <c r="F1656" s="2">
        <v>10022</v>
      </c>
    </row>
    <row r="1657" spans="1:6" x14ac:dyDescent="0.25">
      <c r="A1657" s="104">
        <v>441933</v>
      </c>
      <c r="B1657" s="104" t="s">
        <v>947</v>
      </c>
      <c r="C1657" s="104" t="s">
        <v>8434</v>
      </c>
      <c r="D1657" s="104" t="s">
        <v>8436</v>
      </c>
      <c r="E1657" s="2">
        <v>32210</v>
      </c>
      <c r="F1657" s="2">
        <v>32210</v>
      </c>
    </row>
    <row r="1658" spans="1:6" x14ac:dyDescent="0.25">
      <c r="A1658" s="104">
        <v>207499</v>
      </c>
      <c r="B1658" s="104" t="s">
        <v>947</v>
      </c>
      <c r="C1658" s="104" t="s">
        <v>15522</v>
      </c>
      <c r="D1658" s="104" t="s">
        <v>15524</v>
      </c>
      <c r="E1658" s="2">
        <v>2999</v>
      </c>
      <c r="F1658" s="2">
        <v>2999</v>
      </c>
    </row>
    <row r="1659" spans="1:6" x14ac:dyDescent="0.25">
      <c r="A1659" s="104">
        <v>443231</v>
      </c>
      <c r="B1659" s="104" t="s">
        <v>947</v>
      </c>
      <c r="C1659" s="104" t="s">
        <v>5684</v>
      </c>
      <c r="D1659" s="104" t="s">
        <v>21718</v>
      </c>
      <c r="E1659" s="2">
        <v>52526</v>
      </c>
      <c r="F1659" s="2">
        <v>52526</v>
      </c>
    </row>
    <row r="1660" spans="1:6" x14ac:dyDescent="0.25">
      <c r="A1660" s="104">
        <v>529261</v>
      </c>
      <c r="B1660" s="104" t="s">
        <v>947</v>
      </c>
      <c r="C1660" s="104" t="s">
        <v>14768</v>
      </c>
      <c r="D1660" s="104" t="s">
        <v>14770</v>
      </c>
      <c r="E1660" s="2">
        <v>2184</v>
      </c>
      <c r="F1660" s="2">
        <v>2184</v>
      </c>
    </row>
    <row r="1661" spans="1:6" x14ac:dyDescent="0.25">
      <c r="A1661" s="104">
        <v>22122</v>
      </c>
      <c r="B1661" s="104" t="s">
        <v>947</v>
      </c>
      <c r="C1661" s="104" t="s">
        <v>12141</v>
      </c>
      <c r="D1661" s="104" t="s">
        <v>12143</v>
      </c>
      <c r="E1661" s="2">
        <v>28109</v>
      </c>
      <c r="F1661" s="2">
        <v>28109</v>
      </c>
    </row>
    <row r="1662" spans="1:6" x14ac:dyDescent="0.25">
      <c r="A1662" s="104">
        <v>22084</v>
      </c>
      <c r="B1662" s="104" t="s">
        <v>947</v>
      </c>
      <c r="C1662" s="104" t="s">
        <v>11988</v>
      </c>
      <c r="D1662" s="104" t="s">
        <v>11990</v>
      </c>
      <c r="E1662" s="2">
        <v>17963</v>
      </c>
      <c r="F1662" s="2">
        <v>17963</v>
      </c>
    </row>
    <row r="1663" spans="1:6" x14ac:dyDescent="0.25">
      <c r="A1663" s="104">
        <v>853753</v>
      </c>
      <c r="B1663" s="104" t="s">
        <v>947</v>
      </c>
      <c r="C1663" s="104" t="s">
        <v>21719</v>
      </c>
      <c r="D1663" s="104" t="s">
        <v>21720</v>
      </c>
      <c r="E1663" s="2">
        <v>11764</v>
      </c>
      <c r="F1663" s="2">
        <v>11764</v>
      </c>
    </row>
    <row r="1664" spans="1:6" x14ac:dyDescent="0.25">
      <c r="A1664" s="104">
        <v>22085</v>
      </c>
      <c r="B1664" s="104" t="s">
        <v>947</v>
      </c>
      <c r="C1664" s="104" t="s">
        <v>3501</v>
      </c>
      <c r="D1664" s="104" t="s">
        <v>3503</v>
      </c>
      <c r="E1664" s="2">
        <v>148313</v>
      </c>
      <c r="F1664" s="2">
        <v>148313</v>
      </c>
    </row>
    <row r="1665" spans="1:6" x14ac:dyDescent="0.25">
      <c r="A1665" s="104">
        <v>22088</v>
      </c>
      <c r="B1665" s="104" t="s">
        <v>947</v>
      </c>
      <c r="C1665" s="104" t="s">
        <v>4913</v>
      </c>
      <c r="D1665" s="104" t="s">
        <v>4915</v>
      </c>
      <c r="E1665" s="2">
        <v>66059</v>
      </c>
      <c r="F1665" s="2">
        <v>66059</v>
      </c>
    </row>
    <row r="1666" spans="1:6" x14ac:dyDescent="0.25">
      <c r="A1666" s="104">
        <v>22090</v>
      </c>
      <c r="B1666" s="104" t="s">
        <v>947</v>
      </c>
      <c r="C1666" s="104" t="s">
        <v>9789</v>
      </c>
      <c r="D1666" s="104" t="s">
        <v>9791</v>
      </c>
      <c r="E1666" s="2">
        <v>23773</v>
      </c>
      <c r="F1666" s="2">
        <v>23773</v>
      </c>
    </row>
    <row r="1667" spans="1:6" x14ac:dyDescent="0.25">
      <c r="A1667" s="104">
        <v>205672</v>
      </c>
      <c r="B1667" s="104" t="s">
        <v>947</v>
      </c>
      <c r="C1667" s="104" t="s">
        <v>8095</v>
      </c>
      <c r="D1667" s="104" t="s">
        <v>8097</v>
      </c>
      <c r="E1667" s="2">
        <v>47606</v>
      </c>
      <c r="F1667" s="2">
        <v>47606</v>
      </c>
    </row>
    <row r="1668" spans="1:6" x14ac:dyDescent="0.25">
      <c r="A1668" s="104">
        <v>24034</v>
      </c>
      <c r="B1668" s="104" t="s">
        <v>947</v>
      </c>
      <c r="C1668" s="104" t="s">
        <v>5426</v>
      </c>
      <c r="D1668" s="104" t="s">
        <v>5428</v>
      </c>
      <c r="E1668" s="2">
        <v>120691</v>
      </c>
      <c r="F1668" s="2">
        <v>120691</v>
      </c>
    </row>
    <row r="1669" spans="1:6" x14ac:dyDescent="0.25">
      <c r="A1669" s="104">
        <v>22518</v>
      </c>
      <c r="B1669" s="104" t="s">
        <v>947</v>
      </c>
      <c r="C1669" s="104" t="s">
        <v>1238</v>
      </c>
      <c r="D1669" s="104" t="s">
        <v>1240</v>
      </c>
      <c r="E1669" s="2">
        <v>527408</v>
      </c>
      <c r="F1669" s="2">
        <v>527408</v>
      </c>
    </row>
    <row r="1670" spans="1:6" x14ac:dyDescent="0.25">
      <c r="A1670" s="104">
        <v>27665</v>
      </c>
      <c r="B1670" s="104" t="s">
        <v>947</v>
      </c>
      <c r="C1670" s="104" t="s">
        <v>10100</v>
      </c>
      <c r="D1670" s="104" t="s">
        <v>10102</v>
      </c>
      <c r="E1670" s="2">
        <v>46999</v>
      </c>
      <c r="F1670" s="2">
        <v>46999</v>
      </c>
    </row>
    <row r="1671" spans="1:6" x14ac:dyDescent="0.25">
      <c r="A1671" s="104">
        <v>26130</v>
      </c>
      <c r="B1671" s="104" t="s">
        <v>947</v>
      </c>
      <c r="C1671" s="104" t="s">
        <v>14219</v>
      </c>
      <c r="D1671" s="104" t="s">
        <v>14221</v>
      </c>
      <c r="E1671" s="2">
        <v>5232</v>
      </c>
      <c r="F1671" s="2">
        <v>5232</v>
      </c>
    </row>
    <row r="1672" spans="1:6" x14ac:dyDescent="0.25">
      <c r="A1672" s="104">
        <v>25797</v>
      </c>
      <c r="B1672" s="104" t="s">
        <v>947</v>
      </c>
      <c r="C1672" s="104" t="s">
        <v>6232</v>
      </c>
      <c r="D1672" s="104" t="s">
        <v>6234</v>
      </c>
      <c r="E1672" s="2">
        <v>59868</v>
      </c>
      <c r="F1672" s="2">
        <v>59868</v>
      </c>
    </row>
    <row r="1673" spans="1:6" x14ac:dyDescent="0.25">
      <c r="A1673" s="104">
        <v>25787</v>
      </c>
      <c r="B1673" s="104" t="s">
        <v>947</v>
      </c>
      <c r="C1673" s="104" t="s">
        <v>5219</v>
      </c>
      <c r="D1673" s="104" t="s">
        <v>5221</v>
      </c>
      <c r="E1673" s="2">
        <v>63236</v>
      </c>
      <c r="F1673" s="2">
        <v>63236</v>
      </c>
    </row>
    <row r="1674" spans="1:6" x14ac:dyDescent="0.25">
      <c r="A1674" s="104">
        <v>580835</v>
      </c>
      <c r="B1674" s="104" t="s">
        <v>947</v>
      </c>
      <c r="C1674" s="104" t="s">
        <v>13208</v>
      </c>
      <c r="D1674" s="104" t="s">
        <v>13210</v>
      </c>
      <c r="E1674" s="2">
        <v>4007</v>
      </c>
      <c r="F1674" s="2">
        <v>4007</v>
      </c>
    </row>
    <row r="1675" spans="1:6" x14ac:dyDescent="0.25">
      <c r="A1675" s="104">
        <v>451646</v>
      </c>
      <c r="B1675" s="104" t="s">
        <v>947</v>
      </c>
      <c r="C1675" s="104" t="s">
        <v>8419</v>
      </c>
      <c r="D1675" s="104" t="s">
        <v>8421</v>
      </c>
      <c r="E1675" s="2">
        <v>30738</v>
      </c>
      <c r="F1675" s="2">
        <v>30738</v>
      </c>
    </row>
    <row r="1676" spans="1:6" x14ac:dyDescent="0.25">
      <c r="A1676" s="104">
        <v>21519</v>
      </c>
      <c r="B1676" s="104" t="s">
        <v>947</v>
      </c>
      <c r="C1676" s="104" t="s">
        <v>7639</v>
      </c>
      <c r="D1676" s="104" t="s">
        <v>7641</v>
      </c>
      <c r="E1676" s="2">
        <v>55295</v>
      </c>
      <c r="F1676" s="2">
        <v>55295</v>
      </c>
    </row>
    <row r="1677" spans="1:6" x14ac:dyDescent="0.25">
      <c r="A1677" s="104">
        <v>26849</v>
      </c>
      <c r="B1677" s="104" t="s">
        <v>947</v>
      </c>
      <c r="C1677" s="104" t="s">
        <v>8254</v>
      </c>
      <c r="D1677" s="104" t="s">
        <v>22424</v>
      </c>
      <c r="E1677" s="2">
        <v>28514</v>
      </c>
      <c r="F1677" s="2">
        <v>28514</v>
      </c>
    </row>
    <row r="1678" spans="1:6" x14ac:dyDescent="0.25">
      <c r="A1678" s="104">
        <v>546375</v>
      </c>
      <c r="B1678" s="104" t="s">
        <v>947</v>
      </c>
      <c r="C1678" s="104" t="s">
        <v>12585</v>
      </c>
      <c r="D1678" s="104" t="s">
        <v>12587</v>
      </c>
      <c r="E1678" s="2">
        <v>13349</v>
      </c>
      <c r="F1678" s="2">
        <v>13349</v>
      </c>
    </row>
    <row r="1679" spans="1:6" x14ac:dyDescent="0.25">
      <c r="A1679" s="104">
        <v>26154</v>
      </c>
      <c r="B1679" s="104" t="s">
        <v>947</v>
      </c>
      <c r="C1679" s="104" t="s">
        <v>4441</v>
      </c>
      <c r="D1679" s="104" t="s">
        <v>4443</v>
      </c>
      <c r="E1679" s="2">
        <v>129794</v>
      </c>
      <c r="F1679" s="2">
        <v>129794</v>
      </c>
    </row>
    <row r="1680" spans="1:6" x14ac:dyDescent="0.25">
      <c r="A1680" s="104">
        <v>711687</v>
      </c>
      <c r="B1680" s="104" t="s">
        <v>947</v>
      </c>
      <c r="C1680" s="104" t="s">
        <v>7426</v>
      </c>
      <c r="D1680" s="104" t="s">
        <v>22096</v>
      </c>
      <c r="E1680" s="2">
        <v>31418</v>
      </c>
      <c r="F1680" s="2">
        <v>31418</v>
      </c>
    </row>
    <row r="1681" spans="1:6" x14ac:dyDescent="0.25">
      <c r="A1681" s="104">
        <v>22684</v>
      </c>
      <c r="B1681" s="104" t="s">
        <v>947</v>
      </c>
      <c r="C1681" s="104" t="s">
        <v>2210</v>
      </c>
      <c r="D1681" s="104" t="s">
        <v>2212</v>
      </c>
      <c r="E1681" s="2">
        <v>396821</v>
      </c>
      <c r="F1681" s="2">
        <v>396821</v>
      </c>
    </row>
    <row r="1682" spans="1:6" x14ac:dyDescent="0.25">
      <c r="A1682" s="104">
        <v>20769</v>
      </c>
      <c r="B1682" s="104" t="s">
        <v>947</v>
      </c>
      <c r="C1682" s="104" t="s">
        <v>6106</v>
      </c>
      <c r="D1682" s="104" t="s">
        <v>6108</v>
      </c>
      <c r="E1682" s="2">
        <v>87695</v>
      </c>
      <c r="F1682" s="2">
        <v>87695</v>
      </c>
    </row>
    <row r="1683" spans="1:6" x14ac:dyDescent="0.25">
      <c r="A1683" s="104">
        <v>26249</v>
      </c>
      <c r="B1683" s="104" t="s">
        <v>947</v>
      </c>
      <c r="C1683" s="104" t="s">
        <v>2801</v>
      </c>
      <c r="D1683" s="104" t="s">
        <v>2803</v>
      </c>
      <c r="E1683" s="2">
        <v>239012</v>
      </c>
      <c r="F1683" s="2">
        <v>239012</v>
      </c>
    </row>
    <row r="1684" spans="1:6" x14ac:dyDescent="0.25">
      <c r="A1684" s="104">
        <v>22366</v>
      </c>
      <c r="B1684" s="104" t="s">
        <v>947</v>
      </c>
      <c r="C1684" s="104" t="s">
        <v>8053</v>
      </c>
      <c r="D1684" s="104" t="s">
        <v>8055</v>
      </c>
      <c r="E1684" s="2">
        <v>41123</v>
      </c>
      <c r="F1684" s="2">
        <v>41123</v>
      </c>
    </row>
    <row r="1685" spans="1:6" x14ac:dyDescent="0.25">
      <c r="A1685" s="104">
        <v>22351</v>
      </c>
      <c r="B1685" s="104" t="s">
        <v>947</v>
      </c>
      <c r="C1685" s="104" t="s">
        <v>1469</v>
      </c>
      <c r="D1685" s="104" t="s">
        <v>1471</v>
      </c>
      <c r="E1685" s="2">
        <v>404866</v>
      </c>
      <c r="F1685" s="2">
        <v>404866</v>
      </c>
    </row>
    <row r="1686" spans="1:6" x14ac:dyDescent="0.25">
      <c r="A1686" s="104">
        <v>27545</v>
      </c>
      <c r="B1686" s="104" t="s">
        <v>947</v>
      </c>
      <c r="C1686" s="104" t="s">
        <v>8062</v>
      </c>
      <c r="D1686" s="104" t="s">
        <v>8064</v>
      </c>
      <c r="E1686" s="2">
        <v>28749</v>
      </c>
      <c r="F1686" s="2">
        <v>28749</v>
      </c>
    </row>
    <row r="1687" spans="1:6" x14ac:dyDescent="0.25">
      <c r="A1687" s="104">
        <v>27692</v>
      </c>
      <c r="B1687" s="104" t="s">
        <v>947</v>
      </c>
      <c r="C1687" s="104" t="s">
        <v>13844</v>
      </c>
      <c r="D1687" s="104" t="s">
        <v>14158</v>
      </c>
      <c r="E1687" s="2">
        <v>9060</v>
      </c>
      <c r="F1687" s="2">
        <v>9060</v>
      </c>
    </row>
    <row r="1688" spans="1:6" x14ac:dyDescent="0.25">
      <c r="A1688" s="104">
        <v>21520</v>
      </c>
      <c r="B1688" s="104" t="s">
        <v>947</v>
      </c>
      <c r="C1688" s="104" t="s">
        <v>14156</v>
      </c>
      <c r="D1688" s="104" t="s">
        <v>13846</v>
      </c>
      <c r="E1688" s="2">
        <v>11541</v>
      </c>
      <c r="F1688" s="2">
        <v>11541</v>
      </c>
    </row>
    <row r="1689" spans="1:6" x14ac:dyDescent="0.25">
      <c r="A1689" s="104">
        <v>23362</v>
      </c>
      <c r="B1689" s="104" t="s">
        <v>947</v>
      </c>
      <c r="C1689" s="104" t="s">
        <v>8629</v>
      </c>
      <c r="D1689" s="104" t="s">
        <v>21817</v>
      </c>
      <c r="E1689" s="2">
        <v>18821</v>
      </c>
      <c r="F1689" s="2">
        <v>18821</v>
      </c>
    </row>
    <row r="1690" spans="1:6" x14ac:dyDescent="0.25">
      <c r="A1690" s="104">
        <v>25327</v>
      </c>
      <c r="B1690" s="104" t="s">
        <v>947</v>
      </c>
      <c r="C1690" s="104" t="s">
        <v>10318</v>
      </c>
      <c r="D1690" s="104" t="s">
        <v>10320</v>
      </c>
      <c r="E1690" s="2">
        <v>17835</v>
      </c>
      <c r="F1690" s="2">
        <v>17835</v>
      </c>
    </row>
    <row r="1691" spans="1:6" x14ac:dyDescent="0.25">
      <c r="A1691" s="104">
        <v>28176</v>
      </c>
      <c r="B1691" s="104" t="s">
        <v>947</v>
      </c>
      <c r="C1691" s="104" t="s">
        <v>19039</v>
      </c>
      <c r="D1691" s="104" t="s">
        <v>19040</v>
      </c>
      <c r="E1691" s="2">
        <v>75628</v>
      </c>
      <c r="F1691" s="2">
        <v>75628</v>
      </c>
    </row>
    <row r="1692" spans="1:6" x14ac:dyDescent="0.25">
      <c r="A1692" s="104">
        <v>27819</v>
      </c>
      <c r="B1692" s="104" t="s">
        <v>947</v>
      </c>
      <c r="C1692" s="104" t="s">
        <v>7999</v>
      </c>
      <c r="D1692" s="104" t="s">
        <v>8001</v>
      </c>
      <c r="E1692" s="2">
        <v>21736</v>
      </c>
      <c r="F1692" s="2">
        <v>21736</v>
      </c>
    </row>
    <row r="1693" spans="1:6" x14ac:dyDescent="0.25">
      <c r="A1693" s="104">
        <v>20772</v>
      </c>
      <c r="B1693" s="104" t="s">
        <v>947</v>
      </c>
      <c r="C1693" s="104" t="s">
        <v>2834</v>
      </c>
      <c r="D1693" s="104" t="s">
        <v>2836</v>
      </c>
      <c r="E1693" s="2">
        <v>203006</v>
      </c>
      <c r="F1693" s="2">
        <v>203006</v>
      </c>
    </row>
    <row r="1694" spans="1:6" x14ac:dyDescent="0.25">
      <c r="A1694" s="104">
        <v>569417</v>
      </c>
      <c r="B1694" s="104" t="s">
        <v>947</v>
      </c>
      <c r="C1694" s="104" t="s">
        <v>6687</v>
      </c>
      <c r="D1694" s="104" t="s">
        <v>6689</v>
      </c>
      <c r="E1694" s="2">
        <v>44656</v>
      </c>
      <c r="F1694" s="2">
        <v>44656</v>
      </c>
    </row>
    <row r="1695" spans="1:6" x14ac:dyDescent="0.25">
      <c r="A1695" s="104">
        <v>24012</v>
      </c>
      <c r="B1695" s="104" t="s">
        <v>947</v>
      </c>
      <c r="C1695" s="104" t="s">
        <v>3330</v>
      </c>
      <c r="D1695" s="104" t="s">
        <v>3332</v>
      </c>
      <c r="E1695" s="2">
        <v>181099</v>
      </c>
      <c r="F1695" s="2">
        <v>181099</v>
      </c>
    </row>
    <row r="1696" spans="1:6" x14ac:dyDescent="0.25">
      <c r="A1696" s="104">
        <v>24013</v>
      </c>
      <c r="B1696" s="104" t="s">
        <v>947</v>
      </c>
      <c r="C1696" s="104" t="s">
        <v>14635</v>
      </c>
      <c r="D1696" s="104" t="s">
        <v>14637</v>
      </c>
      <c r="E1696" s="2">
        <v>8418</v>
      </c>
      <c r="F1696" s="2">
        <v>8418</v>
      </c>
    </row>
    <row r="1697" spans="1:6" x14ac:dyDescent="0.25">
      <c r="A1697" s="104">
        <v>131302</v>
      </c>
      <c r="B1697" s="104" t="s">
        <v>947</v>
      </c>
      <c r="C1697" s="104" t="s">
        <v>17410</v>
      </c>
      <c r="D1697" s="104" t="s">
        <v>17412</v>
      </c>
      <c r="E1697" s="2">
        <v>70</v>
      </c>
      <c r="F1697" s="2">
        <v>70</v>
      </c>
    </row>
    <row r="1698" spans="1:6" x14ac:dyDescent="0.25">
      <c r="A1698" s="104">
        <v>794618</v>
      </c>
      <c r="B1698" s="104" t="s">
        <v>947</v>
      </c>
      <c r="C1698" s="104" t="s">
        <v>8971</v>
      </c>
      <c r="D1698" s="104" t="s">
        <v>8973</v>
      </c>
      <c r="E1698" s="2">
        <v>24973</v>
      </c>
      <c r="F1698" s="2">
        <v>24973</v>
      </c>
    </row>
    <row r="1699" spans="1:6" x14ac:dyDescent="0.25">
      <c r="A1699" s="104">
        <v>131191</v>
      </c>
      <c r="B1699" s="104" t="s">
        <v>947</v>
      </c>
      <c r="C1699" s="104" t="s">
        <v>11253</v>
      </c>
      <c r="D1699" s="104" t="s">
        <v>11255</v>
      </c>
      <c r="E1699" s="2">
        <v>17724</v>
      </c>
      <c r="F1699" s="2">
        <v>17724</v>
      </c>
    </row>
    <row r="1700" spans="1:6" x14ac:dyDescent="0.25">
      <c r="A1700" s="104">
        <v>23410</v>
      </c>
      <c r="B1700" s="104" t="s">
        <v>947</v>
      </c>
      <c r="C1700" s="104" t="s">
        <v>11952</v>
      </c>
      <c r="D1700" s="104" t="s">
        <v>11954</v>
      </c>
      <c r="E1700" s="2">
        <v>13811</v>
      </c>
      <c r="F1700" s="2">
        <v>13811</v>
      </c>
    </row>
    <row r="1701" spans="1:6" x14ac:dyDescent="0.25">
      <c r="A1701" s="104">
        <v>23288</v>
      </c>
      <c r="B1701" s="104" t="s">
        <v>947</v>
      </c>
      <c r="C1701" s="104" t="s">
        <v>4216</v>
      </c>
      <c r="D1701" s="104" t="s">
        <v>4218</v>
      </c>
      <c r="E1701" s="2">
        <v>109403</v>
      </c>
      <c r="F1701" s="2">
        <v>109403</v>
      </c>
    </row>
    <row r="1702" spans="1:6" x14ac:dyDescent="0.25">
      <c r="A1702" s="104">
        <v>205845</v>
      </c>
      <c r="B1702" s="104" t="s">
        <v>947</v>
      </c>
      <c r="C1702" s="104" t="s">
        <v>3889</v>
      </c>
      <c r="D1702" s="104" t="s">
        <v>3891</v>
      </c>
      <c r="E1702" s="2">
        <v>150347</v>
      </c>
      <c r="F1702" s="2">
        <v>150347</v>
      </c>
    </row>
    <row r="1703" spans="1:6" x14ac:dyDescent="0.25">
      <c r="A1703" s="104">
        <v>743566</v>
      </c>
      <c r="B1703" s="104" t="s">
        <v>947</v>
      </c>
      <c r="C1703" s="104" t="s">
        <v>13646</v>
      </c>
      <c r="D1703" s="104" t="s">
        <v>13648</v>
      </c>
      <c r="E1703" s="2">
        <v>13735</v>
      </c>
      <c r="F1703" s="2">
        <v>13735</v>
      </c>
    </row>
    <row r="1704" spans="1:6" x14ac:dyDescent="0.25">
      <c r="A1704" s="104">
        <v>23239</v>
      </c>
      <c r="B1704" s="104" t="s">
        <v>947</v>
      </c>
      <c r="C1704" s="104" t="s">
        <v>21818</v>
      </c>
      <c r="D1704" s="104" t="s">
        <v>21819</v>
      </c>
      <c r="E1704" s="2">
        <v>41961</v>
      </c>
      <c r="F1704" s="2">
        <v>41961</v>
      </c>
    </row>
    <row r="1705" spans="1:6" x14ac:dyDescent="0.25">
      <c r="A1705" s="104">
        <v>461670</v>
      </c>
      <c r="B1705" s="104" t="s">
        <v>947</v>
      </c>
      <c r="C1705" s="104" t="s">
        <v>15032</v>
      </c>
      <c r="D1705" s="104" t="s">
        <v>15034</v>
      </c>
      <c r="E1705" s="2">
        <v>3975</v>
      </c>
      <c r="F1705" s="2">
        <v>3975</v>
      </c>
    </row>
    <row r="1706" spans="1:6" x14ac:dyDescent="0.25">
      <c r="A1706" s="104">
        <v>726797</v>
      </c>
      <c r="B1706" s="104" t="s">
        <v>947</v>
      </c>
      <c r="C1706" s="104" t="s">
        <v>2189</v>
      </c>
      <c r="D1706" s="104" t="s">
        <v>2191</v>
      </c>
      <c r="E1706" s="2">
        <v>299175</v>
      </c>
      <c r="F1706" s="2">
        <v>299175</v>
      </c>
    </row>
    <row r="1707" spans="1:6" x14ac:dyDescent="0.25">
      <c r="A1707" s="104">
        <v>23330</v>
      </c>
      <c r="B1707" s="104" t="s">
        <v>947</v>
      </c>
      <c r="C1707" s="104" t="s">
        <v>9022</v>
      </c>
      <c r="D1707" s="104" t="s">
        <v>9024</v>
      </c>
      <c r="E1707" s="2">
        <v>26070</v>
      </c>
      <c r="F1707" s="2">
        <v>26070</v>
      </c>
    </row>
    <row r="1708" spans="1:6" x14ac:dyDescent="0.25">
      <c r="A1708" s="104">
        <v>23278</v>
      </c>
      <c r="B1708" s="104" t="s">
        <v>947</v>
      </c>
      <c r="C1708" s="104" t="s">
        <v>14690</v>
      </c>
      <c r="D1708" s="104" t="s">
        <v>14692</v>
      </c>
      <c r="E1708" s="2">
        <v>1573</v>
      </c>
      <c r="F1708" s="2">
        <v>1573</v>
      </c>
    </row>
    <row r="1709" spans="1:6" x14ac:dyDescent="0.25">
      <c r="A1709" s="104">
        <v>193238</v>
      </c>
      <c r="B1709" s="104" t="s">
        <v>947</v>
      </c>
      <c r="C1709" s="104" t="s">
        <v>10138</v>
      </c>
      <c r="D1709" s="104" t="s">
        <v>10140</v>
      </c>
      <c r="E1709" s="2">
        <v>19355</v>
      </c>
      <c r="F1709" s="2">
        <v>19355</v>
      </c>
    </row>
    <row r="1710" spans="1:6" x14ac:dyDescent="0.25">
      <c r="A1710" s="104">
        <v>23240</v>
      </c>
      <c r="B1710" s="104" t="s">
        <v>947</v>
      </c>
      <c r="C1710" s="104" t="s">
        <v>2087</v>
      </c>
      <c r="D1710" s="104" t="s">
        <v>2089</v>
      </c>
      <c r="E1710" s="2">
        <v>256456</v>
      </c>
      <c r="F1710" s="2">
        <v>256456</v>
      </c>
    </row>
    <row r="1711" spans="1:6" x14ac:dyDescent="0.25">
      <c r="A1711" s="104">
        <v>441041</v>
      </c>
      <c r="B1711" s="104" t="s">
        <v>947</v>
      </c>
      <c r="C1711" s="104" t="s">
        <v>11394</v>
      </c>
      <c r="D1711" s="104" t="s">
        <v>11396</v>
      </c>
      <c r="E1711" s="2">
        <v>38454</v>
      </c>
      <c r="F1711" s="2">
        <v>38454</v>
      </c>
    </row>
    <row r="1712" spans="1:6" x14ac:dyDescent="0.25">
      <c r="A1712" s="104">
        <v>23292</v>
      </c>
      <c r="B1712" s="104" t="s">
        <v>947</v>
      </c>
      <c r="C1712" s="104" t="s">
        <v>3925</v>
      </c>
      <c r="D1712" s="104" t="s">
        <v>3927</v>
      </c>
      <c r="E1712" s="2">
        <v>94637</v>
      </c>
      <c r="F1712" s="2">
        <v>94637</v>
      </c>
    </row>
    <row r="1713" spans="1:6" x14ac:dyDescent="0.25">
      <c r="A1713" s="104">
        <v>19738</v>
      </c>
      <c r="B1713" s="104" t="s">
        <v>947</v>
      </c>
      <c r="C1713" s="104" t="s">
        <v>7034</v>
      </c>
      <c r="D1713" s="104" t="s">
        <v>7036</v>
      </c>
      <c r="E1713" s="2">
        <v>35171</v>
      </c>
      <c r="F1713" s="2">
        <v>35171</v>
      </c>
    </row>
    <row r="1714" spans="1:6" x14ac:dyDescent="0.25">
      <c r="A1714" s="104">
        <v>19730</v>
      </c>
      <c r="B1714" s="104" t="s">
        <v>947</v>
      </c>
      <c r="C1714" s="104" t="s">
        <v>2042</v>
      </c>
      <c r="D1714" s="104" t="s">
        <v>2044</v>
      </c>
      <c r="E1714" s="2">
        <v>277031</v>
      </c>
      <c r="F1714" s="2">
        <v>277031</v>
      </c>
    </row>
    <row r="1715" spans="1:6" x14ac:dyDescent="0.25">
      <c r="A1715" s="104">
        <v>19609</v>
      </c>
      <c r="B1715" s="104" t="s">
        <v>947</v>
      </c>
      <c r="C1715" s="104" t="s">
        <v>5312</v>
      </c>
      <c r="D1715" s="104" t="s">
        <v>5314</v>
      </c>
      <c r="E1715" s="2">
        <v>93081</v>
      </c>
      <c r="F1715" s="2">
        <v>93081</v>
      </c>
    </row>
    <row r="1716" spans="1:6" x14ac:dyDescent="0.25">
      <c r="A1716" s="104">
        <v>19629</v>
      </c>
      <c r="B1716" s="104" t="s">
        <v>947</v>
      </c>
      <c r="C1716" s="104" t="s">
        <v>4012</v>
      </c>
      <c r="D1716" s="104" t="s">
        <v>4014</v>
      </c>
      <c r="E1716" s="2">
        <v>136803</v>
      </c>
      <c r="F1716" s="2">
        <v>136803</v>
      </c>
    </row>
    <row r="1717" spans="1:6" x14ac:dyDescent="0.25">
      <c r="A1717" s="104">
        <v>684255</v>
      </c>
      <c r="B1717" s="104" t="s">
        <v>947</v>
      </c>
      <c r="C1717" s="104" t="s">
        <v>12036</v>
      </c>
      <c r="D1717" s="104" t="s">
        <v>12038</v>
      </c>
      <c r="E1717" s="2">
        <v>13429</v>
      </c>
      <c r="F1717" s="2">
        <v>13429</v>
      </c>
    </row>
    <row r="1718" spans="1:6" x14ac:dyDescent="0.25">
      <c r="A1718" s="104">
        <v>23598</v>
      </c>
      <c r="B1718" s="104" t="s">
        <v>947</v>
      </c>
      <c r="C1718" s="104" t="s">
        <v>12880</v>
      </c>
      <c r="D1718" s="104" t="s">
        <v>21845</v>
      </c>
      <c r="E1718" s="2">
        <v>14464</v>
      </c>
      <c r="F1718" s="2">
        <v>14464</v>
      </c>
    </row>
    <row r="1719" spans="1:6" x14ac:dyDescent="0.25">
      <c r="A1719" s="104">
        <v>23569</v>
      </c>
      <c r="B1719" s="104" t="s">
        <v>947</v>
      </c>
      <c r="C1719" s="104" t="s">
        <v>10747</v>
      </c>
      <c r="D1719" s="104" t="s">
        <v>10749</v>
      </c>
      <c r="E1719" s="2">
        <v>16337</v>
      </c>
      <c r="F1719" s="2">
        <v>16337</v>
      </c>
    </row>
    <row r="1720" spans="1:6" x14ac:dyDescent="0.25">
      <c r="A1720" s="104">
        <v>23581</v>
      </c>
      <c r="B1720" s="104" t="s">
        <v>947</v>
      </c>
      <c r="C1720" s="104" t="s">
        <v>10456</v>
      </c>
      <c r="D1720" s="104" t="s">
        <v>10458</v>
      </c>
      <c r="E1720" s="2">
        <v>22178</v>
      </c>
      <c r="F1720" s="2">
        <v>22178</v>
      </c>
    </row>
    <row r="1721" spans="1:6" x14ac:dyDescent="0.25">
      <c r="A1721" s="104">
        <v>193680</v>
      </c>
      <c r="B1721" s="104" t="s">
        <v>947</v>
      </c>
      <c r="C1721" s="104" t="s">
        <v>2789</v>
      </c>
      <c r="D1721" s="104" t="s">
        <v>2791</v>
      </c>
      <c r="E1721" s="2">
        <v>169031</v>
      </c>
      <c r="F1721" s="2">
        <v>169031</v>
      </c>
    </row>
    <row r="1722" spans="1:6" x14ac:dyDescent="0.25">
      <c r="A1722" s="104">
        <v>23570</v>
      </c>
      <c r="B1722" s="104" t="s">
        <v>947</v>
      </c>
      <c r="C1722" s="104" t="s">
        <v>14363</v>
      </c>
      <c r="D1722" s="104" t="s">
        <v>14365</v>
      </c>
      <c r="E1722" s="2">
        <v>7003</v>
      </c>
      <c r="F1722" s="2">
        <v>7003</v>
      </c>
    </row>
    <row r="1723" spans="1:6" x14ac:dyDescent="0.25">
      <c r="A1723" s="104">
        <v>527360</v>
      </c>
      <c r="B1723" s="104" t="s">
        <v>947</v>
      </c>
      <c r="C1723" s="104" t="s">
        <v>13259</v>
      </c>
      <c r="D1723" s="104" t="s">
        <v>13261</v>
      </c>
      <c r="E1723" s="2">
        <v>8712</v>
      </c>
      <c r="F1723" s="2">
        <v>8712</v>
      </c>
    </row>
    <row r="1724" spans="1:6" x14ac:dyDescent="0.25">
      <c r="A1724" s="104">
        <v>23597</v>
      </c>
      <c r="B1724" s="104" t="s">
        <v>947</v>
      </c>
      <c r="C1724" s="104" t="s">
        <v>10303</v>
      </c>
      <c r="D1724" s="104" t="s">
        <v>10305</v>
      </c>
      <c r="E1724" s="2">
        <v>22733</v>
      </c>
      <c r="F1724" s="2">
        <v>22733</v>
      </c>
    </row>
    <row r="1725" spans="1:6" x14ac:dyDescent="0.25">
      <c r="A1725" s="104">
        <v>23571</v>
      </c>
      <c r="B1725" s="104" t="s">
        <v>947</v>
      </c>
      <c r="C1725" s="104" t="s">
        <v>10999</v>
      </c>
      <c r="D1725" s="104" t="s">
        <v>11001</v>
      </c>
      <c r="E1725" s="2">
        <v>17302</v>
      </c>
      <c r="F1725" s="2">
        <v>17302</v>
      </c>
    </row>
    <row r="1726" spans="1:6" x14ac:dyDescent="0.25">
      <c r="A1726" s="104">
        <v>23583</v>
      </c>
      <c r="B1726" s="104" t="s">
        <v>947</v>
      </c>
      <c r="C1726" s="104" t="s">
        <v>6205</v>
      </c>
      <c r="D1726" s="104" t="s">
        <v>6207</v>
      </c>
      <c r="E1726" s="2">
        <v>35500</v>
      </c>
      <c r="F1726" s="2">
        <v>35500</v>
      </c>
    </row>
    <row r="1727" spans="1:6" x14ac:dyDescent="0.25">
      <c r="A1727" s="104">
        <v>23586</v>
      </c>
      <c r="B1727" s="104" t="s">
        <v>947</v>
      </c>
      <c r="C1727" s="104" t="s">
        <v>9609</v>
      </c>
      <c r="D1727" s="104" t="s">
        <v>9611</v>
      </c>
      <c r="E1727" s="2">
        <v>30883</v>
      </c>
      <c r="F1727" s="2">
        <v>30883</v>
      </c>
    </row>
    <row r="1728" spans="1:6" x14ac:dyDescent="0.25">
      <c r="A1728" s="104">
        <v>23572</v>
      </c>
      <c r="B1728" s="104" t="s">
        <v>947</v>
      </c>
      <c r="C1728" s="104" t="s">
        <v>5759</v>
      </c>
      <c r="D1728" s="104" t="s">
        <v>5761</v>
      </c>
      <c r="E1728" s="2">
        <v>75200</v>
      </c>
      <c r="F1728" s="2">
        <v>75200</v>
      </c>
    </row>
    <row r="1729" spans="1:6" x14ac:dyDescent="0.25">
      <c r="A1729" s="104">
        <v>23584</v>
      </c>
      <c r="B1729" s="104" t="s">
        <v>947</v>
      </c>
      <c r="C1729" s="104" t="s">
        <v>8269</v>
      </c>
      <c r="D1729" s="104" t="s">
        <v>8271</v>
      </c>
      <c r="E1729" s="2">
        <v>51820</v>
      </c>
      <c r="F1729" s="2">
        <v>51820</v>
      </c>
    </row>
    <row r="1730" spans="1:6" x14ac:dyDescent="0.25">
      <c r="A1730" s="104">
        <v>23585</v>
      </c>
      <c r="B1730" s="104" t="s">
        <v>947</v>
      </c>
      <c r="C1730" s="104" t="s">
        <v>14120</v>
      </c>
      <c r="D1730" s="104" t="s">
        <v>14122</v>
      </c>
      <c r="E1730" s="2">
        <v>7878</v>
      </c>
      <c r="F1730" s="2">
        <v>7878</v>
      </c>
    </row>
    <row r="1731" spans="1:6" x14ac:dyDescent="0.25">
      <c r="A1731" s="104">
        <v>192187</v>
      </c>
      <c r="B1731" s="104" t="s">
        <v>947</v>
      </c>
      <c r="C1731" s="104" t="s">
        <v>7100</v>
      </c>
      <c r="D1731" s="104" t="s">
        <v>22425</v>
      </c>
      <c r="E1731" s="2">
        <v>41663</v>
      </c>
      <c r="F1731" s="2">
        <v>41663</v>
      </c>
    </row>
    <row r="1732" spans="1:6" x14ac:dyDescent="0.25">
      <c r="A1732" s="104">
        <v>709219</v>
      </c>
      <c r="B1732" s="104" t="s">
        <v>947</v>
      </c>
      <c r="C1732" s="104" t="s">
        <v>16708</v>
      </c>
      <c r="D1732" s="104" t="s">
        <v>16710</v>
      </c>
      <c r="E1732" s="2">
        <v>3165</v>
      </c>
      <c r="F1732" s="2">
        <v>3165</v>
      </c>
    </row>
    <row r="1733" spans="1:6" x14ac:dyDescent="0.25">
      <c r="A1733" s="104">
        <v>23573</v>
      </c>
      <c r="B1733" s="104" t="s">
        <v>947</v>
      </c>
      <c r="C1733" s="104" t="s">
        <v>2588</v>
      </c>
      <c r="D1733" s="104" t="s">
        <v>2590</v>
      </c>
      <c r="E1733" s="2">
        <v>226147</v>
      </c>
      <c r="F1733" s="2">
        <v>226147</v>
      </c>
    </row>
    <row r="1734" spans="1:6" x14ac:dyDescent="0.25">
      <c r="A1734" s="104">
        <v>23574</v>
      </c>
      <c r="B1734" s="104" t="s">
        <v>947</v>
      </c>
      <c r="C1734" s="104" t="s">
        <v>15326</v>
      </c>
      <c r="D1734" s="104" t="s">
        <v>15328</v>
      </c>
      <c r="E1734" s="2">
        <v>4576</v>
      </c>
      <c r="F1734" s="2">
        <v>4576</v>
      </c>
    </row>
    <row r="1735" spans="1:6" x14ac:dyDescent="0.25">
      <c r="A1735" s="104">
        <v>21785</v>
      </c>
      <c r="B1735" s="104" t="s">
        <v>947</v>
      </c>
      <c r="C1735" s="104" t="s">
        <v>15112</v>
      </c>
      <c r="D1735" s="104" t="s">
        <v>15114</v>
      </c>
      <c r="E1735" s="2">
        <v>14164</v>
      </c>
      <c r="F1735" s="2">
        <v>14164</v>
      </c>
    </row>
    <row r="1736" spans="1:6" x14ac:dyDescent="0.25">
      <c r="A1736" s="104">
        <v>24047</v>
      </c>
      <c r="B1736" s="104" t="s">
        <v>947</v>
      </c>
      <c r="C1736" s="104" t="s">
        <v>7213</v>
      </c>
      <c r="D1736" s="104" t="s">
        <v>7215</v>
      </c>
      <c r="E1736" s="2">
        <v>61717</v>
      </c>
      <c r="F1736" s="2">
        <v>61717</v>
      </c>
    </row>
    <row r="1737" spans="1:6" x14ac:dyDescent="0.25">
      <c r="A1737" s="104">
        <v>22332</v>
      </c>
      <c r="B1737" s="104" t="s">
        <v>947</v>
      </c>
      <c r="C1737" s="104" t="s">
        <v>9465</v>
      </c>
      <c r="D1737" s="104" t="s">
        <v>9467</v>
      </c>
      <c r="E1737" s="2">
        <v>19719</v>
      </c>
      <c r="F1737" s="2">
        <v>19719</v>
      </c>
    </row>
    <row r="1738" spans="1:6" x14ac:dyDescent="0.25">
      <c r="A1738" s="104">
        <v>20173</v>
      </c>
      <c r="B1738" s="104" t="s">
        <v>947</v>
      </c>
      <c r="C1738" s="104" t="s">
        <v>2708</v>
      </c>
      <c r="D1738" s="104" t="s">
        <v>2710</v>
      </c>
      <c r="E1738" s="2">
        <v>248560</v>
      </c>
      <c r="F1738" s="2">
        <v>248560</v>
      </c>
    </row>
    <row r="1739" spans="1:6" x14ac:dyDescent="0.25">
      <c r="A1739" s="104">
        <v>27260</v>
      </c>
      <c r="B1739" s="104" t="s">
        <v>947</v>
      </c>
      <c r="C1739" s="104" t="s">
        <v>8500</v>
      </c>
      <c r="D1739" s="104" t="s">
        <v>8502</v>
      </c>
      <c r="E1739" s="2">
        <v>28251</v>
      </c>
      <c r="F1739" s="2">
        <v>28251</v>
      </c>
    </row>
    <row r="1740" spans="1:6" x14ac:dyDescent="0.25">
      <c r="A1740" s="104">
        <v>27254</v>
      </c>
      <c r="B1740" s="104" t="s">
        <v>947</v>
      </c>
      <c r="C1740" s="104" t="s">
        <v>5372</v>
      </c>
      <c r="D1740" s="104" t="s">
        <v>5374</v>
      </c>
      <c r="E1740" s="2">
        <v>61913</v>
      </c>
      <c r="F1740" s="2">
        <v>61913</v>
      </c>
    </row>
    <row r="1741" spans="1:6" x14ac:dyDescent="0.25">
      <c r="A1741" s="104">
        <v>20775</v>
      </c>
      <c r="B1741" s="104" t="s">
        <v>947</v>
      </c>
      <c r="C1741" s="104" t="s">
        <v>1832</v>
      </c>
      <c r="D1741" s="104" t="s">
        <v>21641</v>
      </c>
      <c r="E1741" s="2">
        <v>433960</v>
      </c>
      <c r="F1741" s="2">
        <v>433960</v>
      </c>
    </row>
    <row r="1742" spans="1:6" x14ac:dyDescent="0.25">
      <c r="A1742" s="104">
        <v>21120</v>
      </c>
      <c r="B1742" s="104" t="s">
        <v>947</v>
      </c>
      <c r="C1742" s="104" t="s">
        <v>6854</v>
      </c>
      <c r="D1742" s="104" t="s">
        <v>6856</v>
      </c>
      <c r="E1742" s="2">
        <v>56630</v>
      </c>
      <c r="F1742" s="2">
        <v>56630</v>
      </c>
    </row>
    <row r="1743" spans="1:6" x14ac:dyDescent="0.25">
      <c r="A1743" s="104">
        <v>869019</v>
      </c>
      <c r="B1743" s="104" t="s">
        <v>947</v>
      </c>
      <c r="C1743" s="104" t="s">
        <v>22426</v>
      </c>
      <c r="D1743" s="104" t="s">
        <v>22427</v>
      </c>
      <c r="E1743" s="2">
        <v>27357</v>
      </c>
      <c r="F1743" s="2">
        <v>27357</v>
      </c>
    </row>
    <row r="1744" spans="1:6" x14ac:dyDescent="0.25">
      <c r="A1744" s="104">
        <v>21201</v>
      </c>
      <c r="B1744" s="104" t="s">
        <v>947</v>
      </c>
      <c r="C1744" s="104" t="s">
        <v>17351</v>
      </c>
      <c r="D1744" s="104" t="s">
        <v>17353</v>
      </c>
      <c r="E1744" s="2">
        <v>229693</v>
      </c>
      <c r="F1744" s="2">
        <v>229693</v>
      </c>
    </row>
    <row r="1745" spans="1:6" x14ac:dyDescent="0.25">
      <c r="A1745" s="104">
        <v>28160</v>
      </c>
      <c r="B1745" s="104" t="s">
        <v>947</v>
      </c>
      <c r="C1745" s="104" t="s">
        <v>7669</v>
      </c>
      <c r="D1745" s="104" t="s">
        <v>7671</v>
      </c>
      <c r="E1745" s="2">
        <v>44773</v>
      </c>
      <c r="F1745" s="2">
        <v>44773</v>
      </c>
    </row>
    <row r="1746" spans="1:6" x14ac:dyDescent="0.25">
      <c r="A1746" s="104">
        <v>22333</v>
      </c>
      <c r="B1746" s="104" t="s">
        <v>947</v>
      </c>
      <c r="C1746" s="104" t="s">
        <v>9693</v>
      </c>
      <c r="D1746" s="104" t="s">
        <v>21721</v>
      </c>
      <c r="E1746" s="2">
        <v>65396</v>
      </c>
      <c r="F1746" s="2">
        <v>65396</v>
      </c>
    </row>
    <row r="1747" spans="1:6" x14ac:dyDescent="0.25">
      <c r="A1747" s="104">
        <v>27586</v>
      </c>
      <c r="B1747" s="104" t="s">
        <v>947</v>
      </c>
      <c r="C1747" s="104" t="s">
        <v>4504</v>
      </c>
      <c r="D1747" s="104" t="s">
        <v>4506</v>
      </c>
      <c r="E1747" s="2">
        <v>87667</v>
      </c>
      <c r="F1747" s="2">
        <v>87667</v>
      </c>
    </row>
    <row r="1748" spans="1:6" x14ac:dyDescent="0.25">
      <c r="A1748" s="104">
        <v>21786</v>
      </c>
      <c r="B1748" s="104" t="s">
        <v>947</v>
      </c>
      <c r="C1748" s="104" t="s">
        <v>16050</v>
      </c>
      <c r="D1748" s="104" t="s">
        <v>16052</v>
      </c>
      <c r="E1748" s="2">
        <v>4275</v>
      </c>
      <c r="F1748" s="2">
        <v>4275</v>
      </c>
    </row>
    <row r="1749" spans="1:6" x14ac:dyDescent="0.25">
      <c r="A1749" s="104">
        <v>460523</v>
      </c>
      <c r="B1749" s="104" t="s">
        <v>947</v>
      </c>
      <c r="C1749" s="104" t="s">
        <v>17231</v>
      </c>
      <c r="D1749" s="104" t="s">
        <v>22428</v>
      </c>
      <c r="E1749" s="2">
        <v>1295</v>
      </c>
      <c r="F1749" s="2">
        <v>1295</v>
      </c>
    </row>
    <row r="1750" spans="1:6" x14ac:dyDescent="0.25">
      <c r="A1750" s="104">
        <v>21787</v>
      </c>
      <c r="B1750" s="104" t="s">
        <v>947</v>
      </c>
      <c r="C1750" s="104" t="s">
        <v>1868</v>
      </c>
      <c r="D1750" s="104" t="s">
        <v>1870</v>
      </c>
      <c r="E1750" s="2">
        <v>358238</v>
      </c>
      <c r="F1750" s="2">
        <v>358238</v>
      </c>
    </row>
    <row r="1751" spans="1:6" x14ac:dyDescent="0.25">
      <c r="A1751" s="104">
        <v>681950</v>
      </c>
      <c r="B1751" s="104" t="s">
        <v>947</v>
      </c>
      <c r="C1751" s="104" t="s">
        <v>15210</v>
      </c>
      <c r="D1751" s="104" t="s">
        <v>15212</v>
      </c>
      <c r="E1751" s="2">
        <v>8379</v>
      </c>
      <c r="F1751" s="2">
        <v>8379</v>
      </c>
    </row>
    <row r="1752" spans="1:6" x14ac:dyDescent="0.25">
      <c r="A1752" s="104">
        <v>599898</v>
      </c>
      <c r="B1752" s="104" t="s">
        <v>947</v>
      </c>
      <c r="C1752" s="104" t="s">
        <v>3707</v>
      </c>
      <c r="D1752" s="104" t="s">
        <v>3709</v>
      </c>
      <c r="E1752" s="2">
        <v>174900</v>
      </c>
      <c r="F1752" s="2">
        <v>174900</v>
      </c>
    </row>
    <row r="1753" spans="1:6" x14ac:dyDescent="0.25">
      <c r="A1753" s="104">
        <v>599902</v>
      </c>
      <c r="B1753" s="104" t="s">
        <v>947</v>
      </c>
      <c r="C1753" s="104" t="s">
        <v>2516</v>
      </c>
      <c r="D1753" s="104" t="s">
        <v>21642</v>
      </c>
      <c r="E1753" s="2">
        <v>335617</v>
      </c>
      <c r="F1753" s="2">
        <v>335617</v>
      </c>
    </row>
    <row r="1754" spans="1:6" x14ac:dyDescent="0.25">
      <c r="A1754" s="104">
        <v>27872</v>
      </c>
      <c r="B1754" s="104" t="s">
        <v>947</v>
      </c>
      <c r="C1754" s="104" t="s">
        <v>13754</v>
      </c>
      <c r="D1754" s="104" t="s">
        <v>22161</v>
      </c>
      <c r="E1754" s="2">
        <v>14368</v>
      </c>
      <c r="F1754" s="2">
        <v>14368</v>
      </c>
    </row>
    <row r="1755" spans="1:6" x14ac:dyDescent="0.25">
      <c r="A1755" s="104">
        <v>27977</v>
      </c>
      <c r="B1755" s="104" t="s">
        <v>947</v>
      </c>
      <c r="C1755" s="104" t="s">
        <v>10759</v>
      </c>
      <c r="D1755" s="104" t="s">
        <v>10761</v>
      </c>
      <c r="E1755" s="2">
        <v>29108</v>
      </c>
      <c r="F1755" s="2">
        <v>29108</v>
      </c>
    </row>
    <row r="1756" spans="1:6" x14ac:dyDescent="0.25">
      <c r="A1756" s="104">
        <v>26962</v>
      </c>
      <c r="B1756" s="104" t="s">
        <v>947</v>
      </c>
      <c r="C1756" s="104" t="s">
        <v>15062</v>
      </c>
      <c r="D1756" s="104" t="s">
        <v>15064</v>
      </c>
      <c r="E1756" s="2">
        <v>4598</v>
      </c>
      <c r="F1756" s="2">
        <v>4598</v>
      </c>
    </row>
    <row r="1757" spans="1:6" x14ac:dyDescent="0.25">
      <c r="A1757" s="104">
        <v>21447</v>
      </c>
      <c r="B1757" s="104" t="s">
        <v>947</v>
      </c>
      <c r="C1757" s="104" t="s">
        <v>1247</v>
      </c>
      <c r="D1757" s="104" t="s">
        <v>1249</v>
      </c>
      <c r="E1757" s="2">
        <v>577748</v>
      </c>
      <c r="F1757" s="2">
        <v>577748</v>
      </c>
    </row>
    <row r="1758" spans="1:6" x14ac:dyDescent="0.25">
      <c r="A1758" s="104">
        <v>508172</v>
      </c>
      <c r="B1758" s="104" t="s">
        <v>947</v>
      </c>
      <c r="C1758" s="104" t="s">
        <v>10678</v>
      </c>
      <c r="D1758" s="104" t="s">
        <v>10680</v>
      </c>
      <c r="E1758" s="2">
        <v>33585</v>
      </c>
      <c r="F1758" s="2">
        <v>33585</v>
      </c>
    </row>
    <row r="1759" spans="1:6" x14ac:dyDescent="0.25">
      <c r="A1759" s="104">
        <v>27290</v>
      </c>
      <c r="B1759" s="104" t="s">
        <v>947</v>
      </c>
      <c r="C1759" s="104" t="s">
        <v>13874</v>
      </c>
      <c r="D1759" s="104" t="s">
        <v>13876</v>
      </c>
      <c r="E1759" s="2">
        <v>20487</v>
      </c>
      <c r="F1759" s="2">
        <v>20487</v>
      </c>
    </row>
    <row r="1760" spans="1:6" x14ac:dyDescent="0.25">
      <c r="A1760" s="104">
        <v>24259</v>
      </c>
      <c r="B1760" s="104" t="s">
        <v>947</v>
      </c>
      <c r="C1760" s="104" t="s">
        <v>2918</v>
      </c>
      <c r="D1760" s="104" t="s">
        <v>2920</v>
      </c>
      <c r="E1760" s="2">
        <v>160608</v>
      </c>
      <c r="F1760" s="2">
        <v>160608</v>
      </c>
    </row>
    <row r="1761" spans="1:6" x14ac:dyDescent="0.25">
      <c r="A1761" s="104">
        <v>25948</v>
      </c>
      <c r="B1761" s="104" t="s">
        <v>947</v>
      </c>
      <c r="C1761" s="104" t="s">
        <v>4390</v>
      </c>
      <c r="D1761" s="104" t="s">
        <v>4392</v>
      </c>
      <c r="E1761" s="2">
        <v>132631</v>
      </c>
      <c r="F1761" s="2">
        <v>132631</v>
      </c>
    </row>
    <row r="1762" spans="1:6" x14ac:dyDescent="0.25">
      <c r="A1762" s="104">
        <v>208227</v>
      </c>
      <c r="B1762" s="104" t="s">
        <v>947</v>
      </c>
      <c r="C1762" s="104" t="s">
        <v>12249</v>
      </c>
      <c r="D1762" s="104" t="s">
        <v>12251</v>
      </c>
      <c r="E1762" s="2">
        <v>20296</v>
      </c>
      <c r="F1762" s="2">
        <v>20296</v>
      </c>
    </row>
    <row r="1763" spans="1:6" x14ac:dyDescent="0.25">
      <c r="A1763" s="104">
        <v>445718</v>
      </c>
      <c r="B1763" s="104" t="s">
        <v>947</v>
      </c>
      <c r="C1763" s="104" t="s">
        <v>13894</v>
      </c>
      <c r="D1763" s="104" t="s">
        <v>13896</v>
      </c>
      <c r="E1763" s="2">
        <v>2379</v>
      </c>
      <c r="F1763" s="2">
        <v>2379</v>
      </c>
    </row>
    <row r="1764" spans="1:6" x14ac:dyDescent="0.25">
      <c r="A1764" s="104">
        <v>25609</v>
      </c>
      <c r="B1764" s="104" t="s">
        <v>947</v>
      </c>
      <c r="C1764" s="104" t="s">
        <v>14981</v>
      </c>
      <c r="D1764" s="104" t="s">
        <v>14983</v>
      </c>
      <c r="E1764" s="2">
        <v>4851</v>
      </c>
      <c r="F1764" s="2">
        <v>4851</v>
      </c>
    </row>
    <row r="1765" spans="1:6" x14ac:dyDescent="0.25">
      <c r="A1765" s="104">
        <v>22946</v>
      </c>
      <c r="B1765" s="104" t="s">
        <v>947</v>
      </c>
      <c r="C1765" s="104" t="s">
        <v>5983</v>
      </c>
      <c r="D1765" s="104" t="s">
        <v>5985</v>
      </c>
      <c r="E1765" s="2">
        <v>77757</v>
      </c>
      <c r="F1765" s="2">
        <v>77757</v>
      </c>
    </row>
    <row r="1766" spans="1:6" x14ac:dyDescent="0.25">
      <c r="A1766" s="104">
        <v>462469</v>
      </c>
      <c r="B1766" s="104" t="s">
        <v>947</v>
      </c>
      <c r="C1766" s="104" t="s">
        <v>16317</v>
      </c>
      <c r="D1766" s="104" t="s">
        <v>16319</v>
      </c>
      <c r="E1766" s="2">
        <v>14418</v>
      </c>
      <c r="F1766" s="2">
        <v>14418</v>
      </c>
    </row>
    <row r="1767" spans="1:6" x14ac:dyDescent="0.25">
      <c r="A1767" s="104">
        <v>27030</v>
      </c>
      <c r="B1767" s="104" t="s">
        <v>947</v>
      </c>
      <c r="C1767" s="104" t="s">
        <v>7297</v>
      </c>
      <c r="D1767" s="104" t="s">
        <v>7299</v>
      </c>
      <c r="E1767" s="2">
        <v>55606</v>
      </c>
      <c r="F1767" s="2">
        <v>55606</v>
      </c>
    </row>
    <row r="1768" spans="1:6" x14ac:dyDescent="0.25">
      <c r="A1768" s="104">
        <v>23294</v>
      </c>
      <c r="B1768" s="104" t="s">
        <v>947</v>
      </c>
      <c r="C1768" s="104" t="s">
        <v>2921</v>
      </c>
      <c r="D1768" s="104" t="s">
        <v>2923</v>
      </c>
      <c r="E1768" s="2">
        <v>248868</v>
      </c>
      <c r="F1768" s="2">
        <v>248868</v>
      </c>
    </row>
    <row r="1769" spans="1:6" x14ac:dyDescent="0.25">
      <c r="A1769" s="104">
        <v>872941</v>
      </c>
      <c r="B1769" s="104" t="s">
        <v>947</v>
      </c>
      <c r="C1769" s="104" t="s">
        <v>22430</v>
      </c>
      <c r="D1769" s="104" t="s">
        <v>22431</v>
      </c>
      <c r="E1769" s="2">
        <v>1013</v>
      </c>
      <c r="F1769" s="2">
        <v>1013</v>
      </c>
    </row>
    <row r="1770" spans="1:6" x14ac:dyDescent="0.25">
      <c r="A1770" s="104">
        <v>882326</v>
      </c>
      <c r="B1770" s="104" t="s">
        <v>947</v>
      </c>
      <c r="C1770" s="104" t="s">
        <v>21771</v>
      </c>
      <c r="D1770" s="104" t="s">
        <v>21772</v>
      </c>
      <c r="E1770" s="2">
        <v>9608</v>
      </c>
      <c r="F1770" s="2">
        <v>9608</v>
      </c>
    </row>
    <row r="1771" spans="1:6" x14ac:dyDescent="0.25">
      <c r="A1771" s="104">
        <v>26013</v>
      </c>
      <c r="B1771" s="104" t="s">
        <v>947</v>
      </c>
      <c r="C1771" s="104" t="s">
        <v>10040</v>
      </c>
      <c r="D1771" s="104" t="s">
        <v>10042</v>
      </c>
      <c r="E1771" s="2">
        <v>34871</v>
      </c>
      <c r="F1771" s="2">
        <v>34871</v>
      </c>
    </row>
    <row r="1772" spans="1:6" x14ac:dyDescent="0.25">
      <c r="A1772" s="104">
        <v>429547</v>
      </c>
      <c r="B1772" s="104" t="s">
        <v>947</v>
      </c>
      <c r="C1772" s="104" t="s">
        <v>13522</v>
      </c>
      <c r="D1772" s="104" t="s">
        <v>13524</v>
      </c>
      <c r="E1772" s="2">
        <v>9369</v>
      </c>
      <c r="F1772" s="2">
        <v>9369</v>
      </c>
    </row>
    <row r="1773" spans="1:6" x14ac:dyDescent="0.25">
      <c r="A1773" s="104">
        <v>197530</v>
      </c>
      <c r="B1773" s="104" t="s">
        <v>947</v>
      </c>
      <c r="C1773" s="104" t="s">
        <v>18748</v>
      </c>
      <c r="D1773" s="104" t="s">
        <v>18749</v>
      </c>
      <c r="E1773" s="2">
        <v>4021</v>
      </c>
      <c r="F1773" s="2">
        <v>4021</v>
      </c>
    </row>
    <row r="1774" spans="1:6" x14ac:dyDescent="0.25">
      <c r="A1774" s="104">
        <v>23976</v>
      </c>
      <c r="B1774" s="104" t="s">
        <v>947</v>
      </c>
      <c r="C1774" s="104" t="s">
        <v>7378</v>
      </c>
      <c r="D1774" s="104" t="s">
        <v>7380</v>
      </c>
      <c r="E1774" s="2">
        <v>33626</v>
      </c>
      <c r="F1774" s="2">
        <v>33626</v>
      </c>
    </row>
    <row r="1775" spans="1:6" x14ac:dyDescent="0.25">
      <c r="A1775" s="104">
        <v>20705</v>
      </c>
      <c r="B1775" s="104" t="s">
        <v>947</v>
      </c>
      <c r="C1775" s="104" t="s">
        <v>8515</v>
      </c>
      <c r="D1775" s="104" t="s">
        <v>8517</v>
      </c>
      <c r="E1775" s="2">
        <v>38036</v>
      </c>
      <c r="F1775" s="2">
        <v>38036</v>
      </c>
    </row>
    <row r="1776" spans="1:6" x14ac:dyDescent="0.25">
      <c r="A1776" s="104">
        <v>187802</v>
      </c>
      <c r="B1776" s="104" t="s">
        <v>947</v>
      </c>
      <c r="C1776" s="104" t="s">
        <v>12153</v>
      </c>
      <c r="D1776" s="104" t="s">
        <v>12155</v>
      </c>
      <c r="E1776" s="2">
        <v>22660</v>
      </c>
      <c r="F1776" s="2">
        <v>22660</v>
      </c>
    </row>
    <row r="1777" spans="1:6" x14ac:dyDescent="0.25">
      <c r="A1777" s="104">
        <v>520936</v>
      </c>
      <c r="B1777" s="104" t="s">
        <v>947</v>
      </c>
      <c r="C1777" s="104" t="s">
        <v>16511</v>
      </c>
      <c r="D1777" s="104" t="s">
        <v>16513</v>
      </c>
      <c r="E1777" s="2">
        <v>2011</v>
      </c>
      <c r="F1777" s="2">
        <v>2011</v>
      </c>
    </row>
    <row r="1778" spans="1:6" x14ac:dyDescent="0.25">
      <c r="A1778" s="104">
        <v>26846</v>
      </c>
      <c r="B1778" s="104" t="s">
        <v>947</v>
      </c>
      <c r="C1778" s="104" t="s">
        <v>8965</v>
      </c>
      <c r="D1778" s="104" t="s">
        <v>8967</v>
      </c>
      <c r="E1778" s="2">
        <v>32752</v>
      </c>
      <c r="F1778" s="2">
        <v>32752</v>
      </c>
    </row>
    <row r="1779" spans="1:6" x14ac:dyDescent="0.25">
      <c r="A1779" s="104">
        <v>22334</v>
      </c>
      <c r="B1779" s="104" t="s">
        <v>947</v>
      </c>
      <c r="C1779" s="104" t="s">
        <v>6241</v>
      </c>
      <c r="D1779" s="104" t="s">
        <v>6243</v>
      </c>
      <c r="E1779" s="2">
        <v>55682</v>
      </c>
      <c r="F1779" s="2">
        <v>55682</v>
      </c>
    </row>
    <row r="1780" spans="1:6" x14ac:dyDescent="0.25">
      <c r="A1780" s="104">
        <v>22372</v>
      </c>
      <c r="B1780" s="104" t="s">
        <v>947</v>
      </c>
      <c r="C1780" s="104" t="s">
        <v>5917</v>
      </c>
      <c r="D1780" s="104" t="s">
        <v>5919</v>
      </c>
      <c r="E1780" s="2">
        <v>62504</v>
      </c>
      <c r="F1780" s="2">
        <v>62504</v>
      </c>
    </row>
    <row r="1781" spans="1:6" x14ac:dyDescent="0.25">
      <c r="A1781" s="104">
        <v>22354</v>
      </c>
      <c r="B1781" s="104" t="s">
        <v>947</v>
      </c>
      <c r="C1781" s="104" t="s">
        <v>5633</v>
      </c>
      <c r="D1781" s="104" t="s">
        <v>5635</v>
      </c>
      <c r="E1781" s="2">
        <v>65339</v>
      </c>
      <c r="F1781" s="2">
        <v>65339</v>
      </c>
    </row>
    <row r="1782" spans="1:6" x14ac:dyDescent="0.25">
      <c r="A1782" s="104">
        <v>22336</v>
      </c>
      <c r="B1782" s="104" t="s">
        <v>947</v>
      </c>
      <c r="C1782" s="104" t="s">
        <v>9959</v>
      </c>
      <c r="D1782" s="104" t="s">
        <v>9961</v>
      </c>
      <c r="E1782" s="2">
        <v>15180</v>
      </c>
      <c r="F1782" s="2">
        <v>15180</v>
      </c>
    </row>
    <row r="1783" spans="1:6" x14ac:dyDescent="0.25">
      <c r="A1783" s="104">
        <v>22355</v>
      </c>
      <c r="B1783" s="104" t="s">
        <v>947</v>
      </c>
      <c r="C1783" s="104" t="s">
        <v>13187</v>
      </c>
      <c r="D1783" s="104" t="s">
        <v>22432</v>
      </c>
      <c r="E1783" s="2">
        <v>14130</v>
      </c>
      <c r="F1783" s="2">
        <v>14130</v>
      </c>
    </row>
    <row r="1784" spans="1:6" x14ac:dyDescent="0.25">
      <c r="A1784" s="104">
        <v>22338</v>
      </c>
      <c r="B1784" s="104" t="s">
        <v>947</v>
      </c>
      <c r="C1784" s="104" t="s">
        <v>16629</v>
      </c>
      <c r="D1784" s="104" t="s">
        <v>16631</v>
      </c>
      <c r="E1784" s="2">
        <v>1858</v>
      </c>
      <c r="F1784" s="2">
        <v>1858</v>
      </c>
    </row>
    <row r="1785" spans="1:6" x14ac:dyDescent="0.25">
      <c r="A1785" s="104">
        <v>27887</v>
      </c>
      <c r="B1785" s="104" t="s">
        <v>947</v>
      </c>
      <c r="C1785" s="104" t="s">
        <v>16828</v>
      </c>
      <c r="D1785" s="104" t="s">
        <v>16830</v>
      </c>
      <c r="E1785" s="2">
        <v>1243</v>
      </c>
      <c r="F1785" s="2">
        <v>1243</v>
      </c>
    </row>
    <row r="1786" spans="1:6" x14ac:dyDescent="0.25">
      <c r="A1786" s="104">
        <v>619487</v>
      </c>
      <c r="B1786" s="104" t="s">
        <v>947</v>
      </c>
      <c r="C1786" s="104" t="s">
        <v>13507</v>
      </c>
      <c r="D1786" s="104" t="s">
        <v>13509</v>
      </c>
      <c r="E1786" s="2">
        <v>19271</v>
      </c>
      <c r="F1786" s="2">
        <v>19271</v>
      </c>
    </row>
    <row r="1787" spans="1:6" x14ac:dyDescent="0.25">
      <c r="A1787" s="104">
        <v>27874</v>
      </c>
      <c r="B1787" s="104" t="s">
        <v>947</v>
      </c>
      <c r="C1787" s="104" t="s">
        <v>14300</v>
      </c>
      <c r="D1787" s="104" t="s">
        <v>14302</v>
      </c>
      <c r="E1787" s="2">
        <v>9064</v>
      </c>
      <c r="F1787" s="2">
        <v>9064</v>
      </c>
    </row>
    <row r="1788" spans="1:6" x14ac:dyDescent="0.25">
      <c r="A1788" s="104">
        <v>470750</v>
      </c>
      <c r="B1788" s="104" t="s">
        <v>947</v>
      </c>
      <c r="C1788" s="104" t="s">
        <v>18222</v>
      </c>
      <c r="D1788" s="104" t="s">
        <v>18223</v>
      </c>
      <c r="E1788" s="2">
        <v>592</v>
      </c>
      <c r="F1788" s="2">
        <v>592</v>
      </c>
    </row>
    <row r="1789" spans="1:6" x14ac:dyDescent="0.25">
      <c r="A1789" s="104">
        <v>222702</v>
      </c>
      <c r="B1789" s="104" t="s">
        <v>947</v>
      </c>
      <c r="C1789" s="104" t="s">
        <v>10171</v>
      </c>
      <c r="D1789" s="104" t="s">
        <v>10173</v>
      </c>
      <c r="E1789" s="2">
        <v>21971</v>
      </c>
      <c r="F1789" s="2">
        <v>21971</v>
      </c>
    </row>
    <row r="1790" spans="1:6" x14ac:dyDescent="0.25">
      <c r="A1790" s="104">
        <v>665841</v>
      </c>
      <c r="B1790" s="104" t="s">
        <v>947</v>
      </c>
      <c r="C1790" s="104" t="s">
        <v>21722</v>
      </c>
      <c r="D1790" s="104" t="s">
        <v>21723</v>
      </c>
      <c r="E1790" s="2">
        <v>207</v>
      </c>
      <c r="F1790" s="2">
        <v>207</v>
      </c>
    </row>
    <row r="1791" spans="1:6" x14ac:dyDescent="0.25">
      <c r="A1791" s="104">
        <v>24347</v>
      </c>
      <c r="B1791" s="104" t="s">
        <v>947</v>
      </c>
      <c r="C1791" s="104" t="s">
        <v>6606</v>
      </c>
      <c r="D1791" s="104" t="s">
        <v>6608</v>
      </c>
      <c r="E1791" s="2">
        <v>68258</v>
      </c>
      <c r="F1791" s="2">
        <v>68258</v>
      </c>
    </row>
    <row r="1792" spans="1:6" x14ac:dyDescent="0.25">
      <c r="A1792" s="104">
        <v>24578</v>
      </c>
      <c r="B1792" s="104" t="s">
        <v>947</v>
      </c>
      <c r="C1792" s="104" t="s">
        <v>11442</v>
      </c>
      <c r="D1792" s="104" t="s">
        <v>11444</v>
      </c>
      <c r="E1792" s="2">
        <v>8446</v>
      </c>
      <c r="F1792" s="2">
        <v>8446</v>
      </c>
    </row>
    <row r="1793" spans="1:6" x14ac:dyDescent="0.25">
      <c r="A1793" s="104">
        <v>155433</v>
      </c>
      <c r="B1793" s="104" t="s">
        <v>947</v>
      </c>
      <c r="C1793" s="104" t="s">
        <v>10327</v>
      </c>
      <c r="D1793" s="104" t="s">
        <v>10329</v>
      </c>
      <c r="E1793" s="2">
        <v>12988</v>
      </c>
      <c r="F1793" s="2">
        <v>12988</v>
      </c>
    </row>
    <row r="1794" spans="1:6" x14ac:dyDescent="0.25">
      <c r="A1794" s="104">
        <v>25678</v>
      </c>
      <c r="B1794" s="104" t="s">
        <v>947</v>
      </c>
      <c r="C1794" s="104" t="s">
        <v>4144</v>
      </c>
      <c r="D1794" s="104" t="s">
        <v>4146</v>
      </c>
      <c r="E1794" s="2">
        <v>96148</v>
      </c>
      <c r="F1794" s="2">
        <v>96148</v>
      </c>
    </row>
    <row r="1795" spans="1:6" x14ac:dyDescent="0.25">
      <c r="A1795" s="104">
        <v>19611</v>
      </c>
      <c r="B1795" s="104" t="s">
        <v>947</v>
      </c>
      <c r="C1795" s="104" t="s">
        <v>7630</v>
      </c>
      <c r="D1795" s="104" t="s">
        <v>7632</v>
      </c>
      <c r="E1795" s="2">
        <v>61036</v>
      </c>
      <c r="F1795" s="2">
        <v>61036</v>
      </c>
    </row>
    <row r="1796" spans="1:6" x14ac:dyDescent="0.25">
      <c r="A1796" s="104">
        <v>457226</v>
      </c>
      <c r="B1796" s="104" t="s">
        <v>947</v>
      </c>
      <c r="C1796" s="104" t="s">
        <v>1092</v>
      </c>
      <c r="D1796" s="104" t="s">
        <v>1094</v>
      </c>
      <c r="E1796" s="2">
        <v>1018939</v>
      </c>
      <c r="F1796" s="2">
        <v>1018939</v>
      </c>
    </row>
    <row r="1797" spans="1:6" x14ac:dyDescent="0.25">
      <c r="A1797" s="104">
        <v>20593</v>
      </c>
      <c r="B1797" s="104" t="s">
        <v>947</v>
      </c>
      <c r="C1797" s="104" t="s">
        <v>4787</v>
      </c>
      <c r="D1797" s="104" t="s">
        <v>4789</v>
      </c>
      <c r="E1797" s="2">
        <v>89254</v>
      </c>
      <c r="F1797" s="2">
        <v>89254</v>
      </c>
    </row>
    <row r="1798" spans="1:6" x14ac:dyDescent="0.25">
      <c r="A1798" s="104">
        <v>20241</v>
      </c>
      <c r="B1798" s="104" t="s">
        <v>947</v>
      </c>
      <c r="C1798" s="104" t="s">
        <v>12165</v>
      </c>
      <c r="D1798" s="104" t="s">
        <v>12167</v>
      </c>
      <c r="E1798" s="2">
        <v>9004</v>
      </c>
      <c r="F1798" s="2">
        <v>9004</v>
      </c>
    </row>
    <row r="1799" spans="1:6" x14ac:dyDescent="0.25">
      <c r="A1799" s="104">
        <v>23699</v>
      </c>
      <c r="B1799" s="104" t="s">
        <v>947</v>
      </c>
      <c r="C1799" s="104" t="s">
        <v>3085</v>
      </c>
      <c r="D1799" s="104" t="s">
        <v>3087</v>
      </c>
      <c r="E1799" s="2">
        <v>2101</v>
      </c>
      <c r="F1799" s="2">
        <v>2101</v>
      </c>
    </row>
    <row r="1800" spans="1:6" x14ac:dyDescent="0.25">
      <c r="A1800" s="104">
        <v>21603</v>
      </c>
      <c r="B1800" s="104" t="s">
        <v>947</v>
      </c>
      <c r="C1800" s="104" t="s">
        <v>8227</v>
      </c>
      <c r="D1800" s="104" t="s">
        <v>8229</v>
      </c>
      <c r="E1800" s="2">
        <v>46125</v>
      </c>
      <c r="F1800" s="2">
        <v>46125</v>
      </c>
    </row>
    <row r="1801" spans="1:6" x14ac:dyDescent="0.25">
      <c r="A1801" s="104">
        <v>427600</v>
      </c>
      <c r="B1801" s="104" t="s">
        <v>947</v>
      </c>
      <c r="C1801" s="104" t="s">
        <v>4453</v>
      </c>
      <c r="D1801" s="104" t="s">
        <v>4455</v>
      </c>
      <c r="E1801" s="2">
        <v>77424</v>
      </c>
      <c r="F1801" s="2">
        <v>77424</v>
      </c>
    </row>
    <row r="1802" spans="1:6" x14ac:dyDescent="0.25">
      <c r="A1802" s="104">
        <v>20513</v>
      </c>
      <c r="B1802" s="104" t="s">
        <v>947</v>
      </c>
      <c r="C1802" s="104" t="s">
        <v>1742</v>
      </c>
      <c r="D1802" s="104" t="s">
        <v>1744</v>
      </c>
      <c r="E1802" s="2">
        <v>371245</v>
      </c>
      <c r="F1802" s="2">
        <v>371245</v>
      </c>
    </row>
    <row r="1803" spans="1:6" x14ac:dyDescent="0.25">
      <c r="A1803" s="104">
        <v>20533</v>
      </c>
      <c r="B1803" s="104" t="s">
        <v>947</v>
      </c>
      <c r="C1803" s="104" t="s">
        <v>18840</v>
      </c>
      <c r="D1803" s="104" t="s">
        <v>18841</v>
      </c>
      <c r="E1803" s="2">
        <v>19341</v>
      </c>
      <c r="F1803" s="2">
        <v>19341</v>
      </c>
    </row>
    <row r="1804" spans="1:6" x14ac:dyDescent="0.25">
      <c r="A1804" s="104">
        <v>19432</v>
      </c>
      <c r="B1804" s="104" t="s">
        <v>947</v>
      </c>
      <c r="C1804" s="104" t="s">
        <v>8845</v>
      </c>
      <c r="D1804" s="104" t="s">
        <v>8847</v>
      </c>
      <c r="E1804" s="2">
        <v>44637</v>
      </c>
      <c r="F1804" s="2">
        <v>44637</v>
      </c>
    </row>
    <row r="1805" spans="1:6" x14ac:dyDescent="0.25">
      <c r="A1805" s="104">
        <v>19434</v>
      </c>
      <c r="B1805" s="104" t="s">
        <v>947</v>
      </c>
      <c r="C1805" s="104" t="s">
        <v>12072</v>
      </c>
      <c r="D1805" s="104" t="s">
        <v>12074</v>
      </c>
      <c r="E1805" s="2">
        <v>8005</v>
      </c>
      <c r="F1805" s="2">
        <v>8005</v>
      </c>
    </row>
    <row r="1806" spans="1:6" x14ac:dyDescent="0.25">
      <c r="A1806" s="104">
        <v>19473</v>
      </c>
      <c r="B1806" s="104" t="s">
        <v>947</v>
      </c>
      <c r="C1806" s="104" t="s">
        <v>8605</v>
      </c>
      <c r="D1806" s="104" t="s">
        <v>8607</v>
      </c>
      <c r="E1806" s="2">
        <v>29909</v>
      </c>
      <c r="F1806" s="2">
        <v>29909</v>
      </c>
    </row>
    <row r="1807" spans="1:6" x14ac:dyDescent="0.25">
      <c r="A1807" s="104">
        <v>19437</v>
      </c>
      <c r="B1807" s="104" t="s">
        <v>947</v>
      </c>
      <c r="C1807" s="104" t="s">
        <v>7022</v>
      </c>
      <c r="D1807" s="104" t="s">
        <v>7024</v>
      </c>
      <c r="E1807" s="2">
        <v>54317</v>
      </c>
      <c r="F1807" s="2">
        <v>54317</v>
      </c>
    </row>
    <row r="1808" spans="1:6" x14ac:dyDescent="0.25">
      <c r="A1808" s="104">
        <v>19435</v>
      </c>
      <c r="B1808" s="104" t="s">
        <v>947</v>
      </c>
      <c r="C1808" s="104" t="s">
        <v>4102</v>
      </c>
      <c r="D1808" s="104" t="s">
        <v>4104</v>
      </c>
      <c r="E1808" s="2">
        <v>103001</v>
      </c>
      <c r="F1808" s="2">
        <v>103001</v>
      </c>
    </row>
    <row r="1809" spans="1:6" x14ac:dyDescent="0.25">
      <c r="A1809" s="104">
        <v>851586</v>
      </c>
      <c r="B1809" s="104" t="s">
        <v>947</v>
      </c>
      <c r="C1809" s="104" t="s">
        <v>21526</v>
      </c>
      <c r="D1809" s="104" t="s">
        <v>21527</v>
      </c>
      <c r="E1809" s="2">
        <v>72548</v>
      </c>
      <c r="F1809" s="2">
        <v>72548</v>
      </c>
    </row>
    <row r="1810" spans="1:6" x14ac:dyDescent="0.25">
      <c r="A1810" s="104">
        <v>19442</v>
      </c>
      <c r="B1810" s="104" t="s">
        <v>947</v>
      </c>
      <c r="C1810" s="104" t="s">
        <v>7744</v>
      </c>
      <c r="D1810" s="104" t="s">
        <v>7746</v>
      </c>
      <c r="E1810" s="2">
        <v>56689</v>
      </c>
      <c r="F1810" s="2">
        <v>56689</v>
      </c>
    </row>
    <row r="1811" spans="1:6" x14ac:dyDescent="0.25">
      <c r="A1811" s="104">
        <v>162871</v>
      </c>
      <c r="B1811" s="104" t="s">
        <v>947</v>
      </c>
      <c r="C1811" s="104" t="s">
        <v>11612</v>
      </c>
      <c r="D1811" s="104" t="s">
        <v>11614</v>
      </c>
      <c r="E1811" s="2">
        <v>12394</v>
      </c>
      <c r="F1811" s="2">
        <v>12394</v>
      </c>
    </row>
    <row r="1812" spans="1:6" x14ac:dyDescent="0.25">
      <c r="A1812" s="104">
        <v>19443</v>
      </c>
      <c r="B1812" s="104" t="s">
        <v>947</v>
      </c>
      <c r="C1812" s="104" t="s">
        <v>13009</v>
      </c>
      <c r="D1812" s="104" t="s">
        <v>13011</v>
      </c>
      <c r="E1812" s="2">
        <v>7865</v>
      </c>
      <c r="F1812" s="2">
        <v>7865</v>
      </c>
    </row>
    <row r="1813" spans="1:6" x14ac:dyDescent="0.25">
      <c r="A1813" s="104">
        <v>749915</v>
      </c>
      <c r="B1813" s="104" t="s">
        <v>947</v>
      </c>
      <c r="C1813" s="104" t="s">
        <v>17369</v>
      </c>
      <c r="D1813" s="104" t="s">
        <v>17371</v>
      </c>
      <c r="E1813" s="2">
        <v>2022</v>
      </c>
      <c r="F1813" s="2">
        <v>2022</v>
      </c>
    </row>
    <row r="1814" spans="1:6" x14ac:dyDescent="0.25">
      <c r="A1814" s="104">
        <v>19470</v>
      </c>
      <c r="B1814" s="104" t="s">
        <v>947</v>
      </c>
      <c r="C1814" s="104" t="s">
        <v>15368</v>
      </c>
      <c r="D1814" s="104" t="s">
        <v>15370</v>
      </c>
      <c r="E1814" s="2">
        <v>11919</v>
      </c>
      <c r="F1814" s="2">
        <v>11919</v>
      </c>
    </row>
    <row r="1815" spans="1:6" x14ac:dyDescent="0.25">
      <c r="A1815" s="104">
        <v>19446</v>
      </c>
      <c r="B1815" s="104" t="s">
        <v>947</v>
      </c>
      <c r="C1815" s="104" t="s">
        <v>13199</v>
      </c>
      <c r="D1815" s="104" t="s">
        <v>13201</v>
      </c>
      <c r="E1815" s="2">
        <v>8134</v>
      </c>
      <c r="F1815" s="2">
        <v>8134</v>
      </c>
    </row>
    <row r="1816" spans="1:6" x14ac:dyDescent="0.25">
      <c r="A1816" s="104">
        <v>19447</v>
      </c>
      <c r="B1816" s="104" t="s">
        <v>947</v>
      </c>
      <c r="C1816" s="104" t="s">
        <v>22433</v>
      </c>
      <c r="D1816" s="104" t="s">
        <v>22434</v>
      </c>
      <c r="E1816" s="2">
        <v>15001</v>
      </c>
      <c r="F1816" s="2">
        <v>15001</v>
      </c>
    </row>
    <row r="1817" spans="1:6" x14ac:dyDescent="0.25">
      <c r="A1817" s="104">
        <v>19449</v>
      </c>
      <c r="B1817" s="104" t="s">
        <v>947</v>
      </c>
      <c r="C1817" s="104" t="s">
        <v>3366</v>
      </c>
      <c r="D1817" s="104" t="s">
        <v>3368</v>
      </c>
      <c r="E1817" s="2">
        <v>133810</v>
      </c>
      <c r="F1817" s="2">
        <v>133810</v>
      </c>
    </row>
    <row r="1818" spans="1:6" x14ac:dyDescent="0.25">
      <c r="A1818" s="104">
        <v>811369</v>
      </c>
      <c r="B1818" s="104" t="s">
        <v>947</v>
      </c>
      <c r="C1818" s="104" t="s">
        <v>14195</v>
      </c>
      <c r="D1818" s="104" t="s">
        <v>21528</v>
      </c>
      <c r="E1818" s="2">
        <v>4340</v>
      </c>
      <c r="F1818" s="2">
        <v>4340</v>
      </c>
    </row>
    <row r="1819" spans="1:6" x14ac:dyDescent="0.25">
      <c r="A1819" s="104">
        <v>19452</v>
      </c>
      <c r="B1819" s="104" t="s">
        <v>947</v>
      </c>
      <c r="C1819" s="104" t="s">
        <v>10519</v>
      </c>
      <c r="D1819" s="104" t="s">
        <v>10521</v>
      </c>
      <c r="E1819" s="2">
        <v>18478</v>
      </c>
      <c r="F1819" s="2">
        <v>18478</v>
      </c>
    </row>
    <row r="1820" spans="1:6" x14ac:dyDescent="0.25">
      <c r="A1820" s="104">
        <v>19453</v>
      </c>
      <c r="B1820" s="104" t="s">
        <v>947</v>
      </c>
      <c r="C1820" s="104" t="s">
        <v>7735</v>
      </c>
      <c r="D1820" s="104" t="s">
        <v>7737</v>
      </c>
      <c r="E1820" s="2">
        <v>54022</v>
      </c>
      <c r="F1820" s="2">
        <v>54022</v>
      </c>
    </row>
    <row r="1821" spans="1:6" x14ac:dyDescent="0.25">
      <c r="A1821" s="104">
        <v>19454</v>
      </c>
      <c r="B1821" s="104" t="s">
        <v>947</v>
      </c>
      <c r="C1821" s="104" t="s">
        <v>9348</v>
      </c>
      <c r="D1821" s="104" t="s">
        <v>9350</v>
      </c>
      <c r="E1821" s="2">
        <v>18407</v>
      </c>
      <c r="F1821" s="2">
        <v>18407</v>
      </c>
    </row>
    <row r="1822" spans="1:6" x14ac:dyDescent="0.25">
      <c r="A1822" s="104">
        <v>19455</v>
      </c>
      <c r="B1822" s="104" t="s">
        <v>947</v>
      </c>
      <c r="C1822" s="104" t="s">
        <v>12420</v>
      </c>
      <c r="D1822" s="104" t="s">
        <v>12422</v>
      </c>
      <c r="E1822" s="2">
        <v>22157</v>
      </c>
      <c r="F1822" s="2">
        <v>22157</v>
      </c>
    </row>
    <row r="1823" spans="1:6" x14ac:dyDescent="0.25">
      <c r="A1823" s="104">
        <v>19456</v>
      </c>
      <c r="B1823" s="104" t="s">
        <v>947</v>
      </c>
      <c r="C1823" s="104" t="s">
        <v>3814</v>
      </c>
      <c r="D1823" s="104" t="s">
        <v>3816</v>
      </c>
      <c r="E1823" s="2">
        <v>142632</v>
      </c>
      <c r="F1823" s="2">
        <v>142632</v>
      </c>
    </row>
    <row r="1824" spans="1:6" x14ac:dyDescent="0.25">
      <c r="A1824" s="104">
        <v>22686</v>
      </c>
      <c r="B1824" s="104" t="s">
        <v>947</v>
      </c>
      <c r="C1824" s="104" t="s">
        <v>4159</v>
      </c>
      <c r="D1824" s="104" t="s">
        <v>4161</v>
      </c>
      <c r="E1824" s="2">
        <v>129886</v>
      </c>
      <c r="F1824" s="2">
        <v>129886</v>
      </c>
    </row>
    <row r="1825" spans="1:6" x14ac:dyDescent="0.25">
      <c r="A1825" s="104">
        <v>22683</v>
      </c>
      <c r="B1825" s="104" t="s">
        <v>947</v>
      </c>
      <c r="C1825" s="104" t="s">
        <v>2522</v>
      </c>
      <c r="D1825" s="104" t="s">
        <v>2524</v>
      </c>
      <c r="E1825" s="2">
        <v>248925</v>
      </c>
      <c r="F1825" s="2">
        <v>248925</v>
      </c>
    </row>
    <row r="1826" spans="1:6" x14ac:dyDescent="0.25">
      <c r="A1826" s="104">
        <v>22695</v>
      </c>
      <c r="B1826" s="104" t="s">
        <v>947</v>
      </c>
      <c r="C1826" s="104" t="s">
        <v>11047</v>
      </c>
      <c r="D1826" s="104" t="s">
        <v>11049</v>
      </c>
      <c r="E1826" s="2">
        <v>14267</v>
      </c>
      <c r="F1826" s="2">
        <v>14267</v>
      </c>
    </row>
    <row r="1827" spans="1:6" x14ac:dyDescent="0.25">
      <c r="A1827" s="104">
        <v>22697</v>
      </c>
      <c r="B1827" s="104" t="s">
        <v>947</v>
      </c>
      <c r="C1827" s="104" t="s">
        <v>13580</v>
      </c>
      <c r="D1827" s="104" t="s">
        <v>13582</v>
      </c>
      <c r="E1827" s="2">
        <v>7370</v>
      </c>
      <c r="F1827" s="2">
        <v>7370</v>
      </c>
    </row>
    <row r="1828" spans="1:6" x14ac:dyDescent="0.25">
      <c r="A1828" s="104">
        <v>547009</v>
      </c>
      <c r="B1828" s="104" t="s">
        <v>947</v>
      </c>
      <c r="C1828" s="104" t="s">
        <v>8713</v>
      </c>
      <c r="D1828" s="104" t="s">
        <v>8715</v>
      </c>
      <c r="E1828" s="2">
        <v>8858</v>
      </c>
      <c r="F1828" s="2">
        <v>8858</v>
      </c>
    </row>
    <row r="1829" spans="1:6" x14ac:dyDescent="0.25">
      <c r="A1829" s="104">
        <v>172687</v>
      </c>
      <c r="B1829" s="104" t="s">
        <v>947</v>
      </c>
      <c r="C1829" s="104" t="s">
        <v>13163</v>
      </c>
      <c r="D1829" s="104" t="s">
        <v>13165</v>
      </c>
      <c r="E1829" s="2">
        <v>12377</v>
      </c>
      <c r="F1829" s="2">
        <v>12377</v>
      </c>
    </row>
    <row r="1830" spans="1:6" x14ac:dyDescent="0.25">
      <c r="A1830" s="104">
        <v>22685</v>
      </c>
      <c r="B1830" s="104" t="s">
        <v>947</v>
      </c>
      <c r="C1830" s="104" t="s">
        <v>5783</v>
      </c>
      <c r="D1830" s="104" t="s">
        <v>5785</v>
      </c>
      <c r="E1830" s="2">
        <v>64715</v>
      </c>
      <c r="F1830" s="2">
        <v>64715</v>
      </c>
    </row>
    <row r="1831" spans="1:6" x14ac:dyDescent="0.25">
      <c r="A1831" s="104">
        <v>20595</v>
      </c>
      <c r="B1831" s="104" t="s">
        <v>947</v>
      </c>
      <c r="C1831" s="104" t="s">
        <v>10013</v>
      </c>
      <c r="D1831" s="104" t="s">
        <v>21576</v>
      </c>
      <c r="E1831" s="2">
        <v>17780</v>
      </c>
      <c r="F1831" s="2">
        <v>17780</v>
      </c>
    </row>
    <row r="1832" spans="1:6" x14ac:dyDescent="0.25">
      <c r="A1832" s="104">
        <v>26393</v>
      </c>
      <c r="B1832" s="104" t="s">
        <v>947</v>
      </c>
      <c r="C1832" s="104" t="s">
        <v>18651</v>
      </c>
      <c r="D1832" s="104" t="s">
        <v>18652</v>
      </c>
      <c r="E1832" s="2">
        <v>5712</v>
      </c>
      <c r="F1832" s="2">
        <v>5712</v>
      </c>
    </row>
    <row r="1833" spans="1:6" x14ac:dyDescent="0.25">
      <c r="A1833" s="104">
        <v>26389</v>
      </c>
      <c r="B1833" s="104" t="s">
        <v>947</v>
      </c>
      <c r="C1833" s="104" t="s">
        <v>8248</v>
      </c>
      <c r="D1833" s="104" t="s">
        <v>8250</v>
      </c>
      <c r="E1833" s="2">
        <v>22774</v>
      </c>
      <c r="F1833" s="2">
        <v>22774</v>
      </c>
    </row>
    <row r="1834" spans="1:6" x14ac:dyDescent="0.25">
      <c r="A1834" s="104">
        <v>23112</v>
      </c>
      <c r="B1834" s="104" t="s">
        <v>947</v>
      </c>
      <c r="C1834" s="104" t="s">
        <v>1553</v>
      </c>
      <c r="D1834" s="104" t="s">
        <v>1555</v>
      </c>
      <c r="E1834" s="2">
        <v>414597</v>
      </c>
      <c r="F1834" s="2">
        <v>414597</v>
      </c>
    </row>
    <row r="1835" spans="1:6" x14ac:dyDescent="0.25">
      <c r="A1835" s="104">
        <v>25255</v>
      </c>
      <c r="B1835" s="104" t="s">
        <v>947</v>
      </c>
      <c r="C1835" s="104" t="s">
        <v>7327</v>
      </c>
      <c r="D1835" s="104" t="s">
        <v>7329</v>
      </c>
      <c r="E1835" s="2">
        <v>57715</v>
      </c>
      <c r="F1835" s="2">
        <v>57715</v>
      </c>
    </row>
    <row r="1836" spans="1:6" x14ac:dyDescent="0.25">
      <c r="A1836" s="104">
        <v>27509</v>
      </c>
      <c r="B1836" s="104" t="s">
        <v>947</v>
      </c>
      <c r="C1836" s="104" t="s">
        <v>9504</v>
      </c>
      <c r="D1836" s="104" t="s">
        <v>22436</v>
      </c>
      <c r="E1836" s="2">
        <v>134578</v>
      </c>
      <c r="F1836" s="2">
        <v>134578</v>
      </c>
    </row>
    <row r="1837" spans="1:6" x14ac:dyDescent="0.25">
      <c r="A1837" s="104">
        <v>26864</v>
      </c>
      <c r="B1837" s="104" t="s">
        <v>947</v>
      </c>
      <c r="C1837" s="104" t="s">
        <v>8050</v>
      </c>
      <c r="D1837" s="104" t="s">
        <v>8052</v>
      </c>
      <c r="E1837" s="2">
        <v>37633</v>
      </c>
      <c r="F1837" s="2">
        <v>37633</v>
      </c>
    </row>
    <row r="1838" spans="1:6" x14ac:dyDescent="0.25">
      <c r="A1838" s="104">
        <v>21572</v>
      </c>
      <c r="B1838" s="104" t="s">
        <v>947</v>
      </c>
      <c r="C1838" s="104" t="s">
        <v>10501</v>
      </c>
      <c r="D1838" s="104" t="s">
        <v>10503</v>
      </c>
      <c r="E1838" s="2">
        <v>12079</v>
      </c>
      <c r="F1838" s="2">
        <v>12079</v>
      </c>
    </row>
    <row r="1839" spans="1:6" x14ac:dyDescent="0.25">
      <c r="A1839" s="104">
        <v>21575</v>
      </c>
      <c r="B1839" s="104" t="s">
        <v>947</v>
      </c>
      <c r="C1839" s="104" t="s">
        <v>12772</v>
      </c>
      <c r="D1839" s="104" t="s">
        <v>12774</v>
      </c>
      <c r="E1839" s="2">
        <v>4670</v>
      </c>
      <c r="F1839" s="2">
        <v>4670</v>
      </c>
    </row>
    <row r="1840" spans="1:6" x14ac:dyDescent="0.25">
      <c r="A1840" s="104">
        <v>21576</v>
      </c>
      <c r="B1840" s="104" t="s">
        <v>947</v>
      </c>
      <c r="C1840" s="104" t="s">
        <v>1253</v>
      </c>
      <c r="D1840" s="104" t="s">
        <v>21693</v>
      </c>
      <c r="E1840" s="2">
        <v>741265</v>
      </c>
      <c r="F1840" s="2">
        <v>741265</v>
      </c>
    </row>
    <row r="1841" spans="1:6" x14ac:dyDescent="0.25">
      <c r="A1841" s="104">
        <v>21577</v>
      </c>
      <c r="B1841" s="104" t="s">
        <v>947</v>
      </c>
      <c r="C1841" s="104" t="s">
        <v>14777</v>
      </c>
      <c r="D1841" s="104" t="s">
        <v>14779</v>
      </c>
      <c r="E1841" s="2">
        <v>5143</v>
      </c>
      <c r="F1841" s="2">
        <v>5143</v>
      </c>
    </row>
    <row r="1842" spans="1:6" x14ac:dyDescent="0.25">
      <c r="A1842" s="104">
        <v>747958</v>
      </c>
      <c r="B1842" s="104" t="s">
        <v>947</v>
      </c>
      <c r="C1842" s="104" t="s">
        <v>10390</v>
      </c>
      <c r="D1842" s="104" t="s">
        <v>10392</v>
      </c>
      <c r="E1842" s="2">
        <v>31362</v>
      </c>
      <c r="F1842" s="2">
        <v>31362</v>
      </c>
    </row>
    <row r="1843" spans="1:6" x14ac:dyDescent="0.25">
      <c r="A1843" s="104">
        <v>21579</v>
      </c>
      <c r="B1843" s="104" t="s">
        <v>947</v>
      </c>
      <c r="C1843" s="104" t="s">
        <v>13906</v>
      </c>
      <c r="D1843" s="104" t="s">
        <v>13908</v>
      </c>
      <c r="E1843" s="2">
        <v>3987</v>
      </c>
      <c r="F1843" s="2">
        <v>3987</v>
      </c>
    </row>
    <row r="1844" spans="1:6" x14ac:dyDescent="0.25">
      <c r="A1844" s="104">
        <v>21581</v>
      </c>
      <c r="B1844" s="104" t="s">
        <v>947</v>
      </c>
      <c r="C1844" s="104" t="s">
        <v>7067</v>
      </c>
      <c r="D1844" s="104" t="s">
        <v>7069</v>
      </c>
      <c r="E1844" s="2">
        <v>29951</v>
      </c>
      <c r="F1844" s="2">
        <v>29951</v>
      </c>
    </row>
    <row r="1845" spans="1:6" x14ac:dyDescent="0.25">
      <c r="A1845" s="104">
        <v>555990</v>
      </c>
      <c r="B1845" s="104" t="s">
        <v>947</v>
      </c>
      <c r="C1845" s="104" t="s">
        <v>9579</v>
      </c>
      <c r="D1845" s="104" t="s">
        <v>9581</v>
      </c>
      <c r="E1845" s="2">
        <v>22208</v>
      </c>
      <c r="F1845" s="2">
        <v>22208</v>
      </c>
    </row>
    <row r="1846" spans="1:6" x14ac:dyDescent="0.25">
      <c r="A1846" s="104">
        <v>21583</v>
      </c>
      <c r="B1846" s="104" t="s">
        <v>947</v>
      </c>
      <c r="C1846" s="104" t="s">
        <v>10765</v>
      </c>
      <c r="D1846" s="104" t="s">
        <v>10767</v>
      </c>
      <c r="E1846" s="2">
        <v>24027</v>
      </c>
      <c r="F1846" s="2">
        <v>24027</v>
      </c>
    </row>
    <row r="1847" spans="1:6" x14ac:dyDescent="0.25">
      <c r="A1847" s="104">
        <v>21591</v>
      </c>
      <c r="B1847" s="104" t="s">
        <v>947</v>
      </c>
      <c r="C1847" s="104" t="s">
        <v>15747</v>
      </c>
      <c r="D1847" s="104" t="s">
        <v>15749</v>
      </c>
      <c r="E1847" s="2">
        <v>3056</v>
      </c>
      <c r="F1847" s="2">
        <v>3056</v>
      </c>
    </row>
    <row r="1848" spans="1:6" x14ac:dyDescent="0.25">
      <c r="A1848" s="104">
        <v>21584</v>
      </c>
      <c r="B1848" s="104" t="s">
        <v>947</v>
      </c>
      <c r="C1848" s="104" t="s">
        <v>3817</v>
      </c>
      <c r="D1848" s="104" t="s">
        <v>3819</v>
      </c>
      <c r="E1848" s="2">
        <v>53260</v>
      </c>
      <c r="F1848" s="2">
        <v>53260</v>
      </c>
    </row>
    <row r="1849" spans="1:6" x14ac:dyDescent="0.25">
      <c r="A1849" s="104">
        <v>866741</v>
      </c>
      <c r="B1849" s="104" t="s">
        <v>947</v>
      </c>
      <c r="C1849" s="104" t="s">
        <v>22437</v>
      </c>
      <c r="D1849" s="104" t="s">
        <v>22438</v>
      </c>
      <c r="E1849" s="2">
        <v>19351</v>
      </c>
      <c r="F1849" s="2">
        <v>19351</v>
      </c>
    </row>
    <row r="1850" spans="1:6" x14ac:dyDescent="0.25">
      <c r="A1850" s="104">
        <v>21595</v>
      </c>
      <c r="B1850" s="104" t="s">
        <v>947</v>
      </c>
      <c r="C1850" s="104" t="s">
        <v>8098</v>
      </c>
      <c r="D1850" s="104" t="s">
        <v>21694</v>
      </c>
      <c r="E1850" s="2">
        <v>38694</v>
      </c>
      <c r="F1850" s="2">
        <v>38694</v>
      </c>
    </row>
    <row r="1851" spans="1:6" x14ac:dyDescent="0.25">
      <c r="A1851" s="104">
        <v>21585</v>
      </c>
      <c r="B1851" s="104" t="s">
        <v>947</v>
      </c>
      <c r="C1851" s="104" t="s">
        <v>9630</v>
      </c>
      <c r="D1851" s="104" t="s">
        <v>9632</v>
      </c>
      <c r="E1851" s="2">
        <v>37279</v>
      </c>
      <c r="F1851" s="2">
        <v>37279</v>
      </c>
    </row>
    <row r="1852" spans="1:6" x14ac:dyDescent="0.25">
      <c r="A1852" s="104">
        <v>21605</v>
      </c>
      <c r="B1852" s="104" t="s">
        <v>947</v>
      </c>
      <c r="C1852" s="104" t="s">
        <v>13364</v>
      </c>
      <c r="D1852" s="104" t="s">
        <v>13366</v>
      </c>
      <c r="E1852" s="2">
        <v>12216</v>
      </c>
      <c r="F1852" s="2">
        <v>12216</v>
      </c>
    </row>
    <row r="1853" spans="1:6" x14ac:dyDescent="0.25">
      <c r="A1853" s="104">
        <v>21586</v>
      </c>
      <c r="B1853" s="104" t="s">
        <v>947</v>
      </c>
      <c r="C1853" s="104" t="s">
        <v>1191</v>
      </c>
      <c r="D1853" s="104" t="s">
        <v>1193</v>
      </c>
      <c r="E1853" s="2">
        <v>679300</v>
      </c>
      <c r="F1853" s="2">
        <v>679300</v>
      </c>
    </row>
    <row r="1854" spans="1:6" x14ac:dyDescent="0.25">
      <c r="A1854" s="104">
        <v>27766</v>
      </c>
      <c r="B1854" s="104" t="s">
        <v>947</v>
      </c>
      <c r="C1854" s="104" t="s">
        <v>7085</v>
      </c>
      <c r="D1854" s="104" t="s">
        <v>7087</v>
      </c>
      <c r="E1854" s="2">
        <v>78201</v>
      </c>
      <c r="F1854" s="2">
        <v>78201</v>
      </c>
    </row>
    <row r="1855" spans="1:6" x14ac:dyDescent="0.25">
      <c r="A1855" s="104">
        <v>21629</v>
      </c>
      <c r="B1855" s="104" t="s">
        <v>947</v>
      </c>
      <c r="C1855" s="104" t="s">
        <v>1328</v>
      </c>
      <c r="D1855" s="104" t="s">
        <v>1330</v>
      </c>
      <c r="E1855" s="2">
        <v>146076</v>
      </c>
      <c r="F1855" s="2">
        <v>146076</v>
      </c>
    </row>
    <row r="1856" spans="1:6" x14ac:dyDescent="0.25">
      <c r="A1856" s="104">
        <v>20368</v>
      </c>
      <c r="B1856" s="104" t="s">
        <v>947</v>
      </c>
      <c r="C1856" s="104" t="s">
        <v>2198</v>
      </c>
      <c r="D1856" s="104" t="s">
        <v>2200</v>
      </c>
      <c r="E1856" s="2">
        <v>408323</v>
      </c>
      <c r="F1856" s="2">
        <v>408323</v>
      </c>
    </row>
    <row r="1857" spans="1:6" x14ac:dyDescent="0.25">
      <c r="A1857" s="104">
        <v>449905</v>
      </c>
      <c r="B1857" s="104" t="s">
        <v>947</v>
      </c>
      <c r="C1857" s="104" t="s">
        <v>13583</v>
      </c>
      <c r="D1857" s="104" t="s">
        <v>13585</v>
      </c>
      <c r="E1857" s="2">
        <v>4451</v>
      </c>
      <c r="F1857" s="2">
        <v>4451</v>
      </c>
    </row>
    <row r="1858" spans="1:6" x14ac:dyDescent="0.25">
      <c r="A1858" s="104">
        <v>139705</v>
      </c>
      <c r="B1858" s="104" t="s">
        <v>947</v>
      </c>
      <c r="C1858" s="104" t="s">
        <v>11214</v>
      </c>
      <c r="D1858" s="104" t="s">
        <v>11216</v>
      </c>
      <c r="E1858" s="2">
        <v>15007</v>
      </c>
      <c r="F1858" s="2">
        <v>15007</v>
      </c>
    </row>
    <row r="1859" spans="1:6" x14ac:dyDescent="0.25">
      <c r="A1859" s="104">
        <v>782056</v>
      </c>
      <c r="B1859" s="104" t="s">
        <v>947</v>
      </c>
      <c r="C1859" s="104" t="s">
        <v>17083</v>
      </c>
      <c r="D1859" s="104" t="s">
        <v>17085</v>
      </c>
      <c r="E1859" s="2">
        <v>1456</v>
      </c>
      <c r="F1859" s="2">
        <v>1456</v>
      </c>
    </row>
    <row r="1860" spans="1:6" x14ac:dyDescent="0.25">
      <c r="A1860" s="104">
        <v>137636</v>
      </c>
      <c r="B1860" s="104" t="s">
        <v>947</v>
      </c>
      <c r="C1860" s="104" t="s">
        <v>14273</v>
      </c>
      <c r="D1860" s="104" t="s">
        <v>14275</v>
      </c>
      <c r="E1860" s="2">
        <v>8823</v>
      </c>
      <c r="F1860" s="2">
        <v>8823</v>
      </c>
    </row>
    <row r="1861" spans="1:6" x14ac:dyDescent="0.25">
      <c r="A1861" s="104">
        <v>201529</v>
      </c>
      <c r="B1861" s="104" t="s">
        <v>947</v>
      </c>
      <c r="C1861" s="104" t="s">
        <v>7771</v>
      </c>
      <c r="D1861" s="104" t="s">
        <v>7773</v>
      </c>
      <c r="E1861" s="2">
        <v>55543</v>
      </c>
      <c r="F1861" s="2">
        <v>55543</v>
      </c>
    </row>
    <row r="1862" spans="1:6" x14ac:dyDescent="0.25">
      <c r="A1862" s="104">
        <v>198119</v>
      </c>
      <c r="B1862" s="104" t="s">
        <v>947</v>
      </c>
      <c r="C1862" s="104" t="s">
        <v>13778</v>
      </c>
      <c r="D1862" s="104" t="s">
        <v>13780</v>
      </c>
      <c r="E1862" s="2">
        <v>19072</v>
      </c>
      <c r="F1862" s="2">
        <v>19072</v>
      </c>
    </row>
    <row r="1863" spans="1:6" x14ac:dyDescent="0.25">
      <c r="A1863" s="104">
        <v>28431</v>
      </c>
      <c r="B1863" s="104" t="s">
        <v>947</v>
      </c>
      <c r="C1863" s="104" t="s">
        <v>7828</v>
      </c>
      <c r="D1863" s="104" t="s">
        <v>7830</v>
      </c>
      <c r="E1863" s="2">
        <v>41191</v>
      </c>
      <c r="F1863" s="2">
        <v>41191</v>
      </c>
    </row>
    <row r="1864" spans="1:6" x14ac:dyDescent="0.25">
      <c r="A1864" s="104">
        <v>28421</v>
      </c>
      <c r="B1864" s="104" t="s">
        <v>947</v>
      </c>
      <c r="C1864" s="104" t="s">
        <v>6726</v>
      </c>
      <c r="D1864" s="104" t="s">
        <v>6728</v>
      </c>
      <c r="E1864" s="2">
        <v>52399</v>
      </c>
      <c r="F1864" s="2">
        <v>52399</v>
      </c>
    </row>
    <row r="1865" spans="1:6" x14ac:dyDescent="0.25">
      <c r="A1865" s="104">
        <v>28423</v>
      </c>
      <c r="B1865" s="104" t="s">
        <v>947</v>
      </c>
      <c r="C1865" s="104" t="s">
        <v>6013</v>
      </c>
      <c r="D1865" s="104" t="s">
        <v>6015</v>
      </c>
      <c r="E1865" s="2">
        <v>48020</v>
      </c>
      <c r="F1865" s="2">
        <v>48020</v>
      </c>
    </row>
    <row r="1866" spans="1:6" x14ac:dyDescent="0.25">
      <c r="A1866" s="104">
        <v>692855</v>
      </c>
      <c r="B1866" s="104" t="s">
        <v>947</v>
      </c>
      <c r="C1866" s="104" t="s">
        <v>5171</v>
      </c>
      <c r="D1866" s="104" t="s">
        <v>5173</v>
      </c>
      <c r="E1866" s="2">
        <v>115992</v>
      </c>
      <c r="F1866" s="2">
        <v>115992</v>
      </c>
    </row>
    <row r="1867" spans="1:6" x14ac:dyDescent="0.25">
      <c r="A1867" s="104">
        <v>139657</v>
      </c>
      <c r="B1867" s="104" t="s">
        <v>947</v>
      </c>
      <c r="C1867" s="104" t="s">
        <v>16791</v>
      </c>
      <c r="D1867" s="104" t="s">
        <v>16793</v>
      </c>
      <c r="E1867" s="2">
        <v>3025</v>
      </c>
      <c r="F1867" s="2">
        <v>3025</v>
      </c>
    </row>
    <row r="1868" spans="1:6" x14ac:dyDescent="0.25">
      <c r="A1868" s="104">
        <v>131188</v>
      </c>
      <c r="B1868" s="104" t="s">
        <v>947</v>
      </c>
      <c r="C1868" s="104" t="s">
        <v>14252</v>
      </c>
      <c r="D1868" s="104" t="s">
        <v>22193</v>
      </c>
      <c r="E1868" s="2">
        <v>7846</v>
      </c>
      <c r="F1868" s="2">
        <v>7846</v>
      </c>
    </row>
    <row r="1869" spans="1:6" x14ac:dyDescent="0.25">
      <c r="A1869" s="104">
        <v>113665</v>
      </c>
      <c r="B1869" s="104" t="s">
        <v>947</v>
      </c>
      <c r="C1869" s="104" t="s">
        <v>4093</v>
      </c>
      <c r="D1869" s="104" t="s">
        <v>4095</v>
      </c>
      <c r="E1869" s="2">
        <v>164699</v>
      </c>
      <c r="F1869" s="2">
        <v>164699</v>
      </c>
    </row>
    <row r="1870" spans="1:6" x14ac:dyDescent="0.25">
      <c r="A1870" s="104">
        <v>24137</v>
      </c>
      <c r="B1870" s="104" t="s">
        <v>947</v>
      </c>
      <c r="C1870" s="104" t="s">
        <v>2396</v>
      </c>
      <c r="D1870" s="104" t="s">
        <v>2398</v>
      </c>
      <c r="E1870" s="2">
        <v>313569</v>
      </c>
      <c r="F1870" s="2">
        <v>313569</v>
      </c>
    </row>
    <row r="1871" spans="1:6" x14ac:dyDescent="0.25">
      <c r="A1871" s="104">
        <v>26418</v>
      </c>
      <c r="B1871" s="104" t="s">
        <v>947</v>
      </c>
      <c r="C1871" s="104" t="s">
        <v>15821</v>
      </c>
      <c r="D1871" s="104" t="s">
        <v>15823</v>
      </c>
      <c r="E1871" s="2">
        <v>2287</v>
      </c>
      <c r="F1871" s="2">
        <v>2287</v>
      </c>
    </row>
    <row r="1872" spans="1:6" x14ac:dyDescent="0.25">
      <c r="A1872" s="104">
        <v>689813</v>
      </c>
      <c r="B1872" s="104" t="s">
        <v>947</v>
      </c>
      <c r="C1872" s="104" t="s">
        <v>22439</v>
      </c>
      <c r="D1872" s="104" t="s">
        <v>22440</v>
      </c>
      <c r="E1872" s="2">
        <v>1586</v>
      </c>
      <c r="F1872" s="2">
        <v>1586</v>
      </c>
    </row>
    <row r="1873" spans="1:6" x14ac:dyDescent="0.25">
      <c r="A1873" s="104">
        <v>26176</v>
      </c>
      <c r="B1873" s="104" t="s">
        <v>947</v>
      </c>
      <c r="C1873" s="104" t="s">
        <v>9825</v>
      </c>
      <c r="D1873" s="104" t="s">
        <v>9827</v>
      </c>
      <c r="E1873" s="2">
        <v>33070</v>
      </c>
      <c r="F1873" s="2">
        <v>33070</v>
      </c>
    </row>
    <row r="1874" spans="1:6" x14ac:dyDescent="0.25">
      <c r="A1874" s="104">
        <v>113576</v>
      </c>
      <c r="B1874" s="104" t="s">
        <v>947</v>
      </c>
      <c r="C1874" s="104" t="s">
        <v>13997</v>
      </c>
      <c r="D1874" s="104" t="s">
        <v>13999</v>
      </c>
      <c r="E1874" s="2">
        <v>11665</v>
      </c>
      <c r="F1874" s="2">
        <v>11665</v>
      </c>
    </row>
    <row r="1875" spans="1:6" x14ac:dyDescent="0.25">
      <c r="A1875" s="104">
        <v>26166</v>
      </c>
      <c r="B1875" s="104" t="s">
        <v>947</v>
      </c>
      <c r="C1875" s="104" t="s">
        <v>11074</v>
      </c>
      <c r="D1875" s="104" t="s">
        <v>22030</v>
      </c>
      <c r="E1875" s="2">
        <v>13066</v>
      </c>
      <c r="F1875" s="2">
        <v>13066</v>
      </c>
    </row>
    <row r="1876" spans="1:6" x14ac:dyDescent="0.25">
      <c r="A1876" s="104">
        <v>26175</v>
      </c>
      <c r="B1876" s="104" t="s">
        <v>947</v>
      </c>
      <c r="C1876" s="104" t="s">
        <v>4952</v>
      </c>
      <c r="D1876" s="104" t="s">
        <v>4954</v>
      </c>
      <c r="E1876" s="2">
        <v>97707</v>
      </c>
      <c r="F1876" s="2">
        <v>97707</v>
      </c>
    </row>
    <row r="1877" spans="1:6" x14ac:dyDescent="0.25">
      <c r="A1877" s="104">
        <v>715815</v>
      </c>
      <c r="B1877" s="104" t="s">
        <v>947</v>
      </c>
      <c r="C1877" s="104" t="s">
        <v>13802</v>
      </c>
      <c r="D1877" s="104" t="s">
        <v>13804</v>
      </c>
      <c r="E1877" s="2">
        <v>3764</v>
      </c>
      <c r="F1877" s="2">
        <v>3764</v>
      </c>
    </row>
    <row r="1878" spans="1:6" x14ac:dyDescent="0.25">
      <c r="A1878" s="104">
        <v>526501</v>
      </c>
      <c r="B1878" s="104" t="s">
        <v>947</v>
      </c>
      <c r="C1878" s="104" t="s">
        <v>14596</v>
      </c>
      <c r="D1878" s="104" t="s">
        <v>14598</v>
      </c>
      <c r="E1878" s="2">
        <v>9983</v>
      </c>
      <c r="F1878" s="2">
        <v>9983</v>
      </c>
    </row>
    <row r="1879" spans="1:6" x14ac:dyDescent="0.25">
      <c r="A1879" s="104">
        <v>602773</v>
      </c>
      <c r="B1879" s="104" t="s">
        <v>947</v>
      </c>
      <c r="C1879" s="104" t="s">
        <v>21967</v>
      </c>
      <c r="D1879" s="104" t="s">
        <v>21968</v>
      </c>
      <c r="E1879" s="2">
        <v>17562</v>
      </c>
      <c r="F1879" s="2">
        <v>17562</v>
      </c>
    </row>
    <row r="1880" spans="1:6" x14ac:dyDescent="0.25">
      <c r="A1880" s="104">
        <v>728036</v>
      </c>
      <c r="B1880" s="104" t="s">
        <v>947</v>
      </c>
      <c r="C1880" s="104" t="s">
        <v>21969</v>
      </c>
      <c r="D1880" s="104" t="s">
        <v>21970</v>
      </c>
      <c r="E1880" s="2">
        <v>19379</v>
      </c>
      <c r="F1880" s="2">
        <v>19379</v>
      </c>
    </row>
    <row r="1881" spans="1:6" x14ac:dyDescent="0.25">
      <c r="A1881" s="104">
        <v>444999</v>
      </c>
      <c r="B1881" s="104" t="s">
        <v>947</v>
      </c>
      <c r="C1881" s="104" t="s">
        <v>8281</v>
      </c>
      <c r="D1881" s="104" t="s">
        <v>8283</v>
      </c>
      <c r="E1881" s="2">
        <v>42846</v>
      </c>
      <c r="F1881" s="2">
        <v>42846</v>
      </c>
    </row>
    <row r="1882" spans="1:6" x14ac:dyDescent="0.25">
      <c r="A1882" s="104">
        <v>25391</v>
      </c>
      <c r="B1882" s="104" t="s">
        <v>947</v>
      </c>
      <c r="C1882" s="104" t="s">
        <v>15198</v>
      </c>
      <c r="D1882" s="104" t="s">
        <v>15200</v>
      </c>
      <c r="E1882" s="2">
        <v>0</v>
      </c>
      <c r="F1882" s="2">
        <v>0</v>
      </c>
    </row>
    <row r="1883" spans="1:6" x14ac:dyDescent="0.25">
      <c r="A1883" s="104">
        <v>684860</v>
      </c>
      <c r="B1883" s="104" t="s">
        <v>947</v>
      </c>
      <c r="C1883" s="104" t="s">
        <v>15380</v>
      </c>
      <c r="D1883" s="104" t="s">
        <v>15382</v>
      </c>
      <c r="E1883" s="2">
        <v>0</v>
      </c>
      <c r="F1883" s="2">
        <v>0</v>
      </c>
    </row>
    <row r="1884" spans="1:6" x14ac:dyDescent="0.25">
      <c r="A1884" s="104">
        <v>575681</v>
      </c>
      <c r="B1884" s="104" t="s">
        <v>947</v>
      </c>
      <c r="C1884" s="104" t="s">
        <v>3793</v>
      </c>
      <c r="D1884" s="104" t="s">
        <v>3795</v>
      </c>
      <c r="E1884" s="2">
        <v>225513</v>
      </c>
      <c r="F1884" s="2">
        <v>225513</v>
      </c>
    </row>
    <row r="1885" spans="1:6" x14ac:dyDescent="0.25">
      <c r="A1885" s="104">
        <v>25800</v>
      </c>
      <c r="B1885" s="104" t="s">
        <v>947</v>
      </c>
      <c r="C1885" s="104" t="s">
        <v>10321</v>
      </c>
      <c r="D1885" s="104" t="s">
        <v>10323</v>
      </c>
      <c r="E1885" s="2">
        <v>22346</v>
      </c>
      <c r="F1885" s="2">
        <v>22346</v>
      </c>
    </row>
    <row r="1886" spans="1:6" x14ac:dyDescent="0.25">
      <c r="A1886" s="104">
        <v>25318</v>
      </c>
      <c r="B1886" s="104" t="s">
        <v>947</v>
      </c>
      <c r="C1886" s="104" t="s">
        <v>7492</v>
      </c>
      <c r="D1886" s="104" t="s">
        <v>7494</v>
      </c>
      <c r="E1886" s="2">
        <v>40405</v>
      </c>
      <c r="F1886" s="2">
        <v>40405</v>
      </c>
    </row>
    <row r="1887" spans="1:6" x14ac:dyDescent="0.25">
      <c r="A1887" s="104">
        <v>26036</v>
      </c>
      <c r="B1887" s="104" t="s">
        <v>947</v>
      </c>
      <c r="C1887" s="104" t="s">
        <v>2741</v>
      </c>
      <c r="D1887" s="104" t="s">
        <v>2743</v>
      </c>
      <c r="E1887" s="2">
        <v>251839</v>
      </c>
      <c r="F1887" s="2">
        <v>251839</v>
      </c>
    </row>
    <row r="1888" spans="1:6" x14ac:dyDescent="0.25">
      <c r="A1888" s="104">
        <v>22337</v>
      </c>
      <c r="B1888" s="104" t="s">
        <v>947</v>
      </c>
      <c r="C1888" s="104" t="s">
        <v>2276</v>
      </c>
      <c r="D1888" s="104" t="s">
        <v>2278</v>
      </c>
      <c r="E1888" s="2">
        <v>201258</v>
      </c>
      <c r="F1888" s="2">
        <v>201258</v>
      </c>
    </row>
    <row r="1889" spans="1:6" x14ac:dyDescent="0.25">
      <c r="A1889" s="104">
        <v>23926</v>
      </c>
      <c r="B1889" s="104" t="s">
        <v>947</v>
      </c>
      <c r="C1889" s="104" t="s">
        <v>21860</v>
      </c>
      <c r="D1889" s="104" t="s">
        <v>21861</v>
      </c>
      <c r="E1889" s="2">
        <v>2409</v>
      </c>
      <c r="F1889" s="2">
        <v>2409</v>
      </c>
    </row>
    <row r="1890" spans="1:6" x14ac:dyDescent="0.25">
      <c r="A1890" s="104">
        <v>22225</v>
      </c>
      <c r="B1890" s="104" t="s">
        <v>947</v>
      </c>
      <c r="C1890" s="104" t="s">
        <v>8017</v>
      </c>
      <c r="D1890" s="104" t="s">
        <v>8019</v>
      </c>
      <c r="E1890" s="2">
        <v>32387</v>
      </c>
      <c r="F1890" s="2">
        <v>32387</v>
      </c>
    </row>
    <row r="1891" spans="1:6" x14ac:dyDescent="0.25">
      <c r="A1891" s="104">
        <v>27256</v>
      </c>
      <c r="B1891" s="104" t="s">
        <v>947</v>
      </c>
      <c r="C1891" s="104" t="s">
        <v>18696</v>
      </c>
      <c r="D1891" s="104" t="s">
        <v>18697</v>
      </c>
      <c r="E1891" s="2">
        <v>5199</v>
      </c>
      <c r="F1891" s="2">
        <v>5199</v>
      </c>
    </row>
    <row r="1892" spans="1:6" x14ac:dyDescent="0.25">
      <c r="A1892" s="104">
        <v>28013</v>
      </c>
      <c r="B1892" s="104" t="s">
        <v>947</v>
      </c>
      <c r="C1892" s="104" t="s">
        <v>12144</v>
      </c>
      <c r="D1892" s="104" t="s">
        <v>12146</v>
      </c>
      <c r="E1892" s="2">
        <v>64282</v>
      </c>
      <c r="F1892" s="2">
        <v>64282</v>
      </c>
    </row>
    <row r="1893" spans="1:6" x14ac:dyDescent="0.25">
      <c r="A1893" s="104">
        <v>27984</v>
      </c>
      <c r="B1893" s="104" t="s">
        <v>947</v>
      </c>
      <c r="C1893" s="104" t="s">
        <v>11919</v>
      </c>
      <c r="D1893" s="104" t="s">
        <v>11921</v>
      </c>
      <c r="E1893" s="2">
        <v>18065</v>
      </c>
      <c r="F1893" s="2">
        <v>18065</v>
      </c>
    </row>
    <row r="1894" spans="1:6" x14ac:dyDescent="0.25">
      <c r="A1894" s="104">
        <v>493790</v>
      </c>
      <c r="B1894" s="104" t="s">
        <v>947</v>
      </c>
      <c r="C1894" s="104" t="s">
        <v>8563</v>
      </c>
      <c r="D1894" s="104" t="s">
        <v>8565</v>
      </c>
      <c r="E1894" s="2">
        <v>22609</v>
      </c>
      <c r="F1894" s="2">
        <v>22609</v>
      </c>
    </row>
    <row r="1895" spans="1:6" x14ac:dyDescent="0.25">
      <c r="A1895" s="104">
        <v>212569</v>
      </c>
      <c r="B1895" s="104" t="s">
        <v>947</v>
      </c>
      <c r="C1895" s="104" t="s">
        <v>11708</v>
      </c>
      <c r="D1895" s="104" t="s">
        <v>11710</v>
      </c>
      <c r="E1895" s="2">
        <v>11390</v>
      </c>
      <c r="F1895" s="2">
        <v>11390</v>
      </c>
    </row>
    <row r="1896" spans="1:6" x14ac:dyDescent="0.25">
      <c r="A1896" s="104">
        <v>28017</v>
      </c>
      <c r="B1896" s="104" t="s">
        <v>947</v>
      </c>
      <c r="C1896" s="104" t="s">
        <v>8029</v>
      </c>
      <c r="D1896" s="104" t="s">
        <v>8031</v>
      </c>
      <c r="E1896" s="2">
        <v>42917</v>
      </c>
      <c r="F1896" s="2">
        <v>42917</v>
      </c>
    </row>
    <row r="1897" spans="1:6" x14ac:dyDescent="0.25">
      <c r="A1897" s="104">
        <v>27998</v>
      </c>
      <c r="B1897" s="104" t="s">
        <v>947</v>
      </c>
      <c r="C1897" s="104" t="s">
        <v>9447</v>
      </c>
      <c r="D1897" s="104" t="s">
        <v>9449</v>
      </c>
      <c r="E1897" s="2">
        <v>25098</v>
      </c>
      <c r="F1897" s="2">
        <v>25098</v>
      </c>
    </row>
    <row r="1898" spans="1:6" x14ac:dyDescent="0.25">
      <c r="A1898" s="104">
        <v>27989</v>
      </c>
      <c r="B1898" s="104" t="s">
        <v>947</v>
      </c>
      <c r="C1898" s="104" t="s">
        <v>4393</v>
      </c>
      <c r="D1898" s="104" t="s">
        <v>4395</v>
      </c>
      <c r="E1898" s="2">
        <v>84684</v>
      </c>
      <c r="F1898" s="2">
        <v>84684</v>
      </c>
    </row>
    <row r="1899" spans="1:6" x14ac:dyDescent="0.25">
      <c r="A1899" s="104">
        <v>27990</v>
      </c>
      <c r="B1899" s="104" t="s">
        <v>947</v>
      </c>
      <c r="C1899" s="104" t="s">
        <v>2651</v>
      </c>
      <c r="D1899" s="104" t="s">
        <v>2653</v>
      </c>
      <c r="E1899" s="2">
        <v>236617</v>
      </c>
      <c r="F1899" s="2">
        <v>236617</v>
      </c>
    </row>
    <row r="1900" spans="1:6" x14ac:dyDescent="0.25">
      <c r="A1900" s="104">
        <v>28031</v>
      </c>
      <c r="B1900" s="104" t="s">
        <v>947</v>
      </c>
      <c r="C1900" s="104" t="s">
        <v>6397</v>
      </c>
      <c r="D1900" s="104" t="s">
        <v>6399</v>
      </c>
      <c r="E1900" s="2">
        <v>54896</v>
      </c>
      <c r="F1900" s="2">
        <v>54896</v>
      </c>
    </row>
    <row r="1901" spans="1:6" x14ac:dyDescent="0.25">
      <c r="A1901" s="104">
        <v>869852</v>
      </c>
      <c r="B1901" s="104" t="s">
        <v>947</v>
      </c>
      <c r="C1901" s="104" t="s">
        <v>22442</v>
      </c>
      <c r="D1901" s="104" t="s">
        <v>22443</v>
      </c>
      <c r="E1901" s="2">
        <v>2648</v>
      </c>
      <c r="F1901" s="2">
        <v>2648</v>
      </c>
    </row>
    <row r="1902" spans="1:6" x14ac:dyDescent="0.25">
      <c r="A1902" s="104">
        <v>707502</v>
      </c>
      <c r="B1902" s="104" t="s">
        <v>947</v>
      </c>
      <c r="C1902" s="104" t="s">
        <v>16831</v>
      </c>
      <c r="D1902" s="104" t="s">
        <v>16833</v>
      </c>
      <c r="E1902" s="2">
        <v>1441</v>
      </c>
      <c r="F1902" s="2">
        <v>1441</v>
      </c>
    </row>
    <row r="1903" spans="1:6" x14ac:dyDescent="0.25">
      <c r="A1903" s="104">
        <v>192856</v>
      </c>
      <c r="B1903" s="104" t="s">
        <v>947</v>
      </c>
      <c r="C1903" s="104" t="s">
        <v>13757</v>
      </c>
      <c r="D1903" s="104" t="s">
        <v>13759</v>
      </c>
      <c r="E1903" s="2">
        <v>15442</v>
      </c>
      <c r="F1903" s="2">
        <v>15442</v>
      </c>
    </row>
    <row r="1904" spans="1:6" x14ac:dyDescent="0.25">
      <c r="A1904" s="104">
        <v>579968</v>
      </c>
      <c r="B1904" s="104" t="s">
        <v>947</v>
      </c>
      <c r="C1904" s="104" t="s">
        <v>14726</v>
      </c>
      <c r="D1904" s="104" t="s">
        <v>14728</v>
      </c>
      <c r="E1904" s="2">
        <v>1337</v>
      </c>
      <c r="F1904" s="2">
        <v>1337</v>
      </c>
    </row>
    <row r="1905" spans="1:6" x14ac:dyDescent="0.25">
      <c r="A1905" s="104">
        <v>27992</v>
      </c>
      <c r="B1905" s="104" t="s">
        <v>947</v>
      </c>
      <c r="C1905" s="104" t="s">
        <v>11570</v>
      </c>
      <c r="D1905" s="104" t="s">
        <v>11572</v>
      </c>
      <c r="E1905" s="2">
        <v>9025</v>
      </c>
      <c r="F1905" s="2">
        <v>9025</v>
      </c>
    </row>
    <row r="1906" spans="1:6" x14ac:dyDescent="0.25">
      <c r="A1906" s="104">
        <v>28155</v>
      </c>
      <c r="B1906" s="104" t="s">
        <v>947</v>
      </c>
      <c r="C1906" s="104" t="s">
        <v>17184</v>
      </c>
      <c r="D1906" s="104" t="s">
        <v>17186</v>
      </c>
      <c r="E1906" s="2">
        <v>21294</v>
      </c>
      <c r="F1906" s="2">
        <v>21294</v>
      </c>
    </row>
    <row r="1907" spans="1:6" x14ac:dyDescent="0.25">
      <c r="A1907" s="104">
        <v>872089</v>
      </c>
      <c r="B1907" s="104" t="s">
        <v>947</v>
      </c>
      <c r="C1907" s="104" t="s">
        <v>22444</v>
      </c>
      <c r="D1907" s="104" t="s">
        <v>22445</v>
      </c>
      <c r="E1907" s="2">
        <v>12211</v>
      </c>
      <c r="F1907" s="2">
        <v>12211</v>
      </c>
    </row>
    <row r="1908" spans="1:6" x14ac:dyDescent="0.25">
      <c r="A1908" s="104">
        <v>28016</v>
      </c>
      <c r="B1908" s="104" t="s">
        <v>947</v>
      </c>
      <c r="C1908" s="104" t="s">
        <v>14443</v>
      </c>
      <c r="D1908" s="104" t="s">
        <v>14445</v>
      </c>
      <c r="E1908" s="2">
        <v>5379</v>
      </c>
      <c r="F1908" s="2">
        <v>5379</v>
      </c>
    </row>
    <row r="1909" spans="1:6" x14ac:dyDescent="0.25">
      <c r="A1909" s="104">
        <v>27995</v>
      </c>
      <c r="B1909" s="104" t="s">
        <v>947</v>
      </c>
      <c r="C1909" s="104" t="s">
        <v>12354</v>
      </c>
      <c r="D1909" s="104" t="s">
        <v>12356</v>
      </c>
      <c r="E1909" s="2">
        <v>49561</v>
      </c>
      <c r="F1909" s="2">
        <v>49561</v>
      </c>
    </row>
    <row r="1910" spans="1:6" x14ac:dyDescent="0.25">
      <c r="A1910" s="104">
        <v>27996</v>
      </c>
      <c r="B1910" s="104" t="s">
        <v>947</v>
      </c>
      <c r="C1910" s="104" t="s">
        <v>13939</v>
      </c>
      <c r="D1910" s="104" t="s">
        <v>22194</v>
      </c>
      <c r="E1910" s="2">
        <v>7299</v>
      </c>
      <c r="F1910" s="2">
        <v>7299</v>
      </c>
    </row>
    <row r="1911" spans="1:6" x14ac:dyDescent="0.25">
      <c r="A1911" s="104">
        <v>27997</v>
      </c>
      <c r="B1911" s="104" t="s">
        <v>947</v>
      </c>
      <c r="C1911" s="104" t="s">
        <v>4300</v>
      </c>
      <c r="D1911" s="104" t="s">
        <v>4302</v>
      </c>
      <c r="E1911" s="2">
        <v>35231</v>
      </c>
      <c r="F1911" s="2">
        <v>35231</v>
      </c>
    </row>
    <row r="1912" spans="1:6" x14ac:dyDescent="0.25">
      <c r="A1912" s="104">
        <v>679492</v>
      </c>
      <c r="B1912" s="104" t="s">
        <v>947</v>
      </c>
      <c r="C1912" s="104" t="s">
        <v>11053</v>
      </c>
      <c r="D1912" s="104" t="s">
        <v>22195</v>
      </c>
      <c r="E1912" s="2">
        <v>22385</v>
      </c>
      <c r="F1912" s="2">
        <v>22385</v>
      </c>
    </row>
    <row r="1913" spans="1:6" x14ac:dyDescent="0.25">
      <c r="A1913" s="104">
        <v>27999</v>
      </c>
      <c r="B1913" s="104" t="s">
        <v>947</v>
      </c>
      <c r="C1913" s="104" t="s">
        <v>8242</v>
      </c>
      <c r="D1913" s="104" t="s">
        <v>8244</v>
      </c>
      <c r="E1913" s="2">
        <v>31956</v>
      </c>
      <c r="F1913" s="2">
        <v>31956</v>
      </c>
    </row>
    <row r="1914" spans="1:6" x14ac:dyDescent="0.25">
      <c r="A1914" s="104">
        <v>612016</v>
      </c>
      <c r="B1914" s="104" t="s">
        <v>947</v>
      </c>
      <c r="C1914" s="104" t="s">
        <v>14387</v>
      </c>
      <c r="D1914" s="104" t="s">
        <v>14389</v>
      </c>
      <c r="E1914" s="2">
        <v>5144</v>
      </c>
      <c r="F1914" s="2">
        <v>5144</v>
      </c>
    </row>
    <row r="1915" spans="1:6" x14ac:dyDescent="0.25">
      <c r="A1915" s="104">
        <v>26244</v>
      </c>
      <c r="B1915" s="104" t="s">
        <v>947</v>
      </c>
      <c r="C1915" s="104" t="s">
        <v>5489</v>
      </c>
      <c r="D1915" s="104" t="s">
        <v>5491</v>
      </c>
      <c r="E1915" s="2">
        <v>125512</v>
      </c>
      <c r="F1915" s="2">
        <v>125512</v>
      </c>
    </row>
    <row r="1916" spans="1:6" x14ac:dyDescent="0.25">
      <c r="A1916" s="104">
        <v>829658</v>
      </c>
      <c r="B1916" s="104" t="s">
        <v>947</v>
      </c>
      <c r="C1916" s="104" t="s">
        <v>16282</v>
      </c>
      <c r="D1916" s="104" t="s">
        <v>16284</v>
      </c>
      <c r="E1916" s="2">
        <v>2352</v>
      </c>
      <c r="F1916" s="2">
        <v>2352</v>
      </c>
    </row>
    <row r="1917" spans="1:6" x14ac:dyDescent="0.25">
      <c r="A1917" s="104">
        <v>137613</v>
      </c>
      <c r="B1917" s="104" t="s">
        <v>947</v>
      </c>
      <c r="C1917" s="104" t="s">
        <v>11062</v>
      </c>
      <c r="D1917" s="104" t="s">
        <v>11064</v>
      </c>
      <c r="E1917" s="2">
        <v>14506</v>
      </c>
      <c r="F1917" s="2">
        <v>14506</v>
      </c>
    </row>
    <row r="1918" spans="1:6" x14ac:dyDescent="0.25">
      <c r="A1918" s="104">
        <v>20782</v>
      </c>
      <c r="B1918" s="104" t="s">
        <v>947</v>
      </c>
      <c r="C1918" s="104" t="s">
        <v>1421</v>
      </c>
      <c r="D1918" s="104" t="s">
        <v>1423</v>
      </c>
      <c r="E1918" s="2">
        <v>564860</v>
      </c>
      <c r="F1918" s="2">
        <v>564860</v>
      </c>
    </row>
    <row r="1919" spans="1:6" x14ac:dyDescent="0.25">
      <c r="A1919" s="104">
        <v>818491</v>
      </c>
      <c r="B1919" s="104" t="s">
        <v>947</v>
      </c>
      <c r="C1919" s="104" t="s">
        <v>6729</v>
      </c>
      <c r="D1919" s="104" t="s">
        <v>6731</v>
      </c>
      <c r="E1919" s="2">
        <v>78268</v>
      </c>
      <c r="F1919" s="2">
        <v>78268</v>
      </c>
    </row>
    <row r="1920" spans="1:6" x14ac:dyDescent="0.25">
      <c r="A1920" s="104">
        <v>189794</v>
      </c>
      <c r="B1920" s="104" t="s">
        <v>947</v>
      </c>
      <c r="C1920" s="104" t="s">
        <v>1625</v>
      </c>
      <c r="D1920" s="104" t="s">
        <v>1627</v>
      </c>
      <c r="E1920" s="2">
        <v>347666</v>
      </c>
      <c r="F1920" s="2">
        <v>347666</v>
      </c>
    </row>
    <row r="1921" spans="1:6" x14ac:dyDescent="0.25">
      <c r="A1921" s="104">
        <v>20087</v>
      </c>
      <c r="B1921" s="104" t="s">
        <v>947</v>
      </c>
      <c r="C1921" s="104" t="s">
        <v>1065</v>
      </c>
      <c r="D1921" s="104" t="s">
        <v>1067</v>
      </c>
      <c r="E1921" s="2">
        <v>978752</v>
      </c>
      <c r="F1921" s="2">
        <v>978752</v>
      </c>
    </row>
    <row r="1922" spans="1:6" x14ac:dyDescent="0.25">
      <c r="A1922" s="104">
        <v>26737</v>
      </c>
      <c r="B1922" s="104" t="s">
        <v>947</v>
      </c>
      <c r="C1922" s="104" t="s">
        <v>11433</v>
      </c>
      <c r="D1922" s="104" t="s">
        <v>11435</v>
      </c>
      <c r="E1922" s="2">
        <v>8727</v>
      </c>
      <c r="F1922" s="2">
        <v>8727</v>
      </c>
    </row>
    <row r="1923" spans="1:6" x14ac:dyDescent="0.25">
      <c r="A1923" s="104">
        <v>26023</v>
      </c>
      <c r="B1923" s="104" t="s">
        <v>947</v>
      </c>
      <c r="C1923" s="104" t="s">
        <v>4396</v>
      </c>
      <c r="D1923" s="104" t="s">
        <v>4398</v>
      </c>
      <c r="E1923" s="2">
        <v>130882</v>
      </c>
      <c r="F1923" s="2">
        <v>130882</v>
      </c>
    </row>
    <row r="1924" spans="1:6" x14ac:dyDescent="0.25">
      <c r="A1924" s="104">
        <v>28507</v>
      </c>
      <c r="B1924" s="104" t="s">
        <v>947</v>
      </c>
      <c r="C1924" s="104" t="s">
        <v>8851</v>
      </c>
      <c r="D1924" s="104" t="s">
        <v>8853</v>
      </c>
      <c r="E1924" s="2">
        <v>37872</v>
      </c>
      <c r="F1924" s="2">
        <v>37872</v>
      </c>
    </row>
    <row r="1925" spans="1:6" x14ac:dyDescent="0.25">
      <c r="A1925" s="104">
        <v>212745</v>
      </c>
      <c r="B1925" s="104" t="s">
        <v>947</v>
      </c>
      <c r="C1925" s="104" t="s">
        <v>10819</v>
      </c>
      <c r="D1925" s="104" t="s">
        <v>10821</v>
      </c>
      <c r="E1925" s="2">
        <v>79448</v>
      </c>
      <c r="F1925" s="2">
        <v>79448</v>
      </c>
    </row>
    <row r="1926" spans="1:6" x14ac:dyDescent="0.25">
      <c r="A1926" s="104">
        <v>27550</v>
      </c>
      <c r="B1926" s="104" t="s">
        <v>947</v>
      </c>
      <c r="C1926" s="104" t="s">
        <v>7954</v>
      </c>
      <c r="D1926" s="104" t="s">
        <v>7956</v>
      </c>
      <c r="E1926" s="2">
        <v>27660</v>
      </c>
      <c r="F1926" s="2">
        <v>27660</v>
      </c>
    </row>
    <row r="1927" spans="1:6" x14ac:dyDescent="0.25">
      <c r="A1927" s="104">
        <v>92885</v>
      </c>
      <c r="B1927" s="104" t="s">
        <v>947</v>
      </c>
      <c r="C1927" s="104" t="s">
        <v>14072</v>
      </c>
      <c r="D1927" s="104" t="s">
        <v>14074</v>
      </c>
      <c r="E1927" s="2">
        <v>9295</v>
      </c>
      <c r="F1927" s="2">
        <v>9295</v>
      </c>
    </row>
    <row r="1928" spans="1:6" x14ac:dyDescent="0.25">
      <c r="A1928" s="104">
        <v>20551</v>
      </c>
      <c r="B1928" s="104" t="s">
        <v>947</v>
      </c>
      <c r="C1928" s="104" t="s">
        <v>7121</v>
      </c>
      <c r="D1928" s="104" t="s">
        <v>7123</v>
      </c>
      <c r="E1928" s="2">
        <v>104105</v>
      </c>
      <c r="F1928" s="2">
        <v>104105</v>
      </c>
    </row>
    <row r="1929" spans="1:6" x14ac:dyDescent="0.25">
      <c r="A1929" s="104">
        <v>827954</v>
      </c>
      <c r="B1929" s="104" t="s">
        <v>947</v>
      </c>
      <c r="C1929" s="104" t="s">
        <v>16764</v>
      </c>
      <c r="D1929" s="104" t="s">
        <v>16766</v>
      </c>
      <c r="E1929" s="2">
        <v>34</v>
      </c>
      <c r="F1929" s="2">
        <v>34</v>
      </c>
    </row>
    <row r="1930" spans="1:6" x14ac:dyDescent="0.25">
      <c r="A1930" s="104">
        <v>606588</v>
      </c>
      <c r="B1930" s="104" t="s">
        <v>947</v>
      </c>
      <c r="C1930" s="104" t="s">
        <v>15302</v>
      </c>
      <c r="D1930" s="104" t="s">
        <v>15304</v>
      </c>
      <c r="E1930" s="2">
        <v>5543</v>
      </c>
      <c r="F1930" s="2">
        <v>5543</v>
      </c>
    </row>
    <row r="1931" spans="1:6" x14ac:dyDescent="0.25">
      <c r="A1931" s="104">
        <v>199380</v>
      </c>
      <c r="B1931" s="104" t="s">
        <v>947</v>
      </c>
      <c r="C1931" s="104" t="s">
        <v>7807</v>
      </c>
      <c r="D1931" s="104" t="s">
        <v>7809</v>
      </c>
      <c r="E1931" s="2">
        <v>38480</v>
      </c>
      <c r="F1931" s="2">
        <v>38480</v>
      </c>
    </row>
    <row r="1932" spans="1:6" x14ac:dyDescent="0.25">
      <c r="A1932" s="104">
        <v>199336</v>
      </c>
      <c r="B1932" s="104" t="s">
        <v>947</v>
      </c>
      <c r="C1932" s="104" t="s">
        <v>3618</v>
      </c>
      <c r="D1932" s="104" t="s">
        <v>3620</v>
      </c>
      <c r="E1932" s="2">
        <v>131915</v>
      </c>
      <c r="F1932" s="2">
        <v>131915</v>
      </c>
    </row>
    <row r="1933" spans="1:6" x14ac:dyDescent="0.25">
      <c r="A1933" s="104">
        <v>24429</v>
      </c>
      <c r="B1933" s="104" t="s">
        <v>947</v>
      </c>
      <c r="C1933" s="104" t="s">
        <v>13956</v>
      </c>
      <c r="D1933" s="104" t="s">
        <v>13957</v>
      </c>
      <c r="E1933" s="2">
        <v>5144</v>
      </c>
      <c r="F1933" s="2">
        <v>5144</v>
      </c>
    </row>
    <row r="1934" spans="1:6" x14ac:dyDescent="0.25">
      <c r="A1934" s="104">
        <v>164096</v>
      </c>
      <c r="B1934" s="104" t="s">
        <v>947</v>
      </c>
      <c r="C1934" s="104" t="s">
        <v>21900</v>
      </c>
      <c r="D1934" s="104" t="s">
        <v>21901</v>
      </c>
      <c r="E1934" s="2">
        <v>0</v>
      </c>
      <c r="F1934" s="2">
        <v>0</v>
      </c>
    </row>
    <row r="1935" spans="1:6" x14ac:dyDescent="0.25">
      <c r="A1935" s="104">
        <v>24702</v>
      </c>
      <c r="B1935" s="104" t="s">
        <v>947</v>
      </c>
      <c r="C1935" s="104" t="s">
        <v>3543</v>
      </c>
      <c r="D1935" s="104" t="s">
        <v>3545</v>
      </c>
      <c r="E1935" s="2">
        <v>139063</v>
      </c>
      <c r="F1935" s="2">
        <v>139063</v>
      </c>
    </row>
    <row r="1936" spans="1:6" x14ac:dyDescent="0.25">
      <c r="A1936" s="104">
        <v>494012</v>
      </c>
      <c r="B1936" s="104" t="s">
        <v>947</v>
      </c>
      <c r="C1936" s="104" t="s">
        <v>22446</v>
      </c>
      <c r="D1936" s="104" t="s">
        <v>22447</v>
      </c>
      <c r="E1936" s="2">
        <v>5673</v>
      </c>
      <c r="F1936" s="2">
        <v>5673</v>
      </c>
    </row>
    <row r="1937" spans="1:6" x14ac:dyDescent="0.25">
      <c r="A1937" s="104">
        <v>24411</v>
      </c>
      <c r="B1937" s="104" t="s">
        <v>947</v>
      </c>
      <c r="C1937" s="104" t="s">
        <v>9438</v>
      </c>
      <c r="D1937" s="104" t="s">
        <v>9440</v>
      </c>
      <c r="E1937" s="2">
        <v>16363</v>
      </c>
      <c r="F1937" s="2">
        <v>16363</v>
      </c>
    </row>
    <row r="1938" spans="1:6" x14ac:dyDescent="0.25">
      <c r="A1938" s="104">
        <v>25769</v>
      </c>
      <c r="B1938" s="104" t="s">
        <v>947</v>
      </c>
      <c r="C1938" s="104" t="s">
        <v>4648</v>
      </c>
      <c r="D1938" s="104" t="s">
        <v>4650</v>
      </c>
      <c r="E1938" s="2">
        <v>111399</v>
      </c>
      <c r="F1938" s="2">
        <v>111399</v>
      </c>
    </row>
    <row r="1939" spans="1:6" x14ac:dyDescent="0.25">
      <c r="A1939" s="104">
        <v>607298</v>
      </c>
      <c r="B1939" s="104" t="s">
        <v>947</v>
      </c>
      <c r="C1939" s="104" t="s">
        <v>15880</v>
      </c>
      <c r="D1939" s="104" t="s">
        <v>21643</v>
      </c>
      <c r="E1939" s="2">
        <v>7694</v>
      </c>
      <c r="F1939" s="2">
        <v>7694</v>
      </c>
    </row>
    <row r="1940" spans="1:6" x14ac:dyDescent="0.25">
      <c r="A1940" s="104">
        <v>20154</v>
      </c>
      <c r="B1940" s="104" t="s">
        <v>947</v>
      </c>
      <c r="C1940" s="104" t="s">
        <v>8368</v>
      </c>
      <c r="D1940" s="104" t="s">
        <v>8370</v>
      </c>
      <c r="E1940" s="2">
        <v>39230</v>
      </c>
      <c r="F1940" s="2">
        <v>39230</v>
      </c>
    </row>
    <row r="1941" spans="1:6" x14ac:dyDescent="0.25">
      <c r="A1941" s="104">
        <v>20537</v>
      </c>
      <c r="B1941" s="104" t="s">
        <v>947</v>
      </c>
      <c r="C1941" s="104" t="s">
        <v>1164</v>
      </c>
      <c r="D1941" s="104" t="s">
        <v>1166</v>
      </c>
      <c r="E1941" s="2">
        <v>636124</v>
      </c>
      <c r="F1941" s="2">
        <v>636124</v>
      </c>
    </row>
    <row r="1942" spans="1:6" x14ac:dyDescent="0.25">
      <c r="A1942" s="104">
        <v>20783</v>
      </c>
      <c r="B1942" s="104" t="s">
        <v>947</v>
      </c>
      <c r="C1942" s="104" t="s">
        <v>2561</v>
      </c>
      <c r="D1942" s="104" t="s">
        <v>2563</v>
      </c>
      <c r="E1942" s="2">
        <v>321504</v>
      </c>
      <c r="F1942" s="2">
        <v>321504</v>
      </c>
    </row>
    <row r="1943" spans="1:6" x14ac:dyDescent="0.25">
      <c r="A1943" s="104">
        <v>727930</v>
      </c>
      <c r="B1943" s="104" t="s">
        <v>947</v>
      </c>
      <c r="C1943" s="104" t="s">
        <v>8635</v>
      </c>
      <c r="D1943" s="104" t="s">
        <v>8637</v>
      </c>
      <c r="E1943" s="2">
        <v>19881</v>
      </c>
      <c r="F1943" s="2">
        <v>19881</v>
      </c>
    </row>
    <row r="1944" spans="1:6" x14ac:dyDescent="0.25">
      <c r="A1944" s="104">
        <v>584755</v>
      </c>
      <c r="B1944" s="104" t="s">
        <v>947</v>
      </c>
      <c r="C1944" s="104" t="s">
        <v>12716</v>
      </c>
      <c r="D1944" s="104" t="s">
        <v>12718</v>
      </c>
      <c r="E1944" s="2">
        <v>12297</v>
      </c>
      <c r="F1944" s="2">
        <v>12297</v>
      </c>
    </row>
    <row r="1945" spans="1:6" x14ac:dyDescent="0.25">
      <c r="A1945" s="104">
        <v>534126</v>
      </c>
      <c r="B1945" s="104" t="s">
        <v>947</v>
      </c>
      <c r="C1945" s="104" t="s">
        <v>10870</v>
      </c>
      <c r="D1945" s="104" t="s">
        <v>10872</v>
      </c>
      <c r="E1945" s="2">
        <v>19305</v>
      </c>
      <c r="F1945" s="2">
        <v>19305</v>
      </c>
    </row>
    <row r="1946" spans="1:6" x14ac:dyDescent="0.25">
      <c r="A1946" s="104">
        <v>24440</v>
      </c>
      <c r="B1946" s="104" t="s">
        <v>947</v>
      </c>
      <c r="C1946" s="104" t="s">
        <v>10405</v>
      </c>
      <c r="D1946" s="104" t="s">
        <v>10407</v>
      </c>
      <c r="E1946" s="2">
        <v>24959</v>
      </c>
      <c r="F1946" s="2">
        <v>24959</v>
      </c>
    </row>
    <row r="1947" spans="1:6" x14ac:dyDescent="0.25">
      <c r="A1947" s="104">
        <v>708247</v>
      </c>
      <c r="B1947" s="104" t="s">
        <v>947</v>
      </c>
      <c r="C1947" s="104" t="s">
        <v>10339</v>
      </c>
      <c r="D1947" s="104" t="s">
        <v>10341</v>
      </c>
      <c r="E1947" s="2">
        <v>3734</v>
      </c>
      <c r="F1947" s="2">
        <v>3734</v>
      </c>
    </row>
    <row r="1948" spans="1:6" x14ac:dyDescent="0.25">
      <c r="A1948" s="104">
        <v>164098</v>
      </c>
      <c r="B1948" s="104" t="s">
        <v>947</v>
      </c>
      <c r="C1948" s="104" t="s">
        <v>9950</v>
      </c>
      <c r="D1948" s="104" t="s">
        <v>9952</v>
      </c>
      <c r="E1948" s="2">
        <v>27403</v>
      </c>
      <c r="F1948" s="2">
        <v>27403</v>
      </c>
    </row>
    <row r="1949" spans="1:6" x14ac:dyDescent="0.25">
      <c r="A1949" s="104">
        <v>24416</v>
      </c>
      <c r="B1949" s="104" t="s">
        <v>947</v>
      </c>
      <c r="C1949" s="104" t="s">
        <v>5468</v>
      </c>
      <c r="D1949" s="104" t="s">
        <v>5470</v>
      </c>
      <c r="E1949" s="2">
        <v>54202</v>
      </c>
      <c r="F1949" s="2">
        <v>54202</v>
      </c>
    </row>
    <row r="1950" spans="1:6" x14ac:dyDescent="0.25">
      <c r="A1950" s="104">
        <v>694810</v>
      </c>
      <c r="B1950" s="104" t="s">
        <v>947</v>
      </c>
      <c r="C1950" s="104" t="s">
        <v>2213</v>
      </c>
      <c r="D1950" s="104" t="s">
        <v>2215</v>
      </c>
      <c r="E1950" s="2">
        <v>254535</v>
      </c>
      <c r="F1950" s="2">
        <v>254535</v>
      </c>
    </row>
    <row r="1951" spans="1:6" x14ac:dyDescent="0.25">
      <c r="A1951" s="104">
        <v>694833</v>
      </c>
      <c r="B1951" s="104" t="s">
        <v>947</v>
      </c>
      <c r="C1951" s="104" t="s">
        <v>5573</v>
      </c>
      <c r="D1951" s="104" t="s">
        <v>5575</v>
      </c>
      <c r="E1951" s="2">
        <v>56819</v>
      </c>
      <c r="F1951" s="2">
        <v>56819</v>
      </c>
    </row>
    <row r="1952" spans="1:6" x14ac:dyDescent="0.25">
      <c r="A1952" s="104">
        <v>607722</v>
      </c>
      <c r="B1952" s="104" t="s">
        <v>947</v>
      </c>
      <c r="C1952" s="104" t="s">
        <v>3952</v>
      </c>
      <c r="D1952" s="104" t="s">
        <v>3954</v>
      </c>
      <c r="E1952" s="2">
        <v>120320</v>
      </c>
      <c r="F1952" s="2">
        <v>120320</v>
      </c>
    </row>
    <row r="1953" spans="1:6" x14ac:dyDescent="0.25">
      <c r="A1953" s="104">
        <v>24417</v>
      </c>
      <c r="B1953" s="104" t="s">
        <v>947</v>
      </c>
      <c r="C1953" s="104" t="s">
        <v>9060</v>
      </c>
      <c r="D1953" s="104" t="s">
        <v>9062</v>
      </c>
      <c r="E1953" s="2">
        <v>24471</v>
      </c>
      <c r="F1953" s="2">
        <v>24471</v>
      </c>
    </row>
    <row r="1954" spans="1:6" x14ac:dyDescent="0.25">
      <c r="A1954" s="104">
        <v>24419</v>
      </c>
      <c r="B1954" s="104" t="s">
        <v>947</v>
      </c>
      <c r="C1954" s="104" t="s">
        <v>6061</v>
      </c>
      <c r="D1954" s="104" t="s">
        <v>6063</v>
      </c>
      <c r="E1954" s="2">
        <v>33392</v>
      </c>
      <c r="F1954" s="2">
        <v>33392</v>
      </c>
    </row>
    <row r="1955" spans="1:6" x14ac:dyDescent="0.25">
      <c r="A1955" s="104">
        <v>24434</v>
      </c>
      <c r="B1955" s="104" t="s">
        <v>947</v>
      </c>
      <c r="C1955" s="104" t="s">
        <v>2486</v>
      </c>
      <c r="D1955" s="104" t="s">
        <v>2488</v>
      </c>
      <c r="E1955" s="2">
        <v>305653</v>
      </c>
      <c r="F1955" s="2">
        <v>305653</v>
      </c>
    </row>
    <row r="1956" spans="1:6" x14ac:dyDescent="0.25">
      <c r="A1956" s="104">
        <v>24420</v>
      </c>
      <c r="B1956" s="104" t="s">
        <v>947</v>
      </c>
      <c r="C1956" s="104" t="s">
        <v>7984</v>
      </c>
      <c r="D1956" s="104" t="s">
        <v>7986</v>
      </c>
      <c r="E1956" s="2">
        <v>22699</v>
      </c>
      <c r="F1956" s="2">
        <v>22699</v>
      </c>
    </row>
    <row r="1957" spans="1:6" x14ac:dyDescent="0.25">
      <c r="A1957" s="104">
        <v>24430</v>
      </c>
      <c r="B1957" s="104" t="s">
        <v>947</v>
      </c>
      <c r="C1957" s="104" t="s">
        <v>22448</v>
      </c>
      <c r="D1957" s="104" t="s">
        <v>22449</v>
      </c>
      <c r="E1957" s="2">
        <v>10209</v>
      </c>
      <c r="F1957" s="2">
        <v>10209</v>
      </c>
    </row>
    <row r="1958" spans="1:6" x14ac:dyDescent="0.25">
      <c r="A1958" s="104">
        <v>24421</v>
      </c>
      <c r="B1958" s="104" t="s">
        <v>947</v>
      </c>
      <c r="C1958" s="104" t="s">
        <v>16649</v>
      </c>
      <c r="D1958" s="104" t="s">
        <v>16651</v>
      </c>
      <c r="E1958" s="2">
        <v>3608</v>
      </c>
      <c r="F1958" s="2">
        <v>3608</v>
      </c>
    </row>
    <row r="1959" spans="1:6" x14ac:dyDescent="0.25">
      <c r="A1959" s="104">
        <v>24423</v>
      </c>
      <c r="B1959" s="104" t="s">
        <v>947</v>
      </c>
      <c r="C1959" s="104" t="s">
        <v>2849</v>
      </c>
      <c r="D1959" s="104" t="s">
        <v>2851</v>
      </c>
      <c r="E1959" s="2">
        <v>238934</v>
      </c>
      <c r="F1959" s="2">
        <v>238934</v>
      </c>
    </row>
    <row r="1960" spans="1:6" x14ac:dyDescent="0.25">
      <c r="A1960" s="104">
        <v>553857</v>
      </c>
      <c r="B1960" s="104" t="s">
        <v>947</v>
      </c>
      <c r="C1960" s="104" t="s">
        <v>12979</v>
      </c>
      <c r="D1960" s="104" t="s">
        <v>12981</v>
      </c>
      <c r="E1960" s="2">
        <v>10689</v>
      </c>
      <c r="F1960" s="2">
        <v>10689</v>
      </c>
    </row>
    <row r="1961" spans="1:6" x14ac:dyDescent="0.25">
      <c r="A1961" s="104">
        <v>708200</v>
      </c>
      <c r="B1961" s="104" t="s">
        <v>947</v>
      </c>
      <c r="C1961" s="104" t="s">
        <v>5354</v>
      </c>
      <c r="D1961" s="104" t="s">
        <v>5356</v>
      </c>
      <c r="E1961" s="2">
        <v>49584</v>
      </c>
      <c r="F1961" s="2">
        <v>49584</v>
      </c>
    </row>
    <row r="1962" spans="1:6" x14ac:dyDescent="0.25">
      <c r="A1962" s="104">
        <v>24422</v>
      </c>
      <c r="B1962" s="104" t="s">
        <v>947</v>
      </c>
      <c r="C1962" s="104" t="s">
        <v>2168</v>
      </c>
      <c r="D1962" s="104" t="s">
        <v>2170</v>
      </c>
      <c r="E1962" s="2">
        <v>289588</v>
      </c>
      <c r="F1962" s="2">
        <v>289588</v>
      </c>
    </row>
    <row r="1963" spans="1:6" x14ac:dyDescent="0.25">
      <c r="A1963" s="104">
        <v>24444</v>
      </c>
      <c r="B1963" s="104" t="s">
        <v>947</v>
      </c>
      <c r="C1963" s="104" t="s">
        <v>18306</v>
      </c>
      <c r="D1963" s="104" t="s">
        <v>18307</v>
      </c>
      <c r="E1963" s="2">
        <v>4033</v>
      </c>
      <c r="F1963" s="2">
        <v>4033</v>
      </c>
    </row>
    <row r="1964" spans="1:6" x14ac:dyDescent="0.25">
      <c r="A1964" s="104">
        <v>24441</v>
      </c>
      <c r="B1964" s="104" t="s">
        <v>947</v>
      </c>
      <c r="C1964" s="104" t="s">
        <v>11519</v>
      </c>
      <c r="D1964" s="104" t="s">
        <v>21902</v>
      </c>
      <c r="E1964" s="2">
        <v>18278</v>
      </c>
      <c r="F1964" s="2">
        <v>18278</v>
      </c>
    </row>
    <row r="1965" spans="1:6" x14ac:dyDescent="0.25">
      <c r="A1965" s="104">
        <v>22746</v>
      </c>
      <c r="B1965" s="104" t="s">
        <v>947</v>
      </c>
      <c r="C1965" s="104" t="s">
        <v>8455</v>
      </c>
      <c r="D1965" s="104" t="s">
        <v>8457</v>
      </c>
      <c r="E1965" s="2">
        <v>42211</v>
      </c>
      <c r="F1965" s="2">
        <v>42211</v>
      </c>
    </row>
    <row r="1966" spans="1:6" x14ac:dyDescent="0.25">
      <c r="A1966" s="104">
        <v>22613</v>
      </c>
      <c r="B1966" s="104" t="s">
        <v>947</v>
      </c>
      <c r="C1966" s="104" t="s">
        <v>4901</v>
      </c>
      <c r="D1966" s="104" t="s">
        <v>4903</v>
      </c>
      <c r="E1966" s="2">
        <v>77443</v>
      </c>
      <c r="F1966" s="2">
        <v>77443</v>
      </c>
    </row>
    <row r="1967" spans="1:6" x14ac:dyDescent="0.25">
      <c r="A1967" s="104">
        <v>20785</v>
      </c>
      <c r="B1967" s="104" t="s">
        <v>947</v>
      </c>
      <c r="C1967" s="104" t="s">
        <v>2594</v>
      </c>
      <c r="D1967" s="104" t="s">
        <v>2596</v>
      </c>
      <c r="E1967" s="2">
        <v>135621</v>
      </c>
      <c r="F1967" s="2">
        <v>135621</v>
      </c>
    </row>
    <row r="1968" spans="1:6" x14ac:dyDescent="0.25">
      <c r="A1968" s="104">
        <v>25518</v>
      </c>
      <c r="B1968" s="104" t="s">
        <v>947</v>
      </c>
      <c r="C1968" s="104" t="s">
        <v>8086</v>
      </c>
      <c r="D1968" s="104" t="s">
        <v>8088</v>
      </c>
      <c r="E1968" s="2">
        <v>40096</v>
      </c>
      <c r="F1968" s="2">
        <v>40096</v>
      </c>
    </row>
    <row r="1969" spans="1:6" x14ac:dyDescent="0.25">
      <c r="A1969" s="104">
        <v>24571</v>
      </c>
      <c r="B1969" s="104" t="s">
        <v>947</v>
      </c>
      <c r="C1969" s="104" t="s">
        <v>16711</v>
      </c>
      <c r="D1969" s="104" t="s">
        <v>18565</v>
      </c>
      <c r="E1969" s="2">
        <v>24752</v>
      </c>
      <c r="F1969" s="2">
        <v>24752</v>
      </c>
    </row>
    <row r="1970" spans="1:6" x14ac:dyDescent="0.25">
      <c r="A1970" s="104">
        <v>580366</v>
      </c>
      <c r="B1970" s="104" t="s">
        <v>947</v>
      </c>
      <c r="C1970" s="104" t="s">
        <v>11723</v>
      </c>
      <c r="D1970" s="104" t="s">
        <v>21806</v>
      </c>
      <c r="E1970" s="2">
        <v>24883</v>
      </c>
      <c r="F1970" s="2">
        <v>24883</v>
      </c>
    </row>
    <row r="1971" spans="1:6" x14ac:dyDescent="0.25">
      <c r="A1971" s="104">
        <v>557245</v>
      </c>
      <c r="B1971" s="104" t="s">
        <v>947</v>
      </c>
      <c r="C1971" s="104" t="s">
        <v>12874</v>
      </c>
      <c r="D1971" s="104" t="s">
        <v>12876</v>
      </c>
      <c r="E1971" s="2">
        <v>8479</v>
      </c>
      <c r="F1971" s="2">
        <v>8479</v>
      </c>
    </row>
    <row r="1972" spans="1:6" x14ac:dyDescent="0.25">
      <c r="A1972" s="104">
        <v>24572</v>
      </c>
      <c r="B1972" s="104" t="s">
        <v>947</v>
      </c>
      <c r="C1972" s="104" t="s">
        <v>7175</v>
      </c>
      <c r="D1972" s="104" t="s">
        <v>7177</v>
      </c>
      <c r="E1972" s="2">
        <v>89026</v>
      </c>
      <c r="F1972" s="2">
        <v>89026</v>
      </c>
    </row>
    <row r="1973" spans="1:6" x14ac:dyDescent="0.25">
      <c r="A1973" s="104">
        <v>547546</v>
      </c>
      <c r="B1973" s="104" t="s">
        <v>947</v>
      </c>
      <c r="C1973" s="104" t="s">
        <v>3892</v>
      </c>
      <c r="D1973" s="104" t="s">
        <v>3894</v>
      </c>
      <c r="E1973" s="2">
        <v>154140</v>
      </c>
      <c r="F1973" s="2">
        <v>154140</v>
      </c>
    </row>
    <row r="1974" spans="1:6" x14ac:dyDescent="0.25">
      <c r="A1974" s="104">
        <v>547553</v>
      </c>
      <c r="B1974" s="104" t="s">
        <v>947</v>
      </c>
      <c r="C1974" s="104" t="s">
        <v>7208</v>
      </c>
      <c r="D1974" s="104" t="s">
        <v>7209</v>
      </c>
      <c r="E1974" s="2">
        <v>0</v>
      </c>
      <c r="F1974" s="2">
        <v>0</v>
      </c>
    </row>
    <row r="1975" spans="1:6" x14ac:dyDescent="0.25">
      <c r="A1975" s="104">
        <v>28519</v>
      </c>
      <c r="B1975" s="104" t="s">
        <v>947</v>
      </c>
      <c r="C1975" s="104" t="s">
        <v>9567</v>
      </c>
      <c r="D1975" s="104" t="s">
        <v>9569</v>
      </c>
      <c r="E1975" s="2">
        <v>31147</v>
      </c>
      <c r="F1975" s="2">
        <v>31147</v>
      </c>
    </row>
    <row r="1976" spans="1:6" x14ac:dyDescent="0.25">
      <c r="A1976" s="104">
        <v>28520</v>
      </c>
      <c r="B1976" s="104" t="s">
        <v>947</v>
      </c>
      <c r="C1976" s="104" t="s">
        <v>10073</v>
      </c>
      <c r="D1976" s="104" t="s">
        <v>10075</v>
      </c>
      <c r="E1976" s="2">
        <v>20853</v>
      </c>
      <c r="F1976" s="2">
        <v>20853</v>
      </c>
    </row>
    <row r="1977" spans="1:6" x14ac:dyDescent="0.25">
      <c r="A1977" s="104">
        <v>22411</v>
      </c>
      <c r="B1977" s="104" t="s">
        <v>947</v>
      </c>
      <c r="C1977" s="104" t="s">
        <v>11498</v>
      </c>
      <c r="D1977" s="104" t="s">
        <v>11500</v>
      </c>
      <c r="E1977" s="2">
        <v>23870</v>
      </c>
      <c r="F1977" s="2">
        <v>23870</v>
      </c>
    </row>
    <row r="1978" spans="1:6" x14ac:dyDescent="0.25">
      <c r="A1978" s="104">
        <v>22412</v>
      </c>
      <c r="B1978" s="104" t="s">
        <v>947</v>
      </c>
      <c r="C1978" s="104" t="s">
        <v>15473</v>
      </c>
      <c r="D1978" s="104" t="s">
        <v>15475</v>
      </c>
      <c r="E1978" s="2">
        <v>268</v>
      </c>
      <c r="F1978" s="2">
        <v>268</v>
      </c>
    </row>
    <row r="1979" spans="1:6" x14ac:dyDescent="0.25">
      <c r="A1979" s="104">
        <v>23363</v>
      </c>
      <c r="B1979" s="104" t="s">
        <v>947</v>
      </c>
      <c r="C1979" s="104" t="s">
        <v>2378</v>
      </c>
      <c r="D1979" s="104" t="s">
        <v>2380</v>
      </c>
      <c r="E1979" s="2">
        <v>202506</v>
      </c>
      <c r="F1979" s="2">
        <v>202506</v>
      </c>
    </row>
    <row r="1980" spans="1:6" x14ac:dyDescent="0.25">
      <c r="A1980" s="104">
        <v>21634</v>
      </c>
      <c r="B1980" s="104" t="s">
        <v>947</v>
      </c>
      <c r="C1980" s="104" t="s">
        <v>14629</v>
      </c>
      <c r="D1980" s="104" t="s">
        <v>14631</v>
      </c>
      <c r="E1980" s="2">
        <v>37275</v>
      </c>
      <c r="F1980" s="2">
        <v>37275</v>
      </c>
    </row>
    <row r="1981" spans="1:6" x14ac:dyDescent="0.25">
      <c r="A1981" s="104">
        <v>21587</v>
      </c>
      <c r="B1981" s="104" t="s">
        <v>947</v>
      </c>
      <c r="C1981" s="104" t="s">
        <v>8110</v>
      </c>
      <c r="D1981" s="104" t="s">
        <v>8112</v>
      </c>
      <c r="E1981" s="2">
        <v>15663</v>
      </c>
      <c r="F1981" s="2">
        <v>15663</v>
      </c>
    </row>
    <row r="1982" spans="1:6" x14ac:dyDescent="0.25">
      <c r="A1982" s="104">
        <v>590259</v>
      </c>
      <c r="B1982" s="104" t="s">
        <v>947</v>
      </c>
      <c r="C1982" s="104" t="s">
        <v>8842</v>
      </c>
      <c r="D1982" s="104" t="s">
        <v>8844</v>
      </c>
      <c r="E1982" s="2">
        <v>126082</v>
      </c>
      <c r="F1982" s="2">
        <v>126082</v>
      </c>
    </row>
    <row r="1983" spans="1:6" x14ac:dyDescent="0.25">
      <c r="A1983" s="104">
        <v>23124</v>
      </c>
      <c r="B1983" s="104" t="s">
        <v>947</v>
      </c>
      <c r="C1983" s="104" t="s">
        <v>11280</v>
      </c>
      <c r="D1983" s="104" t="s">
        <v>11282</v>
      </c>
      <c r="E1983" s="2">
        <v>18603</v>
      </c>
      <c r="F1983" s="2">
        <v>18603</v>
      </c>
    </row>
    <row r="1984" spans="1:6" x14ac:dyDescent="0.25">
      <c r="A1984" s="104">
        <v>23125</v>
      </c>
      <c r="B1984" s="104" t="s">
        <v>947</v>
      </c>
      <c r="C1984" s="104" t="s">
        <v>6310</v>
      </c>
      <c r="D1984" s="104" t="s">
        <v>6312</v>
      </c>
      <c r="E1984" s="2">
        <v>43329</v>
      </c>
      <c r="F1984" s="2">
        <v>43329</v>
      </c>
    </row>
    <row r="1985" spans="1:6" x14ac:dyDescent="0.25">
      <c r="A1985" s="104">
        <v>193209</v>
      </c>
      <c r="B1985" s="104" t="s">
        <v>947</v>
      </c>
      <c r="C1985" s="104" t="s">
        <v>10978</v>
      </c>
      <c r="D1985" s="104" t="s">
        <v>10980</v>
      </c>
      <c r="E1985" s="2">
        <v>548</v>
      </c>
      <c r="F1985" s="2">
        <v>548</v>
      </c>
    </row>
    <row r="1986" spans="1:6" x14ac:dyDescent="0.25">
      <c r="A1986" s="104">
        <v>20226</v>
      </c>
      <c r="B1986" s="104" t="s">
        <v>947</v>
      </c>
      <c r="C1986" s="104" t="s">
        <v>3627</v>
      </c>
      <c r="D1986" s="104" t="s">
        <v>3629</v>
      </c>
      <c r="E1986" s="2">
        <v>329830</v>
      </c>
      <c r="F1986" s="2">
        <v>329830</v>
      </c>
    </row>
    <row r="1987" spans="1:6" x14ac:dyDescent="0.25">
      <c r="A1987" s="104">
        <v>27085</v>
      </c>
      <c r="B1987" s="104" t="s">
        <v>947</v>
      </c>
      <c r="C1987" s="104" t="s">
        <v>3163</v>
      </c>
      <c r="D1987" s="104" t="s">
        <v>3165</v>
      </c>
      <c r="E1987" s="2">
        <v>184315</v>
      </c>
      <c r="F1987" s="2">
        <v>184315</v>
      </c>
    </row>
    <row r="1988" spans="1:6" x14ac:dyDescent="0.25">
      <c r="A1988" s="104">
        <v>25771</v>
      </c>
      <c r="B1988" s="104" t="s">
        <v>947</v>
      </c>
      <c r="C1988" s="104" t="s">
        <v>6346</v>
      </c>
      <c r="D1988" s="104" t="s">
        <v>6348</v>
      </c>
      <c r="E1988" s="2">
        <v>8627</v>
      </c>
      <c r="F1988" s="2">
        <v>8627</v>
      </c>
    </row>
    <row r="1989" spans="1:6" x14ac:dyDescent="0.25">
      <c r="A1989" s="104">
        <v>723622</v>
      </c>
      <c r="B1989" s="104" t="s">
        <v>947</v>
      </c>
      <c r="C1989" s="104" t="s">
        <v>14623</v>
      </c>
      <c r="D1989" s="104" t="s">
        <v>14625</v>
      </c>
      <c r="E1989" s="2">
        <v>5325</v>
      </c>
      <c r="F1989" s="2">
        <v>5325</v>
      </c>
    </row>
    <row r="1990" spans="1:6" x14ac:dyDescent="0.25">
      <c r="A1990" s="104">
        <v>22210</v>
      </c>
      <c r="B1990" s="104" t="s">
        <v>947</v>
      </c>
      <c r="C1990" s="104" t="s">
        <v>4745</v>
      </c>
      <c r="D1990" s="104" t="s">
        <v>4747</v>
      </c>
      <c r="E1990" s="2">
        <v>102893</v>
      </c>
      <c r="F1990" s="2">
        <v>102893</v>
      </c>
    </row>
    <row r="1991" spans="1:6" x14ac:dyDescent="0.25">
      <c r="A1991" s="104">
        <v>452572</v>
      </c>
      <c r="B1991" s="104" t="s">
        <v>947</v>
      </c>
      <c r="C1991" s="104" t="s">
        <v>15815</v>
      </c>
      <c r="D1991" s="104" t="s">
        <v>15817</v>
      </c>
      <c r="E1991" s="2">
        <v>2313</v>
      </c>
      <c r="F1991" s="2">
        <v>2313</v>
      </c>
    </row>
    <row r="1992" spans="1:6" x14ac:dyDescent="0.25">
      <c r="A1992" s="104">
        <v>163521</v>
      </c>
      <c r="B1992" s="104" t="s">
        <v>947</v>
      </c>
      <c r="C1992" s="104" t="s">
        <v>2771</v>
      </c>
      <c r="D1992" s="104" t="s">
        <v>2773</v>
      </c>
      <c r="E1992" s="2">
        <v>233349</v>
      </c>
      <c r="F1992" s="2">
        <v>233349</v>
      </c>
    </row>
    <row r="1993" spans="1:6" x14ac:dyDescent="0.25">
      <c r="A1993" s="104">
        <v>163523</v>
      </c>
      <c r="B1993" s="104" t="s">
        <v>947</v>
      </c>
      <c r="C1993" s="104" t="s">
        <v>5150</v>
      </c>
      <c r="D1993" s="104" t="s">
        <v>5152</v>
      </c>
      <c r="E1993" s="2">
        <v>72233</v>
      </c>
      <c r="F1993" s="2">
        <v>72233</v>
      </c>
    </row>
    <row r="1994" spans="1:6" x14ac:dyDescent="0.25">
      <c r="A1994" s="104">
        <v>26419</v>
      </c>
      <c r="B1994" s="104" t="s">
        <v>947</v>
      </c>
      <c r="C1994" s="104" t="s">
        <v>2573</v>
      </c>
      <c r="D1994" s="104" t="s">
        <v>2575</v>
      </c>
      <c r="E1994" s="2">
        <v>238201</v>
      </c>
      <c r="F1994" s="2">
        <v>238201</v>
      </c>
    </row>
    <row r="1995" spans="1:6" x14ac:dyDescent="0.25">
      <c r="A1995" s="104">
        <v>811972</v>
      </c>
      <c r="B1995" s="104" t="s">
        <v>947</v>
      </c>
      <c r="C1995" s="104" t="s">
        <v>8536</v>
      </c>
      <c r="D1995" s="104" t="s">
        <v>8538</v>
      </c>
      <c r="E1995" s="2">
        <v>23736</v>
      </c>
      <c r="F1995" s="2">
        <v>23736</v>
      </c>
    </row>
    <row r="1996" spans="1:6" x14ac:dyDescent="0.25">
      <c r="A1996" s="104">
        <v>163525</v>
      </c>
      <c r="B1996" s="104" t="s">
        <v>947</v>
      </c>
      <c r="C1996" s="104" t="s">
        <v>9339</v>
      </c>
      <c r="D1996" s="104" t="s">
        <v>9341</v>
      </c>
      <c r="E1996" s="2">
        <v>27085</v>
      </c>
      <c r="F1996" s="2">
        <v>27085</v>
      </c>
    </row>
    <row r="1997" spans="1:6" x14ac:dyDescent="0.25">
      <c r="A1997" s="104">
        <v>23267</v>
      </c>
      <c r="B1997" s="104" t="s">
        <v>947</v>
      </c>
      <c r="C1997" s="104" t="s">
        <v>17077</v>
      </c>
      <c r="D1997" s="104" t="s">
        <v>21820</v>
      </c>
      <c r="E1997" s="2">
        <v>2643</v>
      </c>
      <c r="F1997" s="2">
        <v>2643</v>
      </c>
    </row>
    <row r="1998" spans="1:6" x14ac:dyDescent="0.25">
      <c r="A1998" s="104">
        <v>139676</v>
      </c>
      <c r="B1998" s="104" t="s">
        <v>947</v>
      </c>
      <c r="C1998" s="104" t="s">
        <v>8425</v>
      </c>
      <c r="D1998" s="104" t="s">
        <v>8427</v>
      </c>
      <c r="E1998" s="2">
        <v>32598</v>
      </c>
      <c r="F1998" s="2">
        <v>32598</v>
      </c>
    </row>
    <row r="1999" spans="1:6" x14ac:dyDescent="0.25">
      <c r="A1999" s="104">
        <v>23443</v>
      </c>
      <c r="B1999" s="104" t="s">
        <v>947</v>
      </c>
      <c r="C1999" s="104" t="s">
        <v>5992</v>
      </c>
      <c r="D1999" s="104" t="s">
        <v>5994</v>
      </c>
      <c r="E1999" s="2">
        <v>47978</v>
      </c>
      <c r="F1999" s="2">
        <v>47978</v>
      </c>
    </row>
    <row r="2000" spans="1:6" x14ac:dyDescent="0.25">
      <c r="A2000" s="104">
        <v>686116</v>
      </c>
      <c r="B2000" s="104" t="s">
        <v>947</v>
      </c>
      <c r="C2000" s="104" t="s">
        <v>17113</v>
      </c>
      <c r="D2000" s="104" t="s">
        <v>17115</v>
      </c>
      <c r="E2000" s="2">
        <v>2266</v>
      </c>
      <c r="F2000" s="2">
        <v>2266</v>
      </c>
    </row>
    <row r="2001" spans="1:6" x14ac:dyDescent="0.25">
      <c r="A2001" s="104">
        <v>23027</v>
      </c>
      <c r="B2001" s="104" t="s">
        <v>947</v>
      </c>
      <c r="C2001" s="104" t="s">
        <v>5273</v>
      </c>
      <c r="D2001" s="104" t="s">
        <v>5275</v>
      </c>
      <c r="E2001" s="2">
        <v>134130</v>
      </c>
      <c r="F2001" s="2">
        <v>134130</v>
      </c>
    </row>
    <row r="2002" spans="1:6" x14ac:dyDescent="0.25">
      <c r="A2002" s="104">
        <v>27177</v>
      </c>
      <c r="B2002" s="104" t="s">
        <v>947</v>
      </c>
      <c r="C2002" s="104" t="s">
        <v>5651</v>
      </c>
      <c r="D2002" s="104" t="s">
        <v>5653</v>
      </c>
      <c r="E2002" s="2">
        <v>33429</v>
      </c>
      <c r="F2002" s="2">
        <v>33429</v>
      </c>
    </row>
    <row r="2003" spans="1:6" x14ac:dyDescent="0.25">
      <c r="A2003" s="104">
        <v>20089</v>
      </c>
      <c r="B2003" s="104" t="s">
        <v>947</v>
      </c>
      <c r="C2003" s="104" t="s">
        <v>8833</v>
      </c>
      <c r="D2003" s="104" t="s">
        <v>8835</v>
      </c>
      <c r="E2003" s="2">
        <v>24711</v>
      </c>
      <c r="F2003" s="2">
        <v>24711</v>
      </c>
    </row>
    <row r="2004" spans="1:6" x14ac:dyDescent="0.25">
      <c r="A2004" s="104">
        <v>887754</v>
      </c>
      <c r="B2004" s="104" t="s">
        <v>947</v>
      </c>
      <c r="C2004" s="104" t="s">
        <v>22451</v>
      </c>
      <c r="D2004" s="104" t="s">
        <v>22452</v>
      </c>
      <c r="E2004" s="2">
        <v>692</v>
      </c>
      <c r="F2004" s="2">
        <v>692</v>
      </c>
    </row>
    <row r="2005" spans="1:6" x14ac:dyDescent="0.25">
      <c r="A2005" s="104">
        <v>23411</v>
      </c>
      <c r="B2005" s="104" t="s">
        <v>947</v>
      </c>
      <c r="C2005" s="104" t="s">
        <v>6091</v>
      </c>
      <c r="D2005" s="104" t="s">
        <v>6093</v>
      </c>
      <c r="E2005" s="2">
        <v>33096</v>
      </c>
      <c r="F2005" s="2">
        <v>33096</v>
      </c>
    </row>
    <row r="2006" spans="1:6" x14ac:dyDescent="0.25">
      <c r="A2006" s="104">
        <v>24116</v>
      </c>
      <c r="B2006" s="104" t="s">
        <v>947</v>
      </c>
      <c r="C2006" s="104" t="s">
        <v>7789</v>
      </c>
      <c r="D2006" s="104" t="s">
        <v>7791</v>
      </c>
      <c r="E2006" s="2">
        <v>44224</v>
      </c>
      <c r="F2006" s="2">
        <v>44224</v>
      </c>
    </row>
    <row r="2007" spans="1:6" x14ac:dyDescent="0.25">
      <c r="A2007" s="104">
        <v>24117</v>
      </c>
      <c r="B2007" s="104" t="s">
        <v>947</v>
      </c>
      <c r="C2007" s="104" t="s">
        <v>7549</v>
      </c>
      <c r="D2007" s="104" t="s">
        <v>7551</v>
      </c>
      <c r="E2007" s="2">
        <v>47785</v>
      </c>
      <c r="F2007" s="2">
        <v>47785</v>
      </c>
    </row>
    <row r="2008" spans="1:6" x14ac:dyDescent="0.25">
      <c r="A2008" s="104">
        <v>20788</v>
      </c>
      <c r="B2008" s="104" t="s">
        <v>947</v>
      </c>
      <c r="C2008" s="104" t="s">
        <v>972</v>
      </c>
      <c r="D2008" s="104" t="s">
        <v>974</v>
      </c>
      <c r="E2008" s="2">
        <v>2599110</v>
      </c>
      <c r="F2008" s="2">
        <v>2599110</v>
      </c>
    </row>
    <row r="2009" spans="1:6" x14ac:dyDescent="0.25">
      <c r="A2009" s="104">
        <v>21362</v>
      </c>
      <c r="B2009" s="104" t="s">
        <v>947</v>
      </c>
      <c r="C2009" s="104" t="s">
        <v>6373</v>
      </c>
      <c r="D2009" s="104" t="s">
        <v>6375</v>
      </c>
      <c r="E2009" s="2">
        <v>66511</v>
      </c>
      <c r="F2009" s="2">
        <v>66511</v>
      </c>
    </row>
    <row r="2010" spans="1:6" x14ac:dyDescent="0.25">
      <c r="A2010" s="104">
        <v>852096</v>
      </c>
      <c r="B2010" s="104" t="s">
        <v>947</v>
      </c>
      <c r="C2010" s="104" t="s">
        <v>16158</v>
      </c>
      <c r="D2010" s="104" t="s">
        <v>16160</v>
      </c>
      <c r="E2010" s="2">
        <v>4411</v>
      </c>
      <c r="F2010" s="2">
        <v>4411</v>
      </c>
    </row>
    <row r="2011" spans="1:6" x14ac:dyDescent="0.25">
      <c r="A2011" s="104">
        <v>859236</v>
      </c>
      <c r="B2011" s="104" t="s">
        <v>947</v>
      </c>
      <c r="C2011" s="104" t="s">
        <v>22097</v>
      </c>
      <c r="D2011" s="104" t="s">
        <v>14479</v>
      </c>
      <c r="E2011" s="2">
        <v>5675</v>
      </c>
      <c r="F2011" s="2">
        <v>5675</v>
      </c>
    </row>
    <row r="2012" spans="1:6" x14ac:dyDescent="0.25">
      <c r="A2012" s="104">
        <v>527848</v>
      </c>
      <c r="B2012" s="104" t="s">
        <v>947</v>
      </c>
      <c r="C2012" s="104" t="s">
        <v>16407</v>
      </c>
      <c r="D2012" s="104" t="s">
        <v>16409</v>
      </c>
      <c r="E2012" s="2">
        <v>3053</v>
      </c>
      <c r="F2012" s="2">
        <v>3053</v>
      </c>
    </row>
    <row r="2013" spans="1:6" x14ac:dyDescent="0.25">
      <c r="A2013" s="104">
        <v>722373</v>
      </c>
      <c r="B2013" s="104" t="s">
        <v>947</v>
      </c>
      <c r="C2013" s="104" t="s">
        <v>12973</v>
      </c>
      <c r="D2013" s="104" t="s">
        <v>12975</v>
      </c>
      <c r="E2013" s="2">
        <v>11873</v>
      </c>
      <c r="F2013" s="2">
        <v>11873</v>
      </c>
    </row>
    <row r="2014" spans="1:6" x14ac:dyDescent="0.25">
      <c r="A2014" s="104">
        <v>27575</v>
      </c>
      <c r="B2014" s="104" t="s">
        <v>947</v>
      </c>
      <c r="C2014" s="104" t="s">
        <v>6839</v>
      </c>
      <c r="D2014" s="104" t="s">
        <v>6841</v>
      </c>
      <c r="E2014" s="2">
        <v>57789</v>
      </c>
      <c r="F2014" s="2">
        <v>57789</v>
      </c>
    </row>
    <row r="2015" spans="1:6" x14ac:dyDescent="0.25">
      <c r="A2015" s="104">
        <v>530660</v>
      </c>
      <c r="B2015" s="104" t="s">
        <v>947</v>
      </c>
      <c r="C2015" s="104" t="s">
        <v>13688</v>
      </c>
      <c r="D2015" s="104" t="s">
        <v>13690</v>
      </c>
      <c r="E2015" s="2">
        <v>32881</v>
      </c>
      <c r="F2015" s="2">
        <v>32881</v>
      </c>
    </row>
    <row r="2016" spans="1:6" x14ac:dyDescent="0.25">
      <c r="A2016" s="104">
        <v>27576</v>
      </c>
      <c r="B2016" s="104" t="s">
        <v>947</v>
      </c>
      <c r="C2016" s="104" t="s">
        <v>22455</v>
      </c>
      <c r="D2016" s="104" t="s">
        <v>22456</v>
      </c>
      <c r="E2016" s="2">
        <v>619</v>
      </c>
      <c r="F2016" s="2">
        <v>619</v>
      </c>
    </row>
    <row r="2017" spans="1:6" x14ac:dyDescent="0.25">
      <c r="A2017" s="104">
        <v>22698</v>
      </c>
      <c r="B2017" s="104" t="s">
        <v>947</v>
      </c>
      <c r="C2017" s="104" t="s">
        <v>6603</v>
      </c>
      <c r="D2017" s="104" t="s">
        <v>6605</v>
      </c>
      <c r="E2017" s="2">
        <v>50766</v>
      </c>
      <c r="F2017" s="2">
        <v>50766</v>
      </c>
    </row>
    <row r="2018" spans="1:6" x14ac:dyDescent="0.25">
      <c r="A2018" s="104">
        <v>22696</v>
      </c>
      <c r="B2018" s="104" t="s">
        <v>947</v>
      </c>
      <c r="C2018" s="104" t="s">
        <v>2366</v>
      </c>
      <c r="D2018" s="104" t="s">
        <v>2368</v>
      </c>
      <c r="E2018" s="2">
        <v>354768</v>
      </c>
      <c r="F2018" s="2">
        <v>354768</v>
      </c>
    </row>
    <row r="2019" spans="1:6" x14ac:dyDescent="0.25">
      <c r="A2019" s="104">
        <v>26972</v>
      </c>
      <c r="B2019" s="104" t="s">
        <v>947</v>
      </c>
      <c r="C2019" s="104" t="s">
        <v>6941</v>
      </c>
      <c r="D2019" s="104" t="s">
        <v>22098</v>
      </c>
      <c r="E2019" s="2">
        <v>28151</v>
      </c>
      <c r="F2019" s="2">
        <v>28151</v>
      </c>
    </row>
    <row r="2020" spans="1:6" x14ac:dyDescent="0.25">
      <c r="A2020" s="104">
        <v>163032</v>
      </c>
      <c r="B2020" s="104" t="s">
        <v>947</v>
      </c>
      <c r="C2020" s="104" t="s">
        <v>6331</v>
      </c>
      <c r="D2020" s="104" t="s">
        <v>6333</v>
      </c>
      <c r="E2020" s="2">
        <v>49386</v>
      </c>
      <c r="F2020" s="2">
        <v>49386</v>
      </c>
    </row>
    <row r="2021" spans="1:6" x14ac:dyDescent="0.25">
      <c r="A2021" s="104">
        <v>27847</v>
      </c>
      <c r="B2021" s="104" t="s">
        <v>947</v>
      </c>
      <c r="C2021" s="104" t="s">
        <v>22162</v>
      </c>
      <c r="D2021" s="104" t="s">
        <v>22163</v>
      </c>
      <c r="E2021" s="2">
        <v>6050</v>
      </c>
      <c r="F2021" s="2">
        <v>6050</v>
      </c>
    </row>
    <row r="2022" spans="1:6" x14ac:dyDescent="0.25">
      <c r="A2022" s="104">
        <v>146599</v>
      </c>
      <c r="B2022" s="104" t="s">
        <v>947</v>
      </c>
      <c r="C2022" s="104" t="s">
        <v>14916</v>
      </c>
      <c r="D2022" s="104" t="s">
        <v>14918</v>
      </c>
      <c r="E2022" s="2">
        <v>4858</v>
      </c>
      <c r="F2022" s="2">
        <v>4858</v>
      </c>
    </row>
    <row r="2023" spans="1:6" x14ac:dyDescent="0.25">
      <c r="A2023" s="104">
        <v>780414</v>
      </c>
      <c r="B2023" s="104" t="s">
        <v>947</v>
      </c>
      <c r="C2023" s="104" t="s">
        <v>6307</v>
      </c>
      <c r="D2023" s="104" t="s">
        <v>6309</v>
      </c>
      <c r="E2023" s="2">
        <v>58173</v>
      </c>
      <c r="F2023" s="2">
        <v>58173</v>
      </c>
    </row>
    <row r="2024" spans="1:6" x14ac:dyDescent="0.25">
      <c r="A2024" s="104">
        <v>22614</v>
      </c>
      <c r="B2024" s="104" t="s">
        <v>947</v>
      </c>
      <c r="C2024" s="104" t="s">
        <v>6675</v>
      </c>
      <c r="D2024" s="104" t="s">
        <v>6677</v>
      </c>
      <c r="E2024" s="2">
        <v>79658</v>
      </c>
      <c r="F2024" s="2">
        <v>79658</v>
      </c>
    </row>
    <row r="2025" spans="1:6" x14ac:dyDescent="0.25">
      <c r="A2025" s="104">
        <v>221790</v>
      </c>
      <c r="B2025" s="104" t="s">
        <v>947</v>
      </c>
      <c r="C2025" s="104" t="s">
        <v>4949</v>
      </c>
      <c r="D2025" s="104" t="s">
        <v>4951</v>
      </c>
      <c r="E2025" s="2">
        <v>85447</v>
      </c>
      <c r="F2025" s="2">
        <v>85447</v>
      </c>
    </row>
    <row r="2026" spans="1:6" x14ac:dyDescent="0.25">
      <c r="A2026" s="104">
        <v>23737</v>
      </c>
      <c r="B2026" s="104" t="s">
        <v>947</v>
      </c>
      <c r="C2026" s="104" t="s">
        <v>8176</v>
      </c>
      <c r="D2026" s="104" t="s">
        <v>8178</v>
      </c>
      <c r="E2026" s="2">
        <v>58628</v>
      </c>
      <c r="F2026" s="2">
        <v>58628</v>
      </c>
    </row>
    <row r="2027" spans="1:6" x14ac:dyDescent="0.25">
      <c r="A2027" s="104">
        <v>869849</v>
      </c>
      <c r="B2027" s="104" t="s">
        <v>947</v>
      </c>
      <c r="C2027" s="104" t="s">
        <v>22164</v>
      </c>
      <c r="D2027" s="104" t="s">
        <v>22165</v>
      </c>
      <c r="E2027" s="2">
        <v>65005</v>
      </c>
      <c r="F2027" s="2">
        <v>65005</v>
      </c>
    </row>
    <row r="2028" spans="1:6" x14ac:dyDescent="0.25">
      <c r="A2028" s="104">
        <v>23354</v>
      </c>
      <c r="B2028" s="104" t="s">
        <v>947</v>
      </c>
      <c r="C2028" s="104" t="s">
        <v>3486</v>
      </c>
      <c r="D2028" s="104" t="s">
        <v>3488</v>
      </c>
      <c r="E2028" s="2">
        <v>180223</v>
      </c>
      <c r="F2028" s="2">
        <v>180223</v>
      </c>
    </row>
    <row r="2029" spans="1:6" x14ac:dyDescent="0.25">
      <c r="A2029" s="104">
        <v>23353</v>
      </c>
      <c r="B2029" s="104" t="s">
        <v>947</v>
      </c>
      <c r="C2029" s="104" t="s">
        <v>3916</v>
      </c>
      <c r="D2029" s="104" t="s">
        <v>3918</v>
      </c>
      <c r="E2029" s="2">
        <v>23164</v>
      </c>
      <c r="F2029" s="2">
        <v>23164</v>
      </c>
    </row>
    <row r="2030" spans="1:6" x14ac:dyDescent="0.25">
      <c r="A2030" s="104">
        <v>23358</v>
      </c>
      <c r="B2030" s="104" t="s">
        <v>947</v>
      </c>
      <c r="C2030" s="104" t="s">
        <v>3606</v>
      </c>
      <c r="D2030" s="104" t="s">
        <v>3608</v>
      </c>
      <c r="E2030" s="2">
        <v>114693</v>
      </c>
      <c r="F2030" s="2">
        <v>114693</v>
      </c>
    </row>
    <row r="2031" spans="1:6" x14ac:dyDescent="0.25">
      <c r="A2031" s="104">
        <v>23356</v>
      </c>
      <c r="B2031" s="104" t="s">
        <v>947</v>
      </c>
      <c r="C2031" s="104" t="s">
        <v>13325</v>
      </c>
      <c r="D2031" s="104" t="s">
        <v>13327</v>
      </c>
      <c r="E2031" s="2">
        <v>13492</v>
      </c>
      <c r="F2031" s="2">
        <v>13492</v>
      </c>
    </row>
    <row r="2032" spans="1:6" x14ac:dyDescent="0.25">
      <c r="A2032" s="104">
        <v>23355</v>
      </c>
      <c r="B2032" s="104" t="s">
        <v>947</v>
      </c>
      <c r="C2032" s="104" t="s">
        <v>14620</v>
      </c>
      <c r="D2032" s="104" t="s">
        <v>14622</v>
      </c>
      <c r="E2032" s="2">
        <v>11974</v>
      </c>
      <c r="F2032" s="2">
        <v>11974</v>
      </c>
    </row>
    <row r="2033" spans="1:6" x14ac:dyDescent="0.25">
      <c r="A2033" s="104">
        <v>827748</v>
      </c>
      <c r="B2033" s="104" t="s">
        <v>947</v>
      </c>
      <c r="C2033" s="104" t="s">
        <v>15753</v>
      </c>
      <c r="D2033" s="104" t="s">
        <v>15755</v>
      </c>
      <c r="E2033" s="2">
        <v>21458</v>
      </c>
      <c r="F2033" s="2">
        <v>21458</v>
      </c>
    </row>
    <row r="2034" spans="1:6" x14ac:dyDescent="0.25">
      <c r="A2034" s="104">
        <v>23357</v>
      </c>
      <c r="B2034" s="104" t="s">
        <v>947</v>
      </c>
      <c r="C2034" s="104" t="s">
        <v>6764</v>
      </c>
      <c r="D2034" s="104" t="s">
        <v>6766</v>
      </c>
      <c r="E2034" s="2">
        <v>53473</v>
      </c>
      <c r="F2034" s="2">
        <v>53473</v>
      </c>
    </row>
    <row r="2035" spans="1:6" x14ac:dyDescent="0.25">
      <c r="A2035" s="104">
        <v>21840</v>
      </c>
      <c r="B2035" s="104" t="s">
        <v>947</v>
      </c>
      <c r="C2035" s="104" t="s">
        <v>4763</v>
      </c>
      <c r="D2035" s="104" t="s">
        <v>4765</v>
      </c>
      <c r="E2035" s="2">
        <v>93189</v>
      </c>
      <c r="F2035" s="2">
        <v>93189</v>
      </c>
    </row>
    <row r="2036" spans="1:6" x14ac:dyDescent="0.25">
      <c r="A2036" s="104">
        <v>21841</v>
      </c>
      <c r="B2036" s="104" t="s">
        <v>947</v>
      </c>
      <c r="C2036" s="104" t="s">
        <v>13820</v>
      </c>
      <c r="D2036" s="104" t="s">
        <v>13822</v>
      </c>
      <c r="E2036" s="2">
        <v>5011</v>
      </c>
      <c r="F2036" s="2">
        <v>5011</v>
      </c>
    </row>
    <row r="2037" spans="1:6" x14ac:dyDescent="0.25">
      <c r="A2037" s="104">
        <v>23399</v>
      </c>
      <c r="B2037" s="104" t="s">
        <v>947</v>
      </c>
      <c r="C2037" s="104" t="s">
        <v>7729</v>
      </c>
      <c r="D2037" s="104" t="s">
        <v>7731</v>
      </c>
      <c r="E2037" s="2">
        <v>39951</v>
      </c>
      <c r="F2037" s="2">
        <v>39951</v>
      </c>
    </row>
    <row r="2038" spans="1:6" x14ac:dyDescent="0.25">
      <c r="A2038" s="104">
        <v>27511</v>
      </c>
      <c r="B2038" s="104" t="s">
        <v>947</v>
      </c>
      <c r="C2038" s="104" t="s">
        <v>18706</v>
      </c>
      <c r="D2038" s="104" t="s">
        <v>18707</v>
      </c>
      <c r="E2038" s="2">
        <v>15340</v>
      </c>
      <c r="F2038" s="2">
        <v>15340</v>
      </c>
    </row>
    <row r="2039" spans="1:6" x14ac:dyDescent="0.25">
      <c r="A2039" s="104">
        <v>26019</v>
      </c>
      <c r="B2039" s="104" t="s">
        <v>947</v>
      </c>
      <c r="C2039" s="104" t="s">
        <v>22457</v>
      </c>
      <c r="D2039" s="104" t="s">
        <v>22458</v>
      </c>
      <c r="E2039" s="2">
        <v>18010</v>
      </c>
      <c r="F2039" s="2">
        <v>18010</v>
      </c>
    </row>
    <row r="2040" spans="1:6" x14ac:dyDescent="0.25">
      <c r="A2040" s="104">
        <v>26014</v>
      </c>
      <c r="B2040" s="104" t="s">
        <v>947</v>
      </c>
      <c r="C2040" s="104" t="s">
        <v>12093</v>
      </c>
      <c r="D2040" s="104" t="s">
        <v>12095</v>
      </c>
      <c r="E2040" s="2">
        <v>9468</v>
      </c>
      <c r="F2040" s="2">
        <v>9468</v>
      </c>
    </row>
    <row r="2041" spans="1:6" x14ac:dyDescent="0.25">
      <c r="A2041" s="104">
        <v>27472</v>
      </c>
      <c r="B2041" s="104" t="s">
        <v>947</v>
      </c>
      <c r="C2041" s="104" t="s">
        <v>10288</v>
      </c>
      <c r="D2041" s="104" t="s">
        <v>10290</v>
      </c>
      <c r="E2041" s="2">
        <v>32215</v>
      </c>
      <c r="F2041" s="2">
        <v>32215</v>
      </c>
    </row>
    <row r="2042" spans="1:6" x14ac:dyDescent="0.25">
      <c r="A2042" s="104">
        <v>604780</v>
      </c>
      <c r="B2042" s="104" t="s">
        <v>947</v>
      </c>
      <c r="C2042" s="104" t="s">
        <v>12105</v>
      </c>
      <c r="D2042" s="104" t="s">
        <v>12107</v>
      </c>
      <c r="E2042" s="2">
        <v>11607</v>
      </c>
      <c r="F2042" s="2">
        <v>11607</v>
      </c>
    </row>
    <row r="2043" spans="1:6" x14ac:dyDescent="0.25">
      <c r="A2043" s="104">
        <v>23244</v>
      </c>
      <c r="B2043" s="104" t="s">
        <v>947</v>
      </c>
      <c r="C2043" s="104" t="s">
        <v>3522</v>
      </c>
      <c r="D2043" s="104" t="s">
        <v>3524</v>
      </c>
      <c r="E2043" s="2">
        <v>120362</v>
      </c>
      <c r="F2043" s="2">
        <v>120362</v>
      </c>
    </row>
    <row r="2044" spans="1:6" x14ac:dyDescent="0.25">
      <c r="A2044" s="104">
        <v>24473</v>
      </c>
      <c r="B2044" s="104" t="s">
        <v>947</v>
      </c>
      <c r="C2044" s="104" t="s">
        <v>7777</v>
      </c>
      <c r="D2044" s="104" t="s">
        <v>7779</v>
      </c>
      <c r="E2044" s="2">
        <v>28818</v>
      </c>
      <c r="F2044" s="2">
        <v>28818</v>
      </c>
    </row>
    <row r="2045" spans="1:6" x14ac:dyDescent="0.25">
      <c r="A2045" s="104">
        <v>26866</v>
      </c>
      <c r="B2045" s="104" t="s">
        <v>947</v>
      </c>
      <c r="C2045" s="104" t="s">
        <v>12835</v>
      </c>
      <c r="D2045" s="104" t="s">
        <v>12837</v>
      </c>
      <c r="E2045" s="2">
        <v>18824</v>
      </c>
      <c r="F2045" s="2">
        <v>18824</v>
      </c>
    </row>
    <row r="2046" spans="1:6" x14ac:dyDescent="0.25">
      <c r="A2046" s="104">
        <v>163587</v>
      </c>
      <c r="B2046" s="104" t="s">
        <v>947</v>
      </c>
      <c r="C2046" s="104" t="s">
        <v>4931</v>
      </c>
      <c r="D2046" s="104" t="s">
        <v>4933</v>
      </c>
      <c r="E2046" s="2">
        <v>54349</v>
      </c>
      <c r="F2046" s="2">
        <v>54349</v>
      </c>
    </row>
    <row r="2047" spans="1:6" x14ac:dyDescent="0.25">
      <c r="A2047" s="104">
        <v>25488</v>
      </c>
      <c r="B2047" s="104" t="s">
        <v>947</v>
      </c>
      <c r="C2047" s="104" t="s">
        <v>5135</v>
      </c>
      <c r="D2047" s="104" t="s">
        <v>5137</v>
      </c>
      <c r="E2047" s="2">
        <v>76495</v>
      </c>
      <c r="F2047" s="2">
        <v>76495</v>
      </c>
    </row>
    <row r="2048" spans="1:6" x14ac:dyDescent="0.25">
      <c r="A2048" s="104">
        <v>666080</v>
      </c>
      <c r="B2048" s="104" t="s">
        <v>947</v>
      </c>
      <c r="C2048" s="104" t="s">
        <v>4697</v>
      </c>
      <c r="D2048" s="104" t="s">
        <v>4699</v>
      </c>
      <c r="E2048" s="2">
        <v>113453</v>
      </c>
      <c r="F2048" s="2">
        <v>113453</v>
      </c>
    </row>
    <row r="2049" spans="1:6" x14ac:dyDescent="0.25">
      <c r="A2049" s="104">
        <v>23977</v>
      </c>
      <c r="B2049" s="104" t="s">
        <v>947</v>
      </c>
      <c r="C2049" s="104" t="s">
        <v>20395</v>
      </c>
      <c r="D2049" s="104" t="s">
        <v>21862</v>
      </c>
      <c r="E2049" s="2">
        <v>17294</v>
      </c>
      <c r="F2049" s="2">
        <v>17294</v>
      </c>
    </row>
    <row r="2050" spans="1:6" x14ac:dyDescent="0.25">
      <c r="A2050" s="104">
        <v>24856</v>
      </c>
      <c r="B2050" s="104" t="s">
        <v>947</v>
      </c>
      <c r="C2050" s="104" t="s">
        <v>6947</v>
      </c>
      <c r="D2050" s="104" t="s">
        <v>6949</v>
      </c>
      <c r="E2050" s="2">
        <v>52898</v>
      </c>
      <c r="F2050" s="2">
        <v>52898</v>
      </c>
    </row>
    <row r="2051" spans="1:6" x14ac:dyDescent="0.25">
      <c r="A2051" s="104">
        <v>27455</v>
      </c>
      <c r="B2051" s="104" t="s">
        <v>947</v>
      </c>
      <c r="C2051" s="104" t="s">
        <v>4462</v>
      </c>
      <c r="D2051" s="104" t="s">
        <v>4464</v>
      </c>
      <c r="E2051" s="2">
        <v>85614</v>
      </c>
      <c r="F2051" s="2">
        <v>85614</v>
      </c>
    </row>
    <row r="2052" spans="1:6" x14ac:dyDescent="0.25">
      <c r="A2052" s="104">
        <v>27132</v>
      </c>
      <c r="B2052" s="104" t="s">
        <v>947</v>
      </c>
      <c r="C2052" s="104" t="s">
        <v>9681</v>
      </c>
      <c r="D2052" s="104" t="s">
        <v>9683</v>
      </c>
      <c r="E2052" s="2">
        <v>33770</v>
      </c>
      <c r="F2052" s="2">
        <v>33770</v>
      </c>
    </row>
    <row r="2053" spans="1:6" x14ac:dyDescent="0.25">
      <c r="A2053" s="104">
        <v>24397</v>
      </c>
      <c r="B2053" s="104" t="s">
        <v>947</v>
      </c>
      <c r="C2053" s="104" t="s">
        <v>1508</v>
      </c>
      <c r="D2053" s="104" t="s">
        <v>19182</v>
      </c>
      <c r="E2053" s="2">
        <v>404924</v>
      </c>
      <c r="F2053" s="2">
        <v>404924</v>
      </c>
    </row>
    <row r="2054" spans="1:6" x14ac:dyDescent="0.25">
      <c r="A2054" s="104">
        <v>24399</v>
      </c>
      <c r="B2054" s="104" t="s">
        <v>947</v>
      </c>
      <c r="C2054" s="104" t="s">
        <v>12225</v>
      </c>
      <c r="D2054" s="104" t="s">
        <v>21903</v>
      </c>
      <c r="E2054" s="2">
        <v>10649</v>
      </c>
      <c r="F2054" s="2">
        <v>10649</v>
      </c>
    </row>
    <row r="2055" spans="1:6" x14ac:dyDescent="0.25">
      <c r="A2055" s="104">
        <v>24398</v>
      </c>
      <c r="B2055" s="104" t="s">
        <v>947</v>
      </c>
      <c r="C2055" s="104" t="s">
        <v>3663</v>
      </c>
      <c r="D2055" s="104" t="s">
        <v>21904</v>
      </c>
      <c r="E2055" s="2">
        <v>200167</v>
      </c>
      <c r="F2055" s="2">
        <v>200167</v>
      </c>
    </row>
    <row r="2056" spans="1:6" x14ac:dyDescent="0.25">
      <c r="A2056" s="104">
        <v>524436</v>
      </c>
      <c r="B2056" s="104" t="s">
        <v>947</v>
      </c>
      <c r="C2056" s="104" t="s">
        <v>18212</v>
      </c>
      <c r="D2056" s="104" t="s">
        <v>21905</v>
      </c>
      <c r="E2056" s="2">
        <v>2215</v>
      </c>
      <c r="F2056" s="2">
        <v>2215</v>
      </c>
    </row>
    <row r="2057" spans="1:6" x14ac:dyDescent="0.25">
      <c r="A2057" s="104">
        <v>458665</v>
      </c>
      <c r="B2057" s="104" t="s">
        <v>947</v>
      </c>
      <c r="C2057" s="104" t="s">
        <v>14258</v>
      </c>
      <c r="D2057" s="104" t="s">
        <v>21906</v>
      </c>
      <c r="E2057" s="2">
        <v>8528</v>
      </c>
      <c r="F2057" s="2">
        <v>8528</v>
      </c>
    </row>
    <row r="2058" spans="1:6" x14ac:dyDescent="0.25">
      <c r="A2058" s="104">
        <v>699629</v>
      </c>
      <c r="B2058" s="104" t="s">
        <v>947</v>
      </c>
      <c r="C2058" s="104" t="s">
        <v>13109</v>
      </c>
      <c r="D2058" s="104" t="s">
        <v>13111</v>
      </c>
      <c r="E2058" s="2">
        <v>6262</v>
      </c>
      <c r="F2058" s="2">
        <v>6262</v>
      </c>
    </row>
    <row r="2059" spans="1:6" x14ac:dyDescent="0.25">
      <c r="A2059" s="104">
        <v>579158</v>
      </c>
      <c r="B2059" s="104" t="s">
        <v>947</v>
      </c>
      <c r="C2059" s="104" t="s">
        <v>22099</v>
      </c>
      <c r="D2059" s="104" t="s">
        <v>22100</v>
      </c>
      <c r="E2059" s="2">
        <v>1626</v>
      </c>
      <c r="F2059" s="2">
        <v>1626</v>
      </c>
    </row>
    <row r="2060" spans="1:6" x14ac:dyDescent="0.25">
      <c r="A2060" s="104">
        <v>23660</v>
      </c>
      <c r="B2060" s="104" t="s">
        <v>947</v>
      </c>
      <c r="C2060" s="104" t="s">
        <v>2780</v>
      </c>
      <c r="D2060" s="104" t="s">
        <v>21846</v>
      </c>
      <c r="E2060" s="2">
        <v>209723</v>
      </c>
      <c r="F2060" s="2">
        <v>209723</v>
      </c>
    </row>
    <row r="2061" spans="1:6" x14ac:dyDescent="0.25">
      <c r="A2061" s="104">
        <v>23661</v>
      </c>
      <c r="B2061" s="104" t="s">
        <v>947</v>
      </c>
      <c r="C2061" s="104" t="s">
        <v>13539</v>
      </c>
      <c r="D2061" s="104" t="s">
        <v>13541</v>
      </c>
      <c r="E2061" s="2">
        <v>19317</v>
      </c>
      <c r="F2061" s="2">
        <v>19317</v>
      </c>
    </row>
    <row r="2062" spans="1:6" x14ac:dyDescent="0.25">
      <c r="A2062" s="104">
        <v>26703</v>
      </c>
      <c r="B2062" s="104" t="s">
        <v>947</v>
      </c>
      <c r="C2062" s="104" t="s">
        <v>5474</v>
      </c>
      <c r="D2062" s="104" t="s">
        <v>5476</v>
      </c>
      <c r="E2062" s="2">
        <v>71967</v>
      </c>
      <c r="F2062" s="2">
        <v>71967</v>
      </c>
    </row>
    <row r="2063" spans="1:6" x14ac:dyDescent="0.25">
      <c r="A2063" s="104">
        <v>26700</v>
      </c>
      <c r="B2063" s="104" t="s">
        <v>947</v>
      </c>
      <c r="C2063" s="104" t="s">
        <v>12704</v>
      </c>
      <c r="D2063" s="104" t="s">
        <v>12706</v>
      </c>
      <c r="E2063" s="2">
        <v>3423</v>
      </c>
      <c r="F2063" s="2">
        <v>3423</v>
      </c>
    </row>
    <row r="2064" spans="1:6" x14ac:dyDescent="0.25">
      <c r="A2064" s="104">
        <v>221022</v>
      </c>
      <c r="B2064" s="104" t="s">
        <v>947</v>
      </c>
      <c r="C2064" s="104" t="s">
        <v>10444</v>
      </c>
      <c r="D2064" s="104" t="s">
        <v>10446</v>
      </c>
      <c r="E2064" s="2">
        <v>18558</v>
      </c>
      <c r="F2064" s="2">
        <v>18558</v>
      </c>
    </row>
    <row r="2065" spans="1:6" x14ac:dyDescent="0.25">
      <c r="A2065" s="104">
        <v>26693</v>
      </c>
      <c r="B2065" s="104" t="s">
        <v>947</v>
      </c>
      <c r="C2065" s="104" t="s">
        <v>4847</v>
      </c>
      <c r="D2065" s="104" t="s">
        <v>4849</v>
      </c>
      <c r="E2065" s="2">
        <v>120767</v>
      </c>
      <c r="F2065" s="2">
        <v>120767</v>
      </c>
    </row>
    <row r="2066" spans="1:6" x14ac:dyDescent="0.25">
      <c r="A2066" s="104">
        <v>26698</v>
      </c>
      <c r="B2066" s="104" t="s">
        <v>947</v>
      </c>
      <c r="C2066" s="104" t="s">
        <v>18492</v>
      </c>
      <c r="D2066" s="104" t="s">
        <v>18493</v>
      </c>
      <c r="E2066" s="2">
        <v>3302</v>
      </c>
      <c r="F2066" s="2">
        <v>3302</v>
      </c>
    </row>
    <row r="2067" spans="1:6" x14ac:dyDescent="0.25">
      <c r="A2067" s="104">
        <v>26694</v>
      </c>
      <c r="B2067" s="104" t="s">
        <v>947</v>
      </c>
      <c r="C2067" s="104" t="s">
        <v>8902</v>
      </c>
      <c r="D2067" s="104" t="s">
        <v>8904</v>
      </c>
      <c r="E2067" s="2">
        <v>21274</v>
      </c>
      <c r="F2067" s="2">
        <v>21274</v>
      </c>
    </row>
    <row r="2068" spans="1:6" x14ac:dyDescent="0.25">
      <c r="A2068" s="104">
        <v>26847</v>
      </c>
      <c r="B2068" s="104" t="s">
        <v>947</v>
      </c>
      <c r="C2068" s="104" t="s">
        <v>13742</v>
      </c>
      <c r="D2068" s="104" t="s">
        <v>13744</v>
      </c>
      <c r="E2068" s="2">
        <v>11775</v>
      </c>
      <c r="F2068" s="2">
        <v>11775</v>
      </c>
    </row>
    <row r="2069" spans="1:6" x14ac:dyDescent="0.25">
      <c r="A2069" s="104">
        <v>23497</v>
      </c>
      <c r="B2069" s="104" t="s">
        <v>947</v>
      </c>
      <c r="C2069" s="104" t="s">
        <v>8104</v>
      </c>
      <c r="D2069" s="104" t="s">
        <v>8106</v>
      </c>
      <c r="E2069" s="2">
        <v>49764</v>
      </c>
      <c r="F2069" s="2">
        <v>49764</v>
      </c>
    </row>
    <row r="2070" spans="1:6" x14ac:dyDescent="0.25">
      <c r="A2070" s="104">
        <v>163917</v>
      </c>
      <c r="B2070" s="104" t="s">
        <v>947</v>
      </c>
      <c r="C2070" s="104" t="s">
        <v>6565</v>
      </c>
      <c r="D2070" s="104" t="s">
        <v>6567</v>
      </c>
      <c r="E2070" s="2">
        <v>48771</v>
      </c>
      <c r="F2070" s="2">
        <v>48771</v>
      </c>
    </row>
    <row r="2071" spans="1:6" x14ac:dyDescent="0.25">
      <c r="A2071" s="104">
        <v>24857</v>
      </c>
      <c r="B2071" s="104" t="s">
        <v>947</v>
      </c>
      <c r="C2071" s="104" t="s">
        <v>7387</v>
      </c>
      <c r="D2071" s="104" t="s">
        <v>7389</v>
      </c>
      <c r="E2071" s="2">
        <v>39125</v>
      </c>
      <c r="F2071" s="2">
        <v>39125</v>
      </c>
    </row>
    <row r="2072" spans="1:6" x14ac:dyDescent="0.25">
      <c r="A2072" s="104">
        <v>25522</v>
      </c>
      <c r="B2072" s="104" t="s">
        <v>947</v>
      </c>
      <c r="C2072" s="104" t="s">
        <v>17219</v>
      </c>
      <c r="D2072" s="104" t="s">
        <v>17221</v>
      </c>
      <c r="E2072" s="2">
        <v>931</v>
      </c>
      <c r="F2072" s="2">
        <v>931</v>
      </c>
    </row>
    <row r="2073" spans="1:6" x14ac:dyDescent="0.25">
      <c r="A2073" s="104">
        <v>24643</v>
      </c>
      <c r="B2073" s="104" t="s">
        <v>947</v>
      </c>
      <c r="C2073" s="104" t="s">
        <v>4612</v>
      </c>
      <c r="D2073" s="104" t="s">
        <v>4614</v>
      </c>
      <c r="E2073" s="2">
        <v>124356</v>
      </c>
      <c r="F2073" s="2">
        <v>124356</v>
      </c>
    </row>
    <row r="2074" spans="1:6" x14ac:dyDescent="0.25">
      <c r="A2074" s="104">
        <v>25881</v>
      </c>
      <c r="B2074" s="104" t="s">
        <v>947</v>
      </c>
      <c r="C2074" s="104" t="s">
        <v>10019</v>
      </c>
      <c r="D2074" s="104" t="s">
        <v>10021</v>
      </c>
      <c r="E2074" s="2">
        <v>45181</v>
      </c>
      <c r="F2074" s="2">
        <v>45181</v>
      </c>
    </row>
    <row r="2075" spans="1:6" x14ac:dyDescent="0.25">
      <c r="A2075" s="104">
        <v>186751</v>
      </c>
      <c r="B2075" s="104" t="s">
        <v>947</v>
      </c>
      <c r="C2075" s="104" t="s">
        <v>12850</v>
      </c>
      <c r="D2075" s="104" t="s">
        <v>12852</v>
      </c>
      <c r="E2075" s="2">
        <v>8430</v>
      </c>
      <c r="F2075" s="2">
        <v>8430</v>
      </c>
    </row>
    <row r="2076" spans="1:6" x14ac:dyDescent="0.25">
      <c r="A2076" s="104">
        <v>459156</v>
      </c>
      <c r="B2076" s="104" t="s">
        <v>947</v>
      </c>
      <c r="C2076" s="104" t="s">
        <v>11777</v>
      </c>
      <c r="D2076" s="104" t="s">
        <v>11779</v>
      </c>
      <c r="E2076" s="2">
        <v>13008</v>
      </c>
      <c r="F2076" s="2">
        <v>13008</v>
      </c>
    </row>
    <row r="2077" spans="1:6" x14ac:dyDescent="0.25">
      <c r="A2077" s="104">
        <v>26038</v>
      </c>
      <c r="B2077" s="104" t="s">
        <v>947</v>
      </c>
      <c r="C2077" s="104" t="s">
        <v>13883</v>
      </c>
      <c r="D2077" s="104" t="s">
        <v>13885</v>
      </c>
      <c r="E2077" s="2">
        <v>11160</v>
      </c>
      <c r="F2077" s="2">
        <v>11160</v>
      </c>
    </row>
    <row r="2078" spans="1:6" x14ac:dyDescent="0.25">
      <c r="A2078" s="104">
        <v>26037</v>
      </c>
      <c r="B2078" s="104" t="s">
        <v>947</v>
      </c>
      <c r="C2078" s="104" t="s">
        <v>15257</v>
      </c>
      <c r="D2078" s="104" t="s">
        <v>15259</v>
      </c>
      <c r="E2078" s="2">
        <v>10367</v>
      </c>
      <c r="F2078" s="2">
        <v>10367</v>
      </c>
    </row>
    <row r="2079" spans="1:6" x14ac:dyDescent="0.25">
      <c r="A2079" s="104">
        <v>23165</v>
      </c>
      <c r="B2079" s="104" t="s">
        <v>947</v>
      </c>
      <c r="C2079" s="104" t="s">
        <v>5015</v>
      </c>
      <c r="D2079" s="104" t="s">
        <v>5017</v>
      </c>
      <c r="E2079" s="2">
        <v>109324</v>
      </c>
      <c r="F2079" s="2">
        <v>109324</v>
      </c>
    </row>
    <row r="2080" spans="1:6" x14ac:dyDescent="0.25">
      <c r="A2080" s="104">
        <v>707189</v>
      </c>
      <c r="B2080" s="104" t="s">
        <v>947</v>
      </c>
      <c r="C2080" s="104" t="s">
        <v>5078</v>
      </c>
      <c r="D2080" s="104" t="s">
        <v>5080</v>
      </c>
      <c r="E2080" s="2">
        <v>92203</v>
      </c>
      <c r="F2080" s="2">
        <v>92203</v>
      </c>
    </row>
    <row r="2081" spans="1:6" x14ac:dyDescent="0.25">
      <c r="A2081" s="104">
        <v>19485</v>
      </c>
      <c r="B2081" s="104" t="s">
        <v>947</v>
      </c>
      <c r="C2081" s="104" t="s">
        <v>2399</v>
      </c>
      <c r="D2081" s="104" t="s">
        <v>21529</v>
      </c>
      <c r="E2081" s="2">
        <v>303950</v>
      </c>
      <c r="F2081" s="2">
        <v>303950</v>
      </c>
    </row>
    <row r="2082" spans="1:6" x14ac:dyDescent="0.25">
      <c r="A2082" s="104">
        <v>131356</v>
      </c>
      <c r="B2082" s="104" t="s">
        <v>947</v>
      </c>
      <c r="C2082" s="104" t="s">
        <v>5222</v>
      </c>
      <c r="D2082" s="104" t="s">
        <v>5224</v>
      </c>
      <c r="E2082" s="2">
        <v>69250</v>
      </c>
      <c r="F2082" s="2">
        <v>69250</v>
      </c>
    </row>
    <row r="2083" spans="1:6" x14ac:dyDescent="0.25">
      <c r="A2083" s="104">
        <v>709112</v>
      </c>
      <c r="B2083" s="104" t="s">
        <v>947</v>
      </c>
      <c r="C2083" s="104" t="s">
        <v>6750</v>
      </c>
      <c r="D2083" s="104" t="s">
        <v>6752</v>
      </c>
      <c r="E2083" s="2">
        <v>45900</v>
      </c>
      <c r="F2083" s="2">
        <v>45900</v>
      </c>
    </row>
    <row r="2084" spans="1:6" x14ac:dyDescent="0.25">
      <c r="A2084" s="104">
        <v>19897</v>
      </c>
      <c r="B2084" s="104" t="s">
        <v>947</v>
      </c>
      <c r="C2084" s="104" t="s">
        <v>3133</v>
      </c>
      <c r="D2084" s="104" t="s">
        <v>3135</v>
      </c>
      <c r="E2084" s="2">
        <v>134486</v>
      </c>
      <c r="F2084" s="2">
        <v>134486</v>
      </c>
    </row>
    <row r="2085" spans="1:6" x14ac:dyDescent="0.25">
      <c r="A2085" s="104">
        <v>19893</v>
      </c>
      <c r="B2085" s="104" t="s">
        <v>947</v>
      </c>
      <c r="C2085" s="104" t="s">
        <v>15645</v>
      </c>
      <c r="D2085" s="104" t="s">
        <v>15647</v>
      </c>
      <c r="E2085" s="2">
        <v>3542</v>
      </c>
      <c r="F2085" s="2">
        <v>3542</v>
      </c>
    </row>
    <row r="2086" spans="1:6" x14ac:dyDescent="0.25">
      <c r="A2086" s="104">
        <v>19899</v>
      </c>
      <c r="B2086" s="104" t="s">
        <v>947</v>
      </c>
      <c r="C2086" s="104" t="s">
        <v>6815</v>
      </c>
      <c r="D2086" s="104" t="s">
        <v>6817</v>
      </c>
      <c r="E2086" s="2">
        <v>34063</v>
      </c>
      <c r="F2086" s="2">
        <v>34063</v>
      </c>
    </row>
    <row r="2087" spans="1:6" x14ac:dyDescent="0.25">
      <c r="A2087" s="104">
        <v>743467</v>
      </c>
      <c r="B2087" s="104" t="s">
        <v>947</v>
      </c>
      <c r="C2087" s="104" t="s">
        <v>10990</v>
      </c>
      <c r="D2087" s="104" t="s">
        <v>10992</v>
      </c>
      <c r="E2087" s="2">
        <v>6828</v>
      </c>
      <c r="F2087" s="2">
        <v>6828</v>
      </c>
    </row>
    <row r="2088" spans="1:6" x14ac:dyDescent="0.25">
      <c r="A2088" s="104">
        <v>21951</v>
      </c>
      <c r="B2088" s="104" t="s">
        <v>947</v>
      </c>
      <c r="C2088" s="104" t="s">
        <v>16957</v>
      </c>
      <c r="D2088" s="104" t="s">
        <v>16959</v>
      </c>
      <c r="E2088" s="2">
        <v>1976</v>
      </c>
      <c r="F2088" s="2">
        <v>1976</v>
      </c>
    </row>
    <row r="2089" spans="1:6" x14ac:dyDescent="0.25">
      <c r="A2089" s="104">
        <v>20792</v>
      </c>
      <c r="B2089" s="104" t="s">
        <v>947</v>
      </c>
      <c r="C2089" s="104" t="s">
        <v>8461</v>
      </c>
      <c r="D2089" s="104" t="s">
        <v>8463</v>
      </c>
      <c r="E2089" s="2">
        <v>46271</v>
      </c>
      <c r="F2089" s="2">
        <v>46271</v>
      </c>
    </row>
    <row r="2090" spans="1:6" x14ac:dyDescent="0.25">
      <c r="A2090" s="104">
        <v>23181</v>
      </c>
      <c r="B2090" s="104" t="s">
        <v>947</v>
      </c>
      <c r="C2090" s="104" t="s">
        <v>8797</v>
      </c>
      <c r="D2090" s="104" t="s">
        <v>8799</v>
      </c>
      <c r="E2090" s="2">
        <v>32895</v>
      </c>
      <c r="F2090" s="2">
        <v>32895</v>
      </c>
    </row>
    <row r="2091" spans="1:6" x14ac:dyDescent="0.25">
      <c r="A2091" s="104">
        <v>23178</v>
      </c>
      <c r="B2091" s="104" t="s">
        <v>947</v>
      </c>
      <c r="C2091" s="104" t="s">
        <v>3877</v>
      </c>
      <c r="D2091" s="104" t="s">
        <v>4644</v>
      </c>
      <c r="E2091" s="2">
        <v>127211</v>
      </c>
      <c r="F2091" s="2">
        <v>127211</v>
      </c>
    </row>
    <row r="2092" spans="1:6" x14ac:dyDescent="0.25">
      <c r="A2092" s="104">
        <v>21798</v>
      </c>
      <c r="B2092" s="104" t="s">
        <v>947</v>
      </c>
      <c r="C2092" s="104" t="s">
        <v>4642</v>
      </c>
      <c r="D2092" s="104" t="s">
        <v>4644</v>
      </c>
      <c r="E2092" s="2">
        <v>92615</v>
      </c>
      <c r="F2092" s="2">
        <v>92615</v>
      </c>
    </row>
    <row r="2093" spans="1:6" x14ac:dyDescent="0.25">
      <c r="A2093" s="104">
        <v>462276</v>
      </c>
      <c r="B2093" s="104" t="s">
        <v>947</v>
      </c>
      <c r="C2093" s="104" t="s">
        <v>22463</v>
      </c>
      <c r="D2093" s="104" t="s">
        <v>22464</v>
      </c>
      <c r="E2093" s="2">
        <v>786</v>
      </c>
      <c r="F2093" s="2">
        <v>786</v>
      </c>
    </row>
    <row r="2094" spans="1:6" x14ac:dyDescent="0.25">
      <c r="A2094" s="104">
        <v>23179</v>
      </c>
      <c r="B2094" s="104" t="s">
        <v>947</v>
      </c>
      <c r="C2094" s="104" t="s">
        <v>12318</v>
      </c>
      <c r="D2094" s="104" t="s">
        <v>12320</v>
      </c>
      <c r="E2094" s="2">
        <v>10745</v>
      </c>
      <c r="F2094" s="2">
        <v>10745</v>
      </c>
    </row>
    <row r="2095" spans="1:6" x14ac:dyDescent="0.25">
      <c r="A2095" s="104">
        <v>24544</v>
      </c>
      <c r="B2095" s="104" t="s">
        <v>947</v>
      </c>
      <c r="C2095" s="104" t="s">
        <v>8875</v>
      </c>
      <c r="D2095" s="104" t="s">
        <v>8877</v>
      </c>
      <c r="E2095" s="2">
        <v>85098</v>
      </c>
      <c r="F2095" s="2">
        <v>85098</v>
      </c>
    </row>
    <row r="2096" spans="1:6" x14ac:dyDescent="0.25">
      <c r="A2096" s="104">
        <v>22772</v>
      </c>
      <c r="B2096" s="104" t="s">
        <v>947</v>
      </c>
      <c r="C2096" s="104" t="s">
        <v>2309</v>
      </c>
      <c r="D2096" s="104" t="s">
        <v>2311</v>
      </c>
      <c r="E2096" s="2">
        <v>233596</v>
      </c>
      <c r="F2096" s="2">
        <v>233596</v>
      </c>
    </row>
    <row r="2097" spans="1:6" x14ac:dyDescent="0.25">
      <c r="A2097" s="104">
        <v>22784</v>
      </c>
      <c r="B2097" s="104" t="s">
        <v>947</v>
      </c>
      <c r="C2097" s="104" t="s">
        <v>8146</v>
      </c>
      <c r="D2097" s="104" t="s">
        <v>8148</v>
      </c>
      <c r="E2097" s="2">
        <v>34717</v>
      </c>
      <c r="F2097" s="2">
        <v>34717</v>
      </c>
    </row>
    <row r="2098" spans="1:6" x14ac:dyDescent="0.25">
      <c r="A2098" s="104">
        <v>22775</v>
      </c>
      <c r="B2098" s="104" t="s">
        <v>947</v>
      </c>
      <c r="C2098" s="104" t="s">
        <v>3567</v>
      </c>
      <c r="D2098" s="104" t="s">
        <v>3569</v>
      </c>
      <c r="E2098" s="2">
        <v>154581</v>
      </c>
      <c r="F2098" s="2">
        <v>154581</v>
      </c>
    </row>
    <row r="2099" spans="1:6" x14ac:dyDescent="0.25">
      <c r="A2099" s="104">
        <v>22718</v>
      </c>
      <c r="B2099" s="104" t="s">
        <v>947</v>
      </c>
      <c r="C2099" s="104" t="s">
        <v>4561</v>
      </c>
      <c r="D2099" s="104" t="s">
        <v>4563</v>
      </c>
      <c r="E2099" s="2">
        <v>44115</v>
      </c>
      <c r="F2099" s="2">
        <v>44115</v>
      </c>
    </row>
    <row r="2100" spans="1:6" x14ac:dyDescent="0.25">
      <c r="A2100" s="104">
        <v>699581</v>
      </c>
      <c r="B2100" s="104" t="s">
        <v>947</v>
      </c>
      <c r="C2100" s="104" t="s">
        <v>11193</v>
      </c>
      <c r="D2100" s="104" t="s">
        <v>11195</v>
      </c>
      <c r="E2100" s="2">
        <v>14858</v>
      </c>
      <c r="F2100" s="2">
        <v>14858</v>
      </c>
    </row>
    <row r="2101" spans="1:6" x14ac:dyDescent="0.25">
      <c r="A2101" s="104">
        <v>26203</v>
      </c>
      <c r="B2101" s="104" t="s">
        <v>947</v>
      </c>
      <c r="C2101" s="104" t="s">
        <v>14611</v>
      </c>
      <c r="D2101" s="104" t="s">
        <v>22031</v>
      </c>
      <c r="E2101" s="2">
        <v>9291</v>
      </c>
      <c r="F2101" s="2">
        <v>9291</v>
      </c>
    </row>
    <row r="2102" spans="1:6" x14ac:dyDescent="0.25">
      <c r="A2102" s="104">
        <v>186455</v>
      </c>
      <c r="B2102" s="104" t="s">
        <v>947</v>
      </c>
      <c r="C2102" s="104" t="s">
        <v>4709</v>
      </c>
      <c r="D2102" s="104" t="s">
        <v>4711</v>
      </c>
      <c r="E2102" s="2">
        <v>102098</v>
      </c>
      <c r="F2102" s="2">
        <v>102098</v>
      </c>
    </row>
    <row r="2103" spans="1:6" x14ac:dyDescent="0.25">
      <c r="A2103" s="104">
        <v>20227</v>
      </c>
      <c r="B2103" s="104" t="s">
        <v>947</v>
      </c>
      <c r="C2103" s="104" t="s">
        <v>1262</v>
      </c>
      <c r="D2103" s="104" t="s">
        <v>1264</v>
      </c>
      <c r="E2103" s="2">
        <v>544682</v>
      </c>
      <c r="F2103" s="2">
        <v>544682</v>
      </c>
    </row>
    <row r="2104" spans="1:6" x14ac:dyDescent="0.25">
      <c r="A2104" s="104">
        <v>163827</v>
      </c>
      <c r="B2104" s="104" t="s">
        <v>947</v>
      </c>
      <c r="C2104" s="104" t="s">
        <v>3253</v>
      </c>
      <c r="D2104" s="104" t="s">
        <v>3255</v>
      </c>
      <c r="E2104" s="2">
        <v>140284</v>
      </c>
      <c r="F2104" s="2">
        <v>140284</v>
      </c>
    </row>
    <row r="2105" spans="1:6" x14ac:dyDescent="0.25">
      <c r="A2105" s="104">
        <v>557620</v>
      </c>
      <c r="B2105" s="104" t="s">
        <v>947</v>
      </c>
      <c r="C2105" s="104" t="s">
        <v>1367</v>
      </c>
      <c r="D2105" s="104" t="s">
        <v>1369</v>
      </c>
      <c r="E2105" s="2">
        <v>559513</v>
      </c>
      <c r="F2105" s="2">
        <v>559513</v>
      </c>
    </row>
    <row r="2106" spans="1:6" x14ac:dyDescent="0.25">
      <c r="A2106" s="104">
        <v>872466</v>
      </c>
      <c r="B2106" s="104" t="s">
        <v>947</v>
      </c>
      <c r="C2106" s="104" t="s">
        <v>22465</v>
      </c>
      <c r="D2106" s="104" t="s">
        <v>22466</v>
      </c>
      <c r="E2106" s="2">
        <v>116260</v>
      </c>
      <c r="F2106" s="2">
        <v>116260</v>
      </c>
    </row>
    <row r="2107" spans="1:6" x14ac:dyDescent="0.25">
      <c r="A2107" s="104">
        <v>20794</v>
      </c>
      <c r="B2107" s="104" t="s">
        <v>947</v>
      </c>
      <c r="C2107" s="104" t="s">
        <v>1619</v>
      </c>
      <c r="D2107" s="104" t="s">
        <v>1621</v>
      </c>
      <c r="E2107" s="2">
        <v>437531</v>
      </c>
      <c r="F2107" s="2">
        <v>437531</v>
      </c>
    </row>
    <row r="2108" spans="1:6" x14ac:dyDescent="0.25">
      <c r="A2108" s="104">
        <v>172087</v>
      </c>
      <c r="B2108" s="104" t="s">
        <v>947</v>
      </c>
      <c r="C2108" s="104" t="s">
        <v>16203</v>
      </c>
      <c r="D2108" s="104" t="s">
        <v>16205</v>
      </c>
      <c r="E2108" s="2">
        <v>4777</v>
      </c>
      <c r="F2108" s="2">
        <v>4777</v>
      </c>
    </row>
    <row r="2109" spans="1:6" x14ac:dyDescent="0.25">
      <c r="A2109" s="104">
        <v>22952</v>
      </c>
      <c r="B2109" s="104" t="s">
        <v>947</v>
      </c>
      <c r="C2109" s="104" t="s">
        <v>2504</v>
      </c>
      <c r="D2109" s="104" t="s">
        <v>2506</v>
      </c>
      <c r="E2109" s="2">
        <v>273739</v>
      </c>
      <c r="F2109" s="2">
        <v>273739</v>
      </c>
    </row>
    <row r="2110" spans="1:6" x14ac:dyDescent="0.25">
      <c r="A2110" s="104">
        <v>709575</v>
      </c>
      <c r="B2110" s="104" t="s">
        <v>947</v>
      </c>
      <c r="C2110" s="104" t="s">
        <v>18228</v>
      </c>
      <c r="D2110" s="104" t="s">
        <v>18229</v>
      </c>
      <c r="E2110" s="2">
        <v>1364</v>
      </c>
      <c r="F2110" s="2">
        <v>1364</v>
      </c>
    </row>
    <row r="2111" spans="1:6" x14ac:dyDescent="0.25">
      <c r="A2111" s="104">
        <v>22947</v>
      </c>
      <c r="B2111" s="104" t="s">
        <v>947</v>
      </c>
      <c r="C2111" s="104" t="s">
        <v>9849</v>
      </c>
      <c r="D2111" s="104" t="s">
        <v>21807</v>
      </c>
      <c r="E2111" s="2">
        <v>27524</v>
      </c>
      <c r="F2111" s="2">
        <v>27524</v>
      </c>
    </row>
    <row r="2112" spans="1:6" x14ac:dyDescent="0.25">
      <c r="A2112" s="104">
        <v>22955</v>
      </c>
      <c r="B2112" s="104" t="s">
        <v>947</v>
      </c>
      <c r="C2112" s="104" t="s">
        <v>12988</v>
      </c>
      <c r="D2112" s="104" t="s">
        <v>22467</v>
      </c>
      <c r="E2112" s="2">
        <v>20866</v>
      </c>
      <c r="F2112" s="2">
        <v>20866</v>
      </c>
    </row>
    <row r="2113" spans="1:6" x14ac:dyDescent="0.25">
      <c r="A2113" s="104">
        <v>589761</v>
      </c>
      <c r="B2113" s="104" t="s">
        <v>947</v>
      </c>
      <c r="C2113" s="104" t="s">
        <v>13554</v>
      </c>
      <c r="D2113" s="104" t="s">
        <v>13556</v>
      </c>
      <c r="E2113" s="2">
        <v>11712</v>
      </c>
      <c r="F2113" s="2">
        <v>11712</v>
      </c>
    </row>
    <row r="2114" spans="1:6" x14ac:dyDescent="0.25">
      <c r="A2114" s="104">
        <v>22961</v>
      </c>
      <c r="B2114" s="104" t="s">
        <v>947</v>
      </c>
      <c r="C2114" s="104" t="s">
        <v>13763</v>
      </c>
      <c r="D2114" s="104" t="s">
        <v>13765</v>
      </c>
      <c r="E2114" s="2">
        <v>6832</v>
      </c>
      <c r="F2114" s="2">
        <v>6832</v>
      </c>
    </row>
    <row r="2115" spans="1:6" x14ac:dyDescent="0.25">
      <c r="A2115" s="104">
        <v>22957</v>
      </c>
      <c r="B2115" s="104" t="s">
        <v>947</v>
      </c>
      <c r="C2115" s="104" t="s">
        <v>10423</v>
      </c>
      <c r="D2115" s="104" t="s">
        <v>10425</v>
      </c>
      <c r="E2115" s="2">
        <v>42201</v>
      </c>
      <c r="F2115" s="2">
        <v>42201</v>
      </c>
    </row>
    <row r="2116" spans="1:6" x14ac:dyDescent="0.25">
      <c r="A2116" s="104">
        <v>470157</v>
      </c>
      <c r="B2116" s="104" t="s">
        <v>947</v>
      </c>
      <c r="C2116" s="104" t="s">
        <v>12264</v>
      </c>
      <c r="D2116" s="104" t="s">
        <v>12266</v>
      </c>
      <c r="E2116" s="2">
        <v>7420</v>
      </c>
      <c r="F2116" s="2">
        <v>7420</v>
      </c>
    </row>
    <row r="2117" spans="1:6" x14ac:dyDescent="0.25">
      <c r="A2117" s="104">
        <v>22958</v>
      </c>
      <c r="B2117" s="104" t="s">
        <v>947</v>
      </c>
      <c r="C2117" s="104" t="s">
        <v>18607</v>
      </c>
      <c r="D2117" s="104" t="s">
        <v>18608</v>
      </c>
      <c r="E2117" s="2">
        <v>14359</v>
      </c>
      <c r="F2117" s="2">
        <v>14359</v>
      </c>
    </row>
    <row r="2118" spans="1:6" x14ac:dyDescent="0.25">
      <c r="A2118" s="104">
        <v>223608</v>
      </c>
      <c r="B2118" s="104" t="s">
        <v>947</v>
      </c>
      <c r="C2118" s="104" t="s">
        <v>12976</v>
      </c>
      <c r="D2118" s="104" t="s">
        <v>12978</v>
      </c>
      <c r="E2118" s="2">
        <v>0</v>
      </c>
      <c r="F2118" s="2">
        <v>0</v>
      </c>
    </row>
    <row r="2119" spans="1:6" x14ac:dyDescent="0.25">
      <c r="A2119" s="104">
        <v>21079</v>
      </c>
      <c r="B2119" s="104" t="s">
        <v>947</v>
      </c>
      <c r="C2119" s="104" t="s">
        <v>2336</v>
      </c>
      <c r="D2119" s="104" t="s">
        <v>2338</v>
      </c>
      <c r="E2119" s="2">
        <v>313566</v>
      </c>
      <c r="F2119" s="2">
        <v>313566</v>
      </c>
    </row>
    <row r="2120" spans="1:6" x14ac:dyDescent="0.25">
      <c r="A2120" s="104">
        <v>22870</v>
      </c>
      <c r="B2120" s="104" t="s">
        <v>947</v>
      </c>
      <c r="C2120" s="104" t="s">
        <v>18880</v>
      </c>
      <c r="D2120" s="104" t="s">
        <v>18881</v>
      </c>
      <c r="E2120" s="2">
        <v>16835</v>
      </c>
      <c r="F2120" s="2">
        <v>16835</v>
      </c>
    </row>
    <row r="2121" spans="1:6" x14ac:dyDescent="0.25">
      <c r="A2121" s="104">
        <v>19969</v>
      </c>
      <c r="B2121" s="104" t="s">
        <v>947</v>
      </c>
      <c r="C2121" s="104" t="s">
        <v>11271</v>
      </c>
      <c r="D2121" s="104" t="s">
        <v>11273</v>
      </c>
      <c r="E2121" s="2">
        <v>17939</v>
      </c>
      <c r="F2121" s="2">
        <v>17939</v>
      </c>
    </row>
    <row r="2122" spans="1:6" x14ac:dyDescent="0.25">
      <c r="A2122" s="104">
        <v>23693</v>
      </c>
      <c r="B2122" s="104" t="s">
        <v>947</v>
      </c>
      <c r="C2122" s="104" t="s">
        <v>10061</v>
      </c>
      <c r="D2122" s="104" t="s">
        <v>10063</v>
      </c>
      <c r="E2122" s="2">
        <v>15497</v>
      </c>
      <c r="F2122" s="2">
        <v>15497</v>
      </c>
    </row>
    <row r="2123" spans="1:6" x14ac:dyDescent="0.25">
      <c r="A2123" s="104">
        <v>20660</v>
      </c>
      <c r="B2123" s="104" t="s">
        <v>947</v>
      </c>
      <c r="C2123" s="104" t="s">
        <v>4715</v>
      </c>
      <c r="D2123" s="104" t="s">
        <v>4717</v>
      </c>
      <c r="E2123" s="2">
        <v>110964</v>
      </c>
      <c r="F2123" s="2">
        <v>110964</v>
      </c>
    </row>
    <row r="2124" spans="1:6" x14ac:dyDescent="0.25">
      <c r="A2124" s="104">
        <v>472213</v>
      </c>
      <c r="B2124" s="104" t="s">
        <v>947</v>
      </c>
      <c r="C2124" s="104" t="s">
        <v>21773</v>
      </c>
      <c r="D2124" s="104" t="s">
        <v>21774</v>
      </c>
      <c r="E2124" s="2">
        <v>62011</v>
      </c>
      <c r="F2124" s="2">
        <v>62011</v>
      </c>
    </row>
    <row r="2125" spans="1:6" x14ac:dyDescent="0.25">
      <c r="A2125" s="104">
        <v>23907</v>
      </c>
      <c r="B2125" s="104" t="s">
        <v>947</v>
      </c>
      <c r="C2125" s="104" t="s">
        <v>4907</v>
      </c>
      <c r="D2125" s="104" t="s">
        <v>4909</v>
      </c>
      <c r="E2125" s="2">
        <v>70199</v>
      </c>
      <c r="F2125" s="2">
        <v>70199</v>
      </c>
    </row>
    <row r="2126" spans="1:6" x14ac:dyDescent="0.25">
      <c r="A2126" s="104">
        <v>544399</v>
      </c>
      <c r="B2126" s="104" t="s">
        <v>947</v>
      </c>
      <c r="C2126" s="104" t="s">
        <v>13235</v>
      </c>
      <c r="D2126" s="104" t="s">
        <v>13237</v>
      </c>
      <c r="E2126" s="2">
        <v>7517</v>
      </c>
      <c r="F2126" s="2">
        <v>7517</v>
      </c>
    </row>
    <row r="2127" spans="1:6" x14ac:dyDescent="0.25">
      <c r="A2127" s="104">
        <v>26933</v>
      </c>
      <c r="B2127" s="104" t="s">
        <v>947</v>
      </c>
      <c r="C2127" s="104" t="s">
        <v>1490</v>
      </c>
      <c r="D2127" s="104" t="s">
        <v>1492</v>
      </c>
      <c r="E2127" s="2">
        <v>482731</v>
      </c>
      <c r="F2127" s="2">
        <v>482731</v>
      </c>
    </row>
    <row r="2128" spans="1:6" x14ac:dyDescent="0.25">
      <c r="A2128" s="104">
        <v>26935</v>
      </c>
      <c r="B2128" s="104" t="s">
        <v>947</v>
      </c>
      <c r="C2128" s="104" t="s">
        <v>13103</v>
      </c>
      <c r="D2128" s="104" t="s">
        <v>13105</v>
      </c>
      <c r="E2128" s="2">
        <v>9781</v>
      </c>
      <c r="F2128" s="2">
        <v>9781</v>
      </c>
    </row>
    <row r="2129" spans="1:6" x14ac:dyDescent="0.25">
      <c r="A2129" s="104">
        <v>139665</v>
      </c>
      <c r="B2129" s="104" t="s">
        <v>947</v>
      </c>
      <c r="C2129" s="104" t="s">
        <v>8209</v>
      </c>
      <c r="D2129" s="104" t="s">
        <v>8211</v>
      </c>
      <c r="E2129" s="2">
        <v>36574</v>
      </c>
      <c r="F2129" s="2">
        <v>36574</v>
      </c>
    </row>
    <row r="2130" spans="1:6" x14ac:dyDescent="0.25">
      <c r="A2130" s="104">
        <v>28528</v>
      </c>
      <c r="B2130" s="104" t="s">
        <v>947</v>
      </c>
      <c r="C2130" s="104" t="s">
        <v>2195</v>
      </c>
      <c r="D2130" s="104" t="s">
        <v>2197</v>
      </c>
      <c r="E2130" s="2">
        <v>313341</v>
      </c>
      <c r="F2130" s="2">
        <v>313341</v>
      </c>
    </row>
    <row r="2131" spans="1:6" x14ac:dyDescent="0.25">
      <c r="A2131" s="104">
        <v>24858</v>
      </c>
      <c r="B2131" s="104" t="s">
        <v>947</v>
      </c>
      <c r="C2131" s="104" t="s">
        <v>5780</v>
      </c>
      <c r="D2131" s="104" t="s">
        <v>20569</v>
      </c>
      <c r="E2131" s="2">
        <v>61419</v>
      </c>
      <c r="F2131" s="2">
        <v>61419</v>
      </c>
    </row>
    <row r="2132" spans="1:6" x14ac:dyDescent="0.25">
      <c r="A2132" s="104">
        <v>23546</v>
      </c>
      <c r="B2132" s="104" t="s">
        <v>947</v>
      </c>
      <c r="C2132" s="104" t="s">
        <v>14294</v>
      </c>
      <c r="D2132" s="104" t="s">
        <v>14296</v>
      </c>
      <c r="E2132" s="2">
        <v>6493</v>
      </c>
      <c r="F2132" s="2">
        <v>6493</v>
      </c>
    </row>
    <row r="2133" spans="1:6" x14ac:dyDescent="0.25">
      <c r="A2133" s="104">
        <v>581579</v>
      </c>
      <c r="B2133" s="104" t="s">
        <v>947</v>
      </c>
      <c r="C2133" s="104" t="s">
        <v>19094</v>
      </c>
      <c r="D2133" s="104" t="s">
        <v>21577</v>
      </c>
      <c r="E2133" s="2">
        <v>278664</v>
      </c>
      <c r="F2133" s="2">
        <v>278664</v>
      </c>
    </row>
    <row r="2134" spans="1:6" x14ac:dyDescent="0.25">
      <c r="A2134" s="104">
        <v>25547</v>
      </c>
      <c r="B2134" s="104" t="s">
        <v>947</v>
      </c>
      <c r="C2134" s="104" t="s">
        <v>3940</v>
      </c>
      <c r="D2134" s="104" t="s">
        <v>3942</v>
      </c>
      <c r="E2134" s="2">
        <v>141975</v>
      </c>
      <c r="F2134" s="2">
        <v>141975</v>
      </c>
    </row>
    <row r="2135" spans="1:6" x14ac:dyDescent="0.25">
      <c r="A2135" s="104">
        <v>25105</v>
      </c>
      <c r="B2135" s="104" t="s">
        <v>947</v>
      </c>
      <c r="C2135" s="104" t="s">
        <v>17017</v>
      </c>
      <c r="D2135" s="104" t="s">
        <v>17019</v>
      </c>
      <c r="E2135" s="2">
        <v>2457</v>
      </c>
      <c r="F2135" s="2">
        <v>2457</v>
      </c>
    </row>
    <row r="2136" spans="1:6" x14ac:dyDescent="0.25">
      <c r="A2136" s="104">
        <v>25782</v>
      </c>
      <c r="B2136" s="104" t="s">
        <v>947</v>
      </c>
      <c r="C2136" s="104" t="s">
        <v>2924</v>
      </c>
      <c r="D2136" s="104" t="s">
        <v>2926</v>
      </c>
      <c r="E2136" s="2">
        <v>176117</v>
      </c>
      <c r="F2136" s="2">
        <v>176117</v>
      </c>
    </row>
    <row r="2137" spans="1:6" x14ac:dyDescent="0.25">
      <c r="A2137" s="104">
        <v>22905</v>
      </c>
      <c r="B2137" s="104" t="s">
        <v>947</v>
      </c>
      <c r="C2137" s="104" t="s">
        <v>15365</v>
      </c>
      <c r="D2137" s="104" t="s">
        <v>15367</v>
      </c>
      <c r="E2137" s="2">
        <v>3288</v>
      </c>
      <c r="F2137" s="2">
        <v>3288</v>
      </c>
    </row>
    <row r="2138" spans="1:6" x14ac:dyDescent="0.25">
      <c r="A2138" s="104">
        <v>700349</v>
      </c>
      <c r="B2138" s="104" t="s">
        <v>947</v>
      </c>
      <c r="C2138" s="104" t="s">
        <v>9180</v>
      </c>
      <c r="D2138" s="104" t="s">
        <v>9182</v>
      </c>
      <c r="E2138" s="2">
        <v>17009</v>
      </c>
      <c r="F2138" s="2">
        <v>17009</v>
      </c>
    </row>
    <row r="2139" spans="1:6" x14ac:dyDescent="0.25">
      <c r="A2139" s="104">
        <v>849926</v>
      </c>
      <c r="B2139" s="104" t="s">
        <v>947</v>
      </c>
      <c r="C2139" s="104" t="s">
        <v>21808</v>
      </c>
      <c r="D2139" s="104" t="s">
        <v>21809</v>
      </c>
      <c r="E2139" s="2">
        <v>9168</v>
      </c>
      <c r="F2139" s="2">
        <v>9168</v>
      </c>
    </row>
    <row r="2140" spans="1:6" x14ac:dyDescent="0.25">
      <c r="A2140" s="104">
        <v>22909</v>
      </c>
      <c r="B2140" s="104" t="s">
        <v>947</v>
      </c>
      <c r="C2140" s="104" t="s">
        <v>14336</v>
      </c>
      <c r="D2140" s="104" t="s">
        <v>14338</v>
      </c>
      <c r="E2140" s="2">
        <v>8390</v>
      </c>
      <c r="F2140" s="2">
        <v>8390</v>
      </c>
    </row>
    <row r="2141" spans="1:6" x14ac:dyDescent="0.25">
      <c r="A2141" s="104">
        <v>22930</v>
      </c>
      <c r="B2141" s="104" t="s">
        <v>947</v>
      </c>
      <c r="C2141" s="104" t="s">
        <v>11762</v>
      </c>
      <c r="D2141" s="104" t="s">
        <v>11764</v>
      </c>
      <c r="E2141" s="2">
        <v>14412</v>
      </c>
      <c r="F2141" s="2">
        <v>14412</v>
      </c>
    </row>
    <row r="2142" spans="1:6" x14ac:dyDescent="0.25">
      <c r="A2142" s="104">
        <v>452647</v>
      </c>
      <c r="B2142" s="104" t="s">
        <v>947</v>
      </c>
      <c r="C2142" s="104" t="s">
        <v>17234</v>
      </c>
      <c r="D2142" s="104" t="s">
        <v>17236</v>
      </c>
      <c r="E2142" s="2">
        <v>0</v>
      </c>
      <c r="F2142" s="2">
        <v>0</v>
      </c>
    </row>
    <row r="2143" spans="1:6" x14ac:dyDescent="0.25">
      <c r="A2143" s="104">
        <v>22913</v>
      </c>
      <c r="B2143" s="104" t="s">
        <v>947</v>
      </c>
      <c r="C2143" s="104" t="s">
        <v>4324</v>
      </c>
      <c r="D2143" s="104" t="s">
        <v>4326</v>
      </c>
      <c r="E2143" s="2">
        <v>109933</v>
      </c>
      <c r="F2143" s="2">
        <v>109933</v>
      </c>
    </row>
    <row r="2144" spans="1:6" x14ac:dyDescent="0.25">
      <c r="A2144" s="104">
        <v>22914</v>
      </c>
      <c r="B2144" s="104" t="s">
        <v>947</v>
      </c>
      <c r="C2144" s="104" t="s">
        <v>11955</v>
      </c>
      <c r="D2144" s="104" t="s">
        <v>11957</v>
      </c>
      <c r="E2144" s="2">
        <v>13000</v>
      </c>
      <c r="F2144" s="2">
        <v>13000</v>
      </c>
    </row>
    <row r="2145" spans="1:6" x14ac:dyDescent="0.25">
      <c r="A2145" s="104">
        <v>22912</v>
      </c>
      <c r="B2145" s="104" t="s">
        <v>947</v>
      </c>
      <c r="C2145" s="104" t="s">
        <v>11002</v>
      </c>
      <c r="D2145" s="104" t="s">
        <v>11004</v>
      </c>
      <c r="E2145" s="2">
        <v>22955</v>
      </c>
      <c r="F2145" s="2">
        <v>22955</v>
      </c>
    </row>
    <row r="2146" spans="1:6" x14ac:dyDescent="0.25">
      <c r="A2146" s="104">
        <v>22917</v>
      </c>
      <c r="B2146" s="104" t="s">
        <v>947</v>
      </c>
      <c r="C2146" s="104" t="s">
        <v>5384</v>
      </c>
      <c r="D2146" s="104" t="s">
        <v>5386</v>
      </c>
      <c r="E2146" s="2">
        <v>49335</v>
      </c>
      <c r="F2146" s="2">
        <v>49335</v>
      </c>
    </row>
    <row r="2147" spans="1:6" x14ac:dyDescent="0.25">
      <c r="A2147" s="104">
        <v>22940</v>
      </c>
      <c r="B2147" s="104" t="s">
        <v>947</v>
      </c>
      <c r="C2147" s="104" t="s">
        <v>13214</v>
      </c>
      <c r="D2147" s="104" t="s">
        <v>13216</v>
      </c>
      <c r="E2147" s="2">
        <v>10352</v>
      </c>
      <c r="F2147" s="2">
        <v>10352</v>
      </c>
    </row>
    <row r="2148" spans="1:6" x14ac:dyDescent="0.25">
      <c r="A2148" s="104">
        <v>22918</v>
      </c>
      <c r="B2148" s="104" t="s">
        <v>947</v>
      </c>
      <c r="C2148" s="104" t="s">
        <v>5654</v>
      </c>
      <c r="D2148" s="104" t="s">
        <v>5656</v>
      </c>
      <c r="E2148" s="2">
        <v>37339</v>
      </c>
      <c r="F2148" s="2">
        <v>37339</v>
      </c>
    </row>
    <row r="2149" spans="1:6" x14ac:dyDescent="0.25">
      <c r="A2149" s="104">
        <v>22919</v>
      </c>
      <c r="B2149" s="104" t="s">
        <v>947</v>
      </c>
      <c r="C2149" s="104" t="s">
        <v>10858</v>
      </c>
      <c r="D2149" s="104" t="s">
        <v>10860</v>
      </c>
      <c r="E2149" s="2">
        <v>10030</v>
      </c>
      <c r="F2149" s="2">
        <v>10030</v>
      </c>
    </row>
    <row r="2150" spans="1:6" x14ac:dyDescent="0.25">
      <c r="A2150" s="104">
        <v>22921</v>
      </c>
      <c r="B2150" s="104" t="s">
        <v>947</v>
      </c>
      <c r="C2150" s="104" t="s">
        <v>11137</v>
      </c>
      <c r="D2150" s="104" t="s">
        <v>22471</v>
      </c>
      <c r="E2150" s="2">
        <v>24194</v>
      </c>
      <c r="F2150" s="2">
        <v>24194</v>
      </c>
    </row>
    <row r="2151" spans="1:6" x14ac:dyDescent="0.25">
      <c r="A2151" s="104">
        <v>22922</v>
      </c>
      <c r="B2151" s="104" t="s">
        <v>947</v>
      </c>
      <c r="C2151" s="104" t="s">
        <v>8140</v>
      </c>
      <c r="D2151" s="104" t="s">
        <v>8142</v>
      </c>
      <c r="E2151" s="2">
        <v>67084</v>
      </c>
      <c r="F2151" s="2">
        <v>67084</v>
      </c>
    </row>
    <row r="2152" spans="1:6" x14ac:dyDescent="0.25">
      <c r="A2152" s="104">
        <v>22923</v>
      </c>
      <c r="B2152" s="104" t="s">
        <v>947</v>
      </c>
      <c r="C2152" s="104" t="s">
        <v>16188</v>
      </c>
      <c r="D2152" s="104" t="s">
        <v>16190</v>
      </c>
      <c r="E2152" s="2">
        <v>1208</v>
      </c>
      <c r="F2152" s="2">
        <v>1208</v>
      </c>
    </row>
    <row r="2153" spans="1:6" x14ac:dyDescent="0.25">
      <c r="A2153" s="104">
        <v>22924</v>
      </c>
      <c r="B2153" s="104" t="s">
        <v>947</v>
      </c>
      <c r="C2153" s="104" t="s">
        <v>16235</v>
      </c>
      <c r="D2153" s="104" t="s">
        <v>16237</v>
      </c>
      <c r="E2153" s="2">
        <v>5486</v>
      </c>
      <c r="F2153" s="2">
        <v>5486</v>
      </c>
    </row>
    <row r="2154" spans="1:6" x14ac:dyDescent="0.25">
      <c r="A2154" s="104">
        <v>22926</v>
      </c>
      <c r="B2154" s="104" t="s">
        <v>947</v>
      </c>
      <c r="C2154" s="104" t="s">
        <v>5693</v>
      </c>
      <c r="D2154" s="104" t="s">
        <v>5695</v>
      </c>
      <c r="E2154" s="2">
        <v>107271</v>
      </c>
      <c r="F2154" s="2">
        <v>107271</v>
      </c>
    </row>
    <row r="2155" spans="1:6" x14ac:dyDescent="0.25">
      <c r="A2155" s="104">
        <v>26068</v>
      </c>
      <c r="B2155" s="104" t="s">
        <v>947</v>
      </c>
      <c r="C2155" s="104" t="s">
        <v>5819</v>
      </c>
      <c r="D2155" s="104" t="s">
        <v>5821</v>
      </c>
      <c r="E2155" s="2">
        <v>100983</v>
      </c>
      <c r="F2155" s="2">
        <v>100983</v>
      </c>
    </row>
    <row r="2156" spans="1:6" x14ac:dyDescent="0.25">
      <c r="A2156" s="104">
        <v>213062</v>
      </c>
      <c r="B2156" s="104" t="s">
        <v>947</v>
      </c>
      <c r="C2156" s="104" t="s">
        <v>7169</v>
      </c>
      <c r="D2156" s="104" t="s">
        <v>7171</v>
      </c>
      <c r="E2156" s="2">
        <v>47434</v>
      </c>
      <c r="F2156" s="2">
        <v>47434</v>
      </c>
    </row>
    <row r="2157" spans="1:6" x14ac:dyDescent="0.25">
      <c r="A2157" s="104">
        <v>23769</v>
      </c>
      <c r="B2157" s="104" t="s">
        <v>947</v>
      </c>
      <c r="C2157" s="104" t="s">
        <v>16601</v>
      </c>
      <c r="D2157" s="104" t="s">
        <v>16603</v>
      </c>
      <c r="E2157" s="2">
        <v>1115</v>
      </c>
      <c r="F2157" s="2">
        <v>1115</v>
      </c>
    </row>
    <row r="2158" spans="1:6" x14ac:dyDescent="0.25">
      <c r="A2158" s="104">
        <v>23768</v>
      </c>
      <c r="B2158" s="104" t="s">
        <v>947</v>
      </c>
      <c r="C2158" s="104" t="s">
        <v>5093</v>
      </c>
      <c r="D2158" s="104" t="s">
        <v>5095</v>
      </c>
      <c r="E2158" s="2">
        <v>46192</v>
      </c>
      <c r="F2158" s="2">
        <v>46192</v>
      </c>
    </row>
    <row r="2159" spans="1:6" x14ac:dyDescent="0.25">
      <c r="A2159" s="104">
        <v>26887</v>
      </c>
      <c r="B2159" s="104" t="s">
        <v>947</v>
      </c>
      <c r="C2159" s="104" t="s">
        <v>7255</v>
      </c>
      <c r="D2159" s="104" t="s">
        <v>7257</v>
      </c>
      <c r="E2159" s="2">
        <v>32224</v>
      </c>
      <c r="F2159" s="2">
        <v>32224</v>
      </c>
    </row>
    <row r="2160" spans="1:6" x14ac:dyDescent="0.25">
      <c r="A2160" s="104">
        <v>24479</v>
      </c>
      <c r="B2160" s="104" t="s">
        <v>947</v>
      </c>
      <c r="C2160" s="104" t="s">
        <v>8800</v>
      </c>
      <c r="D2160" s="104" t="s">
        <v>8802</v>
      </c>
      <c r="E2160" s="2">
        <v>40241</v>
      </c>
      <c r="F2160" s="2">
        <v>40241</v>
      </c>
    </row>
    <row r="2161" spans="1:6" x14ac:dyDescent="0.25">
      <c r="A2161" s="104">
        <v>186747</v>
      </c>
      <c r="B2161" s="104" t="s">
        <v>947</v>
      </c>
      <c r="C2161" s="104" t="s">
        <v>7960</v>
      </c>
      <c r="D2161" s="104" t="s">
        <v>7962</v>
      </c>
      <c r="E2161" s="2">
        <v>43560</v>
      </c>
      <c r="F2161" s="2">
        <v>43560</v>
      </c>
    </row>
    <row r="2162" spans="1:6" x14ac:dyDescent="0.25">
      <c r="A2162" s="104">
        <v>23559</v>
      </c>
      <c r="B2162" s="104" t="s">
        <v>947</v>
      </c>
      <c r="C2162" s="104" t="s">
        <v>13268</v>
      </c>
      <c r="D2162" s="104" t="s">
        <v>13270</v>
      </c>
      <c r="E2162" s="2">
        <v>8327</v>
      </c>
      <c r="F2162" s="2">
        <v>8327</v>
      </c>
    </row>
    <row r="2163" spans="1:6" x14ac:dyDescent="0.25">
      <c r="A2163" s="104">
        <v>22554</v>
      </c>
      <c r="B2163" s="104" t="s">
        <v>947</v>
      </c>
      <c r="C2163" s="104" t="s">
        <v>21775</v>
      </c>
      <c r="D2163" s="104" t="s">
        <v>21776</v>
      </c>
      <c r="E2163" s="2">
        <v>39568</v>
      </c>
      <c r="F2163" s="2">
        <v>39568</v>
      </c>
    </row>
    <row r="2164" spans="1:6" x14ac:dyDescent="0.25">
      <c r="A2164" s="104">
        <v>23460</v>
      </c>
      <c r="B2164" s="104" t="s">
        <v>947</v>
      </c>
      <c r="C2164" s="104" t="s">
        <v>22472</v>
      </c>
      <c r="D2164" s="104" t="s">
        <v>22473</v>
      </c>
      <c r="E2164" s="2">
        <v>1626</v>
      </c>
      <c r="F2164" s="2">
        <v>1626</v>
      </c>
    </row>
    <row r="2165" spans="1:6" x14ac:dyDescent="0.25">
      <c r="A2165" s="104">
        <v>680383</v>
      </c>
      <c r="B2165" s="104" t="s">
        <v>947</v>
      </c>
      <c r="C2165" s="104" t="s">
        <v>2570</v>
      </c>
      <c r="D2165" s="104" t="s">
        <v>2572</v>
      </c>
      <c r="E2165" s="2">
        <v>286222</v>
      </c>
      <c r="F2165" s="2">
        <v>286222</v>
      </c>
    </row>
    <row r="2166" spans="1:6" x14ac:dyDescent="0.25">
      <c r="A2166" s="104">
        <v>23524</v>
      </c>
      <c r="B2166" s="104" t="s">
        <v>947</v>
      </c>
      <c r="C2166" s="104" t="s">
        <v>14708</v>
      </c>
      <c r="D2166" s="104" t="s">
        <v>14710</v>
      </c>
      <c r="E2166" s="2">
        <v>5548</v>
      </c>
      <c r="F2166" s="2">
        <v>5548</v>
      </c>
    </row>
    <row r="2167" spans="1:6" x14ac:dyDescent="0.25">
      <c r="A2167" s="104">
        <v>21077</v>
      </c>
      <c r="B2167" s="104" t="s">
        <v>947</v>
      </c>
      <c r="C2167" s="104" t="s">
        <v>3259</v>
      </c>
      <c r="D2167" s="104" t="s">
        <v>21644</v>
      </c>
      <c r="E2167" s="2">
        <v>126182</v>
      </c>
      <c r="F2167" s="2">
        <v>126182</v>
      </c>
    </row>
    <row r="2168" spans="1:6" x14ac:dyDescent="0.25">
      <c r="A2168" s="104">
        <v>26111</v>
      </c>
      <c r="B2168" s="104" t="s">
        <v>947</v>
      </c>
      <c r="C2168" s="104" t="s">
        <v>6196</v>
      </c>
      <c r="D2168" s="104" t="s">
        <v>6198</v>
      </c>
      <c r="E2168" s="2">
        <v>111302</v>
      </c>
      <c r="F2168" s="2">
        <v>111302</v>
      </c>
    </row>
    <row r="2169" spans="1:6" x14ac:dyDescent="0.25">
      <c r="A2169" s="104">
        <v>587489</v>
      </c>
      <c r="B2169" s="104" t="s">
        <v>947</v>
      </c>
      <c r="C2169" s="104" t="s">
        <v>3609</v>
      </c>
      <c r="D2169" s="104" t="s">
        <v>21907</v>
      </c>
      <c r="E2169" s="2">
        <v>186439</v>
      </c>
      <c r="F2169" s="2">
        <v>186439</v>
      </c>
    </row>
    <row r="2170" spans="1:6" x14ac:dyDescent="0.25">
      <c r="A2170" s="104">
        <v>534141</v>
      </c>
      <c r="B2170" s="104" t="s">
        <v>947</v>
      </c>
      <c r="C2170" s="104" t="s">
        <v>2510</v>
      </c>
      <c r="D2170" s="104" t="s">
        <v>22474</v>
      </c>
      <c r="E2170" s="2">
        <v>246421</v>
      </c>
      <c r="F2170" s="2">
        <v>246421</v>
      </c>
    </row>
    <row r="2171" spans="1:6" x14ac:dyDescent="0.25">
      <c r="A2171" s="104">
        <v>683694</v>
      </c>
      <c r="B2171" s="104" t="s">
        <v>947</v>
      </c>
      <c r="C2171" s="104" t="s">
        <v>13912</v>
      </c>
      <c r="D2171" s="104" t="s">
        <v>13914</v>
      </c>
      <c r="E2171" s="2">
        <v>7690</v>
      </c>
      <c r="F2171" s="2">
        <v>7690</v>
      </c>
    </row>
    <row r="2172" spans="1:6" x14ac:dyDescent="0.25">
      <c r="A2172" s="104">
        <v>27356</v>
      </c>
      <c r="B2172" s="104" t="s">
        <v>947</v>
      </c>
      <c r="C2172" s="104" t="s">
        <v>3387</v>
      </c>
      <c r="D2172" s="104" t="s">
        <v>3389</v>
      </c>
      <c r="E2172" s="2">
        <v>178477</v>
      </c>
      <c r="F2172" s="2">
        <v>178477</v>
      </c>
    </row>
    <row r="2173" spans="1:6" x14ac:dyDescent="0.25">
      <c r="A2173" s="104">
        <v>20677</v>
      </c>
      <c r="B2173" s="104" t="s">
        <v>947</v>
      </c>
      <c r="C2173" s="104" t="s">
        <v>4549</v>
      </c>
      <c r="D2173" s="104" t="s">
        <v>4551</v>
      </c>
      <c r="E2173" s="2">
        <v>133191</v>
      </c>
      <c r="F2173" s="2">
        <v>133191</v>
      </c>
    </row>
    <row r="2174" spans="1:6" x14ac:dyDescent="0.25">
      <c r="A2174" s="104">
        <v>20683</v>
      </c>
      <c r="B2174" s="104" t="s">
        <v>947</v>
      </c>
      <c r="C2174" s="104" t="s">
        <v>21578</v>
      </c>
      <c r="D2174" s="104" t="s">
        <v>21579</v>
      </c>
      <c r="E2174" s="2">
        <v>1969</v>
      </c>
      <c r="F2174" s="2">
        <v>1969</v>
      </c>
    </row>
    <row r="2175" spans="1:6" x14ac:dyDescent="0.25">
      <c r="A2175" s="104">
        <v>22871</v>
      </c>
      <c r="B2175" s="104" t="s">
        <v>947</v>
      </c>
      <c r="C2175" s="104" t="s">
        <v>4228</v>
      </c>
      <c r="D2175" s="104" t="s">
        <v>4230</v>
      </c>
      <c r="E2175" s="2">
        <v>99575</v>
      </c>
      <c r="F2175" s="2">
        <v>99575</v>
      </c>
    </row>
    <row r="2176" spans="1:6" x14ac:dyDescent="0.25">
      <c r="A2176" s="104">
        <v>188037</v>
      </c>
      <c r="B2176" s="104" t="s">
        <v>947</v>
      </c>
      <c r="C2176" s="104" t="s">
        <v>6184</v>
      </c>
      <c r="D2176" s="104" t="s">
        <v>6186</v>
      </c>
      <c r="E2176" s="2">
        <v>59473</v>
      </c>
      <c r="F2176" s="2">
        <v>59473</v>
      </c>
    </row>
    <row r="2177" spans="1:6" x14ac:dyDescent="0.25">
      <c r="A2177" s="104">
        <v>22873</v>
      </c>
      <c r="B2177" s="104" t="s">
        <v>947</v>
      </c>
      <c r="C2177" s="104" t="s">
        <v>15975</v>
      </c>
      <c r="D2177" s="104" t="s">
        <v>21777</v>
      </c>
      <c r="E2177" s="2">
        <v>1820</v>
      </c>
      <c r="F2177" s="2">
        <v>1820</v>
      </c>
    </row>
    <row r="2178" spans="1:6" x14ac:dyDescent="0.25">
      <c r="A2178" s="104">
        <v>22878</v>
      </c>
      <c r="B2178" s="104" t="s">
        <v>947</v>
      </c>
      <c r="C2178" s="104" t="s">
        <v>9001</v>
      </c>
      <c r="D2178" s="104" t="s">
        <v>9003</v>
      </c>
      <c r="E2178" s="2">
        <v>27470</v>
      </c>
      <c r="F2178" s="2">
        <v>27470</v>
      </c>
    </row>
    <row r="2179" spans="1:6" x14ac:dyDescent="0.25">
      <c r="A2179" s="104">
        <v>22875</v>
      </c>
      <c r="B2179" s="104" t="s">
        <v>947</v>
      </c>
      <c r="C2179" s="104" t="s">
        <v>12444</v>
      </c>
      <c r="D2179" s="104" t="s">
        <v>12446</v>
      </c>
      <c r="E2179" s="2">
        <v>10404</v>
      </c>
      <c r="F2179" s="2">
        <v>10404</v>
      </c>
    </row>
    <row r="2180" spans="1:6" x14ac:dyDescent="0.25">
      <c r="A2180" s="104">
        <v>22874</v>
      </c>
      <c r="B2180" s="104" t="s">
        <v>947</v>
      </c>
      <c r="C2180" s="104" t="s">
        <v>12276</v>
      </c>
      <c r="D2180" s="104" t="s">
        <v>12278</v>
      </c>
      <c r="E2180" s="2">
        <v>10900</v>
      </c>
      <c r="F2180" s="2">
        <v>10900</v>
      </c>
    </row>
    <row r="2181" spans="1:6" x14ac:dyDescent="0.25">
      <c r="A2181" s="104">
        <v>470294</v>
      </c>
      <c r="B2181" s="104" t="s">
        <v>947</v>
      </c>
      <c r="C2181" s="104" t="s">
        <v>4321</v>
      </c>
      <c r="D2181" s="104" t="s">
        <v>4323</v>
      </c>
      <c r="E2181" s="2">
        <v>89534</v>
      </c>
      <c r="F2181" s="2">
        <v>89534</v>
      </c>
    </row>
    <row r="2182" spans="1:6" x14ac:dyDescent="0.25">
      <c r="A2182" s="104">
        <v>564347</v>
      </c>
      <c r="B2182" s="104" t="s">
        <v>947</v>
      </c>
      <c r="C2182" s="104" t="s">
        <v>22029</v>
      </c>
      <c r="D2182" s="104" t="s">
        <v>22475</v>
      </c>
      <c r="E2182" s="2">
        <v>2295</v>
      </c>
      <c r="F2182" s="2">
        <v>2295</v>
      </c>
    </row>
    <row r="2183" spans="1:6" x14ac:dyDescent="0.25">
      <c r="A2183" s="104">
        <v>23002</v>
      </c>
      <c r="B2183" s="104" t="s">
        <v>947</v>
      </c>
      <c r="C2183" s="104" t="s">
        <v>3746</v>
      </c>
      <c r="D2183" s="104" t="s">
        <v>3748</v>
      </c>
      <c r="E2183" s="2">
        <v>118225</v>
      </c>
      <c r="F2183" s="2">
        <v>118225</v>
      </c>
    </row>
    <row r="2184" spans="1:6" x14ac:dyDescent="0.25">
      <c r="A2184" s="104">
        <v>454454</v>
      </c>
      <c r="B2184" s="104" t="s">
        <v>947</v>
      </c>
      <c r="C2184" s="104" t="s">
        <v>7636</v>
      </c>
      <c r="D2184" s="104" t="s">
        <v>7638</v>
      </c>
      <c r="E2184" s="2">
        <v>29030</v>
      </c>
      <c r="F2184" s="2">
        <v>29030</v>
      </c>
    </row>
    <row r="2185" spans="1:6" x14ac:dyDescent="0.25">
      <c r="A2185" s="104">
        <v>19763</v>
      </c>
      <c r="B2185" s="104" t="s">
        <v>947</v>
      </c>
      <c r="C2185" s="104" t="s">
        <v>6034</v>
      </c>
      <c r="D2185" s="104" t="s">
        <v>6036</v>
      </c>
      <c r="E2185" s="2">
        <v>72185</v>
      </c>
      <c r="F2185" s="2">
        <v>72185</v>
      </c>
    </row>
    <row r="2186" spans="1:6" x14ac:dyDescent="0.25">
      <c r="A2186" s="104">
        <v>205041</v>
      </c>
      <c r="B2186" s="104" t="s">
        <v>947</v>
      </c>
      <c r="C2186" s="104" t="s">
        <v>16463</v>
      </c>
      <c r="D2186" s="104" t="s">
        <v>16465</v>
      </c>
      <c r="E2186" s="2">
        <v>3879</v>
      </c>
      <c r="F2186" s="2">
        <v>3879</v>
      </c>
    </row>
    <row r="2187" spans="1:6" x14ac:dyDescent="0.25">
      <c r="A2187" s="104">
        <v>505584</v>
      </c>
      <c r="B2187" s="104" t="s">
        <v>947</v>
      </c>
      <c r="C2187" s="104" t="s">
        <v>11463</v>
      </c>
      <c r="D2187" s="104" t="s">
        <v>11465</v>
      </c>
      <c r="E2187" s="2">
        <v>6000</v>
      </c>
      <c r="F2187" s="2">
        <v>6000</v>
      </c>
    </row>
    <row r="2188" spans="1:6" x14ac:dyDescent="0.25">
      <c r="A2188" s="104">
        <v>452209</v>
      </c>
      <c r="B2188" s="104" t="s">
        <v>947</v>
      </c>
      <c r="C2188" s="104" t="s">
        <v>5950</v>
      </c>
      <c r="D2188" s="104" t="s">
        <v>5952</v>
      </c>
      <c r="E2188" s="2">
        <v>40770</v>
      </c>
      <c r="F2188" s="2">
        <v>40770</v>
      </c>
    </row>
    <row r="2189" spans="1:6" x14ac:dyDescent="0.25">
      <c r="A2189" s="104">
        <v>20596</v>
      </c>
      <c r="B2189" s="104" t="s">
        <v>947</v>
      </c>
      <c r="C2189" s="104" t="s">
        <v>1697</v>
      </c>
      <c r="D2189" s="104" t="s">
        <v>1699</v>
      </c>
      <c r="E2189" s="2">
        <v>374626</v>
      </c>
      <c r="F2189" s="2">
        <v>374626</v>
      </c>
    </row>
    <row r="2190" spans="1:6" x14ac:dyDescent="0.25">
      <c r="A2190" s="104">
        <v>23127</v>
      </c>
      <c r="B2190" s="104" t="s">
        <v>947</v>
      </c>
      <c r="C2190" s="104" t="s">
        <v>8329</v>
      </c>
      <c r="D2190" s="104" t="s">
        <v>8331</v>
      </c>
      <c r="E2190" s="2">
        <v>29968</v>
      </c>
      <c r="F2190" s="2">
        <v>29968</v>
      </c>
    </row>
    <row r="2191" spans="1:6" x14ac:dyDescent="0.25">
      <c r="A2191" s="104">
        <v>781700</v>
      </c>
      <c r="B2191" s="104" t="s">
        <v>947</v>
      </c>
      <c r="C2191" s="104" t="s">
        <v>13598</v>
      </c>
      <c r="D2191" s="104" t="s">
        <v>13600</v>
      </c>
      <c r="E2191" s="2">
        <v>18114</v>
      </c>
      <c r="F2191" s="2">
        <v>18114</v>
      </c>
    </row>
    <row r="2192" spans="1:6" x14ac:dyDescent="0.25">
      <c r="A2192" s="104">
        <v>164148</v>
      </c>
      <c r="B2192" s="104" t="s">
        <v>947</v>
      </c>
      <c r="C2192" s="104" t="s">
        <v>6457</v>
      </c>
      <c r="D2192" s="104" t="s">
        <v>6459</v>
      </c>
      <c r="E2192" s="2">
        <v>60754</v>
      </c>
      <c r="F2192" s="2">
        <v>60754</v>
      </c>
    </row>
    <row r="2193" spans="1:6" x14ac:dyDescent="0.25">
      <c r="A2193" s="104">
        <v>22574</v>
      </c>
      <c r="B2193" s="104" t="s">
        <v>947</v>
      </c>
      <c r="C2193" s="104" t="s">
        <v>6714</v>
      </c>
      <c r="D2193" s="104" t="s">
        <v>6716</v>
      </c>
      <c r="E2193" s="2">
        <v>53785</v>
      </c>
      <c r="F2193" s="2">
        <v>53785</v>
      </c>
    </row>
    <row r="2194" spans="1:6" x14ac:dyDescent="0.25">
      <c r="A2194" s="104">
        <v>22605</v>
      </c>
      <c r="B2194" s="104" t="s">
        <v>947</v>
      </c>
      <c r="C2194" s="104" t="s">
        <v>11558</v>
      </c>
      <c r="D2194" s="104" t="s">
        <v>11560</v>
      </c>
      <c r="E2194" s="2">
        <v>26999</v>
      </c>
      <c r="F2194" s="2">
        <v>26999</v>
      </c>
    </row>
    <row r="2195" spans="1:6" x14ac:dyDescent="0.25">
      <c r="A2195" s="104">
        <v>577668</v>
      </c>
      <c r="B2195" s="104" t="s">
        <v>947</v>
      </c>
      <c r="C2195" s="104" t="s">
        <v>16132</v>
      </c>
      <c r="D2195" s="104" t="s">
        <v>16134</v>
      </c>
      <c r="E2195" s="2">
        <v>10411</v>
      </c>
      <c r="F2195" s="2">
        <v>10411</v>
      </c>
    </row>
    <row r="2196" spans="1:6" x14ac:dyDescent="0.25">
      <c r="A2196" s="104">
        <v>25788</v>
      </c>
      <c r="B2196" s="104" t="s">
        <v>947</v>
      </c>
      <c r="C2196" s="104" t="s">
        <v>9750</v>
      </c>
      <c r="D2196" s="104" t="s">
        <v>9752</v>
      </c>
      <c r="E2196" s="2">
        <v>21013</v>
      </c>
      <c r="F2196" s="2">
        <v>21013</v>
      </c>
    </row>
    <row r="2197" spans="1:6" x14ac:dyDescent="0.25">
      <c r="A2197" s="104">
        <v>22844</v>
      </c>
      <c r="B2197" s="104" t="s">
        <v>947</v>
      </c>
      <c r="C2197" s="104" t="s">
        <v>9171</v>
      </c>
      <c r="D2197" s="104" t="s">
        <v>9173</v>
      </c>
      <c r="E2197" s="2">
        <v>39874</v>
      </c>
      <c r="F2197" s="2">
        <v>39874</v>
      </c>
    </row>
    <row r="2198" spans="1:6" x14ac:dyDescent="0.25">
      <c r="A2198" s="104">
        <v>23764</v>
      </c>
      <c r="B2198" s="104" t="s">
        <v>947</v>
      </c>
      <c r="C2198" s="104" t="s">
        <v>14975</v>
      </c>
      <c r="D2198" s="104" t="s">
        <v>14977</v>
      </c>
      <c r="E2198" s="2">
        <v>4260</v>
      </c>
      <c r="F2198" s="2">
        <v>4260</v>
      </c>
    </row>
    <row r="2199" spans="1:6" x14ac:dyDescent="0.25">
      <c r="A2199" s="104">
        <v>25616</v>
      </c>
      <c r="B2199" s="104" t="s">
        <v>947</v>
      </c>
      <c r="C2199" s="104" t="s">
        <v>8326</v>
      </c>
      <c r="D2199" s="104" t="s">
        <v>8328</v>
      </c>
      <c r="E2199" s="2">
        <v>55867</v>
      </c>
      <c r="F2199" s="2">
        <v>55867</v>
      </c>
    </row>
    <row r="2200" spans="1:6" x14ac:dyDescent="0.25">
      <c r="A2200" s="104">
        <v>24658</v>
      </c>
      <c r="B2200" s="104" t="s">
        <v>947</v>
      </c>
      <c r="C2200" s="104" t="s">
        <v>13295</v>
      </c>
      <c r="D2200" s="104" t="s">
        <v>13297</v>
      </c>
      <c r="E2200" s="2">
        <v>11650</v>
      </c>
      <c r="F2200" s="2">
        <v>11650</v>
      </c>
    </row>
    <row r="2201" spans="1:6" x14ac:dyDescent="0.25">
      <c r="A2201" s="104">
        <v>24073</v>
      </c>
      <c r="B2201" s="104" t="s">
        <v>947</v>
      </c>
      <c r="C2201" s="104" t="s">
        <v>3790</v>
      </c>
      <c r="D2201" s="104" t="s">
        <v>3792</v>
      </c>
      <c r="E2201" s="2">
        <v>36559</v>
      </c>
      <c r="F2201" s="2">
        <v>36559</v>
      </c>
    </row>
    <row r="2202" spans="1:6" x14ac:dyDescent="0.25">
      <c r="A2202" s="104">
        <v>19830</v>
      </c>
      <c r="B2202" s="104" t="s">
        <v>947</v>
      </c>
      <c r="C2202" s="104" t="s">
        <v>7276</v>
      </c>
      <c r="D2202" s="104" t="s">
        <v>7278</v>
      </c>
      <c r="E2202" s="2">
        <v>93633</v>
      </c>
      <c r="F2202" s="2">
        <v>93633</v>
      </c>
    </row>
    <row r="2203" spans="1:6" x14ac:dyDescent="0.25">
      <c r="A2203" s="104">
        <v>20269</v>
      </c>
      <c r="B2203" s="104" t="s">
        <v>947</v>
      </c>
      <c r="C2203" s="104" t="s">
        <v>2012</v>
      </c>
      <c r="D2203" s="104" t="s">
        <v>21580</v>
      </c>
      <c r="E2203" s="2">
        <v>380265</v>
      </c>
      <c r="F2203" s="2">
        <v>380265</v>
      </c>
    </row>
    <row r="2204" spans="1:6" x14ac:dyDescent="0.25">
      <c r="A2204" s="104">
        <v>24174</v>
      </c>
      <c r="B2204" s="104" t="s">
        <v>947</v>
      </c>
      <c r="C2204" s="104" t="s">
        <v>7576</v>
      </c>
      <c r="D2204" s="104" t="s">
        <v>7578</v>
      </c>
      <c r="E2204" s="2">
        <v>40442</v>
      </c>
      <c r="F2204" s="2">
        <v>40442</v>
      </c>
    </row>
    <row r="2205" spans="1:6" x14ac:dyDescent="0.25">
      <c r="A2205" s="104">
        <v>19900</v>
      </c>
      <c r="B2205" s="104" t="s">
        <v>947</v>
      </c>
      <c r="C2205" s="104" t="s">
        <v>18940</v>
      </c>
      <c r="D2205" s="104" t="s">
        <v>18941</v>
      </c>
      <c r="E2205" s="2">
        <v>3037</v>
      </c>
      <c r="F2205" s="2">
        <v>3037</v>
      </c>
    </row>
    <row r="2206" spans="1:6" x14ac:dyDescent="0.25">
      <c r="A2206" s="104">
        <v>22422</v>
      </c>
      <c r="B2206" s="104" t="s">
        <v>947</v>
      </c>
      <c r="C2206" s="104" t="s">
        <v>11448</v>
      </c>
      <c r="D2206" s="104" t="s">
        <v>11450</v>
      </c>
      <c r="E2206" s="2">
        <v>13409</v>
      </c>
      <c r="F2206" s="2">
        <v>13409</v>
      </c>
    </row>
    <row r="2207" spans="1:6" x14ac:dyDescent="0.25">
      <c r="A2207" s="104">
        <v>163371</v>
      </c>
      <c r="B2207" s="104" t="s">
        <v>947</v>
      </c>
      <c r="C2207" s="104" t="s">
        <v>1056</v>
      </c>
      <c r="D2207" s="104" t="s">
        <v>1058</v>
      </c>
      <c r="E2207" s="2">
        <v>433573</v>
      </c>
      <c r="F2207" s="2">
        <v>433573</v>
      </c>
    </row>
    <row r="2208" spans="1:6" x14ac:dyDescent="0.25">
      <c r="A2208" s="104">
        <v>22657</v>
      </c>
      <c r="B2208" s="104" t="s">
        <v>947</v>
      </c>
      <c r="C2208" s="104" t="s">
        <v>8644</v>
      </c>
      <c r="D2208" s="104" t="s">
        <v>8646</v>
      </c>
      <c r="E2208" s="2">
        <v>30564</v>
      </c>
      <c r="F2208" s="2">
        <v>30564</v>
      </c>
    </row>
    <row r="2209" spans="1:6" x14ac:dyDescent="0.25">
      <c r="A2209" s="104">
        <v>163648</v>
      </c>
      <c r="B2209" s="104" t="s">
        <v>947</v>
      </c>
      <c r="C2209" s="104" t="s">
        <v>16652</v>
      </c>
      <c r="D2209" s="104" t="s">
        <v>16654</v>
      </c>
      <c r="E2209" s="2">
        <v>2319</v>
      </c>
      <c r="F2209" s="2">
        <v>2319</v>
      </c>
    </row>
    <row r="2210" spans="1:6" x14ac:dyDescent="0.25">
      <c r="A2210" s="104">
        <v>472163</v>
      </c>
      <c r="B2210" s="104" t="s">
        <v>947</v>
      </c>
      <c r="C2210" s="104" t="s">
        <v>18633</v>
      </c>
      <c r="D2210" s="104" t="s">
        <v>18634</v>
      </c>
      <c r="E2210" s="2">
        <v>1091</v>
      </c>
      <c r="F2210" s="2">
        <v>1091</v>
      </c>
    </row>
    <row r="2211" spans="1:6" x14ac:dyDescent="0.25">
      <c r="A2211" s="104">
        <v>22618</v>
      </c>
      <c r="B2211" s="104" t="s">
        <v>947</v>
      </c>
      <c r="C2211" s="104" t="s">
        <v>3265</v>
      </c>
      <c r="D2211" s="104" t="s">
        <v>3266</v>
      </c>
      <c r="E2211" s="2">
        <v>155723</v>
      </c>
      <c r="F2211" s="2">
        <v>155723</v>
      </c>
    </row>
    <row r="2212" spans="1:6" x14ac:dyDescent="0.25">
      <c r="A2212" s="104">
        <v>721842</v>
      </c>
      <c r="B2212" s="104" t="s">
        <v>947</v>
      </c>
      <c r="C2212" s="104" t="s">
        <v>15868</v>
      </c>
      <c r="D2212" s="104" t="s">
        <v>15870</v>
      </c>
      <c r="E2212" s="2">
        <v>14205</v>
      </c>
      <c r="F2212" s="2">
        <v>14205</v>
      </c>
    </row>
    <row r="2213" spans="1:6" x14ac:dyDescent="0.25">
      <c r="A2213" s="104">
        <v>22650</v>
      </c>
      <c r="B2213" s="104" t="s">
        <v>947</v>
      </c>
      <c r="C2213" s="104" t="s">
        <v>9714</v>
      </c>
      <c r="D2213" s="104" t="s">
        <v>9716</v>
      </c>
      <c r="E2213" s="2">
        <v>30778</v>
      </c>
      <c r="F2213" s="2">
        <v>30778</v>
      </c>
    </row>
    <row r="2214" spans="1:6" x14ac:dyDescent="0.25">
      <c r="A2214" s="104">
        <v>22644</v>
      </c>
      <c r="B2214" s="104" t="s">
        <v>947</v>
      </c>
      <c r="C2214" s="104" t="s">
        <v>2681</v>
      </c>
      <c r="D2214" s="104" t="s">
        <v>2683</v>
      </c>
      <c r="E2214" s="2">
        <v>178044</v>
      </c>
      <c r="F2214" s="2">
        <v>178044</v>
      </c>
    </row>
    <row r="2215" spans="1:6" x14ac:dyDescent="0.25">
      <c r="A2215" s="104">
        <v>22619</v>
      </c>
      <c r="B2215" s="104" t="s">
        <v>947</v>
      </c>
      <c r="C2215" s="104" t="s">
        <v>10546</v>
      </c>
      <c r="D2215" s="104" t="s">
        <v>10548</v>
      </c>
      <c r="E2215" s="2">
        <v>37952</v>
      </c>
      <c r="F2215" s="2">
        <v>37952</v>
      </c>
    </row>
    <row r="2216" spans="1:6" x14ac:dyDescent="0.25">
      <c r="A2216" s="104">
        <v>22617</v>
      </c>
      <c r="B2216" s="104" t="s">
        <v>947</v>
      </c>
      <c r="C2216" s="104" t="s">
        <v>18589</v>
      </c>
      <c r="D2216" s="104" t="s">
        <v>18590</v>
      </c>
      <c r="E2216" s="2">
        <v>6679</v>
      </c>
      <c r="F2216" s="2">
        <v>6679</v>
      </c>
    </row>
    <row r="2217" spans="1:6" x14ac:dyDescent="0.25">
      <c r="A2217" s="104">
        <v>23452</v>
      </c>
      <c r="B2217" s="104" t="s">
        <v>947</v>
      </c>
      <c r="C2217" s="104" t="s">
        <v>9561</v>
      </c>
      <c r="D2217" s="104" t="s">
        <v>9563</v>
      </c>
      <c r="E2217" s="2">
        <v>7141</v>
      </c>
      <c r="F2217" s="2">
        <v>7141</v>
      </c>
    </row>
    <row r="2218" spans="1:6" x14ac:dyDescent="0.25">
      <c r="A2218" s="104">
        <v>23469</v>
      </c>
      <c r="B2218" s="104" t="s">
        <v>947</v>
      </c>
      <c r="C2218" s="104" t="s">
        <v>11531</v>
      </c>
      <c r="D2218" s="104" t="s">
        <v>11533</v>
      </c>
      <c r="E2218" s="2">
        <v>15267</v>
      </c>
      <c r="F2218" s="2">
        <v>15267</v>
      </c>
    </row>
    <row r="2219" spans="1:6" x14ac:dyDescent="0.25">
      <c r="A2219" s="104">
        <v>23722</v>
      </c>
      <c r="B2219" s="104" t="s">
        <v>947</v>
      </c>
      <c r="C2219" s="104" t="s">
        <v>7987</v>
      </c>
      <c r="D2219" s="104" t="s">
        <v>21847</v>
      </c>
      <c r="E2219" s="2">
        <v>60808</v>
      </c>
      <c r="F2219" s="2">
        <v>60808</v>
      </c>
    </row>
    <row r="2220" spans="1:6" x14ac:dyDescent="0.25">
      <c r="A2220" s="104">
        <v>20091</v>
      </c>
      <c r="B2220" s="104" t="s">
        <v>947</v>
      </c>
      <c r="C2220" s="104" t="s">
        <v>1244</v>
      </c>
      <c r="D2220" s="104" t="s">
        <v>1246</v>
      </c>
      <c r="E2220" s="2">
        <v>550870</v>
      </c>
      <c r="F2220" s="2">
        <v>550870</v>
      </c>
    </row>
    <row r="2221" spans="1:6" x14ac:dyDescent="0.25">
      <c r="A2221" s="104">
        <v>494795</v>
      </c>
      <c r="B2221" s="104" t="s">
        <v>947</v>
      </c>
      <c r="C2221" s="104" t="s">
        <v>16149</v>
      </c>
      <c r="D2221" s="104" t="s">
        <v>16151</v>
      </c>
      <c r="E2221" s="2">
        <v>823</v>
      </c>
      <c r="F2221" s="2">
        <v>823</v>
      </c>
    </row>
    <row r="2222" spans="1:6" x14ac:dyDescent="0.25">
      <c r="A2222" s="104">
        <v>20797</v>
      </c>
      <c r="B2222" s="104" t="s">
        <v>947</v>
      </c>
      <c r="C2222" s="104" t="s">
        <v>5564</v>
      </c>
      <c r="D2222" s="104" t="s">
        <v>5566</v>
      </c>
      <c r="E2222" s="2">
        <v>85389</v>
      </c>
      <c r="F2222" s="2">
        <v>85389</v>
      </c>
    </row>
    <row r="2223" spans="1:6" x14ac:dyDescent="0.25">
      <c r="A2223" s="104">
        <v>20798</v>
      </c>
      <c r="B2223" s="104" t="s">
        <v>947</v>
      </c>
      <c r="C2223" s="104" t="s">
        <v>9980</v>
      </c>
      <c r="D2223" s="104" t="s">
        <v>9982</v>
      </c>
      <c r="E2223" s="2">
        <v>20883</v>
      </c>
      <c r="F2223" s="2">
        <v>20883</v>
      </c>
    </row>
    <row r="2224" spans="1:6" x14ac:dyDescent="0.25">
      <c r="A2224" s="104">
        <v>20799</v>
      </c>
      <c r="B2224" s="104" t="s">
        <v>947</v>
      </c>
      <c r="C2224" s="104" t="s">
        <v>1283</v>
      </c>
      <c r="D2224" s="104" t="s">
        <v>1285</v>
      </c>
      <c r="E2224" s="2">
        <v>547771</v>
      </c>
      <c r="F2224" s="2">
        <v>547771</v>
      </c>
    </row>
    <row r="2225" spans="1:6" x14ac:dyDescent="0.25">
      <c r="A2225" s="104">
        <v>23526</v>
      </c>
      <c r="B2225" s="104" t="s">
        <v>947</v>
      </c>
      <c r="C2225" s="104" t="s">
        <v>4531</v>
      </c>
      <c r="D2225" s="104" t="s">
        <v>4533</v>
      </c>
      <c r="E2225" s="2">
        <v>61346</v>
      </c>
      <c r="F2225" s="2">
        <v>61346</v>
      </c>
    </row>
    <row r="2226" spans="1:6" x14ac:dyDescent="0.25">
      <c r="A2226" s="104">
        <v>460418</v>
      </c>
      <c r="B2226" s="104" t="s">
        <v>947</v>
      </c>
      <c r="C2226" s="104" t="s">
        <v>16389</v>
      </c>
      <c r="D2226" s="104" t="s">
        <v>22476</v>
      </c>
      <c r="E2226" s="2">
        <v>3581</v>
      </c>
      <c r="F2226" s="2">
        <v>3581</v>
      </c>
    </row>
    <row r="2227" spans="1:6" x14ac:dyDescent="0.25">
      <c r="A2227" s="104">
        <v>21076</v>
      </c>
      <c r="B2227" s="104" t="s">
        <v>947</v>
      </c>
      <c r="C2227" s="104" t="s">
        <v>9546</v>
      </c>
      <c r="D2227" s="104" t="s">
        <v>9548</v>
      </c>
      <c r="E2227" s="2">
        <v>39966</v>
      </c>
      <c r="F2227" s="2">
        <v>39966</v>
      </c>
    </row>
    <row r="2228" spans="1:6" x14ac:dyDescent="0.25">
      <c r="A2228" s="104">
        <v>23193</v>
      </c>
      <c r="B2228" s="104" t="s">
        <v>947</v>
      </c>
      <c r="C2228" s="104" t="s">
        <v>10642</v>
      </c>
      <c r="D2228" s="104" t="s">
        <v>10644</v>
      </c>
      <c r="E2228" s="2">
        <v>21734</v>
      </c>
      <c r="F2228" s="2">
        <v>21734</v>
      </c>
    </row>
    <row r="2229" spans="1:6" x14ac:dyDescent="0.25">
      <c r="A2229" s="104">
        <v>725273</v>
      </c>
      <c r="B2229" s="104" t="s">
        <v>947</v>
      </c>
      <c r="C2229" s="104" t="s">
        <v>13373</v>
      </c>
      <c r="D2229" s="104" t="s">
        <v>13375</v>
      </c>
      <c r="E2229" s="2">
        <v>1325</v>
      </c>
      <c r="F2229" s="2">
        <v>1325</v>
      </c>
    </row>
    <row r="2230" spans="1:6" x14ac:dyDescent="0.25">
      <c r="A2230" s="104">
        <v>606585</v>
      </c>
      <c r="B2230" s="104" t="s">
        <v>947</v>
      </c>
      <c r="C2230" s="104" t="s">
        <v>10237</v>
      </c>
      <c r="D2230" s="104" t="s">
        <v>10239</v>
      </c>
      <c r="E2230" s="2">
        <v>26448</v>
      </c>
      <c r="F2230" s="2">
        <v>26448</v>
      </c>
    </row>
    <row r="2231" spans="1:6" x14ac:dyDescent="0.25">
      <c r="A2231" s="104">
        <v>24492</v>
      </c>
      <c r="B2231" s="104" t="s">
        <v>947</v>
      </c>
      <c r="C2231" s="104" t="s">
        <v>12267</v>
      </c>
      <c r="D2231" s="104" t="s">
        <v>12269</v>
      </c>
      <c r="E2231" s="2">
        <v>25000</v>
      </c>
      <c r="F2231" s="2">
        <v>25000</v>
      </c>
    </row>
    <row r="2232" spans="1:6" x14ac:dyDescent="0.25">
      <c r="A2232" s="104">
        <v>27390</v>
      </c>
      <c r="B2232" s="104" t="s">
        <v>947</v>
      </c>
      <c r="C2232" s="104" t="s">
        <v>9264</v>
      </c>
      <c r="D2232" s="104" t="s">
        <v>9266</v>
      </c>
      <c r="E2232" s="2">
        <v>40802</v>
      </c>
      <c r="F2232" s="2">
        <v>40802</v>
      </c>
    </row>
    <row r="2233" spans="1:6" x14ac:dyDescent="0.25">
      <c r="A2233" s="104">
        <v>25397</v>
      </c>
      <c r="B2233" s="104" t="s">
        <v>947</v>
      </c>
      <c r="C2233" s="104" t="s">
        <v>9507</v>
      </c>
      <c r="D2233" s="104" t="s">
        <v>9509</v>
      </c>
      <c r="E2233" s="2">
        <v>48978</v>
      </c>
      <c r="F2233" s="2">
        <v>48978</v>
      </c>
    </row>
    <row r="2234" spans="1:6" x14ac:dyDescent="0.25">
      <c r="A2234" s="104">
        <v>24573</v>
      </c>
      <c r="B2234" s="104" t="s">
        <v>947</v>
      </c>
      <c r="C2234" s="104" t="s">
        <v>12805</v>
      </c>
      <c r="D2234" s="104" t="s">
        <v>12807</v>
      </c>
      <c r="E2234" s="2">
        <v>0</v>
      </c>
      <c r="F2234" s="2">
        <v>0</v>
      </c>
    </row>
    <row r="2235" spans="1:6" x14ac:dyDescent="0.25">
      <c r="A2235" s="104">
        <v>27175</v>
      </c>
      <c r="B2235" s="104" t="s">
        <v>947</v>
      </c>
      <c r="C2235" s="104" t="s">
        <v>12555</v>
      </c>
      <c r="D2235" s="104" t="s">
        <v>12557</v>
      </c>
      <c r="E2235" s="2">
        <v>4213</v>
      </c>
      <c r="F2235" s="2">
        <v>4213</v>
      </c>
    </row>
    <row r="2236" spans="1:6" x14ac:dyDescent="0.25">
      <c r="A2236" s="104">
        <v>131295</v>
      </c>
      <c r="B2236" s="104" t="s">
        <v>947</v>
      </c>
      <c r="C2236" s="104" t="s">
        <v>3199</v>
      </c>
      <c r="D2236" s="104" t="s">
        <v>3201</v>
      </c>
      <c r="E2236" s="2">
        <v>176565</v>
      </c>
      <c r="F2236" s="2">
        <v>176565</v>
      </c>
    </row>
    <row r="2237" spans="1:6" x14ac:dyDescent="0.25">
      <c r="A2237" s="104">
        <v>28018</v>
      </c>
      <c r="B2237" s="104" t="s">
        <v>947</v>
      </c>
      <c r="C2237" s="104" t="s">
        <v>13936</v>
      </c>
      <c r="D2237" s="104" t="s">
        <v>13938</v>
      </c>
      <c r="E2237" s="2">
        <v>18755</v>
      </c>
      <c r="F2237" s="2">
        <v>18755</v>
      </c>
    </row>
    <row r="2238" spans="1:6" x14ac:dyDescent="0.25">
      <c r="A2238" s="104">
        <v>158344</v>
      </c>
      <c r="B2238" s="104" t="s">
        <v>947</v>
      </c>
      <c r="C2238" s="104" t="s">
        <v>3038</v>
      </c>
      <c r="D2238" s="104" t="s">
        <v>3040</v>
      </c>
      <c r="E2238" s="2">
        <v>180184</v>
      </c>
      <c r="F2238" s="2">
        <v>180184</v>
      </c>
    </row>
    <row r="2239" spans="1:6" x14ac:dyDescent="0.25">
      <c r="A2239" s="104">
        <v>23788</v>
      </c>
      <c r="B2239" s="104" t="s">
        <v>947</v>
      </c>
      <c r="C2239" s="104" t="s">
        <v>5600</v>
      </c>
      <c r="D2239" s="104" t="s">
        <v>5602</v>
      </c>
      <c r="E2239" s="2">
        <v>104847</v>
      </c>
      <c r="F2239" s="2">
        <v>104847</v>
      </c>
    </row>
    <row r="2240" spans="1:6" x14ac:dyDescent="0.25">
      <c r="A2240" s="104">
        <v>26069</v>
      </c>
      <c r="B2240" s="104" t="s">
        <v>947</v>
      </c>
      <c r="C2240" s="104" t="s">
        <v>22032</v>
      </c>
      <c r="D2240" s="104" t="s">
        <v>22033</v>
      </c>
      <c r="E2240" s="2">
        <v>2979</v>
      </c>
      <c r="F2240" s="2">
        <v>2979</v>
      </c>
    </row>
    <row r="2241" spans="1:6" x14ac:dyDescent="0.25">
      <c r="A2241" s="104">
        <v>23296</v>
      </c>
      <c r="B2241" s="104" t="s">
        <v>947</v>
      </c>
      <c r="C2241" s="104" t="s">
        <v>6301</v>
      </c>
      <c r="D2241" s="104" t="s">
        <v>21821</v>
      </c>
      <c r="E2241" s="2">
        <v>44582</v>
      </c>
      <c r="F2241" s="2">
        <v>44582</v>
      </c>
    </row>
    <row r="2242" spans="1:6" x14ac:dyDescent="0.25">
      <c r="A2242" s="104">
        <v>23265</v>
      </c>
      <c r="B2242" s="104" t="s">
        <v>947</v>
      </c>
      <c r="C2242" s="104" t="s">
        <v>5243</v>
      </c>
      <c r="D2242" s="104" t="s">
        <v>5245</v>
      </c>
      <c r="E2242" s="2">
        <v>43425</v>
      </c>
      <c r="F2242" s="2">
        <v>43425</v>
      </c>
    </row>
    <row r="2243" spans="1:6" x14ac:dyDescent="0.25">
      <c r="A2243" s="104">
        <v>21165</v>
      </c>
      <c r="B2243" s="104" t="s">
        <v>947</v>
      </c>
      <c r="C2243" s="104" t="s">
        <v>7417</v>
      </c>
      <c r="D2243" s="104" t="s">
        <v>21645</v>
      </c>
      <c r="E2243" s="2">
        <v>55468</v>
      </c>
      <c r="F2243" s="2">
        <v>55468</v>
      </c>
    </row>
    <row r="2244" spans="1:6" x14ac:dyDescent="0.25">
      <c r="A2244" s="104">
        <v>23782</v>
      </c>
      <c r="B2244" s="104" t="s">
        <v>947</v>
      </c>
      <c r="C2244" s="104" t="s">
        <v>1568</v>
      </c>
      <c r="D2244" s="104" t="s">
        <v>1570</v>
      </c>
      <c r="E2244" s="2">
        <v>563254</v>
      </c>
      <c r="F2244" s="2">
        <v>563254</v>
      </c>
    </row>
    <row r="2245" spans="1:6" x14ac:dyDescent="0.25">
      <c r="A2245" s="104">
        <v>25677</v>
      </c>
      <c r="B2245" s="104" t="s">
        <v>947</v>
      </c>
      <c r="C2245" s="104" t="s">
        <v>10022</v>
      </c>
      <c r="D2245" s="104" t="s">
        <v>10024</v>
      </c>
      <c r="E2245" s="2">
        <v>6147</v>
      </c>
      <c r="F2245" s="2">
        <v>6147</v>
      </c>
    </row>
    <row r="2246" spans="1:6" x14ac:dyDescent="0.25">
      <c r="A2246" s="104">
        <v>26024</v>
      </c>
      <c r="B2246" s="104" t="s">
        <v>947</v>
      </c>
      <c r="C2246" s="104" t="s">
        <v>1008</v>
      </c>
      <c r="D2246" s="104" t="s">
        <v>22034</v>
      </c>
      <c r="E2246" s="2">
        <v>669105</v>
      </c>
      <c r="F2246" s="2">
        <v>669105</v>
      </c>
    </row>
    <row r="2247" spans="1:6" x14ac:dyDescent="0.25">
      <c r="A2247" s="104">
        <v>22753</v>
      </c>
      <c r="B2247" s="104" t="s">
        <v>947</v>
      </c>
      <c r="C2247" s="104" t="s">
        <v>14318</v>
      </c>
      <c r="D2247" s="104" t="s">
        <v>14320</v>
      </c>
      <c r="E2247" s="2">
        <v>40517</v>
      </c>
      <c r="F2247" s="2">
        <v>40517</v>
      </c>
    </row>
    <row r="2248" spans="1:6" x14ac:dyDescent="0.25">
      <c r="A2248" s="104">
        <v>28402</v>
      </c>
      <c r="B2248" s="104" t="s">
        <v>947</v>
      </c>
      <c r="C2248" s="104" t="s">
        <v>4204</v>
      </c>
      <c r="D2248" s="104" t="s">
        <v>4206</v>
      </c>
      <c r="E2248" s="2">
        <v>77695</v>
      </c>
      <c r="F2248" s="2">
        <v>77695</v>
      </c>
    </row>
    <row r="2249" spans="1:6" x14ac:dyDescent="0.25">
      <c r="A2249" s="104">
        <v>21052</v>
      </c>
      <c r="B2249" s="104" t="s">
        <v>947</v>
      </c>
      <c r="C2249" s="104" t="s">
        <v>6559</v>
      </c>
      <c r="D2249" s="104" t="s">
        <v>21646</v>
      </c>
      <c r="E2249" s="2">
        <v>61051</v>
      </c>
      <c r="F2249" s="2">
        <v>61051</v>
      </c>
    </row>
    <row r="2250" spans="1:6" x14ac:dyDescent="0.25">
      <c r="A2250" s="104">
        <v>27667</v>
      </c>
      <c r="B2250" s="104" t="s">
        <v>947</v>
      </c>
      <c r="C2250" s="104" t="s">
        <v>7097</v>
      </c>
      <c r="D2250" s="104" t="s">
        <v>7099</v>
      </c>
      <c r="E2250" s="2">
        <v>65208</v>
      </c>
      <c r="F2250" s="2">
        <v>65208</v>
      </c>
    </row>
    <row r="2251" spans="1:6" x14ac:dyDescent="0.25">
      <c r="A2251" s="104">
        <v>26736</v>
      </c>
      <c r="B2251" s="104" t="s">
        <v>947</v>
      </c>
      <c r="C2251" s="104" t="s">
        <v>6851</v>
      </c>
      <c r="D2251" s="104" t="s">
        <v>22101</v>
      </c>
      <c r="E2251" s="2">
        <v>40845</v>
      </c>
      <c r="F2251" s="2">
        <v>40845</v>
      </c>
    </row>
    <row r="2252" spans="1:6" x14ac:dyDescent="0.25">
      <c r="A2252" s="104">
        <v>25173</v>
      </c>
      <c r="B2252" s="104" t="s">
        <v>947</v>
      </c>
      <c r="C2252" s="104" t="s">
        <v>16819</v>
      </c>
      <c r="D2252" s="104" t="s">
        <v>21971</v>
      </c>
      <c r="E2252" s="2">
        <v>12898</v>
      </c>
      <c r="F2252" s="2">
        <v>12898</v>
      </c>
    </row>
    <row r="2253" spans="1:6" x14ac:dyDescent="0.25">
      <c r="A2253" s="104">
        <v>26286</v>
      </c>
      <c r="B2253" s="104" t="s">
        <v>947</v>
      </c>
      <c r="C2253" s="104" t="s">
        <v>3719</v>
      </c>
      <c r="D2253" s="104" t="s">
        <v>3721</v>
      </c>
      <c r="E2253" s="2">
        <v>129285</v>
      </c>
      <c r="F2253" s="2">
        <v>129285</v>
      </c>
    </row>
    <row r="2254" spans="1:6" x14ac:dyDescent="0.25">
      <c r="A2254" s="104">
        <v>24011</v>
      </c>
      <c r="B2254" s="104" t="s">
        <v>947</v>
      </c>
      <c r="C2254" s="104" t="s">
        <v>9237</v>
      </c>
      <c r="D2254" s="104" t="s">
        <v>9239</v>
      </c>
      <c r="E2254" s="2">
        <v>34257</v>
      </c>
      <c r="F2254" s="2">
        <v>34257</v>
      </c>
    </row>
    <row r="2255" spans="1:6" x14ac:dyDescent="0.25">
      <c r="A2255" s="104">
        <v>24051</v>
      </c>
      <c r="B2255" s="104" t="s">
        <v>947</v>
      </c>
      <c r="C2255" s="104" t="s">
        <v>3327</v>
      </c>
      <c r="D2255" s="104" t="s">
        <v>3329</v>
      </c>
      <c r="E2255" s="2">
        <v>116114</v>
      </c>
      <c r="F2255" s="2">
        <v>116114</v>
      </c>
    </row>
    <row r="2256" spans="1:6" x14ac:dyDescent="0.25">
      <c r="A2256" s="104">
        <v>24904</v>
      </c>
      <c r="B2256" s="104" t="s">
        <v>947</v>
      </c>
      <c r="C2256" s="104" t="s">
        <v>3273</v>
      </c>
      <c r="D2256" s="104" t="s">
        <v>3275</v>
      </c>
      <c r="E2256" s="2">
        <v>187268</v>
      </c>
      <c r="F2256" s="2">
        <v>187268</v>
      </c>
    </row>
    <row r="2257" spans="1:6" x14ac:dyDescent="0.25">
      <c r="A2257" s="104">
        <v>27090</v>
      </c>
      <c r="B2257" s="104" t="s">
        <v>947</v>
      </c>
      <c r="C2257" s="104" t="s">
        <v>9813</v>
      </c>
      <c r="D2257" s="104" t="s">
        <v>9815</v>
      </c>
      <c r="E2257" s="2">
        <v>21087</v>
      </c>
      <c r="F2257" s="2">
        <v>21087</v>
      </c>
    </row>
    <row r="2258" spans="1:6" x14ac:dyDescent="0.25">
      <c r="A2258" s="104">
        <v>25316</v>
      </c>
      <c r="B2258" s="104" t="s">
        <v>947</v>
      </c>
      <c r="C2258" s="104" t="s">
        <v>8659</v>
      </c>
      <c r="D2258" s="104" t="s">
        <v>8661</v>
      </c>
      <c r="E2258" s="2">
        <v>38426</v>
      </c>
      <c r="F2258" s="2">
        <v>38426</v>
      </c>
    </row>
    <row r="2259" spans="1:6" x14ac:dyDescent="0.25">
      <c r="A2259" s="104">
        <v>27884</v>
      </c>
      <c r="B2259" s="104" t="s">
        <v>947</v>
      </c>
      <c r="C2259" s="104" t="s">
        <v>6992</v>
      </c>
      <c r="D2259" s="104" t="s">
        <v>6994</v>
      </c>
      <c r="E2259" s="2">
        <v>37534</v>
      </c>
      <c r="F2259" s="2">
        <v>37534</v>
      </c>
    </row>
    <row r="2260" spans="1:6" x14ac:dyDescent="0.25">
      <c r="A2260" s="104">
        <v>27464</v>
      </c>
      <c r="B2260" s="104" t="s">
        <v>947</v>
      </c>
      <c r="C2260" s="104" t="s">
        <v>7690</v>
      </c>
      <c r="D2260" s="104" t="s">
        <v>7692</v>
      </c>
      <c r="E2260" s="2">
        <v>44756</v>
      </c>
      <c r="F2260" s="2">
        <v>44756</v>
      </c>
    </row>
    <row r="2261" spans="1:6" x14ac:dyDescent="0.25">
      <c r="A2261" s="104">
        <v>19426</v>
      </c>
      <c r="B2261" s="104" t="s">
        <v>947</v>
      </c>
      <c r="C2261" s="104" t="s">
        <v>6445</v>
      </c>
      <c r="D2261" s="104" t="s">
        <v>6447</v>
      </c>
      <c r="E2261" s="2">
        <v>111290</v>
      </c>
      <c r="F2261" s="2">
        <v>111290</v>
      </c>
    </row>
    <row r="2262" spans="1:6" x14ac:dyDescent="0.25">
      <c r="A2262" s="104">
        <v>834269</v>
      </c>
      <c r="B2262" s="104" t="s">
        <v>947</v>
      </c>
      <c r="C2262" s="104" t="s">
        <v>22477</v>
      </c>
      <c r="D2262" s="104" t="s">
        <v>22478</v>
      </c>
      <c r="E2262" s="2">
        <v>9489</v>
      </c>
      <c r="F2262" s="2">
        <v>9489</v>
      </c>
    </row>
    <row r="2263" spans="1:6" x14ac:dyDescent="0.25">
      <c r="A2263" s="104">
        <v>22788</v>
      </c>
      <c r="B2263" s="104" t="s">
        <v>947</v>
      </c>
      <c r="C2263" s="104" t="s">
        <v>2363</v>
      </c>
      <c r="D2263" s="104" t="s">
        <v>2365</v>
      </c>
      <c r="E2263" s="2">
        <v>284578</v>
      </c>
      <c r="F2263" s="2">
        <v>284578</v>
      </c>
    </row>
    <row r="2264" spans="1:6" x14ac:dyDescent="0.25">
      <c r="A2264" s="104">
        <v>23283</v>
      </c>
      <c r="B2264" s="104" t="s">
        <v>947</v>
      </c>
      <c r="C2264" s="104" t="s">
        <v>4961</v>
      </c>
      <c r="D2264" s="104" t="s">
        <v>4963</v>
      </c>
      <c r="E2264" s="2">
        <v>96562</v>
      </c>
      <c r="F2264" s="2">
        <v>96562</v>
      </c>
    </row>
    <row r="2265" spans="1:6" x14ac:dyDescent="0.25">
      <c r="A2265" s="104">
        <v>28038</v>
      </c>
      <c r="B2265" s="104" t="s">
        <v>947</v>
      </c>
      <c r="C2265" s="104" t="s">
        <v>2555</v>
      </c>
      <c r="D2265" s="104" t="s">
        <v>2557</v>
      </c>
      <c r="E2265" s="2">
        <v>299423</v>
      </c>
      <c r="F2265" s="2">
        <v>299423</v>
      </c>
    </row>
    <row r="2266" spans="1:6" x14ac:dyDescent="0.25">
      <c r="A2266" s="104">
        <v>23086</v>
      </c>
      <c r="B2266" s="104" t="s">
        <v>947</v>
      </c>
      <c r="C2266" s="104" t="s">
        <v>1373</v>
      </c>
      <c r="D2266" s="104" t="s">
        <v>1375</v>
      </c>
      <c r="E2266" s="2">
        <v>471116</v>
      </c>
      <c r="F2266" s="2">
        <v>471116</v>
      </c>
    </row>
    <row r="2267" spans="1:6" x14ac:dyDescent="0.25">
      <c r="A2267" s="104">
        <v>22519</v>
      </c>
      <c r="B2267" s="104" t="s">
        <v>947</v>
      </c>
      <c r="C2267" s="104" t="s">
        <v>8257</v>
      </c>
      <c r="D2267" s="104" t="s">
        <v>8259</v>
      </c>
      <c r="E2267" s="2">
        <v>34922</v>
      </c>
      <c r="F2267" s="2">
        <v>34922</v>
      </c>
    </row>
    <row r="2268" spans="1:6" x14ac:dyDescent="0.25">
      <c r="A2268" s="104">
        <v>23248</v>
      </c>
      <c r="B2268" s="104" t="s">
        <v>947</v>
      </c>
      <c r="C2268" s="104" t="s">
        <v>2084</v>
      </c>
      <c r="D2268" s="104" t="s">
        <v>2086</v>
      </c>
      <c r="E2268" s="2">
        <v>214416</v>
      </c>
      <c r="F2268" s="2">
        <v>214416</v>
      </c>
    </row>
    <row r="2269" spans="1:6" x14ac:dyDescent="0.25">
      <c r="A2269" s="104">
        <v>28052</v>
      </c>
      <c r="B2269" s="104" t="s">
        <v>947</v>
      </c>
      <c r="C2269" s="104" t="s">
        <v>6487</v>
      </c>
      <c r="D2269" s="104" t="s">
        <v>6489</v>
      </c>
      <c r="E2269" s="2">
        <v>142718</v>
      </c>
      <c r="F2269" s="2">
        <v>142718</v>
      </c>
    </row>
    <row r="2270" spans="1:6" x14ac:dyDescent="0.25">
      <c r="A2270" s="104">
        <v>22531</v>
      </c>
      <c r="B2270" s="104" t="s">
        <v>947</v>
      </c>
      <c r="C2270" s="104" t="s">
        <v>2885</v>
      </c>
      <c r="D2270" s="104" t="s">
        <v>2887</v>
      </c>
      <c r="E2270" s="2">
        <v>151478</v>
      </c>
      <c r="F2270" s="2">
        <v>151478</v>
      </c>
    </row>
    <row r="2271" spans="1:6" x14ac:dyDescent="0.25">
      <c r="A2271" s="104">
        <v>22645</v>
      </c>
      <c r="B2271" s="104" t="s">
        <v>947</v>
      </c>
      <c r="C2271" s="104" t="s">
        <v>4736</v>
      </c>
      <c r="D2271" s="104" t="s">
        <v>4738</v>
      </c>
      <c r="E2271" s="2">
        <v>61983</v>
      </c>
      <c r="F2271" s="2">
        <v>61983</v>
      </c>
    </row>
    <row r="2272" spans="1:6" x14ac:dyDescent="0.25">
      <c r="A2272" s="104">
        <v>23325</v>
      </c>
      <c r="B2272" s="104" t="s">
        <v>947</v>
      </c>
      <c r="C2272" s="104" t="s">
        <v>5968</v>
      </c>
      <c r="D2272" s="104" t="s">
        <v>5970</v>
      </c>
      <c r="E2272" s="2">
        <v>74814</v>
      </c>
      <c r="F2272" s="2">
        <v>74814</v>
      </c>
    </row>
    <row r="2273" spans="1:6" x14ac:dyDescent="0.25">
      <c r="A2273" s="104">
        <v>23939</v>
      </c>
      <c r="B2273" s="104" t="s">
        <v>947</v>
      </c>
      <c r="C2273" s="104" t="s">
        <v>5908</v>
      </c>
      <c r="D2273" s="104" t="s">
        <v>5910</v>
      </c>
      <c r="E2273" s="2">
        <v>83933</v>
      </c>
      <c r="F2273" s="2">
        <v>83933</v>
      </c>
    </row>
    <row r="2274" spans="1:6" x14ac:dyDescent="0.25">
      <c r="A2274" s="104">
        <v>27336</v>
      </c>
      <c r="B2274" s="104" t="s">
        <v>947</v>
      </c>
      <c r="C2274" s="104" t="s">
        <v>1391</v>
      </c>
      <c r="D2274" s="104" t="s">
        <v>1393</v>
      </c>
      <c r="E2274" s="2">
        <v>545308</v>
      </c>
      <c r="F2274" s="2">
        <v>545308</v>
      </c>
    </row>
    <row r="2275" spans="1:6" x14ac:dyDescent="0.25">
      <c r="A2275" s="104">
        <v>20791</v>
      </c>
      <c r="B2275" s="104" t="s">
        <v>947</v>
      </c>
      <c r="C2275" s="104" t="s">
        <v>5399</v>
      </c>
      <c r="D2275" s="104" t="s">
        <v>21647</v>
      </c>
      <c r="E2275" s="2">
        <v>59319</v>
      </c>
      <c r="F2275" s="2">
        <v>59319</v>
      </c>
    </row>
    <row r="2276" spans="1:6" x14ac:dyDescent="0.25">
      <c r="A2276" s="104">
        <v>23839</v>
      </c>
      <c r="B2276" s="104" t="s">
        <v>947</v>
      </c>
      <c r="C2276" s="104" t="s">
        <v>969</v>
      </c>
      <c r="D2276" s="104" t="s">
        <v>19106</v>
      </c>
      <c r="E2276" s="2">
        <v>117330</v>
      </c>
      <c r="F2276" s="2">
        <v>117330</v>
      </c>
    </row>
    <row r="2277" spans="1:6" x14ac:dyDescent="0.25">
      <c r="A2277" s="104">
        <v>25474</v>
      </c>
      <c r="B2277" s="104" t="s">
        <v>947</v>
      </c>
      <c r="C2277" s="104" t="s">
        <v>8866</v>
      </c>
      <c r="D2277" s="104" t="s">
        <v>8868</v>
      </c>
      <c r="E2277" s="2">
        <v>31587</v>
      </c>
      <c r="F2277" s="2">
        <v>31587</v>
      </c>
    </row>
    <row r="2278" spans="1:6" x14ac:dyDescent="0.25">
      <c r="A2278" s="104">
        <v>26421</v>
      </c>
      <c r="B2278" s="104" t="s">
        <v>947</v>
      </c>
      <c r="C2278" s="104" t="s">
        <v>16963</v>
      </c>
      <c r="D2278" s="104" t="s">
        <v>16965</v>
      </c>
      <c r="E2278" s="2">
        <v>391</v>
      </c>
      <c r="F2278" s="2">
        <v>391</v>
      </c>
    </row>
    <row r="2279" spans="1:6" x14ac:dyDescent="0.25">
      <c r="A2279" s="104">
        <v>28577</v>
      </c>
      <c r="B2279" s="104" t="s">
        <v>947</v>
      </c>
      <c r="C2279" s="104" t="s">
        <v>9804</v>
      </c>
      <c r="D2279" s="104" t="s">
        <v>9806</v>
      </c>
      <c r="E2279" s="2">
        <v>6906</v>
      </c>
      <c r="F2279" s="2">
        <v>6906</v>
      </c>
    </row>
    <row r="2280" spans="1:6" x14ac:dyDescent="0.25">
      <c r="A2280" s="104">
        <v>24814</v>
      </c>
      <c r="B2280" s="104" t="s">
        <v>947</v>
      </c>
      <c r="C2280" s="104" t="s">
        <v>1418</v>
      </c>
      <c r="D2280" s="104" t="s">
        <v>1420</v>
      </c>
      <c r="E2280" s="2">
        <v>474858</v>
      </c>
      <c r="F2280" s="2">
        <v>474858</v>
      </c>
    </row>
    <row r="2281" spans="1:6" x14ac:dyDescent="0.25">
      <c r="A2281" s="104">
        <v>25676</v>
      </c>
      <c r="B2281" s="104" t="s">
        <v>947</v>
      </c>
      <c r="C2281" s="104" t="s">
        <v>2948</v>
      </c>
      <c r="D2281" s="104" t="s">
        <v>22009</v>
      </c>
      <c r="E2281" s="2">
        <v>157770</v>
      </c>
      <c r="F2281" s="2">
        <v>157770</v>
      </c>
    </row>
    <row r="2282" spans="1:6" x14ac:dyDescent="0.25">
      <c r="A2282" s="104">
        <v>24818</v>
      </c>
      <c r="B2282" s="104" t="s">
        <v>947</v>
      </c>
      <c r="C2282" s="104" t="s">
        <v>2300</v>
      </c>
      <c r="D2282" s="104" t="s">
        <v>2302</v>
      </c>
      <c r="E2282" s="2">
        <v>286199</v>
      </c>
      <c r="F2282" s="2">
        <v>286199</v>
      </c>
    </row>
    <row r="2283" spans="1:6" x14ac:dyDescent="0.25">
      <c r="A2283" s="104">
        <v>25885</v>
      </c>
      <c r="B2283" s="104" t="s">
        <v>947</v>
      </c>
      <c r="C2283" s="104" t="s">
        <v>4877</v>
      </c>
      <c r="D2283" s="104" t="s">
        <v>4879</v>
      </c>
      <c r="E2283" s="2">
        <v>96220</v>
      </c>
      <c r="F2283" s="2">
        <v>96220</v>
      </c>
    </row>
    <row r="2284" spans="1:6" x14ac:dyDescent="0.25">
      <c r="A2284" s="104">
        <v>26253</v>
      </c>
      <c r="B2284" s="104" t="s">
        <v>947</v>
      </c>
      <c r="C2284" s="104" t="s">
        <v>4333</v>
      </c>
      <c r="D2284" s="104" t="s">
        <v>4335</v>
      </c>
      <c r="E2284" s="2">
        <v>76324</v>
      </c>
      <c r="F2284" s="2">
        <v>76324</v>
      </c>
    </row>
    <row r="2285" spans="1:6" x14ac:dyDescent="0.25">
      <c r="A2285" s="104">
        <v>28584</v>
      </c>
      <c r="B2285" s="104" t="s">
        <v>947</v>
      </c>
      <c r="C2285" s="104" t="s">
        <v>18316</v>
      </c>
      <c r="D2285" s="104" t="s">
        <v>22481</v>
      </c>
      <c r="E2285" s="2">
        <v>3739</v>
      </c>
      <c r="F2285" s="2">
        <v>3739</v>
      </c>
    </row>
    <row r="2286" spans="1:6" x14ac:dyDescent="0.25">
      <c r="A2286" s="104">
        <v>27078</v>
      </c>
      <c r="B2286" s="104" t="s">
        <v>947</v>
      </c>
      <c r="C2286" s="104" t="s">
        <v>12982</v>
      </c>
      <c r="D2286" s="104" t="s">
        <v>12984</v>
      </c>
      <c r="E2286" s="2">
        <v>9287</v>
      </c>
      <c r="F2286" s="2">
        <v>9287</v>
      </c>
    </row>
    <row r="2287" spans="1:6" x14ac:dyDescent="0.25">
      <c r="A2287" s="104">
        <v>23741</v>
      </c>
      <c r="B2287" s="104" t="s">
        <v>947</v>
      </c>
      <c r="C2287" s="104" t="s">
        <v>9735</v>
      </c>
      <c r="D2287" s="104" t="s">
        <v>21848</v>
      </c>
      <c r="E2287" s="2">
        <v>12145</v>
      </c>
      <c r="F2287" s="2">
        <v>12145</v>
      </c>
    </row>
    <row r="2288" spans="1:6" x14ac:dyDescent="0.25">
      <c r="A2288" s="104">
        <v>23531</v>
      </c>
      <c r="B2288" s="104" t="s">
        <v>947</v>
      </c>
      <c r="C2288" s="104" t="s">
        <v>5027</v>
      </c>
      <c r="D2288" s="104" t="s">
        <v>5029</v>
      </c>
      <c r="E2288" s="2">
        <v>160439</v>
      </c>
      <c r="F2288" s="2">
        <v>160439</v>
      </c>
    </row>
    <row r="2289" spans="1:6" x14ac:dyDescent="0.25">
      <c r="A2289" s="104">
        <v>23567</v>
      </c>
      <c r="B2289" s="104" t="s">
        <v>947</v>
      </c>
      <c r="C2289" s="104" t="s">
        <v>9004</v>
      </c>
      <c r="D2289" s="104" t="s">
        <v>9006</v>
      </c>
      <c r="E2289" s="2">
        <v>39398</v>
      </c>
      <c r="F2289" s="2">
        <v>39398</v>
      </c>
    </row>
    <row r="2290" spans="1:6" x14ac:dyDescent="0.25">
      <c r="A2290" s="104">
        <v>23568</v>
      </c>
      <c r="B2290" s="104" t="s">
        <v>947</v>
      </c>
      <c r="C2290" s="104" t="s">
        <v>1970</v>
      </c>
      <c r="D2290" s="104" t="s">
        <v>1972</v>
      </c>
      <c r="E2290" s="2">
        <v>345180</v>
      </c>
      <c r="F2290" s="2">
        <v>345180</v>
      </c>
    </row>
    <row r="2291" spans="1:6" x14ac:dyDescent="0.25">
      <c r="A2291" s="104">
        <v>28602</v>
      </c>
      <c r="B2291" s="104" t="s">
        <v>947</v>
      </c>
      <c r="C2291" s="104" t="s">
        <v>9327</v>
      </c>
      <c r="D2291" s="104" t="s">
        <v>9329</v>
      </c>
      <c r="E2291" s="2">
        <v>22101</v>
      </c>
      <c r="F2291" s="2">
        <v>22101</v>
      </c>
    </row>
    <row r="2292" spans="1:6" x14ac:dyDescent="0.25">
      <c r="A2292" s="104">
        <v>28260</v>
      </c>
      <c r="B2292" s="104" t="s">
        <v>947</v>
      </c>
      <c r="C2292" s="104" t="s">
        <v>18989</v>
      </c>
      <c r="D2292" s="104" t="s">
        <v>18990</v>
      </c>
      <c r="E2292" s="2">
        <v>5437</v>
      </c>
      <c r="F2292" s="2">
        <v>5437</v>
      </c>
    </row>
    <row r="2293" spans="1:6" x14ac:dyDescent="0.25">
      <c r="A2293" s="104">
        <v>28464</v>
      </c>
      <c r="B2293" s="104" t="s">
        <v>947</v>
      </c>
      <c r="C2293" s="104" t="s">
        <v>5132</v>
      </c>
      <c r="D2293" s="104" t="s">
        <v>5134</v>
      </c>
      <c r="E2293" s="2">
        <v>63227</v>
      </c>
      <c r="F2293" s="2">
        <v>63227</v>
      </c>
    </row>
    <row r="2294" spans="1:6" x14ac:dyDescent="0.25">
      <c r="A2294" s="104">
        <v>24863</v>
      </c>
      <c r="B2294" s="104" t="s">
        <v>947</v>
      </c>
      <c r="C2294" s="104" t="s">
        <v>3967</v>
      </c>
      <c r="D2294" s="104" t="s">
        <v>3969</v>
      </c>
      <c r="E2294" s="2">
        <v>119422</v>
      </c>
      <c r="F2294" s="2">
        <v>119422</v>
      </c>
    </row>
    <row r="2295" spans="1:6" x14ac:dyDescent="0.25">
      <c r="A2295" s="104">
        <v>25738</v>
      </c>
      <c r="B2295" s="104" t="s">
        <v>947</v>
      </c>
      <c r="C2295" s="104" t="s">
        <v>10330</v>
      </c>
      <c r="D2295" s="104" t="s">
        <v>10332</v>
      </c>
      <c r="E2295" s="2">
        <v>15861</v>
      </c>
      <c r="F2295" s="2">
        <v>15861</v>
      </c>
    </row>
    <row r="2296" spans="1:6" x14ac:dyDescent="0.25">
      <c r="A2296" s="104">
        <v>24848</v>
      </c>
      <c r="B2296" s="104" t="s">
        <v>947</v>
      </c>
      <c r="C2296" s="104" t="s">
        <v>1071</v>
      </c>
      <c r="D2296" s="104" t="s">
        <v>1073</v>
      </c>
      <c r="E2296" s="2">
        <v>998903</v>
      </c>
      <c r="F2296" s="2">
        <v>998903</v>
      </c>
    </row>
    <row r="2297" spans="1:6" x14ac:dyDescent="0.25">
      <c r="A2297" s="104">
        <v>21960</v>
      </c>
      <c r="B2297" s="104" t="s">
        <v>947</v>
      </c>
      <c r="C2297" s="104" t="s">
        <v>14075</v>
      </c>
      <c r="D2297" s="104" t="s">
        <v>14077</v>
      </c>
      <c r="E2297" s="2">
        <v>9107</v>
      </c>
      <c r="F2297" s="2">
        <v>9107</v>
      </c>
    </row>
    <row r="2298" spans="1:6" x14ac:dyDescent="0.25">
      <c r="A2298" s="104">
        <v>695183</v>
      </c>
      <c r="B2298" s="104" t="s">
        <v>947</v>
      </c>
      <c r="C2298" s="104" t="s">
        <v>1958</v>
      </c>
      <c r="D2298" s="104" t="s">
        <v>1960</v>
      </c>
      <c r="E2298" s="2">
        <v>321312</v>
      </c>
      <c r="F2298" s="2">
        <v>321312</v>
      </c>
    </row>
    <row r="2299" spans="1:6" x14ac:dyDescent="0.25">
      <c r="A2299" s="104">
        <v>24653</v>
      </c>
      <c r="B2299" s="104" t="s">
        <v>947</v>
      </c>
      <c r="C2299" s="104" t="s">
        <v>13301</v>
      </c>
      <c r="D2299" s="104" t="s">
        <v>21908</v>
      </c>
      <c r="E2299" s="2">
        <v>6922</v>
      </c>
      <c r="F2299" s="2">
        <v>6922</v>
      </c>
    </row>
    <row r="2300" spans="1:6" x14ac:dyDescent="0.25">
      <c r="A2300" s="104">
        <v>24570</v>
      </c>
      <c r="B2300" s="104" t="s">
        <v>947</v>
      </c>
      <c r="C2300" s="104" t="s">
        <v>4114</v>
      </c>
      <c r="D2300" s="104" t="s">
        <v>4116</v>
      </c>
      <c r="E2300" s="2">
        <v>149280</v>
      </c>
      <c r="F2300" s="2">
        <v>149280</v>
      </c>
    </row>
    <row r="2301" spans="1:6" x14ac:dyDescent="0.25">
      <c r="A2301" s="104">
        <v>23243</v>
      </c>
      <c r="B2301" s="104" t="s">
        <v>947</v>
      </c>
      <c r="C2301" s="104" t="s">
        <v>2174</v>
      </c>
      <c r="D2301" s="104" t="s">
        <v>2176</v>
      </c>
      <c r="E2301" s="2">
        <v>349098</v>
      </c>
      <c r="F2301" s="2">
        <v>349098</v>
      </c>
    </row>
    <row r="2302" spans="1:6" x14ac:dyDescent="0.25">
      <c r="A2302" s="104">
        <v>28424</v>
      </c>
      <c r="B2302" s="104" t="s">
        <v>947</v>
      </c>
      <c r="C2302" s="104" t="s">
        <v>2324</v>
      </c>
      <c r="D2302" s="104" t="s">
        <v>2326</v>
      </c>
      <c r="E2302" s="2">
        <v>351650</v>
      </c>
      <c r="F2302" s="2">
        <v>351650</v>
      </c>
    </row>
    <row r="2303" spans="1:6" x14ac:dyDescent="0.25">
      <c r="A2303" s="104">
        <v>22670</v>
      </c>
      <c r="B2303" s="104" t="s">
        <v>947</v>
      </c>
      <c r="C2303" s="104" t="s">
        <v>2204</v>
      </c>
      <c r="D2303" s="104" t="s">
        <v>2206</v>
      </c>
      <c r="E2303" s="2">
        <v>315467</v>
      </c>
      <c r="F2303" s="2">
        <v>315467</v>
      </c>
    </row>
    <row r="2304" spans="1:6" x14ac:dyDescent="0.25">
      <c r="A2304" s="104">
        <v>25619</v>
      </c>
      <c r="B2304" s="104" t="s">
        <v>947</v>
      </c>
      <c r="C2304" s="104" t="s">
        <v>2669</v>
      </c>
      <c r="D2304" s="104" t="s">
        <v>2671</v>
      </c>
      <c r="E2304" s="2">
        <v>203427</v>
      </c>
      <c r="F2304" s="2">
        <v>203427</v>
      </c>
    </row>
    <row r="2305" spans="1:6" x14ac:dyDescent="0.25">
      <c r="A2305" s="104">
        <v>28037</v>
      </c>
      <c r="B2305" s="104" t="s">
        <v>947</v>
      </c>
      <c r="C2305" s="104" t="s">
        <v>6460</v>
      </c>
      <c r="D2305" s="104" t="s">
        <v>22196</v>
      </c>
      <c r="E2305" s="2">
        <v>53238</v>
      </c>
      <c r="F2305" s="2">
        <v>53238</v>
      </c>
    </row>
    <row r="2306" spans="1:6" x14ac:dyDescent="0.25">
      <c r="A2306" s="104">
        <v>23575</v>
      </c>
      <c r="B2306" s="104" t="s">
        <v>947</v>
      </c>
      <c r="C2306" s="104" t="s">
        <v>2432</v>
      </c>
      <c r="D2306" s="104" t="s">
        <v>2434</v>
      </c>
      <c r="E2306" s="2">
        <v>210450</v>
      </c>
      <c r="F2306" s="2">
        <v>210450</v>
      </c>
    </row>
    <row r="2307" spans="1:6" x14ac:dyDescent="0.25">
      <c r="A2307" s="104">
        <v>23183</v>
      </c>
      <c r="B2307" s="104" t="s">
        <v>947</v>
      </c>
      <c r="C2307" s="104" t="s">
        <v>2684</v>
      </c>
      <c r="D2307" s="104" t="s">
        <v>2686</v>
      </c>
      <c r="E2307" s="2">
        <v>276889</v>
      </c>
      <c r="F2307" s="2">
        <v>276889</v>
      </c>
    </row>
    <row r="2308" spans="1:6" x14ac:dyDescent="0.25">
      <c r="A2308" s="104">
        <v>20096</v>
      </c>
      <c r="B2308" s="104" t="s">
        <v>947</v>
      </c>
      <c r="C2308" s="104" t="s">
        <v>1457</v>
      </c>
      <c r="D2308" s="104" t="s">
        <v>1459</v>
      </c>
      <c r="E2308" s="2">
        <v>467417</v>
      </c>
      <c r="F2308" s="2">
        <v>467417</v>
      </c>
    </row>
    <row r="2309" spans="1:6" x14ac:dyDescent="0.25">
      <c r="A2309" s="104">
        <v>20097</v>
      </c>
      <c r="B2309" s="104" t="s">
        <v>947</v>
      </c>
      <c r="C2309" s="104" t="s">
        <v>1403</v>
      </c>
      <c r="D2309" s="104" t="s">
        <v>1405</v>
      </c>
      <c r="E2309" s="2">
        <v>419922</v>
      </c>
      <c r="F2309" s="2">
        <v>419922</v>
      </c>
    </row>
    <row r="2310" spans="1:6" x14ac:dyDescent="0.25">
      <c r="A2310" s="104">
        <v>20424</v>
      </c>
      <c r="B2310" s="104" t="s">
        <v>947</v>
      </c>
      <c r="C2310" s="104" t="s">
        <v>13319</v>
      </c>
      <c r="D2310" s="104" t="s">
        <v>13321</v>
      </c>
      <c r="E2310" s="2">
        <v>18474</v>
      </c>
      <c r="F2310" s="2">
        <v>18474</v>
      </c>
    </row>
    <row r="2311" spans="1:6" x14ac:dyDescent="0.25">
      <c r="A2311" s="104">
        <v>26888</v>
      </c>
      <c r="B2311" s="104" t="s">
        <v>947</v>
      </c>
      <c r="C2311" s="104" t="s">
        <v>3124</v>
      </c>
      <c r="D2311" s="104" t="s">
        <v>22102</v>
      </c>
      <c r="E2311" s="2">
        <v>198120</v>
      </c>
      <c r="F2311" s="2">
        <v>198120</v>
      </c>
    </row>
    <row r="2312" spans="1:6" x14ac:dyDescent="0.25">
      <c r="A2312" s="104">
        <v>162860</v>
      </c>
      <c r="B2312" s="104" t="s">
        <v>947</v>
      </c>
      <c r="C2312" s="104" t="s">
        <v>2000</v>
      </c>
      <c r="D2312" s="104" t="s">
        <v>21648</v>
      </c>
      <c r="E2312" s="2">
        <v>330064</v>
      </c>
      <c r="F2312" s="2">
        <v>330064</v>
      </c>
    </row>
    <row r="2313" spans="1:6" x14ac:dyDescent="0.25">
      <c r="A2313" s="104">
        <v>25631</v>
      </c>
      <c r="B2313" s="104" t="s">
        <v>947</v>
      </c>
      <c r="C2313" s="104" t="s">
        <v>11241</v>
      </c>
      <c r="D2313" s="104" t="s">
        <v>11243</v>
      </c>
      <c r="E2313" s="2">
        <v>12812</v>
      </c>
      <c r="F2313" s="2">
        <v>12812</v>
      </c>
    </row>
    <row r="2314" spans="1:6" x14ac:dyDescent="0.25">
      <c r="A2314" s="104">
        <v>21988</v>
      </c>
      <c r="B2314" s="104" t="s">
        <v>947</v>
      </c>
      <c r="C2314" s="104" t="s">
        <v>3868</v>
      </c>
      <c r="D2314" s="104" t="s">
        <v>21695</v>
      </c>
      <c r="E2314" s="2">
        <v>128920</v>
      </c>
      <c r="F2314" s="2">
        <v>128920</v>
      </c>
    </row>
    <row r="2315" spans="1:6" x14ac:dyDescent="0.25">
      <c r="A2315" s="104">
        <v>28568</v>
      </c>
      <c r="B2315" s="104" t="s">
        <v>947</v>
      </c>
      <c r="C2315" s="104" t="s">
        <v>4585</v>
      </c>
      <c r="D2315" s="104" t="s">
        <v>4587</v>
      </c>
      <c r="E2315" s="2">
        <v>99825</v>
      </c>
      <c r="F2315" s="2">
        <v>99825</v>
      </c>
    </row>
    <row r="2316" spans="1:6" x14ac:dyDescent="0.25">
      <c r="A2316" s="104">
        <v>24661</v>
      </c>
      <c r="B2316" s="104" t="s">
        <v>947</v>
      </c>
      <c r="C2316" s="104" t="s">
        <v>8929</v>
      </c>
      <c r="D2316" s="104" t="s">
        <v>8931</v>
      </c>
      <c r="E2316" s="2">
        <v>51812</v>
      </c>
      <c r="F2316" s="2">
        <v>51812</v>
      </c>
    </row>
    <row r="2317" spans="1:6" x14ac:dyDescent="0.25">
      <c r="A2317" s="104">
        <v>28637</v>
      </c>
      <c r="B2317" s="104" t="s">
        <v>947</v>
      </c>
      <c r="C2317" s="104" t="s">
        <v>9774</v>
      </c>
      <c r="D2317" s="104" t="s">
        <v>9776</v>
      </c>
      <c r="E2317" s="2">
        <v>27094</v>
      </c>
      <c r="F2317" s="2">
        <v>27094</v>
      </c>
    </row>
    <row r="2318" spans="1:6" x14ac:dyDescent="0.25">
      <c r="A2318" s="104">
        <v>26172</v>
      </c>
      <c r="B2318" s="104" t="s">
        <v>947</v>
      </c>
      <c r="C2318" s="104" t="s">
        <v>5756</v>
      </c>
      <c r="D2318" s="104" t="s">
        <v>5758</v>
      </c>
      <c r="E2318" s="2">
        <v>82892</v>
      </c>
      <c r="F2318" s="2">
        <v>82892</v>
      </c>
    </row>
    <row r="2319" spans="1:6" x14ac:dyDescent="0.25">
      <c r="A2319" s="104">
        <v>23534</v>
      </c>
      <c r="B2319" s="104" t="s">
        <v>947</v>
      </c>
      <c r="C2319" s="104" t="s">
        <v>4618</v>
      </c>
      <c r="D2319" s="104" t="s">
        <v>4620</v>
      </c>
      <c r="E2319" s="2">
        <v>134409</v>
      </c>
      <c r="F2319" s="2">
        <v>134409</v>
      </c>
    </row>
    <row r="2320" spans="1:6" x14ac:dyDescent="0.25">
      <c r="A2320" s="104">
        <v>24439</v>
      </c>
      <c r="B2320" s="104" t="s">
        <v>947</v>
      </c>
      <c r="C2320" s="104" t="s">
        <v>4937</v>
      </c>
      <c r="D2320" s="104" t="s">
        <v>4939</v>
      </c>
      <c r="E2320" s="2">
        <v>54587</v>
      </c>
      <c r="F2320" s="2">
        <v>54587</v>
      </c>
    </row>
    <row r="2321" spans="1:6" x14ac:dyDescent="0.25">
      <c r="A2321" s="104">
        <v>22847</v>
      </c>
      <c r="B2321" s="104" t="s">
        <v>947</v>
      </c>
      <c r="C2321" s="104" t="s">
        <v>1487</v>
      </c>
      <c r="D2321" s="104" t="s">
        <v>1489</v>
      </c>
      <c r="E2321" s="2">
        <v>633529</v>
      </c>
      <c r="F2321" s="2">
        <v>633529</v>
      </c>
    </row>
    <row r="2322" spans="1:6" x14ac:dyDescent="0.25">
      <c r="A2322" s="104">
        <v>23031</v>
      </c>
      <c r="B2322" s="104" t="s">
        <v>947</v>
      </c>
      <c r="C2322" s="104" t="s">
        <v>1155</v>
      </c>
      <c r="D2322" s="104" t="s">
        <v>1157</v>
      </c>
      <c r="E2322" s="2">
        <v>611766</v>
      </c>
      <c r="F2322" s="2">
        <v>611766</v>
      </c>
    </row>
    <row r="2323" spans="1:6" x14ac:dyDescent="0.25">
      <c r="A2323" s="104">
        <v>24656</v>
      </c>
      <c r="B2323" s="104" t="s">
        <v>947</v>
      </c>
      <c r="C2323" s="104" t="s">
        <v>12150</v>
      </c>
      <c r="D2323" s="104" t="s">
        <v>12152</v>
      </c>
      <c r="E2323" s="2">
        <v>26336</v>
      </c>
      <c r="F2323" s="2">
        <v>26336</v>
      </c>
    </row>
    <row r="2324" spans="1:6" x14ac:dyDescent="0.25">
      <c r="A2324" s="104">
        <v>24921</v>
      </c>
      <c r="B2324" s="104" t="s">
        <v>947</v>
      </c>
      <c r="C2324" s="104" t="s">
        <v>1703</v>
      </c>
      <c r="D2324" s="104" t="s">
        <v>1705</v>
      </c>
      <c r="E2324" s="2">
        <v>584813</v>
      </c>
      <c r="F2324" s="2">
        <v>584813</v>
      </c>
    </row>
    <row r="2325" spans="1:6" x14ac:dyDescent="0.25">
      <c r="A2325" s="104">
        <v>23170</v>
      </c>
      <c r="B2325" s="104" t="s">
        <v>947</v>
      </c>
      <c r="C2325" s="104" t="s">
        <v>6292</v>
      </c>
      <c r="D2325" s="104" t="s">
        <v>6294</v>
      </c>
      <c r="E2325" s="2">
        <v>54382</v>
      </c>
      <c r="F2325" s="2">
        <v>54382</v>
      </c>
    </row>
    <row r="2326" spans="1:6" x14ac:dyDescent="0.25">
      <c r="A2326" s="104">
        <v>23447</v>
      </c>
      <c r="B2326" s="104" t="s">
        <v>947</v>
      </c>
      <c r="C2326" s="104" t="s">
        <v>3136</v>
      </c>
      <c r="D2326" s="104" t="s">
        <v>3138</v>
      </c>
      <c r="E2326" s="2">
        <v>182093</v>
      </c>
      <c r="F2326" s="2">
        <v>182093</v>
      </c>
    </row>
    <row r="2327" spans="1:6" x14ac:dyDescent="0.25">
      <c r="A2327" s="104">
        <v>24242</v>
      </c>
      <c r="B2327" s="104" t="s">
        <v>947</v>
      </c>
      <c r="C2327" s="104" t="s">
        <v>3351</v>
      </c>
      <c r="D2327" s="104" t="s">
        <v>3353</v>
      </c>
      <c r="E2327" s="2">
        <v>150199</v>
      </c>
      <c r="F2327" s="2">
        <v>150199</v>
      </c>
    </row>
    <row r="2328" spans="1:6" x14ac:dyDescent="0.25">
      <c r="A2328" s="104">
        <v>26788</v>
      </c>
      <c r="B2328" s="104" t="s">
        <v>947</v>
      </c>
      <c r="C2328" s="104" t="s">
        <v>9672</v>
      </c>
      <c r="D2328" s="104" t="s">
        <v>9674</v>
      </c>
      <c r="E2328" s="2">
        <v>16610</v>
      </c>
      <c r="F2328" s="2">
        <v>16610</v>
      </c>
    </row>
    <row r="2329" spans="1:6" x14ac:dyDescent="0.25">
      <c r="A2329" s="104">
        <v>25206</v>
      </c>
      <c r="B2329" s="104" t="s">
        <v>947</v>
      </c>
      <c r="C2329" s="104" t="s">
        <v>2672</v>
      </c>
      <c r="D2329" s="104" t="s">
        <v>2674</v>
      </c>
      <c r="E2329" s="2">
        <v>211132</v>
      </c>
      <c r="F2329" s="2">
        <v>211132</v>
      </c>
    </row>
    <row r="2330" spans="1:6" x14ac:dyDescent="0.25">
      <c r="A2330" s="104">
        <v>28561</v>
      </c>
      <c r="B2330" s="104" t="s">
        <v>947</v>
      </c>
      <c r="C2330" s="104" t="s">
        <v>4366</v>
      </c>
      <c r="D2330" s="104" t="s">
        <v>4368</v>
      </c>
      <c r="E2330" s="2">
        <v>29597</v>
      </c>
      <c r="F2330" s="2">
        <v>29597</v>
      </c>
    </row>
    <row r="2331" spans="1:6" x14ac:dyDescent="0.25">
      <c r="A2331" s="104">
        <v>23473</v>
      </c>
      <c r="B2331" s="104" t="s">
        <v>947</v>
      </c>
      <c r="C2331" s="104" t="s">
        <v>18664</v>
      </c>
      <c r="D2331" s="104" t="s">
        <v>22482</v>
      </c>
      <c r="E2331" s="2">
        <v>10696</v>
      </c>
      <c r="F2331" s="2">
        <v>10696</v>
      </c>
    </row>
    <row r="2332" spans="1:6" x14ac:dyDescent="0.25">
      <c r="A2332" s="104">
        <v>27160</v>
      </c>
      <c r="B2332" s="104" t="s">
        <v>947</v>
      </c>
      <c r="C2332" s="104" t="s">
        <v>2549</v>
      </c>
      <c r="D2332" s="104" t="s">
        <v>2551</v>
      </c>
      <c r="E2332" s="2">
        <v>219103</v>
      </c>
      <c r="F2332" s="2">
        <v>219103</v>
      </c>
    </row>
    <row r="2333" spans="1:6" x14ac:dyDescent="0.25">
      <c r="A2333" s="104">
        <v>25641</v>
      </c>
      <c r="B2333" s="104" t="s">
        <v>947</v>
      </c>
      <c r="C2333" s="104" t="s">
        <v>4069</v>
      </c>
      <c r="D2333" s="104" t="s">
        <v>4071</v>
      </c>
      <c r="E2333" s="2">
        <v>157291</v>
      </c>
      <c r="F2333" s="2">
        <v>157291</v>
      </c>
    </row>
    <row r="2334" spans="1:6" x14ac:dyDescent="0.25">
      <c r="A2334" s="104">
        <v>23642</v>
      </c>
      <c r="B2334" s="104" t="s">
        <v>947</v>
      </c>
      <c r="C2334" s="104" t="s">
        <v>3743</v>
      </c>
      <c r="D2334" s="104" t="s">
        <v>3745</v>
      </c>
      <c r="E2334" s="2">
        <v>192036</v>
      </c>
      <c r="F2334" s="2">
        <v>192036</v>
      </c>
    </row>
    <row r="2335" spans="1:6" x14ac:dyDescent="0.25">
      <c r="A2335" s="104">
        <v>26368</v>
      </c>
      <c r="B2335" s="104" t="s">
        <v>947</v>
      </c>
      <c r="C2335" s="104" t="s">
        <v>5822</v>
      </c>
      <c r="D2335" s="104" t="s">
        <v>5824</v>
      </c>
      <c r="E2335" s="2">
        <v>37936</v>
      </c>
      <c r="F2335" s="2">
        <v>37936</v>
      </c>
    </row>
    <row r="2336" spans="1:6" x14ac:dyDescent="0.25">
      <c r="A2336" s="104">
        <v>25261</v>
      </c>
      <c r="B2336" s="104" t="s">
        <v>947</v>
      </c>
      <c r="C2336" s="104" t="s">
        <v>7432</v>
      </c>
      <c r="D2336" s="104" t="s">
        <v>21972</v>
      </c>
      <c r="E2336" s="2">
        <v>20981</v>
      </c>
      <c r="F2336" s="2">
        <v>20981</v>
      </c>
    </row>
    <row r="2337" spans="1:6" x14ac:dyDescent="0.25">
      <c r="A2337" s="104">
        <v>23527</v>
      </c>
      <c r="B2337" s="104" t="s">
        <v>947</v>
      </c>
      <c r="C2337" s="104" t="s">
        <v>13486</v>
      </c>
      <c r="D2337" s="104" t="s">
        <v>13488</v>
      </c>
      <c r="E2337" s="2">
        <v>6765</v>
      </c>
      <c r="F2337" s="2">
        <v>6765</v>
      </c>
    </row>
    <row r="2338" spans="1:6" x14ac:dyDescent="0.25">
      <c r="A2338" s="104">
        <v>26465</v>
      </c>
      <c r="B2338" s="104" t="s">
        <v>947</v>
      </c>
      <c r="C2338" s="104" t="s">
        <v>3525</v>
      </c>
      <c r="D2338" s="104" t="s">
        <v>22103</v>
      </c>
      <c r="E2338" s="2">
        <v>158061</v>
      </c>
      <c r="F2338" s="2">
        <v>158061</v>
      </c>
    </row>
    <row r="2339" spans="1:6" x14ac:dyDescent="0.25">
      <c r="A2339" s="104">
        <v>25217</v>
      </c>
      <c r="B2339" s="104" t="s">
        <v>947</v>
      </c>
      <c r="C2339" s="104" t="s">
        <v>4868</v>
      </c>
      <c r="D2339" s="104" t="s">
        <v>4870</v>
      </c>
      <c r="E2339" s="2">
        <v>112848</v>
      </c>
      <c r="F2339" s="2">
        <v>112848</v>
      </c>
    </row>
    <row r="2340" spans="1:6" x14ac:dyDescent="0.25">
      <c r="A2340" s="104">
        <v>21036</v>
      </c>
      <c r="B2340" s="104" t="s">
        <v>947</v>
      </c>
      <c r="C2340" s="104" t="s">
        <v>3142</v>
      </c>
      <c r="D2340" s="104" t="s">
        <v>21649</v>
      </c>
      <c r="E2340" s="2">
        <v>191492</v>
      </c>
      <c r="F2340" s="2">
        <v>191492</v>
      </c>
    </row>
    <row r="2341" spans="1:6" x14ac:dyDescent="0.25">
      <c r="A2341" s="104">
        <v>164167</v>
      </c>
      <c r="B2341" s="104" t="s">
        <v>947</v>
      </c>
      <c r="C2341" s="104" t="s">
        <v>3393</v>
      </c>
      <c r="D2341" s="104" t="s">
        <v>3395</v>
      </c>
      <c r="E2341" s="2">
        <v>175030</v>
      </c>
      <c r="F2341" s="2">
        <v>175030</v>
      </c>
    </row>
    <row r="2342" spans="1:6" x14ac:dyDescent="0.25">
      <c r="A2342" s="104">
        <v>23436</v>
      </c>
      <c r="B2342" s="104" t="s">
        <v>947</v>
      </c>
      <c r="C2342" s="104" t="s">
        <v>11196</v>
      </c>
      <c r="D2342" s="104" t="s">
        <v>11198</v>
      </c>
      <c r="E2342" s="2">
        <v>12026</v>
      </c>
      <c r="F2342" s="2">
        <v>12026</v>
      </c>
    </row>
    <row r="2343" spans="1:6" x14ac:dyDescent="0.25">
      <c r="A2343" s="104">
        <v>28091</v>
      </c>
      <c r="B2343" s="104" t="s">
        <v>947</v>
      </c>
      <c r="C2343" s="104" t="s">
        <v>5396</v>
      </c>
      <c r="D2343" s="104" t="s">
        <v>5398</v>
      </c>
      <c r="E2343" s="2">
        <v>88222</v>
      </c>
      <c r="F2343" s="2">
        <v>88222</v>
      </c>
    </row>
    <row r="2344" spans="1:6" x14ac:dyDescent="0.25">
      <c r="A2344" s="104">
        <v>25810</v>
      </c>
      <c r="B2344" s="104" t="s">
        <v>947</v>
      </c>
      <c r="C2344" s="104" t="s">
        <v>5774</v>
      </c>
      <c r="D2344" s="104" t="s">
        <v>22010</v>
      </c>
      <c r="E2344" s="2">
        <v>67793</v>
      </c>
      <c r="F2344" s="2">
        <v>67793</v>
      </c>
    </row>
    <row r="2345" spans="1:6" x14ac:dyDescent="0.25">
      <c r="A2345" s="104">
        <v>24864</v>
      </c>
      <c r="B2345" s="104" t="s">
        <v>947</v>
      </c>
      <c r="C2345" s="104" t="s">
        <v>3297</v>
      </c>
      <c r="D2345" s="104" t="s">
        <v>19096</v>
      </c>
      <c r="E2345" s="2">
        <v>142058</v>
      </c>
      <c r="F2345" s="2">
        <v>142058</v>
      </c>
    </row>
    <row r="2346" spans="1:6" x14ac:dyDescent="0.25">
      <c r="A2346" s="104">
        <v>25667</v>
      </c>
      <c r="B2346" s="104" t="s">
        <v>947</v>
      </c>
      <c r="C2346" s="104" t="s">
        <v>2075</v>
      </c>
      <c r="D2346" s="104" t="s">
        <v>2077</v>
      </c>
      <c r="E2346" s="2">
        <v>252375</v>
      </c>
      <c r="F2346" s="2">
        <v>252375</v>
      </c>
    </row>
    <row r="2347" spans="1:6" x14ac:dyDescent="0.25">
      <c r="A2347" s="104">
        <v>23547</v>
      </c>
      <c r="B2347" s="104" t="s">
        <v>947</v>
      </c>
      <c r="C2347" s="104" t="s">
        <v>12859</v>
      </c>
      <c r="D2347" s="104" t="s">
        <v>12861</v>
      </c>
      <c r="E2347" s="2">
        <v>9276</v>
      </c>
      <c r="F2347" s="2">
        <v>9276</v>
      </c>
    </row>
    <row r="2348" spans="1:6" x14ac:dyDescent="0.25">
      <c r="A2348" s="104">
        <v>22769</v>
      </c>
      <c r="B2348" s="104" t="s">
        <v>947</v>
      </c>
      <c r="C2348" s="104" t="s">
        <v>2459</v>
      </c>
      <c r="D2348" s="104" t="s">
        <v>19107</v>
      </c>
      <c r="E2348" s="2">
        <v>226850</v>
      </c>
      <c r="F2348" s="2">
        <v>226850</v>
      </c>
    </row>
    <row r="2349" spans="1:6" x14ac:dyDescent="0.25">
      <c r="A2349" s="104">
        <v>20224</v>
      </c>
      <c r="B2349" s="104" t="s">
        <v>947</v>
      </c>
      <c r="C2349" s="104" t="s">
        <v>2090</v>
      </c>
      <c r="D2349" s="104" t="s">
        <v>22486</v>
      </c>
      <c r="E2349" s="2">
        <v>451251</v>
      </c>
      <c r="F2349" s="2">
        <v>451251</v>
      </c>
    </row>
    <row r="2350" spans="1:6" x14ac:dyDescent="0.25">
      <c r="A2350" s="104">
        <v>20762</v>
      </c>
      <c r="B2350" s="104" t="s">
        <v>947</v>
      </c>
      <c r="C2350" s="104" t="s">
        <v>3988</v>
      </c>
      <c r="D2350" s="104" t="s">
        <v>3990</v>
      </c>
      <c r="E2350" s="2">
        <v>118521</v>
      </c>
      <c r="F2350" s="2">
        <v>118521</v>
      </c>
    </row>
    <row r="2351" spans="1:6" x14ac:dyDescent="0.25">
      <c r="A2351" s="104">
        <v>23182</v>
      </c>
      <c r="B2351" s="104" t="s">
        <v>947</v>
      </c>
      <c r="C2351" s="104" t="s">
        <v>15162</v>
      </c>
      <c r="D2351" s="104" t="s">
        <v>15164</v>
      </c>
      <c r="E2351" s="2">
        <v>4973</v>
      </c>
      <c r="F2351" s="2">
        <v>4973</v>
      </c>
    </row>
    <row r="2352" spans="1:6" x14ac:dyDescent="0.25">
      <c r="A2352" s="104">
        <v>28003</v>
      </c>
      <c r="B2352" s="104" t="s">
        <v>947</v>
      </c>
      <c r="C2352" s="104" t="s">
        <v>4162</v>
      </c>
      <c r="D2352" s="104" t="s">
        <v>4164</v>
      </c>
      <c r="E2352" s="2">
        <v>129611</v>
      </c>
      <c r="F2352" s="2">
        <v>129611</v>
      </c>
    </row>
    <row r="2353" spans="1:6" x14ac:dyDescent="0.25">
      <c r="A2353" s="104">
        <v>25174</v>
      </c>
      <c r="B2353" s="104" t="s">
        <v>947</v>
      </c>
      <c r="C2353" s="104" t="s">
        <v>12315</v>
      </c>
      <c r="D2353" s="104" t="s">
        <v>12317</v>
      </c>
      <c r="E2353" s="2">
        <v>18619</v>
      </c>
      <c r="F2353" s="2">
        <v>18619</v>
      </c>
    </row>
    <row r="2354" spans="1:6" x14ac:dyDescent="0.25">
      <c r="A2354" s="104">
        <v>23305</v>
      </c>
      <c r="B2354" s="104" t="s">
        <v>947</v>
      </c>
      <c r="C2354" s="104" t="s">
        <v>4372</v>
      </c>
      <c r="D2354" s="104" t="s">
        <v>4374</v>
      </c>
      <c r="E2354" s="2">
        <v>97919</v>
      </c>
      <c r="F2354" s="2">
        <v>97919</v>
      </c>
    </row>
    <row r="2355" spans="1:6" x14ac:dyDescent="0.25">
      <c r="A2355" s="104">
        <v>23319</v>
      </c>
      <c r="B2355" s="104" t="s">
        <v>947</v>
      </c>
      <c r="C2355" s="104" t="s">
        <v>6337</v>
      </c>
      <c r="D2355" s="104" t="s">
        <v>6339</v>
      </c>
      <c r="E2355" s="2">
        <v>49597</v>
      </c>
      <c r="F2355" s="2">
        <v>49597</v>
      </c>
    </row>
    <row r="2356" spans="1:6" x14ac:dyDescent="0.25">
      <c r="A2356" s="104">
        <v>23321</v>
      </c>
      <c r="B2356" s="104" t="s">
        <v>947</v>
      </c>
      <c r="C2356" s="104" t="s">
        <v>2951</v>
      </c>
      <c r="D2356" s="104" t="s">
        <v>2953</v>
      </c>
      <c r="E2356" s="2">
        <v>256251</v>
      </c>
      <c r="F2356" s="2">
        <v>256251</v>
      </c>
    </row>
    <row r="2357" spans="1:6" x14ac:dyDescent="0.25">
      <c r="A2357" s="104">
        <v>22989</v>
      </c>
      <c r="B2357" s="104" t="s">
        <v>947</v>
      </c>
      <c r="C2357" s="104" t="s">
        <v>4036</v>
      </c>
      <c r="D2357" s="104" t="s">
        <v>4038</v>
      </c>
      <c r="E2357" s="2">
        <v>80881</v>
      </c>
      <c r="F2357" s="2">
        <v>80881</v>
      </c>
    </row>
    <row r="2358" spans="1:6" x14ac:dyDescent="0.25">
      <c r="A2358" s="104">
        <v>22307</v>
      </c>
      <c r="B2358" s="104" t="s">
        <v>947</v>
      </c>
      <c r="C2358" s="104" t="s">
        <v>11232</v>
      </c>
      <c r="D2358" s="104" t="s">
        <v>11234</v>
      </c>
      <c r="E2358" s="2">
        <v>14243</v>
      </c>
      <c r="F2358" s="2">
        <v>14243</v>
      </c>
    </row>
    <row r="2359" spans="1:6" x14ac:dyDescent="0.25">
      <c r="A2359" s="104">
        <v>23617</v>
      </c>
      <c r="B2359" s="104" t="s">
        <v>947</v>
      </c>
      <c r="C2359" s="104" t="s">
        <v>5956</v>
      </c>
      <c r="D2359" s="104" t="s">
        <v>5958</v>
      </c>
      <c r="E2359" s="2">
        <v>63936</v>
      </c>
      <c r="F2359" s="2">
        <v>63936</v>
      </c>
    </row>
    <row r="2360" spans="1:6" x14ac:dyDescent="0.25">
      <c r="A2360" s="104">
        <v>682089</v>
      </c>
      <c r="B2360" s="104" t="s">
        <v>947</v>
      </c>
      <c r="C2360" s="104" t="s">
        <v>4724</v>
      </c>
      <c r="D2360" s="104" t="s">
        <v>4726</v>
      </c>
      <c r="E2360" s="2">
        <v>109787</v>
      </c>
      <c r="F2360" s="2">
        <v>109787</v>
      </c>
    </row>
    <row r="2361" spans="1:6" x14ac:dyDescent="0.25">
      <c r="A2361" s="104">
        <v>683309</v>
      </c>
      <c r="B2361" s="104" t="s">
        <v>947</v>
      </c>
      <c r="C2361" s="104" t="s">
        <v>9867</v>
      </c>
      <c r="D2361" s="104" t="s">
        <v>9869</v>
      </c>
      <c r="E2361" s="2">
        <v>22433</v>
      </c>
      <c r="F2361" s="2">
        <v>22433</v>
      </c>
    </row>
    <row r="2362" spans="1:6" x14ac:dyDescent="0.25">
      <c r="A2362" s="104">
        <v>683198</v>
      </c>
      <c r="B2362" s="104" t="s">
        <v>947</v>
      </c>
      <c r="C2362" s="104" t="s">
        <v>2822</v>
      </c>
      <c r="D2362" s="104" t="s">
        <v>2824</v>
      </c>
      <c r="E2362" s="2">
        <v>244885</v>
      </c>
      <c r="F2362" s="2">
        <v>244885</v>
      </c>
    </row>
    <row r="2363" spans="1:6" x14ac:dyDescent="0.25">
      <c r="A2363" s="104">
        <v>682107</v>
      </c>
      <c r="B2363" s="104" t="s">
        <v>947</v>
      </c>
      <c r="C2363" s="104" t="s">
        <v>7333</v>
      </c>
      <c r="D2363" s="104" t="s">
        <v>7335</v>
      </c>
      <c r="E2363" s="2">
        <v>80339</v>
      </c>
      <c r="F2363" s="2">
        <v>80339</v>
      </c>
    </row>
    <row r="2364" spans="1:6" x14ac:dyDescent="0.25">
      <c r="A2364" s="104">
        <v>28001</v>
      </c>
      <c r="B2364" s="104" t="s">
        <v>947</v>
      </c>
      <c r="C2364" s="104" t="s">
        <v>9057</v>
      </c>
      <c r="D2364" s="104" t="s">
        <v>9059</v>
      </c>
      <c r="E2364" s="2">
        <v>33309</v>
      </c>
      <c r="F2364" s="2">
        <v>33309</v>
      </c>
    </row>
    <row r="2365" spans="1:6" x14ac:dyDescent="0.25">
      <c r="A2365" s="104">
        <v>26112</v>
      </c>
      <c r="B2365" s="104" t="s">
        <v>947</v>
      </c>
      <c r="C2365" s="104" t="s">
        <v>8959</v>
      </c>
      <c r="D2365" s="104" t="s">
        <v>8961</v>
      </c>
      <c r="E2365" s="2">
        <v>19980</v>
      </c>
      <c r="F2365" s="2">
        <v>19980</v>
      </c>
    </row>
    <row r="2366" spans="1:6" x14ac:dyDescent="0.25">
      <c r="A2366" s="104">
        <v>27163</v>
      </c>
      <c r="B2366" s="104" t="s">
        <v>947</v>
      </c>
      <c r="C2366" s="104" t="s">
        <v>3677</v>
      </c>
      <c r="D2366" s="104" t="s">
        <v>3679</v>
      </c>
      <c r="E2366" s="2">
        <v>234497</v>
      </c>
      <c r="F2366" s="2">
        <v>234497</v>
      </c>
    </row>
    <row r="2367" spans="1:6" x14ac:dyDescent="0.25">
      <c r="A2367" s="104">
        <v>25557</v>
      </c>
      <c r="B2367" s="104" t="s">
        <v>947</v>
      </c>
      <c r="C2367" s="104" t="s">
        <v>6586</v>
      </c>
      <c r="D2367" s="104" t="s">
        <v>6588</v>
      </c>
      <c r="E2367" s="2">
        <v>50480</v>
      </c>
      <c r="F2367" s="2">
        <v>50480</v>
      </c>
    </row>
    <row r="2368" spans="1:6" x14ac:dyDescent="0.25">
      <c r="A2368" s="104">
        <v>22571</v>
      </c>
      <c r="B2368" s="104" t="s">
        <v>947</v>
      </c>
      <c r="C2368" s="104" t="s">
        <v>9855</v>
      </c>
      <c r="D2368" s="104" t="s">
        <v>21778</v>
      </c>
      <c r="E2368" s="2">
        <v>19360</v>
      </c>
      <c r="F2368" s="2">
        <v>19360</v>
      </c>
    </row>
    <row r="2369" spans="1:6" x14ac:dyDescent="0.25">
      <c r="A2369" s="104">
        <v>713893</v>
      </c>
      <c r="B2369" s="104" t="s">
        <v>947</v>
      </c>
      <c r="C2369" s="104" t="s">
        <v>16340</v>
      </c>
      <c r="D2369" s="104" t="s">
        <v>21779</v>
      </c>
      <c r="E2369" s="2">
        <v>3832</v>
      </c>
      <c r="F2369" s="2">
        <v>3832</v>
      </c>
    </row>
    <row r="2370" spans="1:6" x14ac:dyDescent="0.25">
      <c r="A2370" s="104">
        <v>22597</v>
      </c>
      <c r="B2370" s="104" t="s">
        <v>947</v>
      </c>
      <c r="C2370" s="104" t="s">
        <v>15534</v>
      </c>
      <c r="D2370" s="104" t="s">
        <v>21780</v>
      </c>
      <c r="E2370" s="2">
        <v>10618</v>
      </c>
      <c r="F2370" s="2">
        <v>10618</v>
      </c>
    </row>
    <row r="2371" spans="1:6" x14ac:dyDescent="0.25">
      <c r="A2371" s="104">
        <v>22572</v>
      </c>
      <c r="B2371" s="104" t="s">
        <v>947</v>
      </c>
      <c r="C2371" s="104" t="s">
        <v>7468</v>
      </c>
      <c r="D2371" s="104" t="s">
        <v>7470</v>
      </c>
      <c r="E2371" s="2">
        <v>47861</v>
      </c>
      <c r="F2371" s="2">
        <v>47861</v>
      </c>
    </row>
    <row r="2372" spans="1:6" x14ac:dyDescent="0.25">
      <c r="A2372" s="104">
        <v>25581</v>
      </c>
      <c r="B2372" s="104" t="s">
        <v>947</v>
      </c>
      <c r="C2372" s="104" t="s">
        <v>12612</v>
      </c>
      <c r="D2372" s="104" t="s">
        <v>12614</v>
      </c>
      <c r="E2372" s="2">
        <v>17461</v>
      </c>
      <c r="F2372" s="2">
        <v>17461</v>
      </c>
    </row>
    <row r="2373" spans="1:6" x14ac:dyDescent="0.25">
      <c r="A2373" s="104">
        <v>28035</v>
      </c>
      <c r="B2373" s="104" t="s">
        <v>947</v>
      </c>
      <c r="C2373" s="104" t="s">
        <v>6493</v>
      </c>
      <c r="D2373" s="104" t="s">
        <v>6495</v>
      </c>
      <c r="E2373" s="2">
        <v>88306</v>
      </c>
      <c r="F2373" s="2">
        <v>88306</v>
      </c>
    </row>
    <row r="2374" spans="1:6" x14ac:dyDescent="0.25">
      <c r="A2374" s="104">
        <v>19698</v>
      </c>
      <c r="B2374" s="104" t="s">
        <v>947</v>
      </c>
      <c r="C2374" s="104" t="s">
        <v>5905</v>
      </c>
      <c r="D2374" s="104" t="s">
        <v>5907</v>
      </c>
      <c r="E2374" s="2">
        <v>47688</v>
      </c>
      <c r="F2374" s="2">
        <v>47688</v>
      </c>
    </row>
    <row r="2375" spans="1:6" x14ac:dyDescent="0.25">
      <c r="A2375" s="104">
        <v>21516</v>
      </c>
      <c r="B2375" s="104" t="s">
        <v>947</v>
      </c>
      <c r="C2375" s="104" t="s">
        <v>8731</v>
      </c>
      <c r="D2375" s="104" t="s">
        <v>8733</v>
      </c>
      <c r="E2375" s="2">
        <v>34727</v>
      </c>
      <c r="F2375" s="2">
        <v>34727</v>
      </c>
    </row>
    <row r="2376" spans="1:6" x14ac:dyDescent="0.25">
      <c r="A2376" s="104">
        <v>25784</v>
      </c>
      <c r="B2376" s="104" t="s">
        <v>947</v>
      </c>
      <c r="C2376" s="104" t="s">
        <v>12366</v>
      </c>
      <c r="D2376" s="104" t="s">
        <v>12368</v>
      </c>
      <c r="E2376" s="2">
        <v>8728</v>
      </c>
      <c r="F2376" s="2">
        <v>8728</v>
      </c>
    </row>
    <row r="2377" spans="1:6" x14ac:dyDescent="0.25">
      <c r="A2377" s="104">
        <v>28622</v>
      </c>
      <c r="B2377" s="104" t="s">
        <v>947</v>
      </c>
      <c r="C2377" s="104" t="s">
        <v>14666</v>
      </c>
      <c r="D2377" s="104" t="s">
        <v>14668</v>
      </c>
      <c r="E2377" s="2">
        <v>4567</v>
      </c>
      <c r="F2377" s="2">
        <v>4567</v>
      </c>
    </row>
    <row r="2378" spans="1:6" x14ac:dyDescent="0.25">
      <c r="A2378" s="104">
        <v>26808</v>
      </c>
      <c r="B2378" s="104" t="s">
        <v>947</v>
      </c>
      <c r="C2378" s="104" t="s">
        <v>10147</v>
      </c>
      <c r="D2378" s="104" t="s">
        <v>10149</v>
      </c>
      <c r="E2378" s="2">
        <v>22390</v>
      </c>
      <c r="F2378" s="2">
        <v>22390</v>
      </c>
    </row>
    <row r="2379" spans="1:6" x14ac:dyDescent="0.25">
      <c r="A2379" s="104">
        <v>22493</v>
      </c>
      <c r="B2379" s="104" t="s">
        <v>947</v>
      </c>
      <c r="C2379" s="104" t="s">
        <v>9879</v>
      </c>
      <c r="D2379" s="104" t="s">
        <v>21781</v>
      </c>
      <c r="E2379" s="2">
        <v>23229</v>
      </c>
      <c r="F2379" s="2">
        <v>23229</v>
      </c>
    </row>
    <row r="2380" spans="1:6" x14ac:dyDescent="0.25">
      <c r="A2380" s="104">
        <v>24841</v>
      </c>
      <c r="B2380" s="104" t="s">
        <v>947</v>
      </c>
      <c r="C2380" s="104" t="s">
        <v>5795</v>
      </c>
      <c r="D2380" s="104" t="s">
        <v>5797</v>
      </c>
      <c r="E2380" s="2">
        <v>80039</v>
      </c>
      <c r="F2380" s="2">
        <v>80039</v>
      </c>
    </row>
    <row r="2381" spans="1:6" x14ac:dyDescent="0.25">
      <c r="A2381" s="104">
        <v>26817</v>
      </c>
      <c r="B2381" s="104" t="s">
        <v>947</v>
      </c>
      <c r="C2381" s="104" t="s">
        <v>9210</v>
      </c>
      <c r="D2381" s="104" t="s">
        <v>9212</v>
      </c>
      <c r="E2381" s="2">
        <v>11985</v>
      </c>
      <c r="F2381" s="2">
        <v>11985</v>
      </c>
    </row>
    <row r="2382" spans="1:6" x14ac:dyDescent="0.25">
      <c r="A2382" s="104">
        <v>26688</v>
      </c>
      <c r="B2382" s="104" t="s">
        <v>947</v>
      </c>
      <c r="C2382" s="104" t="s">
        <v>14492</v>
      </c>
      <c r="D2382" s="104" t="s">
        <v>14494</v>
      </c>
      <c r="E2382" s="2">
        <v>3005</v>
      </c>
      <c r="F2382" s="2">
        <v>3005</v>
      </c>
    </row>
    <row r="2383" spans="1:6" x14ac:dyDescent="0.25">
      <c r="A2383" s="104">
        <v>22676</v>
      </c>
      <c r="B2383" s="104" t="s">
        <v>947</v>
      </c>
      <c r="C2383" s="104" t="s">
        <v>5807</v>
      </c>
      <c r="D2383" s="104" t="s">
        <v>5809</v>
      </c>
      <c r="E2383" s="2">
        <v>110966</v>
      </c>
      <c r="F2383" s="2">
        <v>110966</v>
      </c>
    </row>
    <row r="2384" spans="1:6" x14ac:dyDescent="0.25">
      <c r="A2384" s="104">
        <v>27084</v>
      </c>
      <c r="B2384" s="104" t="s">
        <v>947</v>
      </c>
      <c r="C2384" s="104" t="s">
        <v>3145</v>
      </c>
      <c r="D2384" s="104" t="s">
        <v>3147</v>
      </c>
      <c r="E2384" s="2">
        <v>188771</v>
      </c>
      <c r="F2384" s="2">
        <v>188771</v>
      </c>
    </row>
    <row r="2385" spans="1:6" x14ac:dyDescent="0.25">
      <c r="A2385" s="104">
        <v>28277</v>
      </c>
      <c r="B2385" s="104" t="s">
        <v>947</v>
      </c>
      <c r="C2385" s="104" t="s">
        <v>10363</v>
      </c>
      <c r="D2385" s="104" t="s">
        <v>22487</v>
      </c>
      <c r="E2385" s="2">
        <v>14954</v>
      </c>
      <c r="F2385" s="2">
        <v>14954</v>
      </c>
    </row>
    <row r="2386" spans="1:6" x14ac:dyDescent="0.25">
      <c r="A2386" s="104">
        <v>20765</v>
      </c>
      <c r="B2386" s="104" t="s">
        <v>947</v>
      </c>
      <c r="C2386" s="104" t="s">
        <v>15065</v>
      </c>
      <c r="D2386" s="104" t="s">
        <v>15067</v>
      </c>
      <c r="E2386" s="2">
        <v>5548</v>
      </c>
      <c r="F2386" s="2">
        <v>5548</v>
      </c>
    </row>
    <row r="2387" spans="1:6" x14ac:dyDescent="0.25">
      <c r="A2387" s="104">
        <v>23736</v>
      </c>
      <c r="B2387" s="104" t="s">
        <v>947</v>
      </c>
      <c r="C2387" s="104" t="s">
        <v>10357</v>
      </c>
      <c r="D2387" s="104" t="s">
        <v>10359</v>
      </c>
      <c r="E2387" s="2">
        <v>68528</v>
      </c>
      <c r="F2387" s="2">
        <v>68528</v>
      </c>
    </row>
    <row r="2388" spans="1:6" x14ac:dyDescent="0.25">
      <c r="A2388" s="104">
        <v>26288</v>
      </c>
      <c r="B2388" s="104" t="s">
        <v>947</v>
      </c>
      <c r="C2388" s="104" t="s">
        <v>9501</v>
      </c>
      <c r="D2388" s="104" t="s">
        <v>9503</v>
      </c>
      <c r="E2388" s="2">
        <v>27942</v>
      </c>
      <c r="F2388" s="2">
        <v>27942</v>
      </c>
    </row>
    <row r="2389" spans="1:6" x14ac:dyDescent="0.25">
      <c r="A2389" s="104">
        <v>23242</v>
      </c>
      <c r="B2389" s="104" t="s">
        <v>947</v>
      </c>
      <c r="C2389" s="104" t="s">
        <v>10558</v>
      </c>
      <c r="D2389" s="104" t="s">
        <v>10560</v>
      </c>
      <c r="E2389" s="2">
        <v>14580</v>
      </c>
      <c r="F2389" s="2">
        <v>14580</v>
      </c>
    </row>
    <row r="2390" spans="1:6" x14ac:dyDescent="0.25">
      <c r="A2390" s="104">
        <v>26289</v>
      </c>
      <c r="B2390" s="104" t="s">
        <v>947</v>
      </c>
      <c r="C2390" s="104" t="s">
        <v>22035</v>
      </c>
      <c r="D2390" s="104" t="s">
        <v>22036</v>
      </c>
      <c r="E2390" s="2">
        <v>28843</v>
      </c>
      <c r="F2390" s="2">
        <v>28843</v>
      </c>
    </row>
    <row r="2391" spans="1:6" x14ac:dyDescent="0.25">
      <c r="A2391" s="104">
        <v>25817</v>
      </c>
      <c r="B2391" s="104" t="s">
        <v>947</v>
      </c>
      <c r="C2391" s="104" t="s">
        <v>6433</v>
      </c>
      <c r="D2391" s="104" t="s">
        <v>6435</v>
      </c>
      <c r="E2391" s="2">
        <v>56951</v>
      </c>
      <c r="F2391" s="2">
        <v>56951</v>
      </c>
    </row>
    <row r="2392" spans="1:6" x14ac:dyDescent="0.25">
      <c r="A2392" s="104">
        <v>27917</v>
      </c>
      <c r="B2392" s="104" t="s">
        <v>947</v>
      </c>
      <c r="C2392" s="104" t="s">
        <v>15165</v>
      </c>
      <c r="D2392" s="104" t="s">
        <v>15167</v>
      </c>
      <c r="E2392" s="2">
        <v>4897</v>
      </c>
      <c r="F2392" s="2">
        <v>4897</v>
      </c>
    </row>
    <row r="2393" spans="1:6" x14ac:dyDescent="0.25">
      <c r="A2393" s="104">
        <v>27265</v>
      </c>
      <c r="B2393" s="104" t="s">
        <v>947</v>
      </c>
      <c r="C2393" s="104" t="s">
        <v>6082</v>
      </c>
      <c r="D2393" s="104" t="s">
        <v>6084</v>
      </c>
      <c r="E2393" s="2">
        <v>60368</v>
      </c>
      <c r="F2393" s="2">
        <v>60368</v>
      </c>
    </row>
    <row r="2394" spans="1:6" x14ac:dyDescent="0.25">
      <c r="A2394" s="104">
        <v>28184</v>
      </c>
      <c r="B2394" s="104" t="s">
        <v>947</v>
      </c>
      <c r="C2394" s="104" t="s">
        <v>11427</v>
      </c>
      <c r="D2394" s="104" t="s">
        <v>11429</v>
      </c>
      <c r="E2394" s="2">
        <v>21750</v>
      </c>
      <c r="F2394" s="2">
        <v>21750</v>
      </c>
    </row>
    <row r="2395" spans="1:6" x14ac:dyDescent="0.25">
      <c r="A2395" s="104">
        <v>27791</v>
      </c>
      <c r="B2395" s="104" t="s">
        <v>947</v>
      </c>
      <c r="C2395" s="104" t="s">
        <v>14099</v>
      </c>
      <c r="D2395" s="104" t="s">
        <v>22488</v>
      </c>
      <c r="E2395" s="2">
        <v>1252</v>
      </c>
      <c r="F2395" s="2">
        <v>1252</v>
      </c>
    </row>
    <row r="2396" spans="1:6" x14ac:dyDescent="0.25">
      <c r="A2396" s="104">
        <v>23470</v>
      </c>
      <c r="B2396" s="104" t="s">
        <v>947</v>
      </c>
      <c r="C2396" s="104" t="s">
        <v>4712</v>
      </c>
      <c r="D2396" s="104" t="s">
        <v>4714</v>
      </c>
      <c r="E2396" s="2">
        <v>38647</v>
      </c>
      <c r="F2396" s="2">
        <v>38647</v>
      </c>
    </row>
    <row r="2397" spans="1:6" x14ac:dyDescent="0.25">
      <c r="A2397" s="104">
        <v>27749</v>
      </c>
      <c r="B2397" s="104" t="s">
        <v>947</v>
      </c>
      <c r="C2397" s="104" t="s">
        <v>15936</v>
      </c>
      <c r="D2397" s="104" t="s">
        <v>22166</v>
      </c>
      <c r="E2397" s="2">
        <v>12448</v>
      </c>
      <c r="F2397" s="2">
        <v>12448</v>
      </c>
    </row>
    <row r="2398" spans="1:6" x14ac:dyDescent="0.25">
      <c r="A2398" s="104">
        <v>25289</v>
      </c>
      <c r="B2398" s="104" t="s">
        <v>947</v>
      </c>
      <c r="C2398" s="104" t="s">
        <v>9201</v>
      </c>
      <c r="D2398" s="104" t="s">
        <v>21973</v>
      </c>
      <c r="E2398" s="2">
        <v>38320</v>
      </c>
      <c r="F2398" s="2">
        <v>38320</v>
      </c>
    </row>
    <row r="2399" spans="1:6" x14ac:dyDescent="0.25">
      <c r="A2399" s="104">
        <v>25534</v>
      </c>
      <c r="B2399" s="104" t="s">
        <v>947</v>
      </c>
      <c r="C2399" s="104" t="s">
        <v>2996</v>
      </c>
      <c r="D2399" s="104" t="s">
        <v>2998</v>
      </c>
      <c r="E2399" s="2">
        <v>201197</v>
      </c>
      <c r="F2399" s="2">
        <v>201197</v>
      </c>
    </row>
    <row r="2400" spans="1:6" x14ac:dyDescent="0.25">
      <c r="A2400" s="104">
        <v>27759</v>
      </c>
      <c r="B2400" s="104" t="s">
        <v>947</v>
      </c>
      <c r="C2400" s="104" t="s">
        <v>11842</v>
      </c>
      <c r="D2400" s="104" t="s">
        <v>11844</v>
      </c>
      <c r="E2400" s="2">
        <v>4377</v>
      </c>
      <c r="F2400" s="2">
        <v>4377</v>
      </c>
    </row>
    <row r="2401" spans="1:6" x14ac:dyDescent="0.25">
      <c r="A2401" s="104">
        <v>27723</v>
      </c>
      <c r="B2401" s="104" t="s">
        <v>947</v>
      </c>
      <c r="C2401" s="104" t="s">
        <v>7324</v>
      </c>
      <c r="D2401" s="104" t="s">
        <v>7326</v>
      </c>
      <c r="E2401" s="2">
        <v>19447</v>
      </c>
      <c r="F2401" s="2">
        <v>19447</v>
      </c>
    </row>
    <row r="2402" spans="1:6" x14ac:dyDescent="0.25">
      <c r="A2402" s="104">
        <v>26812</v>
      </c>
      <c r="B2402" s="104" t="s">
        <v>947</v>
      </c>
      <c r="C2402" s="104" t="s">
        <v>8485</v>
      </c>
      <c r="D2402" s="104" t="s">
        <v>8487</v>
      </c>
      <c r="E2402" s="2">
        <v>35586</v>
      </c>
      <c r="F2402" s="2">
        <v>35586</v>
      </c>
    </row>
    <row r="2403" spans="1:6" x14ac:dyDescent="0.25">
      <c r="A2403" s="104">
        <v>26170</v>
      </c>
      <c r="B2403" s="104" t="s">
        <v>947</v>
      </c>
      <c r="C2403" s="104" t="s">
        <v>5870</v>
      </c>
      <c r="D2403" s="104" t="s">
        <v>5872</v>
      </c>
      <c r="E2403" s="2">
        <v>77789</v>
      </c>
      <c r="F2403" s="2">
        <v>77789</v>
      </c>
    </row>
    <row r="2404" spans="1:6" x14ac:dyDescent="0.25">
      <c r="A2404" s="104">
        <v>25904</v>
      </c>
      <c r="B2404" s="104" t="s">
        <v>947</v>
      </c>
      <c r="C2404" s="104" t="s">
        <v>2219</v>
      </c>
      <c r="D2404" s="104" t="s">
        <v>2221</v>
      </c>
      <c r="E2404" s="2">
        <v>211214</v>
      </c>
      <c r="F2404" s="2">
        <v>211214</v>
      </c>
    </row>
    <row r="2405" spans="1:6" x14ac:dyDescent="0.25">
      <c r="A2405" s="104">
        <v>28636</v>
      </c>
      <c r="B2405" s="104" t="s">
        <v>947</v>
      </c>
      <c r="C2405" s="104" t="s">
        <v>12057</v>
      </c>
      <c r="D2405" s="104" t="s">
        <v>12059</v>
      </c>
      <c r="E2405" s="2">
        <v>14340</v>
      </c>
      <c r="F2405" s="2">
        <v>14340</v>
      </c>
    </row>
    <row r="2406" spans="1:6" x14ac:dyDescent="0.25">
      <c r="A2406" s="104">
        <v>22896</v>
      </c>
      <c r="B2406" s="104" t="s">
        <v>947</v>
      </c>
      <c r="C2406" s="104" t="s">
        <v>13136</v>
      </c>
      <c r="D2406" s="104" t="s">
        <v>13138</v>
      </c>
      <c r="E2406" s="2">
        <v>20666</v>
      </c>
      <c r="F2406" s="2">
        <v>20666</v>
      </c>
    </row>
    <row r="2407" spans="1:6" x14ac:dyDescent="0.25">
      <c r="A2407" s="104">
        <v>25905</v>
      </c>
      <c r="B2407" s="104" t="s">
        <v>947</v>
      </c>
      <c r="C2407" s="104" t="s">
        <v>2960</v>
      </c>
      <c r="D2407" s="104" t="s">
        <v>2962</v>
      </c>
      <c r="E2407" s="2">
        <v>81490</v>
      </c>
      <c r="F2407" s="2">
        <v>81490</v>
      </c>
    </row>
    <row r="2408" spans="1:6" x14ac:dyDescent="0.25">
      <c r="A2408" s="104">
        <v>27697</v>
      </c>
      <c r="B2408" s="104" t="s">
        <v>947</v>
      </c>
      <c r="C2408" s="104" t="s">
        <v>6812</v>
      </c>
      <c r="D2408" s="104" t="s">
        <v>22489</v>
      </c>
      <c r="E2408" s="2">
        <v>26889</v>
      </c>
      <c r="F2408" s="2">
        <v>26889</v>
      </c>
    </row>
    <row r="2409" spans="1:6" x14ac:dyDescent="0.25">
      <c r="A2409" s="104">
        <v>28048</v>
      </c>
      <c r="B2409" s="104" t="s">
        <v>947</v>
      </c>
      <c r="C2409" s="104" t="s">
        <v>16182</v>
      </c>
      <c r="D2409" s="104" t="s">
        <v>22197</v>
      </c>
      <c r="E2409" s="2">
        <v>7666</v>
      </c>
      <c r="F2409" s="2">
        <v>7666</v>
      </c>
    </row>
    <row r="2410" spans="1:6" x14ac:dyDescent="0.25">
      <c r="A2410" s="104">
        <v>28283</v>
      </c>
      <c r="B2410" s="104" t="s">
        <v>947</v>
      </c>
      <c r="C2410" s="104" t="s">
        <v>12781</v>
      </c>
      <c r="D2410" s="104" t="s">
        <v>12783</v>
      </c>
      <c r="E2410" s="2">
        <v>25297</v>
      </c>
      <c r="F2410" s="2">
        <v>25297</v>
      </c>
    </row>
    <row r="2411" spans="1:6" x14ac:dyDescent="0.25">
      <c r="A2411" s="104">
        <v>456701</v>
      </c>
      <c r="B2411" s="104" t="s">
        <v>947</v>
      </c>
      <c r="C2411" s="104" t="s">
        <v>10112</v>
      </c>
      <c r="D2411" s="104" t="s">
        <v>10114</v>
      </c>
      <c r="E2411" s="2">
        <v>23482</v>
      </c>
      <c r="F2411" s="2">
        <v>23482</v>
      </c>
    </row>
    <row r="2412" spans="1:6" x14ac:dyDescent="0.25">
      <c r="A2412" s="104">
        <v>456699</v>
      </c>
      <c r="B2412" s="104" t="s">
        <v>947</v>
      </c>
      <c r="C2412" s="104" t="s">
        <v>8371</v>
      </c>
      <c r="D2412" s="104" t="s">
        <v>8373</v>
      </c>
      <c r="E2412" s="2">
        <v>23858</v>
      </c>
      <c r="F2412" s="2">
        <v>23858</v>
      </c>
    </row>
    <row r="2413" spans="1:6" x14ac:dyDescent="0.25">
      <c r="A2413" s="104">
        <v>28403</v>
      </c>
      <c r="B2413" s="104" t="s">
        <v>947</v>
      </c>
      <c r="C2413" s="104" t="s">
        <v>4754</v>
      </c>
      <c r="D2413" s="104" t="s">
        <v>22216</v>
      </c>
      <c r="E2413" s="2">
        <v>111620</v>
      </c>
      <c r="F2413" s="2">
        <v>111620</v>
      </c>
    </row>
    <row r="2414" spans="1:6" x14ac:dyDescent="0.25">
      <c r="A2414" s="104">
        <v>579835</v>
      </c>
      <c r="B2414" s="104" t="s">
        <v>947</v>
      </c>
      <c r="C2414" s="104" t="s">
        <v>16398</v>
      </c>
      <c r="D2414" s="104" t="s">
        <v>21974</v>
      </c>
      <c r="E2414" s="2">
        <v>5345</v>
      </c>
      <c r="F2414" s="2">
        <v>5345</v>
      </c>
    </row>
    <row r="2415" spans="1:6" x14ac:dyDescent="0.25">
      <c r="A2415" s="104">
        <v>22777</v>
      </c>
      <c r="B2415" s="104" t="s">
        <v>947</v>
      </c>
      <c r="C2415" s="104" t="s">
        <v>17375</v>
      </c>
      <c r="D2415" s="104" t="s">
        <v>17377</v>
      </c>
      <c r="E2415" s="2">
        <v>22584</v>
      </c>
      <c r="F2415" s="2">
        <v>22584</v>
      </c>
    </row>
    <row r="2416" spans="1:6" x14ac:dyDescent="0.25">
      <c r="A2416" s="104">
        <v>26185</v>
      </c>
      <c r="B2416" s="104" t="s">
        <v>947</v>
      </c>
      <c r="C2416" s="104" t="s">
        <v>15041</v>
      </c>
      <c r="D2416" s="104" t="s">
        <v>15043</v>
      </c>
      <c r="E2416" s="2">
        <v>2995</v>
      </c>
      <c r="F2416" s="2">
        <v>2995</v>
      </c>
    </row>
    <row r="2417" spans="1:6" x14ac:dyDescent="0.25">
      <c r="A2417" s="104">
        <v>28161</v>
      </c>
      <c r="B2417" s="104" t="s">
        <v>947</v>
      </c>
      <c r="C2417" s="104" t="s">
        <v>13953</v>
      </c>
      <c r="D2417" s="104" t="s">
        <v>13955</v>
      </c>
      <c r="E2417" s="2">
        <v>14567</v>
      </c>
      <c r="F2417" s="2">
        <v>14567</v>
      </c>
    </row>
    <row r="2418" spans="1:6" x14ac:dyDescent="0.25">
      <c r="A2418" s="104">
        <v>27752</v>
      </c>
      <c r="B2418" s="104" t="s">
        <v>947</v>
      </c>
      <c r="C2418" s="104" t="s">
        <v>9738</v>
      </c>
      <c r="D2418" s="104" t="s">
        <v>9740</v>
      </c>
      <c r="E2418" s="2">
        <v>15507</v>
      </c>
      <c r="F2418" s="2">
        <v>15507</v>
      </c>
    </row>
    <row r="2419" spans="1:6" x14ac:dyDescent="0.25">
      <c r="A2419" s="104">
        <v>25542</v>
      </c>
      <c r="B2419" s="104" t="s">
        <v>947</v>
      </c>
      <c r="C2419" s="104" t="s">
        <v>3483</v>
      </c>
      <c r="D2419" s="104" t="s">
        <v>3485</v>
      </c>
      <c r="E2419" s="2">
        <v>172034</v>
      </c>
      <c r="F2419" s="2">
        <v>172034</v>
      </c>
    </row>
    <row r="2420" spans="1:6" x14ac:dyDescent="0.25">
      <c r="A2420" s="104">
        <v>22586</v>
      </c>
      <c r="B2420" s="104" t="s">
        <v>947</v>
      </c>
      <c r="C2420" s="104" t="s">
        <v>1979</v>
      </c>
      <c r="D2420" s="104" t="s">
        <v>1981</v>
      </c>
      <c r="E2420" s="2">
        <v>387471</v>
      </c>
      <c r="F2420" s="2">
        <v>387471</v>
      </c>
    </row>
    <row r="2421" spans="1:6" x14ac:dyDescent="0.25">
      <c r="A2421" s="104">
        <v>708513</v>
      </c>
      <c r="B2421" s="104" t="s">
        <v>947</v>
      </c>
      <c r="C2421" s="104" t="s">
        <v>3023</v>
      </c>
      <c r="D2421" s="104" t="s">
        <v>3025</v>
      </c>
      <c r="E2421" s="2">
        <v>208501</v>
      </c>
      <c r="F2421" s="2">
        <v>208501</v>
      </c>
    </row>
    <row r="2422" spans="1:6" x14ac:dyDescent="0.25">
      <c r="A2422" s="104">
        <v>19627</v>
      </c>
      <c r="B2422" s="104" t="s">
        <v>947</v>
      </c>
      <c r="C2422" s="104" t="s">
        <v>10366</v>
      </c>
      <c r="D2422" s="104" t="s">
        <v>10368</v>
      </c>
      <c r="E2422" s="2">
        <v>22812</v>
      </c>
      <c r="F2422" s="2">
        <v>22812</v>
      </c>
    </row>
    <row r="2423" spans="1:6" x14ac:dyDescent="0.25">
      <c r="A2423" s="104">
        <v>27695</v>
      </c>
      <c r="B2423" s="104" t="s">
        <v>947</v>
      </c>
      <c r="C2423" s="104" t="s">
        <v>10750</v>
      </c>
      <c r="D2423" s="104" t="s">
        <v>10752</v>
      </c>
      <c r="E2423" s="2">
        <v>24099</v>
      </c>
      <c r="F2423" s="2">
        <v>24099</v>
      </c>
    </row>
    <row r="2424" spans="1:6" x14ac:dyDescent="0.25">
      <c r="A2424" s="104">
        <v>25267</v>
      </c>
      <c r="B2424" s="104" t="s">
        <v>947</v>
      </c>
      <c r="C2424" s="104" t="s">
        <v>9555</v>
      </c>
      <c r="D2424" s="104" t="s">
        <v>9557</v>
      </c>
      <c r="E2424" s="2">
        <v>48545</v>
      </c>
      <c r="F2424" s="2">
        <v>48545</v>
      </c>
    </row>
    <row r="2425" spans="1:6" x14ac:dyDescent="0.25">
      <c r="A2425" s="104">
        <v>27614</v>
      </c>
      <c r="B2425" s="104" t="s">
        <v>947</v>
      </c>
      <c r="C2425" s="104" t="s">
        <v>2312</v>
      </c>
      <c r="D2425" s="104" t="s">
        <v>2314</v>
      </c>
      <c r="E2425" s="2">
        <v>254637</v>
      </c>
      <c r="F2425" s="2">
        <v>254637</v>
      </c>
    </row>
    <row r="2426" spans="1:6" x14ac:dyDescent="0.25">
      <c r="A2426" s="104">
        <v>27770</v>
      </c>
      <c r="B2426" s="104" t="s">
        <v>947</v>
      </c>
      <c r="C2426" s="104" t="s">
        <v>10429</v>
      </c>
      <c r="D2426" s="104" t="s">
        <v>10431</v>
      </c>
      <c r="E2426" s="2">
        <v>24901</v>
      </c>
      <c r="F2426" s="2">
        <v>24901</v>
      </c>
    </row>
    <row r="2427" spans="1:6" x14ac:dyDescent="0.25">
      <c r="A2427" s="104">
        <v>27072</v>
      </c>
      <c r="B2427" s="104" t="s">
        <v>947</v>
      </c>
      <c r="C2427" s="104" t="s">
        <v>14928</v>
      </c>
      <c r="D2427" s="104" t="s">
        <v>14930</v>
      </c>
      <c r="E2427" s="2">
        <v>7796</v>
      </c>
      <c r="F2427" s="2">
        <v>7796</v>
      </c>
    </row>
    <row r="2428" spans="1:6" x14ac:dyDescent="0.25">
      <c r="A2428" s="104">
        <v>27457</v>
      </c>
      <c r="B2428" s="104" t="s">
        <v>947</v>
      </c>
      <c r="C2428" s="104" t="s">
        <v>5570</v>
      </c>
      <c r="D2428" s="104" t="s">
        <v>5572</v>
      </c>
      <c r="E2428" s="2">
        <v>155883</v>
      </c>
      <c r="F2428" s="2">
        <v>155883</v>
      </c>
    </row>
    <row r="2429" spans="1:6" x14ac:dyDescent="0.25">
      <c r="A2429" s="104">
        <v>26328</v>
      </c>
      <c r="B2429" s="104" t="s">
        <v>947</v>
      </c>
      <c r="C2429" s="104" t="s">
        <v>10378</v>
      </c>
      <c r="D2429" s="104" t="s">
        <v>10380</v>
      </c>
      <c r="E2429" s="2">
        <v>11061</v>
      </c>
      <c r="F2429" s="2">
        <v>11061</v>
      </c>
    </row>
    <row r="2430" spans="1:6" x14ac:dyDescent="0.25">
      <c r="A2430" s="104">
        <v>26347</v>
      </c>
      <c r="B2430" s="104" t="s">
        <v>947</v>
      </c>
      <c r="C2430" s="104" t="s">
        <v>8275</v>
      </c>
      <c r="D2430" s="104" t="s">
        <v>22037</v>
      </c>
      <c r="E2430" s="2">
        <v>21604</v>
      </c>
      <c r="F2430" s="2">
        <v>21604</v>
      </c>
    </row>
    <row r="2431" spans="1:6" x14ac:dyDescent="0.25">
      <c r="A2431" s="104">
        <v>26156</v>
      </c>
      <c r="B2431" s="104" t="s">
        <v>947</v>
      </c>
      <c r="C2431" s="104" t="s">
        <v>2582</v>
      </c>
      <c r="D2431" s="104" t="s">
        <v>2584</v>
      </c>
      <c r="E2431" s="2">
        <v>247804</v>
      </c>
      <c r="F2431" s="2">
        <v>247804</v>
      </c>
    </row>
    <row r="2432" spans="1:6" x14ac:dyDescent="0.25">
      <c r="A2432" s="104">
        <v>27073</v>
      </c>
      <c r="B2432" s="104" t="s">
        <v>947</v>
      </c>
      <c r="C2432" s="104" t="s">
        <v>2441</v>
      </c>
      <c r="D2432" s="104" t="s">
        <v>2443</v>
      </c>
      <c r="E2432" s="2">
        <v>315221</v>
      </c>
      <c r="F2432" s="2">
        <v>315221</v>
      </c>
    </row>
    <row r="2433" spans="1:6" x14ac:dyDescent="0.25">
      <c r="A2433" s="104">
        <v>23999</v>
      </c>
      <c r="B2433" s="104" t="s">
        <v>947</v>
      </c>
      <c r="C2433" s="104" t="s">
        <v>4967</v>
      </c>
      <c r="D2433" s="104" t="s">
        <v>4969</v>
      </c>
      <c r="E2433" s="2">
        <v>112106</v>
      </c>
      <c r="F2433" s="2">
        <v>112106</v>
      </c>
    </row>
    <row r="2434" spans="1:6" x14ac:dyDescent="0.25">
      <c r="A2434" s="104">
        <v>27704</v>
      </c>
      <c r="B2434" s="104" t="s">
        <v>947</v>
      </c>
      <c r="C2434" s="104" t="s">
        <v>7915</v>
      </c>
      <c r="D2434" s="104" t="s">
        <v>22490</v>
      </c>
      <c r="E2434" s="2">
        <v>37943</v>
      </c>
      <c r="F2434" s="2">
        <v>37943</v>
      </c>
    </row>
    <row r="2435" spans="1:6" x14ac:dyDescent="0.25">
      <c r="A2435" s="104">
        <v>26721</v>
      </c>
      <c r="B2435" s="104" t="s">
        <v>947</v>
      </c>
      <c r="C2435" s="104" t="s">
        <v>11958</v>
      </c>
      <c r="D2435" s="104" t="s">
        <v>22104</v>
      </c>
      <c r="E2435" s="2">
        <v>15736</v>
      </c>
      <c r="F2435" s="2">
        <v>15736</v>
      </c>
    </row>
    <row r="2436" spans="1:6" x14ac:dyDescent="0.25">
      <c r="A2436" s="104">
        <v>25349</v>
      </c>
      <c r="B2436" s="104" t="s">
        <v>947</v>
      </c>
      <c r="C2436" s="104" t="s">
        <v>7504</v>
      </c>
      <c r="D2436" s="104" t="s">
        <v>7506</v>
      </c>
      <c r="E2436" s="2">
        <v>66335</v>
      </c>
      <c r="F2436" s="2">
        <v>66335</v>
      </c>
    </row>
    <row r="2437" spans="1:6" x14ac:dyDescent="0.25">
      <c r="A2437" s="104">
        <v>25420</v>
      </c>
      <c r="B2437" s="104" t="s">
        <v>947</v>
      </c>
      <c r="C2437" s="104" t="s">
        <v>10399</v>
      </c>
      <c r="D2437" s="104" t="s">
        <v>21975</v>
      </c>
      <c r="E2437" s="2">
        <v>32465</v>
      </c>
      <c r="F2437" s="2">
        <v>32465</v>
      </c>
    </row>
    <row r="2438" spans="1:6" x14ac:dyDescent="0.25">
      <c r="A2438" s="104">
        <v>21711</v>
      </c>
      <c r="B2438" s="104" t="s">
        <v>947</v>
      </c>
      <c r="C2438" s="104" t="s">
        <v>7525</v>
      </c>
      <c r="D2438" s="104" t="s">
        <v>7527</v>
      </c>
      <c r="E2438" s="2">
        <v>33492</v>
      </c>
      <c r="F2438" s="2">
        <v>33492</v>
      </c>
    </row>
    <row r="2439" spans="1:6" x14ac:dyDescent="0.25">
      <c r="A2439" s="104">
        <v>27225</v>
      </c>
      <c r="B2439" s="104" t="s">
        <v>947</v>
      </c>
      <c r="C2439" s="104" t="s">
        <v>4603</v>
      </c>
      <c r="D2439" s="104" t="s">
        <v>4605</v>
      </c>
      <c r="E2439" s="2">
        <v>193135</v>
      </c>
      <c r="F2439" s="2">
        <v>193135</v>
      </c>
    </row>
    <row r="2440" spans="1:6" x14ac:dyDescent="0.25">
      <c r="A2440" s="104">
        <v>495341</v>
      </c>
      <c r="B2440" s="104" t="s">
        <v>947</v>
      </c>
      <c r="C2440" s="104" t="s">
        <v>11199</v>
      </c>
      <c r="D2440" s="104" t="s">
        <v>11201</v>
      </c>
      <c r="E2440" s="2">
        <v>4597</v>
      </c>
      <c r="F2440" s="2">
        <v>4597</v>
      </c>
    </row>
    <row r="2441" spans="1:6" x14ac:dyDescent="0.25">
      <c r="A2441" s="104">
        <v>28316</v>
      </c>
      <c r="B2441" s="104" t="s">
        <v>947</v>
      </c>
      <c r="C2441" s="104" t="s">
        <v>16395</v>
      </c>
      <c r="D2441" s="104" t="s">
        <v>16397</v>
      </c>
      <c r="E2441" s="2">
        <v>744</v>
      </c>
      <c r="F2441" s="2">
        <v>744</v>
      </c>
    </row>
    <row r="2442" spans="1:6" x14ac:dyDescent="0.25">
      <c r="A2442" s="104">
        <v>534134</v>
      </c>
      <c r="B2442" s="104" t="s">
        <v>947</v>
      </c>
      <c r="C2442" s="104" t="s">
        <v>7966</v>
      </c>
      <c r="D2442" s="104" t="s">
        <v>7968</v>
      </c>
      <c r="E2442" s="2">
        <v>52728</v>
      </c>
      <c r="F2442" s="2">
        <v>52728</v>
      </c>
    </row>
    <row r="2443" spans="1:6" x14ac:dyDescent="0.25">
      <c r="A2443" s="104">
        <v>28354</v>
      </c>
      <c r="B2443" s="104" t="s">
        <v>947</v>
      </c>
      <c r="C2443" s="104" t="s">
        <v>6193</v>
      </c>
      <c r="D2443" s="104" t="s">
        <v>6195</v>
      </c>
      <c r="E2443" s="2">
        <v>65785</v>
      </c>
      <c r="F2443" s="2">
        <v>65785</v>
      </c>
    </row>
    <row r="2444" spans="1:6" x14ac:dyDescent="0.25">
      <c r="A2444" s="104">
        <v>739575</v>
      </c>
      <c r="B2444" s="104" t="s">
        <v>947</v>
      </c>
      <c r="C2444" s="104" t="s">
        <v>14702</v>
      </c>
      <c r="D2444" s="104" t="s">
        <v>14704</v>
      </c>
      <c r="E2444" s="2">
        <v>7517</v>
      </c>
      <c r="F2444" s="2">
        <v>7517</v>
      </c>
    </row>
    <row r="2445" spans="1:6" x14ac:dyDescent="0.25">
      <c r="A2445" s="104">
        <v>770543</v>
      </c>
      <c r="B2445" s="104" t="s">
        <v>947</v>
      </c>
      <c r="C2445" s="104" t="s">
        <v>10309</v>
      </c>
      <c r="D2445" s="104" t="s">
        <v>21530</v>
      </c>
      <c r="E2445" s="2">
        <v>0</v>
      </c>
      <c r="F2445" s="2">
        <v>0</v>
      </c>
    </row>
    <row r="2446" spans="1:6" x14ac:dyDescent="0.25">
      <c r="A2446" s="104">
        <v>711803</v>
      </c>
      <c r="B2446" s="104" t="s">
        <v>947</v>
      </c>
      <c r="C2446" s="104" t="s">
        <v>12802</v>
      </c>
      <c r="D2446" s="104" t="s">
        <v>12804</v>
      </c>
      <c r="E2446" s="2">
        <v>18210</v>
      </c>
      <c r="F2446" s="2">
        <v>18210</v>
      </c>
    </row>
    <row r="2447" spans="1:6" x14ac:dyDescent="0.25">
      <c r="A2447" s="104">
        <v>19807</v>
      </c>
      <c r="B2447" s="104" t="s">
        <v>947</v>
      </c>
      <c r="C2447" s="104" t="s">
        <v>9935</v>
      </c>
      <c r="D2447" s="104" t="s">
        <v>9937</v>
      </c>
      <c r="E2447" s="2">
        <v>25208</v>
      </c>
      <c r="F2447" s="2">
        <v>25208</v>
      </c>
    </row>
    <row r="2448" spans="1:6" x14ac:dyDescent="0.25">
      <c r="A2448" s="104">
        <v>21467</v>
      </c>
      <c r="B2448" s="104" t="s">
        <v>947</v>
      </c>
      <c r="C2448" s="104" t="s">
        <v>13190</v>
      </c>
      <c r="D2448" s="104" t="s">
        <v>13192</v>
      </c>
      <c r="E2448" s="2">
        <v>6562</v>
      </c>
      <c r="F2448" s="2">
        <v>6562</v>
      </c>
    </row>
    <row r="2449" spans="1:6" x14ac:dyDescent="0.25">
      <c r="A2449" s="104">
        <v>28433</v>
      </c>
      <c r="B2449" s="104" t="s">
        <v>947</v>
      </c>
      <c r="C2449" s="104" t="s">
        <v>6597</v>
      </c>
      <c r="D2449" s="104" t="s">
        <v>6599</v>
      </c>
      <c r="E2449" s="2">
        <v>52226</v>
      </c>
      <c r="F2449" s="2">
        <v>52226</v>
      </c>
    </row>
    <row r="2450" spans="1:6" x14ac:dyDescent="0.25">
      <c r="A2450" s="104">
        <v>26731</v>
      </c>
      <c r="B2450" s="104" t="s">
        <v>947</v>
      </c>
      <c r="C2450" s="104" t="s">
        <v>18691</v>
      </c>
      <c r="D2450" s="104" t="s">
        <v>22491</v>
      </c>
      <c r="E2450" s="2">
        <v>1544</v>
      </c>
      <c r="F2450" s="2">
        <v>1544</v>
      </c>
    </row>
    <row r="2451" spans="1:6" x14ac:dyDescent="0.25">
      <c r="A2451" s="104">
        <v>21209</v>
      </c>
      <c r="B2451" s="104" t="s">
        <v>947</v>
      </c>
      <c r="C2451" s="104" t="s">
        <v>4111</v>
      </c>
      <c r="D2451" s="104" t="s">
        <v>4113</v>
      </c>
      <c r="E2451" s="2">
        <v>120855</v>
      </c>
      <c r="F2451" s="2">
        <v>120855</v>
      </c>
    </row>
    <row r="2452" spans="1:6" x14ac:dyDescent="0.25">
      <c r="A2452" s="104">
        <v>600357</v>
      </c>
      <c r="B2452" s="104" t="s">
        <v>947</v>
      </c>
      <c r="C2452" s="104" t="s">
        <v>12820</v>
      </c>
      <c r="D2452" s="104" t="s">
        <v>12822</v>
      </c>
      <c r="E2452" s="2">
        <v>7838</v>
      </c>
      <c r="F2452" s="2">
        <v>7838</v>
      </c>
    </row>
    <row r="2453" spans="1:6" x14ac:dyDescent="0.25">
      <c r="A2453" s="104">
        <v>681803</v>
      </c>
      <c r="B2453" s="104" t="s">
        <v>947</v>
      </c>
      <c r="C2453" s="104" t="s">
        <v>11011</v>
      </c>
      <c r="D2453" s="104" t="s">
        <v>11013</v>
      </c>
      <c r="E2453" s="2">
        <v>12976</v>
      </c>
      <c r="F2453" s="2">
        <v>12976</v>
      </c>
    </row>
    <row r="2454" spans="1:6" x14ac:dyDescent="0.25">
      <c r="A2454" s="104">
        <v>837773</v>
      </c>
      <c r="B2454" s="104" t="s">
        <v>947</v>
      </c>
      <c r="C2454" s="104" t="s">
        <v>22105</v>
      </c>
      <c r="D2454" s="104" t="s">
        <v>22106</v>
      </c>
      <c r="E2454" s="2">
        <v>20407</v>
      </c>
      <c r="F2454" s="2">
        <v>20407</v>
      </c>
    </row>
    <row r="2455" spans="1:6" x14ac:dyDescent="0.25">
      <c r="A2455" s="104">
        <v>680488</v>
      </c>
      <c r="B2455" s="104" t="s">
        <v>947</v>
      </c>
      <c r="C2455" s="104" t="s">
        <v>12901</v>
      </c>
      <c r="D2455" s="104" t="s">
        <v>12903</v>
      </c>
      <c r="E2455" s="2">
        <v>9405</v>
      </c>
      <c r="F2455" s="2">
        <v>9405</v>
      </c>
    </row>
    <row r="2456" spans="1:6" x14ac:dyDescent="0.25">
      <c r="A2456" s="104">
        <v>483757</v>
      </c>
      <c r="B2456" s="104" t="s">
        <v>947</v>
      </c>
      <c r="C2456" s="104" t="s">
        <v>9255</v>
      </c>
      <c r="D2456" s="104" t="s">
        <v>9257</v>
      </c>
      <c r="E2456" s="2">
        <v>9164</v>
      </c>
      <c r="F2456" s="2">
        <v>9164</v>
      </c>
    </row>
    <row r="2457" spans="1:6" x14ac:dyDescent="0.25">
      <c r="A2457" s="104">
        <v>709630</v>
      </c>
      <c r="B2457" s="104" t="s">
        <v>947</v>
      </c>
      <c r="C2457" s="104" t="s">
        <v>10573</v>
      </c>
      <c r="D2457" s="104" t="s">
        <v>10575</v>
      </c>
      <c r="E2457" s="2">
        <v>14267</v>
      </c>
      <c r="F2457" s="2">
        <v>14267</v>
      </c>
    </row>
    <row r="2458" spans="1:6" x14ac:dyDescent="0.25">
      <c r="A2458" s="104">
        <v>27179</v>
      </c>
      <c r="B2458" s="104" t="s">
        <v>947</v>
      </c>
      <c r="C2458" s="104" t="s">
        <v>22492</v>
      </c>
      <c r="D2458" s="104" t="s">
        <v>22493</v>
      </c>
      <c r="E2458" s="2">
        <v>4089</v>
      </c>
      <c r="F2458" s="2">
        <v>4089</v>
      </c>
    </row>
    <row r="2459" spans="1:6" x14ac:dyDescent="0.25">
      <c r="A2459" s="104">
        <v>21588</v>
      </c>
      <c r="B2459" s="104" t="s">
        <v>947</v>
      </c>
      <c r="C2459" s="104" t="s">
        <v>6654</v>
      </c>
      <c r="D2459" s="104" t="s">
        <v>22496</v>
      </c>
      <c r="E2459" s="2">
        <v>62644</v>
      </c>
      <c r="F2459" s="2">
        <v>62644</v>
      </c>
    </row>
    <row r="2460" spans="1:6" x14ac:dyDescent="0.25">
      <c r="A2460" s="104">
        <v>26802</v>
      </c>
      <c r="B2460" s="104" t="s">
        <v>947</v>
      </c>
      <c r="C2460" s="104" t="s">
        <v>15461</v>
      </c>
      <c r="D2460" s="104" t="s">
        <v>15463</v>
      </c>
      <c r="E2460" s="2">
        <v>7765</v>
      </c>
      <c r="F2460" s="2">
        <v>7765</v>
      </c>
    </row>
    <row r="2461" spans="1:6" x14ac:dyDescent="0.25">
      <c r="A2461" s="104">
        <v>27338</v>
      </c>
      <c r="B2461" s="104" t="s">
        <v>947</v>
      </c>
      <c r="C2461" s="104" t="s">
        <v>1385</v>
      </c>
      <c r="D2461" s="104" t="s">
        <v>22497</v>
      </c>
      <c r="E2461" s="2">
        <v>644393</v>
      </c>
      <c r="F2461" s="2">
        <v>644393</v>
      </c>
    </row>
    <row r="2462" spans="1:6" x14ac:dyDescent="0.25">
      <c r="A2462" s="104">
        <v>480050</v>
      </c>
      <c r="B2462" s="104" t="s">
        <v>947</v>
      </c>
      <c r="C2462" s="104" t="s">
        <v>21650</v>
      </c>
      <c r="D2462" s="104" t="s">
        <v>21651</v>
      </c>
      <c r="E2462" s="2">
        <v>5447</v>
      </c>
      <c r="F2462" s="2">
        <v>5447</v>
      </c>
    </row>
    <row r="2463" spans="1:6" x14ac:dyDescent="0.25">
      <c r="A2463" s="104">
        <v>20093</v>
      </c>
      <c r="B2463" s="104" t="s">
        <v>947</v>
      </c>
      <c r="C2463" s="104" t="s">
        <v>3621</v>
      </c>
      <c r="D2463" s="104" t="s">
        <v>3623</v>
      </c>
      <c r="E2463" s="2">
        <v>191532</v>
      </c>
      <c r="F2463" s="2">
        <v>191532</v>
      </c>
    </row>
    <row r="2464" spans="1:6" x14ac:dyDescent="0.25">
      <c r="A2464" s="104">
        <v>19590</v>
      </c>
      <c r="B2464" s="104" t="s">
        <v>947</v>
      </c>
      <c r="C2464" s="104" t="s">
        <v>7016</v>
      </c>
      <c r="D2464" s="104" t="s">
        <v>7018</v>
      </c>
      <c r="E2464" s="2">
        <v>38329</v>
      </c>
      <c r="F2464" s="2">
        <v>38329</v>
      </c>
    </row>
    <row r="2465" spans="1:6" x14ac:dyDescent="0.25">
      <c r="A2465" s="104">
        <v>26205</v>
      </c>
      <c r="B2465" s="104" t="s">
        <v>947</v>
      </c>
      <c r="C2465" s="104" t="s">
        <v>5003</v>
      </c>
      <c r="D2465" s="104" t="s">
        <v>5005</v>
      </c>
      <c r="E2465" s="2">
        <v>113632</v>
      </c>
      <c r="F2465" s="2">
        <v>113632</v>
      </c>
    </row>
    <row r="2466" spans="1:6" x14ac:dyDescent="0.25">
      <c r="A2466" s="104">
        <v>26206</v>
      </c>
      <c r="B2466" s="104" t="s">
        <v>947</v>
      </c>
      <c r="C2466" s="104" t="s">
        <v>16684</v>
      </c>
      <c r="D2466" s="104" t="s">
        <v>22038</v>
      </c>
      <c r="E2466" s="2">
        <v>2927</v>
      </c>
      <c r="F2466" s="2">
        <v>2927</v>
      </c>
    </row>
    <row r="2467" spans="1:6" x14ac:dyDescent="0.25">
      <c r="A2467" s="104">
        <v>28132</v>
      </c>
      <c r="B2467" s="104" t="s">
        <v>947</v>
      </c>
      <c r="C2467" s="104" t="s">
        <v>12300</v>
      </c>
      <c r="D2467" s="104" t="s">
        <v>12302</v>
      </c>
      <c r="E2467" s="2">
        <v>9383</v>
      </c>
      <c r="F2467" s="2">
        <v>9383</v>
      </c>
    </row>
    <row r="2468" spans="1:6" x14ac:dyDescent="0.25">
      <c r="A2468" s="104">
        <v>605846</v>
      </c>
      <c r="B2468" s="104" t="s">
        <v>947</v>
      </c>
      <c r="C2468" s="104" t="s">
        <v>12793</v>
      </c>
      <c r="D2468" s="104" t="s">
        <v>12795</v>
      </c>
      <c r="E2468" s="2">
        <v>12025</v>
      </c>
      <c r="F2468" s="2">
        <v>12025</v>
      </c>
    </row>
    <row r="2469" spans="1:6" x14ac:dyDescent="0.25">
      <c r="A2469" s="104">
        <v>28133</v>
      </c>
      <c r="B2469" s="104" t="s">
        <v>947</v>
      </c>
      <c r="C2469" s="104" t="s">
        <v>8440</v>
      </c>
      <c r="D2469" s="104" t="s">
        <v>8442</v>
      </c>
      <c r="E2469" s="2">
        <v>5614</v>
      </c>
      <c r="F2469" s="2">
        <v>5614</v>
      </c>
    </row>
    <row r="2470" spans="1:6" x14ac:dyDescent="0.25">
      <c r="A2470" s="104">
        <v>743464</v>
      </c>
      <c r="B2470" s="104" t="s">
        <v>947</v>
      </c>
      <c r="C2470" s="104" t="s">
        <v>10780</v>
      </c>
      <c r="D2470" s="104" t="s">
        <v>10782</v>
      </c>
      <c r="E2470" s="2">
        <v>35233</v>
      </c>
      <c r="F2470" s="2">
        <v>35233</v>
      </c>
    </row>
    <row r="2471" spans="1:6" x14ac:dyDescent="0.25">
      <c r="A2471" s="104">
        <v>702002</v>
      </c>
      <c r="B2471" s="104" t="s">
        <v>947</v>
      </c>
      <c r="C2471" s="104" t="s">
        <v>21269</v>
      </c>
      <c r="D2471" s="104" t="s">
        <v>21270</v>
      </c>
      <c r="E2471" s="2">
        <v>1659</v>
      </c>
      <c r="F2471" s="2">
        <v>1659</v>
      </c>
    </row>
    <row r="2472" spans="1:6" x14ac:dyDescent="0.25">
      <c r="A2472" s="104">
        <v>619776</v>
      </c>
      <c r="B2472" s="104" t="s">
        <v>947</v>
      </c>
      <c r="C2472" s="104" t="s">
        <v>3826</v>
      </c>
      <c r="D2472" s="104" t="s">
        <v>3828</v>
      </c>
      <c r="E2472" s="2">
        <v>169370</v>
      </c>
      <c r="F2472" s="2">
        <v>169370</v>
      </c>
    </row>
    <row r="2473" spans="1:6" x14ac:dyDescent="0.25">
      <c r="A2473" s="104">
        <v>681929</v>
      </c>
      <c r="B2473" s="104" t="s">
        <v>947</v>
      </c>
      <c r="C2473" s="104" t="s">
        <v>2534</v>
      </c>
      <c r="D2473" s="104" t="s">
        <v>2536</v>
      </c>
      <c r="E2473" s="2">
        <v>267099</v>
      </c>
      <c r="F2473" s="2">
        <v>267099</v>
      </c>
    </row>
    <row r="2474" spans="1:6" x14ac:dyDescent="0.25">
      <c r="A2474" s="104">
        <v>19580</v>
      </c>
      <c r="B2474" s="104" t="s">
        <v>947</v>
      </c>
      <c r="C2474" s="104" t="s">
        <v>1472</v>
      </c>
      <c r="D2474" s="104" t="s">
        <v>21531</v>
      </c>
      <c r="E2474" s="2">
        <v>515519</v>
      </c>
      <c r="F2474" s="2">
        <v>515519</v>
      </c>
    </row>
    <row r="2475" spans="1:6" x14ac:dyDescent="0.25">
      <c r="A2475" s="104">
        <v>24362</v>
      </c>
      <c r="B2475" s="104" t="s">
        <v>947</v>
      </c>
      <c r="C2475" s="104" t="s">
        <v>1289</v>
      </c>
      <c r="D2475" s="104" t="s">
        <v>1291</v>
      </c>
      <c r="E2475" s="2">
        <v>600463</v>
      </c>
      <c r="F2475" s="2">
        <v>600463</v>
      </c>
    </row>
    <row r="2476" spans="1:6" x14ac:dyDescent="0.25">
      <c r="A2476" s="104">
        <v>20531</v>
      </c>
      <c r="B2476" s="104" t="s">
        <v>947</v>
      </c>
      <c r="C2476" s="104" t="s">
        <v>5914</v>
      </c>
      <c r="D2476" s="104" t="s">
        <v>5916</v>
      </c>
      <c r="E2476" s="2">
        <v>31098</v>
      </c>
      <c r="F2476" s="2">
        <v>31098</v>
      </c>
    </row>
    <row r="2477" spans="1:6" x14ac:dyDescent="0.25">
      <c r="A2477" s="104">
        <v>601917</v>
      </c>
      <c r="B2477" s="104" t="s">
        <v>947</v>
      </c>
      <c r="C2477" s="104" t="s">
        <v>7088</v>
      </c>
      <c r="D2477" s="104" t="s">
        <v>7090</v>
      </c>
      <c r="E2477" s="2">
        <v>8545</v>
      </c>
      <c r="F2477" s="2">
        <v>8545</v>
      </c>
    </row>
    <row r="2478" spans="1:6" x14ac:dyDescent="0.25">
      <c r="A2478" s="104">
        <v>25818</v>
      </c>
      <c r="B2478" s="104" t="s">
        <v>947</v>
      </c>
      <c r="C2478" s="104" t="s">
        <v>14789</v>
      </c>
      <c r="D2478" s="104" t="s">
        <v>14791</v>
      </c>
      <c r="E2478" s="2">
        <v>9710</v>
      </c>
      <c r="F2478" s="2">
        <v>9710</v>
      </c>
    </row>
    <row r="2479" spans="1:6" x14ac:dyDescent="0.25">
      <c r="A2479" s="104">
        <v>785928</v>
      </c>
      <c r="B2479" s="104" t="s">
        <v>947</v>
      </c>
      <c r="C2479" s="104" t="s">
        <v>16580</v>
      </c>
      <c r="D2479" s="104" t="s">
        <v>16582</v>
      </c>
      <c r="E2479" s="2">
        <v>2691</v>
      </c>
      <c r="F2479" s="2">
        <v>2691</v>
      </c>
    </row>
    <row r="2480" spans="1:6" x14ac:dyDescent="0.25">
      <c r="A2480" s="104">
        <v>533512</v>
      </c>
      <c r="B2480" s="104" t="s">
        <v>947</v>
      </c>
      <c r="C2480" s="104" t="s">
        <v>17240</v>
      </c>
      <c r="D2480" s="104" t="s">
        <v>22167</v>
      </c>
      <c r="E2480" s="2">
        <v>486</v>
      </c>
      <c r="F2480" s="2">
        <v>486</v>
      </c>
    </row>
    <row r="2481" spans="1:6" x14ac:dyDescent="0.25">
      <c r="A2481" s="104">
        <v>714819</v>
      </c>
      <c r="B2481" s="104" t="s">
        <v>947</v>
      </c>
      <c r="C2481" s="104" t="s">
        <v>11821</v>
      </c>
      <c r="D2481" s="104" t="s">
        <v>22198</v>
      </c>
      <c r="E2481" s="2">
        <v>9000</v>
      </c>
      <c r="F2481" s="2">
        <v>9000</v>
      </c>
    </row>
    <row r="2482" spans="1:6" x14ac:dyDescent="0.25">
      <c r="A2482" s="104">
        <v>896503</v>
      </c>
      <c r="B2482" s="104" t="s">
        <v>947</v>
      </c>
      <c r="C2482" s="104" t="s">
        <v>22498</v>
      </c>
      <c r="D2482" s="104" t="s">
        <v>22499</v>
      </c>
      <c r="E2482" s="2">
        <v>12338</v>
      </c>
      <c r="F2482" s="2">
        <v>12338</v>
      </c>
    </row>
    <row r="2483" spans="1:6" x14ac:dyDescent="0.25">
      <c r="A2483" s="104">
        <v>23748</v>
      </c>
      <c r="B2483" s="104" t="s">
        <v>947</v>
      </c>
      <c r="C2483" s="104" t="s">
        <v>11741</v>
      </c>
      <c r="D2483" s="104" t="s">
        <v>11743</v>
      </c>
      <c r="E2483" s="2">
        <v>31137</v>
      </c>
      <c r="F2483" s="2">
        <v>31137</v>
      </c>
    </row>
    <row r="2484" spans="1:6" x14ac:dyDescent="0.25">
      <c r="A2484" s="104">
        <v>25408</v>
      </c>
      <c r="B2484" s="104" t="s">
        <v>947</v>
      </c>
      <c r="C2484" s="104" t="s">
        <v>13640</v>
      </c>
      <c r="D2484" s="104" t="s">
        <v>13642</v>
      </c>
      <c r="E2484" s="2">
        <v>15712</v>
      </c>
      <c r="F2484" s="2">
        <v>15712</v>
      </c>
    </row>
    <row r="2485" spans="1:6" x14ac:dyDescent="0.25">
      <c r="A2485" s="104">
        <v>20094</v>
      </c>
      <c r="B2485" s="104" t="s">
        <v>947</v>
      </c>
      <c r="C2485" s="104" t="s">
        <v>2627</v>
      </c>
      <c r="D2485" s="104" t="s">
        <v>2629</v>
      </c>
      <c r="E2485" s="2">
        <v>406769</v>
      </c>
      <c r="F2485" s="2">
        <v>406769</v>
      </c>
    </row>
    <row r="2486" spans="1:6" x14ac:dyDescent="0.25">
      <c r="A2486" s="104">
        <v>23012</v>
      </c>
      <c r="B2486" s="104" t="s">
        <v>947</v>
      </c>
      <c r="C2486" s="104" t="s">
        <v>15231</v>
      </c>
      <c r="D2486" s="104" t="s">
        <v>15233</v>
      </c>
      <c r="E2486" s="2">
        <v>3055</v>
      </c>
      <c r="F2486" s="2">
        <v>3055</v>
      </c>
    </row>
    <row r="2487" spans="1:6" x14ac:dyDescent="0.25">
      <c r="A2487" s="104">
        <v>22969</v>
      </c>
      <c r="B2487" s="104" t="s">
        <v>947</v>
      </c>
      <c r="C2487" s="104" t="s">
        <v>22500</v>
      </c>
      <c r="D2487" s="104" t="s">
        <v>22501</v>
      </c>
      <c r="E2487" s="2">
        <v>0</v>
      </c>
      <c r="F2487" s="2">
        <v>0</v>
      </c>
    </row>
    <row r="2488" spans="1:6" x14ac:dyDescent="0.25">
      <c r="A2488" s="104">
        <v>208302</v>
      </c>
      <c r="B2488" s="104" t="s">
        <v>947</v>
      </c>
      <c r="C2488" s="104" t="s">
        <v>13048</v>
      </c>
      <c r="D2488" s="104" t="s">
        <v>13050</v>
      </c>
      <c r="E2488" s="2">
        <v>0</v>
      </c>
      <c r="F2488" s="2">
        <v>0</v>
      </c>
    </row>
    <row r="2489" spans="1:6" x14ac:dyDescent="0.25">
      <c r="A2489" s="104">
        <v>23004</v>
      </c>
      <c r="B2489" s="104" t="s">
        <v>947</v>
      </c>
      <c r="C2489" s="104" t="s">
        <v>5009</v>
      </c>
      <c r="D2489" s="104" t="s">
        <v>5011</v>
      </c>
      <c r="E2489" s="2">
        <v>87962</v>
      </c>
      <c r="F2489" s="2">
        <v>87962</v>
      </c>
    </row>
    <row r="2490" spans="1:6" x14ac:dyDescent="0.25">
      <c r="A2490" s="104">
        <v>24648</v>
      </c>
      <c r="B2490" s="104" t="s">
        <v>947</v>
      </c>
      <c r="C2490" s="104" t="s">
        <v>14419</v>
      </c>
      <c r="D2490" s="104" t="s">
        <v>14421</v>
      </c>
      <c r="E2490" s="2">
        <v>14790</v>
      </c>
      <c r="F2490" s="2">
        <v>14790</v>
      </c>
    </row>
    <row r="2491" spans="1:6" x14ac:dyDescent="0.25">
      <c r="A2491" s="104">
        <v>19486</v>
      </c>
      <c r="B2491" s="104" t="s">
        <v>947</v>
      </c>
      <c r="C2491" s="104" t="s">
        <v>14000</v>
      </c>
      <c r="D2491" s="104" t="s">
        <v>21532</v>
      </c>
      <c r="E2491" s="2">
        <v>4450</v>
      </c>
      <c r="F2491" s="2">
        <v>4450</v>
      </c>
    </row>
    <row r="2492" spans="1:6" x14ac:dyDescent="0.25">
      <c r="A2492" s="104">
        <v>20559</v>
      </c>
      <c r="B2492" s="104" t="s">
        <v>947</v>
      </c>
      <c r="C2492" s="104" t="s">
        <v>16038</v>
      </c>
      <c r="D2492" s="104" t="s">
        <v>16040</v>
      </c>
      <c r="E2492" s="2">
        <v>2310</v>
      </c>
      <c r="F2492" s="2">
        <v>2310</v>
      </c>
    </row>
    <row r="2493" spans="1:6" x14ac:dyDescent="0.25">
      <c r="A2493" s="104">
        <v>888825</v>
      </c>
      <c r="B2493" s="104" t="s">
        <v>947</v>
      </c>
      <c r="C2493" s="104" t="s">
        <v>22506</v>
      </c>
      <c r="D2493" s="104" t="s">
        <v>22507</v>
      </c>
      <c r="E2493" s="2">
        <v>7</v>
      </c>
      <c r="F2493" s="2">
        <v>7</v>
      </c>
    </row>
    <row r="2494" spans="1:6" x14ac:dyDescent="0.25">
      <c r="A2494" s="104">
        <v>22324</v>
      </c>
      <c r="B2494" s="104" t="s">
        <v>947</v>
      </c>
      <c r="C2494" s="104" t="s">
        <v>7801</v>
      </c>
      <c r="D2494" s="104" t="s">
        <v>7803</v>
      </c>
      <c r="E2494" s="2">
        <v>25283</v>
      </c>
      <c r="F2494" s="2">
        <v>25283</v>
      </c>
    </row>
    <row r="2495" spans="1:6" x14ac:dyDescent="0.25">
      <c r="A2495" s="104">
        <v>684524</v>
      </c>
      <c r="B2495" s="104" t="s">
        <v>947</v>
      </c>
      <c r="C2495" s="104" t="s">
        <v>3639</v>
      </c>
      <c r="D2495" s="104" t="s">
        <v>21724</v>
      </c>
      <c r="E2495" s="2">
        <v>159118</v>
      </c>
      <c r="F2495" s="2">
        <v>159118</v>
      </c>
    </row>
    <row r="2496" spans="1:6" x14ac:dyDescent="0.25">
      <c r="A2496" s="104">
        <v>682039</v>
      </c>
      <c r="B2496" s="104" t="s">
        <v>947</v>
      </c>
      <c r="C2496" s="104" t="s">
        <v>6633</v>
      </c>
      <c r="D2496" s="104" t="s">
        <v>20025</v>
      </c>
      <c r="E2496" s="2">
        <v>34225</v>
      </c>
      <c r="F2496" s="2">
        <v>34225</v>
      </c>
    </row>
    <row r="2497" spans="1:6" x14ac:dyDescent="0.25">
      <c r="A2497" s="104">
        <v>566871</v>
      </c>
      <c r="B2497" s="104" t="s">
        <v>947</v>
      </c>
      <c r="C2497" s="104" t="s">
        <v>5879</v>
      </c>
      <c r="D2497" s="104" t="s">
        <v>21725</v>
      </c>
      <c r="E2497" s="2">
        <v>132512</v>
      </c>
      <c r="F2497" s="2">
        <v>132512</v>
      </c>
    </row>
    <row r="2498" spans="1:6" x14ac:dyDescent="0.25">
      <c r="A2498" s="104">
        <v>680554</v>
      </c>
      <c r="B2498" s="104" t="s">
        <v>947</v>
      </c>
      <c r="C2498" s="104" t="s">
        <v>5660</v>
      </c>
      <c r="D2498" s="104" t="s">
        <v>5662</v>
      </c>
      <c r="E2498" s="2">
        <v>53265</v>
      </c>
      <c r="F2498" s="2">
        <v>53265</v>
      </c>
    </row>
    <row r="2499" spans="1:6" x14ac:dyDescent="0.25">
      <c r="A2499" s="104">
        <v>454589</v>
      </c>
      <c r="B2499" s="104" t="s">
        <v>947</v>
      </c>
      <c r="C2499" s="104" t="s">
        <v>10225</v>
      </c>
      <c r="D2499" s="104" t="s">
        <v>10227</v>
      </c>
      <c r="E2499" s="2">
        <v>34680</v>
      </c>
      <c r="F2499" s="2">
        <v>34680</v>
      </c>
    </row>
    <row r="2500" spans="1:6" x14ac:dyDescent="0.25">
      <c r="A2500" s="104">
        <v>25287</v>
      </c>
      <c r="B2500" s="104" t="s">
        <v>947</v>
      </c>
      <c r="C2500" s="104" t="s">
        <v>10588</v>
      </c>
      <c r="D2500" s="104" t="s">
        <v>10590</v>
      </c>
      <c r="E2500" s="2">
        <v>31319</v>
      </c>
      <c r="F2500" s="2">
        <v>31319</v>
      </c>
    </row>
    <row r="2501" spans="1:6" x14ac:dyDescent="0.25">
      <c r="A2501" s="104">
        <v>22575</v>
      </c>
      <c r="B2501" s="104" t="s">
        <v>947</v>
      </c>
      <c r="C2501" s="104" t="s">
        <v>10957</v>
      </c>
      <c r="D2501" s="104" t="s">
        <v>10959</v>
      </c>
      <c r="E2501" s="2">
        <v>20114</v>
      </c>
      <c r="F2501" s="2">
        <v>20114</v>
      </c>
    </row>
    <row r="2502" spans="1:6" x14ac:dyDescent="0.25">
      <c r="A2502" s="104">
        <v>26423</v>
      </c>
      <c r="B2502" s="104" t="s">
        <v>947</v>
      </c>
      <c r="C2502" s="104" t="s">
        <v>5678</v>
      </c>
      <c r="D2502" s="104" t="s">
        <v>5680</v>
      </c>
      <c r="E2502" s="2">
        <v>26204</v>
      </c>
      <c r="F2502" s="2">
        <v>26204</v>
      </c>
    </row>
    <row r="2503" spans="1:6" x14ac:dyDescent="0.25">
      <c r="A2503" s="104">
        <v>21269</v>
      </c>
      <c r="B2503" s="104" t="s">
        <v>947</v>
      </c>
      <c r="C2503" s="104" t="s">
        <v>13988</v>
      </c>
      <c r="D2503" s="104" t="s">
        <v>13990</v>
      </c>
      <c r="E2503" s="2">
        <v>0</v>
      </c>
      <c r="F2503" s="2">
        <v>0</v>
      </c>
    </row>
    <row r="2504" spans="1:6" x14ac:dyDescent="0.25">
      <c r="A2504" s="104">
        <v>28302</v>
      </c>
      <c r="B2504" s="104" t="s">
        <v>947</v>
      </c>
      <c r="C2504" s="104" t="s">
        <v>15005</v>
      </c>
      <c r="D2504" s="104" t="s">
        <v>15007</v>
      </c>
      <c r="E2504" s="2">
        <v>7568</v>
      </c>
      <c r="F2504" s="2">
        <v>7568</v>
      </c>
    </row>
    <row r="2505" spans="1:6" x14ac:dyDescent="0.25">
      <c r="A2505" s="104">
        <v>22181</v>
      </c>
      <c r="B2505" s="104" t="s">
        <v>947</v>
      </c>
      <c r="C2505" s="104" t="s">
        <v>15097</v>
      </c>
      <c r="D2505" s="104" t="s">
        <v>15099</v>
      </c>
      <c r="E2505" s="2">
        <v>5601</v>
      </c>
      <c r="F2505" s="2">
        <v>5601</v>
      </c>
    </row>
    <row r="2506" spans="1:6" x14ac:dyDescent="0.25">
      <c r="A2506" s="104">
        <v>602869</v>
      </c>
      <c r="B2506" s="104" t="s">
        <v>947</v>
      </c>
      <c r="C2506" s="104" t="s">
        <v>18173</v>
      </c>
      <c r="D2506" s="104" t="s">
        <v>18174</v>
      </c>
      <c r="E2506" s="2">
        <v>960</v>
      </c>
      <c r="F2506" s="2">
        <v>960</v>
      </c>
    </row>
    <row r="2507" spans="1:6" x14ac:dyDescent="0.25">
      <c r="A2507" s="104">
        <v>22177</v>
      </c>
      <c r="B2507" s="104" t="s">
        <v>947</v>
      </c>
      <c r="C2507" s="104" t="s">
        <v>16670</v>
      </c>
      <c r="D2507" s="104" t="s">
        <v>21726</v>
      </c>
      <c r="E2507" s="2">
        <v>7079</v>
      </c>
      <c r="F2507" s="2">
        <v>7079</v>
      </c>
    </row>
    <row r="2508" spans="1:6" x14ac:dyDescent="0.25">
      <c r="A2508" s="104">
        <v>22172</v>
      </c>
      <c r="B2508" s="104" t="s">
        <v>947</v>
      </c>
      <c r="C2508" s="104" t="s">
        <v>11747</v>
      </c>
      <c r="D2508" s="104" t="s">
        <v>11749</v>
      </c>
      <c r="E2508" s="2">
        <v>11682</v>
      </c>
      <c r="F2508" s="2">
        <v>11682</v>
      </c>
    </row>
    <row r="2509" spans="1:6" x14ac:dyDescent="0.25">
      <c r="A2509" s="104">
        <v>25203</v>
      </c>
      <c r="B2509" s="104" t="s">
        <v>947</v>
      </c>
      <c r="C2509" s="104" t="s">
        <v>8359</v>
      </c>
      <c r="D2509" s="104" t="s">
        <v>8361</v>
      </c>
      <c r="E2509" s="2">
        <v>13244</v>
      </c>
      <c r="F2509" s="2">
        <v>13244</v>
      </c>
    </row>
    <row r="2510" spans="1:6" x14ac:dyDescent="0.25">
      <c r="A2510" s="104">
        <v>24142</v>
      </c>
      <c r="B2510" s="104" t="s">
        <v>947</v>
      </c>
      <c r="C2510" s="104" t="s">
        <v>13652</v>
      </c>
      <c r="D2510" s="104" t="s">
        <v>13654</v>
      </c>
      <c r="E2510" s="2">
        <v>7865</v>
      </c>
      <c r="F2510" s="2">
        <v>7865</v>
      </c>
    </row>
    <row r="2511" spans="1:6" x14ac:dyDescent="0.25">
      <c r="A2511" s="104">
        <v>27339</v>
      </c>
      <c r="B2511" s="104" t="s">
        <v>947</v>
      </c>
      <c r="C2511" s="104" t="s">
        <v>1847</v>
      </c>
      <c r="D2511" s="104" t="s">
        <v>1849</v>
      </c>
      <c r="E2511" s="2">
        <v>382777</v>
      </c>
      <c r="F2511" s="2">
        <v>382777</v>
      </c>
    </row>
    <row r="2512" spans="1:6" x14ac:dyDescent="0.25">
      <c r="A2512" s="104">
        <v>23791</v>
      </c>
      <c r="B2512" s="104" t="s">
        <v>947</v>
      </c>
      <c r="C2512" s="104" t="s">
        <v>6621</v>
      </c>
      <c r="D2512" s="104" t="s">
        <v>6623</v>
      </c>
      <c r="E2512" s="2">
        <v>78791</v>
      </c>
      <c r="F2512" s="2">
        <v>78791</v>
      </c>
    </row>
    <row r="2513" spans="1:6" x14ac:dyDescent="0.25">
      <c r="A2513" s="104">
        <v>28337</v>
      </c>
      <c r="B2513" s="104" t="s">
        <v>947</v>
      </c>
      <c r="C2513" s="104" t="s">
        <v>9372</v>
      </c>
      <c r="D2513" s="104" t="s">
        <v>9374</v>
      </c>
      <c r="E2513" s="2">
        <v>20481</v>
      </c>
      <c r="F2513" s="2">
        <v>20481</v>
      </c>
    </row>
    <row r="2514" spans="1:6" x14ac:dyDescent="0.25">
      <c r="A2514" s="104">
        <v>24530</v>
      </c>
      <c r="B2514" s="104" t="s">
        <v>947</v>
      </c>
      <c r="C2514" s="104" t="s">
        <v>5738</v>
      </c>
      <c r="D2514" s="104" t="s">
        <v>5740</v>
      </c>
      <c r="E2514" s="2">
        <v>57955</v>
      </c>
      <c r="F2514" s="2">
        <v>57955</v>
      </c>
    </row>
    <row r="2515" spans="1:6" x14ac:dyDescent="0.25">
      <c r="A2515" s="104">
        <v>24550</v>
      </c>
      <c r="B2515" s="104" t="s">
        <v>947</v>
      </c>
      <c r="C2515" s="104" t="s">
        <v>2591</v>
      </c>
      <c r="D2515" s="104" t="s">
        <v>2593</v>
      </c>
      <c r="E2515" s="2">
        <v>302840</v>
      </c>
      <c r="F2515" s="2">
        <v>302840</v>
      </c>
    </row>
    <row r="2516" spans="1:6" x14ac:dyDescent="0.25">
      <c r="A2516" s="104">
        <v>24305</v>
      </c>
      <c r="B2516" s="104" t="s">
        <v>947</v>
      </c>
      <c r="C2516" s="104" t="s">
        <v>16357</v>
      </c>
      <c r="D2516" s="104" t="s">
        <v>16359</v>
      </c>
      <c r="E2516" s="2">
        <v>11137</v>
      </c>
      <c r="F2516" s="2">
        <v>11137</v>
      </c>
    </row>
    <row r="2517" spans="1:6" x14ac:dyDescent="0.25">
      <c r="A2517" s="104">
        <v>456896</v>
      </c>
      <c r="B2517" s="104" t="s">
        <v>947</v>
      </c>
      <c r="C2517" s="104" t="s">
        <v>16879</v>
      </c>
      <c r="D2517" s="104" t="s">
        <v>16881</v>
      </c>
      <c r="E2517" s="2">
        <v>2967</v>
      </c>
      <c r="F2517" s="2">
        <v>2967</v>
      </c>
    </row>
    <row r="2518" spans="1:6" x14ac:dyDescent="0.25">
      <c r="A2518" s="104">
        <v>25708</v>
      </c>
      <c r="B2518" s="104" t="s">
        <v>947</v>
      </c>
      <c r="C2518" s="104" t="s">
        <v>3211</v>
      </c>
      <c r="D2518" s="104" t="s">
        <v>3213</v>
      </c>
      <c r="E2518" s="2">
        <v>140469</v>
      </c>
      <c r="F2518" s="2">
        <v>140469</v>
      </c>
    </row>
    <row r="2519" spans="1:6" x14ac:dyDescent="0.25">
      <c r="A2519" s="104">
        <v>207505</v>
      </c>
      <c r="B2519" s="104" t="s">
        <v>947</v>
      </c>
      <c r="C2519" s="104" t="s">
        <v>10052</v>
      </c>
      <c r="D2519" s="104" t="s">
        <v>10054</v>
      </c>
      <c r="E2519" s="2">
        <v>22309</v>
      </c>
      <c r="F2519" s="2">
        <v>22309</v>
      </c>
    </row>
    <row r="2520" spans="1:6" x14ac:dyDescent="0.25">
      <c r="A2520" s="104">
        <v>21843</v>
      </c>
      <c r="B2520" s="104" t="s">
        <v>947</v>
      </c>
      <c r="C2520" s="104" t="s">
        <v>12618</v>
      </c>
      <c r="D2520" s="104" t="s">
        <v>12620</v>
      </c>
      <c r="E2520" s="2">
        <v>8435</v>
      </c>
      <c r="F2520" s="2">
        <v>8435</v>
      </c>
    </row>
    <row r="2521" spans="1:6" x14ac:dyDescent="0.25">
      <c r="A2521" s="104">
        <v>693379</v>
      </c>
      <c r="B2521" s="104" t="s">
        <v>947</v>
      </c>
      <c r="C2521" s="104" t="s">
        <v>16954</v>
      </c>
      <c r="D2521" s="104" t="s">
        <v>16956</v>
      </c>
      <c r="E2521" s="2">
        <v>0</v>
      </c>
      <c r="F2521" s="2">
        <v>0</v>
      </c>
    </row>
    <row r="2522" spans="1:6" x14ac:dyDescent="0.25">
      <c r="A2522" s="104">
        <v>24629</v>
      </c>
      <c r="B2522" s="104" t="s">
        <v>947</v>
      </c>
      <c r="C2522" s="104" t="s">
        <v>10037</v>
      </c>
      <c r="D2522" s="104" t="s">
        <v>10039</v>
      </c>
      <c r="E2522" s="2">
        <v>33024</v>
      </c>
      <c r="F2522" s="2">
        <v>33024</v>
      </c>
    </row>
    <row r="2523" spans="1:6" x14ac:dyDescent="0.25">
      <c r="A2523" s="104">
        <v>22607</v>
      </c>
      <c r="B2523" s="104" t="s">
        <v>947</v>
      </c>
      <c r="C2523" s="104" t="s">
        <v>14762</v>
      </c>
      <c r="D2523" s="104" t="s">
        <v>21782</v>
      </c>
      <c r="E2523" s="2">
        <v>8976</v>
      </c>
      <c r="F2523" s="2">
        <v>8976</v>
      </c>
    </row>
    <row r="2524" spans="1:6" x14ac:dyDescent="0.25">
      <c r="A2524" s="104">
        <v>27840</v>
      </c>
      <c r="B2524" s="104" t="s">
        <v>947</v>
      </c>
      <c r="C2524" s="104" t="s">
        <v>2228</v>
      </c>
      <c r="D2524" s="104" t="s">
        <v>2230</v>
      </c>
      <c r="E2524" s="2">
        <v>187306</v>
      </c>
      <c r="F2524" s="2">
        <v>187306</v>
      </c>
    </row>
    <row r="2525" spans="1:6" x14ac:dyDescent="0.25">
      <c r="A2525" s="104">
        <v>28490</v>
      </c>
      <c r="B2525" s="104" t="s">
        <v>947</v>
      </c>
      <c r="C2525" s="104" t="s">
        <v>18201</v>
      </c>
      <c r="D2525" s="104" t="s">
        <v>18202</v>
      </c>
      <c r="E2525" s="2">
        <v>21979</v>
      </c>
      <c r="F2525" s="2">
        <v>21979</v>
      </c>
    </row>
    <row r="2526" spans="1:6" x14ac:dyDescent="0.25">
      <c r="A2526" s="104">
        <v>24867</v>
      </c>
      <c r="B2526" s="104" t="s">
        <v>947</v>
      </c>
      <c r="C2526" s="104" t="s">
        <v>3041</v>
      </c>
      <c r="D2526" s="104" t="s">
        <v>3043</v>
      </c>
      <c r="E2526" s="2">
        <v>188614</v>
      </c>
      <c r="F2526" s="2">
        <v>188614</v>
      </c>
    </row>
    <row r="2527" spans="1:6" x14ac:dyDescent="0.25">
      <c r="A2527" s="104">
        <v>755179</v>
      </c>
      <c r="B2527" s="104" t="s">
        <v>947</v>
      </c>
      <c r="C2527" s="104" t="s">
        <v>17249</v>
      </c>
      <c r="D2527" s="104" t="s">
        <v>17251</v>
      </c>
      <c r="E2527" s="2">
        <v>1876</v>
      </c>
      <c r="F2527" s="2">
        <v>1876</v>
      </c>
    </row>
    <row r="2528" spans="1:6" x14ac:dyDescent="0.25">
      <c r="A2528" s="104">
        <v>619580</v>
      </c>
      <c r="B2528" s="104" t="s">
        <v>947</v>
      </c>
      <c r="C2528" s="104" t="s">
        <v>18796</v>
      </c>
      <c r="D2528" s="104" t="s">
        <v>18797</v>
      </c>
      <c r="E2528" s="2">
        <v>459</v>
      </c>
      <c r="F2528" s="2">
        <v>459</v>
      </c>
    </row>
    <row r="2529" spans="1:6" x14ac:dyDescent="0.25">
      <c r="A2529" s="104">
        <v>19487</v>
      </c>
      <c r="B2529" s="104" t="s">
        <v>947</v>
      </c>
      <c r="C2529" s="104" t="s">
        <v>5537</v>
      </c>
      <c r="D2529" s="104" t="s">
        <v>5539</v>
      </c>
      <c r="E2529" s="2">
        <v>71600</v>
      </c>
      <c r="F2529" s="2">
        <v>71600</v>
      </c>
    </row>
    <row r="2530" spans="1:6" x14ac:dyDescent="0.25">
      <c r="A2530" s="104">
        <v>786645</v>
      </c>
      <c r="B2530" s="104" t="s">
        <v>947</v>
      </c>
      <c r="C2530" s="104" t="s">
        <v>10774</v>
      </c>
      <c r="D2530" s="104" t="s">
        <v>10776</v>
      </c>
      <c r="E2530" s="2">
        <v>36950</v>
      </c>
      <c r="F2530" s="2">
        <v>36950</v>
      </c>
    </row>
    <row r="2531" spans="1:6" x14ac:dyDescent="0.25">
      <c r="A2531" s="104">
        <v>579027</v>
      </c>
      <c r="B2531" s="104" t="s">
        <v>947</v>
      </c>
      <c r="C2531" s="104" t="s">
        <v>13426</v>
      </c>
      <c r="D2531" s="104" t="s">
        <v>13428</v>
      </c>
      <c r="E2531" s="2">
        <v>8403</v>
      </c>
      <c r="F2531" s="2">
        <v>8403</v>
      </c>
    </row>
    <row r="2532" spans="1:6" x14ac:dyDescent="0.25">
      <c r="A2532" s="104">
        <v>22274</v>
      </c>
      <c r="B2532" s="104" t="s">
        <v>947</v>
      </c>
      <c r="C2532" s="104" t="s">
        <v>6806</v>
      </c>
      <c r="D2532" s="104" t="s">
        <v>6808</v>
      </c>
      <c r="E2532" s="2">
        <v>65843</v>
      </c>
      <c r="F2532" s="2">
        <v>65843</v>
      </c>
    </row>
    <row r="2533" spans="1:6" x14ac:dyDescent="0.25">
      <c r="A2533" s="104">
        <v>448405</v>
      </c>
      <c r="B2533" s="104" t="s">
        <v>947</v>
      </c>
      <c r="C2533" s="104" t="s">
        <v>6448</v>
      </c>
      <c r="D2533" s="104" t="s">
        <v>6450</v>
      </c>
      <c r="E2533" s="2">
        <v>83848</v>
      </c>
      <c r="F2533" s="2">
        <v>83848</v>
      </c>
    </row>
    <row r="2534" spans="1:6" x14ac:dyDescent="0.25">
      <c r="A2534" s="104">
        <v>191153</v>
      </c>
      <c r="B2534" s="104" t="s">
        <v>947</v>
      </c>
      <c r="C2534" s="104" t="s">
        <v>22508</v>
      </c>
      <c r="D2534" s="104" t="s">
        <v>22509</v>
      </c>
      <c r="E2534" s="2">
        <v>3489</v>
      </c>
      <c r="F2534" s="2">
        <v>3489</v>
      </c>
    </row>
    <row r="2535" spans="1:6" x14ac:dyDescent="0.25">
      <c r="A2535" s="104">
        <v>28572</v>
      </c>
      <c r="B2535" s="104" t="s">
        <v>947</v>
      </c>
      <c r="C2535" s="104" t="s">
        <v>6800</v>
      </c>
      <c r="D2535" s="104" t="s">
        <v>6802</v>
      </c>
      <c r="E2535" s="2">
        <v>14618</v>
      </c>
      <c r="F2535" s="2">
        <v>14618</v>
      </c>
    </row>
    <row r="2536" spans="1:6" x14ac:dyDescent="0.25">
      <c r="A2536" s="104">
        <v>28567</v>
      </c>
      <c r="B2536" s="104" t="s">
        <v>947</v>
      </c>
      <c r="C2536" s="104" t="s">
        <v>6478</v>
      </c>
      <c r="D2536" s="104" t="s">
        <v>6480</v>
      </c>
      <c r="E2536" s="2">
        <v>57136</v>
      </c>
      <c r="F2536" s="2">
        <v>57136</v>
      </c>
    </row>
    <row r="2537" spans="1:6" x14ac:dyDescent="0.25">
      <c r="A2537" s="104">
        <v>608508</v>
      </c>
      <c r="B2537" s="104" t="s">
        <v>947</v>
      </c>
      <c r="C2537" s="104" t="s">
        <v>14024</v>
      </c>
      <c r="D2537" s="104" t="s">
        <v>14026</v>
      </c>
      <c r="E2537" s="2">
        <v>4639</v>
      </c>
      <c r="F2537" s="2">
        <v>4639</v>
      </c>
    </row>
    <row r="2538" spans="1:6" x14ac:dyDescent="0.25">
      <c r="A2538" s="104">
        <v>448055</v>
      </c>
      <c r="B2538" s="104" t="s">
        <v>947</v>
      </c>
      <c r="C2538" s="104" t="s">
        <v>11883</v>
      </c>
      <c r="D2538" s="104" t="s">
        <v>11885</v>
      </c>
      <c r="E2538" s="2">
        <v>13056</v>
      </c>
      <c r="F2538" s="2">
        <v>13056</v>
      </c>
    </row>
    <row r="2539" spans="1:6" x14ac:dyDescent="0.25">
      <c r="A2539" s="104">
        <v>92809</v>
      </c>
      <c r="B2539" s="104" t="s">
        <v>947</v>
      </c>
      <c r="C2539" s="104" t="s">
        <v>9489</v>
      </c>
      <c r="D2539" s="104" t="s">
        <v>9491</v>
      </c>
      <c r="E2539" s="2">
        <v>27577</v>
      </c>
      <c r="F2539" s="2">
        <v>27577</v>
      </c>
    </row>
    <row r="2540" spans="1:6" x14ac:dyDescent="0.25">
      <c r="A2540" s="104">
        <v>872007</v>
      </c>
      <c r="B2540" s="104" t="s">
        <v>947</v>
      </c>
      <c r="C2540" s="104" t="s">
        <v>22510</v>
      </c>
      <c r="D2540" s="104" t="s">
        <v>22511</v>
      </c>
      <c r="E2540" s="2">
        <v>7984</v>
      </c>
      <c r="F2540" s="2">
        <v>7984</v>
      </c>
    </row>
    <row r="2541" spans="1:6" x14ac:dyDescent="0.25">
      <c r="A2541" s="104">
        <v>673583</v>
      </c>
      <c r="B2541" s="104" t="s">
        <v>947</v>
      </c>
      <c r="C2541" s="104" t="s">
        <v>15189</v>
      </c>
      <c r="D2541" s="104" t="s">
        <v>15191</v>
      </c>
      <c r="E2541" s="2">
        <v>0</v>
      </c>
      <c r="F2541" s="2">
        <v>0</v>
      </c>
    </row>
    <row r="2542" spans="1:6" x14ac:dyDescent="0.25">
      <c r="A2542" s="104">
        <v>24740</v>
      </c>
      <c r="B2542" s="104" t="s">
        <v>947</v>
      </c>
      <c r="C2542" s="104" t="s">
        <v>6439</v>
      </c>
      <c r="D2542" s="104" t="s">
        <v>6441</v>
      </c>
      <c r="E2542" s="2">
        <v>38090</v>
      </c>
      <c r="F2542" s="2">
        <v>38090</v>
      </c>
    </row>
    <row r="2543" spans="1:6" x14ac:dyDescent="0.25">
      <c r="A2543" s="104">
        <v>687399</v>
      </c>
      <c r="B2543" s="104" t="s">
        <v>947</v>
      </c>
      <c r="C2543" s="104" t="s">
        <v>16517</v>
      </c>
      <c r="D2543" s="104" t="s">
        <v>16519</v>
      </c>
      <c r="E2543" s="2">
        <v>7416</v>
      </c>
      <c r="F2543" s="2">
        <v>7416</v>
      </c>
    </row>
    <row r="2544" spans="1:6" x14ac:dyDescent="0.25">
      <c r="A2544" s="104">
        <v>187467</v>
      </c>
      <c r="B2544" s="104" t="s">
        <v>947</v>
      </c>
      <c r="C2544" s="104" t="s">
        <v>7810</v>
      </c>
      <c r="D2544" s="104" t="s">
        <v>7812</v>
      </c>
      <c r="E2544" s="2">
        <v>15944</v>
      </c>
      <c r="F2544" s="2">
        <v>15944</v>
      </c>
    </row>
    <row r="2545" spans="1:6" x14ac:dyDescent="0.25">
      <c r="A2545" s="104">
        <v>24734</v>
      </c>
      <c r="B2545" s="104" t="s">
        <v>947</v>
      </c>
      <c r="C2545" s="104" t="s">
        <v>6094</v>
      </c>
      <c r="D2545" s="104" t="s">
        <v>6096</v>
      </c>
      <c r="E2545" s="2">
        <v>71140</v>
      </c>
      <c r="F2545" s="2">
        <v>71140</v>
      </c>
    </row>
    <row r="2546" spans="1:6" x14ac:dyDescent="0.25">
      <c r="A2546" s="104">
        <v>24726</v>
      </c>
      <c r="B2546" s="104" t="s">
        <v>947</v>
      </c>
      <c r="C2546" s="104" t="s">
        <v>12600</v>
      </c>
      <c r="D2546" s="104" t="s">
        <v>12602</v>
      </c>
      <c r="E2546" s="2">
        <v>14464</v>
      </c>
      <c r="F2546" s="2">
        <v>14464</v>
      </c>
    </row>
    <row r="2547" spans="1:6" x14ac:dyDescent="0.25">
      <c r="A2547" s="104">
        <v>738722</v>
      </c>
      <c r="B2547" s="104" t="s">
        <v>947</v>
      </c>
      <c r="C2547" s="104" t="s">
        <v>13133</v>
      </c>
      <c r="D2547" s="104" t="s">
        <v>13135</v>
      </c>
      <c r="E2547" s="2">
        <v>11575</v>
      </c>
      <c r="F2547" s="2">
        <v>11575</v>
      </c>
    </row>
    <row r="2548" spans="1:6" x14ac:dyDescent="0.25">
      <c r="A2548" s="104">
        <v>24707</v>
      </c>
      <c r="B2548" s="104" t="s">
        <v>947</v>
      </c>
      <c r="C2548" s="104" t="s">
        <v>16082</v>
      </c>
      <c r="D2548" s="104" t="s">
        <v>16084</v>
      </c>
      <c r="E2548" s="2">
        <v>7654</v>
      </c>
      <c r="F2548" s="2">
        <v>7654</v>
      </c>
    </row>
    <row r="2549" spans="1:6" x14ac:dyDescent="0.25">
      <c r="A2549" s="104">
        <v>892524</v>
      </c>
      <c r="B2549" s="104" t="s">
        <v>947</v>
      </c>
      <c r="C2549" s="104" t="s">
        <v>22512</v>
      </c>
      <c r="D2549" s="104" t="s">
        <v>22513</v>
      </c>
      <c r="E2549" s="2">
        <v>547</v>
      </c>
      <c r="F2549" s="2">
        <v>547</v>
      </c>
    </row>
    <row r="2550" spans="1:6" x14ac:dyDescent="0.25">
      <c r="A2550" s="104">
        <v>24708</v>
      </c>
      <c r="B2550" s="104" t="s">
        <v>947</v>
      </c>
      <c r="C2550" s="104" t="s">
        <v>3674</v>
      </c>
      <c r="D2550" s="104" t="s">
        <v>3676</v>
      </c>
      <c r="E2550" s="2">
        <v>138296</v>
      </c>
      <c r="F2550" s="2">
        <v>138296</v>
      </c>
    </row>
    <row r="2551" spans="1:6" x14ac:dyDescent="0.25">
      <c r="A2551" s="104">
        <v>454826</v>
      </c>
      <c r="B2551" s="104" t="s">
        <v>947</v>
      </c>
      <c r="C2551" s="104" t="s">
        <v>12525</v>
      </c>
      <c r="D2551" s="104" t="s">
        <v>12527</v>
      </c>
      <c r="E2551" s="2">
        <v>13439</v>
      </c>
      <c r="F2551" s="2">
        <v>13439</v>
      </c>
    </row>
    <row r="2552" spans="1:6" x14ac:dyDescent="0.25">
      <c r="A2552" s="104">
        <v>22094</v>
      </c>
      <c r="B2552" s="104" t="s">
        <v>947</v>
      </c>
      <c r="C2552" s="104" t="s">
        <v>11801</v>
      </c>
      <c r="D2552" s="104" t="s">
        <v>11803</v>
      </c>
      <c r="E2552" s="2">
        <v>9959</v>
      </c>
      <c r="F2552" s="2">
        <v>9959</v>
      </c>
    </row>
    <row r="2553" spans="1:6" x14ac:dyDescent="0.25">
      <c r="A2553" s="104">
        <v>712234</v>
      </c>
      <c r="B2553" s="104" t="s">
        <v>947</v>
      </c>
      <c r="C2553" s="104" t="s">
        <v>2954</v>
      </c>
      <c r="D2553" s="104" t="s">
        <v>2956</v>
      </c>
      <c r="E2553" s="2">
        <v>184515</v>
      </c>
      <c r="F2553" s="2">
        <v>184515</v>
      </c>
    </row>
    <row r="2554" spans="1:6" x14ac:dyDescent="0.25">
      <c r="A2554" s="104">
        <v>679775</v>
      </c>
      <c r="B2554" s="104" t="s">
        <v>947</v>
      </c>
      <c r="C2554" s="104" t="s">
        <v>6319</v>
      </c>
      <c r="D2554" s="104" t="s">
        <v>6321</v>
      </c>
      <c r="E2554" s="2">
        <v>57585</v>
      </c>
      <c r="F2554" s="2">
        <v>57585</v>
      </c>
    </row>
    <row r="2555" spans="1:6" x14ac:dyDescent="0.25">
      <c r="A2555" s="104">
        <v>28040</v>
      </c>
      <c r="B2555" s="104" t="s">
        <v>947</v>
      </c>
      <c r="C2555" s="104" t="s">
        <v>11050</v>
      </c>
      <c r="D2555" s="104" t="s">
        <v>11052</v>
      </c>
      <c r="E2555" s="2">
        <v>4572</v>
      </c>
      <c r="F2555" s="2">
        <v>4572</v>
      </c>
    </row>
    <row r="2556" spans="1:6" x14ac:dyDescent="0.25">
      <c r="A2556" s="104">
        <v>25645</v>
      </c>
      <c r="B2556" s="104" t="s">
        <v>947</v>
      </c>
      <c r="C2556" s="104" t="s">
        <v>2999</v>
      </c>
      <c r="D2556" s="104" t="s">
        <v>3001</v>
      </c>
      <c r="E2556" s="2">
        <v>213658</v>
      </c>
      <c r="F2556" s="2">
        <v>213658</v>
      </c>
    </row>
    <row r="2557" spans="1:6" x14ac:dyDescent="0.25">
      <c r="A2557" s="104">
        <v>28446</v>
      </c>
      <c r="B2557" s="104" t="s">
        <v>947</v>
      </c>
      <c r="C2557" s="104" t="s">
        <v>3360</v>
      </c>
      <c r="D2557" s="104" t="s">
        <v>22217</v>
      </c>
      <c r="E2557" s="2">
        <v>73346</v>
      </c>
      <c r="F2557" s="2">
        <v>73346</v>
      </c>
    </row>
    <row r="2558" spans="1:6" x14ac:dyDescent="0.25">
      <c r="A2558" s="104">
        <v>528862</v>
      </c>
      <c r="B2558" s="104" t="s">
        <v>947</v>
      </c>
      <c r="C2558" s="104" t="s">
        <v>16981</v>
      </c>
      <c r="D2558" s="104" t="s">
        <v>16983</v>
      </c>
      <c r="E2558" s="2">
        <v>635</v>
      </c>
      <c r="F2558" s="2">
        <v>635</v>
      </c>
    </row>
    <row r="2559" spans="1:6" x14ac:dyDescent="0.25">
      <c r="A2559" s="104">
        <v>444416</v>
      </c>
      <c r="B2559" s="104" t="s">
        <v>947</v>
      </c>
      <c r="C2559" s="104" t="s">
        <v>8182</v>
      </c>
      <c r="D2559" s="104" t="s">
        <v>8184</v>
      </c>
      <c r="E2559" s="2">
        <v>31567</v>
      </c>
      <c r="F2559" s="2">
        <v>31567</v>
      </c>
    </row>
    <row r="2560" spans="1:6" x14ac:dyDescent="0.25">
      <c r="A2560" s="104">
        <v>553038</v>
      </c>
      <c r="B2560" s="104" t="s">
        <v>947</v>
      </c>
      <c r="C2560" s="104" t="s">
        <v>6115</v>
      </c>
      <c r="D2560" s="104" t="s">
        <v>6117</v>
      </c>
      <c r="E2560" s="2">
        <v>191445</v>
      </c>
      <c r="F2560" s="2">
        <v>191445</v>
      </c>
    </row>
    <row r="2561" spans="1:6" x14ac:dyDescent="0.25">
      <c r="A2561" s="104">
        <v>24235</v>
      </c>
      <c r="B2561" s="104" t="s">
        <v>947</v>
      </c>
      <c r="C2561" s="104" t="s">
        <v>11418</v>
      </c>
      <c r="D2561" s="104" t="s">
        <v>11420</v>
      </c>
      <c r="E2561" s="2">
        <v>4110</v>
      </c>
      <c r="F2561" s="2">
        <v>4110</v>
      </c>
    </row>
    <row r="2562" spans="1:6" x14ac:dyDescent="0.25">
      <c r="A2562" s="104">
        <v>581753</v>
      </c>
      <c r="B2562" s="104" t="s">
        <v>947</v>
      </c>
      <c r="C2562" s="104" t="s">
        <v>3931</v>
      </c>
      <c r="D2562" s="104" t="s">
        <v>3933</v>
      </c>
      <c r="E2562" s="2">
        <v>81432</v>
      </c>
      <c r="F2562" s="2">
        <v>81432</v>
      </c>
    </row>
    <row r="2563" spans="1:6" x14ac:dyDescent="0.25">
      <c r="A2563" s="104">
        <v>26047</v>
      </c>
      <c r="B2563" s="104" t="s">
        <v>947</v>
      </c>
      <c r="C2563" s="104" t="s">
        <v>10076</v>
      </c>
      <c r="D2563" s="104" t="s">
        <v>10078</v>
      </c>
      <c r="E2563" s="2">
        <v>50445</v>
      </c>
      <c r="F2563" s="2">
        <v>50445</v>
      </c>
    </row>
    <row r="2564" spans="1:6" x14ac:dyDescent="0.25">
      <c r="A2564" s="104">
        <v>20809</v>
      </c>
      <c r="B2564" s="104" t="s">
        <v>947</v>
      </c>
      <c r="C2564" s="104" t="s">
        <v>1044</v>
      </c>
      <c r="D2564" s="104" t="s">
        <v>21652</v>
      </c>
      <c r="E2564" s="2">
        <v>1150722</v>
      </c>
      <c r="F2564" s="2">
        <v>1150722</v>
      </c>
    </row>
    <row r="2565" spans="1:6" x14ac:dyDescent="0.25">
      <c r="A2565" s="104">
        <v>23796</v>
      </c>
      <c r="B2565" s="104" t="s">
        <v>947</v>
      </c>
      <c r="C2565" s="104" t="s">
        <v>2120</v>
      </c>
      <c r="D2565" s="104" t="s">
        <v>21863</v>
      </c>
      <c r="E2565" s="2">
        <v>264721</v>
      </c>
      <c r="F2565" s="2">
        <v>264721</v>
      </c>
    </row>
    <row r="2566" spans="1:6" x14ac:dyDescent="0.25">
      <c r="A2566" s="104">
        <v>214789</v>
      </c>
      <c r="B2566" s="104" t="s">
        <v>947</v>
      </c>
      <c r="C2566" s="104" t="s">
        <v>2330</v>
      </c>
      <c r="D2566" s="104" t="s">
        <v>2332</v>
      </c>
      <c r="E2566" s="2">
        <v>235663</v>
      </c>
      <c r="F2566" s="2">
        <v>235663</v>
      </c>
    </row>
    <row r="2567" spans="1:6" x14ac:dyDescent="0.25">
      <c r="A2567" s="104">
        <v>23298</v>
      </c>
      <c r="B2567" s="104" t="s">
        <v>947</v>
      </c>
      <c r="C2567" s="104" t="s">
        <v>13480</v>
      </c>
      <c r="D2567" s="104" t="s">
        <v>13482</v>
      </c>
      <c r="E2567" s="2">
        <v>14984</v>
      </c>
      <c r="F2567" s="2">
        <v>14984</v>
      </c>
    </row>
    <row r="2568" spans="1:6" x14ac:dyDescent="0.25">
      <c r="A2568" s="104">
        <v>442182</v>
      </c>
      <c r="B2568" s="104" t="s">
        <v>947</v>
      </c>
      <c r="C2568" s="104" t="s">
        <v>3055</v>
      </c>
      <c r="D2568" s="104" t="s">
        <v>3056</v>
      </c>
      <c r="E2568" s="2">
        <v>104024</v>
      </c>
      <c r="F2568" s="2">
        <v>104024</v>
      </c>
    </row>
    <row r="2569" spans="1:6" x14ac:dyDescent="0.25">
      <c r="A2569" s="104">
        <v>205513</v>
      </c>
      <c r="B2569" s="104" t="s">
        <v>947</v>
      </c>
      <c r="C2569" s="104" t="s">
        <v>15177</v>
      </c>
      <c r="D2569" s="104" t="s">
        <v>15179</v>
      </c>
      <c r="E2569" s="2">
        <v>9411</v>
      </c>
      <c r="F2569" s="2">
        <v>9411</v>
      </c>
    </row>
    <row r="2570" spans="1:6" x14ac:dyDescent="0.25">
      <c r="A2570" s="104">
        <v>28626</v>
      </c>
      <c r="B2570" s="104" t="s">
        <v>947</v>
      </c>
      <c r="C2570" s="104" t="s">
        <v>8020</v>
      </c>
      <c r="D2570" s="104" t="s">
        <v>8022</v>
      </c>
      <c r="E2570" s="2">
        <v>16453</v>
      </c>
      <c r="F2570" s="2">
        <v>16453</v>
      </c>
    </row>
    <row r="2571" spans="1:6" x14ac:dyDescent="0.25">
      <c r="A2571" s="104">
        <v>28658</v>
      </c>
      <c r="B2571" s="104" t="s">
        <v>947</v>
      </c>
      <c r="C2571" s="104" t="s">
        <v>14126</v>
      </c>
      <c r="D2571" s="104" t="s">
        <v>14128</v>
      </c>
      <c r="E2571" s="2">
        <v>13155</v>
      </c>
      <c r="F2571" s="2">
        <v>13155</v>
      </c>
    </row>
    <row r="2572" spans="1:6" x14ac:dyDescent="0.25">
      <c r="A2572" s="104">
        <v>28628</v>
      </c>
      <c r="B2572" s="104" t="s">
        <v>947</v>
      </c>
      <c r="C2572" s="104" t="s">
        <v>2615</v>
      </c>
      <c r="D2572" s="104" t="s">
        <v>2617</v>
      </c>
      <c r="E2572" s="2">
        <v>235046</v>
      </c>
      <c r="F2572" s="2">
        <v>235046</v>
      </c>
    </row>
    <row r="2573" spans="1:6" x14ac:dyDescent="0.25">
      <c r="A2573" s="104">
        <v>202055</v>
      </c>
      <c r="B2573" s="104" t="s">
        <v>947</v>
      </c>
      <c r="C2573" s="104" t="s">
        <v>16655</v>
      </c>
      <c r="D2573" s="104" t="s">
        <v>16657</v>
      </c>
      <c r="E2573" s="2">
        <v>481</v>
      </c>
      <c r="F2573" s="2">
        <v>481</v>
      </c>
    </row>
    <row r="2574" spans="1:6" x14ac:dyDescent="0.25">
      <c r="A2574" s="104">
        <v>477396</v>
      </c>
      <c r="B2574" s="104" t="s">
        <v>947</v>
      </c>
      <c r="C2574" s="104" t="s">
        <v>12447</v>
      </c>
      <c r="D2574" s="104" t="s">
        <v>12449</v>
      </c>
      <c r="E2574" s="2">
        <v>5248</v>
      </c>
      <c r="F2574" s="2">
        <v>5248</v>
      </c>
    </row>
    <row r="2575" spans="1:6" x14ac:dyDescent="0.25">
      <c r="A2575" s="104">
        <v>28652</v>
      </c>
      <c r="B2575" s="104" t="s">
        <v>947</v>
      </c>
      <c r="C2575" s="104" t="s">
        <v>8920</v>
      </c>
      <c r="D2575" s="104" t="s">
        <v>22218</v>
      </c>
      <c r="E2575" s="2">
        <v>28314</v>
      </c>
      <c r="F2575" s="2">
        <v>28314</v>
      </c>
    </row>
    <row r="2576" spans="1:6" x14ac:dyDescent="0.25">
      <c r="A2576" s="104">
        <v>28647</v>
      </c>
      <c r="B2576" s="104" t="s">
        <v>947</v>
      </c>
      <c r="C2576" s="104" t="s">
        <v>9288</v>
      </c>
      <c r="D2576" s="104" t="s">
        <v>9290</v>
      </c>
      <c r="E2576" s="2">
        <v>28278</v>
      </c>
      <c r="F2576" s="2">
        <v>28278</v>
      </c>
    </row>
    <row r="2577" spans="1:6" x14ac:dyDescent="0.25">
      <c r="A2577" s="104">
        <v>439664</v>
      </c>
      <c r="B2577" s="104" t="s">
        <v>947</v>
      </c>
      <c r="C2577" s="104" t="s">
        <v>12360</v>
      </c>
      <c r="D2577" s="104" t="s">
        <v>12362</v>
      </c>
      <c r="E2577" s="2">
        <v>11771</v>
      </c>
      <c r="F2577" s="2">
        <v>11771</v>
      </c>
    </row>
    <row r="2578" spans="1:6" x14ac:dyDescent="0.25">
      <c r="A2578" s="104">
        <v>28631</v>
      </c>
      <c r="B2578" s="104" t="s">
        <v>947</v>
      </c>
      <c r="C2578" s="104" t="s">
        <v>4435</v>
      </c>
      <c r="D2578" s="104" t="s">
        <v>4437</v>
      </c>
      <c r="E2578" s="2">
        <v>108648</v>
      </c>
      <c r="F2578" s="2">
        <v>108648</v>
      </c>
    </row>
    <row r="2579" spans="1:6" x14ac:dyDescent="0.25">
      <c r="A2579" s="104">
        <v>28632</v>
      </c>
      <c r="B2579" s="104" t="s">
        <v>947</v>
      </c>
      <c r="C2579" s="104" t="s">
        <v>9492</v>
      </c>
      <c r="D2579" s="104" t="s">
        <v>9494</v>
      </c>
      <c r="E2579" s="2">
        <v>17097</v>
      </c>
      <c r="F2579" s="2">
        <v>17097</v>
      </c>
    </row>
    <row r="2580" spans="1:6" x14ac:dyDescent="0.25">
      <c r="A2580" s="104">
        <v>25085</v>
      </c>
      <c r="B2580" s="104" t="s">
        <v>947</v>
      </c>
      <c r="C2580" s="104" t="s">
        <v>9315</v>
      </c>
      <c r="D2580" s="104" t="s">
        <v>9317</v>
      </c>
      <c r="E2580" s="2">
        <v>24027</v>
      </c>
      <c r="F2580" s="2">
        <v>24027</v>
      </c>
    </row>
    <row r="2581" spans="1:6" x14ac:dyDescent="0.25">
      <c r="A2581" s="104">
        <v>20578</v>
      </c>
      <c r="B2581" s="104" t="s">
        <v>947</v>
      </c>
      <c r="C2581" s="104" t="s">
        <v>5213</v>
      </c>
      <c r="D2581" s="104" t="s">
        <v>5215</v>
      </c>
      <c r="E2581" s="2">
        <v>62277</v>
      </c>
      <c r="F2581" s="2">
        <v>62277</v>
      </c>
    </row>
    <row r="2582" spans="1:6" x14ac:dyDescent="0.25">
      <c r="A2582" s="104">
        <v>28547</v>
      </c>
      <c r="B2582" s="104" t="s">
        <v>947</v>
      </c>
      <c r="C2582" s="104" t="s">
        <v>11886</v>
      </c>
      <c r="D2582" s="104" t="s">
        <v>22219</v>
      </c>
      <c r="E2582" s="2">
        <v>5672</v>
      </c>
      <c r="F2582" s="2">
        <v>5672</v>
      </c>
    </row>
    <row r="2583" spans="1:6" x14ac:dyDescent="0.25">
      <c r="A2583" s="104">
        <v>611776</v>
      </c>
      <c r="B2583" s="104" t="s">
        <v>947</v>
      </c>
      <c r="C2583" s="104" t="s">
        <v>11615</v>
      </c>
      <c r="D2583" s="104" t="s">
        <v>11617</v>
      </c>
      <c r="E2583" s="2">
        <v>6676</v>
      </c>
      <c r="F2583" s="2">
        <v>6676</v>
      </c>
    </row>
    <row r="2584" spans="1:6" x14ac:dyDescent="0.25">
      <c r="A2584" s="104">
        <v>22845</v>
      </c>
      <c r="B2584" s="104" t="s">
        <v>947</v>
      </c>
      <c r="C2584" s="104" t="s">
        <v>1439</v>
      </c>
      <c r="D2584" s="104" t="s">
        <v>1441</v>
      </c>
      <c r="E2584" s="2">
        <v>495557</v>
      </c>
      <c r="F2584" s="2">
        <v>495557</v>
      </c>
    </row>
    <row r="2585" spans="1:6" x14ac:dyDescent="0.25">
      <c r="A2585" s="104">
        <v>27804</v>
      </c>
      <c r="B2585" s="104" t="s">
        <v>947</v>
      </c>
      <c r="C2585" s="104" t="s">
        <v>15371</v>
      </c>
      <c r="D2585" s="104" t="s">
        <v>15373</v>
      </c>
      <c r="E2585" s="2">
        <v>4677</v>
      </c>
      <c r="F2585" s="2">
        <v>4677</v>
      </c>
    </row>
    <row r="2586" spans="1:6" x14ac:dyDescent="0.25">
      <c r="A2586" s="104">
        <v>27437</v>
      </c>
      <c r="B2586" s="104" t="s">
        <v>947</v>
      </c>
      <c r="C2586" s="104" t="s">
        <v>16337</v>
      </c>
      <c r="D2586" s="104" t="s">
        <v>16339</v>
      </c>
      <c r="E2586" s="2">
        <v>9070</v>
      </c>
      <c r="F2586" s="2">
        <v>9070</v>
      </c>
    </row>
    <row r="2587" spans="1:6" x14ac:dyDescent="0.25">
      <c r="A2587" s="104">
        <v>20423</v>
      </c>
      <c r="B2587" s="104" t="s">
        <v>947</v>
      </c>
      <c r="C2587" s="104" t="s">
        <v>18736</v>
      </c>
      <c r="D2587" s="104" t="s">
        <v>18737</v>
      </c>
      <c r="E2587" s="2">
        <v>13282</v>
      </c>
      <c r="F2587" s="2">
        <v>13282</v>
      </c>
    </row>
    <row r="2588" spans="1:6" x14ac:dyDescent="0.25">
      <c r="A2588" s="104">
        <v>685061</v>
      </c>
      <c r="B2588" s="104" t="s">
        <v>947</v>
      </c>
      <c r="C2588" s="104" t="s">
        <v>12994</v>
      </c>
      <c r="D2588" s="104" t="s">
        <v>12996</v>
      </c>
      <c r="E2588" s="2">
        <v>39860</v>
      </c>
      <c r="F2588" s="2">
        <v>39860</v>
      </c>
    </row>
    <row r="2589" spans="1:6" x14ac:dyDescent="0.25">
      <c r="A2589" s="104">
        <v>21799</v>
      </c>
      <c r="B2589" s="104" t="s">
        <v>947</v>
      </c>
      <c r="C2589" s="104" t="s">
        <v>2537</v>
      </c>
      <c r="D2589" s="104" t="s">
        <v>2539</v>
      </c>
      <c r="E2589" s="2">
        <v>112722</v>
      </c>
      <c r="F2589" s="2">
        <v>112722</v>
      </c>
    </row>
    <row r="2590" spans="1:6" x14ac:dyDescent="0.25">
      <c r="A2590" s="104">
        <v>20812</v>
      </c>
      <c r="B2590" s="104" t="s">
        <v>947</v>
      </c>
      <c r="C2590" s="104" t="s">
        <v>8323</v>
      </c>
      <c r="D2590" s="104" t="s">
        <v>8325</v>
      </c>
      <c r="E2590" s="2">
        <v>42222</v>
      </c>
      <c r="F2590" s="2">
        <v>42222</v>
      </c>
    </row>
    <row r="2591" spans="1:6" x14ac:dyDescent="0.25">
      <c r="A2591" s="104">
        <v>20813</v>
      </c>
      <c r="B2591" s="104" t="s">
        <v>947</v>
      </c>
      <c r="C2591" s="104" t="s">
        <v>1014</v>
      </c>
      <c r="D2591" s="104" t="s">
        <v>1016</v>
      </c>
      <c r="E2591" s="2">
        <v>1541372</v>
      </c>
      <c r="F2591" s="2">
        <v>1541372</v>
      </c>
    </row>
    <row r="2592" spans="1:6" x14ac:dyDescent="0.25">
      <c r="A2592" s="104">
        <v>24651</v>
      </c>
      <c r="B2592" s="104" t="s">
        <v>947</v>
      </c>
      <c r="C2592" s="104" t="s">
        <v>16583</v>
      </c>
      <c r="D2592" s="104" t="s">
        <v>16585</v>
      </c>
      <c r="E2592" s="2">
        <v>1746</v>
      </c>
      <c r="F2592" s="2">
        <v>1746</v>
      </c>
    </row>
    <row r="2593" spans="1:6" x14ac:dyDescent="0.25">
      <c r="A2593" s="104">
        <v>23794</v>
      </c>
      <c r="B2593" s="104" t="s">
        <v>947</v>
      </c>
      <c r="C2593" s="104" t="s">
        <v>10046</v>
      </c>
      <c r="D2593" s="104" t="s">
        <v>10048</v>
      </c>
      <c r="E2593" s="2">
        <v>61244</v>
      </c>
      <c r="F2593" s="2">
        <v>61244</v>
      </c>
    </row>
    <row r="2594" spans="1:6" x14ac:dyDescent="0.25">
      <c r="A2594" s="104">
        <v>207368</v>
      </c>
      <c r="B2594" s="104" t="s">
        <v>947</v>
      </c>
      <c r="C2594" s="104" t="s">
        <v>7837</v>
      </c>
      <c r="D2594" s="104" t="s">
        <v>7839</v>
      </c>
      <c r="E2594" s="2">
        <v>59044</v>
      </c>
      <c r="F2594" s="2">
        <v>59044</v>
      </c>
    </row>
    <row r="2595" spans="1:6" x14ac:dyDescent="0.25">
      <c r="A2595" s="104">
        <v>23119</v>
      </c>
      <c r="B2595" s="104" t="s">
        <v>947</v>
      </c>
      <c r="C2595" s="104" t="s">
        <v>9228</v>
      </c>
      <c r="D2595" s="104" t="s">
        <v>9230</v>
      </c>
      <c r="E2595" s="2">
        <v>46304</v>
      </c>
      <c r="F2595" s="2">
        <v>46304</v>
      </c>
    </row>
    <row r="2596" spans="1:6" x14ac:dyDescent="0.25">
      <c r="A2596" s="104">
        <v>23434</v>
      </c>
      <c r="B2596" s="104" t="s">
        <v>947</v>
      </c>
      <c r="C2596" s="104" t="s">
        <v>5579</v>
      </c>
      <c r="D2596" s="104" t="s">
        <v>5581</v>
      </c>
      <c r="E2596" s="2">
        <v>17173</v>
      </c>
      <c r="F2596" s="2">
        <v>17173</v>
      </c>
    </row>
    <row r="2597" spans="1:6" x14ac:dyDescent="0.25">
      <c r="A2597" s="104">
        <v>27512</v>
      </c>
      <c r="B2597" s="104" t="s">
        <v>947</v>
      </c>
      <c r="C2597" s="104" t="s">
        <v>7261</v>
      </c>
      <c r="D2597" s="104" t="s">
        <v>7263</v>
      </c>
      <c r="E2597" s="2">
        <v>70667</v>
      </c>
      <c r="F2597" s="2">
        <v>70667</v>
      </c>
    </row>
    <row r="2598" spans="1:6" x14ac:dyDescent="0.25">
      <c r="A2598" s="104">
        <v>24870</v>
      </c>
      <c r="B2598" s="104" t="s">
        <v>947</v>
      </c>
      <c r="C2598" s="104" t="s">
        <v>2117</v>
      </c>
      <c r="D2598" s="104" t="s">
        <v>2119</v>
      </c>
      <c r="E2598" s="2">
        <v>255306</v>
      </c>
      <c r="F2598" s="2">
        <v>255306</v>
      </c>
    </row>
    <row r="2599" spans="1:6" x14ac:dyDescent="0.25">
      <c r="A2599" s="104">
        <v>28579</v>
      </c>
      <c r="B2599" s="104" t="s">
        <v>947</v>
      </c>
      <c r="C2599" s="104" t="s">
        <v>13042</v>
      </c>
      <c r="D2599" s="104" t="s">
        <v>13044</v>
      </c>
      <c r="E2599" s="2">
        <v>15559</v>
      </c>
      <c r="F2599" s="2">
        <v>15559</v>
      </c>
    </row>
    <row r="2600" spans="1:6" x14ac:dyDescent="0.25">
      <c r="A2600" s="104">
        <v>25778</v>
      </c>
      <c r="B2600" s="104" t="s">
        <v>947</v>
      </c>
      <c r="C2600" s="104" t="s">
        <v>17101</v>
      </c>
      <c r="D2600" s="104" t="s">
        <v>22514</v>
      </c>
      <c r="E2600" s="2">
        <v>426</v>
      </c>
      <c r="F2600" s="2">
        <v>426</v>
      </c>
    </row>
    <row r="2601" spans="1:6" x14ac:dyDescent="0.25">
      <c r="A2601" s="104">
        <v>137230</v>
      </c>
      <c r="B2601" s="104" t="s">
        <v>947</v>
      </c>
      <c r="C2601" s="104" t="s">
        <v>16206</v>
      </c>
      <c r="D2601" s="104" t="s">
        <v>16208</v>
      </c>
      <c r="E2601" s="2">
        <v>2896</v>
      </c>
      <c r="F2601" s="2">
        <v>2896</v>
      </c>
    </row>
    <row r="2602" spans="1:6" x14ac:dyDescent="0.25">
      <c r="A2602" s="104">
        <v>27777</v>
      </c>
      <c r="B2602" s="104" t="s">
        <v>947</v>
      </c>
      <c r="C2602" s="104" t="s">
        <v>10942</v>
      </c>
      <c r="D2602" s="104" t="s">
        <v>10944</v>
      </c>
      <c r="E2602" s="2">
        <v>18164</v>
      </c>
      <c r="F2602" s="2">
        <v>18164</v>
      </c>
    </row>
    <row r="2603" spans="1:6" x14ac:dyDescent="0.25">
      <c r="A2603" s="104">
        <v>21614</v>
      </c>
      <c r="B2603" s="104" t="s">
        <v>947</v>
      </c>
      <c r="C2603" s="104" t="s">
        <v>6618</v>
      </c>
      <c r="D2603" s="104" t="s">
        <v>6620</v>
      </c>
      <c r="E2603" s="2">
        <v>31210</v>
      </c>
      <c r="F2603" s="2">
        <v>31210</v>
      </c>
    </row>
    <row r="2604" spans="1:6" x14ac:dyDescent="0.25">
      <c r="A2604" s="104">
        <v>179429</v>
      </c>
      <c r="B2604" s="104" t="s">
        <v>947</v>
      </c>
      <c r="C2604" s="104" t="s">
        <v>7948</v>
      </c>
      <c r="D2604" s="104" t="s">
        <v>7950</v>
      </c>
      <c r="E2604" s="2">
        <v>48767</v>
      </c>
      <c r="F2604" s="2">
        <v>48767</v>
      </c>
    </row>
    <row r="2605" spans="1:6" x14ac:dyDescent="0.25">
      <c r="A2605" s="104">
        <v>24512</v>
      </c>
      <c r="B2605" s="104" t="s">
        <v>947</v>
      </c>
      <c r="C2605" s="104" t="s">
        <v>7055</v>
      </c>
      <c r="D2605" s="104" t="s">
        <v>21909</v>
      </c>
      <c r="E2605" s="2">
        <v>45496</v>
      </c>
      <c r="F2605" s="2">
        <v>45496</v>
      </c>
    </row>
    <row r="2606" spans="1:6" x14ac:dyDescent="0.25">
      <c r="A2606" s="104">
        <v>25820</v>
      </c>
      <c r="B2606" s="104" t="s">
        <v>947</v>
      </c>
      <c r="C2606" s="104" t="s">
        <v>11585</v>
      </c>
      <c r="D2606" s="104" t="s">
        <v>11587</v>
      </c>
      <c r="E2606" s="2">
        <v>40292</v>
      </c>
      <c r="F2606" s="2">
        <v>40292</v>
      </c>
    </row>
    <row r="2607" spans="1:6" x14ac:dyDescent="0.25">
      <c r="A2607" s="104">
        <v>25863</v>
      </c>
      <c r="B2607" s="104" t="s">
        <v>947</v>
      </c>
      <c r="C2607" s="104" t="s">
        <v>8032</v>
      </c>
      <c r="D2607" s="104" t="s">
        <v>8034</v>
      </c>
      <c r="E2607" s="2">
        <v>20531</v>
      </c>
      <c r="F2607" s="2">
        <v>20531</v>
      </c>
    </row>
    <row r="2608" spans="1:6" x14ac:dyDescent="0.25">
      <c r="A2608" s="104">
        <v>20814</v>
      </c>
      <c r="B2608" s="104" t="s">
        <v>947</v>
      </c>
      <c r="C2608" s="104" t="s">
        <v>5264</v>
      </c>
      <c r="D2608" s="104" t="s">
        <v>5266</v>
      </c>
      <c r="E2608" s="2">
        <v>253760</v>
      </c>
      <c r="F2608" s="2">
        <v>253760</v>
      </c>
    </row>
    <row r="2609" spans="1:6" x14ac:dyDescent="0.25">
      <c r="A2609" s="104">
        <v>24516</v>
      </c>
      <c r="B2609" s="104" t="s">
        <v>947</v>
      </c>
      <c r="C2609" s="104" t="s">
        <v>9753</v>
      </c>
      <c r="D2609" s="104" t="s">
        <v>9755</v>
      </c>
      <c r="E2609" s="2">
        <v>16564</v>
      </c>
      <c r="F2609" s="2">
        <v>16564</v>
      </c>
    </row>
    <row r="2610" spans="1:6" x14ac:dyDescent="0.25">
      <c r="A2610" s="104">
        <v>24509</v>
      </c>
      <c r="B2610" s="104" t="s">
        <v>947</v>
      </c>
      <c r="C2610" s="104" t="s">
        <v>7711</v>
      </c>
      <c r="D2610" s="104" t="s">
        <v>7713</v>
      </c>
      <c r="E2610" s="2">
        <v>11314</v>
      </c>
      <c r="F2610" s="2">
        <v>11314</v>
      </c>
    </row>
    <row r="2611" spans="1:6" x14ac:dyDescent="0.25">
      <c r="A2611" s="104">
        <v>678323</v>
      </c>
      <c r="B2611" s="104" t="s">
        <v>947</v>
      </c>
      <c r="C2611" s="104" t="s">
        <v>11104</v>
      </c>
      <c r="D2611" s="104" t="s">
        <v>11106</v>
      </c>
      <c r="E2611" s="2">
        <v>13612</v>
      </c>
      <c r="F2611" s="2">
        <v>13612</v>
      </c>
    </row>
    <row r="2612" spans="1:6" x14ac:dyDescent="0.25">
      <c r="A2612" s="104">
        <v>24507</v>
      </c>
      <c r="B2612" s="104" t="s">
        <v>947</v>
      </c>
      <c r="C2612" s="104" t="s">
        <v>1313</v>
      </c>
      <c r="D2612" s="104" t="s">
        <v>1315</v>
      </c>
      <c r="E2612" s="2">
        <v>573520</v>
      </c>
      <c r="F2612" s="2">
        <v>573520</v>
      </c>
    </row>
    <row r="2613" spans="1:6" x14ac:dyDescent="0.25">
      <c r="A2613" s="104">
        <v>24521</v>
      </c>
      <c r="B2613" s="104" t="s">
        <v>947</v>
      </c>
      <c r="C2613" s="104" t="s">
        <v>17020</v>
      </c>
      <c r="D2613" s="104" t="s">
        <v>17022</v>
      </c>
      <c r="E2613" s="2">
        <v>4940</v>
      </c>
      <c r="F2613" s="2">
        <v>4940</v>
      </c>
    </row>
    <row r="2614" spans="1:6" x14ac:dyDescent="0.25">
      <c r="A2614" s="104">
        <v>741860</v>
      </c>
      <c r="B2614" s="104" t="s">
        <v>947</v>
      </c>
      <c r="C2614" s="104" t="s">
        <v>10387</v>
      </c>
      <c r="D2614" s="104" t="s">
        <v>10389</v>
      </c>
      <c r="E2614" s="2">
        <v>5065</v>
      </c>
      <c r="F2614" s="2">
        <v>5065</v>
      </c>
    </row>
    <row r="2615" spans="1:6" x14ac:dyDescent="0.25">
      <c r="A2615" s="104">
        <v>792917</v>
      </c>
      <c r="B2615" s="104" t="s">
        <v>947</v>
      </c>
      <c r="C2615" s="104" t="s">
        <v>13441</v>
      </c>
      <c r="D2615" s="104" t="s">
        <v>13443</v>
      </c>
      <c r="E2615" s="2">
        <v>21214</v>
      </c>
      <c r="F2615" s="2">
        <v>21214</v>
      </c>
    </row>
    <row r="2616" spans="1:6" x14ac:dyDescent="0.25">
      <c r="A2616" s="104">
        <v>461754</v>
      </c>
      <c r="B2616" s="104" t="s">
        <v>947</v>
      </c>
      <c r="C2616" s="104" t="s">
        <v>10255</v>
      </c>
      <c r="D2616" s="104" t="s">
        <v>10257</v>
      </c>
      <c r="E2616" s="2">
        <v>17495</v>
      </c>
      <c r="F2616" s="2">
        <v>17495</v>
      </c>
    </row>
    <row r="2617" spans="1:6" x14ac:dyDescent="0.25">
      <c r="A2617" s="104">
        <v>24511</v>
      </c>
      <c r="B2617" s="104" t="s">
        <v>947</v>
      </c>
      <c r="C2617" s="104" t="s">
        <v>4964</v>
      </c>
      <c r="D2617" s="104" t="s">
        <v>4966</v>
      </c>
      <c r="E2617" s="2">
        <v>110637</v>
      </c>
      <c r="F2617" s="2">
        <v>110637</v>
      </c>
    </row>
    <row r="2618" spans="1:6" x14ac:dyDescent="0.25">
      <c r="A2618" s="104">
        <v>24508</v>
      </c>
      <c r="B2618" s="104" t="s">
        <v>947</v>
      </c>
      <c r="C2618" s="104" t="s">
        <v>15490</v>
      </c>
      <c r="D2618" s="104" t="s">
        <v>21910</v>
      </c>
      <c r="E2618" s="2">
        <v>1795</v>
      </c>
      <c r="F2618" s="2">
        <v>1795</v>
      </c>
    </row>
    <row r="2619" spans="1:6" x14ac:dyDescent="0.25">
      <c r="A2619" s="104">
        <v>600566</v>
      </c>
      <c r="B2619" s="104" t="s">
        <v>947</v>
      </c>
      <c r="C2619" s="104" t="s">
        <v>22515</v>
      </c>
      <c r="D2619" s="104" t="s">
        <v>22516</v>
      </c>
      <c r="E2619" s="2">
        <v>3203</v>
      </c>
      <c r="F2619" s="2">
        <v>3203</v>
      </c>
    </row>
    <row r="2620" spans="1:6" x14ac:dyDescent="0.25">
      <c r="A2620" s="104">
        <v>863179</v>
      </c>
      <c r="B2620" s="104" t="s">
        <v>947</v>
      </c>
      <c r="C2620" s="104" t="s">
        <v>22039</v>
      </c>
      <c r="D2620" s="104" t="s">
        <v>22040</v>
      </c>
      <c r="E2620" s="2">
        <v>13249</v>
      </c>
      <c r="F2620" s="2">
        <v>13249</v>
      </c>
    </row>
    <row r="2621" spans="1:6" x14ac:dyDescent="0.25">
      <c r="A2621" s="104">
        <v>585911</v>
      </c>
      <c r="B2621" s="104" t="s">
        <v>947</v>
      </c>
      <c r="C2621" s="104" t="s">
        <v>13724</v>
      </c>
      <c r="D2621" s="104" t="s">
        <v>13726</v>
      </c>
      <c r="E2621" s="2">
        <v>6816</v>
      </c>
      <c r="F2621" s="2">
        <v>6816</v>
      </c>
    </row>
    <row r="2622" spans="1:6" x14ac:dyDescent="0.25">
      <c r="A2622" s="104">
        <v>22345</v>
      </c>
      <c r="B2622" s="104" t="s">
        <v>947</v>
      </c>
      <c r="C2622" s="104" t="s">
        <v>10528</v>
      </c>
      <c r="D2622" s="104" t="s">
        <v>10530</v>
      </c>
      <c r="E2622" s="2">
        <v>12514</v>
      </c>
      <c r="F2622" s="2">
        <v>12514</v>
      </c>
    </row>
    <row r="2623" spans="1:6" x14ac:dyDescent="0.25">
      <c r="A2623" s="104">
        <v>23299</v>
      </c>
      <c r="B2623" s="104" t="s">
        <v>947</v>
      </c>
      <c r="C2623" s="104" t="s">
        <v>8137</v>
      </c>
      <c r="D2623" s="104" t="s">
        <v>8139</v>
      </c>
      <c r="E2623" s="2">
        <v>51963</v>
      </c>
      <c r="F2623" s="2">
        <v>51963</v>
      </c>
    </row>
    <row r="2624" spans="1:6" x14ac:dyDescent="0.25">
      <c r="A2624" s="104">
        <v>26926</v>
      </c>
      <c r="B2624" s="104" t="s">
        <v>947</v>
      </c>
      <c r="C2624" s="104" t="s">
        <v>13205</v>
      </c>
      <c r="D2624" s="104" t="s">
        <v>13207</v>
      </c>
      <c r="E2624" s="2">
        <v>4252</v>
      </c>
      <c r="F2624" s="2">
        <v>4252</v>
      </c>
    </row>
    <row r="2625" spans="1:6" x14ac:dyDescent="0.25">
      <c r="A2625" s="104">
        <v>449367</v>
      </c>
      <c r="B2625" s="104" t="s">
        <v>947</v>
      </c>
      <c r="C2625" s="104" t="s">
        <v>6550</v>
      </c>
      <c r="D2625" s="104" t="s">
        <v>6552</v>
      </c>
      <c r="E2625" s="2">
        <v>43369</v>
      </c>
      <c r="F2625" s="2">
        <v>43369</v>
      </c>
    </row>
    <row r="2626" spans="1:6" x14ac:dyDescent="0.25">
      <c r="A2626" s="104">
        <v>26927</v>
      </c>
      <c r="B2626" s="104" t="s">
        <v>947</v>
      </c>
      <c r="C2626" s="104" t="s">
        <v>1883</v>
      </c>
      <c r="D2626" s="104" t="s">
        <v>1885</v>
      </c>
      <c r="E2626" s="2">
        <v>372643</v>
      </c>
      <c r="F2626" s="2">
        <v>372643</v>
      </c>
    </row>
    <row r="2627" spans="1:6" x14ac:dyDescent="0.25">
      <c r="A2627" s="104">
        <v>707455</v>
      </c>
      <c r="B2627" s="104" t="s">
        <v>947</v>
      </c>
      <c r="C2627" s="104" t="s">
        <v>9111</v>
      </c>
      <c r="D2627" s="104" t="s">
        <v>9113</v>
      </c>
      <c r="E2627" s="2">
        <v>18366</v>
      </c>
      <c r="F2627" s="2">
        <v>18366</v>
      </c>
    </row>
    <row r="2628" spans="1:6" x14ac:dyDescent="0.25">
      <c r="A2628" s="104">
        <v>26930</v>
      </c>
      <c r="B2628" s="104" t="s">
        <v>947</v>
      </c>
      <c r="C2628" s="104" t="s">
        <v>22517</v>
      </c>
      <c r="D2628" s="104" t="s">
        <v>22518</v>
      </c>
      <c r="E2628" s="2">
        <v>3930</v>
      </c>
      <c r="F2628" s="2">
        <v>3930</v>
      </c>
    </row>
    <row r="2629" spans="1:6" x14ac:dyDescent="0.25">
      <c r="A2629" s="104">
        <v>606911</v>
      </c>
      <c r="B2629" s="104" t="s">
        <v>947</v>
      </c>
      <c r="C2629" s="104" t="s">
        <v>12207</v>
      </c>
      <c r="D2629" s="104" t="s">
        <v>22107</v>
      </c>
      <c r="E2629" s="2">
        <v>11744</v>
      </c>
      <c r="F2629" s="2">
        <v>11744</v>
      </c>
    </row>
    <row r="2630" spans="1:6" x14ac:dyDescent="0.25">
      <c r="A2630" s="104">
        <v>20558</v>
      </c>
      <c r="B2630" s="104" t="s">
        <v>947</v>
      </c>
      <c r="C2630" s="104" t="s">
        <v>2480</v>
      </c>
      <c r="D2630" s="104" t="s">
        <v>2482</v>
      </c>
      <c r="E2630" s="2">
        <v>302844</v>
      </c>
      <c r="F2630" s="2">
        <v>302844</v>
      </c>
    </row>
    <row r="2631" spans="1:6" x14ac:dyDescent="0.25">
      <c r="A2631" s="104">
        <v>24077</v>
      </c>
      <c r="B2631" s="104" t="s">
        <v>947</v>
      </c>
      <c r="C2631" s="104" t="s">
        <v>5486</v>
      </c>
      <c r="D2631" s="104" t="s">
        <v>5488</v>
      </c>
      <c r="E2631" s="2">
        <v>57721</v>
      </c>
      <c r="F2631" s="2">
        <v>57721</v>
      </c>
    </row>
    <row r="2632" spans="1:6" x14ac:dyDescent="0.25">
      <c r="A2632" s="104">
        <v>25560</v>
      </c>
      <c r="B2632" s="104" t="s">
        <v>947</v>
      </c>
      <c r="C2632" s="104" t="s">
        <v>6615</v>
      </c>
      <c r="D2632" s="104" t="s">
        <v>6617</v>
      </c>
      <c r="E2632" s="2">
        <v>55519</v>
      </c>
      <c r="F2632" s="2">
        <v>55519</v>
      </c>
    </row>
    <row r="2633" spans="1:6" x14ac:dyDescent="0.25">
      <c r="A2633" s="104">
        <v>27857</v>
      </c>
      <c r="B2633" s="104" t="s">
        <v>947</v>
      </c>
      <c r="C2633" s="104" t="s">
        <v>13613</v>
      </c>
      <c r="D2633" s="104" t="s">
        <v>22168</v>
      </c>
      <c r="E2633" s="2">
        <v>6223</v>
      </c>
      <c r="F2633" s="2">
        <v>6223</v>
      </c>
    </row>
    <row r="2634" spans="1:6" x14ac:dyDescent="0.25">
      <c r="A2634" s="104">
        <v>21536</v>
      </c>
      <c r="B2634" s="104" t="s">
        <v>947</v>
      </c>
      <c r="C2634" s="104" t="s">
        <v>7429</v>
      </c>
      <c r="D2634" s="104" t="s">
        <v>21696</v>
      </c>
      <c r="E2634" s="2">
        <v>38063</v>
      </c>
      <c r="F2634" s="2">
        <v>38063</v>
      </c>
    </row>
    <row r="2635" spans="1:6" x14ac:dyDescent="0.25">
      <c r="A2635" s="104">
        <v>844311</v>
      </c>
      <c r="B2635" s="104" t="s">
        <v>947</v>
      </c>
      <c r="C2635" s="104" t="s">
        <v>22519</v>
      </c>
      <c r="D2635" s="104" t="s">
        <v>22520</v>
      </c>
      <c r="E2635" s="2">
        <v>5183</v>
      </c>
      <c r="F2635" s="2">
        <v>5183</v>
      </c>
    </row>
    <row r="2636" spans="1:6" x14ac:dyDescent="0.25">
      <c r="A2636" s="104">
        <v>23194</v>
      </c>
      <c r="B2636" s="104" t="s">
        <v>947</v>
      </c>
      <c r="C2636" s="104" t="s">
        <v>6316</v>
      </c>
      <c r="D2636" s="104" t="s">
        <v>6318</v>
      </c>
      <c r="E2636" s="2">
        <v>34917</v>
      </c>
      <c r="F2636" s="2">
        <v>34917</v>
      </c>
    </row>
    <row r="2637" spans="1:6" x14ac:dyDescent="0.25">
      <c r="A2637" s="104">
        <v>19732</v>
      </c>
      <c r="B2637" s="104" t="s">
        <v>947</v>
      </c>
      <c r="C2637" s="104" t="s">
        <v>12171</v>
      </c>
      <c r="D2637" s="104" t="s">
        <v>12173</v>
      </c>
      <c r="E2637" s="2">
        <v>15086</v>
      </c>
      <c r="F2637" s="2">
        <v>15086</v>
      </c>
    </row>
    <row r="2638" spans="1:6" x14ac:dyDescent="0.25">
      <c r="A2638" s="104">
        <v>20045</v>
      </c>
      <c r="B2638" s="104" t="s">
        <v>947</v>
      </c>
      <c r="C2638" s="104" t="s">
        <v>7555</v>
      </c>
      <c r="D2638" s="104" t="s">
        <v>21581</v>
      </c>
      <c r="E2638" s="2">
        <v>48174</v>
      </c>
      <c r="F2638" s="2">
        <v>48174</v>
      </c>
    </row>
    <row r="2639" spans="1:6" x14ac:dyDescent="0.25">
      <c r="A2639" s="104">
        <v>136768</v>
      </c>
      <c r="B2639" s="104" t="s">
        <v>947</v>
      </c>
      <c r="C2639" s="104" t="s">
        <v>16249</v>
      </c>
      <c r="D2639" s="104" t="s">
        <v>16251</v>
      </c>
      <c r="E2639" s="2">
        <v>2072</v>
      </c>
      <c r="F2639" s="2">
        <v>2072</v>
      </c>
    </row>
    <row r="2640" spans="1:6" x14ac:dyDescent="0.25">
      <c r="A2640" s="104">
        <v>20021</v>
      </c>
      <c r="B2640" s="104" t="s">
        <v>947</v>
      </c>
      <c r="C2640" s="104" t="s">
        <v>1026</v>
      </c>
      <c r="D2640" s="104" t="s">
        <v>1028</v>
      </c>
      <c r="E2640" s="2">
        <v>1442403</v>
      </c>
      <c r="F2640" s="2">
        <v>1442403</v>
      </c>
    </row>
    <row r="2641" spans="1:6" x14ac:dyDescent="0.25">
      <c r="A2641" s="104">
        <v>20044</v>
      </c>
      <c r="B2641" s="104" t="s">
        <v>947</v>
      </c>
      <c r="C2641" s="104" t="s">
        <v>18359</v>
      </c>
      <c r="D2641" s="104" t="s">
        <v>21582</v>
      </c>
      <c r="E2641" s="2">
        <v>1941</v>
      </c>
      <c r="F2641" s="2">
        <v>1941</v>
      </c>
    </row>
    <row r="2642" spans="1:6" x14ac:dyDescent="0.25">
      <c r="A2642" s="104">
        <v>696637</v>
      </c>
      <c r="B2642" s="104" t="s">
        <v>947</v>
      </c>
      <c r="C2642" s="104" t="s">
        <v>10879</v>
      </c>
      <c r="D2642" s="104" t="s">
        <v>10881</v>
      </c>
      <c r="E2642" s="2">
        <v>18867</v>
      </c>
      <c r="F2642" s="2">
        <v>18867</v>
      </c>
    </row>
    <row r="2643" spans="1:6" x14ac:dyDescent="0.25">
      <c r="A2643" s="104">
        <v>20022</v>
      </c>
      <c r="B2643" s="104" t="s">
        <v>947</v>
      </c>
      <c r="C2643" s="104" t="s">
        <v>4627</v>
      </c>
      <c r="D2643" s="104" t="s">
        <v>4629</v>
      </c>
      <c r="E2643" s="2">
        <v>91761</v>
      </c>
      <c r="F2643" s="2">
        <v>91761</v>
      </c>
    </row>
    <row r="2644" spans="1:6" x14ac:dyDescent="0.25">
      <c r="A2644" s="104">
        <v>22308</v>
      </c>
      <c r="B2644" s="104" t="s">
        <v>947</v>
      </c>
      <c r="C2644" s="104" t="s">
        <v>7582</v>
      </c>
      <c r="D2644" s="104" t="s">
        <v>7584</v>
      </c>
      <c r="E2644" s="2">
        <v>36660</v>
      </c>
      <c r="F2644" s="2">
        <v>36660</v>
      </c>
    </row>
    <row r="2645" spans="1:6" x14ac:dyDescent="0.25">
      <c r="A2645" s="104">
        <v>22299</v>
      </c>
      <c r="B2645" s="104" t="s">
        <v>947</v>
      </c>
      <c r="C2645" s="104" t="s">
        <v>8524</v>
      </c>
      <c r="D2645" s="104" t="s">
        <v>8526</v>
      </c>
      <c r="E2645" s="2">
        <v>34961</v>
      </c>
      <c r="F2645" s="2">
        <v>34961</v>
      </c>
    </row>
    <row r="2646" spans="1:6" x14ac:dyDescent="0.25">
      <c r="A2646" s="104">
        <v>22275</v>
      </c>
      <c r="B2646" s="104" t="s">
        <v>947</v>
      </c>
      <c r="C2646" s="104" t="s">
        <v>4733</v>
      </c>
      <c r="D2646" s="104" t="s">
        <v>21727</v>
      </c>
      <c r="E2646" s="2">
        <v>101852</v>
      </c>
      <c r="F2646" s="2">
        <v>101852</v>
      </c>
    </row>
    <row r="2647" spans="1:6" x14ac:dyDescent="0.25">
      <c r="A2647" s="104">
        <v>20815</v>
      </c>
      <c r="B2647" s="104" t="s">
        <v>947</v>
      </c>
      <c r="C2647" s="104" t="s">
        <v>1730</v>
      </c>
      <c r="D2647" s="104" t="s">
        <v>21653</v>
      </c>
      <c r="E2647" s="2">
        <v>369063</v>
      </c>
      <c r="F2647" s="2">
        <v>369063</v>
      </c>
    </row>
    <row r="2648" spans="1:6" x14ac:dyDescent="0.25">
      <c r="A2648" s="104">
        <v>474637</v>
      </c>
      <c r="B2648" s="104" t="s">
        <v>947</v>
      </c>
      <c r="C2648" s="104" t="s">
        <v>1865</v>
      </c>
      <c r="D2648" s="104" t="s">
        <v>1867</v>
      </c>
      <c r="E2648" s="2">
        <v>357368</v>
      </c>
      <c r="F2648" s="2">
        <v>357368</v>
      </c>
    </row>
    <row r="2649" spans="1:6" x14ac:dyDescent="0.25">
      <c r="A2649" s="104">
        <v>24728</v>
      </c>
      <c r="B2649" s="104" t="s">
        <v>947</v>
      </c>
      <c r="C2649" s="104" t="s">
        <v>4294</v>
      </c>
      <c r="D2649" s="104" t="s">
        <v>4296</v>
      </c>
      <c r="E2649" s="2">
        <v>117360</v>
      </c>
      <c r="F2649" s="2">
        <v>117360</v>
      </c>
    </row>
    <row r="2650" spans="1:6" x14ac:dyDescent="0.25">
      <c r="A2650" s="104">
        <v>26427</v>
      </c>
      <c r="B2650" s="104" t="s">
        <v>947</v>
      </c>
      <c r="C2650" s="104" t="s">
        <v>1934</v>
      </c>
      <c r="D2650" s="104" t="s">
        <v>1936</v>
      </c>
      <c r="E2650" s="2">
        <v>330603</v>
      </c>
      <c r="F2650" s="2">
        <v>330603</v>
      </c>
    </row>
    <row r="2651" spans="1:6" x14ac:dyDescent="0.25">
      <c r="A2651" s="104">
        <v>26657</v>
      </c>
      <c r="B2651" s="104" t="s">
        <v>947</v>
      </c>
      <c r="C2651" s="104" t="s">
        <v>1346</v>
      </c>
      <c r="D2651" s="104" t="s">
        <v>19188</v>
      </c>
      <c r="E2651" s="2">
        <v>630585</v>
      </c>
      <c r="F2651" s="2">
        <v>630585</v>
      </c>
    </row>
    <row r="2652" spans="1:6" x14ac:dyDescent="0.25">
      <c r="A2652" s="104">
        <v>21395</v>
      </c>
      <c r="B2652" s="104" t="s">
        <v>947</v>
      </c>
      <c r="C2652" s="104" t="s">
        <v>1943</v>
      </c>
      <c r="D2652" s="104" t="s">
        <v>1945</v>
      </c>
      <c r="E2652" s="2">
        <v>318131</v>
      </c>
      <c r="F2652" s="2">
        <v>318131</v>
      </c>
    </row>
    <row r="2653" spans="1:6" x14ac:dyDescent="0.25">
      <c r="A2653" s="104">
        <v>27292</v>
      </c>
      <c r="B2653" s="104" t="s">
        <v>947</v>
      </c>
      <c r="C2653" s="104" t="s">
        <v>2297</v>
      </c>
      <c r="D2653" s="104" t="s">
        <v>2299</v>
      </c>
      <c r="E2653" s="2">
        <v>142503</v>
      </c>
      <c r="F2653" s="2">
        <v>142503</v>
      </c>
    </row>
    <row r="2654" spans="1:6" x14ac:dyDescent="0.25">
      <c r="A2654" s="104">
        <v>20817</v>
      </c>
      <c r="B2654" s="104" t="s">
        <v>947</v>
      </c>
      <c r="C2654" s="104" t="s">
        <v>1017</v>
      </c>
      <c r="D2654" s="104" t="s">
        <v>1019</v>
      </c>
      <c r="E2654" s="2">
        <v>1364344</v>
      </c>
      <c r="F2654" s="2">
        <v>1364344</v>
      </c>
    </row>
    <row r="2655" spans="1:6" x14ac:dyDescent="0.25">
      <c r="A2655" s="104">
        <v>586375</v>
      </c>
      <c r="B2655" s="104" t="s">
        <v>947</v>
      </c>
      <c r="C2655" s="104" t="s">
        <v>9977</v>
      </c>
      <c r="D2655" s="104" t="s">
        <v>9979</v>
      </c>
      <c r="E2655" s="2">
        <v>13183</v>
      </c>
      <c r="F2655" s="2">
        <v>13183</v>
      </c>
    </row>
    <row r="2656" spans="1:6" x14ac:dyDescent="0.25">
      <c r="A2656" s="104">
        <v>22609</v>
      </c>
      <c r="B2656" s="104" t="s">
        <v>947</v>
      </c>
      <c r="C2656" s="104" t="s">
        <v>18849</v>
      </c>
      <c r="D2656" s="104" t="s">
        <v>18850</v>
      </c>
      <c r="E2656" s="2">
        <v>12265</v>
      </c>
      <c r="F2656" s="2">
        <v>12265</v>
      </c>
    </row>
    <row r="2657" spans="1:6" x14ac:dyDescent="0.25">
      <c r="A2657" s="104">
        <v>22577</v>
      </c>
      <c r="B2657" s="104" t="s">
        <v>947</v>
      </c>
      <c r="C2657" s="104" t="s">
        <v>13964</v>
      </c>
      <c r="D2657" s="104" t="s">
        <v>13966</v>
      </c>
      <c r="E2657" s="2">
        <v>15093</v>
      </c>
      <c r="F2657" s="2">
        <v>15093</v>
      </c>
    </row>
    <row r="2658" spans="1:6" x14ac:dyDescent="0.25">
      <c r="A2658" s="104">
        <v>22587</v>
      </c>
      <c r="B2658" s="104" t="s">
        <v>947</v>
      </c>
      <c r="C2658" s="104" t="s">
        <v>12540</v>
      </c>
      <c r="D2658" s="104" t="s">
        <v>12542</v>
      </c>
      <c r="E2658" s="2">
        <v>28101</v>
      </c>
      <c r="F2658" s="2">
        <v>28101</v>
      </c>
    </row>
    <row r="2659" spans="1:6" x14ac:dyDescent="0.25">
      <c r="A2659" s="104">
        <v>22606</v>
      </c>
      <c r="B2659" s="104" t="s">
        <v>947</v>
      </c>
      <c r="C2659" s="104" t="s">
        <v>2498</v>
      </c>
      <c r="D2659" s="104" t="s">
        <v>2500</v>
      </c>
      <c r="E2659" s="2">
        <v>210779</v>
      </c>
      <c r="F2659" s="2">
        <v>210779</v>
      </c>
    </row>
    <row r="2660" spans="1:6" x14ac:dyDescent="0.25">
      <c r="A2660" s="104">
        <v>22581</v>
      </c>
      <c r="B2660" s="104" t="s">
        <v>947</v>
      </c>
      <c r="C2660" s="104" t="s">
        <v>1445</v>
      </c>
      <c r="D2660" s="104" t="s">
        <v>1447</v>
      </c>
      <c r="E2660" s="2">
        <v>614906</v>
      </c>
      <c r="F2660" s="2">
        <v>614906</v>
      </c>
    </row>
    <row r="2661" spans="1:6" x14ac:dyDescent="0.25">
      <c r="A2661" s="104">
        <v>469643</v>
      </c>
      <c r="B2661" s="104" t="s">
        <v>947</v>
      </c>
      <c r="C2661" s="104" t="s">
        <v>20096</v>
      </c>
      <c r="D2661" s="104" t="s">
        <v>22523</v>
      </c>
      <c r="E2661" s="2">
        <v>22736</v>
      </c>
      <c r="F2661" s="2">
        <v>22736</v>
      </c>
    </row>
    <row r="2662" spans="1:6" x14ac:dyDescent="0.25">
      <c r="A2662" s="104">
        <v>208209</v>
      </c>
      <c r="B2662" s="104" t="s">
        <v>947</v>
      </c>
      <c r="C2662" s="104" t="s">
        <v>16455</v>
      </c>
      <c r="D2662" s="104" t="s">
        <v>16457</v>
      </c>
      <c r="E2662" s="2">
        <v>1939</v>
      </c>
      <c r="F2662" s="2">
        <v>1939</v>
      </c>
    </row>
    <row r="2663" spans="1:6" x14ac:dyDescent="0.25">
      <c r="A2663" s="104">
        <v>22582</v>
      </c>
      <c r="B2663" s="104" t="s">
        <v>947</v>
      </c>
      <c r="C2663" s="104" t="s">
        <v>14111</v>
      </c>
      <c r="D2663" s="104" t="s">
        <v>14113</v>
      </c>
      <c r="E2663" s="2">
        <v>7456</v>
      </c>
      <c r="F2663" s="2">
        <v>7456</v>
      </c>
    </row>
    <row r="2664" spans="1:6" x14ac:dyDescent="0.25">
      <c r="A2664" s="104">
        <v>22588</v>
      </c>
      <c r="B2664" s="104" t="s">
        <v>947</v>
      </c>
      <c r="C2664" s="104" t="s">
        <v>4108</v>
      </c>
      <c r="D2664" s="104" t="s">
        <v>4110</v>
      </c>
      <c r="E2664" s="2">
        <v>144890</v>
      </c>
      <c r="F2664" s="2">
        <v>144890</v>
      </c>
    </row>
    <row r="2665" spans="1:6" x14ac:dyDescent="0.25">
      <c r="A2665" s="104">
        <v>561096</v>
      </c>
      <c r="B2665" s="104" t="s">
        <v>947</v>
      </c>
      <c r="C2665" s="104" t="s">
        <v>14759</v>
      </c>
      <c r="D2665" s="104" t="s">
        <v>14761</v>
      </c>
      <c r="E2665" s="2">
        <v>6458</v>
      </c>
      <c r="F2665" s="2">
        <v>6458</v>
      </c>
    </row>
    <row r="2666" spans="1:6" x14ac:dyDescent="0.25">
      <c r="A2666" s="104">
        <v>22583</v>
      </c>
      <c r="B2666" s="104" t="s">
        <v>947</v>
      </c>
      <c r="C2666" s="104" t="s">
        <v>10708</v>
      </c>
      <c r="D2666" s="104" t="s">
        <v>10710</v>
      </c>
      <c r="E2666" s="2">
        <v>14973</v>
      </c>
      <c r="F2666" s="2">
        <v>14973</v>
      </c>
    </row>
    <row r="2667" spans="1:6" x14ac:dyDescent="0.25">
      <c r="A2667" s="104">
        <v>22604</v>
      </c>
      <c r="B2667" s="104" t="s">
        <v>947</v>
      </c>
      <c r="C2667" s="104" t="s">
        <v>14904</v>
      </c>
      <c r="D2667" s="104" t="s">
        <v>14906</v>
      </c>
      <c r="E2667" s="2">
        <v>7916</v>
      </c>
      <c r="F2667" s="2">
        <v>7916</v>
      </c>
    </row>
    <row r="2668" spans="1:6" x14ac:dyDescent="0.25">
      <c r="A2668" s="104">
        <v>22584</v>
      </c>
      <c r="B2668" s="104" t="s">
        <v>947</v>
      </c>
      <c r="C2668" s="104" t="s">
        <v>8956</v>
      </c>
      <c r="D2668" s="104" t="s">
        <v>8958</v>
      </c>
      <c r="E2668" s="2">
        <v>28543</v>
      </c>
      <c r="F2668" s="2">
        <v>28543</v>
      </c>
    </row>
    <row r="2669" spans="1:6" x14ac:dyDescent="0.25">
      <c r="A2669" s="104">
        <v>19665</v>
      </c>
      <c r="B2669" s="104" t="s">
        <v>947</v>
      </c>
      <c r="C2669" s="104" t="s">
        <v>14587</v>
      </c>
      <c r="D2669" s="104" t="s">
        <v>21533</v>
      </c>
      <c r="E2669" s="2">
        <v>19531</v>
      </c>
      <c r="F2669" s="2">
        <v>19531</v>
      </c>
    </row>
    <row r="2670" spans="1:6" x14ac:dyDescent="0.25">
      <c r="A2670" s="104">
        <v>19666</v>
      </c>
      <c r="B2670" s="104" t="s">
        <v>947</v>
      </c>
      <c r="C2670" s="104" t="s">
        <v>2282</v>
      </c>
      <c r="D2670" s="104" t="s">
        <v>2284</v>
      </c>
      <c r="E2670" s="2">
        <v>301800</v>
      </c>
      <c r="F2670" s="2">
        <v>301800</v>
      </c>
    </row>
    <row r="2671" spans="1:6" x14ac:dyDescent="0.25">
      <c r="A2671" s="104">
        <v>719409</v>
      </c>
      <c r="B2671" s="104" t="s">
        <v>947</v>
      </c>
      <c r="C2671" s="104" t="s">
        <v>21654</v>
      </c>
      <c r="D2671" s="104" t="s">
        <v>21655</v>
      </c>
      <c r="E2671" s="2">
        <v>1887</v>
      </c>
      <c r="F2671" s="2">
        <v>1887</v>
      </c>
    </row>
    <row r="2672" spans="1:6" x14ac:dyDescent="0.25">
      <c r="A2672" s="104">
        <v>680550</v>
      </c>
      <c r="B2672" s="104" t="s">
        <v>947</v>
      </c>
      <c r="C2672" s="104" t="s">
        <v>3573</v>
      </c>
      <c r="D2672" s="104" t="s">
        <v>3575</v>
      </c>
      <c r="E2672" s="2">
        <v>134005</v>
      </c>
      <c r="F2672" s="2">
        <v>134005</v>
      </c>
    </row>
    <row r="2673" spans="1:6" x14ac:dyDescent="0.25">
      <c r="A2673" s="104">
        <v>21528</v>
      </c>
      <c r="B2673" s="104" t="s">
        <v>947</v>
      </c>
      <c r="C2673" s="104" t="s">
        <v>7861</v>
      </c>
      <c r="D2673" s="104" t="s">
        <v>7863</v>
      </c>
      <c r="E2673" s="2">
        <v>43675</v>
      </c>
      <c r="F2673" s="2">
        <v>43675</v>
      </c>
    </row>
    <row r="2674" spans="1:6" x14ac:dyDescent="0.25">
      <c r="A2674" s="104">
        <v>21556</v>
      </c>
      <c r="B2674" s="104" t="s">
        <v>947</v>
      </c>
      <c r="C2674" s="104" t="s">
        <v>2054</v>
      </c>
      <c r="D2674" s="104" t="s">
        <v>2056</v>
      </c>
      <c r="E2674" s="2">
        <v>268711</v>
      </c>
      <c r="F2674" s="2">
        <v>268711</v>
      </c>
    </row>
    <row r="2675" spans="1:6" x14ac:dyDescent="0.25">
      <c r="A2675" s="104">
        <v>21565</v>
      </c>
      <c r="B2675" s="104" t="s">
        <v>947</v>
      </c>
      <c r="C2675" s="104" t="s">
        <v>11931</v>
      </c>
      <c r="D2675" s="104" t="s">
        <v>11933</v>
      </c>
      <c r="E2675" s="2">
        <v>13716</v>
      </c>
      <c r="F2675" s="2">
        <v>13716</v>
      </c>
    </row>
    <row r="2676" spans="1:6" x14ac:dyDescent="0.25">
      <c r="A2676" s="104">
        <v>21554</v>
      </c>
      <c r="B2676" s="104" t="s">
        <v>947</v>
      </c>
      <c r="C2676" s="104" t="s">
        <v>4201</v>
      </c>
      <c r="D2676" s="104" t="s">
        <v>4203</v>
      </c>
      <c r="E2676" s="2">
        <v>123222</v>
      </c>
      <c r="F2676" s="2">
        <v>123222</v>
      </c>
    </row>
    <row r="2677" spans="1:6" x14ac:dyDescent="0.25">
      <c r="A2677" s="104">
        <v>21561</v>
      </c>
      <c r="B2677" s="104" t="s">
        <v>947</v>
      </c>
      <c r="C2677" s="104" t="s">
        <v>4597</v>
      </c>
      <c r="D2677" s="104" t="s">
        <v>4599</v>
      </c>
      <c r="E2677" s="2">
        <v>135151</v>
      </c>
      <c r="F2677" s="2">
        <v>135151</v>
      </c>
    </row>
    <row r="2678" spans="1:6" x14ac:dyDescent="0.25">
      <c r="A2678" s="104">
        <v>21552</v>
      </c>
      <c r="B2678" s="104" t="s">
        <v>947</v>
      </c>
      <c r="C2678" s="104" t="s">
        <v>9114</v>
      </c>
      <c r="D2678" s="104" t="s">
        <v>9116</v>
      </c>
      <c r="E2678" s="2">
        <v>20669</v>
      </c>
      <c r="F2678" s="2">
        <v>20669</v>
      </c>
    </row>
    <row r="2679" spans="1:6" x14ac:dyDescent="0.25">
      <c r="A2679" s="104">
        <v>21557</v>
      </c>
      <c r="B2679" s="104" t="s">
        <v>947</v>
      </c>
      <c r="C2679" s="104" t="s">
        <v>1059</v>
      </c>
      <c r="D2679" s="104" t="s">
        <v>1061</v>
      </c>
      <c r="E2679" s="2">
        <v>110663</v>
      </c>
      <c r="F2679" s="2">
        <v>110663</v>
      </c>
    </row>
    <row r="2680" spans="1:6" x14ac:dyDescent="0.25">
      <c r="A2680" s="104">
        <v>21562</v>
      </c>
      <c r="B2680" s="104" t="s">
        <v>947</v>
      </c>
      <c r="C2680" s="104" t="s">
        <v>6547</v>
      </c>
      <c r="D2680" s="104" t="s">
        <v>6549</v>
      </c>
      <c r="E2680" s="2">
        <v>43052</v>
      </c>
      <c r="F2680" s="2">
        <v>43052</v>
      </c>
    </row>
    <row r="2681" spans="1:6" x14ac:dyDescent="0.25">
      <c r="A2681" s="104">
        <v>734758</v>
      </c>
      <c r="B2681" s="104" t="s">
        <v>947</v>
      </c>
      <c r="C2681" s="104" t="s">
        <v>12763</v>
      </c>
      <c r="D2681" s="104" t="s">
        <v>21697</v>
      </c>
      <c r="E2681" s="2">
        <v>18190</v>
      </c>
      <c r="F2681" s="2">
        <v>18190</v>
      </c>
    </row>
    <row r="2682" spans="1:6" x14ac:dyDescent="0.25">
      <c r="A2682" s="104">
        <v>21531</v>
      </c>
      <c r="B2682" s="104" t="s">
        <v>947</v>
      </c>
      <c r="C2682" s="104" t="s">
        <v>4306</v>
      </c>
      <c r="D2682" s="104" t="s">
        <v>4308</v>
      </c>
      <c r="E2682" s="2">
        <v>119068</v>
      </c>
      <c r="F2682" s="2">
        <v>119068</v>
      </c>
    </row>
    <row r="2683" spans="1:6" x14ac:dyDescent="0.25">
      <c r="A2683" s="104">
        <v>21532</v>
      </c>
      <c r="B2683" s="104" t="s">
        <v>947</v>
      </c>
      <c r="C2683" s="104" t="s">
        <v>18599</v>
      </c>
      <c r="D2683" s="104" t="s">
        <v>18600</v>
      </c>
      <c r="E2683" s="2">
        <v>8148</v>
      </c>
      <c r="F2683" s="2">
        <v>8148</v>
      </c>
    </row>
    <row r="2684" spans="1:6" x14ac:dyDescent="0.25">
      <c r="A2684" s="104">
        <v>21560</v>
      </c>
      <c r="B2684" s="104" t="s">
        <v>947</v>
      </c>
      <c r="C2684" s="104" t="s">
        <v>9717</v>
      </c>
      <c r="D2684" s="104" t="s">
        <v>9719</v>
      </c>
      <c r="E2684" s="2">
        <v>29559</v>
      </c>
      <c r="F2684" s="2">
        <v>29559</v>
      </c>
    </row>
    <row r="2685" spans="1:6" x14ac:dyDescent="0.25">
      <c r="A2685" s="104">
        <v>21534</v>
      </c>
      <c r="B2685" s="104" t="s">
        <v>947</v>
      </c>
      <c r="C2685" s="104" t="s">
        <v>11478</v>
      </c>
      <c r="D2685" s="104" t="s">
        <v>11480</v>
      </c>
      <c r="E2685" s="2">
        <v>8975</v>
      </c>
      <c r="F2685" s="2">
        <v>8975</v>
      </c>
    </row>
    <row r="2686" spans="1:6" x14ac:dyDescent="0.25">
      <c r="A2686" s="104">
        <v>21548</v>
      </c>
      <c r="B2686" s="104" t="s">
        <v>947</v>
      </c>
      <c r="C2686" s="104" t="s">
        <v>19001</v>
      </c>
      <c r="D2686" s="104" t="s">
        <v>19002</v>
      </c>
      <c r="E2686" s="2">
        <v>92519</v>
      </c>
      <c r="F2686" s="2">
        <v>92519</v>
      </c>
    </row>
    <row r="2687" spans="1:6" x14ac:dyDescent="0.25">
      <c r="A2687" s="104">
        <v>21543</v>
      </c>
      <c r="B2687" s="104" t="s">
        <v>947</v>
      </c>
      <c r="C2687" s="104" t="s">
        <v>12624</v>
      </c>
      <c r="D2687" s="104" t="s">
        <v>12626</v>
      </c>
      <c r="E2687" s="2">
        <v>16400</v>
      </c>
      <c r="F2687" s="2">
        <v>16400</v>
      </c>
    </row>
    <row r="2688" spans="1:6" x14ac:dyDescent="0.25">
      <c r="A2688" s="104">
        <v>21535</v>
      </c>
      <c r="B2688" s="104" t="s">
        <v>947</v>
      </c>
      <c r="C2688" s="104" t="s">
        <v>11235</v>
      </c>
      <c r="D2688" s="104" t="s">
        <v>11237</v>
      </c>
      <c r="E2688" s="2">
        <v>23569</v>
      </c>
      <c r="F2688" s="2">
        <v>23569</v>
      </c>
    </row>
    <row r="2689" spans="1:6" x14ac:dyDescent="0.25">
      <c r="A2689" s="104">
        <v>699640</v>
      </c>
      <c r="B2689" s="104" t="s">
        <v>947</v>
      </c>
      <c r="C2689" s="104" t="s">
        <v>1925</v>
      </c>
      <c r="D2689" s="104" t="s">
        <v>1927</v>
      </c>
      <c r="E2689" s="2">
        <v>281492</v>
      </c>
      <c r="F2689" s="2">
        <v>281492</v>
      </c>
    </row>
    <row r="2690" spans="1:6" x14ac:dyDescent="0.25">
      <c r="A2690" s="104">
        <v>22522</v>
      </c>
      <c r="B2690" s="104" t="s">
        <v>947</v>
      </c>
      <c r="C2690" s="104" t="s">
        <v>1035</v>
      </c>
      <c r="D2690" s="104" t="s">
        <v>1037</v>
      </c>
      <c r="E2690" s="2">
        <v>1003309</v>
      </c>
      <c r="F2690" s="2">
        <v>1003309</v>
      </c>
    </row>
    <row r="2691" spans="1:6" x14ac:dyDescent="0.25">
      <c r="A2691" s="104">
        <v>24048</v>
      </c>
      <c r="B2691" s="104" t="s">
        <v>947</v>
      </c>
      <c r="C2691" s="104" t="s">
        <v>8791</v>
      </c>
      <c r="D2691" s="104" t="s">
        <v>8793</v>
      </c>
      <c r="E2691" s="2">
        <v>53055</v>
      </c>
      <c r="F2691" s="2">
        <v>53055</v>
      </c>
    </row>
    <row r="2692" spans="1:6" x14ac:dyDescent="0.25">
      <c r="A2692" s="104">
        <v>27643</v>
      </c>
      <c r="B2692" s="104" t="s">
        <v>947</v>
      </c>
      <c r="C2692" s="104" t="s">
        <v>13772</v>
      </c>
      <c r="D2692" s="104" t="s">
        <v>13774</v>
      </c>
      <c r="E2692" s="2">
        <v>6702</v>
      </c>
      <c r="F2692" s="2">
        <v>6702</v>
      </c>
    </row>
    <row r="2693" spans="1:6" x14ac:dyDescent="0.25">
      <c r="A2693" s="104">
        <v>24711</v>
      </c>
      <c r="B2693" s="104" t="s">
        <v>947</v>
      </c>
      <c r="C2693" s="104" t="s">
        <v>2186</v>
      </c>
      <c r="D2693" s="104" t="s">
        <v>2188</v>
      </c>
      <c r="E2693" s="2">
        <v>275632</v>
      </c>
      <c r="F2693" s="2">
        <v>275632</v>
      </c>
    </row>
    <row r="2694" spans="1:6" x14ac:dyDescent="0.25">
      <c r="A2694" s="104">
        <v>24712</v>
      </c>
      <c r="B2694" s="104" t="s">
        <v>947</v>
      </c>
      <c r="C2694" s="104" t="s">
        <v>13400</v>
      </c>
      <c r="D2694" s="104" t="s">
        <v>13402</v>
      </c>
      <c r="E2694" s="2">
        <v>6851</v>
      </c>
      <c r="F2694" s="2">
        <v>6851</v>
      </c>
    </row>
    <row r="2695" spans="1:6" x14ac:dyDescent="0.25">
      <c r="A2695" s="104">
        <v>24729</v>
      </c>
      <c r="B2695" s="104" t="s">
        <v>947</v>
      </c>
      <c r="C2695" s="104" t="s">
        <v>14087</v>
      </c>
      <c r="D2695" s="104" t="s">
        <v>14089</v>
      </c>
      <c r="E2695" s="2">
        <v>3790</v>
      </c>
      <c r="F2695" s="2">
        <v>3790</v>
      </c>
    </row>
    <row r="2696" spans="1:6" x14ac:dyDescent="0.25">
      <c r="A2696" s="104">
        <v>21931</v>
      </c>
      <c r="B2696" s="104" t="s">
        <v>947</v>
      </c>
      <c r="C2696" s="104" t="s">
        <v>9720</v>
      </c>
      <c r="D2696" s="104" t="s">
        <v>9722</v>
      </c>
      <c r="E2696" s="2">
        <v>46373</v>
      </c>
      <c r="F2696" s="2">
        <v>46373</v>
      </c>
    </row>
    <row r="2697" spans="1:6" x14ac:dyDescent="0.25">
      <c r="A2697" s="104">
        <v>797363</v>
      </c>
      <c r="B2697" s="104" t="s">
        <v>947</v>
      </c>
      <c r="C2697" s="104" t="s">
        <v>15666</v>
      </c>
      <c r="D2697" s="104" t="s">
        <v>15668</v>
      </c>
      <c r="E2697" s="2">
        <v>8215</v>
      </c>
      <c r="F2697" s="2">
        <v>8215</v>
      </c>
    </row>
    <row r="2698" spans="1:6" x14ac:dyDescent="0.25">
      <c r="A2698" s="104">
        <v>27070</v>
      </c>
      <c r="B2698" s="104" t="s">
        <v>947</v>
      </c>
      <c r="C2698" s="104" t="s">
        <v>14866</v>
      </c>
      <c r="D2698" s="104" t="s">
        <v>14868</v>
      </c>
      <c r="E2698" s="2">
        <v>17181</v>
      </c>
      <c r="F2698" s="2">
        <v>17181</v>
      </c>
    </row>
    <row r="2699" spans="1:6" x14ac:dyDescent="0.25">
      <c r="A2699" s="104">
        <v>27578</v>
      </c>
      <c r="B2699" s="104" t="s">
        <v>947</v>
      </c>
      <c r="C2699" s="104" t="s">
        <v>5876</v>
      </c>
      <c r="D2699" s="104" t="s">
        <v>5878</v>
      </c>
      <c r="E2699" s="2">
        <v>57342</v>
      </c>
      <c r="F2699" s="2">
        <v>57342</v>
      </c>
    </row>
    <row r="2700" spans="1:6" x14ac:dyDescent="0.25">
      <c r="A2700" s="104">
        <v>19818</v>
      </c>
      <c r="B2700" s="104" t="s">
        <v>947</v>
      </c>
      <c r="C2700" s="104" t="s">
        <v>7345</v>
      </c>
      <c r="D2700" s="104" t="s">
        <v>21534</v>
      </c>
      <c r="E2700" s="2">
        <v>59484</v>
      </c>
      <c r="F2700" s="2">
        <v>59484</v>
      </c>
    </row>
    <row r="2701" spans="1:6" x14ac:dyDescent="0.25">
      <c r="A2701" s="104">
        <v>854818</v>
      </c>
      <c r="B2701" s="104" t="s">
        <v>947</v>
      </c>
      <c r="C2701" s="104" t="s">
        <v>22011</v>
      </c>
      <c r="D2701" s="104" t="s">
        <v>22012</v>
      </c>
      <c r="E2701" s="2">
        <v>233</v>
      </c>
      <c r="F2701" s="2">
        <v>233</v>
      </c>
    </row>
    <row r="2702" spans="1:6" x14ac:dyDescent="0.25">
      <c r="A2702" s="104">
        <v>20820</v>
      </c>
      <c r="B2702" s="104" t="s">
        <v>947</v>
      </c>
      <c r="C2702" s="104" t="s">
        <v>1904</v>
      </c>
      <c r="D2702" s="104" t="s">
        <v>1906</v>
      </c>
      <c r="E2702" s="2">
        <v>423842</v>
      </c>
      <c r="F2702" s="2">
        <v>423842</v>
      </c>
    </row>
    <row r="2703" spans="1:6" x14ac:dyDescent="0.25">
      <c r="A2703" s="104">
        <v>582511</v>
      </c>
      <c r="B2703" s="104" t="s">
        <v>947</v>
      </c>
      <c r="C2703" s="104" t="s">
        <v>18509</v>
      </c>
      <c r="D2703" s="104" t="s">
        <v>18510</v>
      </c>
      <c r="E2703" s="2">
        <v>8452</v>
      </c>
      <c r="F2703" s="2">
        <v>8452</v>
      </c>
    </row>
    <row r="2704" spans="1:6" x14ac:dyDescent="0.25">
      <c r="A2704" s="104">
        <v>675803</v>
      </c>
      <c r="B2704" s="104" t="s">
        <v>947</v>
      </c>
      <c r="C2704" s="104" t="s">
        <v>9765</v>
      </c>
      <c r="D2704" s="104" t="s">
        <v>9767</v>
      </c>
      <c r="E2704" s="2">
        <v>34858</v>
      </c>
      <c r="F2704" s="2">
        <v>34858</v>
      </c>
    </row>
    <row r="2705" spans="1:6" x14ac:dyDescent="0.25">
      <c r="A2705" s="104">
        <v>26428</v>
      </c>
      <c r="B2705" s="104" t="s">
        <v>947</v>
      </c>
      <c r="C2705" s="104" t="s">
        <v>10993</v>
      </c>
      <c r="D2705" s="104" t="s">
        <v>22108</v>
      </c>
      <c r="E2705" s="2">
        <v>20037</v>
      </c>
      <c r="F2705" s="2">
        <v>20037</v>
      </c>
    </row>
    <row r="2706" spans="1:6" x14ac:dyDescent="0.25">
      <c r="A2706" s="104">
        <v>23427</v>
      </c>
      <c r="B2706" s="104" t="s">
        <v>947</v>
      </c>
      <c r="C2706" s="104" t="s">
        <v>17393</v>
      </c>
      <c r="D2706" s="104" t="s">
        <v>17395</v>
      </c>
      <c r="E2706" s="2">
        <v>0</v>
      </c>
      <c r="F2706" s="2">
        <v>0</v>
      </c>
    </row>
    <row r="2707" spans="1:6" x14ac:dyDescent="0.25">
      <c r="A2707" s="104">
        <v>23414</v>
      </c>
      <c r="B2707" s="104" t="s">
        <v>947</v>
      </c>
      <c r="C2707" s="104" t="s">
        <v>15272</v>
      </c>
      <c r="D2707" s="104" t="s">
        <v>15274</v>
      </c>
      <c r="E2707" s="2">
        <v>2669</v>
      </c>
      <c r="F2707" s="2">
        <v>2669</v>
      </c>
    </row>
    <row r="2708" spans="1:6" x14ac:dyDescent="0.25">
      <c r="A2708" s="104">
        <v>166265</v>
      </c>
      <c r="B2708" s="104" t="s">
        <v>947</v>
      </c>
      <c r="C2708" s="104" t="s">
        <v>1361</v>
      </c>
      <c r="D2708" s="104" t="s">
        <v>1363</v>
      </c>
      <c r="E2708" s="2">
        <v>540579</v>
      </c>
      <c r="F2708" s="2">
        <v>540579</v>
      </c>
    </row>
    <row r="2709" spans="1:6" x14ac:dyDescent="0.25">
      <c r="A2709" s="104">
        <v>23415</v>
      </c>
      <c r="B2709" s="104" t="s">
        <v>947</v>
      </c>
      <c r="C2709" s="104" t="s">
        <v>9375</v>
      </c>
      <c r="D2709" s="104" t="s">
        <v>9377</v>
      </c>
      <c r="E2709" s="2">
        <v>44125</v>
      </c>
      <c r="F2709" s="2">
        <v>44125</v>
      </c>
    </row>
    <row r="2710" spans="1:6" x14ac:dyDescent="0.25">
      <c r="A2710" s="104">
        <v>113839</v>
      </c>
      <c r="B2710" s="104" t="s">
        <v>947</v>
      </c>
      <c r="C2710" s="104" t="s">
        <v>14771</v>
      </c>
      <c r="D2710" s="104" t="s">
        <v>6913</v>
      </c>
      <c r="E2710" s="2">
        <v>7151</v>
      </c>
      <c r="F2710" s="2">
        <v>7151</v>
      </c>
    </row>
    <row r="2711" spans="1:6" x14ac:dyDescent="0.25">
      <c r="A2711" s="104">
        <v>23416</v>
      </c>
      <c r="B2711" s="104" t="s">
        <v>947</v>
      </c>
      <c r="C2711" s="104" t="s">
        <v>6911</v>
      </c>
      <c r="D2711" s="104" t="s">
        <v>6913</v>
      </c>
      <c r="E2711" s="2">
        <v>44373</v>
      </c>
      <c r="F2711" s="2">
        <v>44373</v>
      </c>
    </row>
    <row r="2712" spans="1:6" x14ac:dyDescent="0.25">
      <c r="A2712" s="104">
        <v>113836</v>
      </c>
      <c r="B2712" s="104" t="s">
        <v>947</v>
      </c>
      <c r="C2712" s="104" t="s">
        <v>4009</v>
      </c>
      <c r="D2712" s="104" t="s">
        <v>4011</v>
      </c>
      <c r="E2712" s="2">
        <v>149090</v>
      </c>
      <c r="F2712" s="2">
        <v>149090</v>
      </c>
    </row>
    <row r="2713" spans="1:6" x14ac:dyDescent="0.25">
      <c r="A2713" s="104">
        <v>113835</v>
      </c>
      <c r="B2713" s="104" t="s">
        <v>947</v>
      </c>
      <c r="C2713" s="104" t="s">
        <v>10441</v>
      </c>
      <c r="D2713" s="104" t="s">
        <v>10443</v>
      </c>
      <c r="E2713" s="2">
        <v>24596</v>
      </c>
      <c r="F2713" s="2">
        <v>24596</v>
      </c>
    </row>
    <row r="2714" spans="1:6" x14ac:dyDescent="0.25">
      <c r="A2714" s="104">
        <v>113838</v>
      </c>
      <c r="B2714" s="104" t="s">
        <v>947</v>
      </c>
      <c r="C2714" s="104" t="s">
        <v>4057</v>
      </c>
      <c r="D2714" s="104" t="s">
        <v>4059</v>
      </c>
      <c r="E2714" s="2">
        <v>196393</v>
      </c>
      <c r="F2714" s="2">
        <v>196393</v>
      </c>
    </row>
    <row r="2715" spans="1:6" x14ac:dyDescent="0.25">
      <c r="A2715" s="104">
        <v>113837</v>
      </c>
      <c r="B2715" s="104" t="s">
        <v>947</v>
      </c>
      <c r="C2715" s="104" t="s">
        <v>11205</v>
      </c>
      <c r="D2715" s="104" t="s">
        <v>11207</v>
      </c>
      <c r="E2715" s="2">
        <v>24070</v>
      </c>
      <c r="F2715" s="2">
        <v>24070</v>
      </c>
    </row>
    <row r="2716" spans="1:6" x14ac:dyDescent="0.25">
      <c r="A2716" s="104">
        <v>23417</v>
      </c>
      <c r="B2716" s="104" t="s">
        <v>947</v>
      </c>
      <c r="C2716" s="104" t="s">
        <v>16416</v>
      </c>
      <c r="D2716" s="104" t="s">
        <v>16418</v>
      </c>
      <c r="E2716" s="2">
        <v>1986</v>
      </c>
      <c r="F2716" s="2">
        <v>1986</v>
      </c>
    </row>
    <row r="2717" spans="1:6" x14ac:dyDescent="0.25">
      <c r="A2717" s="104">
        <v>23418</v>
      </c>
      <c r="B2717" s="104" t="s">
        <v>947</v>
      </c>
      <c r="C2717" s="104" t="s">
        <v>16014</v>
      </c>
      <c r="D2717" s="104" t="s">
        <v>16016</v>
      </c>
      <c r="E2717" s="2">
        <v>2472</v>
      </c>
      <c r="F2717" s="2">
        <v>2472</v>
      </c>
    </row>
    <row r="2718" spans="1:6" x14ac:dyDescent="0.25">
      <c r="A2718" s="104">
        <v>23412</v>
      </c>
      <c r="B2718" s="104" t="s">
        <v>947</v>
      </c>
      <c r="C2718" s="104" t="s">
        <v>21822</v>
      </c>
      <c r="D2718" s="104" t="s">
        <v>21823</v>
      </c>
      <c r="E2718" s="2">
        <v>2487</v>
      </c>
      <c r="F2718" s="2">
        <v>2487</v>
      </c>
    </row>
    <row r="2719" spans="1:6" x14ac:dyDescent="0.25">
      <c r="A2719" s="104">
        <v>23419</v>
      </c>
      <c r="B2719" s="104" t="s">
        <v>947</v>
      </c>
      <c r="C2719" s="104" t="s">
        <v>11140</v>
      </c>
      <c r="D2719" s="104" t="s">
        <v>11142</v>
      </c>
      <c r="E2719" s="2">
        <v>15968</v>
      </c>
      <c r="F2719" s="2">
        <v>15968</v>
      </c>
    </row>
    <row r="2720" spans="1:6" x14ac:dyDescent="0.25">
      <c r="A2720" s="104">
        <v>23422</v>
      </c>
      <c r="B2720" s="104" t="s">
        <v>947</v>
      </c>
      <c r="C2720" s="104" t="s">
        <v>13405</v>
      </c>
      <c r="D2720" s="104" t="s">
        <v>13407</v>
      </c>
      <c r="E2720" s="2">
        <v>12896</v>
      </c>
      <c r="F2720" s="2">
        <v>12896</v>
      </c>
    </row>
    <row r="2721" spans="1:6" x14ac:dyDescent="0.25">
      <c r="A2721" s="104">
        <v>23420</v>
      </c>
      <c r="B2721" s="104" t="s">
        <v>947</v>
      </c>
      <c r="C2721" s="104" t="s">
        <v>4489</v>
      </c>
      <c r="D2721" s="104" t="s">
        <v>4491</v>
      </c>
      <c r="E2721" s="2">
        <v>64960</v>
      </c>
      <c r="F2721" s="2">
        <v>64960</v>
      </c>
    </row>
    <row r="2722" spans="1:6" x14ac:dyDescent="0.25">
      <c r="A2722" s="104">
        <v>698982</v>
      </c>
      <c r="B2722" s="104" t="s">
        <v>947</v>
      </c>
      <c r="C2722" s="104" t="s">
        <v>17095</v>
      </c>
      <c r="D2722" s="104" t="s">
        <v>17097</v>
      </c>
      <c r="E2722" s="2">
        <v>885</v>
      </c>
      <c r="F2722" s="2">
        <v>885</v>
      </c>
    </row>
    <row r="2723" spans="1:6" x14ac:dyDescent="0.25">
      <c r="A2723" s="104">
        <v>19489</v>
      </c>
      <c r="B2723" s="104" t="s">
        <v>947</v>
      </c>
      <c r="C2723" s="104" t="s">
        <v>8194</v>
      </c>
      <c r="D2723" s="104" t="s">
        <v>8196</v>
      </c>
      <c r="E2723" s="2">
        <v>37049</v>
      </c>
      <c r="F2723" s="2">
        <v>37049</v>
      </c>
    </row>
    <row r="2724" spans="1:6" x14ac:dyDescent="0.25">
      <c r="A2724" s="104">
        <v>25144</v>
      </c>
      <c r="B2724" s="104" t="s">
        <v>947</v>
      </c>
      <c r="C2724" s="104" t="s">
        <v>4865</v>
      </c>
      <c r="D2724" s="104" t="s">
        <v>4867</v>
      </c>
      <c r="E2724" s="2">
        <v>63012</v>
      </c>
      <c r="F2724" s="2">
        <v>63012</v>
      </c>
    </row>
    <row r="2725" spans="1:6" x14ac:dyDescent="0.25">
      <c r="A2725" s="104">
        <v>23805</v>
      </c>
      <c r="B2725" s="104" t="s">
        <v>947</v>
      </c>
      <c r="C2725" s="104" t="s">
        <v>3976</v>
      </c>
      <c r="D2725" s="104" t="s">
        <v>21864</v>
      </c>
      <c r="E2725" s="2">
        <v>128812</v>
      </c>
      <c r="F2725" s="2">
        <v>128812</v>
      </c>
    </row>
    <row r="2726" spans="1:6" x14ac:dyDescent="0.25">
      <c r="A2726" s="104">
        <v>567236</v>
      </c>
      <c r="B2726" s="104" t="s">
        <v>947</v>
      </c>
      <c r="C2726" s="104" t="s">
        <v>10198</v>
      </c>
      <c r="D2726" s="104" t="s">
        <v>10200</v>
      </c>
      <c r="E2726" s="2">
        <v>17547</v>
      </c>
      <c r="F2726" s="2">
        <v>17547</v>
      </c>
    </row>
    <row r="2727" spans="1:6" x14ac:dyDescent="0.25">
      <c r="A2727" s="104">
        <v>131124</v>
      </c>
      <c r="B2727" s="104" t="s">
        <v>947</v>
      </c>
      <c r="C2727" s="104" t="s">
        <v>6001</v>
      </c>
      <c r="D2727" s="104" t="s">
        <v>6003</v>
      </c>
      <c r="E2727" s="2">
        <v>82062</v>
      </c>
      <c r="F2727" s="2">
        <v>82062</v>
      </c>
    </row>
    <row r="2728" spans="1:6" x14ac:dyDescent="0.25">
      <c r="A2728" s="104">
        <v>769982</v>
      </c>
      <c r="B2728" s="104" t="s">
        <v>947</v>
      </c>
      <c r="C2728" s="104" t="s">
        <v>17060</v>
      </c>
      <c r="D2728" s="104" t="s">
        <v>22527</v>
      </c>
      <c r="E2728" s="2">
        <v>859</v>
      </c>
      <c r="F2728" s="2">
        <v>859</v>
      </c>
    </row>
    <row r="2729" spans="1:6" x14ac:dyDescent="0.25">
      <c r="A2729" s="104">
        <v>793367</v>
      </c>
      <c r="B2729" s="104" t="s">
        <v>947</v>
      </c>
      <c r="C2729" s="104" t="s">
        <v>15296</v>
      </c>
      <c r="D2729" s="104" t="s">
        <v>15298</v>
      </c>
      <c r="E2729" s="2">
        <v>4444</v>
      </c>
      <c r="F2729" s="2">
        <v>4444</v>
      </c>
    </row>
    <row r="2730" spans="1:6" x14ac:dyDescent="0.25">
      <c r="A2730" s="104">
        <v>23808</v>
      </c>
      <c r="B2730" s="104" t="s">
        <v>947</v>
      </c>
      <c r="C2730" s="104" t="s">
        <v>11907</v>
      </c>
      <c r="D2730" s="104" t="s">
        <v>11909</v>
      </c>
      <c r="E2730" s="2">
        <v>9591</v>
      </c>
      <c r="F2730" s="2">
        <v>9591</v>
      </c>
    </row>
    <row r="2731" spans="1:6" x14ac:dyDescent="0.25">
      <c r="A2731" s="104">
        <v>23864</v>
      </c>
      <c r="B2731" s="104" t="s">
        <v>947</v>
      </c>
      <c r="C2731" s="104" t="s">
        <v>6475</v>
      </c>
      <c r="D2731" s="104" t="s">
        <v>6477</v>
      </c>
      <c r="E2731" s="2">
        <v>52948</v>
      </c>
      <c r="F2731" s="2">
        <v>52948</v>
      </c>
    </row>
    <row r="2732" spans="1:6" x14ac:dyDescent="0.25">
      <c r="A2732" s="104">
        <v>23809</v>
      </c>
      <c r="B2732" s="104" t="s">
        <v>947</v>
      </c>
      <c r="C2732" s="104" t="s">
        <v>10127</v>
      </c>
      <c r="D2732" s="104" t="s">
        <v>10129</v>
      </c>
      <c r="E2732" s="2">
        <v>30195</v>
      </c>
      <c r="F2732" s="2">
        <v>30195</v>
      </c>
    </row>
    <row r="2733" spans="1:6" x14ac:dyDescent="0.25">
      <c r="A2733" s="104">
        <v>23827</v>
      </c>
      <c r="B2733" s="104" t="s">
        <v>947</v>
      </c>
      <c r="C2733" s="104" t="s">
        <v>15990</v>
      </c>
      <c r="D2733" s="104" t="s">
        <v>15992</v>
      </c>
      <c r="E2733" s="2">
        <v>7328</v>
      </c>
      <c r="F2733" s="2">
        <v>7328</v>
      </c>
    </row>
    <row r="2734" spans="1:6" x14ac:dyDescent="0.25">
      <c r="A2734" s="104">
        <v>608637</v>
      </c>
      <c r="B2734" s="104" t="s">
        <v>947</v>
      </c>
      <c r="C2734" s="104" t="s">
        <v>13015</v>
      </c>
      <c r="D2734" s="104" t="s">
        <v>13017</v>
      </c>
      <c r="E2734" s="2">
        <v>5982</v>
      </c>
      <c r="F2734" s="2">
        <v>5982</v>
      </c>
    </row>
    <row r="2735" spans="1:6" x14ac:dyDescent="0.25">
      <c r="A2735" s="104">
        <v>136428</v>
      </c>
      <c r="B2735" s="104" t="s">
        <v>947</v>
      </c>
      <c r="C2735" s="104" t="s">
        <v>12456</v>
      </c>
      <c r="D2735" s="104" t="s">
        <v>12458</v>
      </c>
      <c r="E2735" s="2">
        <v>10948</v>
      </c>
      <c r="F2735" s="2">
        <v>10948</v>
      </c>
    </row>
    <row r="2736" spans="1:6" x14ac:dyDescent="0.25">
      <c r="A2736" s="104">
        <v>23798</v>
      </c>
      <c r="B2736" s="104" t="s">
        <v>947</v>
      </c>
      <c r="C2736" s="104" t="s">
        <v>9759</v>
      </c>
      <c r="D2736" s="104" t="s">
        <v>9761</v>
      </c>
      <c r="E2736" s="2">
        <v>19059</v>
      </c>
      <c r="F2736" s="2">
        <v>19059</v>
      </c>
    </row>
    <row r="2737" spans="1:6" x14ac:dyDescent="0.25">
      <c r="A2737" s="104">
        <v>470697</v>
      </c>
      <c r="B2737" s="104" t="s">
        <v>947</v>
      </c>
      <c r="C2737" s="104" t="s">
        <v>1835</v>
      </c>
      <c r="D2737" s="104" t="s">
        <v>1837</v>
      </c>
      <c r="E2737" s="2">
        <v>256733</v>
      </c>
      <c r="F2737" s="2">
        <v>256733</v>
      </c>
    </row>
    <row r="2738" spans="1:6" x14ac:dyDescent="0.25">
      <c r="A2738" s="104">
        <v>23812</v>
      </c>
      <c r="B2738" s="104" t="s">
        <v>947</v>
      </c>
      <c r="C2738" s="104" t="s">
        <v>22528</v>
      </c>
      <c r="D2738" s="104" t="s">
        <v>22529</v>
      </c>
      <c r="E2738" s="2">
        <v>15963</v>
      </c>
      <c r="F2738" s="2">
        <v>15963</v>
      </c>
    </row>
    <row r="2739" spans="1:6" x14ac:dyDescent="0.25">
      <c r="A2739" s="104">
        <v>743364</v>
      </c>
      <c r="B2739" s="104" t="s">
        <v>947</v>
      </c>
      <c r="C2739" s="104" t="s">
        <v>18103</v>
      </c>
      <c r="D2739" s="104" t="s">
        <v>18104</v>
      </c>
      <c r="E2739" s="2">
        <v>7477</v>
      </c>
      <c r="F2739" s="2">
        <v>7477</v>
      </c>
    </row>
    <row r="2740" spans="1:6" x14ac:dyDescent="0.25">
      <c r="A2740" s="104">
        <v>23868</v>
      </c>
      <c r="B2740" s="104" t="s">
        <v>947</v>
      </c>
      <c r="C2740" s="104" t="s">
        <v>4721</v>
      </c>
      <c r="D2740" s="104" t="s">
        <v>21865</v>
      </c>
      <c r="E2740" s="2">
        <v>86945</v>
      </c>
      <c r="F2740" s="2">
        <v>86945</v>
      </c>
    </row>
    <row r="2741" spans="1:6" x14ac:dyDescent="0.25">
      <c r="A2741" s="104">
        <v>23890</v>
      </c>
      <c r="B2741" s="104" t="s">
        <v>947</v>
      </c>
      <c r="C2741" s="104" t="s">
        <v>18827</v>
      </c>
      <c r="D2741" s="104" t="s">
        <v>18828</v>
      </c>
      <c r="E2741" s="2">
        <v>18316</v>
      </c>
      <c r="F2741" s="2">
        <v>18316</v>
      </c>
    </row>
    <row r="2742" spans="1:6" x14ac:dyDescent="0.25">
      <c r="A2742" s="104">
        <v>812121</v>
      </c>
      <c r="B2742" s="104" t="s">
        <v>947</v>
      </c>
      <c r="C2742" s="104" t="s">
        <v>14240</v>
      </c>
      <c r="D2742" s="104" t="s">
        <v>14242</v>
      </c>
      <c r="E2742" s="2">
        <v>8396</v>
      </c>
      <c r="F2742" s="2">
        <v>8396</v>
      </c>
    </row>
    <row r="2743" spans="1:6" x14ac:dyDescent="0.25">
      <c r="A2743" s="104">
        <v>23814</v>
      </c>
      <c r="B2743" s="104" t="s">
        <v>947</v>
      </c>
      <c r="C2743" s="104" t="s">
        <v>7684</v>
      </c>
      <c r="D2743" s="104" t="s">
        <v>7686</v>
      </c>
      <c r="E2743" s="2">
        <v>62804</v>
      </c>
      <c r="F2743" s="2">
        <v>62804</v>
      </c>
    </row>
    <row r="2744" spans="1:6" x14ac:dyDescent="0.25">
      <c r="A2744" s="104">
        <v>23799</v>
      </c>
      <c r="B2744" s="104" t="s">
        <v>947</v>
      </c>
      <c r="C2744" s="104" t="s">
        <v>22530</v>
      </c>
      <c r="D2744" s="104" t="s">
        <v>22531</v>
      </c>
      <c r="E2744" s="2">
        <v>2846</v>
      </c>
      <c r="F2744" s="2">
        <v>2846</v>
      </c>
    </row>
    <row r="2745" spans="1:6" x14ac:dyDescent="0.25">
      <c r="A2745" s="104">
        <v>536841</v>
      </c>
      <c r="B2745" s="104" t="s">
        <v>947</v>
      </c>
      <c r="C2745" s="104" t="s">
        <v>10906</v>
      </c>
      <c r="D2745" s="104" t="s">
        <v>10908</v>
      </c>
      <c r="E2745" s="2">
        <v>10194</v>
      </c>
      <c r="F2745" s="2">
        <v>10194</v>
      </c>
    </row>
    <row r="2746" spans="1:6" x14ac:dyDescent="0.25">
      <c r="A2746" s="104">
        <v>810161</v>
      </c>
      <c r="B2746" s="104" t="s">
        <v>947</v>
      </c>
      <c r="C2746" s="104" t="s">
        <v>21866</v>
      </c>
      <c r="D2746" s="104" t="s">
        <v>21867</v>
      </c>
      <c r="E2746" s="2">
        <v>2203</v>
      </c>
      <c r="F2746" s="2">
        <v>2203</v>
      </c>
    </row>
    <row r="2747" spans="1:6" x14ac:dyDescent="0.25">
      <c r="A2747" s="104">
        <v>726205</v>
      </c>
      <c r="B2747" s="104" t="s">
        <v>947</v>
      </c>
      <c r="C2747" s="104" t="s">
        <v>6148</v>
      </c>
      <c r="D2747" s="104" t="s">
        <v>6150</v>
      </c>
      <c r="E2747" s="2">
        <v>46337</v>
      </c>
      <c r="F2747" s="2">
        <v>46337</v>
      </c>
    </row>
    <row r="2748" spans="1:6" x14ac:dyDescent="0.25">
      <c r="A2748" s="104">
        <v>580465</v>
      </c>
      <c r="B2748" s="104" t="s">
        <v>947</v>
      </c>
      <c r="C2748" s="104" t="s">
        <v>10651</v>
      </c>
      <c r="D2748" s="104" t="s">
        <v>10653</v>
      </c>
      <c r="E2748" s="2">
        <v>8589</v>
      </c>
      <c r="F2748" s="2">
        <v>8589</v>
      </c>
    </row>
    <row r="2749" spans="1:6" x14ac:dyDescent="0.25">
      <c r="A2749" s="104">
        <v>23815</v>
      </c>
      <c r="B2749" s="104" t="s">
        <v>947</v>
      </c>
      <c r="C2749" s="104" t="s">
        <v>4381</v>
      </c>
      <c r="D2749" s="104" t="s">
        <v>4383</v>
      </c>
      <c r="E2749" s="2">
        <v>148411</v>
      </c>
      <c r="F2749" s="2">
        <v>148411</v>
      </c>
    </row>
    <row r="2750" spans="1:6" x14ac:dyDescent="0.25">
      <c r="A2750" s="104">
        <v>23816</v>
      </c>
      <c r="B2750" s="104" t="s">
        <v>947</v>
      </c>
      <c r="C2750" s="104" t="s">
        <v>7963</v>
      </c>
      <c r="D2750" s="104" t="s">
        <v>7965</v>
      </c>
      <c r="E2750" s="2">
        <v>21167</v>
      </c>
      <c r="F2750" s="2">
        <v>21167</v>
      </c>
    </row>
    <row r="2751" spans="1:6" x14ac:dyDescent="0.25">
      <c r="A2751" s="104">
        <v>23817</v>
      </c>
      <c r="B2751" s="104" t="s">
        <v>947</v>
      </c>
      <c r="C2751" s="104" t="s">
        <v>8206</v>
      </c>
      <c r="D2751" s="104" t="s">
        <v>8208</v>
      </c>
      <c r="E2751" s="2">
        <v>37971</v>
      </c>
      <c r="F2751" s="2">
        <v>37971</v>
      </c>
    </row>
    <row r="2752" spans="1:6" x14ac:dyDescent="0.25">
      <c r="A2752" s="104">
        <v>530592</v>
      </c>
      <c r="B2752" s="104" t="s">
        <v>947</v>
      </c>
      <c r="C2752" s="104" t="s">
        <v>3910</v>
      </c>
      <c r="D2752" s="104" t="s">
        <v>3912</v>
      </c>
      <c r="E2752" s="2">
        <v>49749</v>
      </c>
      <c r="F2752" s="2">
        <v>49749</v>
      </c>
    </row>
    <row r="2753" spans="1:6" x14ac:dyDescent="0.25">
      <c r="A2753" s="104">
        <v>23888</v>
      </c>
      <c r="B2753" s="104" t="s">
        <v>947</v>
      </c>
      <c r="C2753" s="104" t="s">
        <v>7792</v>
      </c>
      <c r="D2753" s="104" t="s">
        <v>7794</v>
      </c>
      <c r="E2753" s="2">
        <v>53104</v>
      </c>
      <c r="F2753" s="2">
        <v>53104</v>
      </c>
    </row>
    <row r="2754" spans="1:6" x14ac:dyDescent="0.25">
      <c r="A2754" s="104">
        <v>23819</v>
      </c>
      <c r="B2754" s="104" t="s">
        <v>947</v>
      </c>
      <c r="C2754" s="104" t="s">
        <v>6343</v>
      </c>
      <c r="D2754" s="104" t="s">
        <v>6345</v>
      </c>
      <c r="E2754" s="2">
        <v>75745</v>
      </c>
      <c r="F2754" s="2">
        <v>75745</v>
      </c>
    </row>
    <row r="2755" spans="1:6" x14ac:dyDescent="0.25">
      <c r="A2755" s="104">
        <v>23797</v>
      </c>
      <c r="B2755" s="104" t="s">
        <v>947</v>
      </c>
      <c r="C2755" s="104" t="s">
        <v>1841</v>
      </c>
      <c r="D2755" s="104" t="s">
        <v>1843</v>
      </c>
      <c r="E2755" s="2">
        <v>233921</v>
      </c>
      <c r="F2755" s="2">
        <v>233921</v>
      </c>
    </row>
    <row r="2756" spans="1:6" x14ac:dyDescent="0.25">
      <c r="A2756" s="104">
        <v>455871</v>
      </c>
      <c r="B2756" s="104" t="s">
        <v>947</v>
      </c>
      <c r="C2756" s="104" t="s">
        <v>15431</v>
      </c>
      <c r="D2756" s="104" t="s">
        <v>15433</v>
      </c>
      <c r="E2756" s="2">
        <v>12525</v>
      </c>
      <c r="F2756" s="2">
        <v>12525</v>
      </c>
    </row>
    <row r="2757" spans="1:6" x14ac:dyDescent="0.25">
      <c r="A2757" s="104">
        <v>580467</v>
      </c>
      <c r="B2757" s="104" t="s">
        <v>947</v>
      </c>
      <c r="C2757" s="104" t="s">
        <v>9126</v>
      </c>
      <c r="D2757" s="104" t="s">
        <v>9128</v>
      </c>
      <c r="E2757" s="2">
        <v>13390</v>
      </c>
      <c r="F2757" s="2">
        <v>13390</v>
      </c>
    </row>
    <row r="2758" spans="1:6" x14ac:dyDescent="0.25">
      <c r="A2758" s="104">
        <v>728312</v>
      </c>
      <c r="B2758" s="104" t="s">
        <v>947</v>
      </c>
      <c r="C2758" s="104" t="s">
        <v>21868</v>
      </c>
      <c r="D2758" s="104" t="s">
        <v>21869</v>
      </c>
      <c r="E2758" s="2">
        <v>22231</v>
      </c>
      <c r="F2758" s="2">
        <v>22231</v>
      </c>
    </row>
    <row r="2759" spans="1:6" x14ac:dyDescent="0.25">
      <c r="A2759" s="104">
        <v>23792</v>
      </c>
      <c r="B2759" s="104" t="s">
        <v>947</v>
      </c>
      <c r="C2759" s="104" t="s">
        <v>21870</v>
      </c>
      <c r="D2759" s="104" t="s">
        <v>21871</v>
      </c>
      <c r="E2759" s="2">
        <v>680</v>
      </c>
      <c r="F2759" s="2">
        <v>680</v>
      </c>
    </row>
    <row r="2760" spans="1:6" x14ac:dyDescent="0.25">
      <c r="A2760" s="104">
        <v>23821</v>
      </c>
      <c r="B2760" s="104" t="s">
        <v>947</v>
      </c>
      <c r="C2760" s="104" t="s">
        <v>1916</v>
      </c>
      <c r="D2760" s="104" t="s">
        <v>1918</v>
      </c>
      <c r="E2760" s="2">
        <v>301106</v>
      </c>
      <c r="F2760" s="2">
        <v>301106</v>
      </c>
    </row>
    <row r="2761" spans="1:6" x14ac:dyDescent="0.25">
      <c r="A2761" s="104">
        <v>23806</v>
      </c>
      <c r="B2761" s="104" t="s">
        <v>947</v>
      </c>
      <c r="C2761" s="104" t="s">
        <v>7666</v>
      </c>
      <c r="D2761" s="104" t="s">
        <v>7668</v>
      </c>
      <c r="E2761" s="2">
        <v>34044</v>
      </c>
      <c r="F2761" s="2">
        <v>34044</v>
      </c>
    </row>
    <row r="2762" spans="1:6" x14ac:dyDescent="0.25">
      <c r="A2762" s="104">
        <v>23881</v>
      </c>
      <c r="B2762" s="104" t="s">
        <v>947</v>
      </c>
      <c r="C2762" s="104" t="s">
        <v>5864</v>
      </c>
      <c r="D2762" s="104" t="s">
        <v>5866</v>
      </c>
      <c r="E2762" s="2">
        <v>53668</v>
      </c>
      <c r="F2762" s="2">
        <v>53668</v>
      </c>
    </row>
    <row r="2763" spans="1:6" x14ac:dyDescent="0.25">
      <c r="A2763" s="104">
        <v>23820</v>
      </c>
      <c r="B2763" s="104" t="s">
        <v>947</v>
      </c>
      <c r="C2763" s="104" t="s">
        <v>4483</v>
      </c>
      <c r="D2763" s="104" t="s">
        <v>4485</v>
      </c>
      <c r="E2763" s="2">
        <v>176335</v>
      </c>
      <c r="F2763" s="2">
        <v>176335</v>
      </c>
    </row>
    <row r="2764" spans="1:6" x14ac:dyDescent="0.25">
      <c r="A2764" s="104">
        <v>23823</v>
      </c>
      <c r="B2764" s="104" t="s">
        <v>947</v>
      </c>
      <c r="C2764" s="104" t="s">
        <v>2150</v>
      </c>
      <c r="D2764" s="104" t="s">
        <v>2152</v>
      </c>
      <c r="E2764" s="2">
        <v>335185</v>
      </c>
      <c r="F2764" s="2">
        <v>335185</v>
      </c>
    </row>
    <row r="2765" spans="1:6" x14ac:dyDescent="0.25">
      <c r="A2765" s="104">
        <v>25890</v>
      </c>
      <c r="B2765" s="104" t="s">
        <v>947</v>
      </c>
      <c r="C2765" s="104" t="s">
        <v>7570</v>
      </c>
      <c r="D2765" s="104" t="s">
        <v>7572</v>
      </c>
      <c r="E2765" s="2">
        <v>94350</v>
      </c>
      <c r="F2765" s="2">
        <v>94350</v>
      </c>
    </row>
    <row r="2766" spans="1:6" x14ac:dyDescent="0.25">
      <c r="A2766" s="104">
        <v>474404</v>
      </c>
      <c r="B2766" s="104" t="s">
        <v>947</v>
      </c>
      <c r="C2766" s="104" t="s">
        <v>5594</v>
      </c>
      <c r="D2766" s="104" t="s">
        <v>5596</v>
      </c>
      <c r="E2766" s="2">
        <v>234969</v>
      </c>
      <c r="F2766" s="2">
        <v>234969</v>
      </c>
    </row>
    <row r="2767" spans="1:6" x14ac:dyDescent="0.25">
      <c r="A2767" s="104">
        <v>25891</v>
      </c>
      <c r="B2767" s="104" t="s">
        <v>947</v>
      </c>
      <c r="C2767" s="104" t="s">
        <v>10207</v>
      </c>
      <c r="D2767" s="104" t="s">
        <v>10209</v>
      </c>
      <c r="E2767" s="2">
        <v>18088</v>
      </c>
      <c r="F2767" s="2">
        <v>18088</v>
      </c>
    </row>
    <row r="2768" spans="1:6" x14ac:dyDescent="0.25">
      <c r="A2768" s="104">
        <v>530390</v>
      </c>
      <c r="B2768" s="104" t="s">
        <v>947</v>
      </c>
      <c r="C2768" s="104" t="s">
        <v>13841</v>
      </c>
      <c r="D2768" s="104" t="s">
        <v>13843</v>
      </c>
      <c r="E2768" s="2">
        <v>7239</v>
      </c>
      <c r="F2768" s="2">
        <v>7239</v>
      </c>
    </row>
    <row r="2769" spans="1:6" x14ac:dyDescent="0.25">
      <c r="A2769" s="104">
        <v>25923</v>
      </c>
      <c r="B2769" s="104" t="s">
        <v>947</v>
      </c>
      <c r="C2769" s="104" t="s">
        <v>14255</v>
      </c>
      <c r="D2769" s="104" t="s">
        <v>14257</v>
      </c>
      <c r="E2769" s="2">
        <v>9546</v>
      </c>
      <c r="F2769" s="2">
        <v>9546</v>
      </c>
    </row>
    <row r="2770" spans="1:6" x14ac:dyDescent="0.25">
      <c r="A2770" s="104">
        <v>25892</v>
      </c>
      <c r="B2770" s="104" t="s">
        <v>947</v>
      </c>
      <c r="C2770" s="104" t="s">
        <v>3109</v>
      </c>
      <c r="D2770" s="104" t="s">
        <v>3111</v>
      </c>
      <c r="E2770" s="2">
        <v>135698</v>
      </c>
      <c r="F2770" s="2">
        <v>135698</v>
      </c>
    </row>
    <row r="2771" spans="1:6" x14ac:dyDescent="0.25">
      <c r="A2771" s="104">
        <v>25895</v>
      </c>
      <c r="B2771" s="104" t="s">
        <v>947</v>
      </c>
      <c r="C2771" s="104" t="s">
        <v>2393</v>
      </c>
      <c r="D2771" s="104" t="s">
        <v>2395</v>
      </c>
      <c r="E2771" s="2">
        <v>274586</v>
      </c>
      <c r="F2771" s="2">
        <v>274586</v>
      </c>
    </row>
    <row r="2772" spans="1:6" x14ac:dyDescent="0.25">
      <c r="A2772" s="104">
        <v>25900</v>
      </c>
      <c r="B2772" s="104" t="s">
        <v>947</v>
      </c>
      <c r="C2772" s="104" t="s">
        <v>13525</v>
      </c>
      <c r="D2772" s="104" t="s">
        <v>13527</v>
      </c>
      <c r="E2772" s="2">
        <v>8515</v>
      </c>
      <c r="F2772" s="2">
        <v>8515</v>
      </c>
    </row>
    <row r="2773" spans="1:6" x14ac:dyDescent="0.25">
      <c r="A2773" s="104">
        <v>788528</v>
      </c>
      <c r="B2773" s="104" t="s">
        <v>947</v>
      </c>
      <c r="C2773" s="104" t="s">
        <v>16761</v>
      </c>
      <c r="D2773" s="104" t="s">
        <v>16763</v>
      </c>
      <c r="E2773" s="2">
        <v>3734</v>
      </c>
      <c r="F2773" s="2">
        <v>3734</v>
      </c>
    </row>
    <row r="2774" spans="1:6" x14ac:dyDescent="0.25">
      <c r="A2774" s="104">
        <v>451812</v>
      </c>
      <c r="B2774" s="104" t="s">
        <v>947</v>
      </c>
      <c r="C2774" s="104" t="s">
        <v>14851</v>
      </c>
      <c r="D2774" s="104" t="s">
        <v>14853</v>
      </c>
      <c r="E2774" s="2">
        <v>9139</v>
      </c>
      <c r="F2774" s="2">
        <v>9139</v>
      </c>
    </row>
    <row r="2775" spans="1:6" x14ac:dyDescent="0.25">
      <c r="A2775" s="104">
        <v>26306</v>
      </c>
      <c r="B2775" s="104" t="s">
        <v>947</v>
      </c>
      <c r="C2775" s="104" t="s">
        <v>7405</v>
      </c>
      <c r="D2775" s="104" t="s">
        <v>7407</v>
      </c>
      <c r="E2775" s="2">
        <v>25955</v>
      </c>
      <c r="F2775" s="2">
        <v>25955</v>
      </c>
    </row>
    <row r="2776" spans="1:6" x14ac:dyDescent="0.25">
      <c r="A2776" s="104">
        <v>25917</v>
      </c>
      <c r="B2776" s="104" t="s">
        <v>947</v>
      </c>
      <c r="C2776" s="104" t="s">
        <v>2528</v>
      </c>
      <c r="D2776" s="104" t="s">
        <v>22041</v>
      </c>
      <c r="E2776" s="2">
        <v>65829</v>
      </c>
      <c r="F2776" s="2">
        <v>65829</v>
      </c>
    </row>
    <row r="2777" spans="1:6" x14ac:dyDescent="0.25">
      <c r="A2777" s="104">
        <v>25897</v>
      </c>
      <c r="B2777" s="104" t="s">
        <v>947</v>
      </c>
      <c r="C2777" s="104" t="s">
        <v>7052</v>
      </c>
      <c r="D2777" s="104" t="s">
        <v>7054</v>
      </c>
      <c r="E2777" s="2">
        <v>38261</v>
      </c>
      <c r="F2777" s="2">
        <v>38261</v>
      </c>
    </row>
    <row r="2778" spans="1:6" x14ac:dyDescent="0.25">
      <c r="A2778" s="104">
        <v>871551</v>
      </c>
      <c r="B2778" s="104" t="s">
        <v>947</v>
      </c>
      <c r="C2778" s="104" t="s">
        <v>22533</v>
      </c>
      <c r="D2778" s="104" t="s">
        <v>22534</v>
      </c>
      <c r="E2778" s="2">
        <v>3638</v>
      </c>
      <c r="F2778" s="2">
        <v>3638</v>
      </c>
    </row>
    <row r="2779" spans="1:6" x14ac:dyDescent="0.25">
      <c r="A2779" s="104">
        <v>699050</v>
      </c>
      <c r="B2779" s="104" t="s">
        <v>947</v>
      </c>
      <c r="C2779" s="104" t="s">
        <v>13322</v>
      </c>
      <c r="D2779" s="104" t="s">
        <v>13324</v>
      </c>
      <c r="E2779" s="2">
        <v>9986</v>
      </c>
      <c r="F2779" s="2">
        <v>9986</v>
      </c>
    </row>
    <row r="2780" spans="1:6" x14ac:dyDescent="0.25">
      <c r="A2780" s="104">
        <v>25889</v>
      </c>
      <c r="B2780" s="104" t="s">
        <v>947</v>
      </c>
      <c r="C2780" s="104" t="s">
        <v>8698</v>
      </c>
      <c r="D2780" s="104" t="s">
        <v>8700</v>
      </c>
      <c r="E2780" s="2">
        <v>198440</v>
      </c>
      <c r="F2780" s="2">
        <v>198440</v>
      </c>
    </row>
    <row r="2781" spans="1:6" x14ac:dyDescent="0.25">
      <c r="A2781" s="104">
        <v>25898</v>
      </c>
      <c r="B2781" s="104" t="s">
        <v>947</v>
      </c>
      <c r="C2781" s="104" t="s">
        <v>16626</v>
      </c>
      <c r="D2781" s="104" t="s">
        <v>16628</v>
      </c>
      <c r="E2781" s="2">
        <v>8459</v>
      </c>
      <c r="F2781" s="2">
        <v>8459</v>
      </c>
    </row>
    <row r="2782" spans="1:6" x14ac:dyDescent="0.25">
      <c r="A2782" s="104">
        <v>25901</v>
      </c>
      <c r="B2782" s="104" t="s">
        <v>947</v>
      </c>
      <c r="C2782" s="104" t="s">
        <v>10609</v>
      </c>
      <c r="D2782" s="104" t="s">
        <v>10611</v>
      </c>
      <c r="E2782" s="2">
        <v>31103</v>
      </c>
      <c r="F2782" s="2">
        <v>31103</v>
      </c>
    </row>
    <row r="2783" spans="1:6" x14ac:dyDescent="0.25">
      <c r="A2783" s="104">
        <v>25902</v>
      </c>
      <c r="B2783" s="104" t="s">
        <v>947</v>
      </c>
      <c r="C2783" s="104" t="s">
        <v>4270</v>
      </c>
      <c r="D2783" s="104" t="s">
        <v>22042</v>
      </c>
      <c r="E2783" s="2">
        <v>144032</v>
      </c>
      <c r="F2783" s="2">
        <v>144032</v>
      </c>
    </row>
    <row r="2784" spans="1:6" x14ac:dyDescent="0.25">
      <c r="A2784" s="104">
        <v>24872</v>
      </c>
      <c r="B2784" s="104" t="s">
        <v>947</v>
      </c>
      <c r="C2784" s="104" t="s">
        <v>16526</v>
      </c>
      <c r="D2784" s="104" t="s">
        <v>16528</v>
      </c>
      <c r="E2784" s="2">
        <v>5126</v>
      </c>
      <c r="F2784" s="2">
        <v>5126</v>
      </c>
    </row>
    <row r="2785" spans="1:6" x14ac:dyDescent="0.25">
      <c r="A2785" s="104">
        <v>28041</v>
      </c>
      <c r="B2785" s="104" t="s">
        <v>947</v>
      </c>
      <c r="C2785" s="104" t="s">
        <v>5039</v>
      </c>
      <c r="D2785" s="104" t="s">
        <v>5041</v>
      </c>
      <c r="E2785" s="2">
        <v>81059</v>
      </c>
      <c r="F2785" s="2">
        <v>81059</v>
      </c>
    </row>
    <row r="2786" spans="1:6" x14ac:dyDescent="0.25">
      <c r="A2786" s="104">
        <v>23435</v>
      </c>
      <c r="B2786" s="104" t="s">
        <v>947</v>
      </c>
      <c r="C2786" s="104" t="s">
        <v>5513</v>
      </c>
      <c r="D2786" s="104" t="s">
        <v>5515</v>
      </c>
      <c r="E2786" s="2">
        <v>52920</v>
      </c>
      <c r="F2786" s="2">
        <v>52920</v>
      </c>
    </row>
    <row r="2787" spans="1:6" x14ac:dyDescent="0.25">
      <c r="A2787" s="104">
        <v>23441</v>
      </c>
      <c r="B2787" s="104" t="s">
        <v>947</v>
      </c>
      <c r="C2787" s="104" t="s">
        <v>18053</v>
      </c>
      <c r="D2787" s="104" t="s">
        <v>22535</v>
      </c>
      <c r="E2787" s="2">
        <v>0</v>
      </c>
      <c r="F2787" s="2">
        <v>0</v>
      </c>
    </row>
    <row r="2788" spans="1:6" x14ac:dyDescent="0.25">
      <c r="A2788" s="104">
        <v>19954</v>
      </c>
      <c r="B2788" s="104" t="s">
        <v>947</v>
      </c>
      <c r="C2788" s="104" t="s">
        <v>11818</v>
      </c>
      <c r="D2788" s="104" t="s">
        <v>11820</v>
      </c>
      <c r="E2788" s="2">
        <v>43907</v>
      </c>
      <c r="F2788" s="2">
        <v>43907</v>
      </c>
    </row>
    <row r="2789" spans="1:6" x14ac:dyDescent="0.25">
      <c r="A2789" s="104">
        <v>699427</v>
      </c>
      <c r="B2789" s="104" t="s">
        <v>947</v>
      </c>
      <c r="C2789" s="104" t="s">
        <v>14446</v>
      </c>
      <c r="D2789" s="104" t="s">
        <v>21911</v>
      </c>
      <c r="E2789" s="2">
        <v>3477</v>
      </c>
      <c r="F2789" s="2">
        <v>3477</v>
      </c>
    </row>
    <row r="2790" spans="1:6" x14ac:dyDescent="0.25">
      <c r="A2790" s="104">
        <v>718388</v>
      </c>
      <c r="B2790" s="104" t="s">
        <v>947</v>
      </c>
      <c r="C2790" s="104" t="s">
        <v>13349</v>
      </c>
      <c r="D2790" s="104" t="s">
        <v>13351</v>
      </c>
      <c r="E2790" s="2">
        <v>6287</v>
      </c>
      <c r="F2790" s="2">
        <v>6287</v>
      </c>
    </row>
    <row r="2791" spans="1:6" x14ac:dyDescent="0.25">
      <c r="A2791" s="104">
        <v>26687</v>
      </c>
      <c r="B2791" s="104" t="s">
        <v>947</v>
      </c>
      <c r="C2791" s="104" t="s">
        <v>11268</v>
      </c>
      <c r="D2791" s="104" t="s">
        <v>11270</v>
      </c>
      <c r="E2791" s="2">
        <v>6548</v>
      </c>
      <c r="F2791" s="2">
        <v>6548</v>
      </c>
    </row>
    <row r="2792" spans="1:6" x14ac:dyDescent="0.25">
      <c r="A2792" s="104">
        <v>22738</v>
      </c>
      <c r="B2792" s="104" t="s">
        <v>947</v>
      </c>
      <c r="C2792" s="104" t="s">
        <v>5561</v>
      </c>
      <c r="D2792" s="104" t="s">
        <v>5563</v>
      </c>
      <c r="E2792" s="2">
        <v>84518</v>
      </c>
      <c r="F2792" s="2">
        <v>84518</v>
      </c>
    </row>
    <row r="2793" spans="1:6" x14ac:dyDescent="0.25">
      <c r="A2793" s="104">
        <v>22739</v>
      </c>
      <c r="B2793" s="104" t="s">
        <v>947</v>
      </c>
      <c r="C2793" s="104" t="s">
        <v>21783</v>
      </c>
      <c r="D2793" s="104" t="s">
        <v>21784</v>
      </c>
      <c r="E2793" s="2">
        <v>36427</v>
      </c>
      <c r="F2793" s="2">
        <v>36427</v>
      </c>
    </row>
    <row r="2794" spans="1:6" x14ac:dyDescent="0.25">
      <c r="A2794" s="104">
        <v>19521</v>
      </c>
      <c r="B2794" s="104" t="s">
        <v>947</v>
      </c>
      <c r="C2794" s="104" t="s">
        <v>3540</v>
      </c>
      <c r="D2794" s="104" t="s">
        <v>22536</v>
      </c>
      <c r="E2794" s="2">
        <v>188703</v>
      </c>
      <c r="F2794" s="2">
        <v>188703</v>
      </c>
    </row>
    <row r="2795" spans="1:6" x14ac:dyDescent="0.25">
      <c r="A2795" s="104">
        <v>163845</v>
      </c>
      <c r="B2795" s="104" t="s">
        <v>947</v>
      </c>
      <c r="C2795" s="104" t="s">
        <v>9669</v>
      </c>
      <c r="D2795" s="104" t="s">
        <v>9671</v>
      </c>
      <c r="E2795" s="2">
        <v>15400</v>
      </c>
      <c r="F2795" s="2">
        <v>15400</v>
      </c>
    </row>
    <row r="2796" spans="1:6" x14ac:dyDescent="0.25">
      <c r="A2796" s="104">
        <v>19720</v>
      </c>
      <c r="B2796" s="104" t="s">
        <v>947</v>
      </c>
      <c r="C2796" s="104" t="s">
        <v>1727</v>
      </c>
      <c r="D2796" s="104" t="s">
        <v>1729</v>
      </c>
      <c r="E2796" s="2">
        <v>453150</v>
      </c>
      <c r="F2796" s="2">
        <v>453150</v>
      </c>
    </row>
    <row r="2797" spans="1:6" x14ac:dyDescent="0.25">
      <c r="A2797" s="104">
        <v>19726</v>
      </c>
      <c r="B2797" s="104" t="s">
        <v>947</v>
      </c>
      <c r="C2797" s="104" t="s">
        <v>13808</v>
      </c>
      <c r="D2797" s="104" t="s">
        <v>13810</v>
      </c>
      <c r="E2797" s="2">
        <v>6234</v>
      </c>
      <c r="F2797" s="2">
        <v>6234</v>
      </c>
    </row>
    <row r="2798" spans="1:6" x14ac:dyDescent="0.25">
      <c r="A2798" s="104">
        <v>19922</v>
      </c>
      <c r="B2798" s="104" t="s">
        <v>947</v>
      </c>
      <c r="C2798" s="104" t="s">
        <v>6794</v>
      </c>
      <c r="D2798" s="104" t="s">
        <v>6796</v>
      </c>
      <c r="E2798" s="2">
        <v>33090</v>
      </c>
      <c r="F2798" s="2">
        <v>33090</v>
      </c>
    </row>
    <row r="2799" spans="1:6" x14ac:dyDescent="0.25">
      <c r="A2799" s="104">
        <v>27868</v>
      </c>
      <c r="B2799" s="104" t="s">
        <v>947</v>
      </c>
      <c r="C2799" s="104" t="s">
        <v>8650</v>
      </c>
      <c r="D2799" s="104" t="s">
        <v>8652</v>
      </c>
      <c r="E2799" s="2">
        <v>45974</v>
      </c>
      <c r="F2799" s="2">
        <v>45974</v>
      </c>
    </row>
    <row r="2800" spans="1:6" x14ac:dyDescent="0.25">
      <c r="A2800" s="104">
        <v>27438</v>
      </c>
      <c r="B2800" s="104" t="s">
        <v>947</v>
      </c>
      <c r="C2800" s="104" t="s">
        <v>12246</v>
      </c>
      <c r="D2800" s="104" t="s">
        <v>12248</v>
      </c>
      <c r="E2800" s="2">
        <v>6505</v>
      </c>
      <c r="F2800" s="2">
        <v>6505</v>
      </c>
    </row>
    <row r="2801" spans="1:6" x14ac:dyDescent="0.25">
      <c r="A2801" s="104">
        <v>21738</v>
      </c>
      <c r="B2801" s="104" t="s">
        <v>947</v>
      </c>
      <c r="C2801" s="104" t="s">
        <v>22538</v>
      </c>
      <c r="D2801" s="104" t="s">
        <v>22539</v>
      </c>
      <c r="E2801" s="2">
        <v>8211</v>
      </c>
      <c r="F2801" s="2">
        <v>8211</v>
      </c>
    </row>
    <row r="2802" spans="1:6" x14ac:dyDescent="0.25">
      <c r="A2802" s="104">
        <v>20370</v>
      </c>
      <c r="B2802" s="104" t="s">
        <v>947</v>
      </c>
      <c r="C2802" s="104" t="s">
        <v>4417</v>
      </c>
      <c r="D2802" s="104" t="s">
        <v>4419</v>
      </c>
      <c r="E2802" s="2">
        <v>90074</v>
      </c>
      <c r="F2802" s="2">
        <v>90074</v>
      </c>
    </row>
    <row r="2803" spans="1:6" x14ac:dyDescent="0.25">
      <c r="A2803" s="104">
        <v>28512</v>
      </c>
      <c r="B2803" s="104" t="s">
        <v>947</v>
      </c>
      <c r="C2803" s="104" t="s">
        <v>10375</v>
      </c>
      <c r="D2803" s="104" t="s">
        <v>10377</v>
      </c>
      <c r="E2803" s="2">
        <v>13696</v>
      </c>
      <c r="F2803" s="2">
        <v>13696</v>
      </c>
    </row>
    <row r="2804" spans="1:6" x14ac:dyDescent="0.25">
      <c r="A2804" s="104">
        <v>207561</v>
      </c>
      <c r="B2804" s="104" t="s">
        <v>947</v>
      </c>
      <c r="C2804" s="104" t="s">
        <v>14569</v>
      </c>
      <c r="D2804" s="104" t="s">
        <v>14571</v>
      </c>
      <c r="E2804" s="2">
        <v>7492</v>
      </c>
      <c r="F2804" s="2">
        <v>7492</v>
      </c>
    </row>
    <row r="2805" spans="1:6" x14ac:dyDescent="0.25">
      <c r="A2805" s="104">
        <v>28043</v>
      </c>
      <c r="B2805" s="104" t="s">
        <v>947</v>
      </c>
      <c r="C2805" s="104" t="s">
        <v>1928</v>
      </c>
      <c r="D2805" s="104" t="s">
        <v>1930</v>
      </c>
      <c r="E2805" s="2">
        <v>361959</v>
      </c>
      <c r="F2805" s="2">
        <v>361959</v>
      </c>
    </row>
    <row r="2806" spans="1:6" x14ac:dyDescent="0.25">
      <c r="A2806" s="104">
        <v>28122</v>
      </c>
      <c r="B2806" s="104" t="s">
        <v>947</v>
      </c>
      <c r="C2806" s="104" t="s">
        <v>4639</v>
      </c>
      <c r="D2806" s="104" t="s">
        <v>4641</v>
      </c>
      <c r="E2806" s="2">
        <v>105512</v>
      </c>
      <c r="F2806" s="2">
        <v>105512</v>
      </c>
    </row>
    <row r="2807" spans="1:6" x14ac:dyDescent="0.25">
      <c r="A2807" s="104">
        <v>526272</v>
      </c>
      <c r="B2807" s="104" t="s">
        <v>947</v>
      </c>
      <c r="C2807" s="104" t="s">
        <v>9120</v>
      </c>
      <c r="D2807" s="104" t="s">
        <v>9122</v>
      </c>
      <c r="E2807" s="2">
        <v>28028</v>
      </c>
      <c r="F2807" s="2">
        <v>28028</v>
      </c>
    </row>
    <row r="2808" spans="1:6" x14ac:dyDescent="0.25">
      <c r="A2808" s="104">
        <v>619696</v>
      </c>
      <c r="B2808" s="104" t="s">
        <v>947</v>
      </c>
      <c r="C2808" s="104" t="s">
        <v>13121</v>
      </c>
      <c r="D2808" s="104" t="s">
        <v>13123</v>
      </c>
      <c r="E2808" s="2">
        <v>0</v>
      </c>
      <c r="F2808" s="2">
        <v>0</v>
      </c>
    </row>
    <row r="2809" spans="1:6" x14ac:dyDescent="0.25">
      <c r="A2809" s="104">
        <v>22190</v>
      </c>
      <c r="B2809" s="104" t="s">
        <v>947</v>
      </c>
      <c r="C2809" s="104" t="s">
        <v>3552</v>
      </c>
      <c r="D2809" s="104" t="s">
        <v>3554</v>
      </c>
      <c r="E2809" s="2">
        <v>164639</v>
      </c>
      <c r="F2809" s="2">
        <v>164639</v>
      </c>
    </row>
    <row r="2810" spans="1:6" x14ac:dyDescent="0.25">
      <c r="A2810" s="104">
        <v>26973</v>
      </c>
      <c r="B2810" s="104" t="s">
        <v>947</v>
      </c>
      <c r="C2810" s="104" t="s">
        <v>8758</v>
      </c>
      <c r="D2810" s="104" t="s">
        <v>8760</v>
      </c>
      <c r="E2810" s="2">
        <v>27697</v>
      </c>
      <c r="F2810" s="2">
        <v>27697</v>
      </c>
    </row>
    <row r="2811" spans="1:6" x14ac:dyDescent="0.25">
      <c r="A2811" s="104">
        <v>207780</v>
      </c>
      <c r="B2811" s="104" t="s">
        <v>947</v>
      </c>
      <c r="C2811" s="104" t="s">
        <v>6046</v>
      </c>
      <c r="D2811" s="104" t="s">
        <v>6048</v>
      </c>
      <c r="E2811" s="2">
        <v>123434</v>
      </c>
      <c r="F2811" s="2">
        <v>123434</v>
      </c>
    </row>
    <row r="2812" spans="1:6" x14ac:dyDescent="0.25">
      <c r="A2812" s="104">
        <v>25373</v>
      </c>
      <c r="B2812" s="104" t="s">
        <v>947</v>
      </c>
      <c r="C2812" s="104" t="s">
        <v>11460</v>
      </c>
      <c r="D2812" s="104" t="s">
        <v>11462</v>
      </c>
      <c r="E2812" s="2">
        <v>4080</v>
      </c>
      <c r="F2812" s="2">
        <v>4080</v>
      </c>
    </row>
    <row r="2813" spans="1:6" x14ac:dyDescent="0.25">
      <c r="A2813" s="104">
        <v>163548</v>
      </c>
      <c r="B2813" s="104" t="s">
        <v>947</v>
      </c>
      <c r="C2813" s="104" t="s">
        <v>14696</v>
      </c>
      <c r="D2813" s="104" t="s">
        <v>14698</v>
      </c>
      <c r="E2813" s="2">
        <v>7955</v>
      </c>
      <c r="F2813" s="2">
        <v>7955</v>
      </c>
    </row>
    <row r="2814" spans="1:6" x14ac:dyDescent="0.25">
      <c r="A2814" s="104">
        <v>27342</v>
      </c>
      <c r="B2814" s="104" t="s">
        <v>947</v>
      </c>
      <c r="C2814" s="104" t="s">
        <v>6600</v>
      </c>
      <c r="D2814" s="104" t="s">
        <v>6602</v>
      </c>
      <c r="E2814" s="2">
        <v>54195</v>
      </c>
      <c r="F2814" s="2">
        <v>54195</v>
      </c>
    </row>
    <row r="2815" spans="1:6" x14ac:dyDescent="0.25">
      <c r="A2815" s="104">
        <v>26337</v>
      </c>
      <c r="B2815" s="104" t="s">
        <v>947</v>
      </c>
      <c r="C2815" s="104" t="s">
        <v>5947</v>
      </c>
      <c r="D2815" s="104" t="s">
        <v>5949</v>
      </c>
      <c r="E2815" s="2">
        <v>49471</v>
      </c>
      <c r="F2815" s="2">
        <v>49471</v>
      </c>
    </row>
    <row r="2816" spans="1:6" x14ac:dyDescent="0.25">
      <c r="A2816" s="104">
        <v>23128</v>
      </c>
      <c r="B2816" s="104" t="s">
        <v>947</v>
      </c>
      <c r="C2816" s="104" t="s">
        <v>6076</v>
      </c>
      <c r="D2816" s="104" t="s">
        <v>22540</v>
      </c>
      <c r="E2816" s="2">
        <v>87680</v>
      </c>
      <c r="F2816" s="2">
        <v>87680</v>
      </c>
    </row>
    <row r="2817" spans="1:6" x14ac:dyDescent="0.25">
      <c r="A2817" s="104">
        <v>23129</v>
      </c>
      <c r="B2817" s="104" t="s">
        <v>947</v>
      </c>
      <c r="C2817" s="104" t="s">
        <v>10115</v>
      </c>
      <c r="D2817" s="104" t="s">
        <v>10117</v>
      </c>
      <c r="E2817" s="2">
        <v>11538</v>
      </c>
      <c r="F2817" s="2">
        <v>11538</v>
      </c>
    </row>
    <row r="2818" spans="1:6" x14ac:dyDescent="0.25">
      <c r="A2818" s="104">
        <v>487026</v>
      </c>
      <c r="B2818" s="104" t="s">
        <v>947</v>
      </c>
      <c r="C2818" s="104" t="s">
        <v>11223</v>
      </c>
      <c r="D2818" s="104" t="s">
        <v>11225</v>
      </c>
      <c r="E2818" s="2">
        <v>14003</v>
      </c>
      <c r="F2818" s="2">
        <v>14003</v>
      </c>
    </row>
    <row r="2819" spans="1:6" x14ac:dyDescent="0.25">
      <c r="A2819" s="104">
        <v>28465</v>
      </c>
      <c r="B2819" s="104" t="s">
        <v>947</v>
      </c>
      <c r="C2819" s="104" t="s">
        <v>13289</v>
      </c>
      <c r="D2819" s="104" t="s">
        <v>13291</v>
      </c>
      <c r="E2819" s="2">
        <v>14174</v>
      </c>
      <c r="F2819" s="2">
        <v>14174</v>
      </c>
    </row>
    <row r="2820" spans="1:6" x14ac:dyDescent="0.25">
      <c r="A2820" s="104">
        <v>19459</v>
      </c>
      <c r="B2820" s="104" t="s">
        <v>947</v>
      </c>
      <c r="C2820" s="104" t="s">
        <v>1643</v>
      </c>
      <c r="D2820" s="104" t="s">
        <v>1645</v>
      </c>
      <c r="E2820" s="2">
        <v>444367</v>
      </c>
      <c r="F2820" s="2">
        <v>444367</v>
      </c>
    </row>
    <row r="2821" spans="1:6" x14ac:dyDescent="0.25">
      <c r="A2821" s="104">
        <v>21961</v>
      </c>
      <c r="B2821" s="104" t="s">
        <v>947</v>
      </c>
      <c r="C2821" s="104" t="s">
        <v>6776</v>
      </c>
      <c r="D2821" s="104" t="s">
        <v>6778</v>
      </c>
      <c r="E2821" s="2">
        <v>28843</v>
      </c>
      <c r="F2821" s="2">
        <v>28843</v>
      </c>
    </row>
    <row r="2822" spans="1:6" x14ac:dyDescent="0.25">
      <c r="A2822" s="104">
        <v>22198</v>
      </c>
      <c r="B2822" s="104" t="s">
        <v>947</v>
      </c>
      <c r="C2822" s="104" t="s">
        <v>21728</v>
      </c>
      <c r="D2822" s="104" t="s">
        <v>21729</v>
      </c>
      <c r="E2822" s="2">
        <v>3891</v>
      </c>
      <c r="F2822" s="2">
        <v>3891</v>
      </c>
    </row>
    <row r="2823" spans="1:6" x14ac:dyDescent="0.25">
      <c r="A2823" s="104">
        <v>494801</v>
      </c>
      <c r="B2823" s="104" t="s">
        <v>947</v>
      </c>
      <c r="C2823" s="104" t="s">
        <v>22541</v>
      </c>
      <c r="D2823" s="104" t="s">
        <v>22542</v>
      </c>
      <c r="E2823" s="2">
        <v>11407</v>
      </c>
      <c r="F2823" s="2">
        <v>11407</v>
      </c>
    </row>
    <row r="2824" spans="1:6" x14ac:dyDescent="0.25">
      <c r="A2824" s="104">
        <v>24079</v>
      </c>
      <c r="B2824" s="104" t="s">
        <v>947</v>
      </c>
      <c r="C2824" s="104" t="s">
        <v>2345</v>
      </c>
      <c r="D2824" s="104" t="s">
        <v>2347</v>
      </c>
      <c r="E2824" s="2">
        <v>196629</v>
      </c>
      <c r="F2824" s="2">
        <v>196629</v>
      </c>
    </row>
    <row r="2825" spans="1:6" x14ac:dyDescent="0.25">
      <c r="A2825" s="104">
        <v>24081</v>
      </c>
      <c r="B2825" s="104" t="s">
        <v>947</v>
      </c>
      <c r="C2825" s="104" t="s">
        <v>11068</v>
      </c>
      <c r="D2825" s="104" t="s">
        <v>11070</v>
      </c>
      <c r="E2825" s="2">
        <v>15617</v>
      </c>
      <c r="F2825" s="2">
        <v>15617</v>
      </c>
    </row>
    <row r="2826" spans="1:6" x14ac:dyDescent="0.25">
      <c r="A2826" s="104">
        <v>24082</v>
      </c>
      <c r="B2826" s="104" t="s">
        <v>947</v>
      </c>
      <c r="C2826" s="104" t="s">
        <v>10705</v>
      </c>
      <c r="D2826" s="104" t="s">
        <v>10707</v>
      </c>
      <c r="E2826" s="2">
        <v>10981</v>
      </c>
      <c r="F2826" s="2">
        <v>10981</v>
      </c>
    </row>
    <row r="2827" spans="1:6" x14ac:dyDescent="0.25">
      <c r="A2827" s="104">
        <v>729361</v>
      </c>
      <c r="B2827" s="104" t="s">
        <v>947</v>
      </c>
      <c r="C2827" s="104" t="s">
        <v>11175</v>
      </c>
      <c r="D2827" s="104" t="s">
        <v>11177</v>
      </c>
      <c r="E2827" s="2">
        <v>9179</v>
      </c>
      <c r="F2827" s="2">
        <v>9179</v>
      </c>
    </row>
    <row r="2828" spans="1:6" x14ac:dyDescent="0.25">
      <c r="A2828" s="104">
        <v>24083</v>
      </c>
      <c r="B2828" s="104" t="s">
        <v>947</v>
      </c>
      <c r="C2828" s="104" t="s">
        <v>14792</v>
      </c>
      <c r="D2828" s="104" t="s">
        <v>14794</v>
      </c>
      <c r="E2828" s="2">
        <v>5792</v>
      </c>
      <c r="F2828" s="2">
        <v>5792</v>
      </c>
    </row>
    <row r="2829" spans="1:6" x14ac:dyDescent="0.25">
      <c r="A2829" s="104">
        <v>842083</v>
      </c>
      <c r="B2829" s="104" t="s">
        <v>947</v>
      </c>
      <c r="C2829" s="104" t="s">
        <v>21872</v>
      </c>
      <c r="D2829" s="104" t="s">
        <v>21873</v>
      </c>
      <c r="E2829" s="2">
        <v>447</v>
      </c>
      <c r="F2829" s="2">
        <v>447</v>
      </c>
    </row>
    <row r="2830" spans="1:6" x14ac:dyDescent="0.25">
      <c r="A2830" s="104">
        <v>24084</v>
      </c>
      <c r="B2830" s="104" t="s">
        <v>947</v>
      </c>
      <c r="C2830" s="104" t="s">
        <v>12474</v>
      </c>
      <c r="D2830" s="104" t="s">
        <v>12476</v>
      </c>
      <c r="E2830" s="2">
        <v>9245</v>
      </c>
      <c r="F2830" s="2">
        <v>9245</v>
      </c>
    </row>
    <row r="2831" spans="1:6" x14ac:dyDescent="0.25">
      <c r="A2831" s="104">
        <v>24085</v>
      </c>
      <c r="B2831" s="104" t="s">
        <v>947</v>
      </c>
      <c r="C2831" s="104" t="s">
        <v>13973</v>
      </c>
      <c r="D2831" s="104" t="s">
        <v>13975</v>
      </c>
      <c r="E2831" s="2">
        <v>2646</v>
      </c>
      <c r="F2831" s="2">
        <v>2646</v>
      </c>
    </row>
    <row r="2832" spans="1:6" x14ac:dyDescent="0.25">
      <c r="A2832" s="104">
        <v>24087</v>
      </c>
      <c r="B2832" s="104" t="s">
        <v>947</v>
      </c>
      <c r="C2832" s="104" t="s">
        <v>22543</v>
      </c>
      <c r="D2832" s="104" t="s">
        <v>22544</v>
      </c>
      <c r="E2832" s="2">
        <v>7611</v>
      </c>
      <c r="F2832" s="2">
        <v>7611</v>
      </c>
    </row>
    <row r="2833" spans="1:6" x14ac:dyDescent="0.25">
      <c r="A2833" s="104">
        <v>24089</v>
      </c>
      <c r="B2833" s="104" t="s">
        <v>947</v>
      </c>
      <c r="C2833" s="104" t="s">
        <v>12114</v>
      </c>
      <c r="D2833" s="104" t="s">
        <v>12116</v>
      </c>
      <c r="E2833" s="2">
        <v>5352</v>
      </c>
      <c r="F2833" s="2">
        <v>5352</v>
      </c>
    </row>
    <row r="2834" spans="1:6" x14ac:dyDescent="0.25">
      <c r="A2834" s="104">
        <v>713327</v>
      </c>
      <c r="B2834" s="104" t="s">
        <v>947</v>
      </c>
      <c r="C2834" s="104" t="s">
        <v>18497</v>
      </c>
      <c r="D2834" s="104" t="s">
        <v>18498</v>
      </c>
      <c r="E2834" s="2">
        <v>639</v>
      </c>
      <c r="F2834" s="2">
        <v>639</v>
      </c>
    </row>
    <row r="2835" spans="1:6" x14ac:dyDescent="0.25">
      <c r="A2835" s="104">
        <v>192923</v>
      </c>
      <c r="B2835" s="104" t="s">
        <v>947</v>
      </c>
      <c r="C2835" s="104" t="s">
        <v>6884</v>
      </c>
      <c r="D2835" s="104" t="s">
        <v>6886</v>
      </c>
      <c r="E2835" s="2">
        <v>52638</v>
      </c>
      <c r="F2835" s="2">
        <v>52638</v>
      </c>
    </row>
    <row r="2836" spans="1:6" x14ac:dyDescent="0.25">
      <c r="A2836" s="104">
        <v>25278</v>
      </c>
      <c r="B2836" s="104" t="s">
        <v>947</v>
      </c>
      <c r="C2836" s="104" t="s">
        <v>6136</v>
      </c>
      <c r="D2836" s="104" t="s">
        <v>6138</v>
      </c>
      <c r="E2836" s="2">
        <v>44712</v>
      </c>
      <c r="F2836" s="2">
        <v>44712</v>
      </c>
    </row>
    <row r="2837" spans="1:6" x14ac:dyDescent="0.25">
      <c r="A2837" s="104">
        <v>193411</v>
      </c>
      <c r="B2837" s="104" t="s">
        <v>947</v>
      </c>
      <c r="C2837" s="104" t="s">
        <v>8530</v>
      </c>
      <c r="D2837" s="104" t="s">
        <v>8532</v>
      </c>
      <c r="E2837" s="2">
        <v>18047</v>
      </c>
      <c r="F2837" s="2">
        <v>18047</v>
      </c>
    </row>
    <row r="2838" spans="1:6" x14ac:dyDescent="0.25">
      <c r="A2838" s="104">
        <v>25274</v>
      </c>
      <c r="B2838" s="104" t="s">
        <v>947</v>
      </c>
      <c r="C2838" s="104" t="s">
        <v>14892</v>
      </c>
      <c r="D2838" s="104" t="s">
        <v>14894</v>
      </c>
      <c r="E2838" s="2">
        <v>18197</v>
      </c>
      <c r="F2838" s="2">
        <v>18197</v>
      </c>
    </row>
    <row r="2839" spans="1:6" x14ac:dyDescent="0.25">
      <c r="A2839" s="104">
        <v>23508</v>
      </c>
      <c r="B2839" s="104" t="s">
        <v>947</v>
      </c>
      <c r="C2839" s="104" t="s">
        <v>8428</v>
      </c>
      <c r="D2839" s="104" t="s">
        <v>8430</v>
      </c>
      <c r="E2839" s="2">
        <v>43663</v>
      </c>
      <c r="F2839" s="2">
        <v>43663</v>
      </c>
    </row>
    <row r="2840" spans="1:6" x14ac:dyDescent="0.25">
      <c r="A2840" s="104">
        <v>694344</v>
      </c>
      <c r="B2840" s="104" t="s">
        <v>947</v>
      </c>
      <c r="C2840" s="104" t="s">
        <v>15419</v>
      </c>
      <c r="D2840" s="104" t="s">
        <v>15421</v>
      </c>
      <c r="E2840" s="2">
        <v>3247</v>
      </c>
      <c r="F2840" s="2">
        <v>3247</v>
      </c>
    </row>
    <row r="2841" spans="1:6" x14ac:dyDescent="0.25">
      <c r="A2841" s="104">
        <v>24687</v>
      </c>
      <c r="B2841" s="104" t="s">
        <v>947</v>
      </c>
      <c r="C2841" s="104" t="s">
        <v>7243</v>
      </c>
      <c r="D2841" s="104" t="s">
        <v>7245</v>
      </c>
      <c r="E2841" s="2">
        <v>83859</v>
      </c>
      <c r="F2841" s="2">
        <v>83859</v>
      </c>
    </row>
    <row r="2842" spans="1:6" x14ac:dyDescent="0.25">
      <c r="A2842" s="104">
        <v>566531</v>
      </c>
      <c r="B2842" s="104" t="s">
        <v>947</v>
      </c>
      <c r="C2842" s="104" t="s">
        <v>16520</v>
      </c>
      <c r="D2842" s="104" t="s">
        <v>16522</v>
      </c>
      <c r="E2842" s="2">
        <v>749</v>
      </c>
      <c r="F2842" s="2">
        <v>749</v>
      </c>
    </row>
    <row r="2843" spans="1:6" x14ac:dyDescent="0.25">
      <c r="A2843" s="104">
        <v>28148</v>
      </c>
      <c r="B2843" s="104" t="s">
        <v>947</v>
      </c>
      <c r="C2843" s="104" t="s">
        <v>10522</v>
      </c>
      <c r="D2843" s="104" t="s">
        <v>22545</v>
      </c>
      <c r="E2843" s="2">
        <v>0</v>
      </c>
      <c r="F2843" s="2">
        <v>0</v>
      </c>
    </row>
    <row r="2844" spans="1:6" x14ac:dyDescent="0.25">
      <c r="A2844" s="104">
        <v>671180</v>
      </c>
      <c r="B2844" s="104" t="s">
        <v>947</v>
      </c>
      <c r="C2844" s="104" t="s">
        <v>6753</v>
      </c>
      <c r="D2844" s="104" t="s">
        <v>6755</v>
      </c>
      <c r="E2844" s="2">
        <v>35963</v>
      </c>
      <c r="F2844" s="2">
        <v>35963</v>
      </c>
    </row>
    <row r="2845" spans="1:6" x14ac:dyDescent="0.25">
      <c r="A2845" s="104">
        <v>28149</v>
      </c>
      <c r="B2845" s="104" t="s">
        <v>947</v>
      </c>
      <c r="C2845" s="104" t="s">
        <v>14315</v>
      </c>
      <c r="D2845" s="104" t="s">
        <v>14317</v>
      </c>
      <c r="E2845" s="2">
        <v>14559</v>
      </c>
      <c r="F2845" s="2">
        <v>14559</v>
      </c>
    </row>
    <row r="2846" spans="1:6" x14ac:dyDescent="0.25">
      <c r="A2846" s="104">
        <v>684238</v>
      </c>
      <c r="B2846" s="104" t="s">
        <v>947</v>
      </c>
      <c r="C2846" s="104" t="s">
        <v>13250</v>
      </c>
      <c r="D2846" s="104" t="s">
        <v>13252</v>
      </c>
      <c r="E2846" s="2">
        <v>4213</v>
      </c>
      <c r="F2846" s="2">
        <v>4213</v>
      </c>
    </row>
    <row r="2847" spans="1:6" x14ac:dyDescent="0.25">
      <c r="A2847" s="104">
        <v>24059</v>
      </c>
      <c r="B2847" s="104" t="s">
        <v>947</v>
      </c>
      <c r="C2847" s="104" t="s">
        <v>14827</v>
      </c>
      <c r="D2847" s="104" t="s">
        <v>14829</v>
      </c>
      <c r="E2847" s="2">
        <v>3067</v>
      </c>
      <c r="F2847" s="2">
        <v>3067</v>
      </c>
    </row>
    <row r="2848" spans="1:6" x14ac:dyDescent="0.25">
      <c r="A2848" s="104">
        <v>25622</v>
      </c>
      <c r="B2848" s="104" t="s">
        <v>947</v>
      </c>
      <c r="C2848" s="104" t="s">
        <v>14925</v>
      </c>
      <c r="D2848" s="104" t="s">
        <v>14927</v>
      </c>
      <c r="E2848" s="2">
        <v>7038</v>
      </c>
      <c r="F2848" s="2">
        <v>7038</v>
      </c>
    </row>
    <row r="2849" spans="1:6" x14ac:dyDescent="0.25">
      <c r="A2849" s="104">
        <v>26669</v>
      </c>
      <c r="B2849" s="104" t="s">
        <v>947</v>
      </c>
      <c r="C2849" s="104" t="s">
        <v>4084</v>
      </c>
      <c r="D2849" s="104" t="s">
        <v>4086</v>
      </c>
      <c r="E2849" s="2">
        <v>111008</v>
      </c>
      <c r="F2849" s="2">
        <v>111008</v>
      </c>
    </row>
    <row r="2850" spans="1:6" x14ac:dyDescent="0.25">
      <c r="A2850" s="104">
        <v>28278</v>
      </c>
      <c r="B2850" s="104" t="s">
        <v>947</v>
      </c>
      <c r="C2850" s="104" t="s">
        <v>13637</v>
      </c>
      <c r="D2850" s="104" t="s">
        <v>13639</v>
      </c>
      <c r="E2850" s="2">
        <v>18143</v>
      </c>
      <c r="F2850" s="2">
        <v>18143</v>
      </c>
    </row>
    <row r="2851" spans="1:6" x14ac:dyDescent="0.25">
      <c r="A2851" s="104">
        <v>26300</v>
      </c>
      <c r="B2851" s="104" t="s">
        <v>947</v>
      </c>
      <c r="C2851" s="104" t="s">
        <v>20897</v>
      </c>
      <c r="D2851" s="104" t="s">
        <v>22043</v>
      </c>
      <c r="E2851" s="2">
        <v>62914</v>
      </c>
      <c r="F2851" s="2">
        <v>62914</v>
      </c>
    </row>
    <row r="2852" spans="1:6" x14ac:dyDescent="0.25">
      <c r="A2852" s="104">
        <v>24514</v>
      </c>
      <c r="B2852" s="104" t="s">
        <v>947</v>
      </c>
      <c r="C2852" s="104" t="s">
        <v>1991</v>
      </c>
      <c r="D2852" s="104" t="s">
        <v>1993</v>
      </c>
      <c r="E2852" s="2">
        <v>320010</v>
      </c>
      <c r="F2852" s="2">
        <v>320010</v>
      </c>
    </row>
    <row r="2853" spans="1:6" x14ac:dyDescent="0.25">
      <c r="A2853" s="104">
        <v>23696</v>
      </c>
      <c r="B2853" s="104" t="s">
        <v>947</v>
      </c>
      <c r="C2853" s="104" t="s">
        <v>10150</v>
      </c>
      <c r="D2853" s="104" t="s">
        <v>10152</v>
      </c>
      <c r="E2853" s="2">
        <v>11973</v>
      </c>
      <c r="F2853" s="2">
        <v>11973</v>
      </c>
    </row>
    <row r="2854" spans="1:6" x14ac:dyDescent="0.25">
      <c r="A2854" s="104">
        <v>28580</v>
      </c>
      <c r="B2854" s="104" t="s">
        <v>947</v>
      </c>
      <c r="C2854" s="104" t="s">
        <v>16161</v>
      </c>
      <c r="D2854" s="104" t="s">
        <v>16163</v>
      </c>
      <c r="E2854" s="2">
        <v>19740</v>
      </c>
      <c r="F2854" s="2">
        <v>19740</v>
      </c>
    </row>
    <row r="2855" spans="1:6" x14ac:dyDescent="0.25">
      <c r="A2855" s="104">
        <v>28556</v>
      </c>
      <c r="B2855" s="104" t="s">
        <v>947</v>
      </c>
      <c r="C2855" s="104" t="s">
        <v>11008</v>
      </c>
      <c r="D2855" s="104" t="s">
        <v>11010</v>
      </c>
      <c r="E2855" s="2">
        <v>13321</v>
      </c>
      <c r="F2855" s="2">
        <v>13321</v>
      </c>
    </row>
    <row r="2856" spans="1:6" x14ac:dyDescent="0.25">
      <c r="A2856" s="104">
        <v>28549</v>
      </c>
      <c r="B2856" s="104" t="s">
        <v>947</v>
      </c>
      <c r="C2856" s="104" t="s">
        <v>9618</v>
      </c>
      <c r="D2856" s="104" t="s">
        <v>9620</v>
      </c>
      <c r="E2856" s="2">
        <v>28169</v>
      </c>
      <c r="F2856" s="2">
        <v>28169</v>
      </c>
    </row>
    <row r="2857" spans="1:6" x14ac:dyDescent="0.25">
      <c r="A2857" s="104">
        <v>28303</v>
      </c>
      <c r="B2857" s="104" t="s">
        <v>947</v>
      </c>
      <c r="C2857" s="104" t="s">
        <v>14066</v>
      </c>
      <c r="D2857" s="104" t="s">
        <v>14068</v>
      </c>
      <c r="E2857" s="2">
        <v>4994</v>
      </c>
      <c r="F2857" s="2">
        <v>4994</v>
      </c>
    </row>
    <row r="2858" spans="1:6" x14ac:dyDescent="0.25">
      <c r="A2858" s="104">
        <v>24873</v>
      </c>
      <c r="B2858" s="104" t="s">
        <v>947</v>
      </c>
      <c r="C2858" s="104" t="s">
        <v>6705</v>
      </c>
      <c r="D2858" s="104" t="s">
        <v>6707</v>
      </c>
      <c r="E2858" s="2">
        <v>61467</v>
      </c>
      <c r="F2858" s="2">
        <v>61467</v>
      </c>
    </row>
    <row r="2859" spans="1:6" x14ac:dyDescent="0.25">
      <c r="A2859" s="104">
        <v>24874</v>
      </c>
      <c r="B2859" s="104" t="s">
        <v>947</v>
      </c>
      <c r="C2859" s="104" t="s">
        <v>7600</v>
      </c>
      <c r="D2859" s="104" t="s">
        <v>7602</v>
      </c>
      <c r="E2859" s="2">
        <v>48574</v>
      </c>
      <c r="F2859" s="2">
        <v>48574</v>
      </c>
    </row>
    <row r="2860" spans="1:6" x14ac:dyDescent="0.25">
      <c r="A2860" s="104">
        <v>24876</v>
      </c>
      <c r="B2860" s="104" t="s">
        <v>947</v>
      </c>
      <c r="C2860" s="104" t="s">
        <v>2453</v>
      </c>
      <c r="D2860" s="104" t="s">
        <v>2455</v>
      </c>
      <c r="E2860" s="2">
        <v>295019</v>
      </c>
      <c r="F2860" s="2">
        <v>295019</v>
      </c>
    </row>
    <row r="2861" spans="1:6" x14ac:dyDescent="0.25">
      <c r="A2861" s="104">
        <v>28304</v>
      </c>
      <c r="B2861" s="104" t="s">
        <v>947</v>
      </c>
      <c r="C2861" s="104" t="s">
        <v>10912</v>
      </c>
      <c r="D2861" s="104" t="s">
        <v>10914</v>
      </c>
      <c r="E2861" s="2">
        <v>19434</v>
      </c>
      <c r="F2861" s="2">
        <v>19434</v>
      </c>
    </row>
    <row r="2862" spans="1:6" x14ac:dyDescent="0.25">
      <c r="A2862" s="104">
        <v>28315</v>
      </c>
      <c r="B2862" s="104" t="s">
        <v>947</v>
      </c>
      <c r="C2862" s="104" t="s">
        <v>11648</v>
      </c>
      <c r="D2862" s="104" t="s">
        <v>11650</v>
      </c>
      <c r="E2862" s="2">
        <v>8726</v>
      </c>
      <c r="F2862" s="2">
        <v>8726</v>
      </c>
    </row>
    <row r="2863" spans="1:6" x14ac:dyDescent="0.25">
      <c r="A2863" s="104">
        <v>22173</v>
      </c>
      <c r="B2863" s="104" t="s">
        <v>947</v>
      </c>
      <c r="C2863" s="104" t="s">
        <v>11059</v>
      </c>
      <c r="D2863" s="104" t="s">
        <v>11061</v>
      </c>
      <c r="E2863" s="2">
        <v>9106</v>
      </c>
      <c r="F2863" s="2">
        <v>9106</v>
      </c>
    </row>
    <row r="2864" spans="1:6" x14ac:dyDescent="0.25">
      <c r="A2864" s="104">
        <v>708320</v>
      </c>
      <c r="B2864" s="104" t="s">
        <v>947</v>
      </c>
      <c r="C2864" s="104" t="s">
        <v>11244</v>
      </c>
      <c r="D2864" s="104" t="s">
        <v>11246</v>
      </c>
      <c r="E2864" s="2">
        <v>11642</v>
      </c>
      <c r="F2864" s="2">
        <v>11642</v>
      </c>
    </row>
    <row r="2865" spans="1:6" x14ac:dyDescent="0.25">
      <c r="A2865" s="104">
        <v>20824</v>
      </c>
      <c r="B2865" s="104" t="s">
        <v>947</v>
      </c>
      <c r="C2865" s="104" t="s">
        <v>9342</v>
      </c>
      <c r="D2865" s="104" t="s">
        <v>9344</v>
      </c>
      <c r="E2865" s="2">
        <v>56923</v>
      </c>
      <c r="F2865" s="2">
        <v>56923</v>
      </c>
    </row>
    <row r="2866" spans="1:6" x14ac:dyDescent="0.25">
      <c r="A2866" s="104">
        <v>20826</v>
      </c>
      <c r="B2866" s="104" t="s">
        <v>947</v>
      </c>
      <c r="C2866" s="104" t="s">
        <v>3823</v>
      </c>
      <c r="D2866" s="104" t="s">
        <v>3825</v>
      </c>
      <c r="E2866" s="2">
        <v>193880</v>
      </c>
      <c r="F2866" s="2">
        <v>193880</v>
      </c>
    </row>
    <row r="2867" spans="1:6" x14ac:dyDescent="0.25">
      <c r="A2867" s="104">
        <v>20828</v>
      </c>
      <c r="B2867" s="104" t="s">
        <v>947</v>
      </c>
      <c r="C2867" s="104" t="s">
        <v>1086</v>
      </c>
      <c r="D2867" s="104" t="s">
        <v>1088</v>
      </c>
      <c r="E2867" s="2">
        <v>1098721</v>
      </c>
      <c r="F2867" s="2">
        <v>1098721</v>
      </c>
    </row>
    <row r="2868" spans="1:6" x14ac:dyDescent="0.25">
      <c r="A2868" s="104">
        <v>871754</v>
      </c>
      <c r="B2868" s="104" t="s">
        <v>947</v>
      </c>
      <c r="C2868" s="104" t="s">
        <v>22546</v>
      </c>
      <c r="D2868" s="104" t="s">
        <v>22547</v>
      </c>
      <c r="E2868" s="2">
        <v>2903</v>
      </c>
      <c r="F2868" s="2">
        <v>2903</v>
      </c>
    </row>
    <row r="2869" spans="1:6" x14ac:dyDescent="0.25">
      <c r="A2869" s="104">
        <v>208243</v>
      </c>
      <c r="B2869" s="104" t="s">
        <v>947</v>
      </c>
      <c r="C2869" s="104" t="s">
        <v>13607</v>
      </c>
      <c r="D2869" s="104" t="s">
        <v>13609</v>
      </c>
      <c r="E2869" s="2">
        <v>7333</v>
      </c>
      <c r="F2869" s="2">
        <v>7333</v>
      </c>
    </row>
    <row r="2870" spans="1:6" x14ac:dyDescent="0.25">
      <c r="A2870" s="104">
        <v>678638</v>
      </c>
      <c r="B2870" s="104" t="s">
        <v>947</v>
      </c>
      <c r="C2870" s="104" t="s">
        <v>7756</v>
      </c>
      <c r="D2870" s="104" t="s">
        <v>7758</v>
      </c>
      <c r="E2870" s="2">
        <v>49171</v>
      </c>
      <c r="F2870" s="2">
        <v>49171</v>
      </c>
    </row>
    <row r="2871" spans="1:6" x14ac:dyDescent="0.25">
      <c r="A2871" s="104">
        <v>19613</v>
      </c>
      <c r="B2871" s="104" t="s">
        <v>947</v>
      </c>
      <c r="C2871" s="104" t="s">
        <v>13571</v>
      </c>
      <c r="D2871" s="104" t="s">
        <v>21535</v>
      </c>
      <c r="E2871" s="2">
        <v>13835</v>
      </c>
      <c r="F2871" s="2">
        <v>13835</v>
      </c>
    </row>
    <row r="2872" spans="1:6" x14ac:dyDescent="0.25">
      <c r="A2872" s="104">
        <v>521369</v>
      </c>
      <c r="B2872" s="104" t="s">
        <v>947</v>
      </c>
      <c r="C2872" s="104" t="s">
        <v>17092</v>
      </c>
      <c r="D2872" s="104" t="s">
        <v>21730</v>
      </c>
      <c r="E2872" s="2">
        <v>814</v>
      </c>
      <c r="F2872" s="2">
        <v>814</v>
      </c>
    </row>
    <row r="2873" spans="1:6" x14ac:dyDescent="0.25">
      <c r="A2873" s="104">
        <v>24967</v>
      </c>
      <c r="B2873" s="104" t="s">
        <v>947</v>
      </c>
      <c r="C2873" s="104" t="s">
        <v>16969</v>
      </c>
      <c r="D2873" s="104" t="s">
        <v>16971</v>
      </c>
      <c r="E2873" s="2">
        <v>1817</v>
      </c>
      <c r="F2873" s="2">
        <v>1817</v>
      </c>
    </row>
    <row r="2874" spans="1:6" x14ac:dyDescent="0.25">
      <c r="A2874" s="104">
        <v>23245</v>
      </c>
      <c r="B2874" s="104" t="s">
        <v>947</v>
      </c>
      <c r="C2874" s="104" t="s">
        <v>6025</v>
      </c>
      <c r="D2874" s="104" t="s">
        <v>6027</v>
      </c>
      <c r="E2874" s="2">
        <v>45813</v>
      </c>
      <c r="F2874" s="2">
        <v>45813</v>
      </c>
    </row>
    <row r="2875" spans="1:6" x14ac:dyDescent="0.25">
      <c r="A2875" s="104">
        <v>23400</v>
      </c>
      <c r="B2875" s="104" t="s">
        <v>947</v>
      </c>
      <c r="C2875" s="104" t="s">
        <v>2597</v>
      </c>
      <c r="D2875" s="104" t="s">
        <v>2599</v>
      </c>
      <c r="E2875" s="2">
        <v>265440</v>
      </c>
      <c r="F2875" s="2">
        <v>265440</v>
      </c>
    </row>
    <row r="2876" spans="1:6" x14ac:dyDescent="0.25">
      <c r="A2876" s="104">
        <v>492942</v>
      </c>
      <c r="B2876" s="104" t="s">
        <v>947</v>
      </c>
      <c r="C2876" s="104" t="s">
        <v>16553</v>
      </c>
      <c r="D2876" s="104" t="s">
        <v>16555</v>
      </c>
      <c r="E2876" s="2">
        <v>3489</v>
      </c>
      <c r="F2876" s="2">
        <v>3489</v>
      </c>
    </row>
    <row r="2877" spans="1:6" x14ac:dyDescent="0.25">
      <c r="A2877" s="104">
        <v>26143</v>
      </c>
      <c r="B2877" s="104" t="s">
        <v>947</v>
      </c>
      <c r="C2877" s="104" t="s">
        <v>2015</v>
      </c>
      <c r="D2877" s="104" t="s">
        <v>2017</v>
      </c>
      <c r="E2877" s="2">
        <v>324401</v>
      </c>
      <c r="F2877" s="2">
        <v>324401</v>
      </c>
    </row>
    <row r="2878" spans="1:6" x14ac:dyDescent="0.25">
      <c r="A2878" s="104">
        <v>26207</v>
      </c>
      <c r="B2878" s="104" t="s">
        <v>947</v>
      </c>
      <c r="C2878" s="104" t="s">
        <v>6866</v>
      </c>
      <c r="D2878" s="104" t="s">
        <v>22044</v>
      </c>
      <c r="E2878" s="2">
        <v>42202</v>
      </c>
      <c r="F2878" s="2">
        <v>42202</v>
      </c>
    </row>
    <row r="2879" spans="1:6" x14ac:dyDescent="0.25">
      <c r="A2879" s="104">
        <v>19924</v>
      </c>
      <c r="B2879" s="104" t="s">
        <v>947</v>
      </c>
      <c r="C2879" s="104" t="s">
        <v>4255</v>
      </c>
      <c r="D2879" s="104" t="s">
        <v>4257</v>
      </c>
      <c r="E2879" s="2">
        <v>165748</v>
      </c>
      <c r="F2879" s="2">
        <v>165748</v>
      </c>
    </row>
    <row r="2880" spans="1:6" x14ac:dyDescent="0.25">
      <c r="A2880" s="104">
        <v>683392</v>
      </c>
      <c r="B2880" s="104" t="s">
        <v>947</v>
      </c>
      <c r="C2880" s="104" t="s">
        <v>3262</v>
      </c>
      <c r="D2880" s="104" t="s">
        <v>3264</v>
      </c>
      <c r="E2880" s="2">
        <v>224284</v>
      </c>
      <c r="F2880" s="2">
        <v>224284</v>
      </c>
    </row>
    <row r="2881" spans="1:6" x14ac:dyDescent="0.25">
      <c r="A2881" s="104">
        <v>685409</v>
      </c>
      <c r="B2881" s="104" t="s">
        <v>947</v>
      </c>
      <c r="C2881" s="104" t="s">
        <v>2477</v>
      </c>
      <c r="D2881" s="104" t="s">
        <v>2479</v>
      </c>
      <c r="E2881" s="2">
        <v>267422</v>
      </c>
      <c r="F2881" s="2">
        <v>267422</v>
      </c>
    </row>
    <row r="2882" spans="1:6" x14ac:dyDescent="0.25">
      <c r="A2882" s="104">
        <v>27087</v>
      </c>
      <c r="B2882" s="104" t="s">
        <v>947</v>
      </c>
      <c r="C2882" s="104" t="s">
        <v>10828</v>
      </c>
      <c r="D2882" s="104" t="s">
        <v>22548</v>
      </c>
      <c r="E2882" s="2">
        <v>16888</v>
      </c>
      <c r="F2882" s="2">
        <v>16888</v>
      </c>
    </row>
    <row r="2883" spans="1:6" x14ac:dyDescent="0.25">
      <c r="A2883" s="104">
        <v>505667</v>
      </c>
      <c r="B2883" s="104" t="s">
        <v>947</v>
      </c>
      <c r="C2883" s="104" t="s">
        <v>16129</v>
      </c>
      <c r="D2883" s="104" t="s">
        <v>16131</v>
      </c>
      <c r="E2883" s="2">
        <v>15631</v>
      </c>
      <c r="F2883" s="2">
        <v>15631</v>
      </c>
    </row>
    <row r="2884" spans="1:6" x14ac:dyDescent="0.25">
      <c r="A2884" s="104">
        <v>602006</v>
      </c>
      <c r="B2884" s="104" t="s">
        <v>947</v>
      </c>
      <c r="C2884" s="104" t="s">
        <v>13942</v>
      </c>
      <c r="D2884" s="104" t="s">
        <v>13944</v>
      </c>
      <c r="E2884" s="2">
        <v>5010</v>
      </c>
      <c r="F2884" s="2">
        <v>5010</v>
      </c>
    </row>
    <row r="2885" spans="1:6" x14ac:dyDescent="0.25">
      <c r="A2885" s="104">
        <v>23226</v>
      </c>
      <c r="B2885" s="104" t="s">
        <v>947</v>
      </c>
      <c r="C2885" s="104" t="s">
        <v>13417</v>
      </c>
      <c r="D2885" s="104" t="s">
        <v>13419</v>
      </c>
      <c r="E2885" s="2">
        <v>14289</v>
      </c>
      <c r="F2885" s="2">
        <v>14289</v>
      </c>
    </row>
    <row r="2886" spans="1:6" x14ac:dyDescent="0.25">
      <c r="A2886" s="104">
        <v>23229</v>
      </c>
      <c r="B2886" s="104" t="s">
        <v>947</v>
      </c>
      <c r="C2886" s="104" t="s">
        <v>15484</v>
      </c>
      <c r="D2886" s="104" t="s">
        <v>15486</v>
      </c>
      <c r="E2886" s="2">
        <v>5023</v>
      </c>
      <c r="F2886" s="2">
        <v>5023</v>
      </c>
    </row>
    <row r="2887" spans="1:6" x14ac:dyDescent="0.25">
      <c r="A2887" s="104">
        <v>19872</v>
      </c>
      <c r="B2887" s="104" t="s">
        <v>947</v>
      </c>
      <c r="C2887" s="104" t="s">
        <v>5042</v>
      </c>
      <c r="D2887" s="104" t="s">
        <v>5044</v>
      </c>
      <c r="E2887" s="2">
        <v>57684</v>
      </c>
      <c r="F2887" s="2">
        <v>57684</v>
      </c>
    </row>
    <row r="2888" spans="1:6" x14ac:dyDescent="0.25">
      <c r="A2888" s="104">
        <v>19873</v>
      </c>
      <c r="B2888" s="104" t="s">
        <v>947</v>
      </c>
      <c r="C2888" s="104" t="s">
        <v>22549</v>
      </c>
      <c r="D2888" s="104" t="s">
        <v>22550</v>
      </c>
      <c r="E2888" s="2">
        <v>6367</v>
      </c>
      <c r="F2888" s="2">
        <v>6367</v>
      </c>
    </row>
    <row r="2889" spans="1:6" x14ac:dyDescent="0.25">
      <c r="A2889" s="104">
        <v>26009</v>
      </c>
      <c r="B2889" s="104" t="s">
        <v>947</v>
      </c>
      <c r="C2889" s="104" t="s">
        <v>7696</v>
      </c>
      <c r="D2889" s="104" t="s">
        <v>7698</v>
      </c>
      <c r="E2889" s="2">
        <v>63888</v>
      </c>
      <c r="F2889" s="2">
        <v>63888</v>
      </c>
    </row>
    <row r="2890" spans="1:6" x14ac:dyDescent="0.25">
      <c r="A2890" s="104">
        <v>686576</v>
      </c>
      <c r="B2890" s="104" t="s">
        <v>947</v>
      </c>
      <c r="C2890" s="104" t="s">
        <v>7699</v>
      </c>
      <c r="D2890" s="104" t="s">
        <v>7701</v>
      </c>
      <c r="E2890" s="2">
        <v>32631</v>
      </c>
      <c r="F2890" s="2">
        <v>32631</v>
      </c>
    </row>
    <row r="2891" spans="1:6" x14ac:dyDescent="0.25">
      <c r="A2891" s="104">
        <v>23087</v>
      </c>
      <c r="B2891" s="104" t="s">
        <v>947</v>
      </c>
      <c r="C2891" s="104" t="s">
        <v>11385</v>
      </c>
      <c r="D2891" s="104" t="s">
        <v>11387</v>
      </c>
      <c r="E2891" s="2">
        <v>27799</v>
      </c>
      <c r="F2891" s="2">
        <v>27799</v>
      </c>
    </row>
    <row r="2892" spans="1:6" x14ac:dyDescent="0.25">
      <c r="A2892" s="104">
        <v>23146</v>
      </c>
      <c r="B2892" s="104" t="s">
        <v>947</v>
      </c>
      <c r="C2892" s="104" t="s">
        <v>13682</v>
      </c>
      <c r="D2892" s="104" t="s">
        <v>13684</v>
      </c>
      <c r="E2892" s="2">
        <v>3285</v>
      </c>
      <c r="F2892" s="2">
        <v>3285</v>
      </c>
    </row>
    <row r="2893" spans="1:6" x14ac:dyDescent="0.25">
      <c r="A2893" s="104">
        <v>23089</v>
      </c>
      <c r="B2893" s="104" t="s">
        <v>947</v>
      </c>
      <c r="C2893" s="104" t="s">
        <v>12234</v>
      </c>
      <c r="D2893" s="104" t="s">
        <v>12236</v>
      </c>
      <c r="E2893" s="2">
        <v>0</v>
      </c>
      <c r="F2893" s="2">
        <v>0</v>
      </c>
    </row>
    <row r="2894" spans="1:6" x14ac:dyDescent="0.25">
      <c r="A2894" s="104">
        <v>23111</v>
      </c>
      <c r="B2894" s="104" t="s">
        <v>947</v>
      </c>
      <c r="C2894" s="104" t="s">
        <v>11472</v>
      </c>
      <c r="D2894" s="104" t="s">
        <v>11474</v>
      </c>
      <c r="E2894" s="2">
        <v>29348</v>
      </c>
      <c r="F2894" s="2">
        <v>29348</v>
      </c>
    </row>
    <row r="2895" spans="1:6" x14ac:dyDescent="0.25">
      <c r="A2895" s="104">
        <v>23090</v>
      </c>
      <c r="B2895" s="104" t="s">
        <v>947</v>
      </c>
      <c r="C2895" s="104" t="s">
        <v>10228</v>
      </c>
      <c r="D2895" s="104" t="s">
        <v>10230</v>
      </c>
      <c r="E2895" s="2">
        <v>71913</v>
      </c>
      <c r="F2895" s="2">
        <v>71913</v>
      </c>
    </row>
    <row r="2896" spans="1:6" x14ac:dyDescent="0.25">
      <c r="A2896" s="104">
        <v>23091</v>
      </c>
      <c r="B2896" s="104" t="s">
        <v>947</v>
      </c>
      <c r="C2896" s="104" t="s">
        <v>9423</v>
      </c>
      <c r="D2896" s="104" t="s">
        <v>9425</v>
      </c>
      <c r="E2896" s="2">
        <v>23067</v>
      </c>
      <c r="F2896" s="2">
        <v>23067</v>
      </c>
    </row>
    <row r="2897" spans="1:6" x14ac:dyDescent="0.25">
      <c r="A2897" s="104">
        <v>23094</v>
      </c>
      <c r="B2897" s="104" t="s">
        <v>947</v>
      </c>
      <c r="C2897" s="104" t="s">
        <v>1556</v>
      </c>
      <c r="D2897" s="104" t="s">
        <v>1558</v>
      </c>
      <c r="E2897" s="2">
        <v>530120</v>
      </c>
      <c r="F2897" s="2">
        <v>530120</v>
      </c>
    </row>
    <row r="2898" spans="1:6" x14ac:dyDescent="0.25">
      <c r="A2898" s="104">
        <v>23104</v>
      </c>
      <c r="B2898" s="104" t="s">
        <v>947</v>
      </c>
      <c r="C2898" s="104" t="s">
        <v>14672</v>
      </c>
      <c r="D2898" s="104" t="s">
        <v>14674</v>
      </c>
      <c r="E2898" s="2">
        <v>8823</v>
      </c>
      <c r="F2898" s="2">
        <v>8823</v>
      </c>
    </row>
    <row r="2899" spans="1:6" x14ac:dyDescent="0.25">
      <c r="A2899" s="104">
        <v>23134</v>
      </c>
      <c r="B2899" s="104" t="s">
        <v>947</v>
      </c>
      <c r="C2899" s="104" t="s">
        <v>1074</v>
      </c>
      <c r="D2899" s="104" t="s">
        <v>1076</v>
      </c>
      <c r="E2899" s="2">
        <v>667811</v>
      </c>
      <c r="F2899" s="2">
        <v>667811</v>
      </c>
    </row>
    <row r="2900" spans="1:6" x14ac:dyDescent="0.25">
      <c r="A2900" s="104">
        <v>23107</v>
      </c>
      <c r="B2900" s="104" t="s">
        <v>947</v>
      </c>
      <c r="C2900" s="104" t="s">
        <v>6711</v>
      </c>
      <c r="D2900" s="104" t="s">
        <v>6713</v>
      </c>
      <c r="E2900" s="2">
        <v>17520</v>
      </c>
      <c r="F2900" s="2">
        <v>17520</v>
      </c>
    </row>
    <row r="2901" spans="1:6" x14ac:dyDescent="0.25">
      <c r="A2901" s="104">
        <v>23145</v>
      </c>
      <c r="B2901" s="104" t="s">
        <v>947</v>
      </c>
      <c r="C2901" s="104" t="s">
        <v>8719</v>
      </c>
      <c r="D2901" s="104" t="s">
        <v>8721</v>
      </c>
      <c r="E2901" s="2">
        <v>41405</v>
      </c>
      <c r="F2901" s="2">
        <v>41405</v>
      </c>
    </row>
    <row r="2902" spans="1:6" x14ac:dyDescent="0.25">
      <c r="A2902" s="104">
        <v>208305</v>
      </c>
      <c r="B2902" s="104" t="s">
        <v>947</v>
      </c>
      <c r="C2902" s="104" t="s">
        <v>15374</v>
      </c>
      <c r="D2902" s="104" t="s">
        <v>15376</v>
      </c>
      <c r="E2902" s="2">
        <v>4176</v>
      </c>
      <c r="F2902" s="2">
        <v>4176</v>
      </c>
    </row>
    <row r="2903" spans="1:6" x14ac:dyDescent="0.25">
      <c r="A2903" s="104">
        <v>23033</v>
      </c>
      <c r="B2903" s="104" t="s">
        <v>947</v>
      </c>
      <c r="C2903" s="104" t="s">
        <v>9986</v>
      </c>
      <c r="D2903" s="104" t="s">
        <v>9988</v>
      </c>
      <c r="E2903" s="2">
        <v>36995</v>
      </c>
      <c r="F2903" s="2">
        <v>36995</v>
      </c>
    </row>
    <row r="2904" spans="1:6" x14ac:dyDescent="0.25">
      <c r="A2904" s="104">
        <v>23101</v>
      </c>
      <c r="B2904" s="104" t="s">
        <v>947</v>
      </c>
      <c r="C2904" s="104" t="s">
        <v>4691</v>
      </c>
      <c r="D2904" s="104" t="s">
        <v>4693</v>
      </c>
      <c r="E2904" s="2">
        <v>117619</v>
      </c>
      <c r="F2904" s="2">
        <v>117619</v>
      </c>
    </row>
    <row r="2905" spans="1:6" x14ac:dyDescent="0.25">
      <c r="A2905" s="104">
        <v>23106</v>
      </c>
      <c r="B2905" s="104" t="s">
        <v>947</v>
      </c>
      <c r="C2905" s="104" t="s">
        <v>6932</v>
      </c>
      <c r="D2905" s="104" t="s">
        <v>6934</v>
      </c>
      <c r="E2905" s="2">
        <v>62339</v>
      </c>
      <c r="F2905" s="2">
        <v>62339</v>
      </c>
    </row>
    <row r="2906" spans="1:6" x14ac:dyDescent="0.25">
      <c r="A2906" s="104">
        <v>23085</v>
      </c>
      <c r="B2906" s="104" t="s">
        <v>947</v>
      </c>
      <c r="C2906" s="104" t="s">
        <v>12060</v>
      </c>
      <c r="D2906" s="104" t="s">
        <v>12062</v>
      </c>
      <c r="E2906" s="2">
        <v>11349</v>
      </c>
      <c r="F2906" s="2">
        <v>11349</v>
      </c>
    </row>
    <row r="2907" spans="1:6" x14ac:dyDescent="0.25">
      <c r="A2907" s="104">
        <v>23098</v>
      </c>
      <c r="B2907" s="104" t="s">
        <v>947</v>
      </c>
      <c r="C2907" s="104" t="s">
        <v>4288</v>
      </c>
      <c r="D2907" s="104" t="s">
        <v>4290</v>
      </c>
      <c r="E2907" s="2">
        <v>66375</v>
      </c>
      <c r="F2907" s="2">
        <v>66375</v>
      </c>
    </row>
    <row r="2908" spans="1:6" x14ac:dyDescent="0.25">
      <c r="A2908" s="104">
        <v>896882</v>
      </c>
      <c r="B2908" s="104" t="s">
        <v>947</v>
      </c>
      <c r="C2908" s="104" t="s">
        <v>22553</v>
      </c>
      <c r="D2908" s="104" t="s">
        <v>22554</v>
      </c>
      <c r="E2908" s="2">
        <v>19143</v>
      </c>
      <c r="F2908" s="2">
        <v>19143</v>
      </c>
    </row>
    <row r="2909" spans="1:6" x14ac:dyDescent="0.25">
      <c r="A2909" s="104">
        <v>456238</v>
      </c>
      <c r="B2909" s="104" t="s">
        <v>947</v>
      </c>
      <c r="C2909" s="104" t="s">
        <v>7231</v>
      </c>
      <c r="D2909" s="104" t="s">
        <v>7233</v>
      </c>
      <c r="E2909" s="2">
        <v>49661</v>
      </c>
      <c r="F2909" s="2">
        <v>49661</v>
      </c>
    </row>
    <row r="2910" spans="1:6" x14ac:dyDescent="0.25">
      <c r="A2910" s="104">
        <v>208508</v>
      </c>
      <c r="B2910" s="104" t="s">
        <v>947</v>
      </c>
      <c r="C2910" s="104" t="s">
        <v>11032</v>
      </c>
      <c r="D2910" s="104" t="s">
        <v>11034</v>
      </c>
      <c r="E2910" s="2">
        <v>10318</v>
      </c>
      <c r="F2910" s="2">
        <v>10318</v>
      </c>
    </row>
    <row r="2911" spans="1:6" x14ac:dyDescent="0.25">
      <c r="A2911" s="104">
        <v>23099</v>
      </c>
      <c r="B2911" s="104" t="s">
        <v>947</v>
      </c>
      <c r="C2911" s="104" t="s">
        <v>3444</v>
      </c>
      <c r="D2911" s="104" t="s">
        <v>3446</v>
      </c>
      <c r="E2911" s="2">
        <v>154408</v>
      </c>
      <c r="F2911" s="2">
        <v>154408</v>
      </c>
    </row>
    <row r="2912" spans="1:6" x14ac:dyDescent="0.25">
      <c r="A2912" s="104">
        <v>139186</v>
      </c>
      <c r="B2912" s="104" t="s">
        <v>947</v>
      </c>
      <c r="C2912" s="104" t="s">
        <v>11319</v>
      </c>
      <c r="D2912" s="104" t="s">
        <v>11321</v>
      </c>
      <c r="E2912" s="2">
        <v>8891</v>
      </c>
      <c r="F2912" s="2">
        <v>8891</v>
      </c>
    </row>
    <row r="2913" spans="1:6" x14ac:dyDescent="0.25">
      <c r="A2913" s="104">
        <v>23102</v>
      </c>
      <c r="B2913" s="104" t="s">
        <v>947</v>
      </c>
      <c r="C2913" s="104" t="s">
        <v>1223</v>
      </c>
      <c r="D2913" s="104" t="s">
        <v>1225</v>
      </c>
      <c r="E2913" s="2">
        <v>672760</v>
      </c>
      <c r="F2913" s="2">
        <v>672760</v>
      </c>
    </row>
    <row r="2914" spans="1:6" x14ac:dyDescent="0.25">
      <c r="A2914" s="104">
        <v>23144</v>
      </c>
      <c r="B2914" s="104" t="s">
        <v>947</v>
      </c>
      <c r="C2914" s="104" t="s">
        <v>13601</v>
      </c>
      <c r="D2914" s="104" t="s">
        <v>13603</v>
      </c>
      <c r="E2914" s="2">
        <v>5159</v>
      </c>
      <c r="F2914" s="2">
        <v>5159</v>
      </c>
    </row>
    <row r="2915" spans="1:6" x14ac:dyDescent="0.25">
      <c r="A2915" s="104">
        <v>769198</v>
      </c>
      <c r="B2915" s="104" t="s">
        <v>947</v>
      </c>
      <c r="C2915" s="104" t="s">
        <v>15240</v>
      </c>
      <c r="D2915" s="104" t="s">
        <v>15242</v>
      </c>
      <c r="E2915" s="2">
        <v>12260</v>
      </c>
      <c r="F2915" s="2">
        <v>12260</v>
      </c>
    </row>
    <row r="2916" spans="1:6" x14ac:dyDescent="0.25">
      <c r="A2916" s="104">
        <v>28178</v>
      </c>
      <c r="B2916" s="104" t="s">
        <v>947</v>
      </c>
      <c r="C2916" s="104" t="s">
        <v>9087</v>
      </c>
      <c r="D2916" s="104" t="s">
        <v>9089</v>
      </c>
      <c r="E2916" s="2">
        <v>44638</v>
      </c>
      <c r="F2916" s="2">
        <v>44638</v>
      </c>
    </row>
    <row r="2917" spans="1:6" x14ac:dyDescent="0.25">
      <c r="A2917" s="104">
        <v>25625</v>
      </c>
      <c r="B2917" s="104" t="s">
        <v>947</v>
      </c>
      <c r="C2917" s="104" t="s">
        <v>12000</v>
      </c>
      <c r="D2917" s="104" t="s">
        <v>12002</v>
      </c>
      <c r="E2917" s="2">
        <v>10304</v>
      </c>
      <c r="F2917" s="2">
        <v>10304</v>
      </c>
    </row>
    <row r="2918" spans="1:6" x14ac:dyDescent="0.25">
      <c r="A2918" s="104">
        <v>845195</v>
      </c>
      <c r="B2918" s="104" t="s">
        <v>947</v>
      </c>
      <c r="C2918" s="104" t="s">
        <v>22013</v>
      </c>
      <c r="D2918" s="104" t="s">
        <v>22014</v>
      </c>
      <c r="E2918" s="2">
        <v>3411</v>
      </c>
      <c r="F2918" s="2">
        <v>3411</v>
      </c>
    </row>
    <row r="2919" spans="1:6" x14ac:dyDescent="0.25">
      <c r="A2919" s="104">
        <v>601290</v>
      </c>
      <c r="B2919" s="104" t="s">
        <v>947</v>
      </c>
      <c r="C2919" s="104" t="s">
        <v>5198</v>
      </c>
      <c r="D2919" s="104" t="s">
        <v>5200</v>
      </c>
      <c r="E2919" s="2">
        <v>56241</v>
      </c>
      <c r="F2919" s="2">
        <v>56241</v>
      </c>
    </row>
    <row r="2920" spans="1:6" x14ac:dyDescent="0.25">
      <c r="A2920" s="104">
        <v>21202</v>
      </c>
      <c r="B2920" s="104" t="s">
        <v>947</v>
      </c>
      <c r="C2920" s="104" t="s">
        <v>18478</v>
      </c>
      <c r="D2920" s="104" t="s">
        <v>22555</v>
      </c>
      <c r="E2920" s="2">
        <v>5467</v>
      </c>
      <c r="F2920" s="2">
        <v>5467</v>
      </c>
    </row>
    <row r="2921" spans="1:6" x14ac:dyDescent="0.25">
      <c r="A2921" s="104">
        <v>27758</v>
      </c>
      <c r="B2921" s="104" t="s">
        <v>947</v>
      </c>
      <c r="C2921" s="104" t="s">
        <v>14216</v>
      </c>
      <c r="D2921" s="104" t="s">
        <v>14218</v>
      </c>
      <c r="E2921" s="2">
        <v>9379</v>
      </c>
      <c r="F2921" s="2">
        <v>9379</v>
      </c>
    </row>
    <row r="2922" spans="1:6" x14ac:dyDescent="0.25">
      <c r="A2922" s="104">
        <v>26430</v>
      </c>
      <c r="B2922" s="104" t="s">
        <v>947</v>
      </c>
      <c r="C2922" s="104" t="s">
        <v>4207</v>
      </c>
      <c r="D2922" s="104" t="s">
        <v>4209</v>
      </c>
      <c r="E2922" s="2">
        <v>140164</v>
      </c>
      <c r="F2922" s="2">
        <v>140164</v>
      </c>
    </row>
    <row r="2923" spans="1:6" x14ac:dyDescent="0.25">
      <c r="A2923" s="104">
        <v>22431</v>
      </c>
      <c r="B2923" s="104" t="s">
        <v>947</v>
      </c>
      <c r="C2923" s="104" t="s">
        <v>14955</v>
      </c>
      <c r="D2923" s="104" t="s">
        <v>21731</v>
      </c>
      <c r="E2923" s="2">
        <v>1714</v>
      </c>
      <c r="F2923" s="2">
        <v>1714</v>
      </c>
    </row>
    <row r="2924" spans="1:6" x14ac:dyDescent="0.25">
      <c r="A2924" s="104">
        <v>27499</v>
      </c>
      <c r="B2924" s="104" t="s">
        <v>947</v>
      </c>
      <c r="C2924" s="104" t="s">
        <v>13465</v>
      </c>
      <c r="D2924" s="104" t="s">
        <v>13467</v>
      </c>
      <c r="E2924" s="2">
        <v>41347</v>
      </c>
      <c r="F2924" s="2">
        <v>41347</v>
      </c>
    </row>
    <row r="2925" spans="1:6" x14ac:dyDescent="0.25">
      <c r="A2925" s="104">
        <v>27750</v>
      </c>
      <c r="B2925" s="104" t="s">
        <v>947</v>
      </c>
      <c r="C2925" s="104" t="s">
        <v>18446</v>
      </c>
      <c r="D2925" s="104" t="s">
        <v>18447</v>
      </c>
      <c r="E2925" s="2">
        <v>0</v>
      </c>
      <c r="F2925" s="2">
        <v>0</v>
      </c>
    </row>
    <row r="2926" spans="1:6" x14ac:dyDescent="0.25">
      <c r="A2926" s="104">
        <v>20427</v>
      </c>
      <c r="B2926" s="104" t="s">
        <v>947</v>
      </c>
      <c r="C2926" s="104" t="s">
        <v>6172</v>
      </c>
      <c r="D2926" s="104" t="s">
        <v>6174</v>
      </c>
      <c r="E2926" s="2">
        <v>117941</v>
      </c>
      <c r="F2926" s="2">
        <v>117941</v>
      </c>
    </row>
    <row r="2927" spans="1:6" x14ac:dyDescent="0.25">
      <c r="A2927" s="104">
        <v>25228</v>
      </c>
      <c r="B2927" s="104" t="s">
        <v>947</v>
      </c>
      <c r="C2927" s="104" t="s">
        <v>17107</v>
      </c>
      <c r="D2927" s="104" t="s">
        <v>17109</v>
      </c>
      <c r="E2927" s="2">
        <v>724</v>
      </c>
      <c r="F2927" s="2">
        <v>724</v>
      </c>
    </row>
    <row r="2928" spans="1:6" x14ac:dyDescent="0.25">
      <c r="A2928" s="104">
        <v>27180</v>
      </c>
      <c r="B2928" s="104" t="s">
        <v>947</v>
      </c>
      <c r="C2928" s="104" t="s">
        <v>10216</v>
      </c>
      <c r="D2928" s="104" t="s">
        <v>10218</v>
      </c>
      <c r="E2928" s="2">
        <v>11159</v>
      </c>
      <c r="F2928" s="2">
        <v>11159</v>
      </c>
    </row>
    <row r="2929" spans="1:6" x14ac:dyDescent="0.25">
      <c r="A2929" s="104">
        <v>759236</v>
      </c>
      <c r="B2929" s="104" t="s">
        <v>947</v>
      </c>
      <c r="C2929" s="104" t="s">
        <v>10432</v>
      </c>
      <c r="D2929" s="104" t="s">
        <v>10434</v>
      </c>
      <c r="E2929" s="2">
        <v>49402</v>
      </c>
      <c r="F2929" s="2">
        <v>49402</v>
      </c>
    </row>
    <row r="2930" spans="1:6" x14ac:dyDescent="0.25">
      <c r="A2930" s="104">
        <v>27875</v>
      </c>
      <c r="B2930" s="104" t="s">
        <v>947</v>
      </c>
      <c r="C2930" s="104" t="s">
        <v>10681</v>
      </c>
      <c r="D2930" s="104" t="s">
        <v>22169</v>
      </c>
      <c r="E2930" s="2">
        <v>13646</v>
      </c>
      <c r="F2930" s="2">
        <v>13646</v>
      </c>
    </row>
    <row r="2931" spans="1:6" x14ac:dyDescent="0.25">
      <c r="A2931" s="104">
        <v>27831</v>
      </c>
      <c r="B2931" s="104" t="s">
        <v>947</v>
      </c>
      <c r="C2931" s="104" t="s">
        <v>3047</v>
      </c>
      <c r="D2931" s="104" t="s">
        <v>3049</v>
      </c>
      <c r="E2931" s="2">
        <v>166129</v>
      </c>
      <c r="F2931" s="2">
        <v>166129</v>
      </c>
    </row>
    <row r="2932" spans="1:6" x14ac:dyDescent="0.25">
      <c r="A2932" s="104">
        <v>205612</v>
      </c>
      <c r="B2932" s="104" t="s">
        <v>947</v>
      </c>
      <c r="C2932" s="104" t="s">
        <v>7136</v>
      </c>
      <c r="D2932" s="104" t="s">
        <v>7138</v>
      </c>
      <c r="E2932" s="2">
        <v>36797</v>
      </c>
      <c r="F2932" s="2">
        <v>36797</v>
      </c>
    </row>
    <row r="2933" spans="1:6" x14ac:dyDescent="0.25">
      <c r="A2933" s="104">
        <v>600858</v>
      </c>
      <c r="B2933" s="104" t="s">
        <v>947</v>
      </c>
      <c r="C2933" s="104" t="s">
        <v>17269</v>
      </c>
      <c r="D2933" s="104" t="s">
        <v>17271</v>
      </c>
      <c r="E2933" s="2">
        <v>3565</v>
      </c>
      <c r="F2933" s="2">
        <v>3565</v>
      </c>
    </row>
    <row r="2934" spans="1:6" x14ac:dyDescent="0.25">
      <c r="A2934" s="104">
        <v>697090</v>
      </c>
      <c r="B2934" s="104" t="s">
        <v>947</v>
      </c>
      <c r="C2934" s="104" t="s">
        <v>5330</v>
      </c>
      <c r="D2934" s="104" t="s">
        <v>5332</v>
      </c>
      <c r="E2934" s="2">
        <v>132378</v>
      </c>
      <c r="F2934" s="2">
        <v>132378</v>
      </c>
    </row>
    <row r="2935" spans="1:6" x14ac:dyDescent="0.25">
      <c r="A2935" s="104">
        <v>27181</v>
      </c>
      <c r="B2935" s="104" t="s">
        <v>947</v>
      </c>
      <c r="C2935" s="104" t="s">
        <v>5929</v>
      </c>
      <c r="D2935" s="104" t="s">
        <v>5931</v>
      </c>
      <c r="E2935" s="2">
        <v>46221</v>
      </c>
      <c r="F2935" s="2">
        <v>46221</v>
      </c>
    </row>
    <row r="2936" spans="1:6" x14ac:dyDescent="0.25">
      <c r="A2936" s="104">
        <v>27139</v>
      </c>
      <c r="B2936" s="104" t="s">
        <v>947</v>
      </c>
      <c r="C2936" s="104" t="s">
        <v>8011</v>
      </c>
      <c r="D2936" s="104" t="s">
        <v>8013</v>
      </c>
      <c r="E2936" s="2">
        <v>17669</v>
      </c>
      <c r="F2936" s="2">
        <v>17669</v>
      </c>
    </row>
    <row r="2937" spans="1:6" x14ac:dyDescent="0.25">
      <c r="A2937" s="104">
        <v>27133</v>
      </c>
      <c r="B2937" s="104" t="s">
        <v>947</v>
      </c>
      <c r="C2937" s="104" t="s">
        <v>5189</v>
      </c>
      <c r="D2937" s="104" t="s">
        <v>5191</v>
      </c>
      <c r="E2937" s="2">
        <v>126672</v>
      </c>
      <c r="F2937" s="2">
        <v>126672</v>
      </c>
    </row>
    <row r="2938" spans="1:6" x14ac:dyDescent="0.25">
      <c r="A2938" s="104">
        <v>28562</v>
      </c>
      <c r="B2938" s="104" t="s">
        <v>947</v>
      </c>
      <c r="C2938" s="104" t="s">
        <v>22220</v>
      </c>
      <c r="D2938" s="104" t="s">
        <v>22221</v>
      </c>
      <c r="E2938" s="2">
        <v>987</v>
      </c>
      <c r="F2938" s="2">
        <v>987</v>
      </c>
    </row>
    <row r="2939" spans="1:6" x14ac:dyDescent="0.25">
      <c r="A2939" s="104">
        <v>22278</v>
      </c>
      <c r="B2939" s="104" t="s">
        <v>947</v>
      </c>
      <c r="C2939" s="104" t="s">
        <v>5369</v>
      </c>
      <c r="D2939" s="104" t="s">
        <v>21732</v>
      </c>
      <c r="E2939" s="2">
        <v>54068</v>
      </c>
      <c r="F2939" s="2">
        <v>54068</v>
      </c>
    </row>
    <row r="2940" spans="1:6" x14ac:dyDescent="0.25">
      <c r="A2940" s="104">
        <v>22279</v>
      </c>
      <c r="B2940" s="104" t="s">
        <v>947</v>
      </c>
      <c r="C2940" s="104" t="s">
        <v>15499</v>
      </c>
      <c r="D2940" s="104" t="s">
        <v>15500</v>
      </c>
      <c r="E2940" s="2">
        <v>5825</v>
      </c>
      <c r="F2940" s="2">
        <v>5825</v>
      </c>
    </row>
    <row r="2941" spans="1:6" x14ac:dyDescent="0.25">
      <c r="A2941" s="104">
        <v>19733</v>
      </c>
      <c r="B2941" s="104" t="s">
        <v>947</v>
      </c>
      <c r="C2941" s="104" t="s">
        <v>11071</v>
      </c>
      <c r="D2941" s="104" t="s">
        <v>11073</v>
      </c>
      <c r="E2941" s="2">
        <v>16195</v>
      </c>
      <c r="F2941" s="2">
        <v>16195</v>
      </c>
    </row>
    <row r="2942" spans="1:6" x14ac:dyDescent="0.25">
      <c r="A2942" s="104">
        <v>22281</v>
      </c>
      <c r="B2942" s="104" t="s">
        <v>947</v>
      </c>
      <c r="C2942" s="104" t="s">
        <v>5771</v>
      </c>
      <c r="D2942" s="104" t="s">
        <v>5773</v>
      </c>
      <c r="E2942" s="2">
        <v>87302</v>
      </c>
      <c r="F2942" s="2">
        <v>87302</v>
      </c>
    </row>
    <row r="2943" spans="1:6" x14ac:dyDescent="0.25">
      <c r="A2943" s="104">
        <v>26732</v>
      </c>
      <c r="B2943" s="104" t="s">
        <v>947</v>
      </c>
      <c r="C2943" s="104" t="s">
        <v>3417</v>
      </c>
      <c r="D2943" s="104" t="s">
        <v>3419</v>
      </c>
      <c r="E2943" s="2">
        <v>113295</v>
      </c>
      <c r="F2943" s="2">
        <v>113295</v>
      </c>
    </row>
    <row r="2944" spans="1:6" x14ac:dyDescent="0.25">
      <c r="A2944" s="104">
        <v>26169</v>
      </c>
      <c r="B2944" s="104" t="s">
        <v>947</v>
      </c>
      <c r="C2944" s="104" t="s">
        <v>12309</v>
      </c>
      <c r="D2944" s="104" t="s">
        <v>12311</v>
      </c>
      <c r="E2944" s="2">
        <v>26570</v>
      </c>
      <c r="F2944" s="2">
        <v>26570</v>
      </c>
    </row>
    <row r="2945" spans="1:6" x14ac:dyDescent="0.25">
      <c r="A2945" s="104">
        <v>19734</v>
      </c>
      <c r="B2945" s="104" t="s">
        <v>947</v>
      </c>
      <c r="C2945" s="104" t="s">
        <v>2783</v>
      </c>
      <c r="D2945" s="104" t="s">
        <v>2785</v>
      </c>
      <c r="E2945" s="2">
        <v>187900</v>
      </c>
      <c r="F2945" s="2">
        <v>187900</v>
      </c>
    </row>
    <row r="2946" spans="1:6" x14ac:dyDescent="0.25">
      <c r="A2946" s="104">
        <v>22156</v>
      </c>
      <c r="B2946" s="104" t="s">
        <v>947</v>
      </c>
      <c r="C2946" s="104" t="s">
        <v>6295</v>
      </c>
      <c r="D2946" s="104" t="s">
        <v>6297</v>
      </c>
      <c r="E2946" s="2">
        <v>88166</v>
      </c>
      <c r="F2946" s="2">
        <v>88166</v>
      </c>
    </row>
    <row r="2947" spans="1:6" x14ac:dyDescent="0.25">
      <c r="A2947" s="104">
        <v>22151</v>
      </c>
      <c r="B2947" s="104" t="s">
        <v>947</v>
      </c>
      <c r="C2947" s="104" t="s">
        <v>10837</v>
      </c>
      <c r="D2947" s="104" t="s">
        <v>10839</v>
      </c>
      <c r="E2947" s="2">
        <v>55010</v>
      </c>
      <c r="F2947" s="2">
        <v>55010</v>
      </c>
    </row>
    <row r="2948" spans="1:6" x14ac:dyDescent="0.25">
      <c r="A2948" s="104">
        <v>200575</v>
      </c>
      <c r="B2948" s="104" t="s">
        <v>947</v>
      </c>
      <c r="C2948" s="104" t="s">
        <v>11543</v>
      </c>
      <c r="D2948" s="104" t="s">
        <v>11545</v>
      </c>
      <c r="E2948" s="2">
        <v>49396</v>
      </c>
      <c r="F2948" s="2">
        <v>49396</v>
      </c>
    </row>
    <row r="2949" spans="1:6" x14ac:dyDescent="0.25">
      <c r="A2949" s="104">
        <v>22152</v>
      </c>
      <c r="B2949" s="104" t="s">
        <v>947</v>
      </c>
      <c r="C2949" s="104" t="s">
        <v>9321</v>
      </c>
      <c r="D2949" s="104" t="s">
        <v>9323</v>
      </c>
      <c r="E2949" s="2">
        <v>21699</v>
      </c>
      <c r="F2949" s="2">
        <v>21699</v>
      </c>
    </row>
    <row r="2950" spans="1:6" x14ac:dyDescent="0.25">
      <c r="A2950" s="104">
        <v>27176</v>
      </c>
      <c r="B2950" s="104" t="s">
        <v>947</v>
      </c>
      <c r="C2950" s="104" t="s">
        <v>1179</v>
      </c>
      <c r="D2950" s="104" t="s">
        <v>1181</v>
      </c>
      <c r="E2950" s="2">
        <v>257940</v>
      </c>
      <c r="F2950" s="2">
        <v>257940</v>
      </c>
    </row>
    <row r="2951" spans="1:6" x14ac:dyDescent="0.25">
      <c r="A2951" s="104">
        <v>27146</v>
      </c>
      <c r="B2951" s="104" t="s">
        <v>947</v>
      </c>
      <c r="C2951" s="104" t="s">
        <v>18683</v>
      </c>
      <c r="D2951" s="104" t="s">
        <v>18684</v>
      </c>
      <c r="E2951" s="2">
        <v>8202</v>
      </c>
      <c r="F2951" s="2">
        <v>8202</v>
      </c>
    </row>
    <row r="2952" spans="1:6" x14ac:dyDescent="0.25">
      <c r="A2952" s="104">
        <v>27145</v>
      </c>
      <c r="B2952" s="104" t="s">
        <v>947</v>
      </c>
      <c r="C2952" s="104" t="s">
        <v>1946</v>
      </c>
      <c r="D2952" s="104" t="s">
        <v>1948</v>
      </c>
      <c r="E2952" s="2">
        <v>235059</v>
      </c>
      <c r="F2952" s="2">
        <v>235059</v>
      </c>
    </row>
    <row r="2953" spans="1:6" x14ac:dyDescent="0.25">
      <c r="A2953" s="104">
        <v>27147</v>
      </c>
      <c r="B2953" s="104" t="s">
        <v>947</v>
      </c>
      <c r="C2953" s="104" t="s">
        <v>5549</v>
      </c>
      <c r="D2953" s="104" t="s">
        <v>5551</v>
      </c>
      <c r="E2953" s="2">
        <v>65789</v>
      </c>
      <c r="F2953" s="2">
        <v>65789</v>
      </c>
    </row>
    <row r="2954" spans="1:6" x14ac:dyDescent="0.25">
      <c r="A2954" s="104">
        <v>898212</v>
      </c>
      <c r="B2954" s="104" t="s">
        <v>947</v>
      </c>
      <c r="C2954" s="104" t="s">
        <v>22556</v>
      </c>
      <c r="D2954" s="104" t="s">
        <v>22557</v>
      </c>
      <c r="E2954" s="2">
        <v>476</v>
      </c>
      <c r="F2954" s="2">
        <v>476</v>
      </c>
    </row>
    <row r="2955" spans="1:6" x14ac:dyDescent="0.25">
      <c r="A2955" s="104">
        <v>27150</v>
      </c>
      <c r="B2955" s="104" t="s">
        <v>947</v>
      </c>
      <c r="C2955" s="104" t="s">
        <v>15942</v>
      </c>
      <c r="D2955" s="104" t="s">
        <v>15944</v>
      </c>
      <c r="E2955" s="2">
        <v>10660</v>
      </c>
      <c r="F2955" s="2">
        <v>10660</v>
      </c>
    </row>
    <row r="2956" spans="1:6" x14ac:dyDescent="0.25">
      <c r="A2956" s="104">
        <v>27152</v>
      </c>
      <c r="B2956" s="104" t="s">
        <v>947</v>
      </c>
      <c r="C2956" s="104" t="s">
        <v>6325</v>
      </c>
      <c r="D2956" s="104" t="s">
        <v>22109</v>
      </c>
      <c r="E2956" s="2">
        <v>38225</v>
      </c>
      <c r="F2956" s="2">
        <v>38225</v>
      </c>
    </row>
    <row r="2957" spans="1:6" x14ac:dyDescent="0.25">
      <c r="A2957" s="104">
        <v>27153</v>
      </c>
      <c r="B2957" s="104" t="s">
        <v>947</v>
      </c>
      <c r="C2957" s="104" t="s">
        <v>16565</v>
      </c>
      <c r="D2957" s="104" t="s">
        <v>16567</v>
      </c>
      <c r="E2957" s="2">
        <v>27371</v>
      </c>
      <c r="F2957" s="2">
        <v>27371</v>
      </c>
    </row>
    <row r="2958" spans="1:6" x14ac:dyDescent="0.25">
      <c r="A2958" s="104">
        <v>23424</v>
      </c>
      <c r="B2958" s="104" t="s">
        <v>947</v>
      </c>
      <c r="C2958" s="104" t="s">
        <v>9243</v>
      </c>
      <c r="D2958" s="104" t="s">
        <v>9245</v>
      </c>
      <c r="E2958" s="2">
        <v>34738</v>
      </c>
      <c r="F2958" s="2">
        <v>34738</v>
      </c>
    </row>
    <row r="2959" spans="1:6" x14ac:dyDescent="0.25">
      <c r="A2959" s="104">
        <v>608815</v>
      </c>
      <c r="B2959" s="104" t="s">
        <v>947</v>
      </c>
      <c r="C2959" s="104" t="s">
        <v>1889</v>
      </c>
      <c r="D2959" s="104" t="s">
        <v>1891</v>
      </c>
      <c r="E2959" s="2">
        <v>400818</v>
      </c>
      <c r="F2959" s="2">
        <v>400818</v>
      </c>
    </row>
    <row r="2960" spans="1:6" x14ac:dyDescent="0.25">
      <c r="A2960" s="104">
        <v>23577</v>
      </c>
      <c r="B2960" s="104" t="s">
        <v>947</v>
      </c>
      <c r="C2960" s="104" t="s">
        <v>6630</v>
      </c>
      <c r="D2960" s="104" t="s">
        <v>6632</v>
      </c>
      <c r="E2960" s="2">
        <v>70949</v>
      </c>
      <c r="F2960" s="2">
        <v>70949</v>
      </c>
    </row>
    <row r="2961" spans="1:6" x14ac:dyDescent="0.25">
      <c r="A2961" s="104">
        <v>26101</v>
      </c>
      <c r="B2961" s="104" t="s">
        <v>947</v>
      </c>
      <c r="C2961" s="104" t="s">
        <v>10975</v>
      </c>
      <c r="D2961" s="104" t="s">
        <v>10977</v>
      </c>
      <c r="E2961" s="2">
        <v>18841</v>
      </c>
      <c r="F2961" s="2">
        <v>18841</v>
      </c>
    </row>
    <row r="2962" spans="1:6" x14ac:dyDescent="0.25">
      <c r="A2962" s="104">
        <v>22814</v>
      </c>
      <c r="B2962" s="104" t="s">
        <v>947</v>
      </c>
      <c r="C2962" s="104" t="s">
        <v>16632</v>
      </c>
      <c r="D2962" s="104" t="s">
        <v>16634</v>
      </c>
      <c r="E2962" s="2">
        <v>2032</v>
      </c>
      <c r="F2962" s="2">
        <v>2032</v>
      </c>
    </row>
    <row r="2963" spans="1:6" x14ac:dyDescent="0.25">
      <c r="A2963" s="104">
        <v>22815</v>
      </c>
      <c r="B2963" s="104" t="s">
        <v>947</v>
      </c>
      <c r="C2963" s="104" t="s">
        <v>2648</v>
      </c>
      <c r="D2963" s="104" t="s">
        <v>21785</v>
      </c>
      <c r="E2963" s="2">
        <v>268193</v>
      </c>
      <c r="F2963" s="2">
        <v>268193</v>
      </c>
    </row>
    <row r="2964" spans="1:6" x14ac:dyDescent="0.25">
      <c r="A2964" s="104">
        <v>514428</v>
      </c>
      <c r="B2964" s="104" t="s">
        <v>947</v>
      </c>
      <c r="C2964" s="104" t="s">
        <v>5615</v>
      </c>
      <c r="D2964" s="104" t="s">
        <v>5617</v>
      </c>
      <c r="E2964" s="2">
        <v>58492</v>
      </c>
      <c r="F2964" s="2">
        <v>58492</v>
      </c>
    </row>
    <row r="2965" spans="1:6" x14ac:dyDescent="0.25">
      <c r="A2965" s="104">
        <v>22837</v>
      </c>
      <c r="B2965" s="104" t="s">
        <v>947</v>
      </c>
      <c r="C2965" s="104" t="s">
        <v>9066</v>
      </c>
      <c r="D2965" s="104" t="s">
        <v>9068</v>
      </c>
      <c r="E2965" s="2">
        <v>28594</v>
      </c>
      <c r="F2965" s="2">
        <v>28594</v>
      </c>
    </row>
    <row r="2966" spans="1:6" x14ac:dyDescent="0.25">
      <c r="A2966" s="104">
        <v>22817</v>
      </c>
      <c r="B2966" s="104" t="s">
        <v>947</v>
      </c>
      <c r="C2966" s="104" t="s">
        <v>4342</v>
      </c>
      <c r="D2966" s="104" t="s">
        <v>4344</v>
      </c>
      <c r="E2966" s="2">
        <v>89595</v>
      </c>
      <c r="F2966" s="2">
        <v>89595</v>
      </c>
    </row>
    <row r="2967" spans="1:6" x14ac:dyDescent="0.25">
      <c r="A2967" s="104">
        <v>22818</v>
      </c>
      <c r="B2967" s="104" t="s">
        <v>947</v>
      </c>
      <c r="C2967" s="104" t="s">
        <v>21786</v>
      </c>
      <c r="D2967" s="104" t="s">
        <v>21787</v>
      </c>
      <c r="E2967" s="2">
        <v>12638</v>
      </c>
      <c r="F2967" s="2">
        <v>12638</v>
      </c>
    </row>
    <row r="2968" spans="1:6" x14ac:dyDescent="0.25">
      <c r="A2968" s="104">
        <v>22820</v>
      </c>
      <c r="B2968" s="104" t="s">
        <v>947</v>
      </c>
      <c r="C2968" s="104" t="s">
        <v>10927</v>
      </c>
      <c r="D2968" s="104" t="s">
        <v>10929</v>
      </c>
      <c r="E2968" s="2">
        <v>20049</v>
      </c>
      <c r="F2968" s="2">
        <v>20049</v>
      </c>
    </row>
    <row r="2969" spans="1:6" x14ac:dyDescent="0.25">
      <c r="A2969" s="104">
        <v>22821</v>
      </c>
      <c r="B2969" s="104" t="s">
        <v>947</v>
      </c>
      <c r="C2969" s="104" t="s">
        <v>12564</v>
      </c>
      <c r="D2969" s="104" t="s">
        <v>12566</v>
      </c>
      <c r="E2969" s="2">
        <v>9681</v>
      </c>
      <c r="F2969" s="2">
        <v>9681</v>
      </c>
    </row>
    <row r="2970" spans="1:6" x14ac:dyDescent="0.25">
      <c r="A2970" s="104">
        <v>470608</v>
      </c>
      <c r="B2970" s="104" t="s">
        <v>947</v>
      </c>
      <c r="C2970" s="104" t="s">
        <v>5813</v>
      </c>
      <c r="D2970" s="104" t="s">
        <v>5815</v>
      </c>
      <c r="E2970" s="2">
        <v>114469</v>
      </c>
      <c r="F2970" s="2">
        <v>114469</v>
      </c>
    </row>
    <row r="2971" spans="1:6" x14ac:dyDescent="0.25">
      <c r="A2971" s="104">
        <v>27797</v>
      </c>
      <c r="B2971" s="104" t="s">
        <v>947</v>
      </c>
      <c r="C2971" s="104" t="s">
        <v>8521</v>
      </c>
      <c r="D2971" s="104" t="s">
        <v>8523</v>
      </c>
      <c r="E2971" s="2">
        <v>30070</v>
      </c>
      <c r="F2971" s="2">
        <v>30070</v>
      </c>
    </row>
    <row r="2972" spans="1:6" x14ac:dyDescent="0.25">
      <c r="A2972" s="104">
        <v>21074</v>
      </c>
      <c r="B2972" s="104" t="s">
        <v>947</v>
      </c>
      <c r="C2972" s="104" t="s">
        <v>7516</v>
      </c>
      <c r="D2972" s="104" t="s">
        <v>7518</v>
      </c>
      <c r="E2972" s="2">
        <v>38615</v>
      </c>
      <c r="F2972" s="2">
        <v>38615</v>
      </c>
    </row>
    <row r="2973" spans="1:6" x14ac:dyDescent="0.25">
      <c r="A2973" s="104">
        <v>21116</v>
      </c>
      <c r="B2973" s="104" t="s">
        <v>947</v>
      </c>
      <c r="C2973" s="104" t="s">
        <v>15651</v>
      </c>
      <c r="D2973" s="104" t="s">
        <v>15653</v>
      </c>
      <c r="E2973" s="2">
        <v>6918</v>
      </c>
      <c r="F2973" s="2">
        <v>6918</v>
      </c>
    </row>
    <row r="2974" spans="1:6" x14ac:dyDescent="0.25">
      <c r="A2974" s="104">
        <v>22039</v>
      </c>
      <c r="B2974" s="104" t="s">
        <v>947</v>
      </c>
      <c r="C2974" s="104" t="s">
        <v>13850</v>
      </c>
      <c r="D2974" s="104" t="s">
        <v>13852</v>
      </c>
      <c r="E2974" s="2">
        <v>7607</v>
      </c>
      <c r="F2974" s="2">
        <v>7607</v>
      </c>
    </row>
    <row r="2975" spans="1:6" x14ac:dyDescent="0.25">
      <c r="A2975" s="104">
        <v>680151</v>
      </c>
      <c r="B2975" s="104" t="s">
        <v>947</v>
      </c>
      <c r="C2975" s="104" t="s">
        <v>21733</v>
      </c>
      <c r="D2975" s="104" t="s">
        <v>21734</v>
      </c>
      <c r="E2975" s="2">
        <v>0</v>
      </c>
      <c r="F2975" s="2">
        <v>0</v>
      </c>
    </row>
    <row r="2976" spans="1:6" x14ac:dyDescent="0.25">
      <c r="A2976" s="104">
        <v>22058</v>
      </c>
      <c r="B2976" s="104" t="s">
        <v>947</v>
      </c>
      <c r="C2976" s="104" t="s">
        <v>13793</v>
      </c>
      <c r="D2976" s="104" t="s">
        <v>13795</v>
      </c>
      <c r="E2976" s="2">
        <v>12648</v>
      </c>
      <c r="F2976" s="2">
        <v>12648</v>
      </c>
    </row>
    <row r="2977" spans="1:6" x14ac:dyDescent="0.25">
      <c r="A2977" s="104">
        <v>22001</v>
      </c>
      <c r="B2977" s="104" t="s">
        <v>947</v>
      </c>
      <c r="C2977" s="104" t="s">
        <v>5465</v>
      </c>
      <c r="D2977" s="104" t="s">
        <v>5467</v>
      </c>
      <c r="E2977" s="2">
        <v>93745</v>
      </c>
      <c r="F2977" s="2">
        <v>93745</v>
      </c>
    </row>
    <row r="2978" spans="1:6" x14ac:dyDescent="0.25">
      <c r="A2978" s="104">
        <v>21998</v>
      </c>
      <c r="B2978" s="104" t="s">
        <v>947</v>
      </c>
      <c r="C2978" s="104" t="s">
        <v>2807</v>
      </c>
      <c r="D2978" s="104" t="s">
        <v>2809</v>
      </c>
      <c r="E2978" s="2">
        <v>257790</v>
      </c>
      <c r="F2978" s="2">
        <v>257790</v>
      </c>
    </row>
    <row r="2979" spans="1:6" x14ac:dyDescent="0.25">
      <c r="A2979" s="104">
        <v>193381</v>
      </c>
      <c r="B2979" s="104" t="s">
        <v>947</v>
      </c>
      <c r="C2979" s="104" t="s">
        <v>2063</v>
      </c>
      <c r="D2979" s="104" t="s">
        <v>2065</v>
      </c>
      <c r="E2979" s="2">
        <v>284454</v>
      </c>
      <c r="F2979" s="2">
        <v>284454</v>
      </c>
    </row>
    <row r="2980" spans="1:6" x14ac:dyDescent="0.25">
      <c r="A2980" s="104">
        <v>714502</v>
      </c>
      <c r="B2980" s="104" t="s">
        <v>947</v>
      </c>
      <c r="C2980" s="104" t="s">
        <v>16834</v>
      </c>
      <c r="D2980" s="104" t="s">
        <v>16836</v>
      </c>
      <c r="E2980" s="2">
        <v>3566</v>
      </c>
      <c r="F2980" s="2">
        <v>3566</v>
      </c>
    </row>
    <row r="2981" spans="1:6" x14ac:dyDescent="0.25">
      <c r="A2981" s="104">
        <v>22006</v>
      </c>
      <c r="B2981" s="104" t="s">
        <v>947</v>
      </c>
      <c r="C2981" s="104" t="s">
        <v>5108</v>
      </c>
      <c r="D2981" s="104" t="s">
        <v>21735</v>
      </c>
      <c r="E2981" s="2">
        <v>82212</v>
      </c>
      <c r="F2981" s="2">
        <v>82212</v>
      </c>
    </row>
    <row r="2982" spans="1:6" x14ac:dyDescent="0.25">
      <c r="A2982" s="104">
        <v>22059</v>
      </c>
      <c r="B2982" s="104" t="s">
        <v>947</v>
      </c>
      <c r="C2982" s="104" t="s">
        <v>10621</v>
      </c>
      <c r="D2982" s="104" t="s">
        <v>10623</v>
      </c>
      <c r="E2982" s="2">
        <v>17226</v>
      </c>
      <c r="F2982" s="2">
        <v>17226</v>
      </c>
    </row>
    <row r="2983" spans="1:6" x14ac:dyDescent="0.25">
      <c r="A2983" s="104">
        <v>22007</v>
      </c>
      <c r="B2983" s="104" t="s">
        <v>947</v>
      </c>
      <c r="C2983" s="104" t="s">
        <v>1122</v>
      </c>
      <c r="D2983" s="104" t="s">
        <v>1124</v>
      </c>
      <c r="E2983" s="2">
        <v>267602</v>
      </c>
      <c r="F2983" s="2">
        <v>267602</v>
      </c>
    </row>
    <row r="2984" spans="1:6" x14ac:dyDescent="0.25">
      <c r="A2984" s="104">
        <v>840835</v>
      </c>
      <c r="B2984" s="104" t="s">
        <v>947</v>
      </c>
      <c r="C2984" s="104" t="s">
        <v>21736</v>
      </c>
      <c r="D2984" s="104" t="s">
        <v>21737</v>
      </c>
      <c r="E2984" s="2">
        <v>29600</v>
      </c>
      <c r="F2984" s="2">
        <v>29600</v>
      </c>
    </row>
    <row r="2985" spans="1:6" x14ac:dyDescent="0.25">
      <c r="A2985" s="104">
        <v>461311</v>
      </c>
      <c r="B2985" s="104" t="s">
        <v>947</v>
      </c>
      <c r="C2985" s="104" t="s">
        <v>14937</v>
      </c>
      <c r="D2985" s="104" t="s">
        <v>14939</v>
      </c>
      <c r="E2985" s="2">
        <v>6946</v>
      </c>
      <c r="F2985" s="2">
        <v>6946</v>
      </c>
    </row>
    <row r="2986" spans="1:6" x14ac:dyDescent="0.25">
      <c r="A2986" s="104">
        <v>22038</v>
      </c>
      <c r="B2986" s="104" t="s">
        <v>947</v>
      </c>
      <c r="C2986" s="104" t="s">
        <v>9354</v>
      </c>
      <c r="D2986" s="104" t="s">
        <v>9356</v>
      </c>
      <c r="E2986" s="2">
        <v>0</v>
      </c>
      <c r="F2986" s="2">
        <v>0</v>
      </c>
    </row>
    <row r="2987" spans="1:6" x14ac:dyDescent="0.25">
      <c r="A2987" s="104">
        <v>22034</v>
      </c>
      <c r="B2987" s="104" t="s">
        <v>947</v>
      </c>
      <c r="C2987" s="104" t="s">
        <v>3669</v>
      </c>
      <c r="D2987" s="104" t="s">
        <v>3671</v>
      </c>
      <c r="E2987" s="2">
        <v>247514</v>
      </c>
      <c r="F2987" s="2">
        <v>247514</v>
      </c>
    </row>
    <row r="2988" spans="1:6" x14ac:dyDescent="0.25">
      <c r="A2988" s="104">
        <v>222814</v>
      </c>
      <c r="B2988" s="104" t="s">
        <v>947</v>
      </c>
      <c r="C2988" s="104" t="s">
        <v>7774</v>
      </c>
      <c r="D2988" s="104" t="s">
        <v>7776</v>
      </c>
      <c r="E2988" s="2">
        <v>39843</v>
      </c>
      <c r="F2988" s="2">
        <v>39843</v>
      </c>
    </row>
    <row r="2989" spans="1:6" x14ac:dyDescent="0.25">
      <c r="A2989" s="104">
        <v>207371</v>
      </c>
      <c r="B2989" s="104" t="s">
        <v>947</v>
      </c>
      <c r="C2989" s="104" t="s">
        <v>16758</v>
      </c>
      <c r="D2989" s="104" t="s">
        <v>16760</v>
      </c>
      <c r="E2989" s="2">
        <v>7892</v>
      </c>
      <c r="F2989" s="2">
        <v>7892</v>
      </c>
    </row>
    <row r="2990" spans="1:6" x14ac:dyDescent="0.25">
      <c r="A2990" s="104">
        <v>22012</v>
      </c>
      <c r="B2990" s="104" t="s">
        <v>947</v>
      </c>
      <c r="C2990" s="104" t="s">
        <v>7795</v>
      </c>
      <c r="D2990" s="104" t="s">
        <v>7797</v>
      </c>
      <c r="E2990" s="2">
        <v>42967</v>
      </c>
      <c r="F2990" s="2">
        <v>42967</v>
      </c>
    </row>
    <row r="2991" spans="1:6" x14ac:dyDescent="0.25">
      <c r="A2991" s="104">
        <v>22013</v>
      </c>
      <c r="B2991" s="104" t="s">
        <v>947</v>
      </c>
      <c r="C2991" s="104" t="s">
        <v>12591</v>
      </c>
      <c r="D2991" s="104" t="s">
        <v>12593</v>
      </c>
      <c r="E2991" s="2">
        <v>8031</v>
      </c>
      <c r="F2991" s="2">
        <v>8031</v>
      </c>
    </row>
    <row r="2992" spans="1:6" x14ac:dyDescent="0.25">
      <c r="A2992" s="104">
        <v>22031</v>
      </c>
      <c r="B2992" s="104" t="s">
        <v>947</v>
      </c>
      <c r="C2992" s="104" t="s">
        <v>5867</v>
      </c>
      <c r="D2992" s="104" t="s">
        <v>5869</v>
      </c>
      <c r="E2992" s="2">
        <v>39134</v>
      </c>
      <c r="F2992" s="2">
        <v>39134</v>
      </c>
    </row>
    <row r="2993" spans="1:6" x14ac:dyDescent="0.25">
      <c r="A2993" s="104">
        <v>22014</v>
      </c>
      <c r="B2993" s="104" t="s">
        <v>947</v>
      </c>
      <c r="C2993" s="104" t="s">
        <v>12648</v>
      </c>
      <c r="D2993" s="104" t="s">
        <v>12650</v>
      </c>
      <c r="E2993" s="2">
        <v>23439</v>
      </c>
      <c r="F2993" s="2">
        <v>23439</v>
      </c>
    </row>
    <row r="2994" spans="1:6" x14ac:dyDescent="0.25">
      <c r="A2994" s="104">
        <v>137471</v>
      </c>
      <c r="B2994" s="104" t="s">
        <v>947</v>
      </c>
      <c r="C2994" s="104" t="s">
        <v>12681</v>
      </c>
      <c r="D2994" s="104" t="s">
        <v>12682</v>
      </c>
      <c r="E2994" s="2">
        <v>1844</v>
      </c>
      <c r="F2994" s="2">
        <v>1844</v>
      </c>
    </row>
    <row r="2995" spans="1:6" x14ac:dyDescent="0.25">
      <c r="A2995" s="104">
        <v>22017</v>
      </c>
      <c r="B2995" s="104" t="s">
        <v>947</v>
      </c>
      <c r="C2995" s="104" t="s">
        <v>1388</v>
      </c>
      <c r="D2995" s="104" t="s">
        <v>1390</v>
      </c>
      <c r="E2995" s="2">
        <v>427098</v>
      </c>
      <c r="F2995" s="2">
        <v>427098</v>
      </c>
    </row>
    <row r="2996" spans="1:6" x14ac:dyDescent="0.25">
      <c r="A2996" s="104">
        <v>22019</v>
      </c>
      <c r="B2996" s="104" t="s">
        <v>947</v>
      </c>
      <c r="C2996" s="104" t="s">
        <v>13679</v>
      </c>
      <c r="D2996" s="104" t="s">
        <v>13681</v>
      </c>
      <c r="E2996" s="2">
        <v>9557</v>
      </c>
      <c r="F2996" s="2">
        <v>9557</v>
      </c>
    </row>
    <row r="2997" spans="1:6" x14ac:dyDescent="0.25">
      <c r="A2997" s="104">
        <v>203618</v>
      </c>
      <c r="B2997" s="104" t="s">
        <v>947</v>
      </c>
      <c r="C2997" s="104" t="s">
        <v>9366</v>
      </c>
      <c r="D2997" s="104" t="s">
        <v>9368</v>
      </c>
      <c r="E2997" s="2">
        <v>11859</v>
      </c>
      <c r="F2997" s="2">
        <v>11859</v>
      </c>
    </row>
    <row r="2998" spans="1:6" x14ac:dyDescent="0.25">
      <c r="A2998" s="104">
        <v>22020</v>
      </c>
      <c r="B2998" s="104" t="s">
        <v>947</v>
      </c>
      <c r="C2998" s="104" t="s">
        <v>7843</v>
      </c>
      <c r="D2998" s="104" t="s">
        <v>7845</v>
      </c>
      <c r="E2998" s="2">
        <v>46447</v>
      </c>
      <c r="F2998" s="2">
        <v>46447</v>
      </c>
    </row>
    <row r="2999" spans="1:6" x14ac:dyDescent="0.25">
      <c r="A2999" s="104">
        <v>22035</v>
      </c>
      <c r="B2999" s="104" t="s">
        <v>947</v>
      </c>
      <c r="C2999" s="104" t="s">
        <v>11807</v>
      </c>
      <c r="D2999" s="104" t="s">
        <v>11809</v>
      </c>
      <c r="E2999" s="2">
        <v>16923</v>
      </c>
      <c r="F2999" s="2">
        <v>16923</v>
      </c>
    </row>
    <row r="3000" spans="1:6" x14ac:dyDescent="0.25">
      <c r="A3000" s="104">
        <v>22043</v>
      </c>
      <c r="B3000" s="104" t="s">
        <v>947</v>
      </c>
      <c r="C3000" s="104" t="s">
        <v>22558</v>
      </c>
      <c r="D3000" s="104" t="s">
        <v>22559</v>
      </c>
      <c r="E3000" s="2">
        <v>28968</v>
      </c>
      <c r="F3000" s="2">
        <v>28968</v>
      </c>
    </row>
    <row r="3001" spans="1:6" x14ac:dyDescent="0.25">
      <c r="A3001" s="104">
        <v>23728</v>
      </c>
      <c r="B3001" s="104" t="s">
        <v>947</v>
      </c>
      <c r="C3001" s="104" t="s">
        <v>22560</v>
      </c>
      <c r="D3001" s="104" t="s">
        <v>22561</v>
      </c>
      <c r="E3001" s="2">
        <v>5889</v>
      </c>
      <c r="F3001" s="2">
        <v>5889</v>
      </c>
    </row>
    <row r="3002" spans="1:6" x14ac:dyDescent="0.25">
      <c r="A3002" s="104">
        <v>23723</v>
      </c>
      <c r="B3002" s="104" t="s">
        <v>947</v>
      </c>
      <c r="C3002" s="104" t="s">
        <v>2564</v>
      </c>
      <c r="D3002" s="104" t="s">
        <v>21849</v>
      </c>
      <c r="E3002" s="2">
        <v>234117</v>
      </c>
      <c r="F3002" s="2">
        <v>234117</v>
      </c>
    </row>
    <row r="3003" spans="1:6" x14ac:dyDescent="0.25">
      <c r="A3003" s="104">
        <v>23724</v>
      </c>
      <c r="B3003" s="104" t="s">
        <v>947</v>
      </c>
      <c r="C3003" s="104" t="s">
        <v>13948</v>
      </c>
      <c r="D3003" s="104" t="s">
        <v>13950</v>
      </c>
      <c r="E3003" s="2">
        <v>9950</v>
      </c>
      <c r="F3003" s="2">
        <v>9950</v>
      </c>
    </row>
    <row r="3004" spans="1:6" x14ac:dyDescent="0.25">
      <c r="A3004" s="104">
        <v>23730</v>
      </c>
      <c r="B3004" s="104" t="s">
        <v>947</v>
      </c>
      <c r="C3004" s="104" t="s">
        <v>15171</v>
      </c>
      <c r="D3004" s="104" t="s">
        <v>15173</v>
      </c>
      <c r="E3004" s="2">
        <v>8650</v>
      </c>
      <c r="F3004" s="2">
        <v>8650</v>
      </c>
    </row>
    <row r="3005" spans="1:6" x14ac:dyDescent="0.25">
      <c r="A3005" s="104">
        <v>23725</v>
      </c>
      <c r="B3005" s="104" t="s">
        <v>947</v>
      </c>
      <c r="C3005" s="104" t="s">
        <v>8641</v>
      </c>
      <c r="D3005" s="104" t="s">
        <v>8643</v>
      </c>
      <c r="E3005" s="2">
        <v>31405</v>
      </c>
      <c r="F3005" s="2">
        <v>31405</v>
      </c>
    </row>
    <row r="3006" spans="1:6" x14ac:dyDescent="0.25">
      <c r="A3006" s="104">
        <v>800930</v>
      </c>
      <c r="B3006" s="104" t="s">
        <v>947</v>
      </c>
      <c r="C3006" s="104" t="s">
        <v>14141</v>
      </c>
      <c r="D3006" s="104" t="s">
        <v>14143</v>
      </c>
      <c r="E3006" s="2">
        <v>12054</v>
      </c>
      <c r="F3006" s="2">
        <v>12054</v>
      </c>
    </row>
    <row r="3007" spans="1:6" x14ac:dyDescent="0.25">
      <c r="A3007" s="104">
        <v>186753</v>
      </c>
      <c r="B3007" s="104" t="s">
        <v>947</v>
      </c>
      <c r="C3007" s="104" t="s">
        <v>13232</v>
      </c>
      <c r="D3007" s="104" t="s">
        <v>21850</v>
      </c>
      <c r="E3007" s="2">
        <v>11111</v>
      </c>
      <c r="F3007" s="2">
        <v>11111</v>
      </c>
    </row>
    <row r="3008" spans="1:6" x14ac:dyDescent="0.25">
      <c r="A3008" s="104">
        <v>681954</v>
      </c>
      <c r="B3008" s="104" t="s">
        <v>947</v>
      </c>
      <c r="C3008" s="104" t="s">
        <v>6645</v>
      </c>
      <c r="D3008" s="104" t="s">
        <v>22562</v>
      </c>
      <c r="E3008" s="2">
        <v>38646</v>
      </c>
      <c r="F3008" s="2">
        <v>38646</v>
      </c>
    </row>
    <row r="3009" spans="1:6" x14ac:dyDescent="0.25">
      <c r="A3009" s="104">
        <v>20470</v>
      </c>
      <c r="B3009" s="104" t="s">
        <v>947</v>
      </c>
      <c r="C3009" s="104" t="s">
        <v>13462</v>
      </c>
      <c r="D3009" s="104" t="s">
        <v>13464</v>
      </c>
      <c r="E3009" s="2">
        <v>8567</v>
      </c>
      <c r="F3009" s="2">
        <v>8567</v>
      </c>
    </row>
    <row r="3010" spans="1:6" x14ac:dyDescent="0.25">
      <c r="A3010" s="104">
        <v>725331</v>
      </c>
      <c r="B3010" s="104" t="s">
        <v>947</v>
      </c>
      <c r="C3010" s="104" t="s">
        <v>13277</v>
      </c>
      <c r="D3010" s="104" t="s">
        <v>13279</v>
      </c>
      <c r="E3010" s="2">
        <v>9010</v>
      </c>
      <c r="F3010" s="2">
        <v>9010</v>
      </c>
    </row>
    <row r="3011" spans="1:6" x14ac:dyDescent="0.25">
      <c r="A3011" s="104">
        <v>721741</v>
      </c>
      <c r="B3011" s="104" t="s">
        <v>947</v>
      </c>
      <c r="C3011" s="104" t="s">
        <v>14357</v>
      </c>
      <c r="D3011" s="104" t="s">
        <v>14359</v>
      </c>
      <c r="E3011" s="2">
        <v>10944</v>
      </c>
      <c r="F3011" s="2">
        <v>10944</v>
      </c>
    </row>
    <row r="3012" spans="1:6" x14ac:dyDescent="0.25">
      <c r="A3012" s="104">
        <v>186619</v>
      </c>
      <c r="B3012" s="104" t="s">
        <v>947</v>
      </c>
      <c r="C3012" s="104" t="s">
        <v>4048</v>
      </c>
      <c r="D3012" s="104" t="s">
        <v>21583</v>
      </c>
      <c r="E3012" s="2">
        <v>116635</v>
      </c>
      <c r="F3012" s="2">
        <v>116635</v>
      </c>
    </row>
    <row r="3013" spans="1:6" x14ac:dyDescent="0.25">
      <c r="A3013" s="104">
        <v>20482</v>
      </c>
      <c r="B3013" s="104" t="s">
        <v>947</v>
      </c>
      <c r="C3013" s="104" t="s">
        <v>3208</v>
      </c>
      <c r="D3013" s="104" t="s">
        <v>3210</v>
      </c>
      <c r="E3013" s="2">
        <v>187939</v>
      </c>
      <c r="F3013" s="2">
        <v>187939</v>
      </c>
    </row>
    <row r="3014" spans="1:6" x14ac:dyDescent="0.25">
      <c r="A3014" s="104">
        <v>516270</v>
      </c>
      <c r="B3014" s="104" t="s">
        <v>947</v>
      </c>
      <c r="C3014" s="104" t="s">
        <v>10195</v>
      </c>
      <c r="D3014" s="104" t="s">
        <v>10197</v>
      </c>
      <c r="E3014" s="2">
        <v>24120</v>
      </c>
      <c r="F3014" s="2">
        <v>24120</v>
      </c>
    </row>
    <row r="3015" spans="1:6" x14ac:dyDescent="0.25">
      <c r="A3015" s="104">
        <v>474360</v>
      </c>
      <c r="B3015" s="104" t="s">
        <v>947</v>
      </c>
      <c r="C3015" s="104" t="s">
        <v>12147</v>
      </c>
      <c r="D3015" s="104" t="s">
        <v>22563</v>
      </c>
      <c r="E3015" s="2">
        <v>12926</v>
      </c>
      <c r="F3015" s="2">
        <v>12926</v>
      </c>
    </row>
    <row r="3016" spans="1:6" x14ac:dyDescent="0.25">
      <c r="A3016" s="104">
        <v>20430</v>
      </c>
      <c r="B3016" s="104" t="s">
        <v>947</v>
      </c>
      <c r="C3016" s="104" t="s">
        <v>9252</v>
      </c>
      <c r="D3016" s="104" t="s">
        <v>9254</v>
      </c>
      <c r="E3016" s="2">
        <v>27269</v>
      </c>
      <c r="F3016" s="2">
        <v>27269</v>
      </c>
    </row>
    <row r="3017" spans="1:6" x14ac:dyDescent="0.25">
      <c r="A3017" s="104">
        <v>665432</v>
      </c>
      <c r="B3017" s="104" t="s">
        <v>947</v>
      </c>
      <c r="C3017" s="104" t="s">
        <v>22564</v>
      </c>
      <c r="D3017" s="104" t="s">
        <v>22565</v>
      </c>
      <c r="E3017" s="2">
        <v>9831</v>
      </c>
      <c r="F3017" s="2">
        <v>9831</v>
      </c>
    </row>
    <row r="3018" spans="1:6" x14ac:dyDescent="0.25">
      <c r="A3018" s="104">
        <v>696487</v>
      </c>
      <c r="B3018" s="104" t="s">
        <v>947</v>
      </c>
      <c r="C3018" s="104" t="s">
        <v>19081</v>
      </c>
      <c r="D3018" s="104" t="s">
        <v>19082</v>
      </c>
      <c r="E3018" s="2">
        <v>65905</v>
      </c>
      <c r="F3018" s="2">
        <v>65905</v>
      </c>
    </row>
    <row r="3019" spans="1:6" x14ac:dyDescent="0.25">
      <c r="A3019" s="104">
        <v>20435</v>
      </c>
      <c r="B3019" s="104" t="s">
        <v>947</v>
      </c>
      <c r="C3019" s="104" t="s">
        <v>966</v>
      </c>
      <c r="D3019" s="104" t="s">
        <v>968</v>
      </c>
      <c r="E3019" s="2">
        <v>17562</v>
      </c>
      <c r="F3019" s="2">
        <v>17562</v>
      </c>
    </row>
    <row r="3020" spans="1:6" x14ac:dyDescent="0.25">
      <c r="A3020" s="104">
        <v>20436</v>
      </c>
      <c r="B3020" s="104" t="s">
        <v>947</v>
      </c>
      <c r="C3020" s="104" t="s">
        <v>9888</v>
      </c>
      <c r="D3020" s="104" t="s">
        <v>9890</v>
      </c>
      <c r="E3020" s="2">
        <v>56576</v>
      </c>
      <c r="F3020" s="2">
        <v>56576</v>
      </c>
    </row>
    <row r="3021" spans="1:6" x14ac:dyDescent="0.25">
      <c r="A3021" s="104">
        <v>554793</v>
      </c>
      <c r="B3021" s="104" t="s">
        <v>947</v>
      </c>
      <c r="C3021" s="104" t="s">
        <v>3979</v>
      </c>
      <c r="D3021" s="104" t="s">
        <v>3981</v>
      </c>
      <c r="E3021" s="2">
        <v>114990</v>
      </c>
      <c r="F3021" s="2">
        <v>114990</v>
      </c>
    </row>
    <row r="3022" spans="1:6" x14ac:dyDescent="0.25">
      <c r="A3022" s="104">
        <v>21142</v>
      </c>
      <c r="B3022" s="104" t="s">
        <v>947</v>
      </c>
      <c r="C3022" s="104" t="s">
        <v>4000</v>
      </c>
      <c r="D3022" s="104" t="s">
        <v>4002</v>
      </c>
      <c r="E3022" s="2">
        <v>125038</v>
      </c>
      <c r="F3022" s="2">
        <v>125038</v>
      </c>
    </row>
    <row r="3023" spans="1:6" x14ac:dyDescent="0.25">
      <c r="A3023" s="104">
        <v>580070</v>
      </c>
      <c r="B3023" s="104" t="s">
        <v>947</v>
      </c>
      <c r="C3023" s="104" t="s">
        <v>6322</v>
      </c>
      <c r="D3023" s="104" t="s">
        <v>6324</v>
      </c>
      <c r="E3023" s="2">
        <v>50280</v>
      </c>
      <c r="F3023" s="2">
        <v>50280</v>
      </c>
    </row>
    <row r="3024" spans="1:6" x14ac:dyDescent="0.25">
      <c r="A3024" s="104">
        <v>715871</v>
      </c>
      <c r="B3024" s="104" t="s">
        <v>947</v>
      </c>
      <c r="C3024" s="104" t="s">
        <v>21656</v>
      </c>
      <c r="D3024" s="104" t="s">
        <v>21657</v>
      </c>
      <c r="E3024" s="2">
        <v>10818</v>
      </c>
      <c r="F3024" s="2">
        <v>10818</v>
      </c>
    </row>
    <row r="3025" spans="1:6" x14ac:dyDescent="0.25">
      <c r="A3025" s="104">
        <v>21089</v>
      </c>
      <c r="B3025" s="104" t="s">
        <v>947</v>
      </c>
      <c r="C3025" s="104" t="s">
        <v>7234</v>
      </c>
      <c r="D3025" s="104" t="s">
        <v>22566</v>
      </c>
      <c r="E3025" s="2">
        <v>26094</v>
      </c>
      <c r="F3025" s="2">
        <v>26094</v>
      </c>
    </row>
    <row r="3026" spans="1:6" x14ac:dyDescent="0.25">
      <c r="A3026" s="104">
        <v>459636</v>
      </c>
      <c r="B3026" s="104" t="s">
        <v>947</v>
      </c>
      <c r="C3026" s="104" t="s">
        <v>6770</v>
      </c>
      <c r="D3026" s="104" t="s">
        <v>6772</v>
      </c>
      <c r="E3026" s="2">
        <v>48868</v>
      </c>
      <c r="F3026" s="2">
        <v>48868</v>
      </c>
    </row>
    <row r="3027" spans="1:6" x14ac:dyDescent="0.25">
      <c r="A3027" s="104">
        <v>20830</v>
      </c>
      <c r="B3027" s="104" t="s">
        <v>947</v>
      </c>
      <c r="C3027" s="104" t="s">
        <v>3465</v>
      </c>
      <c r="D3027" s="104" t="s">
        <v>3467</v>
      </c>
      <c r="E3027" s="2">
        <v>193406</v>
      </c>
      <c r="F3027" s="2">
        <v>193406</v>
      </c>
    </row>
    <row r="3028" spans="1:6" x14ac:dyDescent="0.25">
      <c r="A3028" s="104">
        <v>456823</v>
      </c>
      <c r="B3028" s="104" t="s">
        <v>947</v>
      </c>
      <c r="C3028" s="104" t="s">
        <v>16032</v>
      </c>
      <c r="D3028" s="104" t="s">
        <v>16034</v>
      </c>
      <c r="E3028" s="2">
        <v>6947</v>
      </c>
      <c r="F3028" s="2">
        <v>6947</v>
      </c>
    </row>
    <row r="3029" spans="1:6" x14ac:dyDescent="0.25">
      <c r="A3029" s="104">
        <v>24052</v>
      </c>
      <c r="B3029" s="104" t="s">
        <v>947</v>
      </c>
      <c r="C3029" s="104" t="s">
        <v>16568</v>
      </c>
      <c r="D3029" s="104" t="s">
        <v>16570</v>
      </c>
      <c r="E3029" s="2">
        <v>6089</v>
      </c>
      <c r="F3029" s="2">
        <v>6089</v>
      </c>
    </row>
    <row r="3030" spans="1:6" x14ac:dyDescent="0.25">
      <c r="A3030" s="104">
        <v>25563</v>
      </c>
      <c r="B3030" s="104" t="s">
        <v>947</v>
      </c>
      <c r="C3030" s="104" t="s">
        <v>3564</v>
      </c>
      <c r="D3030" s="104" t="s">
        <v>3566</v>
      </c>
      <c r="E3030" s="2">
        <v>113680</v>
      </c>
      <c r="F3030" s="2">
        <v>113680</v>
      </c>
    </row>
    <row r="3031" spans="1:6" x14ac:dyDescent="0.25">
      <c r="A3031" s="104">
        <v>19667</v>
      </c>
      <c r="B3031" s="104" t="s">
        <v>947</v>
      </c>
      <c r="C3031" s="104" t="s">
        <v>2642</v>
      </c>
      <c r="D3031" s="104" t="s">
        <v>2644</v>
      </c>
      <c r="E3031" s="2">
        <v>285108</v>
      </c>
      <c r="F3031" s="2">
        <v>285108</v>
      </c>
    </row>
    <row r="3032" spans="1:6" x14ac:dyDescent="0.25">
      <c r="A3032" s="104">
        <v>23365</v>
      </c>
      <c r="B3032" s="104" t="s">
        <v>947</v>
      </c>
      <c r="C3032" s="104" t="s">
        <v>14614</v>
      </c>
      <c r="D3032" s="104" t="s">
        <v>14616</v>
      </c>
      <c r="E3032" s="2">
        <v>7652</v>
      </c>
      <c r="F3032" s="2">
        <v>7652</v>
      </c>
    </row>
    <row r="3033" spans="1:6" x14ac:dyDescent="0.25">
      <c r="A3033" s="104">
        <v>21649</v>
      </c>
      <c r="B3033" s="104" t="s">
        <v>947</v>
      </c>
      <c r="C3033" s="104" t="s">
        <v>12135</v>
      </c>
      <c r="D3033" s="104" t="s">
        <v>12137</v>
      </c>
      <c r="E3033" s="2">
        <v>5697</v>
      </c>
      <c r="F3033" s="2">
        <v>5697</v>
      </c>
    </row>
    <row r="3034" spans="1:6" x14ac:dyDescent="0.25">
      <c r="A3034" s="104">
        <v>21650</v>
      </c>
      <c r="B3034" s="104" t="s">
        <v>947</v>
      </c>
      <c r="C3034" s="104" t="s">
        <v>15350</v>
      </c>
      <c r="D3034" s="104" t="s">
        <v>21698</v>
      </c>
      <c r="E3034" s="2">
        <v>4802</v>
      </c>
      <c r="F3034" s="2">
        <v>4802</v>
      </c>
    </row>
    <row r="3035" spans="1:6" x14ac:dyDescent="0.25">
      <c r="A3035" s="104">
        <v>21672</v>
      </c>
      <c r="B3035" s="104" t="s">
        <v>947</v>
      </c>
      <c r="C3035" s="104" t="s">
        <v>16215</v>
      </c>
      <c r="D3035" s="104" t="s">
        <v>16217</v>
      </c>
      <c r="E3035" s="2">
        <v>2244</v>
      </c>
      <c r="F3035" s="2">
        <v>2244</v>
      </c>
    </row>
    <row r="3036" spans="1:6" x14ac:dyDescent="0.25">
      <c r="A3036" s="104">
        <v>685679</v>
      </c>
      <c r="B3036" s="104" t="s">
        <v>947</v>
      </c>
      <c r="C3036" s="104" t="s">
        <v>21874</v>
      </c>
      <c r="D3036" s="104" t="s">
        <v>21875</v>
      </c>
      <c r="E3036" s="2">
        <v>11309</v>
      </c>
      <c r="F3036" s="2">
        <v>11309</v>
      </c>
    </row>
    <row r="3037" spans="1:6" x14ac:dyDescent="0.25">
      <c r="A3037" s="104">
        <v>23954</v>
      </c>
      <c r="B3037" s="104" t="s">
        <v>947</v>
      </c>
      <c r="C3037" s="104" t="s">
        <v>6154</v>
      </c>
      <c r="D3037" s="104" t="s">
        <v>6156</v>
      </c>
      <c r="E3037" s="2">
        <v>39857</v>
      </c>
      <c r="F3037" s="2">
        <v>39857</v>
      </c>
    </row>
    <row r="3038" spans="1:6" x14ac:dyDescent="0.25">
      <c r="A3038" s="104">
        <v>23950</v>
      </c>
      <c r="B3038" s="104" t="s">
        <v>947</v>
      </c>
      <c r="C3038" s="104" t="s">
        <v>9384</v>
      </c>
      <c r="D3038" s="104" t="s">
        <v>9386</v>
      </c>
      <c r="E3038" s="2">
        <v>26783</v>
      </c>
      <c r="F3038" s="2">
        <v>26783</v>
      </c>
    </row>
    <row r="3039" spans="1:6" x14ac:dyDescent="0.25">
      <c r="A3039" s="104">
        <v>23952</v>
      </c>
      <c r="B3039" s="104" t="s">
        <v>947</v>
      </c>
      <c r="C3039" s="104" t="s">
        <v>16410</v>
      </c>
      <c r="D3039" s="104" t="s">
        <v>16412</v>
      </c>
      <c r="E3039" s="2">
        <v>8689</v>
      </c>
      <c r="F3039" s="2">
        <v>8689</v>
      </c>
    </row>
    <row r="3040" spans="1:6" x14ac:dyDescent="0.25">
      <c r="A3040" s="104">
        <v>690160</v>
      </c>
      <c r="B3040" s="104" t="s">
        <v>947</v>
      </c>
      <c r="C3040" s="104" t="s">
        <v>14681</v>
      </c>
      <c r="D3040" s="104" t="s">
        <v>14683</v>
      </c>
      <c r="E3040" s="2">
        <v>6215</v>
      </c>
      <c r="F3040" s="2">
        <v>6215</v>
      </c>
    </row>
    <row r="3041" spans="1:6" x14ac:dyDescent="0.25">
      <c r="A3041" s="104">
        <v>708684</v>
      </c>
      <c r="B3041" s="104" t="s">
        <v>947</v>
      </c>
      <c r="C3041" s="104" t="s">
        <v>18674</v>
      </c>
      <c r="D3041" s="104" t="s">
        <v>18675</v>
      </c>
      <c r="E3041" s="2">
        <v>0</v>
      </c>
      <c r="F3041" s="2">
        <v>0</v>
      </c>
    </row>
    <row r="3042" spans="1:6" x14ac:dyDescent="0.25">
      <c r="A3042" s="104">
        <v>725496</v>
      </c>
      <c r="B3042" s="104" t="s">
        <v>947</v>
      </c>
      <c r="C3042" s="104" t="s">
        <v>7270</v>
      </c>
      <c r="D3042" s="104" t="s">
        <v>7272</v>
      </c>
      <c r="E3042" s="2">
        <v>39480</v>
      </c>
      <c r="F3042" s="2">
        <v>39480</v>
      </c>
    </row>
    <row r="3043" spans="1:6" x14ac:dyDescent="0.25">
      <c r="A3043" s="104">
        <v>698831</v>
      </c>
      <c r="B3043" s="104" t="s">
        <v>947</v>
      </c>
      <c r="C3043" s="104" t="s">
        <v>11813</v>
      </c>
      <c r="D3043" s="104" t="s">
        <v>11815</v>
      </c>
      <c r="E3043" s="2">
        <v>17767</v>
      </c>
      <c r="F3043" s="2">
        <v>17767</v>
      </c>
    </row>
    <row r="3044" spans="1:6" x14ac:dyDescent="0.25">
      <c r="A3044" s="104">
        <v>20832</v>
      </c>
      <c r="B3044" s="104" t="s">
        <v>947</v>
      </c>
      <c r="C3044" s="104" t="s">
        <v>6508</v>
      </c>
      <c r="D3044" s="104" t="s">
        <v>6510</v>
      </c>
      <c r="E3044" s="2">
        <v>86797</v>
      </c>
      <c r="F3044" s="2">
        <v>86797</v>
      </c>
    </row>
    <row r="3045" spans="1:6" x14ac:dyDescent="0.25">
      <c r="A3045" s="104">
        <v>24878</v>
      </c>
      <c r="B3045" s="104" t="s">
        <v>947</v>
      </c>
      <c r="C3045" s="104" t="s">
        <v>1409</v>
      </c>
      <c r="D3045" s="104" t="s">
        <v>1411</v>
      </c>
      <c r="E3045" s="2">
        <v>386899</v>
      </c>
      <c r="F3045" s="2">
        <v>386899</v>
      </c>
    </row>
    <row r="3046" spans="1:6" x14ac:dyDescent="0.25">
      <c r="A3046" s="104">
        <v>25801</v>
      </c>
      <c r="B3046" s="104" t="s">
        <v>947</v>
      </c>
      <c r="C3046" s="104" t="s">
        <v>7924</v>
      </c>
      <c r="D3046" s="104" t="s">
        <v>7926</v>
      </c>
      <c r="E3046" s="2">
        <v>30052</v>
      </c>
      <c r="F3046" s="2">
        <v>30052</v>
      </c>
    </row>
    <row r="3047" spans="1:6" x14ac:dyDescent="0.25">
      <c r="A3047" s="104">
        <v>784378</v>
      </c>
      <c r="B3047" s="104" t="s">
        <v>947</v>
      </c>
      <c r="C3047" s="104" t="s">
        <v>14102</v>
      </c>
      <c r="D3047" s="104" t="s">
        <v>14104</v>
      </c>
      <c r="E3047" s="2">
        <v>5919</v>
      </c>
      <c r="F3047" s="2">
        <v>5919</v>
      </c>
    </row>
    <row r="3048" spans="1:6" x14ac:dyDescent="0.25">
      <c r="A3048" s="104">
        <v>533510</v>
      </c>
      <c r="B3048" s="104" t="s">
        <v>947</v>
      </c>
      <c r="C3048" s="104" t="s">
        <v>12123</v>
      </c>
      <c r="D3048" s="104" t="s">
        <v>12125</v>
      </c>
      <c r="E3048" s="2">
        <v>5627</v>
      </c>
      <c r="F3048" s="2">
        <v>5627</v>
      </c>
    </row>
    <row r="3049" spans="1:6" x14ac:dyDescent="0.25">
      <c r="A3049" s="104">
        <v>214762</v>
      </c>
      <c r="B3049" s="104" t="s">
        <v>947</v>
      </c>
      <c r="C3049" s="104" t="s">
        <v>11824</v>
      </c>
      <c r="D3049" s="104" t="s">
        <v>11826</v>
      </c>
      <c r="E3049" s="2">
        <v>1654</v>
      </c>
      <c r="F3049" s="2">
        <v>1654</v>
      </c>
    </row>
    <row r="3050" spans="1:6" x14ac:dyDescent="0.25">
      <c r="A3050" s="104">
        <v>27853</v>
      </c>
      <c r="B3050" s="104" t="s">
        <v>947</v>
      </c>
      <c r="C3050" s="104" t="s">
        <v>10600</v>
      </c>
      <c r="D3050" s="104" t="s">
        <v>10602</v>
      </c>
      <c r="E3050" s="2">
        <v>15698</v>
      </c>
      <c r="F3050" s="2">
        <v>15698</v>
      </c>
    </row>
    <row r="3051" spans="1:6" x14ac:dyDescent="0.25">
      <c r="A3051" s="104">
        <v>27830</v>
      </c>
      <c r="B3051" s="104" t="s">
        <v>947</v>
      </c>
      <c r="C3051" s="104" t="s">
        <v>12847</v>
      </c>
      <c r="D3051" s="104" t="s">
        <v>12849</v>
      </c>
      <c r="E3051" s="2">
        <v>7088</v>
      </c>
      <c r="F3051" s="2">
        <v>7088</v>
      </c>
    </row>
    <row r="3052" spans="1:6" x14ac:dyDescent="0.25">
      <c r="A3052" s="104">
        <v>481702</v>
      </c>
      <c r="B3052" s="104" t="s">
        <v>947</v>
      </c>
      <c r="C3052" s="104" t="s">
        <v>8578</v>
      </c>
      <c r="D3052" s="104" t="s">
        <v>8580</v>
      </c>
      <c r="E3052" s="2">
        <v>48623</v>
      </c>
      <c r="F3052" s="2">
        <v>48623</v>
      </c>
    </row>
    <row r="3053" spans="1:6" x14ac:dyDescent="0.25">
      <c r="A3053" s="104">
        <v>27835</v>
      </c>
      <c r="B3053" s="104" t="s">
        <v>947</v>
      </c>
      <c r="C3053" s="104" t="s">
        <v>14848</v>
      </c>
      <c r="D3053" s="104" t="s">
        <v>14850</v>
      </c>
      <c r="E3053" s="2">
        <v>2332</v>
      </c>
      <c r="F3053" s="2">
        <v>2332</v>
      </c>
    </row>
    <row r="3054" spans="1:6" x14ac:dyDescent="0.25">
      <c r="A3054" s="104">
        <v>27832</v>
      </c>
      <c r="B3054" s="104" t="s">
        <v>947</v>
      </c>
      <c r="C3054" s="104" t="s">
        <v>14578</v>
      </c>
      <c r="D3054" s="104" t="s">
        <v>14580</v>
      </c>
      <c r="E3054" s="2">
        <v>5502</v>
      </c>
      <c r="F3054" s="2">
        <v>5502</v>
      </c>
    </row>
    <row r="3055" spans="1:6" x14ac:dyDescent="0.25">
      <c r="A3055" s="104">
        <v>113721</v>
      </c>
      <c r="B3055" s="104" t="s">
        <v>947</v>
      </c>
      <c r="C3055" s="104" t="s">
        <v>12378</v>
      </c>
      <c r="D3055" s="104" t="s">
        <v>12380</v>
      </c>
      <c r="E3055" s="2">
        <v>10309</v>
      </c>
      <c r="F3055" s="2">
        <v>10309</v>
      </c>
    </row>
    <row r="3056" spans="1:6" x14ac:dyDescent="0.25">
      <c r="A3056" s="104">
        <v>852477</v>
      </c>
      <c r="B3056" s="104" t="s">
        <v>947</v>
      </c>
      <c r="C3056" s="104" t="s">
        <v>22170</v>
      </c>
      <c r="D3056" s="104" t="s">
        <v>22171</v>
      </c>
      <c r="E3056" s="2">
        <v>6337</v>
      </c>
      <c r="F3056" s="2">
        <v>6337</v>
      </c>
    </row>
    <row r="3057" spans="1:6" x14ac:dyDescent="0.25">
      <c r="A3057" s="104">
        <v>806785</v>
      </c>
      <c r="B3057" s="104" t="s">
        <v>947</v>
      </c>
      <c r="C3057" s="104" t="s">
        <v>22567</v>
      </c>
      <c r="D3057" s="104" t="s">
        <v>22568</v>
      </c>
      <c r="E3057" s="2">
        <v>650</v>
      </c>
      <c r="F3057" s="2">
        <v>650</v>
      </c>
    </row>
    <row r="3058" spans="1:6" x14ac:dyDescent="0.25">
      <c r="A3058" s="104">
        <v>164158</v>
      </c>
      <c r="B3058" s="104" t="s">
        <v>947</v>
      </c>
      <c r="C3058" s="104" t="s">
        <v>9177</v>
      </c>
      <c r="D3058" s="104" t="s">
        <v>9179</v>
      </c>
      <c r="E3058" s="2">
        <v>44560</v>
      </c>
      <c r="F3058" s="2">
        <v>44560</v>
      </c>
    </row>
    <row r="3059" spans="1:6" x14ac:dyDescent="0.25">
      <c r="A3059" s="104">
        <v>22166</v>
      </c>
      <c r="B3059" s="104" t="s">
        <v>947</v>
      </c>
      <c r="C3059" s="104" t="s">
        <v>3958</v>
      </c>
      <c r="D3059" s="104" t="s">
        <v>3960</v>
      </c>
      <c r="E3059" s="2">
        <v>139488</v>
      </c>
      <c r="F3059" s="2">
        <v>139488</v>
      </c>
    </row>
    <row r="3060" spans="1:6" x14ac:dyDescent="0.25">
      <c r="A3060" s="104">
        <v>585015</v>
      </c>
      <c r="B3060" s="104" t="s">
        <v>947</v>
      </c>
      <c r="C3060" s="104" t="s">
        <v>19983</v>
      </c>
      <c r="D3060" s="104" t="s">
        <v>19984</v>
      </c>
      <c r="E3060" s="2">
        <v>458</v>
      </c>
      <c r="F3060" s="2">
        <v>458</v>
      </c>
    </row>
    <row r="3061" spans="1:6" x14ac:dyDescent="0.25">
      <c r="A3061" s="104">
        <v>20105</v>
      </c>
      <c r="B3061" s="104" t="s">
        <v>947</v>
      </c>
      <c r="C3061" s="104" t="s">
        <v>8785</v>
      </c>
      <c r="D3061" s="104" t="s">
        <v>8787</v>
      </c>
      <c r="E3061" s="2">
        <v>52293</v>
      </c>
      <c r="F3061" s="2">
        <v>52293</v>
      </c>
    </row>
    <row r="3062" spans="1:6" x14ac:dyDescent="0.25">
      <c r="A3062" s="104">
        <v>20106</v>
      </c>
      <c r="B3062" s="104" t="s">
        <v>947</v>
      </c>
      <c r="C3062" s="104" t="s">
        <v>16041</v>
      </c>
      <c r="D3062" s="104" t="s">
        <v>16043</v>
      </c>
      <c r="E3062" s="2">
        <v>3233</v>
      </c>
      <c r="F3062" s="2">
        <v>3233</v>
      </c>
    </row>
    <row r="3063" spans="1:6" x14ac:dyDescent="0.25">
      <c r="A3063" s="104">
        <v>20107</v>
      </c>
      <c r="B3063" s="104" t="s">
        <v>947</v>
      </c>
      <c r="C3063" s="104" t="s">
        <v>1197</v>
      </c>
      <c r="D3063" s="104" t="s">
        <v>1199</v>
      </c>
      <c r="E3063" s="2">
        <v>709056</v>
      </c>
      <c r="F3063" s="2">
        <v>709056</v>
      </c>
    </row>
    <row r="3064" spans="1:6" x14ac:dyDescent="0.25">
      <c r="A3064" s="104">
        <v>780763</v>
      </c>
      <c r="B3064" s="104" t="s">
        <v>947</v>
      </c>
      <c r="C3064" s="104" t="s">
        <v>11711</v>
      </c>
      <c r="D3064" s="104" t="s">
        <v>11713</v>
      </c>
      <c r="E3064" s="2">
        <v>12674</v>
      </c>
      <c r="F3064" s="2">
        <v>12674</v>
      </c>
    </row>
    <row r="3065" spans="1:6" x14ac:dyDescent="0.25">
      <c r="A3065" s="104">
        <v>20409</v>
      </c>
      <c r="B3065" s="104" t="s">
        <v>947</v>
      </c>
      <c r="C3065" s="104" t="s">
        <v>1047</v>
      </c>
      <c r="D3065" s="104" t="s">
        <v>1049</v>
      </c>
      <c r="E3065" s="2">
        <v>1087887</v>
      </c>
      <c r="F3065" s="2">
        <v>1087887</v>
      </c>
    </row>
    <row r="3066" spans="1:6" x14ac:dyDescent="0.25">
      <c r="A3066" s="104">
        <v>20411</v>
      </c>
      <c r="B3066" s="104" t="s">
        <v>947</v>
      </c>
      <c r="C3066" s="104" t="s">
        <v>13148</v>
      </c>
      <c r="D3066" s="104" t="s">
        <v>13150</v>
      </c>
      <c r="E3066" s="2">
        <v>7152</v>
      </c>
      <c r="F3066" s="2">
        <v>7152</v>
      </c>
    </row>
    <row r="3067" spans="1:6" x14ac:dyDescent="0.25">
      <c r="A3067" s="104">
        <v>575916</v>
      </c>
      <c r="B3067" s="104" t="s">
        <v>947</v>
      </c>
      <c r="C3067" s="104" t="s">
        <v>22172</v>
      </c>
      <c r="D3067" s="104" t="s">
        <v>22173</v>
      </c>
      <c r="E3067" s="2">
        <v>8504</v>
      </c>
      <c r="F3067" s="2">
        <v>8504</v>
      </c>
    </row>
    <row r="3068" spans="1:6" x14ac:dyDescent="0.25">
      <c r="A3068" s="104">
        <v>552643</v>
      </c>
      <c r="B3068" s="104" t="s">
        <v>947</v>
      </c>
      <c r="C3068" s="104" t="s">
        <v>19014</v>
      </c>
      <c r="D3068" s="104" t="s">
        <v>19015</v>
      </c>
      <c r="E3068" s="2">
        <v>47414</v>
      </c>
      <c r="F3068" s="2">
        <v>47414</v>
      </c>
    </row>
    <row r="3069" spans="1:6" x14ac:dyDescent="0.25">
      <c r="A3069" s="104">
        <v>208519</v>
      </c>
      <c r="B3069" s="104" t="s">
        <v>947</v>
      </c>
      <c r="C3069" s="104" t="s">
        <v>1319</v>
      </c>
      <c r="D3069" s="104" t="s">
        <v>1321</v>
      </c>
      <c r="E3069" s="2">
        <v>335330</v>
      </c>
      <c r="F3069" s="2">
        <v>335330</v>
      </c>
    </row>
    <row r="3070" spans="1:6" x14ac:dyDescent="0.25">
      <c r="A3070" s="104">
        <v>607808</v>
      </c>
      <c r="B3070" s="104" t="s">
        <v>947</v>
      </c>
      <c r="C3070" s="104" t="s">
        <v>22569</v>
      </c>
      <c r="D3070" s="104" t="s">
        <v>22570</v>
      </c>
      <c r="E3070" s="2">
        <v>0</v>
      </c>
      <c r="F3070" s="2">
        <v>0</v>
      </c>
    </row>
    <row r="3071" spans="1:6" x14ac:dyDescent="0.25">
      <c r="A3071" s="104">
        <v>881247</v>
      </c>
      <c r="B3071" s="104" t="s">
        <v>947</v>
      </c>
      <c r="C3071" s="104" t="s">
        <v>22571</v>
      </c>
      <c r="D3071" s="104" t="s">
        <v>22572</v>
      </c>
      <c r="E3071" s="2">
        <v>46796</v>
      </c>
      <c r="F3071" s="2">
        <v>46796</v>
      </c>
    </row>
    <row r="3072" spans="1:6" x14ac:dyDescent="0.25">
      <c r="A3072" s="104">
        <v>27294</v>
      </c>
      <c r="B3072" s="104" t="s">
        <v>947</v>
      </c>
      <c r="C3072" s="104" t="s">
        <v>18568</v>
      </c>
      <c r="D3072" s="104" t="s">
        <v>18569</v>
      </c>
      <c r="E3072" s="2">
        <v>2568</v>
      </c>
      <c r="F3072" s="2">
        <v>2568</v>
      </c>
    </row>
    <row r="3073" spans="1:6" x14ac:dyDescent="0.25">
      <c r="A3073" s="104">
        <v>673585</v>
      </c>
      <c r="B3073" s="104" t="s">
        <v>947</v>
      </c>
      <c r="C3073" s="104" t="s">
        <v>13847</v>
      </c>
      <c r="D3073" s="104" t="s">
        <v>13849</v>
      </c>
      <c r="E3073" s="2">
        <v>7886</v>
      </c>
      <c r="F3073" s="2">
        <v>7886</v>
      </c>
    </row>
    <row r="3074" spans="1:6" x14ac:dyDescent="0.25">
      <c r="A3074" s="104">
        <v>441413</v>
      </c>
      <c r="B3074" s="104" t="s">
        <v>947</v>
      </c>
      <c r="C3074" s="104" t="s">
        <v>13334</v>
      </c>
      <c r="D3074" s="104" t="s">
        <v>13336</v>
      </c>
      <c r="E3074" s="2">
        <v>4984</v>
      </c>
      <c r="F3074" s="2">
        <v>4984</v>
      </c>
    </row>
    <row r="3075" spans="1:6" x14ac:dyDescent="0.25">
      <c r="A3075" s="104">
        <v>24474</v>
      </c>
      <c r="B3075" s="104" t="s">
        <v>947</v>
      </c>
      <c r="C3075" s="104" t="s">
        <v>11744</v>
      </c>
      <c r="D3075" s="104" t="s">
        <v>11746</v>
      </c>
      <c r="E3075" s="2">
        <v>8105</v>
      </c>
      <c r="F3075" s="2">
        <v>8105</v>
      </c>
    </row>
    <row r="3076" spans="1:6" x14ac:dyDescent="0.25">
      <c r="A3076" s="104">
        <v>26889</v>
      </c>
      <c r="B3076" s="104" t="s">
        <v>947</v>
      </c>
      <c r="C3076" s="104" t="s">
        <v>7414</v>
      </c>
      <c r="D3076" s="104" t="s">
        <v>7416</v>
      </c>
      <c r="E3076" s="2">
        <v>28693</v>
      </c>
      <c r="F3076" s="2">
        <v>28693</v>
      </c>
    </row>
    <row r="3077" spans="1:6" x14ac:dyDescent="0.25">
      <c r="A3077" s="104">
        <v>26890</v>
      </c>
      <c r="B3077" s="104" t="s">
        <v>947</v>
      </c>
      <c r="C3077" s="104" t="s">
        <v>14463</v>
      </c>
      <c r="D3077" s="104" t="s">
        <v>14465</v>
      </c>
      <c r="E3077" s="2">
        <v>1892</v>
      </c>
      <c r="F3077" s="2">
        <v>1892</v>
      </c>
    </row>
    <row r="3078" spans="1:6" x14ac:dyDescent="0.25">
      <c r="A3078" s="104">
        <v>21537</v>
      </c>
      <c r="B3078" s="104" t="s">
        <v>947</v>
      </c>
      <c r="C3078" s="104" t="s">
        <v>8191</v>
      </c>
      <c r="D3078" s="104" t="s">
        <v>8193</v>
      </c>
      <c r="E3078" s="2">
        <v>18532</v>
      </c>
      <c r="F3078" s="2">
        <v>18532</v>
      </c>
    </row>
    <row r="3079" spans="1:6" x14ac:dyDescent="0.25">
      <c r="A3079" s="104">
        <v>562401</v>
      </c>
      <c r="B3079" s="104" t="s">
        <v>947</v>
      </c>
      <c r="C3079" s="104" t="s">
        <v>4829</v>
      </c>
      <c r="D3079" s="104" t="s">
        <v>4831</v>
      </c>
      <c r="E3079" s="2">
        <v>103650</v>
      </c>
      <c r="F3079" s="2">
        <v>103650</v>
      </c>
    </row>
    <row r="3080" spans="1:6" x14ac:dyDescent="0.25">
      <c r="A3080" s="104">
        <v>22339</v>
      </c>
      <c r="B3080" s="104" t="s">
        <v>947</v>
      </c>
      <c r="C3080" s="104" t="s">
        <v>5801</v>
      </c>
      <c r="D3080" s="104" t="s">
        <v>5803</v>
      </c>
      <c r="E3080" s="2">
        <v>48175</v>
      </c>
      <c r="F3080" s="2">
        <v>48175</v>
      </c>
    </row>
    <row r="3081" spans="1:6" x14ac:dyDescent="0.25">
      <c r="A3081" s="104">
        <v>22344</v>
      </c>
      <c r="B3081" s="104" t="s">
        <v>947</v>
      </c>
      <c r="C3081" s="104" t="s">
        <v>4853</v>
      </c>
      <c r="D3081" s="104" t="s">
        <v>4855</v>
      </c>
      <c r="E3081" s="2">
        <v>82332</v>
      </c>
      <c r="F3081" s="2">
        <v>82332</v>
      </c>
    </row>
    <row r="3082" spans="1:6" x14ac:dyDescent="0.25">
      <c r="A3082" s="104">
        <v>24139</v>
      </c>
      <c r="B3082" s="104" t="s">
        <v>947</v>
      </c>
      <c r="C3082" s="104" t="s">
        <v>2429</v>
      </c>
      <c r="D3082" s="104" t="s">
        <v>2431</v>
      </c>
      <c r="E3082" s="2">
        <v>218687</v>
      </c>
      <c r="F3082" s="2">
        <v>218687</v>
      </c>
    </row>
    <row r="3083" spans="1:6" x14ac:dyDescent="0.25">
      <c r="A3083" s="104">
        <v>24203</v>
      </c>
      <c r="B3083" s="104" t="s">
        <v>947</v>
      </c>
      <c r="C3083" s="104" t="s">
        <v>4471</v>
      </c>
      <c r="D3083" s="104" t="s">
        <v>4473</v>
      </c>
      <c r="E3083" s="2">
        <v>94146</v>
      </c>
      <c r="F3083" s="2">
        <v>94146</v>
      </c>
    </row>
    <row r="3084" spans="1:6" x14ac:dyDescent="0.25">
      <c r="A3084" s="104">
        <v>542941</v>
      </c>
      <c r="B3084" s="104" t="s">
        <v>947</v>
      </c>
      <c r="C3084" s="104" t="s">
        <v>11669</v>
      </c>
      <c r="D3084" s="104" t="s">
        <v>11671</v>
      </c>
      <c r="E3084" s="2">
        <v>14965</v>
      </c>
      <c r="F3084" s="2">
        <v>14965</v>
      </c>
    </row>
    <row r="3085" spans="1:6" x14ac:dyDescent="0.25">
      <c r="A3085" s="104">
        <v>25680</v>
      </c>
      <c r="B3085" s="104" t="s">
        <v>947</v>
      </c>
      <c r="C3085" s="104" t="s">
        <v>11546</v>
      </c>
      <c r="D3085" s="104" t="s">
        <v>11548</v>
      </c>
      <c r="E3085" s="2">
        <v>19210</v>
      </c>
      <c r="F3085" s="2">
        <v>19210</v>
      </c>
    </row>
    <row r="3086" spans="1:6" x14ac:dyDescent="0.25">
      <c r="A3086" s="104">
        <v>460499</v>
      </c>
      <c r="B3086" s="104" t="s">
        <v>947</v>
      </c>
      <c r="C3086" s="104" t="s">
        <v>11525</v>
      </c>
      <c r="D3086" s="104" t="s">
        <v>11527</v>
      </c>
      <c r="E3086" s="2">
        <v>30941</v>
      </c>
      <c r="F3086" s="2">
        <v>30941</v>
      </c>
    </row>
    <row r="3087" spans="1:6" x14ac:dyDescent="0.25">
      <c r="A3087" s="104">
        <v>25031</v>
      </c>
      <c r="B3087" s="104" t="s">
        <v>947</v>
      </c>
      <c r="C3087" s="104" t="s">
        <v>6202</v>
      </c>
      <c r="D3087" s="104" t="s">
        <v>6204</v>
      </c>
      <c r="E3087" s="2">
        <v>73977</v>
      </c>
      <c r="F3087" s="2">
        <v>73977</v>
      </c>
    </row>
    <row r="3088" spans="1:6" x14ac:dyDescent="0.25">
      <c r="A3088" s="104">
        <v>25112</v>
      </c>
      <c r="B3088" s="104" t="s">
        <v>947</v>
      </c>
      <c r="C3088" s="104" t="s">
        <v>15960</v>
      </c>
      <c r="D3088" s="104" t="s">
        <v>15962</v>
      </c>
      <c r="E3088" s="2">
        <v>8584</v>
      </c>
      <c r="F3088" s="2">
        <v>8584</v>
      </c>
    </row>
    <row r="3089" spans="1:6" x14ac:dyDescent="0.25">
      <c r="A3089" s="104">
        <v>24534</v>
      </c>
      <c r="B3089" s="104" t="s">
        <v>947</v>
      </c>
      <c r="C3089" s="104" t="s">
        <v>5471</v>
      </c>
      <c r="D3089" s="104" t="s">
        <v>5473</v>
      </c>
      <c r="E3089" s="2">
        <v>77161</v>
      </c>
      <c r="F3089" s="2">
        <v>77161</v>
      </c>
    </row>
    <row r="3090" spans="1:6" x14ac:dyDescent="0.25">
      <c r="A3090" s="104">
        <v>723411</v>
      </c>
      <c r="B3090" s="104" t="s">
        <v>947</v>
      </c>
      <c r="C3090" s="104" t="s">
        <v>3214</v>
      </c>
      <c r="D3090" s="104" t="s">
        <v>21658</v>
      </c>
      <c r="E3090" s="2">
        <v>311004</v>
      </c>
      <c r="F3090" s="2">
        <v>311004</v>
      </c>
    </row>
    <row r="3091" spans="1:6" x14ac:dyDescent="0.25">
      <c r="A3091" s="104">
        <v>480745</v>
      </c>
      <c r="B3091" s="104" t="s">
        <v>947</v>
      </c>
      <c r="C3091" s="104" t="s">
        <v>1170</v>
      </c>
      <c r="D3091" s="104" t="s">
        <v>1172</v>
      </c>
      <c r="E3091" s="2">
        <v>976041</v>
      </c>
      <c r="F3091" s="2">
        <v>976041</v>
      </c>
    </row>
    <row r="3092" spans="1:6" x14ac:dyDescent="0.25">
      <c r="A3092" s="104">
        <v>480742</v>
      </c>
      <c r="B3092" s="104" t="s">
        <v>947</v>
      </c>
      <c r="C3092" s="104" t="s">
        <v>1559</v>
      </c>
      <c r="D3092" s="104" t="s">
        <v>1561</v>
      </c>
      <c r="E3092" s="2">
        <v>551319</v>
      </c>
      <c r="F3092" s="2">
        <v>551319</v>
      </c>
    </row>
    <row r="3093" spans="1:6" x14ac:dyDescent="0.25">
      <c r="A3093" s="104">
        <v>24880</v>
      </c>
      <c r="B3093" s="104" t="s">
        <v>947</v>
      </c>
      <c r="C3093" s="104" t="s">
        <v>2693</v>
      </c>
      <c r="D3093" s="104" t="s">
        <v>2695</v>
      </c>
      <c r="E3093" s="2">
        <v>224482</v>
      </c>
      <c r="F3093" s="2">
        <v>224482</v>
      </c>
    </row>
    <row r="3094" spans="1:6" x14ac:dyDescent="0.25">
      <c r="A3094" s="104">
        <v>610008</v>
      </c>
      <c r="B3094" s="104" t="s">
        <v>947</v>
      </c>
      <c r="C3094" s="104" t="s">
        <v>15564</v>
      </c>
      <c r="D3094" s="104" t="s">
        <v>15566</v>
      </c>
      <c r="E3094" s="2">
        <v>1705</v>
      </c>
      <c r="F3094" s="2">
        <v>1705</v>
      </c>
    </row>
    <row r="3095" spans="1:6" x14ac:dyDescent="0.25">
      <c r="A3095" s="104">
        <v>22887</v>
      </c>
      <c r="B3095" s="104" t="s">
        <v>947</v>
      </c>
      <c r="C3095" s="104" t="s">
        <v>14135</v>
      </c>
      <c r="D3095" s="104" t="s">
        <v>14137</v>
      </c>
      <c r="E3095" s="2">
        <v>7410</v>
      </c>
      <c r="F3095" s="2">
        <v>7410</v>
      </c>
    </row>
    <row r="3096" spans="1:6" x14ac:dyDescent="0.25">
      <c r="A3096" s="104">
        <v>24061</v>
      </c>
      <c r="B3096" s="104" t="s">
        <v>947</v>
      </c>
      <c r="C3096" s="104" t="s">
        <v>1400</v>
      </c>
      <c r="D3096" s="104" t="s">
        <v>14137</v>
      </c>
      <c r="E3096" s="2">
        <v>497584</v>
      </c>
      <c r="F3096" s="2">
        <v>497584</v>
      </c>
    </row>
    <row r="3097" spans="1:6" x14ac:dyDescent="0.25">
      <c r="A3097" s="104">
        <v>28346</v>
      </c>
      <c r="B3097" s="104" t="s">
        <v>947</v>
      </c>
      <c r="C3097" s="104" t="s">
        <v>12156</v>
      </c>
      <c r="D3097" s="104" t="s">
        <v>12158</v>
      </c>
      <c r="E3097" s="2">
        <v>16180</v>
      </c>
      <c r="F3097" s="2">
        <v>16180</v>
      </c>
    </row>
    <row r="3098" spans="1:6" x14ac:dyDescent="0.25">
      <c r="A3098" s="104">
        <v>28347</v>
      </c>
      <c r="B3098" s="104" t="s">
        <v>947</v>
      </c>
      <c r="C3098" s="104" t="s">
        <v>22573</v>
      </c>
      <c r="D3098" s="104" t="s">
        <v>22574</v>
      </c>
      <c r="E3098" s="2">
        <v>1284</v>
      </c>
      <c r="F3098" s="2">
        <v>1284</v>
      </c>
    </row>
    <row r="3099" spans="1:6" x14ac:dyDescent="0.25">
      <c r="A3099" s="104">
        <v>28345</v>
      </c>
      <c r="B3099" s="104" t="s">
        <v>947</v>
      </c>
      <c r="C3099" s="104" t="s">
        <v>4507</v>
      </c>
      <c r="D3099" s="104" t="s">
        <v>22199</v>
      </c>
      <c r="E3099" s="2">
        <v>86569</v>
      </c>
      <c r="F3099" s="2">
        <v>86569</v>
      </c>
    </row>
    <row r="3100" spans="1:6" x14ac:dyDescent="0.25">
      <c r="A3100" s="104">
        <v>28341</v>
      </c>
      <c r="B3100" s="104" t="s">
        <v>947</v>
      </c>
      <c r="C3100" s="104" t="s">
        <v>13982</v>
      </c>
      <c r="D3100" s="104" t="s">
        <v>13984</v>
      </c>
      <c r="E3100" s="2">
        <v>21419</v>
      </c>
      <c r="F3100" s="2">
        <v>21419</v>
      </c>
    </row>
    <row r="3101" spans="1:6" x14ac:dyDescent="0.25">
      <c r="A3101" s="104">
        <v>28342</v>
      </c>
      <c r="B3101" s="104" t="s">
        <v>947</v>
      </c>
      <c r="C3101" s="104" t="s">
        <v>12606</v>
      </c>
      <c r="D3101" s="104" t="s">
        <v>12608</v>
      </c>
      <c r="E3101" s="2">
        <v>24097</v>
      </c>
      <c r="F3101" s="2">
        <v>24097</v>
      </c>
    </row>
    <row r="3102" spans="1:6" x14ac:dyDescent="0.25">
      <c r="A3102" s="104">
        <v>20836</v>
      </c>
      <c r="B3102" s="104" t="s">
        <v>947</v>
      </c>
      <c r="C3102" s="104" t="s">
        <v>16732</v>
      </c>
      <c r="D3102" s="104" t="s">
        <v>16734</v>
      </c>
      <c r="E3102" s="2">
        <v>1831</v>
      </c>
      <c r="F3102" s="2">
        <v>1831</v>
      </c>
    </row>
    <row r="3103" spans="1:6" x14ac:dyDescent="0.25">
      <c r="A3103" s="104">
        <v>20169</v>
      </c>
      <c r="B3103" s="104" t="s">
        <v>947</v>
      </c>
      <c r="C3103" s="104" t="s">
        <v>21584</v>
      </c>
      <c r="D3103" s="104" t="s">
        <v>21585</v>
      </c>
      <c r="E3103" s="2">
        <v>777</v>
      </c>
      <c r="F3103" s="2">
        <v>777</v>
      </c>
    </row>
    <row r="3104" spans="1:6" x14ac:dyDescent="0.25">
      <c r="A3104" s="104">
        <v>20142</v>
      </c>
      <c r="B3104" s="104" t="s">
        <v>947</v>
      </c>
      <c r="C3104" s="104" t="s">
        <v>7390</v>
      </c>
      <c r="D3104" s="104" t="s">
        <v>7392</v>
      </c>
      <c r="E3104" s="2">
        <v>81770</v>
      </c>
      <c r="F3104" s="2">
        <v>81770</v>
      </c>
    </row>
    <row r="3105" spans="1:6" x14ac:dyDescent="0.25">
      <c r="A3105" s="104">
        <v>25433</v>
      </c>
      <c r="B3105" s="104" t="s">
        <v>947</v>
      </c>
      <c r="C3105" s="104" t="s">
        <v>12081</v>
      </c>
      <c r="D3105" s="104" t="s">
        <v>22575</v>
      </c>
      <c r="E3105" s="2">
        <v>17742</v>
      </c>
      <c r="F3105" s="2">
        <v>17742</v>
      </c>
    </row>
    <row r="3106" spans="1:6" x14ac:dyDescent="0.25">
      <c r="A3106" s="104">
        <v>25409</v>
      </c>
      <c r="B3106" s="104" t="s">
        <v>947</v>
      </c>
      <c r="C3106" s="104" t="s">
        <v>1604</v>
      </c>
      <c r="D3106" s="104" t="s">
        <v>1606</v>
      </c>
      <c r="E3106" s="2">
        <v>345270</v>
      </c>
      <c r="F3106" s="2">
        <v>345270</v>
      </c>
    </row>
    <row r="3107" spans="1:6" x14ac:dyDescent="0.25">
      <c r="A3107" s="104">
        <v>26752</v>
      </c>
      <c r="B3107" s="104" t="s">
        <v>947</v>
      </c>
      <c r="C3107" s="104" t="s">
        <v>12399</v>
      </c>
      <c r="D3107" s="104" t="s">
        <v>12401</v>
      </c>
      <c r="E3107" s="2">
        <v>14027</v>
      </c>
      <c r="F3107" s="2">
        <v>14027</v>
      </c>
    </row>
    <row r="3108" spans="1:6" x14ac:dyDescent="0.25">
      <c r="A3108" s="104">
        <v>212950</v>
      </c>
      <c r="B3108" s="104" t="s">
        <v>947</v>
      </c>
      <c r="C3108" s="104" t="s">
        <v>7178</v>
      </c>
      <c r="D3108" s="104" t="s">
        <v>7180</v>
      </c>
      <c r="E3108" s="2">
        <v>41194</v>
      </c>
      <c r="F3108" s="2">
        <v>41194</v>
      </c>
    </row>
    <row r="3109" spans="1:6" x14ac:dyDescent="0.25">
      <c r="A3109" s="104">
        <v>25663</v>
      </c>
      <c r="B3109" s="104" t="s">
        <v>947</v>
      </c>
      <c r="C3109" s="104" t="s">
        <v>4688</v>
      </c>
      <c r="D3109" s="104" t="s">
        <v>4690</v>
      </c>
      <c r="E3109" s="2">
        <v>89712</v>
      </c>
      <c r="F3109" s="2">
        <v>89712</v>
      </c>
    </row>
    <row r="3110" spans="1:6" x14ac:dyDescent="0.25">
      <c r="A3110" s="104">
        <v>553602</v>
      </c>
      <c r="B3110" s="104" t="s">
        <v>947</v>
      </c>
      <c r="C3110" s="104" t="s">
        <v>17057</v>
      </c>
      <c r="D3110" s="104" t="s">
        <v>17059</v>
      </c>
      <c r="E3110" s="2">
        <v>934</v>
      </c>
      <c r="F3110" s="2">
        <v>934</v>
      </c>
    </row>
    <row r="3111" spans="1:6" x14ac:dyDescent="0.25">
      <c r="A3111" s="104">
        <v>27784</v>
      </c>
      <c r="B3111" s="104" t="s">
        <v>947</v>
      </c>
      <c r="C3111" s="104" t="s">
        <v>3091</v>
      </c>
      <c r="D3111" s="104" t="s">
        <v>3093</v>
      </c>
      <c r="E3111" s="2">
        <v>139999</v>
      </c>
      <c r="F3111" s="2">
        <v>139999</v>
      </c>
    </row>
    <row r="3112" spans="1:6" x14ac:dyDescent="0.25">
      <c r="A3112" s="104">
        <v>27788</v>
      </c>
      <c r="B3112" s="104" t="s">
        <v>947</v>
      </c>
      <c r="C3112" s="104" t="s">
        <v>16123</v>
      </c>
      <c r="D3112" s="104" t="s">
        <v>16125</v>
      </c>
      <c r="E3112" s="2">
        <v>2365</v>
      </c>
      <c r="F3112" s="2">
        <v>2365</v>
      </c>
    </row>
    <row r="3113" spans="1:6" x14ac:dyDescent="0.25">
      <c r="A3113" s="104">
        <v>592776</v>
      </c>
      <c r="B3113" s="104" t="s">
        <v>947</v>
      </c>
      <c r="C3113" s="104" t="s">
        <v>8773</v>
      </c>
      <c r="D3113" s="104" t="s">
        <v>8775</v>
      </c>
      <c r="E3113" s="2">
        <v>36894</v>
      </c>
      <c r="F3113" s="2">
        <v>36894</v>
      </c>
    </row>
    <row r="3114" spans="1:6" x14ac:dyDescent="0.25">
      <c r="A3114" s="104">
        <v>26781</v>
      </c>
      <c r="B3114" s="104" t="s">
        <v>947</v>
      </c>
      <c r="C3114" s="104" t="s">
        <v>12348</v>
      </c>
      <c r="D3114" s="104" t="s">
        <v>12350</v>
      </c>
      <c r="E3114" s="2">
        <v>16865</v>
      </c>
      <c r="F3114" s="2">
        <v>16865</v>
      </c>
    </row>
    <row r="3115" spans="1:6" x14ac:dyDescent="0.25">
      <c r="A3115" s="104">
        <v>21884</v>
      </c>
      <c r="B3115" s="104" t="s">
        <v>947</v>
      </c>
      <c r="C3115" s="104" t="s">
        <v>11337</v>
      </c>
      <c r="D3115" s="104" t="s">
        <v>21699</v>
      </c>
      <c r="E3115" s="2">
        <v>9463</v>
      </c>
      <c r="F3115" s="2">
        <v>9463</v>
      </c>
    </row>
    <row r="3116" spans="1:6" x14ac:dyDescent="0.25">
      <c r="A3116" s="104">
        <v>20373</v>
      </c>
      <c r="B3116" s="104" t="s">
        <v>947</v>
      </c>
      <c r="C3116" s="104" t="s">
        <v>15452</v>
      </c>
      <c r="D3116" s="104" t="s">
        <v>15454</v>
      </c>
      <c r="E3116" s="2">
        <v>1589</v>
      </c>
      <c r="F3116" s="2">
        <v>1589</v>
      </c>
    </row>
    <row r="3117" spans="1:6" x14ac:dyDescent="0.25">
      <c r="A3117" s="104">
        <v>20375</v>
      </c>
      <c r="B3117" s="104" t="s">
        <v>947</v>
      </c>
      <c r="C3117" s="104" t="s">
        <v>8362</v>
      </c>
      <c r="D3117" s="104" t="s">
        <v>8364</v>
      </c>
      <c r="E3117" s="2">
        <v>33379</v>
      </c>
      <c r="F3117" s="2">
        <v>33379</v>
      </c>
    </row>
    <row r="3118" spans="1:6" x14ac:dyDescent="0.25">
      <c r="A3118" s="104">
        <v>20376</v>
      </c>
      <c r="B3118" s="104" t="s">
        <v>947</v>
      </c>
      <c r="C3118" s="104" t="s">
        <v>9030</v>
      </c>
      <c r="D3118" s="104" t="s">
        <v>9032</v>
      </c>
      <c r="E3118" s="2">
        <v>43489</v>
      </c>
      <c r="F3118" s="2">
        <v>43489</v>
      </c>
    </row>
    <row r="3119" spans="1:6" x14ac:dyDescent="0.25">
      <c r="A3119" s="104">
        <v>20377</v>
      </c>
      <c r="B3119" s="104" t="s">
        <v>947</v>
      </c>
      <c r="C3119" s="104" t="s">
        <v>6361</v>
      </c>
      <c r="D3119" s="104" t="s">
        <v>6363</v>
      </c>
      <c r="E3119" s="2">
        <v>67857</v>
      </c>
      <c r="F3119" s="2">
        <v>67857</v>
      </c>
    </row>
    <row r="3120" spans="1:6" x14ac:dyDescent="0.25">
      <c r="A3120" s="104">
        <v>180133</v>
      </c>
      <c r="B3120" s="104" t="s">
        <v>947</v>
      </c>
      <c r="C3120" s="104" t="s">
        <v>21586</v>
      </c>
      <c r="D3120" s="104" t="s">
        <v>21587</v>
      </c>
      <c r="E3120" s="2">
        <v>11433</v>
      </c>
      <c r="F3120" s="2">
        <v>11433</v>
      </c>
    </row>
    <row r="3121" spans="1:6" x14ac:dyDescent="0.25">
      <c r="A3121" s="104">
        <v>20371</v>
      </c>
      <c r="B3121" s="104" t="s">
        <v>947</v>
      </c>
      <c r="C3121" s="104" t="s">
        <v>5501</v>
      </c>
      <c r="D3121" s="104" t="s">
        <v>5503</v>
      </c>
      <c r="E3121" s="2">
        <v>90261</v>
      </c>
      <c r="F3121" s="2">
        <v>90261</v>
      </c>
    </row>
    <row r="3122" spans="1:6" x14ac:dyDescent="0.25">
      <c r="A3122" s="104">
        <v>20379</v>
      </c>
      <c r="B3122" s="104" t="s">
        <v>947</v>
      </c>
      <c r="C3122" s="104" t="s">
        <v>1173</v>
      </c>
      <c r="D3122" s="104" t="s">
        <v>1175</v>
      </c>
      <c r="E3122" s="2">
        <v>778876</v>
      </c>
      <c r="F3122" s="2">
        <v>778876</v>
      </c>
    </row>
    <row r="3123" spans="1:6" x14ac:dyDescent="0.25">
      <c r="A3123" s="104">
        <v>20404</v>
      </c>
      <c r="B3123" s="104" t="s">
        <v>947</v>
      </c>
      <c r="C3123" s="104" t="s">
        <v>22579</v>
      </c>
      <c r="D3123" s="104" t="s">
        <v>22580</v>
      </c>
      <c r="E3123" s="2">
        <v>19537</v>
      </c>
      <c r="F3123" s="2">
        <v>19537</v>
      </c>
    </row>
    <row r="3124" spans="1:6" x14ac:dyDescent="0.25">
      <c r="A3124" s="104">
        <v>20380</v>
      </c>
      <c r="B3124" s="104" t="s">
        <v>947</v>
      </c>
      <c r="C3124" s="104" t="s">
        <v>1700</v>
      </c>
      <c r="D3124" s="104" t="s">
        <v>22581</v>
      </c>
      <c r="E3124" s="2">
        <v>416541</v>
      </c>
      <c r="F3124" s="2">
        <v>416541</v>
      </c>
    </row>
    <row r="3125" spans="1:6" x14ac:dyDescent="0.25">
      <c r="A3125" s="104">
        <v>20381</v>
      </c>
      <c r="B3125" s="104" t="s">
        <v>947</v>
      </c>
      <c r="C3125" s="104" t="s">
        <v>12006</v>
      </c>
      <c r="D3125" s="104" t="s">
        <v>21588</v>
      </c>
      <c r="E3125" s="2">
        <v>23543</v>
      </c>
      <c r="F3125" s="2">
        <v>23543</v>
      </c>
    </row>
    <row r="3126" spans="1:6" x14ac:dyDescent="0.25">
      <c r="A3126" s="104">
        <v>131379</v>
      </c>
      <c r="B3126" s="104" t="s">
        <v>947</v>
      </c>
      <c r="C3126" s="104" t="s">
        <v>18294</v>
      </c>
      <c r="D3126" s="104" t="s">
        <v>18295</v>
      </c>
      <c r="E3126" s="2">
        <v>2050</v>
      </c>
      <c r="F3126" s="2">
        <v>2050</v>
      </c>
    </row>
    <row r="3127" spans="1:6" x14ac:dyDescent="0.25">
      <c r="A3127" s="104">
        <v>457982</v>
      </c>
      <c r="B3127" s="104" t="s">
        <v>947</v>
      </c>
      <c r="C3127" s="104" t="s">
        <v>13298</v>
      </c>
      <c r="D3127" s="104" t="s">
        <v>13300</v>
      </c>
      <c r="E3127" s="2">
        <v>8594</v>
      </c>
      <c r="F3127" s="2">
        <v>8594</v>
      </c>
    </row>
    <row r="3128" spans="1:6" x14ac:dyDescent="0.25">
      <c r="A3128" s="104">
        <v>20384</v>
      </c>
      <c r="B3128" s="104" t="s">
        <v>947</v>
      </c>
      <c r="C3128" s="104" t="s">
        <v>4153</v>
      </c>
      <c r="D3128" s="104" t="s">
        <v>4155</v>
      </c>
      <c r="E3128" s="2">
        <v>222561</v>
      </c>
      <c r="F3128" s="2">
        <v>222561</v>
      </c>
    </row>
    <row r="3129" spans="1:6" x14ac:dyDescent="0.25">
      <c r="A3129" s="104">
        <v>20385</v>
      </c>
      <c r="B3129" s="104" t="s">
        <v>947</v>
      </c>
      <c r="C3129" s="104" t="s">
        <v>4958</v>
      </c>
      <c r="D3129" s="104" t="s">
        <v>4960</v>
      </c>
      <c r="E3129" s="2">
        <v>90131</v>
      </c>
      <c r="F3129" s="2">
        <v>90131</v>
      </c>
    </row>
    <row r="3130" spans="1:6" x14ac:dyDescent="0.25">
      <c r="A3130" s="104">
        <v>20386</v>
      </c>
      <c r="B3130" s="104" t="s">
        <v>947</v>
      </c>
      <c r="C3130" s="104" t="s">
        <v>3657</v>
      </c>
      <c r="D3130" s="104" t="s">
        <v>3659</v>
      </c>
      <c r="E3130" s="2">
        <v>281180</v>
      </c>
      <c r="F3130" s="2">
        <v>281180</v>
      </c>
    </row>
    <row r="3131" spans="1:6" x14ac:dyDescent="0.25">
      <c r="A3131" s="104">
        <v>21697</v>
      </c>
      <c r="B3131" s="104" t="s">
        <v>947</v>
      </c>
      <c r="C3131" s="104" t="s">
        <v>4315</v>
      </c>
      <c r="D3131" s="104" t="s">
        <v>4317</v>
      </c>
      <c r="E3131" s="2">
        <v>182359</v>
      </c>
      <c r="F3131" s="2">
        <v>182359</v>
      </c>
    </row>
    <row r="3132" spans="1:6" x14ac:dyDescent="0.25">
      <c r="A3132" s="104">
        <v>21707</v>
      </c>
      <c r="B3132" s="104" t="s">
        <v>947</v>
      </c>
      <c r="C3132" s="104" t="s">
        <v>11795</v>
      </c>
      <c r="D3132" s="104" t="s">
        <v>11797</v>
      </c>
      <c r="E3132" s="2">
        <v>9786</v>
      </c>
      <c r="F3132" s="2">
        <v>9786</v>
      </c>
    </row>
    <row r="3133" spans="1:6" x14ac:dyDescent="0.25">
      <c r="A3133" s="104">
        <v>21699</v>
      </c>
      <c r="B3133" s="104" t="s">
        <v>947</v>
      </c>
      <c r="C3133" s="104" t="s">
        <v>7453</v>
      </c>
      <c r="D3133" s="104" t="s">
        <v>7455</v>
      </c>
      <c r="E3133" s="2">
        <v>34724</v>
      </c>
      <c r="F3133" s="2">
        <v>34724</v>
      </c>
    </row>
    <row r="3134" spans="1:6" x14ac:dyDescent="0.25">
      <c r="A3134" s="104">
        <v>21702</v>
      </c>
      <c r="B3134" s="104" t="s">
        <v>947</v>
      </c>
      <c r="C3134" s="104" t="s">
        <v>18281</v>
      </c>
      <c r="D3134" s="104" t="s">
        <v>18282</v>
      </c>
      <c r="E3134" s="2">
        <v>260</v>
      </c>
      <c r="F3134" s="2">
        <v>260</v>
      </c>
    </row>
    <row r="3135" spans="1:6" x14ac:dyDescent="0.25">
      <c r="A3135" s="104">
        <v>21708</v>
      </c>
      <c r="B3135" s="104" t="s">
        <v>947</v>
      </c>
      <c r="C3135" s="104" t="s">
        <v>4940</v>
      </c>
      <c r="D3135" s="104" t="s">
        <v>4942</v>
      </c>
      <c r="E3135" s="2">
        <v>94803</v>
      </c>
      <c r="F3135" s="2">
        <v>94803</v>
      </c>
    </row>
    <row r="3136" spans="1:6" x14ac:dyDescent="0.25">
      <c r="A3136" s="104">
        <v>20326</v>
      </c>
      <c r="B3136" s="104" t="s">
        <v>947</v>
      </c>
      <c r="C3136" s="104" t="s">
        <v>3597</v>
      </c>
      <c r="D3136" s="104" t="s">
        <v>3599</v>
      </c>
      <c r="E3136" s="2">
        <v>134396</v>
      </c>
      <c r="F3136" s="2">
        <v>134396</v>
      </c>
    </row>
    <row r="3137" spans="1:6" x14ac:dyDescent="0.25">
      <c r="A3137" s="104">
        <v>187732</v>
      </c>
      <c r="B3137" s="104" t="s">
        <v>947</v>
      </c>
      <c r="C3137" s="104" t="s">
        <v>8623</v>
      </c>
      <c r="D3137" s="104" t="s">
        <v>8625</v>
      </c>
      <c r="E3137" s="2">
        <v>30278</v>
      </c>
      <c r="F3137" s="2">
        <v>30278</v>
      </c>
    </row>
    <row r="3138" spans="1:6" x14ac:dyDescent="0.25">
      <c r="A3138" s="104">
        <v>24883</v>
      </c>
      <c r="B3138" s="104" t="s">
        <v>947</v>
      </c>
      <c r="C3138" s="104" t="s">
        <v>8566</v>
      </c>
      <c r="D3138" s="104" t="s">
        <v>8568</v>
      </c>
      <c r="E3138" s="2">
        <v>23291</v>
      </c>
      <c r="F3138" s="2">
        <v>23291</v>
      </c>
    </row>
    <row r="3139" spans="1:6" x14ac:dyDescent="0.25">
      <c r="A3139" s="104">
        <v>22188</v>
      </c>
      <c r="B3139" s="104" t="s">
        <v>947</v>
      </c>
      <c r="C3139" s="104" t="s">
        <v>14270</v>
      </c>
      <c r="D3139" s="104" t="s">
        <v>14272</v>
      </c>
      <c r="E3139" s="2">
        <v>7307</v>
      </c>
      <c r="F3139" s="2">
        <v>7307</v>
      </c>
    </row>
    <row r="3140" spans="1:6" x14ac:dyDescent="0.25">
      <c r="A3140" s="104">
        <v>27088</v>
      </c>
      <c r="B3140" s="104" t="s">
        <v>947</v>
      </c>
      <c r="C3140" s="104" t="s">
        <v>3710</v>
      </c>
      <c r="D3140" s="104" t="s">
        <v>3712</v>
      </c>
      <c r="E3140" s="2">
        <v>174160</v>
      </c>
      <c r="F3140" s="2">
        <v>174160</v>
      </c>
    </row>
    <row r="3141" spans="1:6" x14ac:dyDescent="0.25">
      <c r="A3141" s="104">
        <v>24344</v>
      </c>
      <c r="B3141" s="104" t="s">
        <v>947</v>
      </c>
      <c r="C3141" s="104" t="s">
        <v>1976</v>
      </c>
      <c r="D3141" s="104" t="s">
        <v>1978</v>
      </c>
      <c r="E3141" s="2">
        <v>351973</v>
      </c>
      <c r="F3141" s="2">
        <v>351973</v>
      </c>
    </row>
    <row r="3142" spans="1:6" x14ac:dyDescent="0.25">
      <c r="A3142" s="104">
        <v>21769</v>
      </c>
      <c r="B3142" s="104" t="s">
        <v>947</v>
      </c>
      <c r="C3142" s="104" t="s">
        <v>4645</v>
      </c>
      <c r="D3142" s="104" t="s">
        <v>21700</v>
      </c>
      <c r="E3142" s="2">
        <v>86699</v>
      </c>
      <c r="F3142" s="2">
        <v>86699</v>
      </c>
    </row>
    <row r="3143" spans="1:6" x14ac:dyDescent="0.25">
      <c r="A3143" s="104">
        <v>22610</v>
      </c>
      <c r="B3143" s="104" t="s">
        <v>947</v>
      </c>
      <c r="C3143" s="104" t="s">
        <v>11684</v>
      </c>
      <c r="D3143" s="104" t="s">
        <v>11686</v>
      </c>
      <c r="E3143" s="2">
        <v>9191</v>
      </c>
      <c r="F3143" s="2">
        <v>9191</v>
      </c>
    </row>
    <row r="3144" spans="1:6" x14ac:dyDescent="0.25">
      <c r="A3144" s="104">
        <v>683211</v>
      </c>
      <c r="B3144" s="104" t="s">
        <v>947</v>
      </c>
      <c r="C3144" s="104" t="s">
        <v>12213</v>
      </c>
      <c r="D3144" s="104" t="s">
        <v>12215</v>
      </c>
      <c r="E3144" s="2">
        <v>8811</v>
      </c>
      <c r="F3144" s="2">
        <v>8811</v>
      </c>
    </row>
    <row r="3145" spans="1:6" x14ac:dyDescent="0.25">
      <c r="A3145" s="104">
        <v>28318</v>
      </c>
      <c r="B3145" s="104" t="s">
        <v>947</v>
      </c>
      <c r="C3145" s="104" t="s">
        <v>11925</v>
      </c>
      <c r="D3145" s="104" t="s">
        <v>11927</v>
      </c>
      <c r="E3145" s="2">
        <v>11055</v>
      </c>
      <c r="F3145" s="2">
        <v>11055</v>
      </c>
    </row>
    <row r="3146" spans="1:6" x14ac:dyDescent="0.25">
      <c r="A3146" s="104">
        <v>27214</v>
      </c>
      <c r="B3146" s="104" t="s">
        <v>947</v>
      </c>
      <c r="C3146" s="104" t="s">
        <v>7675</v>
      </c>
      <c r="D3146" s="104" t="s">
        <v>7677</v>
      </c>
      <c r="E3146" s="2">
        <v>38508</v>
      </c>
      <c r="F3146" s="2">
        <v>38508</v>
      </c>
    </row>
    <row r="3147" spans="1:6" x14ac:dyDescent="0.25">
      <c r="A3147" s="104">
        <v>26264</v>
      </c>
      <c r="B3147" s="104" t="s">
        <v>947</v>
      </c>
      <c r="C3147" s="104" t="s">
        <v>6848</v>
      </c>
      <c r="D3147" s="104" t="s">
        <v>6850</v>
      </c>
      <c r="E3147" s="2">
        <v>60214</v>
      </c>
      <c r="F3147" s="2">
        <v>60214</v>
      </c>
    </row>
    <row r="3148" spans="1:6" x14ac:dyDescent="0.25">
      <c r="A3148" s="104">
        <v>26940</v>
      </c>
      <c r="B3148" s="104" t="s">
        <v>947</v>
      </c>
      <c r="C3148" s="104" t="s">
        <v>12138</v>
      </c>
      <c r="D3148" s="104" t="s">
        <v>22110</v>
      </c>
      <c r="E3148" s="2">
        <v>0</v>
      </c>
      <c r="F3148" s="2">
        <v>0</v>
      </c>
    </row>
    <row r="3149" spans="1:6" x14ac:dyDescent="0.25">
      <c r="A3149" s="104">
        <v>26938</v>
      </c>
      <c r="B3149" s="104" t="s">
        <v>947</v>
      </c>
      <c r="C3149" s="104" t="s">
        <v>1886</v>
      </c>
      <c r="D3149" s="104" t="s">
        <v>1888</v>
      </c>
      <c r="E3149" s="2">
        <v>527891</v>
      </c>
      <c r="F3149" s="2">
        <v>527891</v>
      </c>
    </row>
    <row r="3150" spans="1:6" x14ac:dyDescent="0.25">
      <c r="A3150" s="104">
        <v>683829</v>
      </c>
      <c r="B3150" s="104" t="s">
        <v>947</v>
      </c>
      <c r="C3150" s="104" t="s">
        <v>15290</v>
      </c>
      <c r="D3150" s="104" t="s">
        <v>15292</v>
      </c>
      <c r="E3150" s="2">
        <v>7926</v>
      </c>
      <c r="F3150" s="2">
        <v>7926</v>
      </c>
    </row>
    <row r="3151" spans="1:6" x14ac:dyDescent="0.25">
      <c r="A3151" s="104">
        <v>26942</v>
      </c>
      <c r="B3151" s="104" t="s">
        <v>947</v>
      </c>
      <c r="C3151" s="104" t="s">
        <v>22111</v>
      </c>
      <c r="D3151" s="104" t="s">
        <v>22112</v>
      </c>
      <c r="E3151" s="2">
        <v>23201</v>
      </c>
      <c r="F3151" s="2">
        <v>23201</v>
      </c>
    </row>
    <row r="3152" spans="1:6" x14ac:dyDescent="0.25">
      <c r="A3152" s="104">
        <v>696259</v>
      </c>
      <c r="B3152" s="104" t="s">
        <v>947</v>
      </c>
      <c r="C3152" s="104" t="s">
        <v>13574</v>
      </c>
      <c r="D3152" s="104" t="s">
        <v>13576</v>
      </c>
      <c r="E3152" s="2">
        <v>10034</v>
      </c>
      <c r="F3152" s="2">
        <v>10034</v>
      </c>
    </row>
    <row r="3153" spans="1:6" x14ac:dyDescent="0.25">
      <c r="A3153" s="104">
        <v>580289</v>
      </c>
      <c r="B3153" s="104" t="s">
        <v>947</v>
      </c>
      <c r="C3153" s="104" t="s">
        <v>15750</v>
      </c>
      <c r="D3153" s="104" t="s">
        <v>15752</v>
      </c>
      <c r="E3153" s="2">
        <v>5080</v>
      </c>
      <c r="F3153" s="2">
        <v>5080</v>
      </c>
    </row>
    <row r="3154" spans="1:6" x14ac:dyDescent="0.25">
      <c r="A3154" s="104">
        <v>26941</v>
      </c>
      <c r="B3154" s="104" t="s">
        <v>947</v>
      </c>
      <c r="C3154" s="104" t="s">
        <v>3459</v>
      </c>
      <c r="D3154" s="104" t="s">
        <v>3461</v>
      </c>
      <c r="E3154" s="2">
        <v>172310</v>
      </c>
      <c r="F3154" s="2">
        <v>172310</v>
      </c>
    </row>
    <row r="3155" spans="1:6" x14ac:dyDescent="0.25">
      <c r="A3155" s="104">
        <v>92932</v>
      </c>
      <c r="B3155" s="104" t="s">
        <v>947</v>
      </c>
      <c r="C3155" s="104" t="s">
        <v>11756</v>
      </c>
      <c r="D3155" s="104" t="s">
        <v>21876</v>
      </c>
      <c r="E3155" s="2">
        <v>19290</v>
      </c>
      <c r="F3155" s="2">
        <v>19290</v>
      </c>
    </row>
    <row r="3156" spans="1:6" x14ac:dyDescent="0.25">
      <c r="A3156" s="104">
        <v>23908</v>
      </c>
      <c r="B3156" s="104" t="s">
        <v>947</v>
      </c>
      <c r="C3156" s="104" t="s">
        <v>12477</v>
      </c>
      <c r="D3156" s="104" t="s">
        <v>12479</v>
      </c>
      <c r="E3156" s="2">
        <v>9630</v>
      </c>
      <c r="F3156" s="2">
        <v>9630</v>
      </c>
    </row>
    <row r="3157" spans="1:6" x14ac:dyDescent="0.25">
      <c r="A3157" s="104">
        <v>581570</v>
      </c>
      <c r="B3157" s="104" t="s">
        <v>947</v>
      </c>
      <c r="C3157" s="104" t="s">
        <v>18645</v>
      </c>
      <c r="D3157" s="104" t="s">
        <v>18646</v>
      </c>
      <c r="E3157" s="2">
        <v>4958</v>
      </c>
      <c r="F3157" s="2">
        <v>4958</v>
      </c>
    </row>
    <row r="3158" spans="1:6" x14ac:dyDescent="0.25">
      <c r="A3158" s="104">
        <v>23909</v>
      </c>
      <c r="B3158" s="104" t="s">
        <v>947</v>
      </c>
      <c r="C3158" s="104" t="s">
        <v>12288</v>
      </c>
      <c r="D3158" s="104" t="s">
        <v>20383</v>
      </c>
      <c r="E3158" s="2">
        <v>13853</v>
      </c>
      <c r="F3158" s="2">
        <v>13853</v>
      </c>
    </row>
    <row r="3159" spans="1:6" x14ac:dyDescent="0.25">
      <c r="A3159" s="104">
        <v>23933</v>
      </c>
      <c r="B3159" s="104" t="s">
        <v>947</v>
      </c>
      <c r="C3159" s="104" t="s">
        <v>3247</v>
      </c>
      <c r="D3159" s="104" t="s">
        <v>3249</v>
      </c>
      <c r="E3159" s="2">
        <v>136230</v>
      </c>
      <c r="F3159" s="2">
        <v>136230</v>
      </c>
    </row>
    <row r="3160" spans="1:6" x14ac:dyDescent="0.25">
      <c r="A3160" s="104">
        <v>728154</v>
      </c>
      <c r="B3160" s="104" t="s">
        <v>947</v>
      </c>
      <c r="C3160" s="104" t="s">
        <v>10996</v>
      </c>
      <c r="D3160" s="104" t="s">
        <v>10998</v>
      </c>
      <c r="E3160" s="2">
        <v>5218</v>
      </c>
      <c r="F3160" s="2">
        <v>5218</v>
      </c>
    </row>
    <row r="3161" spans="1:6" x14ac:dyDescent="0.25">
      <c r="A3161" s="104">
        <v>23912</v>
      </c>
      <c r="B3161" s="104" t="s">
        <v>947</v>
      </c>
      <c r="C3161" s="104" t="s">
        <v>21877</v>
      </c>
      <c r="D3161" s="104" t="s">
        <v>21878</v>
      </c>
      <c r="E3161" s="2">
        <v>18967</v>
      </c>
      <c r="F3161" s="2">
        <v>18967</v>
      </c>
    </row>
    <row r="3162" spans="1:6" x14ac:dyDescent="0.25">
      <c r="A3162" s="104">
        <v>456278</v>
      </c>
      <c r="B3162" s="104" t="s">
        <v>947</v>
      </c>
      <c r="C3162" s="104" t="s">
        <v>15135</v>
      </c>
      <c r="D3162" s="104" t="s">
        <v>15137</v>
      </c>
      <c r="E3162" s="2">
        <v>3070</v>
      </c>
      <c r="F3162" s="2">
        <v>3070</v>
      </c>
    </row>
    <row r="3163" spans="1:6" x14ac:dyDescent="0.25">
      <c r="A3163" s="104">
        <v>23914</v>
      </c>
      <c r="B3163" s="104" t="s">
        <v>947</v>
      </c>
      <c r="C3163" s="104" t="s">
        <v>14874</v>
      </c>
      <c r="D3163" s="104" t="s">
        <v>14876</v>
      </c>
      <c r="E3163" s="2">
        <v>4130</v>
      </c>
      <c r="F3163" s="2">
        <v>4130</v>
      </c>
    </row>
    <row r="3164" spans="1:6" x14ac:dyDescent="0.25">
      <c r="A3164" s="104">
        <v>23916</v>
      </c>
      <c r="B3164" s="104" t="s">
        <v>947</v>
      </c>
      <c r="C3164" s="104" t="s">
        <v>3579</v>
      </c>
      <c r="D3164" s="104" t="s">
        <v>3581</v>
      </c>
      <c r="E3164" s="2">
        <v>138337</v>
      </c>
      <c r="F3164" s="2">
        <v>138337</v>
      </c>
    </row>
    <row r="3165" spans="1:6" x14ac:dyDescent="0.25">
      <c r="A3165" s="104">
        <v>23919</v>
      </c>
      <c r="B3165" s="104" t="s">
        <v>947</v>
      </c>
      <c r="C3165" s="104" t="s">
        <v>13468</v>
      </c>
      <c r="D3165" s="104" t="s">
        <v>13470</v>
      </c>
      <c r="E3165" s="2">
        <v>8787</v>
      </c>
      <c r="F3165" s="2">
        <v>8787</v>
      </c>
    </row>
    <row r="3166" spans="1:6" x14ac:dyDescent="0.25">
      <c r="A3166" s="104">
        <v>28356</v>
      </c>
      <c r="B3166" s="104" t="s">
        <v>947</v>
      </c>
      <c r="C3166" s="104" t="s">
        <v>3862</v>
      </c>
      <c r="D3166" s="104" t="s">
        <v>22200</v>
      </c>
      <c r="E3166" s="2">
        <v>125088</v>
      </c>
      <c r="F3166" s="2">
        <v>125088</v>
      </c>
    </row>
    <row r="3167" spans="1:6" x14ac:dyDescent="0.25">
      <c r="A3167" s="104">
        <v>23920</v>
      </c>
      <c r="B3167" s="104" t="s">
        <v>947</v>
      </c>
      <c r="C3167" s="104" t="s">
        <v>2252</v>
      </c>
      <c r="D3167" s="104" t="s">
        <v>2254</v>
      </c>
      <c r="E3167" s="2">
        <v>275451</v>
      </c>
      <c r="F3167" s="2">
        <v>275451</v>
      </c>
    </row>
    <row r="3168" spans="1:6" x14ac:dyDescent="0.25">
      <c r="A3168" s="104">
        <v>23921</v>
      </c>
      <c r="B3168" s="104" t="s">
        <v>947</v>
      </c>
      <c r="C3168" s="104" t="s">
        <v>2606</v>
      </c>
      <c r="D3168" s="104" t="s">
        <v>2608</v>
      </c>
      <c r="E3168" s="2">
        <v>321015</v>
      </c>
      <c r="F3168" s="2">
        <v>321015</v>
      </c>
    </row>
    <row r="3169" spans="1:6" x14ac:dyDescent="0.25">
      <c r="A3169" s="104">
        <v>751864</v>
      </c>
      <c r="B3169" s="104" t="s">
        <v>947</v>
      </c>
      <c r="C3169" s="104" t="s">
        <v>6782</v>
      </c>
      <c r="D3169" s="104" t="s">
        <v>6784</v>
      </c>
      <c r="E3169" s="2">
        <v>59106</v>
      </c>
      <c r="F3169" s="2">
        <v>59106</v>
      </c>
    </row>
    <row r="3170" spans="1:6" x14ac:dyDescent="0.25">
      <c r="A3170" s="104">
        <v>25548</v>
      </c>
      <c r="B3170" s="104" t="s">
        <v>947</v>
      </c>
      <c r="C3170" s="104" t="s">
        <v>11657</v>
      </c>
      <c r="D3170" s="104" t="s">
        <v>11659</v>
      </c>
      <c r="E3170" s="2">
        <v>21708</v>
      </c>
      <c r="F3170" s="2">
        <v>21708</v>
      </c>
    </row>
    <row r="3171" spans="1:6" x14ac:dyDescent="0.25">
      <c r="A3171" s="104">
        <v>162887</v>
      </c>
      <c r="B3171" s="104" t="s">
        <v>947</v>
      </c>
      <c r="C3171" s="104" t="s">
        <v>2636</v>
      </c>
      <c r="D3171" s="104" t="s">
        <v>2638</v>
      </c>
      <c r="E3171" s="2">
        <v>212544</v>
      </c>
      <c r="F3171" s="2">
        <v>212544</v>
      </c>
    </row>
    <row r="3172" spans="1:6" x14ac:dyDescent="0.25">
      <c r="A3172" s="104">
        <v>165313</v>
      </c>
      <c r="B3172" s="104" t="s">
        <v>947</v>
      </c>
      <c r="C3172" s="104" t="s">
        <v>22582</v>
      </c>
      <c r="D3172" s="104" t="s">
        <v>22583</v>
      </c>
      <c r="E3172" s="2">
        <v>3632</v>
      </c>
      <c r="F3172" s="2">
        <v>3632</v>
      </c>
    </row>
    <row r="3173" spans="1:6" x14ac:dyDescent="0.25">
      <c r="A3173" s="104">
        <v>758040</v>
      </c>
      <c r="B3173" s="104" t="s">
        <v>947</v>
      </c>
      <c r="C3173" s="104" t="s">
        <v>13832</v>
      </c>
      <c r="D3173" s="104" t="s">
        <v>13834</v>
      </c>
      <c r="E3173" s="2">
        <v>4503</v>
      </c>
      <c r="F3173" s="2">
        <v>4503</v>
      </c>
    </row>
    <row r="3174" spans="1:6" x14ac:dyDescent="0.25">
      <c r="A3174" s="104">
        <v>207415</v>
      </c>
      <c r="B3174" s="104" t="s">
        <v>947</v>
      </c>
      <c r="C3174" s="104" t="s">
        <v>18978</v>
      </c>
      <c r="D3174" s="104" t="s">
        <v>18979</v>
      </c>
      <c r="E3174" s="2">
        <v>20074</v>
      </c>
      <c r="F3174" s="2">
        <v>20074</v>
      </c>
    </row>
    <row r="3175" spans="1:6" x14ac:dyDescent="0.25">
      <c r="A3175" s="104">
        <v>607040</v>
      </c>
      <c r="B3175" s="104" t="s">
        <v>947</v>
      </c>
      <c r="C3175" s="104" t="s">
        <v>16571</v>
      </c>
      <c r="D3175" s="104" t="s">
        <v>16573</v>
      </c>
      <c r="E3175" s="2">
        <v>828</v>
      </c>
      <c r="F3175" s="2">
        <v>828</v>
      </c>
    </row>
    <row r="3176" spans="1:6" x14ac:dyDescent="0.25">
      <c r="A3176" s="104">
        <v>27154</v>
      </c>
      <c r="B3176" s="104" t="s">
        <v>947</v>
      </c>
      <c r="C3176" s="104" t="s">
        <v>8335</v>
      </c>
      <c r="D3176" s="104" t="s">
        <v>8337</v>
      </c>
      <c r="E3176" s="2">
        <v>31858</v>
      </c>
      <c r="F3176" s="2">
        <v>31858</v>
      </c>
    </row>
    <row r="3177" spans="1:6" x14ac:dyDescent="0.25">
      <c r="A3177" s="104">
        <v>25802</v>
      </c>
      <c r="B3177" s="104" t="s">
        <v>947</v>
      </c>
      <c r="C3177" s="104" t="s">
        <v>4051</v>
      </c>
      <c r="D3177" s="104" t="s">
        <v>4053</v>
      </c>
      <c r="E3177" s="2">
        <v>114223</v>
      </c>
      <c r="F3177" s="2">
        <v>114223</v>
      </c>
    </row>
    <row r="3178" spans="1:6" x14ac:dyDescent="0.25">
      <c r="A3178" s="104">
        <v>752036</v>
      </c>
      <c r="B3178" s="104" t="s">
        <v>947</v>
      </c>
      <c r="C3178" s="104" t="s">
        <v>13130</v>
      </c>
      <c r="D3178" s="104" t="s">
        <v>13132</v>
      </c>
      <c r="E3178" s="2">
        <v>1685</v>
      </c>
      <c r="F3178" s="2">
        <v>1685</v>
      </c>
    </row>
    <row r="3179" spans="1:6" x14ac:dyDescent="0.25">
      <c r="A3179" s="104">
        <v>19773</v>
      </c>
      <c r="B3179" s="104" t="s">
        <v>947</v>
      </c>
      <c r="C3179" s="104" t="s">
        <v>13739</v>
      </c>
      <c r="D3179" s="104" t="s">
        <v>13741</v>
      </c>
      <c r="E3179" s="2">
        <v>20542</v>
      </c>
      <c r="F3179" s="2">
        <v>20542</v>
      </c>
    </row>
    <row r="3180" spans="1:6" x14ac:dyDescent="0.25">
      <c r="A3180" s="104">
        <v>23922</v>
      </c>
      <c r="B3180" s="104" t="s">
        <v>947</v>
      </c>
      <c r="C3180" s="104" t="s">
        <v>21879</v>
      </c>
      <c r="D3180" s="104" t="s">
        <v>21880</v>
      </c>
      <c r="E3180" s="2">
        <v>9989</v>
      </c>
      <c r="F3180" s="2">
        <v>9989</v>
      </c>
    </row>
    <row r="3181" spans="1:6" x14ac:dyDescent="0.25">
      <c r="A3181" s="104">
        <v>24041</v>
      </c>
      <c r="B3181" s="104" t="s">
        <v>947</v>
      </c>
      <c r="C3181" s="104" t="s">
        <v>6756</v>
      </c>
      <c r="D3181" s="104" t="s">
        <v>6758</v>
      </c>
      <c r="E3181" s="2">
        <v>40840</v>
      </c>
      <c r="F3181" s="2">
        <v>40840</v>
      </c>
    </row>
    <row r="3182" spans="1:6" x14ac:dyDescent="0.25">
      <c r="A3182" s="104">
        <v>205217</v>
      </c>
      <c r="B3182" s="104" t="s">
        <v>947</v>
      </c>
      <c r="C3182" s="104" t="s">
        <v>22585</v>
      </c>
      <c r="D3182" s="104" t="s">
        <v>22586</v>
      </c>
      <c r="E3182" s="2">
        <v>3381</v>
      </c>
      <c r="F3182" s="2">
        <v>3381</v>
      </c>
    </row>
    <row r="3183" spans="1:6" x14ac:dyDescent="0.25">
      <c r="A3183" s="104">
        <v>25582</v>
      </c>
      <c r="B3183" s="104" t="s">
        <v>947</v>
      </c>
      <c r="C3183" s="104" t="s">
        <v>7091</v>
      </c>
      <c r="D3183" s="104" t="s">
        <v>7093</v>
      </c>
      <c r="E3183" s="2">
        <v>45535</v>
      </c>
      <c r="F3183" s="2">
        <v>45535</v>
      </c>
    </row>
    <row r="3184" spans="1:6" x14ac:dyDescent="0.25">
      <c r="A3184" s="104">
        <v>24381</v>
      </c>
      <c r="B3184" s="104" t="s">
        <v>947</v>
      </c>
      <c r="C3184" s="104" t="s">
        <v>13036</v>
      </c>
      <c r="D3184" s="104" t="s">
        <v>13038</v>
      </c>
      <c r="E3184" s="2">
        <v>4074</v>
      </c>
      <c r="F3184" s="2">
        <v>4074</v>
      </c>
    </row>
    <row r="3185" spans="1:6" x14ac:dyDescent="0.25">
      <c r="A3185" s="104">
        <v>481447</v>
      </c>
      <c r="B3185" s="104" t="s">
        <v>947</v>
      </c>
      <c r="C3185" s="104" t="s">
        <v>14303</v>
      </c>
      <c r="D3185" s="104" t="s">
        <v>14305</v>
      </c>
      <c r="E3185" s="2">
        <v>58660</v>
      </c>
      <c r="F3185" s="2">
        <v>58660</v>
      </c>
    </row>
    <row r="3186" spans="1:6" x14ac:dyDescent="0.25">
      <c r="A3186" s="104">
        <v>24682</v>
      </c>
      <c r="B3186" s="104" t="s">
        <v>947</v>
      </c>
      <c r="C3186" s="104" t="s">
        <v>2762</v>
      </c>
      <c r="D3186" s="104" t="s">
        <v>2764</v>
      </c>
      <c r="E3186" s="2">
        <v>198837</v>
      </c>
      <c r="F3186" s="2">
        <v>198837</v>
      </c>
    </row>
    <row r="3187" spans="1:6" x14ac:dyDescent="0.25">
      <c r="A3187" s="104">
        <v>24885</v>
      </c>
      <c r="B3187" s="104" t="s">
        <v>947</v>
      </c>
      <c r="C3187" s="104" t="s">
        <v>3558</v>
      </c>
      <c r="D3187" s="104" t="s">
        <v>3560</v>
      </c>
      <c r="E3187" s="2">
        <v>165859</v>
      </c>
      <c r="F3187" s="2">
        <v>165859</v>
      </c>
    </row>
    <row r="3188" spans="1:6" x14ac:dyDescent="0.25">
      <c r="A3188" s="104">
        <v>550528</v>
      </c>
      <c r="B3188" s="104" t="s">
        <v>947</v>
      </c>
      <c r="C3188" s="104" t="s">
        <v>8074</v>
      </c>
      <c r="D3188" s="104" t="s">
        <v>8076</v>
      </c>
      <c r="E3188" s="2">
        <v>12521</v>
      </c>
      <c r="F3188" s="2">
        <v>12521</v>
      </c>
    </row>
    <row r="3189" spans="1:6" x14ac:dyDescent="0.25">
      <c r="A3189" s="104">
        <v>21770</v>
      </c>
      <c r="B3189" s="104" t="s">
        <v>947</v>
      </c>
      <c r="C3189" s="104" t="s">
        <v>5735</v>
      </c>
      <c r="D3189" s="104" t="s">
        <v>5737</v>
      </c>
      <c r="E3189" s="2">
        <v>75413</v>
      </c>
      <c r="F3189" s="2">
        <v>75413</v>
      </c>
    </row>
    <row r="3190" spans="1:6" x14ac:dyDescent="0.25">
      <c r="A3190" s="104">
        <v>26144</v>
      </c>
      <c r="B3190" s="104" t="s">
        <v>947</v>
      </c>
      <c r="C3190" s="104" t="s">
        <v>4066</v>
      </c>
      <c r="D3190" s="104" t="s">
        <v>4068</v>
      </c>
      <c r="E3190" s="2">
        <v>147757</v>
      </c>
      <c r="F3190" s="2">
        <v>147757</v>
      </c>
    </row>
    <row r="3191" spans="1:6" x14ac:dyDescent="0.25">
      <c r="A3191" s="104">
        <v>26710</v>
      </c>
      <c r="B3191" s="104" t="s">
        <v>947</v>
      </c>
      <c r="C3191" s="104" t="s">
        <v>5075</v>
      </c>
      <c r="D3191" s="104" t="s">
        <v>5077</v>
      </c>
      <c r="E3191" s="2">
        <v>124002</v>
      </c>
      <c r="F3191" s="2">
        <v>124002</v>
      </c>
    </row>
    <row r="3192" spans="1:6" x14ac:dyDescent="0.25">
      <c r="A3192" s="104">
        <v>27962</v>
      </c>
      <c r="B3192" s="104" t="s">
        <v>947</v>
      </c>
      <c r="C3192" s="104" t="s">
        <v>13551</v>
      </c>
      <c r="D3192" s="104" t="s">
        <v>13553</v>
      </c>
      <c r="E3192" s="2">
        <v>17294</v>
      </c>
      <c r="F3192" s="2">
        <v>17294</v>
      </c>
    </row>
    <row r="3193" spans="1:6" x14ac:dyDescent="0.25">
      <c r="A3193" s="104">
        <v>28007</v>
      </c>
      <c r="B3193" s="104" t="s">
        <v>947</v>
      </c>
      <c r="C3193" s="104" t="s">
        <v>1649</v>
      </c>
      <c r="D3193" s="104" t="s">
        <v>1651</v>
      </c>
      <c r="E3193" s="2">
        <v>224479</v>
      </c>
      <c r="F3193" s="2">
        <v>224479</v>
      </c>
    </row>
    <row r="3194" spans="1:6" x14ac:dyDescent="0.25">
      <c r="A3194" s="104">
        <v>28008</v>
      </c>
      <c r="B3194" s="104" t="s">
        <v>947</v>
      </c>
      <c r="C3194" s="104" t="s">
        <v>6968</v>
      </c>
      <c r="D3194" s="104" t="s">
        <v>6970</v>
      </c>
      <c r="E3194" s="2">
        <v>47904</v>
      </c>
      <c r="F3194" s="2">
        <v>47904</v>
      </c>
    </row>
    <row r="3195" spans="1:6" x14ac:dyDescent="0.25">
      <c r="A3195" s="104">
        <v>854545</v>
      </c>
      <c r="B3195" s="104" t="s">
        <v>947</v>
      </c>
      <c r="C3195" s="104" t="s">
        <v>22222</v>
      </c>
      <c r="D3195" s="104" t="s">
        <v>22223</v>
      </c>
      <c r="E3195" s="2">
        <v>18939</v>
      </c>
      <c r="F3195" s="2">
        <v>18939</v>
      </c>
    </row>
    <row r="3196" spans="1:6" x14ac:dyDescent="0.25">
      <c r="A3196" s="104">
        <v>28586</v>
      </c>
      <c r="B3196" s="104" t="s">
        <v>947</v>
      </c>
      <c r="C3196" s="104" t="s">
        <v>10567</v>
      </c>
      <c r="D3196" s="104" t="s">
        <v>10569</v>
      </c>
      <c r="E3196" s="2">
        <v>5256</v>
      </c>
      <c r="F3196" s="2">
        <v>5256</v>
      </c>
    </row>
    <row r="3197" spans="1:6" x14ac:dyDescent="0.25">
      <c r="A3197" s="104">
        <v>25540</v>
      </c>
      <c r="B3197" s="104" t="s">
        <v>947</v>
      </c>
      <c r="C3197" s="104" t="s">
        <v>1298</v>
      </c>
      <c r="D3197" s="104" t="s">
        <v>1300</v>
      </c>
      <c r="E3197" s="2">
        <v>559285</v>
      </c>
      <c r="F3197" s="2">
        <v>559285</v>
      </c>
    </row>
    <row r="3198" spans="1:6" x14ac:dyDescent="0.25">
      <c r="A3198" s="104">
        <v>577106</v>
      </c>
      <c r="B3198" s="104" t="s">
        <v>947</v>
      </c>
      <c r="C3198" s="104" t="s">
        <v>6124</v>
      </c>
      <c r="D3198" s="104" t="s">
        <v>6126</v>
      </c>
      <c r="E3198" s="2">
        <v>11449</v>
      </c>
      <c r="F3198" s="2">
        <v>11449</v>
      </c>
    </row>
    <row r="3199" spans="1:6" x14ac:dyDescent="0.25">
      <c r="A3199" s="104">
        <v>27876</v>
      </c>
      <c r="B3199" s="104" t="s">
        <v>947</v>
      </c>
      <c r="C3199" s="104" t="s">
        <v>3802</v>
      </c>
      <c r="D3199" s="104" t="s">
        <v>3804</v>
      </c>
      <c r="E3199" s="2">
        <v>146232</v>
      </c>
      <c r="F3199" s="2">
        <v>146232</v>
      </c>
    </row>
    <row r="3200" spans="1:6" x14ac:dyDescent="0.25">
      <c r="A3200" s="104">
        <v>27877</v>
      </c>
      <c r="B3200" s="104" t="s">
        <v>947</v>
      </c>
      <c r="C3200" s="104" t="s">
        <v>7267</v>
      </c>
      <c r="D3200" s="104" t="s">
        <v>7269</v>
      </c>
      <c r="E3200" s="2">
        <v>36209</v>
      </c>
      <c r="F3200" s="2">
        <v>36209</v>
      </c>
    </row>
    <row r="3201" spans="1:6" x14ac:dyDescent="0.25">
      <c r="A3201" s="104">
        <v>455648</v>
      </c>
      <c r="B3201" s="104" t="s">
        <v>947</v>
      </c>
      <c r="C3201" s="104" t="s">
        <v>5986</v>
      </c>
      <c r="D3201" s="104" t="s">
        <v>5988</v>
      </c>
      <c r="E3201" s="2">
        <v>65933</v>
      </c>
      <c r="F3201" s="2">
        <v>65933</v>
      </c>
    </row>
    <row r="3202" spans="1:6" x14ac:dyDescent="0.25">
      <c r="A3202" s="104">
        <v>26814</v>
      </c>
      <c r="B3202" s="104" t="s">
        <v>947</v>
      </c>
      <c r="C3202" s="104" t="s">
        <v>5726</v>
      </c>
      <c r="D3202" s="104" t="s">
        <v>20991</v>
      </c>
      <c r="E3202" s="2">
        <v>55247</v>
      </c>
      <c r="F3202" s="2">
        <v>55247</v>
      </c>
    </row>
    <row r="3203" spans="1:6" x14ac:dyDescent="0.25">
      <c r="A3203" s="104">
        <v>26810</v>
      </c>
      <c r="B3203" s="104" t="s">
        <v>947</v>
      </c>
      <c r="C3203" s="104" t="s">
        <v>5699</v>
      </c>
      <c r="D3203" s="104" t="s">
        <v>5701</v>
      </c>
      <c r="E3203" s="2">
        <v>53541</v>
      </c>
      <c r="F3203" s="2">
        <v>53541</v>
      </c>
    </row>
    <row r="3204" spans="1:6" x14ac:dyDescent="0.25">
      <c r="A3204" s="104">
        <v>26811</v>
      </c>
      <c r="B3204" s="104" t="s">
        <v>947</v>
      </c>
      <c r="C3204" s="104" t="s">
        <v>15133</v>
      </c>
      <c r="D3204" s="104" t="s">
        <v>15134</v>
      </c>
      <c r="E3204" s="2">
        <v>3135</v>
      </c>
      <c r="F3204" s="2">
        <v>3135</v>
      </c>
    </row>
    <row r="3205" spans="1:6" x14ac:dyDescent="0.25">
      <c r="A3205" s="104">
        <v>26891</v>
      </c>
      <c r="B3205" s="104" t="s">
        <v>947</v>
      </c>
      <c r="C3205" s="104" t="s">
        <v>1709</v>
      </c>
      <c r="D3205" s="104" t="s">
        <v>19160</v>
      </c>
      <c r="E3205" s="2">
        <v>505020</v>
      </c>
      <c r="F3205" s="2">
        <v>505020</v>
      </c>
    </row>
    <row r="3206" spans="1:6" x14ac:dyDescent="0.25">
      <c r="A3206" s="104">
        <v>156650</v>
      </c>
      <c r="B3206" s="104" t="s">
        <v>947</v>
      </c>
      <c r="C3206" s="104" t="s">
        <v>18942</v>
      </c>
      <c r="D3206" s="104" t="s">
        <v>18943</v>
      </c>
      <c r="E3206" s="2">
        <v>15300</v>
      </c>
      <c r="F3206" s="2">
        <v>15300</v>
      </c>
    </row>
    <row r="3207" spans="1:6" x14ac:dyDescent="0.25">
      <c r="A3207" s="104">
        <v>26892</v>
      </c>
      <c r="B3207" s="104" t="s">
        <v>947</v>
      </c>
      <c r="C3207" s="104" t="s">
        <v>15228</v>
      </c>
      <c r="D3207" s="104" t="s">
        <v>15230</v>
      </c>
      <c r="E3207" s="2">
        <v>4980</v>
      </c>
      <c r="F3207" s="2">
        <v>4980</v>
      </c>
    </row>
    <row r="3208" spans="1:6" x14ac:dyDescent="0.25">
      <c r="A3208" s="104">
        <v>23302</v>
      </c>
      <c r="B3208" s="104" t="s">
        <v>947</v>
      </c>
      <c r="C3208" s="104" t="s">
        <v>9861</v>
      </c>
      <c r="D3208" s="104" t="s">
        <v>9863</v>
      </c>
      <c r="E3208" s="2">
        <v>17851</v>
      </c>
      <c r="F3208" s="2">
        <v>17851</v>
      </c>
    </row>
    <row r="3209" spans="1:6" x14ac:dyDescent="0.25">
      <c r="A3209" s="104">
        <v>27664</v>
      </c>
      <c r="B3209" s="104" t="s">
        <v>947</v>
      </c>
      <c r="C3209" s="104" t="s">
        <v>8983</v>
      </c>
      <c r="D3209" s="104" t="s">
        <v>8985</v>
      </c>
      <c r="E3209" s="2">
        <v>3105</v>
      </c>
      <c r="F3209" s="2">
        <v>3105</v>
      </c>
    </row>
    <row r="3210" spans="1:6" x14ac:dyDescent="0.25">
      <c r="A3210" s="104">
        <v>27679</v>
      </c>
      <c r="B3210" s="104" t="s">
        <v>947</v>
      </c>
      <c r="C3210" s="104" t="s">
        <v>9405</v>
      </c>
      <c r="D3210" s="104" t="s">
        <v>9407</v>
      </c>
      <c r="E3210" s="2">
        <v>14743</v>
      </c>
      <c r="F3210" s="2">
        <v>14743</v>
      </c>
    </row>
    <row r="3211" spans="1:6" x14ac:dyDescent="0.25">
      <c r="A3211" s="104">
        <v>598550</v>
      </c>
      <c r="B3211" s="104" t="s">
        <v>947</v>
      </c>
      <c r="C3211" s="104" t="s">
        <v>16617</v>
      </c>
      <c r="D3211" s="104" t="s">
        <v>16619</v>
      </c>
      <c r="E3211" s="2">
        <v>0</v>
      </c>
      <c r="F3211" s="2">
        <v>0</v>
      </c>
    </row>
    <row r="3212" spans="1:6" x14ac:dyDescent="0.25">
      <c r="A3212" s="104">
        <v>27680</v>
      </c>
      <c r="B3212" s="104" t="s">
        <v>947</v>
      </c>
      <c r="C3212" s="104" t="s">
        <v>11588</v>
      </c>
      <c r="D3212" s="104" t="s">
        <v>11590</v>
      </c>
      <c r="E3212" s="2">
        <v>10623</v>
      </c>
      <c r="F3212" s="2">
        <v>10623</v>
      </c>
    </row>
    <row r="3213" spans="1:6" x14ac:dyDescent="0.25">
      <c r="A3213" s="104">
        <v>701755</v>
      </c>
      <c r="B3213" s="104" t="s">
        <v>947</v>
      </c>
      <c r="C3213" s="104" t="s">
        <v>15957</v>
      </c>
      <c r="D3213" s="104" t="s">
        <v>15959</v>
      </c>
      <c r="E3213" s="2">
        <v>12423</v>
      </c>
      <c r="F3213" s="2">
        <v>12423</v>
      </c>
    </row>
    <row r="3214" spans="1:6" x14ac:dyDescent="0.25">
      <c r="A3214" s="104">
        <v>20845</v>
      </c>
      <c r="B3214" s="104" t="s">
        <v>947</v>
      </c>
      <c r="C3214" s="104" t="s">
        <v>14249</v>
      </c>
      <c r="D3214" s="104" t="s">
        <v>22587</v>
      </c>
      <c r="E3214" s="2">
        <v>6615</v>
      </c>
      <c r="F3214" s="2">
        <v>6615</v>
      </c>
    </row>
    <row r="3215" spans="1:6" x14ac:dyDescent="0.25">
      <c r="A3215" s="104">
        <v>193033</v>
      </c>
      <c r="B3215" s="104" t="s">
        <v>947</v>
      </c>
      <c r="C3215" s="104" t="s">
        <v>15392</v>
      </c>
      <c r="D3215" s="104" t="s">
        <v>15394</v>
      </c>
      <c r="E3215" s="2">
        <v>3371</v>
      </c>
      <c r="F3215" s="2">
        <v>3371</v>
      </c>
    </row>
    <row r="3216" spans="1:6" x14ac:dyDescent="0.25">
      <c r="A3216" s="104">
        <v>27075</v>
      </c>
      <c r="B3216" s="104" t="s">
        <v>947</v>
      </c>
      <c r="C3216" s="104" t="s">
        <v>15047</v>
      </c>
      <c r="D3216" s="104" t="s">
        <v>15049</v>
      </c>
      <c r="E3216" s="2">
        <v>4699</v>
      </c>
      <c r="F3216" s="2">
        <v>4699</v>
      </c>
    </row>
    <row r="3217" spans="1:6" x14ac:dyDescent="0.25">
      <c r="A3217" s="104">
        <v>27074</v>
      </c>
      <c r="B3217" s="104" t="s">
        <v>947</v>
      </c>
      <c r="C3217" s="104" t="s">
        <v>8980</v>
      </c>
      <c r="D3217" s="104" t="s">
        <v>8982</v>
      </c>
      <c r="E3217" s="2">
        <v>23288</v>
      </c>
      <c r="F3217" s="2">
        <v>23288</v>
      </c>
    </row>
    <row r="3218" spans="1:6" x14ac:dyDescent="0.25">
      <c r="A3218" s="104">
        <v>21651</v>
      </c>
      <c r="B3218" s="104" t="s">
        <v>947</v>
      </c>
      <c r="C3218" s="104" t="s">
        <v>9513</v>
      </c>
      <c r="D3218" s="104" t="s">
        <v>9515</v>
      </c>
      <c r="E3218" s="2">
        <v>8719</v>
      </c>
      <c r="F3218" s="2">
        <v>8719</v>
      </c>
    </row>
    <row r="3219" spans="1:6" x14ac:dyDescent="0.25">
      <c r="A3219" s="104">
        <v>28305</v>
      </c>
      <c r="B3219" s="104" t="s">
        <v>947</v>
      </c>
      <c r="C3219" s="104" t="s">
        <v>9995</v>
      </c>
      <c r="D3219" s="104" t="s">
        <v>9997</v>
      </c>
      <c r="E3219" s="2">
        <v>47827</v>
      </c>
      <c r="F3219" s="2">
        <v>47827</v>
      </c>
    </row>
    <row r="3220" spans="1:6" x14ac:dyDescent="0.25">
      <c r="A3220" s="104">
        <v>92931</v>
      </c>
      <c r="B3220" s="104" t="s">
        <v>947</v>
      </c>
      <c r="C3220" s="104" t="s">
        <v>5591</v>
      </c>
      <c r="D3220" s="104" t="s">
        <v>21881</v>
      </c>
      <c r="E3220" s="2">
        <v>79844</v>
      </c>
      <c r="F3220" s="2">
        <v>79844</v>
      </c>
    </row>
    <row r="3221" spans="1:6" x14ac:dyDescent="0.25">
      <c r="A3221" s="104">
        <v>26240</v>
      </c>
      <c r="B3221" s="104" t="s">
        <v>947</v>
      </c>
      <c r="C3221" s="104" t="s">
        <v>2768</v>
      </c>
      <c r="D3221" s="104" t="s">
        <v>2770</v>
      </c>
      <c r="E3221" s="2">
        <v>221289</v>
      </c>
      <c r="F3221" s="2">
        <v>221289</v>
      </c>
    </row>
    <row r="3222" spans="1:6" x14ac:dyDescent="0.25">
      <c r="A3222" s="104">
        <v>22191</v>
      </c>
      <c r="B3222" s="104" t="s">
        <v>947</v>
      </c>
      <c r="C3222" s="104" t="s">
        <v>13498</v>
      </c>
      <c r="D3222" s="104" t="s">
        <v>13500</v>
      </c>
      <c r="E3222" s="2">
        <v>21156</v>
      </c>
      <c r="F3222" s="2">
        <v>21156</v>
      </c>
    </row>
    <row r="3223" spans="1:6" x14ac:dyDescent="0.25">
      <c r="A3223" s="104">
        <v>839376</v>
      </c>
      <c r="B3223" s="104" t="s">
        <v>947</v>
      </c>
      <c r="C3223" s="104" t="s">
        <v>22588</v>
      </c>
      <c r="D3223" s="104" t="s">
        <v>22589</v>
      </c>
      <c r="E3223" s="2">
        <v>1528</v>
      </c>
      <c r="F3223" s="2">
        <v>1528</v>
      </c>
    </row>
    <row r="3224" spans="1:6" x14ac:dyDescent="0.25">
      <c r="A3224" s="104">
        <v>24631</v>
      </c>
      <c r="B3224" s="104" t="s">
        <v>947</v>
      </c>
      <c r="C3224" s="104" t="s">
        <v>4525</v>
      </c>
      <c r="D3224" s="104" t="s">
        <v>4527</v>
      </c>
      <c r="E3224" s="2">
        <v>107625</v>
      </c>
      <c r="F3224" s="2">
        <v>107625</v>
      </c>
    </row>
    <row r="3225" spans="1:6" x14ac:dyDescent="0.25">
      <c r="A3225" s="104">
        <v>22357</v>
      </c>
      <c r="B3225" s="104" t="s">
        <v>947</v>
      </c>
      <c r="C3225" s="104" t="s">
        <v>14243</v>
      </c>
      <c r="D3225" s="104" t="s">
        <v>14245</v>
      </c>
      <c r="E3225" s="2">
        <v>9698</v>
      </c>
      <c r="F3225" s="2">
        <v>9698</v>
      </c>
    </row>
    <row r="3226" spans="1:6" x14ac:dyDescent="0.25">
      <c r="A3226" s="104">
        <v>28222</v>
      </c>
      <c r="B3226" s="104" t="s">
        <v>947</v>
      </c>
      <c r="C3226" s="104" t="s">
        <v>9357</v>
      </c>
      <c r="D3226" s="104" t="s">
        <v>22201</v>
      </c>
      <c r="E3226" s="2">
        <v>4306</v>
      </c>
      <c r="F3226" s="2">
        <v>4306</v>
      </c>
    </row>
    <row r="3227" spans="1:6" x14ac:dyDescent="0.25">
      <c r="A3227" s="104">
        <v>203202</v>
      </c>
      <c r="B3227" s="104" t="s">
        <v>947</v>
      </c>
      <c r="C3227" s="104" t="s">
        <v>1110</v>
      </c>
      <c r="D3227" s="104" t="s">
        <v>19236</v>
      </c>
      <c r="E3227" s="2">
        <v>908932</v>
      </c>
      <c r="F3227" s="2">
        <v>908932</v>
      </c>
    </row>
    <row r="3228" spans="1:6" x14ac:dyDescent="0.25">
      <c r="A3228" s="104">
        <v>206017</v>
      </c>
      <c r="B3228" s="104" t="s">
        <v>947</v>
      </c>
      <c r="C3228" s="104" t="s">
        <v>11549</v>
      </c>
      <c r="D3228" s="104" t="s">
        <v>11551</v>
      </c>
      <c r="E3228" s="2">
        <v>9576</v>
      </c>
      <c r="F3228" s="2">
        <v>9576</v>
      </c>
    </row>
    <row r="3229" spans="1:6" x14ac:dyDescent="0.25">
      <c r="A3229" s="104">
        <v>24887</v>
      </c>
      <c r="B3229" s="104" t="s">
        <v>947</v>
      </c>
      <c r="C3229" s="104" t="s">
        <v>5657</v>
      </c>
      <c r="D3229" s="104" t="s">
        <v>5659</v>
      </c>
      <c r="E3229" s="2">
        <v>55318</v>
      </c>
      <c r="F3229" s="2">
        <v>55318</v>
      </c>
    </row>
    <row r="3230" spans="1:6" x14ac:dyDescent="0.25">
      <c r="A3230" s="104">
        <v>24890</v>
      </c>
      <c r="B3230" s="104" t="s">
        <v>947</v>
      </c>
      <c r="C3230" s="104" t="s">
        <v>4135</v>
      </c>
      <c r="D3230" s="104" t="s">
        <v>4137</v>
      </c>
      <c r="E3230" s="2">
        <v>131735</v>
      </c>
      <c r="F3230" s="2">
        <v>131735</v>
      </c>
    </row>
    <row r="3231" spans="1:6" x14ac:dyDescent="0.25">
      <c r="A3231" s="104">
        <v>528642</v>
      </c>
      <c r="B3231" s="104" t="s">
        <v>947</v>
      </c>
      <c r="C3231" s="104" t="s">
        <v>5923</v>
      </c>
      <c r="D3231" s="104" t="s">
        <v>22174</v>
      </c>
      <c r="E3231" s="2">
        <v>182436</v>
      </c>
      <c r="F3231" s="2">
        <v>182436</v>
      </c>
    </row>
    <row r="3232" spans="1:6" x14ac:dyDescent="0.25">
      <c r="A3232" s="104">
        <v>26208</v>
      </c>
      <c r="B3232" s="104" t="s">
        <v>947</v>
      </c>
      <c r="C3232" s="104" t="s">
        <v>14312</v>
      </c>
      <c r="D3232" s="104" t="s">
        <v>14314</v>
      </c>
      <c r="E3232" s="2">
        <v>456</v>
      </c>
      <c r="F3232" s="2">
        <v>456</v>
      </c>
    </row>
    <row r="3233" spans="1:6" x14ac:dyDescent="0.25">
      <c r="A3233" s="104">
        <v>20109</v>
      </c>
      <c r="B3233" s="104" t="s">
        <v>947</v>
      </c>
      <c r="C3233" s="104" t="s">
        <v>4898</v>
      </c>
      <c r="D3233" s="104" t="s">
        <v>4900</v>
      </c>
      <c r="E3233" s="2">
        <v>71711</v>
      </c>
      <c r="F3233" s="2">
        <v>71711</v>
      </c>
    </row>
    <row r="3234" spans="1:6" x14ac:dyDescent="0.25">
      <c r="A3234" s="104">
        <v>515122</v>
      </c>
      <c r="B3234" s="104" t="s">
        <v>947</v>
      </c>
      <c r="C3234" s="104" t="s">
        <v>13536</v>
      </c>
      <c r="D3234" s="104" t="s">
        <v>13538</v>
      </c>
      <c r="E3234" s="2">
        <v>7577</v>
      </c>
      <c r="F3234" s="2">
        <v>7577</v>
      </c>
    </row>
    <row r="3235" spans="1:6" x14ac:dyDescent="0.25">
      <c r="A3235" s="104">
        <v>739215</v>
      </c>
      <c r="B3235" s="104" t="s">
        <v>947</v>
      </c>
      <c r="C3235" s="104" t="s">
        <v>16200</v>
      </c>
      <c r="D3235" s="104" t="s">
        <v>21536</v>
      </c>
      <c r="E3235" s="2">
        <v>3186</v>
      </c>
      <c r="F3235" s="2">
        <v>3186</v>
      </c>
    </row>
    <row r="3236" spans="1:6" x14ac:dyDescent="0.25">
      <c r="A3236" s="104">
        <v>22793</v>
      </c>
      <c r="B3236" s="104" t="s">
        <v>947</v>
      </c>
      <c r="C3236" s="104" t="s">
        <v>1002</v>
      </c>
      <c r="D3236" s="104" t="s">
        <v>1004</v>
      </c>
      <c r="E3236" s="2">
        <v>802893</v>
      </c>
      <c r="F3236" s="2">
        <v>802893</v>
      </c>
    </row>
    <row r="3237" spans="1:6" x14ac:dyDescent="0.25">
      <c r="A3237" s="104">
        <v>22794</v>
      </c>
      <c r="B3237" s="104" t="s">
        <v>947</v>
      </c>
      <c r="C3237" s="104" t="s">
        <v>10336</v>
      </c>
      <c r="D3237" s="104" t="s">
        <v>10338</v>
      </c>
      <c r="E3237" s="2">
        <v>13729</v>
      </c>
      <c r="F3237" s="2">
        <v>13729</v>
      </c>
    </row>
    <row r="3238" spans="1:6" x14ac:dyDescent="0.25">
      <c r="A3238" s="104">
        <v>780775</v>
      </c>
      <c r="B3238" s="104" t="s">
        <v>947</v>
      </c>
      <c r="C3238" s="104" t="s">
        <v>14590</v>
      </c>
      <c r="D3238" s="104" t="s">
        <v>14592</v>
      </c>
      <c r="E3238" s="2">
        <v>5814</v>
      </c>
      <c r="F3238" s="2">
        <v>5814</v>
      </c>
    </row>
    <row r="3239" spans="1:6" x14ac:dyDescent="0.25">
      <c r="A3239" s="104">
        <v>451704</v>
      </c>
      <c r="B3239" s="104" t="s">
        <v>947</v>
      </c>
      <c r="C3239" s="104" t="s">
        <v>10219</v>
      </c>
      <c r="D3239" s="104" t="s">
        <v>10221</v>
      </c>
      <c r="E3239" s="2">
        <v>31377</v>
      </c>
      <c r="F3239" s="2">
        <v>31377</v>
      </c>
    </row>
    <row r="3240" spans="1:6" x14ac:dyDescent="0.25">
      <c r="A3240" s="104">
        <v>21674</v>
      </c>
      <c r="B3240" s="104" t="s">
        <v>947</v>
      </c>
      <c r="C3240" s="104" t="s">
        <v>9318</v>
      </c>
      <c r="D3240" s="104" t="s">
        <v>9320</v>
      </c>
      <c r="E3240" s="2">
        <v>29655</v>
      </c>
      <c r="F3240" s="2">
        <v>29655</v>
      </c>
    </row>
    <row r="3241" spans="1:6" x14ac:dyDescent="0.25">
      <c r="A3241" s="104">
        <v>25519</v>
      </c>
      <c r="B3241" s="104" t="s">
        <v>947</v>
      </c>
      <c r="C3241" s="104" t="s">
        <v>13673</v>
      </c>
      <c r="D3241" s="104" t="s">
        <v>21976</v>
      </c>
      <c r="E3241" s="2">
        <v>6942</v>
      </c>
      <c r="F3241" s="2">
        <v>6942</v>
      </c>
    </row>
    <row r="3242" spans="1:6" x14ac:dyDescent="0.25">
      <c r="A3242" s="104">
        <v>21589</v>
      </c>
      <c r="B3242" s="104" t="s">
        <v>947</v>
      </c>
      <c r="C3242" s="104" t="s">
        <v>14964</v>
      </c>
      <c r="D3242" s="104" t="s">
        <v>21701</v>
      </c>
      <c r="E3242" s="2">
        <v>5782</v>
      </c>
      <c r="F3242" s="2">
        <v>5782</v>
      </c>
    </row>
    <row r="3243" spans="1:6" x14ac:dyDescent="0.25">
      <c r="A3243" s="104">
        <v>21678</v>
      </c>
      <c r="B3243" s="104" t="s">
        <v>947</v>
      </c>
      <c r="C3243" s="104" t="s">
        <v>2585</v>
      </c>
      <c r="D3243" s="104" t="s">
        <v>2587</v>
      </c>
      <c r="E3243" s="2">
        <v>232652</v>
      </c>
      <c r="F3243" s="2">
        <v>232652</v>
      </c>
    </row>
    <row r="3244" spans="1:6" x14ac:dyDescent="0.25">
      <c r="A3244" s="104">
        <v>683789</v>
      </c>
      <c r="B3244" s="104" t="s">
        <v>947</v>
      </c>
      <c r="C3244" s="104" t="s">
        <v>4546</v>
      </c>
      <c r="D3244" s="104" t="s">
        <v>4548</v>
      </c>
      <c r="E3244" s="2">
        <v>162357</v>
      </c>
      <c r="F3244" s="2">
        <v>162357</v>
      </c>
    </row>
    <row r="3245" spans="1:6" x14ac:dyDescent="0.25">
      <c r="A3245" s="104">
        <v>26436</v>
      </c>
      <c r="B3245" s="104" t="s">
        <v>947</v>
      </c>
      <c r="C3245" s="104" t="s">
        <v>10672</v>
      </c>
      <c r="D3245" s="104" t="s">
        <v>10674</v>
      </c>
      <c r="E3245" s="2">
        <v>32647</v>
      </c>
      <c r="F3245" s="2">
        <v>32647</v>
      </c>
    </row>
    <row r="3246" spans="1:6" x14ac:dyDescent="0.25">
      <c r="A3246" s="104">
        <v>27590</v>
      </c>
      <c r="B3246" s="104" t="s">
        <v>947</v>
      </c>
      <c r="C3246" s="104" t="s">
        <v>18328</v>
      </c>
      <c r="D3246" s="104" t="s">
        <v>18329</v>
      </c>
      <c r="E3246" s="2">
        <v>9600</v>
      </c>
      <c r="F3246" s="2">
        <v>9600</v>
      </c>
    </row>
    <row r="3247" spans="1:6" x14ac:dyDescent="0.25">
      <c r="A3247" s="104">
        <v>27591</v>
      </c>
      <c r="B3247" s="104" t="s">
        <v>947</v>
      </c>
      <c r="C3247" s="104" t="s">
        <v>18763</v>
      </c>
      <c r="D3247" s="104" t="s">
        <v>22592</v>
      </c>
      <c r="E3247" s="2">
        <v>96282</v>
      </c>
      <c r="F3247" s="2">
        <v>96282</v>
      </c>
    </row>
    <row r="3248" spans="1:6" x14ac:dyDescent="0.25">
      <c r="A3248" s="104">
        <v>27592</v>
      </c>
      <c r="B3248" s="104" t="s">
        <v>947</v>
      </c>
      <c r="C3248" s="104" t="s">
        <v>9207</v>
      </c>
      <c r="D3248" s="104" t="s">
        <v>9209</v>
      </c>
      <c r="E3248" s="2">
        <v>14423</v>
      </c>
      <c r="F3248" s="2">
        <v>14423</v>
      </c>
    </row>
    <row r="3249" spans="1:6" x14ac:dyDescent="0.25">
      <c r="A3249" s="104">
        <v>27593</v>
      </c>
      <c r="B3249" s="104" t="s">
        <v>947</v>
      </c>
      <c r="C3249" s="104" t="s">
        <v>13397</v>
      </c>
      <c r="D3249" s="104" t="s">
        <v>13399</v>
      </c>
      <c r="E3249" s="2">
        <v>19178</v>
      </c>
      <c r="F3249" s="2">
        <v>19178</v>
      </c>
    </row>
    <row r="3250" spans="1:6" x14ac:dyDescent="0.25">
      <c r="A3250" s="104">
        <v>694451</v>
      </c>
      <c r="B3250" s="104" t="s">
        <v>947</v>
      </c>
      <c r="C3250" s="104" t="s">
        <v>13897</v>
      </c>
      <c r="D3250" s="104" t="s">
        <v>13899</v>
      </c>
      <c r="E3250" s="2">
        <v>7617</v>
      </c>
      <c r="F3250" s="2">
        <v>7617</v>
      </c>
    </row>
    <row r="3251" spans="1:6" x14ac:dyDescent="0.25">
      <c r="A3251" s="104">
        <v>22761</v>
      </c>
      <c r="B3251" s="104" t="s">
        <v>947</v>
      </c>
      <c r="C3251" s="104" t="s">
        <v>11325</v>
      </c>
      <c r="D3251" s="104" t="s">
        <v>11327</v>
      </c>
      <c r="E3251" s="2">
        <v>18958</v>
      </c>
      <c r="F3251" s="2">
        <v>18958</v>
      </c>
    </row>
    <row r="3252" spans="1:6" x14ac:dyDescent="0.25">
      <c r="A3252" s="104">
        <v>22763</v>
      </c>
      <c r="B3252" s="104" t="s">
        <v>947</v>
      </c>
      <c r="C3252" s="104" t="s">
        <v>16020</v>
      </c>
      <c r="D3252" s="104" t="s">
        <v>16022</v>
      </c>
      <c r="E3252" s="2">
        <v>2265</v>
      </c>
      <c r="F3252" s="2">
        <v>2265</v>
      </c>
    </row>
    <row r="3253" spans="1:6" x14ac:dyDescent="0.25">
      <c r="A3253" s="104">
        <v>581308</v>
      </c>
      <c r="B3253" s="104" t="s">
        <v>947</v>
      </c>
      <c r="C3253" s="104" t="s">
        <v>4673</v>
      </c>
      <c r="D3253" s="104" t="s">
        <v>4675</v>
      </c>
      <c r="E3253" s="2">
        <v>136696</v>
      </c>
      <c r="F3253" s="2">
        <v>136696</v>
      </c>
    </row>
    <row r="3254" spans="1:6" x14ac:dyDescent="0.25">
      <c r="A3254" s="104">
        <v>22747</v>
      </c>
      <c r="B3254" s="104" t="s">
        <v>947</v>
      </c>
      <c r="C3254" s="104" t="s">
        <v>6651</v>
      </c>
      <c r="D3254" s="104" t="s">
        <v>6653</v>
      </c>
      <c r="E3254" s="2">
        <v>56389</v>
      </c>
      <c r="F3254" s="2">
        <v>56389</v>
      </c>
    </row>
    <row r="3255" spans="1:6" x14ac:dyDescent="0.25">
      <c r="A3255" s="104">
        <v>829424</v>
      </c>
      <c r="B3255" s="104" t="s">
        <v>947</v>
      </c>
      <c r="C3255" s="104" t="s">
        <v>21788</v>
      </c>
      <c r="D3255" s="104" t="s">
        <v>22593</v>
      </c>
      <c r="E3255" s="2">
        <v>20161</v>
      </c>
      <c r="F3255" s="2">
        <v>20161</v>
      </c>
    </row>
    <row r="3256" spans="1:6" x14ac:dyDescent="0.25">
      <c r="A3256" s="104">
        <v>533854</v>
      </c>
      <c r="B3256" s="104" t="s">
        <v>947</v>
      </c>
      <c r="C3256" s="104" t="s">
        <v>16767</v>
      </c>
      <c r="D3256" s="104" t="s">
        <v>22594</v>
      </c>
      <c r="E3256" s="2">
        <v>692</v>
      </c>
      <c r="F3256" s="2">
        <v>692</v>
      </c>
    </row>
    <row r="3257" spans="1:6" x14ac:dyDescent="0.25">
      <c r="A3257" s="104">
        <v>22750</v>
      </c>
      <c r="B3257" s="104" t="s">
        <v>947</v>
      </c>
      <c r="C3257" s="104" t="s">
        <v>6568</v>
      </c>
      <c r="D3257" s="104" t="s">
        <v>6570</v>
      </c>
      <c r="E3257" s="2">
        <v>29411</v>
      </c>
      <c r="F3257" s="2">
        <v>29411</v>
      </c>
    </row>
    <row r="3258" spans="1:6" x14ac:dyDescent="0.25">
      <c r="A3258" s="104">
        <v>22751</v>
      </c>
      <c r="B3258" s="104" t="s">
        <v>947</v>
      </c>
      <c r="C3258" s="104" t="s">
        <v>12689</v>
      </c>
      <c r="D3258" s="104" t="s">
        <v>12691</v>
      </c>
      <c r="E3258" s="2">
        <v>9764</v>
      </c>
      <c r="F3258" s="2">
        <v>9764</v>
      </c>
    </row>
    <row r="3259" spans="1:6" x14ac:dyDescent="0.25">
      <c r="A3259" s="104">
        <v>22752</v>
      </c>
      <c r="B3259" s="104" t="s">
        <v>947</v>
      </c>
      <c r="C3259" s="104" t="s">
        <v>5552</v>
      </c>
      <c r="D3259" s="104" t="s">
        <v>5554</v>
      </c>
      <c r="E3259" s="2">
        <v>62611</v>
      </c>
      <c r="F3259" s="2">
        <v>62611</v>
      </c>
    </row>
    <row r="3260" spans="1:6" x14ac:dyDescent="0.25">
      <c r="A3260" s="104">
        <v>21652</v>
      </c>
      <c r="B3260" s="104" t="s">
        <v>947</v>
      </c>
      <c r="C3260" s="104" t="s">
        <v>12576</v>
      </c>
      <c r="D3260" s="104" t="s">
        <v>12578</v>
      </c>
      <c r="E3260" s="2">
        <v>9311</v>
      </c>
      <c r="F3260" s="2">
        <v>9311</v>
      </c>
    </row>
    <row r="3261" spans="1:6" x14ac:dyDescent="0.25">
      <c r="A3261" s="104">
        <v>21653</v>
      </c>
      <c r="B3261" s="104" t="s">
        <v>947</v>
      </c>
      <c r="C3261" s="104" t="s">
        <v>2369</v>
      </c>
      <c r="D3261" s="104" t="s">
        <v>2371</v>
      </c>
      <c r="E3261" s="2">
        <v>288048</v>
      </c>
      <c r="F3261" s="2">
        <v>288048</v>
      </c>
    </row>
    <row r="3262" spans="1:6" x14ac:dyDescent="0.25">
      <c r="A3262" s="104">
        <v>22358</v>
      </c>
      <c r="B3262" s="104" t="s">
        <v>947</v>
      </c>
      <c r="C3262" s="104" t="s">
        <v>7573</v>
      </c>
      <c r="D3262" s="104" t="s">
        <v>7575</v>
      </c>
      <c r="E3262" s="2">
        <v>49351</v>
      </c>
      <c r="F3262" s="2">
        <v>49351</v>
      </c>
    </row>
    <row r="3263" spans="1:6" x14ac:dyDescent="0.25">
      <c r="A3263" s="104">
        <v>789310</v>
      </c>
      <c r="B3263" s="104" t="s">
        <v>947</v>
      </c>
      <c r="C3263" s="104" t="s">
        <v>15359</v>
      </c>
      <c r="D3263" s="104" t="s">
        <v>15361</v>
      </c>
      <c r="E3263" s="2">
        <v>13494</v>
      </c>
      <c r="F3263" s="2">
        <v>13494</v>
      </c>
    </row>
    <row r="3264" spans="1:6" x14ac:dyDescent="0.25">
      <c r="A3264" s="104">
        <v>24476</v>
      </c>
      <c r="B3264" s="104" t="s">
        <v>947</v>
      </c>
      <c r="C3264" s="104" t="s">
        <v>2915</v>
      </c>
      <c r="D3264" s="104" t="s">
        <v>2917</v>
      </c>
      <c r="E3264" s="2">
        <v>174830</v>
      </c>
      <c r="F3264" s="2">
        <v>174830</v>
      </c>
    </row>
    <row r="3265" spans="1:6" x14ac:dyDescent="0.25">
      <c r="A3265" s="104">
        <v>207919</v>
      </c>
      <c r="B3265" s="104" t="s">
        <v>947</v>
      </c>
      <c r="C3265" s="104" t="s">
        <v>16770</v>
      </c>
      <c r="D3265" s="104" t="s">
        <v>16772</v>
      </c>
      <c r="E3265" s="2">
        <v>2855</v>
      </c>
      <c r="F3265" s="2">
        <v>2855</v>
      </c>
    </row>
    <row r="3266" spans="1:6" x14ac:dyDescent="0.25">
      <c r="A3266" s="104">
        <v>25821</v>
      </c>
      <c r="B3266" s="104" t="s">
        <v>947</v>
      </c>
      <c r="C3266" s="104" t="s">
        <v>11510</v>
      </c>
      <c r="D3266" s="104" t="s">
        <v>11512</v>
      </c>
      <c r="E3266" s="2">
        <v>18864</v>
      </c>
      <c r="F3266" s="2">
        <v>18864</v>
      </c>
    </row>
    <row r="3267" spans="1:6" x14ac:dyDescent="0.25">
      <c r="A3267" s="104">
        <v>25822</v>
      </c>
      <c r="B3267" s="104" t="s">
        <v>947</v>
      </c>
      <c r="C3267" s="104" t="s">
        <v>18357</v>
      </c>
      <c r="D3267" s="104" t="s">
        <v>22595</v>
      </c>
      <c r="E3267" s="2">
        <v>1476</v>
      </c>
      <c r="F3267" s="2">
        <v>1476</v>
      </c>
    </row>
    <row r="3268" spans="1:6" x14ac:dyDescent="0.25">
      <c r="A3268" s="104">
        <v>25866</v>
      </c>
      <c r="B3268" s="104" t="s">
        <v>947</v>
      </c>
      <c r="C3268" s="104" t="s">
        <v>8665</v>
      </c>
      <c r="D3268" s="104" t="s">
        <v>8667</v>
      </c>
      <c r="E3268" s="2">
        <v>4224</v>
      </c>
      <c r="F3268" s="2">
        <v>4224</v>
      </c>
    </row>
    <row r="3269" spans="1:6" x14ac:dyDescent="0.25">
      <c r="A3269" s="104">
        <v>193522</v>
      </c>
      <c r="B3269" s="104" t="s">
        <v>947</v>
      </c>
      <c r="C3269" s="104" t="s">
        <v>22045</v>
      </c>
      <c r="D3269" s="104" t="s">
        <v>22046</v>
      </c>
      <c r="E3269" s="2">
        <v>25171</v>
      </c>
      <c r="F3269" s="2">
        <v>25171</v>
      </c>
    </row>
    <row r="3270" spans="1:6" x14ac:dyDescent="0.25">
      <c r="A3270" s="104">
        <v>209770</v>
      </c>
      <c r="B3270" s="104" t="s">
        <v>947</v>
      </c>
      <c r="C3270" s="104" t="s">
        <v>16354</v>
      </c>
      <c r="D3270" s="104" t="s">
        <v>16356</v>
      </c>
      <c r="E3270" s="2">
        <v>2252</v>
      </c>
      <c r="F3270" s="2">
        <v>2252</v>
      </c>
    </row>
    <row r="3271" spans="1:6" x14ac:dyDescent="0.25">
      <c r="A3271" s="104">
        <v>580898</v>
      </c>
      <c r="B3271" s="104" t="s">
        <v>947</v>
      </c>
      <c r="C3271" s="104" t="s">
        <v>8572</v>
      </c>
      <c r="D3271" s="104" t="s">
        <v>8574</v>
      </c>
      <c r="E3271" s="2">
        <v>27698</v>
      </c>
      <c r="F3271" s="2">
        <v>27698</v>
      </c>
    </row>
    <row r="3272" spans="1:6" x14ac:dyDescent="0.25">
      <c r="A3272" s="104">
        <v>866625</v>
      </c>
      <c r="B3272" s="104" t="s">
        <v>947</v>
      </c>
      <c r="C3272" s="104" t="s">
        <v>22047</v>
      </c>
      <c r="D3272" s="104" t="s">
        <v>22048</v>
      </c>
      <c r="E3272" s="2">
        <v>27095</v>
      </c>
      <c r="F3272" s="2">
        <v>27095</v>
      </c>
    </row>
    <row r="3273" spans="1:6" x14ac:dyDescent="0.25">
      <c r="A3273" s="104">
        <v>214643</v>
      </c>
      <c r="B3273" s="104" t="s">
        <v>947</v>
      </c>
      <c r="C3273" s="104" t="s">
        <v>11250</v>
      </c>
      <c r="D3273" s="104" t="s">
        <v>11252</v>
      </c>
      <c r="E3273" s="2">
        <v>9278</v>
      </c>
      <c r="F3273" s="2">
        <v>9278</v>
      </c>
    </row>
    <row r="3274" spans="1:6" x14ac:dyDescent="0.25">
      <c r="A3274" s="104">
        <v>25824</v>
      </c>
      <c r="B3274" s="104" t="s">
        <v>947</v>
      </c>
      <c r="C3274" s="104" t="s">
        <v>957</v>
      </c>
      <c r="D3274" s="104" t="s">
        <v>959</v>
      </c>
      <c r="E3274" s="2">
        <v>387027</v>
      </c>
      <c r="F3274" s="2">
        <v>387027</v>
      </c>
    </row>
    <row r="3275" spans="1:6" x14ac:dyDescent="0.25">
      <c r="A3275" s="104">
        <v>25867</v>
      </c>
      <c r="B3275" s="104" t="s">
        <v>947</v>
      </c>
      <c r="C3275" s="104" t="s">
        <v>2423</v>
      </c>
      <c r="D3275" s="104" t="s">
        <v>2425</v>
      </c>
      <c r="E3275" s="2">
        <v>273425</v>
      </c>
      <c r="F3275" s="2">
        <v>273425</v>
      </c>
    </row>
    <row r="3276" spans="1:6" x14ac:dyDescent="0.25">
      <c r="A3276" s="104">
        <v>25861</v>
      </c>
      <c r="B3276" s="104" t="s">
        <v>947</v>
      </c>
      <c r="C3276" s="104" t="s">
        <v>4336</v>
      </c>
      <c r="D3276" s="104" t="s">
        <v>4338</v>
      </c>
      <c r="E3276" s="2">
        <v>125845</v>
      </c>
      <c r="F3276" s="2">
        <v>125845</v>
      </c>
    </row>
    <row r="3277" spans="1:6" x14ac:dyDescent="0.25">
      <c r="A3277" s="104">
        <v>768491</v>
      </c>
      <c r="B3277" s="104" t="s">
        <v>947</v>
      </c>
      <c r="C3277" s="104" t="s">
        <v>1805</v>
      </c>
      <c r="D3277" s="104" t="s">
        <v>22049</v>
      </c>
      <c r="E3277" s="2">
        <v>542348</v>
      </c>
      <c r="F3277" s="2">
        <v>542348</v>
      </c>
    </row>
    <row r="3278" spans="1:6" x14ac:dyDescent="0.25">
      <c r="A3278" s="104">
        <v>25826</v>
      </c>
      <c r="B3278" s="104" t="s">
        <v>947</v>
      </c>
      <c r="C3278" s="104" t="s">
        <v>4090</v>
      </c>
      <c r="D3278" s="104" t="s">
        <v>4092</v>
      </c>
      <c r="E3278" s="2">
        <v>139581</v>
      </c>
      <c r="F3278" s="2">
        <v>139581</v>
      </c>
    </row>
    <row r="3279" spans="1:6" x14ac:dyDescent="0.25">
      <c r="A3279" s="104">
        <v>707918</v>
      </c>
      <c r="B3279" s="104" t="s">
        <v>947</v>
      </c>
      <c r="C3279" s="104" t="s">
        <v>15987</v>
      </c>
      <c r="D3279" s="104" t="s">
        <v>15989</v>
      </c>
      <c r="E3279" s="2">
        <v>2332</v>
      </c>
      <c r="F3279" s="2">
        <v>2332</v>
      </c>
    </row>
    <row r="3280" spans="1:6" x14ac:dyDescent="0.25">
      <c r="A3280" s="104">
        <v>25828</v>
      </c>
      <c r="B3280" s="104" t="s">
        <v>947</v>
      </c>
      <c r="C3280" s="104" t="s">
        <v>11976</v>
      </c>
      <c r="D3280" s="104" t="s">
        <v>11978</v>
      </c>
      <c r="E3280" s="2">
        <v>10497</v>
      </c>
      <c r="F3280" s="2">
        <v>10497</v>
      </c>
    </row>
    <row r="3281" spans="1:6" x14ac:dyDescent="0.25">
      <c r="A3281" s="104">
        <v>25829</v>
      </c>
      <c r="B3281" s="104" t="s">
        <v>947</v>
      </c>
      <c r="C3281" s="104" t="s">
        <v>2711</v>
      </c>
      <c r="D3281" s="104" t="s">
        <v>2713</v>
      </c>
      <c r="E3281" s="2">
        <v>269704</v>
      </c>
      <c r="F3281" s="2">
        <v>269704</v>
      </c>
    </row>
    <row r="3282" spans="1:6" x14ac:dyDescent="0.25">
      <c r="A3282" s="104">
        <v>25839</v>
      </c>
      <c r="B3282" s="104" t="s">
        <v>947</v>
      </c>
      <c r="C3282" s="104" t="s">
        <v>15386</v>
      </c>
      <c r="D3282" s="104" t="s">
        <v>15388</v>
      </c>
      <c r="E3282" s="2">
        <v>5489</v>
      </c>
      <c r="F3282" s="2">
        <v>5489</v>
      </c>
    </row>
    <row r="3283" spans="1:6" x14ac:dyDescent="0.25">
      <c r="A3283" s="104">
        <v>25830</v>
      </c>
      <c r="B3283" s="104" t="s">
        <v>947</v>
      </c>
      <c r="C3283" s="104" t="s">
        <v>15314</v>
      </c>
      <c r="D3283" s="104" t="s">
        <v>15316</v>
      </c>
      <c r="E3283" s="2">
        <v>8950</v>
      </c>
      <c r="F3283" s="2">
        <v>8950</v>
      </c>
    </row>
    <row r="3284" spans="1:6" x14ac:dyDescent="0.25">
      <c r="A3284" s="104">
        <v>25831</v>
      </c>
      <c r="B3284" s="104" t="s">
        <v>947</v>
      </c>
      <c r="C3284" s="104" t="s">
        <v>4630</v>
      </c>
      <c r="D3284" s="104" t="s">
        <v>4632</v>
      </c>
      <c r="E3284" s="2">
        <v>110344</v>
      </c>
      <c r="F3284" s="2">
        <v>110344</v>
      </c>
    </row>
    <row r="3285" spans="1:6" x14ac:dyDescent="0.25">
      <c r="A3285" s="104">
        <v>25832</v>
      </c>
      <c r="B3285" s="104" t="s">
        <v>947</v>
      </c>
      <c r="C3285" s="104" t="s">
        <v>6271</v>
      </c>
      <c r="D3285" s="104" t="s">
        <v>6273</v>
      </c>
      <c r="E3285" s="2">
        <v>70277</v>
      </c>
      <c r="F3285" s="2">
        <v>70277</v>
      </c>
    </row>
    <row r="3286" spans="1:6" x14ac:dyDescent="0.25">
      <c r="A3286" s="104">
        <v>25841</v>
      </c>
      <c r="B3286" s="104" t="s">
        <v>947</v>
      </c>
      <c r="C3286" s="104" t="s">
        <v>20797</v>
      </c>
      <c r="D3286" s="104" t="s">
        <v>22596</v>
      </c>
      <c r="E3286" s="2">
        <v>5661</v>
      </c>
      <c r="F3286" s="2">
        <v>5661</v>
      </c>
    </row>
    <row r="3287" spans="1:6" x14ac:dyDescent="0.25">
      <c r="A3287" s="104">
        <v>25834</v>
      </c>
      <c r="B3287" s="104" t="s">
        <v>947</v>
      </c>
      <c r="C3287" s="104" t="s">
        <v>8080</v>
      </c>
      <c r="D3287" s="104" t="s">
        <v>8082</v>
      </c>
      <c r="E3287" s="2">
        <v>56729</v>
      </c>
      <c r="F3287" s="2">
        <v>56729</v>
      </c>
    </row>
    <row r="3288" spans="1:6" x14ac:dyDescent="0.25">
      <c r="A3288" s="104">
        <v>25882</v>
      </c>
      <c r="B3288" s="104" t="s">
        <v>947</v>
      </c>
      <c r="C3288" s="104" t="s">
        <v>8284</v>
      </c>
      <c r="D3288" s="104" t="s">
        <v>8286</v>
      </c>
      <c r="E3288" s="2">
        <v>29840</v>
      </c>
      <c r="F3288" s="2">
        <v>29840</v>
      </c>
    </row>
    <row r="3289" spans="1:6" x14ac:dyDescent="0.25">
      <c r="A3289" s="104">
        <v>25859</v>
      </c>
      <c r="B3289" s="104" t="s">
        <v>947</v>
      </c>
      <c r="C3289" s="104" t="s">
        <v>4739</v>
      </c>
      <c r="D3289" s="104" t="s">
        <v>4741</v>
      </c>
      <c r="E3289" s="2">
        <v>96069</v>
      </c>
      <c r="F3289" s="2">
        <v>96069</v>
      </c>
    </row>
    <row r="3290" spans="1:6" x14ac:dyDescent="0.25">
      <c r="A3290" s="104">
        <v>25837</v>
      </c>
      <c r="B3290" s="104" t="s">
        <v>947</v>
      </c>
      <c r="C3290" s="104" t="s">
        <v>2825</v>
      </c>
      <c r="D3290" s="104" t="s">
        <v>2827</v>
      </c>
      <c r="E3290" s="2">
        <v>233666</v>
      </c>
      <c r="F3290" s="2">
        <v>233666</v>
      </c>
    </row>
    <row r="3291" spans="1:6" x14ac:dyDescent="0.25">
      <c r="A3291" s="104">
        <v>25862</v>
      </c>
      <c r="B3291" s="104" t="s">
        <v>947</v>
      </c>
      <c r="C3291" s="104" t="s">
        <v>20803</v>
      </c>
      <c r="D3291" s="104" t="s">
        <v>22050</v>
      </c>
      <c r="E3291" s="2">
        <v>9143</v>
      </c>
      <c r="F3291" s="2">
        <v>9143</v>
      </c>
    </row>
    <row r="3292" spans="1:6" x14ac:dyDescent="0.25">
      <c r="A3292" s="104">
        <v>25838</v>
      </c>
      <c r="B3292" s="104" t="s">
        <v>947</v>
      </c>
      <c r="C3292" s="104" t="s">
        <v>8689</v>
      </c>
      <c r="D3292" s="104" t="s">
        <v>8691</v>
      </c>
      <c r="E3292" s="2">
        <v>25129</v>
      </c>
      <c r="F3292" s="2">
        <v>25129</v>
      </c>
    </row>
    <row r="3293" spans="1:6" x14ac:dyDescent="0.25">
      <c r="A3293" s="104">
        <v>25424</v>
      </c>
      <c r="B3293" s="104" t="s">
        <v>947</v>
      </c>
      <c r="C3293" s="104" t="s">
        <v>10486</v>
      </c>
      <c r="D3293" s="104" t="s">
        <v>10488</v>
      </c>
      <c r="E3293" s="2">
        <v>27814</v>
      </c>
      <c r="F3293" s="2">
        <v>27814</v>
      </c>
    </row>
    <row r="3294" spans="1:6" x14ac:dyDescent="0.25">
      <c r="A3294" s="104">
        <v>25860</v>
      </c>
      <c r="B3294" s="104" t="s">
        <v>947</v>
      </c>
      <c r="C3294" s="104" t="s">
        <v>9291</v>
      </c>
      <c r="D3294" s="104" t="s">
        <v>9293</v>
      </c>
      <c r="E3294" s="2">
        <v>28264</v>
      </c>
      <c r="F3294" s="2">
        <v>28264</v>
      </c>
    </row>
    <row r="3295" spans="1:6" x14ac:dyDescent="0.25">
      <c r="A3295" s="104">
        <v>26016</v>
      </c>
      <c r="B3295" s="104" t="s">
        <v>947</v>
      </c>
      <c r="C3295" s="104" t="s">
        <v>6049</v>
      </c>
      <c r="D3295" s="104" t="s">
        <v>6051</v>
      </c>
      <c r="E3295" s="2">
        <v>39491</v>
      </c>
      <c r="F3295" s="2">
        <v>39491</v>
      </c>
    </row>
    <row r="3296" spans="1:6" x14ac:dyDescent="0.25">
      <c r="A3296" s="104">
        <v>23510</v>
      </c>
      <c r="B3296" s="104" t="s">
        <v>947</v>
      </c>
      <c r="C3296" s="104" t="s">
        <v>6893</v>
      </c>
      <c r="D3296" s="104" t="s">
        <v>6895</v>
      </c>
      <c r="E3296" s="2">
        <v>88177</v>
      </c>
      <c r="F3296" s="2">
        <v>88177</v>
      </c>
    </row>
    <row r="3297" spans="1:6" x14ac:dyDescent="0.25">
      <c r="A3297" s="104">
        <v>27901</v>
      </c>
      <c r="B3297" s="104" t="s">
        <v>947</v>
      </c>
      <c r="C3297" s="104" t="s">
        <v>7834</v>
      </c>
      <c r="D3297" s="104" t="s">
        <v>7836</v>
      </c>
      <c r="E3297" s="2">
        <v>87221</v>
      </c>
      <c r="F3297" s="2">
        <v>87221</v>
      </c>
    </row>
    <row r="3298" spans="1:6" x14ac:dyDescent="0.25">
      <c r="A3298" s="104">
        <v>26049</v>
      </c>
      <c r="B3298" s="104" t="s">
        <v>947</v>
      </c>
      <c r="C3298" s="104" t="s">
        <v>11403</v>
      </c>
      <c r="D3298" s="104" t="s">
        <v>11405</v>
      </c>
      <c r="E3298" s="2">
        <v>17432</v>
      </c>
      <c r="F3298" s="2">
        <v>17432</v>
      </c>
    </row>
    <row r="3299" spans="1:6" x14ac:dyDescent="0.25">
      <c r="A3299" s="104">
        <v>831798</v>
      </c>
      <c r="B3299" s="104" t="s">
        <v>947</v>
      </c>
      <c r="C3299" s="104" t="s">
        <v>21977</v>
      </c>
      <c r="D3299" s="104" t="s">
        <v>21978</v>
      </c>
      <c r="E3299" s="2">
        <v>403</v>
      </c>
      <c r="F3299" s="2">
        <v>403</v>
      </c>
    </row>
    <row r="3300" spans="1:6" x14ac:dyDescent="0.25">
      <c r="A3300" s="104">
        <v>20974</v>
      </c>
      <c r="B3300" s="104" t="s">
        <v>947</v>
      </c>
      <c r="C3300" s="104" t="s">
        <v>8653</v>
      </c>
      <c r="D3300" s="104" t="s">
        <v>8655</v>
      </c>
      <c r="E3300" s="2">
        <v>56344</v>
      </c>
      <c r="F3300" s="2">
        <v>56344</v>
      </c>
    </row>
    <row r="3301" spans="1:6" x14ac:dyDescent="0.25">
      <c r="A3301" s="104">
        <v>24892</v>
      </c>
      <c r="B3301" s="104" t="s">
        <v>947</v>
      </c>
      <c r="C3301" s="104" t="s">
        <v>16615</v>
      </c>
      <c r="D3301" s="104" t="s">
        <v>16616</v>
      </c>
      <c r="E3301" s="2">
        <v>1207</v>
      </c>
      <c r="F3301" s="2">
        <v>1207</v>
      </c>
    </row>
    <row r="3302" spans="1:6" x14ac:dyDescent="0.25">
      <c r="A3302" s="104">
        <v>677562</v>
      </c>
      <c r="B3302" s="104" t="s">
        <v>947</v>
      </c>
      <c r="C3302" s="104" t="s">
        <v>22598</v>
      </c>
      <c r="D3302" s="104" t="s">
        <v>22599</v>
      </c>
      <c r="E3302" s="2">
        <v>5572</v>
      </c>
      <c r="F3302" s="2">
        <v>5572</v>
      </c>
    </row>
    <row r="3303" spans="1:6" x14ac:dyDescent="0.25">
      <c r="A3303" s="104">
        <v>27515</v>
      </c>
      <c r="B3303" s="104" t="s">
        <v>947</v>
      </c>
      <c r="C3303" s="104" t="s">
        <v>11555</v>
      </c>
      <c r="D3303" s="104" t="s">
        <v>11557</v>
      </c>
      <c r="E3303" s="2">
        <v>33603</v>
      </c>
      <c r="F3303" s="2">
        <v>33603</v>
      </c>
    </row>
    <row r="3304" spans="1:6" x14ac:dyDescent="0.25">
      <c r="A3304" s="104">
        <v>27516</v>
      </c>
      <c r="B3304" s="104" t="s">
        <v>947</v>
      </c>
      <c r="C3304" s="104" t="s">
        <v>1676</v>
      </c>
      <c r="D3304" s="104" t="s">
        <v>1678</v>
      </c>
      <c r="E3304" s="2">
        <v>401703</v>
      </c>
      <c r="F3304" s="2">
        <v>401703</v>
      </c>
    </row>
    <row r="3305" spans="1:6" x14ac:dyDescent="0.25">
      <c r="A3305" s="104">
        <v>780698</v>
      </c>
      <c r="B3305" s="104" t="s">
        <v>947</v>
      </c>
      <c r="C3305" s="104" t="s">
        <v>22600</v>
      </c>
      <c r="D3305" s="104" t="s">
        <v>22601</v>
      </c>
      <c r="E3305" s="2">
        <v>3128</v>
      </c>
      <c r="F3305" s="2">
        <v>3128</v>
      </c>
    </row>
    <row r="3306" spans="1:6" x14ac:dyDescent="0.25">
      <c r="A3306" s="104">
        <v>205611</v>
      </c>
      <c r="B3306" s="104" t="s">
        <v>947</v>
      </c>
      <c r="C3306" s="104" t="s">
        <v>12997</v>
      </c>
      <c r="D3306" s="104" t="s">
        <v>12999</v>
      </c>
      <c r="E3306" s="2">
        <v>13369</v>
      </c>
      <c r="F3306" s="2">
        <v>13369</v>
      </c>
    </row>
    <row r="3307" spans="1:6" x14ac:dyDescent="0.25">
      <c r="A3307" s="104">
        <v>443794</v>
      </c>
      <c r="B3307" s="104" t="s">
        <v>947</v>
      </c>
      <c r="C3307" s="104" t="s">
        <v>14880</v>
      </c>
      <c r="D3307" s="104" t="s">
        <v>14882</v>
      </c>
      <c r="E3307" s="2">
        <v>16153</v>
      </c>
      <c r="F3307" s="2">
        <v>16153</v>
      </c>
    </row>
    <row r="3308" spans="1:6" x14ac:dyDescent="0.25">
      <c r="A3308" s="104">
        <v>487999</v>
      </c>
      <c r="B3308" s="104" t="s">
        <v>947</v>
      </c>
      <c r="C3308" s="104" t="s">
        <v>12985</v>
      </c>
      <c r="D3308" s="104" t="s">
        <v>12987</v>
      </c>
      <c r="E3308" s="2">
        <v>16591</v>
      </c>
      <c r="F3308" s="2">
        <v>16591</v>
      </c>
    </row>
    <row r="3309" spans="1:6" x14ac:dyDescent="0.25">
      <c r="A3309" s="104">
        <v>27518</v>
      </c>
      <c r="B3309" s="104" t="s">
        <v>947</v>
      </c>
      <c r="C3309" s="104" t="s">
        <v>16173</v>
      </c>
      <c r="D3309" s="104" t="s">
        <v>16175</v>
      </c>
      <c r="E3309" s="2">
        <v>1768</v>
      </c>
      <c r="F3309" s="2">
        <v>1768</v>
      </c>
    </row>
    <row r="3310" spans="1:6" x14ac:dyDescent="0.25">
      <c r="A3310" s="104">
        <v>27521</v>
      </c>
      <c r="B3310" s="104" t="s">
        <v>947</v>
      </c>
      <c r="C3310" s="104" t="s">
        <v>22602</v>
      </c>
      <c r="D3310" s="104" t="s">
        <v>22603</v>
      </c>
      <c r="E3310" s="2">
        <v>73261</v>
      </c>
      <c r="F3310" s="2">
        <v>73261</v>
      </c>
    </row>
    <row r="3311" spans="1:6" x14ac:dyDescent="0.25">
      <c r="A3311" s="104">
        <v>769272</v>
      </c>
      <c r="B3311" s="104" t="s">
        <v>947</v>
      </c>
      <c r="C3311" s="104" t="s">
        <v>16620</v>
      </c>
      <c r="D3311" s="104" t="s">
        <v>16622</v>
      </c>
      <c r="E3311" s="2">
        <v>3733</v>
      </c>
      <c r="F3311" s="2">
        <v>3733</v>
      </c>
    </row>
    <row r="3312" spans="1:6" x14ac:dyDescent="0.25">
      <c r="A3312" s="104">
        <v>27523</v>
      </c>
      <c r="B3312" s="104" t="s">
        <v>947</v>
      </c>
      <c r="C3312" s="104" t="s">
        <v>10645</v>
      </c>
      <c r="D3312" s="104" t="s">
        <v>10647</v>
      </c>
      <c r="E3312" s="2">
        <v>18102</v>
      </c>
      <c r="F3312" s="2">
        <v>18102</v>
      </c>
    </row>
    <row r="3313" spans="1:6" x14ac:dyDescent="0.25">
      <c r="A3313" s="104">
        <v>451409</v>
      </c>
      <c r="B3313" s="104" t="s">
        <v>947</v>
      </c>
      <c r="C3313" s="104" t="s">
        <v>17216</v>
      </c>
      <c r="D3313" s="104" t="s">
        <v>17218</v>
      </c>
      <c r="E3313" s="2">
        <v>235</v>
      </c>
      <c r="F3313" s="2">
        <v>235</v>
      </c>
    </row>
    <row r="3314" spans="1:6" x14ac:dyDescent="0.25">
      <c r="A3314" s="104">
        <v>492227</v>
      </c>
      <c r="B3314" s="104" t="s">
        <v>947</v>
      </c>
      <c r="C3314" s="104" t="s">
        <v>1616</v>
      </c>
      <c r="D3314" s="104" t="s">
        <v>1618</v>
      </c>
      <c r="E3314" s="2">
        <v>428544</v>
      </c>
      <c r="F3314" s="2">
        <v>428544</v>
      </c>
    </row>
    <row r="3315" spans="1:6" x14ac:dyDescent="0.25">
      <c r="A3315" s="104">
        <v>19490</v>
      </c>
      <c r="B3315" s="104" t="s">
        <v>947</v>
      </c>
      <c r="C3315" s="104" t="s">
        <v>9690</v>
      </c>
      <c r="D3315" s="104" t="s">
        <v>9692</v>
      </c>
      <c r="E3315" s="2">
        <v>10918</v>
      </c>
      <c r="F3315" s="2">
        <v>10918</v>
      </c>
    </row>
    <row r="3316" spans="1:6" x14ac:dyDescent="0.25">
      <c r="A3316" s="104">
        <v>19499</v>
      </c>
      <c r="B3316" s="104" t="s">
        <v>947</v>
      </c>
      <c r="C3316" s="104" t="s">
        <v>6385</v>
      </c>
      <c r="D3316" s="104" t="s">
        <v>6387</v>
      </c>
      <c r="E3316" s="2">
        <v>77444</v>
      </c>
      <c r="F3316" s="2">
        <v>77444</v>
      </c>
    </row>
    <row r="3317" spans="1:6" x14ac:dyDescent="0.25">
      <c r="A3317" s="104">
        <v>19484</v>
      </c>
      <c r="B3317" s="104" t="s">
        <v>947</v>
      </c>
      <c r="C3317" s="104" t="s">
        <v>10477</v>
      </c>
      <c r="D3317" s="104" t="s">
        <v>10479</v>
      </c>
      <c r="E3317" s="2">
        <v>19710</v>
      </c>
      <c r="F3317" s="2">
        <v>19710</v>
      </c>
    </row>
    <row r="3318" spans="1:6" x14ac:dyDescent="0.25">
      <c r="A3318" s="104">
        <v>19491</v>
      </c>
      <c r="B3318" s="104" t="s">
        <v>947</v>
      </c>
      <c r="C3318" s="104" t="s">
        <v>11816</v>
      </c>
      <c r="D3318" s="104" t="s">
        <v>11817</v>
      </c>
      <c r="E3318" s="2">
        <v>29126</v>
      </c>
      <c r="F3318" s="2">
        <v>29126</v>
      </c>
    </row>
    <row r="3319" spans="1:6" x14ac:dyDescent="0.25">
      <c r="A3319" s="104">
        <v>19492</v>
      </c>
      <c r="B3319" s="104" t="s">
        <v>947</v>
      </c>
      <c r="C3319" s="104" t="s">
        <v>10735</v>
      </c>
      <c r="D3319" s="104" t="s">
        <v>10737</v>
      </c>
      <c r="E3319" s="2">
        <v>24756</v>
      </c>
      <c r="F3319" s="2">
        <v>24756</v>
      </c>
    </row>
    <row r="3320" spans="1:6" x14ac:dyDescent="0.25">
      <c r="A3320" s="104">
        <v>113919</v>
      </c>
      <c r="B3320" s="104" t="s">
        <v>947</v>
      </c>
      <c r="C3320" s="104" t="s">
        <v>11152</v>
      </c>
      <c r="D3320" s="104" t="s">
        <v>11154</v>
      </c>
      <c r="E3320" s="2">
        <v>18966</v>
      </c>
      <c r="F3320" s="2">
        <v>18966</v>
      </c>
    </row>
    <row r="3321" spans="1:6" x14ac:dyDescent="0.25">
      <c r="A3321" s="104">
        <v>19493</v>
      </c>
      <c r="B3321" s="104" t="s">
        <v>947</v>
      </c>
      <c r="C3321" s="104" t="s">
        <v>1739</v>
      </c>
      <c r="D3321" s="104" t="s">
        <v>1741</v>
      </c>
      <c r="E3321" s="2">
        <v>368879</v>
      </c>
      <c r="F3321" s="2">
        <v>368879</v>
      </c>
    </row>
    <row r="3322" spans="1:6" x14ac:dyDescent="0.25">
      <c r="A3322" s="104">
        <v>19495</v>
      </c>
      <c r="B3322" s="104" t="s">
        <v>947</v>
      </c>
      <c r="C3322" s="104" t="s">
        <v>7513</v>
      </c>
      <c r="D3322" s="104" t="s">
        <v>7515</v>
      </c>
      <c r="E3322" s="2">
        <v>52779</v>
      </c>
      <c r="F3322" s="2">
        <v>52779</v>
      </c>
    </row>
    <row r="3323" spans="1:6" x14ac:dyDescent="0.25">
      <c r="A3323" s="104">
        <v>19497</v>
      </c>
      <c r="B3323" s="104" t="s">
        <v>947</v>
      </c>
      <c r="C3323" s="104" t="s">
        <v>10043</v>
      </c>
      <c r="D3323" s="104" t="s">
        <v>10045</v>
      </c>
      <c r="E3323" s="2">
        <v>21509</v>
      </c>
      <c r="F3323" s="2">
        <v>21509</v>
      </c>
    </row>
    <row r="3324" spans="1:6" x14ac:dyDescent="0.25">
      <c r="A3324" s="104">
        <v>19523</v>
      </c>
      <c r="B3324" s="104" t="s">
        <v>947</v>
      </c>
      <c r="C3324" s="104" t="s">
        <v>9084</v>
      </c>
      <c r="D3324" s="104" t="s">
        <v>9086</v>
      </c>
      <c r="E3324" s="2">
        <v>30680</v>
      </c>
      <c r="F3324" s="2">
        <v>30680</v>
      </c>
    </row>
    <row r="3325" spans="1:6" x14ac:dyDescent="0.25">
      <c r="A3325" s="104">
        <v>208202</v>
      </c>
      <c r="B3325" s="104" t="s">
        <v>947</v>
      </c>
      <c r="C3325" s="104" t="s">
        <v>18352</v>
      </c>
      <c r="D3325" s="104" t="s">
        <v>18353</v>
      </c>
      <c r="E3325" s="2">
        <v>478</v>
      </c>
      <c r="F3325" s="2">
        <v>478</v>
      </c>
    </row>
    <row r="3326" spans="1:6" x14ac:dyDescent="0.25">
      <c r="A3326" s="104">
        <v>866310</v>
      </c>
      <c r="B3326" s="104" t="s">
        <v>947</v>
      </c>
      <c r="C3326" s="104" t="s">
        <v>21537</v>
      </c>
      <c r="D3326" s="104" t="s">
        <v>21538</v>
      </c>
      <c r="E3326" s="2">
        <v>11639</v>
      </c>
      <c r="F3326" s="2">
        <v>11639</v>
      </c>
    </row>
    <row r="3327" spans="1:6" x14ac:dyDescent="0.25">
      <c r="A3327" s="104">
        <v>19500</v>
      </c>
      <c r="B3327" s="104" t="s">
        <v>947</v>
      </c>
      <c r="C3327" s="104" t="s">
        <v>7498</v>
      </c>
      <c r="D3327" s="104" t="s">
        <v>7500</v>
      </c>
      <c r="E3327" s="2">
        <v>31664</v>
      </c>
      <c r="F3327" s="2">
        <v>31664</v>
      </c>
    </row>
    <row r="3328" spans="1:6" x14ac:dyDescent="0.25">
      <c r="A3328" s="104">
        <v>831623</v>
      </c>
      <c r="B3328" s="104" t="s">
        <v>947</v>
      </c>
      <c r="C3328" s="104" t="s">
        <v>16918</v>
      </c>
      <c r="D3328" s="104" t="s">
        <v>16920</v>
      </c>
      <c r="E3328" s="2">
        <v>27278</v>
      </c>
      <c r="F3328" s="2">
        <v>27278</v>
      </c>
    </row>
    <row r="3329" spans="1:6" x14ac:dyDescent="0.25">
      <c r="A3329" s="104">
        <v>19528</v>
      </c>
      <c r="B3329" s="104" t="s">
        <v>947</v>
      </c>
      <c r="C3329" s="104" t="s">
        <v>5300</v>
      </c>
      <c r="D3329" s="104" t="s">
        <v>21539</v>
      </c>
      <c r="E3329" s="2">
        <v>0</v>
      </c>
      <c r="F3329" s="2">
        <v>0</v>
      </c>
    </row>
    <row r="3330" spans="1:6" x14ac:dyDescent="0.25">
      <c r="A3330" s="104">
        <v>733793</v>
      </c>
      <c r="B3330" s="104" t="s">
        <v>947</v>
      </c>
      <c r="C3330" s="104" t="s">
        <v>5477</v>
      </c>
      <c r="D3330" s="104" t="s">
        <v>5479</v>
      </c>
      <c r="E3330" s="2">
        <v>109583</v>
      </c>
      <c r="F3330" s="2">
        <v>109583</v>
      </c>
    </row>
    <row r="3331" spans="1:6" x14ac:dyDescent="0.25">
      <c r="A3331" s="104">
        <v>19501</v>
      </c>
      <c r="B3331" s="104" t="s">
        <v>947</v>
      </c>
      <c r="C3331" s="104" t="s">
        <v>7318</v>
      </c>
      <c r="D3331" s="104" t="s">
        <v>7320</v>
      </c>
      <c r="E3331" s="2">
        <v>39210</v>
      </c>
      <c r="F3331" s="2">
        <v>39210</v>
      </c>
    </row>
    <row r="3332" spans="1:6" x14ac:dyDescent="0.25">
      <c r="A3332" s="104">
        <v>666150</v>
      </c>
      <c r="B3332" s="104" t="s">
        <v>947</v>
      </c>
      <c r="C3332" s="104" t="s">
        <v>12255</v>
      </c>
      <c r="D3332" s="104" t="s">
        <v>12257</v>
      </c>
      <c r="E3332" s="2">
        <v>12166</v>
      </c>
      <c r="F3332" s="2">
        <v>12166</v>
      </c>
    </row>
    <row r="3333" spans="1:6" x14ac:dyDescent="0.25">
      <c r="A3333" s="104">
        <v>19503</v>
      </c>
      <c r="B3333" s="104" t="s">
        <v>947</v>
      </c>
      <c r="C3333" s="104" t="s">
        <v>5792</v>
      </c>
      <c r="D3333" s="104" t="s">
        <v>5794</v>
      </c>
      <c r="E3333" s="2">
        <v>59890</v>
      </c>
      <c r="F3333" s="2">
        <v>59890</v>
      </c>
    </row>
    <row r="3334" spans="1:6" x14ac:dyDescent="0.25">
      <c r="A3334" s="104">
        <v>19504</v>
      </c>
      <c r="B3334" s="104" t="s">
        <v>947</v>
      </c>
      <c r="C3334" s="104" t="s">
        <v>3420</v>
      </c>
      <c r="D3334" s="104" t="s">
        <v>3422</v>
      </c>
      <c r="E3334" s="2">
        <v>180813</v>
      </c>
      <c r="F3334" s="2">
        <v>180813</v>
      </c>
    </row>
    <row r="3335" spans="1:6" x14ac:dyDescent="0.25">
      <c r="A3335" s="104">
        <v>19505</v>
      </c>
      <c r="B3335" s="104" t="s">
        <v>947</v>
      </c>
      <c r="C3335" s="104" t="s">
        <v>5843</v>
      </c>
      <c r="D3335" s="104" t="s">
        <v>5845</v>
      </c>
      <c r="E3335" s="2">
        <v>80584</v>
      </c>
      <c r="F3335" s="2">
        <v>80584</v>
      </c>
    </row>
    <row r="3336" spans="1:6" x14ac:dyDescent="0.25">
      <c r="A3336" s="104">
        <v>19507</v>
      </c>
      <c r="B3336" s="104" t="s">
        <v>947</v>
      </c>
      <c r="C3336" s="104" t="s">
        <v>12423</v>
      </c>
      <c r="D3336" s="104" t="s">
        <v>12425</v>
      </c>
      <c r="E3336" s="2">
        <v>10040</v>
      </c>
      <c r="F3336" s="2">
        <v>10040</v>
      </c>
    </row>
    <row r="3337" spans="1:6" x14ac:dyDescent="0.25">
      <c r="A3337" s="104">
        <v>19508</v>
      </c>
      <c r="B3337" s="104" t="s">
        <v>947</v>
      </c>
      <c r="C3337" s="104" t="s">
        <v>3151</v>
      </c>
      <c r="D3337" s="104" t="s">
        <v>3153</v>
      </c>
      <c r="E3337" s="2">
        <v>200888</v>
      </c>
      <c r="F3337" s="2">
        <v>200888</v>
      </c>
    </row>
    <row r="3338" spans="1:6" x14ac:dyDescent="0.25">
      <c r="A3338" s="104">
        <v>202821</v>
      </c>
      <c r="B3338" s="104" t="s">
        <v>947</v>
      </c>
      <c r="C3338" s="104" t="s">
        <v>6887</v>
      </c>
      <c r="D3338" s="104" t="s">
        <v>6889</v>
      </c>
      <c r="E3338" s="2">
        <v>55170</v>
      </c>
      <c r="F3338" s="2">
        <v>55170</v>
      </c>
    </row>
    <row r="3339" spans="1:6" x14ac:dyDescent="0.25">
      <c r="A3339" s="104">
        <v>19509</v>
      </c>
      <c r="B3339" s="104" t="s">
        <v>947</v>
      </c>
      <c r="C3339" s="104" t="s">
        <v>3895</v>
      </c>
      <c r="D3339" s="104" t="s">
        <v>3897</v>
      </c>
      <c r="E3339" s="2">
        <v>58789</v>
      </c>
      <c r="F3339" s="2">
        <v>58789</v>
      </c>
    </row>
    <row r="3340" spans="1:6" x14ac:dyDescent="0.25">
      <c r="A3340" s="104">
        <v>19511</v>
      </c>
      <c r="B3340" s="104" t="s">
        <v>947</v>
      </c>
      <c r="C3340" s="104" t="s">
        <v>4567</v>
      </c>
      <c r="D3340" s="104" t="s">
        <v>4569</v>
      </c>
      <c r="E3340" s="2">
        <v>137011</v>
      </c>
      <c r="F3340" s="2">
        <v>137011</v>
      </c>
    </row>
    <row r="3341" spans="1:6" x14ac:dyDescent="0.25">
      <c r="A3341" s="104">
        <v>19512</v>
      </c>
      <c r="B3341" s="104" t="s">
        <v>947</v>
      </c>
      <c r="C3341" s="104" t="s">
        <v>11370</v>
      </c>
      <c r="D3341" s="104" t="s">
        <v>11372</v>
      </c>
      <c r="E3341" s="2">
        <v>14786</v>
      </c>
      <c r="F3341" s="2">
        <v>14786</v>
      </c>
    </row>
    <row r="3342" spans="1:6" x14ac:dyDescent="0.25">
      <c r="A3342" s="104">
        <v>680754</v>
      </c>
      <c r="B3342" s="104" t="s">
        <v>947</v>
      </c>
      <c r="C3342" s="104" t="s">
        <v>11633</v>
      </c>
      <c r="D3342" s="104" t="s">
        <v>11635</v>
      </c>
      <c r="E3342" s="2">
        <v>16108</v>
      </c>
      <c r="F3342" s="2">
        <v>16108</v>
      </c>
    </row>
    <row r="3343" spans="1:6" x14ac:dyDescent="0.25">
      <c r="A3343" s="104">
        <v>25195</v>
      </c>
      <c r="B3343" s="104" t="s">
        <v>947</v>
      </c>
      <c r="C3343" s="104" t="s">
        <v>7888</v>
      </c>
      <c r="D3343" s="104" t="s">
        <v>7890</v>
      </c>
      <c r="E3343" s="2">
        <v>36512</v>
      </c>
      <c r="F3343" s="2">
        <v>36512</v>
      </c>
    </row>
    <row r="3344" spans="1:6" x14ac:dyDescent="0.25">
      <c r="A3344" s="104">
        <v>27209</v>
      </c>
      <c r="B3344" s="104" t="s">
        <v>947</v>
      </c>
      <c r="C3344" s="104" t="s">
        <v>5840</v>
      </c>
      <c r="D3344" s="104" t="s">
        <v>5842</v>
      </c>
      <c r="E3344" s="2">
        <v>36070</v>
      </c>
      <c r="F3344" s="2">
        <v>36070</v>
      </c>
    </row>
    <row r="3345" spans="1:6" x14ac:dyDescent="0.25">
      <c r="A3345" s="104">
        <v>27668</v>
      </c>
      <c r="B3345" s="104" t="s">
        <v>947</v>
      </c>
      <c r="C3345" s="104" t="s">
        <v>9240</v>
      </c>
      <c r="D3345" s="104" t="s">
        <v>9242</v>
      </c>
      <c r="E3345" s="2">
        <v>20366</v>
      </c>
      <c r="F3345" s="2">
        <v>20366</v>
      </c>
    </row>
    <row r="3346" spans="1:6" x14ac:dyDescent="0.25">
      <c r="A3346" s="104">
        <v>26432</v>
      </c>
      <c r="B3346" s="104" t="s">
        <v>947</v>
      </c>
      <c r="C3346" s="104" t="s">
        <v>9081</v>
      </c>
      <c r="D3346" s="104" t="s">
        <v>9083</v>
      </c>
      <c r="E3346" s="2">
        <v>44922</v>
      </c>
      <c r="F3346" s="2">
        <v>44922</v>
      </c>
    </row>
    <row r="3347" spans="1:6" x14ac:dyDescent="0.25">
      <c r="A3347" s="104">
        <v>749401</v>
      </c>
      <c r="B3347" s="104" t="s">
        <v>947</v>
      </c>
      <c r="C3347" s="104" t="s">
        <v>13075</v>
      </c>
      <c r="D3347" s="104" t="s">
        <v>13077</v>
      </c>
      <c r="E3347" s="2">
        <v>8258</v>
      </c>
      <c r="F3347" s="2">
        <v>8258</v>
      </c>
    </row>
    <row r="3348" spans="1:6" x14ac:dyDescent="0.25">
      <c r="A3348" s="104">
        <v>207307</v>
      </c>
      <c r="B3348" s="104" t="s">
        <v>947</v>
      </c>
      <c r="C3348" s="104" t="s">
        <v>21912</v>
      </c>
      <c r="D3348" s="104" t="s">
        <v>21913</v>
      </c>
      <c r="E3348" s="2">
        <v>2624</v>
      </c>
      <c r="F3348" s="2">
        <v>2624</v>
      </c>
    </row>
    <row r="3349" spans="1:6" x14ac:dyDescent="0.25">
      <c r="A3349" s="104">
        <v>23715</v>
      </c>
      <c r="B3349" s="104" t="s">
        <v>947</v>
      </c>
      <c r="C3349" s="104" t="s">
        <v>17155</v>
      </c>
      <c r="D3349" s="104" t="s">
        <v>17157</v>
      </c>
      <c r="E3349" s="2">
        <v>1728</v>
      </c>
      <c r="F3349" s="2">
        <v>1728</v>
      </c>
    </row>
    <row r="3350" spans="1:6" x14ac:dyDescent="0.25">
      <c r="A3350" s="104">
        <v>23648</v>
      </c>
      <c r="B3350" s="104" t="s">
        <v>947</v>
      </c>
      <c r="C3350" s="104" t="s">
        <v>5816</v>
      </c>
      <c r="D3350" s="104" t="s">
        <v>21851</v>
      </c>
      <c r="E3350" s="2">
        <v>62782</v>
      </c>
      <c r="F3350" s="2">
        <v>62782</v>
      </c>
    </row>
    <row r="3351" spans="1:6" x14ac:dyDescent="0.25">
      <c r="A3351" s="104">
        <v>27905</v>
      </c>
      <c r="B3351" s="104" t="s">
        <v>947</v>
      </c>
      <c r="C3351" s="104" t="s">
        <v>22604</v>
      </c>
      <c r="D3351" s="104" t="s">
        <v>22605</v>
      </c>
      <c r="E3351" s="2">
        <v>49585</v>
      </c>
      <c r="F3351" s="2">
        <v>49585</v>
      </c>
    </row>
    <row r="3352" spans="1:6" x14ac:dyDescent="0.25">
      <c r="A3352" s="104">
        <v>19832</v>
      </c>
      <c r="B3352" s="104" t="s">
        <v>947</v>
      </c>
      <c r="C3352" s="104" t="s">
        <v>4679</v>
      </c>
      <c r="D3352" s="104" t="s">
        <v>4681</v>
      </c>
      <c r="E3352" s="2">
        <v>143655</v>
      </c>
      <c r="F3352" s="2">
        <v>143655</v>
      </c>
    </row>
    <row r="3353" spans="1:6" x14ac:dyDescent="0.25">
      <c r="A3353" s="104">
        <v>19833</v>
      </c>
      <c r="B3353" s="104" t="s">
        <v>947</v>
      </c>
      <c r="C3353" s="104" t="s">
        <v>8575</v>
      </c>
      <c r="D3353" s="104" t="s">
        <v>8577</v>
      </c>
      <c r="E3353" s="2">
        <v>31390</v>
      </c>
      <c r="F3353" s="2">
        <v>31390</v>
      </c>
    </row>
    <row r="3354" spans="1:6" x14ac:dyDescent="0.25">
      <c r="A3354" s="104">
        <v>19834</v>
      </c>
      <c r="B3354" s="104" t="s">
        <v>947</v>
      </c>
      <c r="C3354" s="104" t="s">
        <v>8647</v>
      </c>
      <c r="D3354" s="104" t="s">
        <v>8649</v>
      </c>
      <c r="E3354" s="2">
        <v>46386</v>
      </c>
      <c r="F3354" s="2">
        <v>46386</v>
      </c>
    </row>
    <row r="3355" spans="1:6" x14ac:dyDescent="0.25">
      <c r="A3355" s="104">
        <v>19840</v>
      </c>
      <c r="B3355" s="104" t="s">
        <v>947</v>
      </c>
      <c r="C3355" s="104" t="s">
        <v>14519</v>
      </c>
      <c r="D3355" s="104" t="s">
        <v>14521</v>
      </c>
      <c r="E3355" s="2">
        <v>9174</v>
      </c>
      <c r="F3355" s="2">
        <v>9174</v>
      </c>
    </row>
    <row r="3356" spans="1:6" x14ac:dyDescent="0.25">
      <c r="A3356" s="104">
        <v>579511</v>
      </c>
      <c r="B3356" s="104" t="s">
        <v>947</v>
      </c>
      <c r="C3356" s="104" t="s">
        <v>6100</v>
      </c>
      <c r="D3356" s="104" t="s">
        <v>6102</v>
      </c>
      <c r="E3356" s="2">
        <v>64215</v>
      </c>
      <c r="F3356" s="2">
        <v>64215</v>
      </c>
    </row>
    <row r="3357" spans="1:6" x14ac:dyDescent="0.25">
      <c r="A3357" s="104">
        <v>447229</v>
      </c>
      <c r="B3357" s="104" t="s">
        <v>947</v>
      </c>
      <c r="C3357" s="104" t="s">
        <v>7933</v>
      </c>
      <c r="D3357" s="104" t="s">
        <v>7935</v>
      </c>
      <c r="E3357" s="2">
        <v>3463</v>
      </c>
      <c r="F3357" s="2">
        <v>3463</v>
      </c>
    </row>
    <row r="3358" spans="1:6" x14ac:dyDescent="0.25">
      <c r="A3358" s="104">
        <v>26070</v>
      </c>
      <c r="B3358" s="104" t="s">
        <v>947</v>
      </c>
      <c r="C3358" s="104" t="s">
        <v>16481</v>
      </c>
      <c r="D3358" s="104" t="s">
        <v>22051</v>
      </c>
      <c r="E3358" s="2">
        <v>1609</v>
      </c>
      <c r="F3358" s="2">
        <v>1609</v>
      </c>
    </row>
    <row r="3359" spans="1:6" x14ac:dyDescent="0.25">
      <c r="A3359" s="104">
        <v>19801</v>
      </c>
      <c r="B3359" s="104" t="s">
        <v>947</v>
      </c>
      <c r="C3359" s="104" t="s">
        <v>1787</v>
      </c>
      <c r="D3359" s="104" t="s">
        <v>1789</v>
      </c>
      <c r="E3359" s="2">
        <v>277905</v>
      </c>
      <c r="F3359" s="2">
        <v>277905</v>
      </c>
    </row>
    <row r="3360" spans="1:6" x14ac:dyDescent="0.25">
      <c r="A3360" s="104">
        <v>836911</v>
      </c>
      <c r="B3360" s="104" t="s">
        <v>947</v>
      </c>
      <c r="C3360" s="104" t="s">
        <v>22175</v>
      </c>
      <c r="D3360" s="104" t="s">
        <v>22176</v>
      </c>
      <c r="E3360" s="2">
        <v>15533</v>
      </c>
      <c r="F3360" s="2">
        <v>15533</v>
      </c>
    </row>
    <row r="3361" spans="1:6" x14ac:dyDescent="0.25">
      <c r="A3361" s="104">
        <v>27885</v>
      </c>
      <c r="B3361" s="104" t="s">
        <v>947</v>
      </c>
      <c r="C3361" s="104" t="s">
        <v>18256</v>
      </c>
      <c r="D3361" s="104" t="s">
        <v>18257</v>
      </c>
      <c r="E3361" s="2">
        <v>7876</v>
      </c>
      <c r="F3361" s="2">
        <v>7876</v>
      </c>
    </row>
    <row r="3362" spans="1:6" x14ac:dyDescent="0.25">
      <c r="A3362" s="104">
        <v>28211</v>
      </c>
      <c r="B3362" s="104" t="s">
        <v>947</v>
      </c>
      <c r="C3362" s="104" t="s">
        <v>6079</v>
      </c>
      <c r="D3362" s="104" t="s">
        <v>6081</v>
      </c>
      <c r="E3362" s="2">
        <v>81251</v>
      </c>
      <c r="F3362" s="2">
        <v>81251</v>
      </c>
    </row>
    <row r="3363" spans="1:6" x14ac:dyDescent="0.25">
      <c r="A3363" s="104">
        <v>732303</v>
      </c>
      <c r="B3363" s="104" t="s">
        <v>947</v>
      </c>
      <c r="C3363" s="104" t="s">
        <v>15561</v>
      </c>
      <c r="D3363" s="104" t="s">
        <v>15563</v>
      </c>
      <c r="E3363" s="2">
        <v>7904</v>
      </c>
      <c r="F3363" s="2">
        <v>7904</v>
      </c>
    </row>
    <row r="3364" spans="1:6" x14ac:dyDescent="0.25">
      <c r="A3364" s="104">
        <v>28224</v>
      </c>
      <c r="B3364" s="104" t="s">
        <v>947</v>
      </c>
      <c r="C3364" s="104" t="s">
        <v>13202</v>
      </c>
      <c r="D3364" s="104" t="s">
        <v>13204</v>
      </c>
      <c r="E3364" s="2">
        <v>9505</v>
      </c>
      <c r="F3364" s="2">
        <v>9505</v>
      </c>
    </row>
    <row r="3365" spans="1:6" x14ac:dyDescent="0.25">
      <c r="A3365" s="104">
        <v>28216</v>
      </c>
      <c r="B3365" s="104" t="s">
        <v>947</v>
      </c>
      <c r="C3365" s="104" t="s">
        <v>6693</v>
      </c>
      <c r="D3365" s="104" t="s">
        <v>6695</v>
      </c>
      <c r="E3365" s="2">
        <v>24532</v>
      </c>
      <c r="F3365" s="2">
        <v>24532</v>
      </c>
    </row>
    <row r="3366" spans="1:6" x14ac:dyDescent="0.25">
      <c r="A3366" s="104">
        <v>25748</v>
      </c>
      <c r="B3366" s="104" t="s">
        <v>947</v>
      </c>
      <c r="C3366" s="104" t="s">
        <v>7702</v>
      </c>
      <c r="D3366" s="104" t="s">
        <v>7704</v>
      </c>
      <c r="E3366" s="2">
        <v>54102</v>
      </c>
      <c r="F3366" s="2">
        <v>54102</v>
      </c>
    </row>
    <row r="3367" spans="1:6" x14ac:dyDescent="0.25">
      <c r="A3367" s="104">
        <v>25752</v>
      </c>
      <c r="B3367" s="104" t="s">
        <v>947</v>
      </c>
      <c r="C3367" s="104" t="s">
        <v>18765</v>
      </c>
      <c r="D3367" s="104" t="s">
        <v>18766</v>
      </c>
      <c r="E3367" s="2">
        <v>6426</v>
      </c>
      <c r="F3367" s="2">
        <v>6426</v>
      </c>
    </row>
    <row r="3368" spans="1:6" x14ac:dyDescent="0.25">
      <c r="A3368" s="104">
        <v>26209</v>
      </c>
      <c r="B3368" s="104" t="s">
        <v>947</v>
      </c>
      <c r="C3368" s="104" t="s">
        <v>9831</v>
      </c>
      <c r="D3368" s="104" t="s">
        <v>9833</v>
      </c>
      <c r="E3368" s="2">
        <v>96547</v>
      </c>
      <c r="F3368" s="2">
        <v>96547</v>
      </c>
    </row>
    <row r="3369" spans="1:6" x14ac:dyDescent="0.25">
      <c r="A3369" s="104">
        <v>28212</v>
      </c>
      <c r="B3369" s="104" t="s">
        <v>947</v>
      </c>
      <c r="C3369" s="104" t="s">
        <v>12937</v>
      </c>
      <c r="D3369" s="104" t="s">
        <v>12939</v>
      </c>
      <c r="E3369" s="2">
        <v>9012</v>
      </c>
      <c r="F3369" s="2">
        <v>9012</v>
      </c>
    </row>
    <row r="3370" spans="1:6" x14ac:dyDescent="0.25">
      <c r="A3370" s="104">
        <v>26711</v>
      </c>
      <c r="B3370" s="104" t="s">
        <v>947</v>
      </c>
      <c r="C3370" s="104" t="s">
        <v>8218</v>
      </c>
      <c r="D3370" s="104" t="s">
        <v>8220</v>
      </c>
      <c r="E3370" s="2">
        <v>34422</v>
      </c>
      <c r="F3370" s="2">
        <v>34422</v>
      </c>
    </row>
    <row r="3371" spans="1:6" x14ac:dyDescent="0.25">
      <c r="A3371" s="104">
        <v>209451</v>
      </c>
      <c r="B3371" s="104" t="s">
        <v>947</v>
      </c>
      <c r="C3371" s="104" t="s">
        <v>14741</v>
      </c>
      <c r="D3371" s="104" t="s">
        <v>14743</v>
      </c>
      <c r="E3371" s="2">
        <v>112687</v>
      </c>
      <c r="F3371" s="2">
        <v>112687</v>
      </c>
    </row>
    <row r="3372" spans="1:6" x14ac:dyDescent="0.25">
      <c r="A3372" s="104">
        <v>202620</v>
      </c>
      <c r="B3372" s="104" t="s">
        <v>947</v>
      </c>
      <c r="C3372" s="104" t="s">
        <v>9486</v>
      </c>
      <c r="D3372" s="104" t="s">
        <v>9488</v>
      </c>
      <c r="E3372" s="2">
        <v>21353</v>
      </c>
      <c r="F3372" s="2">
        <v>21353</v>
      </c>
    </row>
    <row r="3373" spans="1:6" x14ac:dyDescent="0.25">
      <c r="A3373" s="104">
        <v>711277</v>
      </c>
      <c r="B3373" s="104" t="s">
        <v>947</v>
      </c>
      <c r="C3373" s="104" t="s">
        <v>22113</v>
      </c>
      <c r="D3373" s="104" t="s">
        <v>22114</v>
      </c>
      <c r="E3373" s="2">
        <v>3519</v>
      </c>
      <c r="F3373" s="2">
        <v>3519</v>
      </c>
    </row>
    <row r="3374" spans="1:6" x14ac:dyDescent="0.25">
      <c r="A3374" s="104">
        <v>516436</v>
      </c>
      <c r="B3374" s="104" t="s">
        <v>947</v>
      </c>
      <c r="C3374" s="104" t="s">
        <v>10732</v>
      </c>
      <c r="D3374" s="104" t="s">
        <v>10734</v>
      </c>
      <c r="E3374" s="2">
        <v>29466</v>
      </c>
      <c r="F3374" s="2">
        <v>29466</v>
      </c>
    </row>
    <row r="3375" spans="1:6" x14ac:dyDescent="0.25">
      <c r="A3375" s="104">
        <v>745522</v>
      </c>
      <c r="B3375" s="104" t="s">
        <v>947</v>
      </c>
      <c r="C3375" s="104" t="s">
        <v>12390</v>
      </c>
      <c r="D3375" s="104" t="s">
        <v>12392</v>
      </c>
      <c r="E3375" s="2">
        <v>6033</v>
      </c>
      <c r="F3375" s="2">
        <v>6033</v>
      </c>
    </row>
    <row r="3376" spans="1:6" x14ac:dyDescent="0.25">
      <c r="A3376" s="104">
        <v>27035</v>
      </c>
      <c r="B3376" s="104" t="s">
        <v>947</v>
      </c>
      <c r="C3376" s="104" t="s">
        <v>15080</v>
      </c>
      <c r="D3376" s="104" t="s">
        <v>15082</v>
      </c>
      <c r="E3376" s="2">
        <v>16100</v>
      </c>
      <c r="F3376" s="2">
        <v>16100</v>
      </c>
    </row>
    <row r="3377" spans="1:6" x14ac:dyDescent="0.25">
      <c r="A3377" s="104">
        <v>27222</v>
      </c>
      <c r="B3377" s="104" t="s">
        <v>947</v>
      </c>
      <c r="C3377" s="104" t="s">
        <v>7450</v>
      </c>
      <c r="D3377" s="104" t="s">
        <v>7452</v>
      </c>
      <c r="E3377" s="2">
        <v>54063</v>
      </c>
      <c r="F3377" s="2">
        <v>54063</v>
      </c>
    </row>
    <row r="3378" spans="1:6" x14ac:dyDescent="0.25">
      <c r="A3378" s="104">
        <v>21788</v>
      </c>
      <c r="B3378" s="104" t="s">
        <v>947</v>
      </c>
      <c r="C3378" s="104" t="s">
        <v>13253</v>
      </c>
      <c r="D3378" s="104" t="s">
        <v>13255</v>
      </c>
      <c r="E3378" s="2">
        <v>15958</v>
      </c>
      <c r="F3378" s="2">
        <v>15958</v>
      </c>
    </row>
    <row r="3379" spans="1:6" x14ac:dyDescent="0.25">
      <c r="A3379" s="104">
        <v>21789</v>
      </c>
      <c r="B3379" s="104" t="s">
        <v>947</v>
      </c>
      <c r="C3379" s="104" t="s">
        <v>12396</v>
      </c>
      <c r="D3379" s="104" t="s">
        <v>12398</v>
      </c>
      <c r="E3379" s="2">
        <v>19310</v>
      </c>
      <c r="F3379" s="2">
        <v>19310</v>
      </c>
    </row>
    <row r="3380" spans="1:6" x14ac:dyDescent="0.25">
      <c r="A3380" s="104">
        <v>27037</v>
      </c>
      <c r="B3380" s="104" t="s">
        <v>947</v>
      </c>
      <c r="C3380" s="104" t="s">
        <v>5974</v>
      </c>
      <c r="D3380" s="104" t="s">
        <v>5976</v>
      </c>
      <c r="E3380" s="2">
        <v>36720</v>
      </c>
      <c r="F3380" s="2">
        <v>36720</v>
      </c>
    </row>
    <row r="3381" spans="1:6" x14ac:dyDescent="0.25">
      <c r="A3381" s="104">
        <v>27062</v>
      </c>
      <c r="B3381" s="104" t="s">
        <v>947</v>
      </c>
      <c r="C3381" s="104" t="s">
        <v>18450</v>
      </c>
      <c r="D3381" s="104" t="s">
        <v>18451</v>
      </c>
      <c r="E3381" s="2">
        <v>26438</v>
      </c>
      <c r="F3381" s="2">
        <v>26438</v>
      </c>
    </row>
    <row r="3382" spans="1:6" x14ac:dyDescent="0.25">
      <c r="A3382" s="104">
        <v>193357</v>
      </c>
      <c r="B3382" s="104" t="s">
        <v>947</v>
      </c>
      <c r="C3382" s="104" t="s">
        <v>6127</v>
      </c>
      <c r="D3382" s="104" t="s">
        <v>6129</v>
      </c>
      <c r="E3382" s="2">
        <v>33651</v>
      </c>
      <c r="F3382" s="2">
        <v>33651</v>
      </c>
    </row>
    <row r="3383" spans="1:6" x14ac:dyDescent="0.25">
      <c r="A3383" s="104">
        <v>27053</v>
      </c>
      <c r="B3383" s="104" t="s">
        <v>947</v>
      </c>
      <c r="C3383" s="104" t="s">
        <v>6052</v>
      </c>
      <c r="D3383" s="104" t="s">
        <v>6054</v>
      </c>
      <c r="E3383" s="2">
        <v>58495</v>
      </c>
      <c r="F3383" s="2">
        <v>58495</v>
      </c>
    </row>
    <row r="3384" spans="1:6" x14ac:dyDescent="0.25">
      <c r="A3384" s="104">
        <v>27065</v>
      </c>
      <c r="B3384" s="104" t="s">
        <v>947</v>
      </c>
      <c r="C3384" s="104" t="s">
        <v>2543</v>
      </c>
      <c r="D3384" s="104" t="s">
        <v>2545</v>
      </c>
      <c r="E3384" s="2">
        <v>218265</v>
      </c>
      <c r="F3384" s="2">
        <v>218265</v>
      </c>
    </row>
    <row r="3385" spans="1:6" x14ac:dyDescent="0.25">
      <c r="A3385" s="104">
        <v>198689</v>
      </c>
      <c r="B3385" s="104" t="s">
        <v>947</v>
      </c>
      <c r="C3385" s="104" t="s">
        <v>11859</v>
      </c>
      <c r="D3385" s="104" t="s">
        <v>11861</v>
      </c>
      <c r="E3385" s="2">
        <v>12791</v>
      </c>
      <c r="F3385" s="2">
        <v>12791</v>
      </c>
    </row>
    <row r="3386" spans="1:6" x14ac:dyDescent="0.25">
      <c r="A3386" s="104">
        <v>27060</v>
      </c>
      <c r="B3386" s="104" t="s">
        <v>947</v>
      </c>
      <c r="C3386" s="104" t="s">
        <v>7693</v>
      </c>
      <c r="D3386" s="104" t="s">
        <v>7695</v>
      </c>
      <c r="E3386" s="2">
        <v>17552</v>
      </c>
      <c r="F3386" s="2">
        <v>17552</v>
      </c>
    </row>
    <row r="3387" spans="1:6" x14ac:dyDescent="0.25">
      <c r="A3387" s="104">
        <v>27036</v>
      </c>
      <c r="B3387" s="104" t="s">
        <v>947</v>
      </c>
      <c r="C3387" s="104" t="s">
        <v>16164</v>
      </c>
      <c r="D3387" s="104" t="s">
        <v>16166</v>
      </c>
      <c r="E3387" s="2">
        <v>11983</v>
      </c>
      <c r="F3387" s="2">
        <v>11983</v>
      </c>
    </row>
    <row r="3388" spans="1:6" x14ac:dyDescent="0.25">
      <c r="A3388" s="104">
        <v>27067</v>
      </c>
      <c r="B3388" s="104" t="s">
        <v>947</v>
      </c>
      <c r="C3388" s="104" t="s">
        <v>7205</v>
      </c>
      <c r="D3388" s="104" t="s">
        <v>7207</v>
      </c>
      <c r="E3388" s="2">
        <v>67458</v>
      </c>
      <c r="F3388" s="2">
        <v>67458</v>
      </c>
    </row>
    <row r="3389" spans="1:6" x14ac:dyDescent="0.25">
      <c r="A3389" s="104">
        <v>27032</v>
      </c>
      <c r="B3389" s="104" t="s">
        <v>947</v>
      </c>
      <c r="C3389" s="104" t="s">
        <v>22115</v>
      </c>
      <c r="D3389" s="104" t="s">
        <v>22116</v>
      </c>
      <c r="E3389" s="2">
        <v>17797</v>
      </c>
      <c r="F3389" s="2">
        <v>17797</v>
      </c>
    </row>
    <row r="3390" spans="1:6" x14ac:dyDescent="0.25">
      <c r="A3390" s="104">
        <v>27045</v>
      </c>
      <c r="B3390" s="104" t="s">
        <v>947</v>
      </c>
      <c r="C3390" s="104" t="s">
        <v>5741</v>
      </c>
      <c r="D3390" s="104" t="s">
        <v>5743</v>
      </c>
      <c r="E3390" s="2">
        <v>23810</v>
      </c>
      <c r="F3390" s="2">
        <v>23810</v>
      </c>
    </row>
    <row r="3391" spans="1:6" x14ac:dyDescent="0.25">
      <c r="A3391" s="104">
        <v>146605</v>
      </c>
      <c r="B3391" s="104" t="s">
        <v>947</v>
      </c>
      <c r="C3391" s="104" t="s">
        <v>9393</v>
      </c>
      <c r="D3391" s="104" t="s">
        <v>9395</v>
      </c>
      <c r="E3391" s="2">
        <v>29327</v>
      </c>
      <c r="F3391" s="2">
        <v>29327</v>
      </c>
    </row>
    <row r="3392" spans="1:6" x14ac:dyDescent="0.25">
      <c r="A3392" s="104">
        <v>27046</v>
      </c>
      <c r="B3392" s="104" t="s">
        <v>947</v>
      </c>
      <c r="C3392" s="104" t="s">
        <v>16729</v>
      </c>
      <c r="D3392" s="104" t="s">
        <v>16731</v>
      </c>
      <c r="E3392" s="2">
        <v>1819</v>
      </c>
      <c r="F3392" s="2">
        <v>1819</v>
      </c>
    </row>
    <row r="3393" spans="1:6" x14ac:dyDescent="0.25">
      <c r="A3393" s="104">
        <v>27061</v>
      </c>
      <c r="B3393" s="104" t="s">
        <v>947</v>
      </c>
      <c r="C3393" s="104" t="s">
        <v>12015</v>
      </c>
      <c r="D3393" s="104" t="s">
        <v>12017</v>
      </c>
      <c r="E3393" s="2">
        <v>9751</v>
      </c>
      <c r="F3393" s="2">
        <v>9751</v>
      </c>
    </row>
    <row r="3394" spans="1:6" x14ac:dyDescent="0.25">
      <c r="A3394" s="104">
        <v>20665</v>
      </c>
      <c r="B3394" s="104" t="s">
        <v>947</v>
      </c>
      <c r="C3394" s="104" t="s">
        <v>3067</v>
      </c>
      <c r="D3394" s="104" t="s">
        <v>3069</v>
      </c>
      <c r="E3394" s="2">
        <v>133497</v>
      </c>
      <c r="F3394" s="2">
        <v>133497</v>
      </c>
    </row>
    <row r="3395" spans="1:6" x14ac:dyDescent="0.25">
      <c r="A3395" s="104">
        <v>23131</v>
      </c>
      <c r="B3395" s="104" t="s">
        <v>947</v>
      </c>
      <c r="C3395" s="104" t="s">
        <v>2489</v>
      </c>
      <c r="D3395" s="104" t="s">
        <v>2491</v>
      </c>
      <c r="E3395" s="2">
        <v>311908</v>
      </c>
      <c r="F3395" s="2">
        <v>311908</v>
      </c>
    </row>
    <row r="3396" spans="1:6" x14ac:dyDescent="0.25">
      <c r="A3396" s="104">
        <v>26529</v>
      </c>
      <c r="B3396" s="104" t="s">
        <v>947</v>
      </c>
      <c r="C3396" s="104" t="s">
        <v>2165</v>
      </c>
      <c r="D3396" s="104" t="s">
        <v>2167</v>
      </c>
      <c r="E3396" s="2">
        <v>329761</v>
      </c>
      <c r="F3396" s="2">
        <v>329761</v>
      </c>
    </row>
    <row r="3397" spans="1:6" x14ac:dyDescent="0.25">
      <c r="A3397" s="104">
        <v>27392</v>
      </c>
      <c r="B3397" s="104" t="s">
        <v>947</v>
      </c>
      <c r="C3397" s="104" t="s">
        <v>10118</v>
      </c>
      <c r="D3397" s="104" t="s">
        <v>10120</v>
      </c>
      <c r="E3397" s="2">
        <v>22182</v>
      </c>
      <c r="F3397" s="2">
        <v>22182</v>
      </c>
    </row>
    <row r="3398" spans="1:6" x14ac:dyDescent="0.25">
      <c r="A3398" s="104">
        <v>209154</v>
      </c>
      <c r="B3398" s="104" t="s">
        <v>947</v>
      </c>
      <c r="C3398" s="104" t="s">
        <v>10510</v>
      </c>
      <c r="D3398" s="104" t="s">
        <v>10512</v>
      </c>
      <c r="E3398" s="2">
        <v>8215</v>
      </c>
      <c r="F3398" s="2">
        <v>8215</v>
      </c>
    </row>
    <row r="3399" spans="1:6" x14ac:dyDescent="0.25">
      <c r="A3399" s="104">
        <v>191574</v>
      </c>
      <c r="B3399" s="104" t="s">
        <v>947</v>
      </c>
      <c r="C3399" s="104" t="s">
        <v>16813</v>
      </c>
      <c r="D3399" s="104" t="s">
        <v>22177</v>
      </c>
      <c r="E3399" s="2">
        <v>5077</v>
      </c>
      <c r="F3399" s="2">
        <v>5077</v>
      </c>
    </row>
    <row r="3400" spans="1:6" x14ac:dyDescent="0.25">
      <c r="A3400" s="104">
        <v>27433</v>
      </c>
      <c r="B3400" s="104" t="s">
        <v>947</v>
      </c>
      <c r="C3400" s="104" t="s">
        <v>2327</v>
      </c>
      <c r="D3400" s="104" t="s">
        <v>2329</v>
      </c>
      <c r="E3400" s="2">
        <v>283860</v>
      </c>
      <c r="F3400" s="2">
        <v>283860</v>
      </c>
    </row>
    <row r="3401" spans="1:6" x14ac:dyDescent="0.25">
      <c r="A3401" s="104">
        <v>27402</v>
      </c>
      <c r="B3401" s="104" t="s">
        <v>947</v>
      </c>
      <c r="C3401" s="104" t="s">
        <v>9852</v>
      </c>
      <c r="D3401" s="104" t="s">
        <v>9854</v>
      </c>
      <c r="E3401" s="2">
        <v>27111</v>
      </c>
      <c r="F3401" s="2">
        <v>27111</v>
      </c>
    </row>
    <row r="3402" spans="1:6" x14ac:dyDescent="0.25">
      <c r="A3402" s="104">
        <v>513721</v>
      </c>
      <c r="B3402" s="104" t="s">
        <v>947</v>
      </c>
      <c r="C3402" s="104" t="s">
        <v>9777</v>
      </c>
      <c r="D3402" s="104" t="s">
        <v>22178</v>
      </c>
      <c r="E3402" s="2">
        <v>24254</v>
      </c>
      <c r="F3402" s="2">
        <v>24254</v>
      </c>
    </row>
    <row r="3403" spans="1:6" x14ac:dyDescent="0.25">
      <c r="A3403" s="104">
        <v>27416</v>
      </c>
      <c r="B3403" s="104" t="s">
        <v>947</v>
      </c>
      <c r="C3403" s="104" t="s">
        <v>1907</v>
      </c>
      <c r="D3403" s="104" t="s">
        <v>1909</v>
      </c>
      <c r="E3403" s="2">
        <v>303393</v>
      </c>
      <c r="F3403" s="2">
        <v>303393</v>
      </c>
    </row>
    <row r="3404" spans="1:6" x14ac:dyDescent="0.25">
      <c r="A3404" s="104">
        <v>27405</v>
      </c>
      <c r="B3404" s="104" t="s">
        <v>947</v>
      </c>
      <c r="C3404" s="104" t="s">
        <v>16185</v>
      </c>
      <c r="D3404" s="104" t="s">
        <v>16187</v>
      </c>
      <c r="E3404" s="2">
        <v>18477</v>
      </c>
      <c r="F3404" s="2">
        <v>18477</v>
      </c>
    </row>
    <row r="3405" spans="1:6" x14ac:dyDescent="0.25">
      <c r="A3405" s="104">
        <v>27407</v>
      </c>
      <c r="B3405" s="104" t="s">
        <v>947</v>
      </c>
      <c r="C3405" s="104" t="s">
        <v>11768</v>
      </c>
      <c r="D3405" s="104" t="s">
        <v>11770</v>
      </c>
      <c r="E3405" s="2">
        <v>35710</v>
      </c>
      <c r="F3405" s="2">
        <v>35710</v>
      </c>
    </row>
    <row r="3406" spans="1:6" x14ac:dyDescent="0.25">
      <c r="A3406" s="104">
        <v>27409</v>
      </c>
      <c r="B3406" s="104" t="s">
        <v>947</v>
      </c>
      <c r="C3406" s="104" t="s">
        <v>5072</v>
      </c>
      <c r="D3406" s="104" t="s">
        <v>5074</v>
      </c>
      <c r="E3406" s="2">
        <v>65475</v>
      </c>
      <c r="F3406" s="2">
        <v>65475</v>
      </c>
    </row>
    <row r="3407" spans="1:6" x14ac:dyDescent="0.25">
      <c r="A3407" s="104">
        <v>27410</v>
      </c>
      <c r="B3407" s="104" t="s">
        <v>947</v>
      </c>
      <c r="C3407" s="104" t="s">
        <v>14599</v>
      </c>
      <c r="D3407" s="104" t="s">
        <v>14601</v>
      </c>
      <c r="E3407" s="2">
        <v>3926</v>
      </c>
      <c r="F3407" s="2">
        <v>3926</v>
      </c>
    </row>
    <row r="3408" spans="1:6" x14ac:dyDescent="0.25">
      <c r="A3408" s="104">
        <v>27411</v>
      </c>
      <c r="B3408" s="104" t="s">
        <v>947</v>
      </c>
      <c r="C3408" s="104" t="s">
        <v>18964</v>
      </c>
      <c r="D3408" s="104" t="s">
        <v>18965</v>
      </c>
      <c r="E3408" s="2">
        <v>7434</v>
      </c>
      <c r="F3408" s="2">
        <v>7434</v>
      </c>
    </row>
    <row r="3409" spans="1:6" x14ac:dyDescent="0.25">
      <c r="A3409" s="104">
        <v>27414</v>
      </c>
      <c r="B3409" s="104" t="s">
        <v>947</v>
      </c>
      <c r="C3409" s="104" t="s">
        <v>5998</v>
      </c>
      <c r="D3409" s="104" t="s">
        <v>6000</v>
      </c>
      <c r="E3409" s="2">
        <v>78949</v>
      </c>
      <c r="F3409" s="2">
        <v>78949</v>
      </c>
    </row>
    <row r="3410" spans="1:6" x14ac:dyDescent="0.25">
      <c r="A3410" s="104">
        <v>725484</v>
      </c>
      <c r="B3410" s="104" t="s">
        <v>947</v>
      </c>
      <c r="C3410" s="104" t="s">
        <v>18073</v>
      </c>
      <c r="D3410" s="104" t="s">
        <v>18074</v>
      </c>
      <c r="E3410" s="2">
        <v>35447</v>
      </c>
      <c r="F3410" s="2">
        <v>35447</v>
      </c>
    </row>
    <row r="3411" spans="1:6" x14ac:dyDescent="0.25">
      <c r="A3411" s="104">
        <v>204517</v>
      </c>
      <c r="B3411" s="104" t="s">
        <v>947</v>
      </c>
      <c r="C3411" s="104" t="s">
        <v>22015</v>
      </c>
      <c r="D3411" s="104" t="s">
        <v>22016</v>
      </c>
      <c r="E3411" s="2">
        <v>2356</v>
      </c>
      <c r="F3411" s="2">
        <v>2356</v>
      </c>
    </row>
    <row r="3412" spans="1:6" x14ac:dyDescent="0.25">
      <c r="A3412" s="104">
        <v>19591</v>
      </c>
      <c r="B3412" s="104" t="s">
        <v>947</v>
      </c>
      <c r="C3412" s="104" t="s">
        <v>3585</v>
      </c>
      <c r="D3412" s="104" t="s">
        <v>21540</v>
      </c>
      <c r="E3412" s="2">
        <v>134067</v>
      </c>
      <c r="F3412" s="2">
        <v>134067</v>
      </c>
    </row>
    <row r="3413" spans="1:6" x14ac:dyDescent="0.25">
      <c r="A3413" s="104">
        <v>27694</v>
      </c>
      <c r="B3413" s="104" t="s">
        <v>947</v>
      </c>
      <c r="C3413" s="104" t="s">
        <v>12027</v>
      </c>
      <c r="D3413" s="104" t="s">
        <v>22179</v>
      </c>
      <c r="E3413" s="2">
        <v>16060</v>
      </c>
      <c r="F3413" s="2">
        <v>16060</v>
      </c>
    </row>
    <row r="3414" spans="1:6" x14ac:dyDescent="0.25">
      <c r="A3414" s="104">
        <v>22804</v>
      </c>
      <c r="B3414" s="104" t="s">
        <v>947</v>
      </c>
      <c r="C3414" s="104" t="s">
        <v>10537</v>
      </c>
      <c r="D3414" s="104" t="s">
        <v>10539</v>
      </c>
      <c r="E3414" s="2">
        <v>24128</v>
      </c>
      <c r="F3414" s="2">
        <v>24128</v>
      </c>
    </row>
    <row r="3415" spans="1:6" x14ac:dyDescent="0.25">
      <c r="A3415" s="104">
        <v>22795</v>
      </c>
      <c r="B3415" s="104" t="s">
        <v>947</v>
      </c>
      <c r="C3415" s="104" t="s">
        <v>5798</v>
      </c>
      <c r="D3415" s="104" t="s">
        <v>5800</v>
      </c>
      <c r="E3415" s="2">
        <v>78343</v>
      </c>
      <c r="F3415" s="2">
        <v>78343</v>
      </c>
    </row>
    <row r="3416" spans="1:6" x14ac:dyDescent="0.25">
      <c r="A3416" s="104">
        <v>113803</v>
      </c>
      <c r="B3416" s="104" t="s">
        <v>947</v>
      </c>
      <c r="C3416" s="104" t="s">
        <v>18555</v>
      </c>
      <c r="D3416" s="104" t="s">
        <v>18556</v>
      </c>
      <c r="E3416" s="2">
        <v>5969</v>
      </c>
      <c r="F3416" s="2">
        <v>5969</v>
      </c>
    </row>
    <row r="3417" spans="1:6" x14ac:dyDescent="0.25">
      <c r="A3417" s="104">
        <v>770538</v>
      </c>
      <c r="B3417" s="104" t="s">
        <v>947</v>
      </c>
      <c r="C3417" s="104" t="s">
        <v>17007</v>
      </c>
      <c r="D3417" s="104" t="s">
        <v>17009</v>
      </c>
      <c r="E3417" s="2">
        <v>1299</v>
      </c>
      <c r="F3417" s="2">
        <v>1299</v>
      </c>
    </row>
    <row r="3418" spans="1:6" x14ac:dyDescent="0.25">
      <c r="A3418" s="104">
        <v>19868</v>
      </c>
      <c r="B3418" s="104" t="s">
        <v>947</v>
      </c>
      <c r="C3418" s="104" t="s">
        <v>12078</v>
      </c>
      <c r="D3418" s="104" t="s">
        <v>12080</v>
      </c>
      <c r="E3418" s="2">
        <v>7067</v>
      </c>
      <c r="F3418" s="2">
        <v>7067</v>
      </c>
    </row>
    <row r="3419" spans="1:6" x14ac:dyDescent="0.25">
      <c r="A3419" s="104">
        <v>518582</v>
      </c>
      <c r="B3419" s="104" t="s">
        <v>947</v>
      </c>
      <c r="C3419" s="104" t="s">
        <v>1622</v>
      </c>
      <c r="D3419" s="104" t="s">
        <v>1624</v>
      </c>
      <c r="E3419" s="2">
        <v>507458</v>
      </c>
      <c r="F3419" s="2">
        <v>507458</v>
      </c>
    </row>
    <row r="3420" spans="1:6" x14ac:dyDescent="0.25">
      <c r="A3420" s="104">
        <v>20495</v>
      </c>
      <c r="B3420" s="104" t="s">
        <v>947</v>
      </c>
      <c r="C3420" s="104" t="s">
        <v>6208</v>
      </c>
      <c r="D3420" s="104" t="s">
        <v>6210</v>
      </c>
      <c r="E3420" s="2">
        <v>106902</v>
      </c>
      <c r="F3420" s="2">
        <v>106902</v>
      </c>
    </row>
    <row r="3421" spans="1:6" x14ac:dyDescent="0.25">
      <c r="A3421" s="104">
        <v>446599</v>
      </c>
      <c r="B3421" s="104" t="s">
        <v>947</v>
      </c>
      <c r="C3421" s="104" t="s">
        <v>1811</v>
      </c>
      <c r="D3421" s="104" t="s">
        <v>1813</v>
      </c>
      <c r="E3421" s="2">
        <v>251382</v>
      </c>
      <c r="F3421" s="2">
        <v>251382</v>
      </c>
    </row>
    <row r="3422" spans="1:6" x14ac:dyDescent="0.25">
      <c r="A3422" s="104">
        <v>207404</v>
      </c>
      <c r="B3422" s="104" t="s">
        <v>947</v>
      </c>
      <c r="C3422" s="104" t="s">
        <v>2507</v>
      </c>
      <c r="D3422" s="104" t="s">
        <v>2509</v>
      </c>
      <c r="E3422" s="2">
        <v>254142</v>
      </c>
      <c r="F3422" s="2">
        <v>254142</v>
      </c>
    </row>
    <row r="3423" spans="1:6" x14ac:dyDescent="0.25">
      <c r="A3423" s="104">
        <v>720673</v>
      </c>
      <c r="B3423" s="104" t="s">
        <v>947</v>
      </c>
      <c r="C3423" s="104" t="s">
        <v>5231</v>
      </c>
      <c r="D3423" s="104" t="s">
        <v>21589</v>
      </c>
      <c r="E3423" s="2">
        <v>70991</v>
      </c>
      <c r="F3423" s="2">
        <v>70991</v>
      </c>
    </row>
    <row r="3424" spans="1:6" x14ac:dyDescent="0.25">
      <c r="A3424" s="104">
        <v>20419</v>
      </c>
      <c r="B3424" s="104" t="s">
        <v>947</v>
      </c>
      <c r="C3424" s="104" t="s">
        <v>8401</v>
      </c>
      <c r="D3424" s="104" t="s">
        <v>8403</v>
      </c>
      <c r="E3424" s="2">
        <v>43712</v>
      </c>
      <c r="F3424" s="2">
        <v>43712</v>
      </c>
    </row>
    <row r="3425" spans="1:6" x14ac:dyDescent="0.25">
      <c r="A3425" s="104">
        <v>23753</v>
      </c>
      <c r="B3425" s="104" t="s">
        <v>947</v>
      </c>
      <c r="C3425" s="104" t="s">
        <v>13745</v>
      </c>
      <c r="D3425" s="104" t="s">
        <v>13747</v>
      </c>
      <c r="E3425" s="2">
        <v>6618</v>
      </c>
      <c r="F3425" s="2">
        <v>6618</v>
      </c>
    </row>
    <row r="3426" spans="1:6" x14ac:dyDescent="0.25">
      <c r="A3426" s="104">
        <v>22727</v>
      </c>
      <c r="B3426" s="104" t="s">
        <v>947</v>
      </c>
      <c r="C3426" s="104" t="s">
        <v>4399</v>
      </c>
      <c r="D3426" s="104" t="s">
        <v>4401</v>
      </c>
      <c r="E3426" s="2">
        <v>111805</v>
      </c>
      <c r="F3426" s="2">
        <v>111805</v>
      </c>
    </row>
    <row r="3427" spans="1:6" x14ac:dyDescent="0.25">
      <c r="A3427" s="104">
        <v>24692</v>
      </c>
      <c r="B3427" s="104" t="s">
        <v>947</v>
      </c>
      <c r="C3427" s="104" t="s">
        <v>8338</v>
      </c>
      <c r="D3427" s="104" t="s">
        <v>8340</v>
      </c>
      <c r="E3427" s="2">
        <v>143782</v>
      </c>
      <c r="F3427" s="2">
        <v>143782</v>
      </c>
    </row>
    <row r="3428" spans="1:6" x14ac:dyDescent="0.25">
      <c r="A3428" s="104">
        <v>92871</v>
      </c>
      <c r="B3428" s="104" t="s">
        <v>947</v>
      </c>
      <c r="C3428" s="104" t="s">
        <v>7885</v>
      </c>
      <c r="D3428" s="104" t="s">
        <v>7887</v>
      </c>
      <c r="E3428" s="2">
        <v>7136</v>
      </c>
      <c r="F3428" s="2">
        <v>7136</v>
      </c>
    </row>
    <row r="3429" spans="1:6" x14ac:dyDescent="0.25">
      <c r="A3429" s="104">
        <v>28495</v>
      </c>
      <c r="B3429" s="104" t="s">
        <v>947</v>
      </c>
      <c r="C3429" s="104" t="s">
        <v>7073</v>
      </c>
      <c r="D3429" s="104" t="s">
        <v>7075</v>
      </c>
      <c r="E3429" s="2">
        <v>62294</v>
      </c>
      <c r="F3429" s="2">
        <v>62294</v>
      </c>
    </row>
    <row r="3430" spans="1:6" x14ac:dyDescent="0.25">
      <c r="A3430" s="104">
        <v>665933</v>
      </c>
      <c r="B3430" s="104" t="s">
        <v>947</v>
      </c>
      <c r="C3430" s="104" t="s">
        <v>7531</v>
      </c>
      <c r="D3430" s="104" t="s">
        <v>7533</v>
      </c>
      <c r="E3430" s="2">
        <v>54189</v>
      </c>
      <c r="F3430" s="2">
        <v>54189</v>
      </c>
    </row>
    <row r="3431" spans="1:6" x14ac:dyDescent="0.25">
      <c r="A3431" s="104">
        <v>20623</v>
      </c>
      <c r="B3431" s="104" t="s">
        <v>947</v>
      </c>
      <c r="C3431" s="104" t="s">
        <v>18798</v>
      </c>
      <c r="D3431" s="104" t="s">
        <v>18799</v>
      </c>
      <c r="E3431" s="2">
        <v>15592</v>
      </c>
      <c r="F3431" s="2">
        <v>15592</v>
      </c>
    </row>
    <row r="3432" spans="1:6" x14ac:dyDescent="0.25">
      <c r="A3432" s="104">
        <v>20599</v>
      </c>
      <c r="B3432" s="104" t="s">
        <v>947</v>
      </c>
      <c r="C3432" s="104" t="s">
        <v>3955</v>
      </c>
      <c r="D3432" s="104" t="s">
        <v>3957</v>
      </c>
      <c r="E3432" s="2">
        <v>101276</v>
      </c>
      <c r="F3432" s="2">
        <v>101276</v>
      </c>
    </row>
    <row r="3433" spans="1:6" x14ac:dyDescent="0.25">
      <c r="A3433" s="104">
        <v>572246</v>
      </c>
      <c r="B3433" s="104" t="s">
        <v>947</v>
      </c>
      <c r="C3433" s="104" t="s">
        <v>16487</v>
      </c>
      <c r="D3433" s="104" t="s">
        <v>16489</v>
      </c>
      <c r="E3433" s="2">
        <v>3489</v>
      </c>
      <c r="F3433" s="2">
        <v>3489</v>
      </c>
    </row>
    <row r="3434" spans="1:6" x14ac:dyDescent="0.25">
      <c r="A3434" s="104">
        <v>20600</v>
      </c>
      <c r="B3434" s="104" t="s">
        <v>947</v>
      </c>
      <c r="C3434" s="104" t="s">
        <v>15797</v>
      </c>
      <c r="D3434" s="104" t="s">
        <v>21590</v>
      </c>
      <c r="E3434" s="2">
        <v>1216</v>
      </c>
      <c r="F3434" s="2">
        <v>1216</v>
      </c>
    </row>
    <row r="3435" spans="1:6" x14ac:dyDescent="0.25">
      <c r="A3435" s="104">
        <v>20615</v>
      </c>
      <c r="B3435" s="104" t="s">
        <v>947</v>
      </c>
      <c r="C3435" s="104" t="s">
        <v>3324</v>
      </c>
      <c r="D3435" s="104" t="s">
        <v>3326</v>
      </c>
      <c r="E3435" s="2">
        <v>169691</v>
      </c>
      <c r="F3435" s="2">
        <v>169691</v>
      </c>
    </row>
    <row r="3436" spans="1:6" x14ac:dyDescent="0.25">
      <c r="A3436" s="104">
        <v>20597</v>
      </c>
      <c r="B3436" s="104" t="s">
        <v>947</v>
      </c>
      <c r="C3436" s="104" t="s">
        <v>6535</v>
      </c>
      <c r="D3436" s="104" t="s">
        <v>6537</v>
      </c>
      <c r="E3436" s="2">
        <v>68654</v>
      </c>
      <c r="F3436" s="2">
        <v>68654</v>
      </c>
    </row>
    <row r="3437" spans="1:6" x14ac:dyDescent="0.25">
      <c r="A3437" s="104">
        <v>21655</v>
      </c>
      <c r="B3437" s="104" t="s">
        <v>947</v>
      </c>
      <c r="C3437" s="104" t="s">
        <v>19070</v>
      </c>
      <c r="D3437" s="104" t="s">
        <v>19071</v>
      </c>
      <c r="E3437" s="2">
        <v>212985</v>
      </c>
      <c r="F3437" s="2">
        <v>212985</v>
      </c>
    </row>
    <row r="3438" spans="1:6" x14ac:dyDescent="0.25">
      <c r="A3438" s="104">
        <v>722396</v>
      </c>
      <c r="B3438" s="104" t="s">
        <v>947</v>
      </c>
      <c r="C3438" s="104" t="s">
        <v>21591</v>
      </c>
      <c r="D3438" s="104" t="s">
        <v>21592</v>
      </c>
      <c r="E3438" s="2">
        <v>39706</v>
      </c>
      <c r="F3438" s="2">
        <v>39706</v>
      </c>
    </row>
    <row r="3439" spans="1:6" x14ac:dyDescent="0.25">
      <c r="A3439" s="104">
        <v>20614</v>
      </c>
      <c r="B3439" s="104" t="s">
        <v>947</v>
      </c>
      <c r="C3439" s="104" t="s">
        <v>14498</v>
      </c>
      <c r="D3439" s="104" t="s">
        <v>14500</v>
      </c>
      <c r="E3439" s="2">
        <v>14653</v>
      </c>
      <c r="F3439" s="2">
        <v>14653</v>
      </c>
    </row>
    <row r="3440" spans="1:6" x14ac:dyDescent="0.25">
      <c r="A3440" s="104">
        <v>20619</v>
      </c>
      <c r="B3440" s="104" t="s">
        <v>947</v>
      </c>
      <c r="C3440" s="104" t="s">
        <v>10807</v>
      </c>
      <c r="D3440" s="104" t="s">
        <v>10809</v>
      </c>
      <c r="E3440" s="2">
        <v>11817</v>
      </c>
      <c r="F3440" s="2">
        <v>11817</v>
      </c>
    </row>
    <row r="3441" spans="1:6" x14ac:dyDescent="0.25">
      <c r="A3441" s="104">
        <v>20603</v>
      </c>
      <c r="B3441" s="104" t="s">
        <v>947</v>
      </c>
      <c r="C3441" s="104" t="s">
        <v>6639</v>
      </c>
      <c r="D3441" s="104" t="s">
        <v>6641</v>
      </c>
      <c r="E3441" s="2">
        <v>55971</v>
      </c>
      <c r="F3441" s="2">
        <v>55971</v>
      </c>
    </row>
    <row r="3442" spans="1:6" x14ac:dyDescent="0.25">
      <c r="A3442" s="104">
        <v>457032</v>
      </c>
      <c r="B3442" s="104" t="s">
        <v>947</v>
      </c>
      <c r="C3442" s="104" t="s">
        <v>10016</v>
      </c>
      <c r="D3442" s="104" t="s">
        <v>10018</v>
      </c>
      <c r="E3442" s="2">
        <v>24875</v>
      </c>
      <c r="F3442" s="2">
        <v>24875</v>
      </c>
    </row>
    <row r="3443" spans="1:6" x14ac:dyDescent="0.25">
      <c r="A3443" s="104">
        <v>22680</v>
      </c>
      <c r="B3443" s="104" t="s">
        <v>947</v>
      </c>
      <c r="C3443" s="104" t="s">
        <v>2519</v>
      </c>
      <c r="D3443" s="104" t="s">
        <v>2521</v>
      </c>
      <c r="E3443" s="2">
        <v>249069</v>
      </c>
      <c r="F3443" s="2">
        <v>249069</v>
      </c>
    </row>
    <row r="3444" spans="1:6" x14ac:dyDescent="0.25">
      <c r="A3444" s="104">
        <v>22681</v>
      </c>
      <c r="B3444" s="104" t="s">
        <v>947</v>
      </c>
      <c r="C3444" s="104" t="s">
        <v>15092</v>
      </c>
      <c r="D3444" s="104" t="s">
        <v>15093</v>
      </c>
      <c r="E3444" s="2">
        <v>6310</v>
      </c>
      <c r="F3444" s="2">
        <v>6310</v>
      </c>
    </row>
    <row r="3445" spans="1:6" x14ac:dyDescent="0.25">
      <c r="A3445" s="104">
        <v>23152</v>
      </c>
      <c r="B3445" s="104" t="s">
        <v>947</v>
      </c>
      <c r="C3445" s="104" t="s">
        <v>14640</v>
      </c>
      <c r="D3445" s="104" t="s">
        <v>14642</v>
      </c>
      <c r="E3445" s="2">
        <v>6140</v>
      </c>
      <c r="F3445" s="2">
        <v>6140</v>
      </c>
    </row>
    <row r="3446" spans="1:6" x14ac:dyDescent="0.25">
      <c r="A3446" s="104">
        <v>27130</v>
      </c>
      <c r="B3446" s="104" t="s">
        <v>947</v>
      </c>
      <c r="C3446" s="104" t="s">
        <v>3871</v>
      </c>
      <c r="D3446" s="104" t="s">
        <v>3873</v>
      </c>
      <c r="E3446" s="2">
        <v>107616</v>
      </c>
      <c r="F3446" s="2">
        <v>107616</v>
      </c>
    </row>
    <row r="3447" spans="1:6" x14ac:dyDescent="0.25">
      <c r="A3447" s="104">
        <v>24649</v>
      </c>
      <c r="B3447" s="104" t="s">
        <v>947</v>
      </c>
      <c r="C3447" s="104" t="s">
        <v>14369</v>
      </c>
      <c r="D3447" s="104" t="s">
        <v>14371</v>
      </c>
      <c r="E3447" s="2">
        <v>13029</v>
      </c>
      <c r="F3447" s="2">
        <v>13029</v>
      </c>
    </row>
    <row r="3448" spans="1:6" x14ac:dyDescent="0.25">
      <c r="A3448" s="104">
        <v>23120</v>
      </c>
      <c r="B3448" s="104" t="s">
        <v>947</v>
      </c>
      <c r="C3448" s="104" t="s">
        <v>2633</v>
      </c>
      <c r="D3448" s="104" t="s">
        <v>2635</v>
      </c>
      <c r="E3448" s="2">
        <v>254364</v>
      </c>
      <c r="F3448" s="2">
        <v>254364</v>
      </c>
    </row>
    <row r="3449" spans="1:6" x14ac:dyDescent="0.25">
      <c r="A3449" s="104">
        <v>560412</v>
      </c>
      <c r="B3449" s="104" t="s">
        <v>947</v>
      </c>
      <c r="C3449" s="104" t="s">
        <v>22616</v>
      </c>
      <c r="D3449" s="104" t="s">
        <v>22617</v>
      </c>
      <c r="E3449" s="2">
        <v>11036</v>
      </c>
      <c r="F3449" s="2">
        <v>11036</v>
      </c>
    </row>
    <row r="3450" spans="1:6" x14ac:dyDescent="0.25">
      <c r="A3450" s="104">
        <v>27562</v>
      </c>
      <c r="B3450" s="104" t="s">
        <v>947</v>
      </c>
      <c r="C3450" s="104" t="s">
        <v>6574</v>
      </c>
      <c r="D3450" s="104" t="s">
        <v>6576</v>
      </c>
      <c r="E3450" s="2">
        <v>58646</v>
      </c>
      <c r="F3450" s="2">
        <v>58646</v>
      </c>
    </row>
    <row r="3451" spans="1:6" x14ac:dyDescent="0.25">
      <c r="A3451" s="104">
        <v>720116</v>
      </c>
      <c r="B3451" s="104" t="s">
        <v>947</v>
      </c>
      <c r="C3451" s="104" t="s">
        <v>17339</v>
      </c>
      <c r="D3451" s="104" t="s">
        <v>17341</v>
      </c>
      <c r="E3451" s="2">
        <v>3280</v>
      </c>
      <c r="F3451" s="2">
        <v>3280</v>
      </c>
    </row>
    <row r="3452" spans="1:6" x14ac:dyDescent="0.25">
      <c r="A3452" s="104">
        <v>20008</v>
      </c>
      <c r="B3452" s="104" t="s">
        <v>947</v>
      </c>
      <c r="C3452" s="104" t="s">
        <v>6529</v>
      </c>
      <c r="D3452" s="104" t="s">
        <v>6531</v>
      </c>
      <c r="E3452" s="2">
        <v>49639</v>
      </c>
      <c r="F3452" s="2">
        <v>49639</v>
      </c>
    </row>
    <row r="3453" spans="1:6" x14ac:dyDescent="0.25">
      <c r="A3453" s="104">
        <v>19995</v>
      </c>
      <c r="B3453" s="104" t="s">
        <v>947</v>
      </c>
      <c r="C3453" s="104" t="s">
        <v>1232</v>
      </c>
      <c r="D3453" s="104" t="s">
        <v>1234</v>
      </c>
      <c r="E3453" s="2">
        <v>587301</v>
      </c>
      <c r="F3453" s="2">
        <v>587301</v>
      </c>
    </row>
    <row r="3454" spans="1:6" x14ac:dyDescent="0.25">
      <c r="A3454" s="104">
        <v>19997</v>
      </c>
      <c r="B3454" s="104" t="s">
        <v>947</v>
      </c>
      <c r="C3454" s="104" t="s">
        <v>9828</v>
      </c>
      <c r="D3454" s="104" t="s">
        <v>9830</v>
      </c>
      <c r="E3454" s="2">
        <v>10919</v>
      </c>
      <c r="F3454" s="2">
        <v>10919</v>
      </c>
    </row>
    <row r="3455" spans="1:6" x14ac:dyDescent="0.25">
      <c r="A3455" s="104">
        <v>515441</v>
      </c>
      <c r="B3455" s="104" t="s">
        <v>947</v>
      </c>
      <c r="C3455" s="104" t="s">
        <v>11522</v>
      </c>
      <c r="D3455" s="104" t="s">
        <v>11524</v>
      </c>
      <c r="E3455" s="2">
        <v>0</v>
      </c>
      <c r="F3455" s="2">
        <v>0</v>
      </c>
    </row>
    <row r="3456" spans="1:6" x14ac:dyDescent="0.25">
      <c r="A3456" s="104">
        <v>19994</v>
      </c>
      <c r="B3456" s="104" t="s">
        <v>947</v>
      </c>
      <c r="C3456" s="104" t="s">
        <v>11693</v>
      </c>
      <c r="D3456" s="104" t="s">
        <v>11695</v>
      </c>
      <c r="E3456" s="2">
        <v>18986</v>
      </c>
      <c r="F3456" s="2">
        <v>18986</v>
      </c>
    </row>
    <row r="3457" spans="1:6" x14ac:dyDescent="0.25">
      <c r="A3457" s="104">
        <v>19999</v>
      </c>
      <c r="B3457" s="104" t="s">
        <v>947</v>
      </c>
      <c r="C3457" s="104" t="s">
        <v>5165</v>
      </c>
      <c r="D3457" s="104" t="s">
        <v>5167</v>
      </c>
      <c r="E3457" s="2">
        <v>94808</v>
      </c>
      <c r="F3457" s="2">
        <v>94808</v>
      </c>
    </row>
    <row r="3458" spans="1:6" x14ac:dyDescent="0.25">
      <c r="A3458" s="104">
        <v>462041</v>
      </c>
      <c r="B3458" s="104" t="s">
        <v>947</v>
      </c>
      <c r="C3458" s="104" t="s">
        <v>12099</v>
      </c>
      <c r="D3458" s="104" t="s">
        <v>12101</v>
      </c>
      <c r="E3458" s="2">
        <v>8877</v>
      </c>
      <c r="F3458" s="2">
        <v>8877</v>
      </c>
    </row>
    <row r="3459" spans="1:6" x14ac:dyDescent="0.25">
      <c r="A3459" s="104">
        <v>20006</v>
      </c>
      <c r="B3459" s="104" t="s">
        <v>947</v>
      </c>
      <c r="C3459" s="104" t="s">
        <v>9477</v>
      </c>
      <c r="D3459" s="104" t="s">
        <v>9479</v>
      </c>
      <c r="E3459" s="2">
        <v>34148</v>
      </c>
      <c r="F3459" s="2">
        <v>34148</v>
      </c>
    </row>
    <row r="3460" spans="1:6" x14ac:dyDescent="0.25">
      <c r="A3460" s="104">
        <v>20001</v>
      </c>
      <c r="B3460" s="104" t="s">
        <v>947</v>
      </c>
      <c r="C3460" s="104" t="s">
        <v>3874</v>
      </c>
      <c r="D3460" s="104" t="s">
        <v>3876</v>
      </c>
      <c r="E3460" s="2">
        <v>189674</v>
      </c>
      <c r="F3460" s="2">
        <v>189674</v>
      </c>
    </row>
    <row r="3461" spans="1:6" x14ac:dyDescent="0.25">
      <c r="A3461" s="104">
        <v>20002</v>
      </c>
      <c r="B3461" s="104" t="s">
        <v>947</v>
      </c>
      <c r="C3461" s="104" t="s">
        <v>11352</v>
      </c>
      <c r="D3461" s="104" t="s">
        <v>11354</v>
      </c>
      <c r="E3461" s="2">
        <v>8181</v>
      </c>
      <c r="F3461" s="2">
        <v>8181</v>
      </c>
    </row>
    <row r="3462" spans="1:6" x14ac:dyDescent="0.25">
      <c r="A3462" s="104">
        <v>27182</v>
      </c>
      <c r="B3462" s="104" t="s">
        <v>947</v>
      </c>
      <c r="C3462" s="104" t="s">
        <v>12829</v>
      </c>
      <c r="D3462" s="104" t="s">
        <v>12831</v>
      </c>
      <c r="E3462" s="2">
        <v>15096</v>
      </c>
      <c r="F3462" s="2">
        <v>15096</v>
      </c>
    </row>
    <row r="3463" spans="1:6" x14ac:dyDescent="0.25">
      <c r="A3463" s="104">
        <v>28607</v>
      </c>
      <c r="B3463" s="104" t="s">
        <v>947</v>
      </c>
      <c r="C3463" s="104" t="s">
        <v>11765</v>
      </c>
      <c r="D3463" s="104" t="s">
        <v>11767</v>
      </c>
      <c r="E3463" s="2">
        <v>21651</v>
      </c>
      <c r="F3463" s="2">
        <v>21651</v>
      </c>
    </row>
    <row r="3464" spans="1:6" x14ac:dyDescent="0.25">
      <c r="A3464" s="104">
        <v>21601</v>
      </c>
      <c r="B3464" s="104" t="s">
        <v>947</v>
      </c>
      <c r="C3464" s="104" t="s">
        <v>8542</v>
      </c>
      <c r="D3464" s="104" t="s">
        <v>8544</v>
      </c>
      <c r="E3464" s="2">
        <v>32553</v>
      </c>
      <c r="F3464" s="2">
        <v>32553</v>
      </c>
    </row>
    <row r="3465" spans="1:6" x14ac:dyDescent="0.25">
      <c r="A3465" s="104">
        <v>470149</v>
      </c>
      <c r="B3465" s="104" t="s">
        <v>947</v>
      </c>
      <c r="C3465" s="104" t="s">
        <v>1529</v>
      </c>
      <c r="D3465" s="104" t="s">
        <v>1531</v>
      </c>
      <c r="E3465" s="2">
        <v>77883</v>
      </c>
      <c r="F3465" s="2">
        <v>77883</v>
      </c>
    </row>
    <row r="3466" spans="1:6" x14ac:dyDescent="0.25">
      <c r="A3466" s="104">
        <v>20230</v>
      </c>
      <c r="B3466" s="104" t="s">
        <v>947</v>
      </c>
      <c r="C3466" s="104" t="s">
        <v>1484</v>
      </c>
      <c r="D3466" s="104" t="s">
        <v>1486</v>
      </c>
      <c r="E3466" s="2">
        <v>465991</v>
      </c>
      <c r="F3466" s="2">
        <v>465991</v>
      </c>
    </row>
    <row r="3467" spans="1:6" x14ac:dyDescent="0.25">
      <c r="A3467" s="104">
        <v>27669</v>
      </c>
      <c r="B3467" s="104" t="s">
        <v>947</v>
      </c>
      <c r="C3467" s="104" t="s">
        <v>3949</v>
      </c>
      <c r="D3467" s="104" t="s">
        <v>3951</v>
      </c>
      <c r="E3467" s="2">
        <v>27179</v>
      </c>
      <c r="F3467" s="2">
        <v>27179</v>
      </c>
    </row>
    <row r="3468" spans="1:6" x14ac:dyDescent="0.25">
      <c r="A3468" s="104">
        <v>28513</v>
      </c>
      <c r="B3468" s="104" t="s">
        <v>947</v>
      </c>
      <c r="C3468" s="104" t="s">
        <v>14818</v>
      </c>
      <c r="D3468" s="104" t="s">
        <v>14820</v>
      </c>
      <c r="E3468" s="2">
        <v>7432</v>
      </c>
      <c r="F3468" s="2">
        <v>7432</v>
      </c>
    </row>
    <row r="3469" spans="1:6" x14ac:dyDescent="0.25">
      <c r="A3469" s="104">
        <v>26512</v>
      </c>
      <c r="B3469" s="104" t="s">
        <v>947</v>
      </c>
      <c r="C3469" s="104" t="s">
        <v>22629</v>
      </c>
      <c r="D3469" s="104" t="s">
        <v>22630</v>
      </c>
      <c r="E3469" s="2">
        <v>5586</v>
      </c>
      <c r="F3469" s="2">
        <v>5586</v>
      </c>
    </row>
    <row r="3470" spans="1:6" x14ac:dyDescent="0.25">
      <c r="A3470" s="104">
        <v>703488</v>
      </c>
      <c r="B3470" s="104" t="s">
        <v>947</v>
      </c>
      <c r="C3470" s="104" t="s">
        <v>8224</v>
      </c>
      <c r="D3470" s="104" t="s">
        <v>8226</v>
      </c>
      <c r="E3470" s="2">
        <v>37926</v>
      </c>
      <c r="F3470" s="2">
        <v>37926</v>
      </c>
    </row>
    <row r="3471" spans="1:6" x14ac:dyDescent="0.25">
      <c r="A3471" s="104">
        <v>26618</v>
      </c>
      <c r="B3471" s="104" t="s">
        <v>947</v>
      </c>
      <c r="C3471" s="104" t="s">
        <v>15912</v>
      </c>
      <c r="D3471" s="104" t="s">
        <v>15914</v>
      </c>
      <c r="E3471" s="2">
        <v>5902</v>
      </c>
      <c r="F3471" s="2">
        <v>5902</v>
      </c>
    </row>
    <row r="3472" spans="1:6" x14ac:dyDescent="0.25">
      <c r="A3472" s="104">
        <v>747154</v>
      </c>
      <c r="B3472" s="104" t="s">
        <v>947</v>
      </c>
      <c r="C3472" s="104" t="s">
        <v>3847</v>
      </c>
      <c r="D3472" s="104" t="s">
        <v>3849</v>
      </c>
      <c r="E3472" s="2">
        <v>186863</v>
      </c>
      <c r="F3472" s="2">
        <v>186863</v>
      </c>
    </row>
    <row r="3473" spans="1:6" x14ac:dyDescent="0.25">
      <c r="A3473" s="104">
        <v>828971</v>
      </c>
      <c r="B3473" s="104" t="s">
        <v>947</v>
      </c>
      <c r="C3473" s="104" t="s">
        <v>4820</v>
      </c>
      <c r="D3473" s="104" t="s">
        <v>4822</v>
      </c>
      <c r="E3473" s="2">
        <v>185148</v>
      </c>
      <c r="F3473" s="2">
        <v>185148</v>
      </c>
    </row>
    <row r="3474" spans="1:6" x14ac:dyDescent="0.25">
      <c r="A3474" s="104">
        <v>747443</v>
      </c>
      <c r="B3474" s="104" t="s">
        <v>947</v>
      </c>
      <c r="C3474" s="104" t="s">
        <v>9033</v>
      </c>
      <c r="D3474" s="104" t="s">
        <v>9035</v>
      </c>
      <c r="E3474" s="2">
        <v>29896</v>
      </c>
      <c r="F3474" s="2">
        <v>29896</v>
      </c>
    </row>
    <row r="3475" spans="1:6" x14ac:dyDescent="0.25">
      <c r="A3475" s="104">
        <v>26656</v>
      </c>
      <c r="B3475" s="104" t="s">
        <v>947</v>
      </c>
      <c r="C3475" s="104" t="s">
        <v>10816</v>
      </c>
      <c r="D3475" s="104" t="s">
        <v>10818</v>
      </c>
      <c r="E3475" s="2">
        <v>10115</v>
      </c>
      <c r="F3475" s="2">
        <v>10115</v>
      </c>
    </row>
    <row r="3476" spans="1:6" x14ac:dyDescent="0.25">
      <c r="A3476" s="104">
        <v>26607</v>
      </c>
      <c r="B3476" s="104" t="s">
        <v>947</v>
      </c>
      <c r="C3476" s="104" t="s">
        <v>15969</v>
      </c>
      <c r="D3476" s="104" t="s">
        <v>15971</v>
      </c>
      <c r="E3476" s="2">
        <v>3263</v>
      </c>
      <c r="F3476" s="2">
        <v>3263</v>
      </c>
    </row>
    <row r="3477" spans="1:6" x14ac:dyDescent="0.25">
      <c r="A3477" s="104">
        <v>26571</v>
      </c>
      <c r="B3477" s="104" t="s">
        <v>947</v>
      </c>
      <c r="C3477" s="104" t="s">
        <v>11014</v>
      </c>
      <c r="D3477" s="104" t="s">
        <v>11016</v>
      </c>
      <c r="E3477" s="2">
        <v>11378</v>
      </c>
      <c r="F3477" s="2">
        <v>11378</v>
      </c>
    </row>
    <row r="3478" spans="1:6" x14ac:dyDescent="0.25">
      <c r="A3478" s="104">
        <v>695255</v>
      </c>
      <c r="B3478" s="104" t="s">
        <v>947</v>
      </c>
      <c r="C3478" s="104" t="s">
        <v>8584</v>
      </c>
      <c r="D3478" s="104" t="s">
        <v>8586</v>
      </c>
      <c r="E3478" s="2">
        <v>10767</v>
      </c>
      <c r="F3478" s="2">
        <v>10767</v>
      </c>
    </row>
    <row r="3479" spans="1:6" x14ac:dyDescent="0.25">
      <c r="A3479" s="104">
        <v>26534</v>
      </c>
      <c r="B3479" s="104" t="s">
        <v>947</v>
      </c>
      <c r="C3479" s="104" t="s">
        <v>11274</v>
      </c>
      <c r="D3479" s="104" t="s">
        <v>11276</v>
      </c>
      <c r="E3479" s="2">
        <v>16660</v>
      </c>
      <c r="F3479" s="2">
        <v>16660</v>
      </c>
    </row>
    <row r="3480" spans="1:6" x14ac:dyDescent="0.25">
      <c r="A3480" s="104">
        <v>23628</v>
      </c>
      <c r="B3480" s="104" t="s">
        <v>947</v>
      </c>
      <c r="C3480" s="104" t="s">
        <v>10696</v>
      </c>
      <c r="D3480" s="104" t="s">
        <v>10698</v>
      </c>
      <c r="E3480" s="2">
        <v>18998</v>
      </c>
      <c r="F3480" s="2">
        <v>18998</v>
      </c>
    </row>
    <row r="3481" spans="1:6" x14ac:dyDescent="0.25">
      <c r="A3481" s="104">
        <v>26435</v>
      </c>
      <c r="B3481" s="104" t="s">
        <v>947</v>
      </c>
      <c r="C3481" s="104" t="s">
        <v>1802</v>
      </c>
      <c r="D3481" s="104" t="s">
        <v>1804</v>
      </c>
      <c r="E3481" s="2">
        <v>381857</v>
      </c>
      <c r="F3481" s="2">
        <v>381857</v>
      </c>
    </row>
    <row r="3482" spans="1:6" x14ac:dyDescent="0.25">
      <c r="A3482" s="104">
        <v>496030</v>
      </c>
      <c r="B3482" s="104" t="s">
        <v>947</v>
      </c>
      <c r="C3482" s="104" t="s">
        <v>6959</v>
      </c>
      <c r="D3482" s="104" t="s">
        <v>6961</v>
      </c>
      <c r="E3482" s="2">
        <v>39533</v>
      </c>
      <c r="F3482" s="2">
        <v>39533</v>
      </c>
    </row>
    <row r="3483" spans="1:6" x14ac:dyDescent="0.25">
      <c r="A3483" s="104">
        <v>22523</v>
      </c>
      <c r="B3483" s="104" t="s">
        <v>947</v>
      </c>
      <c r="C3483" s="104" t="s">
        <v>9891</v>
      </c>
      <c r="D3483" s="104" t="s">
        <v>9893</v>
      </c>
      <c r="E3483" s="2">
        <v>24769</v>
      </c>
      <c r="F3483" s="2">
        <v>24769</v>
      </c>
    </row>
    <row r="3484" spans="1:6" x14ac:dyDescent="0.25">
      <c r="A3484" s="104">
        <v>23517</v>
      </c>
      <c r="B3484" s="104" t="s">
        <v>947</v>
      </c>
      <c r="C3484" s="104" t="s">
        <v>14845</v>
      </c>
      <c r="D3484" s="104" t="s">
        <v>14847</v>
      </c>
      <c r="E3484" s="2">
        <v>17881</v>
      </c>
      <c r="F3484" s="2">
        <v>17881</v>
      </c>
    </row>
    <row r="3485" spans="1:6" x14ac:dyDescent="0.25">
      <c r="A3485" s="104">
        <v>757436</v>
      </c>
      <c r="B3485" s="104" t="s">
        <v>947</v>
      </c>
      <c r="C3485" s="104" t="s">
        <v>17001</v>
      </c>
      <c r="D3485" s="104" t="s">
        <v>17003</v>
      </c>
      <c r="E3485" s="2">
        <v>2559</v>
      </c>
      <c r="F3485" s="2">
        <v>2559</v>
      </c>
    </row>
    <row r="3486" spans="1:6" x14ac:dyDescent="0.25">
      <c r="A3486" s="104">
        <v>20517</v>
      </c>
      <c r="B3486" s="104" t="s">
        <v>947</v>
      </c>
      <c r="C3486" s="104" t="s">
        <v>3859</v>
      </c>
      <c r="D3486" s="104" t="s">
        <v>21593</v>
      </c>
      <c r="E3486" s="2">
        <v>201931</v>
      </c>
      <c r="F3486" s="2">
        <v>201931</v>
      </c>
    </row>
    <row r="3487" spans="1:6" x14ac:dyDescent="0.25">
      <c r="A3487" s="104">
        <v>864151</v>
      </c>
      <c r="B3487" s="104" t="s">
        <v>947</v>
      </c>
      <c r="C3487" s="104" t="s">
        <v>22631</v>
      </c>
      <c r="D3487" s="104" t="s">
        <v>22632</v>
      </c>
      <c r="E3487" s="2">
        <v>1570</v>
      </c>
      <c r="F3487" s="2">
        <v>1570</v>
      </c>
    </row>
    <row r="3488" spans="1:6" x14ac:dyDescent="0.25">
      <c r="A3488" s="104">
        <v>20515</v>
      </c>
      <c r="B3488" s="104" t="s">
        <v>947</v>
      </c>
      <c r="C3488" s="104" t="s">
        <v>12018</v>
      </c>
      <c r="D3488" s="104" t="s">
        <v>12020</v>
      </c>
      <c r="E3488" s="2">
        <v>12153</v>
      </c>
      <c r="F3488" s="2">
        <v>12153</v>
      </c>
    </row>
    <row r="3489" spans="1:6" x14ac:dyDescent="0.25">
      <c r="A3489" s="104">
        <v>20516</v>
      </c>
      <c r="B3489" s="104" t="s">
        <v>947</v>
      </c>
      <c r="C3489" s="104" t="s">
        <v>1535</v>
      </c>
      <c r="D3489" s="104" t="s">
        <v>1537</v>
      </c>
      <c r="E3489" s="2">
        <v>547586</v>
      </c>
      <c r="F3489" s="2">
        <v>547586</v>
      </c>
    </row>
    <row r="3490" spans="1:6" x14ac:dyDescent="0.25">
      <c r="A3490" s="104">
        <v>20518</v>
      </c>
      <c r="B3490" s="104" t="s">
        <v>947</v>
      </c>
      <c r="C3490" s="104" t="s">
        <v>9330</v>
      </c>
      <c r="D3490" s="104" t="s">
        <v>9332</v>
      </c>
      <c r="E3490" s="2">
        <v>10301</v>
      </c>
      <c r="F3490" s="2">
        <v>10301</v>
      </c>
    </row>
    <row r="3491" spans="1:6" x14ac:dyDescent="0.25">
      <c r="A3491" s="104">
        <v>20534</v>
      </c>
      <c r="B3491" s="104" t="s">
        <v>947</v>
      </c>
      <c r="C3491" s="104" t="s">
        <v>11128</v>
      </c>
      <c r="D3491" s="104" t="s">
        <v>11130</v>
      </c>
      <c r="E3491" s="2">
        <v>18309</v>
      </c>
      <c r="F3491" s="2">
        <v>18309</v>
      </c>
    </row>
    <row r="3492" spans="1:6" x14ac:dyDescent="0.25">
      <c r="A3492" s="104">
        <v>20524</v>
      </c>
      <c r="B3492" s="104" t="s">
        <v>947</v>
      </c>
      <c r="C3492" s="104" t="s">
        <v>8662</v>
      </c>
      <c r="D3492" s="104" t="s">
        <v>8664</v>
      </c>
      <c r="E3492" s="2">
        <v>31631</v>
      </c>
      <c r="F3492" s="2">
        <v>31631</v>
      </c>
    </row>
    <row r="3493" spans="1:6" x14ac:dyDescent="0.25">
      <c r="A3493" s="104">
        <v>20519</v>
      </c>
      <c r="B3493" s="104" t="s">
        <v>947</v>
      </c>
      <c r="C3493" s="104" t="s">
        <v>14738</v>
      </c>
      <c r="D3493" s="104" t="s">
        <v>21594</v>
      </c>
      <c r="E3493" s="2">
        <v>2342</v>
      </c>
      <c r="F3493" s="2">
        <v>2342</v>
      </c>
    </row>
    <row r="3494" spans="1:6" x14ac:dyDescent="0.25">
      <c r="A3494" s="104">
        <v>20523</v>
      </c>
      <c r="B3494" s="104" t="s">
        <v>947</v>
      </c>
      <c r="C3494" s="104" t="s">
        <v>12174</v>
      </c>
      <c r="D3494" s="104" t="s">
        <v>12176</v>
      </c>
      <c r="E3494" s="2">
        <v>15199</v>
      </c>
      <c r="F3494" s="2">
        <v>15199</v>
      </c>
    </row>
    <row r="3495" spans="1:6" x14ac:dyDescent="0.25">
      <c r="A3495" s="104">
        <v>724636</v>
      </c>
      <c r="B3495" s="104" t="s">
        <v>947</v>
      </c>
      <c r="C3495" s="104" t="s">
        <v>4844</v>
      </c>
      <c r="D3495" s="104" t="s">
        <v>22633</v>
      </c>
      <c r="E3495" s="2">
        <v>164001</v>
      </c>
      <c r="F3495" s="2">
        <v>164001</v>
      </c>
    </row>
    <row r="3496" spans="1:6" x14ac:dyDescent="0.25">
      <c r="A3496" s="104">
        <v>25245</v>
      </c>
      <c r="B3496" s="104" t="s">
        <v>947</v>
      </c>
      <c r="C3496" s="104" t="s">
        <v>7139</v>
      </c>
      <c r="D3496" s="104" t="s">
        <v>7141</v>
      </c>
      <c r="E3496" s="2">
        <v>44340</v>
      </c>
      <c r="F3496" s="2">
        <v>44340</v>
      </c>
    </row>
    <row r="3497" spans="1:6" x14ac:dyDescent="0.25">
      <c r="A3497" s="104">
        <v>24898</v>
      </c>
      <c r="B3497" s="104" t="s">
        <v>947</v>
      </c>
      <c r="C3497" s="104" t="s">
        <v>8197</v>
      </c>
      <c r="D3497" s="104" t="s">
        <v>8199</v>
      </c>
      <c r="E3497" s="2">
        <v>67893</v>
      </c>
      <c r="F3497" s="2">
        <v>67893</v>
      </c>
    </row>
    <row r="3498" spans="1:6" x14ac:dyDescent="0.25">
      <c r="A3498" s="104">
        <v>20851</v>
      </c>
      <c r="B3498" s="104" t="s">
        <v>947</v>
      </c>
      <c r="C3498" s="104" t="s">
        <v>1029</v>
      </c>
      <c r="D3498" s="104" t="s">
        <v>1031</v>
      </c>
      <c r="E3498" s="2">
        <v>1390235</v>
      </c>
      <c r="F3498" s="2">
        <v>1390235</v>
      </c>
    </row>
    <row r="3499" spans="1:6" x14ac:dyDescent="0.25">
      <c r="A3499" s="104">
        <v>20271</v>
      </c>
      <c r="B3499" s="104" t="s">
        <v>947</v>
      </c>
      <c r="C3499" s="104" t="s">
        <v>5159</v>
      </c>
      <c r="D3499" s="104" t="s">
        <v>5161</v>
      </c>
      <c r="E3499" s="2">
        <v>119169</v>
      </c>
      <c r="F3499" s="2">
        <v>119169</v>
      </c>
    </row>
    <row r="3500" spans="1:6" x14ac:dyDescent="0.25">
      <c r="A3500" s="104">
        <v>24119</v>
      </c>
      <c r="B3500" s="104" t="s">
        <v>947</v>
      </c>
      <c r="C3500" s="104" t="s">
        <v>7912</v>
      </c>
      <c r="D3500" s="104" t="s">
        <v>7914</v>
      </c>
      <c r="E3500" s="2">
        <v>62627</v>
      </c>
      <c r="F3500" s="2">
        <v>62627</v>
      </c>
    </row>
    <row r="3501" spans="1:6" x14ac:dyDescent="0.25">
      <c r="A3501" s="104">
        <v>21844</v>
      </c>
      <c r="B3501" s="104" t="s">
        <v>947</v>
      </c>
      <c r="C3501" s="104" t="s">
        <v>2696</v>
      </c>
      <c r="D3501" s="104" t="s">
        <v>2698</v>
      </c>
      <c r="E3501" s="2">
        <v>83115</v>
      </c>
      <c r="F3501" s="2">
        <v>83115</v>
      </c>
    </row>
    <row r="3502" spans="1:6" x14ac:dyDescent="0.25">
      <c r="A3502" s="104">
        <v>22381</v>
      </c>
      <c r="B3502" s="104" t="s">
        <v>947</v>
      </c>
      <c r="C3502" s="104" t="s">
        <v>6935</v>
      </c>
      <c r="D3502" s="104" t="s">
        <v>6937</v>
      </c>
      <c r="E3502" s="2">
        <v>26743</v>
      </c>
      <c r="F3502" s="2">
        <v>26743</v>
      </c>
    </row>
    <row r="3503" spans="1:6" x14ac:dyDescent="0.25">
      <c r="A3503" s="104">
        <v>563267</v>
      </c>
      <c r="B3503" s="104" t="s">
        <v>947</v>
      </c>
      <c r="C3503" s="104" t="s">
        <v>5435</v>
      </c>
      <c r="D3503" s="104" t="s">
        <v>5437</v>
      </c>
      <c r="E3503" s="2">
        <v>55561</v>
      </c>
      <c r="F3503" s="2">
        <v>55561</v>
      </c>
    </row>
    <row r="3504" spans="1:6" x14ac:dyDescent="0.25">
      <c r="A3504" s="104">
        <v>525094</v>
      </c>
      <c r="B3504" s="104" t="s">
        <v>947</v>
      </c>
      <c r="C3504" s="104" t="s">
        <v>2609</v>
      </c>
      <c r="D3504" s="104" t="s">
        <v>2611</v>
      </c>
      <c r="E3504" s="2">
        <v>175810</v>
      </c>
      <c r="F3504" s="2">
        <v>175810</v>
      </c>
    </row>
    <row r="3505" spans="1:6" x14ac:dyDescent="0.25">
      <c r="A3505" s="104">
        <v>208491</v>
      </c>
      <c r="B3505" s="104" t="s">
        <v>947</v>
      </c>
      <c r="C3505" s="104" t="s">
        <v>22634</v>
      </c>
      <c r="D3505" s="104" t="s">
        <v>22635</v>
      </c>
      <c r="E3505" s="2">
        <v>4725</v>
      </c>
      <c r="F3505" s="2">
        <v>4725</v>
      </c>
    </row>
    <row r="3506" spans="1:6" x14ac:dyDescent="0.25">
      <c r="A3506" s="104">
        <v>22687</v>
      </c>
      <c r="B3506" s="104" t="s">
        <v>947</v>
      </c>
      <c r="C3506" s="104" t="s">
        <v>3934</v>
      </c>
      <c r="D3506" s="104" t="s">
        <v>3936</v>
      </c>
      <c r="E3506" s="2">
        <v>127674</v>
      </c>
      <c r="F3506" s="2">
        <v>127674</v>
      </c>
    </row>
    <row r="3507" spans="1:6" x14ac:dyDescent="0.25">
      <c r="A3507" s="104">
        <v>487906</v>
      </c>
      <c r="B3507" s="104" t="s">
        <v>947</v>
      </c>
      <c r="C3507" s="104" t="s">
        <v>12237</v>
      </c>
      <c r="D3507" s="104" t="s">
        <v>12239</v>
      </c>
      <c r="E3507" s="2">
        <v>21213</v>
      </c>
      <c r="F3507" s="2">
        <v>21213</v>
      </c>
    </row>
    <row r="3508" spans="1:6" x14ac:dyDescent="0.25">
      <c r="A3508" s="104">
        <v>21590</v>
      </c>
      <c r="B3508" s="104" t="s">
        <v>947</v>
      </c>
      <c r="C3508" s="104" t="s">
        <v>4579</v>
      </c>
      <c r="D3508" s="104" t="s">
        <v>21702</v>
      </c>
      <c r="E3508" s="2">
        <v>142505</v>
      </c>
      <c r="F3508" s="2">
        <v>142505</v>
      </c>
    </row>
    <row r="3509" spans="1:6" x14ac:dyDescent="0.25">
      <c r="A3509" s="104">
        <v>24447</v>
      </c>
      <c r="B3509" s="104" t="s">
        <v>947</v>
      </c>
      <c r="C3509" s="104" t="s">
        <v>9360</v>
      </c>
      <c r="D3509" s="104" t="s">
        <v>9362</v>
      </c>
      <c r="E3509" s="2">
        <v>22561</v>
      </c>
      <c r="F3509" s="2">
        <v>22561</v>
      </c>
    </row>
    <row r="3510" spans="1:6" x14ac:dyDescent="0.25">
      <c r="A3510" s="104">
        <v>23766</v>
      </c>
      <c r="B3510" s="104" t="s">
        <v>947</v>
      </c>
      <c r="C3510" s="104" t="s">
        <v>8449</v>
      </c>
      <c r="D3510" s="104" t="s">
        <v>8451</v>
      </c>
      <c r="E3510" s="2">
        <v>4837</v>
      </c>
      <c r="F3510" s="2">
        <v>4837</v>
      </c>
    </row>
    <row r="3511" spans="1:6" x14ac:dyDescent="0.25">
      <c r="A3511" s="104">
        <v>22585</v>
      </c>
      <c r="B3511" s="104" t="s">
        <v>947</v>
      </c>
      <c r="C3511" s="104" t="s">
        <v>3630</v>
      </c>
      <c r="D3511" s="104" t="s">
        <v>3632</v>
      </c>
      <c r="E3511" s="2">
        <v>123432</v>
      </c>
      <c r="F3511" s="2">
        <v>123432</v>
      </c>
    </row>
    <row r="3512" spans="1:6" x14ac:dyDescent="0.25">
      <c r="A3512" s="104">
        <v>24086</v>
      </c>
      <c r="B3512" s="104" t="s">
        <v>947</v>
      </c>
      <c r="C3512" s="104" t="s">
        <v>7471</v>
      </c>
      <c r="D3512" s="104" t="s">
        <v>7473</v>
      </c>
      <c r="E3512" s="2">
        <v>35319</v>
      </c>
      <c r="F3512" s="2">
        <v>35319</v>
      </c>
    </row>
    <row r="3513" spans="1:6" x14ac:dyDescent="0.25">
      <c r="A3513" s="104">
        <v>23105</v>
      </c>
      <c r="B3513" s="104" t="s">
        <v>947</v>
      </c>
      <c r="C3513" s="104" t="s">
        <v>11098</v>
      </c>
      <c r="D3513" s="104" t="s">
        <v>11100</v>
      </c>
      <c r="E3513" s="2">
        <v>2413</v>
      </c>
      <c r="F3513" s="2">
        <v>2413</v>
      </c>
    </row>
    <row r="3514" spans="1:6" x14ac:dyDescent="0.25">
      <c r="A3514" s="104">
        <v>26899</v>
      </c>
      <c r="B3514" s="104" t="s">
        <v>947</v>
      </c>
      <c r="C3514" s="104" t="s">
        <v>6723</v>
      </c>
      <c r="D3514" s="104" t="s">
        <v>6725</v>
      </c>
      <c r="E3514" s="2">
        <v>41309</v>
      </c>
      <c r="F3514" s="2">
        <v>41309</v>
      </c>
    </row>
    <row r="3515" spans="1:6" x14ac:dyDescent="0.25">
      <c r="A3515" s="104">
        <v>450019</v>
      </c>
      <c r="B3515" s="104" t="s">
        <v>947</v>
      </c>
      <c r="C3515" s="104" t="s">
        <v>5069</v>
      </c>
      <c r="D3515" s="104" t="s">
        <v>5071</v>
      </c>
      <c r="E3515" s="2">
        <v>42105</v>
      </c>
      <c r="F3515" s="2">
        <v>42105</v>
      </c>
    </row>
    <row r="3516" spans="1:6" x14ac:dyDescent="0.25">
      <c r="A3516" s="104">
        <v>25842</v>
      </c>
      <c r="B3516" s="104" t="s">
        <v>947</v>
      </c>
      <c r="C3516" s="104" t="s">
        <v>6334</v>
      </c>
      <c r="D3516" s="104" t="s">
        <v>6336</v>
      </c>
      <c r="E3516" s="2">
        <v>95824</v>
      </c>
      <c r="F3516" s="2">
        <v>95824</v>
      </c>
    </row>
    <row r="3517" spans="1:6" x14ac:dyDescent="0.25">
      <c r="A3517" s="104">
        <v>205574</v>
      </c>
      <c r="B3517" s="104" t="s">
        <v>947</v>
      </c>
      <c r="C3517" s="104" t="s">
        <v>12946</v>
      </c>
      <c r="D3517" s="104" t="s">
        <v>12948</v>
      </c>
      <c r="E3517" s="2">
        <v>21272</v>
      </c>
      <c r="F3517" s="2">
        <v>21272</v>
      </c>
    </row>
    <row r="3518" spans="1:6" x14ac:dyDescent="0.25">
      <c r="A3518" s="104">
        <v>22901</v>
      </c>
      <c r="B3518" s="104" t="s">
        <v>947</v>
      </c>
      <c r="C3518" s="104" t="s">
        <v>6166</v>
      </c>
      <c r="D3518" s="104" t="s">
        <v>6168</v>
      </c>
      <c r="E3518" s="2">
        <v>83437</v>
      </c>
      <c r="F3518" s="2">
        <v>83437</v>
      </c>
    </row>
    <row r="3519" spans="1:6" x14ac:dyDescent="0.25">
      <c r="A3519" s="104">
        <v>23366</v>
      </c>
      <c r="B3519" s="104" t="s">
        <v>947</v>
      </c>
      <c r="C3519" s="104" t="s">
        <v>9998</v>
      </c>
      <c r="D3519" s="104" t="s">
        <v>10000</v>
      </c>
      <c r="E3519" s="2">
        <v>14259</v>
      </c>
      <c r="F3519" s="2">
        <v>14259</v>
      </c>
    </row>
    <row r="3520" spans="1:6" x14ac:dyDescent="0.25">
      <c r="A3520" s="104">
        <v>27596</v>
      </c>
      <c r="B3520" s="104" t="s">
        <v>947</v>
      </c>
      <c r="C3520" s="104" t="s">
        <v>8302</v>
      </c>
      <c r="D3520" s="104" t="s">
        <v>8304</v>
      </c>
      <c r="E3520" s="2">
        <v>42921</v>
      </c>
      <c r="F3520" s="2">
        <v>42921</v>
      </c>
    </row>
    <row r="3521" spans="1:6" x14ac:dyDescent="0.25">
      <c r="A3521" s="104">
        <v>23030</v>
      </c>
      <c r="B3521" s="104" t="s">
        <v>947</v>
      </c>
      <c r="C3521" s="104" t="s">
        <v>18662</v>
      </c>
      <c r="D3521" s="104" t="s">
        <v>18663</v>
      </c>
      <c r="E3521" s="2">
        <v>0</v>
      </c>
      <c r="F3521" s="2">
        <v>0</v>
      </c>
    </row>
    <row r="3522" spans="1:6" x14ac:dyDescent="0.25">
      <c r="A3522" s="104">
        <v>19542</v>
      </c>
      <c r="B3522" s="104" t="s">
        <v>947</v>
      </c>
      <c r="C3522" s="104" t="s">
        <v>10417</v>
      </c>
      <c r="D3522" s="104" t="s">
        <v>21541</v>
      </c>
      <c r="E3522" s="2">
        <v>25298</v>
      </c>
      <c r="F3522" s="2">
        <v>25298</v>
      </c>
    </row>
    <row r="3523" spans="1:6" x14ac:dyDescent="0.25">
      <c r="A3523" s="104">
        <v>25730</v>
      </c>
      <c r="B3523" s="104" t="s">
        <v>947</v>
      </c>
      <c r="C3523" s="104" t="s">
        <v>10106</v>
      </c>
      <c r="D3523" s="104" t="s">
        <v>10108</v>
      </c>
      <c r="E3523" s="2">
        <v>30034</v>
      </c>
      <c r="F3523" s="2">
        <v>30034</v>
      </c>
    </row>
    <row r="3524" spans="1:6" x14ac:dyDescent="0.25">
      <c r="A3524" s="104">
        <v>26378</v>
      </c>
      <c r="B3524" s="104" t="s">
        <v>947</v>
      </c>
      <c r="C3524" s="104" t="s">
        <v>14649</v>
      </c>
      <c r="D3524" s="104" t="s">
        <v>22052</v>
      </c>
      <c r="E3524" s="2">
        <v>3181</v>
      </c>
      <c r="F3524" s="2">
        <v>3181</v>
      </c>
    </row>
    <row r="3525" spans="1:6" x14ac:dyDescent="0.25">
      <c r="A3525" s="104">
        <v>22022</v>
      </c>
      <c r="B3525" s="104" t="s">
        <v>947</v>
      </c>
      <c r="C3525" s="104" t="s">
        <v>11603</v>
      </c>
      <c r="D3525" s="104" t="s">
        <v>11605</v>
      </c>
      <c r="E3525" s="2">
        <v>23318</v>
      </c>
      <c r="F3525" s="2">
        <v>23318</v>
      </c>
    </row>
    <row r="3526" spans="1:6" x14ac:dyDescent="0.25">
      <c r="A3526" s="104">
        <v>21869</v>
      </c>
      <c r="B3526" s="104" t="s">
        <v>947</v>
      </c>
      <c r="C3526" s="104" t="s">
        <v>6382</v>
      </c>
      <c r="D3526" s="104" t="s">
        <v>6384</v>
      </c>
      <c r="E3526" s="2">
        <v>86839</v>
      </c>
      <c r="F3526" s="2">
        <v>86839</v>
      </c>
    </row>
    <row r="3527" spans="1:6" x14ac:dyDescent="0.25">
      <c r="A3527" s="104">
        <v>19790</v>
      </c>
      <c r="B3527" s="104" t="s">
        <v>947</v>
      </c>
      <c r="C3527" s="104" t="s">
        <v>3796</v>
      </c>
      <c r="D3527" s="104" t="s">
        <v>3798</v>
      </c>
      <c r="E3527" s="2">
        <v>164952</v>
      </c>
      <c r="F3527" s="2">
        <v>164952</v>
      </c>
    </row>
    <row r="3528" spans="1:6" x14ac:dyDescent="0.25">
      <c r="A3528" s="104">
        <v>22439</v>
      </c>
      <c r="B3528" s="104" t="s">
        <v>947</v>
      </c>
      <c r="C3528" s="104" t="s">
        <v>18649</v>
      </c>
      <c r="D3528" s="104" t="s">
        <v>18650</v>
      </c>
      <c r="E3528" s="2">
        <v>20918</v>
      </c>
      <c r="F3528" s="2">
        <v>20918</v>
      </c>
    </row>
    <row r="3529" spans="1:6" x14ac:dyDescent="0.25">
      <c r="A3529" s="104">
        <v>824720</v>
      </c>
      <c r="B3529" s="104" t="s">
        <v>947</v>
      </c>
      <c r="C3529" s="104" t="s">
        <v>22117</v>
      </c>
      <c r="D3529" s="104" t="s">
        <v>22118</v>
      </c>
      <c r="E3529" s="2">
        <v>147352</v>
      </c>
      <c r="F3529" s="2">
        <v>147352</v>
      </c>
    </row>
    <row r="3530" spans="1:6" x14ac:dyDescent="0.25">
      <c r="A3530" s="104">
        <v>24761</v>
      </c>
      <c r="B3530" s="104" t="s">
        <v>947</v>
      </c>
      <c r="C3530" s="104" t="s">
        <v>5603</v>
      </c>
      <c r="D3530" s="104" t="s">
        <v>5605</v>
      </c>
      <c r="E3530" s="2">
        <v>79839</v>
      </c>
      <c r="F3530" s="2">
        <v>79839</v>
      </c>
    </row>
    <row r="3531" spans="1:6" x14ac:dyDescent="0.25">
      <c r="A3531" s="104">
        <v>460531</v>
      </c>
      <c r="B3531" s="104" t="s">
        <v>947</v>
      </c>
      <c r="C3531" s="104" t="s">
        <v>4138</v>
      </c>
      <c r="D3531" s="104" t="s">
        <v>4140</v>
      </c>
      <c r="E3531" s="2">
        <v>122304</v>
      </c>
      <c r="F3531" s="2">
        <v>122304</v>
      </c>
    </row>
    <row r="3532" spans="1:6" x14ac:dyDescent="0.25">
      <c r="A3532" s="104">
        <v>783618</v>
      </c>
      <c r="B3532" s="104" t="s">
        <v>947</v>
      </c>
      <c r="C3532" s="104" t="s">
        <v>13090</v>
      </c>
      <c r="D3532" s="104" t="s">
        <v>13091</v>
      </c>
      <c r="E3532" s="2">
        <v>9990</v>
      </c>
      <c r="F3532" s="2">
        <v>9990</v>
      </c>
    </row>
    <row r="3533" spans="1:6" x14ac:dyDescent="0.25">
      <c r="A3533" s="104">
        <v>23444</v>
      </c>
      <c r="B3533" s="104" t="s">
        <v>947</v>
      </c>
      <c r="C3533" s="104" t="s">
        <v>8341</v>
      </c>
      <c r="D3533" s="104" t="s">
        <v>8343</v>
      </c>
      <c r="E3533" s="2">
        <v>12874</v>
      </c>
      <c r="F3533" s="2">
        <v>12874</v>
      </c>
    </row>
    <row r="3534" spans="1:6" x14ac:dyDescent="0.25">
      <c r="A3534" s="104">
        <v>792379</v>
      </c>
      <c r="B3534" s="104" t="s">
        <v>947</v>
      </c>
      <c r="C3534" s="104" t="s">
        <v>14557</v>
      </c>
      <c r="D3534" s="104" t="s">
        <v>14559</v>
      </c>
      <c r="E3534" s="2">
        <v>11789</v>
      </c>
      <c r="F3534" s="2">
        <v>11789</v>
      </c>
    </row>
    <row r="3535" spans="1:6" x14ac:dyDescent="0.25">
      <c r="A3535" s="104">
        <v>451797</v>
      </c>
      <c r="B3535" s="104" t="s">
        <v>947</v>
      </c>
      <c r="C3535" s="104" t="s">
        <v>12069</v>
      </c>
      <c r="D3535" s="104" t="s">
        <v>12071</v>
      </c>
      <c r="E3535" s="2">
        <v>8876</v>
      </c>
      <c r="F3535" s="2">
        <v>8876</v>
      </c>
    </row>
    <row r="3536" spans="1:6" x14ac:dyDescent="0.25">
      <c r="A3536" s="104">
        <v>25370</v>
      </c>
      <c r="B3536" s="104" t="s">
        <v>947</v>
      </c>
      <c r="C3536" s="104" t="s">
        <v>22636</v>
      </c>
      <c r="D3536" s="104" t="s">
        <v>22637</v>
      </c>
      <c r="E3536" s="2">
        <v>7613</v>
      </c>
      <c r="F3536" s="2">
        <v>7613</v>
      </c>
    </row>
    <row r="3537" spans="1:6" x14ac:dyDescent="0.25">
      <c r="A3537" s="104">
        <v>24145</v>
      </c>
      <c r="B3537" s="104" t="s">
        <v>947</v>
      </c>
      <c r="C3537" s="104" t="s">
        <v>15246</v>
      </c>
      <c r="D3537" s="104" t="s">
        <v>21914</v>
      </c>
      <c r="E3537" s="2">
        <v>7046</v>
      </c>
      <c r="F3537" s="2">
        <v>7046</v>
      </c>
    </row>
    <row r="3538" spans="1:6" x14ac:dyDescent="0.25">
      <c r="A3538" s="104">
        <v>22806</v>
      </c>
      <c r="B3538" s="104" t="s">
        <v>947</v>
      </c>
      <c r="C3538" s="104" t="s">
        <v>5204</v>
      </c>
      <c r="D3538" s="104" t="s">
        <v>5206</v>
      </c>
      <c r="E3538" s="2">
        <v>178113</v>
      </c>
      <c r="F3538" s="2">
        <v>178113</v>
      </c>
    </row>
    <row r="3539" spans="1:6" x14ac:dyDescent="0.25">
      <c r="A3539" s="104">
        <v>25650</v>
      </c>
      <c r="B3539" s="104" t="s">
        <v>947</v>
      </c>
      <c r="C3539" s="104" t="s">
        <v>12943</v>
      </c>
      <c r="D3539" s="104" t="s">
        <v>22017</v>
      </c>
      <c r="E3539" s="2">
        <v>25854</v>
      </c>
      <c r="F3539" s="2">
        <v>25854</v>
      </c>
    </row>
    <row r="3540" spans="1:6" x14ac:dyDescent="0.25">
      <c r="A3540" s="104">
        <v>21340</v>
      </c>
      <c r="B3540" s="104" t="s">
        <v>947</v>
      </c>
      <c r="C3540" s="104" t="s">
        <v>11810</v>
      </c>
      <c r="D3540" s="104" t="s">
        <v>11812</v>
      </c>
      <c r="E3540" s="2">
        <v>19953</v>
      </c>
      <c r="F3540" s="2">
        <v>19953</v>
      </c>
    </row>
    <row r="3541" spans="1:6" x14ac:dyDescent="0.25">
      <c r="A3541" s="104">
        <v>20853</v>
      </c>
      <c r="B3541" s="104" t="s">
        <v>947</v>
      </c>
      <c r="C3541" s="104" t="s">
        <v>13694</v>
      </c>
      <c r="D3541" s="104" t="s">
        <v>21659</v>
      </c>
      <c r="E3541" s="2">
        <v>12272</v>
      </c>
      <c r="F3541" s="2">
        <v>12272</v>
      </c>
    </row>
    <row r="3542" spans="1:6" x14ac:dyDescent="0.25">
      <c r="A3542" s="104">
        <v>27921</v>
      </c>
      <c r="B3542" s="104" t="s">
        <v>947</v>
      </c>
      <c r="C3542" s="104" t="s">
        <v>16371</v>
      </c>
      <c r="D3542" s="104" t="s">
        <v>16373</v>
      </c>
      <c r="E3542" s="2">
        <v>18708</v>
      </c>
      <c r="F3542" s="2">
        <v>18708</v>
      </c>
    </row>
    <row r="3543" spans="1:6" x14ac:dyDescent="0.25">
      <c r="A3543" s="104">
        <v>20854</v>
      </c>
      <c r="B3543" s="104" t="s">
        <v>947</v>
      </c>
      <c r="C3543" s="104" t="s">
        <v>2909</v>
      </c>
      <c r="D3543" s="104" t="s">
        <v>2911</v>
      </c>
      <c r="E3543" s="2">
        <v>202089</v>
      </c>
      <c r="F3543" s="2">
        <v>202089</v>
      </c>
    </row>
    <row r="3544" spans="1:6" x14ac:dyDescent="0.25">
      <c r="A3544" s="104">
        <v>19958</v>
      </c>
      <c r="B3544" s="104" t="s">
        <v>947</v>
      </c>
      <c r="C3544" s="104" t="s">
        <v>2666</v>
      </c>
      <c r="D3544" s="104" t="s">
        <v>2668</v>
      </c>
      <c r="E3544" s="2">
        <v>218430</v>
      </c>
      <c r="F3544" s="2">
        <v>218430</v>
      </c>
    </row>
    <row r="3545" spans="1:6" x14ac:dyDescent="0.25">
      <c r="A3545" s="104">
        <v>21709</v>
      </c>
      <c r="B3545" s="104" t="s">
        <v>947</v>
      </c>
      <c r="C3545" s="104" t="s">
        <v>7672</v>
      </c>
      <c r="D3545" s="104" t="s">
        <v>7674</v>
      </c>
      <c r="E3545" s="2">
        <v>48540</v>
      </c>
      <c r="F3545" s="2">
        <v>48540</v>
      </c>
    </row>
    <row r="3546" spans="1:6" x14ac:dyDescent="0.25">
      <c r="A3546" s="104">
        <v>21705</v>
      </c>
      <c r="B3546" s="104" t="s">
        <v>947</v>
      </c>
      <c r="C3546" s="104" t="s">
        <v>6580</v>
      </c>
      <c r="D3546" s="104" t="s">
        <v>6582</v>
      </c>
      <c r="E3546" s="2">
        <v>66088</v>
      </c>
      <c r="F3546" s="2">
        <v>66088</v>
      </c>
    </row>
    <row r="3547" spans="1:6" x14ac:dyDescent="0.25">
      <c r="A3547" s="104">
        <v>26095</v>
      </c>
      <c r="B3547" s="104" t="s">
        <v>947</v>
      </c>
      <c r="C3547" s="104" t="s">
        <v>9417</v>
      </c>
      <c r="D3547" s="104" t="s">
        <v>9419</v>
      </c>
      <c r="E3547" s="2">
        <v>11276</v>
      </c>
      <c r="F3547" s="2">
        <v>11276</v>
      </c>
    </row>
    <row r="3548" spans="1:6" x14ac:dyDescent="0.25">
      <c r="A3548" s="104">
        <v>26098</v>
      </c>
      <c r="B3548" s="104" t="s">
        <v>947</v>
      </c>
      <c r="C3548" s="104" t="s">
        <v>15153</v>
      </c>
      <c r="D3548" s="104" t="s">
        <v>22053</v>
      </c>
      <c r="E3548" s="2">
        <v>3465</v>
      </c>
      <c r="F3548" s="2">
        <v>3465</v>
      </c>
    </row>
    <row r="3549" spans="1:6" x14ac:dyDescent="0.25">
      <c r="A3549" s="104">
        <v>25597</v>
      </c>
      <c r="B3549" s="104" t="s">
        <v>947</v>
      </c>
      <c r="C3549" s="104" t="s">
        <v>15865</v>
      </c>
      <c r="D3549" s="104" t="s">
        <v>15867</v>
      </c>
      <c r="E3549" s="2">
        <v>5119</v>
      </c>
      <c r="F3549" s="2">
        <v>5119</v>
      </c>
    </row>
    <row r="3550" spans="1:6" x14ac:dyDescent="0.25">
      <c r="A3550" s="104">
        <v>22623</v>
      </c>
      <c r="B3550" s="104" t="s">
        <v>947</v>
      </c>
      <c r="C3550" s="104" t="s">
        <v>11675</v>
      </c>
      <c r="D3550" s="104" t="s">
        <v>11677</v>
      </c>
      <c r="E3550" s="2">
        <v>16514</v>
      </c>
      <c r="F3550" s="2">
        <v>16514</v>
      </c>
    </row>
    <row r="3551" spans="1:6" x14ac:dyDescent="0.25">
      <c r="A3551" s="104">
        <v>191610</v>
      </c>
      <c r="B3551" s="104" t="s">
        <v>947</v>
      </c>
      <c r="C3551" s="104" t="s">
        <v>8407</v>
      </c>
      <c r="D3551" s="104" t="s">
        <v>8409</v>
      </c>
      <c r="E3551" s="2">
        <v>41047</v>
      </c>
      <c r="F3551" s="2">
        <v>41047</v>
      </c>
    </row>
    <row r="3552" spans="1:6" x14ac:dyDescent="0.25">
      <c r="A3552" s="104">
        <v>203172</v>
      </c>
      <c r="B3552" s="104" t="s">
        <v>947</v>
      </c>
      <c r="C3552" s="104" t="s">
        <v>22018</v>
      </c>
      <c r="D3552" s="104" t="s">
        <v>22019</v>
      </c>
      <c r="E3552" s="2">
        <v>3001</v>
      </c>
      <c r="F3552" s="2">
        <v>3001</v>
      </c>
    </row>
    <row r="3553" spans="1:6" x14ac:dyDescent="0.25">
      <c r="A3553" s="104">
        <v>27683</v>
      </c>
      <c r="B3553" s="104" t="s">
        <v>947</v>
      </c>
      <c r="C3553" s="104" t="s">
        <v>13474</v>
      </c>
      <c r="D3553" s="104" t="s">
        <v>13476</v>
      </c>
      <c r="E3553" s="2">
        <v>10281</v>
      </c>
      <c r="F3553" s="2">
        <v>10281</v>
      </c>
    </row>
    <row r="3554" spans="1:6" x14ac:dyDescent="0.25">
      <c r="A3554" s="104">
        <v>27760</v>
      </c>
      <c r="B3554" s="104" t="s">
        <v>947</v>
      </c>
      <c r="C3554" s="104" t="s">
        <v>14729</v>
      </c>
      <c r="D3554" s="104" t="s">
        <v>14731</v>
      </c>
      <c r="E3554" s="2">
        <v>27287</v>
      </c>
      <c r="F3554" s="2">
        <v>27287</v>
      </c>
    </row>
    <row r="3555" spans="1:6" x14ac:dyDescent="0.25">
      <c r="A3555" s="104">
        <v>683964</v>
      </c>
      <c r="B3555" s="104" t="s">
        <v>947</v>
      </c>
      <c r="C3555" s="104" t="s">
        <v>9273</v>
      </c>
      <c r="D3555" s="104" t="s">
        <v>9275</v>
      </c>
      <c r="E3555" s="2">
        <v>25232</v>
      </c>
      <c r="F3555" s="2">
        <v>25232</v>
      </c>
    </row>
    <row r="3556" spans="1:6" x14ac:dyDescent="0.25">
      <c r="A3556" s="104">
        <v>25564</v>
      </c>
      <c r="B3556" s="104" t="s">
        <v>947</v>
      </c>
      <c r="C3556" s="104" t="s">
        <v>2375</v>
      </c>
      <c r="D3556" s="104" t="s">
        <v>2377</v>
      </c>
      <c r="E3556" s="2">
        <v>316476</v>
      </c>
      <c r="F3556" s="2">
        <v>316476</v>
      </c>
    </row>
    <row r="3557" spans="1:6" x14ac:dyDescent="0.25">
      <c r="A3557" s="104">
        <v>747315</v>
      </c>
      <c r="B3557" s="104" t="s">
        <v>947</v>
      </c>
      <c r="C3557" s="104" t="s">
        <v>22641</v>
      </c>
      <c r="D3557" s="104" t="s">
        <v>22642</v>
      </c>
      <c r="E3557" s="2">
        <v>3426</v>
      </c>
      <c r="F3557" s="2">
        <v>3426</v>
      </c>
    </row>
    <row r="3558" spans="1:6" x14ac:dyDescent="0.25">
      <c r="A3558" s="104">
        <v>25570</v>
      </c>
      <c r="B3558" s="104" t="s">
        <v>947</v>
      </c>
      <c r="C3558" s="104" t="s">
        <v>14655</v>
      </c>
      <c r="D3558" s="104" t="s">
        <v>14657</v>
      </c>
      <c r="E3558" s="2">
        <v>6535</v>
      </c>
      <c r="F3558" s="2">
        <v>6535</v>
      </c>
    </row>
    <row r="3559" spans="1:6" x14ac:dyDescent="0.25">
      <c r="A3559" s="104">
        <v>709156</v>
      </c>
      <c r="B3559" s="104" t="s">
        <v>947</v>
      </c>
      <c r="C3559" s="104" t="s">
        <v>12402</v>
      </c>
      <c r="D3559" s="104" t="s">
        <v>12404</v>
      </c>
      <c r="E3559" s="2">
        <v>12559</v>
      </c>
      <c r="F3559" s="2">
        <v>12559</v>
      </c>
    </row>
    <row r="3560" spans="1:6" x14ac:dyDescent="0.25">
      <c r="A3560" s="104">
        <v>205427</v>
      </c>
      <c r="B3560" s="104" t="s">
        <v>947</v>
      </c>
      <c r="C3560" s="104" t="s">
        <v>16252</v>
      </c>
      <c r="D3560" s="104" t="s">
        <v>16254</v>
      </c>
      <c r="E3560" s="2">
        <v>1337</v>
      </c>
      <c r="F3560" s="2">
        <v>1337</v>
      </c>
    </row>
    <row r="3561" spans="1:6" x14ac:dyDescent="0.25">
      <c r="A3561" s="104">
        <v>25573</v>
      </c>
      <c r="B3561" s="104" t="s">
        <v>947</v>
      </c>
      <c r="C3561" s="104" t="s">
        <v>10270</v>
      </c>
      <c r="D3561" s="104" t="s">
        <v>10272</v>
      </c>
      <c r="E3561" s="2">
        <v>19027</v>
      </c>
      <c r="F3561" s="2">
        <v>19027</v>
      </c>
    </row>
    <row r="3562" spans="1:6" x14ac:dyDescent="0.25">
      <c r="A3562" s="104">
        <v>490695</v>
      </c>
      <c r="B3562" s="104" t="s">
        <v>947</v>
      </c>
      <c r="C3562" s="104" t="s">
        <v>14705</v>
      </c>
      <c r="D3562" s="104" t="s">
        <v>14707</v>
      </c>
      <c r="E3562" s="2">
        <v>28958</v>
      </c>
      <c r="F3562" s="2">
        <v>28958</v>
      </c>
    </row>
    <row r="3563" spans="1:6" x14ac:dyDescent="0.25">
      <c r="A3563" s="104">
        <v>684208</v>
      </c>
      <c r="B3563" s="104" t="s">
        <v>947</v>
      </c>
      <c r="C3563" s="104" t="s">
        <v>11898</v>
      </c>
      <c r="D3563" s="104" t="s">
        <v>11900</v>
      </c>
      <c r="E3563" s="2">
        <v>5935</v>
      </c>
      <c r="F3563" s="2">
        <v>5935</v>
      </c>
    </row>
    <row r="3564" spans="1:6" x14ac:dyDescent="0.25">
      <c r="A3564" s="104">
        <v>25537</v>
      </c>
      <c r="B3564" s="104" t="s">
        <v>947</v>
      </c>
      <c r="C3564" s="104" t="s">
        <v>16365</v>
      </c>
      <c r="D3564" s="104" t="s">
        <v>16367</v>
      </c>
      <c r="E3564" s="2">
        <v>545</v>
      </c>
      <c r="F3564" s="2">
        <v>545</v>
      </c>
    </row>
    <row r="3565" spans="1:6" x14ac:dyDescent="0.25">
      <c r="A3565" s="104">
        <v>25569</v>
      </c>
      <c r="B3565" s="104" t="s">
        <v>947</v>
      </c>
      <c r="C3565" s="104" t="s">
        <v>11041</v>
      </c>
      <c r="D3565" s="104" t="s">
        <v>11043</v>
      </c>
      <c r="E3565" s="2">
        <v>11537</v>
      </c>
      <c r="F3565" s="2">
        <v>11537</v>
      </c>
    </row>
    <row r="3566" spans="1:6" x14ac:dyDescent="0.25">
      <c r="A3566" s="104">
        <v>580065</v>
      </c>
      <c r="B3566" s="104" t="s">
        <v>947</v>
      </c>
      <c r="C3566" s="104" t="s">
        <v>9378</v>
      </c>
      <c r="D3566" s="104" t="s">
        <v>9380</v>
      </c>
      <c r="E3566" s="2">
        <v>13343</v>
      </c>
      <c r="F3566" s="2">
        <v>13343</v>
      </c>
    </row>
    <row r="3567" spans="1:6" x14ac:dyDescent="0.25">
      <c r="A3567" s="104">
        <v>24382</v>
      </c>
      <c r="B3567" s="104" t="s">
        <v>947</v>
      </c>
      <c r="C3567" s="104" t="s">
        <v>5702</v>
      </c>
      <c r="D3567" s="104" t="s">
        <v>5704</v>
      </c>
      <c r="E3567" s="2">
        <v>66738</v>
      </c>
      <c r="F3567" s="2">
        <v>66738</v>
      </c>
    </row>
    <row r="3568" spans="1:6" x14ac:dyDescent="0.25">
      <c r="A3568" s="104">
        <v>28535</v>
      </c>
      <c r="B3568" s="104" t="s">
        <v>947</v>
      </c>
      <c r="C3568" s="104" t="s">
        <v>14448</v>
      </c>
      <c r="D3568" s="104" t="s">
        <v>14450</v>
      </c>
      <c r="E3568" s="2">
        <v>6639</v>
      </c>
      <c r="F3568" s="2">
        <v>6639</v>
      </c>
    </row>
    <row r="3569" spans="1:6" x14ac:dyDescent="0.25">
      <c r="A3569" s="104">
        <v>447270</v>
      </c>
      <c r="B3569" s="104" t="s">
        <v>947</v>
      </c>
      <c r="C3569" s="104" t="s">
        <v>11705</v>
      </c>
      <c r="D3569" s="104" t="s">
        <v>11707</v>
      </c>
      <c r="E3569" s="2">
        <v>28081</v>
      </c>
      <c r="F3569" s="2">
        <v>28081</v>
      </c>
    </row>
    <row r="3570" spans="1:6" x14ac:dyDescent="0.25">
      <c r="A3570" s="104">
        <v>688130</v>
      </c>
      <c r="B3570" s="104" t="s">
        <v>947</v>
      </c>
      <c r="C3570" s="104" t="s">
        <v>22644</v>
      </c>
      <c r="D3570" s="104" t="s">
        <v>22645</v>
      </c>
      <c r="E3570" s="2">
        <v>4291</v>
      </c>
      <c r="F3570" s="2">
        <v>4291</v>
      </c>
    </row>
    <row r="3571" spans="1:6" x14ac:dyDescent="0.25">
      <c r="A3571" s="104">
        <v>699550</v>
      </c>
      <c r="B3571" s="104" t="s">
        <v>947</v>
      </c>
      <c r="C3571" s="104" t="s">
        <v>15909</v>
      </c>
      <c r="D3571" s="104" t="s">
        <v>15911</v>
      </c>
      <c r="E3571" s="2">
        <v>5261</v>
      </c>
      <c r="F3571" s="2">
        <v>5261</v>
      </c>
    </row>
    <row r="3572" spans="1:6" x14ac:dyDescent="0.25">
      <c r="A3572" s="104">
        <v>791824</v>
      </c>
      <c r="B3572" s="104" t="s">
        <v>947</v>
      </c>
      <c r="C3572" s="104" t="s">
        <v>8332</v>
      </c>
      <c r="D3572" s="104" t="s">
        <v>8334</v>
      </c>
      <c r="E3572" s="2">
        <v>79051</v>
      </c>
      <c r="F3572" s="2">
        <v>79051</v>
      </c>
    </row>
    <row r="3573" spans="1:6" x14ac:dyDescent="0.25">
      <c r="A3573" s="104">
        <v>544187</v>
      </c>
      <c r="B3573" s="104" t="s">
        <v>947</v>
      </c>
      <c r="C3573" s="104" t="s">
        <v>13814</v>
      </c>
      <c r="D3573" s="104" t="s">
        <v>13816</v>
      </c>
      <c r="E3573" s="2">
        <v>8881</v>
      </c>
      <c r="F3573" s="2">
        <v>8881</v>
      </c>
    </row>
    <row r="3574" spans="1:6" x14ac:dyDescent="0.25">
      <c r="A3574" s="104">
        <v>24902</v>
      </c>
      <c r="B3574" s="104" t="s">
        <v>947</v>
      </c>
      <c r="C3574" s="104" t="s">
        <v>6950</v>
      </c>
      <c r="D3574" s="104" t="s">
        <v>6952</v>
      </c>
      <c r="E3574" s="2">
        <v>43154</v>
      </c>
      <c r="F3574" s="2">
        <v>43154</v>
      </c>
    </row>
    <row r="3575" spans="1:6" x14ac:dyDescent="0.25">
      <c r="A3575" s="104">
        <v>21734</v>
      </c>
      <c r="B3575" s="104" t="s">
        <v>947</v>
      </c>
      <c r="C3575" s="104" t="s">
        <v>2957</v>
      </c>
      <c r="D3575" s="104" t="s">
        <v>2959</v>
      </c>
      <c r="E3575" s="2">
        <v>114669</v>
      </c>
      <c r="F3575" s="2">
        <v>114669</v>
      </c>
    </row>
    <row r="3576" spans="1:6" x14ac:dyDescent="0.25">
      <c r="A3576" s="104">
        <v>544878</v>
      </c>
      <c r="B3576" s="104" t="s">
        <v>947</v>
      </c>
      <c r="C3576" s="104" t="s">
        <v>5723</v>
      </c>
      <c r="D3576" s="104" t="s">
        <v>5725</v>
      </c>
      <c r="E3576" s="2">
        <v>26947</v>
      </c>
      <c r="F3576" s="2">
        <v>26947</v>
      </c>
    </row>
    <row r="3577" spans="1:6" x14ac:dyDescent="0.25">
      <c r="A3577" s="104">
        <v>21735</v>
      </c>
      <c r="B3577" s="104" t="s">
        <v>947</v>
      </c>
      <c r="C3577" s="104" t="s">
        <v>15800</v>
      </c>
      <c r="D3577" s="104" t="s">
        <v>15802</v>
      </c>
      <c r="E3577" s="2">
        <v>6997</v>
      </c>
      <c r="F3577" s="2">
        <v>6997</v>
      </c>
    </row>
    <row r="3578" spans="1:6" x14ac:dyDescent="0.25">
      <c r="A3578" s="104">
        <v>840967</v>
      </c>
      <c r="B3578" s="104" t="s">
        <v>947</v>
      </c>
      <c r="C3578" s="104" t="s">
        <v>21595</v>
      </c>
      <c r="D3578" s="104" t="s">
        <v>21596</v>
      </c>
      <c r="E3578" s="2">
        <v>3250</v>
      </c>
      <c r="F3578" s="2">
        <v>3250</v>
      </c>
    </row>
    <row r="3579" spans="1:6" x14ac:dyDescent="0.25">
      <c r="A3579" s="104">
        <v>605565</v>
      </c>
      <c r="B3579" s="104" t="s">
        <v>947</v>
      </c>
      <c r="C3579" s="104" t="s">
        <v>22646</v>
      </c>
      <c r="D3579" s="104" t="s">
        <v>22647</v>
      </c>
      <c r="E3579" s="2">
        <v>14801</v>
      </c>
      <c r="F3579" s="2">
        <v>14801</v>
      </c>
    </row>
    <row r="3580" spans="1:6" x14ac:dyDescent="0.25">
      <c r="A3580" s="104">
        <v>20649</v>
      </c>
      <c r="B3580" s="104" t="s">
        <v>947</v>
      </c>
      <c r="C3580" s="104" t="s">
        <v>3642</v>
      </c>
      <c r="D3580" s="104" t="s">
        <v>3644</v>
      </c>
      <c r="E3580" s="2">
        <v>50063</v>
      </c>
      <c r="F3580" s="2">
        <v>50063</v>
      </c>
    </row>
    <row r="3581" spans="1:6" x14ac:dyDescent="0.25">
      <c r="A3581" s="104">
        <v>25453</v>
      </c>
      <c r="B3581" s="104" t="s">
        <v>947</v>
      </c>
      <c r="C3581" s="104" t="s">
        <v>13367</v>
      </c>
      <c r="D3581" s="104" t="s">
        <v>13369</v>
      </c>
      <c r="E3581" s="2">
        <v>3883</v>
      </c>
      <c r="F3581" s="2">
        <v>3883</v>
      </c>
    </row>
    <row r="3582" spans="1:6" x14ac:dyDescent="0.25">
      <c r="A3582" s="104">
        <v>222899</v>
      </c>
      <c r="B3582" s="104" t="s">
        <v>947</v>
      </c>
      <c r="C3582" s="104" t="s">
        <v>5000</v>
      </c>
      <c r="D3582" s="104" t="s">
        <v>20698</v>
      </c>
      <c r="E3582" s="2">
        <v>127603</v>
      </c>
      <c r="F3582" s="2">
        <v>127603</v>
      </c>
    </row>
    <row r="3583" spans="1:6" x14ac:dyDescent="0.25">
      <c r="A3583" s="104">
        <v>469979</v>
      </c>
      <c r="B3583" s="104" t="s">
        <v>947</v>
      </c>
      <c r="C3583" s="104" t="s">
        <v>11913</v>
      </c>
      <c r="D3583" s="104" t="s">
        <v>11915</v>
      </c>
      <c r="E3583" s="2">
        <v>13708</v>
      </c>
      <c r="F3583" s="2">
        <v>13708</v>
      </c>
    </row>
    <row r="3584" spans="1:6" x14ac:dyDescent="0.25">
      <c r="A3584" s="104">
        <v>222900</v>
      </c>
      <c r="B3584" s="104" t="s">
        <v>947</v>
      </c>
      <c r="C3584" s="104" t="s">
        <v>7303</v>
      </c>
      <c r="D3584" s="104" t="s">
        <v>7305</v>
      </c>
      <c r="E3584" s="2">
        <v>51714</v>
      </c>
      <c r="F3584" s="2">
        <v>51714</v>
      </c>
    </row>
    <row r="3585" spans="1:6" x14ac:dyDescent="0.25">
      <c r="A3585" s="104">
        <v>20024</v>
      </c>
      <c r="B3585" s="104" t="s">
        <v>947</v>
      </c>
      <c r="C3585" s="104" t="s">
        <v>22648</v>
      </c>
      <c r="D3585" s="104" t="s">
        <v>22649</v>
      </c>
      <c r="E3585" s="2">
        <v>2422</v>
      </c>
      <c r="F3585" s="2">
        <v>2422</v>
      </c>
    </row>
    <row r="3586" spans="1:6" x14ac:dyDescent="0.25">
      <c r="A3586" s="104">
        <v>25536</v>
      </c>
      <c r="B3586" s="104" t="s">
        <v>947</v>
      </c>
      <c r="C3586" s="104" t="s">
        <v>5732</v>
      </c>
      <c r="D3586" s="104" t="s">
        <v>5734</v>
      </c>
      <c r="E3586" s="2">
        <v>78321</v>
      </c>
      <c r="F3586" s="2">
        <v>78321</v>
      </c>
    </row>
    <row r="3587" spans="1:6" x14ac:dyDescent="0.25">
      <c r="A3587" s="104">
        <v>22391</v>
      </c>
      <c r="B3587" s="104" t="s">
        <v>947</v>
      </c>
      <c r="C3587" s="104" t="s">
        <v>2465</v>
      </c>
      <c r="D3587" s="104" t="s">
        <v>2467</v>
      </c>
      <c r="E3587" s="2">
        <v>209518</v>
      </c>
      <c r="F3587" s="2">
        <v>209518</v>
      </c>
    </row>
    <row r="3588" spans="1:6" x14ac:dyDescent="0.25">
      <c r="A3588" s="104">
        <v>806043</v>
      </c>
      <c r="B3588" s="104" t="s">
        <v>947</v>
      </c>
      <c r="C3588" s="104" t="s">
        <v>17331</v>
      </c>
      <c r="D3588" s="104" t="s">
        <v>17333</v>
      </c>
      <c r="E3588" s="2">
        <v>5103</v>
      </c>
      <c r="F3588" s="2">
        <v>5103</v>
      </c>
    </row>
    <row r="3589" spans="1:6" x14ac:dyDescent="0.25">
      <c r="A3589" s="104">
        <v>22341</v>
      </c>
      <c r="B3589" s="104" t="s">
        <v>947</v>
      </c>
      <c r="C3589" s="104" t="s">
        <v>10342</v>
      </c>
      <c r="D3589" s="104" t="s">
        <v>10344</v>
      </c>
      <c r="E3589" s="2">
        <v>44969</v>
      </c>
      <c r="F3589" s="2">
        <v>44969</v>
      </c>
    </row>
    <row r="3590" spans="1:6" x14ac:dyDescent="0.25">
      <c r="A3590" s="104">
        <v>23166</v>
      </c>
      <c r="B3590" s="104" t="s">
        <v>947</v>
      </c>
      <c r="C3590" s="104" t="s">
        <v>4276</v>
      </c>
      <c r="D3590" s="104" t="s">
        <v>4278</v>
      </c>
      <c r="E3590" s="2">
        <v>112495</v>
      </c>
      <c r="F3590" s="2">
        <v>112495</v>
      </c>
    </row>
    <row r="3591" spans="1:6" x14ac:dyDescent="0.25">
      <c r="A3591" s="104">
        <v>21870</v>
      </c>
      <c r="B3591" s="104" t="s">
        <v>947</v>
      </c>
      <c r="C3591" s="104" t="s">
        <v>5084</v>
      </c>
      <c r="D3591" s="104" t="s">
        <v>5086</v>
      </c>
      <c r="E3591" s="2">
        <v>95245</v>
      </c>
      <c r="F3591" s="2">
        <v>95245</v>
      </c>
    </row>
    <row r="3592" spans="1:6" x14ac:dyDescent="0.25">
      <c r="A3592" s="104">
        <v>28371</v>
      </c>
      <c r="B3592" s="104" t="s">
        <v>947</v>
      </c>
      <c r="C3592" s="104" t="s">
        <v>3005</v>
      </c>
      <c r="D3592" s="104" t="s">
        <v>3007</v>
      </c>
      <c r="E3592" s="2">
        <v>179548</v>
      </c>
      <c r="F3592" s="2">
        <v>179548</v>
      </c>
    </row>
    <row r="3593" spans="1:6" x14ac:dyDescent="0.25">
      <c r="A3593" s="104">
        <v>28379</v>
      </c>
      <c r="B3593" s="104" t="s">
        <v>947</v>
      </c>
      <c r="C3593" s="104" t="s">
        <v>14669</v>
      </c>
      <c r="D3593" s="104" t="s">
        <v>14671</v>
      </c>
      <c r="E3593" s="2">
        <v>4392</v>
      </c>
      <c r="F3593" s="2">
        <v>4392</v>
      </c>
    </row>
    <row r="3594" spans="1:6" x14ac:dyDescent="0.25">
      <c r="A3594" s="104">
        <v>28372</v>
      </c>
      <c r="B3594" s="104" t="s">
        <v>947</v>
      </c>
      <c r="C3594" s="104" t="s">
        <v>6298</v>
      </c>
      <c r="D3594" s="104" t="s">
        <v>6300</v>
      </c>
      <c r="E3594" s="2">
        <v>72300</v>
      </c>
      <c r="F3594" s="2">
        <v>72300</v>
      </c>
    </row>
    <row r="3595" spans="1:6" x14ac:dyDescent="0.25">
      <c r="A3595" s="104">
        <v>25504</v>
      </c>
      <c r="B3595" s="104" t="s">
        <v>947</v>
      </c>
      <c r="C3595" s="104" t="s">
        <v>4312</v>
      </c>
      <c r="D3595" s="104" t="s">
        <v>4314</v>
      </c>
      <c r="E3595" s="2">
        <v>76842</v>
      </c>
      <c r="F3595" s="2">
        <v>76842</v>
      </c>
    </row>
    <row r="3596" spans="1:6" x14ac:dyDescent="0.25">
      <c r="A3596" s="104">
        <v>22393</v>
      </c>
      <c r="B3596" s="104" t="s">
        <v>947</v>
      </c>
      <c r="C3596" s="104" t="s">
        <v>18794</v>
      </c>
      <c r="D3596" s="104" t="s">
        <v>18795</v>
      </c>
      <c r="E3596" s="2">
        <v>10165</v>
      </c>
      <c r="F3596" s="2">
        <v>10165</v>
      </c>
    </row>
    <row r="3597" spans="1:6" x14ac:dyDescent="0.25">
      <c r="A3597" s="104">
        <v>791462</v>
      </c>
      <c r="B3597" s="104" t="s">
        <v>947</v>
      </c>
      <c r="C3597" s="104" t="s">
        <v>21660</v>
      </c>
      <c r="D3597" s="104" t="s">
        <v>21661</v>
      </c>
      <c r="E3597" s="2">
        <v>499</v>
      </c>
      <c r="F3597" s="2">
        <v>499</v>
      </c>
    </row>
    <row r="3598" spans="1:6" x14ac:dyDescent="0.25">
      <c r="A3598" s="104">
        <v>20860</v>
      </c>
      <c r="B3598" s="104" t="s">
        <v>947</v>
      </c>
      <c r="C3598" s="104" t="s">
        <v>10291</v>
      </c>
      <c r="D3598" s="104" t="s">
        <v>10293</v>
      </c>
      <c r="E3598" s="2">
        <v>14622</v>
      </c>
      <c r="F3598" s="2">
        <v>14622</v>
      </c>
    </row>
    <row r="3599" spans="1:6" x14ac:dyDescent="0.25">
      <c r="A3599" s="104">
        <v>20861</v>
      </c>
      <c r="B3599" s="104" t="s">
        <v>947</v>
      </c>
      <c r="C3599" s="104" t="s">
        <v>1116</v>
      </c>
      <c r="D3599" s="104" t="s">
        <v>1118</v>
      </c>
      <c r="E3599" s="2">
        <v>923878</v>
      </c>
      <c r="F3599" s="2">
        <v>923878</v>
      </c>
    </row>
    <row r="3600" spans="1:6" x14ac:dyDescent="0.25">
      <c r="A3600" s="104">
        <v>20862</v>
      </c>
      <c r="B3600" s="104" t="s">
        <v>947</v>
      </c>
      <c r="C3600" s="104" t="s">
        <v>10495</v>
      </c>
      <c r="D3600" s="104" t="s">
        <v>10497</v>
      </c>
      <c r="E3600" s="2">
        <v>22743</v>
      </c>
      <c r="F3600" s="2">
        <v>22743</v>
      </c>
    </row>
    <row r="3601" spans="1:6" x14ac:dyDescent="0.25">
      <c r="A3601" s="104">
        <v>20863</v>
      </c>
      <c r="B3601" s="104" t="s">
        <v>947</v>
      </c>
      <c r="C3601" s="104" t="s">
        <v>1628</v>
      </c>
      <c r="D3601" s="104" t="s">
        <v>1630</v>
      </c>
      <c r="E3601" s="2">
        <v>403296</v>
      </c>
      <c r="F3601" s="2">
        <v>403296</v>
      </c>
    </row>
    <row r="3602" spans="1:6" x14ac:dyDescent="0.25">
      <c r="A3602" s="104">
        <v>21078</v>
      </c>
      <c r="B3602" s="104" t="s">
        <v>947</v>
      </c>
      <c r="C3602" s="104" t="s">
        <v>1967</v>
      </c>
      <c r="D3602" s="104" t="s">
        <v>1969</v>
      </c>
      <c r="E3602" s="2">
        <v>419564</v>
      </c>
      <c r="F3602" s="2">
        <v>419564</v>
      </c>
    </row>
    <row r="3603" spans="1:6" x14ac:dyDescent="0.25">
      <c r="A3603" s="104">
        <v>27345</v>
      </c>
      <c r="B3603" s="104" t="s">
        <v>947</v>
      </c>
      <c r="C3603" s="104" t="s">
        <v>6247</v>
      </c>
      <c r="D3603" s="104" t="s">
        <v>6249</v>
      </c>
      <c r="E3603" s="2">
        <v>65289</v>
      </c>
      <c r="F3603" s="2">
        <v>65289</v>
      </c>
    </row>
    <row r="3604" spans="1:6" x14ac:dyDescent="0.25">
      <c r="A3604" s="104">
        <v>28369</v>
      </c>
      <c r="B3604" s="104" t="s">
        <v>947</v>
      </c>
      <c r="C3604" s="104" t="s">
        <v>18177</v>
      </c>
      <c r="D3604" s="104" t="s">
        <v>18178</v>
      </c>
      <c r="E3604" s="2">
        <v>2480</v>
      </c>
      <c r="F3604" s="2">
        <v>2480</v>
      </c>
    </row>
    <row r="3605" spans="1:6" x14ac:dyDescent="0.25">
      <c r="A3605" s="104">
        <v>768645</v>
      </c>
      <c r="B3605" s="104" t="s">
        <v>947</v>
      </c>
      <c r="C3605" s="104" t="s">
        <v>17134</v>
      </c>
      <c r="D3605" s="104" t="s">
        <v>17136</v>
      </c>
      <c r="E3605" s="2">
        <v>3106</v>
      </c>
      <c r="F3605" s="2">
        <v>3106</v>
      </c>
    </row>
    <row r="3606" spans="1:6" x14ac:dyDescent="0.25">
      <c r="A3606" s="104">
        <v>471070</v>
      </c>
      <c r="B3606" s="104" t="s">
        <v>947</v>
      </c>
      <c r="C3606" s="104" t="s">
        <v>10165</v>
      </c>
      <c r="D3606" s="104" t="s">
        <v>10167</v>
      </c>
      <c r="E3606" s="2">
        <v>32772</v>
      </c>
      <c r="F3606" s="2">
        <v>32772</v>
      </c>
    </row>
    <row r="3607" spans="1:6" x14ac:dyDescent="0.25">
      <c r="A3607" s="104">
        <v>563995</v>
      </c>
      <c r="B3607" s="104" t="s">
        <v>947</v>
      </c>
      <c r="C3607" s="104" t="s">
        <v>10702</v>
      </c>
      <c r="D3607" s="104" t="s">
        <v>10704</v>
      </c>
      <c r="E3607" s="2">
        <v>23856</v>
      </c>
      <c r="F3607" s="2">
        <v>23856</v>
      </c>
    </row>
    <row r="3608" spans="1:6" x14ac:dyDescent="0.25">
      <c r="A3608" s="104">
        <v>26357</v>
      </c>
      <c r="B3608" s="104" t="s">
        <v>947</v>
      </c>
      <c r="C3608" s="104" t="s">
        <v>16446</v>
      </c>
      <c r="D3608" s="104" t="s">
        <v>16448</v>
      </c>
      <c r="E3608" s="2">
        <v>450</v>
      </c>
      <c r="F3608" s="2">
        <v>450</v>
      </c>
    </row>
    <row r="3609" spans="1:6" x14ac:dyDescent="0.25">
      <c r="A3609" s="104">
        <v>21983</v>
      </c>
      <c r="B3609" s="104" t="s">
        <v>947</v>
      </c>
      <c r="C3609" s="104" t="s">
        <v>21703</v>
      </c>
      <c r="D3609" s="104" t="s">
        <v>21704</v>
      </c>
      <c r="E3609" s="2">
        <v>14076</v>
      </c>
      <c r="F3609" s="2">
        <v>14076</v>
      </c>
    </row>
    <row r="3610" spans="1:6" x14ac:dyDescent="0.25">
      <c r="A3610" s="104">
        <v>26171</v>
      </c>
      <c r="B3610" s="104" t="s">
        <v>947</v>
      </c>
      <c r="C3610" s="104" t="s">
        <v>10531</v>
      </c>
      <c r="D3610" s="104" t="s">
        <v>10533</v>
      </c>
      <c r="E3610" s="2">
        <v>18992</v>
      </c>
      <c r="F3610" s="2">
        <v>18992</v>
      </c>
    </row>
    <row r="3611" spans="1:6" x14ac:dyDescent="0.25">
      <c r="A3611" s="104">
        <v>25103</v>
      </c>
      <c r="B3611" s="104" t="s">
        <v>947</v>
      </c>
      <c r="C3611" s="104" t="s">
        <v>4850</v>
      </c>
      <c r="D3611" s="104" t="s">
        <v>4852</v>
      </c>
      <c r="E3611" s="2">
        <v>79379</v>
      </c>
      <c r="F3611" s="2">
        <v>79379</v>
      </c>
    </row>
    <row r="3612" spans="1:6" x14ac:dyDescent="0.25">
      <c r="A3612" s="104">
        <v>25410</v>
      </c>
      <c r="B3612" s="104" t="s">
        <v>947</v>
      </c>
      <c r="C3612" s="104" t="s">
        <v>2969</v>
      </c>
      <c r="D3612" s="104" t="s">
        <v>2971</v>
      </c>
      <c r="E3612" s="2">
        <v>274013</v>
      </c>
      <c r="F3612" s="2">
        <v>274013</v>
      </c>
    </row>
    <row r="3613" spans="1:6" x14ac:dyDescent="0.25">
      <c r="A3613" s="104">
        <v>493011</v>
      </c>
      <c r="B3613" s="104" t="s">
        <v>947</v>
      </c>
      <c r="C3613" s="104" t="s">
        <v>15002</v>
      </c>
      <c r="D3613" s="104" t="s">
        <v>15004</v>
      </c>
      <c r="E3613" s="2">
        <v>1498</v>
      </c>
      <c r="F3613" s="2">
        <v>1498</v>
      </c>
    </row>
    <row r="3614" spans="1:6" x14ac:dyDescent="0.25">
      <c r="A3614" s="104">
        <v>22741</v>
      </c>
      <c r="B3614" s="104" t="s">
        <v>947</v>
      </c>
      <c r="C3614" s="104" t="s">
        <v>4291</v>
      </c>
      <c r="D3614" s="104" t="s">
        <v>4293</v>
      </c>
      <c r="E3614" s="2">
        <v>106307</v>
      </c>
      <c r="F3614" s="2">
        <v>106307</v>
      </c>
    </row>
    <row r="3615" spans="1:6" x14ac:dyDescent="0.25">
      <c r="A3615" s="104">
        <v>22319</v>
      </c>
      <c r="B3615" s="104" t="s">
        <v>947</v>
      </c>
      <c r="C3615" s="104" t="s">
        <v>21738</v>
      </c>
      <c r="D3615" s="104" t="s">
        <v>21739</v>
      </c>
      <c r="E3615" s="2">
        <v>0</v>
      </c>
      <c r="F3615" s="2">
        <v>0</v>
      </c>
    </row>
    <row r="3616" spans="1:6" x14ac:dyDescent="0.25">
      <c r="A3616" s="104">
        <v>25375</v>
      </c>
      <c r="B3616" s="104" t="s">
        <v>947</v>
      </c>
      <c r="C3616" s="104" t="s">
        <v>4892</v>
      </c>
      <c r="D3616" s="104" t="s">
        <v>4894</v>
      </c>
      <c r="E3616" s="2">
        <v>97745</v>
      </c>
      <c r="F3616" s="2">
        <v>97745</v>
      </c>
    </row>
    <row r="3617" spans="1:6" x14ac:dyDescent="0.25">
      <c r="A3617" s="104">
        <v>551976</v>
      </c>
      <c r="B3617" s="104" t="s">
        <v>947</v>
      </c>
      <c r="C3617" s="104" t="s">
        <v>16858</v>
      </c>
      <c r="D3617" s="104" t="s">
        <v>16860</v>
      </c>
      <c r="E3617" s="2">
        <v>8969</v>
      </c>
      <c r="F3617" s="2">
        <v>8969</v>
      </c>
    </row>
    <row r="3618" spans="1:6" x14ac:dyDescent="0.25">
      <c r="A3618" s="104">
        <v>24906</v>
      </c>
      <c r="B3618" s="104" t="s">
        <v>947</v>
      </c>
      <c r="C3618" s="104" t="s">
        <v>10687</v>
      </c>
      <c r="D3618" s="104" t="s">
        <v>10689</v>
      </c>
      <c r="E3618" s="2">
        <v>25015</v>
      </c>
      <c r="F3618" s="2">
        <v>25015</v>
      </c>
    </row>
    <row r="3619" spans="1:6" x14ac:dyDescent="0.25">
      <c r="A3619" s="104">
        <v>578013</v>
      </c>
      <c r="B3619" s="104" t="s">
        <v>947</v>
      </c>
      <c r="C3619" s="104" t="s">
        <v>2846</v>
      </c>
      <c r="D3619" s="104" t="s">
        <v>2848</v>
      </c>
      <c r="E3619" s="2">
        <v>226092</v>
      </c>
      <c r="F3619" s="2">
        <v>226092</v>
      </c>
    </row>
    <row r="3620" spans="1:6" x14ac:dyDescent="0.25">
      <c r="A3620" s="104">
        <v>720626</v>
      </c>
      <c r="B3620" s="104" t="s">
        <v>947</v>
      </c>
      <c r="C3620" s="104" t="s">
        <v>15809</v>
      </c>
      <c r="D3620" s="104" t="s">
        <v>15811</v>
      </c>
      <c r="E3620" s="2">
        <v>4010</v>
      </c>
      <c r="F3620" s="2">
        <v>4010</v>
      </c>
    </row>
    <row r="3621" spans="1:6" x14ac:dyDescent="0.25">
      <c r="A3621" s="104">
        <v>197000</v>
      </c>
      <c r="B3621" s="104" t="s">
        <v>947</v>
      </c>
      <c r="C3621" s="104" t="s">
        <v>3414</v>
      </c>
      <c r="D3621" s="104" t="s">
        <v>3416</v>
      </c>
      <c r="E3621" s="2">
        <v>235194</v>
      </c>
      <c r="F3621" s="2">
        <v>235194</v>
      </c>
    </row>
    <row r="3622" spans="1:6" x14ac:dyDescent="0.25">
      <c r="A3622" s="104">
        <v>20869</v>
      </c>
      <c r="B3622" s="104" t="s">
        <v>947</v>
      </c>
      <c r="C3622" s="104" t="s">
        <v>6358</v>
      </c>
      <c r="D3622" s="104" t="s">
        <v>6360</v>
      </c>
      <c r="E3622" s="2">
        <v>79925</v>
      </c>
      <c r="F3622" s="2">
        <v>79925</v>
      </c>
    </row>
    <row r="3623" spans="1:6" x14ac:dyDescent="0.25">
      <c r="A3623" s="104">
        <v>28191</v>
      </c>
      <c r="B3623" s="104" t="s">
        <v>947</v>
      </c>
      <c r="C3623" s="104" t="s">
        <v>9042</v>
      </c>
      <c r="D3623" s="104" t="s">
        <v>22202</v>
      </c>
      <c r="E3623" s="2">
        <v>58491</v>
      </c>
      <c r="F3623" s="2">
        <v>58491</v>
      </c>
    </row>
    <row r="3624" spans="1:6" x14ac:dyDescent="0.25">
      <c r="A3624" s="104">
        <v>24899</v>
      </c>
      <c r="B3624" s="104" t="s">
        <v>947</v>
      </c>
      <c r="C3624" s="104" t="s">
        <v>3232</v>
      </c>
      <c r="D3624" s="104" t="s">
        <v>3234</v>
      </c>
      <c r="E3624" s="2">
        <v>141656</v>
      </c>
      <c r="F3624" s="2">
        <v>141656</v>
      </c>
    </row>
    <row r="3625" spans="1:6" x14ac:dyDescent="0.25">
      <c r="A3625" s="104">
        <v>22524</v>
      </c>
      <c r="B3625" s="104" t="s">
        <v>947</v>
      </c>
      <c r="C3625" s="104" t="s">
        <v>14798</v>
      </c>
      <c r="D3625" s="104" t="s">
        <v>14800</v>
      </c>
      <c r="E3625" s="2">
        <v>1254</v>
      </c>
      <c r="F3625" s="2">
        <v>1254</v>
      </c>
    </row>
    <row r="3626" spans="1:6" x14ac:dyDescent="0.25">
      <c r="A3626" s="104">
        <v>28026</v>
      </c>
      <c r="B3626" s="104" t="s">
        <v>947</v>
      </c>
      <c r="C3626" s="104" t="s">
        <v>9687</v>
      </c>
      <c r="D3626" s="104" t="s">
        <v>9689</v>
      </c>
      <c r="E3626" s="2">
        <v>26352</v>
      </c>
      <c r="F3626" s="2">
        <v>26352</v>
      </c>
    </row>
    <row r="3627" spans="1:6" x14ac:dyDescent="0.25">
      <c r="A3627" s="104">
        <v>22219</v>
      </c>
      <c r="B3627" s="104" t="s">
        <v>947</v>
      </c>
      <c r="C3627" s="104" t="s">
        <v>8488</v>
      </c>
      <c r="D3627" s="104" t="s">
        <v>8490</v>
      </c>
      <c r="E3627" s="2">
        <v>75342</v>
      </c>
      <c r="F3627" s="2">
        <v>75342</v>
      </c>
    </row>
    <row r="3628" spans="1:6" x14ac:dyDescent="0.25">
      <c r="A3628" s="104">
        <v>28247</v>
      </c>
      <c r="B3628" s="104" t="s">
        <v>947</v>
      </c>
      <c r="C3628" s="104" t="s">
        <v>22658</v>
      </c>
      <c r="D3628" s="104" t="s">
        <v>22659</v>
      </c>
      <c r="E3628" s="2">
        <v>16882</v>
      </c>
      <c r="F3628" s="2">
        <v>16882</v>
      </c>
    </row>
    <row r="3629" spans="1:6" x14ac:dyDescent="0.25">
      <c r="A3629" s="104">
        <v>23303</v>
      </c>
      <c r="B3629" s="104" t="s">
        <v>947</v>
      </c>
      <c r="C3629" s="104" t="s">
        <v>3997</v>
      </c>
      <c r="D3629" s="104" t="s">
        <v>21824</v>
      </c>
      <c r="E3629" s="2">
        <v>109133</v>
      </c>
      <c r="F3629" s="2">
        <v>109133</v>
      </c>
    </row>
    <row r="3630" spans="1:6" x14ac:dyDescent="0.25">
      <c r="A3630" s="104">
        <v>23829</v>
      </c>
      <c r="B3630" s="104" t="s">
        <v>947</v>
      </c>
      <c r="C3630" s="104" t="s">
        <v>11086</v>
      </c>
      <c r="D3630" s="104" t="s">
        <v>21882</v>
      </c>
      <c r="E3630" s="2">
        <v>17080</v>
      </c>
      <c r="F3630" s="2">
        <v>17080</v>
      </c>
    </row>
    <row r="3631" spans="1:6" x14ac:dyDescent="0.25">
      <c r="A3631" s="104">
        <v>28413</v>
      </c>
      <c r="B3631" s="104" t="s">
        <v>947</v>
      </c>
      <c r="C3631" s="104" t="s">
        <v>22224</v>
      </c>
      <c r="D3631" s="104" t="s">
        <v>22225</v>
      </c>
      <c r="E3631" s="2">
        <v>5390</v>
      </c>
      <c r="F3631" s="2">
        <v>5390</v>
      </c>
    </row>
    <row r="3632" spans="1:6" x14ac:dyDescent="0.25">
      <c r="A3632" s="104">
        <v>20871</v>
      </c>
      <c r="B3632" s="104" t="s">
        <v>947</v>
      </c>
      <c r="C3632" s="104" t="s">
        <v>14602</v>
      </c>
      <c r="D3632" s="104" t="s">
        <v>14604</v>
      </c>
      <c r="E3632" s="2">
        <v>22376</v>
      </c>
      <c r="F3632" s="2">
        <v>22376</v>
      </c>
    </row>
    <row r="3633" spans="1:6" x14ac:dyDescent="0.25">
      <c r="A3633" s="104">
        <v>20872</v>
      </c>
      <c r="B3633" s="104" t="s">
        <v>947</v>
      </c>
      <c r="C3633" s="104" t="s">
        <v>9411</v>
      </c>
      <c r="D3633" s="104" t="s">
        <v>9413</v>
      </c>
      <c r="E3633" s="2">
        <v>15539</v>
      </c>
      <c r="F3633" s="2">
        <v>15539</v>
      </c>
    </row>
    <row r="3634" spans="1:6" x14ac:dyDescent="0.25">
      <c r="A3634" s="104">
        <v>24900</v>
      </c>
      <c r="B3634" s="104" t="s">
        <v>947</v>
      </c>
      <c r="C3634" s="104" t="s">
        <v>15933</v>
      </c>
      <c r="D3634" s="104" t="s">
        <v>15935</v>
      </c>
      <c r="E3634" s="2">
        <v>7901</v>
      </c>
      <c r="F3634" s="2">
        <v>7901</v>
      </c>
    </row>
    <row r="3635" spans="1:6" x14ac:dyDescent="0.25">
      <c r="A3635" s="104">
        <v>20873</v>
      </c>
      <c r="B3635" s="104" t="s">
        <v>947</v>
      </c>
      <c r="C3635" s="104" t="s">
        <v>2354</v>
      </c>
      <c r="D3635" s="104" t="s">
        <v>2356</v>
      </c>
      <c r="E3635" s="2">
        <v>140295</v>
      </c>
      <c r="F3635" s="2">
        <v>140295</v>
      </c>
    </row>
    <row r="3636" spans="1:6" x14ac:dyDescent="0.25">
      <c r="A3636" s="104">
        <v>137655</v>
      </c>
      <c r="B3636" s="104" t="s">
        <v>947</v>
      </c>
      <c r="C3636" s="104" t="s">
        <v>10555</v>
      </c>
      <c r="D3636" s="104" t="s">
        <v>10557</v>
      </c>
      <c r="E3636" s="2">
        <v>15360</v>
      </c>
      <c r="F3636" s="2">
        <v>15360</v>
      </c>
    </row>
    <row r="3637" spans="1:6" x14ac:dyDescent="0.25">
      <c r="A3637" s="104">
        <v>887569</v>
      </c>
      <c r="B3637" s="104" t="s">
        <v>947</v>
      </c>
      <c r="C3637" s="104" t="s">
        <v>22662</v>
      </c>
      <c r="D3637" s="104" t="s">
        <v>22663</v>
      </c>
      <c r="E3637" s="2">
        <v>10297</v>
      </c>
      <c r="F3637" s="2">
        <v>10297</v>
      </c>
    </row>
    <row r="3638" spans="1:6" x14ac:dyDescent="0.25">
      <c r="A3638" s="104">
        <v>695466</v>
      </c>
      <c r="B3638" s="104" t="s">
        <v>947</v>
      </c>
      <c r="C3638" s="104" t="s">
        <v>9249</v>
      </c>
      <c r="D3638" s="104" t="s">
        <v>9251</v>
      </c>
      <c r="E3638" s="2">
        <v>28444</v>
      </c>
      <c r="F3638" s="2">
        <v>28444</v>
      </c>
    </row>
    <row r="3639" spans="1:6" x14ac:dyDescent="0.25">
      <c r="A3639" s="104">
        <v>584568</v>
      </c>
      <c r="B3639" s="104" t="s">
        <v>947</v>
      </c>
      <c r="C3639" s="104" t="s">
        <v>17116</v>
      </c>
      <c r="D3639" s="104" t="s">
        <v>17118</v>
      </c>
      <c r="E3639" s="2">
        <v>1054</v>
      </c>
      <c r="F3639" s="2">
        <v>1054</v>
      </c>
    </row>
    <row r="3640" spans="1:6" x14ac:dyDescent="0.25">
      <c r="A3640" s="104">
        <v>23369</v>
      </c>
      <c r="B3640" s="104" t="s">
        <v>947</v>
      </c>
      <c r="C3640" s="104" t="s">
        <v>15818</v>
      </c>
      <c r="D3640" s="104" t="s">
        <v>15820</v>
      </c>
      <c r="E3640" s="2">
        <v>4853</v>
      </c>
      <c r="F3640" s="2">
        <v>4853</v>
      </c>
    </row>
    <row r="3641" spans="1:6" x14ac:dyDescent="0.25">
      <c r="A3641" s="104">
        <v>194017</v>
      </c>
      <c r="B3641" s="104" t="s">
        <v>947</v>
      </c>
      <c r="C3641" s="104" t="s">
        <v>1098</v>
      </c>
      <c r="D3641" s="104" t="s">
        <v>1100</v>
      </c>
      <c r="E3641" s="2">
        <v>343728</v>
      </c>
      <c r="F3641" s="2">
        <v>343728</v>
      </c>
    </row>
    <row r="3642" spans="1:6" x14ac:dyDescent="0.25">
      <c r="A3642" s="104">
        <v>23371</v>
      </c>
      <c r="B3642" s="104" t="s">
        <v>947</v>
      </c>
      <c r="C3642" s="104" t="s">
        <v>5744</v>
      </c>
      <c r="D3642" s="104" t="s">
        <v>5746</v>
      </c>
      <c r="E3642" s="2">
        <v>64574</v>
      </c>
      <c r="F3642" s="2">
        <v>64574</v>
      </c>
    </row>
    <row r="3643" spans="1:6" x14ac:dyDescent="0.25">
      <c r="A3643" s="104">
        <v>214100</v>
      </c>
      <c r="B3643" s="104" t="s">
        <v>947</v>
      </c>
      <c r="C3643" s="104" t="s">
        <v>7357</v>
      </c>
      <c r="D3643" s="104" t="s">
        <v>7359</v>
      </c>
      <c r="E3643" s="2">
        <v>37528</v>
      </c>
      <c r="F3643" s="2">
        <v>37528</v>
      </c>
    </row>
    <row r="3644" spans="1:6" x14ac:dyDescent="0.25">
      <c r="A3644" s="104">
        <v>23372</v>
      </c>
      <c r="B3644" s="104" t="s">
        <v>947</v>
      </c>
      <c r="C3644" s="104" t="s">
        <v>7657</v>
      </c>
      <c r="D3644" s="104" t="s">
        <v>7659</v>
      </c>
      <c r="E3644" s="2">
        <v>35438</v>
      </c>
      <c r="F3644" s="2">
        <v>35438</v>
      </c>
    </row>
    <row r="3645" spans="1:6" x14ac:dyDescent="0.25">
      <c r="A3645" s="104">
        <v>23375</v>
      </c>
      <c r="B3645" s="104" t="s">
        <v>947</v>
      </c>
      <c r="C3645" s="104" t="s">
        <v>13157</v>
      </c>
      <c r="D3645" s="104" t="s">
        <v>13159</v>
      </c>
      <c r="E3645" s="2">
        <v>7674</v>
      </c>
      <c r="F3645" s="2">
        <v>7674</v>
      </c>
    </row>
    <row r="3646" spans="1:6" x14ac:dyDescent="0.25">
      <c r="A3646" s="104">
        <v>23379</v>
      </c>
      <c r="B3646" s="104" t="s">
        <v>947</v>
      </c>
      <c r="C3646" s="104" t="s">
        <v>12426</v>
      </c>
      <c r="D3646" s="104" t="s">
        <v>12428</v>
      </c>
      <c r="E3646" s="2">
        <v>11764</v>
      </c>
      <c r="F3646" s="2">
        <v>11764</v>
      </c>
    </row>
    <row r="3647" spans="1:6" x14ac:dyDescent="0.25">
      <c r="A3647" s="104">
        <v>26439</v>
      </c>
      <c r="B3647" s="104" t="s">
        <v>947</v>
      </c>
      <c r="C3647" s="104" t="s">
        <v>4171</v>
      </c>
      <c r="D3647" s="104" t="s">
        <v>4173</v>
      </c>
      <c r="E3647" s="2">
        <v>140585</v>
      </c>
      <c r="F3647" s="2">
        <v>140585</v>
      </c>
    </row>
    <row r="3648" spans="1:6" x14ac:dyDescent="0.25">
      <c r="A3648" s="104">
        <v>26437</v>
      </c>
      <c r="B3648" s="104" t="s">
        <v>947</v>
      </c>
      <c r="C3648" s="104" t="s">
        <v>7606</v>
      </c>
      <c r="D3648" s="104" t="s">
        <v>7608</v>
      </c>
      <c r="E3648" s="2">
        <v>32257</v>
      </c>
      <c r="F3648" s="2">
        <v>32257</v>
      </c>
    </row>
    <row r="3649" spans="1:6" x14ac:dyDescent="0.25">
      <c r="A3649" s="104">
        <v>157956</v>
      </c>
      <c r="B3649" s="104" t="s">
        <v>947</v>
      </c>
      <c r="C3649" s="104" t="s">
        <v>1107</v>
      </c>
      <c r="D3649" s="104" t="s">
        <v>1109</v>
      </c>
      <c r="E3649" s="2">
        <v>828904</v>
      </c>
      <c r="F3649" s="2">
        <v>828904</v>
      </c>
    </row>
    <row r="3650" spans="1:6" x14ac:dyDescent="0.25">
      <c r="A3650" s="104">
        <v>747239</v>
      </c>
      <c r="B3650" s="104" t="s">
        <v>947</v>
      </c>
      <c r="C3650" s="104" t="s">
        <v>16496</v>
      </c>
      <c r="D3650" s="104" t="s">
        <v>22054</v>
      </c>
      <c r="E3650" s="2">
        <v>3776</v>
      </c>
      <c r="F3650" s="2">
        <v>3776</v>
      </c>
    </row>
    <row r="3651" spans="1:6" x14ac:dyDescent="0.25">
      <c r="A3651" s="104">
        <v>701976</v>
      </c>
      <c r="B3651" s="104" t="s">
        <v>947</v>
      </c>
      <c r="C3651" s="104" t="s">
        <v>11537</v>
      </c>
      <c r="D3651" s="104" t="s">
        <v>11539</v>
      </c>
      <c r="E3651" s="2">
        <v>15781</v>
      </c>
      <c r="F3651" s="2">
        <v>15781</v>
      </c>
    </row>
    <row r="3652" spans="1:6" x14ac:dyDescent="0.25">
      <c r="A3652" s="104">
        <v>21871</v>
      </c>
      <c r="B3652" s="104" t="s">
        <v>947</v>
      </c>
      <c r="C3652" s="104" t="s">
        <v>1352</v>
      </c>
      <c r="D3652" s="104" t="s">
        <v>21705</v>
      </c>
      <c r="E3652" s="2">
        <v>458397</v>
      </c>
      <c r="F3652" s="2">
        <v>458397</v>
      </c>
    </row>
    <row r="3653" spans="1:6" x14ac:dyDescent="0.25">
      <c r="A3653" s="104">
        <v>495548</v>
      </c>
      <c r="B3653" s="104" t="s">
        <v>947</v>
      </c>
      <c r="C3653" s="104" t="s">
        <v>6589</v>
      </c>
      <c r="D3653" s="104" t="s">
        <v>6591</v>
      </c>
      <c r="E3653" s="2">
        <v>50304</v>
      </c>
      <c r="F3653" s="2">
        <v>50304</v>
      </c>
    </row>
    <row r="3654" spans="1:6" x14ac:dyDescent="0.25">
      <c r="A3654" s="104">
        <v>22525</v>
      </c>
      <c r="B3654" s="104" t="s">
        <v>947</v>
      </c>
      <c r="C3654" s="104" t="s">
        <v>15299</v>
      </c>
      <c r="D3654" s="104" t="s">
        <v>15301</v>
      </c>
      <c r="E3654" s="2">
        <v>5491</v>
      </c>
      <c r="F3654" s="2">
        <v>5491</v>
      </c>
    </row>
    <row r="3655" spans="1:6" x14ac:dyDescent="0.25">
      <c r="A3655" s="104">
        <v>21656</v>
      </c>
      <c r="B3655" s="104" t="s">
        <v>947</v>
      </c>
      <c r="C3655" s="104" t="s">
        <v>5270</v>
      </c>
      <c r="D3655" s="104" t="s">
        <v>5272</v>
      </c>
      <c r="E3655" s="2">
        <v>51906</v>
      </c>
      <c r="F3655" s="2">
        <v>51906</v>
      </c>
    </row>
    <row r="3656" spans="1:6" x14ac:dyDescent="0.25">
      <c r="A3656" s="104">
        <v>708678</v>
      </c>
      <c r="B3656" s="104" t="s">
        <v>947</v>
      </c>
      <c r="C3656" s="104" t="s">
        <v>3178</v>
      </c>
      <c r="D3656" s="104" t="s">
        <v>3180</v>
      </c>
      <c r="E3656" s="2">
        <v>124521</v>
      </c>
      <c r="F3656" s="2">
        <v>124521</v>
      </c>
    </row>
    <row r="3657" spans="1:6" x14ac:dyDescent="0.25">
      <c r="A3657" s="104">
        <v>20874</v>
      </c>
      <c r="B3657" s="104" t="s">
        <v>947</v>
      </c>
      <c r="C3657" s="104" t="s">
        <v>2630</v>
      </c>
      <c r="D3657" s="104" t="s">
        <v>2632</v>
      </c>
      <c r="E3657" s="2">
        <v>217378</v>
      </c>
      <c r="F3657" s="2">
        <v>217378</v>
      </c>
    </row>
    <row r="3658" spans="1:6" x14ac:dyDescent="0.25">
      <c r="A3658" s="104">
        <v>25013</v>
      </c>
      <c r="B3658" s="104" t="s">
        <v>947</v>
      </c>
      <c r="C3658" s="104" t="s">
        <v>12856</v>
      </c>
      <c r="D3658" s="104" t="s">
        <v>12858</v>
      </c>
      <c r="E3658" s="2">
        <v>11105</v>
      </c>
      <c r="F3658" s="2">
        <v>11105</v>
      </c>
    </row>
    <row r="3659" spans="1:6" x14ac:dyDescent="0.25">
      <c r="A3659" s="104">
        <v>22933</v>
      </c>
      <c r="B3659" s="104" t="s">
        <v>947</v>
      </c>
      <c r="C3659" s="104" t="s">
        <v>7151</v>
      </c>
      <c r="D3659" s="104" t="s">
        <v>7153</v>
      </c>
      <c r="E3659" s="2">
        <v>109732</v>
      </c>
      <c r="F3659" s="2">
        <v>109732</v>
      </c>
    </row>
    <row r="3660" spans="1:6" x14ac:dyDescent="0.25">
      <c r="A3660" s="104">
        <v>24907</v>
      </c>
      <c r="B3660" s="104" t="s">
        <v>947</v>
      </c>
      <c r="C3660" s="104" t="s">
        <v>4979</v>
      </c>
      <c r="D3660" s="104" t="s">
        <v>4981</v>
      </c>
      <c r="E3660" s="2">
        <v>77000</v>
      </c>
      <c r="F3660" s="2">
        <v>77000</v>
      </c>
    </row>
    <row r="3661" spans="1:6" x14ac:dyDescent="0.25">
      <c r="A3661" s="104">
        <v>19711</v>
      </c>
      <c r="B3661" s="104" t="s">
        <v>947</v>
      </c>
      <c r="C3661" s="104" t="s">
        <v>8509</v>
      </c>
      <c r="D3661" s="104" t="s">
        <v>21542</v>
      </c>
      <c r="E3661" s="2">
        <v>29834</v>
      </c>
      <c r="F3661" s="2">
        <v>29834</v>
      </c>
    </row>
    <row r="3662" spans="1:6" x14ac:dyDescent="0.25">
      <c r="A3662" s="104">
        <v>24910</v>
      </c>
      <c r="B3662" s="104" t="s">
        <v>947</v>
      </c>
      <c r="C3662" s="104" t="s">
        <v>3229</v>
      </c>
      <c r="D3662" s="104" t="s">
        <v>3231</v>
      </c>
      <c r="E3662" s="2">
        <v>182555</v>
      </c>
      <c r="F3662" s="2">
        <v>182555</v>
      </c>
    </row>
    <row r="3663" spans="1:6" x14ac:dyDescent="0.25">
      <c r="A3663" s="104">
        <v>24493</v>
      </c>
      <c r="B3663" s="104" t="s">
        <v>947</v>
      </c>
      <c r="C3663" s="104" t="s">
        <v>1182</v>
      </c>
      <c r="D3663" s="104" t="s">
        <v>1184</v>
      </c>
      <c r="E3663" s="2">
        <v>817770</v>
      </c>
      <c r="F3663" s="2">
        <v>817770</v>
      </c>
    </row>
    <row r="3664" spans="1:6" x14ac:dyDescent="0.25">
      <c r="A3664" s="104">
        <v>24491</v>
      </c>
      <c r="B3664" s="104" t="s">
        <v>947</v>
      </c>
      <c r="C3664" s="104" t="s">
        <v>22666</v>
      </c>
      <c r="D3664" s="104" t="s">
        <v>22667</v>
      </c>
      <c r="E3664" s="2">
        <v>5620</v>
      </c>
      <c r="F3664" s="2">
        <v>5620</v>
      </c>
    </row>
    <row r="3665" spans="1:6" x14ac:dyDescent="0.25">
      <c r="A3665" s="104">
        <v>24500</v>
      </c>
      <c r="B3665" s="104" t="s">
        <v>947</v>
      </c>
      <c r="C3665" s="104" t="s">
        <v>7216</v>
      </c>
      <c r="D3665" s="104" t="s">
        <v>7218</v>
      </c>
      <c r="E3665" s="2">
        <v>54292</v>
      </c>
      <c r="F3665" s="2">
        <v>54292</v>
      </c>
    </row>
    <row r="3666" spans="1:6" x14ac:dyDescent="0.25">
      <c r="A3666" s="104">
        <v>24501</v>
      </c>
      <c r="B3666" s="104" t="s">
        <v>947</v>
      </c>
      <c r="C3666" s="104" t="s">
        <v>10094</v>
      </c>
      <c r="D3666" s="104" t="s">
        <v>10096</v>
      </c>
      <c r="E3666" s="2">
        <v>21995</v>
      </c>
      <c r="F3666" s="2">
        <v>21995</v>
      </c>
    </row>
    <row r="3667" spans="1:6" x14ac:dyDescent="0.25">
      <c r="A3667" s="104">
        <v>24495</v>
      </c>
      <c r="B3667" s="104" t="s">
        <v>947</v>
      </c>
      <c r="C3667" s="104" t="s">
        <v>6696</v>
      </c>
      <c r="D3667" s="104" t="s">
        <v>6698</v>
      </c>
      <c r="E3667" s="2">
        <v>40411</v>
      </c>
      <c r="F3667" s="2">
        <v>40411</v>
      </c>
    </row>
    <row r="3668" spans="1:6" x14ac:dyDescent="0.25">
      <c r="A3668" s="104">
        <v>21657</v>
      </c>
      <c r="B3668" s="104" t="s">
        <v>947</v>
      </c>
      <c r="C3668" s="104" t="s">
        <v>8026</v>
      </c>
      <c r="D3668" s="104" t="s">
        <v>8028</v>
      </c>
      <c r="E3668" s="2">
        <v>43322</v>
      </c>
      <c r="F3668" s="2">
        <v>43322</v>
      </c>
    </row>
    <row r="3669" spans="1:6" x14ac:dyDescent="0.25">
      <c r="A3669" s="104">
        <v>22846</v>
      </c>
      <c r="B3669" s="104" t="s">
        <v>947</v>
      </c>
      <c r="C3669" s="104" t="s">
        <v>6917</v>
      </c>
      <c r="D3669" s="104" t="s">
        <v>6919</v>
      </c>
      <c r="E3669" s="2">
        <v>59289</v>
      </c>
      <c r="F3669" s="2">
        <v>59289</v>
      </c>
    </row>
    <row r="3670" spans="1:6" x14ac:dyDescent="0.25">
      <c r="A3670" s="104">
        <v>27295</v>
      </c>
      <c r="B3670" s="104" t="s">
        <v>947</v>
      </c>
      <c r="C3670" s="104" t="s">
        <v>7726</v>
      </c>
      <c r="D3670" s="104" t="s">
        <v>7728</v>
      </c>
      <c r="E3670" s="2">
        <v>23655</v>
      </c>
      <c r="F3670" s="2">
        <v>23655</v>
      </c>
    </row>
    <row r="3671" spans="1:6" x14ac:dyDescent="0.25">
      <c r="A3671" s="104">
        <v>21175</v>
      </c>
      <c r="B3671" s="104" t="s">
        <v>947</v>
      </c>
      <c r="C3671" s="104" t="s">
        <v>6181</v>
      </c>
      <c r="D3671" s="104" t="s">
        <v>6183</v>
      </c>
      <c r="E3671" s="2">
        <v>113132</v>
      </c>
      <c r="F3671" s="2">
        <v>113132</v>
      </c>
    </row>
    <row r="3672" spans="1:6" x14ac:dyDescent="0.25">
      <c r="A3672" s="104">
        <v>23205</v>
      </c>
      <c r="B3672" s="104" t="s">
        <v>947</v>
      </c>
      <c r="C3672" s="104" t="s">
        <v>17071</v>
      </c>
      <c r="D3672" s="104" t="s">
        <v>17073</v>
      </c>
      <c r="E3672" s="2">
        <v>2965</v>
      </c>
      <c r="F3672" s="2">
        <v>2965</v>
      </c>
    </row>
    <row r="3673" spans="1:6" x14ac:dyDescent="0.25">
      <c r="A3673" s="104">
        <v>23203</v>
      </c>
      <c r="B3673" s="104" t="s">
        <v>947</v>
      </c>
      <c r="C3673" s="104" t="s">
        <v>11561</v>
      </c>
      <c r="D3673" s="104" t="s">
        <v>11563</v>
      </c>
      <c r="E3673" s="2">
        <v>14321</v>
      </c>
      <c r="F3673" s="2">
        <v>14321</v>
      </c>
    </row>
    <row r="3674" spans="1:6" x14ac:dyDescent="0.25">
      <c r="A3674" s="104">
        <v>23210</v>
      </c>
      <c r="B3674" s="104" t="s">
        <v>947</v>
      </c>
      <c r="C3674" s="104" t="s">
        <v>13706</v>
      </c>
      <c r="D3674" s="104" t="s">
        <v>13708</v>
      </c>
      <c r="E3674" s="2">
        <v>9041</v>
      </c>
      <c r="F3674" s="2">
        <v>9041</v>
      </c>
    </row>
    <row r="3675" spans="1:6" x14ac:dyDescent="0.25">
      <c r="A3675" s="104">
        <v>205390</v>
      </c>
      <c r="B3675" s="104" t="s">
        <v>947</v>
      </c>
      <c r="C3675" s="104" t="s">
        <v>1427</v>
      </c>
      <c r="D3675" s="104" t="s">
        <v>1429</v>
      </c>
      <c r="E3675" s="2">
        <v>515091</v>
      </c>
      <c r="F3675" s="2">
        <v>515091</v>
      </c>
    </row>
    <row r="3676" spans="1:6" x14ac:dyDescent="0.25">
      <c r="A3676" s="104">
        <v>708539</v>
      </c>
      <c r="B3676" s="104" t="s">
        <v>947</v>
      </c>
      <c r="C3676" s="104" t="s">
        <v>2096</v>
      </c>
      <c r="D3676" s="104" t="s">
        <v>2098</v>
      </c>
      <c r="E3676" s="2">
        <v>319941</v>
      </c>
      <c r="F3676" s="2">
        <v>319941</v>
      </c>
    </row>
    <row r="3677" spans="1:6" x14ac:dyDescent="0.25">
      <c r="A3677" s="104">
        <v>23204</v>
      </c>
      <c r="B3677" s="104" t="s">
        <v>947</v>
      </c>
      <c r="C3677" s="104" t="s">
        <v>3357</v>
      </c>
      <c r="D3677" s="104" t="s">
        <v>21810</v>
      </c>
      <c r="E3677" s="2">
        <v>155955</v>
      </c>
      <c r="F3677" s="2">
        <v>155955</v>
      </c>
    </row>
    <row r="3678" spans="1:6" x14ac:dyDescent="0.25">
      <c r="A3678" s="104">
        <v>552466</v>
      </c>
      <c r="B3678" s="104" t="s">
        <v>947</v>
      </c>
      <c r="C3678" s="104" t="s">
        <v>11597</v>
      </c>
      <c r="D3678" s="104" t="s">
        <v>11599</v>
      </c>
      <c r="E3678" s="2">
        <v>14607</v>
      </c>
      <c r="F3678" s="2">
        <v>14607</v>
      </c>
    </row>
    <row r="3679" spans="1:6" x14ac:dyDescent="0.25">
      <c r="A3679" s="104">
        <v>599727</v>
      </c>
      <c r="B3679" s="104" t="s">
        <v>947</v>
      </c>
      <c r="C3679" s="104" t="s">
        <v>14261</v>
      </c>
      <c r="D3679" s="104" t="s">
        <v>14263</v>
      </c>
      <c r="E3679" s="2">
        <v>6128</v>
      </c>
      <c r="F3679" s="2">
        <v>6128</v>
      </c>
    </row>
    <row r="3680" spans="1:6" x14ac:dyDescent="0.25">
      <c r="A3680" s="104">
        <v>722125</v>
      </c>
      <c r="B3680" s="104" t="s">
        <v>947</v>
      </c>
      <c r="C3680" s="104" t="s">
        <v>16194</v>
      </c>
      <c r="D3680" s="104" t="s">
        <v>16196</v>
      </c>
      <c r="E3680" s="2">
        <v>1116</v>
      </c>
      <c r="F3680" s="2">
        <v>1116</v>
      </c>
    </row>
    <row r="3681" spans="1:6" x14ac:dyDescent="0.25">
      <c r="A3681" s="104">
        <v>722119</v>
      </c>
      <c r="B3681" s="104" t="s">
        <v>947</v>
      </c>
      <c r="C3681" s="104" t="s">
        <v>4498</v>
      </c>
      <c r="D3681" s="104" t="s">
        <v>4500</v>
      </c>
      <c r="E3681" s="2">
        <v>251656</v>
      </c>
      <c r="F3681" s="2">
        <v>251656</v>
      </c>
    </row>
    <row r="3682" spans="1:6" x14ac:dyDescent="0.25">
      <c r="A3682" s="104">
        <v>19786</v>
      </c>
      <c r="B3682" s="104" t="s">
        <v>947</v>
      </c>
      <c r="C3682" s="104" t="s">
        <v>16676</v>
      </c>
      <c r="D3682" s="104" t="s">
        <v>21543</v>
      </c>
      <c r="E3682" s="2">
        <v>2188</v>
      </c>
      <c r="F3682" s="2">
        <v>2188</v>
      </c>
    </row>
    <row r="3683" spans="1:6" x14ac:dyDescent="0.25">
      <c r="A3683" s="104">
        <v>899019</v>
      </c>
      <c r="B3683" s="104" t="s">
        <v>947</v>
      </c>
      <c r="C3683" s="104" t="s">
        <v>22670</v>
      </c>
      <c r="D3683" s="104" t="s">
        <v>22671</v>
      </c>
      <c r="E3683" s="2">
        <v>7755</v>
      </c>
      <c r="F3683" s="2">
        <v>7755</v>
      </c>
    </row>
    <row r="3684" spans="1:6" x14ac:dyDescent="0.25">
      <c r="A3684" s="104">
        <v>21758</v>
      </c>
      <c r="B3684" s="104" t="s">
        <v>947</v>
      </c>
      <c r="C3684" s="104" t="s">
        <v>12603</v>
      </c>
      <c r="D3684" s="104" t="s">
        <v>12605</v>
      </c>
      <c r="E3684" s="2">
        <v>15485</v>
      </c>
      <c r="F3684" s="2">
        <v>15485</v>
      </c>
    </row>
    <row r="3685" spans="1:6" x14ac:dyDescent="0.25">
      <c r="A3685" s="104">
        <v>674515</v>
      </c>
      <c r="B3685" s="104" t="s">
        <v>947</v>
      </c>
      <c r="C3685" s="104" t="s">
        <v>13909</v>
      </c>
      <c r="D3685" s="104" t="s">
        <v>13911</v>
      </c>
      <c r="E3685" s="2">
        <v>2105</v>
      </c>
      <c r="F3685" s="2">
        <v>2105</v>
      </c>
    </row>
    <row r="3686" spans="1:6" x14ac:dyDescent="0.25">
      <c r="A3686" s="104">
        <v>25306</v>
      </c>
      <c r="B3686" s="104" t="s">
        <v>947</v>
      </c>
      <c r="C3686" s="104" t="s">
        <v>2690</v>
      </c>
      <c r="D3686" s="104" t="s">
        <v>2692</v>
      </c>
      <c r="E3686" s="2">
        <v>222466</v>
      </c>
      <c r="F3686" s="2">
        <v>222466</v>
      </c>
    </row>
    <row r="3687" spans="1:6" x14ac:dyDescent="0.25">
      <c r="A3687" s="104">
        <v>113698</v>
      </c>
      <c r="B3687" s="104" t="s">
        <v>947</v>
      </c>
      <c r="C3687" s="104" t="s">
        <v>11367</v>
      </c>
      <c r="D3687" s="104" t="s">
        <v>11369</v>
      </c>
      <c r="E3687" s="2">
        <v>11613</v>
      </c>
      <c r="F3687" s="2">
        <v>11613</v>
      </c>
    </row>
    <row r="3688" spans="1:6" x14ac:dyDescent="0.25">
      <c r="A3688" s="104">
        <v>25293</v>
      </c>
      <c r="B3688" s="104" t="s">
        <v>947</v>
      </c>
      <c r="C3688" s="104" t="s">
        <v>4934</v>
      </c>
      <c r="D3688" s="104" t="s">
        <v>4936</v>
      </c>
      <c r="E3688" s="2">
        <v>104809</v>
      </c>
      <c r="F3688" s="2">
        <v>104809</v>
      </c>
    </row>
    <row r="3689" spans="1:6" x14ac:dyDescent="0.25">
      <c r="A3689" s="104">
        <v>208325</v>
      </c>
      <c r="B3689" s="104" t="s">
        <v>947</v>
      </c>
      <c r="C3689" s="104" t="s">
        <v>11970</v>
      </c>
      <c r="D3689" s="104" t="s">
        <v>11972</v>
      </c>
      <c r="E3689" s="2">
        <v>19070</v>
      </c>
      <c r="F3689" s="2">
        <v>19070</v>
      </c>
    </row>
    <row r="3690" spans="1:6" x14ac:dyDescent="0.25">
      <c r="A3690" s="104">
        <v>25294</v>
      </c>
      <c r="B3690" s="104" t="s">
        <v>947</v>
      </c>
      <c r="C3690" s="104" t="s">
        <v>17336</v>
      </c>
      <c r="D3690" s="104" t="s">
        <v>17338</v>
      </c>
      <c r="E3690" s="2">
        <v>4244</v>
      </c>
      <c r="F3690" s="2">
        <v>4244</v>
      </c>
    </row>
    <row r="3691" spans="1:6" x14ac:dyDescent="0.25">
      <c r="A3691" s="104">
        <v>23345</v>
      </c>
      <c r="B3691" s="104" t="s">
        <v>947</v>
      </c>
      <c r="C3691" s="104" t="s">
        <v>963</v>
      </c>
      <c r="D3691" s="104" t="s">
        <v>965</v>
      </c>
      <c r="E3691" s="2">
        <v>583361</v>
      </c>
      <c r="F3691" s="2">
        <v>583361</v>
      </c>
    </row>
    <row r="3692" spans="1:6" x14ac:dyDescent="0.25">
      <c r="A3692" s="104">
        <v>23344</v>
      </c>
      <c r="B3692" s="104" t="s">
        <v>947</v>
      </c>
      <c r="C3692" s="104" t="s">
        <v>8554</v>
      </c>
      <c r="D3692" s="104" t="s">
        <v>8556</v>
      </c>
      <c r="E3692" s="2">
        <v>36178</v>
      </c>
      <c r="F3692" s="2">
        <v>36178</v>
      </c>
    </row>
    <row r="3693" spans="1:6" x14ac:dyDescent="0.25">
      <c r="A3693" s="104">
        <v>25094</v>
      </c>
      <c r="B3693" s="104" t="s">
        <v>947</v>
      </c>
      <c r="C3693" s="104" t="s">
        <v>9882</v>
      </c>
      <c r="D3693" s="104" t="s">
        <v>9884</v>
      </c>
      <c r="E3693" s="2">
        <v>35709</v>
      </c>
      <c r="F3693" s="2">
        <v>35709</v>
      </c>
    </row>
    <row r="3694" spans="1:6" x14ac:dyDescent="0.25">
      <c r="A3694" s="104">
        <v>449672</v>
      </c>
      <c r="B3694" s="104" t="s">
        <v>947</v>
      </c>
      <c r="C3694" s="104" t="s">
        <v>3901</v>
      </c>
      <c r="D3694" s="104" t="s">
        <v>3903</v>
      </c>
      <c r="E3694" s="2">
        <v>163317</v>
      </c>
      <c r="F3694" s="2">
        <v>163317</v>
      </c>
    </row>
    <row r="3695" spans="1:6" x14ac:dyDescent="0.25">
      <c r="A3695" s="104">
        <v>26975</v>
      </c>
      <c r="B3695" s="104" t="s">
        <v>947</v>
      </c>
      <c r="C3695" s="104" t="s">
        <v>6517</v>
      </c>
      <c r="D3695" s="104" t="s">
        <v>6519</v>
      </c>
      <c r="E3695" s="2">
        <v>48274</v>
      </c>
      <c r="F3695" s="2">
        <v>48274</v>
      </c>
    </row>
    <row r="3696" spans="1:6" x14ac:dyDescent="0.25">
      <c r="A3696" s="104">
        <v>26868</v>
      </c>
      <c r="B3696" s="104" t="s">
        <v>947</v>
      </c>
      <c r="C3696" s="104" t="s">
        <v>16368</v>
      </c>
      <c r="D3696" s="104" t="s">
        <v>16370</v>
      </c>
      <c r="E3696" s="2">
        <v>9788</v>
      </c>
      <c r="F3696" s="2">
        <v>9788</v>
      </c>
    </row>
    <row r="3697" spans="1:6" x14ac:dyDescent="0.25">
      <c r="A3697" s="104">
        <v>23406</v>
      </c>
      <c r="B3697" s="104" t="s">
        <v>947</v>
      </c>
      <c r="C3697" s="104" t="s">
        <v>10055</v>
      </c>
      <c r="D3697" s="104" t="s">
        <v>21825</v>
      </c>
      <c r="E3697" s="2">
        <v>27034</v>
      </c>
      <c r="F3697" s="2">
        <v>27034</v>
      </c>
    </row>
    <row r="3698" spans="1:6" x14ac:dyDescent="0.25">
      <c r="A3698" s="104">
        <v>27156</v>
      </c>
      <c r="B3698" s="104" t="s">
        <v>947</v>
      </c>
      <c r="C3698" s="104" t="s">
        <v>9956</v>
      </c>
      <c r="D3698" s="104" t="s">
        <v>9958</v>
      </c>
      <c r="E3698" s="2">
        <v>14677</v>
      </c>
      <c r="F3698" s="2">
        <v>14677</v>
      </c>
    </row>
    <row r="3699" spans="1:6" x14ac:dyDescent="0.25">
      <c r="A3699" s="104">
        <v>20286</v>
      </c>
      <c r="B3699" s="104" t="s">
        <v>947</v>
      </c>
      <c r="C3699" s="104" t="s">
        <v>12471</v>
      </c>
      <c r="D3699" s="104" t="s">
        <v>21597</v>
      </c>
      <c r="E3699" s="2">
        <v>8386</v>
      </c>
      <c r="F3699" s="2">
        <v>8386</v>
      </c>
    </row>
    <row r="3700" spans="1:6" x14ac:dyDescent="0.25">
      <c r="A3700" s="104">
        <v>23703</v>
      </c>
      <c r="B3700" s="104" t="s">
        <v>947</v>
      </c>
      <c r="C3700" s="104" t="s">
        <v>18512</v>
      </c>
      <c r="D3700" s="104" t="s">
        <v>18513</v>
      </c>
      <c r="E3700" s="2">
        <v>2618</v>
      </c>
      <c r="F3700" s="2">
        <v>2618</v>
      </c>
    </row>
    <row r="3701" spans="1:6" x14ac:dyDescent="0.25">
      <c r="A3701" s="104">
        <v>19829</v>
      </c>
      <c r="B3701" s="104" t="s">
        <v>947</v>
      </c>
      <c r="C3701" s="104" t="s">
        <v>8749</v>
      </c>
      <c r="D3701" s="104" t="s">
        <v>8751</v>
      </c>
      <c r="E3701" s="2">
        <v>38230</v>
      </c>
      <c r="F3701" s="2">
        <v>38230</v>
      </c>
    </row>
    <row r="3702" spans="1:6" x14ac:dyDescent="0.25">
      <c r="A3702" s="104">
        <v>22287</v>
      </c>
      <c r="B3702" s="104" t="s">
        <v>947</v>
      </c>
      <c r="C3702" s="104" t="s">
        <v>7435</v>
      </c>
      <c r="D3702" s="104" t="s">
        <v>7437</v>
      </c>
      <c r="E3702" s="2">
        <v>33764</v>
      </c>
      <c r="F3702" s="2">
        <v>33764</v>
      </c>
    </row>
    <row r="3703" spans="1:6" x14ac:dyDescent="0.25">
      <c r="A3703" s="104">
        <v>23189</v>
      </c>
      <c r="B3703" s="104" t="s">
        <v>947</v>
      </c>
      <c r="C3703" s="104" t="s">
        <v>12889</v>
      </c>
      <c r="D3703" s="104" t="s">
        <v>12891</v>
      </c>
      <c r="E3703" s="2">
        <v>1136</v>
      </c>
      <c r="F3703" s="2">
        <v>1136</v>
      </c>
    </row>
    <row r="3704" spans="1:6" x14ac:dyDescent="0.25">
      <c r="A3704" s="104">
        <v>25803</v>
      </c>
      <c r="B3704" s="104" t="s">
        <v>947</v>
      </c>
      <c r="C3704" s="104" t="s">
        <v>11839</v>
      </c>
      <c r="D3704" s="104" t="s">
        <v>11841</v>
      </c>
      <c r="E3704" s="2">
        <v>12497</v>
      </c>
      <c r="F3704" s="2">
        <v>12497</v>
      </c>
    </row>
    <row r="3705" spans="1:6" x14ac:dyDescent="0.25">
      <c r="A3705" s="104">
        <v>193431</v>
      </c>
      <c r="B3705" s="104" t="s">
        <v>947</v>
      </c>
      <c r="C3705" s="104" t="s">
        <v>9261</v>
      </c>
      <c r="D3705" s="104" t="s">
        <v>9263</v>
      </c>
      <c r="E3705" s="2">
        <v>20211</v>
      </c>
      <c r="F3705" s="2">
        <v>20211</v>
      </c>
    </row>
    <row r="3706" spans="1:6" x14ac:dyDescent="0.25">
      <c r="A3706" s="104">
        <v>28357</v>
      </c>
      <c r="B3706" s="104" t="s">
        <v>947</v>
      </c>
      <c r="C3706" s="104" t="s">
        <v>13432</v>
      </c>
      <c r="D3706" s="104" t="s">
        <v>22203</v>
      </c>
      <c r="E3706" s="2">
        <v>11578</v>
      </c>
      <c r="F3706" s="2">
        <v>11578</v>
      </c>
    </row>
    <row r="3707" spans="1:6" x14ac:dyDescent="0.25">
      <c r="A3707" s="104">
        <v>28550</v>
      </c>
      <c r="B3707" s="104" t="s">
        <v>947</v>
      </c>
      <c r="C3707" s="104" t="s">
        <v>11029</v>
      </c>
      <c r="D3707" s="104" t="s">
        <v>11031</v>
      </c>
      <c r="E3707" s="2">
        <v>13480</v>
      </c>
      <c r="F3707" s="2">
        <v>13480</v>
      </c>
    </row>
    <row r="3708" spans="1:6" x14ac:dyDescent="0.25">
      <c r="A3708" s="104">
        <v>27525</v>
      </c>
      <c r="B3708" s="104" t="s">
        <v>947</v>
      </c>
      <c r="C3708" s="104" t="s">
        <v>6103</v>
      </c>
      <c r="D3708" s="104" t="s">
        <v>6105</v>
      </c>
      <c r="E3708" s="2">
        <v>61430</v>
      </c>
      <c r="F3708" s="2">
        <v>61430</v>
      </c>
    </row>
    <row r="3709" spans="1:6" x14ac:dyDescent="0.25">
      <c r="A3709" s="104">
        <v>202145</v>
      </c>
      <c r="B3709" s="104" t="s">
        <v>947</v>
      </c>
      <c r="C3709" s="104" t="s">
        <v>3943</v>
      </c>
      <c r="D3709" s="104" t="s">
        <v>3945</v>
      </c>
      <c r="E3709" s="2">
        <v>121750</v>
      </c>
      <c r="F3709" s="2">
        <v>121750</v>
      </c>
    </row>
    <row r="3710" spans="1:6" x14ac:dyDescent="0.25">
      <c r="A3710" s="104">
        <v>24554</v>
      </c>
      <c r="B3710" s="104" t="s">
        <v>947</v>
      </c>
      <c r="C3710" s="104" t="s">
        <v>7648</v>
      </c>
      <c r="D3710" s="104" t="s">
        <v>7650</v>
      </c>
      <c r="E3710" s="2">
        <v>34096</v>
      </c>
      <c r="F3710" s="2">
        <v>34096</v>
      </c>
    </row>
    <row r="3711" spans="1:6" x14ac:dyDescent="0.25">
      <c r="A3711" s="104">
        <v>25265</v>
      </c>
      <c r="B3711" s="104" t="s">
        <v>947</v>
      </c>
      <c r="C3711" s="104" t="s">
        <v>12111</v>
      </c>
      <c r="D3711" s="104" t="s">
        <v>12113</v>
      </c>
      <c r="E3711" s="2">
        <v>16458</v>
      </c>
      <c r="F3711" s="2">
        <v>16458</v>
      </c>
    </row>
    <row r="3712" spans="1:6" x14ac:dyDescent="0.25">
      <c r="A3712" s="104">
        <v>19739</v>
      </c>
      <c r="B3712" s="104" t="s">
        <v>947</v>
      </c>
      <c r="C3712" s="104" t="s">
        <v>3205</v>
      </c>
      <c r="D3712" s="104" t="s">
        <v>3207</v>
      </c>
      <c r="E3712" s="2">
        <v>179514</v>
      </c>
      <c r="F3712" s="2">
        <v>179514</v>
      </c>
    </row>
    <row r="3713" spans="1:6" x14ac:dyDescent="0.25">
      <c r="A3713" s="104">
        <v>841032</v>
      </c>
      <c r="B3713" s="104" t="s">
        <v>947</v>
      </c>
      <c r="C3713" s="104" t="s">
        <v>22119</v>
      </c>
      <c r="D3713" s="104" t="s">
        <v>22120</v>
      </c>
      <c r="E3713" s="2">
        <v>79398</v>
      </c>
      <c r="F3713" s="2">
        <v>79398</v>
      </c>
    </row>
    <row r="3714" spans="1:6" x14ac:dyDescent="0.25">
      <c r="A3714" s="104">
        <v>449374</v>
      </c>
      <c r="B3714" s="104" t="s">
        <v>947</v>
      </c>
      <c r="C3714" s="104" t="s">
        <v>13027</v>
      </c>
      <c r="D3714" s="104" t="s">
        <v>13029</v>
      </c>
      <c r="E3714" s="2">
        <v>23878</v>
      </c>
      <c r="F3714" s="2">
        <v>23878</v>
      </c>
    </row>
    <row r="3715" spans="1:6" x14ac:dyDescent="0.25">
      <c r="A3715" s="104">
        <v>26783</v>
      </c>
      <c r="B3715" s="104" t="s">
        <v>947</v>
      </c>
      <c r="C3715" s="104" t="s">
        <v>3594</v>
      </c>
      <c r="D3715" s="104" t="s">
        <v>3596</v>
      </c>
      <c r="E3715" s="2">
        <v>144629</v>
      </c>
      <c r="F3715" s="2">
        <v>144629</v>
      </c>
    </row>
    <row r="3716" spans="1:6" x14ac:dyDescent="0.25">
      <c r="A3716" s="104">
        <v>220486</v>
      </c>
      <c r="B3716" s="104" t="s">
        <v>947</v>
      </c>
      <c r="C3716" s="104" t="s">
        <v>12522</v>
      </c>
      <c r="D3716" s="104" t="s">
        <v>12524</v>
      </c>
      <c r="E3716" s="2">
        <v>13817</v>
      </c>
      <c r="F3716" s="2">
        <v>13817</v>
      </c>
    </row>
    <row r="3717" spans="1:6" x14ac:dyDescent="0.25">
      <c r="A3717" s="104">
        <v>26800</v>
      </c>
      <c r="B3717" s="104" t="s">
        <v>947</v>
      </c>
      <c r="C3717" s="104" t="s">
        <v>7849</v>
      </c>
      <c r="D3717" s="104" t="s">
        <v>7851</v>
      </c>
      <c r="E3717" s="2">
        <v>32520</v>
      </c>
      <c r="F3717" s="2">
        <v>32520</v>
      </c>
    </row>
    <row r="3718" spans="1:6" x14ac:dyDescent="0.25">
      <c r="A3718" s="104">
        <v>26793</v>
      </c>
      <c r="B3718" s="104" t="s">
        <v>947</v>
      </c>
      <c r="C3718" s="104" t="s">
        <v>7681</v>
      </c>
      <c r="D3718" s="104" t="s">
        <v>7683</v>
      </c>
      <c r="E3718" s="2">
        <v>42699</v>
      </c>
      <c r="F3718" s="2">
        <v>42699</v>
      </c>
    </row>
    <row r="3719" spans="1:6" x14ac:dyDescent="0.25">
      <c r="A3719" s="104">
        <v>26785</v>
      </c>
      <c r="B3719" s="104" t="s">
        <v>947</v>
      </c>
      <c r="C3719" s="104" t="s">
        <v>2057</v>
      </c>
      <c r="D3719" s="104" t="s">
        <v>2059</v>
      </c>
      <c r="E3719" s="2">
        <v>291212</v>
      </c>
      <c r="F3719" s="2">
        <v>291212</v>
      </c>
    </row>
    <row r="3720" spans="1:6" x14ac:dyDescent="0.25">
      <c r="A3720" s="104">
        <v>482126</v>
      </c>
      <c r="B3720" s="104" t="s">
        <v>947</v>
      </c>
      <c r="C3720" s="104" t="s">
        <v>22672</v>
      </c>
      <c r="D3720" s="104" t="s">
        <v>22673</v>
      </c>
      <c r="E3720" s="2">
        <v>8660</v>
      </c>
      <c r="F3720" s="2">
        <v>8660</v>
      </c>
    </row>
    <row r="3721" spans="1:6" x14ac:dyDescent="0.25">
      <c r="A3721" s="104">
        <v>26794</v>
      </c>
      <c r="B3721" s="104" t="s">
        <v>947</v>
      </c>
      <c r="C3721" s="104" t="s">
        <v>11792</v>
      </c>
      <c r="D3721" s="104" t="s">
        <v>11794</v>
      </c>
      <c r="E3721" s="2">
        <v>19204</v>
      </c>
      <c r="F3721" s="2">
        <v>19204</v>
      </c>
    </row>
    <row r="3722" spans="1:6" x14ac:dyDescent="0.25">
      <c r="A3722" s="104">
        <v>20036</v>
      </c>
      <c r="B3722" s="104" t="s">
        <v>947</v>
      </c>
      <c r="C3722" s="104" t="s">
        <v>1355</v>
      </c>
      <c r="D3722" s="104" t="s">
        <v>1357</v>
      </c>
      <c r="E3722" s="2">
        <v>501454</v>
      </c>
      <c r="F3722" s="2">
        <v>501454</v>
      </c>
    </row>
    <row r="3723" spans="1:6" x14ac:dyDescent="0.25">
      <c r="A3723" s="104">
        <v>20025</v>
      </c>
      <c r="B3723" s="104" t="s">
        <v>947</v>
      </c>
      <c r="C3723" s="104" t="s">
        <v>1337</v>
      </c>
      <c r="D3723" s="104" t="s">
        <v>1339</v>
      </c>
      <c r="E3723" s="2">
        <v>699340</v>
      </c>
      <c r="F3723" s="2">
        <v>699340</v>
      </c>
    </row>
    <row r="3724" spans="1:6" x14ac:dyDescent="0.25">
      <c r="A3724" s="104">
        <v>20026</v>
      </c>
      <c r="B3724" s="104" t="s">
        <v>947</v>
      </c>
      <c r="C3724" s="104" t="s">
        <v>8743</v>
      </c>
      <c r="D3724" s="104" t="s">
        <v>8745</v>
      </c>
      <c r="E3724" s="2">
        <v>51386</v>
      </c>
      <c r="F3724" s="2">
        <v>51386</v>
      </c>
    </row>
    <row r="3725" spans="1:6" x14ac:dyDescent="0.25">
      <c r="A3725" s="104">
        <v>582004</v>
      </c>
      <c r="B3725" s="104" t="s">
        <v>947</v>
      </c>
      <c r="C3725" s="104" t="s">
        <v>7798</v>
      </c>
      <c r="D3725" s="104" t="s">
        <v>7800</v>
      </c>
      <c r="E3725" s="2">
        <v>79531</v>
      </c>
      <c r="F3725" s="2">
        <v>79531</v>
      </c>
    </row>
    <row r="3726" spans="1:6" x14ac:dyDescent="0.25">
      <c r="A3726" s="104">
        <v>20876</v>
      </c>
      <c r="B3726" s="104" t="s">
        <v>947</v>
      </c>
      <c r="C3726" s="104" t="s">
        <v>16079</v>
      </c>
      <c r="D3726" s="104" t="s">
        <v>22675</v>
      </c>
      <c r="E3726" s="2">
        <v>2821</v>
      </c>
      <c r="F3726" s="2">
        <v>2821</v>
      </c>
    </row>
    <row r="3727" spans="1:6" x14ac:dyDescent="0.25">
      <c r="A3727" s="104">
        <v>547136</v>
      </c>
      <c r="B3727" s="104" t="s">
        <v>947</v>
      </c>
      <c r="C3727" s="104" t="s">
        <v>1271</v>
      </c>
      <c r="D3727" s="104" t="s">
        <v>1273</v>
      </c>
      <c r="E3727" s="2">
        <v>542714</v>
      </c>
      <c r="F3727" s="2">
        <v>542714</v>
      </c>
    </row>
    <row r="3728" spans="1:6" x14ac:dyDescent="0.25">
      <c r="A3728" s="104">
        <v>547134</v>
      </c>
      <c r="B3728" s="104" t="s">
        <v>947</v>
      </c>
      <c r="C3728" s="104" t="s">
        <v>1598</v>
      </c>
      <c r="D3728" s="104" t="s">
        <v>1600</v>
      </c>
      <c r="E3728" s="2">
        <v>517334</v>
      </c>
      <c r="F3728" s="2">
        <v>517334</v>
      </c>
    </row>
    <row r="3729" spans="1:6" x14ac:dyDescent="0.25">
      <c r="A3729" s="104">
        <v>587971</v>
      </c>
      <c r="B3729" s="104" t="s">
        <v>947</v>
      </c>
      <c r="C3729" s="104" t="s">
        <v>10897</v>
      </c>
      <c r="D3729" s="104" t="s">
        <v>10899</v>
      </c>
      <c r="E3729" s="2">
        <v>11017</v>
      </c>
      <c r="F3729" s="2">
        <v>11017</v>
      </c>
    </row>
    <row r="3730" spans="1:6" x14ac:dyDescent="0.25">
      <c r="A3730" s="104">
        <v>547132</v>
      </c>
      <c r="B3730" s="104" t="s">
        <v>947</v>
      </c>
      <c r="C3730" s="104" t="s">
        <v>9408</v>
      </c>
      <c r="D3730" s="104" t="s">
        <v>9410</v>
      </c>
      <c r="E3730" s="2">
        <v>23820</v>
      </c>
      <c r="F3730" s="2">
        <v>23820</v>
      </c>
    </row>
    <row r="3731" spans="1:6" x14ac:dyDescent="0.25">
      <c r="A3731" s="104">
        <v>491109</v>
      </c>
      <c r="B3731" s="104" t="s">
        <v>947</v>
      </c>
      <c r="C3731" s="104" t="s">
        <v>17086</v>
      </c>
      <c r="D3731" s="104" t="s">
        <v>17088</v>
      </c>
      <c r="E3731" s="2">
        <v>7123</v>
      </c>
      <c r="F3731" s="2">
        <v>7123</v>
      </c>
    </row>
    <row r="3732" spans="1:6" x14ac:dyDescent="0.25">
      <c r="A3732" s="104">
        <v>21749</v>
      </c>
      <c r="B3732" s="104" t="s">
        <v>947</v>
      </c>
      <c r="C3732" s="104" t="s">
        <v>6980</v>
      </c>
      <c r="D3732" s="104" t="s">
        <v>6982</v>
      </c>
      <c r="E3732" s="2">
        <v>24577</v>
      </c>
      <c r="F3732" s="2">
        <v>24577</v>
      </c>
    </row>
    <row r="3733" spans="1:6" x14ac:dyDescent="0.25">
      <c r="A3733" s="104">
        <v>26441</v>
      </c>
      <c r="B3733" s="104" t="s">
        <v>947</v>
      </c>
      <c r="C3733" s="104" t="s">
        <v>16556</v>
      </c>
      <c r="D3733" s="104" t="s">
        <v>16558</v>
      </c>
      <c r="E3733" s="2">
        <v>2167</v>
      </c>
      <c r="F3733" s="2">
        <v>2167</v>
      </c>
    </row>
    <row r="3734" spans="1:6" x14ac:dyDescent="0.25">
      <c r="A3734" s="104">
        <v>25804</v>
      </c>
      <c r="B3734" s="104" t="s">
        <v>947</v>
      </c>
      <c r="C3734" s="104" t="s">
        <v>9971</v>
      </c>
      <c r="D3734" s="104" t="s">
        <v>9973</v>
      </c>
      <c r="E3734" s="2">
        <v>14125</v>
      </c>
      <c r="F3734" s="2">
        <v>14125</v>
      </c>
    </row>
    <row r="3735" spans="1:6" x14ac:dyDescent="0.25">
      <c r="A3735" s="104">
        <v>22929</v>
      </c>
      <c r="B3735" s="104" t="s">
        <v>947</v>
      </c>
      <c r="C3735" s="104" t="s">
        <v>12561</v>
      </c>
      <c r="D3735" s="104" t="s">
        <v>21811</v>
      </c>
      <c r="E3735" s="2">
        <v>1254</v>
      </c>
      <c r="F3735" s="2">
        <v>1254</v>
      </c>
    </row>
    <row r="3736" spans="1:6" x14ac:dyDescent="0.25">
      <c r="A3736" s="104">
        <v>19514</v>
      </c>
      <c r="B3736" s="104" t="s">
        <v>947</v>
      </c>
      <c r="C3736" s="104" t="s">
        <v>5753</v>
      </c>
      <c r="D3736" s="104" t="s">
        <v>21544</v>
      </c>
      <c r="E3736" s="2">
        <v>74034</v>
      </c>
      <c r="F3736" s="2">
        <v>74034</v>
      </c>
    </row>
    <row r="3737" spans="1:6" x14ac:dyDescent="0.25">
      <c r="A3737" s="104">
        <v>23832</v>
      </c>
      <c r="B3737" s="104" t="s">
        <v>947</v>
      </c>
      <c r="C3737" s="104" t="s">
        <v>5309</v>
      </c>
      <c r="D3737" s="104" t="s">
        <v>5311</v>
      </c>
      <c r="E3737" s="2">
        <v>14588</v>
      </c>
      <c r="F3737" s="2">
        <v>14588</v>
      </c>
    </row>
    <row r="3738" spans="1:6" x14ac:dyDescent="0.25">
      <c r="A3738" s="104">
        <v>26440</v>
      </c>
      <c r="B3738" s="104" t="s">
        <v>947</v>
      </c>
      <c r="C3738" s="104" t="s">
        <v>7103</v>
      </c>
      <c r="D3738" s="104" t="s">
        <v>7105</v>
      </c>
      <c r="E3738" s="2">
        <v>27803</v>
      </c>
      <c r="F3738" s="2">
        <v>27803</v>
      </c>
    </row>
    <row r="3739" spans="1:6" x14ac:dyDescent="0.25">
      <c r="A3739" s="104">
        <v>22981</v>
      </c>
      <c r="B3739" s="104" t="s">
        <v>947</v>
      </c>
      <c r="C3739" s="104" t="s">
        <v>6899</v>
      </c>
      <c r="D3739" s="104" t="s">
        <v>6901</v>
      </c>
      <c r="E3739" s="2">
        <v>84947</v>
      </c>
      <c r="F3739" s="2">
        <v>84947</v>
      </c>
    </row>
    <row r="3740" spans="1:6" x14ac:dyDescent="0.25">
      <c r="A3740" s="104">
        <v>21719</v>
      </c>
      <c r="B3740" s="104" t="s">
        <v>947</v>
      </c>
      <c r="C3740" s="104" t="s">
        <v>13175</v>
      </c>
      <c r="D3740" s="104" t="s">
        <v>13177</v>
      </c>
      <c r="E3740" s="2">
        <v>5534</v>
      </c>
      <c r="F3740" s="2">
        <v>5534</v>
      </c>
    </row>
    <row r="3741" spans="1:6" x14ac:dyDescent="0.25">
      <c r="A3741" s="104">
        <v>26821</v>
      </c>
      <c r="B3741" s="104" t="s">
        <v>947</v>
      </c>
      <c r="C3741" s="104" t="s">
        <v>1292</v>
      </c>
      <c r="D3741" s="104" t="s">
        <v>1294</v>
      </c>
      <c r="E3741" s="2">
        <v>624767</v>
      </c>
      <c r="F3741" s="2">
        <v>624767</v>
      </c>
    </row>
    <row r="3742" spans="1:6" x14ac:dyDescent="0.25">
      <c r="A3742" s="104">
        <v>26823</v>
      </c>
      <c r="B3742" s="104" t="s">
        <v>947</v>
      </c>
      <c r="C3742" s="104" t="s">
        <v>1208</v>
      </c>
      <c r="D3742" s="104" t="s">
        <v>1210</v>
      </c>
      <c r="E3742" s="2">
        <v>268389</v>
      </c>
      <c r="F3742" s="2">
        <v>268389</v>
      </c>
    </row>
    <row r="3743" spans="1:6" x14ac:dyDescent="0.25">
      <c r="A3743" s="104">
        <v>181292</v>
      </c>
      <c r="B3743" s="104" t="s">
        <v>947</v>
      </c>
      <c r="C3743" s="104" t="s">
        <v>8590</v>
      </c>
      <c r="D3743" s="104" t="s">
        <v>8592</v>
      </c>
      <c r="E3743" s="2">
        <v>14330</v>
      </c>
      <c r="F3743" s="2">
        <v>14330</v>
      </c>
    </row>
    <row r="3744" spans="1:6" x14ac:dyDescent="0.25">
      <c r="A3744" s="104">
        <v>190960</v>
      </c>
      <c r="B3744" s="104" t="s">
        <v>947</v>
      </c>
      <c r="C3744" s="104" t="s">
        <v>11645</v>
      </c>
      <c r="D3744" s="104" t="s">
        <v>11647</v>
      </c>
      <c r="E3744" s="2">
        <v>11452</v>
      </c>
      <c r="F3744" s="2">
        <v>11452</v>
      </c>
    </row>
    <row r="3745" spans="1:6" x14ac:dyDescent="0.25">
      <c r="A3745" s="104">
        <v>520402</v>
      </c>
      <c r="B3745" s="104" t="s">
        <v>947</v>
      </c>
      <c r="C3745" s="104" t="s">
        <v>3495</v>
      </c>
      <c r="D3745" s="104" t="s">
        <v>3497</v>
      </c>
      <c r="E3745" s="2">
        <v>126695</v>
      </c>
      <c r="F3745" s="2">
        <v>126695</v>
      </c>
    </row>
    <row r="3746" spans="1:6" x14ac:dyDescent="0.25">
      <c r="A3746" s="104">
        <v>163902</v>
      </c>
      <c r="B3746" s="104" t="s">
        <v>947</v>
      </c>
      <c r="C3746" s="104" t="s">
        <v>2036</v>
      </c>
      <c r="D3746" s="104" t="s">
        <v>2038</v>
      </c>
      <c r="E3746" s="2">
        <v>283904</v>
      </c>
      <c r="F3746" s="2">
        <v>283904</v>
      </c>
    </row>
    <row r="3747" spans="1:6" x14ac:dyDescent="0.25">
      <c r="A3747" s="104">
        <v>20878</v>
      </c>
      <c r="B3747" s="104" t="s">
        <v>947</v>
      </c>
      <c r="C3747" s="104" t="s">
        <v>5162</v>
      </c>
      <c r="D3747" s="104" t="s">
        <v>5164</v>
      </c>
      <c r="E3747" s="2">
        <v>95435</v>
      </c>
      <c r="F3747" s="2">
        <v>95435</v>
      </c>
    </row>
    <row r="3748" spans="1:6" x14ac:dyDescent="0.25">
      <c r="A3748" s="104">
        <v>20879</v>
      </c>
      <c r="B3748" s="104" t="s">
        <v>947</v>
      </c>
      <c r="C3748" s="104" t="s">
        <v>13420</v>
      </c>
      <c r="D3748" s="104" t="s">
        <v>13422</v>
      </c>
      <c r="E3748" s="2">
        <v>12594</v>
      </c>
      <c r="F3748" s="2">
        <v>12594</v>
      </c>
    </row>
    <row r="3749" spans="1:6" x14ac:dyDescent="0.25">
      <c r="A3749" s="104">
        <v>24515</v>
      </c>
      <c r="B3749" s="104" t="s">
        <v>947</v>
      </c>
      <c r="C3749" s="104" t="s">
        <v>3492</v>
      </c>
      <c r="D3749" s="104" t="s">
        <v>3494</v>
      </c>
      <c r="E3749" s="2">
        <v>155498</v>
      </c>
      <c r="F3749" s="2">
        <v>155498</v>
      </c>
    </row>
    <row r="3750" spans="1:6" x14ac:dyDescent="0.25">
      <c r="A3750" s="104">
        <v>24517</v>
      </c>
      <c r="B3750" s="104" t="s">
        <v>947</v>
      </c>
      <c r="C3750" s="104" t="s">
        <v>7825</v>
      </c>
      <c r="D3750" s="104" t="s">
        <v>7827</v>
      </c>
      <c r="E3750" s="2">
        <v>16622</v>
      </c>
      <c r="F3750" s="2">
        <v>16622</v>
      </c>
    </row>
    <row r="3751" spans="1:6" x14ac:dyDescent="0.25">
      <c r="A3751" s="104">
        <v>24513</v>
      </c>
      <c r="B3751" s="104" t="s">
        <v>947</v>
      </c>
      <c r="C3751" s="104" t="s">
        <v>6055</v>
      </c>
      <c r="D3751" s="104" t="s">
        <v>6057</v>
      </c>
      <c r="E3751" s="2">
        <v>83423</v>
      </c>
      <c r="F3751" s="2">
        <v>83423</v>
      </c>
    </row>
    <row r="3752" spans="1:6" x14ac:dyDescent="0.25">
      <c r="A3752" s="104">
        <v>25412</v>
      </c>
      <c r="B3752" s="104" t="s">
        <v>947</v>
      </c>
      <c r="C3752" s="104" t="s">
        <v>4600</v>
      </c>
      <c r="D3752" s="104" t="s">
        <v>4602</v>
      </c>
      <c r="E3752" s="2">
        <v>62645</v>
      </c>
      <c r="F3752" s="2">
        <v>62645</v>
      </c>
    </row>
    <row r="3753" spans="1:6" x14ac:dyDescent="0.25">
      <c r="A3753" s="104">
        <v>25427</v>
      </c>
      <c r="B3753" s="104" t="s">
        <v>947</v>
      </c>
      <c r="C3753" s="104" t="s">
        <v>22676</v>
      </c>
      <c r="D3753" s="104" t="s">
        <v>22677</v>
      </c>
      <c r="E3753" s="2">
        <v>1161</v>
      </c>
      <c r="F3753" s="2">
        <v>1161</v>
      </c>
    </row>
    <row r="3754" spans="1:6" x14ac:dyDescent="0.25">
      <c r="A3754" s="104">
        <v>25430</v>
      </c>
      <c r="B3754" s="104" t="s">
        <v>947</v>
      </c>
      <c r="C3754" s="104" t="s">
        <v>12042</v>
      </c>
      <c r="D3754" s="104" t="s">
        <v>12044</v>
      </c>
      <c r="E3754" s="2">
        <v>23360</v>
      </c>
      <c r="F3754" s="2">
        <v>23360</v>
      </c>
    </row>
    <row r="3755" spans="1:6" x14ac:dyDescent="0.25">
      <c r="A3755" s="104">
        <v>25413</v>
      </c>
      <c r="B3755" s="104" t="s">
        <v>947</v>
      </c>
      <c r="C3755" s="104" t="s">
        <v>11466</v>
      </c>
      <c r="D3755" s="104" t="s">
        <v>11468</v>
      </c>
      <c r="E3755" s="2">
        <v>15100</v>
      </c>
      <c r="F3755" s="2">
        <v>15100</v>
      </c>
    </row>
    <row r="3756" spans="1:6" x14ac:dyDescent="0.25">
      <c r="A3756" s="104">
        <v>21989</v>
      </c>
      <c r="B3756" s="104" t="s">
        <v>947</v>
      </c>
      <c r="C3756" s="104" t="s">
        <v>4997</v>
      </c>
      <c r="D3756" s="104" t="s">
        <v>4999</v>
      </c>
      <c r="E3756" s="2">
        <v>107198</v>
      </c>
      <c r="F3756" s="2">
        <v>107198</v>
      </c>
    </row>
    <row r="3757" spans="1:6" x14ac:dyDescent="0.25">
      <c r="A3757" s="104">
        <v>25423</v>
      </c>
      <c r="B3757" s="104" t="s">
        <v>947</v>
      </c>
      <c r="C3757" s="104" t="s">
        <v>11346</v>
      </c>
      <c r="D3757" s="104" t="s">
        <v>11348</v>
      </c>
      <c r="E3757" s="2">
        <v>21580</v>
      </c>
      <c r="F3757" s="2">
        <v>21580</v>
      </c>
    </row>
    <row r="3758" spans="1:6" x14ac:dyDescent="0.25">
      <c r="A3758" s="104">
        <v>25426</v>
      </c>
      <c r="B3758" s="104" t="s">
        <v>947</v>
      </c>
      <c r="C3758" s="104" t="s">
        <v>18792</v>
      </c>
      <c r="D3758" s="104" t="s">
        <v>18793</v>
      </c>
      <c r="E3758" s="2">
        <v>19982</v>
      </c>
      <c r="F3758" s="2">
        <v>19982</v>
      </c>
    </row>
    <row r="3759" spans="1:6" x14ac:dyDescent="0.25">
      <c r="A3759" s="104">
        <v>752976</v>
      </c>
      <c r="B3759" s="104" t="s">
        <v>947</v>
      </c>
      <c r="C3759" s="104" t="s">
        <v>12838</v>
      </c>
      <c r="D3759" s="104" t="s">
        <v>12840</v>
      </c>
      <c r="E3759" s="2">
        <v>3681</v>
      </c>
      <c r="F3759" s="2">
        <v>3681</v>
      </c>
    </row>
    <row r="3760" spans="1:6" x14ac:dyDescent="0.25">
      <c r="A3760" s="104">
        <v>25414</v>
      </c>
      <c r="B3760" s="104" t="s">
        <v>947</v>
      </c>
      <c r="C3760" s="104" t="s">
        <v>8101</v>
      </c>
      <c r="D3760" s="104" t="s">
        <v>8103</v>
      </c>
      <c r="E3760" s="2">
        <v>51551</v>
      </c>
      <c r="F3760" s="2">
        <v>51551</v>
      </c>
    </row>
    <row r="3761" spans="1:6" x14ac:dyDescent="0.25">
      <c r="A3761" s="104">
        <v>25415</v>
      </c>
      <c r="B3761" s="104" t="s">
        <v>947</v>
      </c>
      <c r="C3761" s="104" t="s">
        <v>7972</v>
      </c>
      <c r="D3761" s="104" t="s">
        <v>7974</v>
      </c>
      <c r="E3761" s="2">
        <v>47250</v>
      </c>
      <c r="F3761" s="2">
        <v>47250</v>
      </c>
    </row>
    <row r="3762" spans="1:6" x14ac:dyDescent="0.25">
      <c r="A3762" s="104">
        <v>580581</v>
      </c>
      <c r="B3762" s="104" t="s">
        <v>947</v>
      </c>
      <c r="C3762" s="104" t="s">
        <v>9974</v>
      </c>
      <c r="D3762" s="104" t="s">
        <v>9976</v>
      </c>
      <c r="E3762" s="2">
        <v>34133</v>
      </c>
      <c r="F3762" s="2">
        <v>34133</v>
      </c>
    </row>
    <row r="3763" spans="1:6" x14ac:dyDescent="0.25">
      <c r="A3763" s="104">
        <v>25428</v>
      </c>
      <c r="B3763" s="104" t="s">
        <v>947</v>
      </c>
      <c r="C3763" s="104" t="s">
        <v>11125</v>
      </c>
      <c r="D3763" s="104" t="s">
        <v>21979</v>
      </c>
      <c r="E3763" s="2">
        <v>17536</v>
      </c>
      <c r="F3763" s="2">
        <v>17536</v>
      </c>
    </row>
    <row r="3764" spans="1:6" x14ac:dyDescent="0.25">
      <c r="A3764" s="104">
        <v>25416</v>
      </c>
      <c r="B3764" s="104" t="s">
        <v>947</v>
      </c>
      <c r="C3764" s="104" t="s">
        <v>1412</v>
      </c>
      <c r="D3764" s="104" t="s">
        <v>1414</v>
      </c>
      <c r="E3764" s="2">
        <v>487841</v>
      </c>
      <c r="F3764" s="2">
        <v>487841</v>
      </c>
    </row>
    <row r="3765" spans="1:6" x14ac:dyDescent="0.25">
      <c r="A3765" s="104">
        <v>19982</v>
      </c>
      <c r="B3765" s="104" t="s">
        <v>947</v>
      </c>
      <c r="C3765" s="104" t="s">
        <v>13933</v>
      </c>
      <c r="D3765" s="104" t="s">
        <v>21598</v>
      </c>
      <c r="E3765" s="2">
        <v>6420</v>
      </c>
      <c r="F3765" s="2">
        <v>6420</v>
      </c>
    </row>
    <row r="3766" spans="1:6" x14ac:dyDescent="0.25">
      <c r="A3766" s="104">
        <v>23006</v>
      </c>
      <c r="B3766" s="104" t="s">
        <v>947</v>
      </c>
      <c r="C3766" s="104" t="s">
        <v>6660</v>
      </c>
      <c r="D3766" s="104" t="s">
        <v>6662</v>
      </c>
      <c r="E3766" s="2">
        <v>46912</v>
      </c>
      <c r="F3766" s="2">
        <v>46912</v>
      </c>
    </row>
    <row r="3767" spans="1:6" x14ac:dyDescent="0.25">
      <c r="A3767" s="104">
        <v>21904</v>
      </c>
      <c r="B3767" s="104" t="s">
        <v>947</v>
      </c>
      <c r="C3767" s="104" t="s">
        <v>14246</v>
      </c>
      <c r="D3767" s="104" t="s">
        <v>14248</v>
      </c>
      <c r="E3767" s="2">
        <v>3081</v>
      </c>
      <c r="F3767" s="2">
        <v>3081</v>
      </c>
    </row>
    <row r="3768" spans="1:6" x14ac:dyDescent="0.25">
      <c r="A3768" s="104">
        <v>26775</v>
      </c>
      <c r="B3768" s="104" t="s">
        <v>947</v>
      </c>
      <c r="C3768" s="104" t="s">
        <v>22121</v>
      </c>
      <c r="D3768" s="104" t="s">
        <v>22122</v>
      </c>
      <c r="E3768" s="2">
        <v>42747</v>
      </c>
      <c r="F3768" s="2">
        <v>42747</v>
      </c>
    </row>
    <row r="3769" spans="1:6" x14ac:dyDescent="0.25">
      <c r="A3769" s="104">
        <v>19847</v>
      </c>
      <c r="B3769" s="104" t="s">
        <v>947</v>
      </c>
      <c r="C3769" s="104" t="s">
        <v>8167</v>
      </c>
      <c r="D3769" s="104" t="s">
        <v>8169</v>
      </c>
      <c r="E3769" s="2">
        <v>39351</v>
      </c>
      <c r="F3769" s="2">
        <v>39351</v>
      </c>
    </row>
    <row r="3770" spans="1:6" x14ac:dyDescent="0.25">
      <c r="A3770" s="104">
        <v>731391</v>
      </c>
      <c r="B3770" s="104" t="s">
        <v>947</v>
      </c>
      <c r="C3770" s="104" t="s">
        <v>10402</v>
      </c>
      <c r="D3770" s="104" t="s">
        <v>10404</v>
      </c>
      <c r="E3770" s="2">
        <v>23518</v>
      </c>
      <c r="F3770" s="2">
        <v>23518</v>
      </c>
    </row>
    <row r="3771" spans="1:6" x14ac:dyDescent="0.25">
      <c r="A3771" s="104">
        <v>213454</v>
      </c>
      <c r="B3771" s="104" t="s">
        <v>947</v>
      </c>
      <c r="C3771" s="104" t="s">
        <v>16029</v>
      </c>
      <c r="D3771" s="104" t="s">
        <v>16031</v>
      </c>
      <c r="E3771" s="2">
        <v>3008</v>
      </c>
      <c r="F3771" s="2">
        <v>3008</v>
      </c>
    </row>
    <row r="3772" spans="1:6" x14ac:dyDescent="0.25">
      <c r="A3772" s="104">
        <v>21312</v>
      </c>
      <c r="B3772" s="104" t="s">
        <v>947</v>
      </c>
      <c r="C3772" s="104" t="s">
        <v>14021</v>
      </c>
      <c r="D3772" s="104" t="s">
        <v>14023</v>
      </c>
      <c r="E3772" s="2">
        <v>13594</v>
      </c>
      <c r="F3772" s="2">
        <v>13594</v>
      </c>
    </row>
    <row r="3773" spans="1:6" x14ac:dyDescent="0.25">
      <c r="A3773" s="104">
        <v>21461</v>
      </c>
      <c r="B3773" s="104" t="s">
        <v>947</v>
      </c>
      <c r="C3773" s="104" t="s">
        <v>3907</v>
      </c>
      <c r="D3773" s="104" t="s">
        <v>3909</v>
      </c>
      <c r="E3773" s="2">
        <v>171378</v>
      </c>
      <c r="F3773" s="2">
        <v>171378</v>
      </c>
    </row>
    <row r="3774" spans="1:6" x14ac:dyDescent="0.25">
      <c r="A3774" s="104">
        <v>21188</v>
      </c>
      <c r="B3774" s="104" t="s">
        <v>947</v>
      </c>
      <c r="C3774" s="104" t="s">
        <v>21662</v>
      </c>
      <c r="D3774" s="104" t="s">
        <v>21663</v>
      </c>
      <c r="E3774" s="2">
        <v>76060</v>
      </c>
      <c r="F3774" s="2">
        <v>76060</v>
      </c>
    </row>
    <row r="3775" spans="1:6" x14ac:dyDescent="0.25">
      <c r="A3775" s="104">
        <v>753139</v>
      </c>
      <c r="B3775" s="104" t="s">
        <v>947</v>
      </c>
      <c r="C3775" s="104" t="s">
        <v>10690</v>
      </c>
      <c r="D3775" s="104" t="s">
        <v>10692</v>
      </c>
      <c r="E3775" s="2">
        <v>72628</v>
      </c>
      <c r="F3775" s="2">
        <v>72628</v>
      </c>
    </row>
    <row r="3776" spans="1:6" x14ac:dyDescent="0.25">
      <c r="A3776" s="104">
        <v>20885</v>
      </c>
      <c r="B3776" s="104" t="s">
        <v>947</v>
      </c>
      <c r="C3776" s="104" t="s">
        <v>8815</v>
      </c>
      <c r="D3776" s="104" t="s">
        <v>8817</v>
      </c>
      <c r="E3776" s="2">
        <v>19357</v>
      </c>
      <c r="F3776" s="2">
        <v>19357</v>
      </c>
    </row>
    <row r="3777" spans="1:6" x14ac:dyDescent="0.25">
      <c r="A3777" s="104">
        <v>20887</v>
      </c>
      <c r="B3777" s="104" t="s">
        <v>947</v>
      </c>
      <c r="C3777" s="104" t="s">
        <v>11528</v>
      </c>
      <c r="D3777" s="104" t="s">
        <v>11530</v>
      </c>
      <c r="E3777" s="2">
        <v>21799</v>
      </c>
      <c r="F3777" s="2">
        <v>21799</v>
      </c>
    </row>
    <row r="3778" spans="1:6" x14ac:dyDescent="0.25">
      <c r="A3778" s="104">
        <v>606345</v>
      </c>
      <c r="B3778" s="104" t="s">
        <v>947</v>
      </c>
      <c r="C3778" s="104" t="s">
        <v>4180</v>
      </c>
      <c r="D3778" s="104" t="s">
        <v>21664</v>
      </c>
      <c r="E3778" s="2">
        <v>259605</v>
      </c>
      <c r="F3778" s="2">
        <v>259605</v>
      </c>
    </row>
    <row r="3779" spans="1:6" x14ac:dyDescent="0.25">
      <c r="A3779" s="104">
        <v>21237</v>
      </c>
      <c r="B3779" s="104" t="s">
        <v>947</v>
      </c>
      <c r="C3779" s="104" t="s">
        <v>9432</v>
      </c>
      <c r="D3779" s="104" t="s">
        <v>21665</v>
      </c>
      <c r="E3779" s="2">
        <v>17337</v>
      </c>
      <c r="F3779" s="2">
        <v>17337</v>
      </c>
    </row>
    <row r="3780" spans="1:6" x14ac:dyDescent="0.25">
      <c r="A3780" s="104">
        <v>20888</v>
      </c>
      <c r="B3780" s="104" t="s">
        <v>947</v>
      </c>
      <c r="C3780" s="104" t="s">
        <v>15555</v>
      </c>
      <c r="D3780" s="104" t="s">
        <v>15557</v>
      </c>
      <c r="E3780" s="2">
        <v>14704</v>
      </c>
      <c r="F3780" s="2">
        <v>14704</v>
      </c>
    </row>
    <row r="3781" spans="1:6" x14ac:dyDescent="0.25">
      <c r="A3781" s="104">
        <v>829294</v>
      </c>
      <c r="B3781" s="104" t="s">
        <v>947</v>
      </c>
      <c r="C3781" s="104" t="s">
        <v>8806</v>
      </c>
      <c r="D3781" s="104" t="s">
        <v>8808</v>
      </c>
      <c r="E3781" s="2">
        <v>0</v>
      </c>
      <c r="F3781" s="2">
        <v>0</v>
      </c>
    </row>
    <row r="3782" spans="1:6" x14ac:dyDescent="0.25">
      <c r="A3782" s="104">
        <v>20890</v>
      </c>
      <c r="B3782" s="104" t="s">
        <v>947</v>
      </c>
      <c r="C3782" s="104" t="s">
        <v>6544</v>
      </c>
      <c r="D3782" s="104" t="s">
        <v>6546</v>
      </c>
      <c r="E3782" s="2">
        <v>35175</v>
      </c>
      <c r="F3782" s="2">
        <v>35175</v>
      </c>
    </row>
    <row r="3783" spans="1:6" x14ac:dyDescent="0.25">
      <c r="A3783" s="104">
        <v>20892</v>
      </c>
      <c r="B3783" s="104" t="s">
        <v>947</v>
      </c>
      <c r="C3783" s="104" t="s">
        <v>1634</v>
      </c>
      <c r="D3783" s="104" t="s">
        <v>1636</v>
      </c>
      <c r="E3783" s="2">
        <v>460375</v>
      </c>
      <c r="F3783" s="2">
        <v>460375</v>
      </c>
    </row>
    <row r="3784" spans="1:6" x14ac:dyDescent="0.25">
      <c r="A3784" s="104">
        <v>20893</v>
      </c>
      <c r="B3784" s="104" t="s">
        <v>947</v>
      </c>
      <c r="C3784" s="104" t="s">
        <v>10004</v>
      </c>
      <c r="D3784" s="104" t="s">
        <v>10006</v>
      </c>
      <c r="E3784" s="2">
        <v>23988</v>
      </c>
      <c r="F3784" s="2">
        <v>23988</v>
      </c>
    </row>
    <row r="3785" spans="1:6" x14ac:dyDescent="0.25">
      <c r="A3785" s="104">
        <v>20795</v>
      </c>
      <c r="B3785" s="104" t="s">
        <v>947</v>
      </c>
      <c r="C3785" s="104" t="s">
        <v>13513</v>
      </c>
      <c r="D3785" s="104" t="s">
        <v>13515</v>
      </c>
      <c r="E3785" s="2">
        <v>7076</v>
      </c>
      <c r="F3785" s="2">
        <v>7076</v>
      </c>
    </row>
    <row r="3786" spans="1:6" x14ac:dyDescent="0.25">
      <c r="A3786" s="104">
        <v>213391</v>
      </c>
      <c r="B3786" s="104" t="s">
        <v>947</v>
      </c>
      <c r="C3786" s="104" t="s">
        <v>4910</v>
      </c>
      <c r="D3786" s="104" t="s">
        <v>4912</v>
      </c>
      <c r="E3786" s="2">
        <v>113524</v>
      </c>
      <c r="F3786" s="2">
        <v>113524</v>
      </c>
    </row>
    <row r="3787" spans="1:6" x14ac:dyDescent="0.25">
      <c r="A3787" s="104">
        <v>469731</v>
      </c>
      <c r="B3787" s="104" t="s">
        <v>947</v>
      </c>
      <c r="C3787" s="104" t="s">
        <v>14807</v>
      </c>
      <c r="D3787" s="104" t="s">
        <v>14809</v>
      </c>
      <c r="E3787" s="2">
        <v>3447</v>
      </c>
      <c r="F3787" s="2">
        <v>3447</v>
      </c>
    </row>
    <row r="3788" spans="1:6" x14ac:dyDescent="0.25">
      <c r="A3788" s="104">
        <v>220997</v>
      </c>
      <c r="B3788" s="104" t="s">
        <v>947</v>
      </c>
      <c r="C3788" s="104" t="s">
        <v>17110</v>
      </c>
      <c r="D3788" s="104" t="s">
        <v>17112</v>
      </c>
      <c r="E3788" s="2">
        <v>1840</v>
      </c>
      <c r="F3788" s="2">
        <v>1840</v>
      </c>
    </row>
    <row r="3789" spans="1:6" x14ac:dyDescent="0.25">
      <c r="A3789" s="104">
        <v>20897</v>
      </c>
      <c r="B3789" s="104" t="s">
        <v>947</v>
      </c>
      <c r="C3789" s="104" t="s">
        <v>999</v>
      </c>
      <c r="D3789" s="104" t="s">
        <v>1001</v>
      </c>
      <c r="E3789" s="2">
        <v>1741522</v>
      </c>
      <c r="F3789" s="2">
        <v>1741522</v>
      </c>
    </row>
    <row r="3790" spans="1:6" x14ac:dyDescent="0.25">
      <c r="A3790" s="104">
        <v>895294</v>
      </c>
      <c r="B3790" s="104" t="s">
        <v>947</v>
      </c>
      <c r="C3790" s="104" t="s">
        <v>22678</v>
      </c>
      <c r="D3790" s="104" t="s">
        <v>22679</v>
      </c>
      <c r="E3790" s="2">
        <v>7422</v>
      </c>
      <c r="F3790" s="2">
        <v>7422</v>
      </c>
    </row>
    <row r="3791" spans="1:6" x14ac:dyDescent="0.25">
      <c r="A3791" s="104">
        <v>722335</v>
      </c>
      <c r="B3791" s="104" t="s">
        <v>947</v>
      </c>
      <c r="C3791" s="104" t="s">
        <v>18285</v>
      </c>
      <c r="D3791" s="104" t="s">
        <v>18286</v>
      </c>
      <c r="E3791" s="2">
        <v>2708</v>
      </c>
      <c r="F3791" s="2">
        <v>2708</v>
      </c>
    </row>
    <row r="3792" spans="1:6" x14ac:dyDescent="0.25">
      <c r="A3792" s="104">
        <v>20898</v>
      </c>
      <c r="B3792" s="104" t="s">
        <v>947</v>
      </c>
      <c r="C3792" s="104" t="s">
        <v>10654</v>
      </c>
      <c r="D3792" s="104" t="s">
        <v>10656</v>
      </c>
      <c r="E3792" s="2">
        <v>11947</v>
      </c>
      <c r="F3792" s="2">
        <v>11947</v>
      </c>
    </row>
    <row r="3793" spans="1:6" x14ac:dyDescent="0.25">
      <c r="A3793" s="104">
        <v>20902</v>
      </c>
      <c r="B3793" s="104" t="s">
        <v>947</v>
      </c>
      <c r="C3793" s="104" t="s">
        <v>15687</v>
      </c>
      <c r="D3793" s="104" t="s">
        <v>15689</v>
      </c>
      <c r="E3793" s="2">
        <v>11659</v>
      </c>
      <c r="F3793" s="2">
        <v>11659</v>
      </c>
    </row>
    <row r="3794" spans="1:6" x14ac:dyDescent="0.25">
      <c r="A3794" s="104">
        <v>683279</v>
      </c>
      <c r="B3794" s="104" t="s">
        <v>947</v>
      </c>
      <c r="C3794" s="104" t="s">
        <v>4826</v>
      </c>
      <c r="D3794" s="104" t="s">
        <v>4828</v>
      </c>
      <c r="E3794" s="2">
        <v>106250</v>
      </c>
      <c r="F3794" s="2">
        <v>106250</v>
      </c>
    </row>
    <row r="3795" spans="1:6" x14ac:dyDescent="0.25">
      <c r="A3795" s="104">
        <v>683284</v>
      </c>
      <c r="B3795" s="104" t="s">
        <v>947</v>
      </c>
      <c r="C3795" s="104" t="s">
        <v>1301</v>
      </c>
      <c r="D3795" s="104" t="s">
        <v>1303</v>
      </c>
      <c r="E3795" s="2">
        <v>784534</v>
      </c>
      <c r="F3795" s="2">
        <v>784534</v>
      </c>
    </row>
    <row r="3796" spans="1:6" x14ac:dyDescent="0.25">
      <c r="A3796" s="104">
        <v>21339</v>
      </c>
      <c r="B3796" s="104" t="s">
        <v>947</v>
      </c>
      <c r="C3796" s="104" t="s">
        <v>21666</v>
      </c>
      <c r="D3796" s="104" t="s">
        <v>21667</v>
      </c>
      <c r="E3796" s="2">
        <v>1591</v>
      </c>
      <c r="F3796" s="2">
        <v>1591</v>
      </c>
    </row>
    <row r="3797" spans="1:6" x14ac:dyDescent="0.25">
      <c r="A3797" s="104">
        <v>21091</v>
      </c>
      <c r="B3797" s="104" t="s">
        <v>947</v>
      </c>
      <c r="C3797" s="104" t="s">
        <v>10420</v>
      </c>
      <c r="D3797" s="104" t="s">
        <v>10422</v>
      </c>
      <c r="E3797" s="2">
        <v>40421</v>
      </c>
      <c r="F3797" s="2">
        <v>40421</v>
      </c>
    </row>
    <row r="3798" spans="1:6" x14ac:dyDescent="0.25">
      <c r="A3798" s="104">
        <v>20903</v>
      </c>
      <c r="B3798" s="104" t="s">
        <v>947</v>
      </c>
      <c r="C3798" s="104" t="s">
        <v>1892</v>
      </c>
      <c r="D3798" s="104" t="s">
        <v>1894</v>
      </c>
      <c r="E3798" s="2">
        <v>327032</v>
      </c>
      <c r="F3798" s="2">
        <v>327032</v>
      </c>
    </row>
    <row r="3799" spans="1:6" x14ac:dyDescent="0.25">
      <c r="A3799" s="104">
        <v>470056</v>
      </c>
      <c r="B3799" s="104" t="s">
        <v>947</v>
      </c>
      <c r="C3799" s="104" t="s">
        <v>16085</v>
      </c>
      <c r="D3799" s="104" t="s">
        <v>16087</v>
      </c>
      <c r="E3799" s="2">
        <v>6998</v>
      </c>
      <c r="F3799" s="2">
        <v>6998</v>
      </c>
    </row>
    <row r="3800" spans="1:6" x14ac:dyDescent="0.25">
      <c r="A3800" s="104">
        <v>717078</v>
      </c>
      <c r="B3800" s="104" t="s">
        <v>947</v>
      </c>
      <c r="C3800" s="104" t="s">
        <v>14048</v>
      </c>
      <c r="D3800" s="104" t="s">
        <v>14050</v>
      </c>
      <c r="E3800" s="2">
        <v>8375</v>
      </c>
      <c r="F3800" s="2">
        <v>8375</v>
      </c>
    </row>
    <row r="3801" spans="1:6" x14ac:dyDescent="0.25">
      <c r="A3801" s="104">
        <v>20906</v>
      </c>
      <c r="B3801" s="104" t="s">
        <v>947</v>
      </c>
      <c r="C3801" s="104" t="s">
        <v>9573</v>
      </c>
      <c r="D3801" s="104" t="s">
        <v>9575</v>
      </c>
      <c r="E3801" s="2">
        <v>36996</v>
      </c>
      <c r="F3801" s="2">
        <v>36996</v>
      </c>
    </row>
    <row r="3802" spans="1:6" x14ac:dyDescent="0.25">
      <c r="A3802" s="104">
        <v>610528</v>
      </c>
      <c r="B3802" s="104" t="s">
        <v>947</v>
      </c>
      <c r="C3802" s="104" t="s">
        <v>14457</v>
      </c>
      <c r="D3802" s="104" t="s">
        <v>14459</v>
      </c>
      <c r="E3802" s="2">
        <v>4750</v>
      </c>
      <c r="F3802" s="2">
        <v>4750</v>
      </c>
    </row>
    <row r="3803" spans="1:6" x14ac:dyDescent="0.25">
      <c r="A3803" s="104">
        <v>554160</v>
      </c>
      <c r="B3803" s="104" t="s">
        <v>947</v>
      </c>
      <c r="C3803" s="104" t="s">
        <v>9345</v>
      </c>
      <c r="D3803" s="104" t="s">
        <v>9347</v>
      </c>
      <c r="E3803" s="2">
        <v>34072</v>
      </c>
      <c r="F3803" s="2">
        <v>34072</v>
      </c>
    </row>
    <row r="3804" spans="1:6" x14ac:dyDescent="0.25">
      <c r="A3804" s="104">
        <v>20907</v>
      </c>
      <c r="B3804" s="104" t="s">
        <v>947</v>
      </c>
      <c r="C3804" s="104" t="s">
        <v>6400</v>
      </c>
      <c r="D3804" s="104" t="s">
        <v>6402</v>
      </c>
      <c r="E3804" s="2">
        <v>87272</v>
      </c>
      <c r="F3804" s="2">
        <v>87272</v>
      </c>
    </row>
    <row r="3805" spans="1:6" x14ac:dyDescent="0.25">
      <c r="A3805" s="104">
        <v>21486</v>
      </c>
      <c r="B3805" s="104" t="s">
        <v>947</v>
      </c>
      <c r="C3805" s="104" t="s">
        <v>12769</v>
      </c>
      <c r="D3805" s="104" t="s">
        <v>12771</v>
      </c>
      <c r="E3805" s="2">
        <v>15754</v>
      </c>
      <c r="F3805" s="2">
        <v>15754</v>
      </c>
    </row>
    <row r="3806" spans="1:6" x14ac:dyDescent="0.25">
      <c r="A3806" s="104">
        <v>459655</v>
      </c>
      <c r="B3806" s="104" t="s">
        <v>947</v>
      </c>
      <c r="C3806" s="104" t="s">
        <v>9929</v>
      </c>
      <c r="D3806" s="104" t="s">
        <v>9931</v>
      </c>
      <c r="E3806" s="2">
        <v>10536</v>
      </c>
      <c r="F3806" s="2">
        <v>10536</v>
      </c>
    </row>
    <row r="3807" spans="1:6" x14ac:dyDescent="0.25">
      <c r="A3807" s="104">
        <v>20852</v>
      </c>
      <c r="B3807" s="104" t="s">
        <v>947</v>
      </c>
      <c r="C3807" s="104" t="s">
        <v>4859</v>
      </c>
      <c r="D3807" s="104" t="s">
        <v>4861</v>
      </c>
      <c r="E3807" s="2">
        <v>78544</v>
      </c>
      <c r="F3807" s="2">
        <v>78544</v>
      </c>
    </row>
    <row r="3808" spans="1:6" x14ac:dyDescent="0.25">
      <c r="A3808" s="104">
        <v>482909</v>
      </c>
      <c r="B3808" s="104" t="s">
        <v>947</v>
      </c>
      <c r="C3808" s="104" t="s">
        <v>8188</v>
      </c>
      <c r="D3808" s="104" t="s">
        <v>8190</v>
      </c>
      <c r="E3808" s="2">
        <v>40945</v>
      </c>
      <c r="F3808" s="2">
        <v>40945</v>
      </c>
    </row>
    <row r="3809" spans="1:6" x14ac:dyDescent="0.25">
      <c r="A3809" s="104">
        <v>21318</v>
      </c>
      <c r="B3809" s="104" t="s">
        <v>947</v>
      </c>
      <c r="C3809" s="104" t="s">
        <v>14907</v>
      </c>
      <c r="D3809" s="104" t="s">
        <v>14909</v>
      </c>
      <c r="E3809" s="2">
        <v>5638</v>
      </c>
      <c r="F3809" s="2">
        <v>5638</v>
      </c>
    </row>
    <row r="3810" spans="1:6" x14ac:dyDescent="0.25">
      <c r="A3810" s="104">
        <v>22813</v>
      </c>
      <c r="B3810" s="104" t="s">
        <v>947</v>
      </c>
      <c r="C3810" s="104" t="s">
        <v>21789</v>
      </c>
      <c r="D3810" s="104" t="s">
        <v>21790</v>
      </c>
      <c r="E3810" s="2">
        <v>3216</v>
      </c>
      <c r="F3810" s="2">
        <v>3216</v>
      </c>
    </row>
    <row r="3811" spans="1:6" x14ac:dyDescent="0.25">
      <c r="A3811" s="104">
        <v>21168</v>
      </c>
      <c r="B3811" s="104" t="s">
        <v>947</v>
      </c>
      <c r="C3811" s="104" t="s">
        <v>5585</v>
      </c>
      <c r="D3811" s="104" t="s">
        <v>5587</v>
      </c>
      <c r="E3811" s="2">
        <v>52296</v>
      </c>
      <c r="F3811" s="2">
        <v>52296</v>
      </c>
    </row>
    <row r="3812" spans="1:6" x14ac:dyDescent="0.25">
      <c r="A3812" s="104">
        <v>592224</v>
      </c>
      <c r="B3812" s="104" t="s">
        <v>947</v>
      </c>
      <c r="C3812" s="104" t="s">
        <v>22680</v>
      </c>
      <c r="D3812" s="104" t="s">
        <v>22681</v>
      </c>
      <c r="E3812" s="2">
        <v>1717</v>
      </c>
      <c r="F3812" s="2">
        <v>1717</v>
      </c>
    </row>
    <row r="3813" spans="1:6" x14ac:dyDescent="0.25">
      <c r="A3813" s="104">
        <v>20912</v>
      </c>
      <c r="B3813" s="104" t="s">
        <v>947</v>
      </c>
      <c r="C3813" s="104" t="s">
        <v>13310</v>
      </c>
      <c r="D3813" s="104" t="s">
        <v>13312</v>
      </c>
      <c r="E3813" s="2">
        <v>57321</v>
      </c>
      <c r="F3813" s="2">
        <v>57321</v>
      </c>
    </row>
    <row r="3814" spans="1:6" x14ac:dyDescent="0.25">
      <c r="A3814" s="104">
        <v>21394</v>
      </c>
      <c r="B3814" s="104" t="s">
        <v>947</v>
      </c>
      <c r="C3814" s="104" t="s">
        <v>12219</v>
      </c>
      <c r="D3814" s="104" t="s">
        <v>12221</v>
      </c>
      <c r="E3814" s="2">
        <v>10098</v>
      </c>
      <c r="F3814" s="2">
        <v>10098</v>
      </c>
    </row>
    <row r="3815" spans="1:6" x14ac:dyDescent="0.25">
      <c r="A3815" s="104">
        <v>20915</v>
      </c>
      <c r="B3815" s="104" t="s">
        <v>947</v>
      </c>
      <c r="C3815" s="104" t="s">
        <v>14399</v>
      </c>
      <c r="D3815" s="104" t="s">
        <v>14401</v>
      </c>
      <c r="E3815" s="2">
        <v>6684</v>
      </c>
      <c r="F3815" s="2">
        <v>6684</v>
      </c>
    </row>
    <row r="3816" spans="1:6" x14ac:dyDescent="0.25">
      <c r="A3816" s="104">
        <v>699091</v>
      </c>
      <c r="B3816" s="104" t="s">
        <v>947</v>
      </c>
      <c r="C3816" s="104" t="s">
        <v>10846</v>
      </c>
      <c r="D3816" s="104" t="s">
        <v>10848</v>
      </c>
      <c r="E3816" s="2">
        <v>15760</v>
      </c>
      <c r="F3816" s="2">
        <v>15760</v>
      </c>
    </row>
    <row r="3817" spans="1:6" x14ac:dyDescent="0.25">
      <c r="A3817" s="104">
        <v>200502</v>
      </c>
      <c r="B3817" s="104" t="s">
        <v>947</v>
      </c>
      <c r="C3817" s="104" t="s">
        <v>13178</v>
      </c>
      <c r="D3817" s="104" t="s">
        <v>13180</v>
      </c>
      <c r="E3817" s="2">
        <v>554</v>
      </c>
      <c r="F3817" s="2">
        <v>554</v>
      </c>
    </row>
    <row r="3818" spans="1:6" x14ac:dyDescent="0.25">
      <c r="A3818" s="104">
        <v>131243</v>
      </c>
      <c r="B3818" s="104" t="s">
        <v>947</v>
      </c>
      <c r="C3818" s="104" t="s">
        <v>8131</v>
      </c>
      <c r="D3818" s="104" t="s">
        <v>8133</v>
      </c>
      <c r="E3818" s="2">
        <v>24071</v>
      </c>
      <c r="F3818" s="2">
        <v>24071</v>
      </c>
    </row>
    <row r="3819" spans="1:6" x14ac:dyDescent="0.25">
      <c r="A3819" s="104">
        <v>163795</v>
      </c>
      <c r="B3819" s="104" t="s">
        <v>947</v>
      </c>
      <c r="C3819" s="104" t="s">
        <v>12817</v>
      </c>
      <c r="D3819" s="104" t="s">
        <v>12819</v>
      </c>
      <c r="E3819" s="2">
        <v>17446</v>
      </c>
      <c r="F3819" s="2">
        <v>17446</v>
      </c>
    </row>
    <row r="3820" spans="1:6" x14ac:dyDescent="0.25">
      <c r="A3820" s="104">
        <v>20917</v>
      </c>
      <c r="B3820" s="104" t="s">
        <v>947</v>
      </c>
      <c r="C3820" s="104" t="s">
        <v>15147</v>
      </c>
      <c r="D3820" s="104" t="s">
        <v>15149</v>
      </c>
      <c r="E3820" s="2">
        <v>10323</v>
      </c>
      <c r="F3820" s="2">
        <v>10323</v>
      </c>
    </row>
    <row r="3821" spans="1:6" x14ac:dyDescent="0.25">
      <c r="A3821" s="104">
        <v>207588</v>
      </c>
      <c r="B3821" s="104" t="s">
        <v>947</v>
      </c>
      <c r="C3821" s="104" t="s">
        <v>7456</v>
      </c>
      <c r="D3821" s="104" t="s">
        <v>7458</v>
      </c>
      <c r="E3821" s="2">
        <v>97477</v>
      </c>
      <c r="F3821" s="2">
        <v>97477</v>
      </c>
    </row>
    <row r="3822" spans="1:6" x14ac:dyDescent="0.25">
      <c r="A3822" s="104">
        <v>20918</v>
      </c>
      <c r="B3822" s="104" t="s">
        <v>947</v>
      </c>
      <c r="C3822" s="104" t="s">
        <v>2138</v>
      </c>
      <c r="D3822" s="104" t="s">
        <v>2140</v>
      </c>
      <c r="E3822" s="2">
        <v>300920</v>
      </c>
      <c r="F3822" s="2">
        <v>300920</v>
      </c>
    </row>
    <row r="3823" spans="1:6" x14ac:dyDescent="0.25">
      <c r="A3823" s="104">
        <v>682073</v>
      </c>
      <c r="B3823" s="104" t="s">
        <v>947</v>
      </c>
      <c r="C3823" s="104" t="s">
        <v>15056</v>
      </c>
      <c r="D3823" s="104" t="s">
        <v>15058</v>
      </c>
      <c r="E3823" s="2">
        <v>3936</v>
      </c>
      <c r="F3823" s="2">
        <v>3936</v>
      </c>
    </row>
    <row r="3824" spans="1:6" x14ac:dyDescent="0.25">
      <c r="A3824" s="104">
        <v>21128</v>
      </c>
      <c r="B3824" s="104" t="s">
        <v>947</v>
      </c>
      <c r="C3824" s="104" t="s">
        <v>7930</v>
      </c>
      <c r="D3824" s="104" t="s">
        <v>7932</v>
      </c>
      <c r="E3824" s="2">
        <v>43018</v>
      </c>
      <c r="F3824" s="2">
        <v>43018</v>
      </c>
    </row>
    <row r="3825" spans="1:6" x14ac:dyDescent="0.25">
      <c r="A3825" s="104">
        <v>20919</v>
      </c>
      <c r="B3825" s="104" t="s">
        <v>947</v>
      </c>
      <c r="C3825" s="104" t="s">
        <v>3157</v>
      </c>
      <c r="D3825" s="104" t="s">
        <v>3159</v>
      </c>
      <c r="E3825" s="2">
        <v>161468</v>
      </c>
      <c r="F3825" s="2">
        <v>161468</v>
      </c>
    </row>
    <row r="3826" spans="1:6" x14ac:dyDescent="0.25">
      <c r="A3826" s="104">
        <v>697157</v>
      </c>
      <c r="B3826" s="104" t="s">
        <v>947</v>
      </c>
      <c r="C3826" s="104" t="s">
        <v>10960</v>
      </c>
      <c r="D3826" s="104" t="s">
        <v>10962</v>
      </c>
      <c r="E3826" s="2">
        <v>3907</v>
      </c>
      <c r="F3826" s="2">
        <v>3907</v>
      </c>
    </row>
    <row r="3827" spans="1:6" x14ac:dyDescent="0.25">
      <c r="A3827" s="104">
        <v>709526</v>
      </c>
      <c r="B3827" s="104" t="s">
        <v>947</v>
      </c>
      <c r="C3827" s="104" t="s">
        <v>22682</v>
      </c>
      <c r="D3827" s="104" t="s">
        <v>22683</v>
      </c>
      <c r="E3827" s="2">
        <v>453</v>
      </c>
      <c r="F3827" s="2">
        <v>453</v>
      </c>
    </row>
    <row r="3828" spans="1:6" x14ac:dyDescent="0.25">
      <c r="A3828" s="104">
        <v>20920</v>
      </c>
      <c r="B3828" s="104" t="s">
        <v>947</v>
      </c>
      <c r="C3828" s="104" t="s">
        <v>6556</v>
      </c>
      <c r="D3828" s="104" t="s">
        <v>6558</v>
      </c>
      <c r="E3828" s="2">
        <v>117142</v>
      </c>
      <c r="F3828" s="2">
        <v>117142</v>
      </c>
    </row>
    <row r="3829" spans="1:6" x14ac:dyDescent="0.25">
      <c r="A3829" s="104">
        <v>214471</v>
      </c>
      <c r="B3829" s="104" t="s">
        <v>947</v>
      </c>
      <c r="C3829" s="104" t="s">
        <v>10130</v>
      </c>
      <c r="D3829" s="104" t="s">
        <v>10132</v>
      </c>
      <c r="E3829" s="2">
        <v>24244</v>
      </c>
      <c r="F3829" s="2">
        <v>24244</v>
      </c>
    </row>
    <row r="3830" spans="1:6" x14ac:dyDescent="0.25">
      <c r="A3830" s="104">
        <v>21191</v>
      </c>
      <c r="B3830" s="104" t="s">
        <v>947</v>
      </c>
      <c r="C3830" s="104" t="s">
        <v>14129</v>
      </c>
      <c r="D3830" s="104" t="s">
        <v>14131</v>
      </c>
      <c r="E3830" s="2">
        <v>16529</v>
      </c>
      <c r="F3830" s="2">
        <v>16529</v>
      </c>
    </row>
    <row r="3831" spans="1:6" x14ac:dyDescent="0.25">
      <c r="A3831" s="104">
        <v>170424</v>
      </c>
      <c r="B3831" s="104" t="s">
        <v>947</v>
      </c>
      <c r="C3831" s="104" t="s">
        <v>6878</v>
      </c>
      <c r="D3831" s="104" t="s">
        <v>6880</v>
      </c>
      <c r="E3831" s="2">
        <v>37480</v>
      </c>
      <c r="F3831" s="2">
        <v>37480</v>
      </c>
    </row>
    <row r="3832" spans="1:6" x14ac:dyDescent="0.25">
      <c r="A3832" s="104">
        <v>21117</v>
      </c>
      <c r="B3832" s="104" t="s">
        <v>947</v>
      </c>
      <c r="C3832" s="104" t="s">
        <v>7768</v>
      </c>
      <c r="D3832" s="104" t="s">
        <v>7770</v>
      </c>
      <c r="E3832" s="2">
        <v>42398</v>
      </c>
      <c r="F3832" s="2">
        <v>42398</v>
      </c>
    </row>
    <row r="3833" spans="1:6" x14ac:dyDescent="0.25">
      <c r="A3833" s="104">
        <v>20927</v>
      </c>
      <c r="B3833" s="104" t="s">
        <v>947</v>
      </c>
      <c r="C3833" s="104" t="s">
        <v>1607</v>
      </c>
      <c r="D3833" s="104" t="s">
        <v>1609</v>
      </c>
      <c r="E3833" s="2">
        <v>494988</v>
      </c>
      <c r="F3833" s="2">
        <v>494988</v>
      </c>
    </row>
    <row r="3834" spans="1:6" x14ac:dyDescent="0.25">
      <c r="A3834" s="104">
        <v>20928</v>
      </c>
      <c r="B3834" s="104" t="s">
        <v>947</v>
      </c>
      <c r="C3834" s="104" t="s">
        <v>1005</v>
      </c>
      <c r="D3834" s="104" t="s">
        <v>1007</v>
      </c>
      <c r="E3834" s="2">
        <v>2055870</v>
      </c>
      <c r="F3834" s="2">
        <v>2055870</v>
      </c>
    </row>
    <row r="3835" spans="1:6" x14ac:dyDescent="0.25">
      <c r="A3835" s="104">
        <v>790594</v>
      </c>
      <c r="B3835" s="104" t="s">
        <v>947</v>
      </c>
      <c r="C3835" s="104" t="s">
        <v>21668</v>
      </c>
      <c r="D3835" s="104" t="s">
        <v>21669</v>
      </c>
      <c r="E3835" s="2">
        <v>34276</v>
      </c>
      <c r="F3835" s="2">
        <v>34276</v>
      </c>
    </row>
    <row r="3836" spans="1:6" x14ac:dyDescent="0.25">
      <c r="A3836" s="104">
        <v>21197</v>
      </c>
      <c r="B3836" s="104" t="s">
        <v>947</v>
      </c>
      <c r="C3836" s="104" t="s">
        <v>3737</v>
      </c>
      <c r="D3836" s="104" t="s">
        <v>3739</v>
      </c>
      <c r="E3836" s="2">
        <v>108308</v>
      </c>
      <c r="F3836" s="2">
        <v>108308</v>
      </c>
    </row>
    <row r="3837" spans="1:6" x14ac:dyDescent="0.25">
      <c r="A3837" s="104">
        <v>192914</v>
      </c>
      <c r="B3837" s="104" t="s">
        <v>947</v>
      </c>
      <c r="C3837" s="104" t="s">
        <v>4468</v>
      </c>
      <c r="D3837" s="104" t="s">
        <v>4470</v>
      </c>
      <c r="E3837" s="2">
        <v>117164</v>
      </c>
      <c r="F3837" s="2">
        <v>117164</v>
      </c>
    </row>
    <row r="3838" spans="1:6" x14ac:dyDescent="0.25">
      <c r="A3838" s="104">
        <v>682032</v>
      </c>
      <c r="B3838" s="104" t="s">
        <v>947</v>
      </c>
      <c r="C3838" s="104" t="s">
        <v>17407</v>
      </c>
      <c r="D3838" s="104" t="s">
        <v>17409</v>
      </c>
      <c r="E3838" s="2">
        <v>6428</v>
      </c>
      <c r="F3838" s="2">
        <v>6428</v>
      </c>
    </row>
    <row r="3839" spans="1:6" x14ac:dyDescent="0.25">
      <c r="A3839" s="104">
        <v>481947</v>
      </c>
      <c r="B3839" s="104" t="s">
        <v>947</v>
      </c>
      <c r="C3839" s="104" t="s">
        <v>8677</v>
      </c>
      <c r="D3839" s="104" t="s">
        <v>8679</v>
      </c>
      <c r="E3839" s="2">
        <v>33004</v>
      </c>
      <c r="F3839" s="2">
        <v>33004</v>
      </c>
    </row>
    <row r="3840" spans="1:6" x14ac:dyDescent="0.25">
      <c r="A3840" s="104">
        <v>20932</v>
      </c>
      <c r="B3840" s="104" t="s">
        <v>947</v>
      </c>
      <c r="C3840" s="104" t="s">
        <v>16197</v>
      </c>
      <c r="D3840" s="104" t="s">
        <v>21670</v>
      </c>
      <c r="E3840" s="2">
        <v>4642</v>
      </c>
      <c r="F3840" s="2">
        <v>4642</v>
      </c>
    </row>
    <row r="3841" spans="1:6" x14ac:dyDescent="0.25">
      <c r="A3841" s="104">
        <v>473585</v>
      </c>
      <c r="B3841" s="104" t="s">
        <v>947</v>
      </c>
      <c r="C3841" s="104" t="s">
        <v>11836</v>
      </c>
      <c r="D3841" s="104" t="s">
        <v>11838</v>
      </c>
      <c r="E3841" s="2">
        <v>3506</v>
      </c>
      <c r="F3841" s="2">
        <v>3506</v>
      </c>
    </row>
    <row r="3842" spans="1:6" x14ac:dyDescent="0.25">
      <c r="A3842" s="104">
        <v>838412</v>
      </c>
      <c r="B3842" s="104" t="s">
        <v>947</v>
      </c>
      <c r="C3842" s="104" t="s">
        <v>10246</v>
      </c>
      <c r="D3842" s="104" t="s">
        <v>22686</v>
      </c>
      <c r="E3842" s="2">
        <v>5843</v>
      </c>
      <c r="F3842" s="2">
        <v>5843</v>
      </c>
    </row>
    <row r="3843" spans="1:6" x14ac:dyDescent="0.25">
      <c r="A3843" s="104">
        <v>20938</v>
      </c>
      <c r="B3843" s="104" t="s">
        <v>947</v>
      </c>
      <c r="C3843" s="104" t="s">
        <v>8587</v>
      </c>
      <c r="D3843" s="104" t="s">
        <v>8589</v>
      </c>
      <c r="E3843" s="2">
        <v>33284</v>
      </c>
      <c r="F3843" s="2">
        <v>33284</v>
      </c>
    </row>
    <row r="3844" spans="1:6" x14ac:dyDescent="0.25">
      <c r="A3844" s="104">
        <v>21008</v>
      </c>
      <c r="B3844" s="104" t="s">
        <v>947</v>
      </c>
      <c r="C3844" s="104" t="s">
        <v>22687</v>
      </c>
      <c r="D3844" s="104" t="s">
        <v>22688</v>
      </c>
      <c r="E3844" s="2">
        <v>17892</v>
      </c>
      <c r="F3844" s="2">
        <v>17892</v>
      </c>
    </row>
    <row r="3845" spans="1:6" x14ac:dyDescent="0.25">
      <c r="A3845" s="104">
        <v>21229</v>
      </c>
      <c r="B3845" s="104" t="s">
        <v>947</v>
      </c>
      <c r="C3845" s="104" t="s">
        <v>13862</v>
      </c>
      <c r="D3845" s="104" t="s">
        <v>21671</v>
      </c>
      <c r="E3845" s="2">
        <v>6692</v>
      </c>
      <c r="F3845" s="2">
        <v>6692</v>
      </c>
    </row>
    <row r="3846" spans="1:6" x14ac:dyDescent="0.25">
      <c r="A3846" s="104">
        <v>20935</v>
      </c>
      <c r="B3846" s="104" t="s">
        <v>947</v>
      </c>
      <c r="C3846" s="104" t="s">
        <v>1820</v>
      </c>
      <c r="D3846" s="104" t="s">
        <v>1822</v>
      </c>
      <c r="E3846" s="2">
        <v>383182</v>
      </c>
      <c r="F3846" s="2">
        <v>383182</v>
      </c>
    </row>
    <row r="3847" spans="1:6" x14ac:dyDescent="0.25">
      <c r="A3847" s="104">
        <v>20930</v>
      </c>
      <c r="B3847" s="104" t="s">
        <v>947</v>
      </c>
      <c r="C3847" s="104" t="s">
        <v>9600</v>
      </c>
      <c r="D3847" s="104" t="s">
        <v>9602</v>
      </c>
      <c r="E3847" s="2">
        <v>22209</v>
      </c>
      <c r="F3847" s="2">
        <v>22209</v>
      </c>
    </row>
    <row r="3848" spans="1:6" x14ac:dyDescent="0.25">
      <c r="A3848" s="104">
        <v>709656</v>
      </c>
      <c r="B3848" s="104" t="s">
        <v>947</v>
      </c>
      <c r="C3848" s="104" t="s">
        <v>14381</v>
      </c>
      <c r="D3848" s="104" t="s">
        <v>22055</v>
      </c>
      <c r="E3848" s="2">
        <v>5978</v>
      </c>
      <c r="F3848" s="2">
        <v>5978</v>
      </c>
    </row>
    <row r="3849" spans="1:6" x14ac:dyDescent="0.25">
      <c r="A3849" s="104">
        <v>26313</v>
      </c>
      <c r="B3849" s="104" t="s">
        <v>947</v>
      </c>
      <c r="C3849" s="104" t="s">
        <v>14237</v>
      </c>
      <c r="D3849" s="104" t="s">
        <v>14239</v>
      </c>
      <c r="E3849" s="2">
        <v>14785</v>
      </c>
      <c r="F3849" s="2">
        <v>14785</v>
      </c>
    </row>
    <row r="3850" spans="1:6" x14ac:dyDescent="0.25">
      <c r="A3850" s="104">
        <v>447802</v>
      </c>
      <c r="B3850" s="104" t="s">
        <v>947</v>
      </c>
      <c r="C3850" s="104" t="s">
        <v>12270</v>
      </c>
      <c r="D3850" s="104" t="s">
        <v>12272</v>
      </c>
      <c r="E3850" s="2">
        <v>13666</v>
      </c>
      <c r="F3850" s="2">
        <v>13666</v>
      </c>
    </row>
    <row r="3851" spans="1:6" x14ac:dyDescent="0.25">
      <c r="A3851" s="104">
        <v>25520</v>
      </c>
      <c r="B3851" s="104" t="s">
        <v>947</v>
      </c>
      <c r="C3851" s="104" t="s">
        <v>2402</v>
      </c>
      <c r="D3851" s="104" t="s">
        <v>2404</v>
      </c>
      <c r="E3851" s="2">
        <v>296204</v>
      </c>
      <c r="F3851" s="2">
        <v>296204</v>
      </c>
    </row>
    <row r="3852" spans="1:6" x14ac:dyDescent="0.25">
      <c r="A3852" s="104">
        <v>576265</v>
      </c>
      <c r="B3852" s="104" t="s">
        <v>947</v>
      </c>
      <c r="C3852" s="104" t="s">
        <v>18214</v>
      </c>
      <c r="D3852" s="104" t="s">
        <v>18215</v>
      </c>
      <c r="E3852" s="2">
        <v>5739</v>
      </c>
      <c r="F3852" s="2">
        <v>5739</v>
      </c>
    </row>
    <row r="3853" spans="1:6" x14ac:dyDescent="0.25">
      <c r="A3853" s="104">
        <v>749276</v>
      </c>
      <c r="B3853" s="104" t="s">
        <v>947</v>
      </c>
      <c r="C3853" s="104" t="s">
        <v>12189</v>
      </c>
      <c r="D3853" s="104" t="s">
        <v>12191</v>
      </c>
      <c r="E3853" s="2">
        <v>8727</v>
      </c>
      <c r="F3853" s="2">
        <v>8727</v>
      </c>
    </row>
    <row r="3854" spans="1:6" x14ac:dyDescent="0.25">
      <c r="A3854" s="104">
        <v>26443</v>
      </c>
      <c r="B3854" s="104" t="s">
        <v>947</v>
      </c>
      <c r="C3854" s="104" t="s">
        <v>3805</v>
      </c>
      <c r="D3854" s="104" t="s">
        <v>3807</v>
      </c>
      <c r="E3854" s="2">
        <v>64456</v>
      </c>
      <c r="F3854" s="2">
        <v>64456</v>
      </c>
    </row>
    <row r="3855" spans="1:6" x14ac:dyDescent="0.25">
      <c r="A3855" s="104">
        <v>23751</v>
      </c>
      <c r="B3855" s="104" t="s">
        <v>947</v>
      </c>
      <c r="C3855" s="104" t="s">
        <v>2723</v>
      </c>
      <c r="D3855" s="104" t="s">
        <v>19116</v>
      </c>
      <c r="E3855" s="2">
        <v>279293</v>
      </c>
      <c r="F3855" s="2">
        <v>279293</v>
      </c>
    </row>
    <row r="3856" spans="1:6" x14ac:dyDescent="0.25">
      <c r="A3856" s="104">
        <v>22212</v>
      </c>
      <c r="B3856" s="104" t="s">
        <v>947</v>
      </c>
      <c r="C3856" s="104" t="s">
        <v>2867</v>
      </c>
      <c r="D3856" s="104" t="s">
        <v>2869</v>
      </c>
      <c r="E3856" s="2">
        <v>225557</v>
      </c>
      <c r="F3856" s="2">
        <v>225557</v>
      </c>
    </row>
    <row r="3857" spans="1:6" x14ac:dyDescent="0.25">
      <c r="A3857" s="104">
        <v>22170</v>
      </c>
      <c r="B3857" s="104" t="s">
        <v>947</v>
      </c>
      <c r="C3857" s="104" t="s">
        <v>18759</v>
      </c>
      <c r="D3857" s="104" t="s">
        <v>18760</v>
      </c>
      <c r="E3857" s="2">
        <v>4839</v>
      </c>
      <c r="F3857" s="2">
        <v>4839</v>
      </c>
    </row>
    <row r="3858" spans="1:6" x14ac:dyDescent="0.25">
      <c r="A3858" s="104">
        <v>27048</v>
      </c>
      <c r="B3858" s="104" t="s">
        <v>947</v>
      </c>
      <c r="C3858" s="104" t="s">
        <v>15785</v>
      </c>
      <c r="D3858" s="104" t="s">
        <v>15787</v>
      </c>
      <c r="E3858" s="2">
        <v>7480</v>
      </c>
      <c r="F3858" s="2">
        <v>7480</v>
      </c>
    </row>
    <row r="3859" spans="1:6" x14ac:dyDescent="0.25">
      <c r="A3859" s="104">
        <v>21713</v>
      </c>
      <c r="B3859" s="104" t="s">
        <v>947</v>
      </c>
      <c r="C3859" s="104" t="s">
        <v>1206</v>
      </c>
      <c r="D3859" s="104" t="s">
        <v>21706</v>
      </c>
      <c r="E3859" s="2">
        <v>231775</v>
      </c>
      <c r="F3859" s="2">
        <v>231775</v>
      </c>
    </row>
    <row r="3860" spans="1:6" x14ac:dyDescent="0.25">
      <c r="A3860" s="104">
        <v>27268</v>
      </c>
      <c r="B3860" s="104" t="s">
        <v>947</v>
      </c>
      <c r="C3860" s="104" t="s">
        <v>3713</v>
      </c>
      <c r="D3860" s="104" t="s">
        <v>3715</v>
      </c>
      <c r="E3860" s="2">
        <v>272306</v>
      </c>
      <c r="F3860" s="2">
        <v>272306</v>
      </c>
    </row>
    <row r="3861" spans="1:6" x14ac:dyDescent="0.25">
      <c r="A3861" s="104">
        <v>810156</v>
      </c>
      <c r="B3861" s="104" t="s">
        <v>947</v>
      </c>
      <c r="C3861" s="104" t="s">
        <v>21883</v>
      </c>
      <c r="D3861" s="104" t="s">
        <v>21884</v>
      </c>
      <c r="E3861" s="2">
        <v>1554</v>
      </c>
      <c r="F3861" s="2">
        <v>1554</v>
      </c>
    </row>
    <row r="3862" spans="1:6" x14ac:dyDescent="0.25">
      <c r="A3862" s="104">
        <v>698970</v>
      </c>
      <c r="B3862" s="104" t="s">
        <v>947</v>
      </c>
      <c r="C3862" s="104" t="s">
        <v>13703</v>
      </c>
      <c r="D3862" s="104" t="s">
        <v>13705</v>
      </c>
      <c r="E3862" s="2">
        <v>7642</v>
      </c>
      <c r="F3862" s="2">
        <v>7642</v>
      </c>
    </row>
    <row r="3863" spans="1:6" x14ac:dyDescent="0.25">
      <c r="A3863" s="104">
        <v>712029</v>
      </c>
      <c r="B3863" s="104" t="s">
        <v>947</v>
      </c>
      <c r="C3863" s="104" t="s">
        <v>15862</v>
      </c>
      <c r="D3863" s="104" t="s">
        <v>15864</v>
      </c>
      <c r="E3863" s="2">
        <v>3383</v>
      </c>
      <c r="F3863" s="2">
        <v>3383</v>
      </c>
    </row>
    <row r="3864" spans="1:6" x14ac:dyDescent="0.25">
      <c r="A3864" s="104">
        <v>189576</v>
      </c>
      <c r="B3864" s="104" t="s">
        <v>947</v>
      </c>
      <c r="C3864" s="104" t="s">
        <v>1748</v>
      </c>
      <c r="D3864" s="104" t="s">
        <v>1750</v>
      </c>
      <c r="E3864" s="2">
        <v>433229</v>
      </c>
      <c r="F3864" s="2">
        <v>433229</v>
      </c>
    </row>
    <row r="3865" spans="1:6" x14ac:dyDescent="0.25">
      <c r="A3865" s="104">
        <v>739298</v>
      </c>
      <c r="B3865" s="104" t="s">
        <v>947</v>
      </c>
      <c r="C3865" s="104" t="s">
        <v>12336</v>
      </c>
      <c r="D3865" s="104" t="s">
        <v>12338</v>
      </c>
      <c r="E3865" s="2">
        <v>4606</v>
      </c>
      <c r="F3865" s="2">
        <v>4606</v>
      </c>
    </row>
    <row r="3866" spans="1:6" x14ac:dyDescent="0.25">
      <c r="A3866" s="104">
        <v>22204</v>
      </c>
      <c r="B3866" s="104" t="s">
        <v>947</v>
      </c>
      <c r="C3866" s="104" t="s">
        <v>19994</v>
      </c>
      <c r="D3866" s="104" t="s">
        <v>19995</v>
      </c>
      <c r="E3866" s="2">
        <v>4318</v>
      </c>
      <c r="F3866" s="2">
        <v>4318</v>
      </c>
    </row>
    <row r="3867" spans="1:6" x14ac:dyDescent="0.25">
      <c r="A3867" s="104">
        <v>710980</v>
      </c>
      <c r="B3867" s="104" t="s">
        <v>947</v>
      </c>
      <c r="C3867" s="104" t="s">
        <v>15765</v>
      </c>
      <c r="D3867" s="104" t="s">
        <v>15767</v>
      </c>
      <c r="E3867" s="2">
        <v>5477</v>
      </c>
      <c r="F3867" s="2">
        <v>5477</v>
      </c>
    </row>
    <row r="3868" spans="1:6" x14ac:dyDescent="0.25">
      <c r="A3868" s="104">
        <v>20943</v>
      </c>
      <c r="B3868" s="104" t="s">
        <v>947</v>
      </c>
      <c r="C3868" s="104" t="s">
        <v>5345</v>
      </c>
      <c r="D3868" s="104" t="s">
        <v>5347</v>
      </c>
      <c r="E3868" s="2">
        <v>50385</v>
      </c>
      <c r="F3868" s="2">
        <v>50385</v>
      </c>
    </row>
    <row r="3869" spans="1:6" x14ac:dyDescent="0.25">
      <c r="A3869" s="104">
        <v>526624</v>
      </c>
      <c r="B3869" s="104" t="s">
        <v>947</v>
      </c>
      <c r="C3869" s="104" t="s">
        <v>21599</v>
      </c>
      <c r="D3869" s="104" t="s">
        <v>21600</v>
      </c>
      <c r="E3869" s="2">
        <v>1423</v>
      </c>
      <c r="F3869" s="2">
        <v>1423</v>
      </c>
    </row>
    <row r="3870" spans="1:6" x14ac:dyDescent="0.25">
      <c r="A3870" s="104">
        <v>22220</v>
      </c>
      <c r="B3870" s="104" t="s">
        <v>947</v>
      </c>
      <c r="C3870" s="104" t="s">
        <v>11753</v>
      </c>
      <c r="D3870" s="104" t="s">
        <v>11755</v>
      </c>
      <c r="E3870" s="2">
        <v>7479</v>
      </c>
      <c r="F3870" s="2">
        <v>7479</v>
      </c>
    </row>
    <row r="3871" spans="1:6" x14ac:dyDescent="0.25">
      <c r="A3871" s="104">
        <v>26474</v>
      </c>
      <c r="B3871" s="104" t="s">
        <v>947</v>
      </c>
      <c r="C3871" s="104" t="s">
        <v>14978</v>
      </c>
      <c r="D3871" s="104" t="s">
        <v>14980</v>
      </c>
      <c r="E3871" s="2">
        <v>3030</v>
      </c>
      <c r="F3871" s="2">
        <v>3030</v>
      </c>
    </row>
    <row r="3872" spans="1:6" x14ac:dyDescent="0.25">
      <c r="A3872" s="104">
        <v>24608</v>
      </c>
      <c r="B3872" s="104" t="s">
        <v>947</v>
      </c>
      <c r="C3872" s="104" t="s">
        <v>14753</v>
      </c>
      <c r="D3872" s="104" t="s">
        <v>14755</v>
      </c>
      <c r="E3872" s="2">
        <v>0</v>
      </c>
      <c r="F3872" s="2">
        <v>0</v>
      </c>
    </row>
    <row r="3873" spans="1:6" x14ac:dyDescent="0.25">
      <c r="A3873" s="104">
        <v>24436</v>
      </c>
      <c r="B3873" s="104" t="s">
        <v>947</v>
      </c>
      <c r="C3873" s="104" t="s">
        <v>5291</v>
      </c>
      <c r="D3873" s="104" t="s">
        <v>5293</v>
      </c>
      <c r="E3873" s="2">
        <v>65891</v>
      </c>
      <c r="F3873" s="2">
        <v>65891</v>
      </c>
    </row>
    <row r="3874" spans="1:6" x14ac:dyDescent="0.25">
      <c r="A3874" s="104">
        <v>24238</v>
      </c>
      <c r="B3874" s="104" t="s">
        <v>947</v>
      </c>
      <c r="C3874" s="104" t="s">
        <v>22689</v>
      </c>
      <c r="D3874" s="104" t="s">
        <v>22690</v>
      </c>
      <c r="E3874" s="2">
        <v>34026</v>
      </c>
      <c r="F3874" s="2">
        <v>34026</v>
      </c>
    </row>
    <row r="3875" spans="1:6" x14ac:dyDescent="0.25">
      <c r="A3875" s="104">
        <v>28143</v>
      </c>
      <c r="B3875" s="104" t="s">
        <v>947</v>
      </c>
      <c r="C3875" s="104" t="s">
        <v>9090</v>
      </c>
      <c r="D3875" s="104" t="s">
        <v>9092</v>
      </c>
      <c r="E3875" s="2">
        <v>13545</v>
      </c>
      <c r="F3875" s="2">
        <v>13545</v>
      </c>
    </row>
    <row r="3876" spans="1:6" x14ac:dyDescent="0.25">
      <c r="A3876" s="104">
        <v>163337</v>
      </c>
      <c r="B3876" s="104" t="s">
        <v>947</v>
      </c>
      <c r="C3876" s="104" t="s">
        <v>13751</v>
      </c>
      <c r="D3876" s="104" t="s">
        <v>13753</v>
      </c>
      <c r="E3876" s="2">
        <v>6613</v>
      </c>
      <c r="F3876" s="2">
        <v>6613</v>
      </c>
    </row>
    <row r="3877" spans="1:6" x14ac:dyDescent="0.25">
      <c r="A3877" s="104">
        <v>853209</v>
      </c>
      <c r="B3877" s="104" t="s">
        <v>947</v>
      </c>
      <c r="C3877" s="104" t="s">
        <v>22180</v>
      </c>
      <c r="D3877" s="104" t="s">
        <v>22181</v>
      </c>
      <c r="E3877" s="2">
        <v>2230</v>
      </c>
      <c r="F3877" s="2">
        <v>2230</v>
      </c>
    </row>
    <row r="3878" spans="1:6" x14ac:dyDescent="0.25">
      <c r="A3878" s="104">
        <v>187025</v>
      </c>
      <c r="B3878" s="104" t="s">
        <v>947</v>
      </c>
      <c r="C3878" s="104" t="s">
        <v>6289</v>
      </c>
      <c r="D3878" s="104" t="s">
        <v>6291</v>
      </c>
      <c r="E3878" s="2">
        <v>80071</v>
      </c>
      <c r="F3878" s="2">
        <v>80071</v>
      </c>
    </row>
    <row r="3879" spans="1:6" x14ac:dyDescent="0.25">
      <c r="A3879" s="104">
        <v>27601</v>
      </c>
      <c r="B3879" s="104" t="s">
        <v>947</v>
      </c>
      <c r="C3879" s="104" t="s">
        <v>21160</v>
      </c>
      <c r="D3879" s="104" t="s">
        <v>22182</v>
      </c>
      <c r="E3879" s="2">
        <v>5277</v>
      </c>
      <c r="F3879" s="2">
        <v>5277</v>
      </c>
    </row>
    <row r="3880" spans="1:6" x14ac:dyDescent="0.25">
      <c r="A3880" s="104">
        <v>467690</v>
      </c>
      <c r="B3880" s="104" t="s">
        <v>947</v>
      </c>
      <c r="C3880" s="104" t="s">
        <v>11783</v>
      </c>
      <c r="D3880" s="104" t="s">
        <v>11785</v>
      </c>
      <c r="E3880" s="2">
        <v>20000</v>
      </c>
      <c r="F3880" s="2">
        <v>20000</v>
      </c>
    </row>
    <row r="3881" spans="1:6" x14ac:dyDescent="0.25">
      <c r="A3881" s="104">
        <v>794641</v>
      </c>
      <c r="B3881" s="104" t="s">
        <v>947</v>
      </c>
      <c r="C3881" s="104" t="s">
        <v>14009</v>
      </c>
      <c r="D3881" s="104" t="s">
        <v>14011</v>
      </c>
      <c r="E3881" s="2">
        <v>9034</v>
      </c>
      <c r="F3881" s="2">
        <v>9034</v>
      </c>
    </row>
    <row r="3882" spans="1:6" x14ac:dyDescent="0.25">
      <c r="A3882" s="104">
        <v>582303</v>
      </c>
      <c r="B3882" s="104" t="s">
        <v>947</v>
      </c>
      <c r="C3882" s="104" t="s">
        <v>15543</v>
      </c>
      <c r="D3882" s="104" t="s">
        <v>15545</v>
      </c>
      <c r="E3882" s="2">
        <v>3584</v>
      </c>
      <c r="F3882" s="2">
        <v>3584</v>
      </c>
    </row>
    <row r="3883" spans="1:6" x14ac:dyDescent="0.25">
      <c r="A3883" s="104">
        <v>825006</v>
      </c>
      <c r="B3883" s="104" t="s">
        <v>947</v>
      </c>
      <c r="C3883" s="104" t="s">
        <v>21826</v>
      </c>
      <c r="D3883" s="104" t="s">
        <v>21827</v>
      </c>
      <c r="E3883" s="2">
        <v>11009</v>
      </c>
      <c r="F3883" s="2">
        <v>11009</v>
      </c>
    </row>
    <row r="3884" spans="1:6" x14ac:dyDescent="0.25">
      <c r="A3884" s="104">
        <v>524888</v>
      </c>
      <c r="B3884" s="104" t="s">
        <v>947</v>
      </c>
      <c r="C3884" s="104" t="s">
        <v>2144</v>
      </c>
      <c r="D3884" s="104" t="s">
        <v>21828</v>
      </c>
      <c r="E3884" s="2">
        <v>345170</v>
      </c>
      <c r="F3884" s="2">
        <v>345170</v>
      </c>
    </row>
    <row r="3885" spans="1:6" x14ac:dyDescent="0.25">
      <c r="A3885" s="104">
        <v>768803</v>
      </c>
      <c r="B3885" s="104" t="s">
        <v>947</v>
      </c>
      <c r="C3885" s="104" t="s">
        <v>3546</v>
      </c>
      <c r="D3885" s="104" t="s">
        <v>3548</v>
      </c>
      <c r="E3885" s="2">
        <v>100466</v>
      </c>
      <c r="F3885" s="2">
        <v>100466</v>
      </c>
    </row>
    <row r="3886" spans="1:6" x14ac:dyDescent="0.25">
      <c r="A3886" s="104">
        <v>526015</v>
      </c>
      <c r="B3886" s="104" t="s">
        <v>947</v>
      </c>
      <c r="C3886" s="104" t="s">
        <v>2495</v>
      </c>
      <c r="D3886" s="104" t="s">
        <v>2497</v>
      </c>
      <c r="E3886" s="2">
        <v>243385</v>
      </c>
      <c r="F3886" s="2">
        <v>243385</v>
      </c>
    </row>
    <row r="3887" spans="1:6" x14ac:dyDescent="0.25">
      <c r="A3887" s="104">
        <v>92862</v>
      </c>
      <c r="B3887" s="104" t="s">
        <v>947</v>
      </c>
      <c r="C3887" s="104" t="s">
        <v>17252</v>
      </c>
      <c r="D3887" s="104" t="s">
        <v>17254</v>
      </c>
      <c r="E3887" s="2">
        <v>4026</v>
      </c>
      <c r="F3887" s="2">
        <v>4026</v>
      </c>
    </row>
    <row r="3888" spans="1:6" x14ac:dyDescent="0.25">
      <c r="A3888" s="104">
        <v>193149</v>
      </c>
      <c r="B3888" s="104" t="s">
        <v>947</v>
      </c>
      <c r="C3888" s="104" t="s">
        <v>14372</v>
      </c>
      <c r="D3888" s="104" t="s">
        <v>14374</v>
      </c>
      <c r="E3888" s="2">
        <v>6089</v>
      </c>
      <c r="F3888" s="2">
        <v>6089</v>
      </c>
    </row>
    <row r="3889" spans="1:6" x14ac:dyDescent="0.25">
      <c r="A3889" s="104">
        <v>849210</v>
      </c>
      <c r="B3889" s="104" t="s">
        <v>947</v>
      </c>
      <c r="C3889" s="104" t="s">
        <v>21829</v>
      </c>
      <c r="D3889" s="104" t="s">
        <v>21830</v>
      </c>
      <c r="E3889" s="2">
        <v>1899</v>
      </c>
      <c r="F3889" s="2">
        <v>1899</v>
      </c>
    </row>
    <row r="3890" spans="1:6" x14ac:dyDescent="0.25">
      <c r="A3890" s="104">
        <v>23251</v>
      </c>
      <c r="B3890" s="104" t="s">
        <v>947</v>
      </c>
      <c r="C3890" s="104" t="s">
        <v>15648</v>
      </c>
      <c r="D3890" s="104" t="s">
        <v>15650</v>
      </c>
      <c r="E3890" s="2">
        <v>929</v>
      </c>
      <c r="F3890" s="2">
        <v>929</v>
      </c>
    </row>
    <row r="3891" spans="1:6" x14ac:dyDescent="0.25">
      <c r="A3891" s="104">
        <v>23246</v>
      </c>
      <c r="B3891" s="104" t="s">
        <v>947</v>
      </c>
      <c r="C3891" s="104" t="s">
        <v>8764</v>
      </c>
      <c r="D3891" s="104" t="s">
        <v>8766</v>
      </c>
      <c r="E3891" s="2">
        <v>30067</v>
      </c>
      <c r="F3891" s="2">
        <v>30067</v>
      </c>
    </row>
    <row r="3892" spans="1:6" x14ac:dyDescent="0.25">
      <c r="A3892" s="104">
        <v>23252</v>
      </c>
      <c r="B3892" s="104" t="s">
        <v>947</v>
      </c>
      <c r="C3892" s="104" t="s">
        <v>9150</v>
      </c>
      <c r="D3892" s="104" t="s">
        <v>9152</v>
      </c>
      <c r="E3892" s="2">
        <v>32984</v>
      </c>
      <c r="F3892" s="2">
        <v>32984</v>
      </c>
    </row>
    <row r="3893" spans="1:6" x14ac:dyDescent="0.25">
      <c r="A3893" s="104">
        <v>23268</v>
      </c>
      <c r="B3893" s="104" t="s">
        <v>947</v>
      </c>
      <c r="C3893" s="104" t="s">
        <v>18855</v>
      </c>
      <c r="D3893" s="104" t="s">
        <v>21831</v>
      </c>
      <c r="E3893" s="2">
        <v>14292</v>
      </c>
      <c r="F3893" s="2">
        <v>14292</v>
      </c>
    </row>
    <row r="3894" spans="1:6" x14ac:dyDescent="0.25">
      <c r="A3894" s="104">
        <v>23254</v>
      </c>
      <c r="B3894" s="104" t="s">
        <v>947</v>
      </c>
      <c r="C3894" s="104" t="s">
        <v>4970</v>
      </c>
      <c r="D3894" s="104" t="s">
        <v>4972</v>
      </c>
      <c r="E3894" s="2">
        <v>91492</v>
      </c>
      <c r="F3894" s="2">
        <v>91492</v>
      </c>
    </row>
    <row r="3895" spans="1:6" x14ac:dyDescent="0.25">
      <c r="A3895" s="104">
        <v>23231</v>
      </c>
      <c r="B3895" s="104" t="s">
        <v>947</v>
      </c>
      <c r="C3895" s="104" t="s">
        <v>7007</v>
      </c>
      <c r="D3895" s="104" t="s">
        <v>7009</v>
      </c>
      <c r="E3895" s="2">
        <v>28575</v>
      </c>
      <c r="F3895" s="2">
        <v>28575</v>
      </c>
    </row>
    <row r="3896" spans="1:6" x14ac:dyDescent="0.25">
      <c r="A3896" s="104">
        <v>23255</v>
      </c>
      <c r="B3896" s="104" t="s">
        <v>947</v>
      </c>
      <c r="C3896" s="104" t="s">
        <v>10891</v>
      </c>
      <c r="D3896" s="104" t="s">
        <v>10893</v>
      </c>
      <c r="E3896" s="2">
        <v>15859</v>
      </c>
      <c r="F3896" s="2">
        <v>15859</v>
      </c>
    </row>
    <row r="3897" spans="1:6" x14ac:dyDescent="0.25">
      <c r="A3897" s="104">
        <v>707796</v>
      </c>
      <c r="B3897" s="104" t="s">
        <v>947</v>
      </c>
      <c r="C3897" s="104" t="s">
        <v>16861</v>
      </c>
      <c r="D3897" s="104" t="s">
        <v>16863</v>
      </c>
      <c r="E3897" s="2">
        <v>0</v>
      </c>
      <c r="F3897" s="2">
        <v>0</v>
      </c>
    </row>
    <row r="3898" spans="1:6" x14ac:dyDescent="0.25">
      <c r="A3898" s="104">
        <v>23258</v>
      </c>
      <c r="B3898" s="104" t="s">
        <v>947</v>
      </c>
      <c r="C3898" s="104" t="s">
        <v>3838</v>
      </c>
      <c r="D3898" s="104" t="s">
        <v>21832</v>
      </c>
      <c r="E3898" s="2">
        <v>165325</v>
      </c>
      <c r="F3898" s="2">
        <v>165325</v>
      </c>
    </row>
    <row r="3899" spans="1:6" x14ac:dyDescent="0.25">
      <c r="A3899" s="104">
        <v>158667</v>
      </c>
      <c r="B3899" s="104" t="s">
        <v>947</v>
      </c>
      <c r="C3899" s="104" t="s">
        <v>2705</v>
      </c>
      <c r="D3899" s="104" t="s">
        <v>2707</v>
      </c>
      <c r="E3899" s="2">
        <v>226256</v>
      </c>
      <c r="F3899" s="2">
        <v>226256</v>
      </c>
    </row>
    <row r="3900" spans="1:6" x14ac:dyDescent="0.25">
      <c r="A3900" s="104">
        <v>604438</v>
      </c>
      <c r="B3900" s="104" t="s">
        <v>947</v>
      </c>
      <c r="C3900" s="104" t="s">
        <v>9189</v>
      </c>
      <c r="D3900" s="104" t="s">
        <v>9191</v>
      </c>
      <c r="E3900" s="2">
        <v>19083</v>
      </c>
      <c r="F3900" s="2">
        <v>19083</v>
      </c>
    </row>
    <row r="3901" spans="1:6" x14ac:dyDescent="0.25">
      <c r="A3901" s="104">
        <v>20950</v>
      </c>
      <c r="B3901" s="104" t="s">
        <v>947</v>
      </c>
      <c r="C3901" s="104" t="s">
        <v>14516</v>
      </c>
      <c r="D3901" s="104" t="s">
        <v>14518</v>
      </c>
      <c r="E3901" s="2">
        <v>5165</v>
      </c>
      <c r="F3901" s="2">
        <v>5165</v>
      </c>
    </row>
    <row r="3902" spans="1:6" x14ac:dyDescent="0.25">
      <c r="A3902" s="104">
        <v>469871</v>
      </c>
      <c r="B3902" s="104" t="s">
        <v>947</v>
      </c>
      <c r="C3902" s="104" t="s">
        <v>13444</v>
      </c>
      <c r="D3902" s="104" t="s">
        <v>13446</v>
      </c>
      <c r="E3902" s="2">
        <v>10599</v>
      </c>
      <c r="F3902" s="2">
        <v>10599</v>
      </c>
    </row>
    <row r="3903" spans="1:6" x14ac:dyDescent="0.25">
      <c r="A3903" s="104">
        <v>491892</v>
      </c>
      <c r="B3903" s="104" t="s">
        <v>947</v>
      </c>
      <c r="C3903" s="104" t="s">
        <v>13095</v>
      </c>
      <c r="D3903" s="104" t="s">
        <v>13097</v>
      </c>
      <c r="E3903" s="2">
        <v>12245</v>
      </c>
      <c r="F3903" s="2">
        <v>12245</v>
      </c>
    </row>
    <row r="3904" spans="1:6" x14ac:dyDescent="0.25">
      <c r="A3904" s="104">
        <v>444641</v>
      </c>
      <c r="B3904" s="104" t="s">
        <v>947</v>
      </c>
      <c r="C3904" s="104" t="s">
        <v>5750</v>
      </c>
      <c r="D3904" s="104" t="s">
        <v>22697</v>
      </c>
      <c r="E3904" s="2">
        <v>75415</v>
      </c>
      <c r="F3904" s="2">
        <v>75415</v>
      </c>
    </row>
    <row r="3905" spans="1:6" x14ac:dyDescent="0.25">
      <c r="A3905" s="104">
        <v>25550</v>
      </c>
      <c r="B3905" s="104" t="s">
        <v>947</v>
      </c>
      <c r="C3905" s="104" t="s">
        <v>11892</v>
      </c>
      <c r="D3905" s="104" t="s">
        <v>11894</v>
      </c>
      <c r="E3905" s="2">
        <v>27339</v>
      </c>
      <c r="F3905" s="2">
        <v>27339</v>
      </c>
    </row>
    <row r="3906" spans="1:6" x14ac:dyDescent="0.25">
      <c r="A3906" s="104">
        <v>25552</v>
      </c>
      <c r="B3906" s="104" t="s">
        <v>947</v>
      </c>
      <c r="C3906" s="104" t="s">
        <v>9591</v>
      </c>
      <c r="D3906" s="104" t="s">
        <v>9593</v>
      </c>
      <c r="E3906" s="2">
        <v>18344</v>
      </c>
      <c r="F3906" s="2">
        <v>18344</v>
      </c>
    </row>
    <row r="3907" spans="1:6" x14ac:dyDescent="0.25">
      <c r="A3907" s="104">
        <v>28468</v>
      </c>
      <c r="B3907" s="104" t="s">
        <v>947</v>
      </c>
      <c r="C3907" s="104" t="s">
        <v>7160</v>
      </c>
      <c r="D3907" s="104" t="s">
        <v>22698</v>
      </c>
      <c r="E3907" s="2">
        <v>37316</v>
      </c>
      <c r="F3907" s="2">
        <v>37316</v>
      </c>
    </row>
    <row r="3908" spans="1:6" x14ac:dyDescent="0.25">
      <c r="A3908" s="104">
        <v>589096</v>
      </c>
      <c r="B3908" s="104" t="s">
        <v>947</v>
      </c>
      <c r="C3908" s="104" t="s">
        <v>18460</v>
      </c>
      <c r="D3908" s="104" t="s">
        <v>18461</v>
      </c>
      <c r="E3908" s="2">
        <v>1654</v>
      </c>
      <c r="F3908" s="2">
        <v>1654</v>
      </c>
    </row>
    <row r="3909" spans="1:6" x14ac:dyDescent="0.25">
      <c r="A3909" s="104">
        <v>19848</v>
      </c>
      <c r="B3909" s="104" t="s">
        <v>947</v>
      </c>
      <c r="C3909" s="104" t="s">
        <v>3462</v>
      </c>
      <c r="D3909" s="104" t="s">
        <v>3464</v>
      </c>
      <c r="E3909" s="2">
        <v>187059</v>
      </c>
      <c r="F3909" s="2">
        <v>187059</v>
      </c>
    </row>
    <row r="3910" spans="1:6" x14ac:dyDescent="0.25">
      <c r="A3910" s="104">
        <v>19851</v>
      </c>
      <c r="B3910" s="104" t="s">
        <v>947</v>
      </c>
      <c r="C3910" s="104" t="s">
        <v>15675</v>
      </c>
      <c r="D3910" s="104" t="s">
        <v>15677</v>
      </c>
      <c r="E3910" s="2">
        <v>4234</v>
      </c>
      <c r="F3910" s="2">
        <v>4234</v>
      </c>
    </row>
    <row r="3911" spans="1:6" x14ac:dyDescent="0.25">
      <c r="A3911" s="104">
        <v>19852</v>
      </c>
      <c r="B3911" s="104" t="s">
        <v>947</v>
      </c>
      <c r="C3911" s="104" t="s">
        <v>13856</v>
      </c>
      <c r="D3911" s="104" t="s">
        <v>13858</v>
      </c>
      <c r="E3911" s="2">
        <v>4259</v>
      </c>
      <c r="F3911" s="2">
        <v>4259</v>
      </c>
    </row>
    <row r="3912" spans="1:6" x14ac:dyDescent="0.25">
      <c r="A3912" s="104">
        <v>834817</v>
      </c>
      <c r="B3912" s="104" t="s">
        <v>947</v>
      </c>
      <c r="C3912" s="104" t="s">
        <v>22699</v>
      </c>
      <c r="D3912" s="104" t="s">
        <v>22700</v>
      </c>
      <c r="E3912" s="2">
        <v>2208</v>
      </c>
      <c r="F3912" s="2">
        <v>2208</v>
      </c>
    </row>
    <row r="3913" spans="1:6" x14ac:dyDescent="0.25">
      <c r="A3913" s="104">
        <v>28050</v>
      </c>
      <c r="B3913" s="104" t="s">
        <v>947</v>
      </c>
      <c r="C3913" s="104" t="s">
        <v>9783</v>
      </c>
      <c r="D3913" s="104" t="s">
        <v>9785</v>
      </c>
      <c r="E3913" s="2">
        <v>37865</v>
      </c>
      <c r="F3913" s="2">
        <v>37865</v>
      </c>
    </row>
    <row r="3914" spans="1:6" x14ac:dyDescent="0.25">
      <c r="A3914" s="104">
        <v>23186</v>
      </c>
      <c r="B3914" s="104" t="s">
        <v>947</v>
      </c>
      <c r="C3914" s="104" t="s">
        <v>2720</v>
      </c>
      <c r="D3914" s="104" t="s">
        <v>2722</v>
      </c>
      <c r="E3914" s="2">
        <v>231573</v>
      </c>
      <c r="F3914" s="2">
        <v>231573</v>
      </c>
    </row>
    <row r="3915" spans="1:6" x14ac:dyDescent="0.25">
      <c r="A3915" s="104">
        <v>23187</v>
      </c>
      <c r="B3915" s="104" t="s">
        <v>947</v>
      </c>
      <c r="C3915" s="104" t="s">
        <v>16002</v>
      </c>
      <c r="D3915" s="104" t="s">
        <v>16004</v>
      </c>
      <c r="E3915" s="2">
        <v>4072</v>
      </c>
      <c r="F3915" s="2">
        <v>4072</v>
      </c>
    </row>
    <row r="3916" spans="1:6" x14ac:dyDescent="0.25">
      <c r="A3916" s="104">
        <v>20114</v>
      </c>
      <c r="B3916" s="104" t="s">
        <v>947</v>
      </c>
      <c r="C3916" s="104" t="s">
        <v>5558</v>
      </c>
      <c r="D3916" s="104" t="s">
        <v>5560</v>
      </c>
      <c r="E3916" s="2">
        <v>66950</v>
      </c>
      <c r="F3916" s="2">
        <v>66950</v>
      </c>
    </row>
    <row r="3917" spans="1:6" x14ac:dyDescent="0.25">
      <c r="A3917" s="104">
        <v>25491</v>
      </c>
      <c r="B3917" s="104" t="s">
        <v>947</v>
      </c>
      <c r="C3917" s="104" t="s">
        <v>10666</v>
      </c>
      <c r="D3917" s="104" t="s">
        <v>10668</v>
      </c>
      <c r="E3917" s="2">
        <v>27674</v>
      </c>
      <c r="F3917" s="2">
        <v>27674</v>
      </c>
    </row>
    <row r="3918" spans="1:6" x14ac:dyDescent="0.25">
      <c r="A3918" s="104">
        <v>25471</v>
      </c>
      <c r="B3918" s="104" t="s">
        <v>947</v>
      </c>
      <c r="C3918" s="104" t="s">
        <v>4018</v>
      </c>
      <c r="D3918" s="104" t="s">
        <v>4020</v>
      </c>
      <c r="E3918" s="2">
        <v>106438</v>
      </c>
      <c r="F3918" s="2">
        <v>106438</v>
      </c>
    </row>
    <row r="3919" spans="1:6" x14ac:dyDescent="0.25">
      <c r="A3919" s="104">
        <v>27631</v>
      </c>
      <c r="B3919" s="104" t="s">
        <v>947</v>
      </c>
      <c r="C3919" s="104" t="s">
        <v>11901</v>
      </c>
      <c r="D3919" s="104" t="s">
        <v>11903</v>
      </c>
      <c r="E3919" s="2">
        <v>14897</v>
      </c>
      <c r="F3919" s="2">
        <v>14897</v>
      </c>
    </row>
    <row r="3920" spans="1:6" x14ac:dyDescent="0.25">
      <c r="A3920" s="104">
        <v>176915</v>
      </c>
      <c r="B3920" s="104" t="s">
        <v>947</v>
      </c>
      <c r="C3920" s="104" t="s">
        <v>8683</v>
      </c>
      <c r="D3920" s="104" t="s">
        <v>8685</v>
      </c>
      <c r="E3920" s="2">
        <v>30869</v>
      </c>
      <c r="F3920" s="2">
        <v>30869</v>
      </c>
    </row>
    <row r="3921" spans="1:6" x14ac:dyDescent="0.25">
      <c r="A3921" s="104">
        <v>788771</v>
      </c>
      <c r="B3921" s="104" t="s">
        <v>947</v>
      </c>
      <c r="C3921" s="104" t="s">
        <v>15192</v>
      </c>
      <c r="D3921" s="104" t="s">
        <v>15194</v>
      </c>
      <c r="E3921" s="2">
        <v>2842</v>
      </c>
      <c r="F3921" s="2">
        <v>2842</v>
      </c>
    </row>
    <row r="3922" spans="1:6" x14ac:dyDescent="0.25">
      <c r="A3922" s="104">
        <v>871579</v>
      </c>
      <c r="B3922" s="104" t="s">
        <v>947</v>
      </c>
      <c r="C3922" s="104" t="s">
        <v>22701</v>
      </c>
      <c r="D3922" s="104" t="s">
        <v>22702</v>
      </c>
      <c r="E3922" s="2">
        <v>151625</v>
      </c>
      <c r="F3922" s="2">
        <v>151625</v>
      </c>
    </row>
    <row r="3923" spans="1:6" x14ac:dyDescent="0.25">
      <c r="A3923" s="104">
        <v>27599</v>
      </c>
      <c r="B3923" s="104" t="s">
        <v>947</v>
      </c>
      <c r="C3923" s="104" t="s">
        <v>13376</v>
      </c>
      <c r="D3923" s="104" t="s">
        <v>13378</v>
      </c>
      <c r="E3923" s="2">
        <v>6441</v>
      </c>
      <c r="F3923" s="2">
        <v>6441</v>
      </c>
    </row>
    <row r="3924" spans="1:6" x14ac:dyDescent="0.25">
      <c r="A3924" s="104">
        <v>205015</v>
      </c>
      <c r="B3924" s="104" t="s">
        <v>947</v>
      </c>
      <c r="C3924" s="104" t="s">
        <v>11501</v>
      </c>
      <c r="D3924" s="104" t="s">
        <v>11503</v>
      </c>
      <c r="E3924" s="2">
        <v>14455</v>
      </c>
      <c r="F3924" s="2">
        <v>14455</v>
      </c>
    </row>
    <row r="3925" spans="1:6" x14ac:dyDescent="0.25">
      <c r="A3925" s="104">
        <v>27621</v>
      </c>
      <c r="B3925" s="104" t="s">
        <v>947</v>
      </c>
      <c r="C3925" s="104" t="s">
        <v>19003</v>
      </c>
      <c r="D3925" s="104" t="s">
        <v>19004</v>
      </c>
      <c r="E3925" s="2">
        <v>43356</v>
      </c>
      <c r="F3925" s="2">
        <v>43356</v>
      </c>
    </row>
    <row r="3926" spans="1:6" x14ac:dyDescent="0.25">
      <c r="A3926" s="104">
        <v>27602</v>
      </c>
      <c r="B3926" s="104" t="s">
        <v>947</v>
      </c>
      <c r="C3926" s="104" t="s">
        <v>14684</v>
      </c>
      <c r="D3926" s="104" t="s">
        <v>14686</v>
      </c>
      <c r="E3926" s="2">
        <v>11551</v>
      </c>
      <c r="F3926" s="2">
        <v>11551</v>
      </c>
    </row>
    <row r="3927" spans="1:6" x14ac:dyDescent="0.25">
      <c r="A3927" s="104">
        <v>27603</v>
      </c>
      <c r="B3927" s="104" t="s">
        <v>947</v>
      </c>
      <c r="C3927" s="104" t="s">
        <v>8599</v>
      </c>
      <c r="D3927" s="104" t="s">
        <v>8601</v>
      </c>
      <c r="E3927" s="2">
        <v>16007</v>
      </c>
      <c r="F3927" s="2">
        <v>16007</v>
      </c>
    </row>
    <row r="3928" spans="1:6" x14ac:dyDescent="0.25">
      <c r="A3928" s="104">
        <v>27605</v>
      </c>
      <c r="B3928" s="104" t="s">
        <v>947</v>
      </c>
      <c r="C3928" s="104" t="s">
        <v>5483</v>
      </c>
      <c r="D3928" s="104" t="s">
        <v>5485</v>
      </c>
      <c r="E3928" s="2">
        <v>85183</v>
      </c>
      <c r="F3928" s="2">
        <v>85183</v>
      </c>
    </row>
    <row r="3929" spans="1:6" x14ac:dyDescent="0.25">
      <c r="A3929" s="104">
        <v>27617</v>
      </c>
      <c r="B3929" s="104" t="s">
        <v>947</v>
      </c>
      <c r="C3929" s="104" t="s">
        <v>9944</v>
      </c>
      <c r="D3929" s="104" t="s">
        <v>9946</v>
      </c>
      <c r="E3929" s="2">
        <v>8481</v>
      </c>
      <c r="F3929" s="2">
        <v>8481</v>
      </c>
    </row>
    <row r="3930" spans="1:6" x14ac:dyDescent="0.25">
      <c r="A3930" s="104">
        <v>27607</v>
      </c>
      <c r="B3930" s="104" t="s">
        <v>947</v>
      </c>
      <c r="C3930" s="104" t="s">
        <v>3835</v>
      </c>
      <c r="D3930" s="104" t="s">
        <v>3837</v>
      </c>
      <c r="E3930" s="2">
        <v>98635</v>
      </c>
      <c r="F3930" s="2">
        <v>98635</v>
      </c>
    </row>
    <row r="3931" spans="1:6" x14ac:dyDescent="0.25">
      <c r="A3931" s="104">
        <v>681592</v>
      </c>
      <c r="B3931" s="104" t="s">
        <v>947</v>
      </c>
      <c r="C3931" s="104" t="s">
        <v>8908</v>
      </c>
      <c r="D3931" s="104" t="s">
        <v>21915</v>
      </c>
      <c r="E3931" s="2">
        <v>41739</v>
      </c>
      <c r="F3931" s="2">
        <v>41739</v>
      </c>
    </row>
    <row r="3932" spans="1:6" x14ac:dyDescent="0.25">
      <c r="A3932" s="104">
        <v>681590</v>
      </c>
      <c r="B3932" s="104" t="s">
        <v>947</v>
      </c>
      <c r="C3932" s="104" t="s">
        <v>1370</v>
      </c>
      <c r="D3932" s="104" t="s">
        <v>22705</v>
      </c>
      <c r="E3932" s="2">
        <v>519371</v>
      </c>
      <c r="F3932" s="2">
        <v>519371</v>
      </c>
    </row>
    <row r="3933" spans="1:6" x14ac:dyDescent="0.25">
      <c r="A3933" s="104">
        <v>681596</v>
      </c>
      <c r="B3933" s="104" t="s">
        <v>947</v>
      </c>
      <c r="C3933" s="104" t="s">
        <v>4210</v>
      </c>
      <c r="D3933" s="104" t="s">
        <v>21916</v>
      </c>
      <c r="E3933" s="2">
        <v>116784</v>
      </c>
      <c r="F3933" s="2">
        <v>116784</v>
      </c>
    </row>
    <row r="3934" spans="1:6" x14ac:dyDescent="0.25">
      <c r="A3934" s="104">
        <v>720546</v>
      </c>
      <c r="B3934" s="104" t="s">
        <v>947</v>
      </c>
      <c r="C3934" s="104" t="s">
        <v>18371</v>
      </c>
      <c r="D3934" s="104" t="s">
        <v>18372</v>
      </c>
      <c r="E3934" s="2">
        <v>3213</v>
      </c>
      <c r="F3934" s="2">
        <v>3213</v>
      </c>
    </row>
    <row r="3935" spans="1:6" x14ac:dyDescent="0.25">
      <c r="A3935" s="104">
        <v>158668</v>
      </c>
      <c r="B3935" s="104" t="s">
        <v>947</v>
      </c>
      <c r="C3935" s="104" t="s">
        <v>3381</v>
      </c>
      <c r="D3935" s="104" t="s">
        <v>3383</v>
      </c>
      <c r="E3935" s="2">
        <v>114565</v>
      </c>
      <c r="F3935" s="2">
        <v>114565</v>
      </c>
    </row>
    <row r="3936" spans="1:6" x14ac:dyDescent="0.25">
      <c r="A3936" s="104">
        <v>195623</v>
      </c>
      <c r="B3936" s="104" t="s">
        <v>947</v>
      </c>
      <c r="C3936" s="104" t="s">
        <v>13084</v>
      </c>
      <c r="D3936" s="104" t="s">
        <v>13086</v>
      </c>
      <c r="E3936" s="2">
        <v>5960</v>
      </c>
      <c r="F3936" s="2">
        <v>5960</v>
      </c>
    </row>
    <row r="3937" spans="1:6" x14ac:dyDescent="0.25">
      <c r="A3937" s="104">
        <v>194397</v>
      </c>
      <c r="B3937" s="104" t="s">
        <v>947</v>
      </c>
      <c r="C3937" s="104" t="s">
        <v>4904</v>
      </c>
      <c r="D3937" s="104" t="s">
        <v>4906</v>
      </c>
      <c r="E3937" s="2">
        <v>53591</v>
      </c>
      <c r="F3937" s="2">
        <v>53591</v>
      </c>
    </row>
    <row r="3938" spans="1:6" x14ac:dyDescent="0.25">
      <c r="A3938" s="104">
        <v>681594</v>
      </c>
      <c r="B3938" s="104" t="s">
        <v>947</v>
      </c>
      <c r="C3938" s="104" t="s">
        <v>5336</v>
      </c>
      <c r="D3938" s="104" t="s">
        <v>21917</v>
      </c>
      <c r="E3938" s="2">
        <v>96464</v>
      </c>
      <c r="F3938" s="2">
        <v>96464</v>
      </c>
    </row>
    <row r="3939" spans="1:6" x14ac:dyDescent="0.25">
      <c r="A3939" s="104">
        <v>24625</v>
      </c>
      <c r="B3939" s="104" t="s">
        <v>947</v>
      </c>
      <c r="C3939" s="104" t="s">
        <v>14222</v>
      </c>
      <c r="D3939" s="104" t="s">
        <v>21918</v>
      </c>
      <c r="E3939" s="2">
        <v>20364</v>
      </c>
      <c r="F3939" s="2">
        <v>20364</v>
      </c>
    </row>
    <row r="3940" spans="1:6" x14ac:dyDescent="0.25">
      <c r="A3940" s="104">
        <v>24623</v>
      </c>
      <c r="B3940" s="104" t="s">
        <v>947</v>
      </c>
      <c r="C3940" s="104" t="s">
        <v>13081</v>
      </c>
      <c r="D3940" s="104" t="s">
        <v>13083</v>
      </c>
      <c r="E3940" s="2">
        <v>7296</v>
      </c>
      <c r="F3940" s="2">
        <v>7296</v>
      </c>
    </row>
    <row r="3941" spans="1:6" x14ac:dyDescent="0.25">
      <c r="A3941" s="104">
        <v>24622</v>
      </c>
      <c r="B3941" s="104" t="s">
        <v>947</v>
      </c>
      <c r="C3941" s="104" t="s">
        <v>18456</v>
      </c>
      <c r="D3941" s="104" t="s">
        <v>18457</v>
      </c>
      <c r="E3941" s="2">
        <v>5791</v>
      </c>
      <c r="F3941" s="2">
        <v>5791</v>
      </c>
    </row>
    <row r="3942" spans="1:6" x14ac:dyDescent="0.25">
      <c r="A3942" s="104">
        <v>195629</v>
      </c>
      <c r="B3942" s="104" t="s">
        <v>947</v>
      </c>
      <c r="C3942" s="104" t="s">
        <v>15842</v>
      </c>
      <c r="D3942" s="104" t="s">
        <v>15844</v>
      </c>
      <c r="E3942" s="2">
        <v>9313</v>
      </c>
      <c r="F3942" s="2">
        <v>9313</v>
      </c>
    </row>
    <row r="3943" spans="1:6" x14ac:dyDescent="0.25">
      <c r="A3943" s="104">
        <v>24617</v>
      </c>
      <c r="B3943" s="104" t="s">
        <v>947</v>
      </c>
      <c r="C3943" s="104" t="s">
        <v>9399</v>
      </c>
      <c r="D3943" s="104" t="s">
        <v>9401</v>
      </c>
      <c r="E3943" s="2">
        <v>29009</v>
      </c>
      <c r="F3943" s="2">
        <v>29009</v>
      </c>
    </row>
    <row r="3944" spans="1:6" x14ac:dyDescent="0.25">
      <c r="A3944" s="104">
        <v>194395</v>
      </c>
      <c r="B3944" s="104" t="s">
        <v>947</v>
      </c>
      <c r="C3944" s="104" t="s">
        <v>18890</v>
      </c>
      <c r="D3944" s="104" t="s">
        <v>18891</v>
      </c>
      <c r="E3944" s="2">
        <v>15827</v>
      </c>
      <c r="F3944" s="2">
        <v>15827</v>
      </c>
    </row>
    <row r="3945" spans="1:6" x14ac:dyDescent="0.25">
      <c r="A3945" s="104">
        <v>839443</v>
      </c>
      <c r="B3945" s="104" t="s">
        <v>947</v>
      </c>
      <c r="C3945" s="104" t="s">
        <v>22706</v>
      </c>
      <c r="D3945" s="104" t="s">
        <v>22707</v>
      </c>
      <c r="E3945" s="2">
        <v>1222</v>
      </c>
      <c r="F3945" s="2">
        <v>1222</v>
      </c>
    </row>
    <row r="3946" spans="1:6" x14ac:dyDescent="0.25">
      <c r="A3946" s="104">
        <v>23834</v>
      </c>
      <c r="B3946" s="104" t="s">
        <v>947</v>
      </c>
      <c r="C3946" s="104" t="s">
        <v>1149</v>
      </c>
      <c r="D3946" s="104" t="s">
        <v>1151</v>
      </c>
      <c r="E3946" s="2">
        <v>971693</v>
      </c>
      <c r="F3946" s="2">
        <v>971693</v>
      </c>
    </row>
    <row r="3947" spans="1:6" x14ac:dyDescent="0.25">
      <c r="A3947" s="104">
        <v>22329</v>
      </c>
      <c r="B3947" s="104" t="s">
        <v>947</v>
      </c>
      <c r="C3947" s="104" t="s">
        <v>15278</v>
      </c>
      <c r="D3947" s="104" t="s">
        <v>15280</v>
      </c>
      <c r="E3947" s="2">
        <v>10754</v>
      </c>
      <c r="F3947" s="2">
        <v>10754</v>
      </c>
    </row>
    <row r="3948" spans="1:6" x14ac:dyDescent="0.25">
      <c r="A3948" s="104">
        <v>26446</v>
      </c>
      <c r="B3948" s="104" t="s">
        <v>947</v>
      </c>
      <c r="C3948" s="104" t="s">
        <v>1277</v>
      </c>
      <c r="D3948" s="104" t="s">
        <v>1279</v>
      </c>
      <c r="E3948" s="2">
        <v>778597</v>
      </c>
      <c r="F3948" s="2">
        <v>778597</v>
      </c>
    </row>
    <row r="3949" spans="1:6" x14ac:dyDescent="0.25">
      <c r="A3949" s="104">
        <v>681640</v>
      </c>
      <c r="B3949" s="104" t="s">
        <v>947</v>
      </c>
      <c r="C3949" s="104" t="s">
        <v>1331</v>
      </c>
      <c r="D3949" s="104" t="s">
        <v>1333</v>
      </c>
      <c r="E3949" s="2">
        <v>189620</v>
      </c>
      <c r="F3949" s="2">
        <v>189620</v>
      </c>
    </row>
    <row r="3950" spans="1:6" x14ac:dyDescent="0.25">
      <c r="A3950" s="104">
        <v>666023</v>
      </c>
      <c r="B3950" s="104" t="s">
        <v>947</v>
      </c>
      <c r="C3950" s="104" t="s">
        <v>15077</v>
      </c>
      <c r="D3950" s="104" t="s">
        <v>15079</v>
      </c>
      <c r="E3950" s="2">
        <v>0</v>
      </c>
      <c r="F3950" s="2">
        <v>0</v>
      </c>
    </row>
    <row r="3951" spans="1:6" x14ac:dyDescent="0.25">
      <c r="A3951" s="104">
        <v>26576</v>
      </c>
      <c r="B3951" s="104" t="s">
        <v>947</v>
      </c>
      <c r="C3951" s="104" t="s">
        <v>8671</v>
      </c>
      <c r="D3951" s="104" t="s">
        <v>8673</v>
      </c>
      <c r="E3951" s="2">
        <v>41903</v>
      </c>
      <c r="F3951" s="2">
        <v>41903</v>
      </c>
    </row>
    <row r="3952" spans="1:6" x14ac:dyDescent="0.25">
      <c r="A3952" s="104">
        <v>19515</v>
      </c>
      <c r="B3952" s="104" t="s">
        <v>947</v>
      </c>
      <c r="C3952" s="104" t="s">
        <v>6860</v>
      </c>
      <c r="D3952" s="104" t="s">
        <v>19573</v>
      </c>
      <c r="E3952" s="2">
        <v>43833</v>
      </c>
      <c r="F3952" s="2">
        <v>43833</v>
      </c>
    </row>
    <row r="3953" spans="1:6" x14ac:dyDescent="0.25">
      <c r="A3953" s="104">
        <v>22311</v>
      </c>
      <c r="B3953" s="104" t="s">
        <v>947</v>
      </c>
      <c r="C3953" s="104" t="s">
        <v>16799</v>
      </c>
      <c r="D3953" s="104" t="s">
        <v>21740</v>
      </c>
      <c r="E3953" s="2">
        <v>8124</v>
      </c>
      <c r="F3953" s="2">
        <v>8124</v>
      </c>
    </row>
    <row r="3954" spans="1:6" x14ac:dyDescent="0.25">
      <c r="A3954" s="104">
        <v>162997</v>
      </c>
      <c r="B3954" s="104" t="s">
        <v>947</v>
      </c>
      <c r="C3954" s="104" t="s">
        <v>1080</v>
      </c>
      <c r="D3954" s="104" t="s">
        <v>19206</v>
      </c>
      <c r="E3954" s="2">
        <v>693799</v>
      </c>
      <c r="F3954" s="2">
        <v>693799</v>
      </c>
    </row>
    <row r="3955" spans="1:6" x14ac:dyDescent="0.25">
      <c r="A3955" s="104">
        <v>163011</v>
      </c>
      <c r="B3955" s="104" t="s">
        <v>947</v>
      </c>
      <c r="C3955" s="104" t="s">
        <v>12297</v>
      </c>
      <c r="D3955" s="104" t="s">
        <v>12299</v>
      </c>
      <c r="E3955" s="2">
        <v>17228</v>
      </c>
      <c r="F3955" s="2">
        <v>17228</v>
      </c>
    </row>
    <row r="3956" spans="1:6" x14ac:dyDescent="0.25">
      <c r="A3956" s="104">
        <v>163007</v>
      </c>
      <c r="B3956" s="104" t="s">
        <v>947</v>
      </c>
      <c r="C3956" s="104" t="s">
        <v>9294</v>
      </c>
      <c r="D3956" s="104" t="s">
        <v>9296</v>
      </c>
      <c r="E3956" s="2">
        <v>21959</v>
      </c>
      <c r="F3956" s="2">
        <v>21959</v>
      </c>
    </row>
    <row r="3957" spans="1:6" x14ac:dyDescent="0.25">
      <c r="A3957" s="104">
        <v>163008</v>
      </c>
      <c r="B3957" s="104" t="s">
        <v>947</v>
      </c>
      <c r="C3957" s="104" t="s">
        <v>8893</v>
      </c>
      <c r="D3957" s="104" t="s">
        <v>8895</v>
      </c>
      <c r="E3957" s="2">
        <v>39684</v>
      </c>
      <c r="F3957" s="2">
        <v>39684</v>
      </c>
    </row>
    <row r="3958" spans="1:6" x14ac:dyDescent="0.25">
      <c r="A3958" s="104">
        <v>163012</v>
      </c>
      <c r="B3958" s="104" t="s">
        <v>947</v>
      </c>
      <c r="C3958" s="104" t="s">
        <v>11504</v>
      </c>
      <c r="D3958" s="104" t="s">
        <v>11506</v>
      </c>
      <c r="E3958" s="2">
        <v>8133</v>
      </c>
      <c r="F3958" s="2">
        <v>8133</v>
      </c>
    </row>
    <row r="3959" spans="1:6" x14ac:dyDescent="0.25">
      <c r="A3959" s="104">
        <v>163010</v>
      </c>
      <c r="B3959" s="104" t="s">
        <v>947</v>
      </c>
      <c r="C3959" s="104" t="s">
        <v>9105</v>
      </c>
      <c r="D3959" s="104" t="s">
        <v>21741</v>
      </c>
      <c r="E3959" s="2">
        <v>29914</v>
      </c>
      <c r="F3959" s="2">
        <v>29914</v>
      </c>
    </row>
    <row r="3960" spans="1:6" x14ac:dyDescent="0.25">
      <c r="A3960" s="104">
        <v>576094</v>
      </c>
      <c r="B3960" s="104" t="s">
        <v>947</v>
      </c>
      <c r="C3960" s="104" t="s">
        <v>7687</v>
      </c>
      <c r="D3960" s="104" t="s">
        <v>22708</v>
      </c>
      <c r="E3960" s="2">
        <v>26035</v>
      </c>
      <c r="F3960" s="2">
        <v>26035</v>
      </c>
    </row>
    <row r="3961" spans="1:6" x14ac:dyDescent="0.25">
      <c r="A3961" s="104">
        <v>696941</v>
      </c>
      <c r="B3961" s="104" t="s">
        <v>947</v>
      </c>
      <c r="C3961" s="104" t="s">
        <v>6304</v>
      </c>
      <c r="D3961" s="104" t="s">
        <v>6306</v>
      </c>
      <c r="E3961" s="2">
        <v>21630</v>
      </c>
      <c r="F3961" s="2">
        <v>21630</v>
      </c>
    </row>
    <row r="3962" spans="1:6" x14ac:dyDescent="0.25">
      <c r="A3962" s="104">
        <v>163100</v>
      </c>
      <c r="B3962" s="104" t="s">
        <v>947</v>
      </c>
      <c r="C3962" s="104" t="s">
        <v>9396</v>
      </c>
      <c r="D3962" s="104" t="s">
        <v>9398</v>
      </c>
      <c r="E3962" s="2">
        <v>25090</v>
      </c>
      <c r="F3962" s="2">
        <v>25090</v>
      </c>
    </row>
    <row r="3963" spans="1:6" x14ac:dyDescent="0.25">
      <c r="A3963" s="104">
        <v>184008</v>
      </c>
      <c r="B3963" s="104" t="s">
        <v>947</v>
      </c>
      <c r="C3963" s="104" t="s">
        <v>17045</v>
      </c>
      <c r="D3963" s="104" t="s">
        <v>17047</v>
      </c>
      <c r="E3963" s="2">
        <v>1222</v>
      </c>
      <c r="F3963" s="2">
        <v>1222</v>
      </c>
    </row>
    <row r="3964" spans="1:6" x14ac:dyDescent="0.25">
      <c r="A3964" s="104">
        <v>26210</v>
      </c>
      <c r="B3964" s="104" t="s">
        <v>947</v>
      </c>
      <c r="C3964" s="104" t="s">
        <v>13823</v>
      </c>
      <c r="D3964" s="104" t="s">
        <v>13825</v>
      </c>
      <c r="E3964" s="2">
        <v>9342</v>
      </c>
      <c r="F3964" s="2">
        <v>9342</v>
      </c>
    </row>
    <row r="3965" spans="1:6" x14ac:dyDescent="0.25">
      <c r="A3965" s="104">
        <v>20556</v>
      </c>
      <c r="B3965" s="104" t="s">
        <v>947</v>
      </c>
      <c r="C3965" s="104" t="s">
        <v>7840</v>
      </c>
      <c r="D3965" s="104" t="s">
        <v>7842</v>
      </c>
      <c r="E3965" s="2">
        <v>42553</v>
      </c>
      <c r="F3965" s="2">
        <v>42553</v>
      </c>
    </row>
    <row r="3966" spans="1:6" x14ac:dyDescent="0.25">
      <c r="A3966" s="104">
        <v>20606</v>
      </c>
      <c r="B3966" s="104" t="s">
        <v>947</v>
      </c>
      <c r="C3966" s="104" t="s">
        <v>2303</v>
      </c>
      <c r="D3966" s="104" t="s">
        <v>2305</v>
      </c>
      <c r="E3966" s="2">
        <v>265518</v>
      </c>
      <c r="F3966" s="2">
        <v>265518</v>
      </c>
    </row>
    <row r="3967" spans="1:6" x14ac:dyDescent="0.25">
      <c r="A3967" s="104">
        <v>606172</v>
      </c>
      <c r="B3967" s="104" t="s">
        <v>947</v>
      </c>
      <c r="C3967" s="104" t="s">
        <v>6262</v>
      </c>
      <c r="D3967" s="104" t="s">
        <v>6264</v>
      </c>
      <c r="E3967" s="2">
        <v>77017</v>
      </c>
      <c r="F3967" s="2">
        <v>77017</v>
      </c>
    </row>
    <row r="3968" spans="1:6" x14ac:dyDescent="0.25">
      <c r="A3968" s="104">
        <v>741182</v>
      </c>
      <c r="B3968" s="104" t="s">
        <v>947</v>
      </c>
      <c r="C3968" s="104" t="s">
        <v>18882</v>
      </c>
      <c r="D3968" s="104" t="s">
        <v>18883</v>
      </c>
      <c r="E3968" s="2">
        <v>19518</v>
      </c>
      <c r="F3968" s="2">
        <v>19518</v>
      </c>
    </row>
    <row r="3969" spans="1:6" x14ac:dyDescent="0.25">
      <c r="A3969" s="104">
        <v>205362</v>
      </c>
      <c r="B3969" s="104" t="s">
        <v>947</v>
      </c>
      <c r="C3969" s="104" t="s">
        <v>6998</v>
      </c>
      <c r="D3969" s="104" t="s">
        <v>7000</v>
      </c>
      <c r="E3969" s="2">
        <v>53348</v>
      </c>
      <c r="F3969" s="2">
        <v>53348</v>
      </c>
    </row>
    <row r="3970" spans="1:6" x14ac:dyDescent="0.25">
      <c r="A3970" s="104">
        <v>23191</v>
      </c>
      <c r="B3970" s="104" t="s">
        <v>947</v>
      </c>
      <c r="C3970" s="104" t="s">
        <v>5423</v>
      </c>
      <c r="D3970" s="104" t="s">
        <v>5425</v>
      </c>
      <c r="E3970" s="2">
        <v>87461</v>
      </c>
      <c r="F3970" s="2">
        <v>87461</v>
      </c>
    </row>
    <row r="3971" spans="1:6" x14ac:dyDescent="0.25">
      <c r="A3971" s="104">
        <v>491113</v>
      </c>
      <c r="B3971" s="104" t="s">
        <v>947</v>
      </c>
      <c r="C3971" s="104" t="s">
        <v>11038</v>
      </c>
      <c r="D3971" s="104" t="s">
        <v>11040</v>
      </c>
      <c r="E3971" s="2">
        <v>20208</v>
      </c>
      <c r="F3971" s="2">
        <v>20208</v>
      </c>
    </row>
    <row r="3972" spans="1:6" x14ac:dyDescent="0.25">
      <c r="A3972" s="104">
        <v>20951</v>
      </c>
      <c r="B3972" s="104" t="s">
        <v>947</v>
      </c>
      <c r="C3972" s="104" t="s">
        <v>1113</v>
      </c>
      <c r="D3972" s="104" t="s">
        <v>1115</v>
      </c>
      <c r="E3972" s="2">
        <v>1124039</v>
      </c>
      <c r="F3972" s="2">
        <v>1124039</v>
      </c>
    </row>
    <row r="3973" spans="1:6" x14ac:dyDescent="0.25">
      <c r="A3973" s="104">
        <v>28334</v>
      </c>
      <c r="B3973" s="104" t="s">
        <v>947</v>
      </c>
      <c r="C3973" s="104" t="s">
        <v>11609</v>
      </c>
      <c r="D3973" s="104" t="s">
        <v>22709</v>
      </c>
      <c r="E3973" s="2">
        <v>21218</v>
      </c>
      <c r="F3973" s="2">
        <v>21218</v>
      </c>
    </row>
    <row r="3974" spans="1:6" x14ac:dyDescent="0.25">
      <c r="A3974" s="104">
        <v>220031</v>
      </c>
      <c r="B3974" s="104" t="s">
        <v>947</v>
      </c>
      <c r="C3974" s="104" t="s">
        <v>22710</v>
      </c>
      <c r="D3974" s="104" t="s">
        <v>12584</v>
      </c>
      <c r="E3974" s="2">
        <v>9858</v>
      </c>
      <c r="F3974" s="2">
        <v>9858</v>
      </c>
    </row>
    <row r="3975" spans="1:6" x14ac:dyDescent="0.25">
      <c r="A3975" s="104">
        <v>22098</v>
      </c>
      <c r="B3975" s="104" t="s">
        <v>947</v>
      </c>
      <c r="C3975" s="104" t="s">
        <v>6415</v>
      </c>
      <c r="D3975" s="104" t="s">
        <v>6417</v>
      </c>
      <c r="E3975" s="2">
        <v>54017</v>
      </c>
      <c r="F3975" s="2">
        <v>54017</v>
      </c>
    </row>
    <row r="3976" spans="1:6" x14ac:dyDescent="0.25">
      <c r="A3976" s="104">
        <v>27975</v>
      </c>
      <c r="B3976" s="104" t="s">
        <v>947</v>
      </c>
      <c r="C3976" s="104" t="s">
        <v>18829</v>
      </c>
      <c r="D3976" s="104" t="s">
        <v>18830</v>
      </c>
      <c r="E3976" s="2">
        <v>17407</v>
      </c>
      <c r="F3976" s="2">
        <v>17407</v>
      </c>
    </row>
    <row r="3977" spans="1:6" x14ac:dyDescent="0.25">
      <c r="A3977" s="104">
        <v>451333</v>
      </c>
      <c r="B3977" s="104" t="s">
        <v>947</v>
      </c>
      <c r="C3977" s="104" t="s">
        <v>5648</v>
      </c>
      <c r="D3977" s="104" t="s">
        <v>5650</v>
      </c>
      <c r="E3977" s="2">
        <v>101993</v>
      </c>
      <c r="F3977" s="2">
        <v>101993</v>
      </c>
    </row>
    <row r="3978" spans="1:6" x14ac:dyDescent="0.25">
      <c r="A3978" s="104">
        <v>26314</v>
      </c>
      <c r="B3978" s="104" t="s">
        <v>947</v>
      </c>
      <c r="C3978" s="104" t="s">
        <v>15585</v>
      </c>
      <c r="D3978" s="104" t="s">
        <v>15587</v>
      </c>
      <c r="E3978" s="2">
        <v>9101</v>
      </c>
      <c r="F3978" s="2">
        <v>9101</v>
      </c>
    </row>
    <row r="3979" spans="1:6" x14ac:dyDescent="0.25">
      <c r="A3979" s="104">
        <v>22314</v>
      </c>
      <c r="B3979" s="104" t="s">
        <v>947</v>
      </c>
      <c r="C3979" s="104" t="s">
        <v>4856</v>
      </c>
      <c r="D3979" s="104" t="s">
        <v>4858</v>
      </c>
      <c r="E3979" s="2">
        <v>137653</v>
      </c>
      <c r="F3979" s="2">
        <v>137653</v>
      </c>
    </row>
    <row r="3980" spans="1:6" x14ac:dyDescent="0.25">
      <c r="A3980" s="104">
        <v>27671</v>
      </c>
      <c r="B3980" s="104" t="s">
        <v>947</v>
      </c>
      <c r="C3980" s="104" t="s">
        <v>4594</v>
      </c>
      <c r="D3980" s="104" t="s">
        <v>4596</v>
      </c>
      <c r="E3980" s="2">
        <v>114184</v>
      </c>
      <c r="F3980" s="2">
        <v>114184</v>
      </c>
    </row>
    <row r="3981" spans="1:6" x14ac:dyDescent="0.25">
      <c r="A3981" s="104">
        <v>710844</v>
      </c>
      <c r="B3981" s="104" t="s">
        <v>947</v>
      </c>
      <c r="C3981" s="104" t="s">
        <v>10213</v>
      </c>
      <c r="D3981" s="104" t="s">
        <v>10215</v>
      </c>
      <c r="E3981" s="2">
        <v>17007</v>
      </c>
      <c r="F3981" s="2">
        <v>17007</v>
      </c>
    </row>
    <row r="3982" spans="1:6" x14ac:dyDescent="0.25">
      <c r="A3982" s="104">
        <v>22823</v>
      </c>
      <c r="B3982" s="104" t="s">
        <v>947</v>
      </c>
      <c r="C3982" s="104" t="s">
        <v>3519</v>
      </c>
      <c r="D3982" s="104" t="s">
        <v>22711</v>
      </c>
      <c r="E3982" s="2">
        <v>158387</v>
      </c>
      <c r="F3982" s="2">
        <v>158387</v>
      </c>
    </row>
    <row r="3983" spans="1:6" x14ac:dyDescent="0.25">
      <c r="A3983" s="104">
        <v>26183</v>
      </c>
      <c r="B3983" s="104" t="s">
        <v>947</v>
      </c>
      <c r="C3983" s="104" t="s">
        <v>15068</v>
      </c>
      <c r="D3983" s="104" t="s">
        <v>15070</v>
      </c>
      <c r="E3983" s="2">
        <v>4411</v>
      </c>
      <c r="F3983" s="2">
        <v>4411</v>
      </c>
    </row>
    <row r="3984" spans="1:6" x14ac:dyDescent="0.25">
      <c r="A3984" s="104">
        <v>25251</v>
      </c>
      <c r="B3984" s="104" t="s">
        <v>947</v>
      </c>
      <c r="C3984" s="104" t="s">
        <v>12084</v>
      </c>
      <c r="D3984" s="104" t="s">
        <v>12086</v>
      </c>
      <c r="E3984" s="2">
        <v>24967</v>
      </c>
      <c r="F3984" s="2">
        <v>24967</v>
      </c>
    </row>
    <row r="3985" spans="1:6" x14ac:dyDescent="0.25">
      <c r="A3985" s="104">
        <v>27091</v>
      </c>
      <c r="B3985" s="104" t="s">
        <v>947</v>
      </c>
      <c r="C3985" s="104" t="s">
        <v>5804</v>
      </c>
      <c r="D3985" s="104" t="s">
        <v>22123</v>
      </c>
      <c r="E3985" s="2">
        <v>94560</v>
      </c>
      <c r="F3985" s="2">
        <v>94560</v>
      </c>
    </row>
    <row r="3986" spans="1:6" x14ac:dyDescent="0.25">
      <c r="A3986" s="104">
        <v>21918</v>
      </c>
      <c r="B3986" s="104" t="s">
        <v>947</v>
      </c>
      <c r="C3986" s="104" t="s">
        <v>18746</v>
      </c>
      <c r="D3986" s="104" t="s">
        <v>18747</v>
      </c>
      <c r="E3986" s="2">
        <v>10104</v>
      </c>
      <c r="F3986" s="2">
        <v>10104</v>
      </c>
    </row>
    <row r="3987" spans="1:6" x14ac:dyDescent="0.25">
      <c r="A3987" s="104">
        <v>21906</v>
      </c>
      <c r="B3987" s="104" t="s">
        <v>947</v>
      </c>
      <c r="C3987" s="104" t="s">
        <v>1601</v>
      </c>
      <c r="D3987" s="104" t="s">
        <v>1603</v>
      </c>
      <c r="E3987" s="2">
        <v>397230</v>
      </c>
      <c r="F3987" s="2">
        <v>397230</v>
      </c>
    </row>
    <row r="3988" spans="1:6" x14ac:dyDescent="0.25">
      <c r="A3988" s="104">
        <v>783706</v>
      </c>
      <c r="B3988" s="104" t="s">
        <v>947</v>
      </c>
      <c r="C3988" s="104" t="s">
        <v>18135</v>
      </c>
      <c r="D3988" s="104" t="s">
        <v>18136</v>
      </c>
      <c r="E3988" s="2">
        <v>403</v>
      </c>
      <c r="F3988" s="2">
        <v>403</v>
      </c>
    </row>
    <row r="3989" spans="1:6" x14ac:dyDescent="0.25">
      <c r="A3989" s="104">
        <v>21935</v>
      </c>
      <c r="B3989" s="104" t="s">
        <v>947</v>
      </c>
      <c r="C3989" s="104" t="s">
        <v>7870</v>
      </c>
      <c r="D3989" s="104" t="s">
        <v>7872</v>
      </c>
      <c r="E3989" s="2">
        <v>43277</v>
      </c>
      <c r="F3989" s="2">
        <v>43277</v>
      </c>
    </row>
    <row r="3990" spans="1:6" x14ac:dyDescent="0.25">
      <c r="A3990" s="104">
        <v>26803</v>
      </c>
      <c r="B3990" s="104" t="s">
        <v>947</v>
      </c>
      <c r="C3990" s="104" t="s">
        <v>2852</v>
      </c>
      <c r="D3990" s="104" t="s">
        <v>2854</v>
      </c>
      <c r="E3990" s="2">
        <v>174041</v>
      </c>
      <c r="F3990" s="2">
        <v>174041</v>
      </c>
    </row>
    <row r="3991" spans="1:6" x14ac:dyDescent="0.25">
      <c r="A3991" s="104">
        <v>748182</v>
      </c>
      <c r="B3991" s="104" t="s">
        <v>947</v>
      </c>
      <c r="C3991" s="104" t="s">
        <v>10183</v>
      </c>
      <c r="D3991" s="104" t="s">
        <v>10185</v>
      </c>
      <c r="E3991" s="2">
        <v>48198</v>
      </c>
      <c r="F3991" s="2">
        <v>48198</v>
      </c>
    </row>
    <row r="3992" spans="1:6" x14ac:dyDescent="0.25">
      <c r="A3992" s="104">
        <v>696610</v>
      </c>
      <c r="B3992" s="104" t="s">
        <v>947</v>
      </c>
      <c r="C3992" s="104" t="s">
        <v>15347</v>
      </c>
      <c r="D3992" s="104" t="s">
        <v>15349</v>
      </c>
      <c r="E3992" s="2">
        <v>4169</v>
      </c>
      <c r="F3992" s="2">
        <v>4169</v>
      </c>
    </row>
    <row r="3993" spans="1:6" x14ac:dyDescent="0.25">
      <c r="A3993" s="104">
        <v>21607</v>
      </c>
      <c r="B3993" s="104" t="s">
        <v>947</v>
      </c>
      <c r="C3993" s="104" t="s">
        <v>4895</v>
      </c>
      <c r="D3993" s="104" t="s">
        <v>4897</v>
      </c>
      <c r="E3993" s="2">
        <v>84508</v>
      </c>
      <c r="F3993" s="2">
        <v>84508</v>
      </c>
    </row>
    <row r="3994" spans="1:6" x14ac:dyDescent="0.25">
      <c r="A3994" s="104">
        <v>21235</v>
      </c>
      <c r="B3994" s="104" t="s">
        <v>947</v>
      </c>
      <c r="C3994" s="104" t="s">
        <v>5669</v>
      </c>
      <c r="D3994" s="104" t="s">
        <v>5671</v>
      </c>
      <c r="E3994" s="2">
        <v>77028</v>
      </c>
      <c r="F3994" s="2">
        <v>77028</v>
      </c>
    </row>
    <row r="3995" spans="1:6" x14ac:dyDescent="0.25">
      <c r="A3995" s="104">
        <v>26377</v>
      </c>
      <c r="B3995" s="104" t="s">
        <v>947</v>
      </c>
      <c r="C3995" s="104" t="s">
        <v>2471</v>
      </c>
      <c r="D3995" s="104" t="s">
        <v>2473</v>
      </c>
      <c r="E3995" s="2">
        <v>219468</v>
      </c>
      <c r="F3995" s="2">
        <v>219468</v>
      </c>
    </row>
    <row r="3996" spans="1:6" x14ac:dyDescent="0.25">
      <c r="A3996" s="104">
        <v>26376</v>
      </c>
      <c r="B3996" s="104" t="s">
        <v>947</v>
      </c>
      <c r="C3996" s="104" t="s">
        <v>15729</v>
      </c>
      <c r="D3996" s="104" t="s">
        <v>22056</v>
      </c>
      <c r="E3996" s="2">
        <v>6406</v>
      </c>
      <c r="F3996" s="2">
        <v>6406</v>
      </c>
    </row>
    <row r="3997" spans="1:6" x14ac:dyDescent="0.25">
      <c r="A3997" s="104">
        <v>21658</v>
      </c>
      <c r="B3997" s="104" t="s">
        <v>947</v>
      </c>
      <c r="C3997" s="104" t="s">
        <v>10267</v>
      </c>
      <c r="D3997" s="104" t="s">
        <v>21707</v>
      </c>
      <c r="E3997" s="2">
        <v>24396</v>
      </c>
      <c r="F3997" s="2">
        <v>24396</v>
      </c>
    </row>
    <row r="3998" spans="1:6" x14ac:dyDescent="0.25">
      <c r="A3998" s="104">
        <v>22250</v>
      </c>
      <c r="B3998" s="104" t="s">
        <v>947</v>
      </c>
      <c r="C3998" s="104" t="s">
        <v>6747</v>
      </c>
      <c r="D3998" s="104" t="s">
        <v>20002</v>
      </c>
      <c r="E3998" s="2">
        <v>36284</v>
      </c>
      <c r="F3998" s="2">
        <v>36284</v>
      </c>
    </row>
    <row r="3999" spans="1:6" x14ac:dyDescent="0.25">
      <c r="A3999" s="104">
        <v>22249</v>
      </c>
      <c r="B3999" s="104" t="s">
        <v>947</v>
      </c>
      <c r="C3999" s="104" t="s">
        <v>7486</v>
      </c>
      <c r="D3999" s="104" t="s">
        <v>20001</v>
      </c>
      <c r="E3999" s="2">
        <v>33458</v>
      </c>
      <c r="F3999" s="2">
        <v>33458</v>
      </c>
    </row>
    <row r="4000" spans="1:6" x14ac:dyDescent="0.25">
      <c r="A4000" s="104">
        <v>22245</v>
      </c>
      <c r="B4000" s="104" t="s">
        <v>947</v>
      </c>
      <c r="C4000" s="104" t="s">
        <v>10597</v>
      </c>
      <c r="D4000" s="104" t="s">
        <v>22712</v>
      </c>
      <c r="E4000" s="2">
        <v>16686</v>
      </c>
      <c r="F4000" s="2">
        <v>16686</v>
      </c>
    </row>
    <row r="4001" spans="1:6" x14ac:dyDescent="0.25">
      <c r="A4001" s="104">
        <v>22246</v>
      </c>
      <c r="B4001" s="104" t="s">
        <v>947</v>
      </c>
      <c r="C4001" s="104" t="s">
        <v>11681</v>
      </c>
      <c r="D4001" s="104" t="s">
        <v>20000</v>
      </c>
      <c r="E4001" s="2">
        <v>31151</v>
      </c>
      <c r="F4001" s="2">
        <v>31151</v>
      </c>
    </row>
    <row r="4002" spans="1:6" x14ac:dyDescent="0.25">
      <c r="A4002" s="104">
        <v>22247</v>
      </c>
      <c r="B4002" s="104" t="s">
        <v>947</v>
      </c>
      <c r="C4002" s="104" t="s">
        <v>15053</v>
      </c>
      <c r="D4002" s="104" t="s">
        <v>22713</v>
      </c>
      <c r="E4002" s="2">
        <v>10891</v>
      </c>
      <c r="F4002" s="2">
        <v>10891</v>
      </c>
    </row>
    <row r="4003" spans="1:6" x14ac:dyDescent="0.25">
      <c r="A4003" s="104">
        <v>22376</v>
      </c>
      <c r="B4003" s="104" t="s">
        <v>947</v>
      </c>
      <c r="C4003" s="104" t="s">
        <v>12678</v>
      </c>
      <c r="D4003" s="104" t="s">
        <v>12680</v>
      </c>
      <c r="E4003" s="2">
        <v>623</v>
      </c>
      <c r="F4003" s="2">
        <v>623</v>
      </c>
    </row>
    <row r="4004" spans="1:6" x14ac:dyDescent="0.25">
      <c r="A4004" s="104">
        <v>22654</v>
      </c>
      <c r="B4004" s="104" t="s">
        <v>947</v>
      </c>
      <c r="C4004" s="104" t="s">
        <v>7348</v>
      </c>
      <c r="D4004" s="104" t="s">
        <v>7350</v>
      </c>
      <c r="E4004" s="2">
        <v>32013</v>
      </c>
      <c r="F4004" s="2">
        <v>32013</v>
      </c>
    </row>
    <row r="4005" spans="1:6" x14ac:dyDescent="0.25">
      <c r="A4005" s="104">
        <v>22626</v>
      </c>
      <c r="B4005" s="104" t="s">
        <v>947</v>
      </c>
      <c r="C4005" s="104" t="s">
        <v>11373</v>
      </c>
      <c r="D4005" s="104" t="s">
        <v>11375</v>
      </c>
      <c r="E4005" s="2">
        <v>35725</v>
      </c>
      <c r="F4005" s="2">
        <v>35725</v>
      </c>
    </row>
    <row r="4006" spans="1:6" x14ac:dyDescent="0.25">
      <c r="A4006" s="104">
        <v>221006</v>
      </c>
      <c r="B4006" s="104" t="s">
        <v>947</v>
      </c>
      <c r="C4006" s="104" t="s">
        <v>7867</v>
      </c>
      <c r="D4006" s="104" t="s">
        <v>7869</v>
      </c>
      <c r="E4006" s="2">
        <v>47036</v>
      </c>
      <c r="F4006" s="2">
        <v>47036</v>
      </c>
    </row>
    <row r="4007" spans="1:6" x14ac:dyDescent="0.25">
      <c r="A4007" s="104">
        <v>22628</v>
      </c>
      <c r="B4007" s="104" t="s">
        <v>947</v>
      </c>
      <c r="C4007" s="104" t="s">
        <v>18892</v>
      </c>
      <c r="D4007" s="104" t="s">
        <v>18893</v>
      </c>
      <c r="E4007" s="2">
        <v>9516</v>
      </c>
      <c r="F4007" s="2">
        <v>9516</v>
      </c>
    </row>
    <row r="4008" spans="1:6" x14ac:dyDescent="0.25">
      <c r="A4008" s="104">
        <v>22629</v>
      </c>
      <c r="B4008" s="104" t="s">
        <v>947</v>
      </c>
      <c r="C4008" s="104" t="s">
        <v>2912</v>
      </c>
      <c r="D4008" s="104" t="s">
        <v>2914</v>
      </c>
      <c r="E4008" s="2">
        <v>193234</v>
      </c>
      <c r="F4008" s="2">
        <v>193234</v>
      </c>
    </row>
    <row r="4009" spans="1:6" x14ac:dyDescent="0.25">
      <c r="A4009" s="104">
        <v>22630</v>
      </c>
      <c r="B4009" s="104" t="s">
        <v>947</v>
      </c>
      <c r="C4009" s="104" t="s">
        <v>13346</v>
      </c>
      <c r="D4009" s="104" t="s">
        <v>13348</v>
      </c>
      <c r="E4009" s="2">
        <v>327</v>
      </c>
      <c r="F4009" s="2">
        <v>327</v>
      </c>
    </row>
    <row r="4010" spans="1:6" x14ac:dyDescent="0.25">
      <c r="A4010" s="104">
        <v>725689</v>
      </c>
      <c r="B4010" s="104" t="s">
        <v>947</v>
      </c>
      <c r="C4010" s="104" t="s">
        <v>6636</v>
      </c>
      <c r="D4010" s="104" t="s">
        <v>6638</v>
      </c>
      <c r="E4010" s="2">
        <v>15890</v>
      </c>
      <c r="F4010" s="2">
        <v>15890</v>
      </c>
    </row>
    <row r="4011" spans="1:6" x14ac:dyDescent="0.25">
      <c r="A4011" s="104">
        <v>578545</v>
      </c>
      <c r="B4011" s="104" t="s">
        <v>947</v>
      </c>
      <c r="C4011" s="104" t="s">
        <v>15071</v>
      </c>
      <c r="D4011" s="104" t="s">
        <v>15073</v>
      </c>
      <c r="E4011" s="2">
        <v>1555</v>
      </c>
      <c r="F4011" s="2">
        <v>1555</v>
      </c>
    </row>
    <row r="4012" spans="1:6" x14ac:dyDescent="0.25">
      <c r="A4012" s="104">
        <v>429744</v>
      </c>
      <c r="B4012" s="104" t="s">
        <v>947</v>
      </c>
      <c r="C4012" s="104" t="s">
        <v>15410</v>
      </c>
      <c r="D4012" s="104" t="s">
        <v>22714</v>
      </c>
      <c r="E4012" s="2">
        <v>4263</v>
      </c>
      <c r="F4012" s="2">
        <v>4263</v>
      </c>
    </row>
    <row r="4013" spans="1:6" x14ac:dyDescent="0.25">
      <c r="A4013" s="104">
        <v>22631</v>
      </c>
      <c r="B4013" s="104" t="s">
        <v>947</v>
      </c>
      <c r="C4013" s="104" t="s">
        <v>8569</v>
      </c>
      <c r="D4013" s="104" t="s">
        <v>8571</v>
      </c>
      <c r="E4013" s="2">
        <v>43716</v>
      </c>
      <c r="F4013" s="2">
        <v>43716</v>
      </c>
    </row>
    <row r="4014" spans="1:6" x14ac:dyDescent="0.25">
      <c r="A4014" s="104">
        <v>22632</v>
      </c>
      <c r="B4014" s="104" t="s">
        <v>947</v>
      </c>
      <c r="C4014" s="104" t="s">
        <v>18966</v>
      </c>
      <c r="D4014" s="104" t="s">
        <v>18967</v>
      </c>
      <c r="E4014" s="2">
        <v>16781</v>
      </c>
      <c r="F4014" s="2">
        <v>16781</v>
      </c>
    </row>
    <row r="4015" spans="1:6" x14ac:dyDescent="0.25">
      <c r="A4015" s="104">
        <v>113573</v>
      </c>
      <c r="B4015" s="104" t="s">
        <v>947</v>
      </c>
      <c r="C4015" s="104" t="s">
        <v>21791</v>
      </c>
      <c r="D4015" s="104" t="s">
        <v>21792</v>
      </c>
      <c r="E4015" s="2">
        <v>780</v>
      </c>
      <c r="F4015" s="2">
        <v>780</v>
      </c>
    </row>
    <row r="4016" spans="1:6" x14ac:dyDescent="0.25">
      <c r="A4016" s="104">
        <v>22635</v>
      </c>
      <c r="B4016" s="104" t="s">
        <v>947</v>
      </c>
      <c r="C4016" s="104" t="s">
        <v>9192</v>
      </c>
      <c r="D4016" s="104" t="s">
        <v>9194</v>
      </c>
      <c r="E4016" s="2">
        <v>26282</v>
      </c>
      <c r="F4016" s="2">
        <v>26282</v>
      </c>
    </row>
    <row r="4017" spans="1:6" x14ac:dyDescent="0.25">
      <c r="A4017" s="104">
        <v>22636</v>
      </c>
      <c r="B4017" s="104" t="s">
        <v>947</v>
      </c>
      <c r="C4017" s="104" t="s">
        <v>3582</v>
      </c>
      <c r="D4017" s="104" t="s">
        <v>3584</v>
      </c>
      <c r="E4017" s="2">
        <v>142247</v>
      </c>
      <c r="F4017" s="2">
        <v>142247</v>
      </c>
    </row>
    <row r="4018" spans="1:6" x14ac:dyDescent="0.25">
      <c r="A4018" s="104">
        <v>22651</v>
      </c>
      <c r="B4018" s="104" t="s">
        <v>947</v>
      </c>
      <c r="C4018" s="104" t="s">
        <v>11618</v>
      </c>
      <c r="D4018" s="104" t="s">
        <v>11620</v>
      </c>
      <c r="E4018" s="2">
        <v>14834</v>
      </c>
      <c r="F4018" s="2">
        <v>14834</v>
      </c>
    </row>
    <row r="4019" spans="1:6" x14ac:dyDescent="0.25">
      <c r="A4019" s="104">
        <v>22638</v>
      </c>
      <c r="B4019" s="104" t="s">
        <v>947</v>
      </c>
      <c r="C4019" s="104" t="s">
        <v>5417</v>
      </c>
      <c r="D4019" s="104" t="s">
        <v>5419</v>
      </c>
      <c r="E4019" s="2">
        <v>53802</v>
      </c>
      <c r="F4019" s="2">
        <v>53802</v>
      </c>
    </row>
    <row r="4020" spans="1:6" x14ac:dyDescent="0.25">
      <c r="A4020" s="104">
        <v>208399</v>
      </c>
      <c r="B4020" s="104" t="s">
        <v>947</v>
      </c>
      <c r="C4020" s="104" t="s">
        <v>19017</v>
      </c>
      <c r="D4020" s="104" t="s">
        <v>19018</v>
      </c>
      <c r="E4020" s="2">
        <v>64900</v>
      </c>
      <c r="F4020" s="2">
        <v>64900</v>
      </c>
    </row>
    <row r="4021" spans="1:6" x14ac:dyDescent="0.25">
      <c r="A4021" s="104">
        <v>22667</v>
      </c>
      <c r="B4021" s="104" t="s">
        <v>947</v>
      </c>
      <c r="C4021" s="104" t="s">
        <v>15150</v>
      </c>
      <c r="D4021" s="104" t="s">
        <v>15152</v>
      </c>
      <c r="E4021" s="2">
        <v>2187</v>
      </c>
      <c r="F4021" s="2">
        <v>2187</v>
      </c>
    </row>
    <row r="4022" spans="1:6" x14ac:dyDescent="0.25">
      <c r="A4022" s="104">
        <v>220048</v>
      </c>
      <c r="B4022" s="104" t="s">
        <v>947</v>
      </c>
      <c r="C4022" s="104" t="s">
        <v>9144</v>
      </c>
      <c r="D4022" s="104" t="s">
        <v>9146</v>
      </c>
      <c r="E4022" s="2">
        <v>23015</v>
      </c>
      <c r="F4022" s="2">
        <v>23015</v>
      </c>
    </row>
    <row r="4023" spans="1:6" x14ac:dyDescent="0.25">
      <c r="A4023" s="104">
        <v>619612</v>
      </c>
      <c r="B4023" s="104" t="s">
        <v>947</v>
      </c>
      <c r="C4023" s="104" t="s">
        <v>7855</v>
      </c>
      <c r="D4023" s="104" t="s">
        <v>7857</v>
      </c>
      <c r="E4023" s="2">
        <v>38363</v>
      </c>
      <c r="F4023" s="2">
        <v>38363</v>
      </c>
    </row>
    <row r="4024" spans="1:6" x14ac:dyDescent="0.25">
      <c r="A4024" s="104">
        <v>21659</v>
      </c>
      <c r="B4024" s="104" t="s">
        <v>947</v>
      </c>
      <c r="C4024" s="104" t="s">
        <v>4862</v>
      </c>
      <c r="D4024" s="104" t="s">
        <v>4864</v>
      </c>
      <c r="E4024" s="2">
        <v>97331</v>
      </c>
      <c r="F4024" s="2">
        <v>97331</v>
      </c>
    </row>
    <row r="4025" spans="1:6" x14ac:dyDescent="0.25">
      <c r="A4025" s="104">
        <v>21660</v>
      </c>
      <c r="B4025" s="104" t="s">
        <v>947</v>
      </c>
      <c r="C4025" s="104" t="s">
        <v>8686</v>
      </c>
      <c r="D4025" s="104" t="s">
        <v>8688</v>
      </c>
      <c r="E4025" s="2">
        <v>28961</v>
      </c>
      <c r="F4025" s="2">
        <v>28961</v>
      </c>
    </row>
    <row r="4026" spans="1:6" x14ac:dyDescent="0.25">
      <c r="A4026" s="104">
        <v>28330</v>
      </c>
      <c r="B4026" s="104" t="s">
        <v>947</v>
      </c>
      <c r="C4026" s="104" t="s">
        <v>6313</v>
      </c>
      <c r="D4026" s="104" t="s">
        <v>6315</v>
      </c>
      <c r="E4026" s="2">
        <v>56258</v>
      </c>
      <c r="F4026" s="2">
        <v>56258</v>
      </c>
    </row>
    <row r="4027" spans="1:6" x14ac:dyDescent="0.25">
      <c r="A4027" s="104">
        <v>22023</v>
      </c>
      <c r="B4027" s="104" t="s">
        <v>947</v>
      </c>
      <c r="C4027" s="104" t="s">
        <v>14231</v>
      </c>
      <c r="D4027" s="104" t="s">
        <v>14233</v>
      </c>
      <c r="E4027" s="2">
        <v>11312</v>
      </c>
      <c r="F4027" s="2">
        <v>11312</v>
      </c>
    </row>
    <row r="4028" spans="1:6" x14ac:dyDescent="0.25">
      <c r="A4028" s="104">
        <v>21822</v>
      </c>
      <c r="B4028" s="104" t="s">
        <v>947</v>
      </c>
      <c r="C4028" s="104" t="s">
        <v>14910</v>
      </c>
      <c r="D4028" s="104" t="s">
        <v>21708</v>
      </c>
      <c r="E4028" s="2">
        <v>7158</v>
      </c>
      <c r="F4028" s="2">
        <v>7158</v>
      </c>
    </row>
    <row r="4029" spans="1:6" x14ac:dyDescent="0.25">
      <c r="A4029" s="104">
        <v>24146</v>
      </c>
      <c r="B4029" s="104" t="s">
        <v>947</v>
      </c>
      <c r="C4029" s="104" t="s">
        <v>3799</v>
      </c>
      <c r="D4029" s="104" t="s">
        <v>3801</v>
      </c>
      <c r="E4029" s="2">
        <v>222933</v>
      </c>
      <c r="F4029" s="2">
        <v>222933</v>
      </c>
    </row>
    <row r="4030" spans="1:6" x14ac:dyDescent="0.25">
      <c r="A4030" s="104">
        <v>24199</v>
      </c>
      <c r="B4030" s="104" t="s">
        <v>947</v>
      </c>
      <c r="C4030" s="104" t="s">
        <v>8233</v>
      </c>
      <c r="D4030" s="104" t="s">
        <v>8235</v>
      </c>
      <c r="E4030" s="2">
        <v>30120</v>
      </c>
      <c r="F4030" s="2">
        <v>30120</v>
      </c>
    </row>
    <row r="4031" spans="1:6" x14ac:dyDescent="0.25">
      <c r="A4031" s="104">
        <v>24202</v>
      </c>
      <c r="B4031" s="104" t="s">
        <v>947</v>
      </c>
      <c r="C4031" s="104" t="s">
        <v>16693</v>
      </c>
      <c r="D4031" s="104" t="s">
        <v>16695</v>
      </c>
      <c r="E4031" s="2">
        <v>2688</v>
      </c>
      <c r="F4031" s="2">
        <v>2688</v>
      </c>
    </row>
    <row r="4032" spans="1:6" x14ac:dyDescent="0.25">
      <c r="A4032" s="104">
        <v>24183</v>
      </c>
      <c r="B4032" s="104" t="s">
        <v>947</v>
      </c>
      <c r="C4032" s="104" t="s">
        <v>9441</v>
      </c>
      <c r="D4032" s="104" t="s">
        <v>9443</v>
      </c>
      <c r="E4032" s="2">
        <v>25111</v>
      </c>
      <c r="F4032" s="2">
        <v>25111</v>
      </c>
    </row>
    <row r="4033" spans="1:6" x14ac:dyDescent="0.25">
      <c r="A4033" s="104">
        <v>24198</v>
      </c>
      <c r="B4033" s="104" t="s">
        <v>947</v>
      </c>
      <c r="C4033" s="104" t="s">
        <v>15756</v>
      </c>
      <c r="D4033" s="104" t="s">
        <v>15758</v>
      </c>
      <c r="E4033" s="2">
        <v>698</v>
      </c>
      <c r="F4033" s="2">
        <v>698</v>
      </c>
    </row>
    <row r="4034" spans="1:6" x14ac:dyDescent="0.25">
      <c r="A4034" s="104">
        <v>429749</v>
      </c>
      <c r="B4034" s="104" t="s">
        <v>947</v>
      </c>
      <c r="C4034" s="104" t="s">
        <v>10831</v>
      </c>
      <c r="D4034" s="104" t="s">
        <v>10833</v>
      </c>
      <c r="E4034" s="2">
        <v>11448</v>
      </c>
      <c r="F4034" s="2">
        <v>11448</v>
      </c>
    </row>
    <row r="4035" spans="1:6" x14ac:dyDescent="0.25">
      <c r="A4035" s="104">
        <v>24180</v>
      </c>
      <c r="B4035" s="104" t="s">
        <v>947</v>
      </c>
      <c r="C4035" s="104" t="s">
        <v>11943</v>
      </c>
      <c r="D4035" s="104" t="s">
        <v>11945</v>
      </c>
      <c r="E4035" s="2">
        <v>25517</v>
      </c>
      <c r="F4035" s="2">
        <v>25517</v>
      </c>
    </row>
    <row r="4036" spans="1:6" x14ac:dyDescent="0.25">
      <c r="A4036" s="104">
        <v>25583</v>
      </c>
      <c r="B4036" s="104" t="s">
        <v>947</v>
      </c>
      <c r="C4036" s="104" t="s">
        <v>20730</v>
      </c>
      <c r="D4036" s="104" t="s">
        <v>20731</v>
      </c>
      <c r="E4036" s="2">
        <v>15370</v>
      </c>
      <c r="F4036" s="2">
        <v>15370</v>
      </c>
    </row>
    <row r="4037" spans="1:6" x14ac:dyDescent="0.25">
      <c r="A4037" s="104">
        <v>26738</v>
      </c>
      <c r="B4037" s="104" t="s">
        <v>947</v>
      </c>
      <c r="C4037" s="104" t="s">
        <v>4624</v>
      </c>
      <c r="D4037" s="104" t="s">
        <v>4626</v>
      </c>
      <c r="E4037" s="2">
        <v>129455</v>
      </c>
      <c r="F4037" s="2">
        <v>129455</v>
      </c>
    </row>
    <row r="4038" spans="1:6" x14ac:dyDescent="0.25">
      <c r="A4038" s="104">
        <v>26742</v>
      </c>
      <c r="B4038" s="104" t="s">
        <v>947</v>
      </c>
      <c r="C4038" s="104" t="s">
        <v>13727</v>
      </c>
      <c r="D4038" s="104" t="s">
        <v>13729</v>
      </c>
      <c r="E4038" s="2">
        <v>6334</v>
      </c>
      <c r="F4038" s="2">
        <v>6334</v>
      </c>
    </row>
    <row r="4039" spans="1:6" x14ac:dyDescent="0.25">
      <c r="A4039" s="104">
        <v>606276</v>
      </c>
      <c r="B4039" s="104" t="s">
        <v>947</v>
      </c>
      <c r="C4039" s="104" t="s">
        <v>16469</v>
      </c>
      <c r="D4039" s="104" t="s">
        <v>16471</v>
      </c>
      <c r="E4039" s="2">
        <v>1557</v>
      </c>
      <c r="F4039" s="2">
        <v>1557</v>
      </c>
    </row>
    <row r="4040" spans="1:6" x14ac:dyDescent="0.25">
      <c r="A4040" s="104">
        <v>510899</v>
      </c>
      <c r="B4040" s="104" t="s">
        <v>947</v>
      </c>
      <c r="C4040" s="104" t="s">
        <v>17278</v>
      </c>
      <c r="D4040" s="104" t="s">
        <v>17280</v>
      </c>
      <c r="E4040" s="2">
        <v>391</v>
      </c>
      <c r="F4040" s="2">
        <v>391</v>
      </c>
    </row>
    <row r="4041" spans="1:6" x14ac:dyDescent="0.25">
      <c r="A4041" s="104">
        <v>23549</v>
      </c>
      <c r="B4041" s="104" t="s">
        <v>947</v>
      </c>
      <c r="C4041" s="104" t="s">
        <v>4982</v>
      </c>
      <c r="D4041" s="104" t="s">
        <v>4984</v>
      </c>
      <c r="E4041" s="2">
        <v>86061</v>
      </c>
      <c r="F4041" s="2">
        <v>86061</v>
      </c>
    </row>
    <row r="4042" spans="1:6" x14ac:dyDescent="0.25">
      <c r="A4042" s="104">
        <v>159844</v>
      </c>
      <c r="B4042" s="104" t="s">
        <v>947</v>
      </c>
      <c r="C4042" s="104" t="s">
        <v>9007</v>
      </c>
      <c r="D4042" s="104" t="s">
        <v>9009</v>
      </c>
      <c r="E4042" s="2">
        <v>24751</v>
      </c>
      <c r="F4042" s="2">
        <v>24751</v>
      </c>
    </row>
    <row r="4043" spans="1:6" x14ac:dyDescent="0.25">
      <c r="A4043" s="104">
        <v>679713</v>
      </c>
      <c r="B4043" s="104" t="s">
        <v>947</v>
      </c>
      <c r="C4043" s="104" t="s">
        <v>14560</v>
      </c>
      <c r="D4043" s="104" t="s">
        <v>21852</v>
      </c>
      <c r="E4043" s="2">
        <v>13596</v>
      </c>
      <c r="F4043" s="2">
        <v>13596</v>
      </c>
    </row>
    <row r="4044" spans="1:6" x14ac:dyDescent="0.25">
      <c r="A4044" s="104">
        <v>163494</v>
      </c>
      <c r="B4044" s="104" t="s">
        <v>947</v>
      </c>
      <c r="C4044" s="104" t="s">
        <v>13736</v>
      </c>
      <c r="D4044" s="104" t="s">
        <v>13738</v>
      </c>
      <c r="E4044" s="2">
        <v>3307</v>
      </c>
      <c r="F4044" s="2">
        <v>3307</v>
      </c>
    </row>
    <row r="4045" spans="1:6" x14ac:dyDescent="0.25">
      <c r="A4045" s="104">
        <v>751068</v>
      </c>
      <c r="B4045" s="104" t="s">
        <v>947</v>
      </c>
      <c r="C4045" s="104" t="s">
        <v>6427</v>
      </c>
      <c r="D4045" s="104" t="s">
        <v>6429</v>
      </c>
      <c r="E4045" s="2">
        <v>1471</v>
      </c>
      <c r="F4045" s="2">
        <v>1471</v>
      </c>
    </row>
    <row r="4046" spans="1:6" x14ac:dyDescent="0.25">
      <c r="A4046" s="104">
        <v>23552</v>
      </c>
      <c r="B4046" s="104" t="s">
        <v>947</v>
      </c>
      <c r="C4046" s="104" t="s">
        <v>15984</v>
      </c>
      <c r="D4046" s="104" t="s">
        <v>15986</v>
      </c>
      <c r="E4046" s="2">
        <v>5226</v>
      </c>
      <c r="F4046" s="2">
        <v>5226</v>
      </c>
    </row>
    <row r="4047" spans="1:6" x14ac:dyDescent="0.25">
      <c r="A4047" s="104">
        <v>23553</v>
      </c>
      <c r="B4047" s="104" t="s">
        <v>947</v>
      </c>
      <c r="C4047" s="104" t="s">
        <v>4796</v>
      </c>
      <c r="D4047" s="104" t="s">
        <v>4798</v>
      </c>
      <c r="E4047" s="2">
        <v>87675</v>
      </c>
      <c r="F4047" s="2">
        <v>87675</v>
      </c>
    </row>
    <row r="4048" spans="1:6" x14ac:dyDescent="0.25">
      <c r="A4048" s="104">
        <v>23560</v>
      </c>
      <c r="B4048" s="104" t="s">
        <v>947</v>
      </c>
      <c r="C4048" s="104" t="s">
        <v>18526</v>
      </c>
      <c r="D4048" s="104" t="s">
        <v>18527</v>
      </c>
      <c r="E4048" s="2">
        <v>0</v>
      </c>
      <c r="F4048" s="2">
        <v>0</v>
      </c>
    </row>
    <row r="4049" spans="1:6" x14ac:dyDescent="0.25">
      <c r="A4049" s="104">
        <v>808715</v>
      </c>
      <c r="B4049" s="104" t="s">
        <v>947</v>
      </c>
      <c r="C4049" s="104" t="s">
        <v>14483</v>
      </c>
      <c r="D4049" s="104" t="s">
        <v>14485</v>
      </c>
      <c r="E4049" s="2">
        <v>1134</v>
      </c>
      <c r="F4049" s="2">
        <v>1134</v>
      </c>
    </row>
    <row r="4050" spans="1:6" x14ac:dyDescent="0.25">
      <c r="A4050" s="104">
        <v>23555</v>
      </c>
      <c r="B4050" s="104" t="s">
        <v>947</v>
      </c>
      <c r="C4050" s="104" t="s">
        <v>10822</v>
      </c>
      <c r="D4050" s="104" t="s">
        <v>10824</v>
      </c>
      <c r="E4050" s="2">
        <v>13093</v>
      </c>
      <c r="F4050" s="2">
        <v>13093</v>
      </c>
    </row>
    <row r="4051" spans="1:6" x14ac:dyDescent="0.25">
      <c r="A4051" s="104">
        <v>23490</v>
      </c>
      <c r="B4051" s="104" t="s">
        <v>947</v>
      </c>
      <c r="C4051" s="104" t="s">
        <v>13018</v>
      </c>
      <c r="D4051" s="104" t="s">
        <v>13020</v>
      </c>
      <c r="E4051" s="2">
        <v>8228</v>
      </c>
      <c r="F4051" s="2">
        <v>8228</v>
      </c>
    </row>
    <row r="4052" spans="1:6" x14ac:dyDescent="0.25">
      <c r="A4052" s="104">
        <v>207634</v>
      </c>
      <c r="B4052" s="104" t="s">
        <v>947</v>
      </c>
      <c r="C4052" s="104" t="s">
        <v>10729</v>
      </c>
      <c r="D4052" s="104" t="s">
        <v>10731</v>
      </c>
      <c r="E4052" s="2">
        <v>18623</v>
      </c>
      <c r="F4052" s="2">
        <v>18623</v>
      </c>
    </row>
    <row r="4053" spans="1:6" x14ac:dyDescent="0.25">
      <c r="A4053" s="104">
        <v>23481</v>
      </c>
      <c r="B4053" s="104" t="s">
        <v>947</v>
      </c>
      <c r="C4053" s="104" t="s">
        <v>2930</v>
      </c>
      <c r="D4053" s="104" t="s">
        <v>2932</v>
      </c>
      <c r="E4053" s="2">
        <v>195527</v>
      </c>
      <c r="F4053" s="2">
        <v>195527</v>
      </c>
    </row>
    <row r="4054" spans="1:6" x14ac:dyDescent="0.25">
      <c r="A4054" s="104">
        <v>23488</v>
      </c>
      <c r="B4054" s="104" t="s">
        <v>947</v>
      </c>
      <c r="C4054" s="104" t="s">
        <v>12126</v>
      </c>
      <c r="D4054" s="104" t="s">
        <v>12128</v>
      </c>
      <c r="E4054" s="2">
        <v>19494</v>
      </c>
      <c r="F4054" s="2">
        <v>19494</v>
      </c>
    </row>
    <row r="4055" spans="1:6" x14ac:dyDescent="0.25">
      <c r="A4055" s="104">
        <v>26774</v>
      </c>
      <c r="B4055" s="104" t="s">
        <v>947</v>
      </c>
      <c r="C4055" s="104" t="s">
        <v>13453</v>
      </c>
      <c r="D4055" s="104" t="s">
        <v>13455</v>
      </c>
      <c r="E4055" s="2">
        <v>22417</v>
      </c>
      <c r="F4055" s="2">
        <v>22417</v>
      </c>
    </row>
    <row r="4056" spans="1:6" x14ac:dyDescent="0.25">
      <c r="A4056" s="104">
        <v>24239</v>
      </c>
      <c r="B4056" s="104" t="s">
        <v>947</v>
      </c>
      <c r="C4056" s="104" t="s">
        <v>2081</v>
      </c>
      <c r="D4056" s="104" t="s">
        <v>2083</v>
      </c>
      <c r="E4056" s="2">
        <v>325177</v>
      </c>
      <c r="F4056" s="2">
        <v>325177</v>
      </c>
    </row>
    <row r="4057" spans="1:6" x14ac:dyDescent="0.25">
      <c r="A4057" s="104">
        <v>27699</v>
      </c>
      <c r="B4057" s="104" t="s">
        <v>947</v>
      </c>
      <c r="C4057" s="104" t="s">
        <v>5126</v>
      </c>
      <c r="D4057" s="104" t="s">
        <v>5128</v>
      </c>
      <c r="E4057" s="2">
        <v>59087</v>
      </c>
      <c r="F4057" s="2">
        <v>59087</v>
      </c>
    </row>
    <row r="4058" spans="1:6" x14ac:dyDescent="0.25">
      <c r="A4058" s="104">
        <v>22463</v>
      </c>
      <c r="B4058" s="104" t="s">
        <v>947</v>
      </c>
      <c r="C4058" s="104" t="s">
        <v>6890</v>
      </c>
      <c r="D4058" s="104" t="s">
        <v>6892</v>
      </c>
      <c r="E4058" s="2">
        <v>46647</v>
      </c>
      <c r="F4058" s="2">
        <v>46647</v>
      </c>
    </row>
    <row r="4059" spans="1:6" x14ac:dyDescent="0.25">
      <c r="A4059" s="104">
        <v>26877</v>
      </c>
      <c r="B4059" s="104" t="s">
        <v>947</v>
      </c>
      <c r="C4059" s="104" t="s">
        <v>14608</v>
      </c>
      <c r="D4059" s="104" t="s">
        <v>14610</v>
      </c>
      <c r="E4059" s="2">
        <v>0</v>
      </c>
      <c r="F4059" s="2">
        <v>0</v>
      </c>
    </row>
    <row r="4060" spans="1:6" x14ac:dyDescent="0.25">
      <c r="A4060" s="104">
        <v>24278</v>
      </c>
      <c r="B4060" s="104" t="s">
        <v>947</v>
      </c>
      <c r="C4060" s="104" t="s">
        <v>14390</v>
      </c>
      <c r="D4060" s="104" t="s">
        <v>14392</v>
      </c>
      <c r="E4060" s="2">
        <v>0</v>
      </c>
      <c r="F4060" s="2">
        <v>0</v>
      </c>
    </row>
    <row r="4061" spans="1:6" x14ac:dyDescent="0.25">
      <c r="A4061" s="104">
        <v>22892</v>
      </c>
      <c r="B4061" s="104" t="s">
        <v>947</v>
      </c>
      <c r="C4061" s="104" t="s">
        <v>7058</v>
      </c>
      <c r="D4061" s="104" t="s">
        <v>7060</v>
      </c>
      <c r="E4061" s="2">
        <v>42825</v>
      </c>
      <c r="F4061" s="2">
        <v>42825</v>
      </c>
    </row>
    <row r="4062" spans="1:6" x14ac:dyDescent="0.25">
      <c r="A4062" s="104">
        <v>19714</v>
      </c>
      <c r="B4062" s="104" t="s">
        <v>947</v>
      </c>
      <c r="C4062" s="104" t="s">
        <v>21545</v>
      </c>
      <c r="D4062" s="104" t="s">
        <v>21546</v>
      </c>
      <c r="E4062" s="2">
        <v>7890</v>
      </c>
      <c r="F4062" s="2">
        <v>7890</v>
      </c>
    </row>
    <row r="4063" spans="1:6" x14ac:dyDescent="0.25">
      <c r="A4063" s="104">
        <v>19712</v>
      </c>
      <c r="B4063" s="104" t="s">
        <v>947</v>
      </c>
      <c r="C4063" s="104" t="s">
        <v>2426</v>
      </c>
      <c r="D4063" s="104" t="s">
        <v>2428</v>
      </c>
      <c r="E4063" s="2">
        <v>261329</v>
      </c>
      <c r="F4063" s="2">
        <v>261329</v>
      </c>
    </row>
    <row r="4064" spans="1:6" x14ac:dyDescent="0.25">
      <c r="A4064" s="104">
        <v>21714</v>
      </c>
      <c r="B4064" s="104" t="s">
        <v>947</v>
      </c>
      <c r="C4064" s="104" t="s">
        <v>8608</v>
      </c>
      <c r="D4064" s="104" t="s">
        <v>8610</v>
      </c>
      <c r="E4064" s="2">
        <v>34866</v>
      </c>
      <c r="F4064" s="2">
        <v>34866</v>
      </c>
    </row>
    <row r="4065" spans="1:6" x14ac:dyDescent="0.25">
      <c r="A4065" s="104">
        <v>893734</v>
      </c>
      <c r="B4065" s="104" t="s">
        <v>947</v>
      </c>
      <c r="C4065" s="104" t="s">
        <v>22718</v>
      </c>
      <c r="D4065" s="104" t="s">
        <v>22719</v>
      </c>
      <c r="E4065" s="2">
        <v>53172</v>
      </c>
      <c r="F4065" s="2">
        <v>53172</v>
      </c>
    </row>
    <row r="4066" spans="1:6" x14ac:dyDescent="0.25">
      <c r="A4066" s="104">
        <v>727164</v>
      </c>
      <c r="B4066" s="104" t="s">
        <v>947</v>
      </c>
      <c r="C4066" s="104" t="s">
        <v>19027</v>
      </c>
      <c r="D4066" s="104" t="s">
        <v>19028</v>
      </c>
      <c r="E4066" s="2">
        <v>51586</v>
      </c>
      <c r="F4066" s="2">
        <v>51586</v>
      </c>
    </row>
    <row r="4067" spans="1:6" x14ac:dyDescent="0.25">
      <c r="A4067" s="104">
        <v>872063</v>
      </c>
      <c r="B4067" s="104" t="s">
        <v>947</v>
      </c>
      <c r="C4067" s="104" t="s">
        <v>22720</v>
      </c>
      <c r="D4067" s="104" t="s">
        <v>22721</v>
      </c>
      <c r="E4067" s="2">
        <v>231364</v>
      </c>
      <c r="F4067" s="2">
        <v>231364</v>
      </c>
    </row>
    <row r="4068" spans="1:6" x14ac:dyDescent="0.25">
      <c r="A4068" s="104">
        <v>20443</v>
      </c>
      <c r="B4068" s="104" t="s">
        <v>947</v>
      </c>
      <c r="C4068" s="104" t="s">
        <v>13313</v>
      </c>
      <c r="D4068" s="104" t="s">
        <v>13315</v>
      </c>
      <c r="E4068" s="2">
        <v>6168</v>
      </c>
      <c r="F4068" s="2">
        <v>6168</v>
      </c>
    </row>
    <row r="4069" spans="1:6" x14ac:dyDescent="0.25">
      <c r="A4069" s="104">
        <v>20493</v>
      </c>
      <c r="B4069" s="104" t="s">
        <v>947</v>
      </c>
      <c r="C4069" s="104" t="s">
        <v>9834</v>
      </c>
      <c r="D4069" s="104" t="s">
        <v>21601</v>
      </c>
      <c r="E4069" s="2">
        <v>21607</v>
      </c>
      <c r="F4069" s="2">
        <v>21607</v>
      </c>
    </row>
    <row r="4070" spans="1:6" x14ac:dyDescent="0.25">
      <c r="A4070" s="104">
        <v>163406</v>
      </c>
      <c r="B4070" s="104" t="s">
        <v>947</v>
      </c>
      <c r="C4070" s="104" t="s">
        <v>7921</v>
      </c>
      <c r="D4070" s="104" t="s">
        <v>7923</v>
      </c>
      <c r="E4070" s="2">
        <v>35229</v>
      </c>
      <c r="F4070" s="2">
        <v>35229</v>
      </c>
    </row>
    <row r="4071" spans="1:6" x14ac:dyDescent="0.25">
      <c r="A4071" s="104">
        <v>862537</v>
      </c>
      <c r="B4071" s="104" t="s">
        <v>947</v>
      </c>
      <c r="C4071" s="104" t="s">
        <v>21602</v>
      </c>
      <c r="D4071" s="104" t="s">
        <v>21603</v>
      </c>
      <c r="E4071" s="2">
        <v>9606</v>
      </c>
      <c r="F4071" s="2">
        <v>9606</v>
      </c>
    </row>
    <row r="4072" spans="1:6" x14ac:dyDescent="0.25">
      <c r="A4072" s="104">
        <v>20321</v>
      </c>
      <c r="B4072" s="104" t="s">
        <v>947</v>
      </c>
      <c r="C4072" s="104" t="s">
        <v>22722</v>
      </c>
      <c r="D4072" s="104" t="s">
        <v>22723</v>
      </c>
      <c r="E4072" s="2">
        <v>8722</v>
      </c>
      <c r="F4072" s="2">
        <v>8722</v>
      </c>
    </row>
    <row r="4073" spans="1:6" x14ac:dyDescent="0.25">
      <c r="A4073" s="104">
        <v>608116</v>
      </c>
      <c r="B4073" s="104" t="s">
        <v>947</v>
      </c>
      <c r="C4073" s="104" t="s">
        <v>14186</v>
      </c>
      <c r="D4073" s="104" t="s">
        <v>14188</v>
      </c>
      <c r="E4073" s="2">
        <v>29948</v>
      </c>
      <c r="F4073" s="2">
        <v>29948</v>
      </c>
    </row>
    <row r="4074" spans="1:6" x14ac:dyDescent="0.25">
      <c r="A4074" s="104">
        <v>518457</v>
      </c>
      <c r="B4074" s="104" t="s">
        <v>947</v>
      </c>
      <c r="C4074" s="104" t="s">
        <v>22724</v>
      </c>
      <c r="D4074" s="104" t="s">
        <v>22725</v>
      </c>
      <c r="E4074" s="2">
        <v>5039</v>
      </c>
      <c r="F4074" s="2">
        <v>5039</v>
      </c>
    </row>
    <row r="4075" spans="1:6" x14ac:dyDescent="0.25">
      <c r="A4075" s="104">
        <v>163802</v>
      </c>
      <c r="B4075" s="104" t="s">
        <v>947</v>
      </c>
      <c r="C4075" s="104" t="s">
        <v>6160</v>
      </c>
      <c r="D4075" s="104" t="s">
        <v>19825</v>
      </c>
      <c r="E4075" s="2">
        <v>80478</v>
      </c>
      <c r="F4075" s="2">
        <v>80478</v>
      </c>
    </row>
    <row r="4076" spans="1:6" x14ac:dyDescent="0.25">
      <c r="A4076" s="104">
        <v>26411</v>
      </c>
      <c r="B4076" s="104" t="s">
        <v>947</v>
      </c>
      <c r="C4076" s="104" t="s">
        <v>5342</v>
      </c>
      <c r="D4076" s="104" t="s">
        <v>5344</v>
      </c>
      <c r="E4076" s="2">
        <v>28518</v>
      </c>
      <c r="F4076" s="2">
        <v>28518</v>
      </c>
    </row>
    <row r="4077" spans="1:6" x14ac:dyDescent="0.25">
      <c r="A4077" s="104">
        <v>703716</v>
      </c>
      <c r="B4077" s="104" t="s">
        <v>947</v>
      </c>
      <c r="C4077" s="104" t="s">
        <v>18121</v>
      </c>
      <c r="D4077" s="104" t="s">
        <v>22057</v>
      </c>
      <c r="E4077" s="2">
        <v>9542</v>
      </c>
      <c r="F4077" s="2">
        <v>9542</v>
      </c>
    </row>
    <row r="4078" spans="1:6" x14ac:dyDescent="0.25">
      <c r="A4078" s="104">
        <v>25875</v>
      </c>
      <c r="B4078" s="104" t="s">
        <v>947</v>
      </c>
      <c r="C4078" s="104" t="s">
        <v>4537</v>
      </c>
      <c r="D4078" s="104" t="s">
        <v>4539</v>
      </c>
      <c r="E4078" s="2">
        <v>152557</v>
      </c>
      <c r="F4078" s="2">
        <v>152557</v>
      </c>
    </row>
    <row r="4079" spans="1:6" x14ac:dyDescent="0.25">
      <c r="A4079" s="104">
        <v>449071</v>
      </c>
      <c r="B4079" s="104" t="s">
        <v>947</v>
      </c>
      <c r="C4079" s="104" t="s">
        <v>14783</v>
      </c>
      <c r="D4079" s="104" t="s">
        <v>22058</v>
      </c>
      <c r="E4079" s="2">
        <v>3130</v>
      </c>
      <c r="F4079" s="2">
        <v>3130</v>
      </c>
    </row>
    <row r="4080" spans="1:6" x14ac:dyDescent="0.25">
      <c r="A4080" s="104">
        <v>20958</v>
      </c>
      <c r="B4080" s="104" t="s">
        <v>947</v>
      </c>
      <c r="C4080" s="104" t="s">
        <v>3734</v>
      </c>
      <c r="D4080" s="104" t="s">
        <v>3736</v>
      </c>
      <c r="E4080" s="2">
        <v>186391</v>
      </c>
      <c r="F4080" s="2">
        <v>186391</v>
      </c>
    </row>
    <row r="4081" spans="1:6" x14ac:dyDescent="0.25">
      <c r="A4081" s="104">
        <v>22377</v>
      </c>
      <c r="B4081" s="104" t="s">
        <v>947</v>
      </c>
      <c r="C4081" s="104" t="s">
        <v>13516</v>
      </c>
      <c r="D4081" s="104" t="s">
        <v>13518</v>
      </c>
      <c r="E4081" s="2">
        <v>4441</v>
      </c>
      <c r="F4081" s="2">
        <v>4441</v>
      </c>
    </row>
    <row r="4082" spans="1:6" x14ac:dyDescent="0.25">
      <c r="A4082" s="104">
        <v>25541</v>
      </c>
      <c r="B4082" s="104" t="s">
        <v>947</v>
      </c>
      <c r="C4082" s="104" t="s">
        <v>16294</v>
      </c>
      <c r="D4082" s="104" t="s">
        <v>16296</v>
      </c>
      <c r="E4082" s="2">
        <v>4765</v>
      </c>
      <c r="F4082" s="2">
        <v>4765</v>
      </c>
    </row>
    <row r="4083" spans="1:6" x14ac:dyDescent="0.25">
      <c r="A4083" s="104">
        <v>27157</v>
      </c>
      <c r="B4083" s="104" t="s">
        <v>947</v>
      </c>
      <c r="C4083" s="104" t="s">
        <v>10639</v>
      </c>
      <c r="D4083" s="104" t="s">
        <v>10641</v>
      </c>
      <c r="E4083" s="2">
        <v>20893</v>
      </c>
      <c r="F4083" s="2">
        <v>20893</v>
      </c>
    </row>
    <row r="4084" spans="1:6" x14ac:dyDescent="0.25">
      <c r="A4084" s="104">
        <v>26448</v>
      </c>
      <c r="B4084" s="104" t="s">
        <v>947</v>
      </c>
      <c r="C4084" s="104" t="s">
        <v>948</v>
      </c>
      <c r="D4084" s="104" t="s">
        <v>950</v>
      </c>
      <c r="E4084" s="2">
        <v>618020</v>
      </c>
      <c r="F4084" s="2">
        <v>618020</v>
      </c>
    </row>
    <row r="4085" spans="1:6" x14ac:dyDescent="0.25">
      <c r="A4085" s="104">
        <v>26600</v>
      </c>
      <c r="B4085" s="104" t="s">
        <v>947</v>
      </c>
      <c r="C4085" s="104" t="s">
        <v>4030</v>
      </c>
      <c r="D4085" s="104" t="s">
        <v>22124</v>
      </c>
      <c r="E4085" s="2">
        <v>84714</v>
      </c>
      <c r="F4085" s="2">
        <v>84714</v>
      </c>
    </row>
    <row r="4086" spans="1:6" x14ac:dyDescent="0.25">
      <c r="A4086" s="104">
        <v>571939</v>
      </c>
      <c r="B4086" s="104" t="s">
        <v>947</v>
      </c>
      <c r="C4086" s="104" t="s">
        <v>10103</v>
      </c>
      <c r="D4086" s="104" t="s">
        <v>10105</v>
      </c>
      <c r="E4086" s="2">
        <v>25329</v>
      </c>
      <c r="F4086" s="2">
        <v>25329</v>
      </c>
    </row>
    <row r="4087" spans="1:6" x14ac:dyDescent="0.25">
      <c r="A4087" s="104">
        <v>25266</v>
      </c>
      <c r="B4087" s="104" t="s">
        <v>947</v>
      </c>
      <c r="C4087" s="104" t="s">
        <v>2759</v>
      </c>
      <c r="D4087" s="104" t="s">
        <v>2761</v>
      </c>
      <c r="E4087" s="2">
        <v>162220</v>
      </c>
      <c r="F4087" s="2">
        <v>162220</v>
      </c>
    </row>
    <row r="4088" spans="1:6" x14ac:dyDescent="0.25">
      <c r="A4088" s="104">
        <v>24532</v>
      </c>
      <c r="B4088" s="104" t="s">
        <v>947</v>
      </c>
      <c r="C4088" s="104" t="s">
        <v>5366</v>
      </c>
      <c r="D4088" s="104" t="s">
        <v>5368</v>
      </c>
      <c r="E4088" s="2">
        <v>123631</v>
      </c>
      <c r="F4088" s="2">
        <v>123631</v>
      </c>
    </row>
    <row r="4089" spans="1:6" x14ac:dyDescent="0.25">
      <c r="A4089" s="104">
        <v>566533</v>
      </c>
      <c r="B4089" s="104" t="s">
        <v>947</v>
      </c>
      <c r="C4089" s="104" t="s">
        <v>15219</v>
      </c>
      <c r="D4089" s="104" t="s">
        <v>15221</v>
      </c>
      <c r="E4089" s="2">
        <v>4248</v>
      </c>
      <c r="F4089" s="2">
        <v>4248</v>
      </c>
    </row>
    <row r="4090" spans="1:6" x14ac:dyDescent="0.25">
      <c r="A4090" s="104">
        <v>25380</v>
      </c>
      <c r="B4090" s="104" t="s">
        <v>947</v>
      </c>
      <c r="C4090" s="104" t="s">
        <v>7342</v>
      </c>
      <c r="D4090" s="104" t="s">
        <v>7344</v>
      </c>
      <c r="E4090" s="2">
        <v>39041</v>
      </c>
      <c r="F4090" s="2">
        <v>39041</v>
      </c>
    </row>
    <row r="4091" spans="1:6" x14ac:dyDescent="0.25">
      <c r="A4091" s="104">
        <v>22024</v>
      </c>
      <c r="B4091" s="104" t="s">
        <v>947</v>
      </c>
      <c r="C4091" s="104" t="s">
        <v>4129</v>
      </c>
      <c r="D4091" s="104" t="s">
        <v>4131</v>
      </c>
      <c r="E4091" s="2">
        <v>96139</v>
      </c>
      <c r="F4091" s="2">
        <v>96139</v>
      </c>
    </row>
    <row r="4092" spans="1:6" x14ac:dyDescent="0.25">
      <c r="A4092" s="104">
        <v>28375</v>
      </c>
      <c r="B4092" s="104" t="s">
        <v>947</v>
      </c>
      <c r="C4092" s="104" t="s">
        <v>9798</v>
      </c>
      <c r="D4092" s="104" t="s">
        <v>9800</v>
      </c>
      <c r="E4092" s="2">
        <v>14429</v>
      </c>
      <c r="F4092" s="2">
        <v>14429</v>
      </c>
    </row>
    <row r="4093" spans="1:6" x14ac:dyDescent="0.25">
      <c r="A4093" s="104">
        <v>202833</v>
      </c>
      <c r="B4093" s="104" t="s">
        <v>947</v>
      </c>
      <c r="C4093" s="104" t="s">
        <v>16279</v>
      </c>
      <c r="D4093" s="104" t="s">
        <v>16281</v>
      </c>
      <c r="E4093" s="2">
        <v>0</v>
      </c>
      <c r="F4093" s="2">
        <v>0</v>
      </c>
    </row>
    <row r="4094" spans="1:6" x14ac:dyDescent="0.25">
      <c r="A4094" s="104">
        <v>25196</v>
      </c>
      <c r="B4094" s="104" t="s">
        <v>947</v>
      </c>
      <c r="C4094" s="104" t="s">
        <v>3429</v>
      </c>
      <c r="D4094" s="104" t="s">
        <v>3431</v>
      </c>
      <c r="E4094" s="2">
        <v>177701</v>
      </c>
      <c r="F4094" s="2">
        <v>177701</v>
      </c>
    </row>
    <row r="4095" spans="1:6" x14ac:dyDescent="0.25">
      <c r="A4095" s="104">
        <v>22026</v>
      </c>
      <c r="B4095" s="104" t="s">
        <v>947</v>
      </c>
      <c r="C4095" s="104" t="s">
        <v>10447</v>
      </c>
      <c r="D4095" s="104" t="s">
        <v>10449</v>
      </c>
      <c r="E4095" s="2">
        <v>11421</v>
      </c>
      <c r="F4095" s="2">
        <v>11421</v>
      </c>
    </row>
    <row r="4096" spans="1:6" x14ac:dyDescent="0.25">
      <c r="A4096" s="104">
        <v>20754</v>
      </c>
      <c r="B4096" s="104" t="s">
        <v>947</v>
      </c>
      <c r="C4096" s="104" t="s">
        <v>15044</v>
      </c>
      <c r="D4096" s="104" t="s">
        <v>15046</v>
      </c>
      <c r="E4096" s="2">
        <v>4540</v>
      </c>
      <c r="F4096" s="2">
        <v>4540</v>
      </c>
    </row>
    <row r="4097" spans="1:6" x14ac:dyDescent="0.25">
      <c r="A4097" s="104">
        <v>20961</v>
      </c>
      <c r="B4097" s="104" t="s">
        <v>947</v>
      </c>
      <c r="C4097" s="104" t="s">
        <v>1661</v>
      </c>
      <c r="D4097" s="104" t="s">
        <v>1663</v>
      </c>
      <c r="E4097" s="2">
        <v>429864</v>
      </c>
      <c r="F4097" s="2">
        <v>429864</v>
      </c>
    </row>
    <row r="4098" spans="1:6" x14ac:dyDescent="0.25">
      <c r="A4098" s="104">
        <v>22185</v>
      </c>
      <c r="B4098" s="104" t="s">
        <v>947</v>
      </c>
      <c r="C4098" s="104" t="s">
        <v>15083</v>
      </c>
      <c r="D4098" s="104" t="s">
        <v>15085</v>
      </c>
      <c r="E4098" s="2">
        <v>9804</v>
      </c>
      <c r="F4098" s="2">
        <v>9804</v>
      </c>
    </row>
    <row r="4099" spans="1:6" x14ac:dyDescent="0.25">
      <c r="A4099" s="104">
        <v>28051</v>
      </c>
      <c r="B4099" s="104" t="s">
        <v>947</v>
      </c>
      <c r="C4099" s="104" t="s">
        <v>15106</v>
      </c>
      <c r="D4099" s="104" t="s">
        <v>15108</v>
      </c>
      <c r="E4099" s="2">
        <v>2717</v>
      </c>
      <c r="F4099" s="2">
        <v>2717</v>
      </c>
    </row>
    <row r="4100" spans="1:6" x14ac:dyDescent="0.25">
      <c r="A4100" s="104">
        <v>607716</v>
      </c>
      <c r="B4100" s="104" t="s">
        <v>947</v>
      </c>
      <c r="C4100" s="104" t="s">
        <v>13985</v>
      </c>
      <c r="D4100" s="104" t="s">
        <v>13987</v>
      </c>
      <c r="E4100" s="2">
        <v>19305</v>
      </c>
      <c r="F4100" s="2">
        <v>19305</v>
      </c>
    </row>
    <row r="4101" spans="1:6" x14ac:dyDescent="0.25">
      <c r="A4101" s="104">
        <v>23651</v>
      </c>
      <c r="B4101" s="104" t="s">
        <v>947</v>
      </c>
      <c r="C4101" s="104" t="s">
        <v>6367</v>
      </c>
      <c r="D4101" s="104" t="s">
        <v>6369</v>
      </c>
      <c r="E4101" s="2">
        <v>60212</v>
      </c>
      <c r="F4101" s="2">
        <v>60212</v>
      </c>
    </row>
    <row r="4102" spans="1:6" x14ac:dyDescent="0.25">
      <c r="A4102" s="104">
        <v>26976</v>
      </c>
      <c r="B4102" s="104" t="s">
        <v>947</v>
      </c>
      <c r="C4102" s="104" t="s">
        <v>15050</v>
      </c>
      <c r="D4102" s="104" t="s">
        <v>15052</v>
      </c>
      <c r="E4102" s="2">
        <v>6659</v>
      </c>
      <c r="F4102" s="2">
        <v>6659</v>
      </c>
    </row>
    <row r="4103" spans="1:6" x14ac:dyDescent="0.25">
      <c r="A4103" s="104">
        <v>205786</v>
      </c>
      <c r="B4103" s="104" t="s">
        <v>947</v>
      </c>
      <c r="C4103" s="104" t="s">
        <v>5926</v>
      </c>
      <c r="D4103" s="104" t="s">
        <v>5928</v>
      </c>
      <c r="E4103" s="2">
        <v>83539</v>
      </c>
      <c r="F4103" s="2">
        <v>83539</v>
      </c>
    </row>
    <row r="4104" spans="1:6" x14ac:dyDescent="0.25">
      <c r="A4104" s="104">
        <v>467662</v>
      </c>
      <c r="B4104" s="104" t="s">
        <v>947</v>
      </c>
      <c r="C4104" s="104" t="s">
        <v>12183</v>
      </c>
      <c r="D4104" s="104" t="s">
        <v>12185</v>
      </c>
      <c r="E4104" s="2">
        <v>12076</v>
      </c>
      <c r="F4104" s="2">
        <v>12076</v>
      </c>
    </row>
    <row r="4105" spans="1:6" x14ac:dyDescent="0.25">
      <c r="A4105" s="104">
        <v>19877</v>
      </c>
      <c r="B4105" s="104" t="s">
        <v>947</v>
      </c>
      <c r="C4105" s="104" t="s">
        <v>3645</v>
      </c>
      <c r="D4105" s="104" t="s">
        <v>3647</v>
      </c>
      <c r="E4105" s="2">
        <v>172314</v>
      </c>
      <c r="F4105" s="2">
        <v>172314</v>
      </c>
    </row>
    <row r="4106" spans="1:6" x14ac:dyDescent="0.25">
      <c r="A4106" s="104">
        <v>19870</v>
      </c>
      <c r="B4106" s="104" t="s">
        <v>947</v>
      </c>
      <c r="C4106" s="104" t="s">
        <v>12180</v>
      </c>
      <c r="D4106" s="104" t="s">
        <v>12182</v>
      </c>
      <c r="E4106" s="2">
        <v>16662</v>
      </c>
      <c r="F4106" s="2">
        <v>16662</v>
      </c>
    </row>
    <row r="4107" spans="1:6" x14ac:dyDescent="0.25">
      <c r="A4107" s="104">
        <v>214107</v>
      </c>
      <c r="B4107" s="104" t="s">
        <v>947</v>
      </c>
      <c r="C4107" s="104" t="s">
        <v>12345</v>
      </c>
      <c r="D4107" s="104" t="s">
        <v>22204</v>
      </c>
      <c r="E4107" s="2">
        <v>14276</v>
      </c>
      <c r="F4107" s="2">
        <v>14276</v>
      </c>
    </row>
    <row r="4108" spans="1:6" x14ac:dyDescent="0.25">
      <c r="A4108" s="104">
        <v>20329</v>
      </c>
      <c r="B4108" s="104" t="s">
        <v>947</v>
      </c>
      <c r="C4108" s="104" t="s">
        <v>2003</v>
      </c>
      <c r="D4108" s="104" t="s">
        <v>2005</v>
      </c>
      <c r="E4108" s="2">
        <v>431093</v>
      </c>
      <c r="F4108" s="2">
        <v>431093</v>
      </c>
    </row>
    <row r="4109" spans="1:6" x14ac:dyDescent="0.25">
      <c r="A4109" s="104">
        <v>20330</v>
      </c>
      <c r="B4109" s="104" t="s">
        <v>947</v>
      </c>
      <c r="C4109" s="104" t="s">
        <v>2744</v>
      </c>
      <c r="D4109" s="104" t="s">
        <v>2746</v>
      </c>
      <c r="E4109" s="2">
        <v>253717</v>
      </c>
      <c r="F4109" s="2">
        <v>253717</v>
      </c>
    </row>
    <row r="4110" spans="1:6" x14ac:dyDescent="0.25">
      <c r="A4110" s="104">
        <v>592205</v>
      </c>
      <c r="B4110" s="104" t="s">
        <v>947</v>
      </c>
      <c r="C4110" s="104" t="s">
        <v>15744</v>
      </c>
      <c r="D4110" s="104" t="s">
        <v>15746</v>
      </c>
      <c r="E4110" s="2">
        <v>2827</v>
      </c>
      <c r="F4110" s="2">
        <v>2827</v>
      </c>
    </row>
    <row r="4111" spans="1:6" x14ac:dyDescent="0.25">
      <c r="A4111" s="104">
        <v>20334</v>
      </c>
      <c r="B4111" s="104" t="s">
        <v>947</v>
      </c>
      <c r="C4111" s="104" t="s">
        <v>3321</v>
      </c>
      <c r="D4111" s="104" t="s">
        <v>3323</v>
      </c>
      <c r="E4111" s="2">
        <v>43134</v>
      </c>
      <c r="F4111" s="2">
        <v>43134</v>
      </c>
    </row>
    <row r="4112" spans="1:6" x14ac:dyDescent="0.25">
      <c r="A4112" s="104">
        <v>20963</v>
      </c>
      <c r="B4112" s="104" t="s">
        <v>947</v>
      </c>
      <c r="C4112" s="104" t="s">
        <v>1250</v>
      </c>
      <c r="D4112" s="104" t="s">
        <v>1252</v>
      </c>
      <c r="E4112" s="2">
        <v>833545</v>
      </c>
      <c r="F4112" s="2">
        <v>833545</v>
      </c>
    </row>
    <row r="4113" spans="1:6" x14ac:dyDescent="0.25">
      <c r="A4113" s="104">
        <v>683204</v>
      </c>
      <c r="B4113" s="104" t="s">
        <v>947</v>
      </c>
      <c r="C4113" s="104" t="s">
        <v>2414</v>
      </c>
      <c r="D4113" s="104" t="s">
        <v>2416</v>
      </c>
      <c r="E4113" s="2">
        <v>304582</v>
      </c>
      <c r="F4113" s="2">
        <v>304582</v>
      </c>
    </row>
    <row r="4114" spans="1:6" x14ac:dyDescent="0.25">
      <c r="A4114" s="104">
        <v>22897</v>
      </c>
      <c r="B4114" s="104" t="s">
        <v>947</v>
      </c>
      <c r="C4114" s="104" t="s">
        <v>7315</v>
      </c>
      <c r="D4114" s="104" t="s">
        <v>7317</v>
      </c>
      <c r="E4114" s="2">
        <v>54449</v>
      </c>
      <c r="F4114" s="2">
        <v>54449</v>
      </c>
    </row>
    <row r="4115" spans="1:6" x14ac:dyDescent="0.25">
      <c r="A4115" s="104">
        <v>19774</v>
      </c>
      <c r="B4115" s="104" t="s">
        <v>947</v>
      </c>
      <c r="C4115" s="104" t="s">
        <v>11798</v>
      </c>
      <c r="D4115" s="104" t="s">
        <v>11800</v>
      </c>
      <c r="E4115" s="2">
        <v>14169</v>
      </c>
      <c r="F4115" s="2">
        <v>14169</v>
      </c>
    </row>
    <row r="4116" spans="1:6" x14ac:dyDescent="0.25">
      <c r="A4116" s="104">
        <v>25296</v>
      </c>
      <c r="B4116" s="104" t="s">
        <v>947</v>
      </c>
      <c r="C4116" s="104" t="s">
        <v>8068</v>
      </c>
      <c r="D4116" s="104" t="s">
        <v>8070</v>
      </c>
      <c r="E4116" s="2">
        <v>29099</v>
      </c>
      <c r="F4116" s="2">
        <v>29099</v>
      </c>
    </row>
    <row r="4117" spans="1:6" x14ac:dyDescent="0.25">
      <c r="A4117" s="104">
        <v>19782</v>
      </c>
      <c r="B4117" s="104" t="s">
        <v>947</v>
      </c>
      <c r="C4117" s="104" t="s">
        <v>5621</v>
      </c>
      <c r="D4117" s="104" t="s">
        <v>5623</v>
      </c>
      <c r="E4117" s="2">
        <v>57662</v>
      </c>
      <c r="F4117" s="2">
        <v>57662</v>
      </c>
    </row>
    <row r="4118" spans="1:6" x14ac:dyDescent="0.25">
      <c r="A4118" s="104">
        <v>726778</v>
      </c>
      <c r="B4118" s="104" t="s">
        <v>947</v>
      </c>
      <c r="C4118" s="104" t="s">
        <v>18197</v>
      </c>
      <c r="D4118" s="104" t="s">
        <v>18198</v>
      </c>
      <c r="E4118" s="2">
        <v>124260</v>
      </c>
      <c r="F4118" s="2">
        <v>124260</v>
      </c>
    </row>
    <row r="4119" spans="1:6" x14ac:dyDescent="0.25">
      <c r="A4119" s="104">
        <v>27226</v>
      </c>
      <c r="B4119" s="104" t="s">
        <v>947</v>
      </c>
      <c r="C4119" s="104" t="s">
        <v>7031</v>
      </c>
      <c r="D4119" s="104" t="s">
        <v>7033</v>
      </c>
      <c r="E4119" s="2">
        <v>28922</v>
      </c>
      <c r="F4119" s="2">
        <v>28922</v>
      </c>
    </row>
    <row r="4120" spans="1:6" x14ac:dyDescent="0.25">
      <c r="A4120" s="104">
        <v>27231</v>
      </c>
      <c r="B4120" s="104" t="s">
        <v>947</v>
      </c>
      <c r="C4120" s="104" t="s">
        <v>22726</v>
      </c>
      <c r="D4120" s="104" t="s">
        <v>22727</v>
      </c>
      <c r="E4120" s="2">
        <v>1611</v>
      </c>
      <c r="F4120" s="2">
        <v>1611</v>
      </c>
    </row>
    <row r="4121" spans="1:6" x14ac:dyDescent="0.25">
      <c r="A4121" s="104">
        <v>220339</v>
      </c>
      <c r="B4121" s="104" t="s">
        <v>947</v>
      </c>
      <c r="C4121" s="104" t="s">
        <v>10603</v>
      </c>
      <c r="D4121" s="104" t="s">
        <v>10605</v>
      </c>
      <c r="E4121" s="2">
        <v>44955</v>
      </c>
      <c r="F4121" s="2">
        <v>44955</v>
      </c>
    </row>
    <row r="4122" spans="1:6" x14ac:dyDescent="0.25">
      <c r="A4122" s="104">
        <v>26861</v>
      </c>
      <c r="B4122" s="104" t="s">
        <v>947</v>
      </c>
      <c r="C4122" s="104" t="s">
        <v>7645</v>
      </c>
      <c r="D4122" s="104" t="s">
        <v>7647</v>
      </c>
      <c r="E4122" s="2">
        <v>39465</v>
      </c>
      <c r="F4122" s="2">
        <v>39465</v>
      </c>
    </row>
    <row r="4123" spans="1:6" x14ac:dyDescent="0.25">
      <c r="A4123" s="104">
        <v>26848</v>
      </c>
      <c r="B4123" s="104" t="s">
        <v>947</v>
      </c>
      <c r="C4123" s="104" t="s">
        <v>1637</v>
      </c>
      <c r="D4123" s="104" t="s">
        <v>1639</v>
      </c>
      <c r="E4123" s="2">
        <v>402028</v>
      </c>
      <c r="F4123" s="2">
        <v>402028</v>
      </c>
    </row>
    <row r="4124" spans="1:6" x14ac:dyDescent="0.25">
      <c r="A4124" s="104">
        <v>681505</v>
      </c>
      <c r="B4124" s="104" t="s">
        <v>947</v>
      </c>
      <c r="C4124" s="104" t="s">
        <v>13304</v>
      </c>
      <c r="D4124" s="104" t="s">
        <v>13306</v>
      </c>
      <c r="E4124" s="2">
        <v>5469</v>
      </c>
      <c r="F4124" s="2">
        <v>5469</v>
      </c>
    </row>
    <row r="4125" spans="1:6" x14ac:dyDescent="0.25">
      <c r="A4125" s="104">
        <v>26862</v>
      </c>
      <c r="B4125" s="104" t="s">
        <v>947</v>
      </c>
      <c r="C4125" s="104" t="s">
        <v>22125</v>
      </c>
      <c r="D4125" s="104" t="s">
        <v>22126</v>
      </c>
      <c r="E4125" s="2">
        <v>8927</v>
      </c>
      <c r="F4125" s="2">
        <v>8927</v>
      </c>
    </row>
    <row r="4126" spans="1:6" x14ac:dyDescent="0.25">
      <c r="A4126" s="104">
        <v>27283</v>
      </c>
      <c r="B4126" s="104" t="s">
        <v>947</v>
      </c>
      <c r="C4126" s="104" t="s">
        <v>2216</v>
      </c>
      <c r="D4126" s="104" t="s">
        <v>2218</v>
      </c>
      <c r="E4126" s="2">
        <v>246680</v>
      </c>
      <c r="F4126" s="2">
        <v>246680</v>
      </c>
    </row>
    <row r="4127" spans="1:6" x14ac:dyDescent="0.25">
      <c r="A4127" s="104">
        <v>27284</v>
      </c>
      <c r="B4127" s="104" t="s">
        <v>947</v>
      </c>
      <c r="C4127" s="104" t="s">
        <v>22728</v>
      </c>
      <c r="D4127" s="104" t="s">
        <v>22729</v>
      </c>
      <c r="E4127" s="2">
        <v>5571</v>
      </c>
      <c r="F4127" s="2">
        <v>5571</v>
      </c>
    </row>
    <row r="4128" spans="1:6" x14ac:dyDescent="0.25">
      <c r="A4128" s="104">
        <v>27285</v>
      </c>
      <c r="B4128" s="104" t="s">
        <v>947</v>
      </c>
      <c r="C4128" s="104" t="s">
        <v>8923</v>
      </c>
      <c r="D4128" s="104" t="s">
        <v>8925</v>
      </c>
      <c r="E4128" s="2">
        <v>37814</v>
      </c>
      <c r="F4128" s="2">
        <v>37814</v>
      </c>
    </row>
    <row r="4129" spans="1:6" x14ac:dyDescent="0.25">
      <c r="A4129" s="104">
        <v>22849</v>
      </c>
      <c r="B4129" s="104" t="s">
        <v>947</v>
      </c>
      <c r="C4129" s="104" t="s">
        <v>13477</v>
      </c>
      <c r="D4129" s="104" t="s">
        <v>13479</v>
      </c>
      <c r="E4129" s="2">
        <v>11015</v>
      </c>
      <c r="F4129" s="2">
        <v>11015</v>
      </c>
    </row>
    <row r="4130" spans="1:6" x14ac:dyDescent="0.25">
      <c r="A4130" s="104">
        <v>833660</v>
      </c>
      <c r="B4130" s="104" t="s">
        <v>947</v>
      </c>
      <c r="C4130" s="104" t="s">
        <v>21793</v>
      </c>
      <c r="D4130" s="104" t="s">
        <v>21794</v>
      </c>
      <c r="E4130" s="2">
        <v>4495</v>
      </c>
      <c r="F4130" s="2">
        <v>4495</v>
      </c>
    </row>
    <row r="4131" spans="1:6" x14ac:dyDescent="0.25">
      <c r="A4131" s="104">
        <v>470606</v>
      </c>
      <c r="B4131" s="104" t="s">
        <v>947</v>
      </c>
      <c r="C4131" s="104" t="s">
        <v>15738</v>
      </c>
      <c r="D4131" s="104" t="s">
        <v>15740</v>
      </c>
      <c r="E4131" s="2">
        <v>1032</v>
      </c>
      <c r="F4131" s="2">
        <v>1032</v>
      </c>
    </row>
    <row r="4132" spans="1:6" x14ac:dyDescent="0.25">
      <c r="A4132" s="104">
        <v>22862</v>
      </c>
      <c r="B4132" s="104" t="s">
        <v>947</v>
      </c>
      <c r="C4132" s="104" t="s">
        <v>7552</v>
      </c>
      <c r="D4132" s="104" t="s">
        <v>7554</v>
      </c>
      <c r="E4132" s="2">
        <v>33346</v>
      </c>
      <c r="F4132" s="2">
        <v>33346</v>
      </c>
    </row>
    <row r="4133" spans="1:6" x14ac:dyDescent="0.25">
      <c r="A4133" s="104">
        <v>22851</v>
      </c>
      <c r="B4133" s="104" t="s">
        <v>947</v>
      </c>
      <c r="C4133" s="104" t="s">
        <v>9019</v>
      </c>
      <c r="D4133" s="104" t="s">
        <v>9021</v>
      </c>
      <c r="E4133" s="2">
        <v>21285</v>
      </c>
      <c r="F4133" s="2">
        <v>21285</v>
      </c>
    </row>
    <row r="4134" spans="1:6" x14ac:dyDescent="0.25">
      <c r="A4134" s="104">
        <v>22853</v>
      </c>
      <c r="B4134" s="104" t="s">
        <v>947</v>
      </c>
      <c r="C4134" s="104" t="s">
        <v>16238</v>
      </c>
      <c r="D4134" s="104" t="s">
        <v>16240</v>
      </c>
      <c r="E4134" s="2">
        <v>6111</v>
      </c>
      <c r="F4134" s="2">
        <v>6111</v>
      </c>
    </row>
    <row r="4135" spans="1:6" x14ac:dyDescent="0.25">
      <c r="A4135" s="104">
        <v>22863</v>
      </c>
      <c r="B4135" s="104" t="s">
        <v>947</v>
      </c>
      <c r="C4135" s="104" t="s">
        <v>15362</v>
      </c>
      <c r="D4135" s="104" t="s">
        <v>15364</v>
      </c>
      <c r="E4135" s="2">
        <v>4949</v>
      </c>
      <c r="F4135" s="2">
        <v>4949</v>
      </c>
    </row>
    <row r="4136" spans="1:6" x14ac:dyDescent="0.25">
      <c r="A4136" s="104">
        <v>28309</v>
      </c>
      <c r="B4136" s="104" t="s">
        <v>947</v>
      </c>
      <c r="C4136" s="104" t="s">
        <v>5420</v>
      </c>
      <c r="D4136" s="104" t="s">
        <v>5422</v>
      </c>
      <c r="E4136" s="2">
        <v>46434</v>
      </c>
      <c r="F4136" s="2">
        <v>46434</v>
      </c>
    </row>
    <row r="4137" spans="1:6" x14ac:dyDescent="0.25">
      <c r="A4137" s="104">
        <v>22864</v>
      </c>
      <c r="B4137" s="104" t="s">
        <v>947</v>
      </c>
      <c r="C4137" s="104" t="s">
        <v>16434</v>
      </c>
      <c r="D4137" s="104" t="s">
        <v>16436</v>
      </c>
      <c r="E4137" s="2">
        <v>3551</v>
      </c>
      <c r="F4137" s="2">
        <v>3551</v>
      </c>
    </row>
    <row r="4138" spans="1:6" x14ac:dyDescent="0.25">
      <c r="A4138" s="104">
        <v>27243</v>
      </c>
      <c r="B4138" s="104" t="s">
        <v>947</v>
      </c>
      <c r="C4138" s="104" t="s">
        <v>21094</v>
      </c>
      <c r="D4138" s="104" t="s">
        <v>22730</v>
      </c>
      <c r="E4138" s="2">
        <v>27164</v>
      </c>
      <c r="F4138" s="2">
        <v>27164</v>
      </c>
    </row>
    <row r="4139" spans="1:6" x14ac:dyDescent="0.25">
      <c r="A4139" s="104">
        <v>19867</v>
      </c>
      <c r="B4139" s="104" t="s">
        <v>947</v>
      </c>
      <c r="C4139" s="104" t="s">
        <v>11220</v>
      </c>
      <c r="D4139" s="104" t="s">
        <v>11222</v>
      </c>
      <c r="E4139" s="2">
        <v>25269</v>
      </c>
      <c r="F4139" s="2">
        <v>25269</v>
      </c>
    </row>
    <row r="4140" spans="1:6" x14ac:dyDescent="0.25">
      <c r="A4140" s="104">
        <v>19861</v>
      </c>
      <c r="B4140" s="104" t="s">
        <v>947</v>
      </c>
      <c r="C4140" s="104" t="s">
        <v>1751</v>
      </c>
      <c r="D4140" s="104" t="s">
        <v>1753</v>
      </c>
      <c r="E4140" s="2">
        <v>319145</v>
      </c>
      <c r="F4140" s="2">
        <v>319145</v>
      </c>
    </row>
    <row r="4141" spans="1:6" x14ac:dyDescent="0.25">
      <c r="A4141" s="104">
        <v>19866</v>
      </c>
      <c r="B4141" s="104" t="s">
        <v>947</v>
      </c>
      <c r="C4141" s="104" t="s">
        <v>8680</v>
      </c>
      <c r="D4141" s="104" t="s">
        <v>8682</v>
      </c>
      <c r="E4141" s="2">
        <v>30161</v>
      </c>
      <c r="F4141" s="2">
        <v>30161</v>
      </c>
    </row>
    <row r="4142" spans="1:6" x14ac:dyDescent="0.25">
      <c r="A4142" s="104">
        <v>19864</v>
      </c>
      <c r="B4142" s="104" t="s">
        <v>947</v>
      </c>
      <c r="C4142" s="104" t="s">
        <v>13533</v>
      </c>
      <c r="D4142" s="104" t="s">
        <v>13535</v>
      </c>
      <c r="E4142" s="2">
        <v>8444</v>
      </c>
      <c r="F4142" s="2">
        <v>8444</v>
      </c>
    </row>
    <row r="4143" spans="1:6" x14ac:dyDescent="0.25">
      <c r="A4143" s="104">
        <v>20272</v>
      </c>
      <c r="B4143" s="104" t="s">
        <v>947</v>
      </c>
      <c r="C4143" s="104" t="s">
        <v>2033</v>
      </c>
      <c r="D4143" s="104" t="s">
        <v>21604</v>
      </c>
      <c r="E4143" s="2">
        <v>304223</v>
      </c>
      <c r="F4143" s="2">
        <v>304223</v>
      </c>
    </row>
    <row r="4144" spans="1:6" x14ac:dyDescent="0.25">
      <c r="A4144" s="104">
        <v>891544</v>
      </c>
      <c r="B4144" s="104" t="s">
        <v>947</v>
      </c>
      <c r="C4144" s="104" t="s">
        <v>22731</v>
      </c>
      <c r="D4144" s="104" t="s">
        <v>22732</v>
      </c>
      <c r="E4144" s="2">
        <v>2755</v>
      </c>
      <c r="F4144" s="2">
        <v>2755</v>
      </c>
    </row>
    <row r="4145" spans="1:6" x14ac:dyDescent="0.25">
      <c r="A4145" s="104">
        <v>20966</v>
      </c>
      <c r="B4145" s="104" t="s">
        <v>947</v>
      </c>
      <c r="C4145" s="104" t="s">
        <v>1880</v>
      </c>
      <c r="D4145" s="104" t="s">
        <v>1882</v>
      </c>
      <c r="E4145" s="2">
        <v>464074</v>
      </c>
      <c r="F4145" s="2">
        <v>464074</v>
      </c>
    </row>
    <row r="4146" spans="1:6" x14ac:dyDescent="0.25">
      <c r="A4146" s="104">
        <v>214469</v>
      </c>
      <c r="B4146" s="104" t="s">
        <v>947</v>
      </c>
      <c r="C4146" s="104" t="s">
        <v>7978</v>
      </c>
      <c r="D4146" s="104" t="s">
        <v>7980</v>
      </c>
      <c r="E4146" s="2">
        <v>27551</v>
      </c>
      <c r="F4146" s="2">
        <v>27551</v>
      </c>
    </row>
    <row r="4147" spans="1:6" x14ac:dyDescent="0.25">
      <c r="A4147" s="104">
        <v>131146</v>
      </c>
      <c r="B4147" s="104" t="s">
        <v>947</v>
      </c>
      <c r="C4147" s="104" t="s">
        <v>4387</v>
      </c>
      <c r="D4147" s="104" t="s">
        <v>4389</v>
      </c>
      <c r="E4147" s="2">
        <v>109280</v>
      </c>
      <c r="F4147" s="2">
        <v>109280</v>
      </c>
    </row>
    <row r="4148" spans="1:6" x14ac:dyDescent="0.25">
      <c r="A4148" s="104">
        <v>131144</v>
      </c>
      <c r="B4148" s="104" t="s">
        <v>947</v>
      </c>
      <c r="C4148" s="104" t="s">
        <v>7237</v>
      </c>
      <c r="D4148" s="104" t="s">
        <v>7239</v>
      </c>
      <c r="E4148" s="2">
        <v>35049</v>
      </c>
      <c r="F4148" s="2">
        <v>35049</v>
      </c>
    </row>
    <row r="4149" spans="1:6" x14ac:dyDescent="0.25">
      <c r="A4149" s="104">
        <v>131143</v>
      </c>
      <c r="B4149" s="104" t="s">
        <v>947</v>
      </c>
      <c r="C4149" s="104" t="s">
        <v>15275</v>
      </c>
      <c r="D4149" s="104" t="s">
        <v>15277</v>
      </c>
      <c r="E4149" s="2">
        <v>2237</v>
      </c>
      <c r="F4149" s="2">
        <v>2237</v>
      </c>
    </row>
    <row r="4150" spans="1:6" x14ac:dyDescent="0.25">
      <c r="A4150" s="104">
        <v>131145</v>
      </c>
      <c r="B4150" s="104" t="s">
        <v>947</v>
      </c>
      <c r="C4150" s="104" t="s">
        <v>11376</v>
      </c>
      <c r="D4150" s="104" t="s">
        <v>11378</v>
      </c>
      <c r="E4150" s="2">
        <v>30807</v>
      </c>
      <c r="F4150" s="2">
        <v>30807</v>
      </c>
    </row>
    <row r="4151" spans="1:6" x14ac:dyDescent="0.25">
      <c r="A4151" s="104">
        <v>578314</v>
      </c>
      <c r="B4151" s="104" t="s">
        <v>947</v>
      </c>
      <c r="C4151" s="104" t="s">
        <v>9684</v>
      </c>
      <c r="D4151" s="104" t="s">
        <v>9686</v>
      </c>
      <c r="E4151" s="2">
        <v>5030</v>
      </c>
      <c r="F4151" s="2">
        <v>5030</v>
      </c>
    </row>
    <row r="4152" spans="1:6" x14ac:dyDescent="0.25">
      <c r="A4152" s="104">
        <v>24919</v>
      </c>
      <c r="B4152" s="104" t="s">
        <v>947</v>
      </c>
      <c r="C4152" s="104" t="s">
        <v>4811</v>
      </c>
      <c r="D4152" s="104" t="s">
        <v>4813</v>
      </c>
      <c r="E4152" s="2">
        <v>100844</v>
      </c>
      <c r="F4152" s="2">
        <v>100844</v>
      </c>
    </row>
    <row r="4153" spans="1:6" x14ac:dyDescent="0.25">
      <c r="A4153" s="104">
        <v>769565</v>
      </c>
      <c r="B4153" s="104" t="s">
        <v>947</v>
      </c>
      <c r="C4153" s="104" t="s">
        <v>12925</v>
      </c>
      <c r="D4153" s="104" t="s">
        <v>12927</v>
      </c>
      <c r="E4153" s="2">
        <v>8839</v>
      </c>
      <c r="F4153" s="2">
        <v>8839</v>
      </c>
    </row>
    <row r="4154" spans="1:6" x14ac:dyDescent="0.25">
      <c r="A4154" s="104">
        <v>29149</v>
      </c>
      <c r="B4154" s="104" t="s">
        <v>947</v>
      </c>
      <c r="C4154" s="104" t="s">
        <v>1850</v>
      </c>
      <c r="D4154" s="104" t="s">
        <v>1852</v>
      </c>
      <c r="E4154" s="2">
        <v>222344</v>
      </c>
      <c r="F4154" s="2">
        <v>222344</v>
      </c>
    </row>
    <row r="4155" spans="1:6" x14ac:dyDescent="0.25">
      <c r="A4155" s="104">
        <v>609529</v>
      </c>
      <c r="B4155" s="104" t="s">
        <v>947</v>
      </c>
      <c r="C4155" s="104" t="s">
        <v>12342</v>
      </c>
      <c r="D4155" s="104" t="s">
        <v>12344</v>
      </c>
      <c r="E4155" s="2">
        <v>10127</v>
      </c>
      <c r="F4155" s="2">
        <v>10127</v>
      </c>
    </row>
    <row r="4156" spans="1:6" x14ac:dyDescent="0.25">
      <c r="A4156" s="104">
        <v>572666</v>
      </c>
      <c r="B4156" s="104" t="s">
        <v>947</v>
      </c>
      <c r="C4156" s="104" t="s">
        <v>7402</v>
      </c>
      <c r="D4156" s="104" t="s">
        <v>7404</v>
      </c>
      <c r="E4156" s="2">
        <v>12976</v>
      </c>
      <c r="F4156" s="2">
        <v>12976</v>
      </c>
    </row>
    <row r="4157" spans="1:6" x14ac:dyDescent="0.25">
      <c r="A4157" s="104">
        <v>113893</v>
      </c>
      <c r="B4157" s="104" t="s">
        <v>947</v>
      </c>
      <c r="C4157" s="104" t="s">
        <v>5630</v>
      </c>
      <c r="D4157" s="104" t="s">
        <v>22183</v>
      </c>
      <c r="E4157" s="2">
        <v>75418</v>
      </c>
      <c r="F4157" s="2">
        <v>75418</v>
      </c>
    </row>
    <row r="4158" spans="1:6" x14ac:dyDescent="0.25">
      <c r="A4158" s="104">
        <v>709083</v>
      </c>
      <c r="B4158" s="104" t="s">
        <v>947</v>
      </c>
      <c r="C4158" s="104" t="s">
        <v>9285</v>
      </c>
      <c r="D4158" s="104" t="s">
        <v>9287</v>
      </c>
      <c r="E4158" s="2">
        <v>28525</v>
      </c>
      <c r="F4158" s="2">
        <v>28525</v>
      </c>
    </row>
    <row r="4159" spans="1:6" x14ac:dyDescent="0.25">
      <c r="A4159" s="104">
        <v>27369</v>
      </c>
      <c r="B4159" s="104" t="s">
        <v>947</v>
      </c>
      <c r="C4159" s="104" t="s">
        <v>13241</v>
      </c>
      <c r="D4159" s="104" t="s">
        <v>13243</v>
      </c>
      <c r="E4159" s="2">
        <v>14110</v>
      </c>
      <c r="F4159" s="2">
        <v>14110</v>
      </c>
    </row>
    <row r="4160" spans="1:6" x14ac:dyDescent="0.25">
      <c r="A4160" s="104">
        <v>22701</v>
      </c>
      <c r="B4160" s="104" t="s">
        <v>947</v>
      </c>
      <c r="C4160" s="104" t="s">
        <v>16458</v>
      </c>
      <c r="D4160" s="104" t="s">
        <v>16459</v>
      </c>
      <c r="E4160" s="2">
        <v>0</v>
      </c>
      <c r="F4160" s="2">
        <v>0</v>
      </c>
    </row>
    <row r="4161" spans="1:6" x14ac:dyDescent="0.25">
      <c r="A4161" s="104">
        <v>25404</v>
      </c>
      <c r="B4161" s="104" t="s">
        <v>947</v>
      </c>
      <c r="C4161" s="104" t="s">
        <v>8941</v>
      </c>
      <c r="D4161" s="104" t="s">
        <v>8943</v>
      </c>
      <c r="E4161" s="2">
        <v>140425</v>
      </c>
      <c r="F4161" s="2">
        <v>140425</v>
      </c>
    </row>
    <row r="4162" spans="1:6" x14ac:dyDescent="0.25">
      <c r="A4162" s="104">
        <v>25406</v>
      </c>
      <c r="B4162" s="104" t="s">
        <v>947</v>
      </c>
      <c r="C4162" s="104" t="s">
        <v>21980</v>
      </c>
      <c r="D4162" s="104" t="s">
        <v>21981</v>
      </c>
      <c r="E4162" s="2">
        <v>0</v>
      </c>
      <c r="F4162" s="2">
        <v>0</v>
      </c>
    </row>
    <row r="4163" spans="1:6" x14ac:dyDescent="0.25">
      <c r="A4163" s="104">
        <v>20562</v>
      </c>
      <c r="B4163" s="104" t="s">
        <v>947</v>
      </c>
      <c r="C4163" s="104" t="s">
        <v>6744</v>
      </c>
      <c r="D4163" s="104" t="s">
        <v>6746</v>
      </c>
      <c r="E4163" s="2">
        <v>153921</v>
      </c>
      <c r="F4163" s="2">
        <v>153921</v>
      </c>
    </row>
    <row r="4164" spans="1:6" x14ac:dyDescent="0.25">
      <c r="A4164" s="104">
        <v>442518</v>
      </c>
      <c r="B4164" s="104" t="s">
        <v>947</v>
      </c>
      <c r="C4164" s="104" t="s">
        <v>7819</v>
      </c>
      <c r="D4164" s="104" t="s">
        <v>7821</v>
      </c>
      <c r="E4164" s="2">
        <v>11257</v>
      </c>
      <c r="F4164" s="2">
        <v>11257</v>
      </c>
    </row>
    <row r="4165" spans="1:6" x14ac:dyDescent="0.25">
      <c r="A4165" s="104">
        <v>191944</v>
      </c>
      <c r="B4165" s="104" t="s">
        <v>947</v>
      </c>
      <c r="C4165" s="104" t="s">
        <v>7903</v>
      </c>
      <c r="D4165" s="104" t="s">
        <v>7905</v>
      </c>
      <c r="E4165" s="2">
        <v>36977</v>
      </c>
      <c r="F4165" s="2">
        <v>36977</v>
      </c>
    </row>
    <row r="4166" spans="1:6" x14ac:dyDescent="0.25">
      <c r="A4166" s="104">
        <v>25792</v>
      </c>
      <c r="B4166" s="104" t="s">
        <v>947</v>
      </c>
      <c r="C4166" s="104" t="s">
        <v>15204</v>
      </c>
      <c r="D4166" s="104" t="s">
        <v>15206</v>
      </c>
      <c r="E4166" s="2">
        <v>2927</v>
      </c>
      <c r="F4166" s="2">
        <v>2927</v>
      </c>
    </row>
    <row r="4167" spans="1:6" x14ac:dyDescent="0.25">
      <c r="A4167" s="104">
        <v>577892</v>
      </c>
      <c r="B4167" s="104" t="s">
        <v>947</v>
      </c>
      <c r="C4167" s="104" t="s">
        <v>11961</v>
      </c>
      <c r="D4167" s="104" t="s">
        <v>11963</v>
      </c>
      <c r="E4167" s="2">
        <v>18594</v>
      </c>
      <c r="F4167" s="2">
        <v>18594</v>
      </c>
    </row>
    <row r="4168" spans="1:6" x14ac:dyDescent="0.25">
      <c r="A4168" s="104">
        <v>25793</v>
      </c>
      <c r="B4168" s="104" t="s">
        <v>947</v>
      </c>
      <c r="C4168" s="104" t="s">
        <v>2906</v>
      </c>
      <c r="D4168" s="104" t="s">
        <v>2908</v>
      </c>
      <c r="E4168" s="2">
        <v>201449</v>
      </c>
      <c r="F4168" s="2">
        <v>201449</v>
      </c>
    </row>
    <row r="4169" spans="1:6" x14ac:dyDescent="0.25">
      <c r="A4169" s="104">
        <v>23032</v>
      </c>
      <c r="B4169" s="104" t="s">
        <v>947</v>
      </c>
      <c r="C4169" s="104" t="s">
        <v>1442</v>
      </c>
      <c r="D4169" s="104" t="s">
        <v>1444</v>
      </c>
      <c r="E4169" s="2">
        <v>540965</v>
      </c>
      <c r="F4169" s="2">
        <v>540965</v>
      </c>
    </row>
    <row r="4170" spans="1:6" x14ac:dyDescent="0.25">
      <c r="A4170" s="104">
        <v>167893</v>
      </c>
      <c r="B4170" s="104" t="s">
        <v>947</v>
      </c>
      <c r="C4170" s="104" t="s">
        <v>4363</v>
      </c>
      <c r="D4170" s="104" t="s">
        <v>4365</v>
      </c>
      <c r="E4170" s="2">
        <v>91494</v>
      </c>
      <c r="F4170" s="2">
        <v>91494</v>
      </c>
    </row>
    <row r="4171" spans="1:6" x14ac:dyDescent="0.25">
      <c r="A4171" s="104">
        <v>23168</v>
      </c>
      <c r="B4171" s="104" t="s">
        <v>947</v>
      </c>
      <c r="C4171" s="104" t="s">
        <v>8278</v>
      </c>
      <c r="D4171" s="104" t="s">
        <v>8280</v>
      </c>
      <c r="E4171" s="2">
        <v>39659</v>
      </c>
      <c r="F4171" s="2">
        <v>39659</v>
      </c>
    </row>
    <row r="4172" spans="1:6" x14ac:dyDescent="0.25">
      <c r="A4172" s="104">
        <v>23172</v>
      </c>
      <c r="B4172" s="104" t="s">
        <v>947</v>
      </c>
      <c r="C4172" s="104" t="s">
        <v>1937</v>
      </c>
      <c r="D4172" s="104" t="s">
        <v>1939</v>
      </c>
      <c r="E4172" s="2">
        <v>234914</v>
      </c>
      <c r="F4172" s="2">
        <v>234914</v>
      </c>
    </row>
    <row r="4173" spans="1:6" x14ac:dyDescent="0.25">
      <c r="A4173" s="104">
        <v>23039</v>
      </c>
      <c r="B4173" s="104" t="s">
        <v>947</v>
      </c>
      <c r="C4173" s="104" t="s">
        <v>4075</v>
      </c>
      <c r="D4173" s="104" t="s">
        <v>4077</v>
      </c>
      <c r="E4173" s="2">
        <v>101309</v>
      </c>
      <c r="F4173" s="2">
        <v>101309</v>
      </c>
    </row>
    <row r="4174" spans="1:6" x14ac:dyDescent="0.25">
      <c r="A4174" s="104">
        <v>23040</v>
      </c>
      <c r="B4174" s="104" t="s">
        <v>947</v>
      </c>
      <c r="C4174" s="104" t="s">
        <v>2501</v>
      </c>
      <c r="D4174" s="104" t="s">
        <v>2503</v>
      </c>
      <c r="E4174" s="2">
        <v>184525</v>
      </c>
      <c r="F4174" s="2">
        <v>184525</v>
      </c>
    </row>
    <row r="4175" spans="1:6" x14ac:dyDescent="0.25">
      <c r="A4175" s="104">
        <v>23072</v>
      </c>
      <c r="B4175" s="104" t="s">
        <v>947</v>
      </c>
      <c r="C4175" s="104" t="s">
        <v>11283</v>
      </c>
      <c r="D4175" s="104" t="s">
        <v>11285</v>
      </c>
      <c r="E4175" s="2">
        <v>30805</v>
      </c>
      <c r="F4175" s="2">
        <v>30805</v>
      </c>
    </row>
    <row r="4176" spans="1:6" x14ac:dyDescent="0.25">
      <c r="A4176" s="104">
        <v>23043</v>
      </c>
      <c r="B4176" s="104" t="s">
        <v>947</v>
      </c>
      <c r="C4176" s="104" t="s">
        <v>7459</v>
      </c>
      <c r="D4176" s="104" t="s">
        <v>7461</v>
      </c>
      <c r="E4176" s="2">
        <v>32646</v>
      </c>
      <c r="F4176" s="2">
        <v>32646</v>
      </c>
    </row>
    <row r="4177" spans="1:6" x14ac:dyDescent="0.25">
      <c r="A4177" s="104">
        <v>710990</v>
      </c>
      <c r="B4177" s="104" t="s">
        <v>947</v>
      </c>
      <c r="C4177" s="104" t="s">
        <v>13595</v>
      </c>
      <c r="D4177" s="104" t="s">
        <v>13597</v>
      </c>
      <c r="E4177" s="2">
        <v>8816</v>
      </c>
      <c r="F4177" s="2">
        <v>8816</v>
      </c>
    </row>
    <row r="4178" spans="1:6" x14ac:dyDescent="0.25">
      <c r="A4178" s="104">
        <v>23044</v>
      </c>
      <c r="B4178" s="104" t="s">
        <v>947</v>
      </c>
      <c r="C4178" s="104" t="s">
        <v>5546</v>
      </c>
      <c r="D4178" s="104" t="s">
        <v>5548</v>
      </c>
      <c r="E4178" s="2">
        <v>28629</v>
      </c>
      <c r="F4178" s="2">
        <v>28629</v>
      </c>
    </row>
    <row r="4179" spans="1:6" x14ac:dyDescent="0.25">
      <c r="A4179" s="104">
        <v>462262</v>
      </c>
      <c r="B4179" s="104" t="s">
        <v>947</v>
      </c>
      <c r="C4179" s="104" t="s">
        <v>16741</v>
      </c>
      <c r="D4179" s="104" t="s">
        <v>22733</v>
      </c>
      <c r="E4179" s="2">
        <v>4406</v>
      </c>
      <c r="F4179" s="2">
        <v>4406</v>
      </c>
    </row>
    <row r="4180" spans="1:6" x14ac:dyDescent="0.25">
      <c r="A4180" s="104">
        <v>720526</v>
      </c>
      <c r="B4180" s="104" t="s">
        <v>947</v>
      </c>
      <c r="C4180" s="104" t="s">
        <v>16117</v>
      </c>
      <c r="D4180" s="104" t="s">
        <v>16119</v>
      </c>
      <c r="E4180" s="2">
        <v>4384</v>
      </c>
      <c r="F4180" s="2">
        <v>4384</v>
      </c>
    </row>
    <row r="4181" spans="1:6" x14ac:dyDescent="0.25">
      <c r="A4181" s="104">
        <v>207354</v>
      </c>
      <c r="B4181" s="104" t="s">
        <v>947</v>
      </c>
      <c r="C4181" s="104" t="s">
        <v>7043</v>
      </c>
      <c r="D4181" s="104" t="s">
        <v>7045</v>
      </c>
      <c r="E4181" s="2">
        <v>49719</v>
      </c>
      <c r="F4181" s="2">
        <v>49719</v>
      </c>
    </row>
    <row r="4182" spans="1:6" x14ac:dyDescent="0.25">
      <c r="A4182" s="104">
        <v>163783</v>
      </c>
      <c r="B4182" s="104" t="s">
        <v>947</v>
      </c>
      <c r="C4182" s="104" t="s">
        <v>1095</v>
      </c>
      <c r="D4182" s="104" t="s">
        <v>1097</v>
      </c>
      <c r="E4182" s="2">
        <v>283240</v>
      </c>
      <c r="F4182" s="2">
        <v>283240</v>
      </c>
    </row>
    <row r="4183" spans="1:6" x14ac:dyDescent="0.25">
      <c r="A4183" s="104">
        <v>705154</v>
      </c>
      <c r="B4183" s="104" t="s">
        <v>947</v>
      </c>
      <c r="C4183" s="104" t="s">
        <v>16362</v>
      </c>
      <c r="D4183" s="104" t="s">
        <v>16364</v>
      </c>
      <c r="E4183" s="2">
        <v>13966</v>
      </c>
      <c r="F4183" s="2">
        <v>13966</v>
      </c>
    </row>
    <row r="4184" spans="1:6" x14ac:dyDescent="0.25">
      <c r="A4184" s="104">
        <v>600591</v>
      </c>
      <c r="B4184" s="104" t="s">
        <v>947</v>
      </c>
      <c r="C4184" s="104" t="s">
        <v>11606</v>
      </c>
      <c r="D4184" s="104" t="s">
        <v>11608</v>
      </c>
      <c r="E4184" s="2">
        <v>20638</v>
      </c>
      <c r="F4184" s="2">
        <v>20638</v>
      </c>
    </row>
    <row r="4185" spans="1:6" x14ac:dyDescent="0.25">
      <c r="A4185" s="104">
        <v>23080</v>
      </c>
      <c r="B4185" s="104" t="s">
        <v>947</v>
      </c>
      <c r="C4185" s="104" t="s">
        <v>1436</v>
      </c>
      <c r="D4185" s="104" t="s">
        <v>1438</v>
      </c>
      <c r="E4185" s="2">
        <v>485815</v>
      </c>
      <c r="F4185" s="2">
        <v>485815</v>
      </c>
    </row>
    <row r="4186" spans="1:6" x14ac:dyDescent="0.25">
      <c r="A4186" s="104">
        <v>581781</v>
      </c>
      <c r="B4186" s="104" t="s">
        <v>947</v>
      </c>
      <c r="C4186" s="104" t="s">
        <v>16559</v>
      </c>
      <c r="D4186" s="104" t="s">
        <v>16561</v>
      </c>
      <c r="E4186" s="2">
        <v>5727</v>
      </c>
      <c r="F4186" s="2">
        <v>5727</v>
      </c>
    </row>
    <row r="4187" spans="1:6" x14ac:dyDescent="0.25">
      <c r="A4187" s="104">
        <v>695419</v>
      </c>
      <c r="B4187" s="104" t="s">
        <v>947</v>
      </c>
      <c r="C4187" s="104" t="s">
        <v>3447</v>
      </c>
      <c r="D4187" s="104" t="s">
        <v>3449</v>
      </c>
      <c r="E4187" s="2">
        <v>319267</v>
      </c>
      <c r="F4187" s="2">
        <v>319267</v>
      </c>
    </row>
    <row r="4188" spans="1:6" x14ac:dyDescent="0.25">
      <c r="A4188" s="104">
        <v>23047</v>
      </c>
      <c r="B4188" s="104" t="s">
        <v>947</v>
      </c>
      <c r="C4188" s="104" t="s">
        <v>9932</v>
      </c>
      <c r="D4188" s="104" t="s">
        <v>9934</v>
      </c>
      <c r="E4188" s="2">
        <v>21503</v>
      </c>
      <c r="F4188" s="2">
        <v>21503</v>
      </c>
    </row>
    <row r="4189" spans="1:6" x14ac:dyDescent="0.25">
      <c r="A4189" s="104">
        <v>23060</v>
      </c>
      <c r="B4189" s="104" t="s">
        <v>947</v>
      </c>
      <c r="C4189" s="104" t="s">
        <v>12862</v>
      </c>
      <c r="D4189" s="104" t="s">
        <v>12864</v>
      </c>
      <c r="E4189" s="2">
        <v>13005</v>
      </c>
      <c r="F4189" s="2">
        <v>13005</v>
      </c>
    </row>
    <row r="4190" spans="1:6" x14ac:dyDescent="0.25">
      <c r="A4190" s="104">
        <v>23064</v>
      </c>
      <c r="B4190" s="104" t="s">
        <v>947</v>
      </c>
      <c r="C4190" s="104" t="s">
        <v>5681</v>
      </c>
      <c r="D4190" s="104" t="s">
        <v>5683</v>
      </c>
      <c r="E4190" s="2">
        <v>83743</v>
      </c>
      <c r="F4190" s="2">
        <v>83743</v>
      </c>
    </row>
    <row r="4191" spans="1:6" x14ac:dyDescent="0.25">
      <c r="A4191" s="104">
        <v>23048</v>
      </c>
      <c r="B4191" s="104" t="s">
        <v>947</v>
      </c>
      <c r="C4191" s="104" t="s">
        <v>8071</v>
      </c>
      <c r="D4191" s="104" t="s">
        <v>8073</v>
      </c>
      <c r="E4191" s="2">
        <v>31576</v>
      </c>
      <c r="F4191" s="2">
        <v>31576</v>
      </c>
    </row>
    <row r="4192" spans="1:6" x14ac:dyDescent="0.25">
      <c r="A4192" s="104">
        <v>23049</v>
      </c>
      <c r="B4192" s="104" t="s">
        <v>947</v>
      </c>
      <c r="C4192" s="104" t="s">
        <v>8044</v>
      </c>
      <c r="D4192" s="104" t="s">
        <v>8046</v>
      </c>
      <c r="E4192" s="2">
        <v>29512</v>
      </c>
      <c r="F4192" s="2">
        <v>29512</v>
      </c>
    </row>
    <row r="4193" spans="1:6" x14ac:dyDescent="0.25">
      <c r="A4193" s="104">
        <v>23045</v>
      </c>
      <c r="B4193" s="104" t="s">
        <v>947</v>
      </c>
      <c r="C4193" s="104" t="s">
        <v>18949</v>
      </c>
      <c r="D4193" s="104" t="s">
        <v>18950</v>
      </c>
      <c r="E4193" s="2">
        <v>23585</v>
      </c>
      <c r="F4193" s="2">
        <v>23585</v>
      </c>
    </row>
    <row r="4194" spans="1:6" x14ac:dyDescent="0.25">
      <c r="A4194" s="104">
        <v>23050</v>
      </c>
      <c r="B4194" s="104" t="s">
        <v>947</v>
      </c>
      <c r="C4194" s="104" t="s">
        <v>3880</v>
      </c>
      <c r="D4194" s="104" t="s">
        <v>3882</v>
      </c>
      <c r="E4194" s="2">
        <v>104115</v>
      </c>
      <c r="F4194" s="2">
        <v>104115</v>
      </c>
    </row>
    <row r="4195" spans="1:6" x14ac:dyDescent="0.25">
      <c r="A4195" s="104">
        <v>23051</v>
      </c>
      <c r="B4195" s="104" t="s">
        <v>947</v>
      </c>
      <c r="C4195" s="104" t="s">
        <v>7624</v>
      </c>
      <c r="D4195" s="104" t="s">
        <v>7626</v>
      </c>
      <c r="E4195" s="2">
        <v>50864</v>
      </c>
      <c r="F4195" s="2">
        <v>50864</v>
      </c>
    </row>
    <row r="4196" spans="1:6" x14ac:dyDescent="0.25">
      <c r="A4196" s="104">
        <v>23052</v>
      </c>
      <c r="B4196" s="104" t="s">
        <v>947</v>
      </c>
      <c r="C4196" s="104" t="s">
        <v>3267</v>
      </c>
      <c r="D4196" s="104" t="s">
        <v>3269</v>
      </c>
      <c r="E4196" s="2">
        <v>200282</v>
      </c>
      <c r="F4196" s="2">
        <v>200282</v>
      </c>
    </row>
    <row r="4197" spans="1:6" x14ac:dyDescent="0.25">
      <c r="A4197" s="104">
        <v>538237</v>
      </c>
      <c r="B4197" s="104" t="s">
        <v>947</v>
      </c>
      <c r="C4197" s="104" t="s">
        <v>13718</v>
      </c>
      <c r="D4197" s="104" t="s">
        <v>13720</v>
      </c>
      <c r="E4197" s="2">
        <v>5055</v>
      </c>
      <c r="F4197" s="2">
        <v>5055</v>
      </c>
    </row>
    <row r="4198" spans="1:6" x14ac:dyDescent="0.25">
      <c r="A4198" s="104">
        <v>23053</v>
      </c>
      <c r="B4198" s="104" t="s">
        <v>947</v>
      </c>
      <c r="C4198" s="104" t="s">
        <v>7148</v>
      </c>
      <c r="D4198" s="104" t="s">
        <v>7150</v>
      </c>
      <c r="E4198" s="2">
        <v>52954</v>
      </c>
      <c r="F4198" s="2">
        <v>52954</v>
      </c>
    </row>
    <row r="4199" spans="1:6" x14ac:dyDescent="0.25">
      <c r="A4199" s="104">
        <v>601049</v>
      </c>
      <c r="B4199" s="104" t="s">
        <v>947</v>
      </c>
      <c r="C4199" s="104" t="s">
        <v>10450</v>
      </c>
      <c r="D4199" s="104" t="s">
        <v>10452</v>
      </c>
      <c r="E4199" s="2">
        <v>29824</v>
      </c>
      <c r="F4199" s="2">
        <v>29824</v>
      </c>
    </row>
    <row r="4200" spans="1:6" x14ac:dyDescent="0.25">
      <c r="A4200" s="104">
        <v>23054</v>
      </c>
      <c r="B4200" s="104" t="s">
        <v>947</v>
      </c>
      <c r="C4200" s="104" t="s">
        <v>3118</v>
      </c>
      <c r="D4200" s="104" t="s">
        <v>3120</v>
      </c>
      <c r="E4200" s="2">
        <v>186854</v>
      </c>
      <c r="F4200" s="2">
        <v>186854</v>
      </c>
    </row>
    <row r="4201" spans="1:6" x14ac:dyDescent="0.25">
      <c r="A4201" s="104">
        <v>555985</v>
      </c>
      <c r="B4201" s="104" t="s">
        <v>947</v>
      </c>
      <c r="C4201" s="104" t="s">
        <v>12991</v>
      </c>
      <c r="D4201" s="104" t="s">
        <v>12993</v>
      </c>
      <c r="E4201" s="2">
        <v>19294</v>
      </c>
      <c r="F4201" s="2">
        <v>19294</v>
      </c>
    </row>
    <row r="4202" spans="1:6" x14ac:dyDescent="0.25">
      <c r="A4202" s="104">
        <v>23055</v>
      </c>
      <c r="B4202" s="104" t="s">
        <v>947</v>
      </c>
      <c r="C4202" s="104" t="s">
        <v>2069</v>
      </c>
      <c r="D4202" s="104" t="s">
        <v>2071</v>
      </c>
      <c r="E4202" s="2">
        <v>316838</v>
      </c>
      <c r="F4202" s="2">
        <v>316838</v>
      </c>
    </row>
    <row r="4203" spans="1:6" x14ac:dyDescent="0.25">
      <c r="A4203" s="104">
        <v>161996</v>
      </c>
      <c r="B4203" s="104" t="s">
        <v>947</v>
      </c>
      <c r="C4203" s="104" t="s">
        <v>17284</v>
      </c>
      <c r="D4203" s="104" t="s">
        <v>17286</v>
      </c>
      <c r="E4203" s="2">
        <v>6008</v>
      </c>
      <c r="F4203" s="2">
        <v>6008</v>
      </c>
    </row>
    <row r="4204" spans="1:6" x14ac:dyDescent="0.25">
      <c r="A4204" s="104">
        <v>21750</v>
      </c>
      <c r="B4204" s="104" t="s">
        <v>947</v>
      </c>
      <c r="C4204" s="104" t="s">
        <v>3946</v>
      </c>
      <c r="D4204" s="104" t="s">
        <v>3948</v>
      </c>
      <c r="E4204" s="2">
        <v>102299</v>
      </c>
      <c r="F4204" s="2">
        <v>102299</v>
      </c>
    </row>
    <row r="4205" spans="1:6" x14ac:dyDescent="0.25">
      <c r="A4205" s="104">
        <v>24148</v>
      </c>
      <c r="B4205" s="104" t="s">
        <v>947</v>
      </c>
      <c r="C4205" s="104" t="s">
        <v>16975</v>
      </c>
      <c r="D4205" s="104" t="s">
        <v>16977</v>
      </c>
      <c r="E4205" s="2">
        <v>7916</v>
      </c>
      <c r="F4205" s="2">
        <v>7916</v>
      </c>
    </row>
    <row r="4206" spans="1:6" x14ac:dyDescent="0.25">
      <c r="A4206" s="104">
        <v>24166</v>
      </c>
      <c r="B4206" s="104" t="s">
        <v>947</v>
      </c>
      <c r="C4206" s="104" t="s">
        <v>12240</v>
      </c>
      <c r="D4206" s="104" t="s">
        <v>12242</v>
      </c>
      <c r="E4206" s="2">
        <v>13543</v>
      </c>
      <c r="F4206" s="2">
        <v>13543</v>
      </c>
    </row>
    <row r="4207" spans="1:6" x14ac:dyDescent="0.25">
      <c r="A4207" s="104">
        <v>24170</v>
      </c>
      <c r="B4207" s="104" t="s">
        <v>947</v>
      </c>
      <c r="C4207" s="104" t="s">
        <v>9225</v>
      </c>
      <c r="D4207" s="104" t="s">
        <v>9227</v>
      </c>
      <c r="E4207" s="2">
        <v>22865</v>
      </c>
      <c r="F4207" s="2">
        <v>22865</v>
      </c>
    </row>
    <row r="4208" spans="1:6" x14ac:dyDescent="0.25">
      <c r="A4208" s="104">
        <v>24188</v>
      </c>
      <c r="B4208" s="104" t="s">
        <v>947</v>
      </c>
      <c r="C4208" s="104" t="s">
        <v>21919</v>
      </c>
      <c r="D4208" s="104" t="s">
        <v>21920</v>
      </c>
      <c r="E4208" s="2">
        <v>7192</v>
      </c>
      <c r="F4208" s="2">
        <v>7192</v>
      </c>
    </row>
    <row r="4209" spans="1:6" x14ac:dyDescent="0.25">
      <c r="A4209" s="104">
        <v>807659</v>
      </c>
      <c r="B4209" s="104" t="s">
        <v>947</v>
      </c>
      <c r="C4209" s="104" t="s">
        <v>22735</v>
      </c>
      <c r="D4209" s="104" t="s">
        <v>22736</v>
      </c>
      <c r="E4209" s="2">
        <v>6301</v>
      </c>
      <c r="F4209" s="2">
        <v>6301</v>
      </c>
    </row>
    <row r="4210" spans="1:6" x14ac:dyDescent="0.25">
      <c r="A4210" s="104">
        <v>526532</v>
      </c>
      <c r="B4210" s="104" t="s">
        <v>947</v>
      </c>
      <c r="C4210" s="104" t="s">
        <v>4799</v>
      </c>
      <c r="D4210" s="104" t="s">
        <v>4801</v>
      </c>
      <c r="E4210" s="2">
        <v>54075</v>
      </c>
      <c r="F4210" s="2">
        <v>54075</v>
      </c>
    </row>
    <row r="4211" spans="1:6" x14ac:dyDescent="0.25">
      <c r="A4211" s="104">
        <v>24149</v>
      </c>
      <c r="B4211" s="104" t="s">
        <v>947</v>
      </c>
      <c r="C4211" s="104" t="s">
        <v>2357</v>
      </c>
      <c r="D4211" s="104" t="s">
        <v>2359</v>
      </c>
      <c r="E4211" s="2">
        <v>338382</v>
      </c>
      <c r="F4211" s="2">
        <v>338382</v>
      </c>
    </row>
    <row r="4212" spans="1:6" x14ac:dyDescent="0.25">
      <c r="A4212" s="104">
        <v>24150</v>
      </c>
      <c r="B4212" s="104" t="s">
        <v>947</v>
      </c>
      <c r="C4212" s="104" t="s">
        <v>2129</v>
      </c>
      <c r="D4212" s="104" t="s">
        <v>2131</v>
      </c>
      <c r="E4212" s="2">
        <v>310134</v>
      </c>
      <c r="F4212" s="2">
        <v>310134</v>
      </c>
    </row>
    <row r="4213" spans="1:6" x14ac:dyDescent="0.25">
      <c r="A4213" s="104">
        <v>28638</v>
      </c>
      <c r="B4213" s="104" t="s">
        <v>947</v>
      </c>
      <c r="C4213" s="104" t="s">
        <v>13886</v>
      </c>
      <c r="D4213" s="104" t="s">
        <v>2131</v>
      </c>
      <c r="E4213" s="2">
        <v>66697</v>
      </c>
      <c r="F4213" s="2">
        <v>66697</v>
      </c>
    </row>
    <row r="4214" spans="1:6" x14ac:dyDescent="0.25">
      <c r="A4214" s="104">
        <v>24205</v>
      </c>
      <c r="B4214" s="104" t="s">
        <v>947</v>
      </c>
      <c r="C4214" s="104" t="s">
        <v>7040</v>
      </c>
      <c r="D4214" s="104" t="s">
        <v>7042</v>
      </c>
      <c r="E4214" s="2">
        <v>68094</v>
      </c>
      <c r="F4214" s="2">
        <v>68094</v>
      </c>
    </row>
    <row r="4215" spans="1:6" x14ac:dyDescent="0.25">
      <c r="A4215" s="104">
        <v>24168</v>
      </c>
      <c r="B4215" s="104" t="s">
        <v>947</v>
      </c>
      <c r="C4215" s="104" t="s">
        <v>6505</v>
      </c>
      <c r="D4215" s="104" t="s">
        <v>6507</v>
      </c>
      <c r="E4215" s="2">
        <v>46966</v>
      </c>
      <c r="F4215" s="2">
        <v>46966</v>
      </c>
    </row>
    <row r="4216" spans="1:6" x14ac:dyDescent="0.25">
      <c r="A4216" s="104">
        <v>516457</v>
      </c>
      <c r="B4216" s="104" t="s">
        <v>947</v>
      </c>
      <c r="C4216" s="104" t="s">
        <v>8056</v>
      </c>
      <c r="D4216" s="104" t="s">
        <v>8058</v>
      </c>
      <c r="E4216" s="2">
        <v>19483</v>
      </c>
      <c r="F4216" s="2">
        <v>19483</v>
      </c>
    </row>
    <row r="4217" spans="1:6" x14ac:dyDescent="0.25">
      <c r="A4217" s="104">
        <v>24153</v>
      </c>
      <c r="B4217" s="104" t="s">
        <v>947</v>
      </c>
      <c r="C4217" s="104" t="s">
        <v>13166</v>
      </c>
      <c r="D4217" s="104" t="s">
        <v>13168</v>
      </c>
      <c r="E4217" s="2">
        <v>20110</v>
      </c>
      <c r="F4217" s="2">
        <v>20110</v>
      </c>
    </row>
    <row r="4218" spans="1:6" x14ac:dyDescent="0.25">
      <c r="A4218" s="104">
        <v>24152</v>
      </c>
      <c r="B4218" s="104" t="s">
        <v>947</v>
      </c>
      <c r="C4218" s="104" t="s">
        <v>2567</v>
      </c>
      <c r="D4218" s="104" t="s">
        <v>2569</v>
      </c>
      <c r="E4218" s="2">
        <v>349066</v>
      </c>
      <c r="F4218" s="2">
        <v>349066</v>
      </c>
    </row>
    <row r="4219" spans="1:6" x14ac:dyDescent="0.25">
      <c r="A4219" s="104">
        <v>24178</v>
      </c>
      <c r="B4219" s="104" t="s">
        <v>947</v>
      </c>
      <c r="C4219" s="104" t="s">
        <v>7163</v>
      </c>
      <c r="D4219" s="104" t="s">
        <v>7165</v>
      </c>
      <c r="E4219" s="2">
        <v>46101</v>
      </c>
      <c r="F4219" s="2">
        <v>46101</v>
      </c>
    </row>
    <row r="4220" spans="1:6" x14ac:dyDescent="0.25">
      <c r="A4220" s="104">
        <v>446379</v>
      </c>
      <c r="B4220" s="104" t="s">
        <v>947</v>
      </c>
      <c r="C4220" s="104" t="s">
        <v>22737</v>
      </c>
      <c r="D4220" s="104" t="s">
        <v>22738</v>
      </c>
      <c r="E4220" s="2">
        <v>14559</v>
      </c>
      <c r="F4220" s="2">
        <v>14559</v>
      </c>
    </row>
    <row r="4221" spans="1:6" x14ac:dyDescent="0.25">
      <c r="A4221" s="104">
        <v>24179</v>
      </c>
      <c r="B4221" s="104" t="s">
        <v>947</v>
      </c>
      <c r="C4221" s="104" t="s">
        <v>7564</v>
      </c>
      <c r="D4221" s="104" t="s">
        <v>7566</v>
      </c>
      <c r="E4221" s="2">
        <v>30038</v>
      </c>
      <c r="F4221" s="2">
        <v>30038</v>
      </c>
    </row>
    <row r="4222" spans="1:6" x14ac:dyDescent="0.25">
      <c r="A4222" s="104">
        <v>600892</v>
      </c>
      <c r="B4222" s="104" t="s">
        <v>947</v>
      </c>
      <c r="C4222" s="104" t="s">
        <v>11904</v>
      </c>
      <c r="D4222" s="104" t="s">
        <v>11906</v>
      </c>
      <c r="E4222" s="2">
        <v>18943</v>
      </c>
      <c r="F4222" s="2">
        <v>18943</v>
      </c>
    </row>
    <row r="4223" spans="1:6" x14ac:dyDescent="0.25">
      <c r="A4223" s="104">
        <v>24154</v>
      </c>
      <c r="B4223" s="104" t="s">
        <v>947</v>
      </c>
      <c r="C4223" s="104" t="s">
        <v>2240</v>
      </c>
      <c r="D4223" s="104" t="s">
        <v>2242</v>
      </c>
      <c r="E4223" s="2">
        <v>367845</v>
      </c>
      <c r="F4223" s="2">
        <v>367845</v>
      </c>
    </row>
    <row r="4224" spans="1:6" x14ac:dyDescent="0.25">
      <c r="A4224" s="104">
        <v>24155</v>
      </c>
      <c r="B4224" s="104" t="s">
        <v>947</v>
      </c>
      <c r="C4224" s="104" t="s">
        <v>2786</v>
      </c>
      <c r="D4224" s="104" t="s">
        <v>2788</v>
      </c>
      <c r="E4224" s="2">
        <v>208678</v>
      </c>
      <c r="F4224" s="2">
        <v>208678</v>
      </c>
    </row>
    <row r="4225" spans="1:6" x14ac:dyDescent="0.25">
      <c r="A4225" s="104">
        <v>24213</v>
      </c>
      <c r="B4225" s="104" t="s">
        <v>947</v>
      </c>
      <c r="C4225" s="104" t="s">
        <v>10141</v>
      </c>
      <c r="D4225" s="104" t="s">
        <v>10143</v>
      </c>
      <c r="E4225" s="2">
        <v>24998</v>
      </c>
      <c r="F4225" s="2">
        <v>24998</v>
      </c>
    </row>
    <row r="4226" spans="1:6" x14ac:dyDescent="0.25">
      <c r="A4226" s="104">
        <v>24156</v>
      </c>
      <c r="B4226" s="104" t="s">
        <v>947</v>
      </c>
      <c r="C4226" s="104" t="s">
        <v>16343</v>
      </c>
      <c r="D4226" s="104" t="s">
        <v>16345</v>
      </c>
      <c r="E4226" s="2">
        <v>7530</v>
      </c>
      <c r="F4226" s="2">
        <v>7530</v>
      </c>
    </row>
    <row r="4227" spans="1:6" x14ac:dyDescent="0.25">
      <c r="A4227" s="104">
        <v>24157</v>
      </c>
      <c r="B4227" s="104" t="s">
        <v>947</v>
      </c>
      <c r="C4227" s="104" t="s">
        <v>2945</v>
      </c>
      <c r="D4227" s="104" t="s">
        <v>2947</v>
      </c>
      <c r="E4227" s="2">
        <v>225142</v>
      </c>
      <c r="F4227" s="2">
        <v>225142</v>
      </c>
    </row>
    <row r="4228" spans="1:6" x14ac:dyDescent="0.25">
      <c r="A4228" s="104">
        <v>24162</v>
      </c>
      <c r="B4228" s="104" t="s">
        <v>947</v>
      </c>
      <c r="C4228" s="104" t="s">
        <v>1020</v>
      </c>
      <c r="D4228" s="104" t="s">
        <v>1022</v>
      </c>
      <c r="E4228" s="2">
        <v>593908</v>
      </c>
      <c r="F4228" s="2">
        <v>593908</v>
      </c>
    </row>
    <row r="4229" spans="1:6" x14ac:dyDescent="0.25">
      <c r="A4229" s="104">
        <v>24158</v>
      </c>
      <c r="B4229" s="104" t="s">
        <v>947</v>
      </c>
      <c r="C4229" s="104" t="s">
        <v>7612</v>
      </c>
      <c r="D4229" s="104" t="s">
        <v>7614</v>
      </c>
      <c r="E4229" s="2">
        <v>43735</v>
      </c>
      <c r="F4229" s="2">
        <v>43735</v>
      </c>
    </row>
    <row r="4230" spans="1:6" x14ac:dyDescent="0.25">
      <c r="A4230" s="104">
        <v>27483</v>
      </c>
      <c r="B4230" s="104" t="s">
        <v>947</v>
      </c>
      <c r="C4230" s="104" t="s">
        <v>1670</v>
      </c>
      <c r="D4230" s="104" t="s">
        <v>1672</v>
      </c>
      <c r="E4230" s="2">
        <v>395803</v>
      </c>
      <c r="F4230" s="2">
        <v>395803</v>
      </c>
    </row>
    <row r="4231" spans="1:6" x14ac:dyDescent="0.25">
      <c r="A4231" s="104">
        <v>543865</v>
      </c>
      <c r="B4231" s="104" t="s">
        <v>947</v>
      </c>
      <c r="C4231" s="104" t="s">
        <v>11937</v>
      </c>
      <c r="D4231" s="104" t="s">
        <v>11939</v>
      </c>
      <c r="E4231" s="2">
        <v>28656</v>
      </c>
      <c r="F4231" s="2">
        <v>28656</v>
      </c>
    </row>
    <row r="4232" spans="1:6" x14ac:dyDescent="0.25">
      <c r="A4232" s="104">
        <v>27489</v>
      </c>
      <c r="B4232" s="104" t="s">
        <v>947</v>
      </c>
      <c r="C4232" s="104" t="s">
        <v>11651</v>
      </c>
      <c r="D4232" s="104" t="s">
        <v>11653</v>
      </c>
      <c r="E4232" s="2">
        <v>21408</v>
      </c>
      <c r="F4232" s="2">
        <v>21408</v>
      </c>
    </row>
    <row r="4233" spans="1:6" x14ac:dyDescent="0.25">
      <c r="A4233" s="104">
        <v>27484</v>
      </c>
      <c r="B4233" s="104" t="s">
        <v>947</v>
      </c>
      <c r="C4233" s="104" t="s">
        <v>15597</v>
      </c>
      <c r="D4233" s="104" t="s">
        <v>15599</v>
      </c>
      <c r="E4233" s="2">
        <v>4045</v>
      </c>
      <c r="F4233" s="2">
        <v>4045</v>
      </c>
    </row>
    <row r="4234" spans="1:6" x14ac:dyDescent="0.25">
      <c r="A4234" s="104">
        <v>26695</v>
      </c>
      <c r="B4234" s="104" t="s">
        <v>947</v>
      </c>
      <c r="C4234" s="104" t="s">
        <v>11056</v>
      </c>
      <c r="D4234" s="104" t="s">
        <v>11058</v>
      </c>
      <c r="E4234" s="2">
        <v>26346</v>
      </c>
      <c r="F4234" s="2">
        <v>26346</v>
      </c>
    </row>
    <row r="4235" spans="1:6" x14ac:dyDescent="0.25">
      <c r="A4235" s="104">
        <v>694972</v>
      </c>
      <c r="B4235" s="104" t="s">
        <v>947</v>
      </c>
      <c r="C4235" s="104" t="s">
        <v>15222</v>
      </c>
      <c r="D4235" s="104" t="s">
        <v>15224</v>
      </c>
      <c r="E4235" s="2">
        <v>5613</v>
      </c>
      <c r="F4235" s="2">
        <v>5613</v>
      </c>
    </row>
    <row r="4236" spans="1:6" x14ac:dyDescent="0.25">
      <c r="A4236" s="104">
        <v>26010</v>
      </c>
      <c r="B4236" s="104" t="s">
        <v>947</v>
      </c>
      <c r="C4236" s="104" t="s">
        <v>9702</v>
      </c>
      <c r="D4236" s="104" t="s">
        <v>9704</v>
      </c>
      <c r="E4236" s="2">
        <v>9183</v>
      </c>
      <c r="F4236" s="2">
        <v>9183</v>
      </c>
    </row>
    <row r="4237" spans="1:6" x14ac:dyDescent="0.25">
      <c r="A4237" s="104">
        <v>28009</v>
      </c>
      <c r="B4237" s="104" t="s">
        <v>947</v>
      </c>
      <c r="C4237" s="104" t="s">
        <v>11874</v>
      </c>
      <c r="D4237" s="104" t="s">
        <v>11876</v>
      </c>
      <c r="E4237" s="2">
        <v>13690</v>
      </c>
      <c r="F4237" s="2">
        <v>13690</v>
      </c>
    </row>
    <row r="4238" spans="1:6" x14ac:dyDescent="0.25">
      <c r="A4238" s="104">
        <v>24171</v>
      </c>
      <c r="B4238" s="104" t="s">
        <v>947</v>
      </c>
      <c r="C4238" s="104" t="s">
        <v>3426</v>
      </c>
      <c r="D4238" s="104" t="s">
        <v>3428</v>
      </c>
      <c r="E4238" s="2">
        <v>111140</v>
      </c>
      <c r="F4238" s="2">
        <v>111140</v>
      </c>
    </row>
    <row r="4239" spans="1:6" x14ac:dyDescent="0.25">
      <c r="A4239" s="104">
        <v>24159</v>
      </c>
      <c r="B4239" s="104" t="s">
        <v>947</v>
      </c>
      <c r="C4239" s="104" t="s">
        <v>6466</v>
      </c>
      <c r="D4239" s="104" t="s">
        <v>6468</v>
      </c>
      <c r="E4239" s="2">
        <v>70591</v>
      </c>
      <c r="F4239" s="2">
        <v>70591</v>
      </c>
    </row>
    <row r="4240" spans="1:6" x14ac:dyDescent="0.25">
      <c r="A4240" s="104">
        <v>20118</v>
      </c>
      <c r="B4240" s="104" t="s">
        <v>947</v>
      </c>
      <c r="C4240" s="104" t="s">
        <v>4351</v>
      </c>
      <c r="D4240" s="104" t="s">
        <v>4353</v>
      </c>
      <c r="E4240" s="2">
        <v>188881</v>
      </c>
      <c r="F4240" s="2">
        <v>188881</v>
      </c>
    </row>
    <row r="4241" spans="1:6" x14ac:dyDescent="0.25">
      <c r="A4241" s="104">
        <v>830266</v>
      </c>
      <c r="B4241" s="104" t="s">
        <v>947</v>
      </c>
      <c r="C4241" s="104" t="s">
        <v>21605</v>
      </c>
      <c r="D4241" s="104" t="s">
        <v>21606</v>
      </c>
      <c r="E4241" s="2">
        <v>41862</v>
      </c>
      <c r="F4241" s="2">
        <v>41862</v>
      </c>
    </row>
    <row r="4242" spans="1:6" x14ac:dyDescent="0.25">
      <c r="A4242" s="104">
        <v>718158</v>
      </c>
      <c r="B4242" s="104" t="s">
        <v>947</v>
      </c>
      <c r="C4242" s="104" t="s">
        <v>16945</v>
      </c>
      <c r="D4242" s="104" t="s">
        <v>16947</v>
      </c>
      <c r="E4242" s="2">
        <v>2881</v>
      </c>
      <c r="F4242" s="2">
        <v>2881</v>
      </c>
    </row>
    <row r="4243" spans="1:6" x14ac:dyDescent="0.25">
      <c r="A4243" s="104">
        <v>27227</v>
      </c>
      <c r="B4243" s="104" t="s">
        <v>947</v>
      </c>
      <c r="C4243" s="104" t="s">
        <v>9708</v>
      </c>
      <c r="D4243" s="104" t="s">
        <v>9710</v>
      </c>
      <c r="E4243" s="2">
        <v>38873</v>
      </c>
      <c r="F4243" s="2">
        <v>38873</v>
      </c>
    </row>
    <row r="4244" spans="1:6" x14ac:dyDescent="0.25">
      <c r="A4244" s="104">
        <v>23236</v>
      </c>
      <c r="B4244" s="104" t="s">
        <v>947</v>
      </c>
      <c r="C4244" s="104" t="s">
        <v>15201</v>
      </c>
      <c r="D4244" s="104" t="s">
        <v>15203</v>
      </c>
      <c r="E4244" s="2">
        <v>446</v>
      </c>
      <c r="F4244" s="2">
        <v>446</v>
      </c>
    </row>
    <row r="4245" spans="1:6" x14ac:dyDescent="0.25">
      <c r="A4245" s="104">
        <v>742111</v>
      </c>
      <c r="B4245" s="104" t="s">
        <v>947</v>
      </c>
      <c r="C4245" s="104" t="s">
        <v>6577</v>
      </c>
      <c r="D4245" s="104" t="s">
        <v>22739</v>
      </c>
      <c r="E4245" s="2">
        <v>14801</v>
      </c>
      <c r="F4245" s="2">
        <v>14801</v>
      </c>
    </row>
    <row r="4246" spans="1:6" x14ac:dyDescent="0.25">
      <c r="A4246" s="104">
        <v>23425</v>
      </c>
      <c r="B4246" s="104" t="s">
        <v>947</v>
      </c>
      <c r="C4246" s="104" t="s">
        <v>6379</v>
      </c>
      <c r="D4246" s="104" t="s">
        <v>6381</v>
      </c>
      <c r="E4246" s="2">
        <v>55228</v>
      </c>
      <c r="F4246" s="2">
        <v>55228</v>
      </c>
    </row>
    <row r="4247" spans="1:6" x14ac:dyDescent="0.25">
      <c r="A4247" s="104">
        <v>484956</v>
      </c>
      <c r="B4247" s="104" t="s">
        <v>947</v>
      </c>
      <c r="C4247" s="104" t="s">
        <v>975</v>
      </c>
      <c r="D4247" s="104" t="s">
        <v>977</v>
      </c>
      <c r="E4247" s="2">
        <v>193003</v>
      </c>
      <c r="F4247" s="2">
        <v>193003</v>
      </c>
    </row>
    <row r="4248" spans="1:6" x14ac:dyDescent="0.25">
      <c r="A4248" s="104">
        <v>19548</v>
      </c>
      <c r="B4248" s="104" t="s">
        <v>947</v>
      </c>
      <c r="C4248" s="104" t="s">
        <v>2153</v>
      </c>
      <c r="D4248" s="104" t="s">
        <v>2155</v>
      </c>
      <c r="E4248" s="2">
        <v>314169</v>
      </c>
      <c r="F4248" s="2">
        <v>314169</v>
      </c>
    </row>
    <row r="4249" spans="1:6" x14ac:dyDescent="0.25">
      <c r="A4249" s="104">
        <v>19563</v>
      </c>
      <c r="B4249" s="104" t="s">
        <v>947</v>
      </c>
      <c r="C4249" s="104" t="s">
        <v>5672</v>
      </c>
      <c r="D4249" s="104" t="s">
        <v>5674</v>
      </c>
      <c r="E4249" s="2">
        <v>75260</v>
      </c>
      <c r="F4249" s="2">
        <v>75260</v>
      </c>
    </row>
    <row r="4250" spans="1:6" x14ac:dyDescent="0.25">
      <c r="A4250" s="104">
        <v>19553</v>
      </c>
      <c r="B4250" s="104" t="s">
        <v>947</v>
      </c>
      <c r="C4250" s="104" t="s">
        <v>8527</v>
      </c>
      <c r="D4250" s="104" t="s">
        <v>8529</v>
      </c>
      <c r="E4250" s="2">
        <v>24145</v>
      </c>
      <c r="F4250" s="2">
        <v>24145</v>
      </c>
    </row>
    <row r="4251" spans="1:6" x14ac:dyDescent="0.25">
      <c r="A4251" s="104">
        <v>19544</v>
      </c>
      <c r="B4251" s="104" t="s">
        <v>947</v>
      </c>
      <c r="C4251" s="104" t="s">
        <v>18968</v>
      </c>
      <c r="D4251" s="104" t="s">
        <v>18969</v>
      </c>
      <c r="E4251" s="2">
        <v>494</v>
      </c>
      <c r="F4251" s="2">
        <v>494</v>
      </c>
    </row>
    <row r="4252" spans="1:6" x14ac:dyDescent="0.25">
      <c r="A4252" s="104">
        <v>19537</v>
      </c>
      <c r="B4252" s="104" t="s">
        <v>947</v>
      </c>
      <c r="C4252" s="104" t="s">
        <v>15356</v>
      </c>
      <c r="D4252" s="104" t="s">
        <v>15358</v>
      </c>
      <c r="E4252" s="2">
        <v>2252</v>
      </c>
      <c r="F4252" s="2">
        <v>2252</v>
      </c>
    </row>
    <row r="4253" spans="1:6" x14ac:dyDescent="0.25">
      <c r="A4253" s="104">
        <v>19604</v>
      </c>
      <c r="B4253" s="104" t="s">
        <v>947</v>
      </c>
      <c r="C4253" s="104" t="s">
        <v>13903</v>
      </c>
      <c r="D4253" s="104" t="s">
        <v>13905</v>
      </c>
      <c r="E4253" s="2">
        <v>5541</v>
      </c>
      <c r="F4253" s="2">
        <v>5541</v>
      </c>
    </row>
    <row r="4254" spans="1:6" x14ac:dyDescent="0.25">
      <c r="A4254" s="104">
        <v>563948</v>
      </c>
      <c r="B4254" s="104" t="s">
        <v>947</v>
      </c>
      <c r="C4254" s="104" t="s">
        <v>9054</v>
      </c>
      <c r="D4254" s="104" t="s">
        <v>9056</v>
      </c>
      <c r="E4254" s="2">
        <v>38195</v>
      </c>
      <c r="F4254" s="2">
        <v>38195</v>
      </c>
    </row>
    <row r="4255" spans="1:6" x14ac:dyDescent="0.25">
      <c r="A4255" s="104">
        <v>481602</v>
      </c>
      <c r="B4255" s="104" t="s">
        <v>947</v>
      </c>
      <c r="C4255" s="104" t="s">
        <v>4766</v>
      </c>
      <c r="D4255" s="104" t="s">
        <v>4768</v>
      </c>
      <c r="E4255" s="2">
        <v>81094</v>
      </c>
      <c r="F4255" s="2">
        <v>81094</v>
      </c>
    </row>
    <row r="4256" spans="1:6" x14ac:dyDescent="0.25">
      <c r="A4256" s="104">
        <v>19546</v>
      </c>
      <c r="B4256" s="104" t="s">
        <v>947</v>
      </c>
      <c r="C4256" s="104" t="s">
        <v>16664</v>
      </c>
      <c r="D4256" s="104" t="s">
        <v>16666</v>
      </c>
      <c r="E4256" s="2">
        <v>2586</v>
      </c>
      <c r="F4256" s="2">
        <v>2586</v>
      </c>
    </row>
    <row r="4257" spans="1:6" x14ac:dyDescent="0.25">
      <c r="A4257" s="104">
        <v>19547</v>
      </c>
      <c r="B4257" s="104" t="s">
        <v>947</v>
      </c>
      <c r="C4257" s="104" t="s">
        <v>2078</v>
      </c>
      <c r="D4257" s="104" t="s">
        <v>2080</v>
      </c>
      <c r="E4257" s="2">
        <v>314168</v>
      </c>
      <c r="F4257" s="2">
        <v>314168</v>
      </c>
    </row>
    <row r="4258" spans="1:6" x14ac:dyDescent="0.25">
      <c r="A4258" s="104">
        <v>680056</v>
      </c>
      <c r="B4258" s="104" t="s">
        <v>947</v>
      </c>
      <c r="C4258" s="104" t="s">
        <v>2351</v>
      </c>
      <c r="D4258" s="104" t="s">
        <v>2353</v>
      </c>
      <c r="E4258" s="2">
        <v>305097</v>
      </c>
      <c r="F4258" s="2">
        <v>305097</v>
      </c>
    </row>
    <row r="4259" spans="1:6" x14ac:dyDescent="0.25">
      <c r="A4259" s="104">
        <v>19628</v>
      </c>
      <c r="B4259" s="104" t="s">
        <v>947</v>
      </c>
      <c r="C4259" s="104" t="s">
        <v>4309</v>
      </c>
      <c r="D4259" s="104" t="s">
        <v>4311</v>
      </c>
      <c r="E4259" s="2">
        <v>133310</v>
      </c>
      <c r="F4259" s="2">
        <v>133310</v>
      </c>
    </row>
    <row r="4260" spans="1:6" x14ac:dyDescent="0.25">
      <c r="A4260" s="104">
        <v>19550</v>
      </c>
      <c r="B4260" s="104" t="s">
        <v>947</v>
      </c>
      <c r="C4260" s="104" t="s">
        <v>8974</v>
      </c>
      <c r="D4260" s="104" t="s">
        <v>8976</v>
      </c>
      <c r="E4260" s="2">
        <v>75313</v>
      </c>
      <c r="F4260" s="2">
        <v>75313</v>
      </c>
    </row>
    <row r="4261" spans="1:6" x14ac:dyDescent="0.25">
      <c r="A4261" s="104">
        <v>791868</v>
      </c>
      <c r="B4261" s="104" t="s">
        <v>947</v>
      </c>
      <c r="C4261" s="104" t="s">
        <v>15118</v>
      </c>
      <c r="D4261" s="104" t="s">
        <v>15120</v>
      </c>
      <c r="E4261" s="2">
        <v>5945</v>
      </c>
      <c r="F4261" s="2">
        <v>5945</v>
      </c>
    </row>
    <row r="4262" spans="1:6" x14ac:dyDescent="0.25">
      <c r="A4262" s="104">
        <v>19552</v>
      </c>
      <c r="B4262" s="104" t="s">
        <v>947</v>
      </c>
      <c r="C4262" s="104" t="s">
        <v>10351</v>
      </c>
      <c r="D4262" s="104" t="s">
        <v>10353</v>
      </c>
      <c r="E4262" s="2">
        <v>17974</v>
      </c>
      <c r="F4262" s="2">
        <v>17974</v>
      </c>
    </row>
    <row r="4263" spans="1:6" x14ac:dyDescent="0.25">
      <c r="A4263" s="104">
        <v>19551</v>
      </c>
      <c r="B4263" s="104" t="s">
        <v>947</v>
      </c>
      <c r="C4263" s="104" t="s">
        <v>7372</v>
      </c>
      <c r="D4263" s="104" t="s">
        <v>21547</v>
      </c>
      <c r="E4263" s="2">
        <v>46489</v>
      </c>
      <c r="F4263" s="2">
        <v>46489</v>
      </c>
    </row>
    <row r="4264" spans="1:6" x14ac:dyDescent="0.25">
      <c r="A4264" s="104">
        <v>441353</v>
      </c>
      <c r="B4264" s="104" t="s">
        <v>947</v>
      </c>
      <c r="C4264" s="104" t="s">
        <v>14018</v>
      </c>
      <c r="D4264" s="104" t="s">
        <v>14020</v>
      </c>
      <c r="E4264" s="2">
        <v>3785</v>
      </c>
      <c r="F4264" s="2">
        <v>3785</v>
      </c>
    </row>
    <row r="4265" spans="1:6" x14ac:dyDescent="0.25">
      <c r="A4265" s="104">
        <v>19555</v>
      </c>
      <c r="B4265" s="104" t="s">
        <v>947</v>
      </c>
      <c r="C4265" s="104" t="s">
        <v>7474</v>
      </c>
      <c r="D4265" s="104" t="s">
        <v>7476</v>
      </c>
      <c r="E4265" s="2">
        <v>29726</v>
      </c>
      <c r="F4265" s="2">
        <v>29726</v>
      </c>
    </row>
    <row r="4266" spans="1:6" x14ac:dyDescent="0.25">
      <c r="A4266" s="104">
        <v>19556</v>
      </c>
      <c r="B4266" s="104" t="s">
        <v>947</v>
      </c>
      <c r="C4266" s="104" t="s">
        <v>6256</v>
      </c>
      <c r="D4266" s="104" t="s">
        <v>6258</v>
      </c>
      <c r="E4266" s="2">
        <v>57220</v>
      </c>
      <c r="F4266" s="2">
        <v>57220</v>
      </c>
    </row>
    <row r="4267" spans="1:6" x14ac:dyDescent="0.25">
      <c r="A4267" s="104">
        <v>19557</v>
      </c>
      <c r="B4267" s="104" t="s">
        <v>947</v>
      </c>
      <c r="C4267" s="104" t="s">
        <v>8059</v>
      </c>
      <c r="D4267" s="104" t="s">
        <v>8061</v>
      </c>
      <c r="E4267" s="2">
        <v>43278</v>
      </c>
      <c r="F4267" s="2">
        <v>43278</v>
      </c>
    </row>
    <row r="4268" spans="1:6" x14ac:dyDescent="0.25">
      <c r="A4268" s="104">
        <v>560814</v>
      </c>
      <c r="B4268" s="104" t="s">
        <v>947</v>
      </c>
      <c r="C4268" s="104" t="s">
        <v>9705</v>
      </c>
      <c r="D4268" s="104" t="s">
        <v>9707</v>
      </c>
      <c r="E4268" s="2">
        <v>57746</v>
      </c>
      <c r="F4268" s="2">
        <v>57746</v>
      </c>
    </row>
    <row r="4269" spans="1:6" x14ac:dyDescent="0.25">
      <c r="A4269" s="104">
        <v>594726</v>
      </c>
      <c r="B4269" s="104" t="s">
        <v>947</v>
      </c>
      <c r="C4269" s="104" t="s">
        <v>12775</v>
      </c>
      <c r="D4269" s="104" t="s">
        <v>12777</v>
      </c>
      <c r="E4269" s="2">
        <v>9823</v>
      </c>
      <c r="F4269" s="2">
        <v>9823</v>
      </c>
    </row>
    <row r="4270" spans="1:6" x14ac:dyDescent="0.25">
      <c r="A4270" s="104">
        <v>19558</v>
      </c>
      <c r="B4270" s="104" t="s">
        <v>947</v>
      </c>
      <c r="C4270" s="104" t="s">
        <v>10951</v>
      </c>
      <c r="D4270" s="104" t="s">
        <v>10953</v>
      </c>
      <c r="E4270" s="2">
        <v>17853</v>
      </c>
      <c r="F4270" s="2">
        <v>17853</v>
      </c>
    </row>
    <row r="4271" spans="1:6" x14ac:dyDescent="0.25">
      <c r="A4271" s="104">
        <v>19559</v>
      </c>
      <c r="B4271" s="104" t="s">
        <v>947</v>
      </c>
      <c r="C4271" s="104" t="s">
        <v>10135</v>
      </c>
      <c r="D4271" s="104" t="s">
        <v>10137</v>
      </c>
      <c r="E4271" s="2">
        <v>21555</v>
      </c>
      <c r="F4271" s="2">
        <v>21555</v>
      </c>
    </row>
    <row r="4272" spans="1:6" x14ac:dyDescent="0.25">
      <c r="A4272" s="104">
        <v>19560</v>
      </c>
      <c r="B4272" s="104" t="s">
        <v>947</v>
      </c>
      <c r="C4272" s="104" t="s">
        <v>5510</v>
      </c>
      <c r="D4272" s="104" t="s">
        <v>5512</v>
      </c>
      <c r="E4272" s="2">
        <v>68115</v>
      </c>
      <c r="F4272" s="2">
        <v>68115</v>
      </c>
    </row>
    <row r="4273" spans="1:6" x14ac:dyDescent="0.25">
      <c r="A4273" s="104">
        <v>19561</v>
      </c>
      <c r="B4273" s="104" t="s">
        <v>947</v>
      </c>
      <c r="C4273" s="104" t="s">
        <v>9911</v>
      </c>
      <c r="D4273" s="104" t="s">
        <v>9913</v>
      </c>
      <c r="E4273" s="2">
        <v>17137</v>
      </c>
      <c r="F4273" s="2">
        <v>17137</v>
      </c>
    </row>
    <row r="4274" spans="1:6" x14ac:dyDescent="0.25">
      <c r="A4274" s="104">
        <v>25455</v>
      </c>
      <c r="B4274" s="104" t="s">
        <v>947</v>
      </c>
      <c r="C4274" s="104" t="s">
        <v>9039</v>
      </c>
      <c r="D4274" s="104" t="s">
        <v>9041</v>
      </c>
      <c r="E4274" s="2">
        <v>30020</v>
      </c>
      <c r="F4274" s="2">
        <v>30020</v>
      </c>
    </row>
    <row r="4275" spans="1:6" x14ac:dyDescent="0.25">
      <c r="A4275" s="104">
        <v>442206</v>
      </c>
      <c r="B4275" s="104" t="s">
        <v>947</v>
      </c>
      <c r="C4275" s="104" t="s">
        <v>6541</v>
      </c>
      <c r="D4275" s="104" t="s">
        <v>6543</v>
      </c>
      <c r="E4275" s="2">
        <v>52009</v>
      </c>
      <c r="F4275" s="2">
        <v>52009</v>
      </c>
    </row>
    <row r="4276" spans="1:6" x14ac:dyDescent="0.25">
      <c r="A4276" s="104">
        <v>24663</v>
      </c>
      <c r="B4276" s="104" t="s">
        <v>947</v>
      </c>
      <c r="C4276" s="104" t="s">
        <v>2192</v>
      </c>
      <c r="D4276" s="104" t="s">
        <v>2194</v>
      </c>
      <c r="E4276" s="2">
        <v>368367</v>
      </c>
      <c r="F4276" s="2">
        <v>368367</v>
      </c>
    </row>
    <row r="4277" spans="1:6" x14ac:dyDescent="0.25">
      <c r="A4277" s="104">
        <v>441977</v>
      </c>
      <c r="B4277" s="104" t="s">
        <v>947</v>
      </c>
      <c r="C4277" s="104" t="s">
        <v>15915</v>
      </c>
      <c r="D4277" s="104" t="s">
        <v>15917</v>
      </c>
      <c r="E4277" s="2">
        <v>4519</v>
      </c>
      <c r="F4277" s="2">
        <v>4519</v>
      </c>
    </row>
    <row r="4278" spans="1:6" x14ac:dyDescent="0.25">
      <c r="A4278" s="104">
        <v>24664</v>
      </c>
      <c r="B4278" s="104" t="s">
        <v>947</v>
      </c>
      <c r="C4278" s="104" t="s">
        <v>11774</v>
      </c>
      <c r="D4278" s="104" t="s">
        <v>11776</v>
      </c>
      <c r="E4278" s="2">
        <v>16085</v>
      </c>
      <c r="F4278" s="2">
        <v>16085</v>
      </c>
    </row>
    <row r="4279" spans="1:6" x14ac:dyDescent="0.25">
      <c r="A4279" s="104">
        <v>24665</v>
      </c>
      <c r="B4279" s="104" t="s">
        <v>947</v>
      </c>
      <c r="C4279" s="104" t="s">
        <v>17125</v>
      </c>
      <c r="D4279" s="104" t="s">
        <v>17127</v>
      </c>
      <c r="E4279" s="2">
        <v>2545</v>
      </c>
      <c r="F4279" s="2">
        <v>2545</v>
      </c>
    </row>
    <row r="4280" spans="1:6" x14ac:dyDescent="0.25">
      <c r="A4280" s="104">
        <v>24671</v>
      </c>
      <c r="B4280" s="104" t="s">
        <v>947</v>
      </c>
      <c r="C4280" s="104" t="s">
        <v>11457</v>
      </c>
      <c r="D4280" s="104" t="s">
        <v>11459</v>
      </c>
      <c r="E4280" s="2">
        <v>8515</v>
      </c>
      <c r="F4280" s="2">
        <v>8515</v>
      </c>
    </row>
    <row r="4281" spans="1:6" x14ac:dyDescent="0.25">
      <c r="A4281" s="104">
        <v>24666</v>
      </c>
      <c r="B4281" s="104" t="s">
        <v>947</v>
      </c>
      <c r="C4281" s="104" t="s">
        <v>6286</v>
      </c>
      <c r="D4281" s="104" t="s">
        <v>6288</v>
      </c>
      <c r="E4281" s="2">
        <v>31056</v>
      </c>
      <c r="F4281" s="2">
        <v>31056</v>
      </c>
    </row>
    <row r="4282" spans="1:6" x14ac:dyDescent="0.25">
      <c r="A4282" s="104">
        <v>23468</v>
      </c>
      <c r="B4282" s="104" t="s">
        <v>947</v>
      </c>
      <c r="C4282" s="104" t="s">
        <v>5378</v>
      </c>
      <c r="D4282" s="104" t="s">
        <v>22742</v>
      </c>
      <c r="E4282" s="2">
        <v>75901</v>
      </c>
      <c r="F4282" s="2">
        <v>75901</v>
      </c>
    </row>
    <row r="4283" spans="1:6" x14ac:dyDescent="0.25">
      <c r="A4283" s="104">
        <v>23495</v>
      </c>
      <c r="B4283" s="104" t="s">
        <v>947</v>
      </c>
      <c r="C4283" s="104" t="s">
        <v>6869</v>
      </c>
      <c r="D4283" s="104" t="s">
        <v>6871</v>
      </c>
      <c r="E4283" s="2">
        <v>56642</v>
      </c>
      <c r="F4283" s="2">
        <v>56642</v>
      </c>
    </row>
    <row r="4284" spans="1:6" x14ac:dyDescent="0.25">
      <c r="A4284" s="104">
        <v>24318</v>
      </c>
      <c r="B4284" s="104" t="s">
        <v>947</v>
      </c>
      <c r="C4284" s="104" t="s">
        <v>16111</v>
      </c>
      <c r="D4284" s="104" t="s">
        <v>16113</v>
      </c>
      <c r="E4284" s="2">
        <v>1957</v>
      </c>
      <c r="F4284" s="2">
        <v>1957</v>
      </c>
    </row>
    <row r="4285" spans="1:6" x14ac:dyDescent="0.25">
      <c r="A4285" s="104">
        <v>24329</v>
      </c>
      <c r="B4285" s="104" t="s">
        <v>947</v>
      </c>
      <c r="C4285" s="104" t="s">
        <v>9540</v>
      </c>
      <c r="D4285" s="104" t="s">
        <v>9542</v>
      </c>
      <c r="E4285" s="2">
        <v>25023</v>
      </c>
      <c r="F4285" s="2">
        <v>25023</v>
      </c>
    </row>
    <row r="4286" spans="1:6" x14ac:dyDescent="0.25">
      <c r="A4286" s="104">
        <v>25857</v>
      </c>
      <c r="B4286" s="104" t="s">
        <v>947</v>
      </c>
      <c r="C4286" s="104" t="s">
        <v>13670</v>
      </c>
      <c r="D4286" s="104" t="s">
        <v>13672</v>
      </c>
      <c r="E4286" s="2">
        <v>1940</v>
      </c>
      <c r="F4286" s="2">
        <v>1940</v>
      </c>
    </row>
    <row r="4287" spans="1:6" x14ac:dyDescent="0.25">
      <c r="A4287" s="104">
        <v>22218</v>
      </c>
      <c r="B4287" s="104" t="s">
        <v>947</v>
      </c>
      <c r="C4287" s="104" t="s">
        <v>18876</v>
      </c>
      <c r="D4287" s="104" t="s">
        <v>18877</v>
      </c>
      <c r="E4287" s="2">
        <v>34552</v>
      </c>
      <c r="F4287" s="2">
        <v>34552</v>
      </c>
    </row>
    <row r="4288" spans="1:6" x14ac:dyDescent="0.25">
      <c r="A4288" s="104">
        <v>19701</v>
      </c>
      <c r="B4288" s="104" t="s">
        <v>947</v>
      </c>
      <c r="C4288" s="104" t="s">
        <v>5861</v>
      </c>
      <c r="D4288" s="104" t="s">
        <v>5863</v>
      </c>
      <c r="E4288" s="2">
        <v>88613</v>
      </c>
      <c r="F4288" s="2">
        <v>88613</v>
      </c>
    </row>
    <row r="4289" spans="1:6" x14ac:dyDescent="0.25">
      <c r="A4289" s="104">
        <v>25438</v>
      </c>
      <c r="B4289" s="104" t="s">
        <v>947</v>
      </c>
      <c r="C4289" s="104" t="s">
        <v>6454</v>
      </c>
      <c r="D4289" s="104" t="s">
        <v>6456</v>
      </c>
      <c r="E4289" s="2">
        <v>61226</v>
      </c>
      <c r="F4289" s="2">
        <v>61226</v>
      </c>
    </row>
    <row r="4290" spans="1:6" x14ac:dyDescent="0.25">
      <c r="A4290" s="104">
        <v>26946</v>
      </c>
      <c r="B4290" s="104" t="s">
        <v>947</v>
      </c>
      <c r="C4290" s="104" t="s">
        <v>4510</v>
      </c>
      <c r="D4290" s="104" t="s">
        <v>4512</v>
      </c>
      <c r="E4290" s="2">
        <v>123118</v>
      </c>
      <c r="F4290" s="2">
        <v>123118</v>
      </c>
    </row>
    <row r="4291" spans="1:6" x14ac:dyDescent="0.25">
      <c r="A4291" s="104">
        <v>203839</v>
      </c>
      <c r="B4291" s="104" t="s">
        <v>947</v>
      </c>
      <c r="C4291" s="104" t="s">
        <v>21020</v>
      </c>
      <c r="D4291" s="104" t="s">
        <v>21021</v>
      </c>
      <c r="E4291" s="2">
        <v>3833</v>
      </c>
      <c r="F4291" s="2">
        <v>3833</v>
      </c>
    </row>
    <row r="4292" spans="1:6" x14ac:dyDescent="0.25">
      <c r="A4292" s="104">
        <v>611966</v>
      </c>
      <c r="B4292" s="104" t="s">
        <v>947</v>
      </c>
      <c r="C4292" s="104" t="s">
        <v>15924</v>
      </c>
      <c r="D4292" s="104" t="s">
        <v>15926</v>
      </c>
      <c r="E4292" s="2">
        <v>5690</v>
      </c>
      <c r="F4292" s="2">
        <v>5690</v>
      </c>
    </row>
    <row r="4293" spans="1:6" x14ac:dyDescent="0.25">
      <c r="A4293" s="104">
        <v>26947</v>
      </c>
      <c r="B4293" s="104" t="s">
        <v>947</v>
      </c>
      <c r="C4293" s="104" t="s">
        <v>6523</v>
      </c>
      <c r="D4293" s="104" t="s">
        <v>6525</v>
      </c>
      <c r="E4293" s="2">
        <v>69951</v>
      </c>
      <c r="F4293" s="2">
        <v>69951</v>
      </c>
    </row>
    <row r="4294" spans="1:6" x14ac:dyDescent="0.25">
      <c r="A4294" s="104">
        <v>619499</v>
      </c>
      <c r="B4294" s="104" t="s">
        <v>947</v>
      </c>
      <c r="C4294" s="104" t="s">
        <v>3489</v>
      </c>
      <c r="D4294" s="104" t="s">
        <v>3491</v>
      </c>
      <c r="E4294" s="2">
        <v>0</v>
      </c>
      <c r="F4294" s="2">
        <v>0</v>
      </c>
    </row>
    <row r="4295" spans="1:6" x14ac:dyDescent="0.25">
      <c r="A4295" s="104">
        <v>872127</v>
      </c>
      <c r="B4295" s="104" t="s">
        <v>947</v>
      </c>
      <c r="C4295" s="104" t="s">
        <v>22127</v>
      </c>
      <c r="D4295" s="104" t="s">
        <v>22128</v>
      </c>
      <c r="E4295" s="2">
        <v>1423</v>
      </c>
      <c r="F4295" s="2">
        <v>1423</v>
      </c>
    </row>
    <row r="4296" spans="1:6" x14ac:dyDescent="0.25">
      <c r="A4296" s="104">
        <v>26948</v>
      </c>
      <c r="B4296" s="104" t="s">
        <v>947</v>
      </c>
      <c r="C4296" s="104" t="s">
        <v>14084</v>
      </c>
      <c r="D4296" s="104" t="s">
        <v>14086</v>
      </c>
      <c r="E4296" s="2">
        <v>12328</v>
      </c>
      <c r="F4296" s="2">
        <v>12328</v>
      </c>
    </row>
    <row r="4297" spans="1:6" x14ac:dyDescent="0.25">
      <c r="A4297" s="104">
        <v>602642</v>
      </c>
      <c r="B4297" s="104" t="s">
        <v>947</v>
      </c>
      <c r="C4297" s="104" t="s">
        <v>10297</v>
      </c>
      <c r="D4297" s="104" t="s">
        <v>10299</v>
      </c>
      <c r="E4297" s="2">
        <v>17654</v>
      </c>
      <c r="F4297" s="2">
        <v>17654</v>
      </c>
    </row>
    <row r="4298" spans="1:6" x14ac:dyDescent="0.25">
      <c r="A4298" s="104">
        <v>26950</v>
      </c>
      <c r="B4298" s="104" t="s">
        <v>947</v>
      </c>
      <c r="C4298" s="104" t="s">
        <v>9699</v>
      </c>
      <c r="D4298" s="104" t="s">
        <v>9701</v>
      </c>
      <c r="E4298" s="2">
        <v>15908</v>
      </c>
      <c r="F4298" s="2">
        <v>15908</v>
      </c>
    </row>
    <row r="4299" spans="1:6" x14ac:dyDescent="0.25">
      <c r="A4299" s="104">
        <v>27611</v>
      </c>
      <c r="B4299" s="104" t="s">
        <v>947</v>
      </c>
      <c r="C4299" s="104" t="s">
        <v>4772</v>
      </c>
      <c r="D4299" s="104" t="s">
        <v>4774</v>
      </c>
      <c r="E4299" s="2">
        <v>94717</v>
      </c>
      <c r="F4299" s="2">
        <v>94717</v>
      </c>
    </row>
    <row r="4300" spans="1:6" x14ac:dyDescent="0.25">
      <c r="A4300" s="104">
        <v>142235</v>
      </c>
      <c r="B4300" s="104" t="s">
        <v>947</v>
      </c>
      <c r="C4300" s="104" t="s">
        <v>10576</v>
      </c>
      <c r="D4300" s="104" t="s">
        <v>10578</v>
      </c>
      <c r="E4300" s="2">
        <v>16615</v>
      </c>
      <c r="F4300" s="2">
        <v>16615</v>
      </c>
    </row>
    <row r="4301" spans="1:6" x14ac:dyDescent="0.25">
      <c r="A4301" s="104">
        <v>25759</v>
      </c>
      <c r="B4301" s="104" t="s">
        <v>947</v>
      </c>
      <c r="C4301" s="104" t="s">
        <v>4339</v>
      </c>
      <c r="D4301" s="104" t="s">
        <v>4341</v>
      </c>
      <c r="E4301" s="2">
        <v>102497</v>
      </c>
      <c r="F4301" s="2">
        <v>102497</v>
      </c>
    </row>
    <row r="4302" spans="1:6" x14ac:dyDescent="0.25">
      <c r="A4302" s="104">
        <v>28193</v>
      </c>
      <c r="B4302" s="104" t="s">
        <v>947</v>
      </c>
      <c r="C4302" s="104" t="s">
        <v>13429</v>
      </c>
      <c r="D4302" s="104" t="s">
        <v>13431</v>
      </c>
      <c r="E4302" s="2">
        <v>7792</v>
      </c>
      <c r="F4302" s="2">
        <v>7792</v>
      </c>
    </row>
    <row r="4303" spans="1:6" x14ac:dyDescent="0.25">
      <c r="A4303" s="104">
        <v>23501</v>
      </c>
      <c r="B4303" s="104" t="s">
        <v>947</v>
      </c>
      <c r="C4303" s="104" t="s">
        <v>3223</v>
      </c>
      <c r="D4303" s="104" t="s">
        <v>3225</v>
      </c>
      <c r="E4303" s="2">
        <v>220609</v>
      </c>
      <c r="F4303" s="2">
        <v>220609</v>
      </c>
    </row>
    <row r="4304" spans="1:6" x14ac:dyDescent="0.25">
      <c r="A4304" s="104">
        <v>26451</v>
      </c>
      <c r="B4304" s="104" t="s">
        <v>947</v>
      </c>
      <c r="C4304" s="104" t="s">
        <v>7597</v>
      </c>
      <c r="D4304" s="104" t="s">
        <v>7599</v>
      </c>
      <c r="E4304" s="2">
        <v>43508</v>
      </c>
      <c r="F4304" s="2">
        <v>43508</v>
      </c>
    </row>
    <row r="4305" spans="1:6" x14ac:dyDescent="0.25">
      <c r="A4305" s="104">
        <v>23007</v>
      </c>
      <c r="B4305" s="104" t="s">
        <v>947</v>
      </c>
      <c r="C4305" s="104" t="s">
        <v>4024</v>
      </c>
      <c r="D4305" s="104" t="s">
        <v>4026</v>
      </c>
      <c r="E4305" s="2">
        <v>131571</v>
      </c>
      <c r="F4305" s="2">
        <v>131571</v>
      </c>
    </row>
    <row r="4306" spans="1:6" x14ac:dyDescent="0.25">
      <c r="A4306" s="104">
        <v>571721</v>
      </c>
      <c r="B4306" s="104" t="s">
        <v>947</v>
      </c>
      <c r="C4306" s="104" t="s">
        <v>21672</v>
      </c>
      <c r="D4306" s="104" t="s">
        <v>21673</v>
      </c>
      <c r="E4306" s="2">
        <v>7827</v>
      </c>
      <c r="F4306" s="2">
        <v>7827</v>
      </c>
    </row>
    <row r="4307" spans="1:6" x14ac:dyDescent="0.25">
      <c r="A4307" s="104">
        <v>578319</v>
      </c>
      <c r="B4307" s="104" t="s">
        <v>947</v>
      </c>
      <c r="C4307" s="104" t="s">
        <v>13337</v>
      </c>
      <c r="D4307" s="104" t="s">
        <v>13339</v>
      </c>
      <c r="E4307" s="2">
        <v>4901</v>
      </c>
      <c r="F4307" s="2">
        <v>4901</v>
      </c>
    </row>
    <row r="4308" spans="1:6" x14ac:dyDescent="0.25">
      <c r="A4308" s="104">
        <v>743332</v>
      </c>
      <c r="B4308" s="104" t="s">
        <v>947</v>
      </c>
      <c r="C4308" s="104" t="s">
        <v>12108</v>
      </c>
      <c r="D4308" s="104" t="s">
        <v>22747</v>
      </c>
      <c r="E4308" s="2">
        <v>15072</v>
      </c>
      <c r="F4308" s="2">
        <v>15072</v>
      </c>
    </row>
    <row r="4309" spans="1:6" x14ac:dyDescent="0.25">
      <c r="A4309" s="104">
        <v>495516</v>
      </c>
      <c r="B4309" s="104" t="s">
        <v>947</v>
      </c>
      <c r="C4309" s="104" t="s">
        <v>13456</v>
      </c>
      <c r="D4309" s="104" t="s">
        <v>13458</v>
      </c>
      <c r="E4309" s="2">
        <v>11482</v>
      </c>
      <c r="F4309" s="2">
        <v>11482</v>
      </c>
    </row>
    <row r="4310" spans="1:6" x14ac:dyDescent="0.25">
      <c r="A4310" s="104">
        <v>878535</v>
      </c>
      <c r="B4310" s="104" t="s">
        <v>947</v>
      </c>
      <c r="C4310" s="104" t="s">
        <v>22748</v>
      </c>
      <c r="D4310" s="104" t="s">
        <v>22749</v>
      </c>
      <c r="E4310" s="2">
        <v>5047</v>
      </c>
      <c r="F4310" s="2">
        <v>5047</v>
      </c>
    </row>
    <row r="4311" spans="1:6" x14ac:dyDescent="0.25">
      <c r="A4311" s="104">
        <v>28295</v>
      </c>
      <c r="B4311" s="104" t="s">
        <v>947</v>
      </c>
      <c r="C4311" s="104" t="s">
        <v>9013</v>
      </c>
      <c r="D4311" s="104" t="s">
        <v>9015</v>
      </c>
      <c r="E4311" s="2">
        <v>36220</v>
      </c>
      <c r="F4311" s="2">
        <v>36220</v>
      </c>
    </row>
    <row r="4312" spans="1:6" x14ac:dyDescent="0.25">
      <c r="A4312" s="104">
        <v>742562</v>
      </c>
      <c r="B4312" s="104" t="s">
        <v>947</v>
      </c>
      <c r="C4312" s="104" t="s">
        <v>22750</v>
      </c>
      <c r="D4312" s="104" t="s">
        <v>22751</v>
      </c>
      <c r="E4312" s="2">
        <v>4323</v>
      </c>
      <c r="F4312" s="2">
        <v>4323</v>
      </c>
    </row>
    <row r="4313" spans="1:6" x14ac:dyDescent="0.25">
      <c r="A4313" s="104">
        <v>28294</v>
      </c>
      <c r="B4313" s="104" t="s">
        <v>947</v>
      </c>
      <c r="C4313" s="104" t="s">
        <v>7678</v>
      </c>
      <c r="D4313" s="104" t="s">
        <v>21328</v>
      </c>
      <c r="E4313" s="2">
        <v>54457</v>
      </c>
      <c r="F4313" s="2">
        <v>54457</v>
      </c>
    </row>
    <row r="4314" spans="1:6" x14ac:dyDescent="0.25">
      <c r="A4314" s="104">
        <v>25093</v>
      </c>
      <c r="B4314" s="104" t="s">
        <v>947</v>
      </c>
      <c r="C4314" s="104" t="s">
        <v>7996</v>
      </c>
      <c r="D4314" s="104" t="s">
        <v>7998</v>
      </c>
      <c r="E4314" s="2">
        <v>60369</v>
      </c>
      <c r="F4314" s="2">
        <v>60369</v>
      </c>
    </row>
    <row r="4315" spans="1:6" x14ac:dyDescent="0.25">
      <c r="A4315" s="104">
        <v>493451</v>
      </c>
      <c r="B4315" s="104" t="s">
        <v>947</v>
      </c>
      <c r="C4315" s="104" t="s">
        <v>4186</v>
      </c>
      <c r="D4315" s="104" t="s">
        <v>21548</v>
      </c>
      <c r="E4315" s="2">
        <v>103278</v>
      </c>
      <c r="F4315" s="2">
        <v>103278</v>
      </c>
    </row>
    <row r="4316" spans="1:6" x14ac:dyDescent="0.25">
      <c r="A4316" s="104">
        <v>427950</v>
      </c>
      <c r="B4316" s="104" t="s">
        <v>947</v>
      </c>
      <c r="C4316" s="104" t="s">
        <v>9663</v>
      </c>
      <c r="D4316" s="104" t="s">
        <v>9665</v>
      </c>
      <c r="E4316" s="2">
        <v>35644</v>
      </c>
      <c r="F4316" s="2">
        <v>35644</v>
      </c>
    </row>
    <row r="4317" spans="1:6" x14ac:dyDescent="0.25">
      <c r="A4317" s="104">
        <v>25135</v>
      </c>
      <c r="B4317" s="104" t="s">
        <v>947</v>
      </c>
      <c r="C4317" s="104" t="s">
        <v>13139</v>
      </c>
      <c r="D4317" s="104" t="s">
        <v>21982</v>
      </c>
      <c r="E4317" s="2">
        <v>2746</v>
      </c>
      <c r="F4317" s="2">
        <v>2746</v>
      </c>
    </row>
    <row r="4318" spans="1:6" x14ac:dyDescent="0.25">
      <c r="A4318" s="104">
        <v>21093</v>
      </c>
      <c r="B4318" s="104" t="s">
        <v>947</v>
      </c>
      <c r="C4318" s="104" t="s">
        <v>8707</v>
      </c>
      <c r="D4318" s="104" t="s">
        <v>22752</v>
      </c>
      <c r="E4318" s="2">
        <v>24459</v>
      </c>
      <c r="F4318" s="2">
        <v>24459</v>
      </c>
    </row>
    <row r="4319" spans="1:6" x14ac:dyDescent="0.25">
      <c r="A4319" s="104">
        <v>186752</v>
      </c>
      <c r="B4319" s="104" t="s">
        <v>947</v>
      </c>
      <c r="C4319" s="104" t="s">
        <v>14033</v>
      </c>
      <c r="D4319" s="104" t="s">
        <v>14035</v>
      </c>
      <c r="E4319" s="2">
        <v>9942</v>
      </c>
      <c r="F4319" s="2">
        <v>9942</v>
      </c>
    </row>
    <row r="4320" spans="1:6" x14ac:dyDescent="0.25">
      <c r="A4320" s="104">
        <v>28187</v>
      </c>
      <c r="B4320" s="104" t="s">
        <v>947</v>
      </c>
      <c r="C4320" s="104" t="s">
        <v>8374</v>
      </c>
      <c r="D4320" s="104" t="s">
        <v>8376</v>
      </c>
      <c r="E4320" s="2">
        <v>18219</v>
      </c>
      <c r="F4320" s="2">
        <v>18219</v>
      </c>
    </row>
    <row r="4321" spans="1:6" x14ac:dyDescent="0.25">
      <c r="A4321" s="104">
        <v>20276</v>
      </c>
      <c r="B4321" s="104" t="s">
        <v>947</v>
      </c>
      <c r="C4321" s="104" t="s">
        <v>5873</v>
      </c>
      <c r="D4321" s="104" t="s">
        <v>5875</v>
      </c>
      <c r="E4321" s="2">
        <v>79198</v>
      </c>
      <c r="F4321" s="2">
        <v>79198</v>
      </c>
    </row>
    <row r="4322" spans="1:6" x14ac:dyDescent="0.25">
      <c r="A4322" s="104">
        <v>27915</v>
      </c>
      <c r="B4322" s="104" t="s">
        <v>947</v>
      </c>
      <c r="C4322" s="104" t="s">
        <v>13700</v>
      </c>
      <c r="D4322" s="104" t="s">
        <v>13702</v>
      </c>
      <c r="E4322" s="2">
        <v>13273</v>
      </c>
      <c r="F4322" s="2">
        <v>13273</v>
      </c>
    </row>
    <row r="4323" spans="1:6" x14ac:dyDescent="0.25">
      <c r="A4323" s="104">
        <v>19670</v>
      </c>
      <c r="B4323" s="104" t="s">
        <v>947</v>
      </c>
      <c r="C4323" s="104" t="s">
        <v>13098</v>
      </c>
      <c r="D4323" s="104" t="s">
        <v>13099</v>
      </c>
      <c r="E4323" s="2">
        <v>10169</v>
      </c>
      <c r="F4323" s="2">
        <v>10169</v>
      </c>
    </row>
    <row r="4324" spans="1:6" x14ac:dyDescent="0.25">
      <c r="A4324" s="104">
        <v>549816</v>
      </c>
      <c r="B4324" s="104" t="s">
        <v>947</v>
      </c>
      <c r="C4324" s="104" t="s">
        <v>11343</v>
      </c>
      <c r="D4324" s="104" t="s">
        <v>11345</v>
      </c>
      <c r="E4324" s="2">
        <v>21789</v>
      </c>
      <c r="F4324" s="2">
        <v>21789</v>
      </c>
    </row>
    <row r="4325" spans="1:6" x14ac:dyDescent="0.25">
      <c r="A4325" s="104">
        <v>534107</v>
      </c>
      <c r="B4325" s="104" t="s">
        <v>947</v>
      </c>
      <c r="C4325" s="104" t="s">
        <v>7294</v>
      </c>
      <c r="D4325" s="104" t="s">
        <v>7296</v>
      </c>
      <c r="E4325" s="2">
        <v>98021</v>
      </c>
      <c r="F4325" s="2">
        <v>98021</v>
      </c>
    </row>
    <row r="4326" spans="1:6" x14ac:dyDescent="0.25">
      <c r="A4326" s="104">
        <v>25950</v>
      </c>
      <c r="B4326" s="104" t="s">
        <v>947</v>
      </c>
      <c r="C4326" s="104" t="s">
        <v>4117</v>
      </c>
      <c r="D4326" s="104" t="s">
        <v>4119</v>
      </c>
      <c r="E4326" s="2">
        <v>382083</v>
      </c>
      <c r="F4326" s="2">
        <v>382083</v>
      </c>
    </row>
    <row r="4327" spans="1:6" x14ac:dyDescent="0.25">
      <c r="A4327" s="104">
        <v>22728</v>
      </c>
      <c r="B4327" s="104" t="s">
        <v>947</v>
      </c>
      <c r="C4327" s="104" t="s">
        <v>15089</v>
      </c>
      <c r="D4327" s="104" t="s">
        <v>15091</v>
      </c>
      <c r="E4327" s="2">
        <v>6796</v>
      </c>
      <c r="F4327" s="2">
        <v>6796</v>
      </c>
    </row>
    <row r="4328" spans="1:6" x14ac:dyDescent="0.25">
      <c r="A4328" s="104">
        <v>22736</v>
      </c>
      <c r="B4328" s="104" t="s">
        <v>947</v>
      </c>
      <c r="C4328" s="104" t="s">
        <v>12303</v>
      </c>
      <c r="D4328" s="104" t="s">
        <v>12305</v>
      </c>
      <c r="E4328" s="2">
        <v>20096</v>
      </c>
      <c r="F4328" s="2">
        <v>20096</v>
      </c>
    </row>
    <row r="4329" spans="1:6" x14ac:dyDescent="0.25">
      <c r="A4329" s="104">
        <v>22730</v>
      </c>
      <c r="B4329" s="104" t="s">
        <v>947</v>
      </c>
      <c r="C4329" s="104" t="s">
        <v>13709</v>
      </c>
      <c r="D4329" s="104" t="s">
        <v>21795</v>
      </c>
      <c r="E4329" s="2">
        <v>9457</v>
      </c>
      <c r="F4329" s="2">
        <v>9457</v>
      </c>
    </row>
    <row r="4330" spans="1:6" x14ac:dyDescent="0.25">
      <c r="A4330" s="104">
        <v>27922</v>
      </c>
      <c r="B4330" s="104" t="s">
        <v>947</v>
      </c>
      <c r="C4330" s="104" t="s">
        <v>13106</v>
      </c>
      <c r="D4330" s="104" t="s">
        <v>13108</v>
      </c>
      <c r="E4330" s="2">
        <v>7824</v>
      </c>
      <c r="F4330" s="2">
        <v>7824</v>
      </c>
    </row>
    <row r="4331" spans="1:6" x14ac:dyDescent="0.25">
      <c r="A4331" s="104">
        <v>19926</v>
      </c>
      <c r="B4331" s="104" t="s">
        <v>947</v>
      </c>
      <c r="C4331" s="104" t="s">
        <v>4925</v>
      </c>
      <c r="D4331" s="104" t="s">
        <v>4927</v>
      </c>
      <c r="E4331" s="2">
        <v>99803</v>
      </c>
      <c r="F4331" s="2">
        <v>99803</v>
      </c>
    </row>
    <row r="4332" spans="1:6" x14ac:dyDescent="0.25">
      <c r="A4332" s="104">
        <v>456849</v>
      </c>
      <c r="B4332" s="104" t="s">
        <v>947</v>
      </c>
      <c r="C4332" s="104" t="s">
        <v>16299</v>
      </c>
      <c r="D4332" s="104" t="s">
        <v>16301</v>
      </c>
      <c r="E4332" s="2">
        <v>3829</v>
      </c>
      <c r="F4332" s="2">
        <v>3829</v>
      </c>
    </row>
    <row r="4333" spans="1:6" x14ac:dyDescent="0.25">
      <c r="A4333" s="104">
        <v>23395</v>
      </c>
      <c r="B4333" s="104" t="s">
        <v>947</v>
      </c>
      <c r="C4333" s="104" t="s">
        <v>4042</v>
      </c>
      <c r="D4333" s="104" t="s">
        <v>4044</v>
      </c>
      <c r="E4333" s="2">
        <v>105870</v>
      </c>
      <c r="F4333" s="2">
        <v>105870</v>
      </c>
    </row>
    <row r="4334" spans="1:6" x14ac:dyDescent="0.25">
      <c r="A4334" s="104">
        <v>23397</v>
      </c>
      <c r="B4334" s="104" t="s">
        <v>947</v>
      </c>
      <c r="C4334" s="104" t="s">
        <v>12120</v>
      </c>
      <c r="D4334" s="104" t="s">
        <v>12122</v>
      </c>
      <c r="E4334" s="2">
        <v>30021</v>
      </c>
      <c r="F4334" s="2">
        <v>30021</v>
      </c>
    </row>
    <row r="4335" spans="1:6" x14ac:dyDescent="0.25">
      <c r="A4335" s="104">
        <v>21846</v>
      </c>
      <c r="B4335" s="104" t="s">
        <v>947</v>
      </c>
      <c r="C4335" s="104" t="s">
        <v>14801</v>
      </c>
      <c r="D4335" s="104" t="s">
        <v>14803</v>
      </c>
      <c r="E4335" s="2">
        <v>6425</v>
      </c>
      <c r="F4335" s="2">
        <v>6425</v>
      </c>
    </row>
    <row r="4336" spans="1:6" x14ac:dyDescent="0.25">
      <c r="A4336" s="104">
        <v>20975</v>
      </c>
      <c r="B4336" s="104" t="s">
        <v>947</v>
      </c>
      <c r="C4336" s="104" t="s">
        <v>12784</v>
      </c>
      <c r="D4336" s="104" t="s">
        <v>12786</v>
      </c>
      <c r="E4336" s="2">
        <v>6559</v>
      </c>
      <c r="F4336" s="2">
        <v>6559</v>
      </c>
    </row>
    <row r="4337" spans="1:6" x14ac:dyDescent="0.25">
      <c r="A4337" s="104">
        <v>22756</v>
      </c>
      <c r="B4337" s="104" t="s">
        <v>947</v>
      </c>
      <c r="C4337" s="104" t="s">
        <v>4662</v>
      </c>
      <c r="D4337" s="104" t="s">
        <v>4664</v>
      </c>
      <c r="E4337" s="2">
        <v>124586</v>
      </c>
      <c r="F4337" s="2">
        <v>124586</v>
      </c>
    </row>
    <row r="4338" spans="1:6" x14ac:dyDescent="0.25">
      <c r="A4338" s="104">
        <v>26452</v>
      </c>
      <c r="B4338" s="104" t="s">
        <v>947</v>
      </c>
      <c r="C4338" s="104" t="s">
        <v>11833</v>
      </c>
      <c r="D4338" s="104" t="s">
        <v>11835</v>
      </c>
      <c r="E4338" s="2">
        <v>20317</v>
      </c>
      <c r="F4338" s="2">
        <v>20317</v>
      </c>
    </row>
    <row r="4339" spans="1:6" x14ac:dyDescent="0.25">
      <c r="A4339" s="104">
        <v>26871</v>
      </c>
      <c r="B4339" s="104" t="s">
        <v>947</v>
      </c>
      <c r="C4339" s="104" t="s">
        <v>6280</v>
      </c>
      <c r="D4339" s="104" t="s">
        <v>6282</v>
      </c>
      <c r="E4339" s="2">
        <v>65043</v>
      </c>
      <c r="F4339" s="2">
        <v>65043</v>
      </c>
    </row>
    <row r="4340" spans="1:6" x14ac:dyDescent="0.25">
      <c r="A4340" s="104">
        <v>26882</v>
      </c>
      <c r="B4340" s="104" t="s">
        <v>947</v>
      </c>
      <c r="C4340" s="104" t="s">
        <v>18413</v>
      </c>
      <c r="D4340" s="104" t="s">
        <v>18414</v>
      </c>
      <c r="E4340" s="2">
        <v>4254</v>
      </c>
      <c r="F4340" s="2">
        <v>4254</v>
      </c>
    </row>
    <row r="4341" spans="1:6" x14ac:dyDescent="0.25">
      <c r="A4341" s="104">
        <v>21147</v>
      </c>
      <c r="B4341" s="104" t="s">
        <v>947</v>
      </c>
      <c r="C4341" s="104" t="s">
        <v>9645</v>
      </c>
      <c r="D4341" s="104" t="s">
        <v>9647</v>
      </c>
      <c r="E4341" s="2">
        <v>24652</v>
      </c>
      <c r="F4341" s="2">
        <v>24652</v>
      </c>
    </row>
    <row r="4342" spans="1:6" x14ac:dyDescent="0.25">
      <c r="A4342" s="104">
        <v>20977</v>
      </c>
      <c r="B4342" s="104" t="s">
        <v>947</v>
      </c>
      <c r="C4342" s="104" t="s">
        <v>13382</v>
      </c>
      <c r="D4342" s="104" t="s">
        <v>21674</v>
      </c>
      <c r="E4342" s="2">
        <v>7387</v>
      </c>
      <c r="F4342" s="2">
        <v>7387</v>
      </c>
    </row>
    <row r="4343" spans="1:6" x14ac:dyDescent="0.25">
      <c r="A4343" s="104">
        <v>20801</v>
      </c>
      <c r="B4343" s="104" t="s">
        <v>947</v>
      </c>
      <c r="C4343" s="104" t="s">
        <v>14984</v>
      </c>
      <c r="D4343" s="104" t="s">
        <v>14986</v>
      </c>
      <c r="E4343" s="2">
        <v>7710</v>
      </c>
      <c r="F4343" s="2">
        <v>7710</v>
      </c>
    </row>
    <row r="4344" spans="1:6" x14ac:dyDescent="0.25">
      <c r="A4344" s="104">
        <v>721718</v>
      </c>
      <c r="B4344" s="104" t="s">
        <v>947</v>
      </c>
      <c r="C4344" s="104" t="s">
        <v>9537</v>
      </c>
      <c r="D4344" s="104" t="s">
        <v>9539</v>
      </c>
      <c r="E4344" s="2">
        <v>47582</v>
      </c>
      <c r="F4344" s="2">
        <v>47582</v>
      </c>
    </row>
    <row r="4345" spans="1:6" x14ac:dyDescent="0.25">
      <c r="A4345" s="104">
        <v>496241</v>
      </c>
      <c r="B4345" s="104" t="s">
        <v>947</v>
      </c>
      <c r="C4345" s="104" t="s">
        <v>6073</v>
      </c>
      <c r="D4345" s="104" t="s">
        <v>6075</v>
      </c>
      <c r="E4345" s="2">
        <v>48784</v>
      </c>
      <c r="F4345" s="2">
        <v>48784</v>
      </c>
    </row>
    <row r="4346" spans="1:6" x14ac:dyDescent="0.25">
      <c r="A4346" s="104">
        <v>24095</v>
      </c>
      <c r="B4346" s="104" t="s">
        <v>947</v>
      </c>
      <c r="C4346" s="104" t="s">
        <v>8830</v>
      </c>
      <c r="D4346" s="104" t="s">
        <v>8832</v>
      </c>
      <c r="E4346" s="2">
        <v>21666</v>
      </c>
      <c r="F4346" s="2">
        <v>21666</v>
      </c>
    </row>
    <row r="4347" spans="1:6" x14ac:dyDescent="0.25">
      <c r="A4347" s="104">
        <v>470153</v>
      </c>
      <c r="B4347" s="104" t="s">
        <v>947</v>
      </c>
      <c r="C4347" s="104" t="s">
        <v>4225</v>
      </c>
      <c r="D4347" s="104" t="s">
        <v>4227</v>
      </c>
      <c r="E4347" s="2">
        <v>133631</v>
      </c>
      <c r="F4347" s="2">
        <v>133631</v>
      </c>
    </row>
    <row r="4348" spans="1:6" x14ac:dyDescent="0.25">
      <c r="A4348" s="104">
        <v>24502</v>
      </c>
      <c r="B4348" s="104" t="s">
        <v>947</v>
      </c>
      <c r="C4348" s="104" t="s">
        <v>13945</v>
      </c>
      <c r="D4348" s="104" t="s">
        <v>13947</v>
      </c>
      <c r="E4348" s="2">
        <v>6719</v>
      </c>
      <c r="F4348" s="2">
        <v>6719</v>
      </c>
    </row>
    <row r="4349" spans="1:6" x14ac:dyDescent="0.25">
      <c r="A4349" s="104">
        <v>28597</v>
      </c>
      <c r="B4349" s="104" t="s">
        <v>947</v>
      </c>
      <c r="C4349" s="104" t="s">
        <v>7354</v>
      </c>
      <c r="D4349" s="104" t="s">
        <v>22758</v>
      </c>
      <c r="E4349" s="2">
        <v>52748</v>
      </c>
      <c r="F4349" s="2">
        <v>52748</v>
      </c>
    </row>
    <row r="4350" spans="1:6" x14ac:dyDescent="0.25">
      <c r="A4350" s="104">
        <v>27277</v>
      </c>
      <c r="B4350" s="104" t="s">
        <v>947</v>
      </c>
      <c r="C4350" s="104" t="s">
        <v>13262</v>
      </c>
      <c r="D4350" s="104" t="s">
        <v>13264</v>
      </c>
      <c r="E4350" s="2">
        <v>6172</v>
      </c>
      <c r="F4350" s="2">
        <v>6172</v>
      </c>
    </row>
    <row r="4351" spans="1:6" x14ac:dyDescent="0.25">
      <c r="A4351" s="104">
        <v>20979</v>
      </c>
      <c r="B4351" s="104" t="s">
        <v>947</v>
      </c>
      <c r="C4351" s="104" t="s">
        <v>6283</v>
      </c>
      <c r="D4351" s="104" t="s">
        <v>6285</v>
      </c>
      <c r="E4351" s="2">
        <v>54399</v>
      </c>
      <c r="F4351" s="2">
        <v>54399</v>
      </c>
    </row>
    <row r="4352" spans="1:6" x14ac:dyDescent="0.25">
      <c r="A4352" s="104">
        <v>611871</v>
      </c>
      <c r="B4352" s="104" t="s">
        <v>947</v>
      </c>
      <c r="C4352" s="104" t="s">
        <v>10615</v>
      </c>
      <c r="D4352" s="104" t="s">
        <v>10617</v>
      </c>
      <c r="E4352" s="2">
        <v>26917</v>
      </c>
      <c r="F4352" s="2">
        <v>26917</v>
      </c>
    </row>
    <row r="4353" spans="1:6" x14ac:dyDescent="0.25">
      <c r="A4353" s="104">
        <v>26453</v>
      </c>
      <c r="B4353" s="104" t="s">
        <v>947</v>
      </c>
      <c r="C4353" s="104" t="s">
        <v>2468</v>
      </c>
      <c r="D4353" s="104" t="s">
        <v>2470</v>
      </c>
      <c r="E4353" s="2">
        <v>321521</v>
      </c>
      <c r="F4353" s="2">
        <v>321521</v>
      </c>
    </row>
    <row r="4354" spans="1:6" x14ac:dyDescent="0.25">
      <c r="A4354" s="104">
        <v>20980</v>
      </c>
      <c r="B4354" s="104" t="s">
        <v>947</v>
      </c>
      <c r="C4354" s="104" t="s">
        <v>16224</v>
      </c>
      <c r="D4354" s="104" t="s">
        <v>16226</v>
      </c>
      <c r="E4354" s="2">
        <v>2261</v>
      </c>
      <c r="F4354" s="2">
        <v>2261</v>
      </c>
    </row>
    <row r="4355" spans="1:6" x14ac:dyDescent="0.25">
      <c r="A4355" s="104">
        <v>763852</v>
      </c>
      <c r="B4355" s="104" t="s">
        <v>947</v>
      </c>
      <c r="C4355" s="104" t="s">
        <v>18721</v>
      </c>
      <c r="D4355" s="104" t="s">
        <v>22020</v>
      </c>
      <c r="E4355" s="2">
        <v>12750</v>
      </c>
      <c r="F4355" s="2">
        <v>12750</v>
      </c>
    </row>
    <row r="4356" spans="1:6" x14ac:dyDescent="0.25">
      <c r="A4356" s="104">
        <v>20015</v>
      </c>
      <c r="B4356" s="104" t="s">
        <v>947</v>
      </c>
      <c r="C4356" s="104" t="s">
        <v>5168</v>
      </c>
      <c r="D4356" s="104" t="s">
        <v>5170</v>
      </c>
      <c r="E4356" s="2">
        <v>0</v>
      </c>
      <c r="F4356" s="2">
        <v>0</v>
      </c>
    </row>
    <row r="4357" spans="1:6" x14ac:dyDescent="0.25">
      <c r="A4357" s="104">
        <v>22174</v>
      </c>
      <c r="B4357" s="104" t="s">
        <v>947</v>
      </c>
      <c r="C4357" s="104" t="s">
        <v>9204</v>
      </c>
      <c r="D4357" s="104" t="s">
        <v>9206</v>
      </c>
      <c r="E4357" s="2">
        <v>11199</v>
      </c>
      <c r="F4357" s="2">
        <v>11199</v>
      </c>
    </row>
    <row r="4358" spans="1:6" x14ac:dyDescent="0.25">
      <c r="A4358" s="104">
        <v>22824</v>
      </c>
      <c r="B4358" s="104" t="s">
        <v>947</v>
      </c>
      <c r="C4358" s="104" t="s">
        <v>10258</v>
      </c>
      <c r="D4358" s="104" t="s">
        <v>21796</v>
      </c>
      <c r="E4358" s="2">
        <v>23414</v>
      </c>
      <c r="F4358" s="2">
        <v>23414</v>
      </c>
    </row>
    <row r="4359" spans="1:6" x14ac:dyDescent="0.25">
      <c r="A4359" s="104">
        <v>26480</v>
      </c>
      <c r="B4359" s="104" t="s">
        <v>947</v>
      </c>
      <c r="C4359" s="104" t="s">
        <v>2225</v>
      </c>
      <c r="D4359" s="104" t="s">
        <v>2227</v>
      </c>
      <c r="E4359" s="2">
        <v>414061</v>
      </c>
      <c r="F4359" s="2">
        <v>414061</v>
      </c>
    </row>
    <row r="4360" spans="1:6" x14ac:dyDescent="0.25">
      <c r="A4360" s="104">
        <v>24720</v>
      </c>
      <c r="B4360" s="104" t="s">
        <v>947</v>
      </c>
      <c r="C4360" s="104" t="s">
        <v>2828</v>
      </c>
      <c r="D4360" s="104" t="s">
        <v>19102</v>
      </c>
      <c r="E4360" s="2">
        <v>231906</v>
      </c>
      <c r="F4360" s="2">
        <v>231906</v>
      </c>
    </row>
    <row r="4361" spans="1:6" x14ac:dyDescent="0.25">
      <c r="A4361" s="104">
        <v>479595</v>
      </c>
      <c r="B4361" s="104" t="s">
        <v>947</v>
      </c>
      <c r="C4361" s="104" t="s">
        <v>14780</v>
      </c>
      <c r="D4361" s="104" t="s">
        <v>14782</v>
      </c>
      <c r="E4361" s="2">
        <v>7105</v>
      </c>
      <c r="F4361" s="2">
        <v>7105</v>
      </c>
    </row>
    <row r="4362" spans="1:6" x14ac:dyDescent="0.25">
      <c r="A4362" s="104">
        <v>527709</v>
      </c>
      <c r="B4362" s="104" t="s">
        <v>947</v>
      </c>
      <c r="C4362" s="104" t="s">
        <v>18087</v>
      </c>
      <c r="D4362" s="104" t="s">
        <v>18088</v>
      </c>
      <c r="E4362" s="2">
        <v>4387</v>
      </c>
      <c r="F4362" s="2">
        <v>4387</v>
      </c>
    </row>
    <row r="4363" spans="1:6" x14ac:dyDescent="0.25">
      <c r="A4363" s="104">
        <v>28119</v>
      </c>
      <c r="B4363" s="104" t="s">
        <v>947</v>
      </c>
      <c r="C4363" s="104" t="s">
        <v>10903</v>
      </c>
      <c r="D4363" s="104" t="s">
        <v>10905</v>
      </c>
      <c r="E4363" s="2">
        <v>21118</v>
      </c>
      <c r="F4363" s="2">
        <v>21118</v>
      </c>
    </row>
    <row r="4364" spans="1:6" x14ac:dyDescent="0.25">
      <c r="A4364" s="104">
        <v>25955</v>
      </c>
      <c r="B4364" s="104" t="s">
        <v>947</v>
      </c>
      <c r="C4364" s="104" t="s">
        <v>7109</v>
      </c>
      <c r="D4364" s="104" t="s">
        <v>7111</v>
      </c>
      <c r="E4364" s="2">
        <v>12591</v>
      </c>
      <c r="F4364" s="2">
        <v>12591</v>
      </c>
    </row>
    <row r="4365" spans="1:6" x14ac:dyDescent="0.25">
      <c r="A4365" s="104">
        <v>25298</v>
      </c>
      <c r="B4365" s="104" t="s">
        <v>947</v>
      </c>
      <c r="C4365" s="104" t="s">
        <v>11856</v>
      </c>
      <c r="D4365" s="104" t="s">
        <v>11858</v>
      </c>
      <c r="E4365" s="2">
        <v>8728</v>
      </c>
      <c r="F4365" s="2">
        <v>8728</v>
      </c>
    </row>
    <row r="4366" spans="1:6" x14ac:dyDescent="0.25">
      <c r="A4366" s="104">
        <v>680701</v>
      </c>
      <c r="B4366" s="104" t="s">
        <v>947</v>
      </c>
      <c r="C4366" s="104" t="s">
        <v>15180</v>
      </c>
      <c r="D4366" s="104" t="s">
        <v>15182</v>
      </c>
      <c r="E4366" s="2">
        <v>5736</v>
      </c>
      <c r="F4366" s="2">
        <v>5736</v>
      </c>
    </row>
    <row r="4367" spans="1:6" x14ac:dyDescent="0.25">
      <c r="A4367" s="104">
        <v>21761</v>
      </c>
      <c r="B4367" s="104" t="s">
        <v>947</v>
      </c>
      <c r="C4367" s="104" t="s">
        <v>7975</v>
      </c>
      <c r="D4367" s="104" t="s">
        <v>7977</v>
      </c>
      <c r="E4367" s="2">
        <v>41850</v>
      </c>
      <c r="F4367" s="2">
        <v>41850</v>
      </c>
    </row>
    <row r="4368" spans="1:6" x14ac:dyDescent="0.25">
      <c r="A4368" s="104">
        <v>21752</v>
      </c>
      <c r="B4368" s="104" t="s">
        <v>947</v>
      </c>
      <c r="C4368" s="104" t="s">
        <v>6028</v>
      </c>
      <c r="D4368" s="104" t="s">
        <v>6030</v>
      </c>
      <c r="E4368" s="2">
        <v>61647</v>
      </c>
      <c r="F4368" s="2">
        <v>61647</v>
      </c>
    </row>
    <row r="4369" spans="1:6" x14ac:dyDescent="0.25">
      <c r="A4369" s="104">
        <v>23459</v>
      </c>
      <c r="B4369" s="104" t="s">
        <v>947</v>
      </c>
      <c r="C4369" s="104" t="s">
        <v>1226</v>
      </c>
      <c r="D4369" s="104" t="s">
        <v>1228</v>
      </c>
      <c r="E4369" s="2">
        <v>646931</v>
      </c>
      <c r="F4369" s="2">
        <v>646931</v>
      </c>
    </row>
    <row r="4370" spans="1:6" x14ac:dyDescent="0.25">
      <c r="A4370" s="104">
        <v>28053</v>
      </c>
      <c r="B4370" s="104" t="s">
        <v>947</v>
      </c>
      <c r="C4370" s="104" t="s">
        <v>12168</v>
      </c>
      <c r="D4370" s="104" t="s">
        <v>12170</v>
      </c>
      <c r="E4370" s="2">
        <v>8843</v>
      </c>
      <c r="F4370" s="2">
        <v>8843</v>
      </c>
    </row>
    <row r="4371" spans="1:6" x14ac:dyDescent="0.25">
      <c r="A4371" s="104">
        <v>27093</v>
      </c>
      <c r="B4371" s="104" t="s">
        <v>947</v>
      </c>
      <c r="C4371" s="104" t="s">
        <v>7082</v>
      </c>
      <c r="D4371" s="104" t="s">
        <v>7084</v>
      </c>
      <c r="E4371" s="2">
        <v>47938</v>
      </c>
      <c r="F4371" s="2">
        <v>47938</v>
      </c>
    </row>
    <row r="4372" spans="1:6" x14ac:dyDescent="0.25">
      <c r="A4372" s="104">
        <v>19984</v>
      </c>
      <c r="B4372" s="104" t="s">
        <v>947</v>
      </c>
      <c r="C4372" s="104" t="s">
        <v>7249</v>
      </c>
      <c r="D4372" s="104" t="s">
        <v>21607</v>
      </c>
      <c r="E4372" s="2">
        <v>37302</v>
      </c>
      <c r="F4372" s="2">
        <v>37302</v>
      </c>
    </row>
    <row r="4373" spans="1:6" x14ac:dyDescent="0.25">
      <c r="A4373" s="104">
        <v>19853</v>
      </c>
      <c r="B4373" s="104" t="s">
        <v>947</v>
      </c>
      <c r="C4373" s="104" t="s">
        <v>9732</v>
      </c>
      <c r="D4373" s="104" t="s">
        <v>9734</v>
      </c>
      <c r="E4373" s="2">
        <v>18356</v>
      </c>
      <c r="F4373" s="2">
        <v>18356</v>
      </c>
    </row>
    <row r="4374" spans="1:6" x14ac:dyDescent="0.25">
      <c r="A4374" s="104">
        <v>26920</v>
      </c>
      <c r="B4374" s="104" t="s">
        <v>947</v>
      </c>
      <c r="C4374" s="104" t="s">
        <v>4345</v>
      </c>
      <c r="D4374" s="104" t="s">
        <v>4347</v>
      </c>
      <c r="E4374" s="2">
        <v>146120</v>
      </c>
      <c r="F4374" s="2">
        <v>146120</v>
      </c>
    </row>
    <row r="4375" spans="1:6" x14ac:dyDescent="0.25">
      <c r="A4375" s="104">
        <v>26923</v>
      </c>
      <c r="B4375" s="104" t="s">
        <v>947</v>
      </c>
      <c r="C4375" s="104" t="s">
        <v>6612</v>
      </c>
      <c r="D4375" s="104" t="s">
        <v>22129</v>
      </c>
      <c r="E4375" s="2">
        <v>54406</v>
      </c>
      <c r="F4375" s="2">
        <v>54406</v>
      </c>
    </row>
    <row r="4376" spans="1:6" x14ac:dyDescent="0.25">
      <c r="A4376" s="104">
        <v>26918</v>
      </c>
      <c r="B4376" s="104" t="s">
        <v>947</v>
      </c>
      <c r="C4376" s="104" t="s">
        <v>6472</v>
      </c>
      <c r="D4376" s="104" t="s">
        <v>6474</v>
      </c>
      <c r="E4376" s="2">
        <v>54459</v>
      </c>
      <c r="F4376" s="2">
        <v>54459</v>
      </c>
    </row>
    <row r="4377" spans="1:6" x14ac:dyDescent="0.25">
      <c r="A4377" s="104">
        <v>900270</v>
      </c>
      <c r="B4377" s="104" t="s">
        <v>947</v>
      </c>
      <c r="C4377" s="104" t="s">
        <v>22760</v>
      </c>
      <c r="D4377" s="104" t="s">
        <v>22761</v>
      </c>
      <c r="E4377" s="2">
        <v>858</v>
      </c>
      <c r="F4377" s="2">
        <v>858</v>
      </c>
    </row>
    <row r="4378" spans="1:6" x14ac:dyDescent="0.25">
      <c r="A4378" s="104">
        <v>25749</v>
      </c>
      <c r="B4378" s="104" t="s">
        <v>947</v>
      </c>
      <c r="C4378" s="104" t="s">
        <v>3994</v>
      </c>
      <c r="D4378" s="104" t="s">
        <v>3996</v>
      </c>
      <c r="E4378" s="2">
        <v>146429</v>
      </c>
      <c r="F4378" s="2">
        <v>146429</v>
      </c>
    </row>
    <row r="4379" spans="1:6" x14ac:dyDescent="0.25">
      <c r="A4379" s="104">
        <v>20463</v>
      </c>
      <c r="B4379" s="104" t="s">
        <v>947</v>
      </c>
      <c r="C4379" s="104" t="s">
        <v>11247</v>
      </c>
      <c r="D4379" s="104" t="s">
        <v>11249</v>
      </c>
      <c r="E4379" s="2">
        <v>23974</v>
      </c>
      <c r="F4379" s="2">
        <v>23974</v>
      </c>
    </row>
    <row r="4380" spans="1:6" x14ac:dyDescent="0.25">
      <c r="A4380" s="104">
        <v>20445</v>
      </c>
      <c r="B4380" s="104" t="s">
        <v>947</v>
      </c>
      <c r="C4380" s="104" t="s">
        <v>1286</v>
      </c>
      <c r="D4380" s="104" t="s">
        <v>1288</v>
      </c>
      <c r="E4380" s="2">
        <v>550914</v>
      </c>
      <c r="F4380" s="2">
        <v>550914</v>
      </c>
    </row>
    <row r="4381" spans="1:6" x14ac:dyDescent="0.25">
      <c r="A4381" s="104">
        <v>20474</v>
      </c>
      <c r="B4381" s="104" t="s">
        <v>947</v>
      </c>
      <c r="C4381" s="104" t="s">
        <v>4793</v>
      </c>
      <c r="D4381" s="104" t="s">
        <v>4795</v>
      </c>
      <c r="E4381" s="2">
        <v>139470</v>
      </c>
      <c r="F4381" s="2">
        <v>139470</v>
      </c>
    </row>
    <row r="4382" spans="1:6" x14ac:dyDescent="0.25">
      <c r="A4382" s="104">
        <v>20476</v>
      </c>
      <c r="B4382" s="104" t="s">
        <v>947</v>
      </c>
      <c r="C4382" s="104" t="s">
        <v>2603</v>
      </c>
      <c r="D4382" s="104" t="s">
        <v>2605</v>
      </c>
      <c r="E4382" s="2">
        <v>186961</v>
      </c>
      <c r="F4382" s="2">
        <v>186961</v>
      </c>
    </row>
    <row r="4383" spans="1:6" x14ac:dyDescent="0.25">
      <c r="A4383" s="104">
        <v>20462</v>
      </c>
      <c r="B4383" s="104" t="s">
        <v>947</v>
      </c>
      <c r="C4383" s="104" t="s">
        <v>5765</v>
      </c>
      <c r="D4383" s="104" t="s">
        <v>5767</v>
      </c>
      <c r="E4383" s="2">
        <v>57117</v>
      </c>
      <c r="F4383" s="2">
        <v>57117</v>
      </c>
    </row>
    <row r="4384" spans="1:6" x14ac:dyDescent="0.25">
      <c r="A4384" s="104">
        <v>20447</v>
      </c>
      <c r="B4384" s="104" t="s">
        <v>947</v>
      </c>
      <c r="C4384" s="104" t="s">
        <v>4558</v>
      </c>
      <c r="D4384" s="104" t="s">
        <v>4560</v>
      </c>
      <c r="E4384" s="2">
        <v>49698</v>
      </c>
      <c r="F4384" s="2">
        <v>49698</v>
      </c>
    </row>
    <row r="4385" spans="1:6" x14ac:dyDescent="0.25">
      <c r="A4385" s="104">
        <v>20448</v>
      </c>
      <c r="B4385" s="104" t="s">
        <v>947</v>
      </c>
      <c r="C4385" s="104" t="s">
        <v>6989</v>
      </c>
      <c r="D4385" s="104" t="s">
        <v>6991</v>
      </c>
      <c r="E4385" s="2">
        <v>59479</v>
      </c>
      <c r="F4385" s="2">
        <v>59479</v>
      </c>
    </row>
    <row r="4386" spans="1:6" x14ac:dyDescent="0.25">
      <c r="A4386" s="104">
        <v>20449</v>
      </c>
      <c r="B4386" s="104" t="s">
        <v>947</v>
      </c>
      <c r="C4386" s="104" t="s">
        <v>5318</v>
      </c>
      <c r="D4386" s="104" t="s">
        <v>5320</v>
      </c>
      <c r="E4386" s="2">
        <v>61622</v>
      </c>
      <c r="F4386" s="2">
        <v>61622</v>
      </c>
    </row>
    <row r="4387" spans="1:6" x14ac:dyDescent="0.25">
      <c r="A4387" s="104">
        <v>831947</v>
      </c>
      <c r="B4387" s="104" t="s">
        <v>947</v>
      </c>
      <c r="C4387" s="104" t="s">
        <v>5618</v>
      </c>
      <c r="D4387" s="104" t="s">
        <v>5620</v>
      </c>
      <c r="E4387" s="2">
        <v>66581</v>
      </c>
      <c r="F4387" s="2">
        <v>66581</v>
      </c>
    </row>
    <row r="4388" spans="1:6" x14ac:dyDescent="0.25">
      <c r="A4388" s="104">
        <v>20469</v>
      </c>
      <c r="B4388" s="104" t="s">
        <v>947</v>
      </c>
      <c r="C4388" s="104" t="s">
        <v>22765</v>
      </c>
      <c r="D4388" s="104" t="s">
        <v>22766</v>
      </c>
      <c r="E4388" s="2">
        <v>9649</v>
      </c>
      <c r="F4388" s="2">
        <v>9649</v>
      </c>
    </row>
    <row r="4389" spans="1:6" x14ac:dyDescent="0.25">
      <c r="A4389" s="104">
        <v>22272</v>
      </c>
      <c r="B4389" s="104" t="s">
        <v>947</v>
      </c>
      <c r="C4389" s="104" t="s">
        <v>3372</v>
      </c>
      <c r="D4389" s="104" t="s">
        <v>21742</v>
      </c>
      <c r="E4389" s="2">
        <v>184116</v>
      </c>
      <c r="F4389" s="2">
        <v>184116</v>
      </c>
    </row>
    <row r="4390" spans="1:6" x14ac:dyDescent="0.25">
      <c r="A4390" s="104">
        <v>20982</v>
      </c>
      <c r="B4390" s="104" t="s">
        <v>947</v>
      </c>
      <c r="C4390" s="104" t="s">
        <v>1406</v>
      </c>
      <c r="D4390" s="104" t="s">
        <v>1408</v>
      </c>
      <c r="E4390" s="2">
        <v>775029</v>
      </c>
      <c r="F4390" s="2">
        <v>775029</v>
      </c>
    </row>
    <row r="4391" spans="1:6" x14ac:dyDescent="0.25">
      <c r="A4391" s="104">
        <v>610172</v>
      </c>
      <c r="B4391" s="104" t="s">
        <v>947</v>
      </c>
      <c r="C4391" s="104" t="s">
        <v>16788</v>
      </c>
      <c r="D4391" s="104" t="s">
        <v>16790</v>
      </c>
      <c r="E4391" s="2">
        <v>1095</v>
      </c>
      <c r="F4391" s="2">
        <v>1095</v>
      </c>
    </row>
    <row r="4392" spans="1:6" x14ac:dyDescent="0.25">
      <c r="A4392" s="104">
        <v>19936</v>
      </c>
      <c r="B4392" s="104" t="s">
        <v>947</v>
      </c>
      <c r="C4392" s="104" t="s">
        <v>14114</v>
      </c>
      <c r="D4392" s="104" t="s">
        <v>14116</v>
      </c>
      <c r="E4392" s="2">
        <v>4053</v>
      </c>
      <c r="F4392" s="2">
        <v>4053</v>
      </c>
    </row>
    <row r="4393" spans="1:6" x14ac:dyDescent="0.25">
      <c r="A4393" s="104">
        <v>721552</v>
      </c>
      <c r="B4393" s="104" t="s">
        <v>947</v>
      </c>
      <c r="C4393" s="104" t="s">
        <v>13092</v>
      </c>
      <c r="D4393" s="104" t="s">
        <v>21608</v>
      </c>
      <c r="E4393" s="2">
        <v>13313</v>
      </c>
      <c r="F4393" s="2">
        <v>13313</v>
      </c>
    </row>
    <row r="4394" spans="1:6" x14ac:dyDescent="0.25">
      <c r="A4394" s="104">
        <v>19948</v>
      </c>
      <c r="B4394" s="104" t="s">
        <v>947</v>
      </c>
      <c r="C4394" s="104" t="s">
        <v>3769</v>
      </c>
      <c r="D4394" s="104" t="s">
        <v>21609</v>
      </c>
      <c r="E4394" s="2">
        <v>131024</v>
      </c>
      <c r="F4394" s="2">
        <v>131024</v>
      </c>
    </row>
    <row r="4395" spans="1:6" x14ac:dyDescent="0.25">
      <c r="A4395" s="104">
        <v>19928</v>
      </c>
      <c r="B4395" s="104" t="s">
        <v>947</v>
      </c>
      <c r="C4395" s="104" t="s">
        <v>8821</v>
      </c>
      <c r="D4395" s="104" t="s">
        <v>21610</v>
      </c>
      <c r="E4395" s="2">
        <v>55282</v>
      </c>
      <c r="F4395" s="2">
        <v>55282</v>
      </c>
    </row>
    <row r="4396" spans="1:6" x14ac:dyDescent="0.25">
      <c r="A4396" s="104">
        <v>92755</v>
      </c>
      <c r="B4396" s="104" t="s">
        <v>947</v>
      </c>
      <c r="C4396" s="104" t="s">
        <v>1631</v>
      </c>
      <c r="D4396" s="104" t="s">
        <v>1633</v>
      </c>
      <c r="E4396" s="2">
        <v>430070</v>
      </c>
      <c r="F4396" s="2">
        <v>430070</v>
      </c>
    </row>
    <row r="4397" spans="1:6" x14ac:dyDescent="0.25">
      <c r="A4397" s="104">
        <v>92753</v>
      </c>
      <c r="B4397" s="104" t="s">
        <v>947</v>
      </c>
      <c r="C4397" s="104" t="s">
        <v>1712</v>
      </c>
      <c r="D4397" s="104" t="s">
        <v>1714</v>
      </c>
      <c r="E4397" s="2">
        <v>325618</v>
      </c>
      <c r="F4397" s="2">
        <v>325618</v>
      </c>
    </row>
    <row r="4398" spans="1:6" x14ac:dyDescent="0.25">
      <c r="A4398" s="104">
        <v>194286</v>
      </c>
      <c r="B4398" s="104" t="s">
        <v>947</v>
      </c>
      <c r="C4398" s="104" t="s">
        <v>10714</v>
      </c>
      <c r="D4398" s="104" t="s">
        <v>10716</v>
      </c>
      <c r="E4398" s="2">
        <v>25357</v>
      </c>
      <c r="F4398" s="2">
        <v>25357</v>
      </c>
    </row>
    <row r="4399" spans="1:6" x14ac:dyDescent="0.25">
      <c r="A4399" s="104">
        <v>92751</v>
      </c>
      <c r="B4399" s="104" t="s">
        <v>947</v>
      </c>
      <c r="C4399" s="104" t="s">
        <v>3026</v>
      </c>
      <c r="D4399" s="104" t="s">
        <v>3028</v>
      </c>
      <c r="E4399" s="2">
        <v>230885</v>
      </c>
      <c r="F4399" s="2">
        <v>230885</v>
      </c>
    </row>
    <row r="4400" spans="1:6" x14ac:dyDescent="0.25">
      <c r="A4400" s="104">
        <v>92752</v>
      </c>
      <c r="B4400" s="104" t="s">
        <v>947</v>
      </c>
      <c r="C4400" s="104" t="s">
        <v>9819</v>
      </c>
      <c r="D4400" s="104" t="s">
        <v>9821</v>
      </c>
      <c r="E4400" s="2">
        <v>11575</v>
      </c>
      <c r="F4400" s="2">
        <v>11575</v>
      </c>
    </row>
    <row r="4401" spans="1:6" x14ac:dyDescent="0.25">
      <c r="A4401" s="104">
        <v>92754</v>
      </c>
      <c r="B4401" s="104" t="s">
        <v>947</v>
      </c>
      <c r="C4401" s="104" t="s">
        <v>5429</v>
      </c>
      <c r="D4401" s="104" t="s">
        <v>5431</v>
      </c>
      <c r="E4401" s="2">
        <v>106080</v>
      </c>
      <c r="F4401" s="2">
        <v>106080</v>
      </c>
    </row>
    <row r="4402" spans="1:6" x14ac:dyDescent="0.25">
      <c r="A4402" s="104">
        <v>498148</v>
      </c>
      <c r="B4402" s="104" t="s">
        <v>947</v>
      </c>
      <c r="C4402" s="104" t="s">
        <v>18815</v>
      </c>
      <c r="D4402" s="104" t="s">
        <v>18816</v>
      </c>
      <c r="E4402" s="2">
        <v>12204</v>
      </c>
      <c r="F4402" s="2">
        <v>12204</v>
      </c>
    </row>
    <row r="4403" spans="1:6" x14ac:dyDescent="0.25">
      <c r="A4403" s="104">
        <v>22486</v>
      </c>
      <c r="B4403" s="104" t="s">
        <v>947</v>
      </c>
      <c r="C4403" s="104" t="s">
        <v>5902</v>
      </c>
      <c r="D4403" s="104" t="s">
        <v>5904</v>
      </c>
      <c r="E4403" s="2">
        <v>59157</v>
      </c>
      <c r="F4403" s="2">
        <v>59157</v>
      </c>
    </row>
    <row r="4404" spans="1:6" x14ac:dyDescent="0.25">
      <c r="A4404" s="104">
        <v>22527</v>
      </c>
      <c r="B4404" s="104" t="s">
        <v>947</v>
      </c>
      <c r="C4404" s="104" t="s">
        <v>2027</v>
      </c>
      <c r="D4404" s="104" t="s">
        <v>2029</v>
      </c>
      <c r="E4404" s="2">
        <v>322642</v>
      </c>
      <c r="F4404" s="2">
        <v>322642</v>
      </c>
    </row>
    <row r="4405" spans="1:6" x14ac:dyDescent="0.25">
      <c r="A4405" s="104">
        <v>20835</v>
      </c>
      <c r="B4405" s="104" t="s">
        <v>947</v>
      </c>
      <c r="C4405" s="104" t="s">
        <v>19120</v>
      </c>
      <c r="D4405" s="104" t="s">
        <v>21675</v>
      </c>
      <c r="E4405" s="2">
        <v>212007</v>
      </c>
      <c r="F4405" s="2">
        <v>212007</v>
      </c>
    </row>
    <row r="4406" spans="1:6" x14ac:dyDescent="0.25">
      <c r="A4406" s="104">
        <v>23831</v>
      </c>
      <c r="B4406" s="104" t="s">
        <v>947</v>
      </c>
      <c r="C4406" s="104" t="s">
        <v>5953</v>
      </c>
      <c r="D4406" s="104" t="s">
        <v>21885</v>
      </c>
      <c r="E4406" s="2">
        <v>73875</v>
      </c>
      <c r="F4406" s="2">
        <v>73875</v>
      </c>
    </row>
    <row r="4407" spans="1:6" x14ac:dyDescent="0.25">
      <c r="A4407" s="104">
        <v>19932</v>
      </c>
      <c r="B4407" s="104" t="s">
        <v>947</v>
      </c>
      <c r="C4407" s="104" t="s">
        <v>3396</v>
      </c>
      <c r="D4407" s="104" t="s">
        <v>3398</v>
      </c>
      <c r="E4407" s="2">
        <v>144193</v>
      </c>
      <c r="F4407" s="2">
        <v>144193</v>
      </c>
    </row>
    <row r="4408" spans="1:6" x14ac:dyDescent="0.25">
      <c r="A4408" s="104">
        <v>19938</v>
      </c>
      <c r="B4408" s="104" t="s">
        <v>947</v>
      </c>
      <c r="C4408" s="104" t="s">
        <v>7196</v>
      </c>
      <c r="D4408" s="104" t="s">
        <v>7198</v>
      </c>
      <c r="E4408" s="2">
        <v>57508</v>
      </c>
      <c r="F4408" s="2">
        <v>57508</v>
      </c>
    </row>
    <row r="4409" spans="1:6" x14ac:dyDescent="0.25">
      <c r="A4409" s="104">
        <v>28349</v>
      </c>
      <c r="B4409" s="104" t="s">
        <v>947</v>
      </c>
      <c r="C4409" s="104" t="s">
        <v>6926</v>
      </c>
      <c r="D4409" s="104" t="s">
        <v>6928</v>
      </c>
      <c r="E4409" s="2">
        <v>38621</v>
      </c>
      <c r="F4409" s="2">
        <v>38621</v>
      </c>
    </row>
    <row r="4410" spans="1:6" x14ac:dyDescent="0.25">
      <c r="A4410" s="104">
        <v>23295</v>
      </c>
      <c r="B4410" s="104" t="s">
        <v>947</v>
      </c>
      <c r="C4410" s="104" t="s">
        <v>16948</v>
      </c>
      <c r="D4410" s="104" t="s">
        <v>16950</v>
      </c>
      <c r="E4410" s="2">
        <v>832</v>
      </c>
      <c r="F4410" s="2">
        <v>832</v>
      </c>
    </row>
    <row r="4411" spans="1:6" x14ac:dyDescent="0.25">
      <c r="A4411" s="104">
        <v>838562</v>
      </c>
      <c r="B4411" s="104" t="s">
        <v>947</v>
      </c>
      <c r="C4411" s="104" t="s">
        <v>21833</v>
      </c>
      <c r="D4411" s="104" t="s">
        <v>21834</v>
      </c>
      <c r="E4411" s="2">
        <v>8412</v>
      </c>
      <c r="F4411" s="2">
        <v>8412</v>
      </c>
    </row>
    <row r="4412" spans="1:6" x14ac:dyDescent="0.25">
      <c r="A4412" s="104">
        <v>23328</v>
      </c>
      <c r="B4412" s="104" t="s">
        <v>947</v>
      </c>
      <c r="C4412" s="104" t="s">
        <v>16773</v>
      </c>
      <c r="D4412" s="104" t="s">
        <v>16775</v>
      </c>
      <c r="E4412" s="2">
        <v>1150</v>
      </c>
      <c r="F4412" s="2">
        <v>1150</v>
      </c>
    </row>
    <row r="4413" spans="1:6" x14ac:dyDescent="0.25">
      <c r="A4413" s="104">
        <v>23306</v>
      </c>
      <c r="B4413" s="104" t="s">
        <v>947</v>
      </c>
      <c r="C4413" s="104" t="s">
        <v>11107</v>
      </c>
      <c r="D4413" s="104" t="s">
        <v>11109</v>
      </c>
      <c r="E4413" s="2">
        <v>51586</v>
      </c>
      <c r="F4413" s="2">
        <v>51586</v>
      </c>
    </row>
    <row r="4414" spans="1:6" x14ac:dyDescent="0.25">
      <c r="A4414" s="104">
        <v>722493</v>
      </c>
      <c r="B4414" s="104" t="s">
        <v>947</v>
      </c>
      <c r="C4414" s="104" t="s">
        <v>16053</v>
      </c>
      <c r="D4414" s="104" t="s">
        <v>16055</v>
      </c>
      <c r="E4414" s="2">
        <v>0</v>
      </c>
      <c r="F4414" s="2">
        <v>0</v>
      </c>
    </row>
    <row r="4415" spans="1:6" x14ac:dyDescent="0.25">
      <c r="A4415" s="104">
        <v>23347</v>
      </c>
      <c r="B4415" s="104" t="s">
        <v>947</v>
      </c>
      <c r="C4415" s="104" t="s">
        <v>13784</v>
      </c>
      <c r="D4415" s="104" t="s">
        <v>13786</v>
      </c>
      <c r="E4415" s="2">
        <v>7938</v>
      </c>
      <c r="F4415" s="2">
        <v>7938</v>
      </c>
    </row>
    <row r="4416" spans="1:6" x14ac:dyDescent="0.25">
      <c r="A4416" s="104">
        <v>23308</v>
      </c>
      <c r="B4416" s="104" t="s">
        <v>947</v>
      </c>
      <c r="C4416" s="104" t="s">
        <v>6157</v>
      </c>
      <c r="D4416" s="104" t="s">
        <v>6159</v>
      </c>
      <c r="E4416" s="2">
        <v>212506</v>
      </c>
      <c r="F4416" s="2">
        <v>212506</v>
      </c>
    </row>
    <row r="4417" spans="1:6" x14ac:dyDescent="0.25">
      <c r="A4417" s="104">
        <v>738249</v>
      </c>
      <c r="B4417" s="104" t="s">
        <v>947</v>
      </c>
      <c r="C4417" s="104" t="s">
        <v>14542</v>
      </c>
      <c r="D4417" s="104" t="s">
        <v>14544</v>
      </c>
      <c r="E4417" s="2">
        <v>7986</v>
      </c>
      <c r="F4417" s="2">
        <v>7986</v>
      </c>
    </row>
    <row r="4418" spans="1:6" x14ac:dyDescent="0.25">
      <c r="A4418" s="104">
        <v>23310</v>
      </c>
      <c r="B4418" s="104" t="s">
        <v>947</v>
      </c>
      <c r="C4418" s="104" t="s">
        <v>7273</v>
      </c>
      <c r="D4418" s="104" t="s">
        <v>7275</v>
      </c>
      <c r="E4418" s="2">
        <v>36963</v>
      </c>
      <c r="F4418" s="2">
        <v>36963</v>
      </c>
    </row>
    <row r="4419" spans="1:6" x14ac:dyDescent="0.25">
      <c r="A4419" s="104">
        <v>23311</v>
      </c>
      <c r="B4419" s="104" t="s">
        <v>947</v>
      </c>
      <c r="C4419" s="104" t="s">
        <v>9168</v>
      </c>
      <c r="D4419" s="104" t="s">
        <v>9170</v>
      </c>
      <c r="E4419" s="2">
        <v>32166</v>
      </c>
      <c r="F4419" s="2">
        <v>32166</v>
      </c>
    </row>
    <row r="4420" spans="1:6" x14ac:dyDescent="0.25">
      <c r="A4420" s="104">
        <v>606598</v>
      </c>
      <c r="B4420" s="104" t="s">
        <v>947</v>
      </c>
      <c r="C4420" s="104" t="s">
        <v>12324</v>
      </c>
      <c r="D4420" s="104" t="s">
        <v>12326</v>
      </c>
      <c r="E4420" s="2">
        <v>5927</v>
      </c>
      <c r="F4420" s="2">
        <v>5927</v>
      </c>
    </row>
    <row r="4421" spans="1:6" x14ac:dyDescent="0.25">
      <c r="A4421" s="104">
        <v>23314</v>
      </c>
      <c r="B4421" s="104" t="s">
        <v>947</v>
      </c>
      <c r="C4421" s="104" t="s">
        <v>9276</v>
      </c>
      <c r="D4421" s="104" t="s">
        <v>9278</v>
      </c>
      <c r="E4421" s="2">
        <v>30894</v>
      </c>
      <c r="F4421" s="2">
        <v>30894</v>
      </c>
    </row>
    <row r="4422" spans="1:6" x14ac:dyDescent="0.25">
      <c r="A4422" s="104">
        <v>770092</v>
      </c>
      <c r="B4422" s="104" t="s">
        <v>947</v>
      </c>
      <c r="C4422" s="104" t="s">
        <v>11211</v>
      </c>
      <c r="D4422" s="104" t="s">
        <v>11213</v>
      </c>
      <c r="E4422" s="2">
        <v>24051</v>
      </c>
      <c r="F4422" s="2">
        <v>24051</v>
      </c>
    </row>
    <row r="4423" spans="1:6" x14ac:dyDescent="0.25">
      <c r="A4423" s="104">
        <v>23327</v>
      </c>
      <c r="B4423" s="104" t="s">
        <v>947</v>
      </c>
      <c r="C4423" s="104" t="s">
        <v>15741</v>
      </c>
      <c r="D4423" s="104" t="s">
        <v>15743</v>
      </c>
      <c r="E4423" s="2">
        <v>3764</v>
      </c>
      <c r="F4423" s="2">
        <v>3764</v>
      </c>
    </row>
    <row r="4424" spans="1:6" x14ac:dyDescent="0.25">
      <c r="A4424" s="104">
        <v>23318</v>
      </c>
      <c r="B4424" s="104" t="s">
        <v>947</v>
      </c>
      <c r="C4424" s="104" t="s">
        <v>9069</v>
      </c>
      <c r="D4424" s="104" t="s">
        <v>9071</v>
      </c>
      <c r="E4424" s="2">
        <v>23530</v>
      </c>
      <c r="F4424" s="2">
        <v>23530</v>
      </c>
    </row>
    <row r="4425" spans="1:6" x14ac:dyDescent="0.25">
      <c r="A4425" s="104">
        <v>20750</v>
      </c>
      <c r="B4425" s="104" t="s">
        <v>947</v>
      </c>
      <c r="C4425" s="104" t="s">
        <v>951</v>
      </c>
      <c r="D4425" s="104" t="s">
        <v>22768</v>
      </c>
      <c r="E4425" s="2">
        <v>2757644</v>
      </c>
      <c r="F4425" s="2">
        <v>2757644</v>
      </c>
    </row>
    <row r="4426" spans="1:6" x14ac:dyDescent="0.25">
      <c r="A4426" s="104">
        <v>24267</v>
      </c>
      <c r="B4426" s="104" t="s">
        <v>947</v>
      </c>
      <c r="C4426" s="104" t="s">
        <v>9072</v>
      </c>
      <c r="D4426" s="104" t="s">
        <v>9074</v>
      </c>
      <c r="E4426" s="2">
        <v>27239</v>
      </c>
      <c r="F4426" s="2">
        <v>27239</v>
      </c>
    </row>
    <row r="4427" spans="1:6" x14ac:dyDescent="0.25">
      <c r="A4427" s="104">
        <v>20774</v>
      </c>
      <c r="B4427" s="104" t="s">
        <v>947</v>
      </c>
      <c r="C4427" s="104" t="s">
        <v>7049</v>
      </c>
      <c r="D4427" s="104" t="s">
        <v>21676</v>
      </c>
      <c r="E4427" s="2">
        <v>50004</v>
      </c>
      <c r="F4427" s="2">
        <v>50004</v>
      </c>
    </row>
    <row r="4428" spans="1:6" x14ac:dyDescent="0.25">
      <c r="A4428" s="104">
        <v>19933</v>
      </c>
      <c r="B4428" s="104" t="s">
        <v>947</v>
      </c>
      <c r="C4428" s="104" t="s">
        <v>6875</v>
      </c>
      <c r="D4428" s="104" t="s">
        <v>21611</v>
      </c>
      <c r="E4428" s="2">
        <v>24350</v>
      </c>
      <c r="F4428" s="2">
        <v>24350</v>
      </c>
    </row>
    <row r="4429" spans="1:6" x14ac:dyDescent="0.25">
      <c r="A4429" s="104">
        <v>24289</v>
      </c>
      <c r="B4429" s="104" t="s">
        <v>947</v>
      </c>
      <c r="C4429" s="104" t="s">
        <v>12672</v>
      </c>
      <c r="D4429" s="104" t="s">
        <v>12674</v>
      </c>
      <c r="E4429" s="2">
        <v>9608</v>
      </c>
      <c r="F4429" s="2">
        <v>9608</v>
      </c>
    </row>
    <row r="4430" spans="1:6" x14ac:dyDescent="0.25">
      <c r="A4430" s="104">
        <v>800699</v>
      </c>
      <c r="B4430" s="104" t="s">
        <v>947</v>
      </c>
      <c r="C4430" s="104" t="s">
        <v>17357</v>
      </c>
      <c r="D4430" s="104" t="s">
        <v>17359</v>
      </c>
      <c r="E4430" s="2">
        <v>712</v>
      </c>
      <c r="F4430" s="2">
        <v>712</v>
      </c>
    </row>
    <row r="4431" spans="1:6" x14ac:dyDescent="0.25">
      <c r="A4431" s="104">
        <v>19843</v>
      </c>
      <c r="B4431" s="104" t="s">
        <v>947</v>
      </c>
      <c r="C4431" s="104" t="s">
        <v>2882</v>
      </c>
      <c r="D4431" s="104" t="s">
        <v>2884</v>
      </c>
      <c r="E4431" s="2">
        <v>174930</v>
      </c>
      <c r="F4431" s="2">
        <v>174930</v>
      </c>
    </row>
    <row r="4432" spans="1:6" x14ac:dyDescent="0.25">
      <c r="A4432" s="104">
        <v>205187</v>
      </c>
      <c r="B4432" s="104" t="s">
        <v>947</v>
      </c>
      <c r="C4432" s="104" t="s">
        <v>10459</v>
      </c>
      <c r="D4432" s="104" t="s">
        <v>10461</v>
      </c>
      <c r="E4432" s="2">
        <v>21417</v>
      </c>
      <c r="F4432" s="2">
        <v>21417</v>
      </c>
    </row>
    <row r="4433" spans="1:6" x14ac:dyDescent="0.25">
      <c r="A4433" s="104">
        <v>495195</v>
      </c>
      <c r="B4433" s="104" t="s">
        <v>947</v>
      </c>
      <c r="C4433" s="104" t="s">
        <v>14192</v>
      </c>
      <c r="D4433" s="104" t="s">
        <v>14194</v>
      </c>
      <c r="E4433" s="2">
        <v>0</v>
      </c>
      <c r="F4433" s="2">
        <v>0</v>
      </c>
    </row>
    <row r="4434" spans="1:6" x14ac:dyDescent="0.25">
      <c r="A4434" s="104">
        <v>19844</v>
      </c>
      <c r="B4434" s="104" t="s">
        <v>947</v>
      </c>
      <c r="C4434" s="104" t="s">
        <v>10873</v>
      </c>
      <c r="D4434" s="104" t="s">
        <v>10875</v>
      </c>
      <c r="E4434" s="2">
        <v>19776</v>
      </c>
      <c r="F4434" s="2">
        <v>19776</v>
      </c>
    </row>
    <row r="4435" spans="1:6" x14ac:dyDescent="0.25">
      <c r="A4435" s="104">
        <v>681900</v>
      </c>
      <c r="B4435" s="104" t="s">
        <v>947</v>
      </c>
      <c r="C4435" s="104" t="s">
        <v>10834</v>
      </c>
      <c r="D4435" s="104" t="s">
        <v>10836</v>
      </c>
      <c r="E4435" s="2">
        <v>15704</v>
      </c>
      <c r="F4435" s="2">
        <v>15704</v>
      </c>
    </row>
    <row r="4436" spans="1:6" x14ac:dyDescent="0.25">
      <c r="A4436" s="104">
        <v>19603</v>
      </c>
      <c r="B4436" s="104" t="s">
        <v>947</v>
      </c>
      <c r="C4436" s="104" t="s">
        <v>1919</v>
      </c>
      <c r="D4436" s="104" t="s">
        <v>1921</v>
      </c>
      <c r="E4436" s="2">
        <v>277292</v>
      </c>
      <c r="F4436" s="2">
        <v>277292</v>
      </c>
    </row>
    <row r="4437" spans="1:6" x14ac:dyDescent="0.25">
      <c r="A4437" s="104">
        <v>19595</v>
      </c>
      <c r="B4437" s="104" t="s">
        <v>947</v>
      </c>
      <c r="C4437" s="104" t="s">
        <v>5351</v>
      </c>
      <c r="D4437" s="104" t="s">
        <v>5353</v>
      </c>
      <c r="E4437" s="2">
        <v>100276</v>
      </c>
      <c r="F4437" s="2">
        <v>100276</v>
      </c>
    </row>
    <row r="4438" spans="1:6" x14ac:dyDescent="0.25">
      <c r="A4438" s="104">
        <v>19596</v>
      </c>
      <c r="B4438" s="104" t="s">
        <v>947</v>
      </c>
      <c r="C4438" s="104" t="s">
        <v>3438</v>
      </c>
      <c r="D4438" s="104" t="s">
        <v>3440</v>
      </c>
      <c r="E4438" s="2">
        <v>169930</v>
      </c>
      <c r="F4438" s="2">
        <v>169930</v>
      </c>
    </row>
    <row r="4439" spans="1:6" x14ac:dyDescent="0.25">
      <c r="A4439" s="104">
        <v>19597</v>
      </c>
      <c r="B4439" s="104" t="s">
        <v>947</v>
      </c>
      <c r="C4439" s="104" t="s">
        <v>11355</v>
      </c>
      <c r="D4439" s="104" t="s">
        <v>21549</v>
      </c>
      <c r="E4439" s="2">
        <v>27796</v>
      </c>
      <c r="F4439" s="2">
        <v>27796</v>
      </c>
    </row>
    <row r="4440" spans="1:6" x14ac:dyDescent="0.25">
      <c r="A4440" s="104">
        <v>27094</v>
      </c>
      <c r="B4440" s="104" t="s">
        <v>947</v>
      </c>
      <c r="C4440" s="104" t="s">
        <v>8932</v>
      </c>
      <c r="D4440" s="104" t="s">
        <v>8934</v>
      </c>
      <c r="E4440" s="2">
        <v>49785</v>
      </c>
      <c r="F4440" s="2">
        <v>49785</v>
      </c>
    </row>
    <row r="4441" spans="1:6" x14ac:dyDescent="0.25">
      <c r="A4441" s="104">
        <v>528645</v>
      </c>
      <c r="B4441" s="104" t="s">
        <v>947</v>
      </c>
      <c r="C4441" s="104" t="s">
        <v>9498</v>
      </c>
      <c r="D4441" s="104" t="s">
        <v>22184</v>
      </c>
      <c r="E4441" s="2">
        <v>21609</v>
      </c>
      <c r="F4441" s="2">
        <v>21609</v>
      </c>
    </row>
    <row r="4442" spans="1:6" x14ac:dyDescent="0.25">
      <c r="A4442" s="104">
        <v>28363</v>
      </c>
      <c r="B4442" s="104" t="s">
        <v>947</v>
      </c>
      <c r="C4442" s="104" t="s">
        <v>3276</v>
      </c>
      <c r="D4442" s="104" t="s">
        <v>22205</v>
      </c>
      <c r="E4442" s="2">
        <v>163720</v>
      </c>
      <c r="F4442" s="2">
        <v>163720</v>
      </c>
    </row>
    <row r="4443" spans="1:6" x14ac:dyDescent="0.25">
      <c r="A4443" s="104">
        <v>28364</v>
      </c>
      <c r="B4443" s="104" t="s">
        <v>947</v>
      </c>
      <c r="C4443" s="104" t="s">
        <v>13562</v>
      </c>
      <c r="D4443" s="104" t="s">
        <v>13564</v>
      </c>
      <c r="E4443" s="2">
        <v>19545</v>
      </c>
      <c r="F4443" s="2">
        <v>19545</v>
      </c>
    </row>
    <row r="4444" spans="1:6" x14ac:dyDescent="0.25">
      <c r="A4444" s="104">
        <v>211223</v>
      </c>
      <c r="B4444" s="104" t="s">
        <v>947</v>
      </c>
      <c r="C4444" s="104" t="s">
        <v>2456</v>
      </c>
      <c r="D4444" s="104" t="s">
        <v>2458</v>
      </c>
      <c r="E4444" s="2">
        <v>276896</v>
      </c>
      <c r="F4444" s="2">
        <v>276896</v>
      </c>
    </row>
    <row r="4445" spans="1:6" x14ac:dyDescent="0.25">
      <c r="A4445" s="104">
        <v>24696</v>
      </c>
      <c r="B4445" s="104" t="s">
        <v>947</v>
      </c>
      <c r="C4445" s="104" t="s">
        <v>3121</v>
      </c>
      <c r="D4445" s="104" t="s">
        <v>3123</v>
      </c>
      <c r="E4445" s="2">
        <v>242056</v>
      </c>
      <c r="F4445" s="2">
        <v>242056</v>
      </c>
    </row>
    <row r="4446" spans="1:6" x14ac:dyDescent="0.25">
      <c r="A4446" s="104">
        <v>24757</v>
      </c>
      <c r="B4446" s="104" t="s">
        <v>947</v>
      </c>
      <c r="C4446" s="104" t="s">
        <v>5567</v>
      </c>
      <c r="D4446" s="104" t="s">
        <v>21921</v>
      </c>
      <c r="E4446" s="2">
        <v>79662</v>
      </c>
      <c r="F4446" s="2">
        <v>79662</v>
      </c>
    </row>
    <row r="4447" spans="1:6" x14ac:dyDescent="0.25">
      <c r="A4447" s="104">
        <v>27419</v>
      </c>
      <c r="B4447" s="104" t="s">
        <v>947</v>
      </c>
      <c r="C4447" s="104" t="s">
        <v>10174</v>
      </c>
      <c r="D4447" s="104" t="s">
        <v>10176</v>
      </c>
      <c r="E4447" s="2">
        <v>21699</v>
      </c>
      <c r="F4447" s="2">
        <v>21699</v>
      </c>
    </row>
    <row r="4448" spans="1:6" x14ac:dyDescent="0.25">
      <c r="A4448" s="104">
        <v>806040</v>
      </c>
      <c r="B4448" s="104" t="s">
        <v>947</v>
      </c>
      <c r="C4448" s="104" t="s">
        <v>15254</v>
      </c>
      <c r="D4448" s="104" t="s">
        <v>15256</v>
      </c>
      <c r="E4448" s="2">
        <v>4409</v>
      </c>
      <c r="F4448" s="2">
        <v>4409</v>
      </c>
    </row>
    <row r="4449" spans="1:6" x14ac:dyDescent="0.25">
      <c r="A4449" s="104">
        <v>449450</v>
      </c>
      <c r="B4449" s="104" t="s">
        <v>947</v>
      </c>
      <c r="C4449" s="104" t="s">
        <v>13829</v>
      </c>
      <c r="D4449" s="104" t="s">
        <v>18417</v>
      </c>
      <c r="E4449" s="2">
        <v>24822</v>
      </c>
      <c r="F4449" s="2">
        <v>24822</v>
      </c>
    </row>
    <row r="4450" spans="1:6" x14ac:dyDescent="0.25">
      <c r="A4450" s="104">
        <v>22161</v>
      </c>
      <c r="B4450" s="104" t="s">
        <v>947</v>
      </c>
      <c r="C4450" s="104" t="s">
        <v>4606</v>
      </c>
      <c r="D4450" s="104" t="s">
        <v>4608</v>
      </c>
      <c r="E4450" s="2">
        <v>109355</v>
      </c>
      <c r="F4450" s="2">
        <v>109355</v>
      </c>
    </row>
    <row r="4451" spans="1:6" x14ac:dyDescent="0.25">
      <c r="A4451" s="104">
        <v>22162</v>
      </c>
      <c r="B4451" s="104" t="s">
        <v>947</v>
      </c>
      <c r="C4451" s="104" t="s">
        <v>21743</v>
      </c>
      <c r="D4451" s="104" t="s">
        <v>21744</v>
      </c>
      <c r="E4451" s="2">
        <v>30634</v>
      </c>
      <c r="F4451" s="2">
        <v>30634</v>
      </c>
    </row>
    <row r="4452" spans="1:6" x14ac:dyDescent="0.25">
      <c r="A4452" s="104">
        <v>26131</v>
      </c>
      <c r="B4452" s="104" t="s">
        <v>947</v>
      </c>
      <c r="C4452" s="104" t="s">
        <v>4198</v>
      </c>
      <c r="D4452" s="104" t="s">
        <v>4200</v>
      </c>
      <c r="E4452" s="2">
        <v>154096</v>
      </c>
      <c r="F4452" s="2">
        <v>154096</v>
      </c>
    </row>
    <row r="4453" spans="1:6" x14ac:dyDescent="0.25">
      <c r="A4453" s="104">
        <v>26135</v>
      </c>
      <c r="B4453" s="104" t="s">
        <v>947</v>
      </c>
      <c r="C4453" s="104" t="s">
        <v>9258</v>
      </c>
      <c r="D4453" s="104" t="s">
        <v>9260</v>
      </c>
      <c r="E4453" s="2">
        <v>39562</v>
      </c>
      <c r="F4453" s="2">
        <v>39562</v>
      </c>
    </row>
    <row r="4454" spans="1:6" x14ac:dyDescent="0.25">
      <c r="A4454" s="104">
        <v>20609</v>
      </c>
      <c r="B4454" s="104" t="s">
        <v>947</v>
      </c>
      <c r="C4454" s="104" t="s">
        <v>9141</v>
      </c>
      <c r="D4454" s="104" t="s">
        <v>9143</v>
      </c>
      <c r="E4454" s="2">
        <v>13720</v>
      </c>
      <c r="F4454" s="2">
        <v>13720</v>
      </c>
    </row>
    <row r="4455" spans="1:6" x14ac:dyDescent="0.25">
      <c r="A4455" s="104">
        <v>20684</v>
      </c>
      <c r="B4455" s="104" t="s">
        <v>947</v>
      </c>
      <c r="C4455" s="104" t="s">
        <v>16460</v>
      </c>
      <c r="D4455" s="104" t="s">
        <v>16462</v>
      </c>
      <c r="E4455" s="2">
        <v>4281</v>
      </c>
      <c r="F4455" s="2">
        <v>4281</v>
      </c>
    </row>
    <row r="4456" spans="1:6" x14ac:dyDescent="0.25">
      <c r="A4456" s="104">
        <v>742458</v>
      </c>
      <c r="B4456" s="104" t="s">
        <v>947</v>
      </c>
      <c r="C4456" s="104" t="s">
        <v>14527</v>
      </c>
      <c r="D4456" s="104" t="s">
        <v>21797</v>
      </c>
      <c r="E4456" s="2">
        <v>10122</v>
      </c>
      <c r="F4456" s="2">
        <v>10122</v>
      </c>
    </row>
    <row r="4457" spans="1:6" x14ac:dyDescent="0.25">
      <c r="A4457" s="104">
        <v>22528</v>
      </c>
      <c r="B4457" s="104" t="s">
        <v>947</v>
      </c>
      <c r="C4457" s="104" t="s">
        <v>3636</v>
      </c>
      <c r="D4457" s="104" t="s">
        <v>3638</v>
      </c>
      <c r="E4457" s="2">
        <v>26667</v>
      </c>
      <c r="F4457" s="2">
        <v>26667</v>
      </c>
    </row>
    <row r="4458" spans="1:6" x14ac:dyDescent="0.25">
      <c r="A4458" s="104">
        <v>22529</v>
      </c>
      <c r="B4458" s="104" t="s">
        <v>947</v>
      </c>
      <c r="C4458" s="104" t="s">
        <v>10414</v>
      </c>
      <c r="D4458" s="104" t="s">
        <v>10416</v>
      </c>
      <c r="E4458" s="2">
        <v>37322</v>
      </c>
      <c r="F4458" s="2">
        <v>37322</v>
      </c>
    </row>
    <row r="4459" spans="1:6" x14ac:dyDescent="0.25">
      <c r="A4459" s="104">
        <v>27159</v>
      </c>
      <c r="B4459" s="104" t="s">
        <v>947</v>
      </c>
      <c r="C4459" s="104" t="s">
        <v>2261</v>
      </c>
      <c r="D4459" s="104" t="s">
        <v>2263</v>
      </c>
      <c r="E4459" s="2">
        <v>310851</v>
      </c>
      <c r="F4459" s="2">
        <v>310851</v>
      </c>
    </row>
    <row r="4460" spans="1:6" x14ac:dyDescent="0.25">
      <c r="A4460" s="104">
        <v>28054</v>
      </c>
      <c r="B4460" s="104" t="s">
        <v>947</v>
      </c>
      <c r="C4460" s="104" t="s">
        <v>11316</v>
      </c>
      <c r="D4460" s="104" t="s">
        <v>11318</v>
      </c>
      <c r="E4460" s="2">
        <v>16514</v>
      </c>
      <c r="F4460" s="2">
        <v>16514</v>
      </c>
    </row>
    <row r="4461" spans="1:6" x14ac:dyDescent="0.25">
      <c r="A4461" s="104">
        <v>19671</v>
      </c>
      <c r="B4461" s="104" t="s">
        <v>947</v>
      </c>
      <c r="C4461" s="104" t="s">
        <v>3270</v>
      </c>
      <c r="D4461" s="104" t="s">
        <v>3272</v>
      </c>
      <c r="E4461" s="2">
        <v>205789</v>
      </c>
      <c r="F4461" s="2">
        <v>205789</v>
      </c>
    </row>
    <row r="4462" spans="1:6" x14ac:dyDescent="0.25">
      <c r="A4462" s="104">
        <v>25442</v>
      </c>
      <c r="B4462" s="104" t="s">
        <v>947</v>
      </c>
      <c r="C4462" s="104" t="s">
        <v>5789</v>
      </c>
      <c r="D4462" s="104" t="s">
        <v>5791</v>
      </c>
      <c r="E4462" s="2">
        <v>51734</v>
      </c>
      <c r="F4462" s="2">
        <v>51734</v>
      </c>
    </row>
    <row r="4463" spans="1:6" x14ac:dyDescent="0.25">
      <c r="A4463" s="104">
        <v>27612</v>
      </c>
      <c r="B4463" s="104" t="s">
        <v>947</v>
      </c>
      <c r="C4463" s="104" t="s">
        <v>7181</v>
      </c>
      <c r="D4463" s="104" t="s">
        <v>7183</v>
      </c>
      <c r="E4463" s="2">
        <v>59744</v>
      </c>
      <c r="F4463" s="2">
        <v>59744</v>
      </c>
    </row>
    <row r="4464" spans="1:6" x14ac:dyDescent="0.25">
      <c r="A4464" s="104">
        <v>22934</v>
      </c>
      <c r="B4464" s="104" t="s">
        <v>947</v>
      </c>
      <c r="C4464" s="104" t="s">
        <v>4552</v>
      </c>
      <c r="D4464" s="104" t="s">
        <v>4554</v>
      </c>
      <c r="E4464" s="2">
        <v>75684</v>
      </c>
      <c r="F4464" s="2">
        <v>75684</v>
      </c>
    </row>
    <row r="4465" spans="1:6" x14ac:dyDescent="0.25">
      <c r="A4465" s="104">
        <v>23320</v>
      </c>
      <c r="B4465" s="104" t="s">
        <v>947</v>
      </c>
      <c r="C4465" s="104" t="s">
        <v>4318</v>
      </c>
      <c r="D4465" s="104" t="s">
        <v>21835</v>
      </c>
      <c r="E4465" s="2">
        <v>103851</v>
      </c>
      <c r="F4465" s="2">
        <v>103851</v>
      </c>
    </row>
    <row r="4466" spans="1:6" x14ac:dyDescent="0.25">
      <c r="A4466" s="104">
        <v>860592</v>
      </c>
      <c r="B4466" s="104" t="s">
        <v>947</v>
      </c>
      <c r="C4466" s="104" t="s">
        <v>21798</v>
      </c>
      <c r="D4466" s="104" t="s">
        <v>21799</v>
      </c>
      <c r="E4466" s="2">
        <v>1874</v>
      </c>
      <c r="F4466" s="2">
        <v>1874</v>
      </c>
    </row>
    <row r="4467" spans="1:6" x14ac:dyDescent="0.25">
      <c r="A4467" s="104">
        <v>21771</v>
      </c>
      <c r="B4467" s="104" t="s">
        <v>947</v>
      </c>
      <c r="C4467" s="104" t="s">
        <v>9183</v>
      </c>
      <c r="D4467" s="104" t="s">
        <v>9185</v>
      </c>
      <c r="E4467" s="2">
        <v>39446</v>
      </c>
      <c r="F4467" s="2">
        <v>39446</v>
      </c>
    </row>
    <row r="4468" spans="1:6" x14ac:dyDescent="0.25">
      <c r="A4468" s="104">
        <v>22432</v>
      </c>
      <c r="B4468" s="104" t="s">
        <v>947</v>
      </c>
      <c r="C4468" s="104" t="s">
        <v>4874</v>
      </c>
      <c r="D4468" s="104" t="s">
        <v>4876</v>
      </c>
      <c r="E4468" s="2">
        <v>81182</v>
      </c>
      <c r="F4468" s="2">
        <v>81182</v>
      </c>
    </row>
    <row r="4469" spans="1:6" x14ac:dyDescent="0.25">
      <c r="A4469" s="104">
        <v>22282</v>
      </c>
      <c r="B4469" s="104" t="s">
        <v>947</v>
      </c>
      <c r="C4469" s="104" t="s">
        <v>2816</v>
      </c>
      <c r="D4469" s="104" t="s">
        <v>21745</v>
      </c>
      <c r="E4469" s="2">
        <v>295147</v>
      </c>
      <c r="F4469" s="2">
        <v>295147</v>
      </c>
    </row>
    <row r="4470" spans="1:6" x14ac:dyDescent="0.25">
      <c r="A4470" s="104">
        <v>22284</v>
      </c>
      <c r="B4470" s="104" t="s">
        <v>947</v>
      </c>
      <c r="C4470" s="104" t="s">
        <v>10408</v>
      </c>
      <c r="D4470" s="104" t="s">
        <v>10410</v>
      </c>
      <c r="E4470" s="2">
        <v>22001</v>
      </c>
      <c r="F4470" s="2">
        <v>22001</v>
      </c>
    </row>
    <row r="4471" spans="1:6" x14ac:dyDescent="0.25">
      <c r="A4471" s="104">
        <v>24713</v>
      </c>
      <c r="B4471" s="104" t="s">
        <v>947</v>
      </c>
      <c r="C4471" s="104" t="s">
        <v>14581</v>
      </c>
      <c r="D4471" s="104" t="s">
        <v>14583</v>
      </c>
      <c r="E4471" s="2">
        <v>6321</v>
      </c>
      <c r="F4471" s="2">
        <v>6321</v>
      </c>
    </row>
    <row r="4472" spans="1:6" x14ac:dyDescent="0.25">
      <c r="A4472" s="104">
        <v>208504</v>
      </c>
      <c r="B4472" s="104" t="s">
        <v>947</v>
      </c>
      <c r="C4472" s="104" t="s">
        <v>11495</v>
      </c>
      <c r="D4472" s="104" t="s">
        <v>11497</v>
      </c>
      <c r="E4472" s="2">
        <v>28883</v>
      </c>
      <c r="F4472" s="2">
        <v>28883</v>
      </c>
    </row>
    <row r="4473" spans="1:6" x14ac:dyDescent="0.25">
      <c r="A4473" s="104">
        <v>24714</v>
      </c>
      <c r="B4473" s="104" t="s">
        <v>947</v>
      </c>
      <c r="C4473" s="104" t="s">
        <v>11720</v>
      </c>
      <c r="D4473" s="104" t="s">
        <v>11722</v>
      </c>
      <c r="E4473" s="2">
        <v>15717</v>
      </c>
      <c r="F4473" s="2">
        <v>15717</v>
      </c>
    </row>
    <row r="4474" spans="1:6" x14ac:dyDescent="0.25">
      <c r="A4474" s="104">
        <v>24715</v>
      </c>
      <c r="B4474" s="104" t="s">
        <v>947</v>
      </c>
      <c r="C4474" s="104" t="s">
        <v>3666</v>
      </c>
      <c r="D4474" s="104" t="s">
        <v>21922</v>
      </c>
      <c r="E4474" s="2">
        <v>133525</v>
      </c>
      <c r="F4474" s="2">
        <v>133525</v>
      </c>
    </row>
    <row r="4475" spans="1:6" x14ac:dyDescent="0.25">
      <c r="A4475" s="104">
        <v>763588</v>
      </c>
      <c r="B4475" s="104" t="s">
        <v>947</v>
      </c>
      <c r="C4475" s="104" t="s">
        <v>14967</v>
      </c>
      <c r="D4475" s="104" t="s">
        <v>14969</v>
      </c>
      <c r="E4475" s="2">
        <v>4346</v>
      </c>
      <c r="F4475" s="2">
        <v>4346</v>
      </c>
    </row>
    <row r="4476" spans="1:6" x14ac:dyDescent="0.25">
      <c r="A4476" s="104">
        <v>22719</v>
      </c>
      <c r="B4476" s="104" t="s">
        <v>947</v>
      </c>
      <c r="C4476" s="104" t="s">
        <v>16088</v>
      </c>
      <c r="D4476" s="104" t="s">
        <v>16089</v>
      </c>
      <c r="E4476" s="2">
        <v>0</v>
      </c>
      <c r="F4476" s="2">
        <v>0</v>
      </c>
    </row>
    <row r="4477" spans="1:6" x14ac:dyDescent="0.25">
      <c r="A4477" s="104">
        <v>840312</v>
      </c>
      <c r="B4477" s="104" t="s">
        <v>947</v>
      </c>
      <c r="C4477" s="104" t="s">
        <v>22769</v>
      </c>
      <c r="D4477" s="104" t="s">
        <v>22770</v>
      </c>
      <c r="E4477" s="2">
        <v>4271</v>
      </c>
      <c r="F4477" s="2">
        <v>4271</v>
      </c>
    </row>
    <row r="4478" spans="1:6" x14ac:dyDescent="0.25">
      <c r="A4478" s="104">
        <v>28230</v>
      </c>
      <c r="B4478" s="104" t="s">
        <v>947</v>
      </c>
      <c r="C4478" s="104" t="s">
        <v>7246</v>
      </c>
      <c r="D4478" s="104" t="s">
        <v>7248</v>
      </c>
      <c r="E4478" s="2">
        <v>19676</v>
      </c>
      <c r="F4478" s="2">
        <v>19676</v>
      </c>
    </row>
    <row r="4479" spans="1:6" x14ac:dyDescent="0.25">
      <c r="A4479" s="104">
        <v>833625</v>
      </c>
      <c r="B4479" s="104" t="s">
        <v>947</v>
      </c>
      <c r="C4479" s="104" t="s">
        <v>22771</v>
      </c>
      <c r="D4479" s="104" t="s">
        <v>22772</v>
      </c>
      <c r="E4479" s="2">
        <v>2616</v>
      </c>
      <c r="F4479" s="2">
        <v>2616</v>
      </c>
    </row>
    <row r="4480" spans="1:6" x14ac:dyDescent="0.25">
      <c r="A4480" s="104">
        <v>22196</v>
      </c>
      <c r="B4480" s="104" t="s">
        <v>947</v>
      </c>
      <c r="C4480" s="104" t="s">
        <v>8611</v>
      </c>
      <c r="D4480" s="104" t="s">
        <v>21746</v>
      </c>
      <c r="E4480" s="2">
        <v>24427</v>
      </c>
      <c r="F4480" s="2">
        <v>24427</v>
      </c>
    </row>
    <row r="4481" spans="1:6" x14ac:dyDescent="0.25">
      <c r="A4481" s="104">
        <v>25846</v>
      </c>
      <c r="B4481" s="104" t="s">
        <v>947</v>
      </c>
      <c r="C4481" s="104" t="s">
        <v>4021</v>
      </c>
      <c r="D4481" s="104" t="s">
        <v>4023</v>
      </c>
      <c r="E4481" s="2">
        <v>95677</v>
      </c>
      <c r="F4481" s="2">
        <v>95677</v>
      </c>
    </row>
    <row r="4482" spans="1:6" x14ac:dyDescent="0.25">
      <c r="A4482" s="104">
        <v>25175</v>
      </c>
      <c r="B4482" s="104" t="s">
        <v>947</v>
      </c>
      <c r="C4482" s="104" t="s">
        <v>7133</v>
      </c>
      <c r="D4482" s="104" t="s">
        <v>7135</v>
      </c>
      <c r="E4482" s="2">
        <v>29602</v>
      </c>
      <c r="F4482" s="2">
        <v>29602</v>
      </c>
    </row>
    <row r="4483" spans="1:6" x14ac:dyDescent="0.25">
      <c r="A4483" s="104">
        <v>28162</v>
      </c>
      <c r="B4483" s="104" t="s">
        <v>947</v>
      </c>
      <c r="C4483" s="104" t="s">
        <v>3752</v>
      </c>
      <c r="D4483" s="104" t="s">
        <v>22206</v>
      </c>
      <c r="E4483" s="2">
        <v>140468</v>
      </c>
      <c r="F4483" s="2">
        <v>140468</v>
      </c>
    </row>
    <row r="4484" spans="1:6" x14ac:dyDescent="0.25">
      <c r="A4484" s="104">
        <v>139667</v>
      </c>
      <c r="B4484" s="104" t="s">
        <v>947</v>
      </c>
      <c r="C4484" s="104" t="s">
        <v>11738</v>
      </c>
      <c r="D4484" s="104" t="s">
        <v>11740</v>
      </c>
      <c r="E4484" s="2">
        <v>17199</v>
      </c>
      <c r="F4484" s="2">
        <v>17199</v>
      </c>
    </row>
    <row r="4485" spans="1:6" x14ac:dyDescent="0.25">
      <c r="A4485" s="104">
        <v>28163</v>
      </c>
      <c r="B4485" s="104" t="s">
        <v>947</v>
      </c>
      <c r="C4485" s="104" t="s">
        <v>4988</v>
      </c>
      <c r="D4485" s="104" t="s">
        <v>4990</v>
      </c>
      <c r="E4485" s="2">
        <v>126875</v>
      </c>
      <c r="F4485" s="2">
        <v>126875</v>
      </c>
    </row>
    <row r="4486" spans="1:6" x14ac:dyDescent="0.25">
      <c r="A4486" s="104">
        <v>598195</v>
      </c>
      <c r="B4486" s="104" t="s">
        <v>947</v>
      </c>
      <c r="C4486" s="104" t="s">
        <v>15906</v>
      </c>
      <c r="D4486" s="104" t="s">
        <v>15908</v>
      </c>
      <c r="E4486" s="2">
        <v>1539</v>
      </c>
      <c r="F4486" s="2">
        <v>1539</v>
      </c>
    </row>
    <row r="4487" spans="1:6" x14ac:dyDescent="0.25">
      <c r="A4487" s="104">
        <v>20396</v>
      </c>
      <c r="B4487" s="104" t="s">
        <v>947</v>
      </c>
      <c r="C4487" s="104" t="s">
        <v>10813</v>
      </c>
      <c r="D4487" s="104" t="s">
        <v>10815</v>
      </c>
      <c r="E4487" s="2">
        <v>21713</v>
      </c>
      <c r="F4487" s="2">
        <v>21713</v>
      </c>
    </row>
    <row r="4488" spans="1:6" x14ac:dyDescent="0.25">
      <c r="A4488" s="104">
        <v>20414</v>
      </c>
      <c r="B4488" s="104" t="s">
        <v>947</v>
      </c>
      <c r="C4488" s="104" t="s">
        <v>18181</v>
      </c>
      <c r="D4488" s="104" t="s">
        <v>18182</v>
      </c>
      <c r="E4488" s="2">
        <v>655</v>
      </c>
      <c r="F4488" s="2">
        <v>655</v>
      </c>
    </row>
    <row r="4489" spans="1:6" x14ac:dyDescent="0.25">
      <c r="A4489" s="104">
        <v>23010</v>
      </c>
      <c r="B4489" s="104" t="s">
        <v>947</v>
      </c>
      <c r="C4489" s="104" t="s">
        <v>11313</v>
      </c>
      <c r="D4489" s="104" t="s">
        <v>11315</v>
      </c>
      <c r="E4489" s="2">
        <v>14806</v>
      </c>
      <c r="F4489" s="2">
        <v>14806</v>
      </c>
    </row>
    <row r="4490" spans="1:6" x14ac:dyDescent="0.25">
      <c r="A4490" s="104">
        <v>23011</v>
      </c>
      <c r="B4490" s="104" t="s">
        <v>947</v>
      </c>
      <c r="C4490" s="104" t="s">
        <v>5447</v>
      </c>
      <c r="D4490" s="104" t="s">
        <v>5449</v>
      </c>
      <c r="E4490" s="2">
        <v>36468</v>
      </c>
      <c r="F4490" s="2">
        <v>36468</v>
      </c>
    </row>
    <row r="4491" spans="1:6" x14ac:dyDescent="0.25">
      <c r="A4491" s="104">
        <v>23333</v>
      </c>
      <c r="B4491" s="104" t="s">
        <v>947</v>
      </c>
      <c r="C4491" s="104" t="s">
        <v>12528</v>
      </c>
      <c r="D4491" s="104" t="s">
        <v>12530</v>
      </c>
      <c r="E4491" s="2">
        <v>8005</v>
      </c>
      <c r="F4491" s="2">
        <v>8005</v>
      </c>
    </row>
    <row r="4492" spans="1:6" x14ac:dyDescent="0.25">
      <c r="A4492" s="104">
        <v>21423</v>
      </c>
      <c r="B4492" s="104" t="s">
        <v>947</v>
      </c>
      <c r="C4492" s="104" t="s">
        <v>12757</v>
      </c>
      <c r="D4492" s="104" t="s">
        <v>12759</v>
      </c>
      <c r="E4492" s="2">
        <v>10784</v>
      </c>
      <c r="F4492" s="2">
        <v>10784</v>
      </c>
    </row>
    <row r="4493" spans="1:6" x14ac:dyDescent="0.25">
      <c r="A4493" s="104">
        <v>22857</v>
      </c>
      <c r="B4493" s="104" t="s">
        <v>947</v>
      </c>
      <c r="C4493" s="104" t="s">
        <v>3202</v>
      </c>
      <c r="D4493" s="104" t="s">
        <v>3204</v>
      </c>
      <c r="E4493" s="2">
        <v>219373</v>
      </c>
      <c r="F4493" s="2">
        <v>219373</v>
      </c>
    </row>
    <row r="4494" spans="1:6" x14ac:dyDescent="0.25">
      <c r="A4494" s="104">
        <v>579071</v>
      </c>
      <c r="B4494" s="104" t="s">
        <v>947</v>
      </c>
      <c r="C4494" s="104" t="s">
        <v>4081</v>
      </c>
      <c r="D4494" s="104" t="s">
        <v>4083</v>
      </c>
      <c r="E4494" s="2">
        <v>184474</v>
      </c>
      <c r="F4494" s="2">
        <v>184474</v>
      </c>
    </row>
    <row r="4495" spans="1:6" x14ac:dyDescent="0.25">
      <c r="A4495" s="104">
        <v>869075</v>
      </c>
      <c r="B4495" s="104" t="s">
        <v>947</v>
      </c>
      <c r="C4495" s="104" t="s">
        <v>22773</v>
      </c>
      <c r="D4495" s="104" t="s">
        <v>22774</v>
      </c>
      <c r="E4495" s="2">
        <v>1702</v>
      </c>
      <c r="F4495" s="2">
        <v>1702</v>
      </c>
    </row>
    <row r="4496" spans="1:6" x14ac:dyDescent="0.25">
      <c r="A4496" s="104">
        <v>28310</v>
      </c>
      <c r="B4496" s="104" t="s">
        <v>947</v>
      </c>
      <c r="C4496" s="104" t="s">
        <v>10294</v>
      </c>
      <c r="D4496" s="104" t="s">
        <v>10296</v>
      </c>
      <c r="E4496" s="2">
        <v>11435</v>
      </c>
      <c r="F4496" s="2">
        <v>11435</v>
      </c>
    </row>
    <row r="4497" spans="1:6" x14ac:dyDescent="0.25">
      <c r="A4497" s="104">
        <v>769962</v>
      </c>
      <c r="B4497" s="104" t="s">
        <v>947</v>
      </c>
      <c r="C4497" s="104" t="s">
        <v>13030</v>
      </c>
      <c r="D4497" s="104" t="s">
        <v>13032</v>
      </c>
      <c r="E4497" s="2">
        <v>28057</v>
      </c>
      <c r="F4497" s="2">
        <v>28057</v>
      </c>
    </row>
    <row r="4498" spans="1:6" x14ac:dyDescent="0.25">
      <c r="A4498" s="104">
        <v>27639</v>
      </c>
      <c r="B4498" s="104" t="s">
        <v>947</v>
      </c>
      <c r="C4498" s="104" t="s">
        <v>9048</v>
      </c>
      <c r="D4498" s="104" t="s">
        <v>9050</v>
      </c>
      <c r="E4498" s="2">
        <v>28938</v>
      </c>
      <c r="F4498" s="2">
        <v>28938</v>
      </c>
    </row>
    <row r="4499" spans="1:6" x14ac:dyDescent="0.25">
      <c r="A4499" s="104">
        <v>21872</v>
      </c>
      <c r="B4499" s="104" t="s">
        <v>947</v>
      </c>
      <c r="C4499" s="104" t="s">
        <v>12033</v>
      </c>
      <c r="D4499" s="104" t="s">
        <v>12035</v>
      </c>
      <c r="E4499" s="2">
        <v>18100</v>
      </c>
      <c r="F4499" s="2">
        <v>18100</v>
      </c>
    </row>
    <row r="4500" spans="1:6" x14ac:dyDescent="0.25">
      <c r="A4500" s="104">
        <v>610315</v>
      </c>
      <c r="B4500" s="104" t="s">
        <v>947</v>
      </c>
      <c r="C4500" s="104" t="s">
        <v>4447</v>
      </c>
      <c r="D4500" s="104" t="s">
        <v>4449</v>
      </c>
      <c r="E4500" s="2">
        <v>96016</v>
      </c>
      <c r="F4500" s="2">
        <v>96016</v>
      </c>
    </row>
    <row r="4501" spans="1:6" x14ac:dyDescent="0.25">
      <c r="A4501" s="104">
        <v>19728</v>
      </c>
      <c r="B4501" s="104" t="s">
        <v>947</v>
      </c>
      <c r="C4501" s="104" t="s">
        <v>3480</v>
      </c>
      <c r="D4501" s="104" t="s">
        <v>3482</v>
      </c>
      <c r="E4501" s="2">
        <v>198037</v>
      </c>
      <c r="F4501" s="2">
        <v>198037</v>
      </c>
    </row>
    <row r="4502" spans="1:6" x14ac:dyDescent="0.25">
      <c r="A4502" s="104">
        <v>22458</v>
      </c>
      <c r="B4502" s="104" t="s">
        <v>947</v>
      </c>
      <c r="C4502" s="104" t="s">
        <v>7483</v>
      </c>
      <c r="D4502" s="104" t="s">
        <v>7485</v>
      </c>
      <c r="E4502" s="2">
        <v>32608</v>
      </c>
      <c r="F4502" s="2">
        <v>32608</v>
      </c>
    </row>
    <row r="4503" spans="1:6" x14ac:dyDescent="0.25">
      <c r="A4503" s="104">
        <v>19836</v>
      </c>
      <c r="B4503" s="104" t="s">
        <v>947</v>
      </c>
      <c r="C4503" s="104" t="s">
        <v>10921</v>
      </c>
      <c r="D4503" s="104" t="s">
        <v>10923</v>
      </c>
      <c r="E4503" s="2">
        <v>47868</v>
      </c>
      <c r="F4503" s="2">
        <v>47868</v>
      </c>
    </row>
    <row r="4504" spans="1:6" x14ac:dyDescent="0.25">
      <c r="A4504" s="104">
        <v>21753</v>
      </c>
      <c r="B4504" s="104" t="s">
        <v>947</v>
      </c>
      <c r="C4504" s="104" t="s">
        <v>6406</v>
      </c>
      <c r="D4504" s="104" t="s">
        <v>6408</v>
      </c>
      <c r="E4504" s="2">
        <v>66916</v>
      </c>
      <c r="F4504" s="2">
        <v>66916</v>
      </c>
    </row>
    <row r="4505" spans="1:6" x14ac:dyDescent="0.25">
      <c r="A4505" s="104">
        <v>21754</v>
      </c>
      <c r="B4505" s="104" t="s">
        <v>947</v>
      </c>
      <c r="C4505" s="104" t="s">
        <v>7969</v>
      </c>
      <c r="D4505" s="104" t="s">
        <v>7971</v>
      </c>
      <c r="E4505" s="2">
        <v>57960</v>
      </c>
      <c r="F4505" s="2">
        <v>57960</v>
      </c>
    </row>
    <row r="4506" spans="1:6" x14ac:dyDescent="0.25">
      <c r="A4506" s="104">
        <v>851866</v>
      </c>
      <c r="B4506" s="104" t="s">
        <v>947</v>
      </c>
      <c r="C4506" s="104" t="s">
        <v>22775</v>
      </c>
      <c r="D4506" s="104" t="s">
        <v>22776</v>
      </c>
      <c r="E4506" s="2">
        <v>6641</v>
      </c>
      <c r="F4506" s="2">
        <v>6641</v>
      </c>
    </row>
    <row r="4507" spans="1:6" x14ac:dyDescent="0.25">
      <c r="A4507" s="104">
        <v>19819</v>
      </c>
      <c r="B4507" s="104" t="s">
        <v>947</v>
      </c>
      <c r="C4507" s="104" t="s">
        <v>10984</v>
      </c>
      <c r="D4507" s="104" t="s">
        <v>21550</v>
      </c>
      <c r="E4507" s="2">
        <v>13515</v>
      </c>
      <c r="F4507" s="2">
        <v>13515</v>
      </c>
    </row>
    <row r="4508" spans="1:6" x14ac:dyDescent="0.25">
      <c r="A4508" s="104">
        <v>220597</v>
      </c>
      <c r="B4508" s="104" t="s">
        <v>947</v>
      </c>
      <c r="C4508" s="104" t="s">
        <v>12021</v>
      </c>
      <c r="D4508" s="104" t="s">
        <v>12023</v>
      </c>
      <c r="E4508" s="2">
        <v>9061</v>
      </c>
      <c r="F4508" s="2">
        <v>9061</v>
      </c>
    </row>
    <row r="4509" spans="1:6" x14ac:dyDescent="0.25">
      <c r="A4509" s="104">
        <v>26396</v>
      </c>
      <c r="B4509" s="104" t="s">
        <v>947</v>
      </c>
      <c r="C4509" s="104" t="s">
        <v>6394</v>
      </c>
      <c r="D4509" s="104" t="s">
        <v>6396</v>
      </c>
      <c r="E4509" s="2">
        <v>48108</v>
      </c>
      <c r="F4509" s="2">
        <v>48108</v>
      </c>
    </row>
    <row r="4510" spans="1:6" x14ac:dyDescent="0.25">
      <c r="A4510" s="104">
        <v>891289</v>
      </c>
      <c r="B4510" s="104" t="s">
        <v>947</v>
      </c>
      <c r="C4510" s="104" t="s">
        <v>22777</v>
      </c>
      <c r="D4510" s="104" t="s">
        <v>22778</v>
      </c>
      <c r="E4510" s="2">
        <v>4471</v>
      </c>
      <c r="F4510" s="2">
        <v>4471</v>
      </c>
    </row>
    <row r="4511" spans="1:6" x14ac:dyDescent="0.25">
      <c r="A4511" s="104">
        <v>24928</v>
      </c>
      <c r="B4511" s="104" t="s">
        <v>947</v>
      </c>
      <c r="C4511" s="104" t="s">
        <v>2435</v>
      </c>
      <c r="D4511" s="104" t="s">
        <v>2437</v>
      </c>
      <c r="E4511" s="2">
        <v>308010</v>
      </c>
      <c r="F4511" s="2">
        <v>308010</v>
      </c>
    </row>
    <row r="4512" spans="1:6" x14ac:dyDescent="0.25">
      <c r="A4512" s="104">
        <v>702754</v>
      </c>
      <c r="B4512" s="104" t="s">
        <v>947</v>
      </c>
      <c r="C4512" s="104" t="s">
        <v>3660</v>
      </c>
      <c r="D4512" s="104" t="s">
        <v>3662</v>
      </c>
      <c r="E4512" s="2">
        <v>153167</v>
      </c>
      <c r="F4512" s="2">
        <v>153167</v>
      </c>
    </row>
    <row r="4513" spans="1:6" x14ac:dyDescent="0.25">
      <c r="A4513" s="104">
        <v>20132</v>
      </c>
      <c r="B4513" s="104" t="s">
        <v>947</v>
      </c>
      <c r="C4513" s="104" t="s">
        <v>1451</v>
      </c>
      <c r="D4513" s="104" t="s">
        <v>1453</v>
      </c>
      <c r="E4513" s="2">
        <v>594038</v>
      </c>
      <c r="F4513" s="2">
        <v>594038</v>
      </c>
    </row>
    <row r="4514" spans="1:6" x14ac:dyDescent="0.25">
      <c r="A4514" s="104">
        <v>20133</v>
      </c>
      <c r="B4514" s="104" t="s">
        <v>947</v>
      </c>
      <c r="C4514" s="104" t="s">
        <v>2993</v>
      </c>
      <c r="D4514" s="104" t="s">
        <v>2995</v>
      </c>
      <c r="E4514" s="2">
        <v>187000</v>
      </c>
      <c r="F4514" s="2">
        <v>187000</v>
      </c>
    </row>
    <row r="4515" spans="1:6" x14ac:dyDescent="0.25">
      <c r="A4515" s="104">
        <v>22099</v>
      </c>
      <c r="B4515" s="104" t="s">
        <v>947</v>
      </c>
      <c r="C4515" s="104" t="s">
        <v>12748</v>
      </c>
      <c r="D4515" s="104" t="s">
        <v>12750</v>
      </c>
      <c r="E4515" s="2">
        <v>7633</v>
      </c>
      <c r="F4515" s="2">
        <v>7633</v>
      </c>
    </row>
    <row r="4516" spans="1:6" x14ac:dyDescent="0.25">
      <c r="A4516" s="104">
        <v>22118</v>
      </c>
      <c r="B4516" s="104" t="s">
        <v>947</v>
      </c>
      <c r="C4516" s="104" t="s">
        <v>8938</v>
      </c>
      <c r="D4516" s="104" t="s">
        <v>8940</v>
      </c>
      <c r="E4516" s="2">
        <v>0</v>
      </c>
      <c r="F4516" s="2">
        <v>0</v>
      </c>
    </row>
    <row r="4517" spans="1:6" x14ac:dyDescent="0.25">
      <c r="A4517" s="104">
        <v>22119</v>
      </c>
      <c r="B4517" s="104" t="s">
        <v>947</v>
      </c>
      <c r="C4517" s="104" t="s">
        <v>18755</v>
      </c>
      <c r="D4517" s="104" t="s">
        <v>18756</v>
      </c>
      <c r="E4517" s="2">
        <v>15755</v>
      </c>
      <c r="F4517" s="2">
        <v>15755</v>
      </c>
    </row>
    <row r="4518" spans="1:6" x14ac:dyDescent="0.25">
      <c r="A4518" s="104">
        <v>22120</v>
      </c>
      <c r="B4518" s="104" t="s">
        <v>947</v>
      </c>
      <c r="C4518" s="104" t="s">
        <v>15528</v>
      </c>
      <c r="D4518" s="104" t="s">
        <v>15530</v>
      </c>
      <c r="E4518" s="2">
        <v>7835</v>
      </c>
      <c r="F4518" s="2">
        <v>7835</v>
      </c>
    </row>
    <row r="4519" spans="1:6" x14ac:dyDescent="0.25">
      <c r="A4519" s="104">
        <v>22117</v>
      </c>
      <c r="B4519" s="104" t="s">
        <v>947</v>
      </c>
      <c r="C4519" s="104" t="s">
        <v>12480</v>
      </c>
      <c r="D4519" s="104" t="s">
        <v>12482</v>
      </c>
      <c r="E4519" s="2">
        <v>14788</v>
      </c>
      <c r="F4519" s="2">
        <v>14788</v>
      </c>
    </row>
    <row r="4520" spans="1:6" x14ac:dyDescent="0.25">
      <c r="A4520" s="104">
        <v>525902</v>
      </c>
      <c r="B4520" s="104" t="s">
        <v>947</v>
      </c>
      <c r="C4520" s="104" t="s">
        <v>13193</v>
      </c>
      <c r="D4520" s="104" t="s">
        <v>13195</v>
      </c>
      <c r="E4520" s="2">
        <v>37034</v>
      </c>
      <c r="F4520" s="2">
        <v>37034</v>
      </c>
    </row>
    <row r="4521" spans="1:6" x14ac:dyDescent="0.25">
      <c r="A4521" s="104">
        <v>877720</v>
      </c>
      <c r="B4521" s="104" t="s">
        <v>947</v>
      </c>
      <c r="C4521" s="104" t="s">
        <v>22779</v>
      </c>
      <c r="D4521" s="104" t="s">
        <v>22780</v>
      </c>
      <c r="E4521" s="2">
        <v>380</v>
      </c>
      <c r="F4521" s="2">
        <v>380</v>
      </c>
    </row>
    <row r="4522" spans="1:6" x14ac:dyDescent="0.25">
      <c r="A4522" s="104">
        <v>23391</v>
      </c>
      <c r="B4522" s="104" t="s">
        <v>947</v>
      </c>
      <c r="C4522" s="104" t="s">
        <v>6019</v>
      </c>
      <c r="D4522" s="104" t="s">
        <v>6021</v>
      </c>
      <c r="E4522" s="2">
        <v>97527</v>
      </c>
      <c r="F4522" s="2">
        <v>97527</v>
      </c>
    </row>
    <row r="4523" spans="1:6" x14ac:dyDescent="0.25">
      <c r="A4523" s="104">
        <v>23386</v>
      </c>
      <c r="B4523" s="104" t="s">
        <v>947</v>
      </c>
      <c r="C4523" s="104" t="s">
        <v>3408</v>
      </c>
      <c r="D4523" s="104" t="s">
        <v>3410</v>
      </c>
      <c r="E4523" s="2">
        <v>132759</v>
      </c>
      <c r="F4523" s="2">
        <v>132759</v>
      </c>
    </row>
    <row r="4524" spans="1:6" x14ac:dyDescent="0.25">
      <c r="A4524" s="104">
        <v>23388</v>
      </c>
      <c r="B4524" s="104" t="s">
        <v>947</v>
      </c>
      <c r="C4524" s="104" t="s">
        <v>6553</v>
      </c>
      <c r="D4524" s="104" t="s">
        <v>6555</v>
      </c>
      <c r="E4524" s="2">
        <v>30978</v>
      </c>
      <c r="F4524" s="2">
        <v>30978</v>
      </c>
    </row>
    <row r="4525" spans="1:6" x14ac:dyDescent="0.25">
      <c r="A4525" s="104">
        <v>23389</v>
      </c>
      <c r="B4525" s="104" t="s">
        <v>947</v>
      </c>
      <c r="C4525" s="104" t="s">
        <v>11469</v>
      </c>
      <c r="D4525" s="104" t="s">
        <v>11471</v>
      </c>
      <c r="E4525" s="2">
        <v>14472</v>
      </c>
      <c r="F4525" s="2">
        <v>14472</v>
      </c>
    </row>
    <row r="4526" spans="1:6" x14ac:dyDescent="0.25">
      <c r="A4526" s="104">
        <v>23392</v>
      </c>
      <c r="B4526" s="104" t="s">
        <v>947</v>
      </c>
      <c r="C4526" s="104" t="s">
        <v>9786</v>
      </c>
      <c r="D4526" s="104" t="s">
        <v>22781</v>
      </c>
      <c r="E4526" s="2">
        <v>1916</v>
      </c>
      <c r="F4526" s="2">
        <v>1916</v>
      </c>
    </row>
    <row r="4527" spans="1:6" x14ac:dyDescent="0.25">
      <c r="A4527" s="104">
        <v>23387</v>
      </c>
      <c r="B4527" s="104" t="s">
        <v>947</v>
      </c>
      <c r="C4527" s="104" t="s">
        <v>9075</v>
      </c>
      <c r="D4527" s="104" t="s">
        <v>9077</v>
      </c>
      <c r="E4527" s="2">
        <v>36020</v>
      </c>
      <c r="F4527" s="2">
        <v>36020</v>
      </c>
    </row>
    <row r="4528" spans="1:6" x14ac:dyDescent="0.25">
      <c r="A4528" s="104">
        <v>600889</v>
      </c>
      <c r="B4528" s="104" t="s">
        <v>947</v>
      </c>
      <c r="C4528" s="104" t="s">
        <v>16867</v>
      </c>
      <c r="D4528" s="104" t="s">
        <v>16869</v>
      </c>
      <c r="E4528" s="2">
        <v>1818</v>
      </c>
      <c r="F4528" s="2">
        <v>1818</v>
      </c>
    </row>
    <row r="4529" spans="1:6" x14ac:dyDescent="0.25">
      <c r="A4529" s="104">
        <v>27233</v>
      </c>
      <c r="B4529" s="104" t="s">
        <v>947</v>
      </c>
      <c r="C4529" s="104" t="s">
        <v>4147</v>
      </c>
      <c r="D4529" s="104" t="s">
        <v>4149</v>
      </c>
      <c r="E4529" s="2">
        <v>90677</v>
      </c>
      <c r="F4529" s="2">
        <v>90677</v>
      </c>
    </row>
    <row r="4530" spans="1:6" x14ac:dyDescent="0.25">
      <c r="A4530" s="104">
        <v>27235</v>
      </c>
      <c r="B4530" s="104" t="s">
        <v>947</v>
      </c>
      <c r="C4530" s="104" t="s">
        <v>10252</v>
      </c>
      <c r="D4530" s="104" t="s">
        <v>10254</v>
      </c>
      <c r="E4530" s="2">
        <v>20981</v>
      </c>
      <c r="F4530" s="2">
        <v>20981</v>
      </c>
    </row>
    <row r="4531" spans="1:6" x14ac:dyDescent="0.25">
      <c r="A4531" s="104">
        <v>20031</v>
      </c>
      <c r="B4531" s="104" t="s">
        <v>947</v>
      </c>
      <c r="C4531" s="104" t="s">
        <v>9456</v>
      </c>
      <c r="D4531" s="104" t="s">
        <v>9458</v>
      </c>
      <c r="E4531" s="2">
        <v>24527</v>
      </c>
      <c r="F4531" s="2">
        <v>24527</v>
      </c>
    </row>
    <row r="4532" spans="1:6" x14ac:dyDescent="0.25">
      <c r="A4532" s="104">
        <v>25686</v>
      </c>
      <c r="B4532" s="104" t="s">
        <v>947</v>
      </c>
      <c r="C4532" s="104" t="s">
        <v>5090</v>
      </c>
      <c r="D4532" s="104" t="s">
        <v>5092</v>
      </c>
      <c r="E4532" s="2">
        <v>86354</v>
      </c>
      <c r="F4532" s="2">
        <v>86354</v>
      </c>
    </row>
    <row r="4533" spans="1:6" x14ac:dyDescent="0.25">
      <c r="A4533" s="104">
        <v>784374</v>
      </c>
      <c r="B4533" s="104" t="s">
        <v>947</v>
      </c>
      <c r="C4533" s="104" t="s">
        <v>11178</v>
      </c>
      <c r="D4533" s="104" t="s">
        <v>11180</v>
      </c>
      <c r="E4533" s="2">
        <v>9686</v>
      </c>
      <c r="F4533" s="2">
        <v>9686</v>
      </c>
    </row>
    <row r="4534" spans="1:6" x14ac:dyDescent="0.25">
      <c r="A4534" s="104">
        <v>25646</v>
      </c>
      <c r="B4534" s="104" t="s">
        <v>947</v>
      </c>
      <c r="C4534" s="104" t="s">
        <v>3534</v>
      </c>
      <c r="D4534" s="104" t="s">
        <v>3536</v>
      </c>
      <c r="E4534" s="2">
        <v>163571</v>
      </c>
      <c r="F4534" s="2">
        <v>163571</v>
      </c>
    </row>
    <row r="4535" spans="1:6" x14ac:dyDescent="0.25">
      <c r="A4535" s="104">
        <v>175298</v>
      </c>
      <c r="B4535" s="104" t="s">
        <v>947</v>
      </c>
      <c r="C4535" s="104" t="s">
        <v>990</v>
      </c>
      <c r="D4535" s="104" t="s">
        <v>992</v>
      </c>
      <c r="E4535" s="2">
        <v>596429</v>
      </c>
      <c r="F4535" s="2">
        <v>596429</v>
      </c>
    </row>
    <row r="4536" spans="1:6" x14ac:dyDescent="0.25">
      <c r="A4536" s="104">
        <v>25651</v>
      </c>
      <c r="B4536" s="104" t="s">
        <v>947</v>
      </c>
      <c r="C4536" s="104" t="s">
        <v>15788</v>
      </c>
      <c r="D4536" s="104" t="s">
        <v>15790</v>
      </c>
      <c r="E4536" s="2">
        <v>1139</v>
      </c>
      <c r="F4536" s="2">
        <v>1139</v>
      </c>
    </row>
    <row r="4537" spans="1:6" x14ac:dyDescent="0.25">
      <c r="A4537" s="104">
        <v>26872</v>
      </c>
      <c r="B4537" s="104" t="s">
        <v>947</v>
      </c>
      <c r="C4537" s="104" t="s">
        <v>3549</v>
      </c>
      <c r="D4537" s="104" t="s">
        <v>3551</v>
      </c>
      <c r="E4537" s="2">
        <v>124268</v>
      </c>
      <c r="F4537" s="2">
        <v>124268</v>
      </c>
    </row>
    <row r="4538" spans="1:6" x14ac:dyDescent="0.25">
      <c r="A4538" s="104">
        <v>609576</v>
      </c>
      <c r="B4538" s="104" t="s">
        <v>947</v>
      </c>
      <c r="C4538" s="104" t="s">
        <v>9983</v>
      </c>
      <c r="D4538" s="104" t="s">
        <v>9985</v>
      </c>
      <c r="E4538" s="2">
        <v>12621</v>
      </c>
      <c r="F4538" s="2">
        <v>12621</v>
      </c>
    </row>
    <row r="4539" spans="1:6" x14ac:dyDescent="0.25">
      <c r="A4539" s="104">
        <v>24471</v>
      </c>
      <c r="B4539" s="104" t="s">
        <v>947</v>
      </c>
      <c r="C4539" s="104" t="s">
        <v>13403</v>
      </c>
      <c r="D4539" s="104" t="s">
        <v>13404</v>
      </c>
      <c r="E4539" s="2">
        <v>8179</v>
      </c>
      <c r="F4539" s="2">
        <v>8179</v>
      </c>
    </row>
    <row r="4540" spans="1:6" x14ac:dyDescent="0.25">
      <c r="A4540" s="104">
        <v>24466</v>
      </c>
      <c r="B4540" s="104" t="s">
        <v>947</v>
      </c>
      <c r="C4540" s="104" t="s">
        <v>5938</v>
      </c>
      <c r="D4540" s="104" t="s">
        <v>5940</v>
      </c>
      <c r="E4540" s="2">
        <v>80593</v>
      </c>
      <c r="F4540" s="2">
        <v>80593</v>
      </c>
    </row>
    <row r="4541" spans="1:6" x14ac:dyDescent="0.25">
      <c r="A4541" s="104">
        <v>24467</v>
      </c>
      <c r="B4541" s="104" t="s">
        <v>947</v>
      </c>
      <c r="C4541" s="104" t="s">
        <v>14886</v>
      </c>
      <c r="D4541" s="104" t="s">
        <v>14888</v>
      </c>
      <c r="E4541" s="2">
        <v>8552</v>
      </c>
      <c r="F4541" s="2">
        <v>8552</v>
      </c>
    </row>
    <row r="4542" spans="1:6" x14ac:dyDescent="0.25">
      <c r="A4542" s="104">
        <v>22646</v>
      </c>
      <c r="B4542" s="104" t="s">
        <v>947</v>
      </c>
      <c r="C4542" s="104" t="s">
        <v>5324</v>
      </c>
      <c r="D4542" s="104" t="s">
        <v>5326</v>
      </c>
      <c r="E4542" s="2">
        <v>39614</v>
      </c>
      <c r="F4542" s="2">
        <v>39614</v>
      </c>
    </row>
    <row r="4543" spans="1:6" x14ac:dyDescent="0.25">
      <c r="A4543" s="104">
        <v>24592</v>
      </c>
      <c r="B4543" s="104" t="s">
        <v>947</v>
      </c>
      <c r="C4543" s="104" t="s">
        <v>13100</v>
      </c>
      <c r="D4543" s="104" t="s">
        <v>13102</v>
      </c>
      <c r="E4543" s="2">
        <v>9447</v>
      </c>
      <c r="F4543" s="2">
        <v>9447</v>
      </c>
    </row>
    <row r="4544" spans="1:6" x14ac:dyDescent="0.25">
      <c r="A4544" s="104">
        <v>720792</v>
      </c>
      <c r="B4544" s="104" t="s">
        <v>947</v>
      </c>
      <c r="C4544" s="104" t="s">
        <v>13859</v>
      </c>
      <c r="D4544" s="104" t="s">
        <v>13861</v>
      </c>
      <c r="E4544" s="2">
        <v>8767</v>
      </c>
      <c r="F4544" s="2">
        <v>8767</v>
      </c>
    </row>
    <row r="4545" spans="1:6" x14ac:dyDescent="0.25">
      <c r="A4545" s="104">
        <v>507741</v>
      </c>
      <c r="B4545" s="104" t="s">
        <v>947</v>
      </c>
      <c r="C4545" s="104" t="s">
        <v>8857</v>
      </c>
      <c r="D4545" s="104" t="s">
        <v>8859</v>
      </c>
      <c r="E4545" s="2">
        <v>20951</v>
      </c>
      <c r="F4545" s="2">
        <v>20951</v>
      </c>
    </row>
    <row r="4546" spans="1:6" x14ac:dyDescent="0.25">
      <c r="A4546" s="104">
        <v>24589</v>
      </c>
      <c r="B4546" s="104" t="s">
        <v>947</v>
      </c>
      <c r="C4546" s="104" t="s">
        <v>11573</v>
      </c>
      <c r="D4546" s="104" t="s">
        <v>11575</v>
      </c>
      <c r="E4546" s="2">
        <v>15553</v>
      </c>
      <c r="F4546" s="2">
        <v>15553</v>
      </c>
    </row>
    <row r="4547" spans="1:6" x14ac:dyDescent="0.25">
      <c r="A4547" s="104">
        <v>24597</v>
      </c>
      <c r="B4547" s="104" t="s">
        <v>947</v>
      </c>
      <c r="C4547" s="104" t="s">
        <v>18944</v>
      </c>
      <c r="D4547" s="104" t="s">
        <v>18945</v>
      </c>
      <c r="E4547" s="2">
        <v>26201</v>
      </c>
      <c r="F4547" s="2">
        <v>26201</v>
      </c>
    </row>
    <row r="4548" spans="1:6" x14ac:dyDescent="0.25">
      <c r="A4548" s="104">
        <v>209353</v>
      </c>
      <c r="B4548" s="104" t="s">
        <v>947</v>
      </c>
      <c r="C4548" s="104" t="s">
        <v>3683</v>
      </c>
      <c r="D4548" s="104" t="s">
        <v>3685</v>
      </c>
      <c r="E4548" s="2">
        <v>178848</v>
      </c>
      <c r="F4548" s="2">
        <v>178848</v>
      </c>
    </row>
    <row r="4549" spans="1:6" x14ac:dyDescent="0.25">
      <c r="A4549" s="104">
        <v>209465</v>
      </c>
      <c r="B4549" s="104" t="s">
        <v>947</v>
      </c>
      <c r="C4549" s="104" t="s">
        <v>5480</v>
      </c>
      <c r="D4549" s="104" t="s">
        <v>5482</v>
      </c>
      <c r="E4549" s="2">
        <v>59078</v>
      </c>
      <c r="F4549" s="2">
        <v>59078</v>
      </c>
    </row>
    <row r="4550" spans="1:6" x14ac:dyDescent="0.25">
      <c r="A4550" s="104">
        <v>24613</v>
      </c>
      <c r="B4550" s="104" t="s">
        <v>947</v>
      </c>
      <c r="C4550" s="104" t="s">
        <v>2111</v>
      </c>
      <c r="D4550" s="104" t="s">
        <v>2113</v>
      </c>
      <c r="E4550" s="2">
        <v>258087</v>
      </c>
      <c r="F4550" s="2">
        <v>258087</v>
      </c>
    </row>
    <row r="4551" spans="1:6" x14ac:dyDescent="0.25">
      <c r="A4551" s="104">
        <v>24612</v>
      </c>
      <c r="B4551" s="104" t="s">
        <v>947</v>
      </c>
      <c r="C4551" s="104" t="s">
        <v>16577</v>
      </c>
      <c r="D4551" s="104" t="s">
        <v>16579</v>
      </c>
      <c r="E4551" s="2">
        <v>6700</v>
      </c>
      <c r="F4551" s="2">
        <v>6700</v>
      </c>
    </row>
    <row r="4552" spans="1:6" x14ac:dyDescent="0.25">
      <c r="A4552" s="104">
        <v>24606</v>
      </c>
      <c r="B4552" s="104" t="s">
        <v>947</v>
      </c>
      <c r="C4552" s="104" t="s">
        <v>1131</v>
      </c>
      <c r="D4552" s="104" t="s">
        <v>1133</v>
      </c>
      <c r="E4552" s="2">
        <v>913365</v>
      </c>
      <c r="F4552" s="2">
        <v>913365</v>
      </c>
    </row>
    <row r="4553" spans="1:6" x14ac:dyDescent="0.25">
      <c r="A4553" s="104">
        <v>24614</v>
      </c>
      <c r="B4553" s="104" t="s">
        <v>947</v>
      </c>
      <c r="C4553" s="104" t="s">
        <v>2006</v>
      </c>
      <c r="D4553" s="104" t="s">
        <v>2008</v>
      </c>
      <c r="E4553" s="2">
        <v>331873</v>
      </c>
      <c r="F4553" s="2">
        <v>331873</v>
      </c>
    </row>
    <row r="4554" spans="1:6" x14ac:dyDescent="0.25">
      <c r="A4554" s="104">
        <v>24586</v>
      </c>
      <c r="B4554" s="104" t="s">
        <v>947</v>
      </c>
      <c r="C4554" s="104" t="s">
        <v>12177</v>
      </c>
      <c r="D4554" s="104" t="s">
        <v>22783</v>
      </c>
      <c r="E4554" s="2">
        <v>13675</v>
      </c>
      <c r="F4554" s="2">
        <v>13675</v>
      </c>
    </row>
    <row r="4555" spans="1:6" x14ac:dyDescent="0.25">
      <c r="A4555" s="104">
        <v>738424</v>
      </c>
      <c r="B4555" s="104" t="s">
        <v>947</v>
      </c>
      <c r="C4555" s="104" t="s">
        <v>10981</v>
      </c>
      <c r="D4555" s="104" t="s">
        <v>10983</v>
      </c>
      <c r="E4555" s="2">
        <v>42789</v>
      </c>
      <c r="F4555" s="2">
        <v>42789</v>
      </c>
    </row>
    <row r="4556" spans="1:6" x14ac:dyDescent="0.25">
      <c r="A4556" s="104">
        <v>24588</v>
      </c>
      <c r="B4556" s="104" t="s">
        <v>947</v>
      </c>
      <c r="C4556" s="104" t="s">
        <v>12733</v>
      </c>
      <c r="D4556" s="104" t="s">
        <v>12735</v>
      </c>
      <c r="E4556" s="2">
        <v>12381</v>
      </c>
      <c r="F4556" s="2">
        <v>12381</v>
      </c>
    </row>
    <row r="4557" spans="1:6" x14ac:dyDescent="0.25">
      <c r="A4557" s="104">
        <v>428360</v>
      </c>
      <c r="B4557" s="104" t="s">
        <v>947</v>
      </c>
      <c r="C4557" s="104" t="s">
        <v>21923</v>
      </c>
      <c r="D4557" s="104" t="s">
        <v>21924</v>
      </c>
      <c r="E4557" s="2">
        <v>8463</v>
      </c>
      <c r="F4557" s="2">
        <v>8463</v>
      </c>
    </row>
    <row r="4558" spans="1:6" x14ac:dyDescent="0.25">
      <c r="A4558" s="104">
        <v>24575</v>
      </c>
      <c r="B4558" s="104" t="s">
        <v>947</v>
      </c>
      <c r="C4558" s="104" t="s">
        <v>13888</v>
      </c>
      <c r="D4558" s="104" t="s">
        <v>13890</v>
      </c>
      <c r="E4558" s="2">
        <v>99972</v>
      </c>
      <c r="F4558" s="2">
        <v>99972</v>
      </c>
    </row>
    <row r="4559" spans="1:6" x14ac:dyDescent="0.25">
      <c r="A4559" s="104">
        <v>882343</v>
      </c>
      <c r="B4559" s="104" t="s">
        <v>947</v>
      </c>
      <c r="C4559" s="104" t="s">
        <v>22784</v>
      </c>
      <c r="D4559" s="104" t="s">
        <v>22785</v>
      </c>
      <c r="E4559" s="2">
        <v>6758</v>
      </c>
      <c r="F4559" s="2">
        <v>6758</v>
      </c>
    </row>
    <row r="4560" spans="1:6" x14ac:dyDescent="0.25">
      <c r="A4560" s="104">
        <v>24576</v>
      </c>
      <c r="B4560" s="104" t="s">
        <v>947</v>
      </c>
      <c r="C4560" s="104" t="s">
        <v>6514</v>
      </c>
      <c r="D4560" s="104" t="s">
        <v>6516</v>
      </c>
      <c r="E4560" s="2">
        <v>71281</v>
      </c>
      <c r="F4560" s="2">
        <v>71281</v>
      </c>
    </row>
    <row r="4561" spans="1:6" x14ac:dyDescent="0.25">
      <c r="A4561" s="104">
        <v>24590</v>
      </c>
      <c r="B4561" s="104" t="s">
        <v>947</v>
      </c>
      <c r="C4561" s="104" t="s">
        <v>8824</v>
      </c>
      <c r="D4561" s="104" t="s">
        <v>8826</v>
      </c>
      <c r="E4561" s="2">
        <v>30678</v>
      </c>
      <c r="F4561" s="2">
        <v>30678</v>
      </c>
    </row>
    <row r="4562" spans="1:6" x14ac:dyDescent="0.25">
      <c r="A4562" s="104">
        <v>24611</v>
      </c>
      <c r="B4562" s="104" t="s">
        <v>947</v>
      </c>
      <c r="C4562" s="104" t="s">
        <v>3044</v>
      </c>
      <c r="D4562" s="104" t="s">
        <v>21925</v>
      </c>
      <c r="E4562" s="2">
        <v>307045</v>
      </c>
      <c r="F4562" s="2">
        <v>307045</v>
      </c>
    </row>
    <row r="4563" spans="1:6" x14ac:dyDescent="0.25">
      <c r="A4563" s="104">
        <v>788071</v>
      </c>
      <c r="B4563" s="104" t="s">
        <v>947</v>
      </c>
      <c r="C4563" s="104" t="s">
        <v>14863</v>
      </c>
      <c r="D4563" s="104" t="s">
        <v>22786</v>
      </c>
      <c r="E4563" s="2">
        <v>4461</v>
      </c>
      <c r="F4563" s="2">
        <v>4461</v>
      </c>
    </row>
    <row r="4564" spans="1:6" x14ac:dyDescent="0.25">
      <c r="A4564" s="104">
        <v>179569</v>
      </c>
      <c r="B4564" s="104" t="s">
        <v>947</v>
      </c>
      <c r="C4564" s="104" t="s">
        <v>14431</v>
      </c>
      <c r="D4564" s="104" t="s">
        <v>14433</v>
      </c>
      <c r="E4564" s="2">
        <v>2014</v>
      </c>
      <c r="F4564" s="2">
        <v>2014</v>
      </c>
    </row>
    <row r="4565" spans="1:6" x14ac:dyDescent="0.25">
      <c r="A4565" s="104">
        <v>22797</v>
      </c>
      <c r="B4565" s="104" t="s">
        <v>947</v>
      </c>
      <c r="C4565" s="104" t="s">
        <v>2048</v>
      </c>
      <c r="D4565" s="104" t="s">
        <v>2050</v>
      </c>
      <c r="E4565" s="2">
        <v>310656</v>
      </c>
      <c r="F4565" s="2">
        <v>310656</v>
      </c>
    </row>
    <row r="4566" spans="1:6" x14ac:dyDescent="0.25">
      <c r="A4566" s="104">
        <v>25848</v>
      </c>
      <c r="B4566" s="104" t="s">
        <v>947</v>
      </c>
      <c r="C4566" s="104" t="s">
        <v>8161</v>
      </c>
      <c r="D4566" s="104" t="s">
        <v>8163</v>
      </c>
      <c r="E4566" s="2">
        <v>15020</v>
      </c>
      <c r="F4566" s="2">
        <v>15020</v>
      </c>
    </row>
    <row r="4567" spans="1:6" x14ac:dyDescent="0.25">
      <c r="A4567" s="104">
        <v>21100</v>
      </c>
      <c r="B4567" s="104" t="s">
        <v>947</v>
      </c>
      <c r="C4567" s="104" t="s">
        <v>6971</v>
      </c>
      <c r="D4567" s="104" t="s">
        <v>6973</v>
      </c>
      <c r="E4567" s="2">
        <v>41580</v>
      </c>
      <c r="F4567" s="2">
        <v>41580</v>
      </c>
    </row>
    <row r="4568" spans="1:6" x14ac:dyDescent="0.25">
      <c r="A4568" s="104">
        <v>20134</v>
      </c>
      <c r="B4568" s="104" t="s">
        <v>947</v>
      </c>
      <c r="C4568" s="104" t="s">
        <v>13471</v>
      </c>
      <c r="D4568" s="104" t="s">
        <v>13473</v>
      </c>
      <c r="E4568" s="2">
        <v>31920</v>
      </c>
      <c r="F4568" s="2">
        <v>31920</v>
      </c>
    </row>
    <row r="4569" spans="1:6" x14ac:dyDescent="0.25">
      <c r="A4569" s="104">
        <v>470155</v>
      </c>
      <c r="B4569" s="104" t="s">
        <v>947</v>
      </c>
      <c r="C4569" s="104" t="s">
        <v>2864</v>
      </c>
      <c r="D4569" s="104" t="s">
        <v>2866</v>
      </c>
      <c r="E4569" s="2">
        <v>200317</v>
      </c>
      <c r="F4569" s="2">
        <v>200317</v>
      </c>
    </row>
    <row r="4570" spans="1:6" x14ac:dyDescent="0.25">
      <c r="A4570" s="104">
        <v>470247</v>
      </c>
      <c r="B4570" s="104" t="s">
        <v>947</v>
      </c>
      <c r="C4570" s="104" t="s">
        <v>10109</v>
      </c>
      <c r="D4570" s="104" t="s">
        <v>10111</v>
      </c>
      <c r="E4570" s="2">
        <v>22045</v>
      </c>
      <c r="F4570" s="2">
        <v>22045</v>
      </c>
    </row>
    <row r="4571" spans="1:6" x14ac:dyDescent="0.25">
      <c r="A4571" s="104">
        <v>25612</v>
      </c>
      <c r="B4571" s="104" t="s">
        <v>947</v>
      </c>
      <c r="C4571" s="104" t="s">
        <v>13066</v>
      </c>
      <c r="D4571" s="104" t="s">
        <v>13068</v>
      </c>
      <c r="E4571" s="2">
        <v>94476</v>
      </c>
      <c r="F4571" s="2">
        <v>94476</v>
      </c>
    </row>
    <row r="4572" spans="1:6" x14ac:dyDescent="0.25">
      <c r="A4572" s="104">
        <v>22315</v>
      </c>
      <c r="B4572" s="104" t="s">
        <v>947</v>
      </c>
      <c r="C4572" s="104" t="s">
        <v>14566</v>
      </c>
      <c r="D4572" s="104" t="s">
        <v>14568</v>
      </c>
      <c r="E4572" s="2">
        <v>4003</v>
      </c>
      <c r="F4572" s="2">
        <v>4003</v>
      </c>
    </row>
    <row r="4573" spans="1:6" x14ac:dyDescent="0.25">
      <c r="A4573" s="104">
        <v>27645</v>
      </c>
      <c r="B4573" s="104" t="s">
        <v>947</v>
      </c>
      <c r="C4573" s="104" t="s">
        <v>7396</v>
      </c>
      <c r="D4573" s="104" t="s">
        <v>7398</v>
      </c>
      <c r="E4573" s="2">
        <v>39545</v>
      </c>
      <c r="F4573" s="2">
        <v>39545</v>
      </c>
    </row>
    <row r="4574" spans="1:6" x14ac:dyDescent="0.25">
      <c r="A4574" s="104">
        <v>493534</v>
      </c>
      <c r="B4574" s="104" t="s">
        <v>947</v>
      </c>
      <c r="C4574" s="104" t="s">
        <v>21709</v>
      </c>
      <c r="D4574" s="104" t="s">
        <v>21710</v>
      </c>
      <c r="E4574" s="2">
        <v>33864</v>
      </c>
      <c r="F4574" s="2">
        <v>33864</v>
      </c>
    </row>
    <row r="4575" spans="1:6" x14ac:dyDescent="0.25">
      <c r="A4575" s="104">
        <v>581923</v>
      </c>
      <c r="B4575" s="104" t="s">
        <v>947</v>
      </c>
      <c r="C4575" s="104" t="s">
        <v>12516</v>
      </c>
      <c r="D4575" s="104" t="s">
        <v>12518</v>
      </c>
      <c r="E4575" s="2">
        <v>6236</v>
      </c>
      <c r="F4575" s="2">
        <v>6236</v>
      </c>
    </row>
    <row r="4576" spans="1:6" x14ac:dyDescent="0.25">
      <c r="A4576" s="104">
        <v>601513</v>
      </c>
      <c r="B4576" s="104" t="s">
        <v>947</v>
      </c>
      <c r="C4576" s="104" t="s">
        <v>16323</v>
      </c>
      <c r="D4576" s="104" t="s">
        <v>16325</v>
      </c>
      <c r="E4576" s="2">
        <v>2570</v>
      </c>
      <c r="F4576" s="2">
        <v>2570</v>
      </c>
    </row>
    <row r="4577" spans="1:6" x14ac:dyDescent="0.25">
      <c r="A4577" s="104">
        <v>21801</v>
      </c>
      <c r="B4577" s="104" t="s">
        <v>947</v>
      </c>
      <c r="C4577" s="104" t="s">
        <v>22789</v>
      </c>
      <c r="D4577" s="104" t="s">
        <v>22790</v>
      </c>
      <c r="E4577" s="2">
        <v>3868</v>
      </c>
      <c r="F4577" s="2">
        <v>3868</v>
      </c>
    </row>
    <row r="4578" spans="1:6" x14ac:dyDescent="0.25">
      <c r="A4578" s="104">
        <v>21812</v>
      </c>
      <c r="B4578" s="104" t="s">
        <v>947</v>
      </c>
      <c r="C4578" s="104" t="s">
        <v>3241</v>
      </c>
      <c r="D4578" s="104" t="s">
        <v>3243</v>
      </c>
      <c r="E4578" s="2">
        <v>108194</v>
      </c>
      <c r="F4578" s="2">
        <v>108194</v>
      </c>
    </row>
    <row r="4579" spans="1:6" x14ac:dyDescent="0.25">
      <c r="A4579" s="104">
        <v>21802</v>
      </c>
      <c r="B4579" s="104" t="s">
        <v>947</v>
      </c>
      <c r="C4579" s="104" t="s">
        <v>12387</v>
      </c>
      <c r="D4579" s="104" t="s">
        <v>12389</v>
      </c>
      <c r="E4579" s="2">
        <v>14649</v>
      </c>
      <c r="F4579" s="2">
        <v>14649</v>
      </c>
    </row>
    <row r="4580" spans="1:6" x14ac:dyDescent="0.25">
      <c r="A4580" s="104">
        <v>21809</v>
      </c>
      <c r="B4580" s="104" t="s">
        <v>947</v>
      </c>
      <c r="C4580" s="104" t="s">
        <v>12895</v>
      </c>
      <c r="D4580" s="104" t="s">
        <v>12897</v>
      </c>
      <c r="E4580" s="2">
        <v>12866</v>
      </c>
      <c r="F4580" s="2">
        <v>12866</v>
      </c>
    </row>
    <row r="4581" spans="1:6" x14ac:dyDescent="0.25">
      <c r="A4581" s="104">
        <v>21811</v>
      </c>
      <c r="B4581" s="104" t="s">
        <v>947</v>
      </c>
      <c r="C4581" s="104" t="s">
        <v>12713</v>
      </c>
      <c r="D4581" s="104" t="s">
        <v>12715</v>
      </c>
      <c r="E4581" s="2">
        <v>9151</v>
      </c>
      <c r="F4581" s="2">
        <v>9151</v>
      </c>
    </row>
    <row r="4582" spans="1:6" x14ac:dyDescent="0.25">
      <c r="A4582" s="104">
        <v>495904</v>
      </c>
      <c r="B4582" s="104" t="s">
        <v>947</v>
      </c>
      <c r="C4582" s="104" t="s">
        <v>5105</v>
      </c>
      <c r="D4582" s="104" t="s">
        <v>5107</v>
      </c>
      <c r="E4582" s="2">
        <v>167972</v>
      </c>
      <c r="F4582" s="2">
        <v>167972</v>
      </c>
    </row>
    <row r="4583" spans="1:6" x14ac:dyDescent="0.25">
      <c r="A4583" s="104">
        <v>19901</v>
      </c>
      <c r="B4583" s="104" t="s">
        <v>947</v>
      </c>
      <c r="C4583" s="104" t="s">
        <v>8794</v>
      </c>
      <c r="D4583" s="104" t="s">
        <v>8796</v>
      </c>
      <c r="E4583" s="2">
        <v>76323</v>
      </c>
      <c r="F4583" s="2">
        <v>76323</v>
      </c>
    </row>
    <row r="4584" spans="1:6" x14ac:dyDescent="0.25">
      <c r="A4584" s="104">
        <v>24016</v>
      </c>
      <c r="B4584" s="104" t="s">
        <v>947</v>
      </c>
      <c r="C4584" s="104" t="s">
        <v>14093</v>
      </c>
      <c r="D4584" s="104" t="s">
        <v>14095</v>
      </c>
      <c r="E4584" s="2">
        <v>6980</v>
      </c>
      <c r="F4584" s="2">
        <v>6980</v>
      </c>
    </row>
    <row r="4585" spans="1:6" x14ac:dyDescent="0.25">
      <c r="A4585" s="104">
        <v>23708</v>
      </c>
      <c r="B4585" s="104" t="s">
        <v>947</v>
      </c>
      <c r="C4585" s="104" t="s">
        <v>12742</v>
      </c>
      <c r="D4585" s="104" t="s">
        <v>12744</v>
      </c>
      <c r="E4585" s="2">
        <v>4653</v>
      </c>
      <c r="F4585" s="2">
        <v>4653</v>
      </c>
    </row>
    <row r="4586" spans="1:6" x14ac:dyDescent="0.25">
      <c r="A4586" s="104">
        <v>23694</v>
      </c>
      <c r="B4586" s="104" t="s">
        <v>947</v>
      </c>
      <c r="C4586" s="104" t="s">
        <v>13063</v>
      </c>
      <c r="D4586" s="104" t="s">
        <v>13065</v>
      </c>
      <c r="E4586" s="2">
        <v>6214</v>
      </c>
      <c r="F4586" s="2">
        <v>6214</v>
      </c>
    </row>
    <row r="4587" spans="1:6" x14ac:dyDescent="0.25">
      <c r="A4587" s="104">
        <v>790422</v>
      </c>
      <c r="B4587" s="104" t="s">
        <v>947</v>
      </c>
      <c r="C4587" s="104" t="s">
        <v>18888</v>
      </c>
      <c r="D4587" s="104" t="s">
        <v>18889</v>
      </c>
      <c r="E4587" s="2">
        <v>68965</v>
      </c>
      <c r="F4587" s="2">
        <v>68965</v>
      </c>
    </row>
    <row r="4588" spans="1:6" x14ac:dyDescent="0.25">
      <c r="A4588" s="104">
        <v>563529</v>
      </c>
      <c r="B4588" s="104" t="s">
        <v>947</v>
      </c>
      <c r="C4588" s="104" t="s">
        <v>10786</v>
      </c>
      <c r="D4588" s="104" t="s">
        <v>10788</v>
      </c>
      <c r="E4588" s="2">
        <v>39660</v>
      </c>
      <c r="F4588" s="2">
        <v>39660</v>
      </c>
    </row>
    <row r="4589" spans="1:6" x14ac:dyDescent="0.25">
      <c r="A4589" s="104">
        <v>163335</v>
      </c>
      <c r="B4589" s="104" t="s">
        <v>947</v>
      </c>
      <c r="C4589" s="104" t="s">
        <v>4703</v>
      </c>
      <c r="D4589" s="104" t="s">
        <v>4705</v>
      </c>
      <c r="E4589" s="2">
        <v>75102</v>
      </c>
      <c r="F4589" s="2">
        <v>75102</v>
      </c>
    </row>
    <row r="4590" spans="1:6" x14ac:dyDescent="0.25">
      <c r="A4590" s="104">
        <v>19904</v>
      </c>
      <c r="B4590" s="104" t="s">
        <v>947</v>
      </c>
      <c r="C4590" s="104" t="s">
        <v>4817</v>
      </c>
      <c r="D4590" s="104" t="s">
        <v>4819</v>
      </c>
      <c r="E4590" s="2">
        <v>106120</v>
      </c>
      <c r="F4590" s="2">
        <v>106120</v>
      </c>
    </row>
    <row r="4591" spans="1:6" x14ac:dyDescent="0.25">
      <c r="A4591" s="104">
        <v>19902</v>
      </c>
      <c r="B4591" s="104" t="s">
        <v>947</v>
      </c>
      <c r="C4591" s="104" t="s">
        <v>6845</v>
      </c>
      <c r="D4591" s="104" t="s">
        <v>6847</v>
      </c>
      <c r="E4591" s="2">
        <v>41307</v>
      </c>
      <c r="F4591" s="2">
        <v>41307</v>
      </c>
    </row>
    <row r="4592" spans="1:6" x14ac:dyDescent="0.25">
      <c r="A4592" s="104">
        <v>742519</v>
      </c>
      <c r="B4592" s="104" t="s">
        <v>947</v>
      </c>
      <c r="C4592" s="104" t="s">
        <v>13142</v>
      </c>
      <c r="D4592" s="104" t="s">
        <v>13144</v>
      </c>
      <c r="E4592" s="2">
        <v>16463</v>
      </c>
      <c r="F4592" s="2">
        <v>16463</v>
      </c>
    </row>
    <row r="4593" spans="1:6" x14ac:dyDescent="0.25">
      <c r="A4593" s="104">
        <v>21915</v>
      </c>
      <c r="B4593" s="104" t="s">
        <v>947</v>
      </c>
      <c r="C4593" s="104" t="s">
        <v>3100</v>
      </c>
      <c r="D4593" s="104" t="s">
        <v>3102</v>
      </c>
      <c r="E4593" s="2">
        <v>194419</v>
      </c>
      <c r="F4593" s="2">
        <v>194419</v>
      </c>
    </row>
    <row r="4594" spans="1:6" x14ac:dyDescent="0.25">
      <c r="A4594" s="104">
        <v>865038</v>
      </c>
      <c r="B4594" s="104" t="s">
        <v>947</v>
      </c>
      <c r="C4594" s="104" t="s">
        <v>22792</v>
      </c>
      <c r="D4594" s="104" t="s">
        <v>22793</v>
      </c>
      <c r="E4594" s="2">
        <v>1562</v>
      </c>
      <c r="F4594" s="2">
        <v>1562</v>
      </c>
    </row>
    <row r="4595" spans="1:6" x14ac:dyDescent="0.25">
      <c r="A4595" s="104">
        <v>27940</v>
      </c>
      <c r="B4595" s="104" t="s">
        <v>947</v>
      </c>
      <c r="C4595" s="104" t="s">
        <v>9876</v>
      </c>
      <c r="D4595" s="104" t="s">
        <v>9878</v>
      </c>
      <c r="E4595" s="2">
        <v>25120</v>
      </c>
      <c r="F4595" s="2">
        <v>25120</v>
      </c>
    </row>
    <row r="4596" spans="1:6" x14ac:dyDescent="0.25">
      <c r="A4596" s="104">
        <v>27939</v>
      </c>
      <c r="B4596" s="104" t="s">
        <v>947</v>
      </c>
      <c r="C4596" s="104" t="s">
        <v>4665</v>
      </c>
      <c r="D4596" s="104" t="s">
        <v>4667</v>
      </c>
      <c r="E4596" s="2">
        <v>73087</v>
      </c>
      <c r="F4596" s="2">
        <v>73087</v>
      </c>
    </row>
    <row r="4597" spans="1:6" x14ac:dyDescent="0.25">
      <c r="A4597" s="104">
        <v>27934</v>
      </c>
      <c r="B4597" s="104" t="s">
        <v>947</v>
      </c>
      <c r="C4597" s="104" t="s">
        <v>10264</v>
      </c>
      <c r="D4597" s="104" t="s">
        <v>10266</v>
      </c>
      <c r="E4597" s="2">
        <v>28645</v>
      </c>
      <c r="F4597" s="2">
        <v>28645</v>
      </c>
    </row>
    <row r="4598" spans="1:6" x14ac:dyDescent="0.25">
      <c r="A4598" s="104">
        <v>606142</v>
      </c>
      <c r="B4598" s="104" t="s">
        <v>947</v>
      </c>
      <c r="C4598" s="104" t="s">
        <v>10882</v>
      </c>
      <c r="D4598" s="104" t="s">
        <v>10884</v>
      </c>
      <c r="E4598" s="2">
        <v>17886</v>
      </c>
      <c r="F4598" s="2">
        <v>17886</v>
      </c>
    </row>
    <row r="4599" spans="1:6" x14ac:dyDescent="0.25">
      <c r="A4599" s="104">
        <v>27925</v>
      </c>
      <c r="B4599" s="104" t="s">
        <v>947</v>
      </c>
      <c r="C4599" s="104" t="s">
        <v>2372</v>
      </c>
      <c r="D4599" s="104" t="s">
        <v>2374</v>
      </c>
      <c r="E4599" s="2">
        <v>234803</v>
      </c>
      <c r="F4599" s="2">
        <v>234803</v>
      </c>
    </row>
    <row r="4600" spans="1:6" x14ac:dyDescent="0.25">
      <c r="A4600" s="104">
        <v>27927</v>
      </c>
      <c r="B4600" s="104" t="s">
        <v>947</v>
      </c>
      <c r="C4600" s="104" t="s">
        <v>22185</v>
      </c>
      <c r="D4600" s="104" t="s">
        <v>22186</v>
      </c>
      <c r="E4600" s="2">
        <v>380</v>
      </c>
      <c r="F4600" s="2">
        <v>380</v>
      </c>
    </row>
    <row r="4601" spans="1:6" x14ac:dyDescent="0.25">
      <c r="A4601" s="104">
        <v>27928</v>
      </c>
      <c r="B4601" s="104" t="s">
        <v>947</v>
      </c>
      <c r="C4601" s="104" t="s">
        <v>16690</v>
      </c>
      <c r="D4601" s="104" t="s">
        <v>22187</v>
      </c>
      <c r="E4601" s="2">
        <v>1431</v>
      </c>
      <c r="F4601" s="2">
        <v>1431</v>
      </c>
    </row>
    <row r="4602" spans="1:6" x14ac:dyDescent="0.25">
      <c r="A4602" s="104">
        <v>27929</v>
      </c>
      <c r="B4602" s="104" t="s">
        <v>947</v>
      </c>
      <c r="C4602" s="104" t="s">
        <v>15416</v>
      </c>
      <c r="D4602" s="104" t="s">
        <v>15418</v>
      </c>
      <c r="E4602" s="2">
        <v>5458</v>
      </c>
      <c r="F4602" s="2">
        <v>5458</v>
      </c>
    </row>
    <row r="4603" spans="1:6" x14ac:dyDescent="0.25">
      <c r="A4603" s="104">
        <v>27930</v>
      </c>
      <c r="B4603" s="104" t="s">
        <v>947</v>
      </c>
      <c r="C4603" s="104" t="s">
        <v>6031</v>
      </c>
      <c r="D4603" s="104" t="s">
        <v>6033</v>
      </c>
      <c r="E4603" s="2">
        <v>101139</v>
      </c>
      <c r="F4603" s="2">
        <v>101139</v>
      </c>
    </row>
    <row r="4604" spans="1:6" x14ac:dyDescent="0.25">
      <c r="A4604" s="104">
        <v>576091</v>
      </c>
      <c r="B4604" s="104" t="s">
        <v>947</v>
      </c>
      <c r="C4604" s="104" t="s">
        <v>12003</v>
      </c>
      <c r="D4604" s="104" t="s">
        <v>12005</v>
      </c>
      <c r="E4604" s="2">
        <v>62890</v>
      </c>
      <c r="F4604" s="2">
        <v>62890</v>
      </c>
    </row>
    <row r="4605" spans="1:6" x14ac:dyDescent="0.25">
      <c r="A4605" s="104">
        <v>27931</v>
      </c>
      <c r="B4605" s="104" t="s">
        <v>947</v>
      </c>
      <c r="C4605" s="104" t="s">
        <v>9711</v>
      </c>
      <c r="D4605" s="104" t="s">
        <v>9713</v>
      </c>
      <c r="E4605" s="2">
        <v>33705</v>
      </c>
      <c r="F4605" s="2">
        <v>33705</v>
      </c>
    </row>
    <row r="4606" spans="1:6" x14ac:dyDescent="0.25">
      <c r="A4606" s="104">
        <v>27937</v>
      </c>
      <c r="B4606" s="104" t="s">
        <v>947</v>
      </c>
      <c r="C4606" s="104" t="s">
        <v>6803</v>
      </c>
      <c r="D4606" s="104" t="s">
        <v>6805</v>
      </c>
      <c r="E4606" s="2">
        <v>58732</v>
      </c>
      <c r="F4606" s="2">
        <v>58732</v>
      </c>
    </row>
    <row r="4607" spans="1:6" x14ac:dyDescent="0.25">
      <c r="A4607" s="104">
        <v>25460</v>
      </c>
      <c r="B4607" s="104" t="s">
        <v>947</v>
      </c>
      <c r="C4607" s="104" t="s">
        <v>6965</v>
      </c>
      <c r="D4607" s="104" t="s">
        <v>6967</v>
      </c>
      <c r="E4607" s="2">
        <v>57830</v>
      </c>
      <c r="F4607" s="2">
        <v>57830</v>
      </c>
    </row>
    <row r="4608" spans="1:6" x14ac:dyDescent="0.25">
      <c r="A4608" s="104">
        <v>205578</v>
      </c>
      <c r="B4608" s="104" t="s">
        <v>947</v>
      </c>
      <c r="C4608" s="104" t="s">
        <v>2873</v>
      </c>
      <c r="D4608" s="104" t="s">
        <v>2875</v>
      </c>
      <c r="E4608" s="2">
        <v>207545</v>
      </c>
      <c r="F4608" s="2">
        <v>207545</v>
      </c>
    </row>
    <row r="4609" spans="1:6" x14ac:dyDescent="0.25">
      <c r="A4609" s="104">
        <v>554233</v>
      </c>
      <c r="B4609" s="104" t="s">
        <v>947</v>
      </c>
      <c r="C4609" s="104" t="s">
        <v>22794</v>
      </c>
      <c r="D4609" s="104" t="s">
        <v>22795</v>
      </c>
      <c r="E4609" s="2">
        <v>4273</v>
      </c>
      <c r="F4609" s="2">
        <v>4273</v>
      </c>
    </row>
    <row r="4610" spans="1:6" x14ac:dyDescent="0.25">
      <c r="A4610" s="104">
        <v>724055</v>
      </c>
      <c r="B4610" s="104" t="s">
        <v>947</v>
      </c>
      <c r="C4610" s="104" t="s">
        <v>18150</v>
      </c>
      <c r="D4610" s="104" t="s">
        <v>18151</v>
      </c>
      <c r="E4610" s="2">
        <v>163</v>
      </c>
      <c r="F4610" s="2">
        <v>163</v>
      </c>
    </row>
    <row r="4611" spans="1:6" x14ac:dyDescent="0.25">
      <c r="A4611" s="104">
        <v>25449</v>
      </c>
      <c r="B4611" s="104" t="s">
        <v>947</v>
      </c>
      <c r="C4611" s="104" t="s">
        <v>12450</v>
      </c>
      <c r="D4611" s="104" t="s">
        <v>12452</v>
      </c>
      <c r="E4611" s="2">
        <v>18234</v>
      </c>
      <c r="F4611" s="2">
        <v>18234</v>
      </c>
    </row>
    <row r="4612" spans="1:6" x14ac:dyDescent="0.25">
      <c r="A4612" s="104">
        <v>25458</v>
      </c>
      <c r="B4612" s="104" t="s">
        <v>947</v>
      </c>
      <c r="C4612" s="104" t="s">
        <v>12871</v>
      </c>
      <c r="D4612" s="104" t="s">
        <v>12873</v>
      </c>
      <c r="E4612" s="2">
        <v>13811</v>
      </c>
      <c r="F4612" s="2">
        <v>13811</v>
      </c>
    </row>
    <row r="4613" spans="1:6" x14ac:dyDescent="0.25">
      <c r="A4613" s="104">
        <v>25459</v>
      </c>
      <c r="B4613" s="104" t="s">
        <v>947</v>
      </c>
      <c r="C4613" s="104" t="s">
        <v>1050</v>
      </c>
      <c r="D4613" s="104" t="s">
        <v>1052</v>
      </c>
      <c r="E4613" s="2">
        <v>974136</v>
      </c>
      <c r="F4613" s="2">
        <v>974136</v>
      </c>
    </row>
    <row r="4614" spans="1:6" x14ac:dyDescent="0.25">
      <c r="A4614" s="104">
        <v>25463</v>
      </c>
      <c r="B4614" s="104" t="s">
        <v>947</v>
      </c>
      <c r="C4614" s="104" t="s">
        <v>7193</v>
      </c>
      <c r="D4614" s="104" t="s">
        <v>7195</v>
      </c>
      <c r="E4614" s="2">
        <v>46764</v>
      </c>
      <c r="F4614" s="2">
        <v>46764</v>
      </c>
    </row>
    <row r="4615" spans="1:6" x14ac:dyDescent="0.25">
      <c r="A4615" s="104">
        <v>25454</v>
      </c>
      <c r="B4615" s="104" t="s">
        <v>947</v>
      </c>
      <c r="C4615" s="104" t="s">
        <v>8221</v>
      </c>
      <c r="D4615" s="104" t="s">
        <v>8223</v>
      </c>
      <c r="E4615" s="2">
        <v>16971</v>
      </c>
      <c r="F4615" s="2">
        <v>16971</v>
      </c>
    </row>
    <row r="4616" spans="1:6" x14ac:dyDescent="0.25">
      <c r="A4616" s="104">
        <v>24053</v>
      </c>
      <c r="B4616" s="104" t="s">
        <v>947</v>
      </c>
      <c r="C4616" s="104" t="s">
        <v>8767</v>
      </c>
      <c r="D4616" s="104" t="s">
        <v>8769</v>
      </c>
      <c r="E4616" s="2">
        <v>68662</v>
      </c>
      <c r="F4616" s="2">
        <v>68662</v>
      </c>
    </row>
    <row r="4617" spans="1:6" x14ac:dyDescent="0.25">
      <c r="A4617" s="104">
        <v>26979</v>
      </c>
      <c r="B4617" s="104" t="s">
        <v>947</v>
      </c>
      <c r="C4617" s="104" t="s">
        <v>3919</v>
      </c>
      <c r="D4617" s="104" t="s">
        <v>3921</v>
      </c>
      <c r="E4617" s="2">
        <v>90125</v>
      </c>
      <c r="F4617" s="2">
        <v>90125</v>
      </c>
    </row>
    <row r="4618" spans="1:6" x14ac:dyDescent="0.25">
      <c r="A4618" s="104">
        <v>22825</v>
      </c>
      <c r="B4618" s="104" t="s">
        <v>947</v>
      </c>
      <c r="C4618" s="104" t="s">
        <v>6496</v>
      </c>
      <c r="D4618" s="104" t="s">
        <v>21800</v>
      </c>
      <c r="E4618" s="2">
        <v>86337</v>
      </c>
      <c r="F4618" s="2">
        <v>86337</v>
      </c>
    </row>
    <row r="4619" spans="1:6" x14ac:dyDescent="0.25">
      <c r="A4619" s="104">
        <v>769482</v>
      </c>
      <c r="B4619" s="104" t="s">
        <v>947</v>
      </c>
      <c r="C4619" s="104" t="s">
        <v>8299</v>
      </c>
      <c r="D4619" s="104" t="s">
        <v>8301</v>
      </c>
      <c r="E4619" s="2">
        <v>67164</v>
      </c>
      <c r="F4619" s="2">
        <v>67164</v>
      </c>
    </row>
    <row r="4620" spans="1:6" x14ac:dyDescent="0.25">
      <c r="A4620" s="104">
        <v>27049</v>
      </c>
      <c r="B4620" s="104" t="s">
        <v>947</v>
      </c>
      <c r="C4620" s="104" t="s">
        <v>4432</v>
      </c>
      <c r="D4620" s="104" t="s">
        <v>4434</v>
      </c>
      <c r="E4620" s="2">
        <v>87098</v>
      </c>
      <c r="F4620" s="2">
        <v>87098</v>
      </c>
    </row>
    <row r="4621" spans="1:6" x14ac:dyDescent="0.25">
      <c r="A4621" s="104">
        <v>23953</v>
      </c>
      <c r="B4621" s="104" t="s">
        <v>947</v>
      </c>
      <c r="C4621" s="104" t="s">
        <v>11095</v>
      </c>
      <c r="D4621" s="104" t="s">
        <v>11097</v>
      </c>
      <c r="E4621" s="2">
        <v>28449</v>
      </c>
      <c r="F4621" s="2">
        <v>28449</v>
      </c>
    </row>
    <row r="4622" spans="1:6" x14ac:dyDescent="0.25">
      <c r="A4622" s="104">
        <v>20391</v>
      </c>
      <c r="B4622" s="104" t="s">
        <v>947</v>
      </c>
      <c r="C4622" s="104" t="s">
        <v>13039</v>
      </c>
      <c r="D4622" s="104" t="s">
        <v>13041</v>
      </c>
      <c r="E4622" s="2">
        <v>18459</v>
      </c>
      <c r="F4622" s="2">
        <v>18459</v>
      </c>
    </row>
    <row r="4623" spans="1:6" x14ac:dyDescent="0.25">
      <c r="A4623" s="104">
        <v>748142</v>
      </c>
      <c r="B4623" s="104" t="s">
        <v>947</v>
      </c>
      <c r="C4623" s="104" t="s">
        <v>5051</v>
      </c>
      <c r="D4623" s="104" t="s">
        <v>5053</v>
      </c>
      <c r="E4623" s="2">
        <v>102794</v>
      </c>
      <c r="F4623" s="2">
        <v>102794</v>
      </c>
    </row>
    <row r="4624" spans="1:6" x14ac:dyDescent="0.25">
      <c r="A4624" s="104">
        <v>25956</v>
      </c>
      <c r="B4624" s="104" t="s">
        <v>947</v>
      </c>
      <c r="C4624" s="104" t="s">
        <v>1646</v>
      </c>
      <c r="D4624" s="104" t="s">
        <v>1648</v>
      </c>
      <c r="E4624" s="2">
        <v>372344</v>
      </c>
      <c r="F4624" s="2">
        <v>372344</v>
      </c>
    </row>
    <row r="4625" spans="1:6" x14ac:dyDescent="0.25">
      <c r="A4625" s="104">
        <v>27458</v>
      </c>
      <c r="B4625" s="104" t="s">
        <v>947</v>
      </c>
      <c r="C4625" s="104" t="s">
        <v>8839</v>
      </c>
      <c r="D4625" s="104" t="s">
        <v>8841</v>
      </c>
      <c r="E4625" s="2">
        <v>38096</v>
      </c>
      <c r="F4625" s="2">
        <v>38096</v>
      </c>
    </row>
    <row r="4626" spans="1:6" x14ac:dyDescent="0.25">
      <c r="A4626" s="104">
        <v>781394</v>
      </c>
      <c r="B4626" s="104" t="s">
        <v>947</v>
      </c>
      <c r="C4626" s="104" t="s">
        <v>17272</v>
      </c>
      <c r="D4626" s="104" t="s">
        <v>17274</v>
      </c>
      <c r="E4626" s="2">
        <v>4986</v>
      </c>
      <c r="F4626" s="2">
        <v>4986</v>
      </c>
    </row>
    <row r="4627" spans="1:6" x14ac:dyDescent="0.25">
      <c r="A4627" s="104">
        <v>20773</v>
      </c>
      <c r="B4627" s="104" t="s">
        <v>947</v>
      </c>
      <c r="C4627" s="104" t="s">
        <v>2438</v>
      </c>
      <c r="D4627" s="104" t="s">
        <v>21677</v>
      </c>
      <c r="E4627" s="2">
        <v>314543</v>
      </c>
      <c r="F4627" s="2">
        <v>314543</v>
      </c>
    </row>
    <row r="4628" spans="1:6" x14ac:dyDescent="0.25">
      <c r="A4628" s="104">
        <v>20084</v>
      </c>
      <c r="B4628" s="104" t="s">
        <v>947</v>
      </c>
      <c r="C4628" s="104" t="s">
        <v>10315</v>
      </c>
      <c r="D4628" s="104" t="s">
        <v>10317</v>
      </c>
      <c r="E4628" s="2">
        <v>24531</v>
      </c>
      <c r="F4628" s="2">
        <v>24531</v>
      </c>
    </row>
    <row r="4629" spans="1:6" x14ac:dyDescent="0.25">
      <c r="A4629" s="104">
        <v>20997</v>
      </c>
      <c r="B4629" s="104" t="s">
        <v>947</v>
      </c>
      <c r="C4629" s="104" t="s">
        <v>7927</v>
      </c>
      <c r="D4629" s="104" t="s">
        <v>7929</v>
      </c>
      <c r="E4629" s="2">
        <v>67092</v>
      </c>
      <c r="F4629" s="2">
        <v>67092</v>
      </c>
    </row>
    <row r="4630" spans="1:6" x14ac:dyDescent="0.25">
      <c r="A4630" s="104">
        <v>24772</v>
      </c>
      <c r="B4630" s="104" t="s">
        <v>947</v>
      </c>
      <c r="C4630" s="104" t="s">
        <v>5507</v>
      </c>
      <c r="D4630" s="104" t="s">
        <v>21983</v>
      </c>
      <c r="E4630" s="2">
        <v>82283</v>
      </c>
      <c r="F4630" s="2">
        <v>82283</v>
      </c>
    </row>
    <row r="4631" spans="1:6" x14ac:dyDescent="0.25">
      <c r="A4631" s="104">
        <v>24807</v>
      </c>
      <c r="B4631" s="104" t="s">
        <v>947</v>
      </c>
      <c r="C4631" s="104" t="s">
        <v>9279</v>
      </c>
      <c r="D4631" s="104" t="s">
        <v>21984</v>
      </c>
      <c r="E4631" s="2">
        <v>29687</v>
      </c>
      <c r="F4631" s="2">
        <v>29687</v>
      </c>
    </row>
    <row r="4632" spans="1:6" x14ac:dyDescent="0.25">
      <c r="A4632" s="104">
        <v>24822</v>
      </c>
      <c r="B4632" s="104" t="s">
        <v>947</v>
      </c>
      <c r="C4632" s="104" t="s">
        <v>954</v>
      </c>
      <c r="D4632" s="104" t="s">
        <v>19260</v>
      </c>
      <c r="E4632" s="2">
        <v>571290</v>
      </c>
      <c r="F4632" s="2">
        <v>571290</v>
      </c>
    </row>
    <row r="4633" spans="1:6" x14ac:dyDescent="0.25">
      <c r="A4633" s="104">
        <v>20420</v>
      </c>
      <c r="B4633" s="104" t="s">
        <v>947</v>
      </c>
      <c r="C4633" s="104" t="s">
        <v>11143</v>
      </c>
      <c r="D4633" s="104" t="s">
        <v>11145</v>
      </c>
      <c r="E4633" s="2">
        <v>10797</v>
      </c>
      <c r="F4633" s="2">
        <v>10797</v>
      </c>
    </row>
    <row r="4634" spans="1:6" x14ac:dyDescent="0.25">
      <c r="A4634" s="104">
        <v>24827</v>
      </c>
      <c r="B4634" s="104" t="s">
        <v>947</v>
      </c>
      <c r="C4634" s="104" t="s">
        <v>4360</v>
      </c>
      <c r="D4634" s="104" t="s">
        <v>4362</v>
      </c>
      <c r="E4634" s="2">
        <v>83342</v>
      </c>
      <c r="F4634" s="2">
        <v>83342</v>
      </c>
    </row>
    <row r="4635" spans="1:6" x14ac:dyDescent="0.25">
      <c r="A4635" s="104">
        <v>24410</v>
      </c>
      <c r="B4635" s="104" t="s">
        <v>947</v>
      </c>
      <c r="C4635" s="104" t="s">
        <v>1679</v>
      </c>
      <c r="D4635" s="104" t="s">
        <v>1681</v>
      </c>
      <c r="E4635" s="2">
        <v>376248</v>
      </c>
      <c r="F4635" s="2">
        <v>376248</v>
      </c>
    </row>
    <row r="4636" spans="1:6" x14ac:dyDescent="0.25">
      <c r="A4636" s="104">
        <v>22903</v>
      </c>
      <c r="B4636" s="104" t="s">
        <v>947</v>
      </c>
      <c r="C4636" s="104" t="s">
        <v>1382</v>
      </c>
      <c r="D4636" s="104" t="s">
        <v>1384</v>
      </c>
      <c r="E4636" s="2">
        <v>517157</v>
      </c>
      <c r="F4636" s="2">
        <v>517157</v>
      </c>
    </row>
    <row r="4637" spans="1:6" x14ac:dyDescent="0.25">
      <c r="A4637" s="104">
        <v>26415</v>
      </c>
      <c r="B4637" s="104" t="s">
        <v>947</v>
      </c>
      <c r="C4637" s="104" t="s">
        <v>10516</v>
      </c>
      <c r="D4637" s="104" t="s">
        <v>10518</v>
      </c>
      <c r="E4637" s="2">
        <v>23501</v>
      </c>
      <c r="F4637" s="2">
        <v>23501</v>
      </c>
    </row>
    <row r="4638" spans="1:6" x14ac:dyDescent="0.25">
      <c r="A4638" s="104">
        <v>791883</v>
      </c>
      <c r="B4638" s="104" t="s">
        <v>947</v>
      </c>
      <c r="C4638" s="104" t="s">
        <v>12928</v>
      </c>
      <c r="D4638" s="104" t="s">
        <v>12930</v>
      </c>
      <c r="E4638" s="2">
        <v>3934</v>
      </c>
      <c r="F4638" s="2">
        <v>3934</v>
      </c>
    </row>
    <row r="4639" spans="1:6" x14ac:dyDescent="0.25">
      <c r="A4639" s="104">
        <v>20751</v>
      </c>
      <c r="B4639" s="104" t="s">
        <v>947</v>
      </c>
      <c r="C4639" s="104" t="s">
        <v>15159</v>
      </c>
      <c r="D4639" s="104" t="s">
        <v>21678</v>
      </c>
      <c r="E4639" s="2">
        <v>11589</v>
      </c>
      <c r="F4639" s="2">
        <v>11589</v>
      </c>
    </row>
    <row r="4640" spans="1:6" x14ac:dyDescent="0.25">
      <c r="A4640" s="104">
        <v>27389</v>
      </c>
      <c r="B4640" s="104" t="s">
        <v>947</v>
      </c>
      <c r="C4640" s="104" t="s">
        <v>5705</v>
      </c>
      <c r="D4640" s="104" t="s">
        <v>5707</v>
      </c>
      <c r="E4640" s="2">
        <v>89363</v>
      </c>
      <c r="F4640" s="2">
        <v>89363</v>
      </c>
    </row>
    <row r="4641" spans="1:6" x14ac:dyDescent="0.25">
      <c r="A4641" s="104">
        <v>24412</v>
      </c>
      <c r="B4641" s="104" t="s">
        <v>947</v>
      </c>
      <c r="C4641" s="104" t="s">
        <v>1655</v>
      </c>
      <c r="D4641" s="104" t="s">
        <v>1657</v>
      </c>
      <c r="E4641" s="2">
        <v>367602</v>
      </c>
      <c r="F4641" s="2">
        <v>367602</v>
      </c>
    </row>
    <row r="4642" spans="1:6" x14ac:dyDescent="0.25">
      <c r="A4642" s="104">
        <v>25949</v>
      </c>
      <c r="B4642" s="104" t="s">
        <v>947</v>
      </c>
      <c r="C4642" s="104" t="s">
        <v>1988</v>
      </c>
      <c r="D4642" s="104" t="s">
        <v>22059</v>
      </c>
      <c r="E4642" s="2">
        <v>359594</v>
      </c>
      <c r="F4642" s="2">
        <v>359594</v>
      </c>
    </row>
    <row r="4643" spans="1:6" x14ac:dyDescent="0.25">
      <c r="A4643" s="104">
        <v>24855</v>
      </c>
      <c r="B4643" s="104" t="s">
        <v>947</v>
      </c>
      <c r="C4643" s="104" t="s">
        <v>8152</v>
      </c>
      <c r="D4643" s="104" t="s">
        <v>8154</v>
      </c>
      <c r="E4643" s="2">
        <v>33858</v>
      </c>
      <c r="F4643" s="2">
        <v>33858</v>
      </c>
    </row>
    <row r="4644" spans="1:6" x14ac:dyDescent="0.25">
      <c r="A4644" s="104">
        <v>27961</v>
      </c>
      <c r="B4644" s="104" t="s">
        <v>947</v>
      </c>
      <c r="C4644" s="104" t="s">
        <v>2735</v>
      </c>
      <c r="D4644" s="104" t="s">
        <v>2737</v>
      </c>
      <c r="E4644" s="2">
        <v>177971</v>
      </c>
      <c r="F4644" s="2">
        <v>177971</v>
      </c>
    </row>
    <row r="4645" spans="1:6" x14ac:dyDescent="0.25">
      <c r="A4645" s="104">
        <v>24234</v>
      </c>
      <c r="B4645" s="104" t="s">
        <v>947</v>
      </c>
      <c r="C4645" s="104" t="s">
        <v>6436</v>
      </c>
      <c r="D4645" s="104" t="s">
        <v>6438</v>
      </c>
      <c r="E4645" s="2">
        <v>83933</v>
      </c>
      <c r="F4645" s="2">
        <v>83933</v>
      </c>
    </row>
    <row r="4646" spans="1:6" x14ac:dyDescent="0.25">
      <c r="A4646" s="104">
        <v>26433</v>
      </c>
      <c r="B4646" s="104" t="s">
        <v>947</v>
      </c>
      <c r="C4646" s="104" t="s">
        <v>3309</v>
      </c>
      <c r="D4646" s="104" t="s">
        <v>3311</v>
      </c>
      <c r="E4646" s="2">
        <v>235893</v>
      </c>
      <c r="F4646" s="2">
        <v>235893</v>
      </c>
    </row>
    <row r="4647" spans="1:6" x14ac:dyDescent="0.25">
      <c r="A4647" s="104">
        <v>27155</v>
      </c>
      <c r="B4647" s="104" t="s">
        <v>947</v>
      </c>
      <c r="C4647" s="104" t="s">
        <v>4486</v>
      </c>
      <c r="D4647" s="104" t="s">
        <v>22130</v>
      </c>
      <c r="E4647" s="2">
        <v>184966</v>
      </c>
      <c r="F4647" s="2">
        <v>184966</v>
      </c>
    </row>
    <row r="4648" spans="1:6" x14ac:dyDescent="0.25">
      <c r="A4648" s="104">
        <v>24736</v>
      </c>
      <c r="B4648" s="104" t="s">
        <v>947</v>
      </c>
      <c r="C4648" s="104" t="s">
        <v>1766</v>
      </c>
      <c r="D4648" s="104" t="s">
        <v>1768</v>
      </c>
      <c r="E4648" s="2">
        <v>319486</v>
      </c>
      <c r="F4648" s="2">
        <v>319486</v>
      </c>
    </row>
    <row r="4649" spans="1:6" x14ac:dyDescent="0.25">
      <c r="A4649" s="104">
        <v>26447</v>
      </c>
      <c r="B4649" s="104" t="s">
        <v>947</v>
      </c>
      <c r="C4649" s="104" t="s">
        <v>4985</v>
      </c>
      <c r="D4649" s="104" t="s">
        <v>22131</v>
      </c>
      <c r="E4649" s="2">
        <v>101312</v>
      </c>
      <c r="F4649" s="2">
        <v>101312</v>
      </c>
    </row>
    <row r="4650" spans="1:6" x14ac:dyDescent="0.25">
      <c r="A4650" s="104">
        <v>25844</v>
      </c>
      <c r="B4650" s="104" t="s">
        <v>947</v>
      </c>
      <c r="C4650" s="104" t="s">
        <v>3537</v>
      </c>
      <c r="D4650" s="104" t="s">
        <v>3539</v>
      </c>
      <c r="E4650" s="2">
        <v>162971</v>
      </c>
      <c r="F4650" s="2">
        <v>162971</v>
      </c>
    </row>
    <row r="4651" spans="1:6" x14ac:dyDescent="0.25">
      <c r="A4651" s="104">
        <v>25954</v>
      </c>
      <c r="B4651" s="104" t="s">
        <v>947</v>
      </c>
      <c r="C4651" s="104" t="s">
        <v>1859</v>
      </c>
      <c r="D4651" s="104" t="s">
        <v>1861</v>
      </c>
      <c r="E4651" s="2">
        <v>244517</v>
      </c>
      <c r="F4651" s="2">
        <v>244517</v>
      </c>
    </row>
    <row r="4652" spans="1:6" x14ac:dyDescent="0.25">
      <c r="A4652" s="104">
        <v>20962</v>
      </c>
      <c r="B4652" s="104" t="s">
        <v>947</v>
      </c>
      <c r="C4652" s="104" t="s">
        <v>2039</v>
      </c>
      <c r="D4652" s="104" t="s">
        <v>21679</v>
      </c>
      <c r="E4652" s="2">
        <v>312638</v>
      </c>
      <c r="F4652" s="2">
        <v>312638</v>
      </c>
    </row>
    <row r="4653" spans="1:6" x14ac:dyDescent="0.25">
      <c r="A4653" s="104">
        <v>28251</v>
      </c>
      <c r="B4653" s="104" t="s">
        <v>947</v>
      </c>
      <c r="C4653" s="104" t="s">
        <v>22800</v>
      </c>
      <c r="D4653" s="104" t="s">
        <v>22801</v>
      </c>
      <c r="E4653" s="2">
        <v>682</v>
      </c>
      <c r="F4653" s="2">
        <v>682</v>
      </c>
    </row>
    <row r="4654" spans="1:6" x14ac:dyDescent="0.25">
      <c r="A4654" s="104">
        <v>21000</v>
      </c>
      <c r="B4654" s="104" t="s">
        <v>947</v>
      </c>
      <c r="C4654" s="104" t="s">
        <v>1550</v>
      </c>
      <c r="D4654" s="104" t="s">
        <v>1552</v>
      </c>
      <c r="E4654" s="2">
        <v>658522</v>
      </c>
      <c r="F4654" s="2">
        <v>658522</v>
      </c>
    </row>
    <row r="4655" spans="1:6" x14ac:dyDescent="0.25">
      <c r="A4655" s="104">
        <v>19517</v>
      </c>
      <c r="B4655" s="104" t="s">
        <v>947</v>
      </c>
      <c r="C4655" s="104" t="s">
        <v>1898</v>
      </c>
      <c r="D4655" s="104" t="s">
        <v>1900</v>
      </c>
      <c r="E4655" s="2">
        <v>323773</v>
      </c>
      <c r="F4655" s="2">
        <v>323773</v>
      </c>
    </row>
    <row r="4656" spans="1:6" x14ac:dyDescent="0.25">
      <c r="A4656" s="104">
        <v>23121</v>
      </c>
      <c r="B4656" s="104" t="s">
        <v>947</v>
      </c>
      <c r="C4656" s="104" t="s">
        <v>1745</v>
      </c>
      <c r="D4656" s="104" t="s">
        <v>1747</v>
      </c>
      <c r="E4656" s="2">
        <v>376734</v>
      </c>
      <c r="F4656" s="2">
        <v>376734</v>
      </c>
    </row>
    <row r="4657" spans="1:6" x14ac:dyDescent="0.25">
      <c r="A4657" s="104">
        <v>21010</v>
      </c>
      <c r="B4657" s="104" t="s">
        <v>947</v>
      </c>
      <c r="C4657" s="104" t="s">
        <v>5810</v>
      </c>
      <c r="D4657" s="104" t="s">
        <v>21680</v>
      </c>
      <c r="E4657" s="2">
        <v>95084</v>
      </c>
      <c r="F4657" s="2">
        <v>95084</v>
      </c>
    </row>
    <row r="4658" spans="1:6" x14ac:dyDescent="0.25">
      <c r="A4658" s="104">
        <v>26764</v>
      </c>
      <c r="B4658" s="104" t="s">
        <v>947</v>
      </c>
      <c r="C4658" s="104" t="s">
        <v>8878</v>
      </c>
      <c r="D4658" s="104" t="s">
        <v>22132</v>
      </c>
      <c r="E4658" s="2">
        <v>62523</v>
      </c>
      <c r="F4658" s="2">
        <v>62523</v>
      </c>
    </row>
    <row r="4659" spans="1:6" x14ac:dyDescent="0.25">
      <c r="A4659" s="104">
        <v>24934</v>
      </c>
      <c r="B4659" s="104" t="s">
        <v>947</v>
      </c>
      <c r="C4659" s="104" t="s">
        <v>5249</v>
      </c>
      <c r="D4659" s="104" t="s">
        <v>5251</v>
      </c>
      <c r="E4659" s="2">
        <v>149899</v>
      </c>
      <c r="F4659" s="2">
        <v>149899</v>
      </c>
    </row>
    <row r="4660" spans="1:6" x14ac:dyDescent="0.25">
      <c r="A4660" s="104">
        <v>26454</v>
      </c>
      <c r="B4660" s="104" t="s">
        <v>947</v>
      </c>
      <c r="C4660" s="104" t="s">
        <v>2966</v>
      </c>
      <c r="D4660" s="104" t="s">
        <v>2968</v>
      </c>
      <c r="E4660" s="2">
        <v>262571</v>
      </c>
      <c r="F4660" s="2">
        <v>262571</v>
      </c>
    </row>
    <row r="4661" spans="1:6" x14ac:dyDescent="0.25">
      <c r="A4661" s="104">
        <v>25849</v>
      </c>
      <c r="B4661" s="104" t="s">
        <v>947</v>
      </c>
      <c r="C4661" s="104" t="s">
        <v>1940</v>
      </c>
      <c r="D4661" s="104" t="s">
        <v>1942</v>
      </c>
      <c r="E4661" s="2">
        <v>309109</v>
      </c>
      <c r="F4661" s="2">
        <v>309109</v>
      </c>
    </row>
    <row r="4662" spans="1:6" x14ac:dyDescent="0.25">
      <c r="A4662" s="104">
        <v>26493</v>
      </c>
      <c r="B4662" s="104" t="s">
        <v>947</v>
      </c>
      <c r="C4662" s="104" t="s">
        <v>12570</v>
      </c>
      <c r="D4662" s="104" t="s">
        <v>12572</v>
      </c>
      <c r="E4662" s="2">
        <v>17239</v>
      </c>
      <c r="F4662" s="2">
        <v>17239</v>
      </c>
    </row>
    <row r="4663" spans="1:6" x14ac:dyDescent="0.25">
      <c r="A4663" s="104">
        <v>24425</v>
      </c>
      <c r="B4663" s="104" t="s">
        <v>947</v>
      </c>
      <c r="C4663" s="104" t="s">
        <v>1415</v>
      </c>
      <c r="D4663" s="104" t="s">
        <v>1417</v>
      </c>
      <c r="E4663" s="2">
        <v>450474</v>
      </c>
      <c r="F4663" s="2">
        <v>450474</v>
      </c>
    </row>
    <row r="4664" spans="1:6" x14ac:dyDescent="0.25">
      <c r="A4664" s="104">
        <v>24764</v>
      </c>
      <c r="B4664" s="104" t="s">
        <v>947</v>
      </c>
      <c r="C4664" s="104" t="s">
        <v>8113</v>
      </c>
      <c r="D4664" s="104" t="s">
        <v>8115</v>
      </c>
      <c r="E4664" s="2">
        <v>41622</v>
      </c>
      <c r="F4664" s="2">
        <v>41622</v>
      </c>
    </row>
    <row r="4665" spans="1:6" x14ac:dyDescent="0.25">
      <c r="A4665" s="104">
        <v>20936</v>
      </c>
      <c r="B4665" s="104" t="s">
        <v>947</v>
      </c>
      <c r="C4665" s="104" t="s">
        <v>1580</v>
      </c>
      <c r="D4665" s="104" t="s">
        <v>19282</v>
      </c>
      <c r="E4665" s="2">
        <v>256769</v>
      </c>
      <c r="F4665" s="2">
        <v>256769</v>
      </c>
    </row>
    <row r="4666" spans="1:6" x14ac:dyDescent="0.25">
      <c r="A4666" s="104">
        <v>24944</v>
      </c>
      <c r="B4666" s="104" t="s">
        <v>947</v>
      </c>
      <c r="C4666" s="104" t="s">
        <v>4656</v>
      </c>
      <c r="D4666" s="104" t="s">
        <v>4658</v>
      </c>
      <c r="E4666" s="2">
        <v>36915</v>
      </c>
      <c r="F4666" s="2">
        <v>36915</v>
      </c>
    </row>
    <row r="4667" spans="1:6" x14ac:dyDescent="0.25">
      <c r="A4667" s="104">
        <v>22027</v>
      </c>
      <c r="B4667" s="104" t="s">
        <v>947</v>
      </c>
      <c r="C4667" s="104" t="s">
        <v>14536</v>
      </c>
      <c r="D4667" s="104" t="s">
        <v>14538</v>
      </c>
      <c r="E4667" s="2">
        <v>7857</v>
      </c>
      <c r="F4667" s="2">
        <v>7857</v>
      </c>
    </row>
    <row r="4668" spans="1:6" x14ac:dyDescent="0.25">
      <c r="A4668" s="104">
        <v>23132</v>
      </c>
      <c r="B4668" s="104" t="s">
        <v>947</v>
      </c>
      <c r="C4668" s="104" t="s">
        <v>7130</v>
      </c>
      <c r="D4668" s="104" t="s">
        <v>7132</v>
      </c>
      <c r="E4668" s="2">
        <v>54297</v>
      </c>
      <c r="F4668" s="2">
        <v>54297</v>
      </c>
    </row>
    <row r="4669" spans="1:6" x14ac:dyDescent="0.25">
      <c r="A4669" s="104">
        <v>22856</v>
      </c>
      <c r="B4669" s="104" t="s">
        <v>947</v>
      </c>
      <c r="C4669" s="104" t="s">
        <v>5690</v>
      </c>
      <c r="D4669" s="104" t="s">
        <v>5692</v>
      </c>
      <c r="E4669" s="2">
        <v>25980</v>
      </c>
      <c r="F4669" s="2">
        <v>25980</v>
      </c>
    </row>
    <row r="4670" spans="1:6" x14ac:dyDescent="0.25">
      <c r="A4670" s="104">
        <v>580669</v>
      </c>
      <c r="B4670" s="104" t="s">
        <v>947</v>
      </c>
      <c r="C4670" s="104" t="s">
        <v>14617</v>
      </c>
      <c r="D4670" s="104" t="s">
        <v>14619</v>
      </c>
      <c r="E4670" s="2">
        <v>10531</v>
      </c>
      <c r="F4670" s="2">
        <v>10531</v>
      </c>
    </row>
    <row r="4671" spans="1:6" x14ac:dyDescent="0.25">
      <c r="A4671" s="104">
        <v>19795</v>
      </c>
      <c r="B4671" s="104" t="s">
        <v>947</v>
      </c>
      <c r="C4671" s="104" t="s">
        <v>3172</v>
      </c>
      <c r="D4671" s="104" t="s">
        <v>3174</v>
      </c>
      <c r="E4671" s="2">
        <v>142177</v>
      </c>
      <c r="F4671" s="2">
        <v>142177</v>
      </c>
    </row>
    <row r="4672" spans="1:6" x14ac:dyDescent="0.25">
      <c r="A4672" s="104">
        <v>19797</v>
      </c>
      <c r="B4672" s="104" t="s">
        <v>947</v>
      </c>
      <c r="C4672" s="104" t="s">
        <v>5360</v>
      </c>
      <c r="D4672" s="104" t="s">
        <v>5362</v>
      </c>
      <c r="E4672" s="2">
        <v>68340</v>
      </c>
      <c r="F4672" s="2">
        <v>68340</v>
      </c>
    </row>
    <row r="4673" spans="1:6" x14ac:dyDescent="0.25">
      <c r="A4673" s="104">
        <v>19798</v>
      </c>
      <c r="B4673" s="104" t="s">
        <v>947</v>
      </c>
      <c r="C4673" s="104" t="s">
        <v>8881</v>
      </c>
      <c r="D4673" s="104" t="s">
        <v>8883</v>
      </c>
      <c r="E4673" s="2">
        <v>40103</v>
      </c>
      <c r="F4673" s="2">
        <v>40103</v>
      </c>
    </row>
    <row r="4674" spans="1:6" x14ac:dyDescent="0.25">
      <c r="A4674" s="104">
        <v>211420</v>
      </c>
      <c r="B4674" s="104" t="s">
        <v>947</v>
      </c>
      <c r="C4674" s="104" t="s">
        <v>5393</v>
      </c>
      <c r="D4674" s="104" t="s">
        <v>5395</v>
      </c>
      <c r="E4674" s="2">
        <v>122772</v>
      </c>
      <c r="F4674" s="2">
        <v>122772</v>
      </c>
    </row>
    <row r="4675" spans="1:6" x14ac:dyDescent="0.25">
      <c r="A4675" s="104">
        <v>211475</v>
      </c>
      <c r="B4675" s="104" t="s">
        <v>947</v>
      </c>
      <c r="C4675" s="104" t="s">
        <v>9267</v>
      </c>
      <c r="D4675" s="104" t="s">
        <v>9269</v>
      </c>
      <c r="E4675" s="2">
        <v>45602</v>
      </c>
      <c r="F4675" s="2">
        <v>45602</v>
      </c>
    </row>
    <row r="4676" spans="1:6" x14ac:dyDescent="0.25">
      <c r="A4676" s="104">
        <v>211425</v>
      </c>
      <c r="B4676" s="104" t="s">
        <v>947</v>
      </c>
      <c r="C4676" s="104" t="s">
        <v>1433</v>
      </c>
      <c r="D4676" s="104" t="s">
        <v>1435</v>
      </c>
      <c r="E4676" s="2">
        <v>695944</v>
      </c>
      <c r="F4676" s="2">
        <v>695944</v>
      </c>
    </row>
    <row r="4677" spans="1:6" x14ac:dyDescent="0.25">
      <c r="A4677" s="104">
        <v>211439</v>
      </c>
      <c r="B4677" s="104" t="s">
        <v>947</v>
      </c>
      <c r="C4677" s="104" t="s">
        <v>9564</v>
      </c>
      <c r="D4677" s="104" t="s">
        <v>9566</v>
      </c>
      <c r="E4677" s="2">
        <v>19519</v>
      </c>
      <c r="F4677" s="2">
        <v>19519</v>
      </c>
    </row>
    <row r="4678" spans="1:6" x14ac:dyDescent="0.25">
      <c r="A4678" s="104">
        <v>19754</v>
      </c>
      <c r="B4678" s="104" t="s">
        <v>947</v>
      </c>
      <c r="C4678" s="104" t="s">
        <v>9165</v>
      </c>
      <c r="D4678" s="104" t="s">
        <v>9167</v>
      </c>
      <c r="E4678" s="2">
        <v>56638</v>
      </c>
      <c r="F4678" s="2">
        <v>56638</v>
      </c>
    </row>
    <row r="4679" spans="1:6" x14ac:dyDescent="0.25">
      <c r="A4679" s="104">
        <v>595083</v>
      </c>
      <c r="B4679" s="104" t="s">
        <v>947</v>
      </c>
      <c r="C4679" s="104" t="s">
        <v>2639</v>
      </c>
      <c r="D4679" s="104" t="s">
        <v>2641</v>
      </c>
      <c r="E4679" s="2">
        <v>229124</v>
      </c>
      <c r="F4679" s="2">
        <v>229124</v>
      </c>
    </row>
    <row r="4680" spans="1:6" x14ac:dyDescent="0.25">
      <c r="A4680" s="104">
        <v>24632</v>
      </c>
      <c r="B4680" s="104" t="s">
        <v>947</v>
      </c>
      <c r="C4680" s="104" t="s">
        <v>1856</v>
      </c>
      <c r="D4680" s="104" t="s">
        <v>1858</v>
      </c>
      <c r="E4680" s="2">
        <v>328049</v>
      </c>
      <c r="F4680" s="2">
        <v>328049</v>
      </c>
    </row>
    <row r="4681" spans="1:6" x14ac:dyDescent="0.25">
      <c r="A4681" s="104">
        <v>553851</v>
      </c>
      <c r="B4681" s="104" t="s">
        <v>947</v>
      </c>
      <c r="C4681" s="104" t="s">
        <v>14871</v>
      </c>
      <c r="D4681" s="104" t="s">
        <v>14873</v>
      </c>
      <c r="E4681" s="2">
        <v>14793</v>
      </c>
      <c r="F4681" s="2">
        <v>14793</v>
      </c>
    </row>
    <row r="4682" spans="1:6" x14ac:dyDescent="0.25">
      <c r="A4682" s="104">
        <v>20136</v>
      </c>
      <c r="B4682" s="104" t="s">
        <v>947</v>
      </c>
      <c r="C4682" s="104" t="s">
        <v>12363</v>
      </c>
      <c r="D4682" s="104" t="s">
        <v>12365</v>
      </c>
      <c r="E4682" s="2">
        <v>1329</v>
      </c>
      <c r="F4682" s="2">
        <v>1329</v>
      </c>
    </row>
    <row r="4683" spans="1:6" x14ac:dyDescent="0.25">
      <c r="A4683" s="104">
        <v>20137</v>
      </c>
      <c r="B4683" s="104" t="s">
        <v>947</v>
      </c>
      <c r="C4683" s="104" t="s">
        <v>1397</v>
      </c>
      <c r="D4683" s="104" t="s">
        <v>1399</v>
      </c>
      <c r="E4683" s="2">
        <v>516645</v>
      </c>
      <c r="F4683" s="2">
        <v>516645</v>
      </c>
    </row>
    <row r="4684" spans="1:6" x14ac:dyDescent="0.25">
      <c r="A4684" s="104">
        <v>581779</v>
      </c>
      <c r="B4684" s="104" t="s">
        <v>947</v>
      </c>
      <c r="C4684" s="104" t="s">
        <v>5402</v>
      </c>
      <c r="D4684" s="104" t="s">
        <v>5404</v>
      </c>
      <c r="E4684" s="2">
        <v>161395</v>
      </c>
      <c r="F4684" s="2">
        <v>161395</v>
      </c>
    </row>
    <row r="4685" spans="1:6" x14ac:dyDescent="0.25">
      <c r="A4685" s="104">
        <v>113533</v>
      </c>
      <c r="B4685" s="104" t="s">
        <v>947</v>
      </c>
      <c r="C4685" s="104" t="s">
        <v>981</v>
      </c>
      <c r="D4685" s="104" t="s">
        <v>983</v>
      </c>
      <c r="E4685" s="2">
        <v>863109</v>
      </c>
      <c r="F4685" s="2">
        <v>863109</v>
      </c>
    </row>
    <row r="4686" spans="1:6" x14ac:dyDescent="0.25">
      <c r="A4686" s="104">
        <v>187835</v>
      </c>
      <c r="B4686" s="104" t="s">
        <v>947</v>
      </c>
      <c r="C4686" s="104" t="s">
        <v>1997</v>
      </c>
      <c r="D4686" s="104" t="s">
        <v>1999</v>
      </c>
      <c r="E4686" s="2">
        <v>208757</v>
      </c>
      <c r="F4686" s="2">
        <v>208757</v>
      </c>
    </row>
    <row r="4687" spans="1:6" x14ac:dyDescent="0.25">
      <c r="A4687" s="104">
        <v>20138</v>
      </c>
      <c r="B4687" s="104" t="s">
        <v>947</v>
      </c>
      <c r="C4687" s="104" t="s">
        <v>1520</v>
      </c>
      <c r="D4687" s="104" t="s">
        <v>1522</v>
      </c>
      <c r="E4687" s="2">
        <v>382857</v>
      </c>
      <c r="F4687" s="2">
        <v>382857</v>
      </c>
    </row>
    <row r="4688" spans="1:6" x14ac:dyDescent="0.25">
      <c r="A4688" s="104">
        <v>25761</v>
      </c>
      <c r="B4688" s="104" t="s">
        <v>947</v>
      </c>
      <c r="C4688" s="104" t="s">
        <v>7519</v>
      </c>
      <c r="D4688" s="104" t="s">
        <v>7521</v>
      </c>
      <c r="E4688" s="2">
        <v>81292</v>
      </c>
      <c r="F4688" s="2">
        <v>81292</v>
      </c>
    </row>
    <row r="4689" spans="1:6" x14ac:dyDescent="0.25">
      <c r="A4689" s="104">
        <v>26743</v>
      </c>
      <c r="B4689" s="104" t="s">
        <v>947</v>
      </c>
      <c r="C4689" s="104" t="s">
        <v>8734</v>
      </c>
      <c r="D4689" s="104" t="s">
        <v>8736</v>
      </c>
      <c r="E4689" s="2">
        <v>38282</v>
      </c>
      <c r="F4689" s="2">
        <v>38282</v>
      </c>
    </row>
    <row r="4690" spans="1:6" x14ac:dyDescent="0.25">
      <c r="A4690" s="104">
        <v>28055</v>
      </c>
      <c r="B4690" s="104" t="s">
        <v>947</v>
      </c>
      <c r="C4690" s="104" t="s">
        <v>3856</v>
      </c>
      <c r="D4690" s="104" t="s">
        <v>3858</v>
      </c>
      <c r="E4690" s="2">
        <v>135356</v>
      </c>
      <c r="F4690" s="2">
        <v>135356</v>
      </c>
    </row>
    <row r="4691" spans="1:6" x14ac:dyDescent="0.25">
      <c r="A4691" s="104">
        <v>28331</v>
      </c>
      <c r="B4691" s="104" t="s">
        <v>947</v>
      </c>
      <c r="C4691" s="104" t="s">
        <v>18953</v>
      </c>
      <c r="D4691" s="104" t="s">
        <v>18954</v>
      </c>
      <c r="E4691" s="2">
        <v>39958</v>
      </c>
      <c r="F4691" s="2">
        <v>39958</v>
      </c>
    </row>
    <row r="4692" spans="1:6" x14ac:dyDescent="0.25">
      <c r="A4692" s="104">
        <v>27822</v>
      </c>
      <c r="B4692" s="104" t="s">
        <v>947</v>
      </c>
      <c r="C4692" s="104" t="s">
        <v>18958</v>
      </c>
      <c r="D4692" s="104" t="s">
        <v>18959</v>
      </c>
      <c r="E4692" s="2">
        <v>23678</v>
      </c>
      <c r="F4692" s="2">
        <v>23678</v>
      </c>
    </row>
    <row r="4693" spans="1:6" x14ac:dyDescent="0.25">
      <c r="A4693" s="104">
        <v>568478</v>
      </c>
      <c r="B4693" s="104" t="s">
        <v>947</v>
      </c>
      <c r="C4693" s="104" t="s">
        <v>10801</v>
      </c>
      <c r="D4693" s="104" t="s">
        <v>10803</v>
      </c>
      <c r="E4693" s="2">
        <v>24788</v>
      </c>
      <c r="F4693" s="2">
        <v>24788</v>
      </c>
    </row>
    <row r="4694" spans="1:6" x14ac:dyDescent="0.25">
      <c r="A4694" s="104">
        <v>21716</v>
      </c>
      <c r="B4694" s="104" t="s">
        <v>947</v>
      </c>
      <c r="C4694" s="104" t="s">
        <v>3294</v>
      </c>
      <c r="D4694" s="104" t="s">
        <v>3296</v>
      </c>
      <c r="E4694" s="2">
        <v>182999</v>
      </c>
      <c r="F4694" s="2">
        <v>182999</v>
      </c>
    </row>
    <row r="4695" spans="1:6" x14ac:dyDescent="0.25">
      <c r="A4695" s="104">
        <v>215075</v>
      </c>
      <c r="B4695" s="104" t="s">
        <v>947</v>
      </c>
      <c r="C4695" s="104" t="s">
        <v>12760</v>
      </c>
      <c r="D4695" s="104" t="s">
        <v>12762</v>
      </c>
      <c r="E4695" s="2">
        <v>33007</v>
      </c>
      <c r="F4695" s="2">
        <v>33007</v>
      </c>
    </row>
    <row r="4696" spans="1:6" x14ac:dyDescent="0.25">
      <c r="A4696" s="104">
        <v>25513</v>
      </c>
      <c r="B4696" s="104" t="s">
        <v>947</v>
      </c>
      <c r="C4696" s="104" t="s">
        <v>10489</v>
      </c>
      <c r="D4696" s="104" t="s">
        <v>10491</v>
      </c>
      <c r="E4696" s="2">
        <v>19232</v>
      </c>
      <c r="F4696" s="2">
        <v>19232</v>
      </c>
    </row>
    <row r="4697" spans="1:6" x14ac:dyDescent="0.25">
      <c r="A4697" s="104">
        <v>113686</v>
      </c>
      <c r="B4697" s="104" t="s">
        <v>947</v>
      </c>
      <c r="C4697" s="104" t="s">
        <v>13733</v>
      </c>
      <c r="D4697" s="104" t="s">
        <v>13735</v>
      </c>
      <c r="E4697" s="2">
        <v>5249</v>
      </c>
      <c r="F4697" s="2">
        <v>5249</v>
      </c>
    </row>
    <row r="4698" spans="1:6" x14ac:dyDescent="0.25">
      <c r="A4698" s="104">
        <v>166091</v>
      </c>
      <c r="B4698" s="104" t="s">
        <v>947</v>
      </c>
      <c r="C4698" s="104" t="s">
        <v>18984</v>
      </c>
      <c r="D4698" s="104" t="s">
        <v>18985</v>
      </c>
      <c r="E4698" s="2">
        <v>46332</v>
      </c>
      <c r="F4698" s="2">
        <v>46332</v>
      </c>
    </row>
    <row r="4699" spans="1:6" x14ac:dyDescent="0.25">
      <c r="A4699" s="104">
        <v>23403</v>
      </c>
      <c r="B4699" s="104" t="s">
        <v>947</v>
      </c>
      <c r="C4699" s="104" t="s">
        <v>3130</v>
      </c>
      <c r="D4699" s="104" t="s">
        <v>3132</v>
      </c>
      <c r="E4699" s="2">
        <v>189340</v>
      </c>
      <c r="F4699" s="2">
        <v>189340</v>
      </c>
    </row>
    <row r="4700" spans="1:6" x14ac:dyDescent="0.25">
      <c r="A4700" s="104">
        <v>556892</v>
      </c>
      <c r="B4700" s="104" t="s">
        <v>947</v>
      </c>
      <c r="C4700" s="104" t="s">
        <v>8311</v>
      </c>
      <c r="D4700" s="104" t="s">
        <v>8313</v>
      </c>
      <c r="E4700" s="2">
        <v>17057</v>
      </c>
      <c r="F4700" s="2">
        <v>17057</v>
      </c>
    </row>
    <row r="4701" spans="1:6" x14ac:dyDescent="0.25">
      <c r="A4701" s="104">
        <v>24249</v>
      </c>
      <c r="B4701" s="104" t="s">
        <v>947</v>
      </c>
      <c r="C4701" s="104" t="s">
        <v>8950</v>
      </c>
      <c r="D4701" s="104" t="s">
        <v>8952</v>
      </c>
      <c r="E4701" s="2">
        <v>33448</v>
      </c>
      <c r="F4701" s="2">
        <v>33448</v>
      </c>
    </row>
    <row r="4702" spans="1:6" x14ac:dyDescent="0.25">
      <c r="A4702" s="104">
        <v>702687</v>
      </c>
      <c r="B4702" s="104" t="s">
        <v>947</v>
      </c>
      <c r="C4702" s="104" t="s">
        <v>15774</v>
      </c>
      <c r="D4702" s="104" t="s">
        <v>15775</v>
      </c>
      <c r="E4702" s="2">
        <v>4520</v>
      </c>
      <c r="F4702" s="2">
        <v>4520</v>
      </c>
    </row>
    <row r="4703" spans="1:6" x14ac:dyDescent="0.25">
      <c r="A4703" s="104">
        <v>24250</v>
      </c>
      <c r="B4703" s="104" t="s">
        <v>947</v>
      </c>
      <c r="C4703" s="104" t="s">
        <v>15848</v>
      </c>
      <c r="D4703" s="104" t="s">
        <v>15850</v>
      </c>
      <c r="E4703" s="2">
        <v>2090</v>
      </c>
      <c r="F4703" s="2">
        <v>2090</v>
      </c>
    </row>
    <row r="4704" spans="1:6" x14ac:dyDescent="0.25">
      <c r="A4704" s="104">
        <v>567624</v>
      </c>
      <c r="B4704" s="104" t="s">
        <v>947</v>
      </c>
      <c r="C4704" s="104" t="s">
        <v>11687</v>
      </c>
      <c r="D4704" s="104" t="s">
        <v>11689</v>
      </c>
      <c r="E4704" s="2">
        <v>5012</v>
      </c>
      <c r="F4704" s="2">
        <v>5012</v>
      </c>
    </row>
    <row r="4705" spans="1:6" x14ac:dyDescent="0.25">
      <c r="A4705" s="104">
        <v>24252</v>
      </c>
      <c r="B4705" s="104" t="s">
        <v>947</v>
      </c>
      <c r="C4705" s="104" t="s">
        <v>13217</v>
      </c>
      <c r="D4705" s="104" t="s">
        <v>13219</v>
      </c>
      <c r="E4705" s="2">
        <v>12364</v>
      </c>
      <c r="F4705" s="2">
        <v>12364</v>
      </c>
    </row>
    <row r="4706" spans="1:6" x14ac:dyDescent="0.25">
      <c r="A4706" s="104">
        <v>454882</v>
      </c>
      <c r="B4706" s="104" t="s">
        <v>947</v>
      </c>
      <c r="C4706" s="104" t="s">
        <v>12162</v>
      </c>
      <c r="D4706" s="104" t="s">
        <v>20473</v>
      </c>
      <c r="E4706" s="2">
        <v>9508</v>
      </c>
      <c r="F4706" s="2">
        <v>9508</v>
      </c>
    </row>
    <row r="4707" spans="1:6" x14ac:dyDescent="0.25">
      <c r="A4707" s="104">
        <v>683428</v>
      </c>
      <c r="B4707" s="104" t="s">
        <v>947</v>
      </c>
      <c r="C4707" s="104" t="s">
        <v>3348</v>
      </c>
      <c r="D4707" s="104" t="s">
        <v>3350</v>
      </c>
      <c r="E4707" s="2">
        <v>183102</v>
      </c>
      <c r="F4707" s="2">
        <v>183102</v>
      </c>
    </row>
    <row r="4708" spans="1:6" x14ac:dyDescent="0.25">
      <c r="A4708" s="104">
        <v>24349</v>
      </c>
      <c r="B4708" s="104" t="s">
        <v>947</v>
      </c>
      <c r="C4708" s="104" t="s">
        <v>12327</v>
      </c>
      <c r="D4708" s="104" t="s">
        <v>12329</v>
      </c>
      <c r="E4708" s="2">
        <v>22124</v>
      </c>
      <c r="F4708" s="2">
        <v>22124</v>
      </c>
    </row>
    <row r="4709" spans="1:6" x14ac:dyDescent="0.25">
      <c r="A4709" s="104">
        <v>24253</v>
      </c>
      <c r="B4709" s="104" t="s">
        <v>947</v>
      </c>
      <c r="C4709" s="104" t="s">
        <v>9816</v>
      </c>
      <c r="D4709" s="104" t="s">
        <v>9818</v>
      </c>
      <c r="E4709" s="2">
        <v>17537</v>
      </c>
      <c r="F4709" s="2">
        <v>17537</v>
      </c>
    </row>
    <row r="4710" spans="1:6" x14ac:dyDescent="0.25">
      <c r="A4710" s="104">
        <v>24254</v>
      </c>
      <c r="B4710" s="104" t="s">
        <v>947</v>
      </c>
      <c r="C4710" s="104" t="s">
        <v>8155</v>
      </c>
      <c r="D4710" s="104" t="s">
        <v>8157</v>
      </c>
      <c r="E4710" s="2">
        <v>26428</v>
      </c>
      <c r="F4710" s="2">
        <v>26428</v>
      </c>
    </row>
    <row r="4711" spans="1:6" x14ac:dyDescent="0.25">
      <c r="A4711" s="104">
        <v>24348</v>
      </c>
      <c r="B4711" s="104" t="s">
        <v>947</v>
      </c>
      <c r="C4711" s="104" t="s">
        <v>10067</v>
      </c>
      <c r="D4711" s="104" t="s">
        <v>10069</v>
      </c>
      <c r="E4711" s="2">
        <v>47416</v>
      </c>
      <c r="F4711" s="2">
        <v>47416</v>
      </c>
    </row>
    <row r="4712" spans="1:6" x14ac:dyDescent="0.25">
      <c r="A4712" s="104">
        <v>862729</v>
      </c>
      <c r="B4712" s="104" t="s">
        <v>947</v>
      </c>
      <c r="C4712" s="104" t="s">
        <v>21926</v>
      </c>
      <c r="D4712" s="104" t="s">
        <v>21927</v>
      </c>
      <c r="E4712" s="2">
        <v>21094</v>
      </c>
      <c r="F4712" s="2">
        <v>21094</v>
      </c>
    </row>
    <row r="4713" spans="1:6" x14ac:dyDescent="0.25">
      <c r="A4713" s="104">
        <v>711962</v>
      </c>
      <c r="B4713" s="104" t="s">
        <v>947</v>
      </c>
      <c r="C4713" s="104" t="s">
        <v>10121</v>
      </c>
      <c r="D4713" s="104" t="s">
        <v>10123</v>
      </c>
      <c r="E4713" s="2">
        <v>28954</v>
      </c>
      <c r="F4713" s="2">
        <v>28954</v>
      </c>
    </row>
    <row r="4714" spans="1:6" x14ac:dyDescent="0.25">
      <c r="A4714" s="104">
        <v>24255</v>
      </c>
      <c r="B4714" s="104" t="s">
        <v>947</v>
      </c>
      <c r="C4714" s="104" t="s">
        <v>1194</v>
      </c>
      <c r="D4714" s="104" t="s">
        <v>1196</v>
      </c>
      <c r="E4714" s="2">
        <v>709086</v>
      </c>
      <c r="F4714" s="2">
        <v>709086</v>
      </c>
    </row>
    <row r="4715" spans="1:6" x14ac:dyDescent="0.25">
      <c r="A4715" s="104">
        <v>24256</v>
      </c>
      <c r="B4715" s="104" t="s">
        <v>947</v>
      </c>
      <c r="C4715" s="104" t="s">
        <v>11430</v>
      </c>
      <c r="D4715" s="104" t="s">
        <v>11432</v>
      </c>
      <c r="E4715" s="2">
        <v>8050</v>
      </c>
      <c r="F4715" s="2">
        <v>8050</v>
      </c>
    </row>
    <row r="4716" spans="1:6" x14ac:dyDescent="0.25">
      <c r="A4716" s="104">
        <v>159717</v>
      </c>
      <c r="B4716" s="104" t="s">
        <v>947</v>
      </c>
      <c r="C4716" s="104" t="s">
        <v>1784</v>
      </c>
      <c r="D4716" s="104" t="s">
        <v>21928</v>
      </c>
      <c r="E4716" s="2">
        <v>460667</v>
      </c>
      <c r="F4716" s="2">
        <v>460667</v>
      </c>
    </row>
    <row r="4717" spans="1:6" x14ac:dyDescent="0.25">
      <c r="A4717" s="104">
        <v>159720</v>
      </c>
      <c r="B4717" s="104" t="s">
        <v>947</v>
      </c>
      <c r="C4717" s="104" t="s">
        <v>4150</v>
      </c>
      <c r="D4717" s="104" t="s">
        <v>21929</v>
      </c>
      <c r="E4717" s="2">
        <v>120547</v>
      </c>
      <c r="F4717" s="2">
        <v>120547</v>
      </c>
    </row>
    <row r="4718" spans="1:6" x14ac:dyDescent="0.25">
      <c r="A4718" s="104">
        <v>665972</v>
      </c>
      <c r="B4718" s="104" t="s">
        <v>947</v>
      </c>
      <c r="C4718" s="104" t="s">
        <v>7900</v>
      </c>
      <c r="D4718" s="104" t="s">
        <v>7902</v>
      </c>
      <c r="E4718" s="2">
        <v>83065</v>
      </c>
      <c r="F4718" s="2">
        <v>83065</v>
      </c>
    </row>
    <row r="4719" spans="1:6" x14ac:dyDescent="0.25">
      <c r="A4719" s="104">
        <v>207884</v>
      </c>
      <c r="B4719" s="104" t="s">
        <v>947</v>
      </c>
      <c r="C4719" s="104" t="s">
        <v>22811</v>
      </c>
      <c r="D4719" s="104" t="s">
        <v>22812</v>
      </c>
      <c r="E4719" s="2">
        <v>0</v>
      </c>
      <c r="F4719" s="2">
        <v>0</v>
      </c>
    </row>
    <row r="4720" spans="1:6" x14ac:dyDescent="0.25">
      <c r="A4720" s="104">
        <v>24380</v>
      </c>
      <c r="B4720" s="104" t="s">
        <v>947</v>
      </c>
      <c r="C4720" s="104" t="s">
        <v>10753</v>
      </c>
      <c r="D4720" s="104" t="s">
        <v>10755</v>
      </c>
      <c r="E4720" s="2">
        <v>14681</v>
      </c>
      <c r="F4720" s="2">
        <v>14681</v>
      </c>
    </row>
    <row r="4721" spans="1:6" x14ac:dyDescent="0.25">
      <c r="A4721" s="104">
        <v>24258</v>
      </c>
      <c r="B4721" s="104" t="s">
        <v>947</v>
      </c>
      <c r="C4721" s="104" t="s">
        <v>6220</v>
      </c>
      <c r="D4721" s="104" t="s">
        <v>6222</v>
      </c>
      <c r="E4721" s="2">
        <v>87720</v>
      </c>
      <c r="F4721" s="2">
        <v>87720</v>
      </c>
    </row>
    <row r="4722" spans="1:6" x14ac:dyDescent="0.25">
      <c r="A4722" s="104">
        <v>607703</v>
      </c>
      <c r="B4722" s="104" t="s">
        <v>947</v>
      </c>
      <c r="C4722" s="104" t="s">
        <v>6070</v>
      </c>
      <c r="D4722" s="104" t="s">
        <v>6072</v>
      </c>
      <c r="E4722" s="2">
        <v>79460</v>
      </c>
      <c r="F4722" s="2">
        <v>79460</v>
      </c>
    </row>
    <row r="4723" spans="1:6" x14ac:dyDescent="0.25">
      <c r="A4723" s="104">
        <v>24346</v>
      </c>
      <c r="B4723" s="104" t="s">
        <v>947</v>
      </c>
      <c r="C4723" s="104" t="s">
        <v>4742</v>
      </c>
      <c r="D4723" s="104" t="s">
        <v>4744</v>
      </c>
      <c r="E4723" s="2">
        <v>110869</v>
      </c>
      <c r="F4723" s="2">
        <v>110869</v>
      </c>
    </row>
    <row r="4724" spans="1:6" x14ac:dyDescent="0.25">
      <c r="A4724" s="104">
        <v>24355</v>
      </c>
      <c r="B4724" s="104" t="s">
        <v>947</v>
      </c>
      <c r="C4724" s="104" t="s">
        <v>5885</v>
      </c>
      <c r="D4724" s="104" t="s">
        <v>5887</v>
      </c>
      <c r="E4724" s="2">
        <v>61888</v>
      </c>
      <c r="F4724" s="2">
        <v>61888</v>
      </c>
    </row>
    <row r="4725" spans="1:6" x14ac:dyDescent="0.25">
      <c r="A4725" s="104">
        <v>24260</v>
      </c>
      <c r="B4725" s="104" t="s">
        <v>947</v>
      </c>
      <c r="C4725" s="104" t="s">
        <v>5297</v>
      </c>
      <c r="D4725" s="104" t="s">
        <v>5299</v>
      </c>
      <c r="E4725" s="2">
        <v>113489</v>
      </c>
      <c r="F4725" s="2">
        <v>113489</v>
      </c>
    </row>
    <row r="4726" spans="1:6" x14ac:dyDescent="0.25">
      <c r="A4726" s="104">
        <v>708391</v>
      </c>
      <c r="B4726" s="104" t="s">
        <v>947</v>
      </c>
      <c r="C4726" s="104" t="s">
        <v>11895</v>
      </c>
      <c r="D4726" s="104" t="s">
        <v>11897</v>
      </c>
      <c r="E4726" s="2">
        <v>25211</v>
      </c>
      <c r="F4726" s="2">
        <v>25211</v>
      </c>
    </row>
    <row r="4727" spans="1:6" x14ac:dyDescent="0.25">
      <c r="A4727" s="104">
        <v>24317</v>
      </c>
      <c r="B4727" s="104" t="s">
        <v>947</v>
      </c>
      <c r="C4727" s="104" t="s">
        <v>13286</v>
      </c>
      <c r="D4727" s="104" t="s">
        <v>13288</v>
      </c>
      <c r="E4727" s="2">
        <v>12904</v>
      </c>
      <c r="F4727" s="2">
        <v>12904</v>
      </c>
    </row>
    <row r="4728" spans="1:6" x14ac:dyDescent="0.25">
      <c r="A4728" s="104">
        <v>445362</v>
      </c>
      <c r="B4728" s="104" t="s">
        <v>947</v>
      </c>
      <c r="C4728" s="104" t="s">
        <v>10231</v>
      </c>
      <c r="D4728" s="104" t="s">
        <v>22813</v>
      </c>
      <c r="E4728" s="2">
        <v>18108</v>
      </c>
      <c r="F4728" s="2">
        <v>18108</v>
      </c>
    </row>
    <row r="4729" spans="1:6" x14ac:dyDescent="0.25">
      <c r="A4729" s="104">
        <v>24262</v>
      </c>
      <c r="B4729" s="104" t="s">
        <v>947</v>
      </c>
      <c r="C4729" s="104" t="s">
        <v>6642</v>
      </c>
      <c r="D4729" s="104" t="s">
        <v>6644</v>
      </c>
      <c r="E4729" s="2">
        <v>86104</v>
      </c>
      <c r="F4729" s="2">
        <v>86104</v>
      </c>
    </row>
    <row r="4730" spans="1:6" x14ac:dyDescent="0.25">
      <c r="A4730" s="104">
        <v>24263</v>
      </c>
      <c r="B4730" s="104" t="s">
        <v>947</v>
      </c>
      <c r="C4730" s="104" t="s">
        <v>7759</v>
      </c>
      <c r="D4730" s="104" t="s">
        <v>7761</v>
      </c>
      <c r="E4730" s="2">
        <v>27721</v>
      </c>
      <c r="F4730" s="2">
        <v>27721</v>
      </c>
    </row>
    <row r="4731" spans="1:6" x14ac:dyDescent="0.25">
      <c r="A4731" s="104">
        <v>24265</v>
      </c>
      <c r="B4731" s="104" t="s">
        <v>947</v>
      </c>
      <c r="C4731" s="104" t="s">
        <v>5639</v>
      </c>
      <c r="D4731" s="104" t="s">
        <v>20454</v>
      </c>
      <c r="E4731" s="2">
        <v>129894</v>
      </c>
      <c r="F4731" s="2">
        <v>129894</v>
      </c>
    </row>
    <row r="4732" spans="1:6" x14ac:dyDescent="0.25">
      <c r="A4732" s="104">
        <v>710888</v>
      </c>
      <c r="B4732" s="104" t="s">
        <v>947</v>
      </c>
      <c r="C4732" s="104" t="s">
        <v>16273</v>
      </c>
      <c r="D4732" s="104" t="s">
        <v>16275</v>
      </c>
      <c r="E4732" s="2">
        <v>3058</v>
      </c>
      <c r="F4732" s="2">
        <v>3058</v>
      </c>
    </row>
    <row r="4733" spans="1:6" x14ac:dyDescent="0.25">
      <c r="A4733" s="104">
        <v>92791</v>
      </c>
      <c r="B4733" s="104" t="s">
        <v>947</v>
      </c>
      <c r="C4733" s="104" t="s">
        <v>12282</v>
      </c>
      <c r="D4733" s="104" t="s">
        <v>12284</v>
      </c>
      <c r="E4733" s="2">
        <v>11851</v>
      </c>
      <c r="F4733" s="2">
        <v>11851</v>
      </c>
    </row>
    <row r="4734" spans="1:6" x14ac:dyDescent="0.25">
      <c r="A4734" s="104">
        <v>24268</v>
      </c>
      <c r="B4734" s="104" t="s">
        <v>947</v>
      </c>
      <c r="C4734" s="104" t="s">
        <v>5357</v>
      </c>
      <c r="D4734" s="104" t="s">
        <v>5359</v>
      </c>
      <c r="E4734" s="2">
        <v>88614</v>
      </c>
      <c r="F4734" s="2">
        <v>88614</v>
      </c>
    </row>
    <row r="4735" spans="1:6" x14ac:dyDescent="0.25">
      <c r="A4735" s="104">
        <v>24266</v>
      </c>
      <c r="B4735" s="104" t="s">
        <v>947</v>
      </c>
      <c r="C4735" s="104" t="s">
        <v>2450</v>
      </c>
      <c r="D4735" s="104" t="s">
        <v>2452</v>
      </c>
      <c r="E4735" s="2">
        <v>286183</v>
      </c>
      <c r="F4735" s="2">
        <v>286183</v>
      </c>
    </row>
    <row r="4736" spans="1:6" x14ac:dyDescent="0.25">
      <c r="A4736" s="104">
        <v>901166</v>
      </c>
      <c r="B4736" s="104" t="s">
        <v>947</v>
      </c>
      <c r="C4736" s="104" t="s">
        <v>22814</v>
      </c>
      <c r="D4736" s="104" t="s">
        <v>22815</v>
      </c>
      <c r="E4736" s="2">
        <v>21574</v>
      </c>
      <c r="F4736" s="2">
        <v>21574</v>
      </c>
    </row>
    <row r="4737" spans="1:6" x14ac:dyDescent="0.25">
      <c r="A4737" s="104">
        <v>720333</v>
      </c>
      <c r="B4737" s="104" t="s">
        <v>947</v>
      </c>
      <c r="C4737" s="104" t="s">
        <v>13900</v>
      </c>
      <c r="D4737" s="104" t="s">
        <v>13902</v>
      </c>
      <c r="E4737" s="2">
        <v>6450</v>
      </c>
      <c r="F4737" s="2">
        <v>6450</v>
      </c>
    </row>
    <row r="4738" spans="1:6" x14ac:dyDescent="0.25">
      <c r="A4738" s="104">
        <v>131266</v>
      </c>
      <c r="B4738" s="104" t="s">
        <v>947</v>
      </c>
      <c r="C4738" s="104" t="s">
        <v>10552</v>
      </c>
      <c r="D4738" s="104" t="s">
        <v>10554</v>
      </c>
      <c r="E4738" s="2">
        <v>15999</v>
      </c>
      <c r="F4738" s="2">
        <v>15999</v>
      </c>
    </row>
    <row r="4739" spans="1:6" x14ac:dyDescent="0.25">
      <c r="A4739" s="104">
        <v>24325</v>
      </c>
      <c r="B4739" s="104" t="s">
        <v>947</v>
      </c>
      <c r="C4739" s="104" t="s">
        <v>14522</v>
      </c>
      <c r="D4739" s="104" t="s">
        <v>14524</v>
      </c>
      <c r="E4739" s="2">
        <v>3822</v>
      </c>
      <c r="F4739" s="2">
        <v>3822</v>
      </c>
    </row>
    <row r="4740" spans="1:6" x14ac:dyDescent="0.25">
      <c r="A4740" s="104">
        <v>24269</v>
      </c>
      <c r="B4740" s="104" t="s">
        <v>947</v>
      </c>
      <c r="C4740" s="104" t="s">
        <v>1481</v>
      </c>
      <c r="D4740" s="104" t="s">
        <v>21930</v>
      </c>
      <c r="E4740" s="2">
        <v>920630</v>
      </c>
      <c r="F4740" s="2">
        <v>920630</v>
      </c>
    </row>
    <row r="4741" spans="1:6" x14ac:dyDescent="0.25">
      <c r="A4741" s="104">
        <v>24270</v>
      </c>
      <c r="B4741" s="104" t="s">
        <v>947</v>
      </c>
      <c r="C4741" s="104" t="s">
        <v>4943</v>
      </c>
      <c r="D4741" s="104" t="s">
        <v>4945</v>
      </c>
      <c r="E4741" s="2">
        <v>79000</v>
      </c>
      <c r="F4741" s="2">
        <v>79000</v>
      </c>
    </row>
    <row r="4742" spans="1:6" x14ac:dyDescent="0.25">
      <c r="A4742" s="104">
        <v>208506</v>
      </c>
      <c r="B4742" s="104" t="s">
        <v>947</v>
      </c>
      <c r="C4742" s="104" t="s">
        <v>10028</v>
      </c>
      <c r="D4742" s="104" t="s">
        <v>21931</v>
      </c>
      <c r="E4742" s="2">
        <v>55978</v>
      </c>
      <c r="F4742" s="2">
        <v>55978</v>
      </c>
    </row>
    <row r="4743" spans="1:6" x14ac:dyDescent="0.25">
      <c r="A4743" s="104">
        <v>24271</v>
      </c>
      <c r="B4743" s="104" t="s">
        <v>947</v>
      </c>
      <c r="C4743" s="104" t="s">
        <v>1448</v>
      </c>
      <c r="D4743" s="104" t="s">
        <v>1450</v>
      </c>
      <c r="E4743" s="2">
        <v>540018</v>
      </c>
      <c r="F4743" s="2">
        <v>540018</v>
      </c>
    </row>
    <row r="4744" spans="1:6" x14ac:dyDescent="0.25">
      <c r="A4744" s="104">
        <v>24230</v>
      </c>
      <c r="B4744" s="104" t="s">
        <v>947</v>
      </c>
      <c r="C4744" s="104" t="s">
        <v>10720</v>
      </c>
      <c r="D4744" s="104" t="s">
        <v>10722</v>
      </c>
      <c r="E4744" s="2">
        <v>11149</v>
      </c>
      <c r="F4744" s="2">
        <v>11149</v>
      </c>
    </row>
    <row r="4745" spans="1:6" x14ac:dyDescent="0.25">
      <c r="A4745" s="104">
        <v>24272</v>
      </c>
      <c r="B4745" s="104" t="s">
        <v>947</v>
      </c>
      <c r="C4745" s="104" t="s">
        <v>1826</v>
      </c>
      <c r="D4745" s="104" t="s">
        <v>1828</v>
      </c>
      <c r="E4745" s="2">
        <v>342799</v>
      </c>
      <c r="F4745" s="2">
        <v>342799</v>
      </c>
    </row>
    <row r="4746" spans="1:6" x14ac:dyDescent="0.25">
      <c r="A4746" s="104">
        <v>24273</v>
      </c>
      <c r="B4746" s="104" t="s">
        <v>947</v>
      </c>
      <c r="C4746" s="104" t="s">
        <v>12549</v>
      </c>
      <c r="D4746" s="104" t="s">
        <v>12551</v>
      </c>
      <c r="E4746" s="2">
        <v>10947</v>
      </c>
      <c r="F4746" s="2">
        <v>10947</v>
      </c>
    </row>
    <row r="4747" spans="1:6" x14ac:dyDescent="0.25">
      <c r="A4747" s="104">
        <v>24274</v>
      </c>
      <c r="B4747" s="104" t="s">
        <v>947</v>
      </c>
      <c r="C4747" s="104" t="s">
        <v>10085</v>
      </c>
      <c r="D4747" s="104" t="s">
        <v>10087</v>
      </c>
      <c r="E4747" s="2">
        <v>19968</v>
      </c>
      <c r="F4747" s="2">
        <v>19968</v>
      </c>
    </row>
    <row r="4748" spans="1:6" x14ac:dyDescent="0.25">
      <c r="A4748" s="104">
        <v>721653</v>
      </c>
      <c r="B4748" s="104" t="s">
        <v>947</v>
      </c>
      <c r="C4748" s="104" t="s">
        <v>12686</v>
      </c>
      <c r="D4748" s="104" t="s">
        <v>12688</v>
      </c>
      <c r="E4748" s="2">
        <v>21241</v>
      </c>
      <c r="F4748" s="2">
        <v>21241</v>
      </c>
    </row>
    <row r="4749" spans="1:6" x14ac:dyDescent="0.25">
      <c r="A4749" s="104">
        <v>24695</v>
      </c>
      <c r="B4749" s="104" t="s">
        <v>947</v>
      </c>
      <c r="C4749" s="104" t="s">
        <v>3073</v>
      </c>
      <c r="D4749" s="104" t="s">
        <v>3075</v>
      </c>
      <c r="E4749" s="2">
        <v>195239</v>
      </c>
      <c r="F4749" s="2">
        <v>195239</v>
      </c>
    </row>
    <row r="4750" spans="1:6" x14ac:dyDescent="0.25">
      <c r="A4750" s="104">
        <v>27761</v>
      </c>
      <c r="B4750" s="104" t="s">
        <v>947</v>
      </c>
      <c r="C4750" s="104" t="s">
        <v>14228</v>
      </c>
      <c r="D4750" s="104" t="s">
        <v>14230</v>
      </c>
      <c r="E4750" s="2">
        <v>3846</v>
      </c>
      <c r="F4750" s="2">
        <v>3846</v>
      </c>
    </row>
    <row r="4751" spans="1:6" x14ac:dyDescent="0.25">
      <c r="A4751" s="104">
        <v>27757</v>
      </c>
      <c r="B4751" s="104" t="s">
        <v>947</v>
      </c>
      <c r="C4751" s="104" t="s">
        <v>8890</v>
      </c>
      <c r="D4751" s="104" t="s">
        <v>8892</v>
      </c>
      <c r="E4751" s="2">
        <v>53531</v>
      </c>
      <c r="F4751" s="2">
        <v>53531</v>
      </c>
    </row>
    <row r="4752" spans="1:6" x14ac:dyDescent="0.25">
      <c r="A4752" s="104">
        <v>136760</v>
      </c>
      <c r="B4752" s="104" t="s">
        <v>947</v>
      </c>
      <c r="C4752" s="104" t="s">
        <v>11639</v>
      </c>
      <c r="D4752" s="104" t="s">
        <v>22226</v>
      </c>
      <c r="E4752" s="2">
        <v>17778</v>
      </c>
      <c r="F4752" s="2">
        <v>17778</v>
      </c>
    </row>
    <row r="4753" spans="1:6" x14ac:dyDescent="0.25">
      <c r="A4753" s="104">
        <v>756934</v>
      </c>
      <c r="B4753" s="104" t="s">
        <v>947</v>
      </c>
      <c r="C4753" s="104" t="s">
        <v>18396</v>
      </c>
      <c r="D4753" s="104" t="s">
        <v>22227</v>
      </c>
      <c r="E4753" s="2">
        <v>17696</v>
      </c>
      <c r="F4753" s="2">
        <v>17696</v>
      </c>
    </row>
    <row r="4754" spans="1:6" x14ac:dyDescent="0.25">
      <c r="A4754" s="104">
        <v>22798</v>
      </c>
      <c r="B4754" s="104" t="s">
        <v>947</v>
      </c>
      <c r="C4754" s="104" t="s">
        <v>3922</v>
      </c>
      <c r="D4754" s="104" t="s">
        <v>3924</v>
      </c>
      <c r="E4754" s="2">
        <v>66529</v>
      </c>
      <c r="F4754" s="2">
        <v>66529</v>
      </c>
    </row>
    <row r="4755" spans="1:6" x14ac:dyDescent="0.25">
      <c r="A4755" s="104">
        <v>708817</v>
      </c>
      <c r="B4755" s="104" t="s">
        <v>947</v>
      </c>
      <c r="C4755" s="104" t="s">
        <v>22133</v>
      </c>
      <c r="D4755" s="104" t="s">
        <v>22134</v>
      </c>
      <c r="E4755" s="2">
        <v>4200</v>
      </c>
      <c r="F4755" s="2">
        <v>4200</v>
      </c>
    </row>
    <row r="4756" spans="1:6" x14ac:dyDescent="0.25">
      <c r="A4756" s="104">
        <v>743336</v>
      </c>
      <c r="B4756" s="104" t="s">
        <v>947</v>
      </c>
      <c r="C4756" s="104" t="s">
        <v>16120</v>
      </c>
      <c r="D4756" s="104" t="s">
        <v>16122</v>
      </c>
      <c r="E4756" s="2">
        <v>20569</v>
      </c>
      <c r="F4756" s="2">
        <v>20569</v>
      </c>
    </row>
    <row r="4757" spans="1:6" x14ac:dyDescent="0.25">
      <c r="A4757" s="104">
        <v>27013</v>
      </c>
      <c r="B4757" s="104" t="s">
        <v>947</v>
      </c>
      <c r="C4757" s="104" t="s">
        <v>1673</v>
      </c>
      <c r="D4757" s="104" t="s">
        <v>1675</v>
      </c>
      <c r="E4757" s="2">
        <v>350765</v>
      </c>
      <c r="F4757" s="2">
        <v>350765</v>
      </c>
    </row>
    <row r="4758" spans="1:6" x14ac:dyDescent="0.25">
      <c r="A4758" s="104">
        <v>27011</v>
      </c>
      <c r="B4758" s="104" t="s">
        <v>947</v>
      </c>
      <c r="C4758" s="104" t="s">
        <v>5240</v>
      </c>
      <c r="D4758" s="104" t="s">
        <v>5242</v>
      </c>
      <c r="E4758" s="2">
        <v>84121</v>
      </c>
      <c r="F4758" s="2">
        <v>84121</v>
      </c>
    </row>
    <row r="4759" spans="1:6" x14ac:dyDescent="0.25">
      <c r="A4759" s="104">
        <v>207622</v>
      </c>
      <c r="B4759" s="104" t="s">
        <v>947</v>
      </c>
      <c r="C4759" s="104" t="s">
        <v>7094</v>
      </c>
      <c r="D4759" s="104" t="s">
        <v>7096</v>
      </c>
      <c r="E4759" s="2">
        <v>38257</v>
      </c>
      <c r="F4759" s="2">
        <v>38257</v>
      </c>
    </row>
    <row r="4760" spans="1:6" x14ac:dyDescent="0.25">
      <c r="A4760" s="104">
        <v>27014</v>
      </c>
      <c r="B4760" s="104" t="s">
        <v>947</v>
      </c>
      <c r="C4760" s="104" t="s">
        <v>2249</v>
      </c>
      <c r="D4760" s="104" t="s">
        <v>2251</v>
      </c>
      <c r="E4760" s="2">
        <v>430596</v>
      </c>
      <c r="F4760" s="2">
        <v>430596</v>
      </c>
    </row>
    <row r="4761" spans="1:6" x14ac:dyDescent="0.25">
      <c r="A4761" s="104">
        <v>699404</v>
      </c>
      <c r="B4761" s="104" t="s">
        <v>947</v>
      </c>
      <c r="C4761" s="104" t="s">
        <v>16061</v>
      </c>
      <c r="D4761" s="104" t="s">
        <v>16063</v>
      </c>
      <c r="E4761" s="2">
        <v>10556</v>
      </c>
      <c r="F4761" s="2">
        <v>10556</v>
      </c>
    </row>
    <row r="4762" spans="1:6" x14ac:dyDescent="0.25">
      <c r="A4762" s="104">
        <v>27010</v>
      </c>
      <c r="B4762" s="104" t="s">
        <v>947</v>
      </c>
      <c r="C4762" s="104" t="s">
        <v>13184</v>
      </c>
      <c r="D4762" s="104" t="s">
        <v>13186</v>
      </c>
      <c r="E4762" s="2">
        <v>9066</v>
      </c>
      <c r="F4762" s="2">
        <v>9066</v>
      </c>
    </row>
    <row r="4763" spans="1:6" x14ac:dyDescent="0.25">
      <c r="A4763" s="104">
        <v>26987</v>
      </c>
      <c r="B4763" s="104" t="s">
        <v>947</v>
      </c>
      <c r="C4763" s="104" t="s">
        <v>15038</v>
      </c>
      <c r="D4763" s="104" t="s">
        <v>15040</v>
      </c>
      <c r="E4763" s="2">
        <v>3996</v>
      </c>
      <c r="F4763" s="2">
        <v>3996</v>
      </c>
    </row>
    <row r="4764" spans="1:6" x14ac:dyDescent="0.25">
      <c r="A4764" s="104">
        <v>26988</v>
      </c>
      <c r="B4764" s="104" t="s">
        <v>947</v>
      </c>
      <c r="C4764" s="104" t="s">
        <v>22818</v>
      </c>
      <c r="D4764" s="104" t="s">
        <v>22819</v>
      </c>
      <c r="E4764" s="2">
        <v>9790</v>
      </c>
      <c r="F4764" s="2">
        <v>9790</v>
      </c>
    </row>
    <row r="4765" spans="1:6" x14ac:dyDescent="0.25">
      <c r="A4765" s="104">
        <v>26989</v>
      </c>
      <c r="B4765" s="104" t="s">
        <v>947</v>
      </c>
      <c r="C4765" s="104" t="s">
        <v>3002</v>
      </c>
      <c r="D4765" s="104" t="s">
        <v>3004</v>
      </c>
      <c r="E4765" s="2">
        <v>173391</v>
      </c>
      <c r="F4765" s="2">
        <v>173391</v>
      </c>
    </row>
    <row r="4766" spans="1:6" x14ac:dyDescent="0.25">
      <c r="A4766" s="104">
        <v>26991</v>
      </c>
      <c r="B4766" s="104" t="s">
        <v>947</v>
      </c>
      <c r="C4766" s="104" t="s">
        <v>9594</v>
      </c>
      <c r="D4766" s="104" t="s">
        <v>9596</v>
      </c>
      <c r="E4766" s="2">
        <v>31682</v>
      </c>
      <c r="F4766" s="2">
        <v>31682</v>
      </c>
    </row>
    <row r="4767" spans="1:6" x14ac:dyDescent="0.25">
      <c r="A4767" s="104">
        <v>27000</v>
      </c>
      <c r="B4767" s="104" t="s">
        <v>947</v>
      </c>
      <c r="C4767" s="104" t="s">
        <v>21031</v>
      </c>
      <c r="D4767" s="104" t="s">
        <v>21032</v>
      </c>
      <c r="E4767" s="2">
        <v>2270</v>
      </c>
      <c r="F4767" s="2">
        <v>2270</v>
      </c>
    </row>
    <row r="4768" spans="1:6" x14ac:dyDescent="0.25">
      <c r="A4768" s="104">
        <v>455551</v>
      </c>
      <c r="B4768" s="104" t="s">
        <v>947</v>
      </c>
      <c r="C4768" s="104" t="s">
        <v>12907</v>
      </c>
      <c r="D4768" s="104" t="s">
        <v>12909</v>
      </c>
      <c r="E4768" s="2">
        <v>0</v>
      </c>
      <c r="F4768" s="2">
        <v>0</v>
      </c>
    </row>
    <row r="4769" spans="1:6" x14ac:dyDescent="0.25">
      <c r="A4769" s="104">
        <v>26993</v>
      </c>
      <c r="B4769" s="104" t="s">
        <v>947</v>
      </c>
      <c r="C4769" s="104" t="s">
        <v>8173</v>
      </c>
      <c r="D4769" s="104" t="s">
        <v>8175</v>
      </c>
      <c r="E4769" s="2">
        <v>49079</v>
      </c>
      <c r="F4769" s="2">
        <v>49079</v>
      </c>
    </row>
    <row r="4770" spans="1:6" x14ac:dyDescent="0.25">
      <c r="A4770" s="104">
        <v>113922</v>
      </c>
      <c r="B4770" s="104" t="s">
        <v>947</v>
      </c>
      <c r="C4770" s="104" t="s">
        <v>14895</v>
      </c>
      <c r="D4770" s="104" t="s">
        <v>14897</v>
      </c>
      <c r="E4770" s="2">
        <v>11437</v>
      </c>
      <c r="F4770" s="2">
        <v>11437</v>
      </c>
    </row>
    <row r="4771" spans="1:6" x14ac:dyDescent="0.25">
      <c r="A4771" s="104">
        <v>665621</v>
      </c>
      <c r="B4771" s="104" t="s">
        <v>947</v>
      </c>
      <c r="C4771" s="104" t="s">
        <v>2888</v>
      </c>
      <c r="D4771" s="104" t="s">
        <v>2890</v>
      </c>
      <c r="E4771" s="2">
        <v>235191</v>
      </c>
      <c r="F4771" s="2">
        <v>235191</v>
      </c>
    </row>
    <row r="4772" spans="1:6" x14ac:dyDescent="0.25">
      <c r="A4772" s="104">
        <v>703064</v>
      </c>
      <c r="B4772" s="104" t="s">
        <v>947</v>
      </c>
      <c r="C4772" s="104" t="s">
        <v>7037</v>
      </c>
      <c r="D4772" s="104" t="s">
        <v>7039</v>
      </c>
      <c r="E4772" s="2">
        <v>37271</v>
      </c>
      <c r="F4772" s="2">
        <v>37271</v>
      </c>
    </row>
    <row r="4773" spans="1:6" x14ac:dyDescent="0.25">
      <c r="A4773" s="104">
        <v>27189</v>
      </c>
      <c r="B4773" s="104" t="s">
        <v>947</v>
      </c>
      <c r="C4773" s="104" t="s">
        <v>2390</v>
      </c>
      <c r="D4773" s="104" t="s">
        <v>2392</v>
      </c>
      <c r="E4773" s="2">
        <v>244535</v>
      </c>
      <c r="F4773" s="2">
        <v>244535</v>
      </c>
    </row>
    <row r="4774" spans="1:6" x14ac:dyDescent="0.25">
      <c r="A4774" s="104">
        <v>27184</v>
      </c>
      <c r="B4774" s="104" t="s">
        <v>947</v>
      </c>
      <c r="C4774" s="104" t="s">
        <v>19088</v>
      </c>
      <c r="D4774" s="104" t="s">
        <v>19089</v>
      </c>
      <c r="E4774" s="2">
        <v>99077</v>
      </c>
      <c r="F4774" s="2">
        <v>99077</v>
      </c>
    </row>
    <row r="4775" spans="1:6" x14ac:dyDescent="0.25">
      <c r="A4775" s="104">
        <v>22732</v>
      </c>
      <c r="B4775" s="104" t="s">
        <v>947</v>
      </c>
      <c r="C4775" s="104" t="s">
        <v>13586</v>
      </c>
      <c r="D4775" s="104" t="s">
        <v>13588</v>
      </c>
      <c r="E4775" s="2">
        <v>6440</v>
      </c>
      <c r="F4775" s="2">
        <v>6440</v>
      </c>
    </row>
    <row r="4776" spans="1:6" x14ac:dyDescent="0.25">
      <c r="A4776" s="104">
        <v>19746</v>
      </c>
      <c r="B4776" s="104" t="s">
        <v>947</v>
      </c>
      <c r="C4776" s="104" t="s">
        <v>2108</v>
      </c>
      <c r="D4776" s="104" t="s">
        <v>2110</v>
      </c>
      <c r="E4776" s="2">
        <v>301479</v>
      </c>
      <c r="F4776" s="2">
        <v>301479</v>
      </c>
    </row>
    <row r="4777" spans="1:6" x14ac:dyDescent="0.25">
      <c r="A4777" s="104">
        <v>708388</v>
      </c>
      <c r="B4777" s="104" t="s">
        <v>947</v>
      </c>
      <c r="C4777" s="104" t="s">
        <v>11119</v>
      </c>
      <c r="D4777" s="104" t="s">
        <v>11121</v>
      </c>
      <c r="E4777" s="2">
        <v>22014</v>
      </c>
      <c r="F4777" s="2">
        <v>22014</v>
      </c>
    </row>
    <row r="4778" spans="1:6" x14ac:dyDescent="0.25">
      <c r="A4778" s="104">
        <v>27108</v>
      </c>
      <c r="B4778" s="104" t="s">
        <v>947</v>
      </c>
      <c r="C4778" s="104" t="s">
        <v>8272</v>
      </c>
      <c r="D4778" s="104" t="s">
        <v>8274</v>
      </c>
      <c r="E4778" s="2">
        <v>17344</v>
      </c>
      <c r="F4778" s="2">
        <v>17344</v>
      </c>
    </row>
    <row r="4779" spans="1:6" x14ac:dyDescent="0.25">
      <c r="A4779" s="104">
        <v>896177</v>
      </c>
      <c r="B4779" s="104" t="s">
        <v>947</v>
      </c>
      <c r="C4779" s="104" t="s">
        <v>22820</v>
      </c>
      <c r="D4779" s="104" t="s">
        <v>22821</v>
      </c>
      <c r="E4779" s="2">
        <v>61607</v>
      </c>
      <c r="F4779" s="2">
        <v>61607</v>
      </c>
    </row>
    <row r="4780" spans="1:6" x14ac:dyDescent="0.25">
      <c r="A4780" s="104">
        <v>27122</v>
      </c>
      <c r="B4780" s="104" t="s">
        <v>947</v>
      </c>
      <c r="C4780" s="104" t="s">
        <v>6532</v>
      </c>
      <c r="D4780" s="104" t="s">
        <v>22135</v>
      </c>
      <c r="E4780" s="2">
        <v>48177</v>
      </c>
      <c r="F4780" s="2">
        <v>48177</v>
      </c>
    </row>
    <row r="4781" spans="1:6" x14ac:dyDescent="0.25">
      <c r="A4781" s="104">
        <v>27110</v>
      </c>
      <c r="B4781" s="104" t="s">
        <v>947</v>
      </c>
      <c r="C4781" s="104" t="s">
        <v>14063</v>
      </c>
      <c r="D4781" s="104" t="s">
        <v>14065</v>
      </c>
      <c r="E4781" s="2">
        <v>18658</v>
      </c>
      <c r="F4781" s="2">
        <v>18658</v>
      </c>
    </row>
    <row r="4782" spans="1:6" x14ac:dyDescent="0.25">
      <c r="A4782" s="104">
        <v>27124</v>
      </c>
      <c r="B4782" s="104" t="s">
        <v>947</v>
      </c>
      <c r="C4782" s="104" t="s">
        <v>2531</v>
      </c>
      <c r="D4782" s="104" t="s">
        <v>2533</v>
      </c>
      <c r="E4782" s="2">
        <v>251294</v>
      </c>
      <c r="F4782" s="2">
        <v>251294</v>
      </c>
    </row>
    <row r="4783" spans="1:6" x14ac:dyDescent="0.25">
      <c r="A4783" s="104">
        <v>204058</v>
      </c>
      <c r="B4783" s="104" t="s">
        <v>947</v>
      </c>
      <c r="C4783" s="104" t="s">
        <v>4105</v>
      </c>
      <c r="D4783" s="104" t="s">
        <v>4107</v>
      </c>
      <c r="E4783" s="2">
        <v>107333</v>
      </c>
      <c r="F4783" s="2">
        <v>107333</v>
      </c>
    </row>
    <row r="4784" spans="1:6" x14ac:dyDescent="0.25">
      <c r="A4784" s="104">
        <v>561484</v>
      </c>
      <c r="B4784" s="104" t="s">
        <v>947</v>
      </c>
      <c r="C4784" s="104" t="s">
        <v>14105</v>
      </c>
      <c r="D4784" s="104" t="s">
        <v>14107</v>
      </c>
      <c r="E4784" s="2">
        <v>5045</v>
      </c>
      <c r="F4784" s="2">
        <v>5045</v>
      </c>
    </row>
    <row r="4785" spans="1:6" x14ac:dyDescent="0.25">
      <c r="A4785" s="104">
        <v>483363</v>
      </c>
      <c r="B4785" s="104" t="s">
        <v>947</v>
      </c>
      <c r="C4785" s="104" t="s">
        <v>10381</v>
      </c>
      <c r="D4785" s="104" t="s">
        <v>10383</v>
      </c>
      <c r="E4785" s="2">
        <v>18762</v>
      </c>
      <c r="F4785" s="2">
        <v>18762</v>
      </c>
    </row>
    <row r="4786" spans="1:6" x14ac:dyDescent="0.25">
      <c r="A4786" s="104">
        <v>684736</v>
      </c>
      <c r="B4786" s="104" t="s">
        <v>947</v>
      </c>
      <c r="C4786" s="104" t="s">
        <v>16276</v>
      </c>
      <c r="D4786" s="104" t="s">
        <v>16278</v>
      </c>
      <c r="E4786" s="2">
        <v>8082</v>
      </c>
      <c r="F4786" s="2">
        <v>8082</v>
      </c>
    </row>
    <row r="4787" spans="1:6" x14ac:dyDescent="0.25">
      <c r="A4787" s="104">
        <v>492235</v>
      </c>
      <c r="B4787" s="104" t="s">
        <v>947</v>
      </c>
      <c r="C4787" s="104" t="s">
        <v>15900</v>
      </c>
      <c r="D4787" s="104" t="s">
        <v>15902</v>
      </c>
      <c r="E4787" s="2">
        <v>2548</v>
      </c>
      <c r="F4787" s="2">
        <v>2548</v>
      </c>
    </row>
    <row r="4788" spans="1:6" x14ac:dyDescent="0.25">
      <c r="A4788" s="104">
        <v>27097</v>
      </c>
      <c r="B4788" s="104" t="s">
        <v>947</v>
      </c>
      <c r="C4788" s="104" t="s">
        <v>7187</v>
      </c>
      <c r="D4788" s="104" t="s">
        <v>22822</v>
      </c>
      <c r="E4788" s="2">
        <v>43466</v>
      </c>
      <c r="F4788" s="2">
        <v>43466</v>
      </c>
    </row>
    <row r="4789" spans="1:6" x14ac:dyDescent="0.25">
      <c r="A4789" s="104">
        <v>27101</v>
      </c>
      <c r="B4789" s="104" t="s">
        <v>947</v>
      </c>
      <c r="C4789" s="104" t="s">
        <v>14144</v>
      </c>
      <c r="D4789" s="104" t="s">
        <v>14146</v>
      </c>
      <c r="E4789" s="2">
        <v>15947</v>
      </c>
      <c r="F4789" s="2">
        <v>15947</v>
      </c>
    </row>
    <row r="4790" spans="1:6" x14ac:dyDescent="0.25">
      <c r="A4790" s="104">
        <v>27117</v>
      </c>
      <c r="B4790" s="104" t="s">
        <v>947</v>
      </c>
      <c r="C4790" s="104" t="s">
        <v>10798</v>
      </c>
      <c r="D4790" s="104" t="s">
        <v>10800</v>
      </c>
      <c r="E4790" s="2">
        <v>11400</v>
      </c>
      <c r="F4790" s="2">
        <v>11400</v>
      </c>
    </row>
    <row r="4791" spans="1:6" x14ac:dyDescent="0.25">
      <c r="A4791" s="104">
        <v>131181</v>
      </c>
      <c r="B4791" s="104" t="s">
        <v>947</v>
      </c>
      <c r="C4791" s="104" t="s">
        <v>1640</v>
      </c>
      <c r="D4791" s="104" t="s">
        <v>1642</v>
      </c>
      <c r="E4791" s="2">
        <v>367950</v>
      </c>
      <c r="F4791" s="2">
        <v>367950</v>
      </c>
    </row>
    <row r="4792" spans="1:6" x14ac:dyDescent="0.25">
      <c r="A4792" s="104">
        <v>27104</v>
      </c>
      <c r="B4792" s="104" t="s">
        <v>947</v>
      </c>
      <c r="C4792" s="104" t="s">
        <v>2045</v>
      </c>
      <c r="D4792" s="104" t="s">
        <v>2047</v>
      </c>
      <c r="E4792" s="2">
        <v>322718</v>
      </c>
      <c r="F4792" s="2">
        <v>322718</v>
      </c>
    </row>
    <row r="4793" spans="1:6" x14ac:dyDescent="0.25">
      <c r="A4793" s="104">
        <v>131205</v>
      </c>
      <c r="B4793" s="104" t="s">
        <v>947</v>
      </c>
      <c r="C4793" s="104" t="s">
        <v>11134</v>
      </c>
      <c r="D4793" s="104" t="s">
        <v>11136</v>
      </c>
      <c r="E4793" s="2">
        <v>19739</v>
      </c>
      <c r="F4793" s="2">
        <v>19739</v>
      </c>
    </row>
    <row r="4794" spans="1:6" x14ac:dyDescent="0.25">
      <c r="A4794" s="104">
        <v>26740</v>
      </c>
      <c r="B4794" s="104" t="s">
        <v>947</v>
      </c>
      <c r="C4794" s="104" t="s">
        <v>9585</v>
      </c>
      <c r="D4794" s="104" t="s">
        <v>9587</v>
      </c>
      <c r="E4794" s="2">
        <v>20781</v>
      </c>
      <c r="F4794" s="2">
        <v>20781</v>
      </c>
    </row>
    <row r="4795" spans="1:6" x14ac:dyDescent="0.25">
      <c r="A4795" s="104">
        <v>26995</v>
      </c>
      <c r="B4795" s="104" t="s">
        <v>947</v>
      </c>
      <c r="C4795" s="104" t="s">
        <v>5516</v>
      </c>
      <c r="D4795" s="104" t="s">
        <v>5518</v>
      </c>
      <c r="E4795" s="2">
        <v>70718</v>
      </c>
      <c r="F4795" s="2">
        <v>70718</v>
      </c>
    </row>
    <row r="4796" spans="1:6" x14ac:dyDescent="0.25">
      <c r="A4796" s="104">
        <v>26518</v>
      </c>
      <c r="B4796" s="104" t="s">
        <v>947</v>
      </c>
      <c r="C4796" s="104" t="s">
        <v>9231</v>
      </c>
      <c r="D4796" s="104" t="s">
        <v>9233</v>
      </c>
      <c r="E4796" s="2">
        <v>21228</v>
      </c>
      <c r="F4796" s="2">
        <v>21228</v>
      </c>
    </row>
    <row r="4797" spans="1:6" x14ac:dyDescent="0.25">
      <c r="A4797" s="104">
        <v>23197</v>
      </c>
      <c r="B4797" s="104" t="s">
        <v>947</v>
      </c>
      <c r="C4797" s="104" t="s">
        <v>1754</v>
      </c>
      <c r="D4797" s="104" t="s">
        <v>21812</v>
      </c>
      <c r="E4797" s="2">
        <v>350240</v>
      </c>
      <c r="F4797" s="2">
        <v>350240</v>
      </c>
    </row>
    <row r="4798" spans="1:6" x14ac:dyDescent="0.25">
      <c r="A4798" s="104">
        <v>27880</v>
      </c>
      <c r="B4798" s="104" t="s">
        <v>947</v>
      </c>
      <c r="C4798" s="104" t="s">
        <v>8722</v>
      </c>
      <c r="D4798" s="104" t="s">
        <v>8724</v>
      </c>
      <c r="E4798" s="2">
        <v>26027</v>
      </c>
      <c r="F4798" s="2">
        <v>26027</v>
      </c>
    </row>
    <row r="4799" spans="1:6" x14ac:dyDescent="0.25">
      <c r="A4799" s="104">
        <v>27881</v>
      </c>
      <c r="B4799" s="104" t="s">
        <v>947</v>
      </c>
      <c r="C4799" s="104" t="s">
        <v>6274</v>
      </c>
      <c r="D4799" s="104" t="s">
        <v>6276</v>
      </c>
      <c r="E4799" s="2">
        <v>72042</v>
      </c>
      <c r="F4799" s="2">
        <v>72042</v>
      </c>
    </row>
    <row r="4800" spans="1:6" x14ac:dyDescent="0.25">
      <c r="A4800" s="104">
        <v>666513</v>
      </c>
      <c r="B4800" s="104" t="s">
        <v>947</v>
      </c>
      <c r="C4800" s="104" t="s">
        <v>14839</v>
      </c>
      <c r="D4800" s="104" t="s">
        <v>14841</v>
      </c>
      <c r="E4800" s="2">
        <v>7200</v>
      </c>
      <c r="F4800" s="2">
        <v>7200</v>
      </c>
    </row>
    <row r="4801" spans="1:6" x14ac:dyDescent="0.25">
      <c r="A4801" s="104">
        <v>605687</v>
      </c>
      <c r="B4801" s="104" t="s">
        <v>947</v>
      </c>
      <c r="C4801" s="104" t="s">
        <v>7945</v>
      </c>
      <c r="D4801" s="104" t="s">
        <v>7947</v>
      </c>
      <c r="E4801" s="2">
        <v>26740</v>
      </c>
      <c r="F4801" s="2">
        <v>26740</v>
      </c>
    </row>
    <row r="4802" spans="1:6" x14ac:dyDescent="0.25">
      <c r="A4802" s="104">
        <v>710868</v>
      </c>
      <c r="B4802" s="104" t="s">
        <v>947</v>
      </c>
      <c r="C4802" s="104" t="s">
        <v>1823</v>
      </c>
      <c r="D4802" s="104" t="s">
        <v>1825</v>
      </c>
      <c r="E4802" s="2">
        <v>461705</v>
      </c>
      <c r="F4802" s="2">
        <v>461705</v>
      </c>
    </row>
    <row r="4803" spans="1:6" x14ac:dyDescent="0.25">
      <c r="A4803" s="104">
        <v>25209</v>
      </c>
      <c r="B4803" s="104" t="s">
        <v>947</v>
      </c>
      <c r="C4803" s="104" t="s">
        <v>9633</v>
      </c>
      <c r="D4803" s="104" t="s">
        <v>9635</v>
      </c>
      <c r="E4803" s="2">
        <v>35806</v>
      </c>
      <c r="F4803" s="2">
        <v>35806</v>
      </c>
    </row>
    <row r="4804" spans="1:6" x14ac:dyDescent="0.25">
      <c r="A4804" s="104">
        <v>557185</v>
      </c>
      <c r="B4804" s="104" t="s">
        <v>947</v>
      </c>
      <c r="C4804" s="104" t="s">
        <v>11660</v>
      </c>
      <c r="D4804" s="104" t="s">
        <v>11662</v>
      </c>
      <c r="E4804" s="2">
        <v>10524</v>
      </c>
      <c r="F4804" s="2">
        <v>10524</v>
      </c>
    </row>
    <row r="4805" spans="1:6" x14ac:dyDescent="0.25">
      <c r="A4805" s="104">
        <v>25218</v>
      </c>
      <c r="B4805" s="104" t="s">
        <v>947</v>
      </c>
      <c r="C4805" s="104" t="s">
        <v>16987</v>
      </c>
      <c r="D4805" s="104" t="s">
        <v>16989</v>
      </c>
      <c r="E4805" s="2">
        <v>852</v>
      </c>
      <c r="F4805" s="2">
        <v>852</v>
      </c>
    </row>
    <row r="4806" spans="1:6" x14ac:dyDescent="0.25">
      <c r="A4806" s="104">
        <v>870158</v>
      </c>
      <c r="B4806" s="104" t="s">
        <v>947</v>
      </c>
      <c r="C4806" s="104" t="s">
        <v>21985</v>
      </c>
      <c r="D4806" s="104" t="s">
        <v>21986</v>
      </c>
      <c r="E4806" s="2">
        <v>9632</v>
      </c>
      <c r="F4806" s="2">
        <v>9632</v>
      </c>
    </row>
    <row r="4807" spans="1:6" x14ac:dyDescent="0.25">
      <c r="A4807" s="104">
        <v>214628</v>
      </c>
      <c r="B4807" s="104" t="s">
        <v>947</v>
      </c>
      <c r="C4807" s="104" t="s">
        <v>16380</v>
      </c>
      <c r="D4807" s="104" t="s">
        <v>16382</v>
      </c>
      <c r="E4807" s="2">
        <v>3674</v>
      </c>
      <c r="F4807" s="2">
        <v>3674</v>
      </c>
    </row>
    <row r="4808" spans="1:6" x14ac:dyDescent="0.25">
      <c r="A4808" s="104">
        <v>673890</v>
      </c>
      <c r="B4808" s="104" t="s">
        <v>947</v>
      </c>
      <c r="C4808" s="104" t="s">
        <v>2159</v>
      </c>
      <c r="D4808" s="104" t="s">
        <v>2161</v>
      </c>
      <c r="E4808" s="2">
        <v>290581</v>
      </c>
      <c r="F4808" s="2">
        <v>290581</v>
      </c>
    </row>
    <row r="4809" spans="1:6" x14ac:dyDescent="0.25">
      <c r="A4809" s="104">
        <v>25237</v>
      </c>
      <c r="B4809" s="104" t="s">
        <v>947</v>
      </c>
      <c r="C4809" s="104" t="s">
        <v>4682</v>
      </c>
      <c r="D4809" s="104" t="s">
        <v>4684</v>
      </c>
      <c r="E4809" s="2">
        <v>93289</v>
      </c>
      <c r="F4809" s="2">
        <v>93289</v>
      </c>
    </row>
    <row r="4810" spans="1:6" x14ac:dyDescent="0.25">
      <c r="A4810" s="104">
        <v>202040</v>
      </c>
      <c r="B4810" s="104" t="s">
        <v>947</v>
      </c>
      <c r="C4810" s="104" t="s">
        <v>2777</v>
      </c>
      <c r="D4810" s="104" t="s">
        <v>2779</v>
      </c>
      <c r="E4810" s="2">
        <v>356912</v>
      </c>
      <c r="F4810" s="2">
        <v>356912</v>
      </c>
    </row>
    <row r="4811" spans="1:6" x14ac:dyDescent="0.25">
      <c r="A4811" s="104">
        <v>25214</v>
      </c>
      <c r="B4811" s="104" t="s">
        <v>947</v>
      </c>
      <c r="C4811" s="104" t="s">
        <v>1505</v>
      </c>
      <c r="D4811" s="104" t="s">
        <v>19309</v>
      </c>
      <c r="E4811" s="2">
        <v>715916</v>
      </c>
      <c r="F4811" s="2">
        <v>715916</v>
      </c>
    </row>
    <row r="4812" spans="1:6" x14ac:dyDescent="0.25">
      <c r="A4812" s="104">
        <v>890447</v>
      </c>
      <c r="B4812" s="104" t="s">
        <v>947</v>
      </c>
      <c r="C4812" s="104" t="s">
        <v>22823</v>
      </c>
      <c r="D4812" s="104" t="s">
        <v>22824</v>
      </c>
      <c r="E4812" s="2">
        <v>1760</v>
      </c>
      <c r="F4812" s="2">
        <v>1760</v>
      </c>
    </row>
    <row r="4813" spans="1:6" x14ac:dyDescent="0.25">
      <c r="A4813" s="104">
        <v>25211</v>
      </c>
      <c r="B4813" s="104" t="s">
        <v>947</v>
      </c>
      <c r="C4813" s="104" t="s">
        <v>10279</v>
      </c>
      <c r="D4813" s="104" t="s">
        <v>10281</v>
      </c>
      <c r="E4813" s="2">
        <v>18203</v>
      </c>
      <c r="F4813" s="2">
        <v>18203</v>
      </c>
    </row>
    <row r="4814" spans="1:6" x14ac:dyDescent="0.25">
      <c r="A4814" s="104">
        <v>25232</v>
      </c>
      <c r="B4814" s="104" t="s">
        <v>947</v>
      </c>
      <c r="C4814" s="104" t="s">
        <v>18884</v>
      </c>
      <c r="D4814" s="104" t="s">
        <v>21987</v>
      </c>
      <c r="E4814" s="2">
        <v>13804</v>
      </c>
      <c r="F4814" s="2">
        <v>13804</v>
      </c>
    </row>
    <row r="4815" spans="1:6" x14ac:dyDescent="0.25">
      <c r="A4815" s="104">
        <v>681475</v>
      </c>
      <c r="B4815" s="104" t="s">
        <v>947</v>
      </c>
      <c r="C4815" s="104" t="s">
        <v>7942</v>
      </c>
      <c r="D4815" s="104" t="s">
        <v>7944</v>
      </c>
      <c r="E4815" s="2">
        <v>16468</v>
      </c>
      <c r="F4815" s="2">
        <v>16468</v>
      </c>
    </row>
    <row r="4816" spans="1:6" x14ac:dyDescent="0.25">
      <c r="A4816" s="104">
        <v>729876</v>
      </c>
      <c r="B4816" s="104" t="s">
        <v>947</v>
      </c>
      <c r="C4816" s="104" t="s">
        <v>13805</v>
      </c>
      <c r="D4816" s="104" t="s">
        <v>13807</v>
      </c>
      <c r="E4816" s="2">
        <v>16550</v>
      </c>
      <c r="F4816" s="2">
        <v>16550</v>
      </c>
    </row>
    <row r="4817" spans="1:6" x14ac:dyDescent="0.25">
      <c r="A4817" s="104">
        <v>25212</v>
      </c>
      <c r="B4817" s="104" t="s">
        <v>947</v>
      </c>
      <c r="C4817" s="104" t="s">
        <v>14039</v>
      </c>
      <c r="D4817" s="104" t="s">
        <v>14041</v>
      </c>
      <c r="E4817" s="2">
        <v>14038</v>
      </c>
      <c r="F4817" s="2">
        <v>14038</v>
      </c>
    </row>
    <row r="4818" spans="1:6" x14ac:dyDescent="0.25">
      <c r="A4818" s="104">
        <v>721118</v>
      </c>
      <c r="B4818" s="104" t="s">
        <v>947</v>
      </c>
      <c r="C4818" s="104" t="s">
        <v>13504</v>
      </c>
      <c r="D4818" s="104" t="s">
        <v>13506</v>
      </c>
      <c r="E4818" s="2">
        <v>15734</v>
      </c>
      <c r="F4818" s="2">
        <v>15734</v>
      </c>
    </row>
    <row r="4819" spans="1:6" x14ac:dyDescent="0.25">
      <c r="A4819" s="104">
        <v>687870</v>
      </c>
      <c r="B4819" s="104" t="s">
        <v>947</v>
      </c>
      <c r="C4819" s="104" t="s">
        <v>6409</v>
      </c>
      <c r="D4819" s="104" t="s">
        <v>22825</v>
      </c>
      <c r="E4819" s="2">
        <v>73075</v>
      </c>
      <c r="F4819" s="2">
        <v>73075</v>
      </c>
    </row>
    <row r="4820" spans="1:6" x14ac:dyDescent="0.25">
      <c r="A4820" s="104">
        <v>25215</v>
      </c>
      <c r="B4820" s="104" t="s">
        <v>947</v>
      </c>
      <c r="C4820" s="104" t="s">
        <v>13787</v>
      </c>
      <c r="D4820" s="104" t="s">
        <v>13789</v>
      </c>
      <c r="E4820" s="2">
        <v>4916</v>
      </c>
      <c r="F4820" s="2">
        <v>4916</v>
      </c>
    </row>
    <row r="4821" spans="1:6" x14ac:dyDescent="0.25">
      <c r="A4821" s="104">
        <v>26109</v>
      </c>
      <c r="B4821" s="104" t="s">
        <v>947</v>
      </c>
      <c r="C4821" s="104" t="s">
        <v>3285</v>
      </c>
      <c r="D4821" s="104" t="s">
        <v>3287</v>
      </c>
      <c r="E4821" s="2">
        <v>170086</v>
      </c>
      <c r="F4821" s="2">
        <v>170086</v>
      </c>
    </row>
    <row r="4822" spans="1:6" x14ac:dyDescent="0.25">
      <c r="A4822" s="104">
        <v>23059</v>
      </c>
      <c r="B4822" s="104" t="s">
        <v>947</v>
      </c>
      <c r="C4822" s="104" t="s">
        <v>2978</v>
      </c>
      <c r="D4822" s="104" t="s">
        <v>2980</v>
      </c>
      <c r="E4822" s="2">
        <v>282317</v>
      </c>
      <c r="F4822" s="2">
        <v>282317</v>
      </c>
    </row>
    <row r="4823" spans="1:6" x14ac:dyDescent="0.25">
      <c r="A4823" s="104">
        <v>183143</v>
      </c>
      <c r="B4823" s="104" t="s">
        <v>947</v>
      </c>
      <c r="C4823" s="104" t="s">
        <v>10133</v>
      </c>
      <c r="D4823" s="104" t="s">
        <v>10134</v>
      </c>
      <c r="E4823" s="2">
        <v>41221</v>
      </c>
      <c r="F4823" s="2">
        <v>41221</v>
      </c>
    </row>
    <row r="4824" spans="1:6" x14ac:dyDescent="0.25">
      <c r="A4824" s="104">
        <v>21926</v>
      </c>
      <c r="B4824" s="104" t="s">
        <v>947</v>
      </c>
      <c r="C4824" s="104" t="s">
        <v>5111</v>
      </c>
      <c r="D4824" s="104" t="s">
        <v>21711</v>
      </c>
      <c r="E4824" s="2">
        <v>31541</v>
      </c>
      <c r="F4824" s="2">
        <v>31541</v>
      </c>
    </row>
    <row r="4825" spans="1:6" x14ac:dyDescent="0.25">
      <c r="A4825" s="104">
        <v>28351</v>
      </c>
      <c r="B4825" s="104" t="s">
        <v>947</v>
      </c>
      <c r="C4825" s="104" t="s">
        <v>10324</v>
      </c>
      <c r="D4825" s="104" t="s">
        <v>10326</v>
      </c>
      <c r="E4825" s="2">
        <v>13682</v>
      </c>
      <c r="F4825" s="2">
        <v>13682</v>
      </c>
    </row>
    <row r="4826" spans="1:6" x14ac:dyDescent="0.25">
      <c r="A4826" s="104">
        <v>763183</v>
      </c>
      <c r="B4826" s="104" t="s">
        <v>947</v>
      </c>
      <c r="C4826" s="104" t="s">
        <v>12695</v>
      </c>
      <c r="D4826" s="104" t="s">
        <v>12697</v>
      </c>
      <c r="E4826" s="2">
        <v>11583</v>
      </c>
      <c r="F4826" s="2">
        <v>11583</v>
      </c>
    </row>
    <row r="4827" spans="1:6" x14ac:dyDescent="0.25">
      <c r="A4827" s="104">
        <v>752992</v>
      </c>
      <c r="B4827" s="104" t="s">
        <v>947</v>
      </c>
      <c r="C4827" s="104" t="s">
        <v>22827</v>
      </c>
      <c r="D4827" s="104" t="s">
        <v>22828</v>
      </c>
      <c r="E4827" s="2">
        <v>2344</v>
      </c>
      <c r="F4827" s="2">
        <v>2344</v>
      </c>
    </row>
    <row r="4828" spans="1:6" x14ac:dyDescent="0.25">
      <c r="A4828" s="104">
        <v>27613</v>
      </c>
      <c r="B4828" s="104" t="s">
        <v>947</v>
      </c>
      <c r="C4828" s="104" t="s">
        <v>7804</v>
      </c>
      <c r="D4828" s="104" t="s">
        <v>7806</v>
      </c>
      <c r="E4828" s="2">
        <v>29334</v>
      </c>
      <c r="F4828" s="2">
        <v>29334</v>
      </c>
    </row>
    <row r="4829" spans="1:6" x14ac:dyDescent="0.25">
      <c r="A4829" s="104">
        <v>585686</v>
      </c>
      <c r="B4829" s="104" t="s">
        <v>947</v>
      </c>
      <c r="C4829" s="104" t="s">
        <v>22829</v>
      </c>
      <c r="D4829" s="104" t="s">
        <v>22830</v>
      </c>
      <c r="E4829" s="2">
        <v>263</v>
      </c>
      <c r="F4829" s="2">
        <v>263</v>
      </c>
    </row>
    <row r="4830" spans="1:6" x14ac:dyDescent="0.25">
      <c r="A4830" s="104">
        <v>21592</v>
      </c>
      <c r="B4830" s="104" t="s">
        <v>947</v>
      </c>
      <c r="C4830" s="104" t="s">
        <v>16056</v>
      </c>
      <c r="D4830" s="104" t="s">
        <v>16057</v>
      </c>
      <c r="E4830" s="2">
        <v>2666</v>
      </c>
      <c r="F4830" s="2">
        <v>2666</v>
      </c>
    </row>
    <row r="4831" spans="1:6" x14ac:dyDescent="0.25">
      <c r="A4831" s="104">
        <v>443921</v>
      </c>
      <c r="B4831" s="104" t="s">
        <v>947</v>
      </c>
      <c r="C4831" s="104" t="s">
        <v>1652</v>
      </c>
      <c r="D4831" s="104" t="s">
        <v>1654</v>
      </c>
      <c r="E4831" s="2">
        <v>435238</v>
      </c>
      <c r="F4831" s="2">
        <v>435238</v>
      </c>
    </row>
    <row r="4832" spans="1:6" x14ac:dyDescent="0.25">
      <c r="A4832" s="104">
        <v>221883</v>
      </c>
      <c r="B4832" s="104" t="s">
        <v>947</v>
      </c>
      <c r="C4832" s="104" t="s">
        <v>1478</v>
      </c>
      <c r="D4832" s="104" t="s">
        <v>1480</v>
      </c>
      <c r="E4832" s="2">
        <v>619504</v>
      </c>
      <c r="F4832" s="2">
        <v>619504</v>
      </c>
    </row>
    <row r="4833" spans="1:6" x14ac:dyDescent="0.25">
      <c r="A4833" s="104">
        <v>743887</v>
      </c>
      <c r="B4833" s="104" t="s">
        <v>947</v>
      </c>
      <c r="C4833" s="104" t="s">
        <v>3315</v>
      </c>
      <c r="D4833" s="104" t="s">
        <v>3317</v>
      </c>
      <c r="E4833" s="2">
        <v>236410</v>
      </c>
      <c r="F4833" s="2">
        <v>236410</v>
      </c>
    </row>
    <row r="4834" spans="1:6" x14ac:dyDescent="0.25">
      <c r="A4834" s="104">
        <v>222143</v>
      </c>
      <c r="B4834" s="104" t="s">
        <v>947</v>
      </c>
      <c r="C4834" s="104" t="s">
        <v>1394</v>
      </c>
      <c r="D4834" s="104" t="s">
        <v>1396</v>
      </c>
      <c r="E4834" s="2">
        <v>675644</v>
      </c>
      <c r="F4834" s="2">
        <v>675644</v>
      </c>
    </row>
    <row r="4835" spans="1:6" x14ac:dyDescent="0.25">
      <c r="A4835" s="104">
        <v>608009</v>
      </c>
      <c r="B4835" s="104" t="s">
        <v>947</v>
      </c>
      <c r="C4835" s="104" t="s">
        <v>5255</v>
      </c>
      <c r="D4835" s="104" t="s">
        <v>5257</v>
      </c>
      <c r="E4835" s="2">
        <v>83340</v>
      </c>
      <c r="F4835" s="2">
        <v>83340</v>
      </c>
    </row>
    <row r="4836" spans="1:6" x14ac:dyDescent="0.25">
      <c r="A4836" s="104">
        <v>24328</v>
      </c>
      <c r="B4836" s="104" t="s">
        <v>947</v>
      </c>
      <c r="C4836" s="104" t="s">
        <v>12736</v>
      </c>
      <c r="D4836" s="104" t="s">
        <v>21932</v>
      </c>
      <c r="E4836" s="2">
        <v>6510</v>
      </c>
      <c r="F4836" s="2">
        <v>6510</v>
      </c>
    </row>
    <row r="4837" spans="1:6" x14ac:dyDescent="0.25">
      <c r="A4837" s="104">
        <v>665769</v>
      </c>
      <c r="B4837" s="104" t="s">
        <v>947</v>
      </c>
      <c r="C4837" s="104" t="s">
        <v>4213</v>
      </c>
      <c r="D4837" s="104" t="s">
        <v>4215</v>
      </c>
      <c r="E4837" s="2">
        <v>126367</v>
      </c>
      <c r="F4837" s="2">
        <v>126367</v>
      </c>
    </row>
    <row r="4838" spans="1:6" x14ac:dyDescent="0.25">
      <c r="A4838" s="104">
        <v>27778</v>
      </c>
      <c r="B4838" s="104" t="s">
        <v>947</v>
      </c>
      <c r="C4838" s="104" t="s">
        <v>14360</v>
      </c>
      <c r="D4838" s="104" t="s">
        <v>14362</v>
      </c>
      <c r="E4838" s="2">
        <v>6702</v>
      </c>
      <c r="F4838" s="2">
        <v>6702</v>
      </c>
    </row>
    <row r="4839" spans="1:6" x14ac:dyDescent="0.25">
      <c r="A4839" s="104">
        <v>829067</v>
      </c>
      <c r="B4839" s="104" t="s">
        <v>947</v>
      </c>
      <c r="C4839" s="104" t="s">
        <v>5096</v>
      </c>
      <c r="D4839" s="104" t="s">
        <v>5098</v>
      </c>
      <c r="E4839" s="2">
        <v>74415</v>
      </c>
      <c r="F4839" s="2">
        <v>74415</v>
      </c>
    </row>
    <row r="4840" spans="1:6" x14ac:dyDescent="0.25">
      <c r="A4840" s="104">
        <v>26928</v>
      </c>
      <c r="B4840" s="104" t="s">
        <v>947</v>
      </c>
      <c r="C4840" s="104" t="s">
        <v>15939</v>
      </c>
      <c r="D4840" s="104" t="s">
        <v>15941</v>
      </c>
      <c r="E4840" s="2">
        <v>2958</v>
      </c>
      <c r="F4840" s="2">
        <v>2958</v>
      </c>
    </row>
    <row r="4841" spans="1:6" x14ac:dyDescent="0.25">
      <c r="A4841" s="104">
        <v>191473</v>
      </c>
      <c r="B4841" s="104" t="s">
        <v>947</v>
      </c>
      <c r="C4841" s="104" t="s">
        <v>17175</v>
      </c>
      <c r="D4841" s="104" t="s">
        <v>17177</v>
      </c>
      <c r="E4841" s="2">
        <v>2286</v>
      </c>
      <c r="F4841" s="2">
        <v>2286</v>
      </c>
    </row>
    <row r="4842" spans="1:6" x14ac:dyDescent="0.25">
      <c r="A4842" s="104">
        <v>905127</v>
      </c>
      <c r="B4842" s="104" t="s">
        <v>947</v>
      </c>
      <c r="C4842" s="104" t="s">
        <v>22831</v>
      </c>
      <c r="D4842" s="104" t="s">
        <v>22832</v>
      </c>
      <c r="E4842" s="2">
        <v>567</v>
      </c>
      <c r="F4842" s="2">
        <v>567</v>
      </c>
    </row>
    <row r="4843" spans="1:6" x14ac:dyDescent="0.25">
      <c r="A4843" s="104">
        <v>21012</v>
      </c>
      <c r="B4843" s="104" t="s">
        <v>947</v>
      </c>
      <c r="C4843" s="104" t="s">
        <v>14339</v>
      </c>
      <c r="D4843" s="104" t="s">
        <v>14341</v>
      </c>
      <c r="E4843" s="2">
        <v>10361</v>
      </c>
      <c r="F4843" s="2">
        <v>10361</v>
      </c>
    </row>
    <row r="4844" spans="1:6" x14ac:dyDescent="0.25">
      <c r="A4844" s="104">
        <v>28311</v>
      </c>
      <c r="B4844" s="104" t="s">
        <v>947</v>
      </c>
      <c r="C4844" s="104" t="s">
        <v>2876</v>
      </c>
      <c r="D4844" s="104" t="s">
        <v>2878</v>
      </c>
      <c r="E4844" s="2">
        <v>214044</v>
      </c>
      <c r="F4844" s="2">
        <v>214044</v>
      </c>
    </row>
    <row r="4845" spans="1:6" x14ac:dyDescent="0.25">
      <c r="A4845" s="104">
        <v>672978</v>
      </c>
      <c r="B4845" s="104" t="s">
        <v>947</v>
      </c>
      <c r="C4845" s="104" t="s">
        <v>16864</v>
      </c>
      <c r="D4845" s="104" t="s">
        <v>16866</v>
      </c>
      <c r="E4845" s="2">
        <v>3257</v>
      </c>
      <c r="F4845" s="2">
        <v>3257</v>
      </c>
    </row>
    <row r="4846" spans="1:6" x14ac:dyDescent="0.25">
      <c r="A4846" s="104">
        <v>610182</v>
      </c>
      <c r="B4846" s="104" t="s">
        <v>947</v>
      </c>
      <c r="C4846" s="104" t="s">
        <v>21681</v>
      </c>
      <c r="D4846" s="104" t="s">
        <v>21682</v>
      </c>
      <c r="E4846" s="2">
        <v>4415</v>
      </c>
      <c r="F4846" s="2">
        <v>4415</v>
      </c>
    </row>
    <row r="4847" spans="1:6" x14ac:dyDescent="0.25">
      <c r="A4847" s="104">
        <v>21015</v>
      </c>
      <c r="B4847" s="104" t="s">
        <v>947</v>
      </c>
      <c r="C4847" s="104" t="s">
        <v>10768</v>
      </c>
      <c r="D4847" s="104" t="s">
        <v>10770</v>
      </c>
      <c r="E4847" s="2">
        <v>12949</v>
      </c>
      <c r="F4847" s="2">
        <v>12949</v>
      </c>
    </row>
    <row r="4848" spans="1:6" x14ac:dyDescent="0.25">
      <c r="A4848" s="104">
        <v>721779</v>
      </c>
      <c r="B4848" s="104" t="s">
        <v>947</v>
      </c>
      <c r="C4848" s="104" t="s">
        <v>3432</v>
      </c>
      <c r="D4848" s="104" t="s">
        <v>3434</v>
      </c>
      <c r="E4848" s="2">
        <v>232405</v>
      </c>
      <c r="F4848" s="2">
        <v>232405</v>
      </c>
    </row>
    <row r="4849" spans="1:6" x14ac:dyDescent="0.25">
      <c r="A4849" s="104">
        <v>610583</v>
      </c>
      <c r="B4849" s="104" t="s">
        <v>947</v>
      </c>
      <c r="C4849" s="104" t="s">
        <v>15478</v>
      </c>
      <c r="D4849" s="104" t="s">
        <v>15480</v>
      </c>
      <c r="E4849" s="2">
        <v>4644</v>
      </c>
      <c r="F4849" s="2">
        <v>4644</v>
      </c>
    </row>
    <row r="4850" spans="1:6" x14ac:dyDescent="0.25">
      <c r="A4850" s="104">
        <v>529198</v>
      </c>
      <c r="B4850" s="104" t="s">
        <v>947</v>
      </c>
      <c r="C4850" s="104" t="s">
        <v>14123</v>
      </c>
      <c r="D4850" s="104" t="s">
        <v>14125</v>
      </c>
      <c r="E4850" s="2">
        <v>9904</v>
      </c>
      <c r="F4850" s="2">
        <v>9904</v>
      </c>
    </row>
    <row r="4851" spans="1:6" x14ac:dyDescent="0.25">
      <c r="A4851" s="104">
        <v>883560</v>
      </c>
      <c r="B4851" s="104" t="s">
        <v>947</v>
      </c>
      <c r="C4851" s="104" t="s">
        <v>22833</v>
      </c>
      <c r="D4851" s="104" t="s">
        <v>22834</v>
      </c>
      <c r="E4851" s="2">
        <v>9202</v>
      </c>
      <c r="F4851" s="2">
        <v>9202</v>
      </c>
    </row>
    <row r="4852" spans="1:6" x14ac:dyDescent="0.25">
      <c r="A4852" s="104">
        <v>20139</v>
      </c>
      <c r="B4852" s="104" t="s">
        <v>947</v>
      </c>
      <c r="C4852" s="104" t="s">
        <v>4330</v>
      </c>
      <c r="D4852" s="104" t="s">
        <v>4332</v>
      </c>
      <c r="E4852" s="2">
        <v>143532</v>
      </c>
      <c r="F4852" s="2">
        <v>143532</v>
      </c>
    </row>
    <row r="4853" spans="1:6" x14ac:dyDescent="0.25">
      <c r="A4853" s="104">
        <v>534136</v>
      </c>
      <c r="B4853" s="104" t="s">
        <v>947</v>
      </c>
      <c r="C4853" s="104" t="s">
        <v>18870</v>
      </c>
      <c r="D4853" s="104" t="s">
        <v>18871</v>
      </c>
      <c r="E4853" s="2">
        <v>24643</v>
      </c>
      <c r="F4853" s="2">
        <v>24643</v>
      </c>
    </row>
    <row r="4854" spans="1:6" x14ac:dyDescent="0.25">
      <c r="A4854" s="104">
        <v>20140</v>
      </c>
      <c r="B4854" s="104" t="s">
        <v>947</v>
      </c>
      <c r="C4854" s="104" t="s">
        <v>15897</v>
      </c>
      <c r="D4854" s="104" t="s">
        <v>21612</v>
      </c>
      <c r="E4854" s="2">
        <v>0</v>
      </c>
      <c r="F4854" s="2">
        <v>0</v>
      </c>
    </row>
    <row r="4855" spans="1:6" x14ac:dyDescent="0.25">
      <c r="A4855" s="104">
        <v>26106</v>
      </c>
      <c r="B4855" s="104" t="s">
        <v>947</v>
      </c>
      <c r="C4855" s="104" t="s">
        <v>7381</v>
      </c>
      <c r="D4855" s="104" t="s">
        <v>7383</v>
      </c>
      <c r="E4855" s="2">
        <v>37282</v>
      </c>
      <c r="F4855" s="2">
        <v>37282</v>
      </c>
    </row>
    <row r="4856" spans="1:6" x14ac:dyDescent="0.25">
      <c r="A4856" s="104">
        <v>26102</v>
      </c>
      <c r="B4856" s="104" t="s">
        <v>947</v>
      </c>
      <c r="C4856" s="104" t="s">
        <v>3516</v>
      </c>
      <c r="D4856" s="104" t="s">
        <v>3518</v>
      </c>
      <c r="E4856" s="2">
        <v>187117</v>
      </c>
      <c r="F4856" s="2">
        <v>187117</v>
      </c>
    </row>
    <row r="4857" spans="1:6" x14ac:dyDescent="0.25">
      <c r="A4857" s="104">
        <v>528801</v>
      </c>
      <c r="B4857" s="104" t="s">
        <v>947</v>
      </c>
      <c r="C4857" s="104" t="s">
        <v>14036</v>
      </c>
      <c r="D4857" s="104" t="s">
        <v>14038</v>
      </c>
      <c r="E4857" s="2">
        <v>6217</v>
      </c>
      <c r="F4857" s="2">
        <v>6217</v>
      </c>
    </row>
    <row r="4858" spans="1:6" x14ac:dyDescent="0.25">
      <c r="A4858" s="104">
        <v>21847</v>
      </c>
      <c r="B4858" s="104" t="s">
        <v>947</v>
      </c>
      <c r="C4858" s="104" t="s">
        <v>7282</v>
      </c>
      <c r="D4858" s="104" t="s">
        <v>7284</v>
      </c>
      <c r="E4858" s="2">
        <v>44882</v>
      </c>
      <c r="F4858" s="2">
        <v>44882</v>
      </c>
    </row>
    <row r="4859" spans="1:6" x14ac:dyDescent="0.25">
      <c r="A4859" s="104">
        <v>25377</v>
      </c>
      <c r="B4859" s="104" t="s">
        <v>947</v>
      </c>
      <c r="C4859" s="104" t="s">
        <v>5186</v>
      </c>
      <c r="D4859" s="104" t="s">
        <v>5188</v>
      </c>
      <c r="E4859" s="2">
        <v>87733</v>
      </c>
      <c r="F4859" s="2">
        <v>87733</v>
      </c>
    </row>
    <row r="4860" spans="1:6" x14ac:dyDescent="0.25">
      <c r="A4860" s="104">
        <v>25398</v>
      </c>
      <c r="B4860" s="104" t="s">
        <v>947</v>
      </c>
      <c r="C4860" s="104" t="s">
        <v>7750</v>
      </c>
      <c r="D4860" s="104" t="s">
        <v>7752</v>
      </c>
      <c r="E4860" s="2">
        <v>49060</v>
      </c>
      <c r="F4860" s="2">
        <v>49060</v>
      </c>
    </row>
    <row r="4861" spans="1:6" x14ac:dyDescent="0.25">
      <c r="A4861" s="104">
        <v>27895</v>
      </c>
      <c r="B4861" s="104" t="s">
        <v>947</v>
      </c>
      <c r="C4861" s="104" t="s">
        <v>10480</v>
      </c>
      <c r="D4861" s="104" t="s">
        <v>10482</v>
      </c>
      <c r="E4861" s="2">
        <v>3298</v>
      </c>
      <c r="F4861" s="2">
        <v>3298</v>
      </c>
    </row>
    <row r="4862" spans="1:6" x14ac:dyDescent="0.25">
      <c r="A4862" s="104">
        <v>690098</v>
      </c>
      <c r="B4862" s="104" t="s">
        <v>947</v>
      </c>
      <c r="C4862" s="104" t="s">
        <v>12958</v>
      </c>
      <c r="D4862" s="104" t="s">
        <v>12960</v>
      </c>
      <c r="E4862" s="2">
        <v>11385</v>
      </c>
      <c r="F4862" s="2">
        <v>11385</v>
      </c>
    </row>
    <row r="4863" spans="1:6" x14ac:dyDescent="0.25">
      <c r="A4863" s="104">
        <v>26322</v>
      </c>
      <c r="B4863" s="104" t="s">
        <v>947</v>
      </c>
      <c r="C4863" s="104" t="s">
        <v>9846</v>
      </c>
      <c r="D4863" s="104" t="s">
        <v>9848</v>
      </c>
      <c r="E4863" s="2">
        <v>27264</v>
      </c>
      <c r="F4863" s="2">
        <v>27264</v>
      </c>
    </row>
    <row r="4864" spans="1:6" x14ac:dyDescent="0.25">
      <c r="A4864" s="104">
        <v>23644</v>
      </c>
      <c r="B4864" s="104" t="s">
        <v>947</v>
      </c>
      <c r="C4864" s="104" t="s">
        <v>11445</v>
      </c>
      <c r="D4864" s="104" t="s">
        <v>11447</v>
      </c>
      <c r="E4864" s="2">
        <v>17967</v>
      </c>
      <c r="F4864" s="2">
        <v>17967</v>
      </c>
    </row>
    <row r="4865" spans="1:6" x14ac:dyDescent="0.25">
      <c r="A4865" s="104">
        <v>23262</v>
      </c>
      <c r="B4865" s="104" t="s">
        <v>947</v>
      </c>
      <c r="C4865" s="104" t="s">
        <v>4438</v>
      </c>
      <c r="D4865" s="104" t="s">
        <v>4440</v>
      </c>
      <c r="E4865" s="2">
        <v>92324</v>
      </c>
      <c r="F4865" s="2">
        <v>92324</v>
      </c>
    </row>
    <row r="4866" spans="1:6" x14ac:dyDescent="0.25">
      <c r="A4866" s="104">
        <v>679555</v>
      </c>
      <c r="B4866" s="104" t="s">
        <v>947</v>
      </c>
      <c r="C4866" s="104" t="s">
        <v>6511</v>
      </c>
      <c r="D4866" s="104" t="s">
        <v>6513</v>
      </c>
      <c r="E4866" s="2">
        <v>27696</v>
      </c>
      <c r="F4866" s="2">
        <v>27696</v>
      </c>
    </row>
    <row r="4867" spans="1:6" x14ac:dyDescent="0.25">
      <c r="A4867" s="104">
        <v>26456</v>
      </c>
      <c r="B4867" s="104" t="s">
        <v>947</v>
      </c>
      <c r="C4867" s="104" t="s">
        <v>1229</v>
      </c>
      <c r="D4867" s="104" t="s">
        <v>1231</v>
      </c>
      <c r="E4867" s="2">
        <v>718774</v>
      </c>
      <c r="F4867" s="2">
        <v>718774</v>
      </c>
    </row>
    <row r="4868" spans="1:6" x14ac:dyDescent="0.25">
      <c r="A4868" s="104">
        <v>608475</v>
      </c>
      <c r="B4868" s="104" t="s">
        <v>947</v>
      </c>
      <c r="C4868" s="104" t="s">
        <v>4054</v>
      </c>
      <c r="D4868" s="104" t="s">
        <v>4056</v>
      </c>
      <c r="E4868" s="2">
        <v>91429</v>
      </c>
      <c r="F4868" s="2">
        <v>91429</v>
      </c>
    </row>
    <row r="4869" spans="1:6" x14ac:dyDescent="0.25">
      <c r="A4869" s="104">
        <v>207178</v>
      </c>
      <c r="B4869" s="104" t="s">
        <v>947</v>
      </c>
      <c r="C4869" s="104" t="s">
        <v>10049</v>
      </c>
      <c r="D4869" s="104" t="s">
        <v>10051</v>
      </c>
      <c r="E4869" s="2">
        <v>1818</v>
      </c>
      <c r="F4869" s="2">
        <v>1818</v>
      </c>
    </row>
    <row r="4870" spans="1:6" x14ac:dyDescent="0.25">
      <c r="A4870" s="104">
        <v>494621</v>
      </c>
      <c r="B4870" s="104" t="s">
        <v>947</v>
      </c>
      <c r="C4870" s="104" t="s">
        <v>13994</v>
      </c>
      <c r="D4870" s="104" t="s">
        <v>13996</v>
      </c>
      <c r="E4870" s="2">
        <v>2890</v>
      </c>
      <c r="F4870" s="2">
        <v>2890</v>
      </c>
    </row>
    <row r="4871" spans="1:6" x14ac:dyDescent="0.25">
      <c r="A4871" s="104">
        <v>25807</v>
      </c>
      <c r="B4871" s="104" t="s">
        <v>947</v>
      </c>
      <c r="C4871" s="104" t="s">
        <v>1454</v>
      </c>
      <c r="D4871" s="104" t="s">
        <v>1456</v>
      </c>
      <c r="E4871" s="2">
        <v>392937</v>
      </c>
      <c r="F4871" s="2">
        <v>392937</v>
      </c>
    </row>
    <row r="4872" spans="1:6" x14ac:dyDescent="0.25">
      <c r="A4872" s="104">
        <v>23153</v>
      </c>
      <c r="B4872" s="104" t="s">
        <v>947</v>
      </c>
      <c r="C4872" s="104" t="s">
        <v>5267</v>
      </c>
      <c r="D4872" s="104" t="s">
        <v>5269</v>
      </c>
      <c r="E4872" s="2">
        <v>67338</v>
      </c>
      <c r="F4872" s="2">
        <v>67338</v>
      </c>
    </row>
    <row r="4873" spans="1:6" x14ac:dyDescent="0.25">
      <c r="A4873" s="104">
        <v>836439</v>
      </c>
      <c r="B4873" s="104" t="s">
        <v>947</v>
      </c>
      <c r="C4873" s="104" t="s">
        <v>16227</v>
      </c>
      <c r="D4873" s="104" t="s">
        <v>16229</v>
      </c>
      <c r="E4873" s="2">
        <v>0</v>
      </c>
      <c r="F4873" s="2">
        <v>0</v>
      </c>
    </row>
    <row r="4874" spans="1:6" x14ac:dyDescent="0.25">
      <c r="A4874" s="104">
        <v>23652</v>
      </c>
      <c r="B4874" s="104" t="s">
        <v>947</v>
      </c>
      <c r="C4874" s="104" t="s">
        <v>9363</v>
      </c>
      <c r="D4874" s="104" t="s">
        <v>21853</v>
      </c>
      <c r="E4874" s="2">
        <v>0</v>
      </c>
      <c r="F4874" s="2">
        <v>0</v>
      </c>
    </row>
    <row r="4875" spans="1:6" x14ac:dyDescent="0.25">
      <c r="A4875" s="104">
        <v>20455</v>
      </c>
      <c r="B4875" s="104" t="s">
        <v>947</v>
      </c>
      <c r="C4875" s="104" t="s">
        <v>1211</v>
      </c>
      <c r="D4875" s="104" t="s">
        <v>1213</v>
      </c>
      <c r="E4875" s="2">
        <v>349343</v>
      </c>
      <c r="F4875" s="2">
        <v>349343</v>
      </c>
    </row>
    <row r="4876" spans="1:6" x14ac:dyDescent="0.25">
      <c r="A4876" s="104">
        <v>20483</v>
      </c>
      <c r="B4876" s="104" t="s">
        <v>947</v>
      </c>
      <c r="C4876" s="104" t="s">
        <v>7621</v>
      </c>
      <c r="D4876" s="104" t="s">
        <v>7623</v>
      </c>
      <c r="E4876" s="2">
        <v>35411</v>
      </c>
      <c r="F4876" s="2">
        <v>35411</v>
      </c>
    </row>
    <row r="4877" spans="1:6" x14ac:dyDescent="0.25">
      <c r="A4877" s="104">
        <v>20452</v>
      </c>
      <c r="B4877" s="104" t="s">
        <v>947</v>
      </c>
      <c r="C4877" s="104" t="s">
        <v>6962</v>
      </c>
      <c r="D4877" s="104" t="s">
        <v>6964</v>
      </c>
      <c r="E4877" s="2">
        <v>29533</v>
      </c>
      <c r="F4877" s="2">
        <v>29533</v>
      </c>
    </row>
    <row r="4878" spans="1:6" x14ac:dyDescent="0.25">
      <c r="A4878" s="104">
        <v>22530</v>
      </c>
      <c r="B4878" s="104" t="s">
        <v>947</v>
      </c>
      <c r="C4878" s="104" t="s">
        <v>2243</v>
      </c>
      <c r="D4878" s="104" t="s">
        <v>2245</v>
      </c>
      <c r="E4878" s="2">
        <v>314357</v>
      </c>
      <c r="F4878" s="2">
        <v>314357</v>
      </c>
    </row>
    <row r="4879" spans="1:6" x14ac:dyDescent="0.25">
      <c r="A4879" s="104">
        <v>451501</v>
      </c>
      <c r="B4879" s="104" t="s">
        <v>947</v>
      </c>
      <c r="C4879" s="104" t="s">
        <v>984</v>
      </c>
      <c r="D4879" s="104" t="s">
        <v>986</v>
      </c>
      <c r="E4879" s="2">
        <v>570641</v>
      </c>
      <c r="F4879" s="2">
        <v>570641</v>
      </c>
    </row>
    <row r="4880" spans="1:6" x14ac:dyDescent="0.25">
      <c r="A4880" s="104">
        <v>533910</v>
      </c>
      <c r="B4880" s="104" t="s">
        <v>947</v>
      </c>
      <c r="C4880" s="104" t="s">
        <v>18708</v>
      </c>
      <c r="D4880" s="104" t="s">
        <v>22835</v>
      </c>
      <c r="E4880" s="2">
        <v>8285</v>
      </c>
      <c r="F4880" s="2">
        <v>8285</v>
      </c>
    </row>
    <row r="4881" spans="1:6" x14ac:dyDescent="0.25">
      <c r="A4881" s="104">
        <v>187761</v>
      </c>
      <c r="B4881" s="104" t="s">
        <v>947</v>
      </c>
      <c r="C4881" s="104" t="s">
        <v>8305</v>
      </c>
      <c r="D4881" s="104" t="s">
        <v>21988</v>
      </c>
      <c r="E4881" s="2">
        <v>26309</v>
      </c>
      <c r="F4881" s="2">
        <v>26309</v>
      </c>
    </row>
    <row r="4882" spans="1:6" x14ac:dyDescent="0.25">
      <c r="A4882" s="104">
        <v>25647</v>
      </c>
      <c r="B4882" s="104" t="s">
        <v>947</v>
      </c>
      <c r="C4882" s="104" t="s">
        <v>7309</v>
      </c>
      <c r="D4882" s="104" t="s">
        <v>22021</v>
      </c>
      <c r="E4882" s="2">
        <v>51469</v>
      </c>
      <c r="F4882" s="2">
        <v>51469</v>
      </c>
    </row>
    <row r="4883" spans="1:6" x14ac:dyDescent="0.25">
      <c r="A4883" s="104">
        <v>857901</v>
      </c>
      <c r="B4883" s="104" t="s">
        <v>947</v>
      </c>
      <c r="C4883" s="104" t="s">
        <v>22836</v>
      </c>
      <c r="D4883" s="104" t="s">
        <v>22837</v>
      </c>
      <c r="E4883" s="2">
        <v>0</v>
      </c>
      <c r="F4883" s="2">
        <v>0</v>
      </c>
    </row>
    <row r="4884" spans="1:6" x14ac:dyDescent="0.25">
      <c r="A4884" s="104">
        <v>22970</v>
      </c>
      <c r="B4884" s="104" t="s">
        <v>947</v>
      </c>
      <c r="C4884" s="104" t="s">
        <v>6974</v>
      </c>
      <c r="D4884" s="104" t="s">
        <v>6976</v>
      </c>
      <c r="E4884" s="2">
        <v>36658</v>
      </c>
      <c r="F4884" s="2">
        <v>36658</v>
      </c>
    </row>
    <row r="4885" spans="1:6" x14ac:dyDescent="0.25">
      <c r="A4885" s="104">
        <v>600367</v>
      </c>
      <c r="B4885" s="104" t="s">
        <v>947</v>
      </c>
      <c r="C4885" s="104" t="s">
        <v>13033</v>
      </c>
      <c r="D4885" s="104" t="s">
        <v>13035</v>
      </c>
      <c r="E4885" s="2">
        <v>3230</v>
      </c>
      <c r="F4885" s="2">
        <v>3230</v>
      </c>
    </row>
    <row r="4886" spans="1:6" x14ac:dyDescent="0.25">
      <c r="A4886" s="104">
        <v>26875</v>
      </c>
      <c r="B4886" s="104" t="s">
        <v>947</v>
      </c>
      <c r="C4886" s="104" t="s">
        <v>3014</v>
      </c>
      <c r="D4886" s="104" t="s">
        <v>3016</v>
      </c>
      <c r="E4886" s="2">
        <v>226715</v>
      </c>
      <c r="F4886" s="2">
        <v>226715</v>
      </c>
    </row>
    <row r="4887" spans="1:6" x14ac:dyDescent="0.25">
      <c r="A4887" s="104">
        <v>26874</v>
      </c>
      <c r="B4887" s="104" t="s">
        <v>947</v>
      </c>
      <c r="C4887" s="104" t="s">
        <v>7567</v>
      </c>
      <c r="D4887" s="104" t="s">
        <v>7569</v>
      </c>
      <c r="E4887" s="2">
        <v>36764</v>
      </c>
      <c r="F4887" s="2">
        <v>36764</v>
      </c>
    </row>
    <row r="4888" spans="1:6" x14ac:dyDescent="0.25">
      <c r="A4888" s="104">
        <v>25772</v>
      </c>
      <c r="B4888" s="104" t="s">
        <v>947</v>
      </c>
      <c r="C4888" s="104" t="s">
        <v>7993</v>
      </c>
      <c r="D4888" s="104" t="s">
        <v>7995</v>
      </c>
      <c r="E4888" s="2">
        <v>38398</v>
      </c>
      <c r="F4888" s="2">
        <v>38398</v>
      </c>
    </row>
    <row r="4889" spans="1:6" x14ac:dyDescent="0.25">
      <c r="A4889" s="104">
        <v>719756</v>
      </c>
      <c r="B4889" s="104" t="s">
        <v>947</v>
      </c>
      <c r="C4889" s="104" t="s">
        <v>16261</v>
      </c>
      <c r="D4889" s="104" t="s">
        <v>16263</v>
      </c>
      <c r="E4889" s="2">
        <v>5033</v>
      </c>
      <c r="F4889" s="2">
        <v>5033</v>
      </c>
    </row>
    <row r="4890" spans="1:6" x14ac:dyDescent="0.25">
      <c r="A4890" s="104">
        <v>142171</v>
      </c>
      <c r="B4890" s="104" t="s">
        <v>947</v>
      </c>
      <c r="C4890" s="104" t="s">
        <v>5060</v>
      </c>
      <c r="D4890" s="104" t="s">
        <v>22060</v>
      </c>
      <c r="E4890" s="2">
        <v>146414</v>
      </c>
      <c r="F4890" s="2">
        <v>146414</v>
      </c>
    </row>
    <row r="4891" spans="1:6" x14ac:dyDescent="0.25">
      <c r="A4891" s="104">
        <v>26145</v>
      </c>
      <c r="B4891" s="104" t="s">
        <v>947</v>
      </c>
      <c r="C4891" s="104" t="s">
        <v>7393</v>
      </c>
      <c r="D4891" s="104" t="s">
        <v>7395</v>
      </c>
      <c r="E4891" s="2">
        <v>46436</v>
      </c>
      <c r="F4891" s="2">
        <v>46436</v>
      </c>
    </row>
    <row r="4892" spans="1:6" x14ac:dyDescent="0.25">
      <c r="A4892" s="104">
        <v>865192</v>
      </c>
      <c r="B4892" s="104" t="s">
        <v>947</v>
      </c>
      <c r="C4892" s="104" t="s">
        <v>22061</v>
      </c>
      <c r="D4892" s="104" t="s">
        <v>22062</v>
      </c>
      <c r="E4892" s="2">
        <v>1211</v>
      </c>
      <c r="F4892" s="2">
        <v>1211</v>
      </c>
    </row>
    <row r="4893" spans="1:6" x14ac:dyDescent="0.25">
      <c r="A4893" s="104">
        <v>24650</v>
      </c>
      <c r="B4893" s="104" t="s">
        <v>947</v>
      </c>
      <c r="C4893" s="104" t="s">
        <v>7708</v>
      </c>
      <c r="D4893" s="104" t="s">
        <v>7710</v>
      </c>
      <c r="E4893" s="2">
        <v>61156</v>
      </c>
      <c r="F4893" s="2">
        <v>61156</v>
      </c>
    </row>
    <row r="4894" spans="1:6" x14ac:dyDescent="0.25">
      <c r="A4894" s="104">
        <v>24655</v>
      </c>
      <c r="B4894" s="104" t="s">
        <v>947</v>
      </c>
      <c r="C4894" s="104" t="s">
        <v>15443</v>
      </c>
      <c r="D4894" s="104" t="s">
        <v>15445</v>
      </c>
      <c r="E4894" s="2">
        <v>8054</v>
      </c>
      <c r="F4894" s="2">
        <v>8054</v>
      </c>
    </row>
    <row r="4895" spans="1:6" x14ac:dyDescent="0.25">
      <c r="A4895" s="104">
        <v>681956</v>
      </c>
      <c r="B4895" s="104" t="s">
        <v>947</v>
      </c>
      <c r="C4895" s="104" t="s">
        <v>18432</v>
      </c>
      <c r="D4895" s="104" t="s">
        <v>18433</v>
      </c>
      <c r="E4895" s="2">
        <v>196</v>
      </c>
      <c r="F4895" s="2">
        <v>196</v>
      </c>
    </row>
    <row r="4896" spans="1:6" x14ac:dyDescent="0.25">
      <c r="A4896" s="104">
        <v>25441</v>
      </c>
      <c r="B4896" s="104" t="s">
        <v>947</v>
      </c>
      <c r="C4896" s="104" t="s">
        <v>2942</v>
      </c>
      <c r="D4896" s="104" t="s">
        <v>2944</v>
      </c>
      <c r="E4896" s="2">
        <v>162455</v>
      </c>
      <c r="F4896" s="2">
        <v>162455</v>
      </c>
    </row>
    <row r="4897" spans="1:6" x14ac:dyDescent="0.25">
      <c r="A4897" s="104">
        <v>24275</v>
      </c>
      <c r="B4897" s="104" t="s">
        <v>947</v>
      </c>
      <c r="C4897" s="104" t="s">
        <v>2687</v>
      </c>
      <c r="D4897" s="104" t="s">
        <v>2689</v>
      </c>
      <c r="E4897" s="2">
        <v>224149</v>
      </c>
      <c r="F4897" s="2">
        <v>224149</v>
      </c>
    </row>
    <row r="4898" spans="1:6" x14ac:dyDescent="0.25">
      <c r="A4898" s="104">
        <v>24379</v>
      </c>
      <c r="B4898" s="104" t="s">
        <v>947</v>
      </c>
      <c r="C4898" s="104" t="s">
        <v>9045</v>
      </c>
      <c r="D4898" s="104" t="s">
        <v>9047</v>
      </c>
      <c r="E4898" s="2">
        <v>42126</v>
      </c>
      <c r="F4898" s="2">
        <v>42126</v>
      </c>
    </row>
    <row r="4899" spans="1:6" x14ac:dyDescent="0.25">
      <c r="A4899" s="104">
        <v>23263</v>
      </c>
      <c r="B4899" s="104" t="s">
        <v>947</v>
      </c>
      <c r="C4899" s="104" t="s">
        <v>4676</v>
      </c>
      <c r="D4899" s="104" t="s">
        <v>4678</v>
      </c>
      <c r="E4899" s="2">
        <v>55634</v>
      </c>
      <c r="F4899" s="2">
        <v>55634</v>
      </c>
    </row>
    <row r="4900" spans="1:6" x14ac:dyDescent="0.25">
      <c r="A4900" s="104">
        <v>695082</v>
      </c>
      <c r="B4900" s="104" t="s">
        <v>947</v>
      </c>
      <c r="C4900" s="104" t="s">
        <v>14291</v>
      </c>
      <c r="D4900" s="104" t="s">
        <v>14293</v>
      </c>
      <c r="E4900" s="2">
        <v>468</v>
      </c>
      <c r="F4900" s="2">
        <v>468</v>
      </c>
    </row>
    <row r="4901" spans="1:6" x14ac:dyDescent="0.25">
      <c r="A4901" s="104">
        <v>207899</v>
      </c>
      <c r="B4901" s="104" t="s">
        <v>947</v>
      </c>
      <c r="C4901" s="104" t="s">
        <v>13283</v>
      </c>
      <c r="D4901" s="104" t="s">
        <v>13285</v>
      </c>
      <c r="E4901" s="2">
        <v>9518</v>
      </c>
      <c r="F4901" s="2">
        <v>9518</v>
      </c>
    </row>
    <row r="4902" spans="1:6" x14ac:dyDescent="0.25">
      <c r="A4902" s="104">
        <v>187727</v>
      </c>
      <c r="B4902" s="104" t="s">
        <v>947</v>
      </c>
      <c r="C4902" s="104" t="s">
        <v>10492</v>
      </c>
      <c r="D4902" s="104" t="s">
        <v>10494</v>
      </c>
      <c r="E4902" s="2">
        <v>19717</v>
      </c>
      <c r="F4902" s="2">
        <v>19717</v>
      </c>
    </row>
    <row r="4903" spans="1:6" x14ac:dyDescent="0.25">
      <c r="A4903" s="104">
        <v>26353</v>
      </c>
      <c r="B4903" s="104" t="s">
        <v>947</v>
      </c>
      <c r="C4903" s="104" t="s">
        <v>2051</v>
      </c>
      <c r="D4903" s="104" t="s">
        <v>2053</v>
      </c>
      <c r="E4903" s="2">
        <v>306375</v>
      </c>
      <c r="F4903" s="2">
        <v>306375</v>
      </c>
    </row>
    <row r="4904" spans="1:6" x14ac:dyDescent="0.25">
      <c r="A4904" s="104">
        <v>26354</v>
      </c>
      <c r="B4904" s="104" t="s">
        <v>947</v>
      </c>
      <c r="C4904" s="104" t="s">
        <v>16782</v>
      </c>
      <c r="D4904" s="104" t="s">
        <v>16784</v>
      </c>
      <c r="E4904" s="2">
        <v>4684</v>
      </c>
      <c r="F4904" s="2">
        <v>4684</v>
      </c>
    </row>
    <row r="4905" spans="1:6" x14ac:dyDescent="0.25">
      <c r="A4905" s="104">
        <v>26355</v>
      </c>
      <c r="B4905" s="104" t="s">
        <v>947</v>
      </c>
      <c r="C4905" s="104" t="s">
        <v>9534</v>
      </c>
      <c r="D4905" s="104" t="s">
        <v>9536</v>
      </c>
      <c r="E4905" s="2">
        <v>27085</v>
      </c>
      <c r="F4905" s="2">
        <v>27085</v>
      </c>
    </row>
    <row r="4906" spans="1:6" x14ac:dyDescent="0.25">
      <c r="A4906" s="104">
        <v>26342</v>
      </c>
      <c r="B4906" s="104" t="s">
        <v>947</v>
      </c>
      <c r="C4906" s="104" t="s">
        <v>6738</v>
      </c>
      <c r="D4906" s="104" t="s">
        <v>6740</v>
      </c>
      <c r="E4906" s="2">
        <v>37757</v>
      </c>
      <c r="F4906" s="2">
        <v>37757</v>
      </c>
    </row>
    <row r="4907" spans="1:6" x14ac:dyDescent="0.25">
      <c r="A4907" s="104">
        <v>26350</v>
      </c>
      <c r="B4907" s="104" t="s">
        <v>947</v>
      </c>
      <c r="C4907" s="104" t="s">
        <v>6121</v>
      </c>
      <c r="D4907" s="104" t="s">
        <v>6123</v>
      </c>
      <c r="E4907" s="2">
        <v>36773</v>
      </c>
      <c r="F4907" s="2">
        <v>36773</v>
      </c>
    </row>
    <row r="4908" spans="1:6" x14ac:dyDescent="0.25">
      <c r="A4908" s="104">
        <v>26344</v>
      </c>
      <c r="B4908" s="104" t="s">
        <v>947</v>
      </c>
      <c r="C4908" s="104" t="s">
        <v>12192</v>
      </c>
      <c r="D4908" s="104" t="s">
        <v>12194</v>
      </c>
      <c r="E4908" s="2">
        <v>23400</v>
      </c>
      <c r="F4908" s="2">
        <v>23400</v>
      </c>
    </row>
    <row r="4909" spans="1:6" x14ac:dyDescent="0.25">
      <c r="A4909" s="104">
        <v>26345</v>
      </c>
      <c r="B4909" s="104" t="s">
        <v>947</v>
      </c>
      <c r="C4909" s="104" t="s">
        <v>12853</v>
      </c>
      <c r="D4909" s="104" t="s">
        <v>12855</v>
      </c>
      <c r="E4909" s="2">
        <v>15731</v>
      </c>
      <c r="F4909" s="2">
        <v>15731</v>
      </c>
    </row>
    <row r="4910" spans="1:6" x14ac:dyDescent="0.25">
      <c r="A4910" s="104">
        <v>26343</v>
      </c>
      <c r="B4910" s="104" t="s">
        <v>947</v>
      </c>
      <c r="C4910" s="104" t="s">
        <v>16882</v>
      </c>
      <c r="D4910" s="104" t="s">
        <v>16884</v>
      </c>
      <c r="E4910" s="2">
        <v>414</v>
      </c>
      <c r="F4910" s="2">
        <v>414</v>
      </c>
    </row>
    <row r="4911" spans="1:6" x14ac:dyDescent="0.25">
      <c r="A4911" s="104">
        <v>467606</v>
      </c>
      <c r="B4911" s="104" t="s">
        <v>947</v>
      </c>
      <c r="C4911" s="104" t="s">
        <v>6043</v>
      </c>
      <c r="D4911" s="104" t="s">
        <v>6045</v>
      </c>
      <c r="E4911" s="2">
        <v>69590</v>
      </c>
      <c r="F4911" s="2">
        <v>69590</v>
      </c>
    </row>
    <row r="4912" spans="1:6" x14ac:dyDescent="0.25">
      <c r="A4912" s="104">
        <v>743475</v>
      </c>
      <c r="B4912" s="104" t="s">
        <v>947</v>
      </c>
      <c r="C4912" s="104" t="s">
        <v>5033</v>
      </c>
      <c r="D4912" s="104" t="s">
        <v>5035</v>
      </c>
      <c r="E4912" s="2">
        <v>10530</v>
      </c>
      <c r="F4912" s="2">
        <v>10530</v>
      </c>
    </row>
    <row r="4913" spans="1:6" x14ac:dyDescent="0.25">
      <c r="A4913" s="104">
        <v>199072</v>
      </c>
      <c r="B4913" s="104" t="s">
        <v>947</v>
      </c>
      <c r="C4913" s="104" t="s">
        <v>12823</v>
      </c>
      <c r="D4913" s="104" t="s">
        <v>12825</v>
      </c>
      <c r="E4913" s="2">
        <v>4224</v>
      </c>
      <c r="F4913" s="2">
        <v>4224</v>
      </c>
    </row>
    <row r="4914" spans="1:6" x14ac:dyDescent="0.25">
      <c r="A4914" s="104">
        <v>25731</v>
      </c>
      <c r="B4914" s="104" t="s">
        <v>947</v>
      </c>
      <c r="C4914" s="104" t="s">
        <v>16105</v>
      </c>
      <c r="D4914" s="104" t="s">
        <v>16107</v>
      </c>
      <c r="E4914" s="2">
        <v>1008</v>
      </c>
      <c r="F4914" s="2">
        <v>1008</v>
      </c>
    </row>
    <row r="4915" spans="1:6" x14ac:dyDescent="0.25">
      <c r="A4915" s="104">
        <v>162157</v>
      </c>
      <c r="B4915" s="104" t="s">
        <v>947</v>
      </c>
      <c r="C4915" s="104" t="s">
        <v>3561</v>
      </c>
      <c r="D4915" s="104" t="s">
        <v>3563</v>
      </c>
      <c r="E4915" s="2">
        <v>132625</v>
      </c>
      <c r="F4915" s="2">
        <v>132625</v>
      </c>
    </row>
    <row r="4916" spans="1:6" x14ac:dyDescent="0.25">
      <c r="A4916" s="104">
        <v>26087</v>
      </c>
      <c r="B4916" s="104" t="s">
        <v>947</v>
      </c>
      <c r="C4916" s="104" t="s">
        <v>10210</v>
      </c>
      <c r="D4916" s="104" t="s">
        <v>10212</v>
      </c>
      <c r="E4916" s="2">
        <v>9240</v>
      </c>
      <c r="F4916" s="2">
        <v>9240</v>
      </c>
    </row>
    <row r="4917" spans="1:6" x14ac:dyDescent="0.25">
      <c r="A4917" s="104">
        <v>26104</v>
      </c>
      <c r="B4917" s="104" t="s">
        <v>947</v>
      </c>
      <c r="C4917" s="104" t="s">
        <v>6088</v>
      </c>
      <c r="D4917" s="104" t="s">
        <v>6090</v>
      </c>
      <c r="E4917" s="2">
        <v>44936</v>
      </c>
      <c r="F4917" s="2">
        <v>44936</v>
      </c>
    </row>
    <row r="4918" spans="1:6" x14ac:dyDescent="0.25">
      <c r="A4918" s="104">
        <v>707871</v>
      </c>
      <c r="B4918" s="104" t="s">
        <v>947</v>
      </c>
      <c r="C4918" s="104" t="s">
        <v>18847</v>
      </c>
      <c r="D4918" s="104" t="s">
        <v>21613</v>
      </c>
      <c r="E4918" s="2">
        <v>17745</v>
      </c>
      <c r="F4918" s="2">
        <v>17745</v>
      </c>
    </row>
    <row r="4919" spans="1:6" x14ac:dyDescent="0.25">
      <c r="A4919" s="104">
        <v>490094</v>
      </c>
      <c r="B4919" s="104" t="s">
        <v>947</v>
      </c>
      <c r="C4919" s="104" t="s">
        <v>8290</v>
      </c>
      <c r="D4919" s="104" t="s">
        <v>8292</v>
      </c>
      <c r="E4919" s="2">
        <v>32893</v>
      </c>
      <c r="F4919" s="2">
        <v>32893</v>
      </c>
    </row>
    <row r="4920" spans="1:6" x14ac:dyDescent="0.25">
      <c r="A4920" s="104">
        <v>26366</v>
      </c>
      <c r="B4920" s="104" t="s">
        <v>947</v>
      </c>
      <c r="C4920" s="104" t="s">
        <v>1871</v>
      </c>
      <c r="D4920" s="104" t="s">
        <v>19155</v>
      </c>
      <c r="E4920" s="2">
        <v>345764</v>
      </c>
      <c r="F4920" s="2">
        <v>345764</v>
      </c>
    </row>
    <row r="4921" spans="1:6" x14ac:dyDescent="0.25">
      <c r="A4921" s="104">
        <v>448796</v>
      </c>
      <c r="B4921" s="104" t="s">
        <v>947</v>
      </c>
      <c r="C4921" s="104" t="s">
        <v>9992</v>
      </c>
      <c r="D4921" s="104" t="s">
        <v>9994</v>
      </c>
      <c r="E4921" s="2">
        <v>27220</v>
      </c>
      <c r="F4921" s="2">
        <v>27220</v>
      </c>
    </row>
    <row r="4922" spans="1:6" x14ac:dyDescent="0.25">
      <c r="A4922" s="104">
        <v>26371</v>
      </c>
      <c r="B4922" s="104" t="s">
        <v>947</v>
      </c>
      <c r="C4922" s="104" t="s">
        <v>7534</v>
      </c>
      <c r="D4922" s="104" t="s">
        <v>7536</v>
      </c>
      <c r="E4922" s="2">
        <v>29733</v>
      </c>
      <c r="F4922" s="2">
        <v>29733</v>
      </c>
    </row>
    <row r="4923" spans="1:6" x14ac:dyDescent="0.25">
      <c r="A4923" s="104">
        <v>28662</v>
      </c>
      <c r="B4923" s="104" t="s">
        <v>947</v>
      </c>
      <c r="C4923" s="104" t="s">
        <v>2180</v>
      </c>
      <c r="D4923" s="104" t="s">
        <v>2182</v>
      </c>
      <c r="E4923" s="2">
        <v>341291</v>
      </c>
      <c r="F4923" s="2">
        <v>341291</v>
      </c>
    </row>
    <row r="4924" spans="1:6" x14ac:dyDescent="0.25">
      <c r="A4924" s="104">
        <v>23225</v>
      </c>
      <c r="B4924" s="104" t="s">
        <v>947</v>
      </c>
      <c r="C4924" s="104" t="s">
        <v>3728</v>
      </c>
      <c r="D4924" s="104" t="s">
        <v>3730</v>
      </c>
      <c r="E4924" s="2">
        <v>140143</v>
      </c>
      <c r="F4924" s="2">
        <v>140143</v>
      </c>
    </row>
    <row r="4925" spans="1:6" x14ac:dyDescent="0.25">
      <c r="A4925" s="104">
        <v>20029</v>
      </c>
      <c r="B4925" s="104" t="s">
        <v>947</v>
      </c>
      <c r="C4925" s="104" t="s">
        <v>14913</v>
      </c>
      <c r="D4925" s="104" t="s">
        <v>21614</v>
      </c>
      <c r="E4925" s="2">
        <v>2516</v>
      </c>
      <c r="F4925" s="2">
        <v>2516</v>
      </c>
    </row>
    <row r="4926" spans="1:6" x14ac:dyDescent="0.25">
      <c r="A4926" s="104">
        <v>22342</v>
      </c>
      <c r="B4926" s="104" t="s">
        <v>947</v>
      </c>
      <c r="C4926" s="104" t="s">
        <v>3781</v>
      </c>
      <c r="D4926" s="104" t="s">
        <v>3783</v>
      </c>
      <c r="E4926" s="2">
        <v>42671</v>
      </c>
      <c r="F4926" s="2">
        <v>42671</v>
      </c>
    </row>
    <row r="4927" spans="1:6" x14ac:dyDescent="0.25">
      <c r="A4927" s="104">
        <v>749729</v>
      </c>
      <c r="B4927" s="104" t="s">
        <v>947</v>
      </c>
      <c r="C4927" s="104" t="s">
        <v>16658</v>
      </c>
      <c r="D4927" s="104" t="s">
        <v>16660</v>
      </c>
      <c r="E4927" s="2">
        <v>2277</v>
      </c>
      <c r="F4927" s="2">
        <v>2277</v>
      </c>
    </row>
    <row r="4928" spans="1:6" x14ac:dyDescent="0.25">
      <c r="A4928" s="104">
        <v>696869</v>
      </c>
      <c r="B4928" s="104" t="s">
        <v>947</v>
      </c>
      <c r="C4928" s="104" t="s">
        <v>7285</v>
      </c>
      <c r="D4928" s="104" t="s">
        <v>7287</v>
      </c>
      <c r="E4928" s="2">
        <v>55053</v>
      </c>
      <c r="F4928" s="2">
        <v>55053</v>
      </c>
    </row>
    <row r="4929" spans="1:6" x14ac:dyDescent="0.25">
      <c r="A4929" s="104">
        <v>25185</v>
      </c>
      <c r="B4929" s="104" t="s">
        <v>947</v>
      </c>
      <c r="C4929" s="104" t="s">
        <v>4477</v>
      </c>
      <c r="D4929" s="104" t="s">
        <v>4479</v>
      </c>
      <c r="E4929" s="2">
        <v>92092</v>
      </c>
      <c r="F4929" s="2">
        <v>92092</v>
      </c>
    </row>
    <row r="4930" spans="1:6" x14ac:dyDescent="0.25">
      <c r="A4930" s="104">
        <v>610735</v>
      </c>
      <c r="B4930" s="104" t="s">
        <v>947</v>
      </c>
      <c r="C4930" s="104" t="s">
        <v>11259</v>
      </c>
      <c r="D4930" s="104" t="s">
        <v>11261</v>
      </c>
      <c r="E4930" s="2">
        <v>13790</v>
      </c>
      <c r="F4930" s="2">
        <v>13790</v>
      </c>
    </row>
    <row r="4931" spans="1:6" x14ac:dyDescent="0.25">
      <c r="A4931" s="104">
        <v>25189</v>
      </c>
      <c r="B4931" s="104" t="s">
        <v>947</v>
      </c>
      <c r="C4931" s="104" t="s">
        <v>14437</v>
      </c>
      <c r="D4931" s="104" t="s">
        <v>14439</v>
      </c>
      <c r="E4931" s="2">
        <v>4740</v>
      </c>
      <c r="F4931" s="2">
        <v>4740</v>
      </c>
    </row>
    <row r="4932" spans="1:6" x14ac:dyDescent="0.25">
      <c r="A4932" s="104">
        <v>21390</v>
      </c>
      <c r="B4932" s="104" t="s">
        <v>947</v>
      </c>
      <c r="C4932" s="104" t="s">
        <v>3450</v>
      </c>
      <c r="D4932" s="104" t="s">
        <v>3452</v>
      </c>
      <c r="E4932" s="2">
        <v>139248</v>
      </c>
      <c r="F4932" s="2">
        <v>139248</v>
      </c>
    </row>
    <row r="4933" spans="1:6" x14ac:dyDescent="0.25">
      <c r="A4933" s="104">
        <v>25741</v>
      </c>
      <c r="B4933" s="104" t="s">
        <v>947</v>
      </c>
      <c r="C4933" s="104" t="s">
        <v>8317</v>
      </c>
      <c r="D4933" s="104" t="s">
        <v>8319</v>
      </c>
      <c r="E4933" s="2">
        <v>88923</v>
      </c>
      <c r="F4933" s="2">
        <v>88923</v>
      </c>
    </row>
    <row r="4934" spans="1:6" x14ac:dyDescent="0.25">
      <c r="A4934" s="104">
        <v>23154</v>
      </c>
      <c r="B4934" s="104" t="s">
        <v>947</v>
      </c>
      <c r="C4934" s="104" t="s">
        <v>4591</v>
      </c>
      <c r="D4934" s="104" t="s">
        <v>4593</v>
      </c>
      <c r="E4934" s="2">
        <v>124655</v>
      </c>
      <c r="F4934" s="2">
        <v>124655</v>
      </c>
    </row>
    <row r="4935" spans="1:6" x14ac:dyDescent="0.25">
      <c r="A4935" s="104">
        <v>23160</v>
      </c>
      <c r="B4935" s="104" t="s">
        <v>947</v>
      </c>
      <c r="C4935" s="104" t="s">
        <v>22838</v>
      </c>
      <c r="D4935" s="104" t="s">
        <v>22839</v>
      </c>
      <c r="E4935" s="2">
        <v>65</v>
      </c>
      <c r="F4935" s="2">
        <v>65</v>
      </c>
    </row>
    <row r="4936" spans="1:6" x14ac:dyDescent="0.25">
      <c r="A4936" s="104">
        <v>23161</v>
      </c>
      <c r="B4936" s="104" t="s">
        <v>947</v>
      </c>
      <c r="C4936" s="104" t="s">
        <v>10064</v>
      </c>
      <c r="D4936" s="104" t="s">
        <v>10066</v>
      </c>
      <c r="E4936" s="2">
        <v>7911</v>
      </c>
      <c r="F4936" s="2">
        <v>7911</v>
      </c>
    </row>
    <row r="4937" spans="1:6" x14ac:dyDescent="0.25">
      <c r="A4937" s="104">
        <v>23158</v>
      </c>
      <c r="B4937" s="104" t="s">
        <v>947</v>
      </c>
      <c r="C4937" s="104" t="s">
        <v>3588</v>
      </c>
      <c r="D4937" s="104" t="s">
        <v>3590</v>
      </c>
      <c r="E4937" s="2">
        <v>139931</v>
      </c>
      <c r="F4937" s="2">
        <v>139931</v>
      </c>
    </row>
    <row r="4938" spans="1:6" x14ac:dyDescent="0.25">
      <c r="A4938" s="104">
        <v>23159</v>
      </c>
      <c r="B4938" s="104" t="s">
        <v>947</v>
      </c>
      <c r="C4938" s="104" t="s">
        <v>9351</v>
      </c>
      <c r="D4938" s="104" t="s">
        <v>9353</v>
      </c>
      <c r="E4938" s="2">
        <v>25507</v>
      </c>
      <c r="F4938" s="2">
        <v>25507</v>
      </c>
    </row>
    <row r="4939" spans="1:6" x14ac:dyDescent="0.25">
      <c r="A4939" s="104">
        <v>22889</v>
      </c>
      <c r="B4939" s="104" t="s">
        <v>947</v>
      </c>
      <c r="C4939" s="104" t="s">
        <v>4492</v>
      </c>
      <c r="D4939" s="104" t="s">
        <v>4494</v>
      </c>
      <c r="E4939" s="2">
        <v>69151</v>
      </c>
      <c r="F4939" s="2">
        <v>69151</v>
      </c>
    </row>
    <row r="4940" spans="1:6" x14ac:dyDescent="0.25">
      <c r="A4940" s="104">
        <v>26457</v>
      </c>
      <c r="B4940" s="104" t="s">
        <v>947</v>
      </c>
      <c r="C4940" s="104" t="s">
        <v>12730</v>
      </c>
      <c r="D4940" s="104" t="s">
        <v>12732</v>
      </c>
      <c r="E4940" s="2">
        <v>9835</v>
      </c>
      <c r="F4940" s="2">
        <v>9835</v>
      </c>
    </row>
    <row r="4941" spans="1:6" x14ac:dyDescent="0.25">
      <c r="A4941" s="104">
        <v>204936</v>
      </c>
      <c r="B4941" s="104" t="s">
        <v>947</v>
      </c>
      <c r="C4941" s="104" t="s">
        <v>2030</v>
      </c>
      <c r="D4941" s="104" t="s">
        <v>2032</v>
      </c>
      <c r="E4941" s="2">
        <v>316857</v>
      </c>
      <c r="F4941" s="2">
        <v>316857</v>
      </c>
    </row>
    <row r="4942" spans="1:6" x14ac:dyDescent="0.25">
      <c r="A4942" s="104">
        <v>676309</v>
      </c>
      <c r="B4942" s="104" t="s">
        <v>947</v>
      </c>
      <c r="C4942" s="104" t="s">
        <v>4775</v>
      </c>
      <c r="D4942" s="104" t="s">
        <v>4777</v>
      </c>
      <c r="E4942" s="2">
        <v>107458</v>
      </c>
      <c r="F4942" s="2">
        <v>107458</v>
      </c>
    </row>
    <row r="4943" spans="1:6" x14ac:dyDescent="0.25">
      <c r="A4943" s="104">
        <v>711042</v>
      </c>
      <c r="B4943" s="104" t="s">
        <v>947</v>
      </c>
      <c r="C4943" s="104" t="s">
        <v>15434</v>
      </c>
      <c r="D4943" s="104" t="s">
        <v>22136</v>
      </c>
      <c r="E4943" s="2">
        <v>0</v>
      </c>
      <c r="F4943" s="2">
        <v>0</v>
      </c>
    </row>
    <row r="4944" spans="1:6" x14ac:dyDescent="0.25">
      <c r="A4944" s="104">
        <v>26458</v>
      </c>
      <c r="B4944" s="104" t="s">
        <v>947</v>
      </c>
      <c r="C4944" s="104" t="s">
        <v>14267</v>
      </c>
      <c r="D4944" s="104" t="s">
        <v>22137</v>
      </c>
      <c r="E4944" s="2">
        <v>15019</v>
      </c>
      <c r="F4944" s="2">
        <v>15019</v>
      </c>
    </row>
    <row r="4945" spans="1:6" x14ac:dyDescent="0.25">
      <c r="A4945" s="104">
        <v>609167</v>
      </c>
      <c r="B4945" s="104" t="s">
        <v>947</v>
      </c>
      <c r="C4945" s="104" t="s">
        <v>2894</v>
      </c>
      <c r="D4945" s="104" t="s">
        <v>22138</v>
      </c>
      <c r="E4945" s="2">
        <v>270927</v>
      </c>
      <c r="F4945" s="2">
        <v>270927</v>
      </c>
    </row>
    <row r="4946" spans="1:6" x14ac:dyDescent="0.25">
      <c r="A4946" s="104">
        <v>24184</v>
      </c>
      <c r="B4946" s="104" t="s">
        <v>947</v>
      </c>
      <c r="C4946" s="104" t="s">
        <v>6463</v>
      </c>
      <c r="D4946" s="104" t="s">
        <v>21933</v>
      </c>
      <c r="E4946" s="2">
        <v>67377</v>
      </c>
      <c r="F4946" s="2">
        <v>67377</v>
      </c>
    </row>
    <row r="4947" spans="1:6" x14ac:dyDescent="0.25">
      <c r="A4947" s="104">
        <v>24160</v>
      </c>
      <c r="B4947" s="104" t="s">
        <v>947</v>
      </c>
      <c r="C4947" s="104" t="s">
        <v>8854</v>
      </c>
      <c r="D4947" s="104" t="s">
        <v>8856</v>
      </c>
      <c r="E4947" s="2">
        <v>21017</v>
      </c>
      <c r="F4947" s="2">
        <v>21017</v>
      </c>
    </row>
    <row r="4948" spans="1:6" x14ac:dyDescent="0.25">
      <c r="A4948" s="104">
        <v>19891</v>
      </c>
      <c r="B4948" s="104" t="s">
        <v>947</v>
      </c>
      <c r="C4948" s="104" t="s">
        <v>9108</v>
      </c>
      <c r="D4948" s="104" t="s">
        <v>22840</v>
      </c>
      <c r="E4948" s="2">
        <v>0</v>
      </c>
      <c r="F4948" s="2">
        <v>0</v>
      </c>
    </row>
    <row r="4949" spans="1:6" x14ac:dyDescent="0.25">
      <c r="A4949" s="104">
        <v>19889</v>
      </c>
      <c r="B4949" s="104" t="s">
        <v>947</v>
      </c>
      <c r="C4949" s="104" t="s">
        <v>15183</v>
      </c>
      <c r="D4949" s="104" t="s">
        <v>15185</v>
      </c>
      <c r="E4949" s="2">
        <v>0</v>
      </c>
      <c r="F4949" s="2">
        <v>0</v>
      </c>
    </row>
    <row r="4950" spans="1:6" x14ac:dyDescent="0.25">
      <c r="A4950" s="104">
        <v>25701</v>
      </c>
      <c r="B4950" s="104" t="s">
        <v>947</v>
      </c>
      <c r="C4950" s="104" t="s">
        <v>15501</v>
      </c>
      <c r="D4950" s="104" t="s">
        <v>15503</v>
      </c>
      <c r="E4950" s="2">
        <v>6646</v>
      </c>
      <c r="F4950" s="2">
        <v>6646</v>
      </c>
    </row>
    <row r="4951" spans="1:6" x14ac:dyDescent="0.25">
      <c r="A4951" s="104">
        <v>222715</v>
      </c>
      <c r="B4951" s="104" t="s">
        <v>947</v>
      </c>
      <c r="C4951" s="104" t="s">
        <v>13877</v>
      </c>
      <c r="D4951" s="104" t="s">
        <v>13879</v>
      </c>
      <c r="E4951" s="2">
        <v>9725</v>
      </c>
      <c r="F4951" s="2">
        <v>9725</v>
      </c>
    </row>
    <row r="4952" spans="1:6" x14ac:dyDescent="0.25">
      <c r="A4952" s="104">
        <v>27849</v>
      </c>
      <c r="B4952" s="104" t="s">
        <v>947</v>
      </c>
      <c r="C4952" s="104" t="s">
        <v>6175</v>
      </c>
      <c r="D4952" s="104" t="s">
        <v>6177</v>
      </c>
      <c r="E4952" s="2">
        <v>42101</v>
      </c>
      <c r="F4952" s="2">
        <v>42101</v>
      </c>
    </row>
    <row r="4953" spans="1:6" x14ac:dyDescent="0.25">
      <c r="A4953" s="104">
        <v>27846</v>
      </c>
      <c r="B4953" s="104" t="s">
        <v>947</v>
      </c>
      <c r="C4953" s="104" t="s">
        <v>2702</v>
      </c>
      <c r="D4953" s="104" t="s">
        <v>2704</v>
      </c>
      <c r="E4953" s="2">
        <v>201530</v>
      </c>
      <c r="F4953" s="2">
        <v>201530</v>
      </c>
    </row>
    <row r="4954" spans="1:6" x14ac:dyDescent="0.25">
      <c r="A4954" s="104">
        <v>27848</v>
      </c>
      <c r="B4954" s="104" t="s">
        <v>947</v>
      </c>
      <c r="C4954" s="104" t="s">
        <v>16108</v>
      </c>
      <c r="D4954" s="104" t="s">
        <v>16110</v>
      </c>
      <c r="E4954" s="2">
        <v>2363</v>
      </c>
      <c r="F4954" s="2">
        <v>2363</v>
      </c>
    </row>
    <row r="4955" spans="1:6" x14ac:dyDescent="0.25">
      <c r="A4955" s="104">
        <v>26826</v>
      </c>
      <c r="B4955" s="104" t="s">
        <v>947</v>
      </c>
      <c r="C4955" s="104" t="s">
        <v>5896</v>
      </c>
      <c r="D4955" s="104" t="s">
        <v>5898</v>
      </c>
      <c r="E4955" s="2">
        <v>146644</v>
      </c>
      <c r="F4955" s="2">
        <v>146644</v>
      </c>
    </row>
    <row r="4956" spans="1:6" x14ac:dyDescent="0.25">
      <c r="A4956" s="104">
        <v>24826</v>
      </c>
      <c r="B4956" s="104" t="s">
        <v>947</v>
      </c>
      <c r="C4956" s="104" t="s">
        <v>1757</v>
      </c>
      <c r="D4956" s="104" t="s">
        <v>1759</v>
      </c>
      <c r="E4956" s="2">
        <v>453213</v>
      </c>
      <c r="F4956" s="2">
        <v>453213</v>
      </c>
    </row>
    <row r="4957" spans="1:6" x14ac:dyDescent="0.25">
      <c r="A4957" s="104">
        <v>23260</v>
      </c>
      <c r="B4957" s="104" t="s">
        <v>947</v>
      </c>
      <c r="C4957" s="104" t="s">
        <v>3354</v>
      </c>
      <c r="D4957" s="104" t="s">
        <v>3356</v>
      </c>
      <c r="E4957" s="2">
        <v>133829</v>
      </c>
      <c r="F4957" s="2">
        <v>133829</v>
      </c>
    </row>
    <row r="4958" spans="1:6" x14ac:dyDescent="0.25">
      <c r="A4958" s="104">
        <v>792108</v>
      </c>
      <c r="B4958" s="104" t="s">
        <v>947</v>
      </c>
      <c r="C4958" s="104" t="s">
        <v>2492</v>
      </c>
      <c r="D4958" s="104" t="s">
        <v>2494</v>
      </c>
      <c r="E4958" s="2">
        <v>19845</v>
      </c>
      <c r="F4958" s="2">
        <v>19845</v>
      </c>
    </row>
    <row r="4959" spans="1:6" x14ac:dyDescent="0.25">
      <c r="A4959" s="104">
        <v>585451</v>
      </c>
      <c r="B4959" s="104" t="s">
        <v>947</v>
      </c>
      <c r="C4959" s="104" t="s">
        <v>14006</v>
      </c>
      <c r="D4959" s="104" t="s">
        <v>14008</v>
      </c>
      <c r="E4959" s="2">
        <v>5791</v>
      </c>
      <c r="F4959" s="2">
        <v>5791</v>
      </c>
    </row>
    <row r="4960" spans="1:6" x14ac:dyDescent="0.25">
      <c r="A4960" s="104">
        <v>26114</v>
      </c>
      <c r="B4960" s="104" t="s">
        <v>947</v>
      </c>
      <c r="C4960" s="104" t="s">
        <v>2009</v>
      </c>
      <c r="D4960" s="104" t="s">
        <v>2011</v>
      </c>
      <c r="E4960" s="2">
        <v>323180</v>
      </c>
      <c r="F4960" s="2">
        <v>323180</v>
      </c>
    </row>
    <row r="4961" spans="1:6" x14ac:dyDescent="0.25">
      <c r="A4961" s="104">
        <v>747311</v>
      </c>
      <c r="B4961" s="104" t="s">
        <v>947</v>
      </c>
      <c r="C4961" s="104" t="s">
        <v>17131</v>
      </c>
      <c r="D4961" s="104" t="s">
        <v>17133</v>
      </c>
      <c r="E4961" s="2">
        <v>6221</v>
      </c>
      <c r="F4961" s="2">
        <v>6221</v>
      </c>
    </row>
    <row r="4962" spans="1:6" x14ac:dyDescent="0.25">
      <c r="A4962" s="104">
        <v>495771</v>
      </c>
      <c r="B4962" s="104" t="s">
        <v>947</v>
      </c>
      <c r="C4962" s="104" t="s">
        <v>8296</v>
      </c>
      <c r="D4962" s="104" t="s">
        <v>8298</v>
      </c>
      <c r="E4962" s="2">
        <v>16332</v>
      </c>
      <c r="F4962" s="2">
        <v>16332</v>
      </c>
    </row>
    <row r="4963" spans="1:6" x14ac:dyDescent="0.25">
      <c r="A4963" s="104">
        <v>26121</v>
      </c>
      <c r="B4963" s="104" t="s">
        <v>947</v>
      </c>
      <c r="C4963" s="104" t="s">
        <v>15684</v>
      </c>
      <c r="D4963" s="104" t="s">
        <v>15686</v>
      </c>
      <c r="E4963" s="2">
        <v>3890</v>
      </c>
      <c r="F4963" s="2">
        <v>3890</v>
      </c>
    </row>
    <row r="4964" spans="1:6" x14ac:dyDescent="0.25">
      <c r="A4964" s="104">
        <v>26115</v>
      </c>
      <c r="B4964" s="104" t="s">
        <v>947</v>
      </c>
      <c r="C4964" s="104" t="s">
        <v>12916</v>
      </c>
      <c r="D4964" s="104" t="s">
        <v>12918</v>
      </c>
      <c r="E4964" s="2">
        <v>5248</v>
      </c>
      <c r="F4964" s="2">
        <v>5248</v>
      </c>
    </row>
    <row r="4965" spans="1:6" x14ac:dyDescent="0.25">
      <c r="A4965" s="104">
        <v>680336</v>
      </c>
      <c r="B4965" s="104" t="s">
        <v>947</v>
      </c>
      <c r="C4965" s="104" t="s">
        <v>11256</v>
      </c>
      <c r="D4965" s="104" t="s">
        <v>11258</v>
      </c>
      <c r="E4965" s="2">
        <v>9222</v>
      </c>
      <c r="F4965" s="2">
        <v>9222</v>
      </c>
    </row>
    <row r="4966" spans="1:6" x14ac:dyDescent="0.25">
      <c r="A4966" s="104">
        <v>22827</v>
      </c>
      <c r="B4966" s="104" t="s">
        <v>947</v>
      </c>
      <c r="C4966" s="104" t="s">
        <v>5207</v>
      </c>
      <c r="D4966" s="104" t="s">
        <v>5209</v>
      </c>
      <c r="E4966" s="2">
        <v>75622</v>
      </c>
      <c r="F4966" s="2">
        <v>75622</v>
      </c>
    </row>
    <row r="4967" spans="1:6" x14ac:dyDescent="0.25">
      <c r="A4967" s="104">
        <v>22838</v>
      </c>
      <c r="B4967" s="104" t="s">
        <v>947</v>
      </c>
      <c r="C4967" s="104" t="s">
        <v>10261</v>
      </c>
      <c r="D4967" s="104" t="s">
        <v>10263</v>
      </c>
      <c r="E4967" s="2">
        <v>11040</v>
      </c>
      <c r="F4967" s="2">
        <v>11040</v>
      </c>
    </row>
    <row r="4968" spans="1:6" x14ac:dyDescent="0.25">
      <c r="A4968" s="104">
        <v>189433</v>
      </c>
      <c r="B4968" s="104" t="s">
        <v>947</v>
      </c>
      <c r="C4968" s="104" t="s">
        <v>13115</v>
      </c>
      <c r="D4968" s="104" t="s">
        <v>13117</v>
      </c>
      <c r="E4968" s="2">
        <v>4630</v>
      </c>
      <c r="F4968" s="2">
        <v>4630</v>
      </c>
    </row>
    <row r="4969" spans="1:6" x14ac:dyDescent="0.25">
      <c r="A4969" s="104">
        <v>602851</v>
      </c>
      <c r="B4969" s="104" t="s">
        <v>947</v>
      </c>
      <c r="C4969" s="104" t="s">
        <v>15323</v>
      </c>
      <c r="D4969" s="104" t="s">
        <v>15325</v>
      </c>
      <c r="E4969" s="2">
        <v>6508</v>
      </c>
      <c r="F4969" s="2">
        <v>6508</v>
      </c>
    </row>
    <row r="4970" spans="1:6" x14ac:dyDescent="0.25">
      <c r="A4970" s="104">
        <v>25997</v>
      </c>
      <c r="B4970" s="104" t="s">
        <v>947</v>
      </c>
      <c r="C4970" s="104" t="s">
        <v>8185</v>
      </c>
      <c r="D4970" s="104" t="s">
        <v>8187</v>
      </c>
      <c r="E4970" s="2">
        <v>16928</v>
      </c>
      <c r="F4970" s="2">
        <v>16928</v>
      </c>
    </row>
    <row r="4971" spans="1:6" x14ac:dyDescent="0.25">
      <c r="A4971" s="104">
        <v>26072</v>
      </c>
      <c r="B4971" s="104" t="s">
        <v>947</v>
      </c>
      <c r="C4971" s="104" t="s">
        <v>5911</v>
      </c>
      <c r="D4971" s="104" t="s">
        <v>5913</v>
      </c>
      <c r="E4971" s="2">
        <v>102856</v>
      </c>
      <c r="F4971" s="2">
        <v>102856</v>
      </c>
    </row>
    <row r="4972" spans="1:6" x14ac:dyDescent="0.25">
      <c r="A4972" s="104">
        <v>560883</v>
      </c>
      <c r="B4972" s="104" t="s">
        <v>947</v>
      </c>
      <c r="C4972" s="104" t="s">
        <v>3342</v>
      </c>
      <c r="D4972" s="104" t="s">
        <v>3344</v>
      </c>
      <c r="E4972" s="2">
        <v>176144</v>
      </c>
      <c r="F4972" s="2">
        <v>176144</v>
      </c>
    </row>
    <row r="4973" spans="1:6" x14ac:dyDescent="0.25">
      <c r="A4973" s="104">
        <v>608419</v>
      </c>
      <c r="B4973" s="104" t="s">
        <v>947</v>
      </c>
      <c r="C4973" s="104" t="s">
        <v>14030</v>
      </c>
      <c r="D4973" s="104" t="s">
        <v>14032</v>
      </c>
      <c r="E4973" s="2">
        <v>8008</v>
      </c>
      <c r="F4973" s="2">
        <v>8008</v>
      </c>
    </row>
    <row r="4974" spans="1:6" x14ac:dyDescent="0.25">
      <c r="A4974" s="104">
        <v>22869</v>
      </c>
      <c r="B4974" s="104" t="s">
        <v>947</v>
      </c>
      <c r="C4974" s="104" t="s">
        <v>2417</v>
      </c>
      <c r="D4974" s="104" t="s">
        <v>2419</v>
      </c>
      <c r="E4974" s="2">
        <v>154751</v>
      </c>
      <c r="F4974" s="2">
        <v>154751</v>
      </c>
    </row>
    <row r="4975" spans="1:6" x14ac:dyDescent="0.25">
      <c r="A4975" s="104">
        <v>457071</v>
      </c>
      <c r="B4975" s="104" t="s">
        <v>947</v>
      </c>
      <c r="C4975" s="104" t="s">
        <v>21989</v>
      </c>
      <c r="D4975" s="104" t="s">
        <v>21990</v>
      </c>
      <c r="E4975" s="2">
        <v>8010</v>
      </c>
      <c r="F4975" s="2">
        <v>8010</v>
      </c>
    </row>
    <row r="4976" spans="1:6" x14ac:dyDescent="0.25">
      <c r="A4976" s="104">
        <v>25418</v>
      </c>
      <c r="B4976" s="104" t="s">
        <v>947</v>
      </c>
      <c r="C4976" s="104" t="s">
        <v>5495</v>
      </c>
      <c r="D4976" s="104" t="s">
        <v>21991</v>
      </c>
      <c r="E4976" s="2">
        <v>134352</v>
      </c>
      <c r="F4976" s="2">
        <v>134352</v>
      </c>
    </row>
    <row r="4977" spans="1:6" x14ac:dyDescent="0.25">
      <c r="A4977" s="104">
        <v>24037</v>
      </c>
      <c r="B4977" s="104" t="s">
        <v>947</v>
      </c>
      <c r="C4977" s="104" t="s">
        <v>14821</v>
      </c>
      <c r="D4977" s="104" t="s">
        <v>14823</v>
      </c>
      <c r="E4977" s="2">
        <v>11304</v>
      </c>
      <c r="F4977" s="2">
        <v>11304</v>
      </c>
    </row>
    <row r="4978" spans="1:6" x14ac:dyDescent="0.25">
      <c r="A4978" s="104">
        <v>711922</v>
      </c>
      <c r="B4978" s="104" t="s">
        <v>947</v>
      </c>
      <c r="C4978" s="104" t="s">
        <v>7079</v>
      </c>
      <c r="D4978" s="104" t="s">
        <v>7081</v>
      </c>
      <c r="E4978" s="2">
        <v>16076</v>
      </c>
      <c r="F4978" s="2">
        <v>16076</v>
      </c>
    </row>
    <row r="4979" spans="1:6" x14ac:dyDescent="0.25">
      <c r="A4979" s="104">
        <v>884775</v>
      </c>
      <c r="B4979" s="104" t="s">
        <v>947</v>
      </c>
      <c r="C4979" s="104" t="s">
        <v>22848</v>
      </c>
      <c r="D4979" s="104" t="s">
        <v>22849</v>
      </c>
      <c r="E4979" s="2">
        <v>8561</v>
      </c>
      <c r="F4979" s="2">
        <v>8561</v>
      </c>
    </row>
    <row r="4980" spans="1:6" x14ac:dyDescent="0.25">
      <c r="A4980" s="104">
        <v>455147</v>
      </c>
      <c r="B4980" s="104" t="s">
        <v>947</v>
      </c>
      <c r="C4980" s="104" t="s">
        <v>7747</v>
      </c>
      <c r="D4980" s="104" t="s">
        <v>7749</v>
      </c>
      <c r="E4980" s="2">
        <v>23820</v>
      </c>
      <c r="F4980" s="2">
        <v>23820</v>
      </c>
    </row>
    <row r="4981" spans="1:6" x14ac:dyDescent="0.25">
      <c r="A4981" s="104">
        <v>24031</v>
      </c>
      <c r="B4981" s="104" t="s">
        <v>947</v>
      </c>
      <c r="C4981" s="104" t="s">
        <v>2291</v>
      </c>
      <c r="D4981" s="104" t="s">
        <v>2293</v>
      </c>
      <c r="E4981" s="2">
        <v>306232</v>
      </c>
      <c r="F4981" s="2">
        <v>306232</v>
      </c>
    </row>
    <row r="4982" spans="1:6" x14ac:dyDescent="0.25">
      <c r="A4982" s="104">
        <v>24030</v>
      </c>
      <c r="B4982" s="104" t="s">
        <v>947</v>
      </c>
      <c r="C4982" s="104" t="s">
        <v>5024</v>
      </c>
      <c r="D4982" s="104" t="s">
        <v>5026</v>
      </c>
      <c r="E4982" s="2">
        <v>65786</v>
      </c>
      <c r="F4982" s="2">
        <v>65786</v>
      </c>
    </row>
    <row r="4983" spans="1:6" x14ac:dyDescent="0.25">
      <c r="A4983" s="104">
        <v>24022</v>
      </c>
      <c r="B4983" s="104" t="s">
        <v>947</v>
      </c>
      <c r="C4983" s="104" t="s">
        <v>8476</v>
      </c>
      <c r="D4983" s="104" t="s">
        <v>8478</v>
      </c>
      <c r="E4983" s="2">
        <v>37382</v>
      </c>
      <c r="F4983" s="2">
        <v>37382</v>
      </c>
    </row>
    <row r="4984" spans="1:6" x14ac:dyDescent="0.25">
      <c r="A4984" s="104">
        <v>24023</v>
      </c>
      <c r="B4984" s="104" t="s">
        <v>947</v>
      </c>
      <c r="C4984" s="104" t="s">
        <v>21886</v>
      </c>
      <c r="D4984" s="104" t="s">
        <v>21887</v>
      </c>
      <c r="E4984" s="2">
        <v>12262</v>
      </c>
      <c r="F4984" s="2">
        <v>12262</v>
      </c>
    </row>
    <row r="4985" spans="1:6" x14ac:dyDescent="0.25">
      <c r="A4985" s="104">
        <v>782123</v>
      </c>
      <c r="B4985" s="104" t="s">
        <v>947</v>
      </c>
      <c r="C4985" s="104" t="s">
        <v>14563</v>
      </c>
      <c r="D4985" s="104" t="s">
        <v>14565</v>
      </c>
      <c r="E4985" s="2">
        <v>4256</v>
      </c>
      <c r="F4985" s="2">
        <v>4256</v>
      </c>
    </row>
    <row r="4986" spans="1:6" x14ac:dyDescent="0.25">
      <c r="A4986" s="104">
        <v>24032</v>
      </c>
      <c r="B4986" s="104" t="s">
        <v>947</v>
      </c>
      <c r="C4986" s="104" t="s">
        <v>9270</v>
      </c>
      <c r="D4986" s="104" t="s">
        <v>9272</v>
      </c>
      <c r="E4986" s="2">
        <v>11712</v>
      </c>
      <c r="F4986" s="2">
        <v>11712</v>
      </c>
    </row>
    <row r="4987" spans="1:6" x14ac:dyDescent="0.25">
      <c r="A4987" s="104">
        <v>24024</v>
      </c>
      <c r="B4987" s="104" t="s">
        <v>947</v>
      </c>
      <c r="C4987" s="104" t="s">
        <v>13211</v>
      </c>
      <c r="D4987" s="104" t="s">
        <v>13213</v>
      </c>
      <c r="E4987" s="2">
        <v>6872</v>
      </c>
      <c r="F4987" s="2">
        <v>6872</v>
      </c>
    </row>
    <row r="4988" spans="1:6" x14ac:dyDescent="0.25">
      <c r="A4988" s="104">
        <v>24025</v>
      </c>
      <c r="B4988" s="104" t="s">
        <v>947</v>
      </c>
      <c r="C4988" s="104" t="s">
        <v>10885</v>
      </c>
      <c r="D4988" s="104" t="s">
        <v>10887</v>
      </c>
      <c r="E4988" s="2">
        <v>25376</v>
      </c>
      <c r="F4988" s="2">
        <v>25376</v>
      </c>
    </row>
    <row r="4989" spans="1:6" x14ac:dyDescent="0.25">
      <c r="A4989" s="104">
        <v>24038</v>
      </c>
      <c r="B4989" s="104" t="s">
        <v>947</v>
      </c>
      <c r="C4989" s="104" t="s">
        <v>7384</v>
      </c>
      <c r="D4989" s="104" t="s">
        <v>7386</v>
      </c>
      <c r="E4989" s="2">
        <v>14047</v>
      </c>
      <c r="F4989" s="2">
        <v>14047</v>
      </c>
    </row>
    <row r="4990" spans="1:6" x14ac:dyDescent="0.25">
      <c r="A4990" s="104">
        <v>24027</v>
      </c>
      <c r="B4990" s="104" t="s">
        <v>947</v>
      </c>
      <c r="C4990" s="104" t="s">
        <v>6690</v>
      </c>
      <c r="D4990" s="104" t="s">
        <v>6692</v>
      </c>
      <c r="E4990" s="2">
        <v>68123</v>
      </c>
      <c r="F4990" s="2">
        <v>68123</v>
      </c>
    </row>
    <row r="4991" spans="1:6" x14ac:dyDescent="0.25">
      <c r="A4991" s="104">
        <v>184267</v>
      </c>
      <c r="B4991" s="104" t="s">
        <v>947</v>
      </c>
      <c r="C4991" s="104" t="s">
        <v>13057</v>
      </c>
      <c r="D4991" s="104" t="s">
        <v>13059</v>
      </c>
      <c r="E4991" s="2">
        <v>15688</v>
      </c>
      <c r="F4991" s="2">
        <v>15688</v>
      </c>
    </row>
    <row r="4992" spans="1:6" x14ac:dyDescent="0.25">
      <c r="A4992" s="104">
        <v>27446</v>
      </c>
      <c r="B4992" s="104" t="s">
        <v>947</v>
      </c>
      <c r="C4992" s="104" t="s">
        <v>4234</v>
      </c>
      <c r="D4992" s="104" t="s">
        <v>4236</v>
      </c>
      <c r="E4992" s="2">
        <v>125746</v>
      </c>
      <c r="F4992" s="2">
        <v>125746</v>
      </c>
    </row>
    <row r="4993" spans="1:6" x14ac:dyDescent="0.25">
      <c r="A4993" s="104">
        <v>580657</v>
      </c>
      <c r="B4993" s="104" t="s">
        <v>947</v>
      </c>
      <c r="C4993" s="104" t="s">
        <v>18668</v>
      </c>
      <c r="D4993" s="104" t="s">
        <v>18669</v>
      </c>
      <c r="E4993" s="2">
        <v>1681</v>
      </c>
      <c r="F4993" s="2">
        <v>1681</v>
      </c>
    </row>
    <row r="4994" spans="1:6" x14ac:dyDescent="0.25">
      <c r="A4994" s="104">
        <v>578813</v>
      </c>
      <c r="B4994" s="104" t="s">
        <v>947</v>
      </c>
      <c r="C4994" s="104" t="s">
        <v>13492</v>
      </c>
      <c r="D4994" s="104" t="s">
        <v>13494</v>
      </c>
      <c r="E4994" s="2">
        <v>18949</v>
      </c>
      <c r="F4994" s="2">
        <v>18949</v>
      </c>
    </row>
    <row r="4995" spans="1:6" x14ac:dyDescent="0.25">
      <c r="A4995" s="104">
        <v>22378</v>
      </c>
      <c r="B4995" s="104" t="s">
        <v>947</v>
      </c>
      <c r="C4995" s="104" t="s">
        <v>13871</v>
      </c>
      <c r="D4995" s="104" t="s">
        <v>21747</v>
      </c>
      <c r="E4995" s="2">
        <v>5927</v>
      </c>
      <c r="F4995" s="2">
        <v>5927</v>
      </c>
    </row>
    <row r="4996" spans="1:6" x14ac:dyDescent="0.25">
      <c r="A4996" s="104">
        <v>22379</v>
      </c>
      <c r="B4996" s="104" t="s">
        <v>947</v>
      </c>
      <c r="C4996" s="104" t="s">
        <v>18906</v>
      </c>
      <c r="D4996" s="104" t="s">
        <v>21748</v>
      </c>
      <c r="E4996" s="2">
        <v>25962</v>
      </c>
      <c r="F4996" s="2">
        <v>25962</v>
      </c>
    </row>
    <row r="4997" spans="1:6" x14ac:dyDescent="0.25">
      <c r="A4997" s="104">
        <v>458088</v>
      </c>
      <c r="B4997" s="104" t="s">
        <v>947</v>
      </c>
      <c r="C4997" s="104" t="s">
        <v>7001</v>
      </c>
      <c r="D4997" s="104" t="s">
        <v>22850</v>
      </c>
      <c r="E4997" s="2">
        <v>57404</v>
      </c>
      <c r="F4997" s="2">
        <v>57404</v>
      </c>
    </row>
    <row r="4998" spans="1:6" x14ac:dyDescent="0.25">
      <c r="A4998" s="104">
        <v>458461</v>
      </c>
      <c r="B4998" s="104" t="s">
        <v>947</v>
      </c>
      <c r="C4998" s="104" t="s">
        <v>9696</v>
      </c>
      <c r="D4998" s="104" t="s">
        <v>9698</v>
      </c>
      <c r="E4998" s="2">
        <v>20621</v>
      </c>
      <c r="F4998" s="2">
        <v>20621</v>
      </c>
    </row>
    <row r="4999" spans="1:6" x14ac:dyDescent="0.25">
      <c r="A4999" s="104">
        <v>455846</v>
      </c>
      <c r="B4999" s="104" t="s">
        <v>947</v>
      </c>
      <c r="C4999" s="104" t="s">
        <v>12594</v>
      </c>
      <c r="D4999" s="104" t="s">
        <v>12596</v>
      </c>
      <c r="E4999" s="2">
        <v>16030</v>
      </c>
      <c r="F4999" s="2">
        <v>16030</v>
      </c>
    </row>
    <row r="5000" spans="1:6" x14ac:dyDescent="0.25">
      <c r="A5000" s="104">
        <v>455865</v>
      </c>
      <c r="B5000" s="104" t="s">
        <v>947</v>
      </c>
      <c r="C5000" s="104" t="s">
        <v>11967</v>
      </c>
      <c r="D5000" s="104" t="s">
        <v>11969</v>
      </c>
      <c r="E5000" s="2">
        <v>12730</v>
      </c>
      <c r="F5000" s="2">
        <v>12730</v>
      </c>
    </row>
    <row r="5001" spans="1:6" x14ac:dyDescent="0.25">
      <c r="A5001" s="104">
        <v>752971</v>
      </c>
      <c r="B5001" s="104" t="s">
        <v>947</v>
      </c>
      <c r="C5001" s="104" t="s">
        <v>14632</v>
      </c>
      <c r="D5001" s="104" t="s">
        <v>21749</v>
      </c>
      <c r="E5001" s="2">
        <v>4594</v>
      </c>
      <c r="F5001" s="2">
        <v>4594</v>
      </c>
    </row>
    <row r="5002" spans="1:6" x14ac:dyDescent="0.25">
      <c r="A5002" s="104">
        <v>27663</v>
      </c>
      <c r="B5002" s="104" t="s">
        <v>947</v>
      </c>
      <c r="C5002" s="104" t="s">
        <v>10771</v>
      </c>
      <c r="D5002" s="104" t="s">
        <v>10773</v>
      </c>
      <c r="E5002" s="2">
        <v>26577</v>
      </c>
      <c r="F5002" s="2">
        <v>26577</v>
      </c>
    </row>
    <row r="5003" spans="1:6" x14ac:dyDescent="0.25">
      <c r="A5003" s="104">
        <v>21284</v>
      </c>
      <c r="B5003" s="104" t="s">
        <v>947</v>
      </c>
      <c r="C5003" s="104" t="s">
        <v>2318</v>
      </c>
      <c r="D5003" s="104" t="s">
        <v>2320</v>
      </c>
      <c r="E5003" s="2">
        <v>324805</v>
      </c>
      <c r="F5003" s="2">
        <v>324805</v>
      </c>
    </row>
    <row r="5004" spans="1:6" x14ac:dyDescent="0.25">
      <c r="A5004" s="104">
        <v>22362</v>
      </c>
      <c r="B5004" s="104" t="s">
        <v>947</v>
      </c>
      <c r="C5004" s="104" t="s">
        <v>8725</v>
      </c>
      <c r="D5004" s="104" t="s">
        <v>8727</v>
      </c>
      <c r="E5004" s="2">
        <v>37457</v>
      </c>
      <c r="F5004" s="2">
        <v>37457</v>
      </c>
    </row>
    <row r="5005" spans="1:6" x14ac:dyDescent="0.25">
      <c r="A5005" s="104">
        <v>26997</v>
      </c>
      <c r="B5005" s="104" t="s">
        <v>947</v>
      </c>
      <c r="C5005" s="104" t="s">
        <v>16897</v>
      </c>
      <c r="D5005" s="104" t="s">
        <v>16899</v>
      </c>
      <c r="E5005" s="2">
        <v>6970</v>
      </c>
      <c r="F5005" s="2">
        <v>6970</v>
      </c>
    </row>
    <row r="5006" spans="1:6" x14ac:dyDescent="0.25">
      <c r="A5006" s="104">
        <v>21019</v>
      </c>
      <c r="B5006" s="104" t="s">
        <v>947</v>
      </c>
      <c r="C5006" s="104" t="s">
        <v>8860</v>
      </c>
      <c r="D5006" s="104" t="s">
        <v>8862</v>
      </c>
      <c r="E5006" s="2">
        <v>19750</v>
      </c>
      <c r="F5006" s="2">
        <v>19750</v>
      </c>
    </row>
    <row r="5007" spans="1:6" x14ac:dyDescent="0.25">
      <c r="A5007" s="104">
        <v>214679</v>
      </c>
      <c r="B5007" s="104" t="s">
        <v>947</v>
      </c>
      <c r="C5007" s="104" t="s">
        <v>14675</v>
      </c>
      <c r="D5007" s="104" t="s">
        <v>14677</v>
      </c>
      <c r="E5007" s="2">
        <v>3184</v>
      </c>
      <c r="F5007" s="2">
        <v>3184</v>
      </c>
    </row>
    <row r="5008" spans="1:6" x14ac:dyDescent="0.25">
      <c r="A5008" s="104">
        <v>25419</v>
      </c>
      <c r="B5008" s="104" t="s">
        <v>947</v>
      </c>
      <c r="C5008" s="104" t="s">
        <v>5534</v>
      </c>
      <c r="D5008" s="104" t="s">
        <v>5536</v>
      </c>
      <c r="E5008" s="2">
        <v>149467</v>
      </c>
      <c r="F5008" s="2">
        <v>149467</v>
      </c>
    </row>
    <row r="5009" spans="1:6" x14ac:dyDescent="0.25">
      <c r="A5009" s="104">
        <v>21873</v>
      </c>
      <c r="B5009" s="104" t="s">
        <v>947</v>
      </c>
      <c r="C5009" s="104" t="s">
        <v>9519</v>
      </c>
      <c r="D5009" s="104" t="s">
        <v>9521</v>
      </c>
      <c r="E5009" s="2">
        <v>21426</v>
      </c>
      <c r="F5009" s="2">
        <v>21426</v>
      </c>
    </row>
    <row r="5010" spans="1:6" x14ac:dyDescent="0.25">
      <c r="A5010" s="104">
        <v>22028</v>
      </c>
      <c r="B5010" s="104" t="s">
        <v>947</v>
      </c>
      <c r="C5010" s="104" t="s">
        <v>4946</v>
      </c>
      <c r="D5010" s="104" t="s">
        <v>4948</v>
      </c>
      <c r="E5010" s="2">
        <v>80854</v>
      </c>
      <c r="F5010" s="2">
        <v>80854</v>
      </c>
    </row>
    <row r="5011" spans="1:6" x14ac:dyDescent="0.25">
      <c r="A5011" s="104">
        <v>578011</v>
      </c>
      <c r="B5011" s="104" t="s">
        <v>947</v>
      </c>
      <c r="C5011" s="104" t="s">
        <v>4685</v>
      </c>
      <c r="D5011" s="104" t="s">
        <v>4687</v>
      </c>
      <c r="E5011" s="2">
        <v>106978</v>
      </c>
      <c r="F5011" s="2">
        <v>106978</v>
      </c>
    </row>
    <row r="5012" spans="1:6" x14ac:dyDescent="0.25">
      <c r="A5012" s="104">
        <v>727410</v>
      </c>
      <c r="B5012" s="104" t="s">
        <v>947</v>
      </c>
      <c r="C5012" s="104" t="s">
        <v>14416</v>
      </c>
      <c r="D5012" s="104" t="s">
        <v>14418</v>
      </c>
      <c r="E5012" s="2">
        <v>2962</v>
      </c>
      <c r="F5012" s="2">
        <v>2962</v>
      </c>
    </row>
    <row r="5013" spans="1:6" x14ac:dyDescent="0.25">
      <c r="A5013" s="104">
        <v>27755</v>
      </c>
      <c r="B5013" s="104" t="s">
        <v>947</v>
      </c>
      <c r="C5013" s="104" t="s">
        <v>10082</v>
      </c>
      <c r="D5013" s="104" t="s">
        <v>10084</v>
      </c>
      <c r="E5013" s="2">
        <v>21682</v>
      </c>
      <c r="F5013" s="2">
        <v>21682</v>
      </c>
    </row>
    <row r="5014" spans="1:6" x14ac:dyDescent="0.25">
      <c r="A5014" s="104">
        <v>22227</v>
      </c>
      <c r="B5014" s="104" t="s">
        <v>947</v>
      </c>
      <c r="C5014" s="104" t="s">
        <v>5555</v>
      </c>
      <c r="D5014" s="104" t="s">
        <v>5557</v>
      </c>
      <c r="E5014" s="2">
        <v>93277</v>
      </c>
      <c r="F5014" s="2">
        <v>93277</v>
      </c>
    </row>
    <row r="5015" spans="1:6" x14ac:dyDescent="0.25">
      <c r="A5015" s="104">
        <v>23589</v>
      </c>
      <c r="B5015" s="104" t="s">
        <v>947</v>
      </c>
      <c r="C5015" s="104" t="s">
        <v>7028</v>
      </c>
      <c r="D5015" s="104" t="s">
        <v>7030</v>
      </c>
      <c r="E5015" s="2">
        <v>46315</v>
      </c>
      <c r="F5015" s="2">
        <v>46315</v>
      </c>
    </row>
    <row r="5016" spans="1:6" x14ac:dyDescent="0.25">
      <c r="A5016" s="104">
        <v>21180</v>
      </c>
      <c r="B5016" s="104" t="s">
        <v>947</v>
      </c>
      <c r="C5016" s="104" t="s">
        <v>7019</v>
      </c>
      <c r="D5016" s="104" t="s">
        <v>7021</v>
      </c>
      <c r="E5016" s="2">
        <v>55998</v>
      </c>
      <c r="F5016" s="2">
        <v>55998</v>
      </c>
    </row>
    <row r="5017" spans="1:6" x14ac:dyDescent="0.25">
      <c r="A5017" s="104">
        <v>21020</v>
      </c>
      <c r="B5017" s="104" t="s">
        <v>947</v>
      </c>
      <c r="C5017" s="104" t="s">
        <v>4516</v>
      </c>
      <c r="D5017" s="104" t="s">
        <v>4518</v>
      </c>
      <c r="E5017" s="2">
        <v>92816</v>
      </c>
      <c r="F5017" s="2">
        <v>92816</v>
      </c>
    </row>
    <row r="5018" spans="1:6" x14ac:dyDescent="0.25">
      <c r="A5018" s="104">
        <v>28059</v>
      </c>
      <c r="B5018" s="104" t="s">
        <v>947</v>
      </c>
      <c r="C5018" s="104" t="s">
        <v>11262</v>
      </c>
      <c r="D5018" s="104" t="s">
        <v>11264</v>
      </c>
      <c r="E5018" s="2">
        <v>39743</v>
      </c>
      <c r="F5018" s="2">
        <v>39743</v>
      </c>
    </row>
    <row r="5019" spans="1:6" x14ac:dyDescent="0.25">
      <c r="A5019" s="104">
        <v>209358</v>
      </c>
      <c r="B5019" s="104" t="s">
        <v>947</v>
      </c>
      <c r="C5019" s="104" t="s">
        <v>14744</v>
      </c>
      <c r="D5019" s="104" t="s">
        <v>21888</v>
      </c>
      <c r="E5019" s="2">
        <v>2546</v>
      </c>
      <c r="F5019" s="2">
        <v>2546</v>
      </c>
    </row>
    <row r="5020" spans="1:6" x14ac:dyDescent="0.25">
      <c r="A5020" s="104">
        <v>475841</v>
      </c>
      <c r="B5020" s="104" t="s">
        <v>947</v>
      </c>
      <c r="C5020" s="104" t="s">
        <v>3369</v>
      </c>
      <c r="D5020" s="104" t="s">
        <v>3371</v>
      </c>
      <c r="E5020" s="2">
        <v>124358</v>
      </c>
      <c r="F5020" s="2">
        <v>124358</v>
      </c>
    </row>
    <row r="5021" spans="1:6" x14ac:dyDescent="0.25">
      <c r="A5021" s="104">
        <v>136426</v>
      </c>
      <c r="B5021" s="104" t="s">
        <v>947</v>
      </c>
      <c r="C5021" s="104" t="s">
        <v>16076</v>
      </c>
      <c r="D5021" s="104" t="s">
        <v>16078</v>
      </c>
      <c r="E5021" s="2">
        <v>3580</v>
      </c>
      <c r="F5021" s="2">
        <v>3580</v>
      </c>
    </row>
    <row r="5022" spans="1:6" x14ac:dyDescent="0.25">
      <c r="A5022" s="104">
        <v>27239</v>
      </c>
      <c r="B5022" s="104" t="s">
        <v>947</v>
      </c>
      <c r="C5022" s="104" t="s">
        <v>21091</v>
      </c>
      <c r="D5022" s="104" t="s">
        <v>22139</v>
      </c>
      <c r="E5022" s="2">
        <v>9656</v>
      </c>
      <c r="F5022" s="2">
        <v>9656</v>
      </c>
    </row>
    <row r="5023" spans="1:6" x14ac:dyDescent="0.25">
      <c r="A5023" s="104">
        <v>26998</v>
      </c>
      <c r="B5023" s="104" t="s">
        <v>947</v>
      </c>
      <c r="C5023" s="104" t="s">
        <v>6340</v>
      </c>
      <c r="D5023" s="104" t="s">
        <v>6342</v>
      </c>
      <c r="E5023" s="2">
        <v>52250</v>
      </c>
      <c r="F5023" s="2">
        <v>52250</v>
      </c>
    </row>
    <row r="5024" spans="1:6" x14ac:dyDescent="0.25">
      <c r="A5024" s="104">
        <v>750237</v>
      </c>
      <c r="B5024" s="104" t="s">
        <v>947</v>
      </c>
      <c r="C5024" s="104" t="s">
        <v>15510</v>
      </c>
      <c r="D5024" s="104" t="s">
        <v>15512</v>
      </c>
      <c r="E5024" s="2">
        <v>6331</v>
      </c>
      <c r="F5024" s="2">
        <v>6331</v>
      </c>
    </row>
    <row r="5025" spans="1:6" x14ac:dyDescent="0.25">
      <c r="A5025" s="104">
        <v>131250</v>
      </c>
      <c r="B5025" s="104" t="s">
        <v>947</v>
      </c>
      <c r="C5025" s="104" t="s">
        <v>15329</v>
      </c>
      <c r="D5025" s="104" t="s">
        <v>15331</v>
      </c>
      <c r="E5025" s="2">
        <v>2772</v>
      </c>
      <c r="F5025" s="2">
        <v>2772</v>
      </c>
    </row>
    <row r="5026" spans="1:6" x14ac:dyDescent="0.25">
      <c r="A5026" s="104">
        <v>684069</v>
      </c>
      <c r="B5026" s="104" t="s">
        <v>947</v>
      </c>
      <c r="C5026" s="104" t="s">
        <v>5606</v>
      </c>
      <c r="D5026" s="104" t="s">
        <v>5608</v>
      </c>
      <c r="E5026" s="2">
        <v>41188</v>
      </c>
      <c r="F5026" s="2">
        <v>41188</v>
      </c>
    </row>
    <row r="5027" spans="1:6" x14ac:dyDescent="0.25">
      <c r="A5027" s="104">
        <v>694890</v>
      </c>
      <c r="B5027" s="104" t="s">
        <v>947</v>
      </c>
      <c r="C5027" s="104" t="s">
        <v>6669</v>
      </c>
      <c r="D5027" s="104" t="s">
        <v>6671</v>
      </c>
      <c r="E5027" s="2">
        <v>75385</v>
      </c>
      <c r="F5027" s="2">
        <v>75385</v>
      </c>
    </row>
    <row r="5028" spans="1:6" x14ac:dyDescent="0.25">
      <c r="A5028" s="104">
        <v>28231</v>
      </c>
      <c r="B5028" s="104" t="s">
        <v>947</v>
      </c>
      <c r="C5028" s="104" t="s">
        <v>15020</v>
      </c>
      <c r="D5028" s="104" t="s">
        <v>15022</v>
      </c>
      <c r="E5028" s="2">
        <v>1496</v>
      </c>
      <c r="F5028" s="2">
        <v>1496</v>
      </c>
    </row>
    <row r="5029" spans="1:6" x14ac:dyDescent="0.25">
      <c r="A5029" s="104">
        <v>28233</v>
      </c>
      <c r="B5029" s="104" t="s">
        <v>947</v>
      </c>
      <c r="C5029" s="104" t="s">
        <v>15803</v>
      </c>
      <c r="D5029" s="104" t="s">
        <v>15805</v>
      </c>
      <c r="E5029" s="2">
        <v>1510</v>
      </c>
      <c r="F5029" s="2">
        <v>1510</v>
      </c>
    </row>
    <row r="5030" spans="1:6" x14ac:dyDescent="0.25">
      <c r="A5030" s="104">
        <v>28234</v>
      </c>
      <c r="B5030" s="104" t="s">
        <v>947</v>
      </c>
      <c r="C5030" s="104" t="s">
        <v>8005</v>
      </c>
      <c r="D5030" s="104" t="s">
        <v>8007</v>
      </c>
      <c r="E5030" s="2">
        <v>36124</v>
      </c>
      <c r="F5030" s="2">
        <v>36124</v>
      </c>
    </row>
    <row r="5031" spans="1:6" x14ac:dyDescent="0.25">
      <c r="A5031" s="104">
        <v>28238</v>
      </c>
      <c r="B5031" s="104" t="s">
        <v>947</v>
      </c>
      <c r="C5031" s="104" t="s">
        <v>15714</v>
      </c>
      <c r="D5031" s="104" t="s">
        <v>15716</v>
      </c>
      <c r="E5031" s="2">
        <v>17418</v>
      </c>
      <c r="F5031" s="2">
        <v>17418</v>
      </c>
    </row>
    <row r="5032" spans="1:6" x14ac:dyDescent="0.25">
      <c r="A5032" s="104">
        <v>26555</v>
      </c>
      <c r="B5032" s="104" t="s">
        <v>947</v>
      </c>
      <c r="C5032" s="104" t="s">
        <v>10972</v>
      </c>
      <c r="D5032" s="104" t="s">
        <v>22851</v>
      </c>
      <c r="E5032" s="2">
        <v>16359</v>
      </c>
      <c r="F5032" s="2">
        <v>16359</v>
      </c>
    </row>
    <row r="5033" spans="1:6" x14ac:dyDescent="0.25">
      <c r="A5033" s="104">
        <v>21848</v>
      </c>
      <c r="B5033" s="104" t="s">
        <v>947</v>
      </c>
      <c r="C5033" s="104" t="s">
        <v>8308</v>
      </c>
      <c r="D5033" s="104" t="s">
        <v>8310</v>
      </c>
      <c r="E5033" s="2">
        <v>18612</v>
      </c>
      <c r="F5033" s="2">
        <v>18612</v>
      </c>
    </row>
    <row r="5034" spans="1:6" x14ac:dyDescent="0.25">
      <c r="A5034" s="104">
        <v>20300</v>
      </c>
      <c r="B5034" s="104" t="s">
        <v>947</v>
      </c>
      <c r="C5034" s="104" t="s">
        <v>17281</v>
      </c>
      <c r="D5034" s="104" t="s">
        <v>17283</v>
      </c>
      <c r="E5034" s="2">
        <v>1049</v>
      </c>
      <c r="F5034" s="2">
        <v>1049</v>
      </c>
    </row>
    <row r="5035" spans="1:6" x14ac:dyDescent="0.25">
      <c r="A5035" s="104">
        <v>20297</v>
      </c>
      <c r="B5035" s="104" t="s">
        <v>947</v>
      </c>
      <c r="C5035" s="104" t="s">
        <v>19029</v>
      </c>
      <c r="D5035" s="104" t="s">
        <v>19030</v>
      </c>
      <c r="E5035" s="2">
        <v>125760</v>
      </c>
      <c r="F5035" s="2">
        <v>125760</v>
      </c>
    </row>
    <row r="5036" spans="1:6" x14ac:dyDescent="0.25">
      <c r="A5036" s="104">
        <v>449211</v>
      </c>
      <c r="B5036" s="104" t="s">
        <v>947</v>
      </c>
      <c r="C5036" s="104" t="s">
        <v>9639</v>
      </c>
      <c r="D5036" s="104" t="s">
        <v>9641</v>
      </c>
      <c r="E5036" s="2">
        <v>27775</v>
      </c>
      <c r="F5036" s="2">
        <v>27775</v>
      </c>
    </row>
    <row r="5037" spans="1:6" x14ac:dyDescent="0.25">
      <c r="A5037" s="104">
        <v>20299</v>
      </c>
      <c r="B5037" s="104" t="s">
        <v>947</v>
      </c>
      <c r="C5037" s="104" t="s">
        <v>1778</v>
      </c>
      <c r="D5037" s="104" t="s">
        <v>1780</v>
      </c>
      <c r="E5037" s="2">
        <v>380227</v>
      </c>
      <c r="F5037" s="2">
        <v>380227</v>
      </c>
    </row>
    <row r="5038" spans="1:6" x14ac:dyDescent="0.25">
      <c r="A5038" s="104">
        <v>490124</v>
      </c>
      <c r="B5038" s="104" t="s">
        <v>947</v>
      </c>
      <c r="C5038" s="104" t="s">
        <v>14990</v>
      </c>
      <c r="D5038" s="104" t="s">
        <v>14992</v>
      </c>
      <c r="E5038" s="2">
        <v>3713</v>
      </c>
      <c r="F5038" s="2">
        <v>3713</v>
      </c>
    </row>
    <row r="5039" spans="1:6" x14ac:dyDescent="0.25">
      <c r="A5039" s="104">
        <v>598044</v>
      </c>
      <c r="B5039" s="104" t="s">
        <v>947</v>
      </c>
      <c r="C5039" s="104" t="s">
        <v>5063</v>
      </c>
      <c r="D5039" s="104" t="s">
        <v>5065</v>
      </c>
      <c r="E5039" s="2">
        <v>53273</v>
      </c>
      <c r="F5039" s="2">
        <v>53273</v>
      </c>
    </row>
    <row r="5040" spans="1:6" x14ac:dyDescent="0.25">
      <c r="A5040" s="104">
        <v>28010</v>
      </c>
      <c r="B5040" s="104" t="s">
        <v>947</v>
      </c>
      <c r="C5040" s="104" t="s">
        <v>10438</v>
      </c>
      <c r="D5040" s="104" t="s">
        <v>10440</v>
      </c>
      <c r="E5040" s="2">
        <v>27369</v>
      </c>
      <c r="F5040" s="2">
        <v>27369</v>
      </c>
    </row>
    <row r="5041" spans="1:6" x14ac:dyDescent="0.25">
      <c r="A5041" s="104">
        <v>27976</v>
      </c>
      <c r="B5041" s="104" t="s">
        <v>947</v>
      </c>
      <c r="C5041" s="104" t="s">
        <v>13078</v>
      </c>
      <c r="D5041" s="104" t="s">
        <v>13080</v>
      </c>
      <c r="E5041" s="2">
        <v>12730</v>
      </c>
      <c r="F5041" s="2">
        <v>12730</v>
      </c>
    </row>
    <row r="5042" spans="1:6" x14ac:dyDescent="0.25">
      <c r="A5042" s="104">
        <v>24860</v>
      </c>
      <c r="B5042" s="104" t="s">
        <v>947</v>
      </c>
      <c r="C5042" s="104" t="s">
        <v>3531</v>
      </c>
      <c r="D5042" s="104" t="s">
        <v>3533</v>
      </c>
      <c r="E5042" s="2">
        <v>121453</v>
      </c>
      <c r="F5042" s="2">
        <v>121453</v>
      </c>
    </row>
    <row r="5043" spans="1:6" x14ac:dyDescent="0.25">
      <c r="A5043" s="104">
        <v>28480</v>
      </c>
      <c r="B5043" s="104" t="s">
        <v>947</v>
      </c>
      <c r="C5043" s="104" t="s">
        <v>11005</v>
      </c>
      <c r="D5043" s="104" t="s">
        <v>11007</v>
      </c>
      <c r="E5043" s="2">
        <v>12473</v>
      </c>
      <c r="F5043" s="2">
        <v>12473</v>
      </c>
    </row>
    <row r="5044" spans="1:6" x14ac:dyDescent="0.25">
      <c r="A5044" s="104">
        <v>495407</v>
      </c>
      <c r="B5044" s="104" t="s">
        <v>947</v>
      </c>
      <c r="C5044" s="104" t="s">
        <v>15481</v>
      </c>
      <c r="D5044" s="104" t="s">
        <v>15483</v>
      </c>
      <c r="E5044" s="2">
        <v>4360</v>
      </c>
      <c r="F5044" s="2">
        <v>4360</v>
      </c>
    </row>
    <row r="5045" spans="1:6" x14ac:dyDescent="0.25">
      <c r="A5045" s="104">
        <v>25732</v>
      </c>
      <c r="B5045" s="104" t="s">
        <v>947</v>
      </c>
      <c r="C5045" s="104" t="s">
        <v>3513</v>
      </c>
      <c r="D5045" s="104" t="s">
        <v>3515</v>
      </c>
      <c r="E5045" s="2">
        <v>131335</v>
      </c>
      <c r="F5045" s="2">
        <v>131335</v>
      </c>
    </row>
    <row r="5046" spans="1:6" x14ac:dyDescent="0.25">
      <c r="A5046" s="104">
        <v>21448</v>
      </c>
      <c r="B5046" s="104" t="s">
        <v>947</v>
      </c>
      <c r="C5046" s="104" t="s">
        <v>9917</v>
      </c>
      <c r="D5046" s="104" t="s">
        <v>9919</v>
      </c>
      <c r="E5046" s="2">
        <v>22322</v>
      </c>
      <c r="F5046" s="2">
        <v>22322</v>
      </c>
    </row>
    <row r="5047" spans="1:6" x14ac:dyDescent="0.25">
      <c r="A5047" s="104">
        <v>202173</v>
      </c>
      <c r="B5047" s="104" t="s">
        <v>947</v>
      </c>
      <c r="C5047" s="104" t="s">
        <v>22856</v>
      </c>
      <c r="D5047" s="104" t="s">
        <v>22857</v>
      </c>
      <c r="E5047" s="2">
        <v>22087</v>
      </c>
      <c r="F5047" s="2">
        <v>22087</v>
      </c>
    </row>
    <row r="5048" spans="1:6" x14ac:dyDescent="0.25">
      <c r="A5048" s="104">
        <v>28601</v>
      </c>
      <c r="B5048" s="104" t="s">
        <v>947</v>
      </c>
      <c r="C5048" s="104" t="s">
        <v>9444</v>
      </c>
      <c r="D5048" s="104" t="s">
        <v>9446</v>
      </c>
      <c r="E5048" s="2">
        <v>74160</v>
      </c>
      <c r="F5048" s="2">
        <v>74160</v>
      </c>
    </row>
    <row r="5049" spans="1:6" x14ac:dyDescent="0.25">
      <c r="A5049" s="104">
        <v>28605</v>
      </c>
      <c r="B5049" s="104" t="s">
        <v>947</v>
      </c>
      <c r="C5049" s="104" t="s">
        <v>9025</v>
      </c>
      <c r="D5049" s="104" t="s">
        <v>9027</v>
      </c>
      <c r="E5049" s="2">
        <v>8853</v>
      </c>
      <c r="F5049" s="2">
        <v>8853</v>
      </c>
    </row>
    <row r="5050" spans="1:6" x14ac:dyDescent="0.25">
      <c r="A5050" s="104">
        <v>28598</v>
      </c>
      <c r="B5050" s="104" t="s">
        <v>947</v>
      </c>
      <c r="C5050" s="104" t="s">
        <v>13226</v>
      </c>
      <c r="D5050" s="104" t="s">
        <v>13228</v>
      </c>
      <c r="E5050" s="2">
        <v>10749</v>
      </c>
      <c r="F5050" s="2">
        <v>10749</v>
      </c>
    </row>
    <row r="5051" spans="1:6" x14ac:dyDescent="0.25">
      <c r="A5051" s="104">
        <v>28599</v>
      </c>
      <c r="B5051" s="104" t="s">
        <v>947</v>
      </c>
      <c r="C5051" s="104" t="s">
        <v>14451</v>
      </c>
      <c r="D5051" s="104" t="s">
        <v>14453</v>
      </c>
      <c r="E5051" s="2">
        <v>11578</v>
      </c>
      <c r="F5051" s="2">
        <v>11578</v>
      </c>
    </row>
    <row r="5052" spans="1:6" x14ac:dyDescent="0.25">
      <c r="A5052" s="104">
        <v>211321</v>
      </c>
      <c r="B5052" s="104" t="s">
        <v>947</v>
      </c>
      <c r="C5052" s="104" t="s">
        <v>17048</v>
      </c>
      <c r="D5052" s="104" t="s">
        <v>17050</v>
      </c>
      <c r="E5052" s="2">
        <v>5424</v>
      </c>
      <c r="F5052" s="2">
        <v>5424</v>
      </c>
    </row>
    <row r="5053" spans="1:6" x14ac:dyDescent="0.25">
      <c r="A5053" s="104">
        <v>28603</v>
      </c>
      <c r="B5053" s="104" t="s">
        <v>947</v>
      </c>
      <c r="C5053" s="104" t="s">
        <v>13790</v>
      </c>
      <c r="D5053" s="104" t="s">
        <v>13792</v>
      </c>
      <c r="E5053" s="2">
        <v>7132</v>
      </c>
      <c r="F5053" s="2">
        <v>7132</v>
      </c>
    </row>
    <row r="5054" spans="1:6" x14ac:dyDescent="0.25">
      <c r="A5054" s="104">
        <v>21717</v>
      </c>
      <c r="B5054" s="104" t="s">
        <v>947</v>
      </c>
      <c r="C5054" s="104" t="s">
        <v>9495</v>
      </c>
      <c r="D5054" s="104" t="s">
        <v>9497</v>
      </c>
      <c r="E5054" s="2">
        <v>36901</v>
      </c>
      <c r="F5054" s="2">
        <v>36901</v>
      </c>
    </row>
    <row r="5055" spans="1:6" x14ac:dyDescent="0.25">
      <c r="A5055" s="104">
        <v>25668</v>
      </c>
      <c r="B5055" s="104" t="s">
        <v>947</v>
      </c>
      <c r="C5055" s="104" t="s">
        <v>10969</v>
      </c>
      <c r="D5055" s="104" t="s">
        <v>22022</v>
      </c>
      <c r="E5055" s="2">
        <v>14216</v>
      </c>
      <c r="F5055" s="2">
        <v>14216</v>
      </c>
    </row>
    <row r="5056" spans="1:6" x14ac:dyDescent="0.25">
      <c r="A5056" s="104">
        <v>27105</v>
      </c>
      <c r="B5056" s="104" t="s">
        <v>947</v>
      </c>
      <c r="C5056" s="104" t="s">
        <v>5540</v>
      </c>
      <c r="D5056" s="104" t="s">
        <v>5542</v>
      </c>
      <c r="E5056" s="2">
        <v>74380</v>
      </c>
      <c r="F5056" s="2">
        <v>74380</v>
      </c>
    </row>
    <row r="5057" spans="1:6" x14ac:dyDescent="0.25">
      <c r="A5057" s="104">
        <v>142110</v>
      </c>
      <c r="B5057" s="104" t="s">
        <v>947</v>
      </c>
      <c r="C5057" s="104" t="s">
        <v>7369</v>
      </c>
      <c r="D5057" s="104" t="s">
        <v>7371</v>
      </c>
      <c r="E5057" s="2">
        <v>31072</v>
      </c>
      <c r="F5057" s="2">
        <v>31072</v>
      </c>
    </row>
    <row r="5058" spans="1:6" x14ac:dyDescent="0.25">
      <c r="A5058" s="104">
        <v>698922</v>
      </c>
      <c r="B5058" s="104" t="s">
        <v>947</v>
      </c>
      <c r="C5058" s="104" t="s">
        <v>9920</v>
      </c>
      <c r="D5058" s="104" t="s">
        <v>21934</v>
      </c>
      <c r="E5058" s="2">
        <v>31581</v>
      </c>
      <c r="F5058" s="2">
        <v>31581</v>
      </c>
    </row>
    <row r="5059" spans="1:6" x14ac:dyDescent="0.25">
      <c r="A5059" s="104">
        <v>24246</v>
      </c>
      <c r="B5059" s="104" t="s">
        <v>947</v>
      </c>
      <c r="C5059" s="104" t="s">
        <v>8128</v>
      </c>
      <c r="D5059" s="104" t="s">
        <v>8130</v>
      </c>
      <c r="E5059" s="2">
        <v>47498</v>
      </c>
      <c r="F5059" s="2">
        <v>47498</v>
      </c>
    </row>
    <row r="5060" spans="1:6" x14ac:dyDescent="0.25">
      <c r="A5060" s="104">
        <v>24277</v>
      </c>
      <c r="B5060" s="104" t="s">
        <v>947</v>
      </c>
      <c r="C5060" s="104" t="s">
        <v>5183</v>
      </c>
      <c r="D5060" s="104" t="s">
        <v>5185</v>
      </c>
      <c r="E5060" s="2">
        <v>79948</v>
      </c>
      <c r="F5060" s="2">
        <v>79948</v>
      </c>
    </row>
    <row r="5061" spans="1:6" x14ac:dyDescent="0.25">
      <c r="A5061" s="104">
        <v>24371</v>
      </c>
      <c r="B5061" s="104" t="s">
        <v>947</v>
      </c>
      <c r="C5061" s="104" t="s">
        <v>8977</v>
      </c>
      <c r="D5061" s="104" t="s">
        <v>8979</v>
      </c>
      <c r="E5061" s="2">
        <v>32825</v>
      </c>
      <c r="F5061" s="2">
        <v>32825</v>
      </c>
    </row>
    <row r="5062" spans="1:6" x14ac:dyDescent="0.25">
      <c r="A5062" s="104">
        <v>24389</v>
      </c>
      <c r="B5062" s="104" t="s">
        <v>947</v>
      </c>
      <c r="C5062" s="104" t="s">
        <v>6178</v>
      </c>
      <c r="D5062" s="104" t="s">
        <v>6180</v>
      </c>
      <c r="E5062" s="2">
        <v>63696</v>
      </c>
      <c r="F5062" s="2">
        <v>63696</v>
      </c>
    </row>
    <row r="5063" spans="1:6" x14ac:dyDescent="0.25">
      <c r="A5063" s="104">
        <v>24633</v>
      </c>
      <c r="B5063" s="104" t="s">
        <v>947</v>
      </c>
      <c r="C5063" s="104" t="s">
        <v>22858</v>
      </c>
      <c r="D5063" s="104" t="s">
        <v>22859</v>
      </c>
      <c r="E5063" s="2">
        <v>2171</v>
      </c>
      <c r="F5063" s="2">
        <v>2171</v>
      </c>
    </row>
    <row r="5064" spans="1:6" x14ac:dyDescent="0.25">
      <c r="A5064" s="104">
        <v>739504</v>
      </c>
      <c r="B5064" s="104" t="s">
        <v>947</v>
      </c>
      <c r="C5064" s="104" t="s">
        <v>13967</v>
      </c>
      <c r="D5064" s="104" t="s">
        <v>21615</v>
      </c>
      <c r="E5064" s="2">
        <v>7053</v>
      </c>
      <c r="F5064" s="2">
        <v>7053</v>
      </c>
    </row>
    <row r="5065" spans="1:6" x14ac:dyDescent="0.25">
      <c r="A5065" s="104">
        <v>533153</v>
      </c>
      <c r="B5065" s="104" t="s">
        <v>947</v>
      </c>
      <c r="C5065" s="104" t="s">
        <v>14714</v>
      </c>
      <c r="D5065" s="104" t="s">
        <v>14716</v>
      </c>
      <c r="E5065" s="2">
        <v>4480</v>
      </c>
      <c r="F5065" s="2">
        <v>4480</v>
      </c>
    </row>
    <row r="5066" spans="1:6" x14ac:dyDescent="0.25">
      <c r="A5066" s="104">
        <v>23207</v>
      </c>
      <c r="B5066" s="104" t="s">
        <v>947</v>
      </c>
      <c r="C5066" s="104" t="s">
        <v>2843</v>
      </c>
      <c r="D5066" s="104" t="s">
        <v>2845</v>
      </c>
      <c r="E5066" s="2">
        <v>281664</v>
      </c>
      <c r="F5066" s="2">
        <v>281664</v>
      </c>
    </row>
    <row r="5067" spans="1:6" x14ac:dyDescent="0.25">
      <c r="A5067" s="104">
        <v>21024</v>
      </c>
      <c r="B5067" s="104" t="s">
        <v>947</v>
      </c>
      <c r="C5067" s="104" t="s">
        <v>7822</v>
      </c>
      <c r="D5067" s="104" t="s">
        <v>7824</v>
      </c>
      <c r="E5067" s="2">
        <v>22864</v>
      </c>
      <c r="F5067" s="2">
        <v>22864</v>
      </c>
    </row>
    <row r="5068" spans="1:6" x14ac:dyDescent="0.25">
      <c r="A5068" s="104">
        <v>25444</v>
      </c>
      <c r="B5068" s="104" t="s">
        <v>947</v>
      </c>
      <c r="C5068" s="104" t="s">
        <v>7642</v>
      </c>
      <c r="D5068" s="104" t="s">
        <v>7644</v>
      </c>
      <c r="E5068" s="2">
        <v>85415</v>
      </c>
      <c r="F5068" s="2">
        <v>85415</v>
      </c>
    </row>
    <row r="5069" spans="1:6" x14ac:dyDescent="0.25">
      <c r="A5069" s="104">
        <v>594149</v>
      </c>
      <c r="B5069" s="104" t="s">
        <v>947</v>
      </c>
      <c r="C5069" s="104" t="s">
        <v>16449</v>
      </c>
      <c r="D5069" s="104" t="s">
        <v>16451</v>
      </c>
      <c r="E5069" s="2">
        <v>3241</v>
      </c>
      <c r="F5069" s="2">
        <v>3241</v>
      </c>
    </row>
    <row r="5070" spans="1:6" x14ac:dyDescent="0.25">
      <c r="A5070" s="104">
        <v>825641</v>
      </c>
      <c r="B5070" s="104" t="s">
        <v>947</v>
      </c>
      <c r="C5070" s="104" t="s">
        <v>16550</v>
      </c>
      <c r="D5070" s="104" t="s">
        <v>16552</v>
      </c>
      <c r="E5070" s="2">
        <v>2107</v>
      </c>
      <c r="F5070" s="2">
        <v>2107</v>
      </c>
    </row>
    <row r="5071" spans="1:6" x14ac:dyDescent="0.25">
      <c r="A5071" s="104">
        <v>607724</v>
      </c>
      <c r="B5071" s="104" t="s">
        <v>947</v>
      </c>
      <c r="C5071" s="104" t="s">
        <v>8467</v>
      </c>
      <c r="D5071" s="104" t="s">
        <v>21683</v>
      </c>
      <c r="E5071" s="2">
        <v>23742</v>
      </c>
      <c r="F5071" s="2">
        <v>23742</v>
      </c>
    </row>
    <row r="5072" spans="1:6" x14ac:dyDescent="0.25">
      <c r="A5072" s="104">
        <v>27439</v>
      </c>
      <c r="B5072" s="104" t="s">
        <v>947</v>
      </c>
      <c r="C5072" s="104" t="s">
        <v>4808</v>
      </c>
      <c r="D5072" s="104" t="s">
        <v>4810</v>
      </c>
      <c r="E5072" s="2">
        <v>36469</v>
      </c>
      <c r="F5072" s="2">
        <v>36469</v>
      </c>
    </row>
    <row r="5073" spans="1:6" x14ac:dyDescent="0.25">
      <c r="A5073" s="104">
        <v>193099</v>
      </c>
      <c r="B5073" s="104" t="s">
        <v>947</v>
      </c>
      <c r="C5073" s="104" t="s">
        <v>3053</v>
      </c>
      <c r="D5073" s="104" t="s">
        <v>3054</v>
      </c>
      <c r="E5073" s="2">
        <v>40238</v>
      </c>
      <c r="F5073" s="2">
        <v>40238</v>
      </c>
    </row>
    <row r="5074" spans="1:6" x14ac:dyDescent="0.25">
      <c r="A5074" s="104">
        <v>193074</v>
      </c>
      <c r="B5074" s="104" t="s">
        <v>947</v>
      </c>
      <c r="C5074" s="104" t="s">
        <v>6896</v>
      </c>
      <c r="D5074" s="104" t="s">
        <v>6898</v>
      </c>
      <c r="E5074" s="2">
        <v>45668</v>
      </c>
      <c r="F5074" s="2">
        <v>45668</v>
      </c>
    </row>
    <row r="5075" spans="1:6" x14ac:dyDescent="0.25">
      <c r="A5075" s="104">
        <v>193073</v>
      </c>
      <c r="B5075" s="104" t="s">
        <v>947</v>
      </c>
      <c r="C5075" s="104" t="s">
        <v>3850</v>
      </c>
      <c r="D5075" s="104" t="s">
        <v>3852</v>
      </c>
      <c r="E5075" s="2">
        <v>137404</v>
      </c>
      <c r="F5075" s="2">
        <v>137404</v>
      </c>
    </row>
    <row r="5076" spans="1:6" x14ac:dyDescent="0.25">
      <c r="A5076" s="104">
        <v>205272</v>
      </c>
      <c r="B5076" s="104" t="s">
        <v>947</v>
      </c>
      <c r="C5076" s="104" t="s">
        <v>6681</v>
      </c>
      <c r="D5076" s="104" t="s">
        <v>6683</v>
      </c>
      <c r="E5076" s="2">
        <v>59249</v>
      </c>
      <c r="F5076" s="2">
        <v>59249</v>
      </c>
    </row>
    <row r="5077" spans="1:6" x14ac:dyDescent="0.25">
      <c r="A5077" s="104">
        <v>205270</v>
      </c>
      <c r="B5077" s="104" t="s">
        <v>947</v>
      </c>
      <c r="C5077" s="104" t="s">
        <v>2879</v>
      </c>
      <c r="D5077" s="104" t="s">
        <v>2881</v>
      </c>
      <c r="E5077" s="2">
        <v>229286</v>
      </c>
      <c r="F5077" s="2">
        <v>229286</v>
      </c>
    </row>
    <row r="5078" spans="1:6" x14ac:dyDescent="0.25">
      <c r="A5078" s="104">
        <v>24932</v>
      </c>
      <c r="B5078" s="104" t="s">
        <v>947</v>
      </c>
      <c r="C5078" s="104" t="s">
        <v>5144</v>
      </c>
      <c r="D5078" s="104" t="s">
        <v>5146</v>
      </c>
      <c r="E5078" s="2">
        <v>112010</v>
      </c>
      <c r="F5078" s="2">
        <v>112010</v>
      </c>
    </row>
    <row r="5079" spans="1:6" x14ac:dyDescent="0.25">
      <c r="A5079" s="104">
        <v>567728</v>
      </c>
      <c r="B5079" s="104" t="s">
        <v>947</v>
      </c>
      <c r="C5079" s="104" t="s">
        <v>11415</v>
      </c>
      <c r="D5079" s="104" t="s">
        <v>11417</v>
      </c>
      <c r="E5079" s="2">
        <v>24113</v>
      </c>
      <c r="F5079" s="2">
        <v>24113</v>
      </c>
    </row>
    <row r="5080" spans="1:6" x14ac:dyDescent="0.25">
      <c r="A5080" s="104">
        <v>193075</v>
      </c>
      <c r="B5080" s="104" t="s">
        <v>947</v>
      </c>
      <c r="C5080" s="104" t="s">
        <v>11202</v>
      </c>
      <c r="D5080" s="104" t="s">
        <v>11204</v>
      </c>
      <c r="E5080" s="2">
        <v>15525</v>
      </c>
      <c r="F5080" s="2">
        <v>15525</v>
      </c>
    </row>
    <row r="5081" spans="1:6" x14ac:dyDescent="0.25">
      <c r="A5081" s="104">
        <v>22175</v>
      </c>
      <c r="B5081" s="104" t="s">
        <v>947</v>
      </c>
      <c r="C5081" s="104" t="s">
        <v>10097</v>
      </c>
      <c r="D5081" s="104" t="s">
        <v>10099</v>
      </c>
      <c r="E5081" s="2">
        <v>27997</v>
      </c>
      <c r="F5081" s="2">
        <v>27997</v>
      </c>
    </row>
    <row r="5082" spans="1:6" x14ac:dyDescent="0.25">
      <c r="A5082" s="104">
        <v>21027</v>
      </c>
      <c r="B5082" s="104" t="s">
        <v>947</v>
      </c>
      <c r="C5082" s="104" t="s">
        <v>6609</v>
      </c>
      <c r="D5082" s="104" t="s">
        <v>6611</v>
      </c>
      <c r="E5082" s="2">
        <v>61539</v>
      </c>
      <c r="F5082" s="2">
        <v>61539</v>
      </c>
    </row>
    <row r="5083" spans="1:6" x14ac:dyDescent="0.25">
      <c r="A5083" s="104">
        <v>23894</v>
      </c>
      <c r="B5083" s="104" t="s">
        <v>947</v>
      </c>
      <c r="C5083" s="104" t="s">
        <v>9744</v>
      </c>
      <c r="D5083" s="104" t="s">
        <v>9746</v>
      </c>
      <c r="E5083" s="2">
        <v>35305</v>
      </c>
      <c r="F5083" s="2">
        <v>35305</v>
      </c>
    </row>
    <row r="5084" spans="1:6" x14ac:dyDescent="0.25">
      <c r="A5084" s="104">
        <v>26461</v>
      </c>
      <c r="B5084" s="104" t="s">
        <v>947</v>
      </c>
      <c r="C5084" s="104" t="s">
        <v>1688</v>
      </c>
      <c r="D5084" s="104" t="s">
        <v>1690</v>
      </c>
      <c r="E5084" s="2">
        <v>511250</v>
      </c>
      <c r="F5084" s="2">
        <v>511250</v>
      </c>
    </row>
    <row r="5085" spans="1:6" x14ac:dyDescent="0.25">
      <c r="A5085" s="104">
        <v>686120</v>
      </c>
      <c r="B5085" s="104" t="s">
        <v>947</v>
      </c>
      <c r="C5085" s="104" t="s">
        <v>13622</v>
      </c>
      <c r="D5085" s="104" t="s">
        <v>13624</v>
      </c>
      <c r="E5085" s="2">
        <v>5136</v>
      </c>
      <c r="F5085" s="2">
        <v>5136</v>
      </c>
    </row>
    <row r="5086" spans="1:6" x14ac:dyDescent="0.25">
      <c r="A5086" s="104">
        <v>24546</v>
      </c>
      <c r="B5086" s="104" t="s">
        <v>947</v>
      </c>
      <c r="C5086" s="104" t="s">
        <v>9897</v>
      </c>
      <c r="D5086" s="104" t="s">
        <v>9899</v>
      </c>
      <c r="E5086" s="2">
        <v>22798</v>
      </c>
      <c r="F5086" s="2">
        <v>22798</v>
      </c>
    </row>
    <row r="5087" spans="1:6" x14ac:dyDescent="0.25">
      <c r="A5087" s="104">
        <v>28166</v>
      </c>
      <c r="B5087" s="104" t="s">
        <v>947</v>
      </c>
      <c r="C5087" s="104" t="s">
        <v>9132</v>
      </c>
      <c r="D5087" s="104" t="s">
        <v>9134</v>
      </c>
      <c r="E5087" s="2">
        <v>14808</v>
      </c>
      <c r="F5087" s="2">
        <v>14808</v>
      </c>
    </row>
    <row r="5088" spans="1:6" x14ac:dyDescent="0.25">
      <c r="A5088" s="104">
        <v>19616</v>
      </c>
      <c r="B5088" s="104" t="s">
        <v>947</v>
      </c>
      <c r="C5088" s="104" t="s">
        <v>6376</v>
      </c>
      <c r="D5088" s="104" t="s">
        <v>21551</v>
      </c>
      <c r="E5088" s="2">
        <v>43898</v>
      </c>
      <c r="F5088" s="2">
        <v>43898</v>
      </c>
    </row>
    <row r="5089" spans="1:6" x14ac:dyDescent="0.25">
      <c r="A5089" s="104">
        <v>22363</v>
      </c>
      <c r="B5089" s="104" t="s">
        <v>947</v>
      </c>
      <c r="C5089" s="104" t="s">
        <v>15216</v>
      </c>
      <c r="D5089" s="104" t="s">
        <v>21750</v>
      </c>
      <c r="E5089" s="2">
        <v>15443</v>
      </c>
      <c r="F5089" s="2">
        <v>15443</v>
      </c>
    </row>
    <row r="5090" spans="1:6" x14ac:dyDescent="0.25">
      <c r="A5090" s="104">
        <v>22364</v>
      </c>
      <c r="B5090" s="104" t="s">
        <v>947</v>
      </c>
      <c r="C5090" s="104" t="s">
        <v>9531</v>
      </c>
      <c r="D5090" s="104" t="s">
        <v>9533</v>
      </c>
      <c r="E5090" s="2">
        <v>25289</v>
      </c>
      <c r="F5090" s="2">
        <v>25289</v>
      </c>
    </row>
    <row r="5091" spans="1:6" x14ac:dyDescent="0.25">
      <c r="A5091" s="104">
        <v>697399</v>
      </c>
      <c r="B5091" s="104" t="s">
        <v>947</v>
      </c>
      <c r="C5091" s="104" t="s">
        <v>14815</v>
      </c>
      <c r="D5091" s="104" t="s">
        <v>14817</v>
      </c>
      <c r="E5091" s="2">
        <v>7808</v>
      </c>
      <c r="F5091" s="2">
        <v>7808</v>
      </c>
    </row>
    <row r="5092" spans="1:6" x14ac:dyDescent="0.25">
      <c r="A5092" s="104">
        <v>561171</v>
      </c>
      <c r="B5092" s="104" t="s">
        <v>947</v>
      </c>
      <c r="C5092" s="104" t="s">
        <v>13000</v>
      </c>
      <c r="D5092" s="104" t="s">
        <v>13002</v>
      </c>
      <c r="E5092" s="2">
        <v>18839</v>
      </c>
      <c r="F5092" s="2">
        <v>18839</v>
      </c>
    </row>
    <row r="5093" spans="1:6" x14ac:dyDescent="0.25">
      <c r="A5093" s="104">
        <v>26323</v>
      </c>
      <c r="B5093" s="104" t="s">
        <v>947</v>
      </c>
      <c r="C5093" s="104" t="s">
        <v>2939</v>
      </c>
      <c r="D5093" s="104" t="s">
        <v>2941</v>
      </c>
      <c r="E5093" s="2">
        <v>194285</v>
      </c>
      <c r="F5093" s="2">
        <v>194285</v>
      </c>
    </row>
    <row r="5094" spans="1:6" x14ac:dyDescent="0.25">
      <c r="A5094" s="104">
        <v>23487</v>
      </c>
      <c r="B5094" s="104" t="s">
        <v>947</v>
      </c>
      <c r="C5094" s="104" t="s">
        <v>12012</v>
      </c>
      <c r="D5094" s="104" t="s">
        <v>12014</v>
      </c>
      <c r="E5094" s="2">
        <v>37828</v>
      </c>
      <c r="F5094" s="2">
        <v>37828</v>
      </c>
    </row>
    <row r="5095" spans="1:6" x14ac:dyDescent="0.25">
      <c r="A5095" s="104">
        <v>482500</v>
      </c>
      <c r="B5095" s="104" t="s">
        <v>947</v>
      </c>
      <c r="C5095" s="104" t="s">
        <v>15657</v>
      </c>
      <c r="D5095" s="104" t="s">
        <v>22870</v>
      </c>
      <c r="E5095" s="2">
        <v>4690</v>
      </c>
      <c r="F5095" s="2">
        <v>4690</v>
      </c>
    </row>
    <row r="5096" spans="1:6" x14ac:dyDescent="0.25">
      <c r="A5096" s="104">
        <v>793706</v>
      </c>
      <c r="B5096" s="104" t="s">
        <v>947</v>
      </c>
      <c r="C5096" s="104" t="s">
        <v>12306</v>
      </c>
      <c r="D5096" s="104" t="s">
        <v>12308</v>
      </c>
      <c r="E5096" s="2">
        <v>27403</v>
      </c>
      <c r="F5096" s="2">
        <v>27403</v>
      </c>
    </row>
    <row r="5097" spans="1:6" x14ac:dyDescent="0.25">
      <c r="A5097" s="104">
        <v>19465</v>
      </c>
      <c r="B5097" s="104" t="s">
        <v>947</v>
      </c>
      <c r="C5097" s="104" t="s">
        <v>4219</v>
      </c>
      <c r="D5097" s="104" t="s">
        <v>21552</v>
      </c>
      <c r="E5097" s="2">
        <v>137971</v>
      </c>
      <c r="F5097" s="2">
        <v>137971</v>
      </c>
    </row>
    <row r="5098" spans="1:6" x14ac:dyDescent="0.25">
      <c r="A5098" s="104">
        <v>890138</v>
      </c>
      <c r="B5098" s="104" t="s">
        <v>947</v>
      </c>
      <c r="C5098" s="104" t="s">
        <v>22871</v>
      </c>
      <c r="D5098" s="104" t="s">
        <v>22872</v>
      </c>
      <c r="E5098" s="2">
        <v>10032</v>
      </c>
      <c r="F5098" s="2">
        <v>10032</v>
      </c>
    </row>
    <row r="5099" spans="1:6" x14ac:dyDescent="0.25">
      <c r="A5099" s="104">
        <v>21028</v>
      </c>
      <c r="B5099" s="104" t="s">
        <v>947</v>
      </c>
      <c r="C5099" s="104" t="s">
        <v>1214</v>
      </c>
      <c r="D5099" s="104" t="s">
        <v>19211</v>
      </c>
      <c r="E5099" s="2">
        <v>583120</v>
      </c>
      <c r="F5099" s="2">
        <v>583120</v>
      </c>
    </row>
    <row r="5100" spans="1:6" x14ac:dyDescent="0.25">
      <c r="A5100" s="104">
        <v>27792</v>
      </c>
      <c r="B5100" s="104" t="s">
        <v>947</v>
      </c>
      <c r="C5100" s="104" t="s">
        <v>10273</v>
      </c>
      <c r="D5100" s="104" t="s">
        <v>10275</v>
      </c>
      <c r="E5100" s="2">
        <v>21173</v>
      </c>
      <c r="F5100" s="2">
        <v>21173</v>
      </c>
    </row>
    <row r="5101" spans="1:6" x14ac:dyDescent="0.25">
      <c r="A5101" s="104">
        <v>24327</v>
      </c>
      <c r="B5101" s="104" t="s">
        <v>947</v>
      </c>
      <c r="C5101" s="104" t="s">
        <v>3154</v>
      </c>
      <c r="D5101" s="104" t="s">
        <v>21935</v>
      </c>
      <c r="E5101" s="2">
        <v>197527</v>
      </c>
      <c r="F5101" s="2">
        <v>197527</v>
      </c>
    </row>
    <row r="5102" spans="1:6" x14ac:dyDescent="0.25">
      <c r="A5102" s="104">
        <v>27656</v>
      </c>
      <c r="B5102" s="104" t="s">
        <v>947</v>
      </c>
      <c r="C5102" s="104" t="s">
        <v>7157</v>
      </c>
      <c r="D5102" s="104" t="s">
        <v>7159</v>
      </c>
      <c r="E5102" s="2">
        <v>34724</v>
      </c>
      <c r="F5102" s="2">
        <v>34724</v>
      </c>
    </row>
    <row r="5103" spans="1:6" x14ac:dyDescent="0.25">
      <c r="A5103" s="104">
        <v>23114</v>
      </c>
      <c r="B5103" s="104" t="s">
        <v>947</v>
      </c>
      <c r="C5103" s="104" t="s">
        <v>2123</v>
      </c>
      <c r="D5103" s="104" t="s">
        <v>2125</v>
      </c>
      <c r="E5103" s="2">
        <v>301839</v>
      </c>
      <c r="F5103" s="2">
        <v>301839</v>
      </c>
    </row>
    <row r="5104" spans="1:6" x14ac:dyDescent="0.25">
      <c r="A5104" s="104">
        <v>460090</v>
      </c>
      <c r="B5104" s="104" t="s">
        <v>947</v>
      </c>
      <c r="C5104" s="104" t="s">
        <v>2018</v>
      </c>
      <c r="D5104" s="104" t="s">
        <v>2020</v>
      </c>
      <c r="E5104" s="2">
        <v>320368</v>
      </c>
      <c r="F5104" s="2">
        <v>320368</v>
      </c>
    </row>
    <row r="5105" spans="1:6" x14ac:dyDescent="0.25">
      <c r="A5105" s="104">
        <v>23216</v>
      </c>
      <c r="B5105" s="104" t="s">
        <v>947</v>
      </c>
      <c r="C5105" s="104" t="s">
        <v>4832</v>
      </c>
      <c r="D5105" s="104" t="s">
        <v>4834</v>
      </c>
      <c r="E5105" s="2">
        <v>82386</v>
      </c>
      <c r="F5105" s="2">
        <v>82386</v>
      </c>
    </row>
    <row r="5106" spans="1:6" x14ac:dyDescent="0.25">
      <c r="A5106" s="104">
        <v>780562</v>
      </c>
      <c r="B5106" s="104" t="s">
        <v>947</v>
      </c>
      <c r="C5106" s="104" t="s">
        <v>11397</v>
      </c>
      <c r="D5106" s="104" t="s">
        <v>11399</v>
      </c>
      <c r="E5106" s="2">
        <v>12434</v>
      </c>
      <c r="F5106" s="2">
        <v>12434</v>
      </c>
    </row>
    <row r="5107" spans="1:6" x14ac:dyDescent="0.25">
      <c r="A5107" s="104">
        <v>556142</v>
      </c>
      <c r="B5107" s="104" t="s">
        <v>947</v>
      </c>
      <c r="C5107" s="104" t="s">
        <v>15317</v>
      </c>
      <c r="D5107" s="104" t="s">
        <v>15319</v>
      </c>
      <c r="E5107" s="2">
        <v>2634</v>
      </c>
      <c r="F5107" s="2">
        <v>2634</v>
      </c>
    </row>
    <row r="5108" spans="1:6" x14ac:dyDescent="0.25">
      <c r="A5108" s="104">
        <v>23218</v>
      </c>
      <c r="B5108" s="104" t="s">
        <v>947</v>
      </c>
      <c r="C5108" s="104" t="s">
        <v>15008</v>
      </c>
      <c r="D5108" s="104" t="s">
        <v>15010</v>
      </c>
      <c r="E5108" s="2">
        <v>7525</v>
      </c>
      <c r="F5108" s="2">
        <v>7525</v>
      </c>
    </row>
    <row r="5109" spans="1:6" x14ac:dyDescent="0.25">
      <c r="A5109" s="104">
        <v>23219</v>
      </c>
      <c r="B5109" s="104" t="s">
        <v>947</v>
      </c>
      <c r="C5109" s="104" t="s">
        <v>13006</v>
      </c>
      <c r="D5109" s="104" t="s">
        <v>13008</v>
      </c>
      <c r="E5109" s="2">
        <v>20448</v>
      </c>
      <c r="F5109" s="2">
        <v>20448</v>
      </c>
    </row>
    <row r="5110" spans="1:6" x14ac:dyDescent="0.25">
      <c r="A5110" s="104">
        <v>26017</v>
      </c>
      <c r="B5110" s="104" t="s">
        <v>947</v>
      </c>
      <c r="C5110" s="104" t="s">
        <v>5768</v>
      </c>
      <c r="D5110" s="104" t="s">
        <v>5770</v>
      </c>
      <c r="E5110" s="2">
        <v>54965</v>
      </c>
      <c r="F5110" s="2">
        <v>54965</v>
      </c>
    </row>
    <row r="5111" spans="1:6" x14ac:dyDescent="0.25">
      <c r="A5111" s="104">
        <v>27486</v>
      </c>
      <c r="B5111" s="104" t="s">
        <v>947</v>
      </c>
      <c r="C5111" s="104" t="s">
        <v>9480</v>
      </c>
      <c r="D5111" s="104" t="s">
        <v>9482</v>
      </c>
      <c r="E5111" s="2">
        <v>28968</v>
      </c>
      <c r="F5111" s="2">
        <v>28968</v>
      </c>
    </row>
    <row r="5112" spans="1:6" x14ac:dyDescent="0.25">
      <c r="A5112" s="104">
        <v>23896</v>
      </c>
      <c r="B5112" s="104" t="s">
        <v>947</v>
      </c>
      <c r="C5112" s="104" t="s">
        <v>13435</v>
      </c>
      <c r="D5112" s="104" t="s">
        <v>13437</v>
      </c>
      <c r="E5112" s="2">
        <v>8194</v>
      </c>
      <c r="F5112" s="2">
        <v>8194</v>
      </c>
    </row>
    <row r="5113" spans="1:6" x14ac:dyDescent="0.25">
      <c r="A5113" s="104">
        <v>26369</v>
      </c>
      <c r="B5113" s="104" t="s">
        <v>947</v>
      </c>
      <c r="C5113" s="104" t="s">
        <v>7279</v>
      </c>
      <c r="D5113" s="104" t="s">
        <v>7281</v>
      </c>
      <c r="E5113" s="2">
        <v>47825</v>
      </c>
      <c r="F5113" s="2">
        <v>47825</v>
      </c>
    </row>
    <row r="5114" spans="1:6" x14ac:dyDescent="0.25">
      <c r="A5114" s="104">
        <v>22868</v>
      </c>
      <c r="B5114" s="104" t="s">
        <v>947</v>
      </c>
      <c r="C5114" s="104" t="s">
        <v>4555</v>
      </c>
      <c r="D5114" s="104" t="s">
        <v>21801</v>
      </c>
      <c r="E5114" s="2">
        <v>75894</v>
      </c>
      <c r="F5114" s="2">
        <v>75894</v>
      </c>
    </row>
    <row r="5115" spans="1:6" x14ac:dyDescent="0.25">
      <c r="A5115" s="104">
        <v>448427</v>
      </c>
      <c r="B5115" s="104" t="s">
        <v>947</v>
      </c>
      <c r="C5115" s="104" t="s">
        <v>16221</v>
      </c>
      <c r="D5115" s="104" t="s">
        <v>16223</v>
      </c>
      <c r="E5115" s="2">
        <v>8251</v>
      </c>
      <c r="F5115" s="2">
        <v>8251</v>
      </c>
    </row>
    <row r="5116" spans="1:6" x14ac:dyDescent="0.25">
      <c r="A5116" s="104">
        <v>507880</v>
      </c>
      <c r="B5116" s="104" t="s">
        <v>947</v>
      </c>
      <c r="C5116" s="104" t="s">
        <v>8737</v>
      </c>
      <c r="D5116" s="104" t="s">
        <v>8739</v>
      </c>
      <c r="E5116" s="2">
        <v>78985</v>
      </c>
      <c r="F5116" s="2">
        <v>78985</v>
      </c>
    </row>
    <row r="5117" spans="1:6" x14ac:dyDescent="0.25">
      <c r="A5117" s="104">
        <v>23529</v>
      </c>
      <c r="B5117" s="104" t="s">
        <v>947</v>
      </c>
      <c r="C5117" s="104" t="s">
        <v>17080</v>
      </c>
      <c r="D5117" s="104" t="s">
        <v>17082</v>
      </c>
      <c r="E5117" s="2">
        <v>1250</v>
      </c>
      <c r="F5117" s="2">
        <v>1250</v>
      </c>
    </row>
    <row r="5118" spans="1:6" x14ac:dyDescent="0.25">
      <c r="A5118" s="104">
        <v>21952</v>
      </c>
      <c r="B5118" s="104" t="s">
        <v>947</v>
      </c>
      <c r="C5118" s="104" t="s">
        <v>5006</v>
      </c>
      <c r="D5118" s="104" t="s">
        <v>5008</v>
      </c>
      <c r="E5118" s="2">
        <v>87302</v>
      </c>
      <c r="F5118" s="2">
        <v>87302</v>
      </c>
    </row>
    <row r="5119" spans="1:6" x14ac:dyDescent="0.25">
      <c r="A5119" s="104">
        <v>568929</v>
      </c>
      <c r="B5119" s="104" t="s">
        <v>947</v>
      </c>
      <c r="C5119" s="104" t="s">
        <v>7951</v>
      </c>
      <c r="D5119" s="104" t="s">
        <v>7953</v>
      </c>
      <c r="E5119" s="2">
        <v>32056</v>
      </c>
      <c r="F5119" s="2">
        <v>32056</v>
      </c>
    </row>
    <row r="5120" spans="1:6" x14ac:dyDescent="0.25">
      <c r="A5120" s="104">
        <v>23323</v>
      </c>
      <c r="B5120" s="104" t="s">
        <v>947</v>
      </c>
      <c r="C5120" s="104" t="s">
        <v>22874</v>
      </c>
      <c r="D5120" s="104" t="s">
        <v>22875</v>
      </c>
      <c r="E5120" s="2">
        <v>526</v>
      </c>
      <c r="F5120" s="2">
        <v>526</v>
      </c>
    </row>
    <row r="5121" spans="1:6" x14ac:dyDescent="0.25">
      <c r="A5121" s="104">
        <v>447099</v>
      </c>
      <c r="B5121" s="104" t="s">
        <v>947</v>
      </c>
      <c r="C5121" s="104" t="s">
        <v>3184</v>
      </c>
      <c r="D5121" s="104" t="s">
        <v>3186</v>
      </c>
      <c r="E5121" s="2">
        <v>192699</v>
      </c>
      <c r="F5121" s="2">
        <v>192699</v>
      </c>
    </row>
    <row r="5122" spans="1:6" x14ac:dyDescent="0.25">
      <c r="A5122" s="104">
        <v>26186</v>
      </c>
      <c r="B5122" s="104" t="s">
        <v>947</v>
      </c>
      <c r="C5122" s="104" t="s">
        <v>4564</v>
      </c>
      <c r="D5122" s="104" t="s">
        <v>4566</v>
      </c>
      <c r="E5122" s="2">
        <v>112299</v>
      </c>
      <c r="F5122" s="2">
        <v>112299</v>
      </c>
    </row>
    <row r="5123" spans="1:6" x14ac:dyDescent="0.25">
      <c r="A5123" s="104">
        <v>472315</v>
      </c>
      <c r="B5123" s="104" t="s">
        <v>947</v>
      </c>
      <c r="C5123" s="104" t="s">
        <v>12096</v>
      </c>
      <c r="D5123" s="104" t="s">
        <v>12098</v>
      </c>
      <c r="E5123" s="2">
        <v>19715</v>
      </c>
      <c r="F5123" s="2">
        <v>19715</v>
      </c>
    </row>
    <row r="5124" spans="1:6" x14ac:dyDescent="0.25">
      <c r="A5124" s="104">
        <v>21030</v>
      </c>
      <c r="B5124" s="104" t="s">
        <v>947</v>
      </c>
      <c r="C5124" s="104" t="s">
        <v>15853</v>
      </c>
      <c r="D5124" s="104" t="s">
        <v>15855</v>
      </c>
      <c r="E5124" s="2">
        <v>1915</v>
      </c>
      <c r="F5124" s="2">
        <v>1915</v>
      </c>
    </row>
    <row r="5125" spans="1:6" x14ac:dyDescent="0.25">
      <c r="A5125" s="104">
        <v>24096</v>
      </c>
      <c r="B5125" s="104" t="s">
        <v>947</v>
      </c>
      <c r="C5125" s="104" t="s">
        <v>3964</v>
      </c>
      <c r="D5125" s="104" t="s">
        <v>3966</v>
      </c>
      <c r="E5125" s="2">
        <v>111088</v>
      </c>
      <c r="F5125" s="2">
        <v>111088</v>
      </c>
    </row>
    <row r="5126" spans="1:6" x14ac:dyDescent="0.25">
      <c r="A5126" s="104">
        <v>22286</v>
      </c>
      <c r="B5126" s="104" t="s">
        <v>947</v>
      </c>
      <c r="C5126" s="104" t="s">
        <v>18911</v>
      </c>
      <c r="D5126" s="104" t="s">
        <v>18912</v>
      </c>
      <c r="E5126" s="2">
        <v>10683</v>
      </c>
      <c r="F5126" s="2">
        <v>10683</v>
      </c>
    </row>
    <row r="5127" spans="1:6" x14ac:dyDescent="0.25">
      <c r="A5127" s="104">
        <v>23633</v>
      </c>
      <c r="B5127" s="104" t="s">
        <v>947</v>
      </c>
      <c r="C5127" s="104" t="s">
        <v>12216</v>
      </c>
      <c r="D5127" s="104" t="s">
        <v>12218</v>
      </c>
      <c r="E5127" s="2">
        <v>8586</v>
      </c>
      <c r="F5127" s="2">
        <v>8586</v>
      </c>
    </row>
    <row r="5128" spans="1:6" x14ac:dyDescent="0.25">
      <c r="A5128" s="104">
        <v>849325</v>
      </c>
      <c r="B5128" s="104" t="s">
        <v>947</v>
      </c>
      <c r="C5128" s="104" t="s">
        <v>21889</v>
      </c>
      <c r="D5128" s="104" t="s">
        <v>21890</v>
      </c>
      <c r="E5128" s="2">
        <v>5793</v>
      </c>
      <c r="F5128" s="2">
        <v>5793</v>
      </c>
    </row>
    <row r="5129" spans="1:6" x14ac:dyDescent="0.25">
      <c r="A5129" s="104">
        <v>428443</v>
      </c>
      <c r="B5129" s="104" t="s">
        <v>947</v>
      </c>
      <c r="C5129" s="104" t="s">
        <v>12294</v>
      </c>
      <c r="D5129" s="104" t="s">
        <v>22140</v>
      </c>
      <c r="E5129" s="2">
        <v>9286</v>
      </c>
      <c r="F5129" s="2">
        <v>9286</v>
      </c>
    </row>
    <row r="5130" spans="1:6" x14ac:dyDescent="0.25">
      <c r="A5130" s="104">
        <v>22192</v>
      </c>
      <c r="B5130" s="104" t="s">
        <v>947</v>
      </c>
      <c r="C5130" s="104" t="s">
        <v>10186</v>
      </c>
      <c r="D5130" s="104" t="s">
        <v>10188</v>
      </c>
      <c r="E5130" s="2">
        <v>30061</v>
      </c>
      <c r="F5130" s="2">
        <v>30061</v>
      </c>
    </row>
    <row r="5131" spans="1:6" x14ac:dyDescent="0.25">
      <c r="A5131" s="104">
        <v>574271</v>
      </c>
      <c r="B5131" s="104" t="s">
        <v>947</v>
      </c>
      <c r="C5131" s="104" t="s">
        <v>11922</v>
      </c>
      <c r="D5131" s="104" t="s">
        <v>11924</v>
      </c>
      <c r="E5131" s="2">
        <v>6204</v>
      </c>
      <c r="F5131" s="2">
        <v>6204</v>
      </c>
    </row>
    <row r="5132" spans="1:6" x14ac:dyDescent="0.25">
      <c r="A5132" s="104">
        <v>25750</v>
      </c>
      <c r="B5132" s="104" t="s">
        <v>947</v>
      </c>
      <c r="C5132" s="104" t="s">
        <v>3844</v>
      </c>
      <c r="D5132" s="104" t="s">
        <v>3846</v>
      </c>
      <c r="E5132" s="2">
        <v>144258</v>
      </c>
      <c r="F5132" s="2">
        <v>144258</v>
      </c>
    </row>
    <row r="5133" spans="1:6" x14ac:dyDescent="0.25">
      <c r="A5133" s="104">
        <v>19702</v>
      </c>
      <c r="B5133" s="104" t="s">
        <v>947</v>
      </c>
      <c r="C5133" s="104" t="s">
        <v>3020</v>
      </c>
      <c r="D5133" s="104" t="s">
        <v>21553</v>
      </c>
      <c r="E5133" s="2">
        <v>123186</v>
      </c>
      <c r="F5133" s="2">
        <v>123186</v>
      </c>
    </row>
    <row r="5134" spans="1:6" x14ac:dyDescent="0.25">
      <c r="A5134" s="104">
        <v>22394</v>
      </c>
      <c r="B5134" s="104" t="s">
        <v>947</v>
      </c>
      <c r="C5134" s="104" t="s">
        <v>11286</v>
      </c>
      <c r="D5134" s="104" t="s">
        <v>11288</v>
      </c>
      <c r="E5134" s="2">
        <v>38738</v>
      </c>
      <c r="F5134" s="2">
        <v>38738</v>
      </c>
    </row>
    <row r="5135" spans="1:6" x14ac:dyDescent="0.25">
      <c r="A5135" s="104">
        <v>504982</v>
      </c>
      <c r="B5135" s="104" t="s">
        <v>947</v>
      </c>
      <c r="C5135" s="104" t="s">
        <v>22876</v>
      </c>
      <c r="D5135" s="104" t="s">
        <v>22877</v>
      </c>
      <c r="E5135" s="2">
        <v>5856</v>
      </c>
      <c r="F5135" s="2">
        <v>5856</v>
      </c>
    </row>
    <row r="5136" spans="1:6" x14ac:dyDescent="0.25">
      <c r="A5136" s="104">
        <v>22702</v>
      </c>
      <c r="B5136" s="104" t="s">
        <v>947</v>
      </c>
      <c r="C5136" s="104" t="s">
        <v>8287</v>
      </c>
      <c r="D5136" s="104" t="s">
        <v>8289</v>
      </c>
      <c r="E5136" s="2">
        <v>31037</v>
      </c>
      <c r="F5136" s="2">
        <v>31037</v>
      </c>
    </row>
    <row r="5137" spans="1:6" x14ac:dyDescent="0.25">
      <c r="A5137" s="104">
        <v>23845</v>
      </c>
      <c r="B5137" s="104" t="s">
        <v>947</v>
      </c>
      <c r="C5137" s="104" t="s">
        <v>3250</v>
      </c>
      <c r="D5137" s="104" t="s">
        <v>3252</v>
      </c>
      <c r="E5137" s="2">
        <v>178069</v>
      </c>
      <c r="F5137" s="2">
        <v>178069</v>
      </c>
    </row>
    <row r="5138" spans="1:6" x14ac:dyDescent="0.25">
      <c r="A5138" s="104">
        <v>156198</v>
      </c>
      <c r="B5138" s="104" t="s">
        <v>947</v>
      </c>
      <c r="C5138" s="104" t="s">
        <v>14593</v>
      </c>
      <c r="D5138" s="104" t="s">
        <v>14595</v>
      </c>
      <c r="E5138" s="2">
        <v>21436</v>
      </c>
      <c r="F5138" s="2">
        <v>21436</v>
      </c>
    </row>
    <row r="5139" spans="1:6" x14ac:dyDescent="0.25">
      <c r="A5139" s="104">
        <v>19704</v>
      </c>
      <c r="B5139" s="104" t="s">
        <v>947</v>
      </c>
      <c r="C5139" s="104" t="s">
        <v>7300</v>
      </c>
      <c r="D5139" s="104" t="s">
        <v>7302</v>
      </c>
      <c r="E5139" s="2">
        <v>27210</v>
      </c>
      <c r="F5139" s="2">
        <v>27210</v>
      </c>
    </row>
    <row r="5140" spans="1:6" x14ac:dyDescent="0.25">
      <c r="A5140" s="104">
        <v>24717</v>
      </c>
      <c r="B5140" s="104" t="s">
        <v>947</v>
      </c>
      <c r="C5140" s="104" t="s">
        <v>2891</v>
      </c>
      <c r="D5140" s="104" t="s">
        <v>2893</v>
      </c>
      <c r="E5140" s="2">
        <v>204190</v>
      </c>
      <c r="F5140" s="2">
        <v>204190</v>
      </c>
    </row>
    <row r="5141" spans="1:6" x14ac:dyDescent="0.25">
      <c r="A5141" s="104">
        <v>26316</v>
      </c>
      <c r="B5141" s="104" t="s">
        <v>947</v>
      </c>
      <c r="C5141" s="104" t="s">
        <v>9873</v>
      </c>
      <c r="D5141" s="104" t="s">
        <v>9875</v>
      </c>
      <c r="E5141" s="2">
        <v>26053</v>
      </c>
      <c r="F5141" s="2">
        <v>26053</v>
      </c>
    </row>
    <row r="5142" spans="1:6" x14ac:dyDescent="0.25">
      <c r="A5142" s="104">
        <v>23208</v>
      </c>
      <c r="B5142" s="104" t="s">
        <v>947</v>
      </c>
      <c r="C5142" s="104" t="s">
        <v>11994</v>
      </c>
      <c r="D5142" s="104" t="s">
        <v>11996</v>
      </c>
      <c r="E5142" s="2">
        <v>30086</v>
      </c>
      <c r="F5142" s="2">
        <v>30086</v>
      </c>
    </row>
    <row r="5143" spans="1:6" x14ac:dyDescent="0.25">
      <c r="A5143" s="104">
        <v>896673</v>
      </c>
      <c r="B5143" s="104" t="s">
        <v>947</v>
      </c>
      <c r="C5143" s="104" t="s">
        <v>22878</v>
      </c>
      <c r="D5143" s="104" t="s">
        <v>22879</v>
      </c>
      <c r="E5143" s="2">
        <v>5241</v>
      </c>
      <c r="F5143" s="2">
        <v>5241</v>
      </c>
    </row>
    <row r="5144" spans="1:6" x14ac:dyDescent="0.25">
      <c r="A5144" s="104">
        <v>22295</v>
      </c>
      <c r="B5144" s="104" t="s">
        <v>947</v>
      </c>
      <c r="C5144" s="104" t="s">
        <v>3187</v>
      </c>
      <c r="D5144" s="104" t="s">
        <v>3189</v>
      </c>
      <c r="E5144" s="2">
        <v>192948</v>
      </c>
      <c r="F5144" s="2">
        <v>192948</v>
      </c>
    </row>
    <row r="5145" spans="1:6" x14ac:dyDescent="0.25">
      <c r="A5145" s="104">
        <v>743732</v>
      </c>
      <c r="B5145" s="104" t="s">
        <v>947</v>
      </c>
      <c r="C5145" s="104" t="s">
        <v>8596</v>
      </c>
      <c r="D5145" s="104" t="s">
        <v>8598</v>
      </c>
      <c r="E5145" s="2">
        <v>41430</v>
      </c>
      <c r="F5145" s="2">
        <v>41430</v>
      </c>
    </row>
    <row r="5146" spans="1:6" x14ac:dyDescent="0.25">
      <c r="A5146" s="104">
        <v>22655</v>
      </c>
      <c r="B5146" s="104" t="s">
        <v>947</v>
      </c>
      <c r="C5146" s="104" t="s">
        <v>12754</v>
      </c>
      <c r="D5146" s="104" t="s">
        <v>12756</v>
      </c>
      <c r="E5146" s="2">
        <v>3752</v>
      </c>
      <c r="F5146" s="2">
        <v>3752</v>
      </c>
    </row>
    <row r="5147" spans="1:6" x14ac:dyDescent="0.25">
      <c r="A5147" s="104">
        <v>22828</v>
      </c>
      <c r="B5147" s="104" t="s">
        <v>947</v>
      </c>
      <c r="C5147" s="104" t="s">
        <v>4653</v>
      </c>
      <c r="D5147" s="104" t="s">
        <v>4655</v>
      </c>
      <c r="E5147" s="2">
        <v>134299</v>
      </c>
      <c r="F5147" s="2">
        <v>134299</v>
      </c>
    </row>
    <row r="5148" spans="1:6" x14ac:dyDescent="0.25">
      <c r="A5148" s="104">
        <v>28256</v>
      </c>
      <c r="B5148" s="104" t="s">
        <v>947</v>
      </c>
      <c r="C5148" s="104" t="s">
        <v>18728</v>
      </c>
      <c r="D5148" s="104" t="s">
        <v>18729</v>
      </c>
      <c r="E5148" s="2">
        <v>3124</v>
      </c>
      <c r="F5148" s="2">
        <v>3124</v>
      </c>
    </row>
    <row r="5149" spans="1:6" x14ac:dyDescent="0.25">
      <c r="A5149" s="104">
        <v>23656</v>
      </c>
      <c r="B5149" s="104" t="s">
        <v>947</v>
      </c>
      <c r="C5149" s="104" t="s">
        <v>4285</v>
      </c>
      <c r="D5149" s="104" t="s">
        <v>4287</v>
      </c>
      <c r="E5149" s="2">
        <v>114333</v>
      </c>
      <c r="F5149" s="2">
        <v>114333</v>
      </c>
    </row>
    <row r="5150" spans="1:6" x14ac:dyDescent="0.25">
      <c r="A5150" s="104">
        <v>26187</v>
      </c>
      <c r="B5150" s="104" t="s">
        <v>947</v>
      </c>
      <c r="C5150" s="104" t="s">
        <v>11702</v>
      </c>
      <c r="D5150" s="104" t="s">
        <v>11704</v>
      </c>
      <c r="E5150" s="2">
        <v>18682</v>
      </c>
      <c r="F5150" s="2">
        <v>18682</v>
      </c>
    </row>
    <row r="5151" spans="1:6" x14ac:dyDescent="0.25">
      <c r="A5151" s="104">
        <v>26195</v>
      </c>
      <c r="B5151" s="104" t="s">
        <v>947</v>
      </c>
      <c r="C5151" s="104" t="s">
        <v>12375</v>
      </c>
      <c r="D5151" s="104" t="s">
        <v>12377</v>
      </c>
      <c r="E5151" s="2">
        <v>13112</v>
      </c>
      <c r="F5151" s="2">
        <v>13112</v>
      </c>
    </row>
    <row r="5152" spans="1:6" x14ac:dyDescent="0.25">
      <c r="A5152" s="104">
        <v>22253</v>
      </c>
      <c r="B5152" s="104" t="s">
        <v>947</v>
      </c>
      <c r="C5152" s="104" t="s">
        <v>15735</v>
      </c>
      <c r="D5152" s="104" t="s">
        <v>15737</v>
      </c>
      <c r="E5152" s="2">
        <v>1383</v>
      </c>
      <c r="F5152" s="2">
        <v>1383</v>
      </c>
    </row>
    <row r="5153" spans="1:6" x14ac:dyDescent="0.25">
      <c r="A5153" s="104">
        <v>23519</v>
      </c>
      <c r="B5153" s="104" t="s">
        <v>947</v>
      </c>
      <c r="C5153" s="104" t="s">
        <v>7741</v>
      </c>
      <c r="D5153" s="104" t="s">
        <v>7743</v>
      </c>
      <c r="E5153" s="2">
        <v>48362</v>
      </c>
      <c r="F5153" s="2">
        <v>48362</v>
      </c>
    </row>
    <row r="5154" spans="1:6" x14ac:dyDescent="0.25">
      <c r="A5154" s="104">
        <v>22380</v>
      </c>
      <c r="B5154" s="104" t="s">
        <v>947</v>
      </c>
      <c r="C5154" s="104" t="s">
        <v>9570</v>
      </c>
      <c r="D5154" s="104" t="s">
        <v>9572</v>
      </c>
      <c r="E5154" s="2">
        <v>4568</v>
      </c>
      <c r="F5154" s="2">
        <v>4568</v>
      </c>
    </row>
    <row r="5155" spans="1:6" x14ac:dyDescent="0.25">
      <c r="A5155" s="104">
        <v>25269</v>
      </c>
      <c r="B5155" s="104" t="s">
        <v>947</v>
      </c>
      <c r="C5155" s="104" t="s">
        <v>3226</v>
      </c>
      <c r="D5155" s="104" t="s">
        <v>3228</v>
      </c>
      <c r="E5155" s="2">
        <v>210413</v>
      </c>
      <c r="F5155" s="2">
        <v>210413</v>
      </c>
    </row>
    <row r="5156" spans="1:6" x14ac:dyDescent="0.25">
      <c r="A5156" s="104">
        <v>575715</v>
      </c>
      <c r="B5156" s="104" t="s">
        <v>947</v>
      </c>
      <c r="C5156" s="104" t="s">
        <v>14288</v>
      </c>
      <c r="D5156" s="104" t="s">
        <v>14290</v>
      </c>
      <c r="E5156" s="2">
        <v>2883</v>
      </c>
      <c r="F5156" s="2">
        <v>2883</v>
      </c>
    </row>
    <row r="5157" spans="1:6" x14ac:dyDescent="0.25">
      <c r="A5157" s="104">
        <v>176150</v>
      </c>
      <c r="B5157" s="104" t="s">
        <v>947</v>
      </c>
      <c r="C5157" s="104" t="s">
        <v>15851</v>
      </c>
      <c r="D5157" s="104" t="s">
        <v>15852</v>
      </c>
      <c r="E5157" s="2">
        <v>0</v>
      </c>
      <c r="F5157" s="2">
        <v>0</v>
      </c>
    </row>
    <row r="5158" spans="1:6" x14ac:dyDescent="0.25">
      <c r="A5158" s="104">
        <v>163861</v>
      </c>
      <c r="B5158" s="104" t="s">
        <v>947</v>
      </c>
      <c r="C5158" s="104" t="s">
        <v>6526</v>
      </c>
      <c r="D5158" s="104" t="s">
        <v>6528</v>
      </c>
      <c r="E5158" s="2">
        <v>57826</v>
      </c>
      <c r="F5158" s="2">
        <v>57826</v>
      </c>
    </row>
    <row r="5159" spans="1:6" x14ac:dyDescent="0.25">
      <c r="A5159" s="104">
        <v>26464</v>
      </c>
      <c r="B5159" s="104" t="s">
        <v>947</v>
      </c>
      <c r="C5159" s="104" t="s">
        <v>11340</v>
      </c>
      <c r="D5159" s="104" t="s">
        <v>11342</v>
      </c>
      <c r="E5159" s="2">
        <v>29986</v>
      </c>
      <c r="F5159" s="2">
        <v>29986</v>
      </c>
    </row>
    <row r="5160" spans="1:6" x14ac:dyDescent="0.25">
      <c r="A5160" s="104">
        <v>19725</v>
      </c>
      <c r="B5160" s="104" t="s">
        <v>947</v>
      </c>
      <c r="C5160" s="104" t="s">
        <v>10426</v>
      </c>
      <c r="D5160" s="104" t="s">
        <v>10428</v>
      </c>
      <c r="E5160" s="2">
        <v>19180</v>
      </c>
      <c r="F5160" s="2">
        <v>19180</v>
      </c>
    </row>
    <row r="5161" spans="1:6" x14ac:dyDescent="0.25">
      <c r="A5161" s="104">
        <v>26379</v>
      </c>
      <c r="B5161" s="104" t="s">
        <v>947</v>
      </c>
      <c r="C5161" s="104" t="s">
        <v>16493</v>
      </c>
      <c r="D5161" s="104" t="s">
        <v>16495</v>
      </c>
      <c r="E5161" s="2">
        <v>1775</v>
      </c>
      <c r="F5161" s="2">
        <v>1775</v>
      </c>
    </row>
    <row r="5162" spans="1:6" x14ac:dyDescent="0.25">
      <c r="A5162" s="104">
        <v>26374</v>
      </c>
      <c r="B5162" s="104" t="s">
        <v>947</v>
      </c>
      <c r="C5162" s="104" t="s">
        <v>8038</v>
      </c>
      <c r="D5162" s="104" t="s">
        <v>8040</v>
      </c>
      <c r="E5162" s="2">
        <v>26788</v>
      </c>
      <c r="F5162" s="2">
        <v>26788</v>
      </c>
    </row>
    <row r="5163" spans="1:6" x14ac:dyDescent="0.25">
      <c r="A5163" s="104">
        <v>831875</v>
      </c>
      <c r="B5163" s="104" t="s">
        <v>947</v>
      </c>
      <c r="C5163" s="104" t="s">
        <v>22063</v>
      </c>
      <c r="D5163" s="104" t="s">
        <v>22064</v>
      </c>
      <c r="E5163" s="2">
        <v>2208</v>
      </c>
      <c r="F5163" s="2">
        <v>2208</v>
      </c>
    </row>
    <row r="5164" spans="1:6" x14ac:dyDescent="0.25">
      <c r="A5164" s="104">
        <v>28214</v>
      </c>
      <c r="B5164" s="104" t="s">
        <v>947</v>
      </c>
      <c r="C5164" s="104" t="s">
        <v>6109</v>
      </c>
      <c r="D5164" s="104" t="s">
        <v>6111</v>
      </c>
      <c r="E5164" s="2">
        <v>75205</v>
      </c>
      <c r="F5164" s="2">
        <v>75205</v>
      </c>
    </row>
    <row r="5165" spans="1:6" x14ac:dyDescent="0.25">
      <c r="A5165" s="104">
        <v>28060</v>
      </c>
      <c r="B5165" s="104" t="s">
        <v>947</v>
      </c>
      <c r="C5165" s="104" t="s">
        <v>22881</v>
      </c>
      <c r="D5165" s="104" t="s">
        <v>22882</v>
      </c>
      <c r="E5165" s="2">
        <v>39701</v>
      </c>
      <c r="F5165" s="2">
        <v>39701</v>
      </c>
    </row>
    <row r="5166" spans="1:6" x14ac:dyDescent="0.25">
      <c r="A5166" s="104">
        <v>28123</v>
      </c>
      <c r="B5166" s="104" t="s">
        <v>947</v>
      </c>
      <c r="C5166" s="104" t="s">
        <v>10987</v>
      </c>
      <c r="D5166" s="104" t="s">
        <v>10989</v>
      </c>
      <c r="E5166" s="2">
        <v>19267</v>
      </c>
      <c r="F5166" s="2">
        <v>19267</v>
      </c>
    </row>
    <row r="5167" spans="1:6" x14ac:dyDescent="0.25">
      <c r="A5167" s="104">
        <v>28084</v>
      </c>
      <c r="B5167" s="104" t="s">
        <v>947</v>
      </c>
      <c r="C5167" s="104" t="s">
        <v>7064</v>
      </c>
      <c r="D5167" s="104" t="s">
        <v>22883</v>
      </c>
      <c r="E5167" s="2">
        <v>59681</v>
      </c>
      <c r="F5167" s="2">
        <v>59681</v>
      </c>
    </row>
    <row r="5168" spans="1:6" x14ac:dyDescent="0.25">
      <c r="A5168" s="104">
        <v>28062</v>
      </c>
      <c r="B5168" s="104" t="s">
        <v>947</v>
      </c>
      <c r="C5168" s="104" t="s">
        <v>9678</v>
      </c>
      <c r="D5168" s="104" t="s">
        <v>9680</v>
      </c>
      <c r="E5168" s="2">
        <v>30300</v>
      </c>
      <c r="F5168" s="2">
        <v>30300</v>
      </c>
    </row>
    <row r="5169" spans="1:6" x14ac:dyDescent="0.25">
      <c r="A5169" s="104">
        <v>28064</v>
      </c>
      <c r="B5169" s="104" t="s">
        <v>947</v>
      </c>
      <c r="C5169" s="104" t="s">
        <v>14210</v>
      </c>
      <c r="D5169" s="104" t="s">
        <v>14212</v>
      </c>
      <c r="E5169" s="2">
        <v>6270</v>
      </c>
      <c r="F5169" s="2">
        <v>6270</v>
      </c>
    </row>
    <row r="5170" spans="1:6" x14ac:dyDescent="0.25">
      <c r="A5170" s="104">
        <v>28065</v>
      </c>
      <c r="B5170" s="104" t="s">
        <v>947</v>
      </c>
      <c r="C5170" s="104" t="s">
        <v>12486</v>
      </c>
      <c r="D5170" s="104" t="s">
        <v>12488</v>
      </c>
      <c r="E5170" s="2">
        <v>10760</v>
      </c>
      <c r="F5170" s="2">
        <v>10760</v>
      </c>
    </row>
    <row r="5171" spans="1:6" x14ac:dyDescent="0.25">
      <c r="A5171" s="104">
        <v>28111</v>
      </c>
      <c r="B5171" s="104" t="s">
        <v>947</v>
      </c>
      <c r="C5171" s="104" t="s">
        <v>16291</v>
      </c>
      <c r="D5171" s="104" t="s">
        <v>16293</v>
      </c>
      <c r="E5171" s="2">
        <v>3837</v>
      </c>
      <c r="F5171" s="2">
        <v>3837</v>
      </c>
    </row>
    <row r="5172" spans="1:6" x14ac:dyDescent="0.25">
      <c r="A5172" s="104">
        <v>28099</v>
      </c>
      <c r="B5172" s="104" t="s">
        <v>947</v>
      </c>
      <c r="C5172" s="104" t="s">
        <v>18712</v>
      </c>
      <c r="D5172" s="104" t="s">
        <v>18713</v>
      </c>
      <c r="E5172" s="2">
        <v>15128</v>
      </c>
      <c r="F5172" s="2">
        <v>15128</v>
      </c>
    </row>
    <row r="5173" spans="1:6" x14ac:dyDescent="0.25">
      <c r="A5173" s="104">
        <v>507297</v>
      </c>
      <c r="B5173" s="104" t="s">
        <v>947</v>
      </c>
      <c r="C5173" s="104" t="s">
        <v>17293</v>
      </c>
      <c r="D5173" s="104" t="s">
        <v>18354</v>
      </c>
      <c r="E5173" s="2">
        <v>3812</v>
      </c>
      <c r="F5173" s="2">
        <v>3812</v>
      </c>
    </row>
    <row r="5174" spans="1:6" x14ac:dyDescent="0.25">
      <c r="A5174" s="104">
        <v>28067</v>
      </c>
      <c r="B5174" s="104" t="s">
        <v>947</v>
      </c>
      <c r="C5174" s="104" t="s">
        <v>8593</v>
      </c>
      <c r="D5174" s="104" t="s">
        <v>8595</v>
      </c>
      <c r="E5174" s="2">
        <v>41264</v>
      </c>
      <c r="F5174" s="2">
        <v>41264</v>
      </c>
    </row>
    <row r="5175" spans="1:6" x14ac:dyDescent="0.25">
      <c r="A5175" s="104">
        <v>28068</v>
      </c>
      <c r="B5175" s="104" t="s">
        <v>947</v>
      </c>
      <c r="C5175" s="104" t="s">
        <v>8089</v>
      </c>
      <c r="D5175" s="104" t="s">
        <v>8091</v>
      </c>
      <c r="E5175" s="2">
        <v>20946</v>
      </c>
      <c r="F5175" s="2">
        <v>20946</v>
      </c>
    </row>
    <row r="5176" spans="1:6" x14ac:dyDescent="0.25">
      <c r="A5176" s="104">
        <v>207286</v>
      </c>
      <c r="B5176" s="104" t="s">
        <v>947</v>
      </c>
      <c r="C5176" s="104" t="s">
        <v>5980</v>
      </c>
      <c r="D5176" s="104" t="s">
        <v>5982</v>
      </c>
      <c r="E5176" s="2">
        <v>50090</v>
      </c>
      <c r="F5176" s="2">
        <v>50090</v>
      </c>
    </row>
    <row r="5177" spans="1:6" x14ac:dyDescent="0.25">
      <c r="A5177" s="104">
        <v>28146</v>
      </c>
      <c r="B5177" s="104" t="s">
        <v>947</v>
      </c>
      <c r="C5177" s="104" t="s">
        <v>2855</v>
      </c>
      <c r="D5177" s="104" t="s">
        <v>2857</v>
      </c>
      <c r="E5177" s="2">
        <v>200500</v>
      </c>
      <c r="F5177" s="2">
        <v>200500</v>
      </c>
    </row>
    <row r="5178" spans="1:6" x14ac:dyDescent="0.25">
      <c r="A5178" s="104">
        <v>28102</v>
      </c>
      <c r="B5178" s="104" t="s">
        <v>947</v>
      </c>
      <c r="C5178" s="104" t="s">
        <v>15017</v>
      </c>
      <c r="D5178" s="104" t="s">
        <v>15019</v>
      </c>
      <c r="E5178" s="2">
        <v>5688</v>
      </c>
      <c r="F5178" s="2">
        <v>5688</v>
      </c>
    </row>
    <row r="5179" spans="1:6" x14ac:dyDescent="0.25">
      <c r="A5179" s="104">
        <v>863513</v>
      </c>
      <c r="B5179" s="104" t="s">
        <v>947</v>
      </c>
      <c r="C5179" s="104" t="s">
        <v>22884</v>
      </c>
      <c r="D5179" s="104" t="s">
        <v>22885</v>
      </c>
      <c r="E5179" s="2">
        <v>22438</v>
      </c>
      <c r="F5179" s="2">
        <v>22438</v>
      </c>
    </row>
    <row r="5180" spans="1:6" x14ac:dyDescent="0.25">
      <c r="A5180" s="104">
        <v>28071</v>
      </c>
      <c r="B5180" s="104" t="s">
        <v>947</v>
      </c>
      <c r="C5180" s="104" t="s">
        <v>12393</v>
      </c>
      <c r="D5180" s="104" t="s">
        <v>12395</v>
      </c>
      <c r="E5180" s="2">
        <v>8920</v>
      </c>
      <c r="F5180" s="2">
        <v>8920</v>
      </c>
    </row>
    <row r="5181" spans="1:6" x14ac:dyDescent="0.25">
      <c r="A5181" s="104">
        <v>28125</v>
      </c>
      <c r="B5181" s="104" t="s">
        <v>947</v>
      </c>
      <c r="C5181" s="104" t="s">
        <v>3190</v>
      </c>
      <c r="D5181" s="104" t="s">
        <v>3192</v>
      </c>
      <c r="E5181" s="2">
        <v>236558</v>
      </c>
      <c r="F5181" s="2">
        <v>236558</v>
      </c>
    </row>
    <row r="5182" spans="1:6" x14ac:dyDescent="0.25">
      <c r="A5182" s="104">
        <v>28074</v>
      </c>
      <c r="B5182" s="104" t="s">
        <v>947</v>
      </c>
      <c r="C5182" s="104" t="s">
        <v>993</v>
      </c>
      <c r="D5182" s="104" t="s">
        <v>995</v>
      </c>
      <c r="E5182" s="2">
        <v>840498</v>
      </c>
      <c r="F5182" s="2">
        <v>840498</v>
      </c>
    </row>
    <row r="5183" spans="1:6" x14ac:dyDescent="0.25">
      <c r="A5183" s="104">
        <v>138406</v>
      </c>
      <c r="B5183" s="104" t="s">
        <v>947</v>
      </c>
      <c r="C5183" s="104" t="s">
        <v>14117</v>
      </c>
      <c r="D5183" s="104" t="s">
        <v>14119</v>
      </c>
      <c r="E5183" s="2">
        <v>17138</v>
      </c>
      <c r="F5183" s="2">
        <v>17138</v>
      </c>
    </row>
    <row r="5184" spans="1:6" x14ac:dyDescent="0.25">
      <c r="A5184" s="104">
        <v>492229</v>
      </c>
      <c r="B5184" s="104" t="s">
        <v>947</v>
      </c>
      <c r="C5184" s="104" t="s">
        <v>4327</v>
      </c>
      <c r="D5184" s="104" t="s">
        <v>4329</v>
      </c>
      <c r="E5184" s="2">
        <v>172116</v>
      </c>
      <c r="F5184" s="2">
        <v>172116</v>
      </c>
    </row>
    <row r="5185" spans="1:6" x14ac:dyDescent="0.25">
      <c r="A5185" s="104">
        <v>28135</v>
      </c>
      <c r="B5185" s="104" t="s">
        <v>947</v>
      </c>
      <c r="C5185" s="104" t="s">
        <v>21258</v>
      </c>
      <c r="D5185" s="104" t="s">
        <v>22886</v>
      </c>
      <c r="E5185" s="2">
        <v>4360</v>
      </c>
      <c r="F5185" s="2">
        <v>4360</v>
      </c>
    </row>
    <row r="5186" spans="1:6" x14ac:dyDescent="0.25">
      <c r="A5186" s="104">
        <v>28076</v>
      </c>
      <c r="B5186" s="104" t="s">
        <v>947</v>
      </c>
      <c r="C5186" s="104" t="s">
        <v>8236</v>
      </c>
      <c r="D5186" s="104" t="s">
        <v>8238</v>
      </c>
      <c r="E5186" s="2">
        <v>40786</v>
      </c>
      <c r="F5186" s="2">
        <v>40786</v>
      </c>
    </row>
    <row r="5187" spans="1:6" x14ac:dyDescent="0.25">
      <c r="A5187" s="104">
        <v>28145</v>
      </c>
      <c r="B5187" s="104" t="s">
        <v>947</v>
      </c>
      <c r="C5187" s="104" t="s">
        <v>5627</v>
      </c>
      <c r="D5187" s="104" t="s">
        <v>5629</v>
      </c>
      <c r="E5187" s="2">
        <v>76423</v>
      </c>
      <c r="F5187" s="2">
        <v>76423</v>
      </c>
    </row>
    <row r="5188" spans="1:6" x14ac:dyDescent="0.25">
      <c r="A5188" s="104">
        <v>585182</v>
      </c>
      <c r="B5188" s="104" t="s">
        <v>947</v>
      </c>
      <c r="C5188" s="104" t="s">
        <v>22887</v>
      </c>
      <c r="D5188" s="104" t="s">
        <v>22888</v>
      </c>
      <c r="E5188" s="2">
        <v>9913</v>
      </c>
      <c r="F5188" s="2">
        <v>9913</v>
      </c>
    </row>
    <row r="5189" spans="1:6" x14ac:dyDescent="0.25">
      <c r="A5189" s="104">
        <v>441592</v>
      </c>
      <c r="B5189" s="104" t="s">
        <v>947</v>
      </c>
      <c r="C5189" s="104" t="s">
        <v>13835</v>
      </c>
      <c r="D5189" s="104" t="s">
        <v>13837</v>
      </c>
      <c r="E5189" s="2">
        <v>15562</v>
      </c>
      <c r="F5189" s="2">
        <v>15562</v>
      </c>
    </row>
    <row r="5190" spans="1:6" x14ac:dyDescent="0.25">
      <c r="A5190" s="104">
        <v>524196</v>
      </c>
      <c r="B5190" s="104" t="s">
        <v>947</v>
      </c>
      <c r="C5190" s="104" t="s">
        <v>14877</v>
      </c>
      <c r="D5190" s="104" t="s">
        <v>14879</v>
      </c>
      <c r="E5190" s="2">
        <v>1756</v>
      </c>
      <c r="F5190" s="2">
        <v>1756</v>
      </c>
    </row>
    <row r="5191" spans="1:6" x14ac:dyDescent="0.25">
      <c r="A5191" s="104">
        <v>441595</v>
      </c>
      <c r="B5191" s="104" t="s">
        <v>947</v>
      </c>
      <c r="C5191" s="104" t="s">
        <v>15422</v>
      </c>
      <c r="D5191" s="104" t="s">
        <v>15424</v>
      </c>
      <c r="E5191" s="2">
        <v>3136</v>
      </c>
      <c r="F5191" s="2">
        <v>3136</v>
      </c>
    </row>
    <row r="5192" spans="1:6" x14ac:dyDescent="0.25">
      <c r="A5192" s="104">
        <v>601942</v>
      </c>
      <c r="B5192" s="104" t="s">
        <v>947</v>
      </c>
      <c r="C5192" s="104" t="s">
        <v>15963</v>
      </c>
      <c r="D5192" s="104" t="s">
        <v>15965</v>
      </c>
      <c r="E5192" s="2">
        <v>1819</v>
      </c>
      <c r="F5192" s="2">
        <v>1819</v>
      </c>
    </row>
    <row r="5193" spans="1:6" x14ac:dyDescent="0.25">
      <c r="A5193" s="104">
        <v>28078</v>
      </c>
      <c r="B5193" s="104" t="s">
        <v>947</v>
      </c>
      <c r="C5193" s="104" t="s">
        <v>7501</v>
      </c>
      <c r="D5193" s="104" t="s">
        <v>7503</v>
      </c>
      <c r="E5193" s="2">
        <v>54931</v>
      </c>
      <c r="F5193" s="2">
        <v>54931</v>
      </c>
    </row>
    <row r="5194" spans="1:6" x14ac:dyDescent="0.25">
      <c r="A5194" s="104">
        <v>28080</v>
      </c>
      <c r="B5194" s="104" t="s">
        <v>947</v>
      </c>
      <c r="C5194" s="104" t="s">
        <v>1715</v>
      </c>
      <c r="D5194" s="104" t="s">
        <v>1717</v>
      </c>
      <c r="E5194" s="2">
        <v>360409</v>
      </c>
      <c r="F5194" s="2">
        <v>360409</v>
      </c>
    </row>
    <row r="5195" spans="1:6" x14ac:dyDescent="0.25">
      <c r="A5195" s="104">
        <v>581679</v>
      </c>
      <c r="B5195" s="104" t="s">
        <v>947</v>
      </c>
      <c r="C5195" s="104" t="s">
        <v>9312</v>
      </c>
      <c r="D5195" s="104" t="s">
        <v>9314</v>
      </c>
      <c r="E5195" s="2">
        <v>17332</v>
      </c>
      <c r="F5195" s="2">
        <v>17332</v>
      </c>
    </row>
    <row r="5196" spans="1:6" x14ac:dyDescent="0.25">
      <c r="A5196" s="104">
        <v>28081</v>
      </c>
      <c r="B5196" s="104" t="s">
        <v>947</v>
      </c>
      <c r="C5196" s="104" t="s">
        <v>14658</v>
      </c>
      <c r="D5196" s="104" t="s">
        <v>14660</v>
      </c>
      <c r="E5196" s="2">
        <v>6494</v>
      </c>
      <c r="F5196" s="2">
        <v>6494</v>
      </c>
    </row>
    <row r="5197" spans="1:6" x14ac:dyDescent="0.25">
      <c r="A5197" s="104">
        <v>28082</v>
      </c>
      <c r="B5197" s="104" t="s">
        <v>947</v>
      </c>
      <c r="C5197" s="104" t="s">
        <v>11307</v>
      </c>
      <c r="D5197" s="104" t="s">
        <v>11309</v>
      </c>
      <c r="E5197" s="2">
        <v>16797</v>
      </c>
      <c r="F5197" s="2">
        <v>16797</v>
      </c>
    </row>
    <row r="5198" spans="1:6" x14ac:dyDescent="0.25">
      <c r="A5198" s="104">
        <v>498185</v>
      </c>
      <c r="B5198" s="104" t="s">
        <v>947</v>
      </c>
      <c r="C5198" s="104" t="s">
        <v>7190</v>
      </c>
      <c r="D5198" s="104" t="s">
        <v>7192</v>
      </c>
      <c r="E5198" s="2">
        <v>98256</v>
      </c>
      <c r="F5198" s="2">
        <v>98256</v>
      </c>
    </row>
    <row r="5199" spans="1:6" x14ac:dyDescent="0.25">
      <c r="A5199" s="104">
        <v>28100</v>
      </c>
      <c r="B5199" s="104" t="s">
        <v>947</v>
      </c>
      <c r="C5199" s="104" t="s">
        <v>6349</v>
      </c>
      <c r="D5199" s="104" t="s">
        <v>6351</v>
      </c>
      <c r="E5199" s="2">
        <v>66126</v>
      </c>
      <c r="F5199" s="2">
        <v>66126</v>
      </c>
    </row>
    <row r="5200" spans="1:6" x14ac:dyDescent="0.25">
      <c r="A5200" s="104">
        <v>28083</v>
      </c>
      <c r="B5200" s="104" t="s">
        <v>947</v>
      </c>
      <c r="C5200" s="104" t="s">
        <v>8443</v>
      </c>
      <c r="D5200" s="104" t="s">
        <v>8445</v>
      </c>
      <c r="E5200" s="2">
        <v>37247</v>
      </c>
      <c r="F5200" s="2">
        <v>37247</v>
      </c>
    </row>
    <row r="5201" spans="1:6" x14ac:dyDescent="0.25">
      <c r="A5201" s="104">
        <v>28114</v>
      </c>
      <c r="B5201" s="104" t="s">
        <v>947</v>
      </c>
      <c r="C5201" s="104" t="s">
        <v>15636</v>
      </c>
      <c r="D5201" s="104" t="s">
        <v>15638</v>
      </c>
      <c r="E5201" s="2">
        <v>2333</v>
      </c>
      <c r="F5201" s="2">
        <v>2333</v>
      </c>
    </row>
    <row r="5202" spans="1:6" x14ac:dyDescent="0.25">
      <c r="A5202" s="104">
        <v>220005</v>
      </c>
      <c r="B5202" s="104" t="s">
        <v>947</v>
      </c>
      <c r="C5202" s="104" t="s">
        <v>4513</v>
      </c>
      <c r="D5202" s="104" t="s">
        <v>4515</v>
      </c>
      <c r="E5202" s="2">
        <v>88216</v>
      </c>
      <c r="F5202" s="2">
        <v>88216</v>
      </c>
    </row>
    <row r="5203" spans="1:6" x14ac:dyDescent="0.25">
      <c r="A5203" s="104">
        <v>215019</v>
      </c>
      <c r="B5203" s="104" t="s">
        <v>947</v>
      </c>
      <c r="C5203" s="104" t="s">
        <v>5225</v>
      </c>
      <c r="D5203" s="104" t="s">
        <v>5227</v>
      </c>
      <c r="E5203" s="2">
        <v>113085</v>
      </c>
      <c r="F5203" s="2">
        <v>113085</v>
      </c>
    </row>
    <row r="5204" spans="1:6" x14ac:dyDescent="0.25">
      <c r="A5204" s="104">
        <v>28085</v>
      </c>
      <c r="B5204" s="104" t="s">
        <v>947</v>
      </c>
      <c r="C5204" s="104" t="s">
        <v>4189</v>
      </c>
      <c r="D5204" s="104" t="s">
        <v>4191</v>
      </c>
      <c r="E5204" s="2">
        <v>131248</v>
      </c>
      <c r="F5204" s="2">
        <v>131248</v>
      </c>
    </row>
    <row r="5205" spans="1:6" x14ac:dyDescent="0.25">
      <c r="A5205" s="104">
        <v>139501</v>
      </c>
      <c r="B5205" s="104" t="s">
        <v>947</v>
      </c>
      <c r="C5205" s="104" t="s">
        <v>4955</v>
      </c>
      <c r="D5205" s="104" t="s">
        <v>4957</v>
      </c>
      <c r="E5205" s="2">
        <v>86912</v>
      </c>
      <c r="F5205" s="2">
        <v>86912</v>
      </c>
    </row>
    <row r="5206" spans="1:6" x14ac:dyDescent="0.25">
      <c r="A5206" s="104">
        <v>28033</v>
      </c>
      <c r="B5206" s="104" t="s">
        <v>947</v>
      </c>
      <c r="C5206" s="104" t="s">
        <v>4769</v>
      </c>
      <c r="D5206" s="104" t="s">
        <v>4771</v>
      </c>
      <c r="E5206" s="2">
        <v>84380</v>
      </c>
      <c r="F5206" s="2">
        <v>84380</v>
      </c>
    </row>
    <row r="5207" spans="1:6" x14ac:dyDescent="0.25">
      <c r="A5207" s="104">
        <v>28086</v>
      </c>
      <c r="B5207" s="104" t="s">
        <v>947</v>
      </c>
      <c r="C5207" s="104" t="s">
        <v>3474</v>
      </c>
      <c r="D5207" s="104" t="s">
        <v>3476</v>
      </c>
      <c r="E5207" s="2">
        <v>151111</v>
      </c>
      <c r="F5207" s="2">
        <v>151111</v>
      </c>
    </row>
    <row r="5208" spans="1:6" x14ac:dyDescent="0.25">
      <c r="A5208" s="104">
        <v>768792</v>
      </c>
      <c r="B5208" s="104" t="s">
        <v>947</v>
      </c>
      <c r="C5208" s="104" t="s">
        <v>15234</v>
      </c>
      <c r="D5208" s="104" t="s">
        <v>15236</v>
      </c>
      <c r="E5208" s="2">
        <v>3239</v>
      </c>
      <c r="F5208" s="2">
        <v>3239</v>
      </c>
    </row>
    <row r="5209" spans="1:6" x14ac:dyDescent="0.25">
      <c r="A5209" s="104">
        <v>28087</v>
      </c>
      <c r="B5209" s="104" t="s">
        <v>947</v>
      </c>
      <c r="C5209" s="104" t="s">
        <v>1961</v>
      </c>
      <c r="D5209" s="104" t="s">
        <v>1963</v>
      </c>
      <c r="E5209" s="2">
        <v>514912</v>
      </c>
      <c r="F5209" s="2">
        <v>514912</v>
      </c>
    </row>
    <row r="5210" spans="1:6" x14ac:dyDescent="0.25">
      <c r="A5210" s="104">
        <v>28088</v>
      </c>
      <c r="B5210" s="104" t="s">
        <v>947</v>
      </c>
      <c r="C5210" s="104" t="s">
        <v>15705</v>
      </c>
      <c r="D5210" s="104" t="s">
        <v>15707</v>
      </c>
      <c r="E5210" s="2">
        <v>5247</v>
      </c>
      <c r="F5210" s="2">
        <v>5247</v>
      </c>
    </row>
    <row r="5211" spans="1:6" x14ac:dyDescent="0.25">
      <c r="A5211" s="104">
        <v>28089</v>
      </c>
      <c r="B5211" s="104" t="s">
        <v>947</v>
      </c>
      <c r="C5211" s="104" t="s">
        <v>2294</v>
      </c>
      <c r="D5211" s="104" t="s">
        <v>2296</v>
      </c>
      <c r="E5211" s="2">
        <v>173269</v>
      </c>
      <c r="F5211" s="2">
        <v>173269</v>
      </c>
    </row>
    <row r="5212" spans="1:6" x14ac:dyDescent="0.25">
      <c r="A5212" s="104">
        <v>23655</v>
      </c>
      <c r="B5212" s="104" t="s">
        <v>947</v>
      </c>
      <c r="C5212" s="104" t="s">
        <v>7258</v>
      </c>
      <c r="D5212" s="104" t="s">
        <v>22890</v>
      </c>
      <c r="E5212" s="2">
        <v>64651</v>
      </c>
      <c r="F5212" s="2">
        <v>64651</v>
      </c>
    </row>
    <row r="5213" spans="1:6" x14ac:dyDescent="0.25">
      <c r="A5213" s="104">
        <v>578015</v>
      </c>
      <c r="B5213" s="104" t="s">
        <v>947</v>
      </c>
      <c r="C5213" s="104" t="s">
        <v>11973</v>
      </c>
      <c r="D5213" s="104" t="s">
        <v>11975</v>
      </c>
      <c r="E5213" s="2">
        <v>12206</v>
      </c>
      <c r="F5213" s="2">
        <v>12206</v>
      </c>
    </row>
    <row r="5214" spans="1:6" x14ac:dyDescent="0.25">
      <c r="A5214" s="104">
        <v>468553</v>
      </c>
      <c r="B5214" s="104" t="s">
        <v>947</v>
      </c>
      <c r="C5214" s="104" t="s">
        <v>10498</v>
      </c>
      <c r="D5214" s="104" t="s">
        <v>10500</v>
      </c>
      <c r="E5214" s="2">
        <v>12284</v>
      </c>
      <c r="F5214" s="2">
        <v>12284</v>
      </c>
    </row>
    <row r="5215" spans="1:6" x14ac:dyDescent="0.25">
      <c r="A5215" s="104">
        <v>26467</v>
      </c>
      <c r="B5215" s="104" t="s">
        <v>947</v>
      </c>
      <c r="C5215" s="104" t="s">
        <v>7219</v>
      </c>
      <c r="D5215" s="104" t="s">
        <v>7221</v>
      </c>
      <c r="E5215" s="2">
        <v>28942</v>
      </c>
      <c r="F5215" s="2">
        <v>28942</v>
      </c>
    </row>
    <row r="5216" spans="1:6" x14ac:dyDescent="0.25">
      <c r="A5216" s="104">
        <v>26468</v>
      </c>
      <c r="B5216" s="104" t="s">
        <v>947</v>
      </c>
      <c r="C5216" s="104" t="s">
        <v>13112</v>
      </c>
      <c r="D5216" s="104" t="s">
        <v>13114</v>
      </c>
      <c r="E5216" s="2">
        <v>18620</v>
      </c>
      <c r="F5216" s="2">
        <v>18620</v>
      </c>
    </row>
    <row r="5217" spans="1:6" x14ac:dyDescent="0.25">
      <c r="A5217" s="104">
        <v>724849</v>
      </c>
      <c r="B5217" s="104" t="s">
        <v>947</v>
      </c>
      <c r="C5217" s="104" t="s">
        <v>18271</v>
      </c>
      <c r="D5217" s="104" t="s">
        <v>18272</v>
      </c>
      <c r="E5217" s="2">
        <v>8875</v>
      </c>
      <c r="F5217" s="2">
        <v>8875</v>
      </c>
    </row>
    <row r="5218" spans="1:6" x14ac:dyDescent="0.25">
      <c r="A5218" s="104">
        <v>26542</v>
      </c>
      <c r="B5218" s="104" t="s">
        <v>947</v>
      </c>
      <c r="C5218" s="104" t="s">
        <v>12636</v>
      </c>
      <c r="D5218" s="104" t="s">
        <v>12638</v>
      </c>
      <c r="E5218" s="2">
        <v>2772</v>
      </c>
      <c r="F5218" s="2">
        <v>2772</v>
      </c>
    </row>
    <row r="5219" spans="1:6" x14ac:dyDescent="0.25">
      <c r="A5219" s="104">
        <v>163453</v>
      </c>
      <c r="B5219" s="104" t="s">
        <v>947</v>
      </c>
      <c r="C5219" s="104" t="s">
        <v>10894</v>
      </c>
      <c r="D5219" s="104" t="s">
        <v>10896</v>
      </c>
      <c r="E5219" s="2">
        <v>31022</v>
      </c>
      <c r="F5219" s="2">
        <v>31022</v>
      </c>
    </row>
    <row r="5220" spans="1:6" x14ac:dyDescent="0.25">
      <c r="A5220" s="104">
        <v>211535</v>
      </c>
      <c r="B5220" s="104" t="s">
        <v>947</v>
      </c>
      <c r="C5220" s="104" t="s">
        <v>7894</v>
      </c>
      <c r="D5220" s="104" t="s">
        <v>22141</v>
      </c>
      <c r="E5220" s="2">
        <v>103074</v>
      </c>
      <c r="F5220" s="2">
        <v>103074</v>
      </c>
    </row>
    <row r="5221" spans="1:6" x14ac:dyDescent="0.25">
      <c r="A5221" s="104">
        <v>26470</v>
      </c>
      <c r="B5221" s="104" t="s">
        <v>947</v>
      </c>
      <c r="C5221" s="104" t="s">
        <v>7312</v>
      </c>
      <c r="D5221" s="104" t="s">
        <v>7314</v>
      </c>
      <c r="E5221" s="2">
        <v>56403</v>
      </c>
      <c r="F5221" s="2">
        <v>56403</v>
      </c>
    </row>
    <row r="5222" spans="1:6" x14ac:dyDescent="0.25">
      <c r="A5222" s="104">
        <v>26528</v>
      </c>
      <c r="B5222" s="104" t="s">
        <v>947</v>
      </c>
      <c r="C5222" s="104" t="s">
        <v>12195</v>
      </c>
      <c r="D5222" s="104" t="s">
        <v>12197</v>
      </c>
      <c r="E5222" s="2">
        <v>15215</v>
      </c>
      <c r="F5222" s="2">
        <v>15215</v>
      </c>
    </row>
    <row r="5223" spans="1:6" x14ac:dyDescent="0.25">
      <c r="A5223" s="104">
        <v>718988</v>
      </c>
      <c r="B5223" s="104" t="s">
        <v>947</v>
      </c>
      <c r="C5223" s="104" t="s">
        <v>22891</v>
      </c>
      <c r="D5223" s="104" t="s">
        <v>22892</v>
      </c>
      <c r="E5223" s="2">
        <v>9948</v>
      </c>
      <c r="F5223" s="2">
        <v>9948</v>
      </c>
    </row>
    <row r="5224" spans="1:6" x14ac:dyDescent="0.25">
      <c r="A5224" s="104">
        <v>26472</v>
      </c>
      <c r="B5224" s="104" t="s">
        <v>947</v>
      </c>
      <c r="C5224" s="104" t="s">
        <v>4141</v>
      </c>
      <c r="D5224" s="104" t="s">
        <v>4143</v>
      </c>
      <c r="E5224" s="2">
        <v>136540</v>
      </c>
      <c r="F5224" s="2">
        <v>136540</v>
      </c>
    </row>
    <row r="5225" spans="1:6" x14ac:dyDescent="0.25">
      <c r="A5225" s="104">
        <v>26591</v>
      </c>
      <c r="B5225" s="104" t="s">
        <v>947</v>
      </c>
      <c r="C5225" s="104" t="s">
        <v>9036</v>
      </c>
      <c r="D5225" s="104" t="s">
        <v>9038</v>
      </c>
      <c r="E5225" s="2">
        <v>18756</v>
      </c>
      <c r="F5225" s="2">
        <v>18756</v>
      </c>
    </row>
    <row r="5226" spans="1:6" x14ac:dyDescent="0.25">
      <c r="A5226" s="104">
        <v>26473</v>
      </c>
      <c r="B5226" s="104" t="s">
        <v>947</v>
      </c>
      <c r="C5226" s="104" t="s">
        <v>8770</v>
      </c>
      <c r="D5226" s="104" t="s">
        <v>8772</v>
      </c>
      <c r="E5226" s="2">
        <v>37790</v>
      </c>
      <c r="F5226" s="2">
        <v>37790</v>
      </c>
    </row>
    <row r="5227" spans="1:6" x14ac:dyDescent="0.25">
      <c r="A5227" s="104">
        <v>164116</v>
      </c>
      <c r="B5227" s="104" t="s">
        <v>947</v>
      </c>
      <c r="C5227" s="104" t="s">
        <v>15023</v>
      </c>
      <c r="D5227" s="104" t="s">
        <v>15025</v>
      </c>
      <c r="E5227" s="2">
        <v>16202</v>
      </c>
      <c r="F5227" s="2">
        <v>16202</v>
      </c>
    </row>
    <row r="5228" spans="1:6" x14ac:dyDescent="0.25">
      <c r="A5228" s="104">
        <v>794870</v>
      </c>
      <c r="B5228" s="104" t="s">
        <v>947</v>
      </c>
      <c r="C5228" s="104" t="s">
        <v>12252</v>
      </c>
      <c r="D5228" s="104" t="s">
        <v>12254</v>
      </c>
      <c r="E5228" s="2">
        <v>24022</v>
      </c>
      <c r="F5228" s="2">
        <v>24022</v>
      </c>
    </row>
    <row r="5229" spans="1:6" x14ac:dyDescent="0.25">
      <c r="A5229" s="104">
        <v>164500</v>
      </c>
      <c r="B5229" s="104" t="s">
        <v>947</v>
      </c>
      <c r="C5229" s="104" t="s">
        <v>7366</v>
      </c>
      <c r="D5229" s="104" t="s">
        <v>7368</v>
      </c>
      <c r="E5229" s="2">
        <v>32919</v>
      </c>
      <c r="F5229" s="2">
        <v>32919</v>
      </c>
    </row>
    <row r="5230" spans="1:6" x14ac:dyDescent="0.25">
      <c r="A5230" s="104">
        <v>26631</v>
      </c>
      <c r="B5230" s="104" t="s">
        <v>947</v>
      </c>
      <c r="C5230" s="104" t="s">
        <v>13661</v>
      </c>
      <c r="D5230" s="104" t="s">
        <v>13663</v>
      </c>
      <c r="E5230" s="2">
        <v>7914</v>
      </c>
      <c r="F5230" s="2">
        <v>7914</v>
      </c>
    </row>
    <row r="5231" spans="1:6" x14ac:dyDescent="0.25">
      <c r="A5231" s="104">
        <v>26476</v>
      </c>
      <c r="B5231" s="104" t="s">
        <v>947</v>
      </c>
      <c r="C5231" s="104" t="s">
        <v>2114</v>
      </c>
      <c r="D5231" s="104" t="s">
        <v>2116</v>
      </c>
      <c r="E5231" s="2">
        <v>294876</v>
      </c>
      <c r="F5231" s="2">
        <v>294876</v>
      </c>
    </row>
    <row r="5232" spans="1:6" x14ac:dyDescent="0.25">
      <c r="A5232" s="104">
        <v>26477</v>
      </c>
      <c r="B5232" s="104" t="s">
        <v>947</v>
      </c>
      <c r="C5232" s="104" t="s">
        <v>8968</v>
      </c>
      <c r="D5232" s="104" t="s">
        <v>8970</v>
      </c>
      <c r="E5232" s="2">
        <v>46588</v>
      </c>
      <c r="F5232" s="2">
        <v>46588</v>
      </c>
    </row>
    <row r="5233" spans="1:6" x14ac:dyDescent="0.25">
      <c r="A5233" s="104">
        <v>594704</v>
      </c>
      <c r="B5233" s="104" t="s">
        <v>947</v>
      </c>
      <c r="C5233" s="104" t="s">
        <v>18398</v>
      </c>
      <c r="D5233" s="104" t="s">
        <v>18399</v>
      </c>
      <c r="E5233" s="2">
        <v>3</v>
      </c>
      <c r="F5233" s="2">
        <v>3</v>
      </c>
    </row>
    <row r="5234" spans="1:6" x14ac:dyDescent="0.25">
      <c r="A5234" s="104">
        <v>26610</v>
      </c>
      <c r="B5234" s="104" t="s">
        <v>947</v>
      </c>
      <c r="C5234" s="104" t="s">
        <v>7705</v>
      </c>
      <c r="D5234" s="104" t="s">
        <v>7707</v>
      </c>
      <c r="E5234" s="2">
        <v>34743</v>
      </c>
      <c r="F5234" s="2">
        <v>34743</v>
      </c>
    </row>
    <row r="5235" spans="1:6" x14ac:dyDescent="0.25">
      <c r="A5235" s="104">
        <v>26478</v>
      </c>
      <c r="B5235" s="104" t="s">
        <v>947</v>
      </c>
      <c r="C5235" s="104" t="s">
        <v>7495</v>
      </c>
      <c r="D5235" s="104" t="s">
        <v>7497</v>
      </c>
      <c r="E5235" s="2">
        <v>27219</v>
      </c>
      <c r="F5235" s="2">
        <v>27219</v>
      </c>
    </row>
    <row r="5236" spans="1:6" x14ac:dyDescent="0.25">
      <c r="A5236" s="104">
        <v>26524</v>
      </c>
      <c r="B5236" s="104" t="s">
        <v>947</v>
      </c>
      <c r="C5236" s="104" t="s">
        <v>5777</v>
      </c>
      <c r="D5236" s="104" t="s">
        <v>5779</v>
      </c>
      <c r="E5236" s="2">
        <v>60408</v>
      </c>
      <c r="F5236" s="2">
        <v>60408</v>
      </c>
    </row>
    <row r="5237" spans="1:6" x14ac:dyDescent="0.25">
      <c r="A5237" s="104">
        <v>445944</v>
      </c>
      <c r="B5237" s="104" t="s">
        <v>947</v>
      </c>
      <c r="C5237" s="104" t="s">
        <v>8395</v>
      </c>
      <c r="D5237" s="104" t="s">
        <v>8397</v>
      </c>
      <c r="E5237" s="2">
        <v>18717</v>
      </c>
      <c r="F5237" s="2">
        <v>18717</v>
      </c>
    </row>
    <row r="5238" spans="1:6" x14ac:dyDescent="0.25">
      <c r="A5238" s="104">
        <v>680496</v>
      </c>
      <c r="B5238" s="104" t="s">
        <v>947</v>
      </c>
      <c r="C5238" s="104" t="s">
        <v>9462</v>
      </c>
      <c r="D5238" s="104" t="s">
        <v>9464</v>
      </c>
      <c r="E5238" s="2">
        <v>15600</v>
      </c>
      <c r="F5238" s="2">
        <v>15600</v>
      </c>
    </row>
    <row r="5239" spans="1:6" x14ac:dyDescent="0.25">
      <c r="A5239" s="104">
        <v>209407</v>
      </c>
      <c r="B5239" s="104" t="s">
        <v>947</v>
      </c>
      <c r="C5239" s="104" t="s">
        <v>20957</v>
      </c>
      <c r="D5239" s="104" t="s">
        <v>20958</v>
      </c>
      <c r="E5239" s="2">
        <v>5302</v>
      </c>
      <c r="F5239" s="2">
        <v>5302</v>
      </c>
    </row>
    <row r="5240" spans="1:6" x14ac:dyDescent="0.25">
      <c r="A5240" s="104">
        <v>26622</v>
      </c>
      <c r="B5240" s="104" t="s">
        <v>947</v>
      </c>
      <c r="C5240" s="104" t="s">
        <v>5375</v>
      </c>
      <c r="D5240" s="104" t="s">
        <v>5377</v>
      </c>
      <c r="E5240" s="2">
        <v>48697</v>
      </c>
      <c r="F5240" s="2">
        <v>48697</v>
      </c>
    </row>
    <row r="5241" spans="1:6" x14ac:dyDescent="0.25">
      <c r="A5241" s="104">
        <v>162174</v>
      </c>
      <c r="B5241" s="104" t="s">
        <v>947</v>
      </c>
      <c r="C5241" s="104" t="s">
        <v>22893</v>
      </c>
      <c r="D5241" s="104" t="s">
        <v>22894</v>
      </c>
      <c r="E5241" s="2">
        <v>0</v>
      </c>
      <c r="F5241" s="2">
        <v>0</v>
      </c>
    </row>
    <row r="5242" spans="1:6" x14ac:dyDescent="0.25">
      <c r="A5242" s="104">
        <v>692557</v>
      </c>
      <c r="B5242" s="104" t="s">
        <v>947</v>
      </c>
      <c r="C5242" s="104" t="s">
        <v>16702</v>
      </c>
      <c r="D5242" s="104" t="s">
        <v>16704</v>
      </c>
      <c r="E5242" s="2">
        <v>2583</v>
      </c>
      <c r="F5242" s="2">
        <v>2583</v>
      </c>
    </row>
    <row r="5243" spans="1:6" x14ac:dyDescent="0.25">
      <c r="A5243" s="104">
        <v>709586</v>
      </c>
      <c r="B5243" s="104" t="s">
        <v>947</v>
      </c>
      <c r="C5243" s="104" t="s">
        <v>9597</v>
      </c>
      <c r="D5243" s="104" t="s">
        <v>9599</v>
      </c>
      <c r="E5243" s="2">
        <v>22295</v>
      </c>
      <c r="F5243" s="2">
        <v>22295</v>
      </c>
    </row>
    <row r="5244" spans="1:6" x14ac:dyDescent="0.25">
      <c r="A5244" s="104">
        <v>26577</v>
      </c>
      <c r="B5244" s="104" t="s">
        <v>947</v>
      </c>
      <c r="C5244" s="104" t="s">
        <v>2066</v>
      </c>
      <c r="D5244" s="104" t="s">
        <v>2068</v>
      </c>
      <c r="E5244" s="2">
        <v>312517</v>
      </c>
      <c r="F5244" s="2">
        <v>312517</v>
      </c>
    </row>
    <row r="5245" spans="1:6" x14ac:dyDescent="0.25">
      <c r="A5245" s="104">
        <v>26463</v>
      </c>
      <c r="B5245" s="104" t="s">
        <v>947</v>
      </c>
      <c r="C5245" s="104" t="s">
        <v>11600</v>
      </c>
      <c r="D5245" s="104" t="s">
        <v>11602</v>
      </c>
      <c r="E5245" s="2">
        <v>8514</v>
      </c>
      <c r="F5245" s="2">
        <v>8514</v>
      </c>
    </row>
    <row r="5246" spans="1:6" x14ac:dyDescent="0.25">
      <c r="A5246" s="104">
        <v>26595</v>
      </c>
      <c r="B5246" s="104" t="s">
        <v>947</v>
      </c>
      <c r="C5246" s="104" t="s">
        <v>17119</v>
      </c>
      <c r="D5246" s="104" t="s">
        <v>17121</v>
      </c>
      <c r="E5246" s="2">
        <v>963</v>
      </c>
      <c r="F5246" s="2">
        <v>963</v>
      </c>
    </row>
    <row r="5247" spans="1:6" x14ac:dyDescent="0.25">
      <c r="A5247" s="104">
        <v>26548</v>
      </c>
      <c r="B5247" s="104" t="s">
        <v>947</v>
      </c>
      <c r="C5247" s="104" t="s">
        <v>6571</v>
      </c>
      <c r="D5247" s="104" t="s">
        <v>22142</v>
      </c>
      <c r="E5247" s="2">
        <v>62376</v>
      </c>
      <c r="F5247" s="2">
        <v>62376</v>
      </c>
    </row>
    <row r="5248" spans="1:6" x14ac:dyDescent="0.25">
      <c r="A5248" s="104">
        <v>26483</v>
      </c>
      <c r="B5248" s="104" t="s">
        <v>947</v>
      </c>
      <c r="C5248" s="104" t="s">
        <v>4727</v>
      </c>
      <c r="D5248" s="104" t="s">
        <v>4729</v>
      </c>
      <c r="E5248" s="2">
        <v>83796</v>
      </c>
      <c r="F5248" s="2">
        <v>83796</v>
      </c>
    </row>
    <row r="5249" spans="1:6" x14ac:dyDescent="0.25">
      <c r="A5249" s="104">
        <v>26484</v>
      </c>
      <c r="B5249" s="104" t="s">
        <v>947</v>
      </c>
      <c r="C5249" s="104" t="s">
        <v>10723</v>
      </c>
      <c r="D5249" s="104" t="s">
        <v>10725</v>
      </c>
      <c r="E5249" s="2">
        <v>19526</v>
      </c>
      <c r="F5249" s="2">
        <v>19526</v>
      </c>
    </row>
    <row r="5250" spans="1:6" x14ac:dyDescent="0.25">
      <c r="A5250" s="104">
        <v>26485</v>
      </c>
      <c r="B5250" s="104" t="s">
        <v>947</v>
      </c>
      <c r="C5250" s="104" t="s">
        <v>4781</v>
      </c>
      <c r="D5250" s="104" t="s">
        <v>4783</v>
      </c>
      <c r="E5250" s="2">
        <v>98920</v>
      </c>
      <c r="F5250" s="2">
        <v>98920</v>
      </c>
    </row>
    <row r="5251" spans="1:6" x14ac:dyDescent="0.25">
      <c r="A5251" s="104">
        <v>26486</v>
      </c>
      <c r="B5251" s="104" t="s">
        <v>947</v>
      </c>
      <c r="C5251" s="104" t="s">
        <v>2381</v>
      </c>
      <c r="D5251" s="104" t="s">
        <v>2383</v>
      </c>
      <c r="E5251" s="2">
        <v>335488</v>
      </c>
      <c r="F5251" s="2">
        <v>335488</v>
      </c>
    </row>
    <row r="5252" spans="1:6" x14ac:dyDescent="0.25">
      <c r="A5252" s="104">
        <v>26532</v>
      </c>
      <c r="B5252" s="104" t="s">
        <v>947</v>
      </c>
      <c r="C5252" s="104" t="s">
        <v>4078</v>
      </c>
      <c r="D5252" s="104" t="s">
        <v>4080</v>
      </c>
      <c r="E5252" s="2">
        <v>106257</v>
      </c>
      <c r="F5252" s="2">
        <v>106257</v>
      </c>
    </row>
    <row r="5253" spans="1:6" x14ac:dyDescent="0.25">
      <c r="A5253" s="104">
        <v>26487</v>
      </c>
      <c r="B5253" s="104" t="s">
        <v>947</v>
      </c>
      <c r="C5253" s="104" t="s">
        <v>4573</v>
      </c>
      <c r="D5253" s="104" t="s">
        <v>4575</v>
      </c>
      <c r="E5253" s="2">
        <v>124744</v>
      </c>
      <c r="F5253" s="2">
        <v>124744</v>
      </c>
    </row>
    <row r="5254" spans="1:6" x14ac:dyDescent="0.25">
      <c r="A5254" s="104">
        <v>26481</v>
      </c>
      <c r="B5254" s="104" t="s">
        <v>947</v>
      </c>
      <c r="C5254" s="104" t="s">
        <v>1571</v>
      </c>
      <c r="D5254" s="104" t="s">
        <v>1573</v>
      </c>
      <c r="E5254" s="2">
        <v>605459</v>
      </c>
      <c r="F5254" s="2">
        <v>605459</v>
      </c>
    </row>
    <row r="5255" spans="1:6" x14ac:dyDescent="0.25">
      <c r="A5255" s="104">
        <v>26488</v>
      </c>
      <c r="B5255" s="104" t="s">
        <v>947</v>
      </c>
      <c r="C5255" s="104" t="s">
        <v>4027</v>
      </c>
      <c r="D5255" s="104" t="s">
        <v>4029</v>
      </c>
      <c r="E5255" s="2">
        <v>165520</v>
      </c>
      <c r="F5255" s="2">
        <v>165520</v>
      </c>
    </row>
    <row r="5256" spans="1:6" x14ac:dyDescent="0.25">
      <c r="A5256" s="104">
        <v>26489</v>
      </c>
      <c r="B5256" s="104" t="s">
        <v>947</v>
      </c>
      <c r="C5256" s="104" t="s">
        <v>1340</v>
      </c>
      <c r="D5256" s="104" t="s">
        <v>1342</v>
      </c>
      <c r="E5256" s="2">
        <v>670435</v>
      </c>
      <c r="F5256" s="2">
        <v>670435</v>
      </c>
    </row>
    <row r="5257" spans="1:6" x14ac:dyDescent="0.25">
      <c r="A5257" s="104">
        <v>26490</v>
      </c>
      <c r="B5257" s="104" t="s">
        <v>947</v>
      </c>
      <c r="C5257" s="104" t="s">
        <v>5456</v>
      </c>
      <c r="D5257" s="104" t="s">
        <v>5458</v>
      </c>
      <c r="E5257" s="2">
        <v>55245</v>
      </c>
      <c r="F5257" s="2">
        <v>55245</v>
      </c>
    </row>
    <row r="5258" spans="1:6" x14ac:dyDescent="0.25">
      <c r="A5258" s="104">
        <v>27251</v>
      </c>
      <c r="B5258" s="104" t="s">
        <v>947</v>
      </c>
      <c r="C5258" s="104" t="s">
        <v>15138</v>
      </c>
      <c r="D5258" s="104" t="s">
        <v>15140</v>
      </c>
      <c r="E5258" s="2">
        <v>3018</v>
      </c>
      <c r="F5258" s="2">
        <v>3018</v>
      </c>
    </row>
    <row r="5259" spans="1:6" x14ac:dyDescent="0.25">
      <c r="A5259" s="104">
        <v>19676</v>
      </c>
      <c r="B5259" s="104" t="s">
        <v>947</v>
      </c>
      <c r="C5259" s="104" t="s">
        <v>2618</v>
      </c>
      <c r="D5259" s="104" t="s">
        <v>2620</v>
      </c>
      <c r="E5259" s="2">
        <v>207689</v>
      </c>
      <c r="F5259" s="2">
        <v>207689</v>
      </c>
    </row>
    <row r="5260" spans="1:6" x14ac:dyDescent="0.25">
      <c r="A5260" s="104">
        <v>26491</v>
      </c>
      <c r="B5260" s="104" t="s">
        <v>947</v>
      </c>
      <c r="C5260" s="104" t="s">
        <v>11077</v>
      </c>
      <c r="D5260" s="104" t="s">
        <v>11079</v>
      </c>
      <c r="E5260" s="2">
        <v>6936</v>
      </c>
      <c r="F5260" s="2">
        <v>6936</v>
      </c>
    </row>
    <row r="5261" spans="1:6" x14ac:dyDescent="0.25">
      <c r="A5261" s="104">
        <v>205571</v>
      </c>
      <c r="B5261" s="104" t="s">
        <v>947</v>
      </c>
      <c r="C5261" s="104" t="s">
        <v>10507</v>
      </c>
      <c r="D5261" s="104" t="s">
        <v>10509</v>
      </c>
      <c r="E5261" s="2">
        <v>13524</v>
      </c>
      <c r="F5261" s="2">
        <v>13524</v>
      </c>
    </row>
    <row r="5262" spans="1:6" x14ac:dyDescent="0.25">
      <c r="A5262" s="104">
        <v>21886</v>
      </c>
      <c r="B5262" s="104" t="s">
        <v>947</v>
      </c>
      <c r="C5262" s="104" t="s">
        <v>4522</v>
      </c>
      <c r="D5262" s="104" t="s">
        <v>4524</v>
      </c>
      <c r="E5262" s="2">
        <v>121370</v>
      </c>
      <c r="F5262" s="2">
        <v>121370</v>
      </c>
    </row>
    <row r="5263" spans="1:6" x14ac:dyDescent="0.25">
      <c r="A5263" s="104">
        <v>21889</v>
      </c>
      <c r="B5263" s="104" t="s">
        <v>947</v>
      </c>
      <c r="C5263" s="104" t="s">
        <v>14901</v>
      </c>
      <c r="D5263" s="104" t="s">
        <v>14903</v>
      </c>
      <c r="E5263" s="2">
        <v>17290</v>
      </c>
      <c r="F5263" s="2">
        <v>17290</v>
      </c>
    </row>
    <row r="5264" spans="1:6" x14ac:dyDescent="0.25">
      <c r="A5264" s="104">
        <v>92821</v>
      </c>
      <c r="B5264" s="104" t="s">
        <v>947</v>
      </c>
      <c r="C5264" s="104" t="s">
        <v>14375</v>
      </c>
      <c r="D5264" s="104" t="s">
        <v>14377</v>
      </c>
      <c r="E5264" s="2">
        <v>3575</v>
      </c>
      <c r="F5264" s="2">
        <v>3575</v>
      </c>
    </row>
    <row r="5265" spans="1:6" x14ac:dyDescent="0.25">
      <c r="A5265" s="104">
        <v>756252</v>
      </c>
      <c r="B5265" s="104" t="s">
        <v>947</v>
      </c>
      <c r="C5265" s="104" t="s">
        <v>12868</v>
      </c>
      <c r="D5265" s="104" t="s">
        <v>12870</v>
      </c>
      <c r="E5265" s="2">
        <v>10527</v>
      </c>
      <c r="F5265" s="2">
        <v>10527</v>
      </c>
    </row>
    <row r="5266" spans="1:6" x14ac:dyDescent="0.25">
      <c r="A5266" s="104">
        <v>428037</v>
      </c>
      <c r="B5266" s="104" t="s">
        <v>947</v>
      </c>
      <c r="C5266" s="104" t="s">
        <v>15225</v>
      </c>
      <c r="D5266" s="104" t="s">
        <v>15227</v>
      </c>
      <c r="E5266" s="2">
        <v>6273</v>
      </c>
      <c r="F5266" s="2">
        <v>6273</v>
      </c>
    </row>
    <row r="5267" spans="1:6" x14ac:dyDescent="0.25">
      <c r="A5267" s="104">
        <v>27651</v>
      </c>
      <c r="B5267" s="104" t="s">
        <v>947</v>
      </c>
      <c r="C5267" s="104" t="s">
        <v>18738</v>
      </c>
      <c r="D5267" s="104" t="s">
        <v>18739</v>
      </c>
      <c r="E5267" s="2">
        <v>7103</v>
      </c>
      <c r="F5267" s="2">
        <v>7103</v>
      </c>
    </row>
    <row r="5268" spans="1:6" x14ac:dyDescent="0.25">
      <c r="A5268" s="104">
        <v>427723</v>
      </c>
      <c r="B5268" s="104" t="s">
        <v>947</v>
      </c>
      <c r="C5268" s="104" t="s">
        <v>4790</v>
      </c>
      <c r="D5268" s="104" t="s">
        <v>4792</v>
      </c>
      <c r="E5268" s="2">
        <v>80487</v>
      </c>
      <c r="F5268" s="2">
        <v>80487</v>
      </c>
    </row>
    <row r="5269" spans="1:6" x14ac:dyDescent="0.25">
      <c r="A5269" s="104">
        <v>427719</v>
      </c>
      <c r="B5269" s="104" t="s">
        <v>947</v>
      </c>
      <c r="C5269" s="104" t="s">
        <v>10025</v>
      </c>
      <c r="D5269" s="104" t="s">
        <v>10027</v>
      </c>
      <c r="E5269" s="2">
        <v>23230</v>
      </c>
      <c r="F5269" s="2">
        <v>23230</v>
      </c>
    </row>
    <row r="5270" spans="1:6" x14ac:dyDescent="0.25">
      <c r="A5270" s="104">
        <v>427710</v>
      </c>
      <c r="B5270" s="104" t="s">
        <v>947</v>
      </c>
      <c r="C5270" s="104" t="s">
        <v>5675</v>
      </c>
      <c r="D5270" s="104" t="s">
        <v>5677</v>
      </c>
      <c r="E5270" s="2">
        <v>90124</v>
      </c>
      <c r="F5270" s="2">
        <v>90124</v>
      </c>
    </row>
    <row r="5271" spans="1:6" x14ac:dyDescent="0.25">
      <c r="A5271" s="104">
        <v>19837</v>
      </c>
      <c r="B5271" s="104" t="s">
        <v>947</v>
      </c>
      <c r="C5271" s="104" t="s">
        <v>7816</v>
      </c>
      <c r="D5271" s="104" t="s">
        <v>7818</v>
      </c>
      <c r="E5271" s="2">
        <v>44032</v>
      </c>
      <c r="F5271" s="2">
        <v>44032</v>
      </c>
    </row>
    <row r="5272" spans="1:6" x14ac:dyDescent="0.25">
      <c r="A5272" s="104">
        <v>193363</v>
      </c>
      <c r="B5272" s="104" t="s">
        <v>947</v>
      </c>
      <c r="C5272" s="104" t="s">
        <v>6058</v>
      </c>
      <c r="D5272" s="104" t="s">
        <v>6060</v>
      </c>
      <c r="E5272" s="2">
        <v>60679</v>
      </c>
      <c r="F5272" s="2">
        <v>60679</v>
      </c>
    </row>
    <row r="5273" spans="1:6" x14ac:dyDescent="0.25">
      <c r="A5273" s="104">
        <v>26554</v>
      </c>
      <c r="B5273" s="104" t="s">
        <v>947</v>
      </c>
      <c r="C5273" s="104" t="s">
        <v>3603</v>
      </c>
      <c r="D5273" s="104" t="s">
        <v>3605</v>
      </c>
      <c r="E5273" s="2">
        <v>129728</v>
      </c>
      <c r="F5273" s="2">
        <v>129728</v>
      </c>
    </row>
    <row r="5274" spans="1:6" x14ac:dyDescent="0.25">
      <c r="A5274" s="104">
        <v>26893</v>
      </c>
      <c r="B5274" s="104" t="s">
        <v>947</v>
      </c>
      <c r="C5274" s="104" t="s">
        <v>3303</v>
      </c>
      <c r="D5274" s="104" t="s">
        <v>3305</v>
      </c>
      <c r="E5274" s="2">
        <v>167601</v>
      </c>
      <c r="F5274" s="2">
        <v>167601</v>
      </c>
    </row>
    <row r="5275" spans="1:6" x14ac:dyDescent="0.25">
      <c r="A5275" s="104">
        <v>26402</v>
      </c>
      <c r="B5275" s="104" t="s">
        <v>947</v>
      </c>
      <c r="C5275" s="104" t="s">
        <v>22143</v>
      </c>
      <c r="D5275" s="104" t="s">
        <v>22144</v>
      </c>
      <c r="E5275" s="2">
        <v>4611</v>
      </c>
      <c r="F5275" s="2">
        <v>4611</v>
      </c>
    </row>
    <row r="5276" spans="1:6" x14ac:dyDescent="0.25">
      <c r="A5276" s="104">
        <v>19617</v>
      </c>
      <c r="B5276" s="104" t="s">
        <v>947</v>
      </c>
      <c r="C5276" s="104" t="s">
        <v>5081</v>
      </c>
      <c r="D5276" s="104" t="s">
        <v>5083</v>
      </c>
      <c r="E5276" s="2">
        <v>100516</v>
      </c>
      <c r="F5276" s="2">
        <v>100516</v>
      </c>
    </row>
    <row r="5277" spans="1:6" x14ac:dyDescent="0.25">
      <c r="A5277" s="104">
        <v>19466</v>
      </c>
      <c r="B5277" s="104" t="s">
        <v>947</v>
      </c>
      <c r="C5277" s="104" t="s">
        <v>1922</v>
      </c>
      <c r="D5277" s="104" t="s">
        <v>1924</v>
      </c>
      <c r="E5277" s="2">
        <v>211505</v>
      </c>
      <c r="F5277" s="2">
        <v>211505</v>
      </c>
    </row>
    <row r="5278" spans="1:6" x14ac:dyDescent="0.25">
      <c r="A5278" s="104">
        <v>767528</v>
      </c>
      <c r="B5278" s="104" t="s">
        <v>947</v>
      </c>
      <c r="C5278" s="104" t="s">
        <v>10933</v>
      </c>
      <c r="D5278" s="104" t="s">
        <v>10935</v>
      </c>
      <c r="E5278" s="2">
        <v>7947</v>
      </c>
      <c r="F5278" s="2">
        <v>7947</v>
      </c>
    </row>
    <row r="5279" spans="1:6" x14ac:dyDescent="0.25">
      <c r="A5279" s="104">
        <v>23496</v>
      </c>
      <c r="B5279" s="104" t="s">
        <v>947</v>
      </c>
      <c r="C5279" s="104" t="s">
        <v>10333</v>
      </c>
      <c r="D5279" s="104" t="s">
        <v>10335</v>
      </c>
      <c r="E5279" s="2">
        <v>13112</v>
      </c>
      <c r="F5279" s="2">
        <v>13112</v>
      </c>
    </row>
    <row r="5280" spans="1:6" x14ac:dyDescent="0.25">
      <c r="A5280" s="104">
        <v>21990</v>
      </c>
      <c r="B5280" s="104" t="s">
        <v>947</v>
      </c>
      <c r="C5280" s="104" t="s">
        <v>12964</v>
      </c>
      <c r="D5280" s="104" t="s">
        <v>12966</v>
      </c>
      <c r="E5280" s="2">
        <v>8957</v>
      </c>
      <c r="F5280" s="2">
        <v>8957</v>
      </c>
    </row>
    <row r="5281" spans="1:6" x14ac:dyDescent="0.25">
      <c r="A5281" s="104">
        <v>572736</v>
      </c>
      <c r="B5281" s="104" t="s">
        <v>947</v>
      </c>
      <c r="C5281" s="104" t="s">
        <v>8812</v>
      </c>
      <c r="D5281" s="104" t="s">
        <v>8814</v>
      </c>
      <c r="E5281" s="2">
        <v>43012</v>
      </c>
      <c r="F5281" s="2">
        <v>43012</v>
      </c>
    </row>
    <row r="5282" spans="1:6" x14ac:dyDescent="0.25">
      <c r="A5282" s="104">
        <v>572733</v>
      </c>
      <c r="B5282" s="104" t="s">
        <v>947</v>
      </c>
      <c r="C5282" s="104" t="s">
        <v>1466</v>
      </c>
      <c r="D5282" s="104" t="s">
        <v>1468</v>
      </c>
      <c r="E5282" s="2">
        <v>287315</v>
      </c>
      <c r="F5282" s="2">
        <v>287315</v>
      </c>
    </row>
    <row r="5283" spans="1:6" x14ac:dyDescent="0.25">
      <c r="A5283" s="104">
        <v>572734</v>
      </c>
      <c r="B5283" s="104" t="s">
        <v>947</v>
      </c>
      <c r="C5283" s="104" t="s">
        <v>15127</v>
      </c>
      <c r="D5283" s="104" t="s">
        <v>15129</v>
      </c>
      <c r="E5283" s="2">
        <v>0</v>
      </c>
      <c r="F5283" s="2">
        <v>0</v>
      </c>
    </row>
    <row r="5284" spans="1:6" x14ac:dyDescent="0.25">
      <c r="A5284" s="104">
        <v>572735</v>
      </c>
      <c r="B5284" s="104" t="s">
        <v>947</v>
      </c>
      <c r="C5284" s="104" t="s">
        <v>6761</v>
      </c>
      <c r="D5284" s="104" t="s">
        <v>6763</v>
      </c>
      <c r="E5284" s="2">
        <v>45301</v>
      </c>
      <c r="F5284" s="2">
        <v>45301</v>
      </c>
    </row>
    <row r="5285" spans="1:6" x14ac:dyDescent="0.25">
      <c r="A5285" s="104">
        <v>19619</v>
      </c>
      <c r="B5285" s="104" t="s">
        <v>947</v>
      </c>
      <c r="C5285" s="104" t="s">
        <v>3312</v>
      </c>
      <c r="D5285" s="104" t="s">
        <v>3314</v>
      </c>
      <c r="E5285" s="2">
        <v>165029</v>
      </c>
      <c r="F5285" s="2">
        <v>165029</v>
      </c>
    </row>
    <row r="5286" spans="1:6" x14ac:dyDescent="0.25">
      <c r="A5286" s="104">
        <v>21277</v>
      </c>
      <c r="B5286" s="104" t="s">
        <v>947</v>
      </c>
      <c r="C5286" s="104" t="s">
        <v>3061</v>
      </c>
      <c r="D5286" s="104" t="s">
        <v>3063</v>
      </c>
      <c r="E5286" s="2">
        <v>209087</v>
      </c>
      <c r="F5286" s="2">
        <v>209087</v>
      </c>
    </row>
    <row r="5287" spans="1:6" x14ac:dyDescent="0.25">
      <c r="A5287" s="104">
        <v>22898</v>
      </c>
      <c r="B5287" s="104" t="s">
        <v>947</v>
      </c>
      <c r="C5287" s="104" t="s">
        <v>11406</v>
      </c>
      <c r="D5287" s="104" t="s">
        <v>11408</v>
      </c>
      <c r="E5287" s="2">
        <v>12690</v>
      </c>
      <c r="F5287" s="2">
        <v>12690</v>
      </c>
    </row>
    <row r="5288" spans="1:6" x14ac:dyDescent="0.25">
      <c r="A5288" s="104">
        <v>27241</v>
      </c>
      <c r="B5288" s="104" t="s">
        <v>947</v>
      </c>
      <c r="C5288" s="104" t="s">
        <v>10312</v>
      </c>
      <c r="D5288" s="104" t="s">
        <v>10314</v>
      </c>
      <c r="E5288" s="2">
        <v>9989</v>
      </c>
      <c r="F5288" s="2">
        <v>9989</v>
      </c>
    </row>
    <row r="5289" spans="1:6" x14ac:dyDescent="0.25">
      <c r="A5289" s="104">
        <v>19541</v>
      </c>
      <c r="B5289" s="104" t="s">
        <v>947</v>
      </c>
      <c r="C5289" s="104" t="s">
        <v>11181</v>
      </c>
      <c r="D5289" s="104" t="s">
        <v>11183</v>
      </c>
      <c r="E5289" s="2">
        <v>30027</v>
      </c>
      <c r="F5289" s="2">
        <v>30027</v>
      </c>
    </row>
    <row r="5290" spans="1:6" x14ac:dyDescent="0.25">
      <c r="A5290" s="104">
        <v>24947</v>
      </c>
      <c r="B5290" s="104" t="s">
        <v>947</v>
      </c>
      <c r="C5290" s="104" t="s">
        <v>17228</v>
      </c>
      <c r="D5290" s="104" t="s">
        <v>17230</v>
      </c>
      <c r="E5290" s="2">
        <v>601</v>
      </c>
      <c r="F5290" s="2">
        <v>601</v>
      </c>
    </row>
    <row r="5291" spans="1:6" x14ac:dyDescent="0.25">
      <c r="A5291" s="104">
        <v>26394</v>
      </c>
      <c r="B5291" s="104" t="s">
        <v>947</v>
      </c>
      <c r="C5291" s="104" t="s">
        <v>9099</v>
      </c>
      <c r="D5291" s="104" t="s">
        <v>9101</v>
      </c>
      <c r="E5291" s="2">
        <v>16953</v>
      </c>
      <c r="F5291" s="2">
        <v>16953</v>
      </c>
    </row>
    <row r="5292" spans="1:6" x14ac:dyDescent="0.25">
      <c r="A5292" s="104">
        <v>23706</v>
      </c>
      <c r="B5292" s="104" t="s">
        <v>947</v>
      </c>
      <c r="C5292" s="104" t="s">
        <v>6235</v>
      </c>
      <c r="D5292" s="104" t="s">
        <v>6237</v>
      </c>
      <c r="E5292" s="2">
        <v>47749</v>
      </c>
      <c r="F5292" s="2">
        <v>47749</v>
      </c>
    </row>
    <row r="5293" spans="1:6" x14ac:dyDescent="0.25">
      <c r="A5293" s="104">
        <v>23709</v>
      </c>
      <c r="B5293" s="104" t="s">
        <v>947</v>
      </c>
      <c r="C5293" s="104" t="s">
        <v>6648</v>
      </c>
      <c r="D5293" s="104" t="s">
        <v>6650</v>
      </c>
      <c r="E5293" s="2">
        <v>25749</v>
      </c>
      <c r="F5293" s="2">
        <v>25749</v>
      </c>
    </row>
    <row r="5294" spans="1:6" x14ac:dyDescent="0.25">
      <c r="A5294" s="104">
        <v>23695</v>
      </c>
      <c r="B5294" s="104" t="s">
        <v>947</v>
      </c>
      <c r="C5294" s="104" t="s">
        <v>3651</v>
      </c>
      <c r="D5294" s="104" t="s">
        <v>3653</v>
      </c>
      <c r="E5294" s="2">
        <v>70827</v>
      </c>
      <c r="F5294" s="2">
        <v>70827</v>
      </c>
    </row>
    <row r="5295" spans="1:6" x14ac:dyDescent="0.25">
      <c r="A5295" s="104">
        <v>23848</v>
      </c>
      <c r="B5295" s="104" t="s">
        <v>947</v>
      </c>
      <c r="C5295" s="104" t="s">
        <v>7399</v>
      </c>
      <c r="D5295" s="104" t="s">
        <v>21891</v>
      </c>
      <c r="E5295" s="2">
        <v>48553</v>
      </c>
      <c r="F5295" s="2">
        <v>48553</v>
      </c>
    </row>
    <row r="5296" spans="1:6" x14ac:dyDescent="0.25">
      <c r="A5296" s="104">
        <v>749700</v>
      </c>
      <c r="B5296" s="104" t="s">
        <v>947</v>
      </c>
      <c r="C5296" s="104" t="s">
        <v>6914</v>
      </c>
      <c r="D5296" s="104" t="s">
        <v>6916</v>
      </c>
      <c r="E5296" s="2">
        <v>64825</v>
      </c>
      <c r="F5296" s="2">
        <v>64825</v>
      </c>
    </row>
    <row r="5297" spans="1:6" x14ac:dyDescent="0.25">
      <c r="A5297" s="104">
        <v>27349</v>
      </c>
      <c r="B5297" s="104" t="s">
        <v>947</v>
      </c>
      <c r="C5297" s="104" t="s">
        <v>2900</v>
      </c>
      <c r="D5297" s="104" t="s">
        <v>2902</v>
      </c>
      <c r="E5297" s="2">
        <v>229318</v>
      </c>
      <c r="F5297" s="2">
        <v>229318</v>
      </c>
    </row>
    <row r="5298" spans="1:6" x14ac:dyDescent="0.25">
      <c r="A5298" s="104">
        <v>28470</v>
      </c>
      <c r="B5298" s="104" t="s">
        <v>947</v>
      </c>
      <c r="C5298" s="104" t="s">
        <v>2738</v>
      </c>
      <c r="D5298" s="104" t="s">
        <v>2740</v>
      </c>
      <c r="E5298" s="2">
        <v>221920</v>
      </c>
      <c r="F5298" s="2">
        <v>221920</v>
      </c>
    </row>
    <row r="5299" spans="1:6" x14ac:dyDescent="0.25">
      <c r="A5299" s="104">
        <v>19598</v>
      </c>
      <c r="B5299" s="104" t="s">
        <v>947</v>
      </c>
      <c r="C5299" s="104" t="s">
        <v>4841</v>
      </c>
      <c r="D5299" s="104" t="s">
        <v>4843</v>
      </c>
      <c r="E5299" s="2">
        <v>95750</v>
      </c>
      <c r="F5299" s="2">
        <v>95750</v>
      </c>
    </row>
    <row r="5300" spans="1:6" x14ac:dyDescent="0.25">
      <c r="A5300" s="104">
        <v>19599</v>
      </c>
      <c r="B5300" s="104" t="s">
        <v>947</v>
      </c>
      <c r="C5300" s="104" t="s">
        <v>7738</v>
      </c>
      <c r="D5300" s="104" t="s">
        <v>7740</v>
      </c>
      <c r="E5300" s="2">
        <v>39225</v>
      </c>
      <c r="F5300" s="2">
        <v>39225</v>
      </c>
    </row>
    <row r="5301" spans="1:6" x14ac:dyDescent="0.25">
      <c r="A5301" s="104">
        <v>26963</v>
      </c>
      <c r="B5301" s="104" t="s">
        <v>947</v>
      </c>
      <c r="C5301" s="104" t="s">
        <v>4120</v>
      </c>
      <c r="D5301" s="104" t="s">
        <v>4122</v>
      </c>
      <c r="E5301" s="2">
        <v>123415</v>
      </c>
      <c r="F5301" s="2">
        <v>123415</v>
      </c>
    </row>
    <row r="5302" spans="1:6" x14ac:dyDescent="0.25">
      <c r="A5302" s="104">
        <v>26964</v>
      </c>
      <c r="B5302" s="104" t="s">
        <v>947</v>
      </c>
      <c r="C5302" s="104" t="s">
        <v>10675</v>
      </c>
      <c r="D5302" s="104" t="s">
        <v>10677</v>
      </c>
      <c r="E5302" s="2">
        <v>20226</v>
      </c>
      <c r="F5302" s="2">
        <v>20226</v>
      </c>
    </row>
    <row r="5303" spans="1:6" x14ac:dyDescent="0.25">
      <c r="A5303" s="104">
        <v>454384</v>
      </c>
      <c r="B5303" s="104" t="s">
        <v>947</v>
      </c>
      <c r="C5303" s="104" t="s">
        <v>9588</v>
      </c>
      <c r="D5303" s="104" t="s">
        <v>9590</v>
      </c>
      <c r="E5303" s="2">
        <v>19413</v>
      </c>
      <c r="F5303" s="2">
        <v>19413</v>
      </c>
    </row>
    <row r="5304" spans="1:6" x14ac:dyDescent="0.25">
      <c r="A5304" s="104">
        <v>739796</v>
      </c>
      <c r="B5304" s="104" t="s">
        <v>947</v>
      </c>
      <c r="C5304" s="104" t="s">
        <v>17243</v>
      </c>
      <c r="D5304" s="104" t="s">
        <v>17245</v>
      </c>
      <c r="E5304" s="2">
        <v>922</v>
      </c>
      <c r="F5304" s="2">
        <v>922</v>
      </c>
    </row>
    <row r="5305" spans="1:6" x14ac:dyDescent="0.25">
      <c r="A5305" s="104">
        <v>21965</v>
      </c>
      <c r="B5305" s="104" t="s">
        <v>947</v>
      </c>
      <c r="C5305" s="104" t="s">
        <v>8293</v>
      </c>
      <c r="D5305" s="104" t="s">
        <v>8295</v>
      </c>
      <c r="E5305" s="2">
        <v>26705</v>
      </c>
      <c r="F5305" s="2">
        <v>26705</v>
      </c>
    </row>
    <row r="5306" spans="1:6" x14ac:dyDescent="0.25">
      <c r="A5306" s="104">
        <v>207172</v>
      </c>
      <c r="B5306" s="104" t="s">
        <v>947</v>
      </c>
      <c r="C5306" s="104" t="s">
        <v>22897</v>
      </c>
      <c r="D5306" s="104" t="s">
        <v>22898</v>
      </c>
      <c r="E5306" s="2">
        <v>21738</v>
      </c>
      <c r="F5306" s="2">
        <v>21738</v>
      </c>
    </row>
    <row r="5307" spans="1:6" x14ac:dyDescent="0.25">
      <c r="A5307" s="104">
        <v>21967</v>
      </c>
      <c r="B5307" s="104" t="s">
        <v>947</v>
      </c>
      <c r="C5307" s="104" t="s">
        <v>1119</v>
      </c>
      <c r="D5307" s="104" t="s">
        <v>1121</v>
      </c>
      <c r="E5307" s="2">
        <v>460167</v>
      </c>
      <c r="F5307" s="2">
        <v>460167</v>
      </c>
    </row>
    <row r="5308" spans="1:6" x14ac:dyDescent="0.25">
      <c r="A5308" s="104">
        <v>589851</v>
      </c>
      <c r="B5308" s="104" t="s">
        <v>947</v>
      </c>
      <c r="C5308" s="104" t="s">
        <v>1322</v>
      </c>
      <c r="D5308" s="104" t="s">
        <v>1324</v>
      </c>
      <c r="E5308" s="2">
        <v>508570</v>
      </c>
      <c r="F5308" s="2">
        <v>508570</v>
      </c>
    </row>
    <row r="5309" spans="1:6" x14ac:dyDescent="0.25">
      <c r="A5309" s="104">
        <v>20141</v>
      </c>
      <c r="B5309" s="104" t="s">
        <v>947</v>
      </c>
      <c r="C5309" s="104" t="s">
        <v>1493</v>
      </c>
      <c r="D5309" s="104" t="s">
        <v>1495</v>
      </c>
      <c r="E5309" s="2">
        <v>449037</v>
      </c>
      <c r="F5309" s="2">
        <v>449037</v>
      </c>
    </row>
    <row r="5310" spans="1:6" x14ac:dyDescent="0.25">
      <c r="A5310" s="104">
        <v>25248</v>
      </c>
      <c r="B5310" s="104" t="s">
        <v>947</v>
      </c>
      <c r="C5310" s="104" t="s">
        <v>8746</v>
      </c>
      <c r="D5310" s="104" t="s">
        <v>8748</v>
      </c>
      <c r="E5310" s="2">
        <v>22427</v>
      </c>
      <c r="F5310" s="2">
        <v>22427</v>
      </c>
    </row>
    <row r="5311" spans="1:6" x14ac:dyDescent="0.25">
      <c r="A5311" s="104">
        <v>25252</v>
      </c>
      <c r="B5311" s="104" t="s">
        <v>947</v>
      </c>
      <c r="C5311" s="104" t="s">
        <v>14687</v>
      </c>
      <c r="D5311" s="104" t="s">
        <v>14689</v>
      </c>
      <c r="E5311" s="2">
        <v>12589</v>
      </c>
      <c r="F5311" s="2">
        <v>12589</v>
      </c>
    </row>
    <row r="5312" spans="1:6" x14ac:dyDescent="0.25">
      <c r="A5312" s="104">
        <v>25299</v>
      </c>
      <c r="B5312" s="104" t="s">
        <v>947</v>
      </c>
      <c r="C5312" s="104" t="s">
        <v>13649</v>
      </c>
      <c r="D5312" s="104" t="s">
        <v>21992</v>
      </c>
      <c r="E5312" s="2">
        <v>64863</v>
      </c>
      <c r="F5312" s="2">
        <v>64863</v>
      </c>
    </row>
    <row r="5313" spans="1:6" x14ac:dyDescent="0.25">
      <c r="A5313" s="104">
        <v>24697</v>
      </c>
      <c r="B5313" s="104" t="s">
        <v>947</v>
      </c>
      <c r="C5313" s="104" t="s">
        <v>6223</v>
      </c>
      <c r="D5313" s="104" t="s">
        <v>22899</v>
      </c>
      <c r="E5313" s="2">
        <v>76428</v>
      </c>
      <c r="F5313" s="2">
        <v>76428</v>
      </c>
    </row>
    <row r="5314" spans="1:6" x14ac:dyDescent="0.25">
      <c r="A5314" s="104">
        <v>553661</v>
      </c>
      <c r="B5314" s="104" t="s">
        <v>947</v>
      </c>
      <c r="C5314" s="104" t="s">
        <v>8581</v>
      </c>
      <c r="D5314" s="104" t="s">
        <v>8583</v>
      </c>
      <c r="E5314" s="2">
        <v>44276</v>
      </c>
      <c r="F5314" s="2">
        <v>44276</v>
      </c>
    </row>
    <row r="5315" spans="1:6" x14ac:dyDescent="0.25">
      <c r="A5315" s="104">
        <v>23209</v>
      </c>
      <c r="B5315" s="104" t="s">
        <v>947</v>
      </c>
      <c r="C5315" s="104" t="s">
        <v>5462</v>
      </c>
      <c r="D5315" s="104" t="s">
        <v>5464</v>
      </c>
      <c r="E5315" s="2">
        <v>42899</v>
      </c>
      <c r="F5315" s="2">
        <v>42899</v>
      </c>
    </row>
    <row r="5316" spans="1:6" x14ac:dyDescent="0.25">
      <c r="A5316" s="104">
        <v>696267</v>
      </c>
      <c r="B5316" s="104" t="s">
        <v>947</v>
      </c>
      <c r="C5316" s="104" t="s">
        <v>9947</v>
      </c>
      <c r="D5316" s="104" t="s">
        <v>9949</v>
      </c>
      <c r="E5316" s="2">
        <v>20379</v>
      </c>
      <c r="F5316" s="2">
        <v>20379</v>
      </c>
    </row>
    <row r="5317" spans="1:6" x14ac:dyDescent="0.25">
      <c r="A5317" s="104">
        <v>23019</v>
      </c>
      <c r="B5317" s="104" t="s">
        <v>947</v>
      </c>
      <c r="C5317" s="104" t="s">
        <v>15945</v>
      </c>
      <c r="D5317" s="104" t="s">
        <v>15947</v>
      </c>
      <c r="E5317" s="2">
        <v>2827</v>
      </c>
      <c r="F5317" s="2">
        <v>2827</v>
      </c>
    </row>
    <row r="5318" spans="1:6" x14ac:dyDescent="0.25">
      <c r="A5318" s="104">
        <v>22975</v>
      </c>
      <c r="B5318" s="104" t="s">
        <v>947</v>
      </c>
      <c r="C5318" s="104" t="s">
        <v>5846</v>
      </c>
      <c r="D5318" s="104" t="s">
        <v>5848</v>
      </c>
      <c r="E5318" s="2">
        <v>34094</v>
      </c>
      <c r="F5318" s="2">
        <v>34094</v>
      </c>
    </row>
    <row r="5319" spans="1:6" x14ac:dyDescent="0.25">
      <c r="A5319" s="104">
        <v>22967</v>
      </c>
      <c r="B5319" s="104" t="s">
        <v>947</v>
      </c>
      <c r="C5319" s="104" t="s">
        <v>15579</v>
      </c>
      <c r="D5319" s="104" t="s">
        <v>15581</v>
      </c>
      <c r="E5319" s="2">
        <v>10761</v>
      </c>
      <c r="F5319" s="2">
        <v>10761</v>
      </c>
    </row>
    <row r="5320" spans="1:6" x14ac:dyDescent="0.25">
      <c r="A5320" s="104">
        <v>22976</v>
      </c>
      <c r="B5320" s="104" t="s">
        <v>947</v>
      </c>
      <c r="C5320" s="104" t="s">
        <v>1334</v>
      </c>
      <c r="D5320" s="104" t="s">
        <v>1336</v>
      </c>
      <c r="E5320" s="2">
        <v>672698</v>
      </c>
      <c r="F5320" s="2">
        <v>672698</v>
      </c>
    </row>
    <row r="5321" spans="1:6" x14ac:dyDescent="0.25">
      <c r="A5321" s="104">
        <v>207361</v>
      </c>
      <c r="B5321" s="104" t="s">
        <v>947</v>
      </c>
      <c r="C5321" s="104" t="s">
        <v>4633</v>
      </c>
      <c r="D5321" s="104" t="s">
        <v>4635</v>
      </c>
      <c r="E5321" s="2">
        <v>95268</v>
      </c>
      <c r="F5321" s="2">
        <v>95268</v>
      </c>
    </row>
    <row r="5322" spans="1:6" x14ac:dyDescent="0.25">
      <c r="A5322" s="104">
        <v>22993</v>
      </c>
      <c r="B5322" s="104" t="s">
        <v>947</v>
      </c>
      <c r="C5322" s="104" t="s">
        <v>3088</v>
      </c>
      <c r="D5322" s="104" t="s">
        <v>3090</v>
      </c>
      <c r="E5322" s="2">
        <v>129125</v>
      </c>
      <c r="F5322" s="2">
        <v>129125</v>
      </c>
    </row>
    <row r="5323" spans="1:6" x14ac:dyDescent="0.25">
      <c r="A5323" s="104">
        <v>22979</v>
      </c>
      <c r="B5323" s="104" t="s">
        <v>947</v>
      </c>
      <c r="C5323" s="104" t="s">
        <v>5971</v>
      </c>
      <c r="D5323" s="104" t="s">
        <v>5973</v>
      </c>
      <c r="E5323" s="2">
        <v>64831</v>
      </c>
      <c r="F5323" s="2">
        <v>64831</v>
      </c>
    </row>
    <row r="5324" spans="1:6" x14ac:dyDescent="0.25">
      <c r="A5324" s="104">
        <v>22971</v>
      </c>
      <c r="B5324" s="104" t="s">
        <v>947</v>
      </c>
      <c r="C5324" s="104" t="s">
        <v>8701</v>
      </c>
      <c r="D5324" s="104" t="s">
        <v>8703</v>
      </c>
      <c r="E5324" s="2">
        <v>31306</v>
      </c>
      <c r="F5324" s="2">
        <v>31306</v>
      </c>
    </row>
    <row r="5325" spans="1:6" x14ac:dyDescent="0.25">
      <c r="A5325" s="104">
        <v>567642</v>
      </c>
      <c r="B5325" s="104" t="s">
        <v>947</v>
      </c>
      <c r="C5325" s="104" t="s">
        <v>8116</v>
      </c>
      <c r="D5325" s="104" t="s">
        <v>8118</v>
      </c>
      <c r="E5325" s="2">
        <v>12431</v>
      </c>
      <c r="F5325" s="2">
        <v>12431</v>
      </c>
    </row>
    <row r="5326" spans="1:6" x14ac:dyDescent="0.25">
      <c r="A5326" s="104">
        <v>22980</v>
      </c>
      <c r="B5326" s="104" t="s">
        <v>947</v>
      </c>
      <c r="C5326" s="104" t="s">
        <v>13051</v>
      </c>
      <c r="D5326" s="104" t="s">
        <v>13053</v>
      </c>
      <c r="E5326" s="2">
        <v>18187</v>
      </c>
      <c r="F5326" s="2">
        <v>18187</v>
      </c>
    </row>
    <row r="5327" spans="1:6" x14ac:dyDescent="0.25">
      <c r="A5327" s="104">
        <v>207357</v>
      </c>
      <c r="B5327" s="104" t="s">
        <v>947</v>
      </c>
      <c r="C5327" s="104" t="s">
        <v>14795</v>
      </c>
      <c r="D5327" s="104" t="s">
        <v>14797</v>
      </c>
      <c r="E5327" s="2">
        <v>3847</v>
      </c>
      <c r="F5327" s="2">
        <v>3847</v>
      </c>
    </row>
    <row r="5328" spans="1:6" x14ac:dyDescent="0.25">
      <c r="A5328" s="104">
        <v>205384</v>
      </c>
      <c r="B5328" s="104" t="s">
        <v>947</v>
      </c>
      <c r="C5328" s="104" t="s">
        <v>7166</v>
      </c>
      <c r="D5328" s="104" t="s">
        <v>7168</v>
      </c>
      <c r="E5328" s="2">
        <v>86833</v>
      </c>
      <c r="F5328" s="2">
        <v>86833</v>
      </c>
    </row>
    <row r="5329" spans="1:6" x14ac:dyDescent="0.25">
      <c r="A5329" s="104">
        <v>22982</v>
      </c>
      <c r="B5329" s="104" t="s">
        <v>947</v>
      </c>
      <c r="C5329" s="104" t="s">
        <v>18863</v>
      </c>
      <c r="D5329" s="104" t="s">
        <v>18864</v>
      </c>
      <c r="E5329" s="2">
        <v>22495</v>
      </c>
      <c r="F5329" s="2">
        <v>22495</v>
      </c>
    </row>
    <row r="5330" spans="1:6" x14ac:dyDescent="0.25">
      <c r="A5330" s="104">
        <v>22983</v>
      </c>
      <c r="B5330" s="104" t="s">
        <v>947</v>
      </c>
      <c r="C5330" s="104" t="s">
        <v>4174</v>
      </c>
      <c r="D5330" s="104" t="s">
        <v>21813</v>
      </c>
      <c r="E5330" s="2">
        <v>176746</v>
      </c>
      <c r="F5330" s="2">
        <v>176746</v>
      </c>
    </row>
    <row r="5331" spans="1:6" x14ac:dyDescent="0.25">
      <c r="A5331" s="104">
        <v>22972</v>
      </c>
      <c r="B5331" s="104" t="s">
        <v>947</v>
      </c>
      <c r="C5331" s="104" t="s">
        <v>5962</v>
      </c>
      <c r="D5331" s="104" t="s">
        <v>5964</v>
      </c>
      <c r="E5331" s="2">
        <v>21308</v>
      </c>
      <c r="F5331" s="2">
        <v>21308</v>
      </c>
    </row>
    <row r="5332" spans="1:6" x14ac:dyDescent="0.25">
      <c r="A5332" s="104">
        <v>22984</v>
      </c>
      <c r="B5332" s="104" t="s">
        <v>947</v>
      </c>
      <c r="C5332" s="104" t="s">
        <v>5288</v>
      </c>
      <c r="D5332" s="104" t="s">
        <v>5290</v>
      </c>
      <c r="E5332" s="2">
        <v>65830</v>
      </c>
      <c r="F5332" s="2">
        <v>65830</v>
      </c>
    </row>
    <row r="5333" spans="1:6" x14ac:dyDescent="0.25">
      <c r="A5333" s="104">
        <v>557033</v>
      </c>
      <c r="B5333" s="104" t="s">
        <v>947</v>
      </c>
      <c r="C5333" s="104" t="s">
        <v>11534</v>
      </c>
      <c r="D5333" s="104" t="s">
        <v>11536</v>
      </c>
      <c r="E5333" s="2">
        <v>3121</v>
      </c>
      <c r="F5333" s="2">
        <v>3121</v>
      </c>
    </row>
    <row r="5334" spans="1:6" x14ac:dyDescent="0.25">
      <c r="A5334" s="104">
        <v>23213</v>
      </c>
      <c r="B5334" s="104" t="s">
        <v>947</v>
      </c>
      <c r="C5334" s="104" t="s">
        <v>2579</v>
      </c>
      <c r="D5334" s="104" t="s">
        <v>2581</v>
      </c>
      <c r="E5334" s="2">
        <v>222394</v>
      </c>
      <c r="F5334" s="2">
        <v>222394</v>
      </c>
    </row>
    <row r="5335" spans="1:6" x14ac:dyDescent="0.25">
      <c r="A5335" s="104">
        <v>22987</v>
      </c>
      <c r="B5335" s="104" t="s">
        <v>947</v>
      </c>
      <c r="C5335" s="104" t="s">
        <v>3477</v>
      </c>
      <c r="D5335" s="104" t="s">
        <v>3479</v>
      </c>
      <c r="E5335" s="2">
        <v>223966</v>
      </c>
      <c r="F5335" s="2">
        <v>223966</v>
      </c>
    </row>
    <row r="5336" spans="1:6" x14ac:dyDescent="0.25">
      <c r="A5336" s="104">
        <v>23022</v>
      </c>
      <c r="B5336" s="104" t="s">
        <v>947</v>
      </c>
      <c r="C5336" s="104" t="s">
        <v>8782</v>
      </c>
      <c r="D5336" s="104" t="s">
        <v>8784</v>
      </c>
      <c r="E5336" s="2">
        <v>26745</v>
      </c>
      <c r="F5336" s="2">
        <v>26745</v>
      </c>
    </row>
    <row r="5337" spans="1:6" x14ac:dyDescent="0.25">
      <c r="A5337" s="104">
        <v>22988</v>
      </c>
      <c r="B5337" s="104" t="s">
        <v>947</v>
      </c>
      <c r="C5337" s="104" t="s">
        <v>6163</v>
      </c>
      <c r="D5337" s="104" t="s">
        <v>6165</v>
      </c>
      <c r="E5337" s="2">
        <v>72684</v>
      </c>
      <c r="F5337" s="2">
        <v>72684</v>
      </c>
    </row>
    <row r="5338" spans="1:6" x14ac:dyDescent="0.25">
      <c r="A5338" s="104">
        <v>528235</v>
      </c>
      <c r="B5338" s="104" t="s">
        <v>947</v>
      </c>
      <c r="C5338" s="104" t="s">
        <v>11489</v>
      </c>
      <c r="D5338" s="104" t="s">
        <v>11491</v>
      </c>
      <c r="E5338" s="2">
        <v>27175</v>
      </c>
      <c r="F5338" s="2">
        <v>27175</v>
      </c>
    </row>
    <row r="5339" spans="1:6" x14ac:dyDescent="0.25">
      <c r="A5339" s="104">
        <v>695683</v>
      </c>
      <c r="B5339" s="104" t="s">
        <v>947</v>
      </c>
      <c r="C5339" s="104" t="s">
        <v>10618</v>
      </c>
      <c r="D5339" s="104" t="s">
        <v>10620</v>
      </c>
      <c r="E5339" s="2">
        <v>24222</v>
      </c>
      <c r="F5339" s="2">
        <v>24222</v>
      </c>
    </row>
    <row r="5340" spans="1:6" x14ac:dyDescent="0.25">
      <c r="A5340" s="104">
        <v>743297</v>
      </c>
      <c r="B5340" s="104" t="s">
        <v>947</v>
      </c>
      <c r="C5340" s="104" t="s">
        <v>5303</v>
      </c>
      <c r="D5340" s="104" t="s">
        <v>5305</v>
      </c>
      <c r="E5340" s="2">
        <v>69300</v>
      </c>
      <c r="F5340" s="2">
        <v>69300</v>
      </c>
    </row>
    <row r="5341" spans="1:6" x14ac:dyDescent="0.25">
      <c r="A5341" s="104">
        <v>22990</v>
      </c>
      <c r="B5341" s="104" t="s">
        <v>947</v>
      </c>
      <c r="C5341" s="104" t="s">
        <v>1763</v>
      </c>
      <c r="D5341" s="104" t="s">
        <v>1765</v>
      </c>
      <c r="E5341" s="2">
        <v>365141</v>
      </c>
      <c r="F5341" s="2">
        <v>365141</v>
      </c>
    </row>
    <row r="5342" spans="1:6" x14ac:dyDescent="0.25">
      <c r="A5342" s="104">
        <v>25378</v>
      </c>
      <c r="B5342" s="104" t="s">
        <v>947</v>
      </c>
      <c r="C5342" s="104" t="s">
        <v>14422</v>
      </c>
      <c r="D5342" s="104" t="s">
        <v>14424</v>
      </c>
      <c r="E5342" s="2">
        <v>3460</v>
      </c>
      <c r="F5342" s="2">
        <v>3460</v>
      </c>
    </row>
    <row r="5343" spans="1:6" x14ac:dyDescent="0.25">
      <c r="A5343" s="104">
        <v>786013</v>
      </c>
      <c r="B5343" s="104" t="s">
        <v>947</v>
      </c>
      <c r="C5343" s="104" t="s">
        <v>2897</v>
      </c>
      <c r="D5343" s="104" t="s">
        <v>2899</v>
      </c>
      <c r="E5343" s="2">
        <v>113071</v>
      </c>
      <c r="F5343" s="2">
        <v>113071</v>
      </c>
    </row>
    <row r="5344" spans="1:6" x14ac:dyDescent="0.25">
      <c r="A5344" s="104">
        <v>21121</v>
      </c>
      <c r="B5344" s="104" t="s">
        <v>947</v>
      </c>
      <c r="C5344" s="104" t="s">
        <v>7918</v>
      </c>
      <c r="D5344" s="104" t="s">
        <v>7920</v>
      </c>
      <c r="E5344" s="2">
        <v>57827</v>
      </c>
      <c r="F5344" s="2">
        <v>57827</v>
      </c>
    </row>
    <row r="5345" spans="1:6" x14ac:dyDescent="0.25">
      <c r="A5345" s="104">
        <v>21041</v>
      </c>
      <c r="B5345" s="104" t="s">
        <v>947</v>
      </c>
      <c r="C5345" s="104" t="s">
        <v>9582</v>
      </c>
      <c r="D5345" s="104" t="s">
        <v>9584</v>
      </c>
      <c r="E5345" s="2">
        <v>57999</v>
      </c>
      <c r="F5345" s="2">
        <v>57999</v>
      </c>
    </row>
    <row r="5346" spans="1:6" x14ac:dyDescent="0.25">
      <c r="A5346" s="104">
        <v>26819</v>
      </c>
      <c r="B5346" s="104" t="s">
        <v>947</v>
      </c>
      <c r="C5346" s="104" t="s">
        <v>4405</v>
      </c>
      <c r="D5346" s="104" t="s">
        <v>4407</v>
      </c>
      <c r="E5346" s="2">
        <v>76642</v>
      </c>
      <c r="F5346" s="2">
        <v>76642</v>
      </c>
    </row>
    <row r="5347" spans="1:6" x14ac:dyDescent="0.25">
      <c r="A5347" s="104">
        <v>666304</v>
      </c>
      <c r="B5347" s="104" t="s">
        <v>947</v>
      </c>
      <c r="C5347" s="104" t="s">
        <v>15794</v>
      </c>
      <c r="D5347" s="104" t="s">
        <v>15796</v>
      </c>
      <c r="E5347" s="2">
        <v>13932</v>
      </c>
      <c r="F5347" s="2">
        <v>13932</v>
      </c>
    </row>
    <row r="5348" spans="1:6" x14ac:dyDescent="0.25">
      <c r="A5348" s="104">
        <v>23451</v>
      </c>
      <c r="B5348" s="104" t="s">
        <v>947</v>
      </c>
      <c r="C5348" s="104" t="s">
        <v>3378</v>
      </c>
      <c r="D5348" s="104" t="s">
        <v>3380</v>
      </c>
      <c r="E5348" s="2">
        <v>147207</v>
      </c>
      <c r="F5348" s="2">
        <v>147207</v>
      </c>
    </row>
    <row r="5349" spans="1:6" x14ac:dyDescent="0.25">
      <c r="A5349" s="104">
        <v>20555</v>
      </c>
      <c r="B5349" s="104" t="s">
        <v>947</v>
      </c>
      <c r="C5349" s="104" t="s">
        <v>12501</v>
      </c>
      <c r="D5349" s="104" t="s">
        <v>12503</v>
      </c>
      <c r="E5349" s="2">
        <v>21756</v>
      </c>
      <c r="F5349" s="2">
        <v>21756</v>
      </c>
    </row>
    <row r="5350" spans="1:6" x14ac:dyDescent="0.25">
      <c r="A5350" s="104">
        <v>449686</v>
      </c>
      <c r="B5350" s="104" t="s">
        <v>947</v>
      </c>
      <c r="C5350" s="104" t="s">
        <v>13685</v>
      </c>
      <c r="D5350" s="104" t="s">
        <v>13687</v>
      </c>
      <c r="E5350" s="2">
        <v>84011</v>
      </c>
      <c r="F5350" s="2">
        <v>84011</v>
      </c>
    </row>
    <row r="5351" spans="1:6" x14ac:dyDescent="0.25">
      <c r="A5351" s="104">
        <v>20557</v>
      </c>
      <c r="B5351" s="104" t="s">
        <v>947</v>
      </c>
      <c r="C5351" s="104" t="s">
        <v>6145</v>
      </c>
      <c r="D5351" s="104" t="s">
        <v>21616</v>
      </c>
      <c r="E5351" s="2">
        <v>141644</v>
      </c>
      <c r="F5351" s="2">
        <v>141644</v>
      </c>
    </row>
    <row r="5352" spans="1:6" x14ac:dyDescent="0.25">
      <c r="A5352" s="104">
        <v>545379</v>
      </c>
      <c r="B5352" s="104" t="s">
        <v>947</v>
      </c>
      <c r="C5352" s="104" t="s">
        <v>4222</v>
      </c>
      <c r="D5352" s="104" t="s">
        <v>4224</v>
      </c>
      <c r="E5352" s="2">
        <v>133477</v>
      </c>
      <c r="F5352" s="2">
        <v>133477</v>
      </c>
    </row>
    <row r="5353" spans="1:6" x14ac:dyDescent="0.25">
      <c r="A5353" s="104">
        <v>20565</v>
      </c>
      <c r="B5353" s="104" t="s">
        <v>947</v>
      </c>
      <c r="C5353" s="104" t="s">
        <v>10756</v>
      </c>
      <c r="D5353" s="104" t="s">
        <v>10758</v>
      </c>
      <c r="E5353" s="2">
        <v>9948</v>
      </c>
      <c r="F5353" s="2">
        <v>9948</v>
      </c>
    </row>
    <row r="5354" spans="1:6" x14ac:dyDescent="0.25">
      <c r="A5354" s="104">
        <v>556855</v>
      </c>
      <c r="B5354" s="104" t="s">
        <v>947</v>
      </c>
      <c r="C5354" s="104" t="s">
        <v>12204</v>
      </c>
      <c r="D5354" s="104" t="s">
        <v>12206</v>
      </c>
      <c r="E5354" s="2">
        <v>11831</v>
      </c>
      <c r="F5354" s="2">
        <v>11831</v>
      </c>
    </row>
    <row r="5355" spans="1:6" x14ac:dyDescent="0.25">
      <c r="A5355" s="104">
        <v>20568</v>
      </c>
      <c r="B5355" s="104" t="s">
        <v>947</v>
      </c>
      <c r="C5355" s="104" t="s">
        <v>3973</v>
      </c>
      <c r="D5355" s="104" t="s">
        <v>3975</v>
      </c>
      <c r="E5355" s="2">
        <v>115024</v>
      </c>
      <c r="F5355" s="2">
        <v>115024</v>
      </c>
    </row>
    <row r="5356" spans="1:6" x14ac:dyDescent="0.25">
      <c r="A5356" s="104">
        <v>20570</v>
      </c>
      <c r="B5356" s="104" t="s">
        <v>947</v>
      </c>
      <c r="C5356" s="104" t="s">
        <v>6469</v>
      </c>
      <c r="D5356" s="104" t="s">
        <v>6471</v>
      </c>
      <c r="E5356" s="2">
        <v>73222</v>
      </c>
      <c r="F5356" s="2">
        <v>73222</v>
      </c>
    </row>
    <row r="5357" spans="1:6" x14ac:dyDescent="0.25">
      <c r="A5357" s="104">
        <v>710866</v>
      </c>
      <c r="B5357" s="104" t="s">
        <v>947</v>
      </c>
      <c r="C5357" s="104" t="s">
        <v>1128</v>
      </c>
      <c r="D5357" s="104" t="s">
        <v>1130</v>
      </c>
      <c r="E5357" s="2">
        <v>440509</v>
      </c>
      <c r="F5357" s="2">
        <v>440509</v>
      </c>
    </row>
    <row r="5358" spans="1:6" x14ac:dyDescent="0.25">
      <c r="A5358" s="104">
        <v>696966</v>
      </c>
      <c r="B5358" s="104" t="s">
        <v>947</v>
      </c>
      <c r="C5358" s="104" t="s">
        <v>3471</v>
      </c>
      <c r="D5358" s="104" t="s">
        <v>3473</v>
      </c>
      <c r="E5358" s="2">
        <v>197355</v>
      </c>
      <c r="F5358" s="2">
        <v>197355</v>
      </c>
    </row>
    <row r="5359" spans="1:6" x14ac:dyDescent="0.25">
      <c r="A5359" s="104">
        <v>696962</v>
      </c>
      <c r="B5359" s="104" t="s">
        <v>947</v>
      </c>
      <c r="C5359" s="104" t="s">
        <v>2813</v>
      </c>
      <c r="D5359" s="104" t="s">
        <v>19753</v>
      </c>
      <c r="E5359" s="2">
        <v>338734</v>
      </c>
      <c r="F5359" s="2">
        <v>338734</v>
      </c>
    </row>
    <row r="5360" spans="1:6" x14ac:dyDescent="0.25">
      <c r="A5360" s="104">
        <v>20554</v>
      </c>
      <c r="B5360" s="104" t="s">
        <v>947</v>
      </c>
      <c r="C5360" s="104" t="s">
        <v>2273</v>
      </c>
      <c r="D5360" s="104" t="s">
        <v>2275</v>
      </c>
      <c r="E5360" s="2">
        <v>317180</v>
      </c>
      <c r="F5360" s="2">
        <v>317180</v>
      </c>
    </row>
    <row r="5361" spans="1:6" x14ac:dyDescent="0.25">
      <c r="A5361" s="104">
        <v>21043</v>
      </c>
      <c r="B5361" s="104" t="s">
        <v>947</v>
      </c>
      <c r="C5361" s="104" t="s">
        <v>1146</v>
      </c>
      <c r="D5361" s="104" t="s">
        <v>1148</v>
      </c>
      <c r="E5361" s="2">
        <v>933046</v>
      </c>
      <c r="F5361" s="2">
        <v>933046</v>
      </c>
    </row>
    <row r="5362" spans="1:6" x14ac:dyDescent="0.25">
      <c r="A5362" s="104">
        <v>21314</v>
      </c>
      <c r="B5362" s="104" t="s">
        <v>947</v>
      </c>
      <c r="C5362" s="104" t="s">
        <v>1793</v>
      </c>
      <c r="D5362" s="104" t="s">
        <v>1795</v>
      </c>
      <c r="E5362" s="2">
        <v>408089</v>
      </c>
      <c r="F5362" s="2">
        <v>408089</v>
      </c>
    </row>
    <row r="5363" spans="1:6" x14ac:dyDescent="0.25">
      <c r="A5363" s="104">
        <v>19600</v>
      </c>
      <c r="B5363" s="104" t="s">
        <v>947</v>
      </c>
      <c r="C5363" s="104" t="s">
        <v>8926</v>
      </c>
      <c r="D5363" s="104" t="s">
        <v>8928</v>
      </c>
      <c r="E5363" s="2">
        <v>27699</v>
      </c>
      <c r="F5363" s="2">
        <v>27699</v>
      </c>
    </row>
    <row r="5364" spans="1:6" x14ac:dyDescent="0.25">
      <c r="A5364" s="104">
        <v>21044</v>
      </c>
      <c r="B5364" s="104" t="s">
        <v>947</v>
      </c>
      <c r="C5364" s="104" t="s">
        <v>3244</v>
      </c>
      <c r="D5364" s="104" t="s">
        <v>3246</v>
      </c>
      <c r="E5364" s="2">
        <v>213934</v>
      </c>
      <c r="F5364" s="2">
        <v>213934</v>
      </c>
    </row>
    <row r="5365" spans="1:6" x14ac:dyDescent="0.25">
      <c r="A5365" s="104">
        <v>21308</v>
      </c>
      <c r="B5365" s="104" t="s">
        <v>947</v>
      </c>
      <c r="C5365" s="104" t="s">
        <v>6657</v>
      </c>
      <c r="D5365" s="104" t="s">
        <v>6659</v>
      </c>
      <c r="E5365" s="2">
        <v>42436</v>
      </c>
      <c r="F5365" s="2">
        <v>42436</v>
      </c>
    </row>
    <row r="5366" spans="1:6" x14ac:dyDescent="0.25">
      <c r="A5366" s="104">
        <v>753137</v>
      </c>
      <c r="B5366" s="104" t="s">
        <v>947</v>
      </c>
      <c r="C5366" s="104" t="s">
        <v>12766</v>
      </c>
      <c r="D5366" s="104" t="s">
        <v>12768</v>
      </c>
      <c r="E5366" s="2">
        <v>0</v>
      </c>
      <c r="F5366" s="2">
        <v>0</v>
      </c>
    </row>
    <row r="5367" spans="1:6" x14ac:dyDescent="0.25">
      <c r="A5367" s="104">
        <v>28092</v>
      </c>
      <c r="B5367" s="104" t="s">
        <v>947</v>
      </c>
      <c r="C5367" s="104" t="s">
        <v>11889</v>
      </c>
      <c r="D5367" s="104" t="s">
        <v>11891</v>
      </c>
      <c r="E5367" s="2">
        <v>8943</v>
      </c>
      <c r="F5367" s="2">
        <v>8943</v>
      </c>
    </row>
    <row r="5368" spans="1:6" x14ac:dyDescent="0.25">
      <c r="A5368" s="104">
        <v>22433</v>
      </c>
      <c r="B5368" s="104" t="s">
        <v>947</v>
      </c>
      <c r="C5368" s="104" t="s">
        <v>14480</v>
      </c>
      <c r="D5368" s="104" t="s">
        <v>14482</v>
      </c>
      <c r="E5368" s="2">
        <v>6635</v>
      </c>
      <c r="F5368" s="2">
        <v>6635</v>
      </c>
    </row>
    <row r="5369" spans="1:6" x14ac:dyDescent="0.25">
      <c r="A5369" s="104">
        <v>205670</v>
      </c>
      <c r="B5369" s="104" t="s">
        <v>947</v>
      </c>
      <c r="C5369" s="104" t="s">
        <v>3749</v>
      </c>
      <c r="D5369" s="104" t="s">
        <v>21993</v>
      </c>
      <c r="E5369" s="2">
        <v>195905</v>
      </c>
      <c r="F5369" s="2">
        <v>195905</v>
      </c>
    </row>
    <row r="5370" spans="1:6" x14ac:dyDescent="0.25">
      <c r="A5370" s="104">
        <v>768433</v>
      </c>
      <c r="B5370" s="104" t="s">
        <v>947</v>
      </c>
      <c r="C5370" s="104" t="s">
        <v>15660</v>
      </c>
      <c r="D5370" s="104" t="s">
        <v>15662</v>
      </c>
      <c r="E5370" s="2">
        <v>9868</v>
      </c>
      <c r="F5370" s="2">
        <v>9868</v>
      </c>
    </row>
    <row r="5371" spans="1:6" x14ac:dyDescent="0.25">
      <c r="A5371" s="104">
        <v>25072</v>
      </c>
      <c r="B5371" s="104" t="s">
        <v>947</v>
      </c>
      <c r="C5371" s="104" t="s">
        <v>5612</v>
      </c>
      <c r="D5371" s="104" t="s">
        <v>21994</v>
      </c>
      <c r="E5371" s="2">
        <v>9018</v>
      </c>
      <c r="F5371" s="2">
        <v>9018</v>
      </c>
    </row>
    <row r="5372" spans="1:6" x14ac:dyDescent="0.25">
      <c r="A5372" s="104">
        <v>598755</v>
      </c>
      <c r="B5372" s="104" t="s">
        <v>947</v>
      </c>
      <c r="C5372" s="104" t="s">
        <v>14045</v>
      </c>
      <c r="D5372" s="104" t="s">
        <v>14047</v>
      </c>
      <c r="E5372" s="2">
        <v>5829</v>
      </c>
      <c r="F5372" s="2">
        <v>5829</v>
      </c>
    </row>
    <row r="5373" spans="1:6" x14ac:dyDescent="0.25">
      <c r="A5373" s="104">
        <v>26027</v>
      </c>
      <c r="B5373" s="104" t="s">
        <v>947</v>
      </c>
      <c r="C5373" s="104" t="s">
        <v>15613</v>
      </c>
      <c r="D5373" s="104" t="s">
        <v>15615</v>
      </c>
      <c r="E5373" s="2">
        <v>9748</v>
      </c>
      <c r="F5373" s="2">
        <v>9748</v>
      </c>
    </row>
    <row r="5374" spans="1:6" x14ac:dyDescent="0.25">
      <c r="A5374" s="104">
        <v>25323</v>
      </c>
      <c r="B5374" s="104" t="s">
        <v>947</v>
      </c>
      <c r="C5374" s="104" t="s">
        <v>7762</v>
      </c>
      <c r="D5374" s="104" t="s">
        <v>7764</v>
      </c>
      <c r="E5374" s="2">
        <v>71777</v>
      </c>
      <c r="F5374" s="2">
        <v>71777</v>
      </c>
    </row>
    <row r="5375" spans="1:6" x14ac:dyDescent="0.25">
      <c r="A5375" s="104">
        <v>812579</v>
      </c>
      <c r="B5375" s="104" t="s">
        <v>947</v>
      </c>
      <c r="C5375" s="104" t="s">
        <v>15588</v>
      </c>
      <c r="D5375" s="104" t="s">
        <v>15590</v>
      </c>
      <c r="E5375" s="2">
        <v>2576</v>
      </c>
      <c r="F5375" s="2">
        <v>2576</v>
      </c>
    </row>
    <row r="5376" spans="1:6" x14ac:dyDescent="0.25">
      <c r="A5376" s="104">
        <v>24527</v>
      </c>
      <c r="B5376" s="104" t="s">
        <v>947</v>
      </c>
      <c r="C5376" s="104" t="s">
        <v>7447</v>
      </c>
      <c r="D5376" s="104" t="s">
        <v>7449</v>
      </c>
      <c r="E5376" s="2">
        <v>55734</v>
      </c>
      <c r="F5376" s="2">
        <v>55734</v>
      </c>
    </row>
    <row r="5377" spans="1:6" x14ac:dyDescent="0.25">
      <c r="A5377" s="104">
        <v>26773</v>
      </c>
      <c r="B5377" s="104" t="s">
        <v>947</v>
      </c>
      <c r="C5377" s="104" t="s">
        <v>19005</v>
      </c>
      <c r="D5377" s="104" t="s">
        <v>19006</v>
      </c>
      <c r="E5377" s="2">
        <v>33880</v>
      </c>
      <c r="F5377" s="2">
        <v>33880</v>
      </c>
    </row>
    <row r="5378" spans="1:6" x14ac:dyDescent="0.25">
      <c r="A5378" s="104">
        <v>28551</v>
      </c>
      <c r="B5378" s="104" t="s">
        <v>947</v>
      </c>
      <c r="C5378" s="104" t="s">
        <v>10285</v>
      </c>
      <c r="D5378" s="104" t="s">
        <v>10287</v>
      </c>
      <c r="E5378" s="2">
        <v>15244</v>
      </c>
      <c r="F5378" s="2">
        <v>15244</v>
      </c>
    </row>
    <row r="5379" spans="1:6" x14ac:dyDescent="0.25">
      <c r="A5379" s="104">
        <v>28237</v>
      </c>
      <c r="B5379" s="104" t="s">
        <v>947</v>
      </c>
      <c r="C5379" s="104" t="s">
        <v>6791</v>
      </c>
      <c r="D5379" s="104" t="s">
        <v>22207</v>
      </c>
      <c r="E5379" s="2">
        <v>29395</v>
      </c>
      <c r="F5379" s="2">
        <v>29395</v>
      </c>
    </row>
    <row r="5380" spans="1:6" x14ac:dyDescent="0.25">
      <c r="A5380" s="104">
        <v>21429</v>
      </c>
      <c r="B5380" s="104" t="s">
        <v>947</v>
      </c>
      <c r="C5380" s="104" t="s">
        <v>18886</v>
      </c>
      <c r="D5380" s="104" t="s">
        <v>18887</v>
      </c>
      <c r="E5380" s="2">
        <v>6020</v>
      </c>
      <c r="F5380" s="2">
        <v>6020</v>
      </c>
    </row>
    <row r="5381" spans="1:6" x14ac:dyDescent="0.25">
      <c r="A5381" s="104">
        <v>456907</v>
      </c>
      <c r="B5381" s="104" t="s">
        <v>947</v>
      </c>
      <c r="C5381" s="104" t="s">
        <v>3985</v>
      </c>
      <c r="D5381" s="104" t="s">
        <v>21617</v>
      </c>
      <c r="E5381" s="2">
        <v>119965</v>
      </c>
      <c r="F5381" s="2">
        <v>119965</v>
      </c>
    </row>
    <row r="5382" spans="1:6" x14ac:dyDescent="0.25">
      <c r="A5382" s="104">
        <v>21049</v>
      </c>
      <c r="B5382" s="104" t="s">
        <v>947</v>
      </c>
      <c r="C5382" s="104" t="s">
        <v>7981</v>
      </c>
      <c r="D5382" s="104" t="s">
        <v>21684</v>
      </c>
      <c r="E5382" s="2">
        <v>43169</v>
      </c>
      <c r="F5382" s="2">
        <v>43169</v>
      </c>
    </row>
    <row r="5383" spans="1:6" x14ac:dyDescent="0.25">
      <c r="A5383" s="104">
        <v>606650</v>
      </c>
      <c r="B5383" s="104" t="s">
        <v>947</v>
      </c>
      <c r="C5383" s="104" t="s">
        <v>14454</v>
      </c>
      <c r="D5383" s="104" t="s">
        <v>21936</v>
      </c>
      <c r="E5383" s="2">
        <v>18903</v>
      </c>
      <c r="F5383" s="2">
        <v>18903</v>
      </c>
    </row>
    <row r="5384" spans="1:6" x14ac:dyDescent="0.25">
      <c r="A5384" s="104">
        <v>23275</v>
      </c>
      <c r="B5384" s="104" t="s">
        <v>947</v>
      </c>
      <c r="C5384" s="104" t="s">
        <v>10240</v>
      </c>
      <c r="D5384" s="104" t="s">
        <v>10242</v>
      </c>
      <c r="E5384" s="2">
        <v>18137</v>
      </c>
      <c r="F5384" s="2">
        <v>18137</v>
      </c>
    </row>
    <row r="5385" spans="1:6" x14ac:dyDescent="0.25">
      <c r="A5385" s="104">
        <v>23273</v>
      </c>
      <c r="B5385" s="104" t="s">
        <v>947</v>
      </c>
      <c r="C5385" s="104" t="s">
        <v>1589</v>
      </c>
      <c r="D5385" s="104" t="s">
        <v>1591</v>
      </c>
      <c r="E5385" s="2">
        <v>331069</v>
      </c>
      <c r="F5385" s="2">
        <v>331069</v>
      </c>
    </row>
    <row r="5386" spans="1:6" x14ac:dyDescent="0.25">
      <c r="A5386" s="104">
        <v>23272</v>
      </c>
      <c r="B5386" s="104" t="s">
        <v>947</v>
      </c>
      <c r="C5386" s="104" t="s">
        <v>8413</v>
      </c>
      <c r="D5386" s="104" t="s">
        <v>8415</v>
      </c>
      <c r="E5386" s="2">
        <v>21925</v>
      </c>
      <c r="F5386" s="2">
        <v>21925</v>
      </c>
    </row>
    <row r="5387" spans="1:6" x14ac:dyDescent="0.25">
      <c r="A5387" s="104">
        <v>23274</v>
      </c>
      <c r="B5387" s="104" t="s">
        <v>947</v>
      </c>
      <c r="C5387" s="104" t="s">
        <v>3291</v>
      </c>
      <c r="D5387" s="104" t="s">
        <v>3293</v>
      </c>
      <c r="E5387" s="2">
        <v>153728</v>
      </c>
      <c r="F5387" s="2">
        <v>153728</v>
      </c>
    </row>
    <row r="5388" spans="1:6" x14ac:dyDescent="0.25">
      <c r="A5388" s="104">
        <v>23256</v>
      </c>
      <c r="B5388" s="104" t="s">
        <v>947</v>
      </c>
      <c r="C5388" s="104" t="s">
        <v>11486</v>
      </c>
      <c r="D5388" s="104" t="s">
        <v>11488</v>
      </c>
      <c r="E5388" s="2">
        <v>31801</v>
      </c>
      <c r="F5388" s="2">
        <v>31801</v>
      </c>
    </row>
    <row r="5389" spans="1:6" x14ac:dyDescent="0.25">
      <c r="A5389" s="104">
        <v>25270</v>
      </c>
      <c r="B5389" s="104" t="s">
        <v>947</v>
      </c>
      <c r="C5389" s="104" t="s">
        <v>7654</v>
      </c>
      <c r="D5389" s="104" t="s">
        <v>7656</v>
      </c>
      <c r="E5389" s="2">
        <v>79550</v>
      </c>
      <c r="F5389" s="2">
        <v>79550</v>
      </c>
    </row>
    <row r="5390" spans="1:6" x14ac:dyDescent="0.25">
      <c r="A5390" s="104">
        <v>26720</v>
      </c>
      <c r="B5390" s="104" t="s">
        <v>947</v>
      </c>
      <c r="C5390" s="104" t="s">
        <v>8458</v>
      </c>
      <c r="D5390" s="104" t="s">
        <v>8460</v>
      </c>
      <c r="E5390" s="2">
        <v>33624</v>
      </c>
      <c r="F5390" s="2">
        <v>33624</v>
      </c>
    </row>
    <row r="5391" spans="1:6" x14ac:dyDescent="0.25">
      <c r="A5391" s="104">
        <v>26699</v>
      </c>
      <c r="B5391" s="104" t="s">
        <v>947</v>
      </c>
      <c r="C5391" s="104" t="s">
        <v>12507</v>
      </c>
      <c r="D5391" s="104" t="s">
        <v>12509</v>
      </c>
      <c r="E5391" s="2">
        <v>4111</v>
      </c>
      <c r="F5391" s="2">
        <v>4111</v>
      </c>
    </row>
    <row r="5392" spans="1:6" x14ac:dyDescent="0.25">
      <c r="A5392" s="104">
        <v>26494</v>
      </c>
      <c r="B5392" s="104" t="s">
        <v>947</v>
      </c>
      <c r="C5392" s="104" t="s">
        <v>1307</v>
      </c>
      <c r="D5392" s="104" t="s">
        <v>1309</v>
      </c>
      <c r="E5392" s="2">
        <v>678048</v>
      </c>
      <c r="F5392" s="2">
        <v>678048</v>
      </c>
    </row>
    <row r="5393" spans="1:6" x14ac:dyDescent="0.25">
      <c r="A5393" s="104">
        <v>26062</v>
      </c>
      <c r="B5393" s="104" t="s">
        <v>947</v>
      </c>
      <c r="C5393" s="104" t="s">
        <v>16058</v>
      </c>
      <c r="D5393" s="104" t="s">
        <v>16060</v>
      </c>
      <c r="E5393" s="2">
        <v>1843</v>
      </c>
      <c r="F5393" s="2">
        <v>1843</v>
      </c>
    </row>
    <row r="5394" spans="1:6" x14ac:dyDescent="0.25">
      <c r="A5394" s="104">
        <v>24093</v>
      </c>
      <c r="B5394" s="104" t="s">
        <v>947</v>
      </c>
      <c r="C5394" s="104" t="s">
        <v>3115</v>
      </c>
      <c r="D5394" s="104" t="s">
        <v>3117</v>
      </c>
      <c r="E5394" s="2">
        <v>181750</v>
      </c>
      <c r="F5394" s="2">
        <v>181750</v>
      </c>
    </row>
    <row r="5395" spans="1:6" x14ac:dyDescent="0.25">
      <c r="A5395" s="104">
        <v>27615</v>
      </c>
      <c r="B5395" s="104" t="s">
        <v>947</v>
      </c>
      <c r="C5395" s="104" t="s">
        <v>9822</v>
      </c>
      <c r="D5395" s="104" t="s">
        <v>9824</v>
      </c>
      <c r="E5395" s="2">
        <v>16687</v>
      </c>
      <c r="F5395" s="2">
        <v>16687</v>
      </c>
    </row>
    <row r="5396" spans="1:6" x14ac:dyDescent="0.25">
      <c r="A5396" s="104">
        <v>22899</v>
      </c>
      <c r="B5396" s="104" t="s">
        <v>947</v>
      </c>
      <c r="C5396" s="104" t="s">
        <v>8350</v>
      </c>
      <c r="D5396" s="104" t="s">
        <v>8352</v>
      </c>
      <c r="E5396" s="2">
        <v>36289</v>
      </c>
      <c r="F5396" s="2">
        <v>36289</v>
      </c>
    </row>
    <row r="5397" spans="1:6" x14ac:dyDescent="0.25">
      <c r="A5397" s="104">
        <v>26557</v>
      </c>
      <c r="B5397" s="104" t="s">
        <v>947</v>
      </c>
      <c r="C5397" s="104" t="s">
        <v>11789</v>
      </c>
      <c r="D5397" s="104" t="s">
        <v>11791</v>
      </c>
      <c r="E5397" s="2">
        <v>9431</v>
      </c>
      <c r="F5397" s="2">
        <v>9431</v>
      </c>
    </row>
    <row r="5398" spans="1:6" x14ac:dyDescent="0.25">
      <c r="A5398" s="104">
        <v>21823</v>
      </c>
      <c r="B5398" s="104" t="s">
        <v>947</v>
      </c>
      <c r="C5398" s="104" t="s">
        <v>3865</v>
      </c>
      <c r="D5398" s="104" t="s">
        <v>3867</v>
      </c>
      <c r="E5398" s="2">
        <v>108850</v>
      </c>
      <c r="F5398" s="2">
        <v>108850</v>
      </c>
    </row>
    <row r="5399" spans="1:6" x14ac:dyDescent="0.25">
      <c r="A5399" s="104">
        <v>25624</v>
      </c>
      <c r="B5399" s="104" t="s">
        <v>947</v>
      </c>
      <c r="C5399" s="104" t="s">
        <v>12039</v>
      </c>
      <c r="D5399" s="104" t="s">
        <v>12041</v>
      </c>
      <c r="E5399" s="2">
        <v>20239</v>
      </c>
      <c r="F5399" s="2">
        <v>20239</v>
      </c>
    </row>
    <row r="5400" spans="1:6" x14ac:dyDescent="0.25">
      <c r="A5400" s="104">
        <v>24940</v>
      </c>
      <c r="B5400" s="104" t="s">
        <v>947</v>
      </c>
      <c r="C5400" s="104" t="s">
        <v>3787</v>
      </c>
      <c r="D5400" s="104" t="s">
        <v>3789</v>
      </c>
      <c r="E5400" s="2">
        <v>133846</v>
      </c>
      <c r="F5400" s="2">
        <v>133846</v>
      </c>
    </row>
    <row r="5401" spans="1:6" x14ac:dyDescent="0.25">
      <c r="A5401" s="104">
        <v>610811</v>
      </c>
      <c r="B5401" s="104" t="s">
        <v>947</v>
      </c>
      <c r="C5401" s="104" t="s">
        <v>3991</v>
      </c>
      <c r="D5401" s="104" t="s">
        <v>3993</v>
      </c>
      <c r="E5401" s="2">
        <v>176078</v>
      </c>
      <c r="F5401" s="2">
        <v>176078</v>
      </c>
    </row>
    <row r="5402" spans="1:6" x14ac:dyDescent="0.25">
      <c r="A5402" s="104">
        <v>441385</v>
      </c>
      <c r="B5402" s="104" t="s">
        <v>947</v>
      </c>
      <c r="C5402" s="104" t="s">
        <v>15549</v>
      </c>
      <c r="D5402" s="104" t="s">
        <v>15551</v>
      </c>
      <c r="E5402" s="2">
        <v>11704</v>
      </c>
      <c r="F5402" s="2">
        <v>11704</v>
      </c>
    </row>
    <row r="5403" spans="1:6" x14ac:dyDescent="0.25">
      <c r="A5403" s="104">
        <v>450399</v>
      </c>
      <c r="B5403" s="104" t="s">
        <v>947</v>
      </c>
      <c r="C5403" s="104" t="s">
        <v>15305</v>
      </c>
      <c r="D5403" s="104" t="s">
        <v>15307</v>
      </c>
      <c r="E5403" s="2">
        <v>7372</v>
      </c>
      <c r="F5403" s="2">
        <v>7372</v>
      </c>
    </row>
    <row r="5404" spans="1:6" x14ac:dyDescent="0.25">
      <c r="A5404" s="104">
        <v>28404</v>
      </c>
      <c r="B5404" s="104" t="s">
        <v>947</v>
      </c>
      <c r="C5404" s="104" t="s">
        <v>7609</v>
      </c>
      <c r="D5404" s="104" t="s">
        <v>7611</v>
      </c>
      <c r="E5404" s="2">
        <v>32920</v>
      </c>
      <c r="F5404" s="2">
        <v>32920</v>
      </c>
    </row>
    <row r="5405" spans="1:6" x14ac:dyDescent="0.25">
      <c r="A5405" s="104">
        <v>727791</v>
      </c>
      <c r="B5405" s="104" t="s">
        <v>947</v>
      </c>
      <c r="C5405" s="104" t="s">
        <v>16377</v>
      </c>
      <c r="D5405" s="104" t="s">
        <v>16379</v>
      </c>
      <c r="E5405" s="2">
        <v>4990</v>
      </c>
      <c r="F5405" s="2">
        <v>4990</v>
      </c>
    </row>
    <row r="5406" spans="1:6" x14ac:dyDescent="0.25">
      <c r="A5406" s="104">
        <v>28406</v>
      </c>
      <c r="B5406" s="104" t="s">
        <v>947</v>
      </c>
      <c r="C5406" s="104" t="s">
        <v>10954</v>
      </c>
      <c r="D5406" s="104" t="s">
        <v>10956</v>
      </c>
      <c r="E5406" s="2">
        <v>22505</v>
      </c>
      <c r="F5406" s="2">
        <v>22505</v>
      </c>
    </row>
    <row r="5407" spans="1:6" x14ac:dyDescent="0.25">
      <c r="A5407" s="104">
        <v>28407</v>
      </c>
      <c r="B5407" s="104" t="s">
        <v>947</v>
      </c>
      <c r="C5407" s="104" t="s">
        <v>4168</v>
      </c>
      <c r="D5407" s="104" t="s">
        <v>4170</v>
      </c>
      <c r="E5407" s="2">
        <v>88900</v>
      </c>
      <c r="F5407" s="2">
        <v>88900</v>
      </c>
    </row>
    <row r="5408" spans="1:6" x14ac:dyDescent="0.25">
      <c r="A5408" s="104">
        <v>25514</v>
      </c>
      <c r="B5408" s="104" t="s">
        <v>947</v>
      </c>
      <c r="C5408" s="104" t="s">
        <v>7210</v>
      </c>
      <c r="D5408" s="104" t="s">
        <v>7212</v>
      </c>
      <c r="E5408" s="2">
        <v>29290</v>
      </c>
      <c r="F5408" s="2">
        <v>29290</v>
      </c>
    </row>
    <row r="5409" spans="1:6" x14ac:dyDescent="0.25">
      <c r="A5409" s="104">
        <v>25515</v>
      </c>
      <c r="B5409" s="104" t="s">
        <v>947</v>
      </c>
      <c r="C5409" s="104" t="s">
        <v>14970</v>
      </c>
      <c r="D5409" s="104" t="s">
        <v>14972</v>
      </c>
      <c r="E5409" s="2">
        <v>4602</v>
      </c>
      <c r="F5409" s="2">
        <v>4602</v>
      </c>
    </row>
    <row r="5410" spans="1:6" x14ac:dyDescent="0.25">
      <c r="A5410" s="104">
        <v>26133</v>
      </c>
      <c r="B5410" s="104" t="s">
        <v>947</v>
      </c>
      <c r="C5410" s="104" t="s">
        <v>17372</v>
      </c>
      <c r="D5410" s="104" t="s">
        <v>22065</v>
      </c>
      <c r="E5410" s="2">
        <v>41995</v>
      </c>
      <c r="F5410" s="2">
        <v>41995</v>
      </c>
    </row>
    <row r="5411" spans="1:6" x14ac:dyDescent="0.25">
      <c r="A5411" s="104">
        <v>743734</v>
      </c>
      <c r="B5411" s="104" t="s">
        <v>947</v>
      </c>
      <c r="C5411" s="104" t="s">
        <v>15558</v>
      </c>
      <c r="D5411" s="104" t="s">
        <v>21751</v>
      </c>
      <c r="E5411" s="2">
        <v>31262</v>
      </c>
      <c r="F5411" s="2">
        <v>31262</v>
      </c>
    </row>
    <row r="5412" spans="1:6" x14ac:dyDescent="0.25">
      <c r="A5412" s="104">
        <v>445613</v>
      </c>
      <c r="B5412" s="104" t="s">
        <v>947</v>
      </c>
      <c r="C5412" s="104" t="s">
        <v>2444</v>
      </c>
      <c r="D5412" s="104" t="s">
        <v>2446</v>
      </c>
      <c r="E5412" s="2">
        <v>154703</v>
      </c>
      <c r="F5412" s="2">
        <v>154703</v>
      </c>
    </row>
    <row r="5413" spans="1:6" x14ac:dyDescent="0.25">
      <c r="A5413" s="104">
        <v>22437</v>
      </c>
      <c r="B5413" s="104" t="s">
        <v>947</v>
      </c>
      <c r="C5413" s="104" t="s">
        <v>4659</v>
      </c>
      <c r="D5413" s="104" t="s">
        <v>4661</v>
      </c>
      <c r="E5413" s="2">
        <v>46096</v>
      </c>
      <c r="F5413" s="2">
        <v>46096</v>
      </c>
    </row>
    <row r="5414" spans="1:6" x14ac:dyDescent="0.25">
      <c r="A5414" s="104">
        <v>200572</v>
      </c>
      <c r="B5414" s="104" t="s">
        <v>947</v>
      </c>
      <c r="C5414" s="104" t="s">
        <v>3008</v>
      </c>
      <c r="D5414" s="104" t="s">
        <v>3010</v>
      </c>
      <c r="E5414" s="2">
        <v>195574</v>
      </c>
      <c r="F5414" s="2">
        <v>195574</v>
      </c>
    </row>
    <row r="5415" spans="1:6" x14ac:dyDescent="0.25">
      <c r="A5415" s="104">
        <v>702070</v>
      </c>
      <c r="B5415" s="104" t="s">
        <v>947</v>
      </c>
      <c r="C5415" s="104" t="s">
        <v>16419</v>
      </c>
      <c r="D5415" s="104" t="s">
        <v>16421</v>
      </c>
      <c r="E5415" s="2">
        <v>9364</v>
      </c>
      <c r="F5415" s="2">
        <v>9364</v>
      </c>
    </row>
    <row r="5416" spans="1:6" x14ac:dyDescent="0.25">
      <c r="A5416" s="104">
        <v>469558</v>
      </c>
      <c r="B5416" s="104" t="s">
        <v>947</v>
      </c>
      <c r="C5416" s="104" t="s">
        <v>13915</v>
      </c>
      <c r="D5416" s="104" t="s">
        <v>13917</v>
      </c>
      <c r="E5416" s="2">
        <v>4283</v>
      </c>
      <c r="F5416" s="2">
        <v>4283</v>
      </c>
    </row>
    <row r="5417" spans="1:6" x14ac:dyDescent="0.25">
      <c r="A5417" s="104">
        <v>469762</v>
      </c>
      <c r="B5417" s="104" t="s">
        <v>947</v>
      </c>
      <c r="C5417" s="104" t="s">
        <v>11726</v>
      </c>
      <c r="D5417" s="104" t="s">
        <v>22906</v>
      </c>
      <c r="E5417" s="2">
        <v>20031</v>
      </c>
      <c r="F5417" s="2">
        <v>20031</v>
      </c>
    </row>
    <row r="5418" spans="1:6" x14ac:dyDescent="0.25">
      <c r="A5418" s="104">
        <v>22450</v>
      </c>
      <c r="B5418" s="104" t="s">
        <v>947</v>
      </c>
      <c r="C5418" s="104" t="s">
        <v>13721</v>
      </c>
      <c r="D5418" s="104" t="s">
        <v>13723</v>
      </c>
      <c r="E5418" s="2">
        <v>23548</v>
      </c>
      <c r="F5418" s="2">
        <v>23548</v>
      </c>
    </row>
    <row r="5419" spans="1:6" x14ac:dyDescent="0.25">
      <c r="A5419" s="104">
        <v>579437</v>
      </c>
      <c r="B5419" s="104" t="s">
        <v>947</v>
      </c>
      <c r="C5419" s="104" t="s">
        <v>14096</v>
      </c>
      <c r="D5419" s="104" t="s">
        <v>14098</v>
      </c>
      <c r="E5419" s="2">
        <v>9077</v>
      </c>
      <c r="F5419" s="2">
        <v>9077</v>
      </c>
    </row>
    <row r="5420" spans="1:6" x14ac:dyDescent="0.25">
      <c r="A5420" s="104">
        <v>22443</v>
      </c>
      <c r="B5420" s="104" t="s">
        <v>947</v>
      </c>
      <c r="C5420" s="104" t="s">
        <v>18842</v>
      </c>
      <c r="D5420" s="104" t="s">
        <v>18843</v>
      </c>
      <c r="E5420" s="2">
        <v>0</v>
      </c>
      <c r="F5420" s="2">
        <v>0</v>
      </c>
    </row>
    <row r="5421" spans="1:6" x14ac:dyDescent="0.25">
      <c r="A5421" s="104">
        <v>23324</v>
      </c>
      <c r="B5421" s="104" t="s">
        <v>947</v>
      </c>
      <c r="C5421" s="104" t="s">
        <v>13196</v>
      </c>
      <c r="D5421" s="104" t="s">
        <v>21836</v>
      </c>
      <c r="E5421" s="2">
        <v>9406</v>
      </c>
      <c r="F5421" s="2">
        <v>9406</v>
      </c>
    </row>
    <row r="5422" spans="1:6" x14ac:dyDescent="0.25">
      <c r="A5422" s="104">
        <v>25521</v>
      </c>
      <c r="B5422" s="104" t="s">
        <v>947</v>
      </c>
      <c r="C5422" s="104" t="s">
        <v>5666</v>
      </c>
      <c r="D5422" s="104" t="s">
        <v>5668</v>
      </c>
      <c r="E5422" s="2">
        <v>57894</v>
      </c>
      <c r="F5422" s="2">
        <v>57894</v>
      </c>
    </row>
    <row r="5423" spans="1:6" x14ac:dyDescent="0.25">
      <c r="A5423" s="104">
        <v>25186</v>
      </c>
      <c r="B5423" s="104" t="s">
        <v>947</v>
      </c>
      <c r="C5423" s="104" t="s">
        <v>16232</v>
      </c>
      <c r="D5423" s="104" t="s">
        <v>16234</v>
      </c>
      <c r="E5423" s="2">
        <v>1421</v>
      </c>
      <c r="F5423" s="2">
        <v>1421</v>
      </c>
    </row>
    <row r="5424" spans="1:6" x14ac:dyDescent="0.25">
      <c r="A5424" s="104">
        <v>585065</v>
      </c>
      <c r="B5424" s="104" t="s">
        <v>947</v>
      </c>
      <c r="C5424" s="104" t="s">
        <v>12955</v>
      </c>
      <c r="D5424" s="104" t="s">
        <v>22208</v>
      </c>
      <c r="E5424" s="2">
        <v>9610</v>
      </c>
      <c r="F5424" s="2">
        <v>9610</v>
      </c>
    </row>
    <row r="5425" spans="1:6" x14ac:dyDescent="0.25">
      <c r="A5425" s="104">
        <v>26097</v>
      </c>
      <c r="B5425" s="104" t="s">
        <v>947</v>
      </c>
      <c r="C5425" s="104" t="s">
        <v>5234</v>
      </c>
      <c r="D5425" s="104" t="s">
        <v>5236</v>
      </c>
      <c r="E5425" s="2">
        <v>81871</v>
      </c>
      <c r="F5425" s="2">
        <v>81871</v>
      </c>
    </row>
    <row r="5426" spans="1:6" x14ac:dyDescent="0.25">
      <c r="A5426" s="104">
        <v>207883</v>
      </c>
      <c r="B5426" s="104" t="s">
        <v>947</v>
      </c>
      <c r="C5426" s="104" t="s">
        <v>13256</v>
      </c>
      <c r="D5426" s="104" t="s">
        <v>13258</v>
      </c>
      <c r="E5426" s="2">
        <v>14690</v>
      </c>
      <c r="F5426" s="2">
        <v>14690</v>
      </c>
    </row>
    <row r="5427" spans="1:6" x14ac:dyDescent="0.25">
      <c r="A5427" s="104">
        <v>23763</v>
      </c>
      <c r="B5427" s="104" t="s">
        <v>947</v>
      </c>
      <c r="C5427" s="104" t="s">
        <v>7522</v>
      </c>
      <c r="D5427" s="104" t="s">
        <v>7524</v>
      </c>
      <c r="E5427" s="2">
        <v>36357</v>
      </c>
      <c r="F5427" s="2">
        <v>36357</v>
      </c>
    </row>
    <row r="5428" spans="1:6" x14ac:dyDescent="0.25">
      <c r="A5428" s="104">
        <v>23765</v>
      </c>
      <c r="B5428" s="104" t="s">
        <v>947</v>
      </c>
      <c r="C5428" s="104" t="s">
        <v>16750</v>
      </c>
      <c r="D5428" s="104" t="s">
        <v>16751</v>
      </c>
      <c r="E5428" s="2">
        <v>0</v>
      </c>
      <c r="F5428" s="2">
        <v>0</v>
      </c>
    </row>
    <row r="5429" spans="1:6" x14ac:dyDescent="0.25">
      <c r="A5429" s="104">
        <v>21718</v>
      </c>
      <c r="B5429" s="104" t="s">
        <v>947</v>
      </c>
      <c r="C5429" s="104" t="s">
        <v>3686</v>
      </c>
      <c r="D5429" s="104" t="s">
        <v>3688</v>
      </c>
      <c r="E5429" s="2">
        <v>106888</v>
      </c>
      <c r="F5429" s="2">
        <v>106888</v>
      </c>
    </row>
    <row r="5430" spans="1:6" x14ac:dyDescent="0.25">
      <c r="A5430" s="104">
        <v>27725</v>
      </c>
      <c r="B5430" s="104" t="s">
        <v>947</v>
      </c>
      <c r="C5430" s="104" t="s">
        <v>5210</v>
      </c>
      <c r="D5430" s="104" t="s">
        <v>5212</v>
      </c>
      <c r="E5430" s="2">
        <v>87260</v>
      </c>
      <c r="F5430" s="2">
        <v>87260</v>
      </c>
    </row>
    <row r="5431" spans="1:6" x14ac:dyDescent="0.25">
      <c r="A5431" s="104">
        <v>26391</v>
      </c>
      <c r="B5431" s="104" t="s">
        <v>947</v>
      </c>
      <c r="C5431" s="104" t="s">
        <v>4480</v>
      </c>
      <c r="D5431" s="104" t="s">
        <v>4482</v>
      </c>
      <c r="E5431" s="2">
        <v>13869</v>
      </c>
      <c r="F5431" s="2">
        <v>13869</v>
      </c>
    </row>
    <row r="5432" spans="1:6" x14ac:dyDescent="0.25">
      <c r="A5432" s="104">
        <v>21608</v>
      </c>
      <c r="B5432" s="104" t="s">
        <v>947</v>
      </c>
      <c r="C5432" s="104" t="s">
        <v>4700</v>
      </c>
      <c r="D5432" s="104" t="s">
        <v>4702</v>
      </c>
      <c r="E5432" s="2">
        <v>119257</v>
      </c>
      <c r="F5432" s="2">
        <v>119257</v>
      </c>
    </row>
    <row r="5433" spans="1:6" x14ac:dyDescent="0.25">
      <c r="A5433" s="104">
        <v>21609</v>
      </c>
      <c r="B5433" s="104" t="s">
        <v>947</v>
      </c>
      <c r="C5433" s="104" t="s">
        <v>6863</v>
      </c>
      <c r="D5433" s="104" t="s">
        <v>6865</v>
      </c>
      <c r="E5433" s="2">
        <v>61078</v>
      </c>
      <c r="F5433" s="2">
        <v>61078</v>
      </c>
    </row>
    <row r="5434" spans="1:6" x14ac:dyDescent="0.25">
      <c r="A5434" s="104">
        <v>22477</v>
      </c>
      <c r="B5434" s="104" t="s">
        <v>947</v>
      </c>
      <c r="C5434" s="104" t="s">
        <v>14425</v>
      </c>
      <c r="D5434" s="104" t="s">
        <v>14427</v>
      </c>
      <c r="E5434" s="2">
        <v>16275</v>
      </c>
      <c r="F5434" s="2">
        <v>16275</v>
      </c>
    </row>
    <row r="5435" spans="1:6" x14ac:dyDescent="0.25">
      <c r="A5435" s="104">
        <v>839358</v>
      </c>
      <c r="B5435" s="104" t="s">
        <v>947</v>
      </c>
      <c r="C5435" s="104" t="s">
        <v>21752</v>
      </c>
      <c r="D5435" s="104" t="s">
        <v>21753</v>
      </c>
      <c r="E5435" s="2">
        <v>29355</v>
      </c>
      <c r="F5435" s="2">
        <v>29355</v>
      </c>
    </row>
    <row r="5436" spans="1:6" x14ac:dyDescent="0.25">
      <c r="A5436" s="104">
        <v>21611</v>
      </c>
      <c r="B5436" s="104" t="s">
        <v>947</v>
      </c>
      <c r="C5436" s="104" t="s">
        <v>8656</v>
      </c>
      <c r="D5436" s="104" t="s">
        <v>8658</v>
      </c>
      <c r="E5436" s="2">
        <v>22070</v>
      </c>
      <c r="F5436" s="2">
        <v>22070</v>
      </c>
    </row>
    <row r="5437" spans="1:6" x14ac:dyDescent="0.25">
      <c r="A5437" s="104">
        <v>21612</v>
      </c>
      <c r="B5437" s="104" t="s">
        <v>947</v>
      </c>
      <c r="C5437" s="104" t="s">
        <v>2333</v>
      </c>
      <c r="D5437" s="104" t="s">
        <v>2335</v>
      </c>
      <c r="E5437" s="2">
        <v>130204</v>
      </c>
      <c r="F5437" s="2">
        <v>130204</v>
      </c>
    </row>
    <row r="5438" spans="1:6" x14ac:dyDescent="0.25">
      <c r="A5438" s="104">
        <v>158180</v>
      </c>
      <c r="B5438" s="104" t="s">
        <v>947</v>
      </c>
      <c r="C5438" s="104" t="s">
        <v>12919</v>
      </c>
      <c r="D5438" s="104" t="s">
        <v>12921</v>
      </c>
      <c r="E5438" s="2">
        <v>8585</v>
      </c>
      <c r="F5438" s="2">
        <v>8585</v>
      </c>
    </row>
    <row r="5439" spans="1:6" x14ac:dyDescent="0.25">
      <c r="A5439" s="104">
        <v>793325</v>
      </c>
      <c r="B5439" s="104" t="s">
        <v>947</v>
      </c>
      <c r="C5439" s="104" t="s">
        <v>4748</v>
      </c>
      <c r="D5439" s="104" t="s">
        <v>4750</v>
      </c>
      <c r="E5439" s="2">
        <v>34690</v>
      </c>
      <c r="F5439" s="2">
        <v>34690</v>
      </c>
    </row>
    <row r="5440" spans="1:6" x14ac:dyDescent="0.25">
      <c r="A5440" s="104">
        <v>28253</v>
      </c>
      <c r="B5440" s="104" t="s">
        <v>947</v>
      </c>
      <c r="C5440" s="104" t="s">
        <v>15654</v>
      </c>
      <c r="D5440" s="104" t="s">
        <v>15656</v>
      </c>
      <c r="E5440" s="2">
        <v>2507</v>
      </c>
      <c r="F5440" s="2">
        <v>2507</v>
      </c>
    </row>
    <row r="5441" spans="1:6" x14ac:dyDescent="0.25">
      <c r="A5441" s="104">
        <v>28333</v>
      </c>
      <c r="B5441" s="104" t="s">
        <v>947</v>
      </c>
      <c r="C5441" s="104" t="s">
        <v>15446</v>
      </c>
      <c r="D5441" s="104" t="s">
        <v>15448</v>
      </c>
      <c r="E5441" s="2">
        <v>1989</v>
      </c>
      <c r="F5441" s="2">
        <v>1989</v>
      </c>
    </row>
    <row r="5442" spans="1:6" x14ac:dyDescent="0.25">
      <c r="A5442" s="104">
        <v>19887</v>
      </c>
      <c r="B5442" s="104" t="s">
        <v>947</v>
      </c>
      <c r="C5442" s="104" t="s">
        <v>4231</v>
      </c>
      <c r="D5442" s="104" t="s">
        <v>4233</v>
      </c>
      <c r="E5442" s="2">
        <v>155675</v>
      </c>
      <c r="F5442" s="2">
        <v>155675</v>
      </c>
    </row>
    <row r="5443" spans="1:6" x14ac:dyDescent="0.25">
      <c r="A5443" s="104">
        <v>27134</v>
      </c>
      <c r="B5443" s="104" t="s">
        <v>947</v>
      </c>
      <c r="C5443" s="104" t="s">
        <v>5492</v>
      </c>
      <c r="D5443" s="104" t="s">
        <v>5494</v>
      </c>
      <c r="E5443" s="2">
        <v>88095</v>
      </c>
      <c r="F5443" s="2">
        <v>88095</v>
      </c>
    </row>
    <row r="5444" spans="1:6" x14ac:dyDescent="0.25">
      <c r="A5444" s="104">
        <v>142172</v>
      </c>
      <c r="B5444" s="104" t="s">
        <v>947</v>
      </c>
      <c r="C5444" s="104" t="s">
        <v>10453</v>
      </c>
      <c r="D5444" s="104" t="s">
        <v>22066</v>
      </c>
      <c r="E5444" s="2">
        <v>50948</v>
      </c>
      <c r="F5444" s="2">
        <v>50948</v>
      </c>
    </row>
    <row r="5445" spans="1:6" x14ac:dyDescent="0.25">
      <c r="A5445" s="104">
        <v>178569</v>
      </c>
      <c r="B5445" s="104" t="s">
        <v>947</v>
      </c>
      <c r="C5445" s="104" t="s">
        <v>12186</v>
      </c>
      <c r="D5445" s="104" t="s">
        <v>12188</v>
      </c>
      <c r="E5445" s="2">
        <v>18316</v>
      </c>
      <c r="F5445" s="2">
        <v>18316</v>
      </c>
    </row>
    <row r="5446" spans="1:6" x14ac:dyDescent="0.25">
      <c r="A5446" s="104">
        <v>601936</v>
      </c>
      <c r="B5446" s="104" t="s">
        <v>947</v>
      </c>
      <c r="C5446" s="104" t="s">
        <v>22028</v>
      </c>
      <c r="D5446" s="104" t="s">
        <v>22907</v>
      </c>
      <c r="E5446" s="2">
        <v>11983</v>
      </c>
      <c r="F5446" s="2">
        <v>11983</v>
      </c>
    </row>
    <row r="5447" spans="1:6" x14ac:dyDescent="0.25">
      <c r="A5447" s="104">
        <v>25998</v>
      </c>
      <c r="B5447" s="104" t="s">
        <v>947</v>
      </c>
      <c r="C5447" s="104" t="s">
        <v>16717</v>
      </c>
      <c r="D5447" s="104" t="s">
        <v>22067</v>
      </c>
      <c r="E5447" s="2">
        <v>2635</v>
      </c>
      <c r="F5447" s="2">
        <v>2635</v>
      </c>
    </row>
    <row r="5448" spans="1:6" x14ac:dyDescent="0.25">
      <c r="A5448" s="104">
        <v>28610</v>
      </c>
      <c r="B5448" s="104" t="s">
        <v>947</v>
      </c>
      <c r="C5448" s="104" t="s">
        <v>9648</v>
      </c>
      <c r="D5448" s="104" t="s">
        <v>9650</v>
      </c>
      <c r="E5448" s="2">
        <v>35145</v>
      </c>
      <c r="F5448" s="2">
        <v>35145</v>
      </c>
    </row>
    <row r="5449" spans="1:6" x14ac:dyDescent="0.25">
      <c r="A5449" s="104">
        <v>452605</v>
      </c>
      <c r="B5449" s="104" t="s">
        <v>947</v>
      </c>
      <c r="C5449" s="104" t="s">
        <v>8107</v>
      </c>
      <c r="D5449" s="104" t="s">
        <v>8109</v>
      </c>
      <c r="E5449" s="2">
        <v>50852</v>
      </c>
      <c r="F5449" s="2">
        <v>50852</v>
      </c>
    </row>
    <row r="5450" spans="1:6" x14ac:dyDescent="0.25">
      <c r="A5450" s="104">
        <v>671911</v>
      </c>
      <c r="B5450" s="104" t="s">
        <v>947</v>
      </c>
      <c r="C5450" s="104" t="s">
        <v>15320</v>
      </c>
      <c r="D5450" s="104" t="s">
        <v>15322</v>
      </c>
      <c r="E5450" s="2">
        <v>5847</v>
      </c>
      <c r="F5450" s="2">
        <v>5847</v>
      </c>
    </row>
    <row r="5451" spans="1:6" x14ac:dyDescent="0.25">
      <c r="A5451" s="104">
        <v>602182</v>
      </c>
      <c r="B5451" s="104" t="s">
        <v>947</v>
      </c>
      <c r="C5451" s="104" t="s">
        <v>11848</v>
      </c>
      <c r="D5451" s="104" t="s">
        <v>11850</v>
      </c>
      <c r="E5451" s="2">
        <v>6070</v>
      </c>
      <c r="F5451" s="2">
        <v>6070</v>
      </c>
    </row>
    <row r="5452" spans="1:6" x14ac:dyDescent="0.25">
      <c r="A5452" s="104">
        <v>28648</v>
      </c>
      <c r="B5452" s="104" t="s">
        <v>947</v>
      </c>
      <c r="C5452" s="104" t="s">
        <v>12519</v>
      </c>
      <c r="D5452" s="104" t="s">
        <v>12521</v>
      </c>
      <c r="E5452" s="2">
        <v>6777</v>
      </c>
      <c r="F5452" s="2">
        <v>6777</v>
      </c>
    </row>
    <row r="5453" spans="1:6" x14ac:dyDescent="0.25">
      <c r="A5453" s="104">
        <v>22103</v>
      </c>
      <c r="B5453" s="104" t="s">
        <v>947</v>
      </c>
      <c r="C5453" s="104" t="s">
        <v>3423</v>
      </c>
      <c r="D5453" s="104" t="s">
        <v>21754</v>
      </c>
      <c r="E5453" s="2">
        <v>136690</v>
      </c>
      <c r="F5453" s="2">
        <v>136690</v>
      </c>
    </row>
    <row r="5454" spans="1:6" x14ac:dyDescent="0.25">
      <c r="A5454" s="104">
        <v>22104</v>
      </c>
      <c r="B5454" s="104" t="s">
        <v>947</v>
      </c>
      <c r="C5454" s="104" t="s">
        <v>8230</v>
      </c>
      <c r="D5454" s="104" t="s">
        <v>8232</v>
      </c>
      <c r="E5454" s="2">
        <v>38980</v>
      </c>
      <c r="F5454" s="2">
        <v>38980</v>
      </c>
    </row>
    <row r="5455" spans="1:6" x14ac:dyDescent="0.25">
      <c r="A5455" s="104">
        <v>22105</v>
      </c>
      <c r="B5455" s="104" t="s">
        <v>947</v>
      </c>
      <c r="C5455" s="104" t="s">
        <v>6502</v>
      </c>
      <c r="D5455" s="104" t="s">
        <v>6504</v>
      </c>
      <c r="E5455" s="2">
        <v>62166</v>
      </c>
      <c r="F5455" s="2">
        <v>62166</v>
      </c>
    </row>
    <row r="5456" spans="1:6" x14ac:dyDescent="0.25">
      <c r="A5456" s="104">
        <v>839926</v>
      </c>
      <c r="B5456" s="104" t="s">
        <v>947</v>
      </c>
      <c r="C5456" s="104" t="s">
        <v>17390</v>
      </c>
      <c r="D5456" s="104" t="s">
        <v>17392</v>
      </c>
      <c r="E5456" s="2">
        <v>39670</v>
      </c>
      <c r="F5456" s="2">
        <v>39670</v>
      </c>
    </row>
    <row r="5457" spans="1:6" x14ac:dyDescent="0.25">
      <c r="A5457" s="104">
        <v>24290</v>
      </c>
      <c r="B5457" s="104" t="s">
        <v>947</v>
      </c>
      <c r="C5457" s="104" t="s">
        <v>2840</v>
      </c>
      <c r="D5457" s="104" t="s">
        <v>2842</v>
      </c>
      <c r="E5457" s="2">
        <v>277585</v>
      </c>
      <c r="F5457" s="2">
        <v>277585</v>
      </c>
    </row>
    <row r="5458" spans="1:6" x14ac:dyDescent="0.25">
      <c r="A5458" s="104">
        <v>24280</v>
      </c>
      <c r="B5458" s="104" t="s">
        <v>947</v>
      </c>
      <c r="C5458" s="104" t="s">
        <v>9905</v>
      </c>
      <c r="D5458" s="104" t="s">
        <v>21937</v>
      </c>
      <c r="E5458" s="2">
        <v>22303</v>
      </c>
      <c r="F5458" s="2">
        <v>22303</v>
      </c>
    </row>
    <row r="5459" spans="1:6" x14ac:dyDescent="0.25">
      <c r="A5459" s="104">
        <v>23745</v>
      </c>
      <c r="B5459" s="104" t="s">
        <v>947</v>
      </c>
      <c r="C5459" s="104" t="s">
        <v>12886</v>
      </c>
      <c r="D5459" s="104" t="s">
        <v>12888</v>
      </c>
      <c r="E5459" s="2">
        <v>0</v>
      </c>
      <c r="F5459" s="2">
        <v>0</v>
      </c>
    </row>
    <row r="5460" spans="1:6" x14ac:dyDescent="0.25">
      <c r="A5460" s="104">
        <v>543493</v>
      </c>
      <c r="B5460" s="104" t="s">
        <v>947</v>
      </c>
      <c r="C5460" s="104" t="s">
        <v>12546</v>
      </c>
      <c r="D5460" s="104" t="s">
        <v>12548</v>
      </c>
      <c r="E5460" s="2">
        <v>7922</v>
      </c>
      <c r="F5460" s="2">
        <v>7922</v>
      </c>
    </row>
    <row r="5461" spans="1:6" x14ac:dyDescent="0.25">
      <c r="A5461" s="104">
        <v>28394</v>
      </c>
      <c r="B5461" s="104" t="s">
        <v>947</v>
      </c>
      <c r="C5461" s="104" t="s">
        <v>7990</v>
      </c>
      <c r="D5461" s="104" t="s">
        <v>7992</v>
      </c>
      <c r="E5461" s="2">
        <v>26018</v>
      </c>
      <c r="F5461" s="2">
        <v>26018</v>
      </c>
    </row>
    <row r="5462" spans="1:6" x14ac:dyDescent="0.25">
      <c r="A5462" s="104">
        <v>441546</v>
      </c>
      <c r="B5462" s="104" t="s">
        <v>947</v>
      </c>
      <c r="C5462" s="104" t="s">
        <v>12910</v>
      </c>
      <c r="D5462" s="104" t="s">
        <v>12912</v>
      </c>
      <c r="E5462" s="2">
        <v>19766</v>
      </c>
      <c r="F5462" s="2">
        <v>19766</v>
      </c>
    </row>
    <row r="5463" spans="1:6" x14ac:dyDescent="0.25">
      <c r="A5463" s="104">
        <v>24941</v>
      </c>
      <c r="B5463" s="104" t="s">
        <v>947</v>
      </c>
      <c r="C5463" s="104" t="s">
        <v>5129</v>
      </c>
      <c r="D5463" s="104" t="s">
        <v>5131</v>
      </c>
      <c r="E5463" s="2">
        <v>47069</v>
      </c>
      <c r="F5463" s="2">
        <v>47069</v>
      </c>
    </row>
    <row r="5464" spans="1:6" x14ac:dyDescent="0.25">
      <c r="A5464" s="104">
        <v>553256</v>
      </c>
      <c r="B5464" s="104" t="s">
        <v>947</v>
      </c>
      <c r="C5464" s="104" t="s">
        <v>2747</v>
      </c>
      <c r="D5464" s="104" t="s">
        <v>2749</v>
      </c>
      <c r="E5464" s="2">
        <v>255044</v>
      </c>
      <c r="F5464" s="2">
        <v>255044</v>
      </c>
    </row>
    <row r="5465" spans="1:6" x14ac:dyDescent="0.25">
      <c r="A5465" s="104">
        <v>553254</v>
      </c>
      <c r="B5465" s="104" t="s">
        <v>947</v>
      </c>
      <c r="C5465" s="104" t="s">
        <v>1799</v>
      </c>
      <c r="D5465" s="104" t="s">
        <v>1801</v>
      </c>
      <c r="E5465" s="2">
        <v>226114</v>
      </c>
      <c r="F5465" s="2">
        <v>226114</v>
      </c>
    </row>
    <row r="5466" spans="1:6" x14ac:dyDescent="0.25">
      <c r="A5466" s="104">
        <v>25335</v>
      </c>
      <c r="B5466" s="104" t="s">
        <v>947</v>
      </c>
      <c r="C5466" s="104" t="s">
        <v>14495</v>
      </c>
      <c r="D5466" s="104" t="s">
        <v>21995</v>
      </c>
      <c r="E5466" s="2">
        <v>36138</v>
      </c>
      <c r="F5466" s="2">
        <v>36138</v>
      </c>
    </row>
    <row r="5467" spans="1:6" x14ac:dyDescent="0.25">
      <c r="A5467" s="104">
        <v>24505</v>
      </c>
      <c r="B5467" s="104" t="s">
        <v>947</v>
      </c>
      <c r="C5467" s="104" t="s">
        <v>1511</v>
      </c>
      <c r="D5467" s="104" t="s">
        <v>1513</v>
      </c>
      <c r="E5467" s="2">
        <v>504287</v>
      </c>
      <c r="F5467" s="2">
        <v>504287</v>
      </c>
    </row>
    <row r="5468" spans="1:6" x14ac:dyDescent="0.25">
      <c r="A5468" s="104">
        <v>548988</v>
      </c>
      <c r="B5468" s="104" t="s">
        <v>947</v>
      </c>
      <c r="C5468" s="104" t="s">
        <v>14765</v>
      </c>
      <c r="D5468" s="104" t="s">
        <v>14767</v>
      </c>
      <c r="E5468" s="2">
        <v>10634</v>
      </c>
      <c r="F5468" s="2">
        <v>10634</v>
      </c>
    </row>
    <row r="5469" spans="1:6" x14ac:dyDescent="0.25">
      <c r="A5469" s="104">
        <v>23849</v>
      </c>
      <c r="B5469" s="104" t="s">
        <v>947</v>
      </c>
      <c r="C5469" s="104" t="s">
        <v>3127</v>
      </c>
      <c r="D5469" s="104" t="s">
        <v>3129</v>
      </c>
      <c r="E5469" s="2">
        <v>198115</v>
      </c>
      <c r="F5469" s="2">
        <v>198115</v>
      </c>
    </row>
    <row r="5470" spans="1:6" x14ac:dyDescent="0.25">
      <c r="A5470" s="104">
        <v>20521</v>
      </c>
      <c r="B5470" s="104" t="s">
        <v>947</v>
      </c>
      <c r="C5470" s="104" t="s">
        <v>6085</v>
      </c>
      <c r="D5470" s="104" t="s">
        <v>6087</v>
      </c>
      <c r="E5470" s="2">
        <v>37761</v>
      </c>
      <c r="F5470" s="2">
        <v>37761</v>
      </c>
    </row>
    <row r="5471" spans="1:6" x14ac:dyDescent="0.25">
      <c r="A5471" s="104">
        <v>26075</v>
      </c>
      <c r="B5471" s="104" t="s">
        <v>947</v>
      </c>
      <c r="C5471" s="104" t="s">
        <v>6112</v>
      </c>
      <c r="D5471" s="104" t="s">
        <v>6114</v>
      </c>
      <c r="E5471" s="2">
        <v>160369</v>
      </c>
      <c r="F5471" s="2">
        <v>160369</v>
      </c>
    </row>
    <row r="5472" spans="1:6" x14ac:dyDescent="0.25">
      <c r="A5472" s="104">
        <v>19582</v>
      </c>
      <c r="B5472" s="104" t="s">
        <v>947</v>
      </c>
      <c r="C5472" s="104" t="s">
        <v>6741</v>
      </c>
      <c r="D5472" s="104" t="s">
        <v>6743</v>
      </c>
      <c r="E5472" s="2">
        <v>57092</v>
      </c>
      <c r="F5472" s="2">
        <v>57092</v>
      </c>
    </row>
    <row r="5473" spans="1:6" x14ac:dyDescent="0.25">
      <c r="A5473" s="104">
        <v>19585</v>
      </c>
      <c r="B5473" s="104" t="s">
        <v>947</v>
      </c>
      <c r="C5473" s="104" t="s">
        <v>13447</v>
      </c>
      <c r="D5473" s="104" t="s">
        <v>13449</v>
      </c>
      <c r="E5473" s="2">
        <v>8849</v>
      </c>
      <c r="F5473" s="2">
        <v>8849</v>
      </c>
    </row>
    <row r="5474" spans="1:6" x14ac:dyDescent="0.25">
      <c r="A5474" s="104">
        <v>19584</v>
      </c>
      <c r="B5474" s="104" t="s">
        <v>947</v>
      </c>
      <c r="C5474" s="104" t="s">
        <v>5066</v>
      </c>
      <c r="D5474" s="104" t="s">
        <v>5068</v>
      </c>
      <c r="E5474" s="2">
        <v>9082</v>
      </c>
      <c r="F5474" s="2">
        <v>9082</v>
      </c>
    </row>
    <row r="5475" spans="1:6" x14ac:dyDescent="0.25">
      <c r="A5475" s="104">
        <v>24282</v>
      </c>
      <c r="B5475" s="104" t="s">
        <v>947</v>
      </c>
      <c r="C5475" s="104" t="s">
        <v>13340</v>
      </c>
      <c r="D5475" s="104" t="s">
        <v>13342</v>
      </c>
      <c r="E5475" s="2">
        <v>16094</v>
      </c>
      <c r="F5475" s="2">
        <v>16094</v>
      </c>
    </row>
    <row r="5476" spans="1:6" x14ac:dyDescent="0.25">
      <c r="A5476" s="104">
        <v>24640</v>
      </c>
      <c r="B5476" s="104" t="s">
        <v>947</v>
      </c>
      <c r="C5476" s="104" t="s">
        <v>8239</v>
      </c>
      <c r="D5476" s="104" t="s">
        <v>8241</v>
      </c>
      <c r="E5476" s="2">
        <v>25145</v>
      </c>
      <c r="F5476" s="2">
        <v>25145</v>
      </c>
    </row>
    <row r="5477" spans="1:6" x14ac:dyDescent="0.25">
      <c r="A5477" s="104">
        <v>24283</v>
      </c>
      <c r="B5477" s="104" t="s">
        <v>947</v>
      </c>
      <c r="C5477" s="104" t="s">
        <v>4384</v>
      </c>
      <c r="D5477" s="104" t="s">
        <v>4386</v>
      </c>
      <c r="E5477" s="2">
        <v>178676</v>
      </c>
      <c r="F5477" s="2">
        <v>178676</v>
      </c>
    </row>
    <row r="5478" spans="1:6" x14ac:dyDescent="0.25">
      <c r="A5478" s="104">
        <v>898790</v>
      </c>
      <c r="B5478" s="104" t="s">
        <v>947</v>
      </c>
      <c r="C5478" s="104" t="s">
        <v>22908</v>
      </c>
      <c r="D5478" s="104" t="s">
        <v>22909</v>
      </c>
      <c r="E5478" s="2">
        <v>1769</v>
      </c>
      <c r="F5478" s="2">
        <v>1769</v>
      </c>
    </row>
    <row r="5479" spans="1:6" x14ac:dyDescent="0.25">
      <c r="A5479" s="104">
        <v>23198</v>
      </c>
      <c r="B5479" s="104" t="s">
        <v>947</v>
      </c>
      <c r="C5479" s="104" t="s">
        <v>3345</v>
      </c>
      <c r="D5479" s="104" t="s">
        <v>3347</v>
      </c>
      <c r="E5479" s="2">
        <v>125739</v>
      </c>
      <c r="F5479" s="2">
        <v>125739</v>
      </c>
    </row>
    <row r="5480" spans="1:6" x14ac:dyDescent="0.25">
      <c r="A5480" s="104">
        <v>196258</v>
      </c>
      <c r="B5480" s="104" t="s">
        <v>947</v>
      </c>
      <c r="C5480" s="104" t="s">
        <v>15918</v>
      </c>
      <c r="D5480" s="104" t="s">
        <v>15920</v>
      </c>
      <c r="E5480" s="2">
        <v>2531</v>
      </c>
      <c r="F5480" s="2">
        <v>2531</v>
      </c>
    </row>
    <row r="5481" spans="1:6" x14ac:dyDescent="0.25">
      <c r="A5481" s="104">
        <v>600728</v>
      </c>
      <c r="B5481" s="104" t="s">
        <v>947</v>
      </c>
      <c r="C5481" s="104" t="s">
        <v>18951</v>
      </c>
      <c r="D5481" s="104" t="s">
        <v>18952</v>
      </c>
      <c r="E5481" s="2">
        <v>15526</v>
      </c>
      <c r="F5481" s="2">
        <v>15526</v>
      </c>
    </row>
    <row r="5482" spans="1:6" x14ac:dyDescent="0.25">
      <c r="A5482" s="104">
        <v>23687</v>
      </c>
      <c r="B5482" s="104" t="s">
        <v>947</v>
      </c>
      <c r="C5482" s="104" t="s">
        <v>6821</v>
      </c>
      <c r="D5482" s="104" t="s">
        <v>6823</v>
      </c>
      <c r="E5482" s="2">
        <v>105579</v>
      </c>
      <c r="F5482" s="2">
        <v>105579</v>
      </c>
    </row>
    <row r="5483" spans="1:6" x14ac:dyDescent="0.25">
      <c r="A5483" s="104">
        <v>601442</v>
      </c>
      <c r="B5483" s="104" t="s">
        <v>947</v>
      </c>
      <c r="C5483" s="104" t="s">
        <v>15839</v>
      </c>
      <c r="D5483" s="104" t="s">
        <v>15841</v>
      </c>
      <c r="E5483" s="2">
        <v>5011</v>
      </c>
      <c r="F5483" s="2">
        <v>5011</v>
      </c>
    </row>
    <row r="5484" spans="1:6" x14ac:dyDescent="0.25">
      <c r="A5484" s="104">
        <v>25681</v>
      </c>
      <c r="B5484" s="104" t="s">
        <v>947</v>
      </c>
      <c r="C5484" s="104" t="s">
        <v>10249</v>
      </c>
      <c r="D5484" s="104" t="s">
        <v>10251</v>
      </c>
      <c r="E5484" s="2">
        <v>15909</v>
      </c>
      <c r="F5484" s="2">
        <v>15909</v>
      </c>
    </row>
    <row r="5485" spans="1:6" x14ac:dyDescent="0.25">
      <c r="A5485" s="104">
        <v>21164</v>
      </c>
      <c r="B5485" s="104" t="s">
        <v>947</v>
      </c>
      <c r="C5485" s="104" t="s">
        <v>18069</v>
      </c>
      <c r="D5485" s="104" t="s">
        <v>22912</v>
      </c>
      <c r="E5485" s="2">
        <v>21762</v>
      </c>
      <c r="F5485" s="2">
        <v>21762</v>
      </c>
    </row>
    <row r="5486" spans="1:6" x14ac:dyDescent="0.25">
      <c r="A5486" s="104">
        <v>20952</v>
      </c>
      <c r="B5486" s="104" t="s">
        <v>947</v>
      </c>
      <c r="C5486" s="104" t="s">
        <v>7225</v>
      </c>
      <c r="D5486" s="104" t="s">
        <v>7227</v>
      </c>
      <c r="E5486" s="2">
        <v>126147</v>
      </c>
      <c r="F5486" s="2">
        <v>126147</v>
      </c>
    </row>
    <row r="5487" spans="1:6" x14ac:dyDescent="0.25">
      <c r="A5487" s="104">
        <v>21685</v>
      </c>
      <c r="B5487" s="104" t="s">
        <v>947</v>
      </c>
      <c r="C5487" s="104" t="s">
        <v>12432</v>
      </c>
      <c r="D5487" s="104" t="s">
        <v>12434</v>
      </c>
      <c r="E5487" s="2">
        <v>6651</v>
      </c>
      <c r="F5487" s="2">
        <v>6651</v>
      </c>
    </row>
    <row r="5488" spans="1:6" x14ac:dyDescent="0.25">
      <c r="A5488" s="104">
        <v>21686</v>
      </c>
      <c r="B5488" s="104" t="s">
        <v>947</v>
      </c>
      <c r="C5488" s="104" t="s">
        <v>5201</v>
      </c>
      <c r="D5488" s="104" t="s">
        <v>5203</v>
      </c>
      <c r="E5488" s="2">
        <v>117895</v>
      </c>
      <c r="F5488" s="2">
        <v>117895</v>
      </c>
    </row>
    <row r="5489" spans="1:6" x14ac:dyDescent="0.25">
      <c r="A5489" s="104">
        <v>26118</v>
      </c>
      <c r="B5489" s="104" t="s">
        <v>947</v>
      </c>
      <c r="C5489" s="104" t="s">
        <v>10144</v>
      </c>
      <c r="D5489" s="104" t="s">
        <v>10146</v>
      </c>
      <c r="E5489" s="2">
        <v>16702</v>
      </c>
      <c r="F5489" s="2">
        <v>16702</v>
      </c>
    </row>
    <row r="5490" spans="1:6" x14ac:dyDescent="0.25">
      <c r="A5490" s="104">
        <v>26119</v>
      </c>
      <c r="B5490" s="104" t="s">
        <v>947</v>
      </c>
      <c r="C5490" s="104" t="s">
        <v>14213</v>
      </c>
      <c r="D5490" s="104" t="s">
        <v>14215</v>
      </c>
      <c r="E5490" s="2">
        <v>7551</v>
      </c>
      <c r="F5490" s="2">
        <v>7551</v>
      </c>
    </row>
    <row r="5491" spans="1:6" x14ac:dyDescent="0.25">
      <c r="A5491" s="104">
        <v>785500</v>
      </c>
      <c r="B5491" s="104" t="s">
        <v>947</v>
      </c>
      <c r="C5491" s="104" t="s">
        <v>16687</v>
      </c>
      <c r="D5491" s="104" t="s">
        <v>16689</v>
      </c>
      <c r="E5491" s="2">
        <v>27101</v>
      </c>
      <c r="F5491" s="2">
        <v>27101</v>
      </c>
    </row>
    <row r="5492" spans="1:6" x14ac:dyDescent="0.25">
      <c r="A5492" s="104">
        <v>27050</v>
      </c>
      <c r="B5492" s="104" t="s">
        <v>947</v>
      </c>
      <c r="C5492" s="104" t="s">
        <v>15779</v>
      </c>
      <c r="D5492" s="104" t="s">
        <v>15781</v>
      </c>
      <c r="E5492" s="2">
        <v>3923</v>
      </c>
      <c r="F5492" s="2">
        <v>3923</v>
      </c>
    </row>
    <row r="5493" spans="1:6" x14ac:dyDescent="0.25">
      <c r="A5493" s="104">
        <v>215091</v>
      </c>
      <c r="B5493" s="104" t="s">
        <v>947</v>
      </c>
      <c r="C5493" s="104" t="s">
        <v>15428</v>
      </c>
      <c r="D5493" s="104" t="s">
        <v>15430</v>
      </c>
      <c r="E5493" s="2">
        <v>2326</v>
      </c>
      <c r="F5493" s="2">
        <v>2326</v>
      </c>
    </row>
    <row r="5494" spans="1:6" x14ac:dyDescent="0.25">
      <c r="A5494" s="104">
        <v>23991</v>
      </c>
      <c r="B5494" s="104" t="s">
        <v>947</v>
      </c>
      <c r="C5494" s="104" t="s">
        <v>9642</v>
      </c>
      <c r="D5494" s="104" t="s">
        <v>9644</v>
      </c>
      <c r="E5494" s="2">
        <v>30144</v>
      </c>
      <c r="F5494" s="2">
        <v>30144</v>
      </c>
    </row>
    <row r="5495" spans="1:6" x14ac:dyDescent="0.25">
      <c r="A5495" s="104">
        <v>196219</v>
      </c>
      <c r="B5495" s="104" t="s">
        <v>947</v>
      </c>
      <c r="C5495" s="104" t="s">
        <v>9063</v>
      </c>
      <c r="D5495" s="104" t="s">
        <v>9065</v>
      </c>
      <c r="E5495" s="2">
        <v>29646</v>
      </c>
      <c r="F5495" s="2">
        <v>29646</v>
      </c>
    </row>
    <row r="5496" spans="1:6" x14ac:dyDescent="0.25">
      <c r="A5496" s="104">
        <v>23995</v>
      </c>
      <c r="B5496" s="104" t="s">
        <v>947</v>
      </c>
      <c r="C5496" s="104" t="s">
        <v>9894</v>
      </c>
      <c r="D5496" s="104" t="s">
        <v>9896</v>
      </c>
      <c r="E5496" s="2">
        <v>16402</v>
      </c>
      <c r="F5496" s="2">
        <v>16402</v>
      </c>
    </row>
    <row r="5497" spans="1:6" x14ac:dyDescent="0.25">
      <c r="A5497" s="104">
        <v>208502</v>
      </c>
      <c r="B5497" s="104" t="s">
        <v>947</v>
      </c>
      <c r="C5497" s="104" t="s">
        <v>15546</v>
      </c>
      <c r="D5497" s="104" t="s">
        <v>15548</v>
      </c>
      <c r="E5497" s="2">
        <v>2300</v>
      </c>
      <c r="F5497" s="2">
        <v>2300</v>
      </c>
    </row>
    <row r="5498" spans="1:6" x14ac:dyDescent="0.25">
      <c r="A5498" s="104">
        <v>24002</v>
      </c>
      <c r="B5498" s="104" t="s">
        <v>947</v>
      </c>
      <c r="C5498" s="104" t="s">
        <v>11516</v>
      </c>
      <c r="D5498" s="104" t="s">
        <v>11518</v>
      </c>
      <c r="E5498" s="2">
        <v>24008</v>
      </c>
      <c r="F5498" s="2">
        <v>24008</v>
      </c>
    </row>
    <row r="5499" spans="1:6" x14ac:dyDescent="0.25">
      <c r="A5499" s="104">
        <v>23997</v>
      </c>
      <c r="B5499" s="104" t="s">
        <v>947</v>
      </c>
      <c r="C5499" s="104" t="s">
        <v>5441</v>
      </c>
      <c r="D5499" s="104" t="s">
        <v>19056</v>
      </c>
      <c r="E5499" s="2">
        <v>80248</v>
      </c>
      <c r="F5499" s="2">
        <v>80248</v>
      </c>
    </row>
    <row r="5500" spans="1:6" x14ac:dyDescent="0.25">
      <c r="A5500" s="104">
        <v>189894</v>
      </c>
      <c r="B5500" s="104" t="s">
        <v>947</v>
      </c>
      <c r="C5500" s="104" t="s">
        <v>10088</v>
      </c>
      <c r="D5500" s="104" t="s">
        <v>10090</v>
      </c>
      <c r="E5500" s="2">
        <v>18861</v>
      </c>
      <c r="F5500" s="2">
        <v>18861</v>
      </c>
    </row>
    <row r="5501" spans="1:6" x14ac:dyDescent="0.25">
      <c r="A5501" s="104">
        <v>27200</v>
      </c>
      <c r="B5501" s="104" t="s">
        <v>947</v>
      </c>
      <c r="C5501" s="104" t="s">
        <v>13691</v>
      </c>
      <c r="D5501" s="104" t="s">
        <v>13693</v>
      </c>
      <c r="E5501" s="2">
        <v>9261</v>
      </c>
      <c r="F5501" s="2">
        <v>9261</v>
      </c>
    </row>
    <row r="5502" spans="1:6" x14ac:dyDescent="0.25">
      <c r="A5502" s="104">
        <v>27191</v>
      </c>
      <c r="B5502" s="104" t="s">
        <v>947</v>
      </c>
      <c r="C5502" s="104" t="s">
        <v>11035</v>
      </c>
      <c r="D5502" s="104" t="s">
        <v>11037</v>
      </c>
      <c r="E5502" s="2">
        <v>16617</v>
      </c>
      <c r="F5502" s="2">
        <v>16617</v>
      </c>
    </row>
    <row r="5503" spans="1:6" x14ac:dyDescent="0.25">
      <c r="A5503" s="104">
        <v>27192</v>
      </c>
      <c r="B5503" s="104" t="s">
        <v>947</v>
      </c>
      <c r="C5503" s="104" t="s">
        <v>1430</v>
      </c>
      <c r="D5503" s="104" t="s">
        <v>1432</v>
      </c>
      <c r="E5503" s="2">
        <v>585361</v>
      </c>
      <c r="F5503" s="2">
        <v>585361</v>
      </c>
    </row>
    <row r="5504" spans="1:6" x14ac:dyDescent="0.25">
      <c r="A5504" s="104">
        <v>473939</v>
      </c>
      <c r="B5504" s="104" t="s">
        <v>947</v>
      </c>
      <c r="C5504" s="104" t="s">
        <v>18809</v>
      </c>
      <c r="D5504" s="104" t="s">
        <v>18810</v>
      </c>
      <c r="E5504" s="2">
        <v>14907</v>
      </c>
      <c r="F5504" s="2">
        <v>14907</v>
      </c>
    </row>
    <row r="5505" spans="1:6" x14ac:dyDescent="0.25">
      <c r="A5505" s="104">
        <v>27207</v>
      </c>
      <c r="B5505" s="104" t="s">
        <v>947</v>
      </c>
      <c r="C5505" s="104" t="s">
        <v>10435</v>
      </c>
      <c r="D5505" s="104" t="s">
        <v>10437</v>
      </c>
      <c r="E5505" s="2">
        <v>20041</v>
      </c>
      <c r="F5505" s="2">
        <v>20041</v>
      </c>
    </row>
    <row r="5506" spans="1:6" x14ac:dyDescent="0.25">
      <c r="A5506" s="104">
        <v>27193</v>
      </c>
      <c r="B5506" s="104" t="s">
        <v>947</v>
      </c>
      <c r="C5506" s="104" t="s">
        <v>6418</v>
      </c>
      <c r="D5506" s="104" t="s">
        <v>6420</v>
      </c>
      <c r="E5506" s="2">
        <v>51807</v>
      </c>
      <c r="F5506" s="2">
        <v>51807</v>
      </c>
    </row>
    <row r="5507" spans="1:6" x14ac:dyDescent="0.25">
      <c r="A5507" s="104">
        <v>27206</v>
      </c>
      <c r="B5507" s="104" t="s">
        <v>947</v>
      </c>
      <c r="C5507" s="104" t="s">
        <v>15672</v>
      </c>
      <c r="D5507" s="104" t="s">
        <v>15674</v>
      </c>
      <c r="E5507" s="2">
        <v>3219</v>
      </c>
      <c r="F5507" s="2">
        <v>3219</v>
      </c>
    </row>
    <row r="5508" spans="1:6" x14ac:dyDescent="0.25">
      <c r="A5508" s="104">
        <v>27194</v>
      </c>
      <c r="B5508" s="104" t="s">
        <v>947</v>
      </c>
      <c r="C5508" s="104" t="s">
        <v>13592</v>
      </c>
      <c r="D5508" s="104" t="s">
        <v>13594</v>
      </c>
      <c r="E5508" s="2">
        <v>12728</v>
      </c>
      <c r="F5508" s="2">
        <v>12728</v>
      </c>
    </row>
    <row r="5509" spans="1:6" x14ac:dyDescent="0.25">
      <c r="A5509" s="104">
        <v>496799</v>
      </c>
      <c r="B5509" s="104" t="s">
        <v>947</v>
      </c>
      <c r="C5509" s="104" t="s">
        <v>7786</v>
      </c>
      <c r="D5509" s="104" t="s">
        <v>7788</v>
      </c>
      <c r="E5509" s="2">
        <v>34929</v>
      </c>
      <c r="F5509" s="2">
        <v>34929</v>
      </c>
    </row>
    <row r="5510" spans="1:6" x14ac:dyDescent="0.25">
      <c r="A5510" s="104">
        <v>27196</v>
      </c>
      <c r="B5510" s="104" t="s">
        <v>947</v>
      </c>
      <c r="C5510" s="104" t="s">
        <v>9965</v>
      </c>
      <c r="D5510" s="104" t="s">
        <v>9967</v>
      </c>
      <c r="E5510" s="2">
        <v>36241</v>
      </c>
      <c r="F5510" s="2">
        <v>36241</v>
      </c>
    </row>
    <row r="5511" spans="1:6" x14ac:dyDescent="0.25">
      <c r="A5511" s="104">
        <v>27217</v>
      </c>
      <c r="B5511" s="104" t="s">
        <v>947</v>
      </c>
      <c r="C5511" s="104" t="s">
        <v>16311</v>
      </c>
      <c r="D5511" s="104" t="s">
        <v>16313</v>
      </c>
      <c r="E5511" s="2">
        <v>3396</v>
      </c>
      <c r="F5511" s="2">
        <v>3396</v>
      </c>
    </row>
    <row r="5512" spans="1:6" x14ac:dyDescent="0.25">
      <c r="A5512" s="104">
        <v>719758</v>
      </c>
      <c r="B5512" s="104" t="s">
        <v>947</v>
      </c>
      <c r="C5512" s="104" t="s">
        <v>18488</v>
      </c>
      <c r="D5512" s="104" t="s">
        <v>18489</v>
      </c>
      <c r="E5512" s="2">
        <v>2369</v>
      </c>
      <c r="F5512" s="2">
        <v>2369</v>
      </c>
    </row>
    <row r="5513" spans="1:6" x14ac:dyDescent="0.25">
      <c r="A5513" s="104">
        <v>19906</v>
      </c>
      <c r="B5513" s="104" t="s">
        <v>947</v>
      </c>
      <c r="C5513" s="104" t="s">
        <v>5525</v>
      </c>
      <c r="D5513" s="104" t="s">
        <v>5527</v>
      </c>
      <c r="E5513" s="2">
        <v>105697</v>
      </c>
      <c r="F5513" s="2">
        <v>105697</v>
      </c>
    </row>
    <row r="5514" spans="1:6" x14ac:dyDescent="0.25">
      <c r="A5514" s="104">
        <v>19905</v>
      </c>
      <c r="B5514" s="104" t="s">
        <v>947</v>
      </c>
      <c r="C5514" s="104" t="s">
        <v>8164</v>
      </c>
      <c r="D5514" s="104" t="s">
        <v>8166</v>
      </c>
      <c r="E5514" s="2">
        <v>137600</v>
      </c>
      <c r="F5514" s="2">
        <v>137600</v>
      </c>
    </row>
    <row r="5515" spans="1:6" x14ac:dyDescent="0.25">
      <c r="A5515" s="104">
        <v>19907</v>
      </c>
      <c r="B5515" s="104" t="s">
        <v>947</v>
      </c>
      <c r="C5515" s="104" t="s">
        <v>14804</v>
      </c>
      <c r="D5515" s="104" t="s">
        <v>14806</v>
      </c>
      <c r="E5515" s="2">
        <v>4510</v>
      </c>
      <c r="F5515" s="2">
        <v>4510</v>
      </c>
    </row>
    <row r="5516" spans="1:6" x14ac:dyDescent="0.25">
      <c r="A5516" s="104">
        <v>19917</v>
      </c>
      <c r="B5516" s="104" t="s">
        <v>947</v>
      </c>
      <c r="C5516" s="104" t="s">
        <v>9222</v>
      </c>
      <c r="D5516" s="104" t="s">
        <v>9224</v>
      </c>
      <c r="E5516" s="2">
        <v>0</v>
      </c>
      <c r="F5516" s="2">
        <v>0</v>
      </c>
    </row>
    <row r="5517" spans="1:6" x14ac:dyDescent="0.25">
      <c r="A5517" s="104">
        <v>26495</v>
      </c>
      <c r="B5517" s="104" t="s">
        <v>947</v>
      </c>
      <c r="C5517" s="104" t="s">
        <v>4651</v>
      </c>
      <c r="D5517" s="104" t="s">
        <v>4652</v>
      </c>
      <c r="E5517" s="2">
        <v>151107</v>
      </c>
      <c r="F5517" s="2">
        <v>151107</v>
      </c>
    </row>
    <row r="5518" spans="1:6" x14ac:dyDescent="0.25">
      <c r="A5518" s="104">
        <v>695619</v>
      </c>
      <c r="B5518" s="104" t="s">
        <v>947</v>
      </c>
      <c r="C5518" s="104" t="s">
        <v>3094</v>
      </c>
      <c r="D5518" s="104" t="s">
        <v>3096</v>
      </c>
      <c r="E5518" s="2">
        <v>202706</v>
      </c>
      <c r="F5518" s="2">
        <v>202706</v>
      </c>
    </row>
    <row r="5519" spans="1:6" x14ac:dyDescent="0.25">
      <c r="A5519" s="104">
        <v>28254</v>
      </c>
      <c r="B5519" s="104" t="s">
        <v>947</v>
      </c>
      <c r="C5519" s="104" t="s">
        <v>7184</v>
      </c>
      <c r="D5519" s="104" t="s">
        <v>7186</v>
      </c>
      <c r="E5519" s="2">
        <v>2025</v>
      </c>
      <c r="F5519" s="2">
        <v>2025</v>
      </c>
    </row>
    <row r="5520" spans="1:6" x14ac:dyDescent="0.25">
      <c r="A5520" s="104">
        <v>683467</v>
      </c>
      <c r="B5520" s="104" t="s">
        <v>947</v>
      </c>
      <c r="C5520" s="104" t="s">
        <v>11409</v>
      </c>
      <c r="D5520" s="104" t="s">
        <v>11411</v>
      </c>
      <c r="E5520" s="2">
        <v>8783</v>
      </c>
      <c r="F5520" s="2">
        <v>8783</v>
      </c>
    </row>
    <row r="5521" spans="1:6" x14ac:dyDescent="0.25">
      <c r="A5521" s="104">
        <v>189338</v>
      </c>
      <c r="B5521" s="104" t="s">
        <v>947</v>
      </c>
      <c r="C5521" s="104" t="s">
        <v>13760</v>
      </c>
      <c r="D5521" s="104" t="s">
        <v>13762</v>
      </c>
      <c r="E5521" s="2">
        <v>9616</v>
      </c>
      <c r="F5521" s="2">
        <v>9616</v>
      </c>
    </row>
    <row r="5522" spans="1:6" x14ac:dyDescent="0.25">
      <c r="A5522" s="104">
        <v>762892</v>
      </c>
      <c r="B5522" s="104" t="s">
        <v>947</v>
      </c>
      <c r="C5522" s="104" t="s">
        <v>16152</v>
      </c>
      <c r="D5522" s="104" t="s">
        <v>16154</v>
      </c>
      <c r="E5522" s="2">
        <v>2665</v>
      </c>
      <c r="F5522" s="2">
        <v>2665</v>
      </c>
    </row>
    <row r="5523" spans="1:6" x14ac:dyDescent="0.25">
      <c r="A5523" s="104">
        <v>469745</v>
      </c>
      <c r="B5523" s="104" t="s">
        <v>947</v>
      </c>
      <c r="C5523" s="104" t="s">
        <v>14999</v>
      </c>
      <c r="D5523" s="104" t="s">
        <v>15001</v>
      </c>
      <c r="E5523" s="2">
        <v>4327</v>
      </c>
      <c r="F5523" s="2">
        <v>4327</v>
      </c>
    </row>
    <row r="5524" spans="1:6" x14ac:dyDescent="0.25">
      <c r="A5524" s="104">
        <v>23199</v>
      </c>
      <c r="B5524" s="104" t="s">
        <v>947</v>
      </c>
      <c r="C5524" s="104" t="s">
        <v>1310</v>
      </c>
      <c r="D5524" s="104" t="s">
        <v>1312</v>
      </c>
      <c r="E5524" s="2">
        <v>458620</v>
      </c>
      <c r="F5524" s="2">
        <v>458620</v>
      </c>
    </row>
    <row r="5525" spans="1:6" x14ac:dyDescent="0.25">
      <c r="A5525" s="104">
        <v>22778</v>
      </c>
      <c r="B5525" s="104" t="s">
        <v>947</v>
      </c>
      <c r="C5525" s="104" t="s">
        <v>1895</v>
      </c>
      <c r="D5525" s="104" t="s">
        <v>1897</v>
      </c>
      <c r="E5525" s="2">
        <v>364529</v>
      </c>
      <c r="F5525" s="2">
        <v>364529</v>
      </c>
    </row>
    <row r="5526" spans="1:6" x14ac:dyDescent="0.25">
      <c r="A5526" s="104">
        <v>25314</v>
      </c>
      <c r="B5526" s="104" t="s">
        <v>947</v>
      </c>
      <c r="C5526" s="104" t="s">
        <v>18434</v>
      </c>
      <c r="D5526" s="104" t="s">
        <v>18435</v>
      </c>
      <c r="E5526" s="2">
        <v>4789</v>
      </c>
      <c r="F5526" s="2">
        <v>4789</v>
      </c>
    </row>
    <row r="5527" spans="1:6" x14ac:dyDescent="0.25">
      <c r="A5527" s="104">
        <v>25044</v>
      </c>
      <c r="B5527" s="104" t="s">
        <v>947</v>
      </c>
      <c r="C5527" s="104" t="s">
        <v>8125</v>
      </c>
      <c r="D5527" s="104" t="s">
        <v>8127</v>
      </c>
      <c r="E5527" s="2">
        <v>33160</v>
      </c>
      <c r="F5527" s="2">
        <v>33160</v>
      </c>
    </row>
    <row r="5528" spans="1:6" x14ac:dyDescent="0.25">
      <c r="A5528" s="104">
        <v>25089</v>
      </c>
      <c r="B5528" s="104" t="s">
        <v>947</v>
      </c>
      <c r="C5528" s="104" t="s">
        <v>1772</v>
      </c>
      <c r="D5528" s="104" t="s">
        <v>1774</v>
      </c>
      <c r="E5528" s="2">
        <v>397985</v>
      </c>
      <c r="F5528" s="2">
        <v>397985</v>
      </c>
    </row>
    <row r="5529" spans="1:6" x14ac:dyDescent="0.25">
      <c r="A5529" s="104">
        <v>608792</v>
      </c>
      <c r="B5529" s="104" t="s">
        <v>947</v>
      </c>
      <c r="C5529" s="104" t="s">
        <v>22920</v>
      </c>
      <c r="D5529" s="104" t="s">
        <v>22921</v>
      </c>
      <c r="E5529" s="2">
        <v>9744</v>
      </c>
      <c r="F5529" s="2">
        <v>9744</v>
      </c>
    </row>
    <row r="5530" spans="1:6" x14ac:dyDescent="0.25">
      <c r="A5530" s="104">
        <v>21054</v>
      </c>
      <c r="B5530" s="104" t="s">
        <v>947</v>
      </c>
      <c r="C5530" s="104" t="s">
        <v>2288</v>
      </c>
      <c r="D5530" s="104" t="s">
        <v>2290</v>
      </c>
      <c r="E5530" s="2">
        <v>325125</v>
      </c>
      <c r="F5530" s="2">
        <v>325125</v>
      </c>
    </row>
    <row r="5531" spans="1:6" x14ac:dyDescent="0.25">
      <c r="A5531" s="104">
        <v>602360</v>
      </c>
      <c r="B5531" s="104" t="s">
        <v>947</v>
      </c>
      <c r="C5531" s="104" t="s">
        <v>15607</v>
      </c>
      <c r="D5531" s="104" t="s">
        <v>15609</v>
      </c>
      <c r="E5531" s="2">
        <v>4251</v>
      </c>
      <c r="F5531" s="2">
        <v>4251</v>
      </c>
    </row>
    <row r="5532" spans="1:6" x14ac:dyDescent="0.25">
      <c r="A5532" s="104">
        <v>708891</v>
      </c>
      <c r="B5532" s="104" t="s">
        <v>947</v>
      </c>
      <c r="C5532" s="104" t="s">
        <v>11853</v>
      </c>
      <c r="D5532" s="104" t="s">
        <v>11855</v>
      </c>
      <c r="E5532" s="2">
        <v>21985</v>
      </c>
      <c r="F5532" s="2">
        <v>21985</v>
      </c>
    </row>
    <row r="5533" spans="1:6" x14ac:dyDescent="0.25">
      <c r="A5533" s="104">
        <v>21773</v>
      </c>
      <c r="B5533" s="104" t="s">
        <v>947</v>
      </c>
      <c r="C5533" s="104" t="s">
        <v>19911</v>
      </c>
      <c r="D5533" s="104" t="s">
        <v>21712</v>
      </c>
      <c r="E5533" s="2">
        <v>11666</v>
      </c>
      <c r="F5533" s="2">
        <v>11666</v>
      </c>
    </row>
    <row r="5534" spans="1:6" x14ac:dyDescent="0.25">
      <c r="A5534" s="104">
        <v>26200</v>
      </c>
      <c r="B5534" s="104" t="s">
        <v>947</v>
      </c>
      <c r="C5534" s="104" t="s">
        <v>16288</v>
      </c>
      <c r="D5534" s="104" t="s">
        <v>16290</v>
      </c>
      <c r="E5534" s="2">
        <v>1788</v>
      </c>
      <c r="F5534" s="2">
        <v>1788</v>
      </c>
    </row>
    <row r="5535" spans="1:6" x14ac:dyDescent="0.25">
      <c r="A5535" s="104">
        <v>26192</v>
      </c>
      <c r="B5535" s="104" t="s">
        <v>947</v>
      </c>
      <c r="C5535" s="104" t="s">
        <v>7909</v>
      </c>
      <c r="D5535" s="104" t="s">
        <v>7911</v>
      </c>
      <c r="E5535" s="2">
        <v>36729</v>
      </c>
      <c r="F5535" s="2">
        <v>36729</v>
      </c>
    </row>
    <row r="5536" spans="1:6" x14ac:dyDescent="0.25">
      <c r="A5536" s="104">
        <v>26191</v>
      </c>
      <c r="B5536" s="104" t="s">
        <v>947</v>
      </c>
      <c r="C5536" s="104" t="s">
        <v>13160</v>
      </c>
      <c r="D5536" s="104" t="s">
        <v>13162</v>
      </c>
      <c r="E5536" s="2">
        <v>6444</v>
      </c>
      <c r="F5536" s="2">
        <v>6444</v>
      </c>
    </row>
    <row r="5537" spans="1:6" x14ac:dyDescent="0.25">
      <c r="A5537" s="104">
        <v>26193</v>
      </c>
      <c r="B5537" s="104" t="s">
        <v>947</v>
      </c>
      <c r="C5537" s="104" t="s">
        <v>3148</v>
      </c>
      <c r="D5537" s="104" t="s">
        <v>3150</v>
      </c>
      <c r="E5537" s="2">
        <v>147618</v>
      </c>
      <c r="F5537" s="2">
        <v>147618</v>
      </c>
    </row>
    <row r="5538" spans="1:6" x14ac:dyDescent="0.25">
      <c r="A5538" s="104">
        <v>21056</v>
      </c>
      <c r="B5538" s="104" t="s">
        <v>947</v>
      </c>
      <c r="C5538" s="104" t="s">
        <v>2831</v>
      </c>
      <c r="D5538" s="104" t="s">
        <v>2833</v>
      </c>
      <c r="E5538" s="2">
        <v>252536</v>
      </c>
      <c r="F5538" s="2">
        <v>252536</v>
      </c>
    </row>
    <row r="5539" spans="1:6" x14ac:dyDescent="0.25">
      <c r="A5539" s="104">
        <v>20160</v>
      </c>
      <c r="B5539" s="104" t="s">
        <v>947</v>
      </c>
      <c r="C5539" s="104" t="s">
        <v>4033</v>
      </c>
      <c r="D5539" s="104" t="s">
        <v>4035</v>
      </c>
      <c r="E5539" s="2">
        <v>0</v>
      </c>
      <c r="F5539" s="2">
        <v>0</v>
      </c>
    </row>
    <row r="5540" spans="1:6" x14ac:dyDescent="0.25">
      <c r="A5540" s="104">
        <v>694933</v>
      </c>
      <c r="B5540" s="104" t="s">
        <v>947</v>
      </c>
      <c r="C5540" s="104" t="s">
        <v>10471</v>
      </c>
      <c r="D5540" s="104" t="s">
        <v>10473</v>
      </c>
      <c r="E5540" s="2">
        <v>27333</v>
      </c>
      <c r="F5540" s="2">
        <v>27333</v>
      </c>
    </row>
    <row r="5541" spans="1:6" x14ac:dyDescent="0.25">
      <c r="A5541" s="104">
        <v>20122</v>
      </c>
      <c r="B5541" s="104" t="s">
        <v>947</v>
      </c>
      <c r="C5541" s="104" t="s">
        <v>9923</v>
      </c>
      <c r="D5541" s="104" t="s">
        <v>21618</v>
      </c>
      <c r="E5541" s="2">
        <v>18427</v>
      </c>
      <c r="F5541" s="2">
        <v>18427</v>
      </c>
    </row>
    <row r="5542" spans="1:6" x14ac:dyDescent="0.25">
      <c r="A5542" s="104">
        <v>20117</v>
      </c>
      <c r="B5542" s="104" t="s">
        <v>947</v>
      </c>
      <c r="C5542" s="104" t="s">
        <v>2726</v>
      </c>
      <c r="D5542" s="104" t="s">
        <v>2728</v>
      </c>
      <c r="E5542" s="2">
        <v>248774</v>
      </c>
      <c r="F5542" s="2">
        <v>248774</v>
      </c>
    </row>
    <row r="5543" spans="1:6" x14ac:dyDescent="0.25">
      <c r="A5543" s="104">
        <v>22365</v>
      </c>
      <c r="B5543" s="104" t="s">
        <v>947</v>
      </c>
      <c r="C5543" s="104" t="s">
        <v>8704</v>
      </c>
      <c r="D5543" s="104" t="s">
        <v>8706</v>
      </c>
      <c r="E5543" s="2">
        <v>20772</v>
      </c>
      <c r="F5543" s="2">
        <v>20772</v>
      </c>
    </row>
    <row r="5544" spans="1:6" x14ac:dyDescent="0.25">
      <c r="A5544" s="104">
        <v>22456</v>
      </c>
      <c r="B5544" s="104" t="s">
        <v>947</v>
      </c>
      <c r="C5544" s="104" t="s">
        <v>5339</v>
      </c>
      <c r="D5544" s="104" t="s">
        <v>5341</v>
      </c>
      <c r="E5544" s="2">
        <v>115229</v>
      </c>
      <c r="F5544" s="2">
        <v>115229</v>
      </c>
    </row>
    <row r="5545" spans="1:6" x14ac:dyDescent="0.25">
      <c r="A5545" s="104">
        <v>22757</v>
      </c>
      <c r="B5545" s="104" t="s">
        <v>947</v>
      </c>
      <c r="C5545" s="104" t="s">
        <v>13343</v>
      </c>
      <c r="D5545" s="104" t="s">
        <v>13345</v>
      </c>
      <c r="E5545" s="2">
        <v>9817</v>
      </c>
      <c r="F5545" s="2">
        <v>9817</v>
      </c>
    </row>
    <row r="5546" spans="1:6" x14ac:dyDescent="0.25">
      <c r="A5546" s="104">
        <v>21880</v>
      </c>
      <c r="B5546" s="104" t="s">
        <v>947</v>
      </c>
      <c r="C5546" s="104" t="s">
        <v>10804</v>
      </c>
      <c r="D5546" s="104" t="s">
        <v>10806</v>
      </c>
      <c r="E5546" s="2">
        <v>23735</v>
      </c>
      <c r="F5546" s="2">
        <v>23735</v>
      </c>
    </row>
    <row r="5547" spans="1:6" x14ac:dyDescent="0.25">
      <c r="A5547" s="104">
        <v>22263</v>
      </c>
      <c r="B5547" s="104" t="s">
        <v>947</v>
      </c>
      <c r="C5547" s="104" t="s">
        <v>9525</v>
      </c>
      <c r="D5547" s="104" t="s">
        <v>9527</v>
      </c>
      <c r="E5547" s="2">
        <v>38103</v>
      </c>
      <c r="F5547" s="2">
        <v>38103</v>
      </c>
    </row>
    <row r="5548" spans="1:6" x14ac:dyDescent="0.25">
      <c r="A5548" s="104">
        <v>22435</v>
      </c>
      <c r="B5548" s="104" t="s">
        <v>947</v>
      </c>
      <c r="C5548" s="104" t="s">
        <v>17399</v>
      </c>
      <c r="D5548" s="104" t="s">
        <v>17401</v>
      </c>
      <c r="E5548" s="2">
        <v>169</v>
      </c>
      <c r="F5548" s="2">
        <v>169</v>
      </c>
    </row>
    <row r="5549" spans="1:6" x14ac:dyDescent="0.25">
      <c r="A5549" s="104">
        <v>22186</v>
      </c>
      <c r="B5549" s="104" t="s">
        <v>947</v>
      </c>
      <c r="C5549" s="104" t="s">
        <v>9675</v>
      </c>
      <c r="D5549" s="104" t="s">
        <v>9677</v>
      </c>
      <c r="E5549" s="2">
        <v>10750</v>
      </c>
      <c r="F5549" s="2">
        <v>10750</v>
      </c>
    </row>
    <row r="5550" spans="1:6" x14ac:dyDescent="0.25">
      <c r="A5550" s="104">
        <v>26050</v>
      </c>
      <c r="B5550" s="104" t="s">
        <v>947</v>
      </c>
      <c r="C5550" s="104" t="s">
        <v>13604</v>
      </c>
      <c r="D5550" s="104" t="s">
        <v>13606</v>
      </c>
      <c r="E5550" s="2">
        <v>6893</v>
      </c>
      <c r="F5550" s="2">
        <v>6893</v>
      </c>
    </row>
    <row r="5551" spans="1:6" x14ac:dyDescent="0.25">
      <c r="A5551" s="104">
        <v>25492</v>
      </c>
      <c r="B5551" s="104" t="s">
        <v>947</v>
      </c>
      <c r="C5551" s="104" t="s">
        <v>2546</v>
      </c>
      <c r="D5551" s="104" t="s">
        <v>2548</v>
      </c>
      <c r="E5551" s="2">
        <v>257244</v>
      </c>
      <c r="F5551" s="2">
        <v>257244</v>
      </c>
    </row>
    <row r="5552" spans="1:6" x14ac:dyDescent="0.25">
      <c r="A5552" s="104">
        <v>728347</v>
      </c>
      <c r="B5552" s="104" t="s">
        <v>947</v>
      </c>
      <c r="C5552" s="104" t="s">
        <v>16972</v>
      </c>
      <c r="D5552" s="104" t="s">
        <v>16974</v>
      </c>
      <c r="E5552" s="2">
        <v>569</v>
      </c>
      <c r="F5552" s="2">
        <v>569</v>
      </c>
    </row>
    <row r="5553" spans="1:6" x14ac:dyDescent="0.25">
      <c r="A5553" s="104">
        <v>22396</v>
      </c>
      <c r="B5553" s="104" t="s">
        <v>947</v>
      </c>
      <c r="C5553" s="104" t="s">
        <v>6830</v>
      </c>
      <c r="D5553" s="104" t="s">
        <v>21755</v>
      </c>
      <c r="E5553" s="2">
        <v>34368</v>
      </c>
      <c r="F5553" s="2">
        <v>34368</v>
      </c>
    </row>
    <row r="5554" spans="1:6" x14ac:dyDescent="0.25">
      <c r="A5554" s="104">
        <v>21919</v>
      </c>
      <c r="B5554" s="104" t="s">
        <v>947</v>
      </c>
      <c r="C5554" s="104" t="s">
        <v>6364</v>
      </c>
      <c r="D5554" s="104" t="s">
        <v>6366</v>
      </c>
      <c r="E5554" s="2">
        <v>43200</v>
      </c>
      <c r="F5554" s="2">
        <v>43200</v>
      </c>
    </row>
    <row r="5555" spans="1:6" x14ac:dyDescent="0.25">
      <c r="A5555" s="104">
        <v>25636</v>
      </c>
      <c r="B5555" s="104" t="s">
        <v>947</v>
      </c>
      <c r="C5555" s="104" t="s">
        <v>15035</v>
      </c>
      <c r="D5555" s="104" t="s">
        <v>15037</v>
      </c>
      <c r="E5555" s="2">
        <v>4832</v>
      </c>
      <c r="F5555" s="2">
        <v>4832</v>
      </c>
    </row>
    <row r="5556" spans="1:6" x14ac:dyDescent="0.25">
      <c r="A5556" s="104">
        <v>27470</v>
      </c>
      <c r="B5556" s="104" t="s">
        <v>947</v>
      </c>
      <c r="C5556" s="104" t="s">
        <v>18566</v>
      </c>
      <c r="D5556" s="104" t="s">
        <v>18567</v>
      </c>
      <c r="E5556" s="2">
        <v>3620</v>
      </c>
      <c r="F5556" s="2">
        <v>3620</v>
      </c>
    </row>
    <row r="5557" spans="1:6" x14ac:dyDescent="0.25">
      <c r="A5557" s="104">
        <v>28496</v>
      </c>
      <c r="B5557" s="104" t="s">
        <v>947</v>
      </c>
      <c r="C5557" s="104" t="s">
        <v>11567</v>
      </c>
      <c r="D5557" s="104" t="s">
        <v>11569</v>
      </c>
      <c r="E5557" s="2">
        <v>16082</v>
      </c>
      <c r="F5557" s="2">
        <v>16082</v>
      </c>
    </row>
    <row r="5558" spans="1:6" x14ac:dyDescent="0.25">
      <c r="A5558" s="104">
        <v>26919</v>
      </c>
      <c r="B5558" s="104" t="s">
        <v>947</v>
      </c>
      <c r="C5558" s="104" t="s">
        <v>14486</v>
      </c>
      <c r="D5558" s="104" t="s">
        <v>14488</v>
      </c>
      <c r="E5558" s="2">
        <v>8955</v>
      </c>
      <c r="F5558" s="2">
        <v>8955</v>
      </c>
    </row>
    <row r="5559" spans="1:6" x14ac:dyDescent="0.25">
      <c r="A5559" s="104">
        <v>24054</v>
      </c>
      <c r="B5559" s="104" t="s">
        <v>947</v>
      </c>
      <c r="C5559" s="104" t="s">
        <v>13766</v>
      </c>
      <c r="D5559" s="104" t="s">
        <v>13768</v>
      </c>
      <c r="E5559" s="2">
        <v>7020</v>
      </c>
      <c r="F5559" s="2">
        <v>7020</v>
      </c>
    </row>
    <row r="5560" spans="1:6" x14ac:dyDescent="0.25">
      <c r="A5560" s="104">
        <v>26157</v>
      </c>
      <c r="B5560" s="104" t="s">
        <v>947</v>
      </c>
      <c r="C5560" s="104" t="s">
        <v>5522</v>
      </c>
      <c r="D5560" s="104" t="s">
        <v>5524</v>
      </c>
      <c r="E5560" s="2">
        <v>108098</v>
      </c>
      <c r="F5560" s="2">
        <v>108098</v>
      </c>
    </row>
    <row r="5561" spans="1:6" x14ac:dyDescent="0.25">
      <c r="A5561" s="104">
        <v>26158</v>
      </c>
      <c r="B5561" s="104" t="s">
        <v>947</v>
      </c>
      <c r="C5561" s="104" t="s">
        <v>11636</v>
      </c>
      <c r="D5561" s="104" t="s">
        <v>11638</v>
      </c>
      <c r="E5561" s="2">
        <v>17058</v>
      </c>
      <c r="F5561" s="2">
        <v>17058</v>
      </c>
    </row>
    <row r="5562" spans="1:6" x14ac:dyDescent="0.25">
      <c r="A5562" s="104">
        <v>24497</v>
      </c>
      <c r="B5562" s="104" t="s">
        <v>947</v>
      </c>
      <c r="C5562" s="104" t="s">
        <v>1901</v>
      </c>
      <c r="D5562" s="104" t="s">
        <v>1903</v>
      </c>
      <c r="E5562" s="2">
        <v>265804</v>
      </c>
      <c r="F5562" s="2">
        <v>265804</v>
      </c>
    </row>
    <row r="5563" spans="1:6" x14ac:dyDescent="0.25">
      <c r="A5563" s="104">
        <v>607016</v>
      </c>
      <c r="B5563" s="104" t="s">
        <v>947</v>
      </c>
      <c r="C5563" s="104" t="s">
        <v>10783</v>
      </c>
      <c r="D5563" s="104" t="s">
        <v>10785</v>
      </c>
      <c r="E5563" s="2">
        <v>10685</v>
      </c>
      <c r="F5563" s="2">
        <v>10685</v>
      </c>
    </row>
    <row r="5564" spans="1:6" x14ac:dyDescent="0.25">
      <c r="A5564" s="104">
        <v>23852</v>
      </c>
      <c r="B5564" s="104" t="s">
        <v>947</v>
      </c>
      <c r="C5564" s="104" t="s">
        <v>1796</v>
      </c>
      <c r="D5564" s="104" t="s">
        <v>1798</v>
      </c>
      <c r="E5564" s="2">
        <v>312303</v>
      </c>
      <c r="F5564" s="2">
        <v>312303</v>
      </c>
    </row>
    <row r="5565" spans="1:6" x14ac:dyDescent="0.25">
      <c r="A5565" s="104">
        <v>25627</v>
      </c>
      <c r="B5565" s="104" t="s">
        <v>947</v>
      </c>
      <c r="C5565" s="104" t="s">
        <v>2753</v>
      </c>
      <c r="D5565" s="104" t="s">
        <v>2755</v>
      </c>
      <c r="E5565" s="2">
        <v>176765</v>
      </c>
      <c r="F5565" s="2">
        <v>176765</v>
      </c>
    </row>
    <row r="5566" spans="1:6" x14ac:dyDescent="0.25">
      <c r="A5566" s="104">
        <v>21057</v>
      </c>
      <c r="B5566" s="104" t="s">
        <v>947</v>
      </c>
      <c r="C5566" s="104" t="s">
        <v>13054</v>
      </c>
      <c r="D5566" s="104" t="s">
        <v>13056</v>
      </c>
      <c r="E5566" s="2">
        <v>12857</v>
      </c>
      <c r="F5566" s="2">
        <v>12857</v>
      </c>
    </row>
    <row r="5567" spans="1:6" x14ac:dyDescent="0.25">
      <c r="A5567" s="104">
        <v>25808</v>
      </c>
      <c r="B5567" s="104" t="s">
        <v>947</v>
      </c>
      <c r="C5567" s="104" t="s">
        <v>7118</v>
      </c>
      <c r="D5567" s="104" t="s">
        <v>7120</v>
      </c>
      <c r="E5567" s="2">
        <v>47740</v>
      </c>
      <c r="F5567" s="2">
        <v>47740</v>
      </c>
    </row>
    <row r="5568" spans="1:6" x14ac:dyDescent="0.25">
      <c r="A5568" s="104">
        <v>25179</v>
      </c>
      <c r="B5568" s="104" t="s">
        <v>947</v>
      </c>
      <c r="C5568" s="104" t="s">
        <v>7732</v>
      </c>
      <c r="D5568" s="104" t="s">
        <v>7734</v>
      </c>
      <c r="E5568" s="2">
        <v>33964</v>
      </c>
      <c r="F5568" s="2">
        <v>33964</v>
      </c>
    </row>
    <row r="5569" spans="1:6" x14ac:dyDescent="0.25">
      <c r="A5569" s="104">
        <v>22759</v>
      </c>
      <c r="B5569" s="104" t="s">
        <v>947</v>
      </c>
      <c r="C5569" s="104" t="s">
        <v>2201</v>
      </c>
      <c r="D5569" s="104" t="s">
        <v>21802</v>
      </c>
      <c r="E5569" s="2">
        <v>301062</v>
      </c>
      <c r="F5569" s="2">
        <v>301062</v>
      </c>
    </row>
    <row r="5570" spans="1:6" x14ac:dyDescent="0.25">
      <c r="A5570" s="104">
        <v>181308</v>
      </c>
      <c r="B5570" s="104" t="s">
        <v>947</v>
      </c>
      <c r="C5570" s="104" t="s">
        <v>7939</v>
      </c>
      <c r="D5570" s="104" t="s">
        <v>7941</v>
      </c>
      <c r="E5570" s="2">
        <v>68515</v>
      </c>
      <c r="F5570" s="2">
        <v>68515</v>
      </c>
    </row>
    <row r="5571" spans="1:6" x14ac:dyDescent="0.25">
      <c r="A5571" s="104">
        <v>24286</v>
      </c>
      <c r="B5571" s="104" t="s">
        <v>947</v>
      </c>
      <c r="C5571" s="104" t="s">
        <v>987</v>
      </c>
      <c r="D5571" s="104" t="s">
        <v>989</v>
      </c>
      <c r="E5571" s="2">
        <v>585822</v>
      </c>
      <c r="F5571" s="2">
        <v>585822</v>
      </c>
    </row>
    <row r="5572" spans="1:6" x14ac:dyDescent="0.25">
      <c r="A5572" s="104">
        <v>24364</v>
      </c>
      <c r="B5572" s="104" t="s">
        <v>947</v>
      </c>
      <c r="C5572" s="104" t="s">
        <v>3760</v>
      </c>
      <c r="D5572" s="104" t="s">
        <v>3762</v>
      </c>
      <c r="E5572" s="2">
        <v>167445</v>
      </c>
      <c r="F5572" s="2">
        <v>167445</v>
      </c>
    </row>
    <row r="5573" spans="1:6" x14ac:dyDescent="0.25">
      <c r="A5573" s="104">
        <v>26552</v>
      </c>
      <c r="B5573" s="104" t="s">
        <v>947</v>
      </c>
      <c r="C5573" s="104" t="s">
        <v>8869</v>
      </c>
      <c r="D5573" s="104" t="s">
        <v>8871</v>
      </c>
      <c r="E5573" s="2">
        <v>30819</v>
      </c>
      <c r="F5573" s="2">
        <v>30819</v>
      </c>
    </row>
    <row r="5574" spans="1:6" x14ac:dyDescent="0.25">
      <c r="A5574" s="104">
        <v>202837</v>
      </c>
      <c r="B5574" s="104" t="s">
        <v>947</v>
      </c>
      <c r="C5574" s="104" t="s">
        <v>3282</v>
      </c>
      <c r="D5574" s="104" t="s">
        <v>3284</v>
      </c>
      <c r="E5574" s="2">
        <v>117322</v>
      </c>
      <c r="F5574" s="2">
        <v>117322</v>
      </c>
    </row>
    <row r="5575" spans="1:6" x14ac:dyDescent="0.25">
      <c r="A5575" s="104">
        <v>24975</v>
      </c>
      <c r="B5575" s="104" t="s">
        <v>947</v>
      </c>
      <c r="C5575" s="104" t="s">
        <v>1053</v>
      </c>
      <c r="D5575" s="104" t="s">
        <v>1055</v>
      </c>
      <c r="E5575" s="2">
        <v>1008825</v>
      </c>
      <c r="F5575" s="2">
        <v>1008825</v>
      </c>
    </row>
    <row r="5576" spans="1:6" x14ac:dyDescent="0.25">
      <c r="A5576" s="104">
        <v>711373</v>
      </c>
      <c r="B5576" s="104" t="s">
        <v>947</v>
      </c>
      <c r="C5576" s="104" t="s">
        <v>13361</v>
      </c>
      <c r="D5576" s="104" t="s">
        <v>13363</v>
      </c>
      <c r="E5576" s="2">
        <v>19041</v>
      </c>
      <c r="F5576" s="2">
        <v>19041</v>
      </c>
    </row>
    <row r="5577" spans="1:6" x14ac:dyDescent="0.25">
      <c r="A5577" s="104">
        <v>28096</v>
      </c>
      <c r="B5577" s="104" t="s">
        <v>947</v>
      </c>
      <c r="C5577" s="104" t="s">
        <v>22209</v>
      </c>
      <c r="D5577" s="104" t="s">
        <v>22210</v>
      </c>
      <c r="E5577" s="2">
        <v>4491</v>
      </c>
      <c r="F5577" s="2">
        <v>4491</v>
      </c>
    </row>
    <row r="5578" spans="1:6" x14ac:dyDescent="0.25">
      <c r="A5578" s="104">
        <v>25705</v>
      </c>
      <c r="B5578" s="104" t="s">
        <v>947</v>
      </c>
      <c r="C5578" s="104" t="s">
        <v>10915</v>
      </c>
      <c r="D5578" s="104" t="s">
        <v>10917</v>
      </c>
      <c r="E5578" s="2">
        <v>97734</v>
      </c>
      <c r="F5578" s="2">
        <v>97734</v>
      </c>
    </row>
    <row r="5579" spans="1:6" x14ac:dyDescent="0.25">
      <c r="A5579" s="104">
        <v>26953</v>
      </c>
      <c r="B5579" s="104" t="s">
        <v>947</v>
      </c>
      <c r="C5579" s="104" t="s">
        <v>7306</v>
      </c>
      <c r="D5579" s="104" t="s">
        <v>7308</v>
      </c>
      <c r="E5579" s="2">
        <v>37878</v>
      </c>
      <c r="F5579" s="2">
        <v>37878</v>
      </c>
    </row>
    <row r="5580" spans="1:6" x14ac:dyDescent="0.25">
      <c r="A5580" s="104">
        <v>22799</v>
      </c>
      <c r="B5580" s="104" t="s">
        <v>947</v>
      </c>
      <c r="C5580" s="104" t="s">
        <v>8638</v>
      </c>
      <c r="D5580" s="104" t="s">
        <v>8640</v>
      </c>
      <c r="E5580" s="2">
        <v>79072</v>
      </c>
      <c r="F5580" s="2">
        <v>79072</v>
      </c>
    </row>
    <row r="5581" spans="1:6" x14ac:dyDescent="0.25">
      <c r="A5581" s="104">
        <v>482124</v>
      </c>
      <c r="B5581" s="104" t="s">
        <v>947</v>
      </c>
      <c r="C5581" s="104" t="s">
        <v>17023</v>
      </c>
      <c r="D5581" s="104" t="s">
        <v>17025</v>
      </c>
      <c r="E5581" s="2">
        <v>2152</v>
      </c>
      <c r="F5581" s="2">
        <v>2152</v>
      </c>
    </row>
    <row r="5582" spans="1:6" x14ac:dyDescent="0.25">
      <c r="A5582" s="104">
        <v>25336</v>
      </c>
      <c r="B5582" s="104" t="s">
        <v>947</v>
      </c>
      <c r="C5582" s="104" t="s">
        <v>6678</v>
      </c>
      <c r="D5582" s="104" t="s">
        <v>6680</v>
      </c>
      <c r="E5582" s="2">
        <v>51324</v>
      </c>
      <c r="F5582" s="2">
        <v>51324</v>
      </c>
    </row>
    <row r="5583" spans="1:6" x14ac:dyDescent="0.25">
      <c r="A5583" s="104">
        <v>442476</v>
      </c>
      <c r="B5583" s="104" t="s">
        <v>947</v>
      </c>
      <c r="C5583" s="104" t="s">
        <v>5977</v>
      </c>
      <c r="D5583" s="104" t="s">
        <v>5979</v>
      </c>
      <c r="E5583" s="2">
        <v>44214</v>
      </c>
      <c r="F5583" s="2">
        <v>44214</v>
      </c>
    </row>
    <row r="5584" spans="1:6" x14ac:dyDescent="0.25">
      <c r="A5584" s="104">
        <v>22106</v>
      </c>
      <c r="B5584" s="104" t="s">
        <v>947</v>
      </c>
      <c r="C5584" s="104" t="s">
        <v>1532</v>
      </c>
      <c r="D5584" s="104" t="s">
        <v>1534</v>
      </c>
      <c r="E5584" s="2">
        <v>467444</v>
      </c>
      <c r="F5584" s="2">
        <v>467444</v>
      </c>
    </row>
    <row r="5585" spans="1:6" x14ac:dyDescent="0.25">
      <c r="A5585" s="104">
        <v>24758</v>
      </c>
      <c r="B5585" s="104" t="s">
        <v>947</v>
      </c>
      <c r="C5585" s="104" t="s">
        <v>6944</v>
      </c>
      <c r="D5585" s="104" t="s">
        <v>6946</v>
      </c>
      <c r="E5585" s="2">
        <v>81864</v>
      </c>
      <c r="F5585" s="2">
        <v>81864</v>
      </c>
    </row>
    <row r="5586" spans="1:6" x14ac:dyDescent="0.25">
      <c r="A5586" s="104">
        <v>24759</v>
      </c>
      <c r="B5586" s="104" t="s">
        <v>947</v>
      </c>
      <c r="C5586" s="104" t="s">
        <v>17187</v>
      </c>
      <c r="D5586" s="104" t="s">
        <v>17189</v>
      </c>
      <c r="E5586" s="2">
        <v>858</v>
      </c>
      <c r="F5586" s="2">
        <v>858</v>
      </c>
    </row>
    <row r="5587" spans="1:6" x14ac:dyDescent="0.25">
      <c r="A5587" s="104">
        <v>164078</v>
      </c>
      <c r="B5587" s="104" t="s">
        <v>947</v>
      </c>
      <c r="C5587" s="104" t="s">
        <v>1349</v>
      </c>
      <c r="D5587" s="104" t="s">
        <v>1351</v>
      </c>
      <c r="E5587" s="2">
        <v>351207</v>
      </c>
      <c r="F5587" s="2">
        <v>351207</v>
      </c>
    </row>
    <row r="5588" spans="1:6" x14ac:dyDescent="0.25">
      <c r="A5588" s="104">
        <v>517792</v>
      </c>
      <c r="B5588" s="104" t="s">
        <v>947</v>
      </c>
      <c r="C5588" s="104" t="s">
        <v>15717</v>
      </c>
      <c r="D5588" s="104" t="s">
        <v>15719</v>
      </c>
      <c r="E5588" s="2">
        <v>4399</v>
      </c>
      <c r="F5588" s="2">
        <v>4399</v>
      </c>
    </row>
    <row r="5589" spans="1:6" x14ac:dyDescent="0.25">
      <c r="A5589" s="104">
        <v>22029</v>
      </c>
      <c r="B5589" s="104" t="s">
        <v>947</v>
      </c>
      <c r="C5589" s="104" t="s">
        <v>8803</v>
      </c>
      <c r="D5589" s="104" t="s">
        <v>8805</v>
      </c>
      <c r="E5589" s="2">
        <v>32197</v>
      </c>
      <c r="F5589" s="2">
        <v>32197</v>
      </c>
    </row>
    <row r="5590" spans="1:6" x14ac:dyDescent="0.25">
      <c r="A5590" s="104">
        <v>21953</v>
      </c>
      <c r="B5590" s="104" t="s">
        <v>947</v>
      </c>
      <c r="C5590" s="104" t="s">
        <v>6824</v>
      </c>
      <c r="D5590" s="104" t="s">
        <v>6826</v>
      </c>
      <c r="E5590" s="2">
        <v>48965</v>
      </c>
      <c r="F5590" s="2">
        <v>48965</v>
      </c>
    </row>
    <row r="5591" spans="1:6" x14ac:dyDescent="0.25">
      <c r="A5591" s="104">
        <v>163951</v>
      </c>
      <c r="B5591" s="104" t="s">
        <v>947</v>
      </c>
      <c r="C5591" s="104" t="s">
        <v>12483</v>
      </c>
      <c r="D5591" s="104" t="s">
        <v>12485</v>
      </c>
      <c r="E5591" s="2">
        <v>10238</v>
      </c>
      <c r="F5591" s="2">
        <v>10238</v>
      </c>
    </row>
    <row r="5592" spans="1:6" x14ac:dyDescent="0.25">
      <c r="A5592" s="104">
        <v>22030</v>
      </c>
      <c r="B5592" s="104" t="s">
        <v>947</v>
      </c>
      <c r="C5592" s="104" t="s">
        <v>3288</v>
      </c>
      <c r="D5592" s="104" t="s">
        <v>3290</v>
      </c>
      <c r="E5592" s="2">
        <v>116616</v>
      </c>
      <c r="F5592" s="2">
        <v>116616</v>
      </c>
    </row>
    <row r="5593" spans="1:6" x14ac:dyDescent="0.25">
      <c r="A5593" s="104">
        <v>212709</v>
      </c>
      <c r="B5593" s="104" t="s">
        <v>947</v>
      </c>
      <c r="C5593" s="104" t="s">
        <v>14940</v>
      </c>
      <c r="D5593" s="104" t="s">
        <v>14942</v>
      </c>
      <c r="E5593" s="2">
        <v>4574</v>
      </c>
      <c r="F5593" s="2">
        <v>4574</v>
      </c>
    </row>
    <row r="5594" spans="1:6" x14ac:dyDescent="0.25">
      <c r="A5594" s="104">
        <v>23535</v>
      </c>
      <c r="B5594" s="104" t="s">
        <v>947</v>
      </c>
      <c r="C5594" s="104" t="s">
        <v>5036</v>
      </c>
      <c r="D5594" s="104" t="s">
        <v>5038</v>
      </c>
      <c r="E5594" s="2">
        <v>93283</v>
      </c>
      <c r="F5594" s="2">
        <v>93283</v>
      </c>
    </row>
    <row r="5595" spans="1:6" x14ac:dyDescent="0.25">
      <c r="A5595" s="104">
        <v>26672</v>
      </c>
      <c r="B5595" s="104" t="s">
        <v>947</v>
      </c>
      <c r="C5595" s="104" t="s">
        <v>14165</v>
      </c>
      <c r="D5595" s="104" t="s">
        <v>14167</v>
      </c>
      <c r="E5595" s="2">
        <v>9123</v>
      </c>
      <c r="F5595" s="2">
        <v>9123</v>
      </c>
    </row>
    <row r="5596" spans="1:6" x14ac:dyDescent="0.25">
      <c r="A5596" s="104">
        <v>27197</v>
      </c>
      <c r="B5596" s="104" t="s">
        <v>947</v>
      </c>
      <c r="C5596" s="104" t="s">
        <v>5177</v>
      </c>
      <c r="D5596" s="104" t="s">
        <v>5179</v>
      </c>
      <c r="E5596" s="2">
        <v>62998</v>
      </c>
      <c r="F5596" s="2">
        <v>62998</v>
      </c>
    </row>
    <row r="5597" spans="1:6" x14ac:dyDescent="0.25">
      <c r="A5597" s="104">
        <v>27198</v>
      </c>
      <c r="B5597" s="104" t="s">
        <v>947</v>
      </c>
      <c r="C5597" s="104" t="s">
        <v>7543</v>
      </c>
      <c r="D5597" s="104" t="s">
        <v>7545</v>
      </c>
      <c r="E5597" s="2">
        <v>38380</v>
      </c>
      <c r="F5597" s="2">
        <v>38380</v>
      </c>
    </row>
    <row r="5598" spans="1:6" x14ac:dyDescent="0.25">
      <c r="A5598" s="104">
        <v>22194</v>
      </c>
      <c r="B5598" s="104" t="s">
        <v>947</v>
      </c>
      <c r="C5598" s="104" t="s">
        <v>6583</v>
      </c>
      <c r="D5598" s="104" t="s">
        <v>6585</v>
      </c>
      <c r="E5598" s="2">
        <v>36109</v>
      </c>
      <c r="F5598" s="2">
        <v>36109</v>
      </c>
    </row>
    <row r="5599" spans="1:6" x14ac:dyDescent="0.25">
      <c r="A5599" s="104">
        <v>455238</v>
      </c>
      <c r="B5599" s="104" t="s">
        <v>947</v>
      </c>
      <c r="C5599" s="104" t="s">
        <v>16011</v>
      </c>
      <c r="D5599" s="104" t="s">
        <v>16013</v>
      </c>
      <c r="E5599" s="2">
        <v>9203</v>
      </c>
      <c r="F5599" s="2">
        <v>9203</v>
      </c>
    </row>
    <row r="5600" spans="1:6" x14ac:dyDescent="0.25">
      <c r="A5600" s="104">
        <v>21058</v>
      </c>
      <c r="B5600" s="104" t="s">
        <v>947</v>
      </c>
      <c r="C5600" s="104" t="s">
        <v>10483</v>
      </c>
      <c r="D5600" s="104" t="s">
        <v>10485</v>
      </c>
      <c r="E5600" s="2">
        <v>10648</v>
      </c>
      <c r="F5600" s="2">
        <v>10648</v>
      </c>
    </row>
    <row r="5601" spans="1:6" x14ac:dyDescent="0.25">
      <c r="A5601" s="104">
        <v>429732</v>
      </c>
      <c r="B5601" s="104" t="s">
        <v>947</v>
      </c>
      <c r="C5601" s="104" t="s">
        <v>1973</v>
      </c>
      <c r="D5601" s="104" t="s">
        <v>1975</v>
      </c>
      <c r="E5601" s="2">
        <v>308619</v>
      </c>
      <c r="F5601" s="2">
        <v>308619</v>
      </c>
    </row>
    <row r="5602" spans="1:6" x14ac:dyDescent="0.25">
      <c r="A5602" s="104">
        <v>26231</v>
      </c>
      <c r="B5602" s="104" t="s">
        <v>947</v>
      </c>
      <c r="C5602" s="104" t="s">
        <v>11979</v>
      </c>
      <c r="D5602" s="104" t="s">
        <v>11981</v>
      </c>
      <c r="E5602" s="2">
        <v>11699</v>
      </c>
      <c r="F5602" s="2">
        <v>11699</v>
      </c>
    </row>
    <row r="5603" spans="1:6" x14ac:dyDescent="0.25">
      <c r="A5603" s="104">
        <v>683150</v>
      </c>
      <c r="B5603" s="104" t="s">
        <v>947</v>
      </c>
      <c r="C5603" s="104" t="s">
        <v>17161</v>
      </c>
      <c r="D5603" s="104" t="s">
        <v>17162</v>
      </c>
      <c r="E5603" s="2">
        <v>0</v>
      </c>
      <c r="F5603" s="2">
        <v>0</v>
      </c>
    </row>
    <row r="5604" spans="1:6" x14ac:dyDescent="0.25">
      <c r="A5604" s="104">
        <v>23190</v>
      </c>
      <c r="B5604" s="104" t="s">
        <v>947</v>
      </c>
      <c r="C5604" s="104" t="s">
        <v>15059</v>
      </c>
      <c r="D5604" s="104" t="s">
        <v>15061</v>
      </c>
      <c r="E5604" s="2">
        <v>3461</v>
      </c>
      <c r="F5604" s="2">
        <v>3461</v>
      </c>
    </row>
    <row r="5605" spans="1:6" x14ac:dyDescent="0.25">
      <c r="A5605" s="104">
        <v>20123</v>
      </c>
      <c r="B5605" s="104" t="s">
        <v>947</v>
      </c>
      <c r="C5605" s="104" t="s">
        <v>3318</v>
      </c>
      <c r="D5605" s="104" t="s">
        <v>3320</v>
      </c>
      <c r="E5605" s="2">
        <v>158429</v>
      </c>
      <c r="F5605" s="2">
        <v>158429</v>
      </c>
    </row>
    <row r="5606" spans="1:6" x14ac:dyDescent="0.25">
      <c r="A5606" s="104">
        <v>23331</v>
      </c>
      <c r="B5606" s="104" t="s">
        <v>947</v>
      </c>
      <c r="C5606" s="104" t="s">
        <v>10534</v>
      </c>
      <c r="D5606" s="104" t="s">
        <v>10536</v>
      </c>
      <c r="E5606" s="2">
        <v>18085</v>
      </c>
      <c r="F5606" s="2">
        <v>18085</v>
      </c>
    </row>
    <row r="5607" spans="1:6" x14ac:dyDescent="0.25">
      <c r="A5607" s="104">
        <v>26082</v>
      </c>
      <c r="B5607" s="104" t="s">
        <v>947</v>
      </c>
      <c r="C5607" s="104" t="s">
        <v>17213</v>
      </c>
      <c r="D5607" s="104" t="s">
        <v>17215</v>
      </c>
      <c r="E5607" s="2">
        <v>10736</v>
      </c>
      <c r="F5607" s="2">
        <v>10736</v>
      </c>
    </row>
    <row r="5608" spans="1:6" x14ac:dyDescent="0.25">
      <c r="A5608" s="104">
        <v>26088</v>
      </c>
      <c r="B5608" s="104" t="s">
        <v>947</v>
      </c>
      <c r="C5608" s="104" t="s">
        <v>17193</v>
      </c>
      <c r="D5608" s="104" t="s">
        <v>17195</v>
      </c>
      <c r="E5608" s="2">
        <v>7125</v>
      </c>
      <c r="F5608" s="2">
        <v>7125</v>
      </c>
    </row>
    <row r="5609" spans="1:6" x14ac:dyDescent="0.25">
      <c r="A5609" s="104">
        <v>515511</v>
      </c>
      <c r="B5609" s="104" t="s">
        <v>947</v>
      </c>
      <c r="C5609" s="104" t="s">
        <v>16720</v>
      </c>
      <c r="D5609" s="104" t="s">
        <v>16722</v>
      </c>
      <c r="E5609" s="2">
        <v>5932</v>
      </c>
      <c r="F5609" s="2">
        <v>5932</v>
      </c>
    </row>
    <row r="5610" spans="1:6" x14ac:dyDescent="0.25">
      <c r="A5610" s="104">
        <v>214637</v>
      </c>
      <c r="B5610" s="104" t="s">
        <v>947</v>
      </c>
      <c r="C5610" s="104" t="s">
        <v>6499</v>
      </c>
      <c r="D5610" s="104" t="s">
        <v>6501</v>
      </c>
      <c r="E5610" s="2">
        <v>60627</v>
      </c>
      <c r="F5610" s="2">
        <v>60627</v>
      </c>
    </row>
    <row r="5611" spans="1:6" x14ac:dyDescent="0.25">
      <c r="A5611" s="104">
        <v>528794</v>
      </c>
      <c r="B5611" s="104" t="s">
        <v>947</v>
      </c>
      <c r="C5611" s="104" t="s">
        <v>2342</v>
      </c>
      <c r="D5611" s="104" t="s">
        <v>2344</v>
      </c>
      <c r="E5611" s="2">
        <v>284645</v>
      </c>
      <c r="F5611" s="2">
        <v>284645</v>
      </c>
    </row>
    <row r="5612" spans="1:6" x14ac:dyDescent="0.25">
      <c r="A5612" s="104">
        <v>26053</v>
      </c>
      <c r="B5612" s="104" t="s">
        <v>947</v>
      </c>
      <c r="C5612" s="104" t="s">
        <v>15711</v>
      </c>
      <c r="D5612" s="104" t="s">
        <v>15713</v>
      </c>
      <c r="E5612" s="2">
        <v>4885</v>
      </c>
      <c r="F5612" s="2">
        <v>4885</v>
      </c>
    </row>
    <row r="5613" spans="1:6" x14ac:dyDescent="0.25">
      <c r="A5613" s="104">
        <v>113574</v>
      </c>
      <c r="B5613" s="104" t="s">
        <v>947</v>
      </c>
      <c r="C5613" s="104" t="s">
        <v>14054</v>
      </c>
      <c r="D5613" s="104" t="s">
        <v>14056</v>
      </c>
      <c r="E5613" s="2">
        <v>16953</v>
      </c>
      <c r="F5613" s="2">
        <v>16953</v>
      </c>
    </row>
    <row r="5614" spans="1:6" x14ac:dyDescent="0.25">
      <c r="A5614" s="104">
        <v>26054</v>
      </c>
      <c r="B5614" s="104" t="s">
        <v>947</v>
      </c>
      <c r="C5614" s="104" t="s">
        <v>14943</v>
      </c>
      <c r="D5614" s="104" t="s">
        <v>14945</v>
      </c>
      <c r="E5614" s="2">
        <v>20831</v>
      </c>
      <c r="F5614" s="2">
        <v>20831</v>
      </c>
    </row>
    <row r="5615" spans="1:6" x14ac:dyDescent="0.25">
      <c r="A5615" s="104">
        <v>26055</v>
      </c>
      <c r="B5615" s="104" t="s">
        <v>947</v>
      </c>
      <c r="C5615" s="104" t="s">
        <v>14857</v>
      </c>
      <c r="D5615" s="104" t="s">
        <v>14859</v>
      </c>
      <c r="E5615" s="2">
        <v>5515</v>
      </c>
      <c r="F5615" s="2">
        <v>5515</v>
      </c>
    </row>
    <row r="5616" spans="1:6" x14ac:dyDescent="0.25">
      <c r="A5616" s="104">
        <v>26056</v>
      </c>
      <c r="B5616" s="104" t="s">
        <v>947</v>
      </c>
      <c r="C5616" s="104" t="s">
        <v>4243</v>
      </c>
      <c r="D5616" s="104" t="s">
        <v>4245</v>
      </c>
      <c r="E5616" s="2">
        <v>145841</v>
      </c>
      <c r="F5616" s="2">
        <v>145841</v>
      </c>
    </row>
    <row r="5617" spans="1:6" x14ac:dyDescent="0.25">
      <c r="A5617" s="104">
        <v>164334</v>
      </c>
      <c r="B5617" s="104" t="s">
        <v>947</v>
      </c>
      <c r="C5617" s="104" t="s">
        <v>1577</v>
      </c>
      <c r="D5617" s="104" t="s">
        <v>1579</v>
      </c>
      <c r="E5617" s="2">
        <v>414730</v>
      </c>
      <c r="F5617" s="2">
        <v>414730</v>
      </c>
    </row>
    <row r="5618" spans="1:6" x14ac:dyDescent="0.25">
      <c r="A5618" s="104">
        <v>164338</v>
      </c>
      <c r="B5618" s="104" t="s">
        <v>947</v>
      </c>
      <c r="C5618" s="104" t="s">
        <v>12285</v>
      </c>
      <c r="D5618" s="104" t="s">
        <v>22068</v>
      </c>
      <c r="E5618" s="2">
        <v>7202</v>
      </c>
      <c r="F5618" s="2">
        <v>7202</v>
      </c>
    </row>
    <row r="5619" spans="1:6" x14ac:dyDescent="0.25">
      <c r="A5619" s="104">
        <v>206878</v>
      </c>
      <c r="B5619" s="104" t="s">
        <v>947</v>
      </c>
      <c r="C5619" s="104" t="s">
        <v>10939</v>
      </c>
      <c r="D5619" s="104" t="s">
        <v>10941</v>
      </c>
      <c r="E5619" s="2">
        <v>27550</v>
      </c>
      <c r="F5619" s="2">
        <v>27550</v>
      </c>
    </row>
    <row r="5620" spans="1:6" x14ac:dyDescent="0.25">
      <c r="A5620" s="104">
        <v>24510</v>
      </c>
      <c r="B5620" s="104" t="s">
        <v>947</v>
      </c>
      <c r="C5620" s="104" t="s">
        <v>1808</v>
      </c>
      <c r="D5620" s="104" t="s">
        <v>1810</v>
      </c>
      <c r="E5620" s="2">
        <v>233794</v>
      </c>
      <c r="F5620" s="2">
        <v>233794</v>
      </c>
    </row>
    <row r="5621" spans="1:6" x14ac:dyDescent="0.25">
      <c r="A5621" s="104">
        <v>26789</v>
      </c>
      <c r="B5621" s="104" t="s">
        <v>947</v>
      </c>
      <c r="C5621" s="104" t="s">
        <v>12159</v>
      </c>
      <c r="D5621" s="104" t="s">
        <v>12161</v>
      </c>
      <c r="E5621" s="2">
        <v>28106</v>
      </c>
      <c r="F5621" s="2">
        <v>28106</v>
      </c>
    </row>
    <row r="5622" spans="1:6" x14ac:dyDescent="0.25">
      <c r="A5622" s="104">
        <v>20233</v>
      </c>
      <c r="B5622" s="104" t="s">
        <v>947</v>
      </c>
      <c r="C5622" s="104" t="s">
        <v>1862</v>
      </c>
      <c r="D5622" s="104" t="s">
        <v>1864</v>
      </c>
      <c r="E5622" s="2">
        <v>335803</v>
      </c>
      <c r="F5622" s="2">
        <v>335803</v>
      </c>
    </row>
    <row r="5623" spans="1:6" x14ac:dyDescent="0.25">
      <c r="A5623" s="104">
        <v>25773</v>
      </c>
      <c r="B5623" s="104" t="s">
        <v>947</v>
      </c>
      <c r="C5623" s="104" t="s">
        <v>12222</v>
      </c>
      <c r="D5623" s="104" t="s">
        <v>12224</v>
      </c>
      <c r="E5623" s="2">
        <v>2902</v>
      </c>
      <c r="F5623" s="2">
        <v>2902</v>
      </c>
    </row>
    <row r="5624" spans="1:6" x14ac:dyDescent="0.25">
      <c r="A5624" s="104">
        <v>870641</v>
      </c>
      <c r="B5624" s="104" t="s">
        <v>947</v>
      </c>
      <c r="C5624" s="104" t="s">
        <v>21996</v>
      </c>
      <c r="D5624" s="104" t="s">
        <v>21997</v>
      </c>
      <c r="E5624" s="2">
        <v>1320</v>
      </c>
      <c r="F5624" s="2">
        <v>1320</v>
      </c>
    </row>
    <row r="5625" spans="1:6" x14ac:dyDescent="0.25">
      <c r="A5625" s="104">
        <v>25340</v>
      </c>
      <c r="B5625" s="104" t="s">
        <v>947</v>
      </c>
      <c r="C5625" s="104" t="s">
        <v>1268</v>
      </c>
      <c r="D5625" s="104" t="s">
        <v>1270</v>
      </c>
      <c r="E5625" s="2">
        <v>733343</v>
      </c>
      <c r="F5625" s="2">
        <v>733343</v>
      </c>
    </row>
    <row r="5626" spans="1:6" x14ac:dyDescent="0.25">
      <c r="A5626" s="104">
        <v>25350</v>
      </c>
      <c r="B5626" s="104" t="s">
        <v>947</v>
      </c>
      <c r="C5626" s="104" t="s">
        <v>9624</v>
      </c>
      <c r="D5626" s="104" t="s">
        <v>9626</v>
      </c>
      <c r="E5626" s="2">
        <v>26605</v>
      </c>
      <c r="F5626" s="2">
        <v>26605</v>
      </c>
    </row>
    <row r="5627" spans="1:6" x14ac:dyDescent="0.25">
      <c r="A5627" s="104">
        <v>163360</v>
      </c>
      <c r="B5627" s="104" t="s">
        <v>947</v>
      </c>
      <c r="C5627" s="104" t="s">
        <v>4694</v>
      </c>
      <c r="D5627" s="104" t="s">
        <v>4696</v>
      </c>
      <c r="E5627" s="2">
        <v>94680</v>
      </c>
      <c r="F5627" s="2">
        <v>94680</v>
      </c>
    </row>
    <row r="5628" spans="1:6" x14ac:dyDescent="0.25">
      <c r="A5628" s="104">
        <v>25361</v>
      </c>
      <c r="B5628" s="104" t="s">
        <v>947</v>
      </c>
      <c r="C5628" s="104" t="s">
        <v>6403</v>
      </c>
      <c r="D5628" s="104" t="s">
        <v>6405</v>
      </c>
      <c r="E5628" s="2">
        <v>81103</v>
      </c>
      <c r="F5628" s="2">
        <v>81103</v>
      </c>
    </row>
    <row r="5629" spans="1:6" x14ac:dyDescent="0.25">
      <c r="A5629" s="104">
        <v>25357</v>
      </c>
      <c r="B5629" s="104" t="s">
        <v>947</v>
      </c>
      <c r="C5629" s="104" t="s">
        <v>9093</v>
      </c>
      <c r="D5629" s="104" t="s">
        <v>9095</v>
      </c>
      <c r="E5629" s="2">
        <v>53751</v>
      </c>
      <c r="F5629" s="2">
        <v>53751</v>
      </c>
    </row>
    <row r="5630" spans="1:6" x14ac:dyDescent="0.25">
      <c r="A5630" s="104">
        <v>25344</v>
      </c>
      <c r="B5630" s="104" t="s">
        <v>947</v>
      </c>
      <c r="C5630" s="104" t="s">
        <v>2903</v>
      </c>
      <c r="D5630" s="104" t="s">
        <v>2905</v>
      </c>
      <c r="E5630" s="2">
        <v>249621</v>
      </c>
      <c r="F5630" s="2">
        <v>249621</v>
      </c>
    </row>
    <row r="5631" spans="1:6" x14ac:dyDescent="0.25">
      <c r="A5631" s="104">
        <v>511487</v>
      </c>
      <c r="B5631" s="104" t="s">
        <v>947</v>
      </c>
      <c r="C5631" s="104" t="s">
        <v>13664</v>
      </c>
      <c r="D5631" s="104" t="s">
        <v>13666</v>
      </c>
      <c r="E5631" s="2">
        <v>3183</v>
      </c>
      <c r="F5631" s="2">
        <v>3183</v>
      </c>
    </row>
    <row r="5632" spans="1:6" x14ac:dyDescent="0.25">
      <c r="A5632" s="104">
        <v>450363</v>
      </c>
      <c r="B5632" s="104" t="s">
        <v>947</v>
      </c>
      <c r="C5632" s="104" t="s">
        <v>16346</v>
      </c>
      <c r="D5632" s="104" t="s">
        <v>16348</v>
      </c>
      <c r="E5632" s="2">
        <v>957</v>
      </c>
      <c r="F5632" s="2">
        <v>957</v>
      </c>
    </row>
    <row r="5633" spans="1:6" x14ac:dyDescent="0.25">
      <c r="A5633" s="104">
        <v>25346</v>
      </c>
      <c r="B5633" s="104" t="s">
        <v>947</v>
      </c>
      <c r="C5633" s="104" t="s">
        <v>17299</v>
      </c>
      <c r="D5633" s="104" t="s">
        <v>17300</v>
      </c>
      <c r="E5633" s="2">
        <v>1475</v>
      </c>
      <c r="F5633" s="2">
        <v>1475</v>
      </c>
    </row>
    <row r="5634" spans="1:6" x14ac:dyDescent="0.25">
      <c r="A5634" s="104">
        <v>25351</v>
      </c>
      <c r="B5634" s="104" t="s">
        <v>947</v>
      </c>
      <c r="C5634" s="104" t="s">
        <v>7423</v>
      </c>
      <c r="D5634" s="104" t="s">
        <v>7425</v>
      </c>
      <c r="E5634" s="2">
        <v>33815</v>
      </c>
      <c r="F5634" s="2">
        <v>33815</v>
      </c>
    </row>
    <row r="5635" spans="1:6" x14ac:dyDescent="0.25">
      <c r="A5635" s="104">
        <v>25347</v>
      </c>
      <c r="B5635" s="104" t="s">
        <v>947</v>
      </c>
      <c r="C5635" s="104" t="s">
        <v>12934</v>
      </c>
      <c r="D5635" s="104" t="s">
        <v>12936</v>
      </c>
      <c r="E5635" s="2">
        <v>20909</v>
      </c>
      <c r="F5635" s="2">
        <v>20909</v>
      </c>
    </row>
    <row r="5636" spans="1:6" x14ac:dyDescent="0.25">
      <c r="A5636" s="104">
        <v>25368</v>
      </c>
      <c r="B5636" s="104" t="s">
        <v>947</v>
      </c>
      <c r="C5636" s="104" t="s">
        <v>9900</v>
      </c>
      <c r="D5636" s="104" t="s">
        <v>21998</v>
      </c>
      <c r="E5636" s="2">
        <v>23288</v>
      </c>
      <c r="F5636" s="2">
        <v>23288</v>
      </c>
    </row>
    <row r="5637" spans="1:6" x14ac:dyDescent="0.25">
      <c r="A5637" s="104">
        <v>544719</v>
      </c>
      <c r="B5637" s="104" t="s">
        <v>947</v>
      </c>
      <c r="C5637" s="104" t="s">
        <v>15395</v>
      </c>
      <c r="D5637" s="104" t="s">
        <v>15397</v>
      </c>
      <c r="E5637" s="2">
        <v>6186</v>
      </c>
      <c r="F5637" s="2">
        <v>6186</v>
      </c>
    </row>
    <row r="5638" spans="1:6" x14ac:dyDescent="0.25">
      <c r="A5638" s="104">
        <v>526237</v>
      </c>
      <c r="B5638" s="104" t="s">
        <v>947</v>
      </c>
      <c r="C5638" s="104" t="s">
        <v>18770</v>
      </c>
      <c r="D5638" s="104" t="s">
        <v>18771</v>
      </c>
      <c r="E5638" s="2">
        <v>7159</v>
      </c>
      <c r="F5638" s="2">
        <v>7159</v>
      </c>
    </row>
    <row r="5639" spans="1:6" x14ac:dyDescent="0.25">
      <c r="A5639" s="104">
        <v>23516</v>
      </c>
      <c r="B5639" s="104" t="s">
        <v>947</v>
      </c>
      <c r="C5639" s="104" t="s">
        <v>12913</v>
      </c>
      <c r="D5639" s="104" t="s">
        <v>12915</v>
      </c>
      <c r="E5639" s="2">
        <v>14550</v>
      </c>
      <c r="F5639" s="2">
        <v>14550</v>
      </c>
    </row>
    <row r="5640" spans="1:6" x14ac:dyDescent="0.25">
      <c r="A5640" s="104">
        <v>23513</v>
      </c>
      <c r="B5640" s="104" t="s">
        <v>947</v>
      </c>
      <c r="C5640" s="104" t="s">
        <v>8344</v>
      </c>
      <c r="D5640" s="104" t="s">
        <v>8346</v>
      </c>
      <c r="E5640" s="2">
        <v>49890</v>
      </c>
      <c r="F5640" s="2">
        <v>49890</v>
      </c>
    </row>
    <row r="5641" spans="1:6" x14ac:dyDescent="0.25">
      <c r="A5641" s="104">
        <v>27199</v>
      </c>
      <c r="B5641" s="104" t="s">
        <v>947</v>
      </c>
      <c r="C5641" s="104" t="s">
        <v>2645</v>
      </c>
      <c r="D5641" s="104" t="s">
        <v>2647</v>
      </c>
      <c r="E5641" s="2">
        <v>216517</v>
      </c>
      <c r="F5641" s="2">
        <v>216517</v>
      </c>
    </row>
    <row r="5642" spans="1:6" x14ac:dyDescent="0.25">
      <c r="A5642" s="104">
        <v>27658</v>
      </c>
      <c r="B5642" s="104" t="s">
        <v>947</v>
      </c>
      <c r="C5642" s="104" t="s">
        <v>15708</v>
      </c>
      <c r="D5642" s="104" t="s">
        <v>15710</v>
      </c>
      <c r="E5642" s="2">
        <v>3674</v>
      </c>
      <c r="F5642" s="2">
        <v>3674</v>
      </c>
    </row>
    <row r="5643" spans="1:6" x14ac:dyDescent="0.25">
      <c r="A5643" s="104">
        <v>206013</v>
      </c>
      <c r="B5643" s="104" t="s">
        <v>947</v>
      </c>
      <c r="C5643" s="104" t="s">
        <v>3498</v>
      </c>
      <c r="D5643" s="104" t="s">
        <v>3500</v>
      </c>
      <c r="E5643" s="2">
        <v>106569</v>
      </c>
      <c r="F5643" s="2">
        <v>106569</v>
      </c>
    </row>
    <row r="5644" spans="1:6" x14ac:dyDescent="0.25">
      <c r="A5644" s="104">
        <v>182698</v>
      </c>
      <c r="B5644" s="104" t="s">
        <v>947</v>
      </c>
      <c r="C5644" s="104" t="s">
        <v>8410</v>
      </c>
      <c r="D5644" s="104" t="s">
        <v>8412</v>
      </c>
      <c r="E5644" s="2">
        <v>28320</v>
      </c>
      <c r="F5644" s="2">
        <v>28320</v>
      </c>
    </row>
    <row r="5645" spans="1:6" x14ac:dyDescent="0.25">
      <c r="A5645" s="104">
        <v>505670</v>
      </c>
      <c r="B5645" s="104" t="s">
        <v>947</v>
      </c>
      <c r="C5645" s="104" t="s">
        <v>2126</v>
      </c>
      <c r="D5645" s="104" t="s">
        <v>2128</v>
      </c>
      <c r="E5645" s="2">
        <v>368219</v>
      </c>
      <c r="F5645" s="2">
        <v>368219</v>
      </c>
    </row>
    <row r="5646" spans="1:6" x14ac:dyDescent="0.25">
      <c r="A5646" s="104">
        <v>505671</v>
      </c>
      <c r="B5646" s="104" t="s">
        <v>947</v>
      </c>
      <c r="C5646" s="104" t="s">
        <v>1496</v>
      </c>
      <c r="D5646" s="104" t="s">
        <v>19320</v>
      </c>
      <c r="E5646" s="2">
        <v>330455</v>
      </c>
      <c r="F5646" s="2">
        <v>330455</v>
      </c>
    </row>
    <row r="5647" spans="1:6" x14ac:dyDescent="0.25">
      <c r="A5647" s="104">
        <v>456969</v>
      </c>
      <c r="B5647" s="104" t="s">
        <v>947</v>
      </c>
      <c r="C5647" s="104" t="s">
        <v>12621</v>
      </c>
      <c r="D5647" s="104" t="s">
        <v>12623</v>
      </c>
      <c r="E5647" s="2">
        <v>22405</v>
      </c>
      <c r="F5647" s="2">
        <v>22405</v>
      </c>
    </row>
    <row r="5648" spans="1:6" x14ac:dyDescent="0.25">
      <c r="A5648" s="104">
        <v>24581</v>
      </c>
      <c r="B5648" s="104" t="s">
        <v>947</v>
      </c>
      <c r="C5648" s="104" t="s">
        <v>8035</v>
      </c>
      <c r="D5648" s="104" t="s">
        <v>8037</v>
      </c>
      <c r="E5648" s="2">
        <v>39198</v>
      </c>
      <c r="F5648" s="2">
        <v>39198</v>
      </c>
    </row>
    <row r="5649" spans="1:6" x14ac:dyDescent="0.25">
      <c r="A5649" s="104">
        <v>25113</v>
      </c>
      <c r="B5649" s="104" t="s">
        <v>947</v>
      </c>
      <c r="C5649" s="104" t="s">
        <v>10540</v>
      </c>
      <c r="D5649" s="104" t="s">
        <v>21999</v>
      </c>
      <c r="E5649" s="2">
        <v>10498</v>
      </c>
      <c r="F5649" s="2">
        <v>10498</v>
      </c>
    </row>
    <row r="5650" spans="1:6" x14ac:dyDescent="0.25">
      <c r="A5650" s="104">
        <v>568087</v>
      </c>
      <c r="B5650" s="104" t="s">
        <v>947</v>
      </c>
      <c r="C5650" s="104" t="s">
        <v>11161</v>
      </c>
      <c r="D5650" s="104" t="s">
        <v>11163</v>
      </c>
      <c r="E5650" s="2">
        <v>14829</v>
      </c>
      <c r="F5650" s="2">
        <v>14829</v>
      </c>
    </row>
    <row r="5651" spans="1:6" x14ac:dyDescent="0.25">
      <c r="A5651" s="104">
        <v>23857</v>
      </c>
      <c r="B5651" s="104" t="s">
        <v>947</v>
      </c>
      <c r="C5651" s="104" t="s">
        <v>5944</v>
      </c>
      <c r="D5651" s="104" t="s">
        <v>5946</v>
      </c>
      <c r="E5651" s="2">
        <v>62973</v>
      </c>
      <c r="F5651" s="2">
        <v>62973</v>
      </c>
    </row>
    <row r="5652" spans="1:6" x14ac:dyDescent="0.25">
      <c r="A5652" s="104">
        <v>23878</v>
      </c>
      <c r="B5652" s="104" t="s">
        <v>947</v>
      </c>
      <c r="C5652" s="104" t="s">
        <v>8995</v>
      </c>
      <c r="D5652" s="104" t="s">
        <v>8997</v>
      </c>
      <c r="E5652" s="2">
        <v>50979</v>
      </c>
      <c r="F5652" s="2">
        <v>50979</v>
      </c>
    </row>
    <row r="5653" spans="1:6" x14ac:dyDescent="0.25">
      <c r="A5653" s="104">
        <v>23858</v>
      </c>
      <c r="B5653" s="104" t="s">
        <v>947</v>
      </c>
      <c r="C5653" s="104" t="s">
        <v>2387</v>
      </c>
      <c r="D5653" s="104" t="s">
        <v>21892</v>
      </c>
      <c r="E5653" s="2">
        <v>243979</v>
      </c>
      <c r="F5653" s="2">
        <v>243979</v>
      </c>
    </row>
    <row r="5654" spans="1:6" x14ac:dyDescent="0.25">
      <c r="A5654" s="104">
        <v>721376</v>
      </c>
      <c r="B5654" s="104" t="s">
        <v>947</v>
      </c>
      <c r="C5654" s="104" t="s">
        <v>6268</v>
      </c>
      <c r="D5654" s="104" t="s">
        <v>6270</v>
      </c>
      <c r="E5654" s="2">
        <v>118294</v>
      </c>
      <c r="F5654" s="2">
        <v>118294</v>
      </c>
    </row>
    <row r="5655" spans="1:6" x14ac:dyDescent="0.25">
      <c r="A5655" s="104">
        <v>26213</v>
      </c>
      <c r="B5655" s="104" t="s">
        <v>947</v>
      </c>
      <c r="C5655" s="104" t="s">
        <v>8692</v>
      </c>
      <c r="D5655" s="104" t="s">
        <v>8694</v>
      </c>
      <c r="E5655" s="2">
        <v>16015</v>
      </c>
      <c r="F5655" s="2">
        <v>16015</v>
      </c>
    </row>
    <row r="5656" spans="1:6" x14ac:dyDescent="0.25">
      <c r="A5656" s="104">
        <v>768828</v>
      </c>
      <c r="B5656" s="104" t="s">
        <v>947</v>
      </c>
      <c r="C5656" s="104" t="s">
        <v>15824</v>
      </c>
      <c r="D5656" s="104" t="s">
        <v>15826</v>
      </c>
      <c r="E5656" s="2">
        <v>2765</v>
      </c>
      <c r="F5656" s="2">
        <v>2765</v>
      </c>
    </row>
    <row r="5657" spans="1:6" x14ac:dyDescent="0.25">
      <c r="A5657" s="104">
        <v>22176</v>
      </c>
      <c r="B5657" s="104" t="s">
        <v>947</v>
      </c>
      <c r="C5657" s="104" t="s">
        <v>5597</v>
      </c>
      <c r="D5657" s="104" t="s">
        <v>5599</v>
      </c>
      <c r="E5657" s="2">
        <v>122967</v>
      </c>
      <c r="F5657" s="2">
        <v>122967</v>
      </c>
    </row>
    <row r="5658" spans="1:6" x14ac:dyDescent="0.25">
      <c r="A5658" s="104">
        <v>22182</v>
      </c>
      <c r="B5658" s="104" t="s">
        <v>947</v>
      </c>
      <c r="C5658" s="104" t="s">
        <v>21756</v>
      </c>
      <c r="D5658" s="104" t="s">
        <v>21757</v>
      </c>
      <c r="E5658" s="2">
        <v>3767</v>
      </c>
      <c r="F5658" s="2">
        <v>3767</v>
      </c>
    </row>
    <row r="5659" spans="1:6" x14ac:dyDescent="0.25">
      <c r="A5659" s="104">
        <v>21184</v>
      </c>
      <c r="B5659" s="104" t="s">
        <v>947</v>
      </c>
      <c r="C5659" s="104" t="s">
        <v>4465</v>
      </c>
      <c r="D5659" s="104" t="s">
        <v>4467</v>
      </c>
      <c r="E5659" s="2">
        <v>108406</v>
      </c>
      <c r="F5659" s="2">
        <v>108406</v>
      </c>
    </row>
    <row r="5660" spans="1:6" x14ac:dyDescent="0.25">
      <c r="A5660" s="104">
        <v>446133</v>
      </c>
      <c r="B5660" s="104" t="s">
        <v>947</v>
      </c>
      <c r="C5660" s="104" t="s">
        <v>11436</v>
      </c>
      <c r="D5660" s="104" t="s">
        <v>11438</v>
      </c>
      <c r="E5660" s="2">
        <v>14686</v>
      </c>
      <c r="F5660" s="2">
        <v>14686</v>
      </c>
    </row>
    <row r="5661" spans="1:6" x14ac:dyDescent="0.25">
      <c r="A5661" s="104">
        <v>547855</v>
      </c>
      <c r="B5661" s="104" t="s">
        <v>947</v>
      </c>
      <c r="C5661" s="104" t="s">
        <v>15383</v>
      </c>
      <c r="D5661" s="104" t="s">
        <v>15385</v>
      </c>
      <c r="E5661" s="2">
        <v>5316</v>
      </c>
      <c r="F5661" s="2">
        <v>5316</v>
      </c>
    </row>
    <row r="5662" spans="1:6" x14ac:dyDescent="0.25">
      <c r="A5662" s="104">
        <v>21228</v>
      </c>
      <c r="B5662" s="104" t="s">
        <v>947</v>
      </c>
      <c r="C5662" s="104" t="s">
        <v>1068</v>
      </c>
      <c r="D5662" s="104" t="s">
        <v>1070</v>
      </c>
      <c r="E5662" s="2">
        <v>1476525</v>
      </c>
      <c r="F5662" s="2">
        <v>1476525</v>
      </c>
    </row>
    <row r="5663" spans="1:6" x14ac:dyDescent="0.25">
      <c r="A5663" s="104">
        <v>21227</v>
      </c>
      <c r="B5663" s="104" t="s">
        <v>947</v>
      </c>
      <c r="C5663" s="104" t="s">
        <v>4495</v>
      </c>
      <c r="D5663" s="104" t="s">
        <v>4497</v>
      </c>
      <c r="E5663" s="2">
        <v>187712</v>
      </c>
      <c r="F5663" s="2">
        <v>187712</v>
      </c>
    </row>
    <row r="5664" spans="1:6" x14ac:dyDescent="0.25">
      <c r="A5664" s="104">
        <v>21363</v>
      </c>
      <c r="B5664" s="104" t="s">
        <v>947</v>
      </c>
      <c r="C5664" s="104" t="s">
        <v>12489</v>
      </c>
      <c r="D5664" s="104" t="s">
        <v>12491</v>
      </c>
      <c r="E5664" s="2">
        <v>9688</v>
      </c>
      <c r="F5664" s="2">
        <v>9688</v>
      </c>
    </row>
    <row r="5665" spans="1:6" x14ac:dyDescent="0.25">
      <c r="A5665" s="104">
        <v>21226</v>
      </c>
      <c r="B5665" s="104" t="s">
        <v>947</v>
      </c>
      <c r="C5665" s="104" t="s">
        <v>2258</v>
      </c>
      <c r="D5665" s="104" t="s">
        <v>2260</v>
      </c>
      <c r="E5665" s="2">
        <v>286360</v>
      </c>
      <c r="F5665" s="2">
        <v>286360</v>
      </c>
    </row>
    <row r="5666" spans="1:6" x14ac:dyDescent="0.25">
      <c r="A5666" s="104">
        <v>21060</v>
      </c>
      <c r="B5666" s="104" t="s">
        <v>947</v>
      </c>
      <c r="C5666" s="104" t="s">
        <v>18946</v>
      </c>
      <c r="D5666" s="104" t="s">
        <v>18947</v>
      </c>
      <c r="E5666" s="2">
        <v>34399</v>
      </c>
      <c r="F5666" s="2">
        <v>34399</v>
      </c>
    </row>
    <row r="5667" spans="1:6" x14ac:dyDescent="0.25">
      <c r="A5667" s="104">
        <v>28285</v>
      </c>
      <c r="B5667" s="104" t="s">
        <v>947</v>
      </c>
      <c r="C5667" s="104" t="s">
        <v>10543</v>
      </c>
      <c r="D5667" s="104" t="s">
        <v>10545</v>
      </c>
      <c r="E5667" s="2">
        <v>19517</v>
      </c>
      <c r="F5667" s="2">
        <v>19517</v>
      </c>
    </row>
    <row r="5668" spans="1:6" x14ac:dyDescent="0.25">
      <c r="A5668" s="104">
        <v>26623</v>
      </c>
      <c r="B5668" s="104" t="s">
        <v>947</v>
      </c>
      <c r="C5668" s="104" t="s">
        <v>6953</v>
      </c>
      <c r="D5668" s="104" t="s">
        <v>6955</v>
      </c>
      <c r="E5668" s="2">
        <v>47309</v>
      </c>
      <c r="F5668" s="2">
        <v>47309</v>
      </c>
    </row>
    <row r="5669" spans="1:6" x14ac:dyDescent="0.25">
      <c r="A5669" s="104">
        <v>679710</v>
      </c>
      <c r="B5669" s="104" t="s">
        <v>947</v>
      </c>
      <c r="C5669" s="104" t="s">
        <v>8788</v>
      </c>
      <c r="D5669" s="104" t="s">
        <v>8790</v>
      </c>
      <c r="E5669" s="2">
        <v>24381</v>
      </c>
      <c r="F5669" s="2">
        <v>24381</v>
      </c>
    </row>
    <row r="5670" spans="1:6" x14ac:dyDescent="0.25">
      <c r="A5670" s="104">
        <v>678222</v>
      </c>
      <c r="B5670" s="104" t="s">
        <v>947</v>
      </c>
      <c r="C5670" s="104" t="s">
        <v>15014</v>
      </c>
      <c r="D5670" s="104" t="s">
        <v>15016</v>
      </c>
      <c r="E5670" s="2">
        <v>4215</v>
      </c>
      <c r="F5670" s="2">
        <v>4215</v>
      </c>
    </row>
    <row r="5671" spans="1:6" x14ac:dyDescent="0.25">
      <c r="A5671" s="104">
        <v>25604</v>
      </c>
      <c r="B5671" s="104" t="s">
        <v>947</v>
      </c>
      <c r="C5671" s="104" t="s">
        <v>14201</v>
      </c>
      <c r="D5671" s="104" t="s">
        <v>14203</v>
      </c>
      <c r="E5671" s="2">
        <v>6441</v>
      </c>
      <c r="F5671" s="2">
        <v>6441</v>
      </c>
    </row>
    <row r="5672" spans="1:6" x14ac:dyDescent="0.25">
      <c r="A5672" s="104">
        <v>28358</v>
      </c>
      <c r="B5672" s="104" t="s">
        <v>947</v>
      </c>
      <c r="C5672" s="104" t="s">
        <v>22929</v>
      </c>
      <c r="D5672" s="104" t="s">
        <v>22930</v>
      </c>
      <c r="E5672" s="2">
        <v>2407</v>
      </c>
      <c r="F5672" s="2">
        <v>2407</v>
      </c>
    </row>
    <row r="5673" spans="1:6" x14ac:dyDescent="0.25">
      <c r="A5673" s="104">
        <v>708784</v>
      </c>
      <c r="B5673" s="104" t="s">
        <v>947</v>
      </c>
      <c r="C5673" s="104" t="s">
        <v>16752</v>
      </c>
      <c r="D5673" s="104" t="s">
        <v>16754</v>
      </c>
      <c r="E5673" s="2">
        <v>1548</v>
      </c>
      <c r="F5673" s="2">
        <v>1548</v>
      </c>
    </row>
    <row r="5674" spans="1:6" x14ac:dyDescent="0.25">
      <c r="A5674" s="104">
        <v>761083</v>
      </c>
      <c r="B5674" s="104" t="s">
        <v>947</v>
      </c>
      <c r="C5674" s="104" t="s">
        <v>18490</v>
      </c>
      <c r="D5674" s="104" t="s">
        <v>22931</v>
      </c>
      <c r="E5674" s="2">
        <v>325</v>
      </c>
      <c r="F5674" s="2">
        <v>325</v>
      </c>
    </row>
    <row r="5675" spans="1:6" x14ac:dyDescent="0.25">
      <c r="A5675" s="104">
        <v>884744</v>
      </c>
      <c r="B5675" s="104" t="s">
        <v>947</v>
      </c>
      <c r="C5675" s="104" t="s">
        <v>22932</v>
      </c>
      <c r="D5675" s="104" t="s">
        <v>22933</v>
      </c>
      <c r="E5675" s="2">
        <v>333</v>
      </c>
      <c r="F5675" s="2">
        <v>333</v>
      </c>
    </row>
    <row r="5676" spans="1:6" x14ac:dyDescent="0.25">
      <c r="A5676" s="104">
        <v>20337</v>
      </c>
      <c r="B5676" s="104" t="s">
        <v>947</v>
      </c>
      <c r="C5676" s="104" t="s">
        <v>9908</v>
      </c>
      <c r="D5676" s="104" t="s">
        <v>21619</v>
      </c>
      <c r="E5676" s="2">
        <v>18887</v>
      </c>
      <c r="F5676" s="2">
        <v>18887</v>
      </c>
    </row>
    <row r="5677" spans="1:6" x14ac:dyDescent="0.25">
      <c r="A5677" s="104">
        <v>26689</v>
      </c>
      <c r="B5677" s="104" t="s">
        <v>947</v>
      </c>
      <c r="C5677" s="104" t="s">
        <v>13548</v>
      </c>
      <c r="D5677" s="104" t="s">
        <v>22145</v>
      </c>
      <c r="E5677" s="2">
        <v>7087</v>
      </c>
      <c r="F5677" s="2">
        <v>7087</v>
      </c>
    </row>
    <row r="5678" spans="1:6" x14ac:dyDescent="0.25">
      <c r="A5678" s="104">
        <v>843974</v>
      </c>
      <c r="B5678" s="104" t="s">
        <v>947</v>
      </c>
      <c r="C5678" s="104" t="s">
        <v>22069</v>
      </c>
      <c r="D5678" s="104" t="s">
        <v>22070</v>
      </c>
      <c r="E5678" s="2">
        <v>12269</v>
      </c>
      <c r="F5678" s="2">
        <v>12269</v>
      </c>
    </row>
    <row r="5679" spans="1:6" x14ac:dyDescent="0.25">
      <c r="A5679" s="104">
        <v>27286</v>
      </c>
      <c r="B5679" s="104" t="s">
        <v>947</v>
      </c>
      <c r="C5679" s="104" t="s">
        <v>15877</v>
      </c>
      <c r="D5679" s="104" t="s">
        <v>15879</v>
      </c>
      <c r="E5679" s="2">
        <v>5537</v>
      </c>
      <c r="F5679" s="2">
        <v>5537</v>
      </c>
    </row>
    <row r="5680" spans="1:6" x14ac:dyDescent="0.25">
      <c r="A5680" s="104">
        <v>25086</v>
      </c>
      <c r="B5680" s="104" t="s">
        <v>947</v>
      </c>
      <c r="C5680" s="104" t="s">
        <v>9051</v>
      </c>
      <c r="D5680" s="104" t="s">
        <v>22000</v>
      </c>
      <c r="E5680" s="2">
        <v>17561</v>
      </c>
      <c r="F5680" s="2">
        <v>17561</v>
      </c>
    </row>
    <row r="5681" spans="1:6" x14ac:dyDescent="0.25">
      <c r="A5681" s="104">
        <v>22800</v>
      </c>
      <c r="B5681" s="104" t="s">
        <v>947</v>
      </c>
      <c r="C5681" s="104" t="s">
        <v>16047</v>
      </c>
      <c r="D5681" s="104" t="s">
        <v>16049</v>
      </c>
      <c r="E5681" s="2">
        <v>932</v>
      </c>
      <c r="F5681" s="2">
        <v>932</v>
      </c>
    </row>
    <row r="5682" spans="1:6" x14ac:dyDescent="0.25">
      <c r="A5682" s="104">
        <v>27161</v>
      </c>
      <c r="B5682" s="104" t="s">
        <v>947</v>
      </c>
      <c r="C5682" s="104" t="s">
        <v>11729</v>
      </c>
      <c r="D5682" s="104" t="s">
        <v>11731</v>
      </c>
      <c r="E5682" s="2">
        <v>12914</v>
      </c>
      <c r="F5682" s="2">
        <v>12914</v>
      </c>
    </row>
    <row r="5683" spans="1:6" x14ac:dyDescent="0.25">
      <c r="A5683" s="104">
        <v>19623</v>
      </c>
      <c r="B5683" s="104" t="s">
        <v>947</v>
      </c>
      <c r="C5683" s="104" t="s">
        <v>9528</v>
      </c>
      <c r="D5683" s="104" t="s">
        <v>9530</v>
      </c>
      <c r="E5683" s="2">
        <v>35172</v>
      </c>
      <c r="F5683" s="2">
        <v>35172</v>
      </c>
    </row>
    <row r="5684" spans="1:6" x14ac:dyDescent="0.25">
      <c r="A5684" s="104">
        <v>21220</v>
      </c>
      <c r="B5684" s="104" t="s">
        <v>947</v>
      </c>
      <c r="C5684" s="104" t="s">
        <v>8557</v>
      </c>
      <c r="D5684" s="104" t="s">
        <v>8559</v>
      </c>
      <c r="E5684" s="2">
        <v>24547</v>
      </c>
      <c r="F5684" s="2">
        <v>24547</v>
      </c>
    </row>
    <row r="5685" spans="1:6" x14ac:dyDescent="0.25">
      <c r="A5685" s="104">
        <v>26348</v>
      </c>
      <c r="B5685" s="104" t="s">
        <v>947</v>
      </c>
      <c r="C5685" s="104" t="s">
        <v>11101</v>
      </c>
      <c r="D5685" s="104" t="s">
        <v>11103</v>
      </c>
      <c r="E5685" s="2">
        <v>24375</v>
      </c>
      <c r="F5685" s="2">
        <v>24375</v>
      </c>
    </row>
    <row r="5686" spans="1:6" x14ac:dyDescent="0.25">
      <c r="A5686" s="104">
        <v>28503</v>
      </c>
      <c r="B5686" s="104" t="s">
        <v>947</v>
      </c>
      <c r="C5686" s="104" t="s">
        <v>10594</v>
      </c>
      <c r="D5686" s="104" t="s">
        <v>10596</v>
      </c>
      <c r="E5686" s="2">
        <v>21469</v>
      </c>
      <c r="F5686" s="2">
        <v>21469</v>
      </c>
    </row>
    <row r="5687" spans="1:6" x14ac:dyDescent="0.25">
      <c r="A5687" s="104">
        <v>28500</v>
      </c>
      <c r="B5687" s="104" t="s">
        <v>947</v>
      </c>
      <c r="C5687" s="104" t="s">
        <v>6421</v>
      </c>
      <c r="D5687" s="104" t="s">
        <v>6423</v>
      </c>
      <c r="E5687" s="2">
        <v>31410</v>
      </c>
      <c r="F5687" s="2">
        <v>31410</v>
      </c>
    </row>
    <row r="5688" spans="1:6" x14ac:dyDescent="0.25">
      <c r="A5688" s="104">
        <v>27904</v>
      </c>
      <c r="B5688" s="104" t="s">
        <v>947</v>
      </c>
      <c r="C5688" s="104" t="s">
        <v>3982</v>
      </c>
      <c r="D5688" s="104" t="s">
        <v>3984</v>
      </c>
      <c r="E5688" s="2">
        <v>114068</v>
      </c>
      <c r="F5688" s="2">
        <v>114068</v>
      </c>
    </row>
    <row r="5689" spans="1:6" x14ac:dyDescent="0.25">
      <c r="A5689" s="104">
        <v>736629</v>
      </c>
      <c r="B5689" s="104" t="s">
        <v>947</v>
      </c>
      <c r="C5689" s="104" t="s">
        <v>22188</v>
      </c>
      <c r="D5689" s="104" t="s">
        <v>22189</v>
      </c>
      <c r="E5689" s="2">
        <v>3166</v>
      </c>
      <c r="F5689" s="2">
        <v>3166</v>
      </c>
    </row>
    <row r="5690" spans="1:6" x14ac:dyDescent="0.25">
      <c r="A5690" s="104">
        <v>27911</v>
      </c>
      <c r="B5690" s="104" t="s">
        <v>947</v>
      </c>
      <c r="C5690" s="104" t="s">
        <v>13697</v>
      </c>
      <c r="D5690" s="104" t="s">
        <v>13699</v>
      </c>
      <c r="E5690" s="2">
        <v>4580</v>
      </c>
      <c r="F5690" s="2">
        <v>4580</v>
      </c>
    </row>
    <row r="5691" spans="1:6" x14ac:dyDescent="0.25">
      <c r="A5691" s="104">
        <v>25180</v>
      </c>
      <c r="B5691" s="104" t="s">
        <v>947</v>
      </c>
      <c r="C5691" s="104" t="s">
        <v>4976</v>
      </c>
      <c r="D5691" s="104" t="s">
        <v>4978</v>
      </c>
      <c r="E5691" s="2">
        <v>79253</v>
      </c>
      <c r="F5691" s="2">
        <v>79253</v>
      </c>
    </row>
    <row r="5692" spans="1:6" x14ac:dyDescent="0.25">
      <c r="A5692" s="104">
        <v>824336</v>
      </c>
      <c r="B5692" s="104" t="s">
        <v>947</v>
      </c>
      <c r="C5692" s="104" t="s">
        <v>21803</v>
      </c>
      <c r="D5692" s="104" t="s">
        <v>21804</v>
      </c>
      <c r="E5692" s="2">
        <v>1265</v>
      </c>
      <c r="F5692" s="2">
        <v>1265</v>
      </c>
    </row>
    <row r="5693" spans="1:6" x14ac:dyDescent="0.25">
      <c r="A5693" s="104">
        <v>19879</v>
      </c>
      <c r="B5693" s="104" t="s">
        <v>947</v>
      </c>
      <c r="C5693" s="104" t="s">
        <v>4183</v>
      </c>
      <c r="D5693" s="104" t="s">
        <v>4185</v>
      </c>
      <c r="E5693" s="2">
        <v>81599</v>
      </c>
      <c r="F5693" s="2">
        <v>81599</v>
      </c>
    </row>
    <row r="5694" spans="1:6" x14ac:dyDescent="0.25">
      <c r="A5694" s="104">
        <v>19775</v>
      </c>
      <c r="B5694" s="104" t="s">
        <v>947</v>
      </c>
      <c r="C5694" s="104" t="s">
        <v>4282</v>
      </c>
      <c r="D5694" s="104" t="s">
        <v>4284</v>
      </c>
      <c r="E5694" s="2">
        <v>159908</v>
      </c>
      <c r="F5694" s="2">
        <v>159908</v>
      </c>
    </row>
    <row r="5695" spans="1:6" x14ac:dyDescent="0.25">
      <c r="A5695" s="104">
        <v>26728</v>
      </c>
      <c r="B5695" s="104" t="s">
        <v>947</v>
      </c>
      <c r="C5695" s="104" t="s">
        <v>3169</v>
      </c>
      <c r="D5695" s="104" t="s">
        <v>3171</v>
      </c>
      <c r="E5695" s="2">
        <v>216455</v>
      </c>
      <c r="F5695" s="2">
        <v>216455</v>
      </c>
    </row>
    <row r="5696" spans="1:6" x14ac:dyDescent="0.25">
      <c r="A5696" s="104">
        <v>26722</v>
      </c>
      <c r="B5696" s="104" t="s">
        <v>947</v>
      </c>
      <c r="C5696" s="104" t="s">
        <v>10795</v>
      </c>
      <c r="D5696" s="104" t="s">
        <v>10797</v>
      </c>
      <c r="E5696" s="2">
        <v>6415</v>
      </c>
      <c r="F5696" s="2">
        <v>6415</v>
      </c>
    </row>
    <row r="5697" spans="1:6" x14ac:dyDescent="0.25">
      <c r="A5697" s="104">
        <v>26723</v>
      </c>
      <c r="B5697" s="104" t="s">
        <v>947</v>
      </c>
      <c r="C5697" s="104" t="s">
        <v>15732</v>
      </c>
      <c r="D5697" s="104" t="s">
        <v>15734</v>
      </c>
      <c r="E5697" s="2">
        <v>2876</v>
      </c>
      <c r="F5697" s="2">
        <v>2876</v>
      </c>
    </row>
    <row r="5698" spans="1:6" x14ac:dyDescent="0.25">
      <c r="A5698" s="104">
        <v>222211</v>
      </c>
      <c r="B5698" s="104" t="s">
        <v>947</v>
      </c>
      <c r="C5698" s="104" t="s">
        <v>14042</v>
      </c>
      <c r="D5698" s="104" t="s">
        <v>14044</v>
      </c>
      <c r="E5698" s="2">
        <v>11650</v>
      </c>
      <c r="F5698" s="2">
        <v>11650</v>
      </c>
    </row>
    <row r="5699" spans="1:6" x14ac:dyDescent="0.25">
      <c r="A5699" s="104">
        <v>26724</v>
      </c>
      <c r="B5699" s="104" t="s">
        <v>947</v>
      </c>
      <c r="C5699" s="104" t="s">
        <v>5825</v>
      </c>
      <c r="D5699" s="104" t="s">
        <v>5827</v>
      </c>
      <c r="E5699" s="2">
        <v>50620</v>
      </c>
      <c r="F5699" s="2">
        <v>50620</v>
      </c>
    </row>
    <row r="5700" spans="1:6" x14ac:dyDescent="0.25">
      <c r="A5700" s="104">
        <v>693934</v>
      </c>
      <c r="B5700" s="104" t="s">
        <v>947</v>
      </c>
      <c r="C5700" s="104" t="s">
        <v>6902</v>
      </c>
      <c r="D5700" s="104" t="s">
        <v>6904</v>
      </c>
      <c r="E5700" s="2">
        <v>88585</v>
      </c>
      <c r="F5700" s="2">
        <v>88585</v>
      </c>
    </row>
    <row r="5701" spans="1:6" x14ac:dyDescent="0.25">
      <c r="A5701" s="104">
        <v>27672</v>
      </c>
      <c r="B5701" s="104" t="s">
        <v>947</v>
      </c>
      <c r="C5701" s="104" t="s">
        <v>4886</v>
      </c>
      <c r="D5701" s="104" t="s">
        <v>4888</v>
      </c>
      <c r="E5701" s="2">
        <v>72116</v>
      </c>
      <c r="F5701" s="2">
        <v>72116</v>
      </c>
    </row>
    <row r="5702" spans="1:6" x14ac:dyDescent="0.25">
      <c r="A5702" s="104">
        <v>21062</v>
      </c>
      <c r="B5702" s="104" t="s">
        <v>947</v>
      </c>
      <c r="C5702" s="104" t="s">
        <v>8776</v>
      </c>
      <c r="D5702" s="104" t="s">
        <v>21685</v>
      </c>
      <c r="E5702" s="2">
        <v>31578</v>
      </c>
      <c r="F5702" s="2">
        <v>31578</v>
      </c>
    </row>
    <row r="5703" spans="1:6" x14ac:dyDescent="0.25">
      <c r="A5703" s="104">
        <v>26090</v>
      </c>
      <c r="B5703" s="104" t="s">
        <v>947</v>
      </c>
      <c r="C5703" s="104" t="s">
        <v>5114</v>
      </c>
      <c r="D5703" s="104" t="s">
        <v>5116</v>
      </c>
      <c r="E5703" s="2">
        <v>107532</v>
      </c>
      <c r="F5703" s="2">
        <v>107532</v>
      </c>
    </row>
    <row r="5704" spans="1:6" x14ac:dyDescent="0.25">
      <c r="A5704" s="104">
        <v>26093</v>
      </c>
      <c r="B5704" s="104" t="s">
        <v>947</v>
      </c>
      <c r="C5704" s="104" t="s">
        <v>13060</v>
      </c>
      <c r="D5704" s="104" t="s">
        <v>13062</v>
      </c>
      <c r="E5704" s="2">
        <v>10392</v>
      </c>
      <c r="F5704" s="2">
        <v>10392</v>
      </c>
    </row>
    <row r="5705" spans="1:6" x14ac:dyDescent="0.25">
      <c r="A5705" s="104">
        <v>848813</v>
      </c>
      <c r="B5705" s="104" t="s">
        <v>947</v>
      </c>
      <c r="C5705" s="104" t="s">
        <v>22071</v>
      </c>
      <c r="D5705" s="104" t="s">
        <v>22072</v>
      </c>
      <c r="E5705" s="2">
        <v>131469</v>
      </c>
      <c r="F5705" s="2">
        <v>131469</v>
      </c>
    </row>
    <row r="5706" spans="1:6" x14ac:dyDescent="0.25">
      <c r="A5706" s="104">
        <v>26077</v>
      </c>
      <c r="B5706" s="104" t="s">
        <v>947</v>
      </c>
      <c r="C5706" s="104" t="s">
        <v>1694</v>
      </c>
      <c r="D5706" s="104" t="s">
        <v>1696</v>
      </c>
      <c r="E5706" s="2">
        <v>427859</v>
      </c>
      <c r="F5706" s="2">
        <v>427859</v>
      </c>
    </row>
    <row r="5707" spans="1:6" x14ac:dyDescent="0.25">
      <c r="A5707" s="104">
        <v>26079</v>
      </c>
      <c r="B5707" s="104" t="s">
        <v>947</v>
      </c>
      <c r="C5707" s="104" t="s">
        <v>10513</v>
      </c>
      <c r="D5707" s="104" t="s">
        <v>10515</v>
      </c>
      <c r="E5707" s="2">
        <v>10652</v>
      </c>
      <c r="F5707" s="2">
        <v>10652</v>
      </c>
    </row>
    <row r="5708" spans="1:6" x14ac:dyDescent="0.25">
      <c r="A5708" s="104">
        <v>26074</v>
      </c>
      <c r="B5708" s="104" t="s">
        <v>947</v>
      </c>
      <c r="C5708" s="104" t="s">
        <v>9968</v>
      </c>
      <c r="D5708" s="104" t="s">
        <v>9970</v>
      </c>
      <c r="E5708" s="2">
        <v>18811</v>
      </c>
      <c r="F5708" s="2">
        <v>18811</v>
      </c>
    </row>
    <row r="5709" spans="1:6" x14ac:dyDescent="0.25">
      <c r="A5709" s="104">
        <v>21881</v>
      </c>
      <c r="B5709" s="104" t="s">
        <v>947</v>
      </c>
      <c r="C5709" s="104" t="s">
        <v>8215</v>
      </c>
      <c r="D5709" s="104" t="s">
        <v>8217</v>
      </c>
      <c r="E5709" s="2">
        <v>29686</v>
      </c>
      <c r="F5709" s="2">
        <v>29686</v>
      </c>
    </row>
    <row r="5710" spans="1:6" x14ac:dyDescent="0.25">
      <c r="A5710" s="104">
        <v>19855</v>
      </c>
      <c r="B5710" s="104" t="s">
        <v>947</v>
      </c>
      <c r="C5710" s="104" t="s">
        <v>15616</v>
      </c>
      <c r="D5710" s="104" t="s">
        <v>15618</v>
      </c>
      <c r="E5710" s="2">
        <v>11093</v>
      </c>
      <c r="F5710" s="2">
        <v>11093</v>
      </c>
    </row>
    <row r="5711" spans="1:6" x14ac:dyDescent="0.25">
      <c r="A5711" s="104">
        <v>21454</v>
      </c>
      <c r="B5711" s="104" t="s">
        <v>947</v>
      </c>
      <c r="C5711" s="104" t="s">
        <v>8380</v>
      </c>
      <c r="D5711" s="104" t="s">
        <v>8382</v>
      </c>
      <c r="E5711" s="2">
        <v>26090</v>
      </c>
      <c r="F5711" s="2">
        <v>26090</v>
      </c>
    </row>
    <row r="5712" spans="1:6" x14ac:dyDescent="0.25">
      <c r="A5712" s="104">
        <v>21064</v>
      </c>
      <c r="B5712" s="104" t="s">
        <v>947</v>
      </c>
      <c r="C5712" s="104" t="s">
        <v>13331</v>
      </c>
      <c r="D5712" s="104" t="s">
        <v>13333</v>
      </c>
      <c r="E5712" s="2">
        <v>6067</v>
      </c>
      <c r="F5712" s="2">
        <v>6067</v>
      </c>
    </row>
    <row r="5713" spans="1:6" x14ac:dyDescent="0.25">
      <c r="A5713" s="104">
        <v>456296</v>
      </c>
      <c r="B5713" s="104" t="s">
        <v>947</v>
      </c>
      <c r="C5713" s="104" t="s">
        <v>22937</v>
      </c>
      <c r="D5713" s="104" t="s">
        <v>22938</v>
      </c>
      <c r="E5713" s="2">
        <v>3468</v>
      </c>
      <c r="F5713" s="2">
        <v>3468</v>
      </c>
    </row>
    <row r="5714" spans="1:6" x14ac:dyDescent="0.25">
      <c r="A5714" s="104">
        <v>452235</v>
      </c>
      <c r="B5714" s="104" t="s">
        <v>947</v>
      </c>
      <c r="C5714" s="104" t="s">
        <v>1814</v>
      </c>
      <c r="D5714" s="104" t="s">
        <v>1816</v>
      </c>
      <c r="E5714" s="2">
        <v>252093</v>
      </c>
      <c r="F5714" s="2">
        <v>252093</v>
      </c>
    </row>
    <row r="5715" spans="1:6" x14ac:dyDescent="0.25">
      <c r="A5715" s="104">
        <v>20410</v>
      </c>
      <c r="B5715" s="104" t="s">
        <v>947</v>
      </c>
      <c r="C5715" s="104" t="s">
        <v>7441</v>
      </c>
      <c r="D5715" s="104" t="s">
        <v>7443</v>
      </c>
      <c r="E5715" s="2">
        <v>17101</v>
      </c>
      <c r="F5715" s="2">
        <v>17101</v>
      </c>
    </row>
    <row r="5716" spans="1:6" x14ac:dyDescent="0.25">
      <c r="A5716" s="104">
        <v>21066</v>
      </c>
      <c r="B5716" s="104" t="s">
        <v>947</v>
      </c>
      <c r="C5716" s="104" t="s">
        <v>13118</v>
      </c>
      <c r="D5716" s="104" t="s">
        <v>13120</v>
      </c>
      <c r="E5716" s="2">
        <v>12768</v>
      </c>
      <c r="F5716" s="2">
        <v>12768</v>
      </c>
    </row>
    <row r="5717" spans="1:6" x14ac:dyDescent="0.25">
      <c r="A5717" s="104">
        <v>159007</v>
      </c>
      <c r="B5717" s="104" t="s">
        <v>947</v>
      </c>
      <c r="C5717" s="104" t="s">
        <v>6391</v>
      </c>
      <c r="D5717" s="104" t="s">
        <v>6393</v>
      </c>
      <c r="E5717" s="2">
        <v>74149</v>
      </c>
      <c r="F5717" s="2">
        <v>74149</v>
      </c>
    </row>
    <row r="5718" spans="1:6" x14ac:dyDescent="0.25">
      <c r="A5718" s="104">
        <v>21067</v>
      </c>
      <c r="B5718" s="104" t="s">
        <v>947</v>
      </c>
      <c r="C5718" s="104" t="s">
        <v>11023</v>
      </c>
      <c r="D5718" s="104" t="s">
        <v>11025</v>
      </c>
      <c r="E5718" s="2">
        <v>48420</v>
      </c>
      <c r="F5718" s="2">
        <v>48420</v>
      </c>
    </row>
    <row r="5719" spans="1:6" x14ac:dyDescent="0.25">
      <c r="A5719" s="104">
        <v>21068</v>
      </c>
      <c r="B5719" s="104" t="s">
        <v>947</v>
      </c>
      <c r="C5719" s="104" t="s">
        <v>13748</v>
      </c>
      <c r="D5719" s="104" t="s">
        <v>13750</v>
      </c>
      <c r="E5719" s="2">
        <v>4745</v>
      </c>
      <c r="F5719" s="2">
        <v>4745</v>
      </c>
    </row>
    <row r="5720" spans="1:6" x14ac:dyDescent="0.25">
      <c r="A5720" s="104">
        <v>22293</v>
      </c>
      <c r="B5720" s="104" t="s">
        <v>947</v>
      </c>
      <c r="C5720" s="104" t="s">
        <v>12201</v>
      </c>
      <c r="D5720" s="104" t="s">
        <v>12203</v>
      </c>
      <c r="E5720" s="2">
        <v>14141</v>
      </c>
      <c r="F5720" s="2">
        <v>14141</v>
      </c>
    </row>
    <row r="5721" spans="1:6" x14ac:dyDescent="0.25">
      <c r="A5721" s="104">
        <v>22298</v>
      </c>
      <c r="B5721" s="104" t="s">
        <v>947</v>
      </c>
      <c r="C5721" s="104" t="s">
        <v>10153</v>
      </c>
      <c r="D5721" s="104" t="s">
        <v>10155</v>
      </c>
      <c r="E5721" s="2">
        <v>22242</v>
      </c>
      <c r="F5721" s="2">
        <v>22242</v>
      </c>
    </row>
    <row r="5722" spans="1:6" x14ac:dyDescent="0.25">
      <c r="A5722" s="104">
        <v>22289</v>
      </c>
      <c r="B5722" s="104" t="s">
        <v>947</v>
      </c>
      <c r="C5722" s="104" t="s">
        <v>4357</v>
      </c>
      <c r="D5722" s="104" t="s">
        <v>4359</v>
      </c>
      <c r="E5722" s="2">
        <v>115622</v>
      </c>
      <c r="F5722" s="2">
        <v>115622</v>
      </c>
    </row>
    <row r="5723" spans="1:6" x14ac:dyDescent="0.25">
      <c r="A5723" s="104">
        <v>857242</v>
      </c>
      <c r="B5723" s="104" t="s">
        <v>947</v>
      </c>
      <c r="C5723" s="104" t="s">
        <v>22001</v>
      </c>
      <c r="D5723" s="104" t="s">
        <v>22002</v>
      </c>
      <c r="E5723" s="2">
        <v>56604</v>
      </c>
      <c r="F5723" s="2">
        <v>56604</v>
      </c>
    </row>
    <row r="5724" spans="1:6" x14ac:dyDescent="0.25">
      <c r="A5724" s="104">
        <v>19677</v>
      </c>
      <c r="B5724" s="104" t="s">
        <v>947</v>
      </c>
      <c r="C5724" s="104" t="s">
        <v>2405</v>
      </c>
      <c r="D5724" s="104" t="s">
        <v>2407</v>
      </c>
      <c r="E5724" s="2">
        <v>337317</v>
      </c>
      <c r="F5724" s="2">
        <v>337317</v>
      </c>
    </row>
    <row r="5725" spans="1:6" x14ac:dyDescent="0.25">
      <c r="A5725" s="104">
        <v>28215</v>
      </c>
      <c r="B5725" s="104" t="s">
        <v>947</v>
      </c>
      <c r="C5725" s="104" t="s">
        <v>6663</v>
      </c>
      <c r="D5725" s="104" t="s">
        <v>6665</v>
      </c>
      <c r="E5725" s="2">
        <v>37802</v>
      </c>
      <c r="F5725" s="2">
        <v>37802</v>
      </c>
    </row>
    <row r="5726" spans="1:6" x14ac:dyDescent="0.25">
      <c r="A5726" s="104">
        <v>28228</v>
      </c>
      <c r="B5726" s="104" t="s">
        <v>947</v>
      </c>
      <c r="C5726" s="104" t="s">
        <v>6908</v>
      </c>
      <c r="D5726" s="104" t="s">
        <v>6910</v>
      </c>
      <c r="E5726" s="2">
        <v>30918</v>
      </c>
      <c r="F5726" s="2">
        <v>30918</v>
      </c>
    </row>
    <row r="5727" spans="1:6" x14ac:dyDescent="0.25">
      <c r="A5727" s="104">
        <v>26954</v>
      </c>
      <c r="B5727" s="104" t="s">
        <v>947</v>
      </c>
      <c r="C5727" s="104" t="s">
        <v>6490</v>
      </c>
      <c r="D5727" s="104" t="s">
        <v>6492</v>
      </c>
      <c r="E5727" s="2">
        <v>43238</v>
      </c>
      <c r="F5727" s="2">
        <v>43238</v>
      </c>
    </row>
    <row r="5728" spans="1:6" x14ac:dyDescent="0.25">
      <c r="A5728" s="104">
        <v>529764</v>
      </c>
      <c r="B5728" s="104" t="s">
        <v>947</v>
      </c>
      <c r="C5728" s="104" t="s">
        <v>14539</v>
      </c>
      <c r="D5728" s="104" t="s">
        <v>14541</v>
      </c>
      <c r="E5728" s="2">
        <v>8021</v>
      </c>
      <c r="F5728" s="2">
        <v>8021</v>
      </c>
    </row>
    <row r="5729" spans="1:6" x14ac:dyDescent="0.25">
      <c r="A5729" s="104">
        <v>21954</v>
      </c>
      <c r="B5729" s="104" t="s">
        <v>947</v>
      </c>
      <c r="C5729" s="104" t="s">
        <v>15308</v>
      </c>
      <c r="D5729" s="104" t="s">
        <v>15310</v>
      </c>
      <c r="E5729" s="2">
        <v>0</v>
      </c>
      <c r="F5729" s="2">
        <v>0</v>
      </c>
    </row>
    <row r="5730" spans="1:6" x14ac:dyDescent="0.25">
      <c r="A5730" s="104">
        <v>735663</v>
      </c>
      <c r="B5730" s="104" t="s">
        <v>947</v>
      </c>
      <c r="C5730" s="104" t="s">
        <v>14189</v>
      </c>
      <c r="D5730" s="104" t="s">
        <v>14191</v>
      </c>
      <c r="E5730" s="2">
        <v>14814</v>
      </c>
      <c r="F5730" s="2">
        <v>14814</v>
      </c>
    </row>
    <row r="5731" spans="1:6" x14ac:dyDescent="0.25">
      <c r="A5731" s="104">
        <v>22779</v>
      </c>
      <c r="B5731" s="104" t="s">
        <v>947</v>
      </c>
      <c r="C5731" s="104" t="s">
        <v>4534</v>
      </c>
      <c r="D5731" s="104" t="s">
        <v>4536</v>
      </c>
      <c r="E5731" s="2">
        <v>84807</v>
      </c>
      <c r="F5731" s="2">
        <v>84807</v>
      </c>
    </row>
    <row r="5732" spans="1:6" x14ac:dyDescent="0.25">
      <c r="A5732" s="104">
        <v>20653</v>
      </c>
      <c r="B5732" s="104" t="s">
        <v>947</v>
      </c>
      <c r="C5732" s="104" t="s">
        <v>6151</v>
      </c>
      <c r="D5732" s="104" t="s">
        <v>6153</v>
      </c>
      <c r="E5732" s="2">
        <v>64154</v>
      </c>
      <c r="F5732" s="2">
        <v>64154</v>
      </c>
    </row>
    <row r="5733" spans="1:6" x14ac:dyDescent="0.25">
      <c r="A5733" s="104">
        <v>489721</v>
      </c>
      <c r="B5733" s="104" t="s">
        <v>947</v>
      </c>
      <c r="C5733" s="104" t="s">
        <v>5932</v>
      </c>
      <c r="D5733" s="104" t="s">
        <v>5934</v>
      </c>
      <c r="E5733" s="2">
        <v>24212</v>
      </c>
      <c r="F5733" s="2">
        <v>24212</v>
      </c>
    </row>
    <row r="5734" spans="1:6" x14ac:dyDescent="0.25">
      <c r="A5734" s="104">
        <v>20571</v>
      </c>
      <c r="B5734" s="104" t="s">
        <v>947</v>
      </c>
      <c r="C5734" s="104" t="s">
        <v>8134</v>
      </c>
      <c r="D5734" s="104" t="s">
        <v>8136</v>
      </c>
      <c r="E5734" s="2">
        <v>21855</v>
      </c>
      <c r="F5734" s="2">
        <v>21855</v>
      </c>
    </row>
    <row r="5735" spans="1:6" x14ac:dyDescent="0.25">
      <c r="A5735" s="104">
        <v>28198</v>
      </c>
      <c r="B5735" s="104" t="s">
        <v>947</v>
      </c>
      <c r="C5735" s="104" t="s">
        <v>5828</v>
      </c>
      <c r="D5735" s="104" t="s">
        <v>5830</v>
      </c>
      <c r="E5735" s="2">
        <v>54994</v>
      </c>
      <c r="F5735" s="2">
        <v>54994</v>
      </c>
    </row>
    <row r="5736" spans="1:6" x14ac:dyDescent="0.25">
      <c r="A5736" s="104">
        <v>22733</v>
      </c>
      <c r="B5736" s="104" t="s">
        <v>947</v>
      </c>
      <c r="C5736" s="104" t="s">
        <v>15341</v>
      </c>
      <c r="D5736" s="104" t="s">
        <v>15343</v>
      </c>
      <c r="E5736" s="2">
        <v>6116</v>
      </c>
      <c r="F5736" s="2">
        <v>6116</v>
      </c>
    </row>
    <row r="5737" spans="1:6" x14ac:dyDescent="0.25">
      <c r="A5737" s="104">
        <v>26370</v>
      </c>
      <c r="B5737" s="104" t="s">
        <v>947</v>
      </c>
      <c r="C5737" s="104" t="s">
        <v>13568</v>
      </c>
      <c r="D5737" s="104" t="s">
        <v>13570</v>
      </c>
      <c r="E5737" s="2">
        <v>6671</v>
      </c>
      <c r="F5737" s="2">
        <v>6671</v>
      </c>
    </row>
    <row r="5738" spans="1:6" x14ac:dyDescent="0.25">
      <c r="A5738" s="104">
        <v>21633</v>
      </c>
      <c r="B5738" s="104" t="s">
        <v>947</v>
      </c>
      <c r="C5738" s="104" t="s">
        <v>8203</v>
      </c>
      <c r="D5738" s="104" t="s">
        <v>8205</v>
      </c>
      <c r="E5738" s="2">
        <v>38254</v>
      </c>
      <c r="F5738" s="2">
        <v>38254</v>
      </c>
    </row>
    <row r="5739" spans="1:6" x14ac:dyDescent="0.25">
      <c r="A5739" s="104">
        <v>22108</v>
      </c>
      <c r="B5739" s="104" t="s">
        <v>947</v>
      </c>
      <c r="C5739" s="104" t="s">
        <v>13799</v>
      </c>
      <c r="D5739" s="104" t="s">
        <v>13801</v>
      </c>
      <c r="E5739" s="2">
        <v>12673</v>
      </c>
      <c r="F5739" s="2">
        <v>12673</v>
      </c>
    </row>
    <row r="5740" spans="1:6" x14ac:dyDescent="0.25">
      <c r="A5740" s="104">
        <v>24000</v>
      </c>
      <c r="B5740" s="104" t="s">
        <v>947</v>
      </c>
      <c r="C5740" s="104" t="s">
        <v>4570</v>
      </c>
      <c r="D5740" s="104" t="s">
        <v>4572</v>
      </c>
      <c r="E5740" s="2">
        <v>93037</v>
      </c>
      <c r="F5740" s="2">
        <v>93037</v>
      </c>
    </row>
    <row r="5741" spans="1:6" x14ac:dyDescent="0.25">
      <c r="A5741" s="104">
        <v>20055</v>
      </c>
      <c r="B5741" s="104" t="s">
        <v>947</v>
      </c>
      <c r="C5741" s="104" t="s">
        <v>1185</v>
      </c>
      <c r="D5741" s="104" t="s">
        <v>1187</v>
      </c>
      <c r="E5741" s="2">
        <v>853303</v>
      </c>
      <c r="F5741" s="2">
        <v>853303</v>
      </c>
    </row>
    <row r="5742" spans="1:6" x14ac:dyDescent="0.25">
      <c r="A5742" s="104">
        <v>24287</v>
      </c>
      <c r="B5742" s="104" t="s">
        <v>947</v>
      </c>
      <c r="C5742" s="104" t="s">
        <v>10852</v>
      </c>
      <c r="D5742" s="104" t="s">
        <v>10854</v>
      </c>
      <c r="E5742" s="2">
        <v>13360</v>
      </c>
      <c r="F5742" s="2">
        <v>13360</v>
      </c>
    </row>
    <row r="5743" spans="1:6" x14ac:dyDescent="0.25">
      <c r="A5743" s="104">
        <v>699077</v>
      </c>
      <c r="B5743" s="104" t="s">
        <v>947</v>
      </c>
      <c r="C5743" s="104" t="s">
        <v>2963</v>
      </c>
      <c r="D5743" s="104" t="s">
        <v>2965</v>
      </c>
      <c r="E5743" s="2">
        <v>171553</v>
      </c>
      <c r="F5743" s="2">
        <v>171553</v>
      </c>
    </row>
    <row r="5744" spans="1:6" x14ac:dyDescent="0.25">
      <c r="A5744" s="104">
        <v>22252</v>
      </c>
      <c r="B5744" s="104" t="s">
        <v>947</v>
      </c>
      <c r="C5744" s="104" t="s">
        <v>2321</v>
      </c>
      <c r="D5744" s="104" t="s">
        <v>2323</v>
      </c>
      <c r="E5744" s="2">
        <v>232356</v>
      </c>
      <c r="F5744" s="2">
        <v>232356</v>
      </c>
    </row>
    <row r="5745" spans="1:6" x14ac:dyDescent="0.25">
      <c r="A5745" s="104">
        <v>609500</v>
      </c>
      <c r="B5745" s="104" t="s">
        <v>947</v>
      </c>
      <c r="C5745" s="104" t="s">
        <v>4916</v>
      </c>
      <c r="D5745" s="104" t="s">
        <v>21854</v>
      </c>
      <c r="E5745" s="2">
        <v>91296</v>
      </c>
      <c r="F5745" s="2">
        <v>91296</v>
      </c>
    </row>
    <row r="5746" spans="1:6" x14ac:dyDescent="0.25">
      <c r="A5746" s="104">
        <v>23653</v>
      </c>
      <c r="B5746" s="104" t="s">
        <v>947</v>
      </c>
      <c r="C5746" s="104" t="s">
        <v>8158</v>
      </c>
      <c r="D5746" s="104" t="s">
        <v>8160</v>
      </c>
      <c r="E5746" s="2">
        <v>45304</v>
      </c>
      <c r="F5746" s="2">
        <v>45304</v>
      </c>
    </row>
    <row r="5747" spans="1:6" x14ac:dyDescent="0.25">
      <c r="A5747" s="104">
        <v>609824</v>
      </c>
      <c r="B5747" s="104" t="s">
        <v>947</v>
      </c>
      <c r="C5747" s="104" t="s">
        <v>5279</v>
      </c>
      <c r="D5747" s="104" t="s">
        <v>5281</v>
      </c>
      <c r="E5747" s="2">
        <v>85488</v>
      </c>
      <c r="F5747" s="2">
        <v>85488</v>
      </c>
    </row>
    <row r="5748" spans="1:6" x14ac:dyDescent="0.25">
      <c r="A5748" s="104">
        <v>609823</v>
      </c>
      <c r="B5748" s="104" t="s">
        <v>947</v>
      </c>
      <c r="C5748" s="104" t="s">
        <v>1304</v>
      </c>
      <c r="D5748" s="104" t="s">
        <v>1306</v>
      </c>
      <c r="E5748" s="2">
        <v>666593</v>
      </c>
      <c r="F5748" s="2">
        <v>666593</v>
      </c>
    </row>
    <row r="5749" spans="1:6" x14ac:dyDescent="0.25">
      <c r="A5749" s="104">
        <v>883487</v>
      </c>
      <c r="B5749" s="104" t="s">
        <v>947</v>
      </c>
      <c r="C5749" s="104" t="s">
        <v>22939</v>
      </c>
      <c r="D5749" s="104" t="s">
        <v>22940</v>
      </c>
      <c r="E5749" s="2">
        <v>184413</v>
      </c>
      <c r="F5749" s="2">
        <v>184413</v>
      </c>
    </row>
    <row r="5750" spans="1:6" x14ac:dyDescent="0.25">
      <c r="A5750" s="104">
        <v>25381</v>
      </c>
      <c r="B5750" s="104" t="s">
        <v>947</v>
      </c>
      <c r="C5750" s="104" t="s">
        <v>3193</v>
      </c>
      <c r="D5750" s="104" t="s">
        <v>3195</v>
      </c>
      <c r="E5750" s="2">
        <v>31612</v>
      </c>
      <c r="F5750" s="2">
        <v>31612</v>
      </c>
    </row>
    <row r="5751" spans="1:6" x14ac:dyDescent="0.25">
      <c r="A5751" s="104">
        <v>22464</v>
      </c>
      <c r="B5751" s="104" t="s">
        <v>947</v>
      </c>
      <c r="C5751" s="104" t="s">
        <v>5195</v>
      </c>
      <c r="D5751" s="104" t="s">
        <v>5197</v>
      </c>
      <c r="E5751" s="2">
        <v>90966</v>
      </c>
      <c r="F5751" s="2">
        <v>90966</v>
      </c>
    </row>
    <row r="5752" spans="1:6" x14ac:dyDescent="0.25">
      <c r="A5752" s="104">
        <v>22468</v>
      </c>
      <c r="B5752" s="104" t="s">
        <v>947</v>
      </c>
      <c r="C5752" s="104" t="s">
        <v>21758</v>
      </c>
      <c r="D5752" s="104" t="s">
        <v>21759</v>
      </c>
      <c r="E5752" s="2">
        <v>5508</v>
      </c>
      <c r="F5752" s="2">
        <v>5508</v>
      </c>
    </row>
    <row r="5753" spans="1:6" x14ac:dyDescent="0.25">
      <c r="A5753" s="104">
        <v>21775</v>
      </c>
      <c r="B5753" s="104" t="s">
        <v>947</v>
      </c>
      <c r="C5753" s="104" t="s">
        <v>10918</v>
      </c>
      <c r="D5753" s="104" t="s">
        <v>10920</v>
      </c>
      <c r="E5753" s="2">
        <v>8498</v>
      </c>
      <c r="F5753" s="2">
        <v>8498</v>
      </c>
    </row>
    <row r="5754" spans="1:6" x14ac:dyDescent="0.25">
      <c r="A5754" s="104">
        <v>27440</v>
      </c>
      <c r="B5754" s="104" t="s">
        <v>947</v>
      </c>
      <c r="C5754" s="104" t="s">
        <v>7010</v>
      </c>
      <c r="D5754" s="104" t="s">
        <v>7012</v>
      </c>
      <c r="E5754" s="2">
        <v>71267</v>
      </c>
      <c r="F5754" s="2">
        <v>71267</v>
      </c>
    </row>
    <row r="5755" spans="1:6" x14ac:dyDescent="0.25">
      <c r="A5755" s="104">
        <v>22647</v>
      </c>
      <c r="B5755" s="104" t="s">
        <v>947</v>
      </c>
      <c r="C5755" s="104" t="s">
        <v>4805</v>
      </c>
      <c r="D5755" s="104" t="s">
        <v>4807</v>
      </c>
      <c r="E5755" s="2">
        <v>91353</v>
      </c>
      <c r="F5755" s="2">
        <v>91353</v>
      </c>
    </row>
    <row r="5756" spans="1:6" x14ac:dyDescent="0.25">
      <c r="A5756" s="104">
        <v>21701</v>
      </c>
      <c r="B5756" s="104" t="s">
        <v>947</v>
      </c>
      <c r="C5756" s="104" t="s">
        <v>11169</v>
      </c>
      <c r="D5756" s="104" t="s">
        <v>21713</v>
      </c>
      <c r="E5756" s="2">
        <v>15851</v>
      </c>
      <c r="F5756" s="2">
        <v>15851</v>
      </c>
    </row>
    <row r="5757" spans="1:6" x14ac:dyDescent="0.25">
      <c r="A5757" s="104">
        <v>25401</v>
      </c>
      <c r="B5757" s="104" t="s">
        <v>947</v>
      </c>
      <c r="C5757" s="104" t="s">
        <v>13559</v>
      </c>
      <c r="D5757" s="104" t="s">
        <v>13561</v>
      </c>
      <c r="E5757" s="2">
        <v>7837</v>
      </c>
      <c r="F5757" s="2">
        <v>7837</v>
      </c>
    </row>
    <row r="5758" spans="1:6" x14ac:dyDescent="0.25">
      <c r="A5758" s="104">
        <v>26765</v>
      </c>
      <c r="B5758" s="104" t="s">
        <v>947</v>
      </c>
      <c r="C5758" s="104" t="s">
        <v>3097</v>
      </c>
      <c r="D5758" s="104" t="s">
        <v>3099</v>
      </c>
      <c r="E5758" s="2">
        <v>189535</v>
      </c>
      <c r="F5758" s="2">
        <v>189535</v>
      </c>
    </row>
    <row r="5759" spans="1:6" x14ac:dyDescent="0.25">
      <c r="A5759" s="104">
        <v>23326</v>
      </c>
      <c r="B5759" s="104" t="s">
        <v>947</v>
      </c>
      <c r="C5759" s="104" t="s">
        <v>7546</v>
      </c>
      <c r="D5759" s="104" t="s">
        <v>7548</v>
      </c>
      <c r="E5759" s="2">
        <v>58176</v>
      </c>
      <c r="F5759" s="2">
        <v>58176</v>
      </c>
    </row>
    <row r="5760" spans="1:6" x14ac:dyDescent="0.25">
      <c r="A5760" s="104">
        <v>27616</v>
      </c>
      <c r="B5760" s="104" t="s">
        <v>947</v>
      </c>
      <c r="C5760" s="104" t="s">
        <v>3766</v>
      </c>
      <c r="D5760" s="104" t="s">
        <v>3768</v>
      </c>
      <c r="E5760" s="2">
        <v>143620</v>
      </c>
      <c r="F5760" s="2">
        <v>143620</v>
      </c>
    </row>
    <row r="5761" spans="1:6" x14ac:dyDescent="0.25">
      <c r="A5761" s="104">
        <v>519534</v>
      </c>
      <c r="B5761" s="104" t="s">
        <v>947</v>
      </c>
      <c r="C5761" s="104" t="s">
        <v>9621</v>
      </c>
      <c r="D5761" s="104" t="s">
        <v>9623</v>
      </c>
      <c r="E5761" s="2">
        <v>14320</v>
      </c>
      <c r="F5761" s="2">
        <v>14320</v>
      </c>
    </row>
    <row r="5762" spans="1:6" x14ac:dyDescent="0.25">
      <c r="A5762" s="104">
        <v>759631</v>
      </c>
      <c r="B5762" s="104" t="s">
        <v>947</v>
      </c>
      <c r="C5762" s="104" t="s">
        <v>18422</v>
      </c>
      <c r="D5762" s="104" t="s">
        <v>18423</v>
      </c>
      <c r="E5762" s="2">
        <v>2602</v>
      </c>
      <c r="F5762" s="2">
        <v>2602</v>
      </c>
    </row>
    <row r="5763" spans="1:6" x14ac:dyDescent="0.25">
      <c r="A5763" s="104">
        <v>25999</v>
      </c>
      <c r="B5763" s="104" t="s">
        <v>947</v>
      </c>
      <c r="C5763" s="104" t="s">
        <v>7112</v>
      </c>
      <c r="D5763" s="104" t="s">
        <v>7114</v>
      </c>
      <c r="E5763" s="2">
        <v>24174</v>
      </c>
      <c r="F5763" s="2">
        <v>24174</v>
      </c>
    </row>
    <row r="5764" spans="1:6" x14ac:dyDescent="0.25">
      <c r="A5764" s="104">
        <v>24721</v>
      </c>
      <c r="B5764" s="104" t="s">
        <v>947</v>
      </c>
      <c r="C5764" s="104" t="s">
        <v>1994</v>
      </c>
      <c r="D5764" s="104" t="s">
        <v>1996</v>
      </c>
      <c r="E5764" s="2">
        <v>353705</v>
      </c>
      <c r="F5764" s="2">
        <v>353705</v>
      </c>
    </row>
    <row r="5765" spans="1:6" x14ac:dyDescent="0.25">
      <c r="A5765" s="104">
        <v>22703</v>
      </c>
      <c r="B5765" s="104" t="s">
        <v>947</v>
      </c>
      <c r="C5765" s="104" t="s">
        <v>2408</v>
      </c>
      <c r="D5765" s="104" t="s">
        <v>2410</v>
      </c>
      <c r="E5765" s="2">
        <v>277324</v>
      </c>
      <c r="F5765" s="2">
        <v>277324</v>
      </c>
    </row>
    <row r="5766" spans="1:6" x14ac:dyDescent="0.25">
      <c r="A5766" s="104">
        <v>22704</v>
      </c>
      <c r="B5766" s="104" t="s">
        <v>947</v>
      </c>
      <c r="C5766" s="104" t="s">
        <v>4369</v>
      </c>
      <c r="D5766" s="104" t="s">
        <v>4371</v>
      </c>
      <c r="E5766" s="2">
        <v>114669</v>
      </c>
      <c r="F5766" s="2">
        <v>114669</v>
      </c>
    </row>
    <row r="5767" spans="1:6" x14ac:dyDescent="0.25">
      <c r="A5767" s="104">
        <v>26867</v>
      </c>
      <c r="B5767" s="104" t="s">
        <v>947</v>
      </c>
      <c r="C5767" s="104" t="s">
        <v>3017</v>
      </c>
      <c r="D5767" s="104" t="s">
        <v>3019</v>
      </c>
      <c r="E5767" s="2">
        <v>159140</v>
      </c>
      <c r="F5767" s="2">
        <v>159140</v>
      </c>
    </row>
    <row r="5768" spans="1:6" x14ac:dyDescent="0.25">
      <c r="A5768" s="104">
        <v>25959</v>
      </c>
      <c r="B5768" s="104" t="s">
        <v>947</v>
      </c>
      <c r="C5768" s="104" t="s">
        <v>8491</v>
      </c>
      <c r="D5768" s="104" t="s">
        <v>8493</v>
      </c>
      <c r="E5768" s="2">
        <v>19370</v>
      </c>
      <c r="F5768" s="2">
        <v>19370</v>
      </c>
    </row>
    <row r="5769" spans="1:6" x14ac:dyDescent="0.25">
      <c r="A5769" s="104">
        <v>25961</v>
      </c>
      <c r="B5769" s="104" t="s">
        <v>947</v>
      </c>
      <c r="C5769" s="104" t="s">
        <v>8545</v>
      </c>
      <c r="D5769" s="104" t="s">
        <v>8547</v>
      </c>
      <c r="E5769" s="2">
        <v>30764</v>
      </c>
      <c r="F5769" s="2">
        <v>30764</v>
      </c>
    </row>
    <row r="5770" spans="1:6" x14ac:dyDescent="0.25">
      <c r="A5770" s="104">
        <v>25975</v>
      </c>
      <c r="B5770" s="104" t="s">
        <v>947</v>
      </c>
      <c r="C5770" s="104" t="s">
        <v>22941</v>
      </c>
      <c r="D5770" s="104" t="s">
        <v>22942</v>
      </c>
      <c r="E5770" s="2">
        <v>22003</v>
      </c>
      <c r="F5770" s="2">
        <v>22003</v>
      </c>
    </row>
    <row r="5771" spans="1:6" x14ac:dyDescent="0.25">
      <c r="A5771" s="104">
        <v>25938</v>
      </c>
      <c r="B5771" s="104" t="s">
        <v>947</v>
      </c>
      <c r="C5771" s="104" t="s">
        <v>12844</v>
      </c>
      <c r="D5771" s="104" t="s">
        <v>12846</v>
      </c>
      <c r="E5771" s="2">
        <v>20510</v>
      </c>
      <c r="F5771" s="2">
        <v>20510</v>
      </c>
    </row>
    <row r="5772" spans="1:6" x14ac:dyDescent="0.25">
      <c r="A5772" s="104">
        <v>25979</v>
      </c>
      <c r="B5772" s="104" t="s">
        <v>947</v>
      </c>
      <c r="C5772" s="104" t="s">
        <v>1829</v>
      </c>
      <c r="D5772" s="104" t="s">
        <v>1831</v>
      </c>
      <c r="E5772" s="2">
        <v>313824</v>
      </c>
      <c r="F5772" s="2">
        <v>313824</v>
      </c>
    </row>
    <row r="5773" spans="1:6" x14ac:dyDescent="0.25">
      <c r="A5773" s="104">
        <v>884047</v>
      </c>
      <c r="B5773" s="104" t="s">
        <v>947</v>
      </c>
      <c r="C5773" s="104" t="s">
        <v>22943</v>
      </c>
      <c r="D5773" s="104" t="s">
        <v>22944</v>
      </c>
      <c r="E5773" s="2">
        <v>7440</v>
      </c>
      <c r="F5773" s="2">
        <v>7440</v>
      </c>
    </row>
    <row r="5774" spans="1:6" x14ac:dyDescent="0.25">
      <c r="A5774" s="104">
        <v>25984</v>
      </c>
      <c r="B5774" s="104" t="s">
        <v>947</v>
      </c>
      <c r="C5774" s="104" t="s">
        <v>14922</v>
      </c>
      <c r="D5774" s="104" t="s">
        <v>14924</v>
      </c>
      <c r="E5774" s="2">
        <v>20979</v>
      </c>
      <c r="F5774" s="2">
        <v>20979</v>
      </c>
    </row>
    <row r="5775" spans="1:6" x14ac:dyDescent="0.25">
      <c r="A5775" s="104">
        <v>25929</v>
      </c>
      <c r="B5775" s="104" t="s">
        <v>947</v>
      </c>
      <c r="C5775" s="104" t="s">
        <v>15266</v>
      </c>
      <c r="D5775" s="104" t="s">
        <v>15268</v>
      </c>
      <c r="E5775" s="2">
        <v>3955</v>
      </c>
      <c r="F5775" s="2">
        <v>3955</v>
      </c>
    </row>
    <row r="5776" spans="1:6" x14ac:dyDescent="0.25">
      <c r="A5776" s="104">
        <v>190192</v>
      </c>
      <c r="B5776" s="104" t="s">
        <v>947</v>
      </c>
      <c r="C5776" s="104" t="s">
        <v>5147</v>
      </c>
      <c r="D5776" s="104" t="s">
        <v>5149</v>
      </c>
      <c r="E5776" s="2">
        <v>98047</v>
      </c>
      <c r="F5776" s="2">
        <v>98047</v>
      </c>
    </row>
    <row r="5777" spans="1:6" x14ac:dyDescent="0.25">
      <c r="A5777" s="104">
        <v>25971</v>
      </c>
      <c r="B5777" s="104" t="s">
        <v>947</v>
      </c>
      <c r="C5777" s="104" t="s">
        <v>12009</v>
      </c>
      <c r="D5777" s="104" t="s">
        <v>12011</v>
      </c>
      <c r="E5777" s="2">
        <v>5779</v>
      </c>
      <c r="F5777" s="2">
        <v>5779</v>
      </c>
    </row>
    <row r="5778" spans="1:6" x14ac:dyDescent="0.25">
      <c r="A5778" s="104">
        <v>837551</v>
      </c>
      <c r="B5778" s="104" t="s">
        <v>947</v>
      </c>
      <c r="C5778" s="104" t="s">
        <v>22073</v>
      </c>
      <c r="D5778" s="104" t="s">
        <v>22074</v>
      </c>
      <c r="E5778" s="2">
        <v>874</v>
      </c>
      <c r="F5778" s="2">
        <v>874</v>
      </c>
    </row>
    <row r="5779" spans="1:6" x14ac:dyDescent="0.25">
      <c r="A5779" s="104">
        <v>25952</v>
      </c>
      <c r="B5779" s="104" t="s">
        <v>947</v>
      </c>
      <c r="C5779" s="104" t="s">
        <v>16008</v>
      </c>
      <c r="D5779" s="104" t="s">
        <v>16010</v>
      </c>
      <c r="E5779" s="2">
        <v>1790</v>
      </c>
      <c r="F5779" s="2">
        <v>1790</v>
      </c>
    </row>
    <row r="5780" spans="1:6" x14ac:dyDescent="0.25">
      <c r="A5780" s="104">
        <v>25964</v>
      </c>
      <c r="B5780" s="104" t="s">
        <v>947</v>
      </c>
      <c r="C5780" s="104" t="s">
        <v>8626</v>
      </c>
      <c r="D5780" s="104" t="s">
        <v>8628</v>
      </c>
      <c r="E5780" s="2">
        <v>56564</v>
      </c>
      <c r="F5780" s="2">
        <v>56564</v>
      </c>
    </row>
    <row r="5781" spans="1:6" x14ac:dyDescent="0.25">
      <c r="A5781" s="104">
        <v>25988</v>
      </c>
      <c r="B5781" s="104" t="s">
        <v>947</v>
      </c>
      <c r="C5781" s="104" t="s">
        <v>14393</v>
      </c>
      <c r="D5781" s="104" t="s">
        <v>14395</v>
      </c>
      <c r="E5781" s="2">
        <v>11729</v>
      </c>
      <c r="F5781" s="2">
        <v>11729</v>
      </c>
    </row>
    <row r="5782" spans="1:6" x14ac:dyDescent="0.25">
      <c r="A5782" s="104">
        <v>25994</v>
      </c>
      <c r="B5782" s="104" t="s">
        <v>947</v>
      </c>
      <c r="C5782" s="104" t="s">
        <v>9953</v>
      </c>
      <c r="D5782" s="104" t="s">
        <v>9955</v>
      </c>
      <c r="E5782" s="2">
        <v>2752</v>
      </c>
      <c r="F5782" s="2">
        <v>2752</v>
      </c>
    </row>
    <row r="5783" spans="1:6" x14ac:dyDescent="0.25">
      <c r="A5783" s="104">
        <v>25986</v>
      </c>
      <c r="B5783" s="104" t="s">
        <v>947</v>
      </c>
      <c r="C5783" s="104" t="s">
        <v>6827</v>
      </c>
      <c r="D5783" s="104" t="s">
        <v>6829</v>
      </c>
      <c r="E5783" s="2">
        <v>76350</v>
      </c>
      <c r="F5783" s="2">
        <v>76350</v>
      </c>
    </row>
    <row r="5784" spans="1:6" x14ac:dyDescent="0.25">
      <c r="A5784" s="104">
        <v>25965</v>
      </c>
      <c r="B5784" s="104" t="s">
        <v>947</v>
      </c>
      <c r="C5784" s="104" t="s">
        <v>7462</v>
      </c>
      <c r="D5784" s="104" t="s">
        <v>7464</v>
      </c>
      <c r="E5784" s="2">
        <v>29667</v>
      </c>
      <c r="F5784" s="2">
        <v>29667</v>
      </c>
    </row>
    <row r="5785" spans="1:6" x14ac:dyDescent="0.25">
      <c r="A5785" s="104">
        <v>25932</v>
      </c>
      <c r="B5785" s="104" t="s">
        <v>947</v>
      </c>
      <c r="C5785" s="104" t="s">
        <v>5893</v>
      </c>
      <c r="D5785" s="104" t="s">
        <v>5895</v>
      </c>
      <c r="E5785" s="2">
        <v>137939</v>
      </c>
      <c r="F5785" s="2">
        <v>137939</v>
      </c>
    </row>
    <row r="5786" spans="1:6" x14ac:dyDescent="0.25">
      <c r="A5786" s="104">
        <v>25936</v>
      </c>
      <c r="B5786" s="104" t="s">
        <v>947</v>
      </c>
      <c r="C5786" s="104" t="s">
        <v>10966</v>
      </c>
      <c r="D5786" s="104" t="s">
        <v>10968</v>
      </c>
      <c r="E5786" s="2">
        <v>15003</v>
      </c>
      <c r="F5786" s="2">
        <v>15003</v>
      </c>
    </row>
    <row r="5787" spans="1:6" x14ac:dyDescent="0.25">
      <c r="A5787" s="104">
        <v>25967</v>
      </c>
      <c r="B5787" s="104" t="s">
        <v>947</v>
      </c>
      <c r="C5787" s="104" t="s">
        <v>4991</v>
      </c>
      <c r="D5787" s="104" t="s">
        <v>4993</v>
      </c>
      <c r="E5787" s="2">
        <v>118777</v>
      </c>
      <c r="F5787" s="2">
        <v>118777</v>
      </c>
    </row>
    <row r="5788" spans="1:6" x14ac:dyDescent="0.25">
      <c r="A5788" s="104">
        <v>25742</v>
      </c>
      <c r="B5788" s="104" t="s">
        <v>947</v>
      </c>
      <c r="C5788" s="104" t="s">
        <v>14078</v>
      </c>
      <c r="D5788" s="104" t="s">
        <v>14080</v>
      </c>
      <c r="E5788" s="2">
        <v>5318</v>
      </c>
      <c r="F5788" s="2">
        <v>5318</v>
      </c>
    </row>
    <row r="5789" spans="1:6" x14ac:dyDescent="0.25">
      <c r="A5789" s="104">
        <v>24556</v>
      </c>
      <c r="B5789" s="104" t="s">
        <v>947</v>
      </c>
      <c r="C5789" s="104" t="s">
        <v>1790</v>
      </c>
      <c r="D5789" s="104" t="s">
        <v>1792</v>
      </c>
      <c r="E5789" s="2">
        <v>358095</v>
      </c>
      <c r="F5789" s="2">
        <v>358095</v>
      </c>
    </row>
    <row r="5790" spans="1:6" x14ac:dyDescent="0.25">
      <c r="A5790" s="104">
        <v>24563</v>
      </c>
      <c r="B5790" s="104" t="s">
        <v>947</v>
      </c>
      <c r="C5790" s="104" t="s">
        <v>3256</v>
      </c>
      <c r="D5790" s="104" t="s">
        <v>3258</v>
      </c>
      <c r="E5790" s="2">
        <v>226865</v>
      </c>
      <c r="F5790" s="2">
        <v>226865</v>
      </c>
    </row>
    <row r="5791" spans="1:6" x14ac:dyDescent="0.25">
      <c r="A5791" s="104">
        <v>524438</v>
      </c>
      <c r="B5791" s="104" t="s">
        <v>947</v>
      </c>
      <c r="C5791" s="104" t="s">
        <v>10717</v>
      </c>
      <c r="D5791" s="104" t="s">
        <v>10719</v>
      </c>
      <c r="E5791" s="2">
        <v>24034</v>
      </c>
      <c r="F5791" s="2">
        <v>24034</v>
      </c>
    </row>
    <row r="5792" spans="1:6" x14ac:dyDescent="0.25">
      <c r="A5792" s="104">
        <v>457097</v>
      </c>
      <c r="B5792" s="104" t="s">
        <v>947</v>
      </c>
      <c r="C5792" s="104" t="s">
        <v>7660</v>
      </c>
      <c r="D5792" s="104" t="s">
        <v>7662</v>
      </c>
      <c r="E5792" s="2">
        <v>19245</v>
      </c>
      <c r="F5792" s="2">
        <v>19245</v>
      </c>
    </row>
    <row r="5793" spans="1:6" x14ac:dyDescent="0.25">
      <c r="A5793" s="104">
        <v>24553</v>
      </c>
      <c r="B5793" s="104" t="s">
        <v>947</v>
      </c>
      <c r="C5793" s="104" t="s">
        <v>4261</v>
      </c>
      <c r="D5793" s="104" t="s">
        <v>4263</v>
      </c>
      <c r="E5793" s="2">
        <v>99045</v>
      </c>
      <c r="F5793" s="2">
        <v>99045</v>
      </c>
    </row>
    <row r="5794" spans="1:6" x14ac:dyDescent="0.25">
      <c r="A5794" s="104">
        <v>24557</v>
      </c>
      <c r="B5794" s="104" t="s">
        <v>947</v>
      </c>
      <c r="C5794" s="104" t="s">
        <v>8779</v>
      </c>
      <c r="D5794" s="104" t="s">
        <v>8781</v>
      </c>
      <c r="E5794" s="2">
        <v>30205</v>
      </c>
      <c r="F5794" s="2">
        <v>30205</v>
      </c>
    </row>
    <row r="5795" spans="1:6" x14ac:dyDescent="0.25">
      <c r="A5795" s="104">
        <v>24558</v>
      </c>
      <c r="B5795" s="104" t="s">
        <v>947</v>
      </c>
      <c r="C5795" s="104" t="s">
        <v>6211</v>
      </c>
      <c r="D5795" s="104" t="s">
        <v>6213</v>
      </c>
      <c r="E5795" s="2">
        <v>69243</v>
      </c>
      <c r="F5795" s="2">
        <v>69243</v>
      </c>
    </row>
    <row r="5796" spans="1:6" x14ac:dyDescent="0.25">
      <c r="A5796" s="104">
        <v>25382</v>
      </c>
      <c r="B5796" s="104" t="s">
        <v>947</v>
      </c>
      <c r="C5796" s="104" t="s">
        <v>13459</v>
      </c>
      <c r="D5796" s="104" t="s">
        <v>13461</v>
      </c>
      <c r="E5796" s="2">
        <v>20692</v>
      </c>
      <c r="F5796" s="2">
        <v>20692</v>
      </c>
    </row>
    <row r="5797" spans="1:6" x14ac:dyDescent="0.25">
      <c r="A5797" s="104">
        <v>23528</v>
      </c>
      <c r="B5797" s="104" t="s">
        <v>947</v>
      </c>
      <c r="C5797" s="104" t="s">
        <v>7477</v>
      </c>
      <c r="D5797" s="104" t="s">
        <v>7479</v>
      </c>
      <c r="E5797" s="2">
        <v>13801</v>
      </c>
      <c r="F5797" s="2">
        <v>13801</v>
      </c>
    </row>
    <row r="5798" spans="1:6" x14ac:dyDescent="0.25">
      <c r="A5798" s="104">
        <v>26080</v>
      </c>
      <c r="B5798" s="104" t="s">
        <v>947</v>
      </c>
      <c r="C5798" s="104" t="s">
        <v>6672</v>
      </c>
      <c r="D5798" s="104" t="s">
        <v>6674</v>
      </c>
      <c r="E5798" s="2">
        <v>36128</v>
      </c>
      <c r="F5798" s="2">
        <v>36128</v>
      </c>
    </row>
    <row r="5799" spans="1:6" x14ac:dyDescent="0.25">
      <c r="A5799" s="104">
        <v>23530</v>
      </c>
      <c r="B5799" s="104" t="s">
        <v>947</v>
      </c>
      <c r="C5799" s="104" t="s">
        <v>5543</v>
      </c>
      <c r="D5799" s="104" t="s">
        <v>5545</v>
      </c>
      <c r="E5799" s="2">
        <v>28231</v>
      </c>
      <c r="F5799" s="2">
        <v>28231</v>
      </c>
    </row>
    <row r="5800" spans="1:6" x14ac:dyDescent="0.25">
      <c r="A5800" s="104">
        <v>768741</v>
      </c>
      <c r="B5800" s="104" t="s">
        <v>947</v>
      </c>
      <c r="C5800" s="104" t="s">
        <v>13796</v>
      </c>
      <c r="D5800" s="104" t="s">
        <v>13798</v>
      </c>
      <c r="E5800" s="2">
        <v>11263</v>
      </c>
      <c r="F5800" s="2">
        <v>11263</v>
      </c>
    </row>
    <row r="5801" spans="1:6" x14ac:dyDescent="0.25">
      <c r="A5801" s="104">
        <v>22760</v>
      </c>
      <c r="B5801" s="104" t="s">
        <v>947</v>
      </c>
      <c r="C5801" s="104" t="s">
        <v>3615</v>
      </c>
      <c r="D5801" s="104" t="s">
        <v>3617</v>
      </c>
      <c r="E5801" s="2">
        <v>28753</v>
      </c>
      <c r="F5801" s="2">
        <v>28753</v>
      </c>
    </row>
    <row r="5802" spans="1:6" x14ac:dyDescent="0.25">
      <c r="A5802" s="104">
        <v>23502</v>
      </c>
      <c r="B5802" s="104" t="s">
        <v>947</v>
      </c>
      <c r="C5802" s="104" t="s">
        <v>9657</v>
      </c>
      <c r="D5802" s="104" t="s">
        <v>9659</v>
      </c>
      <c r="E5802" s="2">
        <v>10654</v>
      </c>
      <c r="F5802" s="2">
        <v>10654</v>
      </c>
    </row>
    <row r="5803" spans="1:6" x14ac:dyDescent="0.25">
      <c r="A5803" s="104">
        <v>24470</v>
      </c>
      <c r="B5803" s="104" t="s">
        <v>947</v>
      </c>
      <c r="C5803" s="104" t="s">
        <v>9234</v>
      </c>
      <c r="D5803" s="104" t="s">
        <v>21938</v>
      </c>
      <c r="E5803" s="2">
        <v>31325</v>
      </c>
      <c r="F5803" s="2">
        <v>31325</v>
      </c>
    </row>
    <row r="5804" spans="1:6" x14ac:dyDescent="0.25">
      <c r="A5804" s="104">
        <v>26215</v>
      </c>
      <c r="B5804" s="104" t="s">
        <v>947</v>
      </c>
      <c r="C5804" s="104" t="s">
        <v>3076</v>
      </c>
      <c r="D5804" s="104" t="s">
        <v>3078</v>
      </c>
      <c r="E5804" s="2">
        <v>219729</v>
      </c>
      <c r="F5804" s="2">
        <v>219729</v>
      </c>
    </row>
    <row r="5805" spans="1:6" x14ac:dyDescent="0.25">
      <c r="A5805" s="104">
        <v>204635</v>
      </c>
      <c r="B5805" s="104" t="s">
        <v>947</v>
      </c>
      <c r="C5805" s="104" t="s">
        <v>22075</v>
      </c>
      <c r="D5805" s="104" t="s">
        <v>22076</v>
      </c>
      <c r="E5805" s="2">
        <v>15381</v>
      </c>
      <c r="F5805" s="2">
        <v>15381</v>
      </c>
    </row>
    <row r="5806" spans="1:6" x14ac:dyDescent="0.25">
      <c r="A5806" s="104">
        <v>474912</v>
      </c>
      <c r="B5806" s="104" t="s">
        <v>947</v>
      </c>
      <c r="C5806" s="104" t="s">
        <v>4838</v>
      </c>
      <c r="D5806" s="104" t="s">
        <v>4840</v>
      </c>
      <c r="E5806" s="2">
        <v>54916</v>
      </c>
      <c r="F5806" s="2">
        <v>54916</v>
      </c>
    </row>
    <row r="5807" spans="1:6" x14ac:dyDescent="0.25">
      <c r="A5807" s="104">
        <v>896354</v>
      </c>
      <c r="B5807" s="104" t="s">
        <v>947</v>
      </c>
      <c r="C5807" s="104" t="s">
        <v>22945</v>
      </c>
      <c r="D5807" s="104" t="s">
        <v>22946</v>
      </c>
      <c r="E5807" s="2">
        <v>7</v>
      </c>
      <c r="F5807" s="2">
        <v>7</v>
      </c>
    </row>
    <row r="5808" spans="1:6" x14ac:dyDescent="0.25">
      <c r="A5808" s="104">
        <v>25669</v>
      </c>
      <c r="B5808" s="104" t="s">
        <v>947</v>
      </c>
      <c r="C5808" s="104" t="s">
        <v>16900</v>
      </c>
      <c r="D5808" s="104" t="s">
        <v>16902</v>
      </c>
      <c r="E5808" s="2">
        <v>2620</v>
      </c>
      <c r="F5808" s="2">
        <v>2620</v>
      </c>
    </row>
    <row r="5809" spans="1:6" x14ac:dyDescent="0.25">
      <c r="A5809" s="104">
        <v>25671</v>
      </c>
      <c r="B5809" s="104" t="s">
        <v>947</v>
      </c>
      <c r="C5809" s="104" t="s">
        <v>3961</v>
      </c>
      <c r="D5809" s="104" t="s">
        <v>3963</v>
      </c>
      <c r="E5809" s="2">
        <v>116099</v>
      </c>
      <c r="F5809" s="2">
        <v>116099</v>
      </c>
    </row>
    <row r="5810" spans="1:6" x14ac:dyDescent="0.25">
      <c r="A5810" s="104">
        <v>24949</v>
      </c>
      <c r="B5810" s="104" t="s">
        <v>947</v>
      </c>
      <c r="C5810" s="104" t="s">
        <v>3300</v>
      </c>
      <c r="D5810" s="104" t="s">
        <v>3302</v>
      </c>
      <c r="E5810" s="2">
        <v>148850</v>
      </c>
      <c r="F5810" s="2">
        <v>148850</v>
      </c>
    </row>
    <row r="5811" spans="1:6" x14ac:dyDescent="0.25">
      <c r="A5811" s="104">
        <v>21069</v>
      </c>
      <c r="B5811" s="104" t="s">
        <v>947</v>
      </c>
      <c r="C5811" s="104" t="s">
        <v>1775</v>
      </c>
      <c r="D5811" s="104" t="s">
        <v>1777</v>
      </c>
      <c r="E5811" s="2">
        <v>369605</v>
      </c>
      <c r="F5811" s="2">
        <v>369605</v>
      </c>
    </row>
    <row r="5812" spans="1:6" x14ac:dyDescent="0.25">
      <c r="A5812" s="104">
        <v>19962</v>
      </c>
      <c r="B5812" s="104" t="s">
        <v>947</v>
      </c>
      <c r="C5812" s="104" t="s">
        <v>13021</v>
      </c>
      <c r="D5812" s="104" t="s">
        <v>13023</v>
      </c>
      <c r="E5812" s="2">
        <v>5224</v>
      </c>
      <c r="F5812" s="2">
        <v>5224</v>
      </c>
    </row>
    <row r="5813" spans="1:6" x14ac:dyDescent="0.25">
      <c r="A5813" s="104">
        <v>19970</v>
      </c>
      <c r="B5813" s="104" t="s">
        <v>947</v>
      </c>
      <c r="C5813" s="104" t="s">
        <v>11421</v>
      </c>
      <c r="D5813" s="104" t="s">
        <v>21620</v>
      </c>
      <c r="E5813" s="2">
        <v>14188</v>
      </c>
      <c r="F5813" s="2">
        <v>14188</v>
      </c>
    </row>
    <row r="5814" spans="1:6" x14ac:dyDescent="0.25">
      <c r="A5814" s="104">
        <v>19963</v>
      </c>
      <c r="B5814" s="104" t="s">
        <v>947</v>
      </c>
      <c r="C5814" s="104" t="s">
        <v>1931</v>
      </c>
      <c r="D5814" s="104" t="s">
        <v>1933</v>
      </c>
      <c r="E5814" s="2">
        <v>349413</v>
      </c>
      <c r="F5814" s="2">
        <v>349413</v>
      </c>
    </row>
    <row r="5815" spans="1:6" x14ac:dyDescent="0.25">
      <c r="A5815" s="104">
        <v>553873</v>
      </c>
      <c r="B5815" s="104" t="s">
        <v>947</v>
      </c>
      <c r="C5815" s="104" t="s">
        <v>2699</v>
      </c>
      <c r="D5815" s="104" t="s">
        <v>2701</v>
      </c>
      <c r="E5815" s="2">
        <v>205644</v>
      </c>
      <c r="F5815" s="2">
        <v>205644</v>
      </c>
    </row>
    <row r="5816" spans="1:6" x14ac:dyDescent="0.25">
      <c r="A5816" s="104">
        <v>19967</v>
      </c>
      <c r="B5816" s="104" t="s">
        <v>947</v>
      </c>
      <c r="C5816" s="104" t="s">
        <v>12372</v>
      </c>
      <c r="D5816" s="104" t="s">
        <v>12374</v>
      </c>
      <c r="E5816" s="2">
        <v>9758</v>
      </c>
      <c r="F5816" s="2">
        <v>9758</v>
      </c>
    </row>
    <row r="5817" spans="1:6" x14ac:dyDescent="0.25">
      <c r="A5817" s="104">
        <v>19968</v>
      </c>
      <c r="B5817" s="104" t="s">
        <v>947</v>
      </c>
      <c r="C5817" s="104" t="s">
        <v>8002</v>
      </c>
      <c r="D5817" s="104" t="s">
        <v>8004</v>
      </c>
      <c r="E5817" s="2">
        <v>28537</v>
      </c>
      <c r="F5817" s="2">
        <v>28537</v>
      </c>
    </row>
    <row r="5818" spans="1:6" x14ac:dyDescent="0.25">
      <c r="A5818" s="104">
        <v>21804</v>
      </c>
      <c r="B5818" s="104" t="s">
        <v>947</v>
      </c>
      <c r="C5818" s="104" t="s">
        <v>8356</v>
      </c>
      <c r="D5818" s="104" t="s">
        <v>8358</v>
      </c>
      <c r="E5818" s="2">
        <v>46367</v>
      </c>
      <c r="F5818" s="2">
        <v>46367</v>
      </c>
    </row>
    <row r="5819" spans="1:6" x14ac:dyDescent="0.25">
      <c r="A5819" s="104">
        <v>131192</v>
      </c>
      <c r="B5819" s="104" t="s">
        <v>947</v>
      </c>
      <c r="C5819" s="104" t="s">
        <v>12459</v>
      </c>
      <c r="D5819" s="104" t="s">
        <v>12461</v>
      </c>
      <c r="E5819" s="2">
        <v>12613</v>
      </c>
      <c r="F5819" s="2">
        <v>12613</v>
      </c>
    </row>
    <row r="5820" spans="1:6" x14ac:dyDescent="0.25">
      <c r="A5820" s="104">
        <v>158865</v>
      </c>
      <c r="B5820" s="104" t="s">
        <v>947</v>
      </c>
      <c r="C5820" s="104" t="s">
        <v>5045</v>
      </c>
      <c r="D5820" s="104" t="s">
        <v>22003</v>
      </c>
      <c r="E5820" s="2">
        <v>96164</v>
      </c>
      <c r="F5820" s="2">
        <v>96164</v>
      </c>
    </row>
    <row r="5821" spans="1:6" x14ac:dyDescent="0.25">
      <c r="A5821" s="104">
        <v>451895</v>
      </c>
      <c r="B5821" s="104" t="s">
        <v>947</v>
      </c>
      <c r="C5821" s="104" t="s">
        <v>11880</v>
      </c>
      <c r="D5821" s="104" t="s">
        <v>11882</v>
      </c>
      <c r="E5821" s="2">
        <v>22116</v>
      </c>
      <c r="F5821" s="2">
        <v>22116</v>
      </c>
    </row>
    <row r="5822" spans="1:6" x14ac:dyDescent="0.25">
      <c r="A5822" s="104">
        <v>547657</v>
      </c>
      <c r="B5822" s="104" t="s">
        <v>947</v>
      </c>
      <c r="C5822" s="104" t="s">
        <v>9768</v>
      </c>
      <c r="D5822" s="104" t="s">
        <v>9770</v>
      </c>
      <c r="E5822" s="2">
        <v>24619</v>
      </c>
      <c r="F5822" s="2">
        <v>24619</v>
      </c>
    </row>
    <row r="5823" spans="1:6" x14ac:dyDescent="0.25">
      <c r="A5823" s="104">
        <v>131195</v>
      </c>
      <c r="B5823" s="104" t="s">
        <v>947</v>
      </c>
      <c r="C5823" s="104" t="s">
        <v>1176</v>
      </c>
      <c r="D5823" s="104" t="s">
        <v>1178</v>
      </c>
      <c r="E5823" s="2">
        <v>322521</v>
      </c>
      <c r="F5823" s="2">
        <v>322521</v>
      </c>
    </row>
    <row r="5824" spans="1:6" x14ac:dyDescent="0.25">
      <c r="A5824" s="104">
        <v>131197</v>
      </c>
      <c r="B5824" s="104" t="s">
        <v>947</v>
      </c>
      <c r="C5824" s="104" t="s">
        <v>2612</v>
      </c>
      <c r="D5824" s="104" t="s">
        <v>2614</v>
      </c>
      <c r="E5824" s="2">
        <v>209756</v>
      </c>
      <c r="F5824" s="2">
        <v>209756</v>
      </c>
    </row>
    <row r="5825" spans="1:6" x14ac:dyDescent="0.25">
      <c r="A5825" s="104">
        <v>131194</v>
      </c>
      <c r="B5825" s="104" t="s">
        <v>947</v>
      </c>
      <c r="C5825" s="104" t="s">
        <v>4015</v>
      </c>
      <c r="D5825" s="104" t="s">
        <v>4017</v>
      </c>
      <c r="E5825" s="2">
        <v>118227</v>
      </c>
      <c r="F5825" s="2">
        <v>118227</v>
      </c>
    </row>
    <row r="5826" spans="1:6" x14ac:dyDescent="0.25">
      <c r="A5826" s="104">
        <v>24951</v>
      </c>
      <c r="B5826" s="104" t="s">
        <v>947</v>
      </c>
      <c r="C5826" s="104" t="s">
        <v>9522</v>
      </c>
      <c r="D5826" s="104" t="s">
        <v>22004</v>
      </c>
      <c r="E5826" s="2">
        <v>69072</v>
      </c>
      <c r="F5826" s="2">
        <v>69072</v>
      </c>
    </row>
    <row r="5827" spans="1:6" x14ac:dyDescent="0.25">
      <c r="A5827" s="104">
        <v>25162</v>
      </c>
      <c r="B5827" s="104" t="s">
        <v>947</v>
      </c>
      <c r="C5827" s="104" t="s">
        <v>5890</v>
      </c>
      <c r="D5827" s="104" t="s">
        <v>5892</v>
      </c>
      <c r="E5827" s="2">
        <v>66980</v>
      </c>
      <c r="F5827" s="2">
        <v>66980</v>
      </c>
    </row>
    <row r="5828" spans="1:6" x14ac:dyDescent="0.25">
      <c r="A5828" s="104">
        <v>25081</v>
      </c>
      <c r="B5828" s="104" t="s">
        <v>947</v>
      </c>
      <c r="C5828" s="104" t="s">
        <v>3032</v>
      </c>
      <c r="D5828" s="104" t="s">
        <v>3034</v>
      </c>
      <c r="E5828" s="2">
        <v>230125</v>
      </c>
      <c r="F5828" s="2">
        <v>230125</v>
      </c>
    </row>
    <row r="5829" spans="1:6" x14ac:dyDescent="0.25">
      <c r="A5829" s="104">
        <v>24953</v>
      </c>
      <c r="B5829" s="104" t="s">
        <v>947</v>
      </c>
      <c r="C5829" s="104" t="s">
        <v>5899</v>
      </c>
      <c r="D5829" s="104" t="s">
        <v>5901</v>
      </c>
      <c r="E5829" s="2">
        <v>46557</v>
      </c>
      <c r="F5829" s="2">
        <v>46557</v>
      </c>
    </row>
    <row r="5830" spans="1:6" x14ac:dyDescent="0.25">
      <c r="A5830" s="104">
        <v>24952</v>
      </c>
      <c r="B5830" s="104" t="s">
        <v>947</v>
      </c>
      <c r="C5830" s="104" t="s">
        <v>16595</v>
      </c>
      <c r="D5830" s="104" t="s">
        <v>16597</v>
      </c>
      <c r="E5830" s="2">
        <v>2101</v>
      </c>
      <c r="F5830" s="2">
        <v>2101</v>
      </c>
    </row>
    <row r="5831" spans="1:6" x14ac:dyDescent="0.25">
      <c r="A5831" s="104">
        <v>131193</v>
      </c>
      <c r="B5831" s="104" t="s">
        <v>947</v>
      </c>
      <c r="C5831" s="104" t="s">
        <v>7061</v>
      </c>
      <c r="D5831" s="104" t="s">
        <v>7063</v>
      </c>
      <c r="E5831" s="2">
        <v>5517</v>
      </c>
      <c r="F5831" s="2">
        <v>5517</v>
      </c>
    </row>
    <row r="5832" spans="1:6" x14ac:dyDescent="0.25">
      <c r="A5832" s="104">
        <v>24954</v>
      </c>
      <c r="B5832" s="104" t="s">
        <v>947</v>
      </c>
      <c r="C5832" s="104" t="s">
        <v>12814</v>
      </c>
      <c r="D5832" s="104" t="s">
        <v>12816</v>
      </c>
      <c r="E5832" s="2">
        <v>8163</v>
      </c>
      <c r="F5832" s="2">
        <v>8163</v>
      </c>
    </row>
    <row r="5833" spans="1:6" x14ac:dyDescent="0.25">
      <c r="A5833" s="104">
        <v>92763</v>
      </c>
      <c r="B5833" s="104" t="s">
        <v>947</v>
      </c>
      <c r="C5833" s="104" t="s">
        <v>8149</v>
      </c>
      <c r="D5833" s="104" t="s">
        <v>8151</v>
      </c>
      <c r="E5833" s="2">
        <v>37976</v>
      </c>
      <c r="F5833" s="2">
        <v>37976</v>
      </c>
    </row>
    <row r="5834" spans="1:6" x14ac:dyDescent="0.25">
      <c r="A5834" s="104">
        <v>21720</v>
      </c>
      <c r="B5834" s="104" t="s">
        <v>947</v>
      </c>
      <c r="C5834" s="104" t="s">
        <v>7813</v>
      </c>
      <c r="D5834" s="104" t="s">
        <v>7815</v>
      </c>
      <c r="E5834" s="2">
        <v>45013</v>
      </c>
      <c r="F5834" s="2">
        <v>45013</v>
      </c>
    </row>
    <row r="5835" spans="1:6" x14ac:dyDescent="0.25">
      <c r="A5835" s="104">
        <v>27965</v>
      </c>
      <c r="B5835" s="104" t="s">
        <v>947</v>
      </c>
      <c r="C5835" s="104" t="s">
        <v>11208</v>
      </c>
      <c r="D5835" s="104" t="s">
        <v>11210</v>
      </c>
      <c r="E5835" s="2">
        <v>29058</v>
      </c>
      <c r="F5835" s="2">
        <v>29058</v>
      </c>
    </row>
    <row r="5836" spans="1:6" x14ac:dyDescent="0.25">
      <c r="A5836" s="104">
        <v>20664</v>
      </c>
      <c r="B5836" s="104" t="s">
        <v>947</v>
      </c>
      <c r="C5836" s="104" t="s">
        <v>5762</v>
      </c>
      <c r="D5836" s="104" t="s">
        <v>5764</v>
      </c>
      <c r="E5836" s="2">
        <v>116702</v>
      </c>
      <c r="F5836" s="2">
        <v>116702</v>
      </c>
    </row>
    <row r="5837" spans="1:6" x14ac:dyDescent="0.25">
      <c r="A5837" s="104">
        <v>21874</v>
      </c>
      <c r="B5837" s="104" t="s">
        <v>947</v>
      </c>
      <c r="C5837" s="104" t="s">
        <v>12438</v>
      </c>
      <c r="D5837" s="104" t="s">
        <v>12440</v>
      </c>
      <c r="E5837" s="2">
        <v>7033</v>
      </c>
      <c r="F5837" s="2">
        <v>7033</v>
      </c>
    </row>
    <row r="5838" spans="1:6" x14ac:dyDescent="0.25">
      <c r="A5838" s="104">
        <v>24046</v>
      </c>
      <c r="B5838" s="104" t="s">
        <v>947</v>
      </c>
      <c r="C5838" s="104" t="s">
        <v>9552</v>
      </c>
      <c r="D5838" s="104" t="s">
        <v>9554</v>
      </c>
      <c r="E5838" s="2">
        <v>18069</v>
      </c>
      <c r="F5838" s="2">
        <v>18069</v>
      </c>
    </row>
    <row r="5839" spans="1:6" x14ac:dyDescent="0.25">
      <c r="A5839" s="104">
        <v>442911</v>
      </c>
      <c r="B5839" s="104" t="s">
        <v>947</v>
      </c>
      <c r="C5839" s="104" t="s">
        <v>21893</v>
      </c>
      <c r="D5839" s="104" t="s">
        <v>21894</v>
      </c>
      <c r="E5839" s="2">
        <v>13506</v>
      </c>
      <c r="F5839" s="2">
        <v>13506</v>
      </c>
    </row>
    <row r="5840" spans="1:6" x14ac:dyDescent="0.25">
      <c r="A5840" s="104">
        <v>22935</v>
      </c>
      <c r="B5840" s="104" t="s">
        <v>947</v>
      </c>
      <c r="C5840" s="104" t="s">
        <v>4423</v>
      </c>
      <c r="D5840" s="104" t="s">
        <v>4425</v>
      </c>
      <c r="E5840" s="2">
        <v>107536</v>
      </c>
      <c r="F5840" s="2">
        <v>107536</v>
      </c>
    </row>
    <row r="5841" spans="1:6" x14ac:dyDescent="0.25">
      <c r="A5841" s="104">
        <v>22936</v>
      </c>
      <c r="B5841" s="104" t="s">
        <v>947</v>
      </c>
      <c r="C5841" s="104" t="s">
        <v>5216</v>
      </c>
      <c r="D5841" s="104" t="s">
        <v>5218</v>
      </c>
      <c r="E5841" s="2">
        <v>42940</v>
      </c>
      <c r="F5841" s="2">
        <v>42940</v>
      </c>
    </row>
    <row r="5842" spans="1:6" x14ac:dyDescent="0.25">
      <c r="A5842" s="104">
        <v>22555</v>
      </c>
      <c r="B5842" s="104" t="s">
        <v>947</v>
      </c>
      <c r="C5842" s="104" t="s">
        <v>8389</v>
      </c>
      <c r="D5842" s="104" t="s">
        <v>8391</v>
      </c>
      <c r="E5842" s="2">
        <v>37649</v>
      </c>
      <c r="F5842" s="2">
        <v>37649</v>
      </c>
    </row>
    <row r="5843" spans="1:6" x14ac:dyDescent="0.25">
      <c r="A5843" s="104">
        <v>608052</v>
      </c>
      <c r="B5843" s="104" t="s">
        <v>947</v>
      </c>
      <c r="C5843" s="104" t="s">
        <v>16921</v>
      </c>
      <c r="D5843" s="104" t="s">
        <v>16923</v>
      </c>
      <c r="E5843" s="2">
        <v>2003</v>
      </c>
      <c r="F5843" s="2">
        <v>2003</v>
      </c>
    </row>
    <row r="5844" spans="1:6" x14ac:dyDescent="0.25">
      <c r="A5844" s="104">
        <v>21910</v>
      </c>
      <c r="B5844" s="104" t="s">
        <v>947</v>
      </c>
      <c r="C5844" s="104" t="s">
        <v>8392</v>
      </c>
      <c r="D5844" s="104" t="s">
        <v>8394</v>
      </c>
      <c r="E5844" s="2">
        <v>24383</v>
      </c>
      <c r="F5844" s="2">
        <v>24383</v>
      </c>
    </row>
    <row r="5845" spans="1:6" x14ac:dyDescent="0.25">
      <c r="A5845" s="104">
        <v>21807</v>
      </c>
      <c r="B5845" s="104" t="s">
        <v>947</v>
      </c>
      <c r="C5845" s="104" t="s">
        <v>10606</v>
      </c>
      <c r="D5845" s="104" t="s">
        <v>10608</v>
      </c>
      <c r="E5845" s="2">
        <v>20159</v>
      </c>
      <c r="F5845" s="2">
        <v>20159</v>
      </c>
    </row>
    <row r="5846" spans="1:6" x14ac:dyDescent="0.25">
      <c r="A5846" s="104">
        <v>205645</v>
      </c>
      <c r="B5846" s="104" t="s">
        <v>947</v>
      </c>
      <c r="C5846" s="104" t="s">
        <v>11226</v>
      </c>
      <c r="D5846" s="104" t="s">
        <v>11228</v>
      </c>
      <c r="E5846" s="2">
        <v>16869</v>
      </c>
      <c r="F5846" s="2">
        <v>16869</v>
      </c>
    </row>
    <row r="5847" spans="1:6" x14ac:dyDescent="0.25">
      <c r="A5847" s="104">
        <v>22534</v>
      </c>
      <c r="B5847" s="104" t="s">
        <v>947</v>
      </c>
      <c r="C5847" s="104" t="s">
        <v>2447</v>
      </c>
      <c r="D5847" s="104" t="s">
        <v>2449</v>
      </c>
      <c r="E5847" s="2">
        <v>382002</v>
      </c>
      <c r="F5847" s="2">
        <v>382002</v>
      </c>
    </row>
    <row r="5848" spans="1:6" x14ac:dyDescent="0.25">
      <c r="A5848" s="104">
        <v>24955</v>
      </c>
      <c r="B5848" s="104" t="s">
        <v>947</v>
      </c>
      <c r="C5848" s="104" t="s">
        <v>2552</v>
      </c>
      <c r="D5848" s="104" t="s">
        <v>2554</v>
      </c>
      <c r="E5848" s="2">
        <v>319993</v>
      </c>
      <c r="F5848" s="2">
        <v>319993</v>
      </c>
    </row>
    <row r="5849" spans="1:6" x14ac:dyDescent="0.25">
      <c r="A5849" s="104">
        <v>507800</v>
      </c>
      <c r="B5849" s="104" t="s">
        <v>17426</v>
      </c>
      <c r="C5849" s="104" t="s">
        <v>17427</v>
      </c>
      <c r="D5849" s="104" t="s">
        <v>17429</v>
      </c>
      <c r="E5849" s="2">
        <v>0</v>
      </c>
      <c r="F5849" s="2">
        <v>0</v>
      </c>
    </row>
    <row r="5850" spans="1:6" x14ac:dyDescent="0.25">
      <c r="A5850" s="104">
        <v>684257</v>
      </c>
      <c r="B5850" s="104" t="s">
        <v>17426</v>
      </c>
      <c r="C5850" s="104" t="s">
        <v>17433</v>
      </c>
      <c r="D5850" s="104" t="s">
        <v>17435</v>
      </c>
      <c r="E5850" s="2">
        <v>0</v>
      </c>
      <c r="F5850" s="2">
        <v>0</v>
      </c>
    </row>
    <row r="5851" spans="1:6" x14ac:dyDescent="0.25">
      <c r="A5851" s="104">
        <v>610276</v>
      </c>
      <c r="B5851" s="104" t="s">
        <v>17426</v>
      </c>
      <c r="C5851" s="104" t="s">
        <v>17439</v>
      </c>
      <c r="D5851" s="104" t="s">
        <v>17441</v>
      </c>
      <c r="E5851" s="2">
        <v>145240</v>
      </c>
      <c r="F5851" s="2">
        <v>145240</v>
      </c>
    </row>
    <row r="5852" spans="1:6" x14ac:dyDescent="0.25">
      <c r="A5852" s="104">
        <v>507794</v>
      </c>
      <c r="B5852" s="104" t="s">
        <v>17426</v>
      </c>
      <c r="C5852" s="104" t="s">
        <v>17442</v>
      </c>
      <c r="D5852" s="104" t="s">
        <v>17444</v>
      </c>
      <c r="E5852" s="2">
        <v>3457</v>
      </c>
      <c r="F5852" s="2">
        <v>3457</v>
      </c>
    </row>
    <row r="5853" spans="1:6" x14ac:dyDescent="0.25">
      <c r="A5853" s="104">
        <v>507797</v>
      </c>
      <c r="B5853" s="104" t="s">
        <v>17426</v>
      </c>
      <c r="C5853" s="104" t="s">
        <v>17445</v>
      </c>
      <c r="D5853" s="104" t="s">
        <v>22610</v>
      </c>
      <c r="E5853" s="2">
        <v>41963</v>
      </c>
      <c r="F5853" s="2">
        <v>41963</v>
      </c>
    </row>
    <row r="5854" spans="1:6" x14ac:dyDescent="0.25">
      <c r="A5854" s="104">
        <v>734863</v>
      </c>
      <c r="B5854" s="104" t="s">
        <v>17426</v>
      </c>
      <c r="C5854" s="104" t="s">
        <v>17449</v>
      </c>
      <c r="D5854" s="104" t="s">
        <v>17451</v>
      </c>
      <c r="E5854" s="2">
        <v>37510</v>
      </c>
      <c r="F5854" s="2">
        <v>37510</v>
      </c>
    </row>
    <row r="5855" spans="1:6" x14ac:dyDescent="0.25">
      <c r="A5855" s="104">
        <v>734868</v>
      </c>
      <c r="B5855" s="104" t="s">
        <v>17426</v>
      </c>
      <c r="C5855" s="104" t="s">
        <v>22612</v>
      </c>
      <c r="D5855" s="104" t="s">
        <v>22613</v>
      </c>
      <c r="E5855" s="2">
        <v>15393</v>
      </c>
      <c r="F5855" s="2">
        <v>15393</v>
      </c>
    </row>
    <row r="5856" spans="1:6" x14ac:dyDescent="0.25">
      <c r="A5856" s="104">
        <v>734871</v>
      </c>
      <c r="B5856" s="104" t="s">
        <v>17426</v>
      </c>
      <c r="C5856" s="104" t="s">
        <v>17452</v>
      </c>
      <c r="D5856" s="104" t="s">
        <v>17454</v>
      </c>
      <c r="E5856" s="2">
        <v>27237</v>
      </c>
      <c r="F5856" s="2">
        <v>27237</v>
      </c>
    </row>
    <row r="5857" spans="1:6" x14ac:dyDescent="0.25">
      <c r="A5857" s="104">
        <v>735019</v>
      </c>
      <c r="B5857" s="104" t="s">
        <v>17426</v>
      </c>
      <c r="C5857" s="104" t="s">
        <v>22614</v>
      </c>
      <c r="D5857" s="104" t="s">
        <v>22615</v>
      </c>
      <c r="E5857" s="2">
        <v>33358</v>
      </c>
      <c r="F5857" s="2">
        <v>33358</v>
      </c>
    </row>
    <row r="5858" spans="1:6" x14ac:dyDescent="0.25">
      <c r="A5858" s="104">
        <v>529302</v>
      </c>
      <c r="B5858" s="104" t="s">
        <v>17426</v>
      </c>
      <c r="C5858" s="104" t="s">
        <v>17458</v>
      </c>
      <c r="D5858" s="104" t="s">
        <v>17460</v>
      </c>
      <c r="E5858" s="2">
        <v>26585</v>
      </c>
      <c r="F5858" s="2">
        <v>26585</v>
      </c>
    </row>
    <row r="5859" spans="1:6" x14ac:dyDescent="0.25">
      <c r="A5859" s="104">
        <v>684444</v>
      </c>
      <c r="B5859" s="104" t="s">
        <v>17426</v>
      </c>
      <c r="C5859" s="104" t="s">
        <v>17466</v>
      </c>
      <c r="D5859" s="104" t="s">
        <v>17468</v>
      </c>
      <c r="E5859" s="2">
        <v>0</v>
      </c>
      <c r="F5859" s="2">
        <v>0</v>
      </c>
    </row>
    <row r="5860" spans="1:6" x14ac:dyDescent="0.25">
      <c r="A5860" s="104">
        <v>684197</v>
      </c>
      <c r="B5860" s="104" t="s">
        <v>17426</v>
      </c>
      <c r="C5860" s="104" t="s">
        <v>17471</v>
      </c>
      <c r="D5860" s="104" t="s">
        <v>17472</v>
      </c>
      <c r="E5860" s="2">
        <v>27673</v>
      </c>
      <c r="F5860" s="2">
        <v>27673</v>
      </c>
    </row>
    <row r="5861" spans="1:6" x14ac:dyDescent="0.25">
      <c r="A5861" s="104">
        <v>223309</v>
      </c>
      <c r="B5861" s="104" t="s">
        <v>17426</v>
      </c>
      <c r="C5861" s="104" t="s">
        <v>17469</v>
      </c>
      <c r="D5861" s="104" t="s">
        <v>22665</v>
      </c>
      <c r="E5861" s="2">
        <v>0</v>
      </c>
      <c r="F5861" s="2">
        <v>0</v>
      </c>
    </row>
    <row r="5862" spans="1:6" x14ac:dyDescent="0.25">
      <c r="A5862" s="104">
        <v>744738</v>
      </c>
      <c r="B5862" s="104" t="s">
        <v>17426</v>
      </c>
      <c r="C5862" s="104" t="s">
        <v>17473</v>
      </c>
      <c r="D5862" s="104" t="s">
        <v>17475</v>
      </c>
      <c r="E5862" s="2">
        <v>69135</v>
      </c>
      <c r="F5862" s="2">
        <v>69135</v>
      </c>
    </row>
    <row r="5863" spans="1:6" x14ac:dyDescent="0.25">
      <c r="A5863" s="104">
        <v>223305</v>
      </c>
      <c r="B5863" s="104" t="s">
        <v>17426</v>
      </c>
      <c r="C5863" s="104" t="s">
        <v>17476</v>
      </c>
      <c r="D5863" s="104" t="s">
        <v>17478</v>
      </c>
      <c r="E5863" s="2">
        <v>197287</v>
      </c>
      <c r="F5863" s="2">
        <v>197287</v>
      </c>
    </row>
    <row r="5864" spans="1:6" x14ac:dyDescent="0.25">
      <c r="A5864" s="104">
        <v>556139</v>
      </c>
      <c r="B5864" s="104" t="s">
        <v>17426</v>
      </c>
      <c r="C5864" s="104" t="s">
        <v>17479</v>
      </c>
      <c r="D5864" s="104" t="s">
        <v>17481</v>
      </c>
      <c r="E5864" s="2">
        <v>0</v>
      </c>
      <c r="F5864" s="2">
        <v>0</v>
      </c>
    </row>
    <row r="5865" spans="1:6" x14ac:dyDescent="0.25">
      <c r="A5865" s="104">
        <v>679558</v>
      </c>
      <c r="B5865" s="104" t="s">
        <v>17426</v>
      </c>
      <c r="C5865" s="104" t="s">
        <v>17484</v>
      </c>
      <c r="D5865" s="104" t="s">
        <v>17486</v>
      </c>
      <c r="E5865" s="2">
        <v>18191</v>
      </c>
      <c r="F5865" s="2">
        <v>18191</v>
      </c>
    </row>
    <row r="5866" spans="1:6" x14ac:dyDescent="0.25">
      <c r="A5866" s="104">
        <v>875331</v>
      </c>
      <c r="B5866" s="104" t="s">
        <v>17426</v>
      </c>
      <c r="C5866" s="104" t="s">
        <v>22853</v>
      </c>
      <c r="D5866" s="104" t="s">
        <v>22854</v>
      </c>
      <c r="E5866" s="2">
        <v>7505</v>
      </c>
      <c r="F5866" s="2">
        <v>7505</v>
      </c>
    </row>
    <row r="5867" spans="1:6" x14ac:dyDescent="0.25">
      <c r="A5867" s="104">
        <v>610599</v>
      </c>
      <c r="B5867" s="104" t="s">
        <v>17426</v>
      </c>
      <c r="C5867" s="104" t="s">
        <v>17487</v>
      </c>
      <c r="D5867" s="104" t="s">
        <v>17489</v>
      </c>
      <c r="E5867" s="2">
        <v>34234</v>
      </c>
      <c r="F5867" s="2">
        <v>34234</v>
      </c>
    </row>
    <row r="5868" spans="1:6" x14ac:dyDescent="0.25">
      <c r="A5868" s="104">
        <v>575594</v>
      </c>
      <c r="B5868" s="104" t="s">
        <v>17493</v>
      </c>
      <c r="C5868" s="104" t="s">
        <v>17500</v>
      </c>
      <c r="D5868" s="104" t="s">
        <v>17502</v>
      </c>
      <c r="E5868" s="2">
        <v>378957</v>
      </c>
      <c r="F5868" s="2">
        <v>378957</v>
      </c>
    </row>
    <row r="5869" spans="1:6" x14ac:dyDescent="0.25">
      <c r="A5869" s="104">
        <v>967</v>
      </c>
      <c r="B5869" s="104" t="s">
        <v>17493</v>
      </c>
      <c r="C5869" s="104" t="s">
        <v>21462</v>
      </c>
      <c r="D5869" s="104" t="s">
        <v>21463</v>
      </c>
      <c r="E5869" s="2">
        <v>0</v>
      </c>
      <c r="F5869" s="2">
        <v>0</v>
      </c>
    </row>
    <row r="5870" spans="1:6" x14ac:dyDescent="0.25">
      <c r="A5870" s="104">
        <v>539</v>
      </c>
      <c r="B5870" s="104" t="s">
        <v>17493</v>
      </c>
      <c r="C5870" s="104" t="s">
        <v>17503</v>
      </c>
      <c r="D5870" s="104" t="s">
        <v>17505</v>
      </c>
      <c r="E5870" s="2">
        <v>113147</v>
      </c>
      <c r="F5870" s="2">
        <v>113147</v>
      </c>
    </row>
    <row r="5871" spans="1:6" x14ac:dyDescent="0.25">
      <c r="A5871" s="104">
        <v>612</v>
      </c>
      <c r="B5871" s="104" t="s">
        <v>17493</v>
      </c>
      <c r="C5871" s="104" t="s">
        <v>17506</v>
      </c>
      <c r="D5871" s="104" t="s">
        <v>17508</v>
      </c>
      <c r="E5871" s="2">
        <v>40704</v>
      </c>
      <c r="F5871" s="2">
        <v>40704</v>
      </c>
    </row>
    <row r="5872" spans="1:6" x14ac:dyDescent="0.25">
      <c r="A5872" s="104">
        <v>644</v>
      </c>
      <c r="B5872" s="104" t="s">
        <v>17493</v>
      </c>
      <c r="C5872" s="104" t="s">
        <v>17512</v>
      </c>
      <c r="D5872" s="104" t="s">
        <v>17514</v>
      </c>
      <c r="E5872" s="2">
        <v>80380</v>
      </c>
      <c r="F5872" s="2">
        <v>80380</v>
      </c>
    </row>
    <row r="5873" spans="1:6" x14ac:dyDescent="0.25">
      <c r="A5873" s="104">
        <v>931</v>
      </c>
      <c r="B5873" s="104" t="s">
        <v>17493</v>
      </c>
      <c r="C5873" s="104" t="s">
        <v>17515</v>
      </c>
      <c r="D5873" s="104" t="s">
        <v>17517</v>
      </c>
      <c r="E5873" s="2">
        <v>11306</v>
      </c>
      <c r="F5873" s="2">
        <v>11306</v>
      </c>
    </row>
    <row r="5874" spans="1:6" x14ac:dyDescent="0.25">
      <c r="A5874" s="104">
        <v>684</v>
      </c>
      <c r="B5874" s="104" t="s">
        <v>17493</v>
      </c>
      <c r="C5874" s="104" t="s">
        <v>17518</v>
      </c>
      <c r="D5874" s="104" t="s">
        <v>17520</v>
      </c>
      <c r="E5874" s="2">
        <v>185049</v>
      </c>
      <c r="F5874" s="2">
        <v>185049</v>
      </c>
    </row>
    <row r="5875" spans="1:6" x14ac:dyDescent="0.25">
      <c r="A5875" s="104">
        <v>701</v>
      </c>
      <c r="B5875" s="104" t="s">
        <v>17493</v>
      </c>
      <c r="C5875" s="104" t="s">
        <v>22242</v>
      </c>
      <c r="D5875" s="104" t="s">
        <v>22243</v>
      </c>
      <c r="E5875" s="2">
        <v>0</v>
      </c>
      <c r="F5875" s="2">
        <v>0</v>
      </c>
    </row>
    <row r="5876" spans="1:6" x14ac:dyDescent="0.25">
      <c r="A5876" s="104">
        <v>546</v>
      </c>
      <c r="B5876" s="104" t="s">
        <v>17493</v>
      </c>
      <c r="C5876" s="104" t="s">
        <v>17524</v>
      </c>
      <c r="D5876" s="104" t="s">
        <v>17526</v>
      </c>
      <c r="E5876" s="2">
        <v>0</v>
      </c>
      <c r="F5876" s="2">
        <v>0</v>
      </c>
    </row>
    <row r="5877" spans="1:6" x14ac:dyDescent="0.25">
      <c r="A5877" s="104">
        <v>912</v>
      </c>
      <c r="B5877" s="104" t="s">
        <v>17493</v>
      </c>
      <c r="C5877" s="104" t="s">
        <v>17527</v>
      </c>
      <c r="D5877" s="104" t="s">
        <v>17529</v>
      </c>
      <c r="E5877" s="2">
        <v>16779</v>
      </c>
      <c r="F5877" s="2">
        <v>16779</v>
      </c>
    </row>
    <row r="5878" spans="1:6" x14ac:dyDescent="0.25">
      <c r="A5878" s="104">
        <v>649</v>
      </c>
      <c r="B5878" s="104" t="s">
        <v>17493</v>
      </c>
      <c r="C5878" s="104" t="s">
        <v>17530</v>
      </c>
      <c r="D5878" s="104" t="s">
        <v>17532</v>
      </c>
      <c r="E5878" s="2">
        <v>21554</v>
      </c>
      <c r="F5878" s="2">
        <v>21554</v>
      </c>
    </row>
    <row r="5879" spans="1:6" x14ac:dyDescent="0.25">
      <c r="A5879" s="104">
        <v>419</v>
      </c>
      <c r="B5879" s="104" t="s">
        <v>17493</v>
      </c>
      <c r="C5879" s="104" t="s">
        <v>17542</v>
      </c>
      <c r="D5879" s="104" t="s">
        <v>17544</v>
      </c>
      <c r="E5879" s="2">
        <v>16224</v>
      </c>
      <c r="F5879" s="2">
        <v>16224</v>
      </c>
    </row>
    <row r="5880" spans="1:6" x14ac:dyDescent="0.25">
      <c r="A5880" s="104">
        <v>855</v>
      </c>
      <c r="B5880" s="104" t="s">
        <v>17493</v>
      </c>
      <c r="C5880" s="104" t="s">
        <v>17623</v>
      </c>
      <c r="D5880" s="104" t="s">
        <v>22281</v>
      </c>
      <c r="E5880" s="2">
        <v>18123</v>
      </c>
      <c r="F5880" s="2">
        <v>18123</v>
      </c>
    </row>
    <row r="5881" spans="1:6" x14ac:dyDescent="0.25">
      <c r="A5881" s="104">
        <v>460</v>
      </c>
      <c r="B5881" s="104" t="s">
        <v>17493</v>
      </c>
      <c r="C5881" s="104" t="s">
        <v>21469</v>
      </c>
      <c r="D5881" s="104" t="s">
        <v>21470</v>
      </c>
      <c r="E5881" s="2">
        <v>6337</v>
      </c>
      <c r="F5881" s="2">
        <v>6337</v>
      </c>
    </row>
    <row r="5882" spans="1:6" x14ac:dyDescent="0.25">
      <c r="A5882" s="104">
        <v>474</v>
      </c>
      <c r="B5882" s="104" t="s">
        <v>17493</v>
      </c>
      <c r="C5882" s="104" t="s">
        <v>17545</v>
      </c>
      <c r="D5882" s="104" t="s">
        <v>17547</v>
      </c>
      <c r="E5882" s="2">
        <v>3963</v>
      </c>
      <c r="F5882" s="2">
        <v>3963</v>
      </c>
    </row>
    <row r="5883" spans="1:6" x14ac:dyDescent="0.25">
      <c r="A5883" s="104">
        <v>543</v>
      </c>
      <c r="B5883" s="104" t="s">
        <v>17493</v>
      </c>
      <c r="C5883" s="104" t="s">
        <v>17548</v>
      </c>
      <c r="D5883" s="104" t="s">
        <v>17550</v>
      </c>
      <c r="E5883" s="2">
        <v>28520</v>
      </c>
      <c r="F5883" s="2">
        <v>28520</v>
      </c>
    </row>
    <row r="5884" spans="1:6" x14ac:dyDescent="0.25">
      <c r="A5884" s="104">
        <v>571</v>
      </c>
      <c r="B5884" s="104" t="s">
        <v>17493</v>
      </c>
      <c r="C5884" s="104" t="s">
        <v>21443</v>
      </c>
      <c r="D5884" s="104" t="s">
        <v>22312</v>
      </c>
      <c r="E5884" s="2">
        <v>65299</v>
      </c>
      <c r="F5884" s="2">
        <v>65299</v>
      </c>
    </row>
    <row r="5885" spans="1:6" x14ac:dyDescent="0.25">
      <c r="A5885" s="104">
        <v>861</v>
      </c>
      <c r="B5885" s="104" t="s">
        <v>17493</v>
      </c>
      <c r="C5885" s="104" t="s">
        <v>21445</v>
      </c>
      <c r="D5885" s="104" t="s">
        <v>21446</v>
      </c>
      <c r="E5885" s="2">
        <v>41141</v>
      </c>
      <c r="F5885" s="2">
        <v>41141</v>
      </c>
    </row>
    <row r="5886" spans="1:6" x14ac:dyDescent="0.25">
      <c r="A5886" s="104">
        <v>664</v>
      </c>
      <c r="B5886" s="104" t="s">
        <v>17493</v>
      </c>
      <c r="C5886" s="104" t="s">
        <v>17551</v>
      </c>
      <c r="D5886" s="104" t="s">
        <v>17553</v>
      </c>
      <c r="E5886" s="2">
        <v>0</v>
      </c>
      <c r="F5886" s="2">
        <v>0</v>
      </c>
    </row>
    <row r="5887" spans="1:6" x14ac:dyDescent="0.25">
      <c r="A5887" s="104">
        <v>688</v>
      </c>
      <c r="B5887" s="104" t="s">
        <v>17493</v>
      </c>
      <c r="C5887" s="104" t="s">
        <v>17554</v>
      </c>
      <c r="D5887" s="104" t="s">
        <v>17556</v>
      </c>
      <c r="E5887" s="2">
        <v>300904</v>
      </c>
      <c r="F5887" s="2">
        <v>300904</v>
      </c>
    </row>
    <row r="5888" spans="1:6" x14ac:dyDescent="0.25">
      <c r="A5888" s="104">
        <v>774</v>
      </c>
      <c r="B5888" s="104" t="s">
        <v>17493</v>
      </c>
      <c r="C5888" s="104" t="s">
        <v>17557</v>
      </c>
      <c r="D5888" s="104" t="s">
        <v>17559</v>
      </c>
      <c r="E5888" s="2">
        <v>50529</v>
      </c>
      <c r="F5888" s="2">
        <v>50529</v>
      </c>
    </row>
    <row r="5889" spans="1:6" x14ac:dyDescent="0.25">
      <c r="A5889" s="104">
        <v>703</v>
      </c>
      <c r="B5889" s="104" t="s">
        <v>17493</v>
      </c>
      <c r="C5889" s="104" t="s">
        <v>21447</v>
      </c>
      <c r="D5889" s="104" t="s">
        <v>21448</v>
      </c>
      <c r="E5889" s="2">
        <v>9451</v>
      </c>
      <c r="F5889" s="2">
        <v>9451</v>
      </c>
    </row>
    <row r="5890" spans="1:6" x14ac:dyDescent="0.25">
      <c r="A5890" s="104">
        <v>422</v>
      </c>
      <c r="B5890" s="104" t="s">
        <v>17493</v>
      </c>
      <c r="C5890" s="104" t="s">
        <v>17568</v>
      </c>
      <c r="D5890" s="104" t="s">
        <v>17569</v>
      </c>
      <c r="E5890" s="2">
        <v>3046</v>
      </c>
      <c r="F5890" s="2">
        <v>3046</v>
      </c>
    </row>
    <row r="5891" spans="1:6" x14ac:dyDescent="0.25">
      <c r="A5891" s="104">
        <v>911</v>
      </c>
      <c r="B5891" s="104" t="s">
        <v>17493</v>
      </c>
      <c r="C5891" s="104" t="s">
        <v>17570</v>
      </c>
      <c r="D5891" s="104" t="s">
        <v>17572</v>
      </c>
      <c r="E5891" s="2">
        <v>1053</v>
      </c>
      <c r="F5891" s="2">
        <v>1053</v>
      </c>
    </row>
    <row r="5892" spans="1:6" x14ac:dyDescent="0.25">
      <c r="A5892" s="104">
        <v>535</v>
      </c>
      <c r="B5892" s="104" t="s">
        <v>17493</v>
      </c>
      <c r="C5892" s="104" t="s">
        <v>17573</v>
      </c>
      <c r="D5892" s="104" t="s">
        <v>17575</v>
      </c>
      <c r="E5892" s="2">
        <v>416294</v>
      </c>
      <c r="F5892" s="2">
        <v>416294</v>
      </c>
    </row>
    <row r="5893" spans="1:6" x14ac:dyDescent="0.25">
      <c r="A5893" s="104">
        <v>556</v>
      </c>
      <c r="B5893" s="104" t="s">
        <v>17493</v>
      </c>
      <c r="C5893" s="104" t="s">
        <v>17576</v>
      </c>
      <c r="D5893" s="104" t="s">
        <v>17578</v>
      </c>
      <c r="E5893" s="2">
        <v>0</v>
      </c>
      <c r="F5893" s="2">
        <v>0</v>
      </c>
    </row>
    <row r="5894" spans="1:6" x14ac:dyDescent="0.25">
      <c r="A5894" s="104">
        <v>578</v>
      </c>
      <c r="B5894" s="104" t="s">
        <v>17493</v>
      </c>
      <c r="C5894" s="104" t="s">
        <v>17579</v>
      </c>
      <c r="D5894" s="104" t="s">
        <v>17581</v>
      </c>
      <c r="E5894" s="2">
        <v>19066</v>
      </c>
      <c r="F5894" s="2">
        <v>19066</v>
      </c>
    </row>
    <row r="5895" spans="1:6" x14ac:dyDescent="0.25">
      <c r="A5895" s="104">
        <v>566523</v>
      </c>
      <c r="B5895" s="104" t="s">
        <v>17493</v>
      </c>
      <c r="C5895" s="104" t="s">
        <v>17585</v>
      </c>
      <c r="D5895" s="104" t="s">
        <v>17587</v>
      </c>
      <c r="E5895" s="2">
        <v>3368</v>
      </c>
      <c r="F5895" s="2">
        <v>3368</v>
      </c>
    </row>
    <row r="5896" spans="1:6" x14ac:dyDescent="0.25">
      <c r="A5896" s="104">
        <v>700</v>
      </c>
      <c r="B5896" s="104" t="s">
        <v>17493</v>
      </c>
      <c r="C5896" s="104" t="s">
        <v>17588</v>
      </c>
      <c r="D5896" s="104" t="s">
        <v>17590</v>
      </c>
      <c r="E5896" s="2">
        <v>103461</v>
      </c>
      <c r="F5896" s="2">
        <v>103461</v>
      </c>
    </row>
    <row r="5897" spans="1:6" x14ac:dyDescent="0.25">
      <c r="A5897" s="104">
        <v>541</v>
      </c>
      <c r="B5897" s="104" t="s">
        <v>17493</v>
      </c>
      <c r="C5897" s="104" t="s">
        <v>17591</v>
      </c>
      <c r="D5897" s="104" t="s">
        <v>17593</v>
      </c>
      <c r="E5897" s="2">
        <v>156141</v>
      </c>
      <c r="F5897" s="2">
        <v>156141</v>
      </c>
    </row>
    <row r="5898" spans="1:6" x14ac:dyDescent="0.25">
      <c r="A5898" s="104">
        <v>569</v>
      </c>
      <c r="B5898" s="104" t="s">
        <v>17493</v>
      </c>
      <c r="C5898" s="104" t="s">
        <v>17594</v>
      </c>
      <c r="D5898" s="104" t="s">
        <v>17596</v>
      </c>
      <c r="E5898" s="2">
        <v>27187</v>
      </c>
      <c r="F5898" s="2">
        <v>27187</v>
      </c>
    </row>
    <row r="5899" spans="1:6" x14ac:dyDescent="0.25">
      <c r="A5899" s="104">
        <v>646</v>
      </c>
      <c r="B5899" s="104" t="s">
        <v>17493</v>
      </c>
      <c r="C5899" s="104" t="s">
        <v>17600</v>
      </c>
      <c r="D5899" s="104" t="s">
        <v>17602</v>
      </c>
      <c r="E5899" s="2">
        <v>42170</v>
      </c>
      <c r="F5899" s="2">
        <v>42170</v>
      </c>
    </row>
    <row r="5900" spans="1:6" x14ac:dyDescent="0.25">
      <c r="A5900" s="104">
        <v>663</v>
      </c>
      <c r="B5900" s="104" t="s">
        <v>17493</v>
      </c>
      <c r="C5900" s="104" t="s">
        <v>17603</v>
      </c>
      <c r="D5900" s="104" t="s">
        <v>17605</v>
      </c>
      <c r="E5900" s="2">
        <v>8546</v>
      </c>
      <c r="F5900" s="2">
        <v>8546</v>
      </c>
    </row>
    <row r="5901" spans="1:6" x14ac:dyDescent="0.25">
      <c r="A5901" s="104">
        <v>686</v>
      </c>
      <c r="B5901" s="104" t="s">
        <v>17493</v>
      </c>
      <c r="C5901" s="104" t="s">
        <v>17606</v>
      </c>
      <c r="D5901" s="104" t="s">
        <v>17608</v>
      </c>
      <c r="E5901" s="2">
        <v>288939</v>
      </c>
      <c r="F5901" s="2">
        <v>288939</v>
      </c>
    </row>
    <row r="5902" spans="1:6" x14ac:dyDescent="0.25">
      <c r="A5902" s="104">
        <v>773</v>
      </c>
      <c r="B5902" s="104" t="s">
        <v>17493</v>
      </c>
      <c r="C5902" s="104" t="s">
        <v>17609</v>
      </c>
      <c r="D5902" s="104" t="s">
        <v>17611</v>
      </c>
      <c r="E5902" s="2">
        <v>73198</v>
      </c>
      <c r="F5902" s="2">
        <v>73198</v>
      </c>
    </row>
    <row r="5903" spans="1:6" x14ac:dyDescent="0.25">
      <c r="A5903" s="104">
        <v>427</v>
      </c>
      <c r="B5903" s="104" t="s">
        <v>17493</v>
      </c>
      <c r="C5903" s="104" t="s">
        <v>17612</v>
      </c>
      <c r="D5903" s="104" t="s">
        <v>17614</v>
      </c>
      <c r="E5903" s="2">
        <v>0</v>
      </c>
      <c r="F5903" s="2">
        <v>0</v>
      </c>
    </row>
    <row r="5904" spans="1:6" x14ac:dyDescent="0.25">
      <c r="A5904" s="104">
        <v>549</v>
      </c>
      <c r="B5904" s="104" t="s">
        <v>17493</v>
      </c>
      <c r="C5904" s="104" t="s">
        <v>17618</v>
      </c>
      <c r="D5904" s="104" t="s">
        <v>17619</v>
      </c>
      <c r="E5904" s="2">
        <v>0</v>
      </c>
      <c r="F5904" s="2">
        <v>0</v>
      </c>
    </row>
    <row r="5905" spans="1:6" x14ac:dyDescent="0.25">
      <c r="A5905" s="104">
        <v>574</v>
      </c>
      <c r="B5905" s="104" t="s">
        <v>17493</v>
      </c>
      <c r="C5905" s="104" t="s">
        <v>17620</v>
      </c>
      <c r="D5905" s="104" t="s">
        <v>17622</v>
      </c>
      <c r="E5905" s="2">
        <v>67477</v>
      </c>
      <c r="F5905" s="2">
        <v>67477</v>
      </c>
    </row>
    <row r="5906" spans="1:6" x14ac:dyDescent="0.25">
      <c r="A5906" s="104">
        <v>960</v>
      </c>
      <c r="B5906" s="104" t="s">
        <v>17493</v>
      </c>
      <c r="C5906" s="104" t="s">
        <v>17626</v>
      </c>
      <c r="D5906" s="104" t="s">
        <v>17628</v>
      </c>
      <c r="E5906" s="2">
        <v>0</v>
      </c>
      <c r="F5906" s="2">
        <v>0</v>
      </c>
    </row>
    <row r="5907" spans="1:6" x14ac:dyDescent="0.25">
      <c r="A5907" s="104">
        <v>696889</v>
      </c>
      <c r="B5907" s="104" t="s">
        <v>17493</v>
      </c>
      <c r="C5907" s="104" t="s">
        <v>22468</v>
      </c>
      <c r="D5907" s="104" t="s">
        <v>22469</v>
      </c>
      <c r="E5907" s="2">
        <v>2652</v>
      </c>
      <c r="F5907" s="2">
        <v>2652</v>
      </c>
    </row>
    <row r="5908" spans="1:6" x14ac:dyDescent="0.25">
      <c r="A5908" s="104">
        <v>670</v>
      </c>
      <c r="B5908" s="104" t="s">
        <v>17493</v>
      </c>
      <c r="C5908" s="104" t="s">
        <v>17629</v>
      </c>
      <c r="D5908" s="104" t="s">
        <v>17631</v>
      </c>
      <c r="E5908" s="2">
        <v>0</v>
      </c>
      <c r="F5908" s="2">
        <v>0</v>
      </c>
    </row>
    <row r="5909" spans="1:6" x14ac:dyDescent="0.25">
      <c r="A5909" s="104">
        <v>694</v>
      </c>
      <c r="B5909" s="104" t="s">
        <v>17493</v>
      </c>
      <c r="C5909" s="104" t="s">
        <v>17635</v>
      </c>
      <c r="D5909" s="104" t="s">
        <v>17637</v>
      </c>
      <c r="E5909" s="2">
        <v>164156</v>
      </c>
      <c r="F5909" s="2">
        <v>164156</v>
      </c>
    </row>
    <row r="5910" spans="1:6" x14ac:dyDescent="0.25">
      <c r="A5910" s="104">
        <v>889</v>
      </c>
      <c r="B5910" s="104" t="s">
        <v>17493</v>
      </c>
      <c r="C5910" s="104" t="s">
        <v>17638</v>
      </c>
      <c r="D5910" s="104" t="s">
        <v>22470</v>
      </c>
      <c r="E5910" s="2">
        <v>0</v>
      </c>
      <c r="F5910" s="2">
        <v>0</v>
      </c>
    </row>
    <row r="5911" spans="1:6" x14ac:dyDescent="0.25">
      <c r="A5911" s="104">
        <v>730</v>
      </c>
      <c r="B5911" s="104" t="s">
        <v>17493</v>
      </c>
      <c r="C5911" s="104" t="s">
        <v>17640</v>
      </c>
      <c r="D5911" s="104" t="s">
        <v>17642</v>
      </c>
      <c r="E5911" s="2">
        <v>230367</v>
      </c>
      <c r="F5911" s="2">
        <v>230367</v>
      </c>
    </row>
    <row r="5912" spans="1:6" x14ac:dyDescent="0.25">
      <c r="A5912" s="104">
        <v>537</v>
      </c>
      <c r="B5912" s="104" t="s">
        <v>17493</v>
      </c>
      <c r="C5912" s="104" t="s">
        <v>17643</v>
      </c>
      <c r="D5912" s="104" t="s">
        <v>17645</v>
      </c>
      <c r="E5912" s="2">
        <v>312597</v>
      </c>
      <c r="F5912" s="2">
        <v>312597</v>
      </c>
    </row>
    <row r="5913" spans="1:6" x14ac:dyDescent="0.25">
      <c r="A5913" s="104">
        <v>424</v>
      </c>
      <c r="B5913" s="104" t="s">
        <v>17493</v>
      </c>
      <c r="C5913" s="104" t="s">
        <v>22494</v>
      </c>
      <c r="D5913" s="104" t="s">
        <v>22495</v>
      </c>
      <c r="E5913" s="2">
        <v>31345</v>
      </c>
      <c r="F5913" s="2">
        <v>31345</v>
      </c>
    </row>
    <row r="5914" spans="1:6" x14ac:dyDescent="0.25">
      <c r="A5914" s="104">
        <v>903</v>
      </c>
      <c r="B5914" s="104" t="s">
        <v>17493</v>
      </c>
      <c r="C5914" s="104" t="s">
        <v>17649</v>
      </c>
      <c r="D5914" s="104" t="s">
        <v>17651</v>
      </c>
      <c r="E5914" s="2">
        <v>109647</v>
      </c>
      <c r="F5914" s="2">
        <v>109647</v>
      </c>
    </row>
    <row r="5915" spans="1:6" x14ac:dyDescent="0.25">
      <c r="A5915" s="104">
        <v>901</v>
      </c>
      <c r="B5915" s="104" t="s">
        <v>17493</v>
      </c>
      <c r="C5915" s="104" t="s">
        <v>17652</v>
      </c>
      <c r="D5915" s="104" t="s">
        <v>17653</v>
      </c>
      <c r="E5915" s="2">
        <v>2454</v>
      </c>
      <c r="F5915" s="2">
        <v>2454</v>
      </c>
    </row>
    <row r="5916" spans="1:6" x14ac:dyDescent="0.25">
      <c r="A5916" s="104">
        <v>551</v>
      </c>
      <c r="B5916" s="104" t="s">
        <v>17493</v>
      </c>
      <c r="C5916" s="104" t="s">
        <v>17654</v>
      </c>
      <c r="D5916" s="104" t="s">
        <v>17656</v>
      </c>
      <c r="E5916" s="2">
        <v>128195</v>
      </c>
      <c r="F5916" s="2">
        <v>128195</v>
      </c>
    </row>
    <row r="5917" spans="1:6" x14ac:dyDescent="0.25">
      <c r="A5917" s="104">
        <v>575</v>
      </c>
      <c r="B5917" s="104" t="s">
        <v>17493</v>
      </c>
      <c r="C5917" s="104" t="s">
        <v>17657</v>
      </c>
      <c r="D5917" s="104" t="s">
        <v>22606</v>
      </c>
      <c r="E5917" s="2">
        <v>14039</v>
      </c>
      <c r="F5917" s="2">
        <v>14039</v>
      </c>
    </row>
    <row r="5918" spans="1:6" x14ac:dyDescent="0.25">
      <c r="A5918" s="104">
        <v>696</v>
      </c>
      <c r="B5918" s="104" t="s">
        <v>17493</v>
      </c>
      <c r="C5918" s="104" t="s">
        <v>17660</v>
      </c>
      <c r="D5918" s="104" t="s">
        <v>17662</v>
      </c>
      <c r="E5918" s="2">
        <v>171235</v>
      </c>
      <c r="F5918" s="2">
        <v>171235</v>
      </c>
    </row>
    <row r="5919" spans="1:6" x14ac:dyDescent="0.25">
      <c r="A5919" s="104">
        <v>490</v>
      </c>
      <c r="B5919" s="104" t="s">
        <v>17493</v>
      </c>
      <c r="C5919" s="104" t="s">
        <v>17669</v>
      </c>
      <c r="D5919" s="104" t="s">
        <v>17670</v>
      </c>
      <c r="E5919" s="2">
        <v>9039</v>
      </c>
      <c r="F5919" s="2">
        <v>9039</v>
      </c>
    </row>
    <row r="5920" spans="1:6" x14ac:dyDescent="0.25">
      <c r="A5920" s="104">
        <v>526</v>
      </c>
      <c r="B5920" s="104" t="s">
        <v>17493</v>
      </c>
      <c r="C5920" s="104" t="s">
        <v>17497</v>
      </c>
      <c r="D5920" s="104" t="s">
        <v>22620</v>
      </c>
      <c r="E5920" s="2">
        <v>460238</v>
      </c>
      <c r="F5920" s="2">
        <v>460238</v>
      </c>
    </row>
    <row r="5921" spans="1:6" x14ac:dyDescent="0.25">
      <c r="A5921" s="104">
        <v>520</v>
      </c>
      <c r="B5921" s="104" t="s">
        <v>17493</v>
      </c>
      <c r="C5921" s="104" t="s">
        <v>17671</v>
      </c>
      <c r="D5921" s="104" t="s">
        <v>17673</v>
      </c>
      <c r="E5921" s="2">
        <v>474339</v>
      </c>
      <c r="F5921" s="2">
        <v>474339</v>
      </c>
    </row>
    <row r="5922" spans="1:6" x14ac:dyDescent="0.25">
      <c r="A5922" s="104">
        <v>523</v>
      </c>
      <c r="B5922" s="104" t="s">
        <v>17493</v>
      </c>
      <c r="C5922" s="104" t="s">
        <v>17674</v>
      </c>
      <c r="D5922" s="104" t="s">
        <v>17676</v>
      </c>
      <c r="E5922" s="2">
        <v>0</v>
      </c>
      <c r="F5922" s="2">
        <v>0</v>
      </c>
    </row>
    <row r="5923" spans="1:6" x14ac:dyDescent="0.25">
      <c r="A5923" s="104">
        <v>528</v>
      </c>
      <c r="B5923" s="104" t="s">
        <v>17493</v>
      </c>
      <c r="C5923" s="104" t="s">
        <v>17615</v>
      </c>
      <c r="D5923" s="104" t="s">
        <v>22621</v>
      </c>
      <c r="E5923" s="2">
        <v>0</v>
      </c>
      <c r="F5923" s="2">
        <v>0</v>
      </c>
    </row>
    <row r="5924" spans="1:6" x14ac:dyDescent="0.25">
      <c r="A5924" s="104">
        <v>522</v>
      </c>
      <c r="B5924" s="104" t="s">
        <v>17493</v>
      </c>
      <c r="C5924" s="104" t="s">
        <v>17646</v>
      </c>
      <c r="D5924" s="104" t="s">
        <v>22622</v>
      </c>
      <c r="E5924" s="2">
        <v>0</v>
      </c>
      <c r="F5924" s="2">
        <v>0</v>
      </c>
    </row>
    <row r="5925" spans="1:6" x14ac:dyDescent="0.25">
      <c r="A5925" s="104">
        <v>533</v>
      </c>
      <c r="B5925" s="104" t="s">
        <v>17493</v>
      </c>
      <c r="C5925" s="104" t="s">
        <v>17721</v>
      </c>
      <c r="D5925" s="104" t="s">
        <v>22623</v>
      </c>
      <c r="E5925" s="2">
        <v>0</v>
      </c>
      <c r="F5925" s="2">
        <v>0</v>
      </c>
    </row>
    <row r="5926" spans="1:6" x14ac:dyDescent="0.25">
      <c r="A5926" s="104">
        <v>530</v>
      </c>
      <c r="B5926" s="104" t="s">
        <v>17493</v>
      </c>
      <c r="C5926" s="104" t="s">
        <v>17739</v>
      </c>
      <c r="D5926" s="104" t="s">
        <v>22624</v>
      </c>
      <c r="E5926" s="2">
        <v>0</v>
      </c>
      <c r="F5926" s="2">
        <v>0</v>
      </c>
    </row>
    <row r="5927" spans="1:6" x14ac:dyDescent="0.25">
      <c r="A5927" s="104">
        <v>521</v>
      </c>
      <c r="B5927" s="104" t="s">
        <v>17493</v>
      </c>
      <c r="C5927" s="104" t="s">
        <v>17780</v>
      </c>
      <c r="D5927" s="104" t="s">
        <v>22625</v>
      </c>
      <c r="E5927" s="2">
        <v>967522</v>
      </c>
      <c r="F5927" s="2">
        <v>967522</v>
      </c>
    </row>
    <row r="5928" spans="1:6" x14ac:dyDescent="0.25">
      <c r="A5928" s="104">
        <v>527</v>
      </c>
      <c r="B5928" s="104" t="s">
        <v>17493</v>
      </c>
      <c r="C5928" s="104" t="s">
        <v>17810</v>
      </c>
      <c r="D5928" s="104" t="s">
        <v>22626</v>
      </c>
      <c r="E5928" s="2">
        <v>735609</v>
      </c>
      <c r="F5928" s="2">
        <v>735609</v>
      </c>
    </row>
    <row r="5929" spans="1:6" x14ac:dyDescent="0.25">
      <c r="A5929" s="104">
        <v>529</v>
      </c>
      <c r="B5929" s="104" t="s">
        <v>17493</v>
      </c>
      <c r="C5929" s="104" t="s">
        <v>17834</v>
      </c>
      <c r="D5929" s="104" t="s">
        <v>22627</v>
      </c>
      <c r="E5929" s="2">
        <v>0</v>
      </c>
      <c r="F5929" s="2">
        <v>0</v>
      </c>
    </row>
    <row r="5930" spans="1:6" x14ac:dyDescent="0.25">
      <c r="A5930" s="104">
        <v>525</v>
      </c>
      <c r="B5930" s="104" t="s">
        <v>17493</v>
      </c>
      <c r="C5930" s="104" t="s">
        <v>17677</v>
      </c>
      <c r="D5930" s="104" t="s">
        <v>17679</v>
      </c>
      <c r="E5930" s="2">
        <v>0</v>
      </c>
      <c r="F5930" s="2">
        <v>0</v>
      </c>
    </row>
    <row r="5931" spans="1:6" x14ac:dyDescent="0.25">
      <c r="A5931" s="104">
        <v>531</v>
      </c>
      <c r="B5931" s="104" t="s">
        <v>17493</v>
      </c>
      <c r="C5931" s="104" t="s">
        <v>17934</v>
      </c>
      <c r="D5931" s="104" t="s">
        <v>22628</v>
      </c>
      <c r="E5931" s="2">
        <v>914922</v>
      </c>
      <c r="F5931" s="2">
        <v>914922</v>
      </c>
    </row>
    <row r="5932" spans="1:6" x14ac:dyDescent="0.25">
      <c r="A5932" s="104">
        <v>524</v>
      </c>
      <c r="B5932" s="104" t="s">
        <v>17493</v>
      </c>
      <c r="C5932" s="104" t="s">
        <v>17680</v>
      </c>
      <c r="D5932" s="104" t="s">
        <v>17682</v>
      </c>
      <c r="E5932" s="2">
        <v>0</v>
      </c>
      <c r="F5932" s="2">
        <v>0</v>
      </c>
    </row>
    <row r="5933" spans="1:6" x14ac:dyDescent="0.25">
      <c r="A5933" s="104">
        <v>472394</v>
      </c>
      <c r="B5933" s="104" t="s">
        <v>17493</v>
      </c>
      <c r="C5933" s="104" t="s">
        <v>17683</v>
      </c>
      <c r="D5933" s="104" t="s">
        <v>17685</v>
      </c>
      <c r="E5933" s="2">
        <v>0</v>
      </c>
      <c r="F5933" s="2">
        <v>0</v>
      </c>
    </row>
    <row r="5934" spans="1:6" x14ac:dyDescent="0.25">
      <c r="A5934" s="104">
        <v>851</v>
      </c>
      <c r="B5934" s="104" t="s">
        <v>17493</v>
      </c>
      <c r="C5934" s="104" t="s">
        <v>17689</v>
      </c>
      <c r="D5934" s="104" t="s">
        <v>17691</v>
      </c>
      <c r="E5934" s="2">
        <v>1198769</v>
      </c>
      <c r="F5934" s="2">
        <v>1198769</v>
      </c>
    </row>
    <row r="5935" spans="1:6" x14ac:dyDescent="0.25">
      <c r="A5935" s="104">
        <v>455919</v>
      </c>
      <c r="B5935" s="104" t="s">
        <v>17493</v>
      </c>
      <c r="C5935" s="104" t="s">
        <v>17692</v>
      </c>
      <c r="D5935" s="104" t="s">
        <v>17694</v>
      </c>
      <c r="E5935" s="2">
        <v>923125</v>
      </c>
      <c r="F5935" s="2">
        <v>923125</v>
      </c>
    </row>
    <row r="5936" spans="1:6" x14ac:dyDescent="0.25">
      <c r="A5936" s="104">
        <v>506503</v>
      </c>
      <c r="B5936" s="104" t="s">
        <v>17493</v>
      </c>
      <c r="C5936" s="104" t="s">
        <v>17695</v>
      </c>
      <c r="D5936" s="104" t="s">
        <v>17697</v>
      </c>
      <c r="E5936" s="2">
        <v>1168374</v>
      </c>
      <c r="F5936" s="2">
        <v>1168374</v>
      </c>
    </row>
    <row r="5937" spans="1:6" x14ac:dyDescent="0.25">
      <c r="A5937" s="104">
        <v>506542</v>
      </c>
      <c r="B5937" s="104" t="s">
        <v>17493</v>
      </c>
      <c r="C5937" s="104" t="s">
        <v>17698</v>
      </c>
      <c r="D5937" s="104" t="s">
        <v>17700</v>
      </c>
      <c r="E5937" s="2">
        <v>1133654</v>
      </c>
      <c r="F5937" s="2">
        <v>1133654</v>
      </c>
    </row>
    <row r="5938" spans="1:6" x14ac:dyDescent="0.25">
      <c r="A5938" s="104">
        <v>506519</v>
      </c>
      <c r="B5938" s="104" t="s">
        <v>17493</v>
      </c>
      <c r="C5938" s="104" t="s">
        <v>17701</v>
      </c>
      <c r="D5938" s="104" t="s">
        <v>17703</v>
      </c>
      <c r="E5938" s="2">
        <v>1303603</v>
      </c>
      <c r="F5938" s="2">
        <v>1303603</v>
      </c>
    </row>
    <row r="5939" spans="1:6" x14ac:dyDescent="0.25">
      <c r="A5939" s="104">
        <v>698</v>
      </c>
      <c r="B5939" s="104" t="s">
        <v>17493</v>
      </c>
      <c r="C5939" s="104" t="s">
        <v>17712</v>
      </c>
      <c r="D5939" s="104" t="s">
        <v>17714</v>
      </c>
      <c r="E5939" s="2">
        <v>274020</v>
      </c>
      <c r="F5939" s="2">
        <v>274020</v>
      </c>
    </row>
    <row r="5940" spans="1:6" x14ac:dyDescent="0.25">
      <c r="A5940" s="104">
        <v>479</v>
      </c>
      <c r="B5940" s="104" t="s">
        <v>17493</v>
      </c>
      <c r="C5940" s="104" t="s">
        <v>17718</v>
      </c>
      <c r="D5940" s="104" t="s">
        <v>17720</v>
      </c>
      <c r="E5940" s="2">
        <v>1584</v>
      </c>
      <c r="F5940" s="2">
        <v>1584</v>
      </c>
    </row>
    <row r="5941" spans="1:6" x14ac:dyDescent="0.25">
      <c r="A5941" s="104">
        <v>554</v>
      </c>
      <c r="B5941" s="104" t="s">
        <v>17493</v>
      </c>
      <c r="C5941" s="104" t="s">
        <v>17724</v>
      </c>
      <c r="D5941" s="104" t="s">
        <v>17726</v>
      </c>
      <c r="E5941" s="2">
        <v>0</v>
      </c>
      <c r="F5941" s="2">
        <v>0</v>
      </c>
    </row>
    <row r="5942" spans="1:6" x14ac:dyDescent="0.25">
      <c r="A5942" s="104">
        <v>577</v>
      </c>
      <c r="B5942" s="104" t="s">
        <v>17493</v>
      </c>
      <c r="C5942" s="104" t="s">
        <v>17727</v>
      </c>
      <c r="D5942" s="104" t="s">
        <v>17729</v>
      </c>
      <c r="E5942" s="2">
        <v>119978</v>
      </c>
      <c r="F5942" s="2">
        <v>119978</v>
      </c>
    </row>
    <row r="5943" spans="1:6" x14ac:dyDescent="0.25">
      <c r="A5943" s="104">
        <v>711</v>
      </c>
      <c r="B5943" s="104" t="s">
        <v>17493</v>
      </c>
      <c r="C5943" s="104" t="s">
        <v>17736</v>
      </c>
      <c r="D5943" s="104" t="s">
        <v>17738</v>
      </c>
      <c r="E5943" s="2">
        <v>0</v>
      </c>
      <c r="F5943" s="2">
        <v>0</v>
      </c>
    </row>
    <row r="5944" spans="1:6" x14ac:dyDescent="0.25">
      <c r="A5944" s="104">
        <v>721</v>
      </c>
      <c r="B5944" s="104" t="s">
        <v>17493</v>
      </c>
      <c r="C5944" s="104" t="s">
        <v>17742</v>
      </c>
      <c r="D5944" s="104" t="s">
        <v>17744</v>
      </c>
      <c r="E5944" s="2">
        <v>1888</v>
      </c>
      <c r="F5944" s="2">
        <v>1888</v>
      </c>
    </row>
    <row r="5945" spans="1:6" x14ac:dyDescent="0.25">
      <c r="A5945" s="104">
        <v>553</v>
      </c>
      <c r="B5945" s="104" t="s">
        <v>17493</v>
      </c>
      <c r="C5945" s="104" t="s">
        <v>17745</v>
      </c>
      <c r="D5945" s="104" t="s">
        <v>17747</v>
      </c>
      <c r="E5945" s="2">
        <v>0</v>
      </c>
      <c r="F5945" s="2">
        <v>0</v>
      </c>
    </row>
    <row r="5946" spans="1:6" x14ac:dyDescent="0.25">
      <c r="A5946" s="104">
        <v>576</v>
      </c>
      <c r="B5946" s="104" t="s">
        <v>17493</v>
      </c>
      <c r="C5946" s="104" t="s">
        <v>17748</v>
      </c>
      <c r="D5946" s="104" t="s">
        <v>17750</v>
      </c>
      <c r="E5946" s="2">
        <v>0</v>
      </c>
      <c r="F5946" s="2">
        <v>0</v>
      </c>
    </row>
    <row r="5947" spans="1:6" x14ac:dyDescent="0.25">
      <c r="A5947" s="104">
        <v>753</v>
      </c>
      <c r="B5947" s="104" t="s">
        <v>17493</v>
      </c>
      <c r="C5947" s="104" t="s">
        <v>17704</v>
      </c>
      <c r="D5947" s="104" t="s">
        <v>22650</v>
      </c>
      <c r="E5947" s="2">
        <v>5101</v>
      </c>
      <c r="F5947" s="2">
        <v>5101</v>
      </c>
    </row>
    <row r="5948" spans="1:6" x14ac:dyDescent="0.25">
      <c r="A5948" s="104">
        <v>429</v>
      </c>
      <c r="B5948" s="104" t="s">
        <v>17493</v>
      </c>
      <c r="C5948" s="104" t="s">
        <v>21431</v>
      </c>
      <c r="D5948" s="104" t="s">
        <v>22653</v>
      </c>
      <c r="E5948" s="2">
        <v>0</v>
      </c>
      <c r="F5948" s="2">
        <v>0</v>
      </c>
    </row>
    <row r="5949" spans="1:6" x14ac:dyDescent="0.25">
      <c r="A5949" s="104">
        <v>943</v>
      </c>
      <c r="B5949" s="104" t="s">
        <v>17493</v>
      </c>
      <c r="C5949" s="104" t="s">
        <v>17563</v>
      </c>
      <c r="D5949" s="104" t="s">
        <v>22654</v>
      </c>
      <c r="E5949" s="2">
        <v>2837</v>
      </c>
      <c r="F5949" s="2">
        <v>2837</v>
      </c>
    </row>
    <row r="5950" spans="1:6" x14ac:dyDescent="0.25">
      <c r="A5950" s="104">
        <v>542</v>
      </c>
      <c r="B5950" s="104" t="s">
        <v>17493</v>
      </c>
      <c r="C5950" s="104" t="s">
        <v>17757</v>
      </c>
      <c r="D5950" s="104" t="s">
        <v>17759</v>
      </c>
      <c r="E5950" s="2">
        <v>45042</v>
      </c>
      <c r="F5950" s="2">
        <v>45042</v>
      </c>
    </row>
    <row r="5951" spans="1:6" x14ac:dyDescent="0.25">
      <c r="A5951" s="104">
        <v>570</v>
      </c>
      <c r="B5951" s="104" t="s">
        <v>17493</v>
      </c>
      <c r="C5951" s="104" t="s">
        <v>17760</v>
      </c>
      <c r="D5951" s="104" t="s">
        <v>17762</v>
      </c>
      <c r="E5951" s="2">
        <v>64192</v>
      </c>
      <c r="F5951" s="2">
        <v>64192</v>
      </c>
    </row>
    <row r="5952" spans="1:6" x14ac:dyDescent="0.25">
      <c r="A5952" s="104">
        <v>647</v>
      </c>
      <c r="B5952" s="104" t="s">
        <v>17493</v>
      </c>
      <c r="C5952" s="104" t="s">
        <v>17763</v>
      </c>
      <c r="D5952" s="104" t="s">
        <v>17765</v>
      </c>
      <c r="E5952" s="2">
        <v>0</v>
      </c>
      <c r="F5952" s="2">
        <v>0</v>
      </c>
    </row>
    <row r="5953" spans="1:6" x14ac:dyDescent="0.25">
      <c r="A5953" s="104">
        <v>961</v>
      </c>
      <c r="B5953" s="104" t="s">
        <v>17493</v>
      </c>
      <c r="C5953" s="104" t="s">
        <v>17766</v>
      </c>
      <c r="D5953" s="104" t="s">
        <v>22674</v>
      </c>
      <c r="E5953" s="2">
        <v>8365</v>
      </c>
      <c r="F5953" s="2">
        <v>8365</v>
      </c>
    </row>
    <row r="5954" spans="1:6" x14ac:dyDescent="0.25">
      <c r="A5954" s="104">
        <v>687</v>
      </c>
      <c r="B5954" s="104" t="s">
        <v>17493</v>
      </c>
      <c r="C5954" s="104" t="s">
        <v>17769</v>
      </c>
      <c r="D5954" s="104" t="s">
        <v>17771</v>
      </c>
      <c r="E5954" s="2">
        <v>231361</v>
      </c>
      <c r="F5954" s="2">
        <v>231361</v>
      </c>
    </row>
    <row r="5955" spans="1:6" x14ac:dyDescent="0.25">
      <c r="A5955" s="104">
        <v>937</v>
      </c>
      <c r="B5955" s="104" t="s">
        <v>17493</v>
      </c>
      <c r="C5955" s="104" t="s">
        <v>17772</v>
      </c>
      <c r="D5955" s="104" t="s">
        <v>17773</v>
      </c>
      <c r="E5955" s="2">
        <v>0</v>
      </c>
      <c r="F5955" s="2">
        <v>0</v>
      </c>
    </row>
    <row r="5956" spans="1:6" x14ac:dyDescent="0.25">
      <c r="A5956" s="104">
        <v>964</v>
      </c>
      <c r="B5956" s="104" t="s">
        <v>17493</v>
      </c>
      <c r="C5956" s="104" t="s">
        <v>17774</v>
      </c>
      <c r="D5956" s="104" t="s">
        <v>17776</v>
      </c>
      <c r="E5956" s="2">
        <v>2086</v>
      </c>
      <c r="F5956" s="2">
        <v>2086</v>
      </c>
    </row>
    <row r="5957" spans="1:6" x14ac:dyDescent="0.25">
      <c r="A5957" s="104">
        <v>830</v>
      </c>
      <c r="B5957" s="104" t="s">
        <v>17493</v>
      </c>
      <c r="C5957" s="104" t="s">
        <v>17777</v>
      </c>
      <c r="D5957" s="104" t="s">
        <v>17779</v>
      </c>
      <c r="E5957" s="2">
        <v>14172</v>
      </c>
      <c r="F5957" s="2">
        <v>14172</v>
      </c>
    </row>
    <row r="5958" spans="1:6" x14ac:dyDescent="0.25">
      <c r="A5958" s="104">
        <v>540</v>
      </c>
      <c r="B5958" s="104" t="s">
        <v>17493</v>
      </c>
      <c r="C5958" s="104" t="s">
        <v>17783</v>
      </c>
      <c r="D5958" s="104" t="s">
        <v>17785</v>
      </c>
      <c r="E5958" s="2">
        <v>136281</v>
      </c>
      <c r="F5958" s="2">
        <v>136281</v>
      </c>
    </row>
    <row r="5959" spans="1:6" x14ac:dyDescent="0.25">
      <c r="A5959" s="104">
        <v>919</v>
      </c>
      <c r="B5959" s="104" t="s">
        <v>17493</v>
      </c>
      <c r="C5959" s="104" t="s">
        <v>17786</v>
      </c>
      <c r="D5959" s="104" t="s">
        <v>17788</v>
      </c>
      <c r="E5959" s="2">
        <v>66367</v>
      </c>
      <c r="F5959" s="2">
        <v>66367</v>
      </c>
    </row>
    <row r="5960" spans="1:6" x14ac:dyDescent="0.25">
      <c r="A5960" s="104">
        <v>568</v>
      </c>
      <c r="B5960" s="104" t="s">
        <v>17493</v>
      </c>
      <c r="C5960" s="104" t="s">
        <v>17789</v>
      </c>
      <c r="D5960" s="104" t="s">
        <v>17791</v>
      </c>
      <c r="E5960" s="2">
        <v>120632</v>
      </c>
      <c r="F5960" s="2">
        <v>120632</v>
      </c>
    </row>
    <row r="5961" spans="1:6" x14ac:dyDescent="0.25">
      <c r="A5961" s="104">
        <v>866</v>
      </c>
      <c r="B5961" s="104" t="s">
        <v>17493</v>
      </c>
      <c r="C5961" s="104" t="s">
        <v>17792</v>
      </c>
      <c r="D5961" s="104" t="s">
        <v>17794</v>
      </c>
      <c r="E5961" s="2">
        <v>31476</v>
      </c>
      <c r="F5961" s="2">
        <v>31476</v>
      </c>
    </row>
    <row r="5962" spans="1:6" x14ac:dyDescent="0.25">
      <c r="A5962" s="104">
        <v>685</v>
      </c>
      <c r="B5962" s="104" t="s">
        <v>17493</v>
      </c>
      <c r="C5962" s="104" t="s">
        <v>17798</v>
      </c>
      <c r="D5962" s="104" t="s">
        <v>17800</v>
      </c>
      <c r="E5962" s="2">
        <v>373447</v>
      </c>
      <c r="F5962" s="2">
        <v>373447</v>
      </c>
    </row>
    <row r="5963" spans="1:6" x14ac:dyDescent="0.25">
      <c r="A5963" s="104">
        <v>873</v>
      </c>
      <c r="B5963" s="104" t="s">
        <v>17493</v>
      </c>
      <c r="C5963" s="104" t="s">
        <v>17801</v>
      </c>
      <c r="D5963" s="104" t="s">
        <v>17803</v>
      </c>
      <c r="E5963" s="2">
        <v>29075</v>
      </c>
      <c r="F5963" s="2">
        <v>29075</v>
      </c>
    </row>
    <row r="5964" spans="1:6" x14ac:dyDescent="0.25">
      <c r="A5964" s="104">
        <v>410</v>
      </c>
      <c r="B5964" s="104" t="s">
        <v>17493</v>
      </c>
      <c r="C5964" s="104" t="s">
        <v>17804</v>
      </c>
      <c r="D5964" s="104" t="s">
        <v>17806</v>
      </c>
      <c r="E5964" s="2">
        <v>16790</v>
      </c>
      <c r="F5964" s="2">
        <v>16790</v>
      </c>
    </row>
    <row r="5965" spans="1:6" x14ac:dyDescent="0.25">
      <c r="A5965" s="104">
        <v>910</v>
      </c>
      <c r="B5965" s="104" t="s">
        <v>17493</v>
      </c>
      <c r="C5965" s="104" t="s">
        <v>17807</v>
      </c>
      <c r="D5965" s="104" t="s">
        <v>17809</v>
      </c>
      <c r="E5965" s="2">
        <v>4514</v>
      </c>
      <c r="F5965" s="2">
        <v>4514</v>
      </c>
    </row>
    <row r="5966" spans="1:6" x14ac:dyDescent="0.25">
      <c r="A5966" s="104">
        <v>548</v>
      </c>
      <c r="B5966" s="104" t="s">
        <v>17493</v>
      </c>
      <c r="C5966" s="104" t="s">
        <v>17813</v>
      </c>
      <c r="D5966" s="104" t="s">
        <v>17815</v>
      </c>
      <c r="E5966" s="2">
        <v>56301</v>
      </c>
      <c r="F5966" s="2">
        <v>56301</v>
      </c>
    </row>
    <row r="5967" spans="1:6" x14ac:dyDescent="0.25">
      <c r="A5967" s="104">
        <v>837</v>
      </c>
      <c r="B5967" s="104" t="s">
        <v>17493</v>
      </c>
      <c r="C5967" s="104" t="s">
        <v>17816</v>
      </c>
      <c r="D5967" s="104" t="s">
        <v>22715</v>
      </c>
      <c r="E5967" s="2">
        <v>47055</v>
      </c>
      <c r="F5967" s="2">
        <v>47055</v>
      </c>
    </row>
    <row r="5968" spans="1:6" x14ac:dyDescent="0.25">
      <c r="A5968" s="104">
        <v>615</v>
      </c>
      <c r="B5968" s="104" t="s">
        <v>17493</v>
      </c>
      <c r="C5968" s="104" t="s">
        <v>17819</v>
      </c>
      <c r="D5968" s="104" t="s">
        <v>17821</v>
      </c>
      <c r="E5968" s="2">
        <v>37989</v>
      </c>
      <c r="F5968" s="2">
        <v>37989</v>
      </c>
    </row>
    <row r="5969" spans="1:6" x14ac:dyDescent="0.25">
      <c r="A5969" s="104">
        <v>650</v>
      </c>
      <c r="B5969" s="104" t="s">
        <v>17493</v>
      </c>
      <c r="C5969" s="104" t="s">
        <v>17822</v>
      </c>
      <c r="D5969" s="104" t="s">
        <v>17824</v>
      </c>
      <c r="E5969" s="2">
        <v>34635</v>
      </c>
      <c r="F5969" s="2">
        <v>34635</v>
      </c>
    </row>
    <row r="5970" spans="1:6" x14ac:dyDescent="0.25">
      <c r="A5970" s="104">
        <v>669</v>
      </c>
      <c r="B5970" s="104" t="s">
        <v>17493</v>
      </c>
      <c r="C5970" s="104" t="s">
        <v>17825</v>
      </c>
      <c r="D5970" s="104" t="s">
        <v>17827</v>
      </c>
      <c r="E5970" s="2">
        <v>6167</v>
      </c>
      <c r="F5970" s="2">
        <v>6167</v>
      </c>
    </row>
    <row r="5971" spans="1:6" x14ac:dyDescent="0.25">
      <c r="A5971" s="104">
        <v>678</v>
      </c>
      <c r="B5971" s="104" t="s">
        <v>17493</v>
      </c>
      <c r="C5971" s="104" t="s">
        <v>22716</v>
      </c>
      <c r="D5971" s="104" t="s">
        <v>22717</v>
      </c>
      <c r="E5971" s="2">
        <v>1325</v>
      </c>
      <c r="F5971" s="2">
        <v>1325</v>
      </c>
    </row>
    <row r="5972" spans="1:6" x14ac:dyDescent="0.25">
      <c r="A5972" s="104">
        <v>708</v>
      </c>
      <c r="B5972" s="104" t="s">
        <v>17493</v>
      </c>
      <c r="C5972" s="104" t="s">
        <v>17828</v>
      </c>
      <c r="D5972" s="104" t="s">
        <v>17830</v>
      </c>
      <c r="E5972" s="2">
        <v>12996</v>
      </c>
      <c r="F5972" s="2">
        <v>12996</v>
      </c>
    </row>
    <row r="5973" spans="1:6" x14ac:dyDescent="0.25">
      <c r="A5973" s="104">
        <v>550</v>
      </c>
      <c r="B5973" s="104" t="s">
        <v>17493</v>
      </c>
      <c r="C5973" s="104" t="s">
        <v>17837</v>
      </c>
      <c r="D5973" s="104" t="s">
        <v>17839</v>
      </c>
      <c r="E5973" s="2">
        <v>40660</v>
      </c>
      <c r="F5973" s="2">
        <v>40660</v>
      </c>
    </row>
    <row r="5974" spans="1:6" x14ac:dyDescent="0.25">
      <c r="A5974" s="104">
        <v>953</v>
      </c>
      <c r="B5974" s="104" t="s">
        <v>17493</v>
      </c>
      <c r="C5974" s="104" t="s">
        <v>17840</v>
      </c>
      <c r="D5974" s="104" t="s">
        <v>22782</v>
      </c>
      <c r="E5974" s="2">
        <v>17561</v>
      </c>
      <c r="F5974" s="2">
        <v>17561</v>
      </c>
    </row>
    <row r="5975" spans="1:6" x14ac:dyDescent="0.25">
      <c r="A5975" s="104">
        <v>651</v>
      </c>
      <c r="B5975" s="104" t="s">
        <v>17493</v>
      </c>
      <c r="C5975" s="104" t="s">
        <v>17843</v>
      </c>
      <c r="D5975" s="104" t="s">
        <v>17845</v>
      </c>
      <c r="E5975" s="2">
        <v>13866</v>
      </c>
      <c r="F5975" s="2">
        <v>13866</v>
      </c>
    </row>
    <row r="5976" spans="1:6" x14ac:dyDescent="0.25">
      <c r="A5976" s="104">
        <v>695</v>
      </c>
      <c r="B5976" s="104" t="s">
        <v>17493</v>
      </c>
      <c r="C5976" s="104" t="s">
        <v>17849</v>
      </c>
      <c r="D5976" s="104" t="s">
        <v>17850</v>
      </c>
      <c r="E5976" s="2">
        <v>196694</v>
      </c>
      <c r="F5976" s="2">
        <v>196694</v>
      </c>
    </row>
    <row r="5977" spans="1:6" x14ac:dyDescent="0.25">
      <c r="A5977" s="104">
        <v>777</v>
      </c>
      <c r="B5977" s="104" t="s">
        <v>17493</v>
      </c>
      <c r="C5977" s="104" t="s">
        <v>17851</v>
      </c>
      <c r="D5977" s="104" t="s">
        <v>17852</v>
      </c>
      <c r="E5977" s="2">
        <v>0</v>
      </c>
      <c r="F5977" s="2">
        <v>0</v>
      </c>
    </row>
    <row r="5978" spans="1:6" x14ac:dyDescent="0.25">
      <c r="A5978" s="104">
        <v>731</v>
      </c>
      <c r="B5978" s="104" t="s">
        <v>17493</v>
      </c>
      <c r="C5978" s="104" t="s">
        <v>17855</v>
      </c>
      <c r="D5978" s="104" t="s">
        <v>17857</v>
      </c>
      <c r="E5978" s="2">
        <v>0</v>
      </c>
      <c r="F5978" s="2">
        <v>0</v>
      </c>
    </row>
    <row r="5979" spans="1:6" x14ac:dyDescent="0.25">
      <c r="A5979" s="104">
        <v>536</v>
      </c>
      <c r="B5979" s="104" t="s">
        <v>17493</v>
      </c>
      <c r="C5979" s="104" t="s">
        <v>17858</v>
      </c>
      <c r="D5979" s="104" t="s">
        <v>17860</v>
      </c>
      <c r="E5979" s="2">
        <v>506902</v>
      </c>
      <c r="F5979" s="2">
        <v>506902</v>
      </c>
    </row>
    <row r="5980" spans="1:6" x14ac:dyDescent="0.25">
      <c r="A5980" s="104">
        <v>616</v>
      </c>
      <c r="B5980" s="104" t="s">
        <v>17493</v>
      </c>
      <c r="C5980" s="104" t="s">
        <v>17861</v>
      </c>
      <c r="D5980" s="104" t="s">
        <v>17863</v>
      </c>
      <c r="E5980" s="2">
        <v>92147</v>
      </c>
      <c r="F5980" s="2">
        <v>92147</v>
      </c>
    </row>
    <row r="5981" spans="1:6" x14ac:dyDescent="0.25">
      <c r="A5981" s="104">
        <v>552</v>
      </c>
      <c r="B5981" s="104" t="s">
        <v>17493</v>
      </c>
      <c r="C5981" s="104" t="s">
        <v>17864</v>
      </c>
      <c r="D5981" s="104" t="s">
        <v>17866</v>
      </c>
      <c r="E5981" s="2">
        <v>0</v>
      </c>
      <c r="F5981" s="2">
        <v>0</v>
      </c>
    </row>
    <row r="5982" spans="1:6" x14ac:dyDescent="0.25">
      <c r="A5982" s="104">
        <v>863</v>
      </c>
      <c r="B5982" s="104" t="s">
        <v>17493</v>
      </c>
      <c r="C5982" s="104" t="s">
        <v>17870</v>
      </c>
      <c r="D5982" s="104" t="s">
        <v>22852</v>
      </c>
      <c r="E5982" s="2">
        <v>36168</v>
      </c>
      <c r="F5982" s="2">
        <v>36168</v>
      </c>
    </row>
    <row r="5983" spans="1:6" x14ac:dyDescent="0.25">
      <c r="A5983" s="104">
        <v>697</v>
      </c>
      <c r="B5983" s="104" t="s">
        <v>17493</v>
      </c>
      <c r="C5983" s="104" t="s">
        <v>17876</v>
      </c>
      <c r="D5983" s="104" t="s">
        <v>17878</v>
      </c>
      <c r="E5983" s="2">
        <v>476398</v>
      </c>
      <c r="F5983" s="2">
        <v>476398</v>
      </c>
    </row>
    <row r="5984" spans="1:6" x14ac:dyDescent="0.25">
      <c r="A5984" s="104">
        <v>778</v>
      </c>
      <c r="B5984" s="104" t="s">
        <v>17493</v>
      </c>
      <c r="C5984" s="104" t="s">
        <v>17879</v>
      </c>
      <c r="D5984" s="104" t="s">
        <v>17881</v>
      </c>
      <c r="E5984" s="2">
        <v>78041</v>
      </c>
      <c r="F5984" s="2">
        <v>78041</v>
      </c>
    </row>
    <row r="5985" spans="1:6" x14ac:dyDescent="0.25">
      <c r="A5985" s="104">
        <v>710</v>
      </c>
      <c r="B5985" s="104" t="s">
        <v>17493</v>
      </c>
      <c r="C5985" s="104" t="s">
        <v>21482</v>
      </c>
      <c r="D5985" s="104" t="s">
        <v>21483</v>
      </c>
      <c r="E5985" s="2">
        <v>9947</v>
      </c>
      <c r="F5985" s="2">
        <v>9947</v>
      </c>
    </row>
    <row r="5986" spans="1:6" x14ac:dyDescent="0.25">
      <c r="A5986" s="104">
        <v>966</v>
      </c>
      <c r="B5986" s="104" t="s">
        <v>17493</v>
      </c>
      <c r="C5986" s="104" t="s">
        <v>21484</v>
      </c>
      <c r="D5986" s="104" t="s">
        <v>21485</v>
      </c>
      <c r="E5986" s="2">
        <v>8151</v>
      </c>
      <c r="F5986" s="2">
        <v>8151</v>
      </c>
    </row>
    <row r="5987" spans="1:6" x14ac:dyDescent="0.25">
      <c r="A5987" s="104">
        <v>819</v>
      </c>
      <c r="B5987" s="104" t="s">
        <v>17493</v>
      </c>
      <c r="C5987" s="104" t="s">
        <v>17882</v>
      </c>
      <c r="D5987" s="104" t="s">
        <v>17884</v>
      </c>
      <c r="E5987" s="2">
        <v>179116</v>
      </c>
      <c r="F5987" s="2">
        <v>179116</v>
      </c>
    </row>
    <row r="5988" spans="1:6" x14ac:dyDescent="0.25">
      <c r="A5988" s="104">
        <v>948</v>
      </c>
      <c r="B5988" s="104" t="s">
        <v>17493</v>
      </c>
      <c r="C5988" s="104" t="s">
        <v>17885</v>
      </c>
      <c r="D5988" s="104" t="s">
        <v>22855</v>
      </c>
      <c r="E5988" s="2">
        <v>81656</v>
      </c>
      <c r="F5988" s="2">
        <v>81656</v>
      </c>
    </row>
    <row r="5989" spans="1:6" x14ac:dyDescent="0.25">
      <c r="A5989" s="104">
        <v>545</v>
      </c>
      <c r="B5989" s="104" t="s">
        <v>17493</v>
      </c>
      <c r="C5989" s="104" t="s">
        <v>17888</v>
      </c>
      <c r="D5989" s="104" t="s">
        <v>17890</v>
      </c>
      <c r="E5989" s="2">
        <v>30785</v>
      </c>
      <c r="F5989" s="2">
        <v>30785</v>
      </c>
    </row>
    <row r="5990" spans="1:6" x14ac:dyDescent="0.25">
      <c r="A5990" s="104">
        <v>572</v>
      </c>
      <c r="B5990" s="104" t="s">
        <v>17493</v>
      </c>
      <c r="C5990" s="104" t="s">
        <v>21454</v>
      </c>
      <c r="D5990" s="104" t="s">
        <v>22861</v>
      </c>
      <c r="E5990" s="2">
        <v>29566</v>
      </c>
      <c r="F5990" s="2">
        <v>29566</v>
      </c>
    </row>
    <row r="5991" spans="1:6" x14ac:dyDescent="0.25">
      <c r="A5991" s="104">
        <v>666</v>
      </c>
      <c r="B5991" s="104" t="s">
        <v>17493</v>
      </c>
      <c r="C5991" s="104" t="s">
        <v>17894</v>
      </c>
      <c r="D5991" s="104" t="s">
        <v>17896</v>
      </c>
      <c r="E5991" s="2">
        <v>15541</v>
      </c>
      <c r="F5991" s="2">
        <v>15541</v>
      </c>
    </row>
    <row r="5992" spans="1:6" x14ac:dyDescent="0.25">
      <c r="A5992" s="104">
        <v>575596</v>
      </c>
      <c r="B5992" s="104" t="s">
        <v>17493</v>
      </c>
      <c r="C5992" s="104" t="s">
        <v>17897</v>
      </c>
      <c r="D5992" s="104" t="s">
        <v>17899</v>
      </c>
      <c r="E5992" s="2">
        <v>240210</v>
      </c>
      <c r="F5992" s="2">
        <v>240210</v>
      </c>
    </row>
    <row r="5993" spans="1:6" x14ac:dyDescent="0.25">
      <c r="A5993" s="104">
        <v>888</v>
      </c>
      <c r="B5993" s="104" t="s">
        <v>17493</v>
      </c>
      <c r="C5993" s="104" t="s">
        <v>17900</v>
      </c>
      <c r="D5993" s="104" t="s">
        <v>17901</v>
      </c>
      <c r="E5993" s="2">
        <v>60959</v>
      </c>
      <c r="F5993" s="2">
        <v>60959</v>
      </c>
    </row>
    <row r="5994" spans="1:6" x14ac:dyDescent="0.25">
      <c r="A5994" s="104">
        <v>923</v>
      </c>
      <c r="B5994" s="104" t="s">
        <v>17493</v>
      </c>
      <c r="C5994" s="104" t="s">
        <v>17902</v>
      </c>
      <c r="D5994" s="104" t="s">
        <v>17903</v>
      </c>
      <c r="E5994" s="2">
        <v>10420</v>
      </c>
      <c r="F5994" s="2">
        <v>10420</v>
      </c>
    </row>
    <row r="5995" spans="1:6" x14ac:dyDescent="0.25">
      <c r="A5995" s="104">
        <v>534</v>
      </c>
      <c r="B5995" s="104" t="s">
        <v>17493</v>
      </c>
      <c r="C5995" s="104" t="s">
        <v>17904</v>
      </c>
      <c r="D5995" s="104" t="s">
        <v>17906</v>
      </c>
      <c r="E5995" s="2">
        <v>463993</v>
      </c>
      <c r="F5995" s="2">
        <v>463993</v>
      </c>
    </row>
    <row r="5996" spans="1:6" x14ac:dyDescent="0.25">
      <c r="A5996" s="104">
        <v>555</v>
      </c>
      <c r="B5996" s="104" t="s">
        <v>17493</v>
      </c>
      <c r="C5996" s="104" t="s">
        <v>17907</v>
      </c>
      <c r="D5996" s="104" t="s">
        <v>17909</v>
      </c>
      <c r="E5996" s="2">
        <v>55201</v>
      </c>
      <c r="F5996" s="2">
        <v>55201</v>
      </c>
    </row>
    <row r="5997" spans="1:6" x14ac:dyDescent="0.25">
      <c r="A5997" s="104">
        <v>839</v>
      </c>
      <c r="B5997" s="104" t="s">
        <v>17493</v>
      </c>
      <c r="C5997" s="104" t="s">
        <v>17910</v>
      </c>
      <c r="D5997" s="104" t="s">
        <v>17912</v>
      </c>
      <c r="E5997" s="2">
        <v>14042</v>
      </c>
      <c r="F5997" s="2">
        <v>14042</v>
      </c>
    </row>
    <row r="5998" spans="1:6" x14ac:dyDescent="0.25">
      <c r="A5998" s="104">
        <v>654</v>
      </c>
      <c r="B5998" s="104" t="s">
        <v>17493</v>
      </c>
      <c r="C5998" s="104" t="s">
        <v>17913</v>
      </c>
      <c r="D5998" s="104" t="s">
        <v>17915</v>
      </c>
      <c r="E5998" s="2">
        <v>25449</v>
      </c>
      <c r="F5998" s="2">
        <v>25449</v>
      </c>
    </row>
    <row r="5999" spans="1:6" x14ac:dyDescent="0.25">
      <c r="A5999" s="104">
        <v>872</v>
      </c>
      <c r="B5999" s="104" t="s">
        <v>17493</v>
      </c>
      <c r="C5999" s="104" t="s">
        <v>17919</v>
      </c>
      <c r="D5999" s="104" t="s">
        <v>17921</v>
      </c>
      <c r="E5999" s="2">
        <v>381544</v>
      </c>
      <c r="F5999" s="2">
        <v>381544</v>
      </c>
    </row>
    <row r="6000" spans="1:6" x14ac:dyDescent="0.25">
      <c r="A6000" s="104">
        <v>939</v>
      </c>
      <c r="B6000" s="104" t="s">
        <v>17493</v>
      </c>
      <c r="C6000" s="104" t="s">
        <v>17922</v>
      </c>
      <c r="D6000" s="104" t="s">
        <v>17924</v>
      </c>
      <c r="E6000" s="2">
        <v>0</v>
      </c>
      <c r="F6000" s="2">
        <v>0</v>
      </c>
    </row>
    <row r="6001" spans="1:6" x14ac:dyDescent="0.25">
      <c r="A6001" s="104">
        <v>833</v>
      </c>
      <c r="B6001" s="104" t="s">
        <v>17493</v>
      </c>
      <c r="C6001" s="104" t="s">
        <v>17931</v>
      </c>
      <c r="D6001" s="104" t="s">
        <v>17933</v>
      </c>
      <c r="E6001" s="2">
        <v>13955</v>
      </c>
      <c r="F6001" s="2">
        <v>13955</v>
      </c>
    </row>
    <row r="6002" spans="1:6" x14ac:dyDescent="0.25">
      <c r="A6002" s="104">
        <v>838</v>
      </c>
      <c r="B6002" s="104" t="s">
        <v>17493</v>
      </c>
      <c r="C6002" s="104" t="s">
        <v>17867</v>
      </c>
      <c r="D6002" s="104" t="s">
        <v>22896</v>
      </c>
      <c r="E6002" s="2">
        <v>65292</v>
      </c>
      <c r="F6002" s="2">
        <v>65292</v>
      </c>
    </row>
    <row r="6003" spans="1:6" x14ac:dyDescent="0.25">
      <c r="A6003" s="104">
        <v>547</v>
      </c>
      <c r="B6003" s="104" t="s">
        <v>17493</v>
      </c>
      <c r="C6003" s="104" t="s">
        <v>17943</v>
      </c>
      <c r="D6003" s="104" t="s">
        <v>17945</v>
      </c>
      <c r="E6003" s="2">
        <v>0</v>
      </c>
      <c r="F6003" s="2">
        <v>0</v>
      </c>
    </row>
    <row r="6004" spans="1:6" x14ac:dyDescent="0.25">
      <c r="A6004" s="104">
        <v>573</v>
      </c>
      <c r="B6004" s="104" t="s">
        <v>17493</v>
      </c>
      <c r="C6004" s="104" t="s">
        <v>17946</v>
      </c>
      <c r="D6004" s="104" t="s">
        <v>17947</v>
      </c>
      <c r="E6004" s="2">
        <v>9955</v>
      </c>
      <c r="F6004" s="2">
        <v>9955</v>
      </c>
    </row>
    <row r="6005" spans="1:6" x14ac:dyDescent="0.25">
      <c r="A6005" s="104">
        <v>862</v>
      </c>
      <c r="B6005" s="104" t="s">
        <v>17493</v>
      </c>
      <c r="C6005" s="104" t="s">
        <v>22916</v>
      </c>
      <c r="D6005" s="104" t="s">
        <v>22917</v>
      </c>
      <c r="E6005" s="2">
        <v>7494</v>
      </c>
      <c r="F6005" s="2">
        <v>7494</v>
      </c>
    </row>
    <row r="6006" spans="1:6" x14ac:dyDescent="0.25">
      <c r="A6006" s="104">
        <v>544</v>
      </c>
      <c r="B6006" s="104" t="s">
        <v>17493</v>
      </c>
      <c r="C6006" s="104" t="s">
        <v>17951</v>
      </c>
      <c r="D6006" s="104" t="s">
        <v>17953</v>
      </c>
      <c r="E6006" s="2">
        <v>0</v>
      </c>
      <c r="F6006" s="2">
        <v>0</v>
      </c>
    </row>
    <row r="6007" spans="1:6" x14ac:dyDescent="0.25">
      <c r="A6007" s="104">
        <v>836</v>
      </c>
      <c r="B6007" s="104" t="s">
        <v>17493</v>
      </c>
      <c r="C6007" s="104" t="s">
        <v>22918</v>
      </c>
      <c r="D6007" s="104" t="s">
        <v>22919</v>
      </c>
      <c r="E6007" s="2">
        <v>8619</v>
      </c>
      <c r="F6007" s="2">
        <v>8619</v>
      </c>
    </row>
    <row r="6008" spans="1:6" x14ac:dyDescent="0.25">
      <c r="A6008" s="104">
        <v>648</v>
      </c>
      <c r="B6008" s="104" t="s">
        <v>17493</v>
      </c>
      <c r="C6008" s="104" t="s">
        <v>17954</v>
      </c>
      <c r="D6008" s="104" t="s">
        <v>17956</v>
      </c>
      <c r="E6008" s="2">
        <v>6704</v>
      </c>
      <c r="F6008" s="2">
        <v>6704</v>
      </c>
    </row>
    <row r="6009" spans="1:6" x14ac:dyDescent="0.25">
      <c r="A6009" s="104">
        <v>658</v>
      </c>
      <c r="B6009" s="104" t="s">
        <v>17493</v>
      </c>
      <c r="C6009" s="104" t="s">
        <v>21451</v>
      </c>
      <c r="D6009" s="104" t="s">
        <v>21452</v>
      </c>
      <c r="E6009" s="2">
        <v>0</v>
      </c>
      <c r="F6009" s="2">
        <v>0</v>
      </c>
    </row>
    <row r="6010" spans="1:6" x14ac:dyDescent="0.25">
      <c r="A6010" s="104">
        <v>472</v>
      </c>
      <c r="B6010" s="104" t="s">
        <v>17493</v>
      </c>
      <c r="C6010" s="104" t="s">
        <v>22922</v>
      </c>
      <c r="D6010" s="104" t="s">
        <v>22923</v>
      </c>
      <c r="E6010" s="2">
        <v>0</v>
      </c>
      <c r="F6010" s="2">
        <v>0</v>
      </c>
    </row>
    <row r="6011" spans="1:6" x14ac:dyDescent="0.25">
      <c r="A6011" s="104">
        <v>519</v>
      </c>
      <c r="B6011" s="104" t="s">
        <v>17493</v>
      </c>
      <c r="C6011" s="104" t="s">
        <v>17957</v>
      </c>
      <c r="D6011" s="104" t="s">
        <v>17959</v>
      </c>
      <c r="E6011" s="2">
        <v>466231</v>
      </c>
      <c r="F6011" s="2">
        <v>466231</v>
      </c>
    </row>
    <row r="6012" spans="1:6" x14ac:dyDescent="0.25">
      <c r="A6012" s="104">
        <v>538</v>
      </c>
      <c r="B6012" s="104" t="s">
        <v>17493</v>
      </c>
      <c r="C6012" s="104" t="s">
        <v>17960</v>
      </c>
      <c r="D6012" s="104" t="s">
        <v>17962</v>
      </c>
      <c r="E6012" s="2">
        <v>42292</v>
      </c>
      <c r="F6012" s="2">
        <v>42292</v>
      </c>
    </row>
    <row r="6013" spans="1:6" x14ac:dyDescent="0.25">
      <c r="A6013" s="104">
        <v>567</v>
      </c>
      <c r="B6013" s="104" t="s">
        <v>17493</v>
      </c>
      <c r="C6013" s="104" t="s">
        <v>17963</v>
      </c>
      <c r="D6013" s="104" t="s">
        <v>17965</v>
      </c>
      <c r="E6013" s="2">
        <v>23814</v>
      </c>
      <c r="F6013" s="2">
        <v>23814</v>
      </c>
    </row>
    <row r="6014" spans="1:6" x14ac:dyDescent="0.25">
      <c r="A6014" s="104">
        <v>853</v>
      </c>
      <c r="B6014" s="104" t="s">
        <v>17493</v>
      </c>
      <c r="C6014" s="104" t="s">
        <v>17966</v>
      </c>
      <c r="D6014" s="104" t="s">
        <v>17968</v>
      </c>
      <c r="E6014" s="2">
        <v>18506</v>
      </c>
      <c r="F6014" s="2">
        <v>18506</v>
      </c>
    </row>
    <row r="6015" spans="1:6" x14ac:dyDescent="0.25">
      <c r="A6015" s="104">
        <v>643</v>
      </c>
      <c r="B6015" s="104" t="s">
        <v>17493</v>
      </c>
      <c r="C6015" s="104" t="s">
        <v>17969</v>
      </c>
      <c r="D6015" s="104" t="s">
        <v>17970</v>
      </c>
      <c r="E6015" s="2">
        <v>59562</v>
      </c>
      <c r="F6015" s="2">
        <v>59562</v>
      </c>
    </row>
    <row r="6016" spans="1:6" x14ac:dyDescent="0.25">
      <c r="A6016" s="104">
        <v>655</v>
      </c>
      <c r="B6016" s="104" t="s">
        <v>17493</v>
      </c>
      <c r="C6016" s="104" t="s">
        <v>22935</v>
      </c>
      <c r="D6016" s="104" t="s">
        <v>22936</v>
      </c>
      <c r="E6016" s="2">
        <v>1766</v>
      </c>
      <c r="F6016" s="2">
        <v>1766</v>
      </c>
    </row>
    <row r="6017" spans="1:6" x14ac:dyDescent="0.25">
      <c r="A6017" s="104">
        <v>662</v>
      </c>
      <c r="B6017" s="104" t="s">
        <v>17493</v>
      </c>
      <c r="C6017" s="104" t="s">
        <v>17971</v>
      </c>
      <c r="D6017" s="104" t="s">
        <v>17973</v>
      </c>
      <c r="E6017" s="2">
        <v>0</v>
      </c>
      <c r="F6017" s="2">
        <v>0</v>
      </c>
    </row>
    <row r="6018" spans="1:6" x14ac:dyDescent="0.25">
      <c r="A6018" s="104">
        <v>683</v>
      </c>
      <c r="B6018" s="104" t="s">
        <v>17493</v>
      </c>
      <c r="C6018" s="104" t="s">
        <v>17974</v>
      </c>
      <c r="D6018" s="104" t="s">
        <v>17976</v>
      </c>
      <c r="E6018" s="2">
        <v>34886</v>
      </c>
      <c r="F6018" s="2">
        <v>34886</v>
      </c>
    </row>
    <row r="6019" spans="1:6" x14ac:dyDescent="0.25">
      <c r="A6019" s="104">
        <v>929</v>
      </c>
      <c r="B6019" s="104" t="s">
        <v>17493</v>
      </c>
      <c r="C6019" s="104" t="s">
        <v>17977</v>
      </c>
      <c r="D6019" s="104" t="s">
        <v>17978</v>
      </c>
      <c r="E6019" s="2">
        <v>11050</v>
      </c>
      <c r="F6019" s="2">
        <v>11050</v>
      </c>
    </row>
    <row r="6020" spans="1:6" x14ac:dyDescent="0.25">
      <c r="A6020" s="104">
        <v>748</v>
      </c>
      <c r="B6020" s="104" t="s">
        <v>17493</v>
      </c>
      <c r="C6020" s="104" t="s">
        <v>17979</v>
      </c>
      <c r="D6020" s="104" t="s">
        <v>17981</v>
      </c>
      <c r="E6020" s="2">
        <v>9365</v>
      </c>
      <c r="F6020" s="2">
        <v>9365</v>
      </c>
    </row>
    <row r="6021" spans="1:6" x14ac:dyDescent="0.25">
      <c r="A6021" s="104"/>
      <c r="B6021" s="104"/>
      <c r="C6021" s="104"/>
      <c r="D6021" s="104"/>
    </row>
    <row r="6022" spans="1:6" x14ac:dyDescent="0.25">
      <c r="A6022" s="104"/>
      <c r="B6022" s="104"/>
      <c r="C6022" s="104"/>
      <c r="D6022" s="104"/>
    </row>
    <row r="6023" spans="1:6" x14ac:dyDescent="0.25">
      <c r="A6023" s="104"/>
      <c r="B6023" s="104"/>
      <c r="C6023" s="104"/>
      <c r="D6023" s="104"/>
    </row>
    <row r="6024" spans="1:6" x14ac:dyDescent="0.25">
      <c r="A6024" s="104"/>
      <c r="B6024" s="104"/>
      <c r="C6024" s="104"/>
      <c r="D6024" s="104"/>
    </row>
    <row r="6025" spans="1:6" x14ac:dyDescent="0.25">
      <c r="A6025" s="104"/>
      <c r="B6025" s="104"/>
      <c r="C6025" s="104"/>
      <c r="D6025" s="104"/>
    </row>
    <row r="6026" spans="1:6" x14ac:dyDescent="0.25">
      <c r="A6026" s="104"/>
      <c r="B6026" s="104"/>
      <c r="C6026" s="104"/>
      <c r="D6026" s="104"/>
    </row>
    <row r="6027" spans="1:6" x14ac:dyDescent="0.25">
      <c r="A6027" s="104"/>
      <c r="B6027" s="104"/>
      <c r="C6027" s="104"/>
      <c r="D6027" s="104"/>
    </row>
    <row r="6028" spans="1:6" x14ac:dyDescent="0.25">
      <c r="A6028" s="104"/>
      <c r="B6028" s="104"/>
      <c r="C6028" s="104"/>
      <c r="D6028" s="104"/>
    </row>
    <row r="6029" spans="1:6" x14ac:dyDescent="0.25">
      <c r="A6029" s="104"/>
      <c r="B6029" s="104"/>
      <c r="C6029" s="104"/>
      <c r="D6029" s="104"/>
    </row>
    <row r="6030" spans="1:6" x14ac:dyDescent="0.25">
      <c r="A6030" s="104"/>
      <c r="B6030" s="104"/>
      <c r="C6030" s="104"/>
      <c r="D6030" s="104"/>
    </row>
    <row r="6031" spans="1:6" x14ac:dyDescent="0.25">
      <c r="A6031" s="104"/>
      <c r="B6031" s="104"/>
      <c r="C6031" s="104"/>
      <c r="D6031" s="104"/>
    </row>
    <row r="6032" spans="1:6" x14ac:dyDescent="0.25">
      <c r="A6032" s="104"/>
      <c r="B6032" s="104"/>
      <c r="C6032" s="104"/>
      <c r="D6032" s="104"/>
    </row>
    <row r="6033" spans="1:4" x14ac:dyDescent="0.25">
      <c r="A6033" s="104"/>
      <c r="B6033" s="104"/>
      <c r="C6033" s="104"/>
      <c r="D6033" s="104"/>
    </row>
    <row r="6034" spans="1:4" x14ac:dyDescent="0.25">
      <c r="A6034" s="104"/>
      <c r="B6034" s="104"/>
      <c r="C6034" s="104"/>
      <c r="D6034" s="104"/>
    </row>
    <row r="6035" spans="1:4" x14ac:dyDescent="0.25">
      <c r="A6035" s="104"/>
      <c r="B6035" s="104"/>
      <c r="C6035" s="104"/>
      <c r="D6035" s="104"/>
    </row>
    <row r="6036" spans="1:4" x14ac:dyDescent="0.25">
      <c r="A6036" s="104"/>
      <c r="B6036" s="104"/>
      <c r="C6036" s="104"/>
      <c r="D6036" s="104"/>
    </row>
    <row r="6037" spans="1:4" x14ac:dyDescent="0.25">
      <c r="A6037" s="104"/>
      <c r="B6037" s="104"/>
      <c r="C6037" s="104"/>
      <c r="D6037" s="104"/>
    </row>
    <row r="6038" spans="1:4" x14ac:dyDescent="0.25">
      <c r="A6038" s="106"/>
      <c r="B6038" s="106"/>
      <c r="C6038" s="106"/>
      <c r="D6038" s="106"/>
    </row>
    <row r="6039" spans="1:4" x14ac:dyDescent="0.25">
      <c r="A6039" s="104"/>
      <c r="B6039" s="104"/>
      <c r="C6039" s="104"/>
      <c r="D6039" s="104"/>
    </row>
    <row r="6040" spans="1:4" x14ac:dyDescent="0.25">
      <c r="A6040" s="104"/>
      <c r="B6040" s="104"/>
      <c r="C6040" s="104"/>
      <c r="D6040" s="104"/>
    </row>
    <row r="6041" spans="1:4" x14ac:dyDescent="0.25">
      <c r="A6041" s="104"/>
      <c r="B6041" s="104"/>
      <c r="C6041" s="104"/>
      <c r="D6041" s="104"/>
    </row>
    <row r="6042" spans="1:4" x14ac:dyDescent="0.25">
      <c r="A6042" s="104"/>
      <c r="B6042" s="104"/>
      <c r="C6042" s="104"/>
      <c r="D6042" s="104"/>
    </row>
    <row r="6043" spans="1:4" x14ac:dyDescent="0.25">
      <c r="A6043" s="104"/>
      <c r="B6043" s="104"/>
      <c r="C6043" s="104"/>
      <c r="D6043" s="104"/>
    </row>
    <row r="6044" spans="1:4" x14ac:dyDescent="0.25">
      <c r="A6044" s="104"/>
      <c r="B6044" s="104"/>
      <c r="C6044" s="104"/>
      <c r="D6044" s="104"/>
    </row>
    <row r="6045" spans="1:4" x14ac:dyDescent="0.25">
      <c r="A6045" s="104"/>
      <c r="B6045" s="104"/>
      <c r="C6045" s="104"/>
      <c r="D6045" s="104"/>
    </row>
    <row r="6046" spans="1:4" x14ac:dyDescent="0.25">
      <c r="A6046" s="104"/>
      <c r="B6046" s="104"/>
      <c r="C6046" s="104"/>
      <c r="D6046" s="104"/>
    </row>
    <row r="6047" spans="1:4" x14ac:dyDescent="0.25">
      <c r="A6047" s="104"/>
      <c r="B6047" s="104"/>
      <c r="C6047" s="104"/>
      <c r="D6047" s="104"/>
    </row>
    <row r="6048" spans="1:4" x14ac:dyDescent="0.25">
      <c r="A6048" s="104"/>
      <c r="B6048" s="104"/>
      <c r="C6048" s="104"/>
      <c r="D6048" s="104"/>
    </row>
    <row r="6049" spans="1:4" x14ac:dyDescent="0.25">
      <c r="A6049" s="104"/>
      <c r="B6049" s="104"/>
      <c r="C6049" s="104"/>
      <c r="D6049" s="104"/>
    </row>
    <row r="6050" spans="1:4" x14ac:dyDescent="0.25">
      <c r="A6050" s="104"/>
      <c r="B6050" s="104"/>
      <c r="C6050" s="104"/>
      <c r="D6050" s="104"/>
    </row>
    <row r="6051" spans="1:4" x14ac:dyDescent="0.25">
      <c r="A6051" s="104"/>
      <c r="B6051" s="104"/>
      <c r="C6051" s="104"/>
      <c r="D6051" s="104"/>
    </row>
    <row r="6052" spans="1:4" x14ac:dyDescent="0.25">
      <c r="A6052" s="104"/>
      <c r="B6052" s="104"/>
      <c r="C6052" s="104"/>
      <c r="D6052" s="104"/>
    </row>
    <row r="6053" spans="1:4" x14ac:dyDescent="0.25">
      <c r="A6053" s="104"/>
      <c r="B6053" s="104"/>
      <c r="C6053" s="104"/>
      <c r="D6053" s="104"/>
    </row>
    <row r="6054" spans="1:4" x14ac:dyDescent="0.25">
      <c r="A6054" s="104"/>
      <c r="B6054" s="104"/>
      <c r="C6054" s="104"/>
      <c r="D6054" s="104"/>
    </row>
    <row r="6055" spans="1:4" x14ac:dyDescent="0.25">
      <c r="A6055" s="104"/>
      <c r="B6055" s="104"/>
      <c r="C6055" s="104"/>
      <c r="D6055" s="104"/>
    </row>
    <row r="6056" spans="1:4" x14ac:dyDescent="0.25">
      <c r="A6056" s="104"/>
      <c r="B6056" s="104"/>
      <c r="C6056" s="104"/>
      <c r="D6056" s="104"/>
    </row>
    <row r="6057" spans="1:4" x14ac:dyDescent="0.25">
      <c r="A6057" s="104"/>
      <c r="B6057" s="104"/>
      <c r="C6057" s="104"/>
      <c r="D6057" s="104"/>
    </row>
    <row r="6058" spans="1:4" x14ac:dyDescent="0.25">
      <c r="A6058" s="104"/>
      <c r="B6058" s="104"/>
      <c r="C6058" s="104"/>
      <c r="D6058" s="104"/>
    </row>
    <row r="6059" spans="1:4" x14ac:dyDescent="0.25">
      <c r="A6059" s="104"/>
      <c r="B6059" s="104"/>
      <c r="C6059" s="104"/>
      <c r="D6059" s="104"/>
    </row>
    <row r="6060" spans="1:4" x14ac:dyDescent="0.25">
      <c r="A6060" s="104"/>
      <c r="B6060" s="104"/>
      <c r="C6060" s="104"/>
      <c r="D6060" s="104"/>
    </row>
    <row r="6061" spans="1:4" x14ac:dyDescent="0.25">
      <c r="A6061" s="104"/>
      <c r="B6061" s="104"/>
      <c r="C6061" s="104"/>
      <c r="D6061" s="104"/>
    </row>
    <row r="6062" spans="1:4" x14ac:dyDescent="0.25">
      <c r="A6062" s="104"/>
      <c r="B6062" s="104"/>
      <c r="C6062" s="104"/>
      <c r="D6062" s="104"/>
    </row>
    <row r="6063" spans="1:4" x14ac:dyDescent="0.25">
      <c r="A6063" s="104"/>
      <c r="B6063" s="104"/>
      <c r="C6063" s="104"/>
      <c r="D6063" s="104"/>
    </row>
    <row r="6064" spans="1:4" x14ac:dyDescent="0.25">
      <c r="A6064" s="104"/>
      <c r="B6064" s="104"/>
      <c r="C6064" s="104"/>
      <c r="D6064" s="104"/>
    </row>
    <row r="6065" spans="1:4" x14ac:dyDescent="0.25">
      <c r="A6065" s="104"/>
      <c r="B6065" s="104"/>
      <c r="C6065" s="104"/>
      <c r="D6065" s="104"/>
    </row>
    <row r="6066" spans="1:4" x14ac:dyDescent="0.25">
      <c r="A6066" s="104"/>
      <c r="B6066" s="104"/>
      <c r="C6066" s="104"/>
      <c r="D6066" s="104"/>
    </row>
    <row r="6067" spans="1:4" x14ac:dyDescent="0.25">
      <c r="A6067" s="104"/>
      <c r="B6067" s="104"/>
      <c r="C6067" s="104"/>
      <c r="D6067" s="104"/>
    </row>
    <row r="6068" spans="1:4" x14ac:dyDescent="0.25">
      <c r="A6068" s="104"/>
      <c r="B6068" s="104"/>
      <c r="C6068" s="104"/>
      <c r="D6068" s="104"/>
    </row>
    <row r="6069" spans="1:4" x14ac:dyDescent="0.25">
      <c r="A6069" s="104"/>
      <c r="B6069" s="104"/>
      <c r="C6069" s="104"/>
      <c r="D6069" s="104"/>
    </row>
    <row r="6070" spans="1:4" x14ac:dyDescent="0.25">
      <c r="A6070" s="104"/>
      <c r="B6070" s="104"/>
      <c r="C6070" s="104"/>
      <c r="D6070" s="104"/>
    </row>
    <row r="6071" spans="1:4" x14ac:dyDescent="0.25">
      <c r="A6071" s="104"/>
      <c r="B6071" s="104"/>
      <c r="C6071" s="104"/>
      <c r="D6071" s="104"/>
    </row>
    <row r="6072" spans="1:4" x14ac:dyDescent="0.25">
      <c r="A6072" s="104"/>
      <c r="B6072" s="104"/>
      <c r="C6072" s="104"/>
      <c r="D6072" s="104"/>
    </row>
    <row r="6073" spans="1:4" x14ac:dyDescent="0.25">
      <c r="A6073" s="104"/>
      <c r="B6073" s="104"/>
      <c r="C6073" s="104"/>
      <c r="D6073" s="104"/>
    </row>
    <row r="6074" spans="1:4" x14ac:dyDescent="0.25">
      <c r="A6074" s="104"/>
      <c r="B6074" s="104"/>
      <c r="C6074" s="104"/>
      <c r="D6074" s="104"/>
    </row>
    <row r="6075" spans="1:4" x14ac:dyDescent="0.25">
      <c r="A6075" s="104"/>
      <c r="B6075" s="104"/>
      <c r="C6075" s="104"/>
      <c r="D6075" s="104"/>
    </row>
    <row r="6076" spans="1:4" x14ac:dyDescent="0.25">
      <c r="A6076" s="104"/>
      <c r="B6076" s="104"/>
      <c r="C6076" s="104"/>
      <c r="D6076" s="104"/>
    </row>
    <row r="6077" spans="1:4" x14ac:dyDescent="0.25">
      <c r="A6077" s="104"/>
      <c r="B6077" s="104"/>
      <c r="C6077" s="104"/>
      <c r="D6077" s="104"/>
    </row>
    <row r="6078" spans="1:4" x14ac:dyDescent="0.25">
      <c r="A6078" s="104"/>
      <c r="B6078" s="104"/>
      <c r="C6078" s="104"/>
      <c r="D6078" s="104"/>
    </row>
    <row r="6079" spans="1:4" x14ac:dyDescent="0.25">
      <c r="A6079" s="104"/>
      <c r="B6079" s="104"/>
      <c r="C6079" s="104"/>
      <c r="D6079" s="104"/>
    </row>
    <row r="6080" spans="1:4" x14ac:dyDescent="0.25">
      <c r="A6080" s="104"/>
      <c r="B6080" s="104"/>
      <c r="C6080" s="104"/>
      <c r="D6080" s="104"/>
    </row>
    <row r="6081" spans="1:4" x14ac:dyDescent="0.25">
      <c r="A6081" s="104"/>
      <c r="B6081" s="104"/>
      <c r="C6081" s="104"/>
      <c r="D6081" s="104"/>
    </row>
    <row r="6082" spans="1:4" x14ac:dyDescent="0.25">
      <c r="A6082" s="104"/>
      <c r="B6082" s="104"/>
      <c r="C6082" s="104"/>
      <c r="D6082" s="104"/>
    </row>
    <row r="6083" spans="1:4" x14ac:dyDescent="0.25">
      <c r="A6083" s="104"/>
      <c r="B6083" s="104"/>
      <c r="C6083" s="104"/>
      <c r="D6083" s="104"/>
    </row>
    <row r="6084" spans="1:4" x14ac:dyDescent="0.25">
      <c r="A6084" s="104"/>
      <c r="B6084" s="104"/>
      <c r="C6084" s="104"/>
      <c r="D6084" s="104"/>
    </row>
    <row r="6085" spans="1:4" x14ac:dyDescent="0.25">
      <c r="A6085" s="104"/>
      <c r="B6085" s="104"/>
      <c r="C6085" s="104"/>
      <c r="D6085" s="104"/>
    </row>
    <row r="6086" spans="1:4" x14ac:dyDescent="0.25">
      <c r="A6086" s="104"/>
      <c r="B6086" s="104"/>
      <c r="C6086" s="104"/>
      <c r="D6086" s="104"/>
    </row>
    <row r="6087" spans="1:4" x14ac:dyDescent="0.25">
      <c r="A6087" s="104"/>
      <c r="B6087" s="104"/>
      <c r="C6087" s="104"/>
      <c r="D6087" s="104"/>
    </row>
    <row r="6088" spans="1:4" x14ac:dyDescent="0.25">
      <c r="A6088" s="104"/>
      <c r="B6088" s="104"/>
      <c r="C6088" s="104"/>
      <c r="D6088" s="104"/>
    </row>
    <row r="6089" spans="1:4" x14ac:dyDescent="0.25">
      <c r="A6089" s="104"/>
      <c r="B6089" s="104"/>
      <c r="C6089" s="104"/>
      <c r="D6089" s="104"/>
    </row>
    <row r="6090" spans="1:4" x14ac:dyDescent="0.25">
      <c r="A6090" s="104"/>
      <c r="B6090" s="104"/>
      <c r="C6090" s="104"/>
      <c r="D6090" s="104"/>
    </row>
    <row r="6091" spans="1:4" x14ac:dyDescent="0.25">
      <c r="A6091" s="104"/>
      <c r="B6091" s="104"/>
      <c r="C6091" s="104"/>
      <c r="D6091" s="104"/>
    </row>
    <row r="6092" spans="1:4" x14ac:dyDescent="0.25">
      <c r="A6092" s="104"/>
      <c r="B6092" s="104"/>
      <c r="C6092" s="104"/>
      <c r="D6092" s="104"/>
    </row>
  </sheetData>
  <autoFilter ref="A1:F6092" xr:uid="{5C653003-A39E-4E11-B30C-1998E368E295}"/>
  <sortState xmlns:xlrd2="http://schemas.microsoft.com/office/spreadsheetml/2017/richdata2" ref="A2:F6092">
    <sortCondition ref="B2:B6092"/>
  </sortState>
  <conditionalFormatting sqref="D3931">
    <cfRule type="duplicateValues" dxfId="5" priority="1" stopIfTrue="1"/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A8141-4DE7-410F-93E8-FD04E2F6E7C6}">
  <dimension ref="A1:I5624"/>
  <sheetViews>
    <sheetView topLeftCell="A5526" workbookViewId="0">
      <selection activeCell="D5548" sqref="D5548"/>
    </sheetView>
  </sheetViews>
  <sheetFormatPr baseColWidth="10" defaultColWidth="11.42578125" defaultRowHeight="15" x14ac:dyDescent="0.25"/>
  <cols>
    <col min="1" max="1" width="7" bestFit="1" customWidth="1"/>
    <col min="2" max="2" width="14.7109375" bestFit="1" customWidth="1"/>
    <col min="3" max="3" width="13.28515625" bestFit="1" customWidth="1"/>
    <col min="4" max="4" width="64.28515625" bestFit="1" customWidth="1"/>
    <col min="5" max="6" width="18.7109375" style="2" customWidth="1"/>
    <col min="8" max="8" width="12.5703125" bestFit="1" customWidth="1"/>
  </cols>
  <sheetData>
    <row r="1" spans="1:9" s="102" customFormat="1" x14ac:dyDescent="0.25">
      <c r="A1" s="100" t="s">
        <v>22230</v>
      </c>
      <c r="B1" s="100" t="s">
        <v>2</v>
      </c>
      <c r="C1" s="100" t="s">
        <v>3</v>
      </c>
      <c r="D1" s="100" t="s">
        <v>5</v>
      </c>
      <c r="E1" s="101" t="s">
        <v>22231</v>
      </c>
      <c r="F1" s="101" t="s">
        <v>22231</v>
      </c>
      <c r="H1" s="103">
        <f>SUM(F2:F6495)</f>
        <v>471185269</v>
      </c>
      <c r="I1" s="103">
        <f>H1-[2]Tildelinger!E1</f>
        <v>-134540169</v>
      </c>
    </row>
    <row r="2" spans="1:9" x14ac:dyDescent="0.25">
      <c r="A2" s="104">
        <v>19426</v>
      </c>
      <c r="B2" s="104" t="s">
        <v>947</v>
      </c>
      <c r="C2" s="104" t="s">
        <v>6445</v>
      </c>
      <c r="D2" s="104" t="s">
        <v>6447</v>
      </c>
      <c r="E2" s="2">
        <v>111290</v>
      </c>
      <c r="F2" s="2">
        <v>111290</v>
      </c>
    </row>
    <row r="3" spans="1:9" x14ac:dyDescent="0.25">
      <c r="A3" s="104">
        <v>19428</v>
      </c>
      <c r="B3" s="104" t="s">
        <v>947</v>
      </c>
      <c r="C3" s="104" t="s">
        <v>2981</v>
      </c>
      <c r="D3" s="104" t="s">
        <v>2983</v>
      </c>
      <c r="E3" s="2">
        <v>95963</v>
      </c>
      <c r="F3" s="2">
        <v>95963</v>
      </c>
    </row>
    <row r="4" spans="1:9" x14ac:dyDescent="0.25">
      <c r="A4" s="104">
        <v>19430</v>
      </c>
      <c r="B4" s="104" t="s">
        <v>947</v>
      </c>
      <c r="C4" s="104" t="s">
        <v>5588</v>
      </c>
      <c r="D4" s="104" t="s">
        <v>5590</v>
      </c>
      <c r="E4" s="2">
        <v>104873</v>
      </c>
      <c r="F4" s="2">
        <v>104873</v>
      </c>
    </row>
    <row r="5" spans="1:9" x14ac:dyDescent="0.25">
      <c r="A5" s="104">
        <v>19431</v>
      </c>
      <c r="B5" s="104" t="s">
        <v>947</v>
      </c>
      <c r="C5" s="104" t="s">
        <v>8479</v>
      </c>
      <c r="D5" s="104" t="s">
        <v>8481</v>
      </c>
      <c r="E5" s="2">
        <v>21822</v>
      </c>
      <c r="F5" s="2">
        <v>21822</v>
      </c>
    </row>
    <row r="6" spans="1:9" x14ac:dyDescent="0.25">
      <c r="A6" s="104">
        <v>19432</v>
      </c>
      <c r="B6" s="104" t="s">
        <v>947</v>
      </c>
      <c r="C6" s="104" t="s">
        <v>8845</v>
      </c>
      <c r="D6" s="104" t="s">
        <v>8847</v>
      </c>
      <c r="E6" s="2">
        <v>44637</v>
      </c>
      <c r="F6" s="2">
        <v>44637</v>
      </c>
    </row>
    <row r="7" spans="1:9" x14ac:dyDescent="0.25">
      <c r="A7" s="104">
        <v>19434</v>
      </c>
      <c r="B7" s="104" t="s">
        <v>947</v>
      </c>
      <c r="C7" s="104" t="s">
        <v>12072</v>
      </c>
      <c r="D7" s="104" t="s">
        <v>12074</v>
      </c>
      <c r="E7" s="2">
        <v>8005</v>
      </c>
      <c r="F7" s="2">
        <v>8005</v>
      </c>
    </row>
    <row r="8" spans="1:9" x14ac:dyDescent="0.25">
      <c r="A8" s="104">
        <v>19435</v>
      </c>
      <c r="B8" s="104" t="s">
        <v>947</v>
      </c>
      <c r="C8" s="104" t="s">
        <v>4102</v>
      </c>
      <c r="D8" s="104" t="s">
        <v>4104</v>
      </c>
      <c r="E8" s="2">
        <v>103001</v>
      </c>
      <c r="F8" s="2">
        <v>103001</v>
      </c>
    </row>
    <row r="9" spans="1:9" x14ac:dyDescent="0.25">
      <c r="A9" s="104">
        <v>19437</v>
      </c>
      <c r="B9" s="104" t="s">
        <v>947</v>
      </c>
      <c r="C9" s="104" t="s">
        <v>7022</v>
      </c>
      <c r="D9" s="104" t="s">
        <v>7024</v>
      </c>
      <c r="E9" s="2">
        <v>54317</v>
      </c>
      <c r="F9" s="2">
        <v>54317</v>
      </c>
    </row>
    <row r="10" spans="1:9" x14ac:dyDescent="0.25">
      <c r="A10" s="104">
        <v>19442</v>
      </c>
      <c r="B10" s="104" t="s">
        <v>947</v>
      </c>
      <c r="C10" s="104" t="s">
        <v>7744</v>
      </c>
      <c r="D10" s="104" t="s">
        <v>7746</v>
      </c>
      <c r="E10" s="2">
        <v>56689</v>
      </c>
      <c r="F10" s="2">
        <v>56689</v>
      </c>
    </row>
    <row r="11" spans="1:9" x14ac:dyDescent="0.25">
      <c r="A11" s="104">
        <v>19443</v>
      </c>
      <c r="B11" s="104" t="s">
        <v>947</v>
      </c>
      <c r="C11" s="104" t="s">
        <v>13009</v>
      </c>
      <c r="D11" s="104" t="s">
        <v>13011</v>
      </c>
      <c r="E11" s="2">
        <v>7865</v>
      </c>
      <c r="F11" s="2">
        <v>7865</v>
      </c>
    </row>
    <row r="12" spans="1:9" x14ac:dyDescent="0.25">
      <c r="A12" s="104">
        <v>19446</v>
      </c>
      <c r="B12" s="104" t="s">
        <v>947</v>
      </c>
      <c r="C12" s="104" t="s">
        <v>13199</v>
      </c>
      <c r="D12" s="104" t="s">
        <v>13201</v>
      </c>
      <c r="E12" s="2">
        <v>8134</v>
      </c>
      <c r="F12" s="2">
        <v>8134</v>
      </c>
    </row>
    <row r="13" spans="1:9" x14ac:dyDescent="0.25">
      <c r="A13" s="104">
        <v>19447</v>
      </c>
      <c r="B13" s="104" t="s">
        <v>947</v>
      </c>
      <c r="C13" s="104" t="s">
        <v>22433</v>
      </c>
      <c r="D13" s="104" t="s">
        <v>22434</v>
      </c>
      <c r="E13" s="2">
        <v>15001</v>
      </c>
      <c r="F13" s="2">
        <v>15001</v>
      </c>
    </row>
    <row r="14" spans="1:9" x14ac:dyDescent="0.25">
      <c r="A14" s="104">
        <v>19449</v>
      </c>
      <c r="B14" s="104" t="s">
        <v>947</v>
      </c>
      <c r="C14" s="104" t="s">
        <v>3366</v>
      </c>
      <c r="D14" s="104" t="s">
        <v>3368</v>
      </c>
      <c r="E14" s="2">
        <v>133810</v>
      </c>
      <c r="F14" s="2">
        <v>133810</v>
      </c>
    </row>
    <row r="15" spans="1:9" x14ac:dyDescent="0.25">
      <c r="A15" s="104">
        <v>19452</v>
      </c>
      <c r="B15" s="104" t="s">
        <v>947</v>
      </c>
      <c r="C15" s="104" t="s">
        <v>10519</v>
      </c>
      <c r="D15" s="104" t="s">
        <v>10521</v>
      </c>
      <c r="E15" s="2">
        <v>18478</v>
      </c>
      <c r="F15" s="2">
        <v>18478</v>
      </c>
    </row>
    <row r="16" spans="1:9" x14ac:dyDescent="0.25">
      <c r="A16" s="104">
        <v>19453</v>
      </c>
      <c r="B16" s="104" t="s">
        <v>947</v>
      </c>
      <c r="C16" s="104" t="s">
        <v>7735</v>
      </c>
      <c r="D16" s="104" t="s">
        <v>7737</v>
      </c>
      <c r="E16" s="2">
        <v>54022</v>
      </c>
      <c r="F16" s="2">
        <v>54022</v>
      </c>
    </row>
    <row r="17" spans="1:6" x14ac:dyDescent="0.25">
      <c r="A17" s="104">
        <v>19454</v>
      </c>
      <c r="B17" s="104" t="s">
        <v>947</v>
      </c>
      <c r="C17" s="104" t="s">
        <v>9348</v>
      </c>
      <c r="D17" s="104" t="s">
        <v>9350</v>
      </c>
      <c r="E17" s="2">
        <v>18407</v>
      </c>
      <c r="F17" s="2">
        <v>18407</v>
      </c>
    </row>
    <row r="18" spans="1:6" x14ac:dyDescent="0.25">
      <c r="A18" s="104">
        <v>19455</v>
      </c>
      <c r="B18" s="104" t="s">
        <v>947</v>
      </c>
      <c r="C18" s="104" t="s">
        <v>12420</v>
      </c>
      <c r="D18" s="104" t="s">
        <v>12422</v>
      </c>
      <c r="E18" s="2">
        <v>22157</v>
      </c>
      <c r="F18" s="2">
        <v>22157</v>
      </c>
    </row>
    <row r="19" spans="1:6" x14ac:dyDescent="0.25">
      <c r="A19" s="104">
        <v>19456</v>
      </c>
      <c r="B19" s="104" t="s">
        <v>947</v>
      </c>
      <c r="C19" s="104" t="s">
        <v>3814</v>
      </c>
      <c r="D19" s="104" t="s">
        <v>3816</v>
      </c>
      <c r="E19" s="2">
        <v>142632</v>
      </c>
      <c r="F19" s="2">
        <v>142632</v>
      </c>
    </row>
    <row r="20" spans="1:6" x14ac:dyDescent="0.25">
      <c r="A20" s="104">
        <v>19459</v>
      </c>
      <c r="B20" s="104" t="s">
        <v>947</v>
      </c>
      <c r="C20" s="104" t="s">
        <v>1643</v>
      </c>
      <c r="D20" s="104" t="s">
        <v>1645</v>
      </c>
      <c r="E20" s="2">
        <v>444367</v>
      </c>
      <c r="F20" s="2">
        <v>444367</v>
      </c>
    </row>
    <row r="21" spans="1:6" x14ac:dyDescent="0.25">
      <c r="A21" s="104">
        <v>19465</v>
      </c>
      <c r="B21" s="104" t="s">
        <v>947</v>
      </c>
      <c r="C21" s="104" t="s">
        <v>4219</v>
      </c>
      <c r="D21" s="104" t="s">
        <v>21552</v>
      </c>
      <c r="E21" s="2">
        <v>137971</v>
      </c>
      <c r="F21" s="2">
        <v>137971</v>
      </c>
    </row>
    <row r="22" spans="1:6" x14ac:dyDescent="0.25">
      <c r="A22" s="104">
        <v>19466</v>
      </c>
      <c r="B22" s="104" t="s">
        <v>947</v>
      </c>
      <c r="C22" s="104" t="s">
        <v>1922</v>
      </c>
      <c r="D22" s="104" t="s">
        <v>1924</v>
      </c>
      <c r="E22" s="2">
        <v>211505</v>
      </c>
      <c r="F22" s="2">
        <v>211505</v>
      </c>
    </row>
    <row r="23" spans="1:6" x14ac:dyDescent="0.25">
      <c r="A23" s="104">
        <v>19470</v>
      </c>
      <c r="B23" s="104" t="s">
        <v>947</v>
      </c>
      <c r="C23" s="104" t="s">
        <v>15368</v>
      </c>
      <c r="D23" s="104" t="s">
        <v>15370</v>
      </c>
      <c r="E23" s="2">
        <v>11919</v>
      </c>
      <c r="F23" s="2">
        <v>11919</v>
      </c>
    </row>
    <row r="24" spans="1:6" x14ac:dyDescent="0.25">
      <c r="A24" s="104">
        <v>19473</v>
      </c>
      <c r="B24" s="104" t="s">
        <v>947</v>
      </c>
      <c r="C24" s="104" t="s">
        <v>8605</v>
      </c>
      <c r="D24" s="104" t="s">
        <v>8607</v>
      </c>
      <c r="E24" s="2">
        <v>29909</v>
      </c>
      <c r="F24" s="2">
        <v>29909</v>
      </c>
    </row>
    <row r="25" spans="1:6" x14ac:dyDescent="0.25">
      <c r="A25" s="104">
        <v>162871</v>
      </c>
      <c r="B25" s="104" t="s">
        <v>947</v>
      </c>
      <c r="C25" s="104" t="s">
        <v>11612</v>
      </c>
      <c r="D25" s="104" t="s">
        <v>11614</v>
      </c>
      <c r="E25" s="2">
        <v>12394</v>
      </c>
      <c r="F25" s="2">
        <v>12394</v>
      </c>
    </row>
    <row r="26" spans="1:6" x14ac:dyDescent="0.25">
      <c r="A26" s="104">
        <v>695183</v>
      </c>
      <c r="B26" s="104" t="s">
        <v>947</v>
      </c>
      <c r="C26" s="104" t="s">
        <v>1958</v>
      </c>
      <c r="D26" s="104" t="s">
        <v>1960</v>
      </c>
      <c r="E26" s="2">
        <v>321312</v>
      </c>
      <c r="F26" s="2">
        <v>321312</v>
      </c>
    </row>
    <row r="27" spans="1:6" x14ac:dyDescent="0.25">
      <c r="A27" s="104">
        <v>722508</v>
      </c>
      <c r="B27" s="104" t="s">
        <v>947</v>
      </c>
      <c r="C27" s="104" t="s">
        <v>11295</v>
      </c>
      <c r="D27" s="104" t="s">
        <v>21520</v>
      </c>
      <c r="E27" s="2">
        <v>18453</v>
      </c>
      <c r="F27" s="2">
        <v>18453</v>
      </c>
    </row>
    <row r="28" spans="1:6" x14ac:dyDescent="0.25">
      <c r="A28" s="104">
        <v>749915</v>
      </c>
      <c r="B28" s="104" t="s">
        <v>947</v>
      </c>
      <c r="C28" s="104" t="s">
        <v>17369</v>
      </c>
      <c r="D28" s="104" t="s">
        <v>17371</v>
      </c>
      <c r="E28" s="2">
        <v>2022</v>
      </c>
      <c r="F28" s="2">
        <v>2022</v>
      </c>
    </row>
    <row r="29" spans="1:6" x14ac:dyDescent="0.25">
      <c r="A29" s="104">
        <v>811369</v>
      </c>
      <c r="B29" s="104" t="s">
        <v>947</v>
      </c>
      <c r="C29" s="104" t="s">
        <v>14195</v>
      </c>
      <c r="D29" s="104" t="s">
        <v>21528</v>
      </c>
      <c r="E29" s="2">
        <v>4340</v>
      </c>
      <c r="F29" s="2">
        <v>4340</v>
      </c>
    </row>
    <row r="30" spans="1:6" x14ac:dyDescent="0.25">
      <c r="A30" s="104">
        <v>844260</v>
      </c>
      <c r="B30" s="104" t="s">
        <v>947</v>
      </c>
      <c r="C30" s="104" t="s">
        <v>21518</v>
      </c>
      <c r="D30" s="104" t="s">
        <v>21519</v>
      </c>
      <c r="E30" s="2">
        <v>26755</v>
      </c>
      <c r="F30" s="2">
        <v>26755</v>
      </c>
    </row>
    <row r="31" spans="1:6" x14ac:dyDescent="0.25">
      <c r="A31" s="104">
        <v>851586</v>
      </c>
      <c r="B31" s="104" t="s">
        <v>947</v>
      </c>
      <c r="C31" s="104" t="s">
        <v>21526</v>
      </c>
      <c r="D31" s="104" t="s">
        <v>21527</v>
      </c>
      <c r="E31" s="2">
        <v>72548</v>
      </c>
      <c r="F31" s="2">
        <v>72548</v>
      </c>
    </row>
    <row r="32" spans="1:6" x14ac:dyDescent="0.25">
      <c r="A32" s="104">
        <v>619776</v>
      </c>
      <c r="B32" s="104" t="s">
        <v>947</v>
      </c>
      <c r="C32" s="104" t="s">
        <v>3826</v>
      </c>
      <c r="D32" s="104" t="s">
        <v>3828</v>
      </c>
      <c r="E32" s="2">
        <v>169370</v>
      </c>
      <c r="F32" s="2">
        <v>169370</v>
      </c>
    </row>
    <row r="33" spans="1:6" x14ac:dyDescent="0.25">
      <c r="A33" s="104">
        <v>681929</v>
      </c>
      <c r="B33" s="104" t="s">
        <v>947</v>
      </c>
      <c r="C33" s="104" t="s">
        <v>2534</v>
      </c>
      <c r="D33" s="104" t="s">
        <v>2536</v>
      </c>
      <c r="E33" s="2">
        <v>267099</v>
      </c>
      <c r="F33" s="2">
        <v>267099</v>
      </c>
    </row>
    <row r="34" spans="1:6" x14ac:dyDescent="0.25">
      <c r="A34" s="104">
        <v>19484</v>
      </c>
      <c r="B34" s="104" t="s">
        <v>947</v>
      </c>
      <c r="C34" s="104" t="s">
        <v>10477</v>
      </c>
      <c r="D34" s="104" t="s">
        <v>10479</v>
      </c>
      <c r="E34" s="2">
        <v>19710</v>
      </c>
      <c r="F34" s="2">
        <v>19710</v>
      </c>
    </row>
    <row r="35" spans="1:6" x14ac:dyDescent="0.25">
      <c r="A35" s="104">
        <v>19485</v>
      </c>
      <c r="B35" s="104" t="s">
        <v>947</v>
      </c>
      <c r="C35" s="104" t="s">
        <v>2399</v>
      </c>
      <c r="D35" s="104" t="s">
        <v>21529</v>
      </c>
      <c r="E35" s="2">
        <v>303950</v>
      </c>
      <c r="F35" s="2">
        <v>303950</v>
      </c>
    </row>
    <row r="36" spans="1:6" x14ac:dyDescent="0.25">
      <c r="A36" s="104">
        <v>19486</v>
      </c>
      <c r="B36" s="104" t="s">
        <v>947</v>
      </c>
      <c r="C36" s="104" t="s">
        <v>14000</v>
      </c>
      <c r="D36" s="104" t="s">
        <v>21532</v>
      </c>
      <c r="E36" s="2">
        <v>4450</v>
      </c>
      <c r="F36" s="2">
        <v>4450</v>
      </c>
    </row>
    <row r="37" spans="1:6" x14ac:dyDescent="0.25">
      <c r="A37" s="104">
        <v>19487</v>
      </c>
      <c r="B37" s="104" t="s">
        <v>947</v>
      </c>
      <c r="C37" s="104" t="s">
        <v>5537</v>
      </c>
      <c r="D37" s="104" t="s">
        <v>5539</v>
      </c>
      <c r="E37" s="2">
        <v>71600</v>
      </c>
      <c r="F37" s="2">
        <v>71600</v>
      </c>
    </row>
    <row r="38" spans="1:6" x14ac:dyDescent="0.25">
      <c r="A38" s="104">
        <v>19489</v>
      </c>
      <c r="B38" s="104" t="s">
        <v>947</v>
      </c>
      <c r="C38" s="104" t="s">
        <v>8194</v>
      </c>
      <c r="D38" s="104" t="s">
        <v>8196</v>
      </c>
      <c r="E38" s="2">
        <v>37049</v>
      </c>
      <c r="F38" s="2">
        <v>37049</v>
      </c>
    </row>
    <row r="39" spans="1:6" x14ac:dyDescent="0.25">
      <c r="A39" s="104">
        <v>19490</v>
      </c>
      <c r="B39" s="104" t="s">
        <v>947</v>
      </c>
      <c r="C39" s="104" t="s">
        <v>9690</v>
      </c>
      <c r="D39" s="104" t="s">
        <v>9692</v>
      </c>
      <c r="E39" s="2">
        <v>10918</v>
      </c>
      <c r="F39" s="2">
        <v>10918</v>
      </c>
    </row>
    <row r="40" spans="1:6" x14ac:dyDescent="0.25">
      <c r="A40" s="104">
        <v>19491</v>
      </c>
      <c r="B40" s="104" t="s">
        <v>947</v>
      </c>
      <c r="C40" s="104" t="s">
        <v>11816</v>
      </c>
      <c r="D40" s="104" t="s">
        <v>11817</v>
      </c>
      <c r="E40" s="2">
        <v>29126</v>
      </c>
      <c r="F40" s="2">
        <v>29126</v>
      </c>
    </row>
    <row r="41" spans="1:6" x14ac:dyDescent="0.25">
      <c r="A41" s="104">
        <v>19492</v>
      </c>
      <c r="B41" s="104" t="s">
        <v>947</v>
      </c>
      <c r="C41" s="104" t="s">
        <v>10735</v>
      </c>
      <c r="D41" s="104" t="s">
        <v>10737</v>
      </c>
      <c r="E41" s="2">
        <v>24756</v>
      </c>
      <c r="F41" s="2">
        <v>24756</v>
      </c>
    </row>
    <row r="42" spans="1:6" x14ac:dyDescent="0.25">
      <c r="A42" s="104">
        <v>19493</v>
      </c>
      <c r="B42" s="104" t="s">
        <v>947</v>
      </c>
      <c r="C42" s="104" t="s">
        <v>1739</v>
      </c>
      <c r="D42" s="104" t="s">
        <v>1741</v>
      </c>
      <c r="E42" s="2">
        <v>368879</v>
      </c>
      <c r="F42" s="2">
        <v>368879</v>
      </c>
    </row>
    <row r="43" spans="1:6" x14ac:dyDescent="0.25">
      <c r="A43" s="104">
        <v>19495</v>
      </c>
      <c r="B43" s="104" t="s">
        <v>947</v>
      </c>
      <c r="C43" s="104" t="s">
        <v>7513</v>
      </c>
      <c r="D43" s="104" t="s">
        <v>7515</v>
      </c>
      <c r="E43" s="2">
        <v>52779</v>
      </c>
      <c r="F43" s="2">
        <v>52779</v>
      </c>
    </row>
    <row r="44" spans="1:6" x14ac:dyDescent="0.25">
      <c r="A44" s="104">
        <v>19497</v>
      </c>
      <c r="B44" s="104" t="s">
        <v>947</v>
      </c>
      <c r="C44" s="104" t="s">
        <v>10043</v>
      </c>
      <c r="D44" s="104" t="s">
        <v>10045</v>
      </c>
      <c r="E44" s="2">
        <v>21509</v>
      </c>
      <c r="F44" s="2">
        <v>21509</v>
      </c>
    </row>
    <row r="45" spans="1:6" x14ac:dyDescent="0.25">
      <c r="A45" s="104">
        <v>19499</v>
      </c>
      <c r="B45" s="104" t="s">
        <v>947</v>
      </c>
      <c r="C45" s="104" t="s">
        <v>6385</v>
      </c>
      <c r="D45" s="104" t="s">
        <v>6387</v>
      </c>
      <c r="E45" s="2">
        <v>77444</v>
      </c>
      <c r="F45" s="2">
        <v>77444</v>
      </c>
    </row>
    <row r="46" spans="1:6" x14ac:dyDescent="0.25">
      <c r="A46" s="104">
        <v>19500</v>
      </c>
      <c r="B46" s="104" t="s">
        <v>947</v>
      </c>
      <c r="C46" s="104" t="s">
        <v>7498</v>
      </c>
      <c r="D46" s="104" t="s">
        <v>7500</v>
      </c>
      <c r="E46" s="2">
        <v>31664</v>
      </c>
      <c r="F46" s="2">
        <v>31664</v>
      </c>
    </row>
    <row r="47" spans="1:6" x14ac:dyDescent="0.25">
      <c r="A47" s="104">
        <v>19501</v>
      </c>
      <c r="B47" s="104" t="s">
        <v>947</v>
      </c>
      <c r="C47" s="104" t="s">
        <v>7318</v>
      </c>
      <c r="D47" s="104" t="s">
        <v>7320</v>
      </c>
      <c r="E47" s="2">
        <v>39210</v>
      </c>
      <c r="F47" s="2">
        <v>39210</v>
      </c>
    </row>
    <row r="48" spans="1:6" x14ac:dyDescent="0.25">
      <c r="A48" s="104">
        <v>19503</v>
      </c>
      <c r="B48" s="104" t="s">
        <v>947</v>
      </c>
      <c r="C48" s="104" t="s">
        <v>5792</v>
      </c>
      <c r="D48" s="104" t="s">
        <v>5794</v>
      </c>
      <c r="E48" s="2">
        <v>59890</v>
      </c>
      <c r="F48" s="2">
        <v>59890</v>
      </c>
    </row>
    <row r="49" spans="1:6" x14ac:dyDescent="0.25">
      <c r="A49" s="104">
        <v>19504</v>
      </c>
      <c r="B49" s="104" t="s">
        <v>947</v>
      </c>
      <c r="C49" s="104" t="s">
        <v>3420</v>
      </c>
      <c r="D49" s="104" t="s">
        <v>3422</v>
      </c>
      <c r="E49" s="2">
        <v>180813</v>
      </c>
      <c r="F49" s="2">
        <v>180813</v>
      </c>
    </row>
    <row r="50" spans="1:6" x14ac:dyDescent="0.25">
      <c r="A50" s="104">
        <v>19505</v>
      </c>
      <c r="B50" s="104" t="s">
        <v>947</v>
      </c>
      <c r="C50" s="104" t="s">
        <v>5843</v>
      </c>
      <c r="D50" s="104" t="s">
        <v>5845</v>
      </c>
      <c r="E50" s="2">
        <v>80584</v>
      </c>
      <c r="F50" s="2">
        <v>80584</v>
      </c>
    </row>
    <row r="51" spans="1:6" x14ac:dyDescent="0.25">
      <c r="A51" s="104">
        <v>19507</v>
      </c>
      <c r="B51" s="104" t="s">
        <v>947</v>
      </c>
      <c r="C51" s="104" t="s">
        <v>12423</v>
      </c>
      <c r="D51" s="104" t="s">
        <v>12425</v>
      </c>
      <c r="E51" s="2">
        <v>10040</v>
      </c>
      <c r="F51" s="2">
        <v>10040</v>
      </c>
    </row>
    <row r="52" spans="1:6" x14ac:dyDescent="0.25">
      <c r="A52" s="104">
        <v>19508</v>
      </c>
      <c r="B52" s="104" t="s">
        <v>947</v>
      </c>
      <c r="C52" s="104" t="s">
        <v>3151</v>
      </c>
      <c r="D52" s="104" t="s">
        <v>3153</v>
      </c>
      <c r="E52" s="2">
        <v>200888</v>
      </c>
      <c r="F52" s="2">
        <v>200888</v>
      </c>
    </row>
    <row r="53" spans="1:6" x14ac:dyDescent="0.25">
      <c r="A53" s="104">
        <v>19509</v>
      </c>
      <c r="B53" s="104" t="s">
        <v>947</v>
      </c>
      <c r="C53" s="104" t="s">
        <v>3895</v>
      </c>
      <c r="D53" s="104" t="s">
        <v>3897</v>
      </c>
      <c r="E53" s="2">
        <v>58789</v>
      </c>
      <c r="F53" s="2">
        <v>58789</v>
      </c>
    </row>
    <row r="54" spans="1:6" x14ac:dyDescent="0.25">
      <c r="A54" s="104">
        <v>19511</v>
      </c>
      <c r="B54" s="104" t="s">
        <v>947</v>
      </c>
      <c r="C54" s="104" t="s">
        <v>4567</v>
      </c>
      <c r="D54" s="104" t="s">
        <v>4569</v>
      </c>
      <c r="E54" s="2">
        <v>137011</v>
      </c>
      <c r="F54" s="2">
        <v>137011</v>
      </c>
    </row>
    <row r="55" spans="1:6" x14ac:dyDescent="0.25">
      <c r="A55" s="104">
        <v>19512</v>
      </c>
      <c r="B55" s="104" t="s">
        <v>947</v>
      </c>
      <c r="C55" s="104" t="s">
        <v>11370</v>
      </c>
      <c r="D55" s="104" t="s">
        <v>11372</v>
      </c>
      <c r="E55" s="2">
        <v>14786</v>
      </c>
      <c r="F55" s="2">
        <v>14786</v>
      </c>
    </row>
    <row r="56" spans="1:6" x14ac:dyDescent="0.25">
      <c r="A56" s="104">
        <v>19514</v>
      </c>
      <c r="B56" s="104" t="s">
        <v>947</v>
      </c>
      <c r="C56" s="104" t="s">
        <v>5753</v>
      </c>
      <c r="D56" s="104" t="s">
        <v>21544</v>
      </c>
      <c r="E56" s="2">
        <v>74034</v>
      </c>
      <c r="F56" s="2">
        <v>74034</v>
      </c>
    </row>
    <row r="57" spans="1:6" x14ac:dyDescent="0.25">
      <c r="A57" s="104">
        <v>19515</v>
      </c>
      <c r="B57" s="104" t="s">
        <v>947</v>
      </c>
      <c r="C57" s="104" t="s">
        <v>6860</v>
      </c>
      <c r="D57" s="104" t="s">
        <v>19573</v>
      </c>
      <c r="E57" s="2">
        <v>43833</v>
      </c>
      <c r="F57" s="2">
        <v>43833</v>
      </c>
    </row>
    <row r="58" spans="1:6" x14ac:dyDescent="0.25">
      <c r="A58" s="104">
        <v>19517</v>
      </c>
      <c r="B58" s="104" t="s">
        <v>947</v>
      </c>
      <c r="C58" s="104" t="s">
        <v>1898</v>
      </c>
      <c r="D58" s="104" t="s">
        <v>1900</v>
      </c>
      <c r="E58" s="2">
        <v>323773</v>
      </c>
      <c r="F58" s="2">
        <v>323773</v>
      </c>
    </row>
    <row r="59" spans="1:6" x14ac:dyDescent="0.25">
      <c r="A59" s="104">
        <v>19521</v>
      </c>
      <c r="B59" s="104" t="s">
        <v>947</v>
      </c>
      <c r="C59" s="104" t="s">
        <v>3540</v>
      </c>
      <c r="D59" s="104" t="s">
        <v>22536</v>
      </c>
      <c r="E59" s="2">
        <v>188703</v>
      </c>
      <c r="F59" s="2">
        <v>188703</v>
      </c>
    </row>
    <row r="60" spans="1:6" x14ac:dyDescent="0.25">
      <c r="A60" s="104">
        <v>19523</v>
      </c>
      <c r="B60" s="104" t="s">
        <v>947</v>
      </c>
      <c r="C60" s="104" t="s">
        <v>9084</v>
      </c>
      <c r="D60" s="104" t="s">
        <v>9086</v>
      </c>
      <c r="E60" s="2">
        <v>30680</v>
      </c>
      <c r="F60" s="2">
        <v>30680</v>
      </c>
    </row>
    <row r="61" spans="1:6" x14ac:dyDescent="0.25">
      <c r="A61" s="104">
        <v>19528</v>
      </c>
      <c r="B61" s="104" t="s">
        <v>947</v>
      </c>
      <c r="C61" s="104" t="s">
        <v>5300</v>
      </c>
      <c r="D61" s="104" t="s">
        <v>21539</v>
      </c>
      <c r="E61" s="2">
        <v>0</v>
      </c>
      <c r="F61" s="2">
        <v>0</v>
      </c>
    </row>
    <row r="62" spans="1:6" x14ac:dyDescent="0.25">
      <c r="A62" s="104">
        <v>113600</v>
      </c>
      <c r="B62" s="104" t="s">
        <v>947</v>
      </c>
      <c r="C62" s="104" t="s">
        <v>8416</v>
      </c>
      <c r="D62" s="104" t="s">
        <v>21517</v>
      </c>
      <c r="E62" s="2">
        <v>34421</v>
      </c>
      <c r="F62" s="2">
        <v>34421</v>
      </c>
    </row>
    <row r="63" spans="1:6" x14ac:dyDescent="0.25">
      <c r="A63" s="104">
        <v>113919</v>
      </c>
      <c r="B63" s="104" t="s">
        <v>947</v>
      </c>
      <c r="C63" s="104" t="s">
        <v>11152</v>
      </c>
      <c r="D63" s="104" t="s">
        <v>11154</v>
      </c>
      <c r="E63" s="2">
        <v>18966</v>
      </c>
      <c r="F63" s="2">
        <v>18966</v>
      </c>
    </row>
    <row r="64" spans="1:6" x14ac:dyDescent="0.25">
      <c r="A64" s="104">
        <v>202821</v>
      </c>
      <c r="B64" s="104" t="s">
        <v>947</v>
      </c>
      <c r="C64" s="104" t="s">
        <v>6887</v>
      </c>
      <c r="D64" s="104" t="s">
        <v>6889</v>
      </c>
      <c r="E64" s="2">
        <v>55170</v>
      </c>
      <c r="F64" s="2">
        <v>55170</v>
      </c>
    </row>
    <row r="65" spans="1:6" x14ac:dyDescent="0.25">
      <c r="A65" s="104">
        <v>208202</v>
      </c>
      <c r="B65" s="104" t="s">
        <v>947</v>
      </c>
      <c r="C65" s="104" t="s">
        <v>18352</v>
      </c>
      <c r="D65" s="104" t="s">
        <v>18353</v>
      </c>
      <c r="E65" s="2">
        <v>478</v>
      </c>
      <c r="F65" s="2">
        <v>478</v>
      </c>
    </row>
    <row r="66" spans="1:6" x14ac:dyDescent="0.25">
      <c r="A66" s="104">
        <v>666150</v>
      </c>
      <c r="B66" s="104" t="s">
        <v>947</v>
      </c>
      <c r="C66" s="104" t="s">
        <v>12255</v>
      </c>
      <c r="D66" s="104" t="s">
        <v>12257</v>
      </c>
      <c r="E66" s="2">
        <v>12166</v>
      </c>
      <c r="F66" s="2">
        <v>12166</v>
      </c>
    </row>
    <row r="67" spans="1:6" x14ac:dyDescent="0.25">
      <c r="A67" s="104">
        <v>680754</v>
      </c>
      <c r="B67" s="104" t="s">
        <v>947</v>
      </c>
      <c r="C67" s="104" t="s">
        <v>11633</v>
      </c>
      <c r="D67" s="104" t="s">
        <v>11635</v>
      </c>
      <c r="E67" s="2">
        <v>16108</v>
      </c>
      <c r="F67" s="2">
        <v>16108</v>
      </c>
    </row>
    <row r="68" spans="1:6" x14ac:dyDescent="0.25">
      <c r="A68" s="104">
        <v>831623</v>
      </c>
      <c r="B68" s="104" t="s">
        <v>947</v>
      </c>
      <c r="C68" s="104" t="s">
        <v>16918</v>
      </c>
      <c r="D68" s="104" t="s">
        <v>16920</v>
      </c>
      <c r="E68" s="2">
        <v>27278</v>
      </c>
      <c r="F68" s="2">
        <v>27278</v>
      </c>
    </row>
    <row r="69" spans="1:6" x14ac:dyDescent="0.25">
      <c r="A69" s="104">
        <v>866310</v>
      </c>
      <c r="B69" s="104" t="s">
        <v>947</v>
      </c>
      <c r="C69" s="104" t="s">
        <v>21537</v>
      </c>
      <c r="D69" s="104" t="s">
        <v>21538</v>
      </c>
      <c r="E69" s="2">
        <v>11639</v>
      </c>
      <c r="F69" s="2">
        <v>11639</v>
      </c>
    </row>
    <row r="70" spans="1:6" x14ac:dyDescent="0.25">
      <c r="A70" s="104">
        <v>891614</v>
      </c>
      <c r="B70" s="104" t="s">
        <v>947</v>
      </c>
      <c r="C70" s="104" t="s">
        <v>22305</v>
      </c>
      <c r="D70" s="104" t="s">
        <v>22306</v>
      </c>
      <c r="E70" s="2">
        <v>2364</v>
      </c>
      <c r="F70" s="2">
        <v>2364</v>
      </c>
    </row>
    <row r="71" spans="1:6" x14ac:dyDescent="0.25">
      <c r="A71" s="104">
        <v>19537</v>
      </c>
      <c r="B71" s="104" t="s">
        <v>947</v>
      </c>
      <c r="C71" s="104" t="s">
        <v>15356</v>
      </c>
      <c r="D71" s="104" t="s">
        <v>15358</v>
      </c>
      <c r="E71" s="2">
        <v>2252</v>
      </c>
      <c r="F71" s="2">
        <v>2252</v>
      </c>
    </row>
    <row r="72" spans="1:6" x14ac:dyDescent="0.25">
      <c r="A72" s="104">
        <v>19540</v>
      </c>
      <c r="B72" s="104" t="s">
        <v>947</v>
      </c>
      <c r="C72" s="104" t="s">
        <v>4883</v>
      </c>
      <c r="D72" s="104" t="s">
        <v>4885</v>
      </c>
      <c r="E72" s="2">
        <v>222011</v>
      </c>
      <c r="F72" s="2">
        <v>222011</v>
      </c>
    </row>
    <row r="73" spans="1:6" x14ac:dyDescent="0.25">
      <c r="A73" s="104">
        <v>19541</v>
      </c>
      <c r="B73" s="104" t="s">
        <v>947</v>
      </c>
      <c r="C73" s="104" t="s">
        <v>11181</v>
      </c>
      <c r="D73" s="104" t="s">
        <v>11183</v>
      </c>
      <c r="E73" s="2">
        <v>30027</v>
      </c>
      <c r="F73" s="2">
        <v>30027</v>
      </c>
    </row>
    <row r="74" spans="1:6" x14ac:dyDescent="0.25">
      <c r="A74" s="104">
        <v>19542</v>
      </c>
      <c r="B74" s="104" t="s">
        <v>947</v>
      </c>
      <c r="C74" s="104" t="s">
        <v>10417</v>
      </c>
      <c r="D74" s="104" t="s">
        <v>21541</v>
      </c>
      <c r="E74" s="2">
        <v>25298</v>
      </c>
      <c r="F74" s="2">
        <v>25298</v>
      </c>
    </row>
    <row r="75" spans="1:6" x14ac:dyDescent="0.25">
      <c r="A75" s="104">
        <v>19544</v>
      </c>
      <c r="B75" s="104" t="s">
        <v>947</v>
      </c>
      <c r="C75" s="104" t="s">
        <v>18968</v>
      </c>
      <c r="D75" s="104" t="s">
        <v>18969</v>
      </c>
      <c r="E75" s="2">
        <v>494</v>
      </c>
      <c r="F75" s="2">
        <v>494</v>
      </c>
    </row>
    <row r="76" spans="1:6" x14ac:dyDescent="0.25">
      <c r="A76" s="104">
        <v>19546</v>
      </c>
      <c r="B76" s="104" t="s">
        <v>947</v>
      </c>
      <c r="C76" s="104" t="s">
        <v>16664</v>
      </c>
      <c r="D76" s="104" t="s">
        <v>16666</v>
      </c>
      <c r="E76" s="2">
        <v>2586</v>
      </c>
      <c r="F76" s="2">
        <v>2586</v>
      </c>
    </row>
    <row r="77" spans="1:6" x14ac:dyDescent="0.25">
      <c r="A77" s="104">
        <v>19547</v>
      </c>
      <c r="B77" s="104" t="s">
        <v>947</v>
      </c>
      <c r="C77" s="104" t="s">
        <v>2078</v>
      </c>
      <c r="D77" s="104" t="s">
        <v>2080</v>
      </c>
      <c r="E77" s="2">
        <v>314168</v>
      </c>
      <c r="F77" s="2">
        <v>314168</v>
      </c>
    </row>
    <row r="78" spans="1:6" x14ac:dyDescent="0.25">
      <c r="A78" s="104">
        <v>19548</v>
      </c>
      <c r="B78" s="104" t="s">
        <v>947</v>
      </c>
      <c r="C78" s="104" t="s">
        <v>2153</v>
      </c>
      <c r="D78" s="104" t="s">
        <v>2155</v>
      </c>
      <c r="E78" s="2">
        <v>314169</v>
      </c>
      <c r="F78" s="2">
        <v>314169</v>
      </c>
    </row>
    <row r="79" spans="1:6" x14ac:dyDescent="0.25">
      <c r="A79" s="104">
        <v>19550</v>
      </c>
      <c r="B79" s="104" t="s">
        <v>947</v>
      </c>
      <c r="C79" s="104" t="s">
        <v>8974</v>
      </c>
      <c r="D79" s="104" t="s">
        <v>8976</v>
      </c>
      <c r="E79" s="2">
        <v>75313</v>
      </c>
      <c r="F79" s="2">
        <v>75313</v>
      </c>
    </row>
    <row r="80" spans="1:6" x14ac:dyDescent="0.25">
      <c r="A80" s="104">
        <v>19551</v>
      </c>
      <c r="B80" s="104" t="s">
        <v>947</v>
      </c>
      <c r="C80" s="104" t="s">
        <v>7372</v>
      </c>
      <c r="D80" s="104" t="s">
        <v>21547</v>
      </c>
      <c r="E80" s="2">
        <v>46489</v>
      </c>
      <c r="F80" s="2">
        <v>46489</v>
      </c>
    </row>
    <row r="81" spans="1:6" x14ac:dyDescent="0.25">
      <c r="A81" s="104">
        <v>19552</v>
      </c>
      <c r="B81" s="104" t="s">
        <v>947</v>
      </c>
      <c r="C81" s="104" t="s">
        <v>10351</v>
      </c>
      <c r="D81" s="104" t="s">
        <v>10353</v>
      </c>
      <c r="E81" s="2">
        <v>17974</v>
      </c>
      <c r="F81" s="2">
        <v>17974</v>
      </c>
    </row>
    <row r="82" spans="1:6" x14ac:dyDescent="0.25">
      <c r="A82" s="104">
        <v>19553</v>
      </c>
      <c r="B82" s="104" t="s">
        <v>947</v>
      </c>
      <c r="C82" s="104" t="s">
        <v>8527</v>
      </c>
      <c r="D82" s="104" t="s">
        <v>8529</v>
      </c>
      <c r="E82" s="2">
        <v>24145</v>
      </c>
      <c r="F82" s="2">
        <v>24145</v>
      </c>
    </row>
    <row r="83" spans="1:6" x14ac:dyDescent="0.25">
      <c r="A83" s="104">
        <v>19555</v>
      </c>
      <c r="B83" s="104" t="s">
        <v>947</v>
      </c>
      <c r="C83" s="104" t="s">
        <v>7474</v>
      </c>
      <c r="D83" s="104" t="s">
        <v>7476</v>
      </c>
      <c r="E83" s="2">
        <v>29726</v>
      </c>
      <c r="F83" s="2">
        <v>29726</v>
      </c>
    </row>
    <row r="84" spans="1:6" x14ac:dyDescent="0.25">
      <c r="A84" s="104">
        <v>19556</v>
      </c>
      <c r="B84" s="104" t="s">
        <v>947</v>
      </c>
      <c r="C84" s="104" t="s">
        <v>6256</v>
      </c>
      <c r="D84" s="104" t="s">
        <v>6258</v>
      </c>
      <c r="E84" s="2">
        <v>57220</v>
      </c>
      <c r="F84" s="2">
        <v>57220</v>
      </c>
    </row>
    <row r="85" spans="1:6" x14ac:dyDescent="0.25">
      <c r="A85" s="104">
        <v>19557</v>
      </c>
      <c r="B85" s="104" t="s">
        <v>947</v>
      </c>
      <c r="C85" s="104" t="s">
        <v>8059</v>
      </c>
      <c r="D85" s="104" t="s">
        <v>8061</v>
      </c>
      <c r="E85" s="2">
        <v>43278</v>
      </c>
      <c r="F85" s="2">
        <v>43278</v>
      </c>
    </row>
    <row r="86" spans="1:6" x14ac:dyDescent="0.25">
      <c r="A86" s="104">
        <v>19558</v>
      </c>
      <c r="B86" s="104" t="s">
        <v>947</v>
      </c>
      <c r="C86" s="104" t="s">
        <v>10951</v>
      </c>
      <c r="D86" s="104" t="s">
        <v>10953</v>
      </c>
      <c r="E86" s="2">
        <v>17853</v>
      </c>
      <c r="F86" s="2">
        <v>17853</v>
      </c>
    </row>
    <row r="87" spans="1:6" x14ac:dyDescent="0.25">
      <c r="A87" s="104">
        <v>19559</v>
      </c>
      <c r="B87" s="104" t="s">
        <v>947</v>
      </c>
      <c r="C87" s="104" t="s">
        <v>10135</v>
      </c>
      <c r="D87" s="104" t="s">
        <v>10137</v>
      </c>
      <c r="E87" s="2">
        <v>21555</v>
      </c>
      <c r="F87" s="2">
        <v>21555</v>
      </c>
    </row>
    <row r="88" spans="1:6" x14ac:dyDescent="0.25">
      <c r="A88" s="104">
        <v>19560</v>
      </c>
      <c r="B88" s="104" t="s">
        <v>947</v>
      </c>
      <c r="C88" s="104" t="s">
        <v>5510</v>
      </c>
      <c r="D88" s="104" t="s">
        <v>5512</v>
      </c>
      <c r="E88" s="2">
        <v>68115</v>
      </c>
      <c r="F88" s="2">
        <v>68115</v>
      </c>
    </row>
    <row r="89" spans="1:6" x14ac:dyDescent="0.25">
      <c r="A89" s="104">
        <v>19561</v>
      </c>
      <c r="B89" s="104" t="s">
        <v>947</v>
      </c>
      <c r="C89" s="104" t="s">
        <v>9911</v>
      </c>
      <c r="D89" s="104" t="s">
        <v>9913</v>
      </c>
      <c r="E89" s="2">
        <v>17137</v>
      </c>
      <c r="F89" s="2">
        <v>17137</v>
      </c>
    </row>
    <row r="90" spans="1:6" x14ac:dyDescent="0.25">
      <c r="A90" s="104">
        <v>19563</v>
      </c>
      <c r="B90" s="104" t="s">
        <v>947</v>
      </c>
      <c r="C90" s="104" t="s">
        <v>5672</v>
      </c>
      <c r="D90" s="104" t="s">
        <v>5674</v>
      </c>
      <c r="E90" s="2">
        <v>75260</v>
      </c>
      <c r="F90" s="2">
        <v>75260</v>
      </c>
    </row>
    <row r="91" spans="1:6" x14ac:dyDescent="0.25">
      <c r="A91" s="104">
        <v>19569</v>
      </c>
      <c r="B91" s="104" t="s">
        <v>947</v>
      </c>
      <c r="C91" s="104" t="s">
        <v>4501</v>
      </c>
      <c r="D91" s="104" t="s">
        <v>4503</v>
      </c>
      <c r="E91" s="2">
        <v>88334</v>
      </c>
      <c r="F91" s="2">
        <v>88334</v>
      </c>
    </row>
    <row r="92" spans="1:6" x14ac:dyDescent="0.25">
      <c r="A92" s="104">
        <v>19580</v>
      </c>
      <c r="B92" s="104" t="s">
        <v>947</v>
      </c>
      <c r="C92" s="104" t="s">
        <v>1472</v>
      </c>
      <c r="D92" s="104" t="s">
        <v>21531</v>
      </c>
      <c r="E92" s="2">
        <v>515519</v>
      </c>
      <c r="F92" s="2">
        <v>515519</v>
      </c>
    </row>
    <row r="93" spans="1:6" x14ac:dyDescent="0.25">
      <c r="A93" s="104">
        <v>19582</v>
      </c>
      <c r="B93" s="104" t="s">
        <v>947</v>
      </c>
      <c r="C93" s="104" t="s">
        <v>6741</v>
      </c>
      <c r="D93" s="104" t="s">
        <v>6743</v>
      </c>
      <c r="E93" s="2">
        <v>57092</v>
      </c>
      <c r="F93" s="2">
        <v>57092</v>
      </c>
    </row>
    <row r="94" spans="1:6" x14ac:dyDescent="0.25">
      <c r="A94" s="104">
        <v>19584</v>
      </c>
      <c r="B94" s="104" t="s">
        <v>947</v>
      </c>
      <c r="C94" s="104" t="s">
        <v>5066</v>
      </c>
      <c r="D94" s="104" t="s">
        <v>5068</v>
      </c>
      <c r="E94" s="2">
        <v>9082</v>
      </c>
      <c r="F94" s="2">
        <v>9082</v>
      </c>
    </row>
    <row r="95" spans="1:6" x14ac:dyDescent="0.25">
      <c r="A95" s="104">
        <v>19585</v>
      </c>
      <c r="B95" s="104" t="s">
        <v>947</v>
      </c>
      <c r="C95" s="104" t="s">
        <v>13447</v>
      </c>
      <c r="D95" s="104" t="s">
        <v>13449</v>
      </c>
      <c r="E95" s="2">
        <v>8849</v>
      </c>
      <c r="F95" s="2">
        <v>8849</v>
      </c>
    </row>
    <row r="96" spans="1:6" x14ac:dyDescent="0.25">
      <c r="A96" s="104">
        <v>19586</v>
      </c>
      <c r="B96" s="104" t="s">
        <v>947</v>
      </c>
      <c r="C96" s="104" t="s">
        <v>2270</v>
      </c>
      <c r="D96" s="104" t="s">
        <v>2272</v>
      </c>
      <c r="E96" s="2">
        <v>304264</v>
      </c>
      <c r="F96" s="2">
        <v>304264</v>
      </c>
    </row>
    <row r="97" spans="1:6" x14ac:dyDescent="0.25">
      <c r="A97" s="104">
        <v>19587</v>
      </c>
      <c r="B97" s="104" t="s">
        <v>947</v>
      </c>
      <c r="C97" s="104" t="s">
        <v>12243</v>
      </c>
      <c r="D97" s="104" t="s">
        <v>12245</v>
      </c>
      <c r="E97" s="2">
        <v>7728</v>
      </c>
      <c r="F97" s="2">
        <v>7728</v>
      </c>
    </row>
    <row r="98" spans="1:6" x14ac:dyDescent="0.25">
      <c r="A98" s="104">
        <v>19590</v>
      </c>
      <c r="B98" s="104" t="s">
        <v>947</v>
      </c>
      <c r="C98" s="104" t="s">
        <v>7016</v>
      </c>
      <c r="D98" s="104" t="s">
        <v>7018</v>
      </c>
      <c r="E98" s="2">
        <v>38329</v>
      </c>
      <c r="F98" s="2">
        <v>38329</v>
      </c>
    </row>
    <row r="99" spans="1:6" x14ac:dyDescent="0.25">
      <c r="A99" s="104">
        <v>19591</v>
      </c>
      <c r="B99" s="104" t="s">
        <v>947</v>
      </c>
      <c r="C99" s="104" t="s">
        <v>3585</v>
      </c>
      <c r="D99" s="104" t="s">
        <v>21540</v>
      </c>
      <c r="E99" s="2">
        <v>134067</v>
      </c>
      <c r="F99" s="2">
        <v>134067</v>
      </c>
    </row>
    <row r="100" spans="1:6" x14ac:dyDescent="0.25">
      <c r="A100" s="104">
        <v>19595</v>
      </c>
      <c r="B100" s="104" t="s">
        <v>947</v>
      </c>
      <c r="C100" s="104" t="s">
        <v>5351</v>
      </c>
      <c r="D100" s="104" t="s">
        <v>5353</v>
      </c>
      <c r="E100" s="2">
        <v>100276</v>
      </c>
      <c r="F100" s="2">
        <v>100276</v>
      </c>
    </row>
    <row r="101" spans="1:6" x14ac:dyDescent="0.25">
      <c r="A101" s="104">
        <v>19596</v>
      </c>
      <c r="B101" s="104" t="s">
        <v>947</v>
      </c>
      <c r="C101" s="104" t="s">
        <v>3438</v>
      </c>
      <c r="D101" s="104" t="s">
        <v>3440</v>
      </c>
      <c r="E101" s="2">
        <v>169930</v>
      </c>
      <c r="F101" s="2">
        <v>169930</v>
      </c>
    </row>
    <row r="102" spans="1:6" x14ac:dyDescent="0.25">
      <c r="A102" s="104">
        <v>19597</v>
      </c>
      <c r="B102" s="104" t="s">
        <v>947</v>
      </c>
      <c r="C102" s="104" t="s">
        <v>11355</v>
      </c>
      <c r="D102" s="104" t="s">
        <v>21549</v>
      </c>
      <c r="E102" s="2">
        <v>27796</v>
      </c>
      <c r="F102" s="2">
        <v>27796</v>
      </c>
    </row>
    <row r="103" spans="1:6" x14ac:dyDescent="0.25">
      <c r="A103" s="104">
        <v>19598</v>
      </c>
      <c r="B103" s="104" t="s">
        <v>947</v>
      </c>
      <c r="C103" s="104" t="s">
        <v>4841</v>
      </c>
      <c r="D103" s="104" t="s">
        <v>4843</v>
      </c>
      <c r="E103" s="2">
        <v>95750</v>
      </c>
      <c r="F103" s="2">
        <v>95750</v>
      </c>
    </row>
    <row r="104" spans="1:6" x14ac:dyDescent="0.25">
      <c r="A104" s="104">
        <v>19599</v>
      </c>
      <c r="B104" s="104" t="s">
        <v>947</v>
      </c>
      <c r="C104" s="104" t="s">
        <v>7738</v>
      </c>
      <c r="D104" s="104" t="s">
        <v>7740</v>
      </c>
      <c r="E104" s="2">
        <v>39225</v>
      </c>
      <c r="F104" s="2">
        <v>39225</v>
      </c>
    </row>
    <row r="105" spans="1:6" x14ac:dyDescent="0.25">
      <c r="A105" s="104">
        <v>19600</v>
      </c>
      <c r="B105" s="104" t="s">
        <v>947</v>
      </c>
      <c r="C105" s="104" t="s">
        <v>8926</v>
      </c>
      <c r="D105" s="104" t="s">
        <v>8928</v>
      </c>
      <c r="E105" s="2">
        <v>27699</v>
      </c>
      <c r="F105" s="2">
        <v>27699</v>
      </c>
    </row>
    <row r="106" spans="1:6" x14ac:dyDescent="0.25">
      <c r="A106" s="104">
        <v>19603</v>
      </c>
      <c r="B106" s="104" t="s">
        <v>947</v>
      </c>
      <c r="C106" s="104" t="s">
        <v>1919</v>
      </c>
      <c r="D106" s="104" t="s">
        <v>1921</v>
      </c>
      <c r="E106" s="2">
        <v>277292</v>
      </c>
      <c r="F106" s="2">
        <v>277292</v>
      </c>
    </row>
    <row r="107" spans="1:6" x14ac:dyDescent="0.25">
      <c r="A107" s="104">
        <v>19604</v>
      </c>
      <c r="B107" s="104" t="s">
        <v>947</v>
      </c>
      <c r="C107" s="104" t="s">
        <v>13903</v>
      </c>
      <c r="D107" s="104" t="s">
        <v>13905</v>
      </c>
      <c r="E107" s="2">
        <v>5541</v>
      </c>
      <c r="F107" s="2">
        <v>5541</v>
      </c>
    </row>
    <row r="108" spans="1:6" x14ac:dyDescent="0.25">
      <c r="A108" s="104">
        <v>19608</v>
      </c>
      <c r="B108" s="104" t="s">
        <v>947</v>
      </c>
      <c r="C108" s="104" t="s">
        <v>3064</v>
      </c>
      <c r="D108" s="104" t="s">
        <v>3066</v>
      </c>
      <c r="E108" s="2">
        <v>104487</v>
      </c>
      <c r="F108" s="2">
        <v>104487</v>
      </c>
    </row>
    <row r="109" spans="1:6" x14ac:dyDescent="0.25">
      <c r="A109" s="104">
        <v>19609</v>
      </c>
      <c r="B109" s="104" t="s">
        <v>947</v>
      </c>
      <c r="C109" s="104" t="s">
        <v>5312</v>
      </c>
      <c r="D109" s="104" t="s">
        <v>5314</v>
      </c>
      <c r="E109" s="2">
        <v>93081</v>
      </c>
      <c r="F109" s="2">
        <v>93081</v>
      </c>
    </row>
    <row r="110" spans="1:6" x14ac:dyDescent="0.25">
      <c r="A110" s="104">
        <v>19611</v>
      </c>
      <c r="B110" s="104" t="s">
        <v>947</v>
      </c>
      <c r="C110" s="104" t="s">
        <v>7630</v>
      </c>
      <c r="D110" s="104" t="s">
        <v>7632</v>
      </c>
      <c r="E110" s="2">
        <v>61036</v>
      </c>
      <c r="F110" s="2">
        <v>61036</v>
      </c>
    </row>
    <row r="111" spans="1:6" x14ac:dyDescent="0.25">
      <c r="A111" s="104">
        <v>19613</v>
      </c>
      <c r="B111" s="104" t="s">
        <v>947</v>
      </c>
      <c r="C111" s="104" t="s">
        <v>13571</v>
      </c>
      <c r="D111" s="104" t="s">
        <v>21535</v>
      </c>
      <c r="E111" s="2">
        <v>13835</v>
      </c>
      <c r="F111" s="2">
        <v>13835</v>
      </c>
    </row>
    <row r="112" spans="1:6" x14ac:dyDescent="0.25">
      <c r="A112" s="104">
        <v>19616</v>
      </c>
      <c r="B112" s="104" t="s">
        <v>947</v>
      </c>
      <c r="C112" s="104" t="s">
        <v>6376</v>
      </c>
      <c r="D112" s="104" t="s">
        <v>21551</v>
      </c>
      <c r="E112" s="2">
        <v>43898</v>
      </c>
      <c r="F112" s="2">
        <v>43898</v>
      </c>
    </row>
    <row r="113" spans="1:6" x14ac:dyDescent="0.25">
      <c r="A113" s="104">
        <v>19617</v>
      </c>
      <c r="B113" s="104" t="s">
        <v>947</v>
      </c>
      <c r="C113" s="104" t="s">
        <v>5081</v>
      </c>
      <c r="D113" s="104" t="s">
        <v>5083</v>
      </c>
      <c r="E113" s="2">
        <v>100516</v>
      </c>
      <c r="F113" s="2">
        <v>100516</v>
      </c>
    </row>
    <row r="114" spans="1:6" x14ac:dyDescent="0.25">
      <c r="A114" s="104">
        <v>19619</v>
      </c>
      <c r="B114" s="104" t="s">
        <v>947</v>
      </c>
      <c r="C114" s="104" t="s">
        <v>3312</v>
      </c>
      <c r="D114" s="104" t="s">
        <v>3314</v>
      </c>
      <c r="E114" s="2">
        <v>165029</v>
      </c>
      <c r="F114" s="2">
        <v>165029</v>
      </c>
    </row>
    <row r="115" spans="1:6" x14ac:dyDescent="0.25">
      <c r="A115" s="104">
        <v>19623</v>
      </c>
      <c r="B115" s="104" t="s">
        <v>947</v>
      </c>
      <c r="C115" s="104" t="s">
        <v>9528</v>
      </c>
      <c r="D115" s="104" t="s">
        <v>9530</v>
      </c>
      <c r="E115" s="2">
        <v>35172</v>
      </c>
      <c r="F115" s="2">
        <v>35172</v>
      </c>
    </row>
    <row r="116" spans="1:6" x14ac:dyDescent="0.25">
      <c r="A116" s="104">
        <v>19627</v>
      </c>
      <c r="B116" s="104" t="s">
        <v>947</v>
      </c>
      <c r="C116" s="104" t="s">
        <v>10366</v>
      </c>
      <c r="D116" s="104" t="s">
        <v>10368</v>
      </c>
      <c r="E116" s="2">
        <v>22812</v>
      </c>
      <c r="F116" s="2">
        <v>22812</v>
      </c>
    </row>
    <row r="117" spans="1:6" x14ac:dyDescent="0.25">
      <c r="A117" s="104">
        <v>19628</v>
      </c>
      <c r="B117" s="104" t="s">
        <v>947</v>
      </c>
      <c r="C117" s="104" t="s">
        <v>4309</v>
      </c>
      <c r="D117" s="104" t="s">
        <v>4311</v>
      </c>
      <c r="E117" s="2">
        <v>133310</v>
      </c>
      <c r="F117" s="2">
        <v>133310</v>
      </c>
    </row>
    <row r="118" spans="1:6" x14ac:dyDescent="0.25">
      <c r="A118" s="104">
        <v>19629</v>
      </c>
      <c r="B118" s="104" t="s">
        <v>947</v>
      </c>
      <c r="C118" s="104" t="s">
        <v>4012</v>
      </c>
      <c r="D118" s="104" t="s">
        <v>4014</v>
      </c>
      <c r="E118" s="2">
        <v>136803</v>
      </c>
      <c r="F118" s="2">
        <v>136803</v>
      </c>
    </row>
    <row r="119" spans="1:6" x14ac:dyDescent="0.25">
      <c r="A119" s="104">
        <v>137613</v>
      </c>
      <c r="B119" s="104" t="s">
        <v>947</v>
      </c>
      <c r="C119" s="104" t="s">
        <v>11062</v>
      </c>
      <c r="D119" s="104" t="s">
        <v>11064</v>
      </c>
      <c r="E119" s="2">
        <v>14506</v>
      </c>
      <c r="F119" s="2">
        <v>14506</v>
      </c>
    </row>
    <row r="120" spans="1:6" x14ac:dyDescent="0.25">
      <c r="A120" s="104">
        <v>159027</v>
      </c>
      <c r="B120" s="104" t="s">
        <v>947</v>
      </c>
      <c r="C120" s="104" t="s">
        <v>14554</v>
      </c>
      <c r="D120" s="104" t="s">
        <v>14556</v>
      </c>
      <c r="E120" s="2">
        <v>3522</v>
      </c>
      <c r="F120" s="2">
        <v>3522</v>
      </c>
    </row>
    <row r="121" spans="1:6" x14ac:dyDescent="0.25">
      <c r="A121" s="104">
        <v>481602</v>
      </c>
      <c r="B121" s="104" t="s">
        <v>947</v>
      </c>
      <c r="C121" s="104" t="s">
        <v>4766</v>
      </c>
      <c r="D121" s="104" t="s">
        <v>4768</v>
      </c>
      <c r="E121" s="2">
        <v>81094</v>
      </c>
      <c r="F121" s="2">
        <v>81094</v>
      </c>
    </row>
    <row r="122" spans="1:6" x14ac:dyDescent="0.25">
      <c r="A122" s="104">
        <v>484956</v>
      </c>
      <c r="B122" s="104" t="s">
        <v>947</v>
      </c>
      <c r="C122" s="104" t="s">
        <v>975</v>
      </c>
      <c r="D122" s="104" t="s">
        <v>977</v>
      </c>
      <c r="E122" s="2">
        <v>193003</v>
      </c>
      <c r="F122" s="2">
        <v>193003</v>
      </c>
    </row>
    <row r="123" spans="1:6" x14ac:dyDescent="0.25">
      <c r="A123" s="104">
        <v>493451</v>
      </c>
      <c r="B123" s="104" t="s">
        <v>947</v>
      </c>
      <c r="C123" s="104" t="s">
        <v>4186</v>
      </c>
      <c r="D123" s="104" t="s">
        <v>21548</v>
      </c>
      <c r="E123" s="2">
        <v>103278</v>
      </c>
      <c r="F123" s="2">
        <v>103278</v>
      </c>
    </row>
    <row r="124" spans="1:6" x14ac:dyDescent="0.25">
      <c r="A124" s="104">
        <v>560814</v>
      </c>
      <c r="B124" s="104" t="s">
        <v>947</v>
      </c>
      <c r="C124" s="104" t="s">
        <v>9705</v>
      </c>
      <c r="D124" s="104" t="s">
        <v>9707</v>
      </c>
      <c r="E124" s="2">
        <v>57746</v>
      </c>
      <c r="F124" s="2">
        <v>57746</v>
      </c>
    </row>
    <row r="125" spans="1:6" x14ac:dyDescent="0.25">
      <c r="A125" s="104">
        <v>563948</v>
      </c>
      <c r="B125" s="104" t="s">
        <v>947</v>
      </c>
      <c r="C125" s="104" t="s">
        <v>9054</v>
      </c>
      <c r="D125" s="104" t="s">
        <v>9056</v>
      </c>
      <c r="E125" s="2">
        <v>38195</v>
      </c>
      <c r="F125" s="2">
        <v>38195</v>
      </c>
    </row>
    <row r="126" spans="1:6" x14ac:dyDescent="0.25">
      <c r="A126" s="104">
        <v>590706</v>
      </c>
      <c r="B126" s="104" t="s">
        <v>947</v>
      </c>
      <c r="C126" s="104" t="s">
        <v>11131</v>
      </c>
      <c r="D126" s="104" t="s">
        <v>11133</v>
      </c>
      <c r="E126" s="2">
        <v>21131</v>
      </c>
      <c r="F126" s="2">
        <v>21131</v>
      </c>
    </row>
    <row r="127" spans="1:6" x14ac:dyDescent="0.25">
      <c r="A127" s="104">
        <v>594726</v>
      </c>
      <c r="B127" s="104" t="s">
        <v>947</v>
      </c>
      <c r="C127" s="104" t="s">
        <v>12775</v>
      </c>
      <c r="D127" s="104" t="s">
        <v>12777</v>
      </c>
      <c r="E127" s="2">
        <v>9823</v>
      </c>
      <c r="F127" s="2">
        <v>9823</v>
      </c>
    </row>
    <row r="128" spans="1:6" x14ac:dyDescent="0.25">
      <c r="A128" s="104">
        <v>680056</v>
      </c>
      <c r="B128" s="104" t="s">
        <v>947</v>
      </c>
      <c r="C128" s="104" t="s">
        <v>2351</v>
      </c>
      <c r="D128" s="104" t="s">
        <v>2353</v>
      </c>
      <c r="E128" s="2">
        <v>305097</v>
      </c>
      <c r="F128" s="2">
        <v>305097</v>
      </c>
    </row>
    <row r="129" spans="1:6" x14ac:dyDescent="0.25">
      <c r="A129" s="104">
        <v>681900</v>
      </c>
      <c r="B129" s="104" t="s">
        <v>947</v>
      </c>
      <c r="C129" s="104" t="s">
        <v>10834</v>
      </c>
      <c r="D129" s="104" t="s">
        <v>10836</v>
      </c>
      <c r="E129" s="2">
        <v>15704</v>
      </c>
      <c r="F129" s="2">
        <v>15704</v>
      </c>
    </row>
    <row r="130" spans="1:6" x14ac:dyDescent="0.25">
      <c r="A130" s="104">
        <v>791868</v>
      </c>
      <c r="B130" s="104" t="s">
        <v>947</v>
      </c>
      <c r="C130" s="104" t="s">
        <v>15118</v>
      </c>
      <c r="D130" s="104" t="s">
        <v>15120</v>
      </c>
      <c r="E130" s="2">
        <v>5945</v>
      </c>
      <c r="F130" s="2">
        <v>5945</v>
      </c>
    </row>
    <row r="131" spans="1:6" x14ac:dyDescent="0.25">
      <c r="A131" s="104">
        <v>834675</v>
      </c>
      <c r="B131" s="104" t="s">
        <v>947</v>
      </c>
      <c r="C131" s="104" t="s">
        <v>13921</v>
      </c>
      <c r="D131" s="104" t="s">
        <v>21514</v>
      </c>
      <c r="E131" s="2">
        <v>13363</v>
      </c>
      <c r="F131" s="2">
        <v>13363</v>
      </c>
    </row>
    <row r="132" spans="1:6" x14ac:dyDescent="0.25">
      <c r="A132" s="104">
        <v>19635</v>
      </c>
      <c r="B132" s="104" t="s">
        <v>947</v>
      </c>
      <c r="C132" s="104" t="s">
        <v>19021</v>
      </c>
      <c r="D132" s="104" t="s">
        <v>21521</v>
      </c>
      <c r="E132" s="2">
        <v>65476</v>
      </c>
      <c r="F132" s="2">
        <v>65476</v>
      </c>
    </row>
    <row r="133" spans="1:6" x14ac:dyDescent="0.25">
      <c r="A133" s="104">
        <v>19640</v>
      </c>
      <c r="B133" s="104" t="s">
        <v>947</v>
      </c>
      <c r="C133" s="104" t="s">
        <v>10091</v>
      </c>
      <c r="D133" s="104" t="s">
        <v>21523</v>
      </c>
      <c r="E133" s="2">
        <v>20736</v>
      </c>
      <c r="F133" s="2">
        <v>20736</v>
      </c>
    </row>
    <row r="134" spans="1:6" x14ac:dyDescent="0.25">
      <c r="A134" s="104">
        <v>19641</v>
      </c>
      <c r="B134" s="104" t="s">
        <v>947</v>
      </c>
      <c r="C134" s="104" t="s">
        <v>8263</v>
      </c>
      <c r="D134" s="104" t="s">
        <v>8265</v>
      </c>
      <c r="E134" s="2">
        <v>29815</v>
      </c>
      <c r="F134" s="2">
        <v>29815</v>
      </c>
    </row>
    <row r="135" spans="1:6" x14ac:dyDescent="0.25">
      <c r="A135" s="104">
        <v>19645</v>
      </c>
      <c r="B135" s="104" t="s">
        <v>947</v>
      </c>
      <c r="C135" s="104" t="s">
        <v>12645</v>
      </c>
      <c r="D135" s="104" t="s">
        <v>12647</v>
      </c>
      <c r="E135" s="2">
        <v>16468</v>
      </c>
      <c r="F135" s="2">
        <v>16468</v>
      </c>
    </row>
    <row r="136" spans="1:6" x14ac:dyDescent="0.25">
      <c r="A136" s="104">
        <v>19646</v>
      </c>
      <c r="B136" s="104" t="s">
        <v>947</v>
      </c>
      <c r="C136" s="104" t="s">
        <v>12940</v>
      </c>
      <c r="D136" s="104" t="s">
        <v>12942</v>
      </c>
      <c r="E136" s="2">
        <v>37494</v>
      </c>
      <c r="F136" s="2">
        <v>37494</v>
      </c>
    </row>
    <row r="137" spans="1:6" x14ac:dyDescent="0.25">
      <c r="A137" s="104">
        <v>19647</v>
      </c>
      <c r="B137" s="104" t="s">
        <v>947</v>
      </c>
      <c r="C137" s="104" t="s">
        <v>996</v>
      </c>
      <c r="D137" s="104" t="s">
        <v>998</v>
      </c>
      <c r="E137" s="2">
        <v>477102</v>
      </c>
      <c r="F137" s="2">
        <v>477102</v>
      </c>
    </row>
    <row r="138" spans="1:6" x14ac:dyDescent="0.25">
      <c r="A138" s="104">
        <v>19649</v>
      </c>
      <c r="B138" s="104" t="s">
        <v>947</v>
      </c>
      <c r="C138" s="104" t="s">
        <v>3731</v>
      </c>
      <c r="D138" s="104" t="s">
        <v>3733</v>
      </c>
      <c r="E138" s="2">
        <v>121730</v>
      </c>
      <c r="F138" s="2">
        <v>121730</v>
      </c>
    </row>
    <row r="139" spans="1:6" x14ac:dyDescent="0.25">
      <c r="A139" s="104">
        <v>19652</v>
      </c>
      <c r="B139" s="104" t="s">
        <v>947</v>
      </c>
      <c r="C139" s="104" t="s">
        <v>6352</v>
      </c>
      <c r="D139" s="104" t="s">
        <v>6354</v>
      </c>
      <c r="E139" s="2">
        <v>58815</v>
      </c>
      <c r="F139" s="2">
        <v>58815</v>
      </c>
    </row>
    <row r="140" spans="1:6" x14ac:dyDescent="0.25">
      <c r="A140" s="104">
        <v>19653</v>
      </c>
      <c r="B140" s="104" t="s">
        <v>947</v>
      </c>
      <c r="C140" s="104" t="s">
        <v>7537</v>
      </c>
      <c r="D140" s="104" t="s">
        <v>7539</v>
      </c>
      <c r="E140" s="2">
        <v>50436</v>
      </c>
      <c r="F140" s="2">
        <v>50436</v>
      </c>
    </row>
    <row r="141" spans="1:6" x14ac:dyDescent="0.25">
      <c r="A141" s="104">
        <v>19654</v>
      </c>
      <c r="B141" s="104" t="s">
        <v>947</v>
      </c>
      <c r="C141" s="104" t="s">
        <v>11678</v>
      </c>
      <c r="D141" s="104" t="s">
        <v>11680</v>
      </c>
      <c r="E141" s="2">
        <v>17831</v>
      </c>
      <c r="F141" s="2">
        <v>17831</v>
      </c>
    </row>
    <row r="142" spans="1:6" x14ac:dyDescent="0.25">
      <c r="A142" s="104">
        <v>19657</v>
      </c>
      <c r="B142" s="104" t="s">
        <v>947</v>
      </c>
      <c r="C142" s="104" t="s">
        <v>3701</v>
      </c>
      <c r="D142" s="104" t="s">
        <v>21525</v>
      </c>
      <c r="E142" s="2">
        <v>140118</v>
      </c>
      <c r="F142" s="2">
        <v>140118</v>
      </c>
    </row>
    <row r="143" spans="1:6" x14ac:dyDescent="0.25">
      <c r="A143" s="104">
        <v>19658</v>
      </c>
      <c r="B143" s="104" t="s">
        <v>947</v>
      </c>
      <c r="C143" s="104" t="s">
        <v>2861</v>
      </c>
      <c r="D143" s="104" t="s">
        <v>2863</v>
      </c>
      <c r="E143" s="2">
        <v>164772</v>
      </c>
      <c r="F143" s="2">
        <v>164772</v>
      </c>
    </row>
    <row r="144" spans="1:6" x14ac:dyDescent="0.25">
      <c r="A144" s="104">
        <v>19659</v>
      </c>
      <c r="B144" s="104" t="s">
        <v>947</v>
      </c>
      <c r="C144" s="104" t="s">
        <v>10684</v>
      </c>
      <c r="D144" s="104" t="s">
        <v>10686</v>
      </c>
      <c r="E144" s="2">
        <v>24981</v>
      </c>
      <c r="F144" s="2">
        <v>24981</v>
      </c>
    </row>
    <row r="145" spans="1:6" x14ac:dyDescent="0.25">
      <c r="A145" s="104">
        <v>19660</v>
      </c>
      <c r="B145" s="104" t="s">
        <v>947</v>
      </c>
      <c r="C145" s="104" t="s">
        <v>9885</v>
      </c>
      <c r="D145" s="104" t="s">
        <v>9887</v>
      </c>
      <c r="E145" s="2">
        <v>19541</v>
      </c>
      <c r="F145" s="2">
        <v>19541</v>
      </c>
    </row>
    <row r="146" spans="1:6" x14ac:dyDescent="0.25">
      <c r="A146" s="104">
        <v>19661</v>
      </c>
      <c r="B146" s="104" t="s">
        <v>947</v>
      </c>
      <c r="C146" s="104" t="s">
        <v>2264</v>
      </c>
      <c r="D146" s="104" t="s">
        <v>2266</v>
      </c>
      <c r="E146" s="2">
        <v>253740</v>
      </c>
      <c r="F146" s="2">
        <v>253740</v>
      </c>
    </row>
    <row r="147" spans="1:6" x14ac:dyDescent="0.25">
      <c r="A147" s="104">
        <v>19664</v>
      </c>
      <c r="B147" s="104" t="s">
        <v>947</v>
      </c>
      <c r="C147" s="104" t="s">
        <v>10384</v>
      </c>
      <c r="D147" s="104" t="s">
        <v>10386</v>
      </c>
      <c r="E147" s="2">
        <v>7861</v>
      </c>
      <c r="F147" s="2">
        <v>7861</v>
      </c>
    </row>
    <row r="148" spans="1:6" x14ac:dyDescent="0.25">
      <c r="A148" s="104">
        <v>19665</v>
      </c>
      <c r="B148" s="104" t="s">
        <v>947</v>
      </c>
      <c r="C148" s="104" t="s">
        <v>14587</v>
      </c>
      <c r="D148" s="104" t="s">
        <v>21533</v>
      </c>
      <c r="E148" s="2">
        <v>19531</v>
      </c>
      <c r="F148" s="2">
        <v>19531</v>
      </c>
    </row>
    <row r="149" spans="1:6" x14ac:dyDescent="0.25">
      <c r="A149" s="104">
        <v>19666</v>
      </c>
      <c r="B149" s="104" t="s">
        <v>947</v>
      </c>
      <c r="C149" s="104" t="s">
        <v>2282</v>
      </c>
      <c r="D149" s="104" t="s">
        <v>2284</v>
      </c>
      <c r="E149" s="2">
        <v>301800</v>
      </c>
      <c r="F149" s="2">
        <v>301800</v>
      </c>
    </row>
    <row r="150" spans="1:6" x14ac:dyDescent="0.25">
      <c r="A150" s="104">
        <v>19667</v>
      </c>
      <c r="B150" s="104" t="s">
        <v>947</v>
      </c>
      <c r="C150" s="104" t="s">
        <v>2642</v>
      </c>
      <c r="D150" s="104" t="s">
        <v>2644</v>
      </c>
      <c r="E150" s="2">
        <v>285108</v>
      </c>
      <c r="F150" s="2">
        <v>285108</v>
      </c>
    </row>
    <row r="151" spans="1:6" x14ac:dyDescent="0.25">
      <c r="A151" s="104">
        <v>19670</v>
      </c>
      <c r="B151" s="104" t="s">
        <v>947</v>
      </c>
      <c r="C151" s="104" t="s">
        <v>13098</v>
      </c>
      <c r="D151" s="104" t="s">
        <v>13099</v>
      </c>
      <c r="E151" s="2">
        <v>10169</v>
      </c>
      <c r="F151" s="2">
        <v>10169</v>
      </c>
    </row>
    <row r="152" spans="1:6" x14ac:dyDescent="0.25">
      <c r="A152" s="104">
        <v>19671</v>
      </c>
      <c r="B152" s="104" t="s">
        <v>947</v>
      </c>
      <c r="C152" s="104" t="s">
        <v>3270</v>
      </c>
      <c r="D152" s="104" t="s">
        <v>3272</v>
      </c>
      <c r="E152" s="2">
        <v>205789</v>
      </c>
      <c r="F152" s="2">
        <v>205789</v>
      </c>
    </row>
    <row r="153" spans="1:6" x14ac:dyDescent="0.25">
      <c r="A153" s="104">
        <v>19676</v>
      </c>
      <c r="B153" s="104" t="s">
        <v>947</v>
      </c>
      <c r="C153" s="104" t="s">
        <v>2618</v>
      </c>
      <c r="D153" s="104" t="s">
        <v>2620</v>
      </c>
      <c r="E153" s="2">
        <v>207689</v>
      </c>
      <c r="F153" s="2">
        <v>207689</v>
      </c>
    </row>
    <row r="154" spans="1:6" x14ac:dyDescent="0.25">
      <c r="A154" s="104">
        <v>19677</v>
      </c>
      <c r="B154" s="104" t="s">
        <v>947</v>
      </c>
      <c r="C154" s="104" t="s">
        <v>2405</v>
      </c>
      <c r="D154" s="104" t="s">
        <v>2407</v>
      </c>
      <c r="E154" s="2">
        <v>337317</v>
      </c>
      <c r="F154" s="2">
        <v>337317</v>
      </c>
    </row>
    <row r="155" spans="1:6" x14ac:dyDescent="0.25">
      <c r="A155" s="104">
        <v>19697</v>
      </c>
      <c r="B155" s="104" t="s">
        <v>947</v>
      </c>
      <c r="C155" s="104" t="s">
        <v>4528</v>
      </c>
      <c r="D155" s="104" t="s">
        <v>4530</v>
      </c>
      <c r="E155" s="2">
        <v>156631</v>
      </c>
      <c r="F155" s="2">
        <v>156631</v>
      </c>
    </row>
    <row r="156" spans="1:6" x14ac:dyDescent="0.25">
      <c r="A156" s="104">
        <v>19698</v>
      </c>
      <c r="B156" s="104" t="s">
        <v>947</v>
      </c>
      <c r="C156" s="104" t="s">
        <v>5905</v>
      </c>
      <c r="D156" s="104" t="s">
        <v>5907</v>
      </c>
      <c r="E156" s="2">
        <v>47688</v>
      </c>
      <c r="F156" s="2">
        <v>47688</v>
      </c>
    </row>
    <row r="157" spans="1:6" x14ac:dyDescent="0.25">
      <c r="A157" s="104">
        <v>19700</v>
      </c>
      <c r="B157" s="104" t="s">
        <v>947</v>
      </c>
      <c r="C157" s="104" t="s">
        <v>6214</v>
      </c>
      <c r="D157" s="104" t="s">
        <v>6216</v>
      </c>
      <c r="E157" s="2">
        <v>53297</v>
      </c>
      <c r="F157" s="2">
        <v>53297</v>
      </c>
    </row>
    <row r="158" spans="1:6" x14ac:dyDescent="0.25">
      <c r="A158" s="104">
        <v>19701</v>
      </c>
      <c r="B158" s="104" t="s">
        <v>947</v>
      </c>
      <c r="C158" s="104" t="s">
        <v>5861</v>
      </c>
      <c r="D158" s="104" t="s">
        <v>5863</v>
      </c>
      <c r="E158" s="2">
        <v>88613</v>
      </c>
      <c r="F158" s="2">
        <v>88613</v>
      </c>
    </row>
    <row r="159" spans="1:6" x14ac:dyDescent="0.25">
      <c r="A159" s="104">
        <v>19702</v>
      </c>
      <c r="B159" s="104" t="s">
        <v>947</v>
      </c>
      <c r="C159" s="104" t="s">
        <v>3020</v>
      </c>
      <c r="D159" s="104" t="s">
        <v>21553</v>
      </c>
      <c r="E159" s="2">
        <v>123186</v>
      </c>
      <c r="F159" s="2">
        <v>123186</v>
      </c>
    </row>
    <row r="160" spans="1:6" x14ac:dyDescent="0.25">
      <c r="A160" s="104">
        <v>19704</v>
      </c>
      <c r="B160" s="104" t="s">
        <v>947</v>
      </c>
      <c r="C160" s="104" t="s">
        <v>7300</v>
      </c>
      <c r="D160" s="104" t="s">
        <v>7302</v>
      </c>
      <c r="E160" s="2">
        <v>27210</v>
      </c>
      <c r="F160" s="2">
        <v>27210</v>
      </c>
    </row>
    <row r="161" spans="1:6" x14ac:dyDescent="0.25">
      <c r="A161" s="104">
        <v>19711</v>
      </c>
      <c r="B161" s="104" t="s">
        <v>947</v>
      </c>
      <c r="C161" s="104" t="s">
        <v>8509</v>
      </c>
      <c r="D161" s="104" t="s">
        <v>21542</v>
      </c>
      <c r="E161" s="2">
        <v>29834</v>
      </c>
      <c r="F161" s="2">
        <v>29834</v>
      </c>
    </row>
    <row r="162" spans="1:6" x14ac:dyDescent="0.25">
      <c r="A162" s="104">
        <v>19712</v>
      </c>
      <c r="B162" s="104" t="s">
        <v>947</v>
      </c>
      <c r="C162" s="104" t="s">
        <v>2426</v>
      </c>
      <c r="D162" s="104" t="s">
        <v>2428</v>
      </c>
      <c r="E162" s="2">
        <v>261329</v>
      </c>
      <c r="F162" s="2">
        <v>261329</v>
      </c>
    </row>
    <row r="163" spans="1:6" x14ac:dyDescent="0.25">
      <c r="A163" s="104">
        <v>19714</v>
      </c>
      <c r="B163" s="104" t="s">
        <v>947</v>
      </c>
      <c r="C163" s="104" t="s">
        <v>21545</v>
      </c>
      <c r="D163" s="104" t="s">
        <v>21546</v>
      </c>
      <c r="E163" s="2">
        <v>7890</v>
      </c>
      <c r="F163" s="2">
        <v>7890</v>
      </c>
    </row>
    <row r="164" spans="1:6" x14ac:dyDescent="0.25">
      <c r="A164" s="104">
        <v>19718</v>
      </c>
      <c r="B164" s="104" t="s">
        <v>947</v>
      </c>
      <c r="C164" s="104" t="s">
        <v>18774</v>
      </c>
      <c r="D164" s="104" t="s">
        <v>18775</v>
      </c>
      <c r="E164" s="2">
        <v>4554</v>
      </c>
      <c r="F164" s="2">
        <v>4554</v>
      </c>
    </row>
    <row r="165" spans="1:6" x14ac:dyDescent="0.25">
      <c r="A165" s="104">
        <v>19720</v>
      </c>
      <c r="B165" s="104" t="s">
        <v>947</v>
      </c>
      <c r="C165" s="104" t="s">
        <v>1727</v>
      </c>
      <c r="D165" s="104" t="s">
        <v>1729</v>
      </c>
      <c r="E165" s="2">
        <v>453150</v>
      </c>
      <c r="F165" s="2">
        <v>453150</v>
      </c>
    </row>
    <row r="166" spans="1:6" x14ac:dyDescent="0.25">
      <c r="A166" s="104">
        <v>19725</v>
      </c>
      <c r="B166" s="104" t="s">
        <v>947</v>
      </c>
      <c r="C166" s="104" t="s">
        <v>10426</v>
      </c>
      <c r="D166" s="104" t="s">
        <v>10428</v>
      </c>
      <c r="E166" s="2">
        <v>19180</v>
      </c>
      <c r="F166" s="2">
        <v>19180</v>
      </c>
    </row>
    <row r="167" spans="1:6" x14ac:dyDescent="0.25">
      <c r="A167" s="104">
        <v>19726</v>
      </c>
      <c r="B167" s="104" t="s">
        <v>947</v>
      </c>
      <c r="C167" s="104" t="s">
        <v>13808</v>
      </c>
      <c r="D167" s="104" t="s">
        <v>13810</v>
      </c>
      <c r="E167" s="2">
        <v>6234</v>
      </c>
      <c r="F167" s="2">
        <v>6234</v>
      </c>
    </row>
    <row r="168" spans="1:6" x14ac:dyDescent="0.25">
      <c r="A168" s="104">
        <v>19728</v>
      </c>
      <c r="B168" s="104" t="s">
        <v>947</v>
      </c>
      <c r="C168" s="104" t="s">
        <v>3480</v>
      </c>
      <c r="D168" s="104" t="s">
        <v>3482</v>
      </c>
      <c r="E168" s="2">
        <v>198037</v>
      </c>
      <c r="F168" s="2">
        <v>198037</v>
      </c>
    </row>
    <row r="169" spans="1:6" x14ac:dyDescent="0.25">
      <c r="A169" s="104">
        <v>19730</v>
      </c>
      <c r="B169" s="104" t="s">
        <v>947</v>
      </c>
      <c r="C169" s="104" t="s">
        <v>2042</v>
      </c>
      <c r="D169" s="104" t="s">
        <v>2044</v>
      </c>
      <c r="E169" s="2">
        <v>277031</v>
      </c>
      <c r="F169" s="2">
        <v>277031</v>
      </c>
    </row>
    <row r="170" spans="1:6" x14ac:dyDescent="0.25">
      <c r="A170" s="104">
        <v>19732</v>
      </c>
      <c r="B170" s="104" t="s">
        <v>947</v>
      </c>
      <c r="C170" s="104" t="s">
        <v>12171</v>
      </c>
      <c r="D170" s="104" t="s">
        <v>12173</v>
      </c>
      <c r="E170" s="2">
        <v>15086</v>
      </c>
      <c r="F170" s="2">
        <v>15086</v>
      </c>
    </row>
    <row r="171" spans="1:6" x14ac:dyDescent="0.25">
      <c r="A171" s="104">
        <v>19733</v>
      </c>
      <c r="B171" s="104" t="s">
        <v>947</v>
      </c>
      <c r="C171" s="104" t="s">
        <v>11071</v>
      </c>
      <c r="D171" s="104" t="s">
        <v>11073</v>
      </c>
      <c r="E171" s="2">
        <v>16195</v>
      </c>
      <c r="F171" s="2">
        <v>16195</v>
      </c>
    </row>
    <row r="172" spans="1:6" x14ac:dyDescent="0.25">
      <c r="A172" s="104">
        <v>19734</v>
      </c>
      <c r="B172" s="104" t="s">
        <v>947</v>
      </c>
      <c r="C172" s="104" t="s">
        <v>2783</v>
      </c>
      <c r="D172" s="104" t="s">
        <v>2785</v>
      </c>
      <c r="E172" s="2">
        <v>187900</v>
      </c>
      <c r="F172" s="2">
        <v>187900</v>
      </c>
    </row>
    <row r="173" spans="1:6" x14ac:dyDescent="0.25">
      <c r="A173" s="104">
        <v>19736</v>
      </c>
      <c r="B173" s="104" t="s">
        <v>947</v>
      </c>
      <c r="C173" s="104" t="s">
        <v>6881</v>
      </c>
      <c r="D173" s="104" t="s">
        <v>6883</v>
      </c>
      <c r="E173" s="2">
        <v>50323</v>
      </c>
      <c r="F173" s="2">
        <v>50323</v>
      </c>
    </row>
    <row r="174" spans="1:6" x14ac:dyDescent="0.25">
      <c r="A174" s="104">
        <v>19738</v>
      </c>
      <c r="B174" s="104" t="s">
        <v>947</v>
      </c>
      <c r="C174" s="104" t="s">
        <v>7034</v>
      </c>
      <c r="D174" s="104" t="s">
        <v>7036</v>
      </c>
      <c r="E174" s="2">
        <v>35171</v>
      </c>
      <c r="F174" s="2">
        <v>35171</v>
      </c>
    </row>
    <row r="175" spans="1:6" x14ac:dyDescent="0.25">
      <c r="A175" s="104">
        <v>19739</v>
      </c>
      <c r="B175" s="104" t="s">
        <v>947</v>
      </c>
      <c r="C175" s="104" t="s">
        <v>3205</v>
      </c>
      <c r="D175" s="104" t="s">
        <v>3207</v>
      </c>
      <c r="E175" s="2">
        <v>179514</v>
      </c>
      <c r="F175" s="2">
        <v>179514</v>
      </c>
    </row>
    <row r="176" spans="1:6" x14ac:dyDescent="0.25">
      <c r="A176" s="104">
        <v>19746</v>
      </c>
      <c r="B176" s="104" t="s">
        <v>947</v>
      </c>
      <c r="C176" s="104" t="s">
        <v>2108</v>
      </c>
      <c r="D176" s="104" t="s">
        <v>2110</v>
      </c>
      <c r="E176" s="2">
        <v>301479</v>
      </c>
      <c r="F176" s="2">
        <v>301479</v>
      </c>
    </row>
    <row r="177" spans="1:6" x14ac:dyDescent="0.25">
      <c r="A177" s="104">
        <v>19747</v>
      </c>
      <c r="B177" s="104" t="s">
        <v>947</v>
      </c>
      <c r="C177" s="104" t="s">
        <v>9666</v>
      </c>
      <c r="D177" s="104" t="s">
        <v>9668</v>
      </c>
      <c r="E177" s="2">
        <v>19383</v>
      </c>
      <c r="F177" s="2">
        <v>19383</v>
      </c>
    </row>
    <row r="178" spans="1:6" x14ac:dyDescent="0.25">
      <c r="A178" s="104">
        <v>19752</v>
      </c>
      <c r="B178" s="104" t="s">
        <v>947</v>
      </c>
      <c r="C178" s="104" t="s">
        <v>9162</v>
      </c>
      <c r="D178" s="104" t="s">
        <v>21524</v>
      </c>
      <c r="E178" s="2">
        <v>117749</v>
      </c>
      <c r="F178" s="2">
        <v>117749</v>
      </c>
    </row>
    <row r="179" spans="1:6" x14ac:dyDescent="0.25">
      <c r="A179" s="104">
        <v>19754</v>
      </c>
      <c r="B179" s="104" t="s">
        <v>947</v>
      </c>
      <c r="C179" s="104" t="s">
        <v>9165</v>
      </c>
      <c r="D179" s="104" t="s">
        <v>9167</v>
      </c>
      <c r="E179" s="2">
        <v>56638</v>
      </c>
      <c r="F179" s="2">
        <v>56638</v>
      </c>
    </row>
    <row r="180" spans="1:6" x14ac:dyDescent="0.25">
      <c r="A180" s="104">
        <v>113898</v>
      </c>
      <c r="B180" s="104" t="s">
        <v>947</v>
      </c>
      <c r="C180" s="104" t="s">
        <v>7420</v>
      </c>
      <c r="D180" s="104" t="s">
        <v>7422</v>
      </c>
      <c r="E180" s="2">
        <v>42402</v>
      </c>
      <c r="F180" s="2">
        <v>42402</v>
      </c>
    </row>
    <row r="181" spans="1:6" x14ac:dyDescent="0.25">
      <c r="A181" s="104">
        <v>205331</v>
      </c>
      <c r="B181" s="104" t="s">
        <v>947</v>
      </c>
      <c r="C181" s="104" t="s">
        <v>10624</v>
      </c>
      <c r="D181" s="104" t="s">
        <v>22387</v>
      </c>
      <c r="E181" s="2">
        <v>14575</v>
      </c>
      <c r="F181" s="2">
        <v>14575</v>
      </c>
    </row>
    <row r="182" spans="1:6" x14ac:dyDescent="0.25">
      <c r="A182" s="104">
        <v>207210</v>
      </c>
      <c r="B182" s="104" t="s">
        <v>947</v>
      </c>
      <c r="C182" s="104" t="s">
        <v>2525</v>
      </c>
      <c r="D182" s="104" t="s">
        <v>2527</v>
      </c>
      <c r="E182" s="2">
        <v>186693</v>
      </c>
      <c r="F182" s="2">
        <v>186693</v>
      </c>
    </row>
    <row r="183" spans="1:6" x14ac:dyDescent="0.25">
      <c r="A183" s="104">
        <v>222452</v>
      </c>
      <c r="B183" s="104" t="s">
        <v>947</v>
      </c>
      <c r="C183" s="104" t="s">
        <v>2141</v>
      </c>
      <c r="D183" s="104" t="s">
        <v>2143</v>
      </c>
      <c r="E183" s="2">
        <v>324081</v>
      </c>
      <c r="F183" s="2">
        <v>324081</v>
      </c>
    </row>
    <row r="184" spans="1:6" x14ac:dyDescent="0.25">
      <c r="A184" s="104">
        <v>457373</v>
      </c>
      <c r="B184" s="104" t="s">
        <v>947</v>
      </c>
      <c r="C184" s="104" t="s">
        <v>7013</v>
      </c>
      <c r="D184" s="104" t="s">
        <v>7015</v>
      </c>
      <c r="E184" s="2">
        <v>41720</v>
      </c>
      <c r="F184" s="2">
        <v>41720</v>
      </c>
    </row>
    <row r="185" spans="1:6" x14ac:dyDescent="0.25">
      <c r="A185" s="104">
        <v>470294</v>
      </c>
      <c r="B185" s="104" t="s">
        <v>947</v>
      </c>
      <c r="C185" s="104" t="s">
        <v>4321</v>
      </c>
      <c r="D185" s="104" t="s">
        <v>4323</v>
      </c>
      <c r="E185" s="2">
        <v>89534</v>
      </c>
      <c r="F185" s="2">
        <v>89534</v>
      </c>
    </row>
    <row r="186" spans="1:6" x14ac:dyDescent="0.25">
      <c r="A186" s="104">
        <v>515824</v>
      </c>
      <c r="B186" s="104" t="s">
        <v>947</v>
      </c>
      <c r="C186" s="104" t="s">
        <v>18218</v>
      </c>
      <c r="D186" s="104" t="s">
        <v>21522</v>
      </c>
      <c r="E186" s="2">
        <v>5011</v>
      </c>
      <c r="F186" s="2">
        <v>5011</v>
      </c>
    </row>
    <row r="187" spans="1:6" x14ac:dyDescent="0.25">
      <c r="A187" s="104">
        <v>518582</v>
      </c>
      <c r="B187" s="104" t="s">
        <v>947</v>
      </c>
      <c r="C187" s="104" t="s">
        <v>1622</v>
      </c>
      <c r="D187" s="104" t="s">
        <v>1624</v>
      </c>
      <c r="E187" s="2">
        <v>507458</v>
      </c>
      <c r="F187" s="2">
        <v>507458</v>
      </c>
    </row>
    <row r="188" spans="1:6" x14ac:dyDescent="0.25">
      <c r="A188" s="104">
        <v>557464</v>
      </c>
      <c r="B188" s="104" t="s">
        <v>947</v>
      </c>
      <c r="C188" s="104" t="s">
        <v>8533</v>
      </c>
      <c r="D188" s="104" t="s">
        <v>8535</v>
      </c>
      <c r="E188" s="2">
        <v>49930</v>
      </c>
      <c r="F188" s="2">
        <v>49930</v>
      </c>
    </row>
    <row r="189" spans="1:6" x14ac:dyDescent="0.25">
      <c r="A189" s="104">
        <v>590708</v>
      </c>
      <c r="B189" s="104" t="s">
        <v>947</v>
      </c>
      <c r="C189" s="104" t="s">
        <v>1379</v>
      </c>
      <c r="D189" s="104" t="s">
        <v>1381</v>
      </c>
      <c r="E189" s="2">
        <v>0</v>
      </c>
      <c r="F189" s="2">
        <v>0</v>
      </c>
    </row>
    <row r="190" spans="1:6" x14ac:dyDescent="0.25">
      <c r="A190" s="104">
        <v>696826</v>
      </c>
      <c r="B190" s="104" t="s">
        <v>947</v>
      </c>
      <c r="C190" s="104" t="s">
        <v>5989</v>
      </c>
      <c r="D190" s="104" t="s">
        <v>5991</v>
      </c>
      <c r="E190" s="2">
        <v>74593</v>
      </c>
      <c r="F190" s="2">
        <v>74593</v>
      </c>
    </row>
    <row r="191" spans="1:6" x14ac:dyDescent="0.25">
      <c r="A191" s="104">
        <v>699086</v>
      </c>
      <c r="B191" s="104" t="s">
        <v>947</v>
      </c>
      <c r="C191" s="104" t="s">
        <v>9159</v>
      </c>
      <c r="D191" s="104" t="s">
        <v>9161</v>
      </c>
      <c r="E191" s="2">
        <v>81791</v>
      </c>
      <c r="F191" s="2">
        <v>81791</v>
      </c>
    </row>
    <row r="192" spans="1:6" x14ac:dyDescent="0.25">
      <c r="A192" s="104">
        <v>721286</v>
      </c>
      <c r="B192" s="104" t="s">
        <v>947</v>
      </c>
      <c r="C192" s="104" t="s">
        <v>11771</v>
      </c>
      <c r="D192" s="104" t="s">
        <v>11773</v>
      </c>
      <c r="E192" s="2">
        <v>9306</v>
      </c>
      <c r="F192" s="2">
        <v>9306</v>
      </c>
    </row>
    <row r="193" spans="1:6" x14ac:dyDescent="0.25">
      <c r="A193" s="104">
        <v>758944</v>
      </c>
      <c r="B193" s="104" t="s">
        <v>947</v>
      </c>
      <c r="C193" s="104" t="s">
        <v>18851</v>
      </c>
      <c r="D193" s="104" t="s">
        <v>18852</v>
      </c>
      <c r="E193" s="2">
        <v>50554</v>
      </c>
      <c r="F193" s="2">
        <v>50554</v>
      </c>
    </row>
    <row r="194" spans="1:6" x14ac:dyDescent="0.25">
      <c r="A194" s="104">
        <v>770538</v>
      </c>
      <c r="B194" s="104" t="s">
        <v>947</v>
      </c>
      <c r="C194" s="104" t="s">
        <v>17007</v>
      </c>
      <c r="D194" s="104" t="s">
        <v>17009</v>
      </c>
      <c r="E194" s="2">
        <v>1299</v>
      </c>
      <c r="F194" s="2">
        <v>1299</v>
      </c>
    </row>
    <row r="195" spans="1:6" x14ac:dyDescent="0.25">
      <c r="A195" s="104">
        <v>610315</v>
      </c>
      <c r="B195" s="104" t="s">
        <v>947</v>
      </c>
      <c r="C195" s="104" t="s">
        <v>4447</v>
      </c>
      <c r="D195" s="104" t="s">
        <v>4449</v>
      </c>
      <c r="E195" s="2">
        <v>96016</v>
      </c>
      <c r="F195" s="2">
        <v>96016</v>
      </c>
    </row>
    <row r="196" spans="1:6" x14ac:dyDescent="0.25">
      <c r="A196" s="104">
        <v>680275</v>
      </c>
      <c r="B196" s="104" t="s">
        <v>947</v>
      </c>
      <c r="C196" s="104" t="s">
        <v>9198</v>
      </c>
      <c r="D196" s="104" t="s">
        <v>9200</v>
      </c>
      <c r="E196" s="2">
        <v>0</v>
      </c>
      <c r="F196" s="2">
        <v>0</v>
      </c>
    </row>
    <row r="197" spans="1:6" x14ac:dyDescent="0.25">
      <c r="A197" s="104">
        <v>19763</v>
      </c>
      <c r="B197" s="104" t="s">
        <v>947</v>
      </c>
      <c r="C197" s="104" t="s">
        <v>6034</v>
      </c>
      <c r="D197" s="104" t="s">
        <v>6036</v>
      </c>
      <c r="E197" s="2">
        <v>72185</v>
      </c>
      <c r="F197" s="2">
        <v>72185</v>
      </c>
    </row>
    <row r="198" spans="1:6" x14ac:dyDescent="0.25">
      <c r="A198" s="104">
        <v>205041</v>
      </c>
      <c r="B198" s="104" t="s">
        <v>947</v>
      </c>
      <c r="C198" s="104" t="s">
        <v>16463</v>
      </c>
      <c r="D198" s="104" t="s">
        <v>16465</v>
      </c>
      <c r="E198" s="2">
        <v>3879</v>
      </c>
      <c r="F198" s="2">
        <v>3879</v>
      </c>
    </row>
    <row r="199" spans="1:6" x14ac:dyDescent="0.25">
      <c r="A199" s="104">
        <v>454454</v>
      </c>
      <c r="B199" s="104" t="s">
        <v>947</v>
      </c>
      <c r="C199" s="104" t="s">
        <v>7636</v>
      </c>
      <c r="D199" s="104" t="s">
        <v>7638</v>
      </c>
      <c r="E199" s="2">
        <v>29030</v>
      </c>
      <c r="F199" s="2">
        <v>29030</v>
      </c>
    </row>
    <row r="200" spans="1:6" x14ac:dyDescent="0.25">
      <c r="A200" s="104">
        <v>19767</v>
      </c>
      <c r="B200" s="104" t="s">
        <v>947</v>
      </c>
      <c r="C200" s="104" t="s">
        <v>8560</v>
      </c>
      <c r="D200" s="104" t="s">
        <v>8562</v>
      </c>
      <c r="E200" s="2">
        <v>52565</v>
      </c>
      <c r="F200" s="2">
        <v>52565</v>
      </c>
    </row>
    <row r="201" spans="1:6" x14ac:dyDescent="0.25">
      <c r="A201" s="104">
        <v>19768</v>
      </c>
      <c r="B201" s="104" t="s">
        <v>947</v>
      </c>
      <c r="C201" s="104" t="s">
        <v>15531</v>
      </c>
      <c r="D201" s="104" t="s">
        <v>15533</v>
      </c>
      <c r="E201" s="2">
        <v>3500</v>
      </c>
      <c r="F201" s="2">
        <v>3500</v>
      </c>
    </row>
    <row r="202" spans="1:6" x14ac:dyDescent="0.25">
      <c r="A202" s="104">
        <v>162844</v>
      </c>
      <c r="B202" s="104" t="s">
        <v>947</v>
      </c>
      <c r="C202" s="104" t="s">
        <v>15094</v>
      </c>
      <c r="D202" s="104" t="s">
        <v>21513</v>
      </c>
      <c r="E202" s="2">
        <v>3467</v>
      </c>
      <c r="F202" s="2">
        <v>3467</v>
      </c>
    </row>
    <row r="203" spans="1:6" x14ac:dyDescent="0.25">
      <c r="A203" s="104">
        <v>19773</v>
      </c>
      <c r="B203" s="104" t="s">
        <v>947</v>
      </c>
      <c r="C203" s="104" t="s">
        <v>13739</v>
      </c>
      <c r="D203" s="104" t="s">
        <v>13741</v>
      </c>
      <c r="E203" s="2">
        <v>20542</v>
      </c>
      <c r="F203" s="2">
        <v>20542</v>
      </c>
    </row>
    <row r="204" spans="1:6" x14ac:dyDescent="0.25">
      <c r="A204" s="104">
        <v>19774</v>
      </c>
      <c r="B204" s="104" t="s">
        <v>947</v>
      </c>
      <c r="C204" s="104" t="s">
        <v>11798</v>
      </c>
      <c r="D204" s="104" t="s">
        <v>11800</v>
      </c>
      <c r="E204" s="2">
        <v>14169</v>
      </c>
      <c r="F204" s="2">
        <v>14169</v>
      </c>
    </row>
    <row r="205" spans="1:6" x14ac:dyDescent="0.25">
      <c r="A205" s="104">
        <v>19775</v>
      </c>
      <c r="B205" s="104" t="s">
        <v>947</v>
      </c>
      <c r="C205" s="104" t="s">
        <v>4282</v>
      </c>
      <c r="D205" s="104" t="s">
        <v>4284</v>
      </c>
      <c r="E205" s="2">
        <v>159908</v>
      </c>
      <c r="F205" s="2">
        <v>159908</v>
      </c>
    </row>
    <row r="206" spans="1:6" x14ac:dyDescent="0.25">
      <c r="A206" s="104">
        <v>19782</v>
      </c>
      <c r="B206" s="104" t="s">
        <v>947</v>
      </c>
      <c r="C206" s="104" t="s">
        <v>5621</v>
      </c>
      <c r="D206" s="104" t="s">
        <v>5623</v>
      </c>
      <c r="E206" s="2">
        <v>57662</v>
      </c>
      <c r="F206" s="2">
        <v>57662</v>
      </c>
    </row>
    <row r="207" spans="1:6" x14ac:dyDescent="0.25">
      <c r="A207" s="104">
        <v>19783</v>
      </c>
      <c r="B207" s="104" t="s">
        <v>947</v>
      </c>
      <c r="C207" s="104" t="s">
        <v>17089</v>
      </c>
      <c r="D207" s="104" t="s">
        <v>17091</v>
      </c>
      <c r="E207" s="2">
        <v>0</v>
      </c>
      <c r="F207" s="2">
        <v>0</v>
      </c>
    </row>
    <row r="208" spans="1:6" x14ac:dyDescent="0.25">
      <c r="A208" s="104">
        <v>19786</v>
      </c>
      <c r="B208" s="104" t="s">
        <v>947</v>
      </c>
      <c r="C208" s="104" t="s">
        <v>16676</v>
      </c>
      <c r="D208" s="104" t="s">
        <v>21543</v>
      </c>
      <c r="E208" s="2">
        <v>2188</v>
      </c>
      <c r="F208" s="2">
        <v>2188</v>
      </c>
    </row>
    <row r="209" spans="1:6" x14ac:dyDescent="0.25">
      <c r="A209" s="104">
        <v>19790</v>
      </c>
      <c r="B209" s="104" t="s">
        <v>947</v>
      </c>
      <c r="C209" s="104" t="s">
        <v>3796</v>
      </c>
      <c r="D209" s="104" t="s">
        <v>3798</v>
      </c>
      <c r="E209" s="2">
        <v>164952</v>
      </c>
      <c r="F209" s="2">
        <v>164952</v>
      </c>
    </row>
    <row r="210" spans="1:6" x14ac:dyDescent="0.25">
      <c r="A210" s="104">
        <v>131356</v>
      </c>
      <c r="B210" s="104" t="s">
        <v>947</v>
      </c>
      <c r="C210" s="104" t="s">
        <v>5222</v>
      </c>
      <c r="D210" s="104" t="s">
        <v>5224</v>
      </c>
      <c r="E210" s="2">
        <v>69250</v>
      </c>
      <c r="F210" s="2">
        <v>69250</v>
      </c>
    </row>
    <row r="211" spans="1:6" x14ac:dyDescent="0.25">
      <c r="A211" s="104">
        <v>179569</v>
      </c>
      <c r="B211" s="104" t="s">
        <v>947</v>
      </c>
      <c r="C211" s="104" t="s">
        <v>14431</v>
      </c>
      <c r="D211" s="104" t="s">
        <v>14433</v>
      </c>
      <c r="E211" s="2">
        <v>2014</v>
      </c>
      <c r="F211" s="2">
        <v>2014</v>
      </c>
    </row>
    <row r="212" spans="1:6" x14ac:dyDescent="0.25">
      <c r="A212" s="104">
        <v>206017</v>
      </c>
      <c r="B212" s="104" t="s">
        <v>947</v>
      </c>
      <c r="C212" s="104" t="s">
        <v>11549</v>
      </c>
      <c r="D212" s="104" t="s">
        <v>11551</v>
      </c>
      <c r="E212" s="2">
        <v>9576</v>
      </c>
      <c r="F212" s="2">
        <v>9576</v>
      </c>
    </row>
    <row r="213" spans="1:6" x14ac:dyDescent="0.25">
      <c r="A213" s="104">
        <v>427710</v>
      </c>
      <c r="B213" s="104" t="s">
        <v>947</v>
      </c>
      <c r="C213" s="104" t="s">
        <v>5675</v>
      </c>
      <c r="D213" s="104" t="s">
        <v>5677</v>
      </c>
      <c r="E213" s="2">
        <v>90124</v>
      </c>
      <c r="F213" s="2">
        <v>90124</v>
      </c>
    </row>
    <row r="214" spans="1:6" x14ac:dyDescent="0.25">
      <c r="A214" s="104">
        <v>427719</v>
      </c>
      <c r="B214" s="104" t="s">
        <v>947</v>
      </c>
      <c r="C214" s="104" t="s">
        <v>10025</v>
      </c>
      <c r="D214" s="104" t="s">
        <v>10027</v>
      </c>
      <c r="E214" s="2">
        <v>23230</v>
      </c>
      <c r="F214" s="2">
        <v>23230</v>
      </c>
    </row>
    <row r="215" spans="1:6" x14ac:dyDescent="0.25">
      <c r="A215" s="104">
        <v>427723</v>
      </c>
      <c r="B215" s="104" t="s">
        <v>947</v>
      </c>
      <c r="C215" s="104" t="s">
        <v>4790</v>
      </c>
      <c r="D215" s="104" t="s">
        <v>4792</v>
      </c>
      <c r="E215" s="2">
        <v>80487</v>
      </c>
      <c r="F215" s="2">
        <v>80487</v>
      </c>
    </row>
    <row r="216" spans="1:6" x14ac:dyDescent="0.25">
      <c r="A216" s="104">
        <v>444888</v>
      </c>
      <c r="B216" s="104" t="s">
        <v>947</v>
      </c>
      <c r="C216" s="104" t="s">
        <v>11481</v>
      </c>
      <c r="D216" s="104" t="s">
        <v>11482</v>
      </c>
      <c r="E216" s="2">
        <v>0</v>
      </c>
      <c r="F216" s="2">
        <v>0</v>
      </c>
    </row>
    <row r="217" spans="1:6" x14ac:dyDescent="0.25">
      <c r="A217" s="104">
        <v>444892</v>
      </c>
      <c r="B217" s="104" t="s">
        <v>947</v>
      </c>
      <c r="C217" s="104" t="s">
        <v>6430</v>
      </c>
      <c r="D217" s="104" t="s">
        <v>6432</v>
      </c>
      <c r="E217" s="2">
        <v>63069</v>
      </c>
      <c r="F217" s="2">
        <v>63069</v>
      </c>
    </row>
    <row r="218" spans="1:6" x14ac:dyDescent="0.25">
      <c r="A218" s="104">
        <v>444895</v>
      </c>
      <c r="B218" s="104" t="s">
        <v>947</v>
      </c>
      <c r="C218" s="104" t="s">
        <v>18593</v>
      </c>
      <c r="D218" s="104" t="s">
        <v>18594</v>
      </c>
      <c r="E218" s="2">
        <v>5358</v>
      </c>
      <c r="F218" s="2">
        <v>5358</v>
      </c>
    </row>
    <row r="219" spans="1:6" x14ac:dyDescent="0.25">
      <c r="A219" s="104">
        <v>739215</v>
      </c>
      <c r="B219" s="104" t="s">
        <v>947</v>
      </c>
      <c r="C219" s="104" t="s">
        <v>16200</v>
      </c>
      <c r="D219" s="104" t="s">
        <v>21536</v>
      </c>
      <c r="E219" s="2">
        <v>3186</v>
      </c>
      <c r="F219" s="2">
        <v>3186</v>
      </c>
    </row>
    <row r="220" spans="1:6" x14ac:dyDescent="0.25">
      <c r="A220" s="104">
        <v>19795</v>
      </c>
      <c r="B220" s="104" t="s">
        <v>947</v>
      </c>
      <c r="C220" s="104" t="s">
        <v>3172</v>
      </c>
      <c r="D220" s="104" t="s">
        <v>3174</v>
      </c>
      <c r="E220" s="2">
        <v>142177</v>
      </c>
      <c r="F220" s="2">
        <v>142177</v>
      </c>
    </row>
    <row r="221" spans="1:6" x14ac:dyDescent="0.25">
      <c r="A221" s="104">
        <v>19797</v>
      </c>
      <c r="B221" s="104" t="s">
        <v>947</v>
      </c>
      <c r="C221" s="104" t="s">
        <v>5360</v>
      </c>
      <c r="D221" s="104" t="s">
        <v>5362</v>
      </c>
      <c r="E221" s="2">
        <v>68340</v>
      </c>
      <c r="F221" s="2">
        <v>68340</v>
      </c>
    </row>
    <row r="222" spans="1:6" x14ac:dyDescent="0.25">
      <c r="A222" s="104">
        <v>19798</v>
      </c>
      <c r="B222" s="104" t="s">
        <v>947</v>
      </c>
      <c r="C222" s="104" t="s">
        <v>8881</v>
      </c>
      <c r="D222" s="104" t="s">
        <v>8883</v>
      </c>
      <c r="E222" s="2">
        <v>40103</v>
      </c>
      <c r="F222" s="2">
        <v>40103</v>
      </c>
    </row>
    <row r="223" spans="1:6" x14ac:dyDescent="0.25">
      <c r="A223" s="104">
        <v>19801</v>
      </c>
      <c r="B223" s="104" t="s">
        <v>947</v>
      </c>
      <c r="C223" s="104" t="s">
        <v>1787</v>
      </c>
      <c r="D223" s="104" t="s">
        <v>1789</v>
      </c>
      <c r="E223" s="2">
        <v>277905</v>
      </c>
      <c r="F223" s="2">
        <v>277905</v>
      </c>
    </row>
    <row r="224" spans="1:6" x14ac:dyDescent="0.25">
      <c r="A224" s="104">
        <v>580669</v>
      </c>
      <c r="B224" s="104" t="s">
        <v>947</v>
      </c>
      <c r="C224" s="104" t="s">
        <v>14617</v>
      </c>
      <c r="D224" s="104" t="s">
        <v>14619</v>
      </c>
      <c r="E224" s="2">
        <v>10531</v>
      </c>
      <c r="F224" s="2">
        <v>10531</v>
      </c>
    </row>
    <row r="225" spans="1:6" x14ac:dyDescent="0.25">
      <c r="A225" s="104">
        <v>851866</v>
      </c>
      <c r="B225" s="104" t="s">
        <v>947</v>
      </c>
      <c r="C225" s="104" t="s">
        <v>22775</v>
      </c>
      <c r="D225" s="104" t="s">
        <v>22776</v>
      </c>
      <c r="E225" s="2">
        <v>6641</v>
      </c>
      <c r="F225" s="2">
        <v>6641</v>
      </c>
    </row>
    <row r="226" spans="1:6" x14ac:dyDescent="0.25">
      <c r="A226" s="104">
        <v>19802</v>
      </c>
      <c r="B226" s="104" t="s">
        <v>947</v>
      </c>
      <c r="C226" s="104" t="s">
        <v>15467</v>
      </c>
      <c r="D226" s="104" t="s">
        <v>15469</v>
      </c>
      <c r="E226" s="2">
        <v>3277</v>
      </c>
      <c r="F226" s="2">
        <v>3277</v>
      </c>
    </row>
    <row r="227" spans="1:6" x14ac:dyDescent="0.25">
      <c r="A227" s="104">
        <v>19803</v>
      </c>
      <c r="B227" s="104" t="s">
        <v>947</v>
      </c>
      <c r="C227" s="104" t="s">
        <v>3883</v>
      </c>
      <c r="D227" s="104" t="s">
        <v>3885</v>
      </c>
      <c r="E227" s="2">
        <v>128499</v>
      </c>
      <c r="F227" s="2">
        <v>128499</v>
      </c>
    </row>
    <row r="228" spans="1:6" x14ac:dyDescent="0.25">
      <c r="A228" s="104">
        <v>19805</v>
      </c>
      <c r="B228" s="104" t="s">
        <v>947</v>
      </c>
      <c r="C228" s="104" t="s">
        <v>2750</v>
      </c>
      <c r="D228" s="104" t="s">
        <v>2752</v>
      </c>
      <c r="E228" s="2">
        <v>228812</v>
      </c>
      <c r="F228" s="2">
        <v>228812</v>
      </c>
    </row>
    <row r="229" spans="1:6" x14ac:dyDescent="0.25">
      <c r="A229" s="104">
        <v>19807</v>
      </c>
      <c r="B229" s="104" t="s">
        <v>947</v>
      </c>
      <c r="C229" s="104" t="s">
        <v>9935</v>
      </c>
      <c r="D229" s="104" t="s">
        <v>9937</v>
      </c>
      <c r="E229" s="2">
        <v>25208</v>
      </c>
      <c r="F229" s="2">
        <v>25208</v>
      </c>
    </row>
    <row r="230" spans="1:6" x14ac:dyDescent="0.25">
      <c r="A230" s="104">
        <v>19808</v>
      </c>
      <c r="B230" s="104" t="s">
        <v>947</v>
      </c>
      <c r="C230" s="104" t="s">
        <v>14153</v>
      </c>
      <c r="D230" s="104" t="s">
        <v>14155</v>
      </c>
      <c r="E230" s="2">
        <v>10456</v>
      </c>
      <c r="F230" s="2">
        <v>10456</v>
      </c>
    </row>
    <row r="231" spans="1:6" x14ac:dyDescent="0.25">
      <c r="A231" s="104">
        <v>19810</v>
      </c>
      <c r="B231" s="104" t="s">
        <v>947</v>
      </c>
      <c r="C231" s="104" t="s">
        <v>11732</v>
      </c>
      <c r="D231" s="104" t="s">
        <v>11734</v>
      </c>
      <c r="E231" s="2">
        <v>12950</v>
      </c>
      <c r="F231" s="2">
        <v>12950</v>
      </c>
    </row>
    <row r="232" spans="1:6" x14ac:dyDescent="0.25">
      <c r="A232" s="104">
        <v>19811</v>
      </c>
      <c r="B232" s="104" t="s">
        <v>947</v>
      </c>
      <c r="C232" s="104" t="s">
        <v>3363</v>
      </c>
      <c r="D232" s="104" t="s">
        <v>3365</v>
      </c>
      <c r="E232" s="2">
        <v>187503</v>
      </c>
      <c r="F232" s="2">
        <v>187503</v>
      </c>
    </row>
    <row r="233" spans="1:6" x14ac:dyDescent="0.25">
      <c r="A233" s="104">
        <v>19812</v>
      </c>
      <c r="B233" s="104" t="s">
        <v>947</v>
      </c>
      <c r="C233" s="104" t="s">
        <v>9864</v>
      </c>
      <c r="D233" s="104" t="s">
        <v>9866</v>
      </c>
      <c r="E233" s="2">
        <v>38372</v>
      </c>
      <c r="F233" s="2">
        <v>38372</v>
      </c>
    </row>
    <row r="234" spans="1:6" x14ac:dyDescent="0.25">
      <c r="A234" s="104">
        <v>19813</v>
      </c>
      <c r="B234" s="104" t="s">
        <v>947</v>
      </c>
      <c r="C234" s="104" t="s">
        <v>15591</v>
      </c>
      <c r="D234" s="104" t="s">
        <v>15593</v>
      </c>
      <c r="E234" s="2">
        <v>3969</v>
      </c>
      <c r="F234" s="2">
        <v>3969</v>
      </c>
    </row>
    <row r="235" spans="1:6" x14ac:dyDescent="0.25">
      <c r="A235" s="104">
        <v>19814</v>
      </c>
      <c r="B235" s="104" t="s">
        <v>947</v>
      </c>
      <c r="C235" s="104" t="s">
        <v>22255</v>
      </c>
      <c r="D235" s="104" t="s">
        <v>22256</v>
      </c>
      <c r="E235" s="2">
        <v>25123</v>
      </c>
      <c r="F235" s="2">
        <v>25123</v>
      </c>
    </row>
    <row r="236" spans="1:6" x14ac:dyDescent="0.25">
      <c r="A236" s="104">
        <v>19815</v>
      </c>
      <c r="B236" s="104" t="s">
        <v>947</v>
      </c>
      <c r="C236" s="104" t="s">
        <v>8386</v>
      </c>
      <c r="D236" s="104" t="s">
        <v>8388</v>
      </c>
      <c r="E236" s="2">
        <v>42027</v>
      </c>
      <c r="F236" s="2">
        <v>42027</v>
      </c>
    </row>
    <row r="237" spans="1:6" x14ac:dyDescent="0.25">
      <c r="A237" s="104">
        <v>19818</v>
      </c>
      <c r="B237" s="104" t="s">
        <v>947</v>
      </c>
      <c r="C237" s="104" t="s">
        <v>7345</v>
      </c>
      <c r="D237" s="104" t="s">
        <v>21534</v>
      </c>
      <c r="E237" s="2">
        <v>59484</v>
      </c>
      <c r="F237" s="2">
        <v>59484</v>
      </c>
    </row>
    <row r="238" spans="1:6" x14ac:dyDescent="0.25">
      <c r="A238" s="104">
        <v>19819</v>
      </c>
      <c r="B238" s="104" t="s">
        <v>947</v>
      </c>
      <c r="C238" s="104" t="s">
        <v>10984</v>
      </c>
      <c r="D238" s="104" t="s">
        <v>21550</v>
      </c>
      <c r="E238" s="2">
        <v>13515</v>
      </c>
      <c r="F238" s="2">
        <v>13515</v>
      </c>
    </row>
    <row r="239" spans="1:6" x14ac:dyDescent="0.25">
      <c r="A239" s="104">
        <v>92798</v>
      </c>
      <c r="B239" s="104" t="s">
        <v>947</v>
      </c>
      <c r="C239" s="104" t="s">
        <v>15723</v>
      </c>
      <c r="D239" s="104" t="s">
        <v>15725</v>
      </c>
      <c r="E239" s="2">
        <v>4241</v>
      </c>
      <c r="F239" s="2">
        <v>4241</v>
      </c>
    </row>
    <row r="240" spans="1:6" x14ac:dyDescent="0.25">
      <c r="A240" s="104">
        <v>131239</v>
      </c>
      <c r="B240" s="104" t="s">
        <v>947</v>
      </c>
      <c r="C240" s="104" t="s">
        <v>9483</v>
      </c>
      <c r="D240" s="104" t="s">
        <v>9485</v>
      </c>
      <c r="E240" s="2">
        <v>99200</v>
      </c>
      <c r="F240" s="2">
        <v>99200</v>
      </c>
    </row>
    <row r="241" spans="1:6" x14ac:dyDescent="0.25">
      <c r="A241" s="104">
        <v>711803</v>
      </c>
      <c r="B241" s="104" t="s">
        <v>947</v>
      </c>
      <c r="C241" s="104" t="s">
        <v>12802</v>
      </c>
      <c r="D241" s="104" t="s">
        <v>12804</v>
      </c>
      <c r="E241" s="2">
        <v>18210</v>
      </c>
      <c r="F241" s="2">
        <v>18210</v>
      </c>
    </row>
    <row r="242" spans="1:6" x14ac:dyDescent="0.25">
      <c r="A242" s="104">
        <v>711881</v>
      </c>
      <c r="B242" s="104" t="s">
        <v>947</v>
      </c>
      <c r="C242" s="104" t="s">
        <v>14833</v>
      </c>
      <c r="D242" s="104" t="s">
        <v>14835</v>
      </c>
      <c r="E242" s="2">
        <v>5998</v>
      </c>
      <c r="F242" s="2">
        <v>5998</v>
      </c>
    </row>
    <row r="243" spans="1:6" x14ac:dyDescent="0.25">
      <c r="A243" s="104">
        <v>768748</v>
      </c>
      <c r="B243" s="104" t="s">
        <v>947</v>
      </c>
      <c r="C243" s="104" t="s">
        <v>16392</v>
      </c>
      <c r="D243" s="104" t="s">
        <v>16394</v>
      </c>
      <c r="E243" s="2">
        <v>11320</v>
      </c>
      <c r="F243" s="2">
        <v>11320</v>
      </c>
    </row>
    <row r="244" spans="1:6" x14ac:dyDescent="0.25">
      <c r="A244" s="104">
        <v>19826</v>
      </c>
      <c r="B244" s="104" t="s">
        <v>947</v>
      </c>
      <c r="C244" s="104" t="s">
        <v>18420</v>
      </c>
      <c r="D244" s="104" t="s">
        <v>18421</v>
      </c>
      <c r="E244" s="2">
        <v>4246</v>
      </c>
      <c r="F244" s="2">
        <v>4246</v>
      </c>
    </row>
    <row r="245" spans="1:6" x14ac:dyDescent="0.25">
      <c r="A245" s="104">
        <v>19827</v>
      </c>
      <c r="B245" s="104" t="s">
        <v>947</v>
      </c>
      <c r="C245" s="104" t="s">
        <v>7288</v>
      </c>
      <c r="D245" s="104" t="s">
        <v>7290</v>
      </c>
      <c r="E245" s="2">
        <v>52890</v>
      </c>
      <c r="F245" s="2">
        <v>52890</v>
      </c>
    </row>
    <row r="246" spans="1:6" x14ac:dyDescent="0.25">
      <c r="A246" s="104">
        <v>19829</v>
      </c>
      <c r="B246" s="104" t="s">
        <v>947</v>
      </c>
      <c r="C246" s="104" t="s">
        <v>8749</v>
      </c>
      <c r="D246" s="104" t="s">
        <v>8751</v>
      </c>
      <c r="E246" s="2">
        <v>38230</v>
      </c>
      <c r="F246" s="2">
        <v>38230</v>
      </c>
    </row>
    <row r="247" spans="1:6" x14ac:dyDescent="0.25">
      <c r="A247" s="104">
        <v>19830</v>
      </c>
      <c r="B247" s="104" t="s">
        <v>947</v>
      </c>
      <c r="C247" s="104" t="s">
        <v>7276</v>
      </c>
      <c r="D247" s="104" t="s">
        <v>7278</v>
      </c>
      <c r="E247" s="2">
        <v>93633</v>
      </c>
      <c r="F247" s="2">
        <v>93633</v>
      </c>
    </row>
    <row r="248" spans="1:6" x14ac:dyDescent="0.25">
      <c r="A248" s="104">
        <v>19832</v>
      </c>
      <c r="B248" s="104" t="s">
        <v>947</v>
      </c>
      <c r="C248" s="104" t="s">
        <v>4679</v>
      </c>
      <c r="D248" s="104" t="s">
        <v>4681</v>
      </c>
      <c r="E248" s="2">
        <v>143655</v>
      </c>
      <c r="F248" s="2">
        <v>143655</v>
      </c>
    </row>
    <row r="249" spans="1:6" x14ac:dyDescent="0.25">
      <c r="A249" s="104">
        <v>19833</v>
      </c>
      <c r="B249" s="104" t="s">
        <v>947</v>
      </c>
      <c r="C249" s="104" t="s">
        <v>8575</v>
      </c>
      <c r="D249" s="104" t="s">
        <v>8577</v>
      </c>
      <c r="E249" s="2">
        <v>31390</v>
      </c>
      <c r="F249" s="2">
        <v>31390</v>
      </c>
    </row>
    <row r="250" spans="1:6" x14ac:dyDescent="0.25">
      <c r="A250" s="104">
        <v>19834</v>
      </c>
      <c r="B250" s="104" t="s">
        <v>947</v>
      </c>
      <c r="C250" s="104" t="s">
        <v>8647</v>
      </c>
      <c r="D250" s="104" t="s">
        <v>8649</v>
      </c>
      <c r="E250" s="2">
        <v>46386</v>
      </c>
      <c r="F250" s="2">
        <v>46386</v>
      </c>
    </row>
    <row r="251" spans="1:6" x14ac:dyDescent="0.25">
      <c r="A251" s="104">
        <v>19836</v>
      </c>
      <c r="B251" s="104" t="s">
        <v>947</v>
      </c>
      <c r="C251" s="104" t="s">
        <v>10921</v>
      </c>
      <c r="D251" s="104" t="s">
        <v>10923</v>
      </c>
      <c r="E251" s="2">
        <v>47868</v>
      </c>
      <c r="F251" s="2">
        <v>47868</v>
      </c>
    </row>
    <row r="252" spans="1:6" x14ac:dyDescent="0.25">
      <c r="A252" s="104">
        <v>19837</v>
      </c>
      <c r="B252" s="104" t="s">
        <v>947</v>
      </c>
      <c r="C252" s="104" t="s">
        <v>7816</v>
      </c>
      <c r="D252" s="104" t="s">
        <v>7818</v>
      </c>
      <c r="E252" s="2">
        <v>44032</v>
      </c>
      <c r="F252" s="2">
        <v>44032</v>
      </c>
    </row>
    <row r="253" spans="1:6" x14ac:dyDescent="0.25">
      <c r="A253" s="104">
        <v>19840</v>
      </c>
      <c r="B253" s="104" t="s">
        <v>947</v>
      </c>
      <c r="C253" s="104" t="s">
        <v>14519</v>
      </c>
      <c r="D253" s="104" t="s">
        <v>14521</v>
      </c>
      <c r="E253" s="2">
        <v>9174</v>
      </c>
      <c r="F253" s="2">
        <v>9174</v>
      </c>
    </row>
    <row r="254" spans="1:6" x14ac:dyDescent="0.25">
      <c r="A254" s="104">
        <v>529701</v>
      </c>
      <c r="B254" s="104" t="s">
        <v>947</v>
      </c>
      <c r="C254" s="104" t="s">
        <v>22331</v>
      </c>
      <c r="D254" s="104" t="s">
        <v>22332</v>
      </c>
      <c r="E254" s="2">
        <v>8425</v>
      </c>
      <c r="F254" s="2">
        <v>8425</v>
      </c>
    </row>
    <row r="255" spans="1:6" x14ac:dyDescent="0.25">
      <c r="A255" s="104">
        <v>563246</v>
      </c>
      <c r="B255" s="104" t="s">
        <v>947</v>
      </c>
      <c r="C255" s="104" t="s">
        <v>21515</v>
      </c>
      <c r="D255" s="104" t="s">
        <v>21516</v>
      </c>
      <c r="E255" s="2">
        <v>7511</v>
      </c>
      <c r="F255" s="2">
        <v>7511</v>
      </c>
    </row>
    <row r="256" spans="1:6" x14ac:dyDescent="0.25">
      <c r="A256" s="104">
        <v>707189</v>
      </c>
      <c r="B256" s="104" t="s">
        <v>947</v>
      </c>
      <c r="C256" s="104" t="s">
        <v>5078</v>
      </c>
      <c r="D256" s="104" t="s">
        <v>5080</v>
      </c>
      <c r="E256" s="2">
        <v>92203</v>
      </c>
      <c r="F256" s="2">
        <v>92203</v>
      </c>
    </row>
    <row r="257" spans="1:6" x14ac:dyDescent="0.25">
      <c r="A257" s="104">
        <v>19843</v>
      </c>
      <c r="B257" s="104" t="s">
        <v>947</v>
      </c>
      <c r="C257" s="104" t="s">
        <v>2882</v>
      </c>
      <c r="D257" s="104" t="s">
        <v>2884</v>
      </c>
      <c r="E257" s="2">
        <v>174930</v>
      </c>
      <c r="F257" s="2">
        <v>174930</v>
      </c>
    </row>
    <row r="258" spans="1:6" x14ac:dyDescent="0.25">
      <c r="A258" s="104">
        <v>19844</v>
      </c>
      <c r="B258" s="104" t="s">
        <v>947</v>
      </c>
      <c r="C258" s="104" t="s">
        <v>10873</v>
      </c>
      <c r="D258" s="104" t="s">
        <v>10875</v>
      </c>
      <c r="E258" s="2">
        <v>19776</v>
      </c>
      <c r="F258" s="2">
        <v>19776</v>
      </c>
    </row>
    <row r="259" spans="1:6" x14ac:dyDescent="0.25">
      <c r="A259" s="104">
        <v>205187</v>
      </c>
      <c r="B259" s="104" t="s">
        <v>947</v>
      </c>
      <c r="C259" s="104" t="s">
        <v>10459</v>
      </c>
      <c r="D259" s="104" t="s">
        <v>10461</v>
      </c>
      <c r="E259" s="2">
        <v>21417</v>
      </c>
      <c r="F259" s="2">
        <v>21417</v>
      </c>
    </row>
    <row r="260" spans="1:6" x14ac:dyDescent="0.25">
      <c r="A260" s="104">
        <v>495195</v>
      </c>
      <c r="B260" s="104" t="s">
        <v>947</v>
      </c>
      <c r="C260" s="104" t="s">
        <v>14192</v>
      </c>
      <c r="D260" s="104" t="s">
        <v>14194</v>
      </c>
      <c r="E260" s="2">
        <v>0</v>
      </c>
      <c r="F260" s="2">
        <v>0</v>
      </c>
    </row>
    <row r="261" spans="1:6" x14ac:dyDescent="0.25">
      <c r="A261" s="104">
        <v>19845</v>
      </c>
      <c r="B261" s="104" t="s">
        <v>947</v>
      </c>
      <c r="C261" s="104" t="s">
        <v>4450</v>
      </c>
      <c r="D261" s="104" t="s">
        <v>4452</v>
      </c>
      <c r="E261" s="2">
        <v>76666</v>
      </c>
      <c r="F261" s="2">
        <v>76666</v>
      </c>
    </row>
    <row r="262" spans="1:6" x14ac:dyDescent="0.25">
      <c r="A262" s="104">
        <v>19847</v>
      </c>
      <c r="B262" s="104" t="s">
        <v>947</v>
      </c>
      <c r="C262" s="104" t="s">
        <v>8167</v>
      </c>
      <c r="D262" s="104" t="s">
        <v>8169</v>
      </c>
      <c r="E262" s="2">
        <v>39351</v>
      </c>
      <c r="F262" s="2">
        <v>39351</v>
      </c>
    </row>
    <row r="263" spans="1:6" x14ac:dyDescent="0.25">
      <c r="A263" s="104">
        <v>19848</v>
      </c>
      <c r="B263" s="104" t="s">
        <v>947</v>
      </c>
      <c r="C263" s="104" t="s">
        <v>3462</v>
      </c>
      <c r="D263" s="104" t="s">
        <v>3464</v>
      </c>
      <c r="E263" s="2">
        <v>187059</v>
      </c>
      <c r="F263" s="2">
        <v>187059</v>
      </c>
    </row>
    <row r="264" spans="1:6" x14ac:dyDescent="0.25">
      <c r="A264" s="104">
        <v>19851</v>
      </c>
      <c r="B264" s="104" t="s">
        <v>947</v>
      </c>
      <c r="C264" s="104" t="s">
        <v>15675</v>
      </c>
      <c r="D264" s="104" t="s">
        <v>15677</v>
      </c>
      <c r="E264" s="2">
        <v>4234</v>
      </c>
      <c r="F264" s="2">
        <v>4234</v>
      </c>
    </row>
    <row r="265" spans="1:6" x14ac:dyDescent="0.25">
      <c r="A265" s="104">
        <v>19852</v>
      </c>
      <c r="B265" s="104" t="s">
        <v>947</v>
      </c>
      <c r="C265" s="104" t="s">
        <v>13856</v>
      </c>
      <c r="D265" s="104" t="s">
        <v>13858</v>
      </c>
      <c r="E265" s="2">
        <v>4259</v>
      </c>
      <c r="F265" s="2">
        <v>4259</v>
      </c>
    </row>
    <row r="266" spans="1:6" x14ac:dyDescent="0.25">
      <c r="A266" s="104">
        <v>19853</v>
      </c>
      <c r="B266" s="104" t="s">
        <v>947</v>
      </c>
      <c r="C266" s="104" t="s">
        <v>9732</v>
      </c>
      <c r="D266" s="104" t="s">
        <v>9734</v>
      </c>
      <c r="E266" s="2">
        <v>18356</v>
      </c>
      <c r="F266" s="2">
        <v>18356</v>
      </c>
    </row>
    <row r="267" spans="1:6" x14ac:dyDescent="0.25">
      <c r="A267" s="104">
        <v>19855</v>
      </c>
      <c r="B267" s="104" t="s">
        <v>947</v>
      </c>
      <c r="C267" s="104" t="s">
        <v>15616</v>
      </c>
      <c r="D267" s="104" t="s">
        <v>15618</v>
      </c>
      <c r="E267" s="2">
        <v>11093</v>
      </c>
      <c r="F267" s="2">
        <v>11093</v>
      </c>
    </row>
    <row r="268" spans="1:6" x14ac:dyDescent="0.25">
      <c r="A268" s="104">
        <v>441381</v>
      </c>
      <c r="B268" s="104" t="s">
        <v>947</v>
      </c>
      <c r="C268" s="104" t="s">
        <v>5099</v>
      </c>
      <c r="D268" s="104" t="s">
        <v>5101</v>
      </c>
      <c r="E268" s="2">
        <v>40242</v>
      </c>
      <c r="F268" s="2">
        <v>40242</v>
      </c>
    </row>
    <row r="269" spans="1:6" x14ac:dyDescent="0.25">
      <c r="A269" s="104">
        <v>19861</v>
      </c>
      <c r="B269" s="104" t="s">
        <v>947</v>
      </c>
      <c r="C269" s="104" t="s">
        <v>1751</v>
      </c>
      <c r="D269" s="104" t="s">
        <v>1753</v>
      </c>
      <c r="E269" s="2">
        <v>319145</v>
      </c>
      <c r="F269" s="2">
        <v>319145</v>
      </c>
    </row>
    <row r="270" spans="1:6" x14ac:dyDescent="0.25">
      <c r="A270" s="104">
        <v>19864</v>
      </c>
      <c r="B270" s="104" t="s">
        <v>947</v>
      </c>
      <c r="C270" s="104" t="s">
        <v>13533</v>
      </c>
      <c r="D270" s="104" t="s">
        <v>13535</v>
      </c>
      <c r="E270" s="2">
        <v>8444</v>
      </c>
      <c r="F270" s="2">
        <v>8444</v>
      </c>
    </row>
    <row r="271" spans="1:6" x14ac:dyDescent="0.25">
      <c r="A271" s="104">
        <v>19866</v>
      </c>
      <c r="B271" s="104" t="s">
        <v>947</v>
      </c>
      <c r="C271" s="104" t="s">
        <v>8680</v>
      </c>
      <c r="D271" s="104" t="s">
        <v>8682</v>
      </c>
      <c r="E271" s="2">
        <v>30161</v>
      </c>
      <c r="F271" s="2">
        <v>30161</v>
      </c>
    </row>
    <row r="272" spans="1:6" x14ac:dyDescent="0.25">
      <c r="A272" s="104">
        <v>19867</v>
      </c>
      <c r="B272" s="104" t="s">
        <v>947</v>
      </c>
      <c r="C272" s="104" t="s">
        <v>11220</v>
      </c>
      <c r="D272" s="104" t="s">
        <v>11222</v>
      </c>
      <c r="E272" s="2">
        <v>25269</v>
      </c>
      <c r="F272" s="2">
        <v>25269</v>
      </c>
    </row>
    <row r="273" spans="1:6" x14ac:dyDescent="0.25">
      <c r="A273" s="104">
        <v>19868</v>
      </c>
      <c r="B273" s="104" t="s">
        <v>947</v>
      </c>
      <c r="C273" s="104" t="s">
        <v>12078</v>
      </c>
      <c r="D273" s="104" t="s">
        <v>12080</v>
      </c>
      <c r="E273" s="2">
        <v>7067</v>
      </c>
      <c r="F273" s="2">
        <v>7067</v>
      </c>
    </row>
    <row r="274" spans="1:6" x14ac:dyDescent="0.25">
      <c r="A274" s="104">
        <v>709083</v>
      </c>
      <c r="B274" s="104" t="s">
        <v>947</v>
      </c>
      <c r="C274" s="104" t="s">
        <v>9285</v>
      </c>
      <c r="D274" s="104" t="s">
        <v>9287</v>
      </c>
      <c r="E274" s="2">
        <v>28525</v>
      </c>
      <c r="F274" s="2">
        <v>28525</v>
      </c>
    </row>
    <row r="275" spans="1:6" x14ac:dyDescent="0.25">
      <c r="A275" s="104">
        <v>19869</v>
      </c>
      <c r="B275" s="104" t="s">
        <v>947</v>
      </c>
      <c r="C275" s="104" t="s">
        <v>3402</v>
      </c>
      <c r="D275" s="104" t="s">
        <v>3404</v>
      </c>
      <c r="E275" s="2">
        <v>121929</v>
      </c>
      <c r="F275" s="2">
        <v>121929</v>
      </c>
    </row>
    <row r="276" spans="1:6" x14ac:dyDescent="0.25">
      <c r="A276" s="104">
        <v>19870</v>
      </c>
      <c r="B276" s="104" t="s">
        <v>947</v>
      </c>
      <c r="C276" s="104" t="s">
        <v>12180</v>
      </c>
      <c r="D276" s="104" t="s">
        <v>12182</v>
      </c>
      <c r="E276" s="2">
        <v>16662</v>
      </c>
      <c r="F276" s="2">
        <v>16662</v>
      </c>
    </row>
    <row r="277" spans="1:6" x14ac:dyDescent="0.25">
      <c r="A277" s="104">
        <v>19872</v>
      </c>
      <c r="B277" s="104" t="s">
        <v>947</v>
      </c>
      <c r="C277" s="104" t="s">
        <v>5042</v>
      </c>
      <c r="D277" s="104" t="s">
        <v>5044</v>
      </c>
      <c r="E277" s="2">
        <v>57684</v>
      </c>
      <c r="F277" s="2">
        <v>57684</v>
      </c>
    </row>
    <row r="278" spans="1:6" x14ac:dyDescent="0.25">
      <c r="A278" s="104">
        <v>19873</v>
      </c>
      <c r="B278" s="104" t="s">
        <v>947</v>
      </c>
      <c r="C278" s="104" t="s">
        <v>22549</v>
      </c>
      <c r="D278" s="104" t="s">
        <v>22550</v>
      </c>
      <c r="E278" s="2">
        <v>6367</v>
      </c>
      <c r="F278" s="2">
        <v>6367</v>
      </c>
    </row>
    <row r="279" spans="1:6" x14ac:dyDescent="0.25">
      <c r="A279" s="104">
        <v>19877</v>
      </c>
      <c r="B279" s="104" t="s">
        <v>947</v>
      </c>
      <c r="C279" s="104" t="s">
        <v>3645</v>
      </c>
      <c r="D279" s="104" t="s">
        <v>3647</v>
      </c>
      <c r="E279" s="2">
        <v>172314</v>
      </c>
      <c r="F279" s="2">
        <v>172314</v>
      </c>
    </row>
    <row r="280" spans="1:6" x14ac:dyDescent="0.25">
      <c r="A280" s="104">
        <v>19879</v>
      </c>
      <c r="B280" s="104" t="s">
        <v>947</v>
      </c>
      <c r="C280" s="104" t="s">
        <v>4183</v>
      </c>
      <c r="D280" s="104" t="s">
        <v>4185</v>
      </c>
      <c r="E280" s="2">
        <v>81599</v>
      </c>
      <c r="F280" s="2">
        <v>81599</v>
      </c>
    </row>
    <row r="281" spans="1:6" x14ac:dyDescent="0.25">
      <c r="A281" s="104">
        <v>158180</v>
      </c>
      <c r="B281" s="104" t="s">
        <v>947</v>
      </c>
      <c r="C281" s="104" t="s">
        <v>12919</v>
      </c>
      <c r="D281" s="104" t="s">
        <v>12921</v>
      </c>
      <c r="E281" s="2">
        <v>8585</v>
      </c>
      <c r="F281" s="2">
        <v>8585</v>
      </c>
    </row>
    <row r="282" spans="1:6" x14ac:dyDescent="0.25">
      <c r="A282" s="104">
        <v>158344</v>
      </c>
      <c r="B282" s="104" t="s">
        <v>947</v>
      </c>
      <c r="C282" s="104" t="s">
        <v>3038</v>
      </c>
      <c r="D282" s="104" t="s">
        <v>3040</v>
      </c>
      <c r="E282" s="2">
        <v>180184</v>
      </c>
      <c r="F282" s="2">
        <v>180184</v>
      </c>
    </row>
    <row r="283" spans="1:6" x14ac:dyDescent="0.25">
      <c r="A283" s="104">
        <v>205786</v>
      </c>
      <c r="B283" s="104" t="s">
        <v>947</v>
      </c>
      <c r="C283" s="104" t="s">
        <v>5926</v>
      </c>
      <c r="D283" s="104" t="s">
        <v>5928</v>
      </c>
      <c r="E283" s="2">
        <v>83539</v>
      </c>
      <c r="F283" s="2">
        <v>83539</v>
      </c>
    </row>
    <row r="284" spans="1:6" x14ac:dyDescent="0.25">
      <c r="A284" s="104">
        <v>467662</v>
      </c>
      <c r="B284" s="104" t="s">
        <v>947</v>
      </c>
      <c r="C284" s="104" t="s">
        <v>12183</v>
      </c>
      <c r="D284" s="104" t="s">
        <v>12185</v>
      </c>
      <c r="E284" s="2">
        <v>12076</v>
      </c>
      <c r="F284" s="2">
        <v>12076</v>
      </c>
    </row>
    <row r="285" spans="1:6" x14ac:dyDescent="0.25">
      <c r="A285" s="104">
        <v>492227</v>
      </c>
      <c r="B285" s="104" t="s">
        <v>947</v>
      </c>
      <c r="C285" s="104" t="s">
        <v>1616</v>
      </c>
      <c r="D285" s="104" t="s">
        <v>1618</v>
      </c>
      <c r="E285" s="2">
        <v>428544</v>
      </c>
      <c r="F285" s="2">
        <v>428544</v>
      </c>
    </row>
    <row r="286" spans="1:6" x14ac:dyDescent="0.25">
      <c r="A286" s="104">
        <v>496030</v>
      </c>
      <c r="B286" s="104" t="s">
        <v>947</v>
      </c>
      <c r="C286" s="104" t="s">
        <v>6959</v>
      </c>
      <c r="D286" s="104" t="s">
        <v>6961</v>
      </c>
      <c r="E286" s="2">
        <v>39533</v>
      </c>
      <c r="F286" s="2">
        <v>39533</v>
      </c>
    </row>
    <row r="287" spans="1:6" x14ac:dyDescent="0.25">
      <c r="A287" s="104">
        <v>535369</v>
      </c>
      <c r="B287" s="104" t="s">
        <v>947</v>
      </c>
      <c r="C287" s="104" t="s">
        <v>10189</v>
      </c>
      <c r="D287" s="104" t="s">
        <v>10191</v>
      </c>
      <c r="E287" s="2">
        <v>24259</v>
      </c>
      <c r="F287" s="2">
        <v>24259</v>
      </c>
    </row>
    <row r="288" spans="1:6" x14ac:dyDescent="0.25">
      <c r="A288" s="104">
        <v>733793</v>
      </c>
      <c r="B288" s="104" t="s">
        <v>947</v>
      </c>
      <c r="C288" s="104" t="s">
        <v>5477</v>
      </c>
      <c r="D288" s="104" t="s">
        <v>5479</v>
      </c>
      <c r="E288" s="2">
        <v>109583</v>
      </c>
      <c r="F288" s="2">
        <v>109583</v>
      </c>
    </row>
    <row r="289" spans="1:6" x14ac:dyDescent="0.25">
      <c r="A289" s="104">
        <v>19887</v>
      </c>
      <c r="B289" s="104" t="s">
        <v>947</v>
      </c>
      <c r="C289" s="104" t="s">
        <v>4231</v>
      </c>
      <c r="D289" s="104" t="s">
        <v>4233</v>
      </c>
      <c r="E289" s="2">
        <v>155675</v>
      </c>
      <c r="F289" s="2">
        <v>155675</v>
      </c>
    </row>
    <row r="290" spans="1:6" x14ac:dyDescent="0.25">
      <c r="A290" s="104">
        <v>19889</v>
      </c>
      <c r="B290" s="104" t="s">
        <v>947</v>
      </c>
      <c r="C290" s="104" t="s">
        <v>15183</v>
      </c>
      <c r="D290" s="104" t="s">
        <v>15185</v>
      </c>
      <c r="E290" s="2">
        <v>0</v>
      </c>
      <c r="F290" s="2">
        <v>0</v>
      </c>
    </row>
    <row r="291" spans="1:6" x14ac:dyDescent="0.25">
      <c r="A291" s="104">
        <v>19891</v>
      </c>
      <c r="B291" s="104" t="s">
        <v>947</v>
      </c>
      <c r="C291" s="104" t="s">
        <v>9108</v>
      </c>
      <c r="D291" s="104" t="s">
        <v>22840</v>
      </c>
      <c r="E291" s="2">
        <v>0</v>
      </c>
      <c r="F291" s="2">
        <v>0</v>
      </c>
    </row>
    <row r="292" spans="1:6" x14ac:dyDescent="0.25">
      <c r="A292" s="104">
        <v>19893</v>
      </c>
      <c r="B292" s="104" t="s">
        <v>947</v>
      </c>
      <c r="C292" s="104" t="s">
        <v>15645</v>
      </c>
      <c r="D292" s="104" t="s">
        <v>15647</v>
      </c>
      <c r="E292" s="2">
        <v>3542</v>
      </c>
      <c r="F292" s="2">
        <v>3542</v>
      </c>
    </row>
    <row r="293" spans="1:6" x14ac:dyDescent="0.25">
      <c r="A293" s="104">
        <v>19897</v>
      </c>
      <c r="B293" s="104" t="s">
        <v>947</v>
      </c>
      <c r="C293" s="104" t="s">
        <v>3133</v>
      </c>
      <c r="D293" s="104" t="s">
        <v>3135</v>
      </c>
      <c r="E293" s="2">
        <v>134486</v>
      </c>
      <c r="F293" s="2">
        <v>134486</v>
      </c>
    </row>
    <row r="294" spans="1:6" x14ac:dyDescent="0.25">
      <c r="A294" s="104">
        <v>19899</v>
      </c>
      <c r="B294" s="104" t="s">
        <v>947</v>
      </c>
      <c r="C294" s="104" t="s">
        <v>6815</v>
      </c>
      <c r="D294" s="104" t="s">
        <v>6817</v>
      </c>
      <c r="E294" s="2">
        <v>34063</v>
      </c>
      <c r="F294" s="2">
        <v>34063</v>
      </c>
    </row>
    <row r="295" spans="1:6" x14ac:dyDescent="0.25">
      <c r="A295" s="104">
        <v>472315</v>
      </c>
      <c r="B295" s="104" t="s">
        <v>947</v>
      </c>
      <c r="C295" s="104" t="s">
        <v>12096</v>
      </c>
      <c r="D295" s="104" t="s">
        <v>12098</v>
      </c>
      <c r="E295" s="2">
        <v>19715</v>
      </c>
      <c r="F295" s="2">
        <v>19715</v>
      </c>
    </row>
    <row r="296" spans="1:6" x14ac:dyDescent="0.25">
      <c r="A296" s="104">
        <v>770543</v>
      </c>
      <c r="B296" s="104" t="s">
        <v>947</v>
      </c>
      <c r="C296" s="104" t="s">
        <v>10309</v>
      </c>
      <c r="D296" s="104" t="s">
        <v>21530</v>
      </c>
      <c r="E296" s="2">
        <v>0</v>
      </c>
      <c r="F296" s="2">
        <v>0</v>
      </c>
    </row>
    <row r="297" spans="1:6" x14ac:dyDescent="0.25">
      <c r="A297" s="104">
        <v>19900</v>
      </c>
      <c r="B297" s="104" t="s">
        <v>947</v>
      </c>
      <c r="C297" s="104" t="s">
        <v>18940</v>
      </c>
      <c r="D297" s="104" t="s">
        <v>18941</v>
      </c>
      <c r="E297" s="2">
        <v>3037</v>
      </c>
      <c r="F297" s="2">
        <v>3037</v>
      </c>
    </row>
    <row r="298" spans="1:6" x14ac:dyDescent="0.25">
      <c r="A298" s="104">
        <v>19901</v>
      </c>
      <c r="B298" s="104" t="s">
        <v>947</v>
      </c>
      <c r="C298" s="104" t="s">
        <v>8794</v>
      </c>
      <c r="D298" s="104" t="s">
        <v>8796</v>
      </c>
      <c r="E298" s="2">
        <v>76323</v>
      </c>
      <c r="F298" s="2">
        <v>76323</v>
      </c>
    </row>
    <row r="299" spans="1:6" x14ac:dyDescent="0.25">
      <c r="A299" s="104">
        <v>19902</v>
      </c>
      <c r="B299" s="104" t="s">
        <v>947</v>
      </c>
      <c r="C299" s="104" t="s">
        <v>6845</v>
      </c>
      <c r="D299" s="104" t="s">
        <v>6847</v>
      </c>
      <c r="E299" s="2">
        <v>41307</v>
      </c>
      <c r="F299" s="2">
        <v>41307</v>
      </c>
    </row>
    <row r="300" spans="1:6" x14ac:dyDescent="0.25">
      <c r="A300" s="104">
        <v>19904</v>
      </c>
      <c r="B300" s="104" t="s">
        <v>947</v>
      </c>
      <c r="C300" s="104" t="s">
        <v>4817</v>
      </c>
      <c r="D300" s="104" t="s">
        <v>4819</v>
      </c>
      <c r="E300" s="2">
        <v>106120</v>
      </c>
      <c r="F300" s="2">
        <v>106120</v>
      </c>
    </row>
    <row r="301" spans="1:6" x14ac:dyDescent="0.25">
      <c r="A301" s="104">
        <v>19905</v>
      </c>
      <c r="B301" s="104" t="s">
        <v>947</v>
      </c>
      <c r="C301" s="104" t="s">
        <v>8164</v>
      </c>
      <c r="D301" s="104" t="s">
        <v>8166</v>
      </c>
      <c r="E301" s="2">
        <v>137600</v>
      </c>
      <c r="F301" s="2">
        <v>137600</v>
      </c>
    </row>
    <row r="302" spans="1:6" x14ac:dyDescent="0.25">
      <c r="A302" s="104">
        <v>19906</v>
      </c>
      <c r="B302" s="104" t="s">
        <v>947</v>
      </c>
      <c r="C302" s="104" t="s">
        <v>5525</v>
      </c>
      <c r="D302" s="104" t="s">
        <v>5527</v>
      </c>
      <c r="E302" s="2">
        <v>105697</v>
      </c>
      <c r="F302" s="2">
        <v>105697</v>
      </c>
    </row>
    <row r="303" spans="1:6" x14ac:dyDescent="0.25">
      <c r="A303" s="104">
        <v>19907</v>
      </c>
      <c r="B303" s="104" t="s">
        <v>947</v>
      </c>
      <c r="C303" s="104" t="s">
        <v>14804</v>
      </c>
      <c r="D303" s="104" t="s">
        <v>14806</v>
      </c>
      <c r="E303" s="2">
        <v>4510</v>
      </c>
      <c r="F303" s="2">
        <v>4510</v>
      </c>
    </row>
    <row r="304" spans="1:6" x14ac:dyDescent="0.25">
      <c r="A304" s="104">
        <v>19917</v>
      </c>
      <c r="B304" s="104" t="s">
        <v>947</v>
      </c>
      <c r="C304" s="104" t="s">
        <v>9222</v>
      </c>
      <c r="D304" s="104" t="s">
        <v>9224</v>
      </c>
      <c r="E304" s="2">
        <v>0</v>
      </c>
      <c r="F304" s="2">
        <v>0</v>
      </c>
    </row>
    <row r="305" spans="1:6" x14ac:dyDescent="0.25">
      <c r="A305" s="104">
        <v>113825</v>
      </c>
      <c r="B305" s="104" t="s">
        <v>947</v>
      </c>
      <c r="C305" s="104" t="s">
        <v>12898</v>
      </c>
      <c r="D305" s="104" t="s">
        <v>12900</v>
      </c>
      <c r="E305" s="2">
        <v>6869</v>
      </c>
      <c r="F305" s="2">
        <v>6869</v>
      </c>
    </row>
    <row r="306" spans="1:6" x14ac:dyDescent="0.25">
      <c r="A306" s="104">
        <v>163335</v>
      </c>
      <c r="B306" s="104" t="s">
        <v>947</v>
      </c>
      <c r="C306" s="104" t="s">
        <v>4703</v>
      </c>
      <c r="D306" s="104" t="s">
        <v>4705</v>
      </c>
      <c r="E306" s="2">
        <v>75102</v>
      </c>
      <c r="F306" s="2">
        <v>75102</v>
      </c>
    </row>
    <row r="307" spans="1:6" x14ac:dyDescent="0.25">
      <c r="A307" s="104">
        <v>495904</v>
      </c>
      <c r="B307" s="104" t="s">
        <v>947</v>
      </c>
      <c r="C307" s="104" t="s">
        <v>5105</v>
      </c>
      <c r="D307" s="104" t="s">
        <v>5107</v>
      </c>
      <c r="E307" s="2">
        <v>167972</v>
      </c>
      <c r="F307" s="2">
        <v>167972</v>
      </c>
    </row>
    <row r="308" spans="1:6" x14ac:dyDescent="0.25">
      <c r="A308" s="104">
        <v>563529</v>
      </c>
      <c r="B308" s="104" t="s">
        <v>947</v>
      </c>
      <c r="C308" s="104" t="s">
        <v>10786</v>
      </c>
      <c r="D308" s="104" t="s">
        <v>10788</v>
      </c>
      <c r="E308" s="2">
        <v>39660</v>
      </c>
      <c r="F308" s="2">
        <v>39660</v>
      </c>
    </row>
    <row r="309" spans="1:6" x14ac:dyDescent="0.25">
      <c r="A309" s="104">
        <v>591123</v>
      </c>
      <c r="B309" s="104" t="s">
        <v>947</v>
      </c>
      <c r="C309" s="104" t="s">
        <v>14177</v>
      </c>
      <c r="D309" s="104" t="s">
        <v>14179</v>
      </c>
      <c r="E309" s="2">
        <v>8820</v>
      </c>
      <c r="F309" s="2">
        <v>8820</v>
      </c>
    </row>
    <row r="310" spans="1:6" x14ac:dyDescent="0.25">
      <c r="A310" s="104">
        <v>680383</v>
      </c>
      <c r="B310" s="104" t="s">
        <v>947</v>
      </c>
      <c r="C310" s="104" t="s">
        <v>2570</v>
      </c>
      <c r="D310" s="104" t="s">
        <v>2572</v>
      </c>
      <c r="E310" s="2">
        <v>286222</v>
      </c>
      <c r="F310" s="2">
        <v>286222</v>
      </c>
    </row>
    <row r="311" spans="1:6" x14ac:dyDescent="0.25">
      <c r="A311" s="104">
        <v>742519</v>
      </c>
      <c r="B311" s="104" t="s">
        <v>947</v>
      </c>
      <c r="C311" s="104" t="s">
        <v>13142</v>
      </c>
      <c r="D311" s="104" t="s">
        <v>13144</v>
      </c>
      <c r="E311" s="2">
        <v>16463</v>
      </c>
      <c r="F311" s="2">
        <v>16463</v>
      </c>
    </row>
    <row r="312" spans="1:6" x14ac:dyDescent="0.25">
      <c r="A312" s="104">
        <v>781700</v>
      </c>
      <c r="B312" s="104" t="s">
        <v>947</v>
      </c>
      <c r="C312" s="104" t="s">
        <v>13598</v>
      </c>
      <c r="D312" s="104" t="s">
        <v>13600</v>
      </c>
      <c r="E312" s="2">
        <v>18114</v>
      </c>
      <c r="F312" s="2">
        <v>18114</v>
      </c>
    </row>
    <row r="313" spans="1:6" x14ac:dyDescent="0.25">
      <c r="A313" s="104">
        <v>790422</v>
      </c>
      <c r="B313" s="104" t="s">
        <v>947</v>
      </c>
      <c r="C313" s="104" t="s">
        <v>18888</v>
      </c>
      <c r="D313" s="104" t="s">
        <v>18889</v>
      </c>
      <c r="E313" s="2">
        <v>68965</v>
      </c>
      <c r="F313" s="2">
        <v>68965</v>
      </c>
    </row>
    <row r="314" spans="1:6" x14ac:dyDescent="0.25">
      <c r="A314" s="104">
        <v>19922</v>
      </c>
      <c r="B314" s="104" t="s">
        <v>947</v>
      </c>
      <c r="C314" s="104" t="s">
        <v>6794</v>
      </c>
      <c r="D314" s="104" t="s">
        <v>6796</v>
      </c>
      <c r="E314" s="2">
        <v>33090</v>
      </c>
      <c r="F314" s="2">
        <v>33090</v>
      </c>
    </row>
    <row r="315" spans="1:6" x14ac:dyDescent="0.25">
      <c r="A315" s="104">
        <v>19924</v>
      </c>
      <c r="B315" s="104" t="s">
        <v>947</v>
      </c>
      <c r="C315" s="104" t="s">
        <v>4255</v>
      </c>
      <c r="D315" s="104" t="s">
        <v>4257</v>
      </c>
      <c r="E315" s="2">
        <v>165748</v>
      </c>
      <c r="F315" s="2">
        <v>165748</v>
      </c>
    </row>
    <row r="316" spans="1:6" x14ac:dyDescent="0.25">
      <c r="A316" s="104">
        <v>19926</v>
      </c>
      <c r="B316" s="104" t="s">
        <v>947</v>
      </c>
      <c r="C316" s="104" t="s">
        <v>4925</v>
      </c>
      <c r="D316" s="104" t="s">
        <v>4927</v>
      </c>
      <c r="E316" s="2">
        <v>99803</v>
      </c>
      <c r="F316" s="2">
        <v>99803</v>
      </c>
    </row>
    <row r="317" spans="1:6" x14ac:dyDescent="0.25">
      <c r="A317" s="104">
        <v>19928</v>
      </c>
      <c r="B317" s="104" t="s">
        <v>947</v>
      </c>
      <c r="C317" s="104" t="s">
        <v>8821</v>
      </c>
      <c r="D317" s="104" t="s">
        <v>21610</v>
      </c>
      <c r="E317" s="2">
        <v>55282</v>
      </c>
      <c r="F317" s="2">
        <v>55282</v>
      </c>
    </row>
    <row r="318" spans="1:6" x14ac:dyDescent="0.25">
      <c r="A318" s="104">
        <v>19932</v>
      </c>
      <c r="B318" s="104" t="s">
        <v>947</v>
      </c>
      <c r="C318" s="104" t="s">
        <v>3396</v>
      </c>
      <c r="D318" s="104" t="s">
        <v>3398</v>
      </c>
      <c r="E318" s="2">
        <v>144193</v>
      </c>
      <c r="F318" s="2">
        <v>144193</v>
      </c>
    </row>
    <row r="319" spans="1:6" x14ac:dyDescent="0.25">
      <c r="A319" s="104">
        <v>19933</v>
      </c>
      <c r="B319" s="104" t="s">
        <v>947</v>
      </c>
      <c r="C319" s="104" t="s">
        <v>6875</v>
      </c>
      <c r="D319" s="104" t="s">
        <v>21611</v>
      </c>
      <c r="E319" s="2">
        <v>24350</v>
      </c>
      <c r="F319" s="2">
        <v>24350</v>
      </c>
    </row>
    <row r="320" spans="1:6" x14ac:dyDescent="0.25">
      <c r="A320" s="104">
        <v>19935</v>
      </c>
      <c r="B320" s="104" t="s">
        <v>947</v>
      </c>
      <c r="C320" s="104" t="s">
        <v>21571</v>
      </c>
      <c r="D320" s="104" t="s">
        <v>21572</v>
      </c>
      <c r="E320" s="2">
        <v>8538</v>
      </c>
      <c r="F320" s="2">
        <v>8538</v>
      </c>
    </row>
    <row r="321" spans="1:6" x14ac:dyDescent="0.25">
      <c r="A321" s="104">
        <v>19936</v>
      </c>
      <c r="B321" s="104" t="s">
        <v>947</v>
      </c>
      <c r="C321" s="104" t="s">
        <v>14114</v>
      </c>
      <c r="D321" s="104" t="s">
        <v>14116</v>
      </c>
      <c r="E321" s="2">
        <v>4053</v>
      </c>
      <c r="F321" s="2">
        <v>4053</v>
      </c>
    </row>
    <row r="322" spans="1:6" x14ac:dyDescent="0.25">
      <c r="A322" s="104">
        <v>19938</v>
      </c>
      <c r="B322" s="104" t="s">
        <v>947</v>
      </c>
      <c r="C322" s="104" t="s">
        <v>7196</v>
      </c>
      <c r="D322" s="104" t="s">
        <v>7198</v>
      </c>
      <c r="E322" s="2">
        <v>57508</v>
      </c>
      <c r="F322" s="2">
        <v>57508</v>
      </c>
    </row>
    <row r="323" spans="1:6" x14ac:dyDescent="0.25">
      <c r="A323" s="104">
        <v>19948</v>
      </c>
      <c r="B323" s="104" t="s">
        <v>947</v>
      </c>
      <c r="C323" s="104" t="s">
        <v>3769</v>
      </c>
      <c r="D323" s="104" t="s">
        <v>21609</v>
      </c>
      <c r="E323" s="2">
        <v>131024</v>
      </c>
      <c r="F323" s="2">
        <v>131024</v>
      </c>
    </row>
    <row r="324" spans="1:6" x14ac:dyDescent="0.25">
      <c r="A324" s="104">
        <v>19954</v>
      </c>
      <c r="B324" s="104" t="s">
        <v>947</v>
      </c>
      <c r="C324" s="104" t="s">
        <v>11818</v>
      </c>
      <c r="D324" s="104" t="s">
        <v>11820</v>
      </c>
      <c r="E324" s="2">
        <v>43907</v>
      </c>
      <c r="F324" s="2">
        <v>43907</v>
      </c>
    </row>
    <row r="325" spans="1:6" x14ac:dyDescent="0.25">
      <c r="A325" s="104">
        <v>92751</v>
      </c>
      <c r="B325" s="104" t="s">
        <v>947</v>
      </c>
      <c r="C325" s="104" t="s">
        <v>3026</v>
      </c>
      <c r="D325" s="104" t="s">
        <v>3028</v>
      </c>
      <c r="E325" s="2">
        <v>230885</v>
      </c>
      <c r="F325" s="2">
        <v>230885</v>
      </c>
    </row>
    <row r="326" spans="1:6" x14ac:dyDescent="0.25">
      <c r="A326" s="104">
        <v>92752</v>
      </c>
      <c r="B326" s="104" t="s">
        <v>947</v>
      </c>
      <c r="C326" s="104" t="s">
        <v>9819</v>
      </c>
      <c r="D326" s="104" t="s">
        <v>9821</v>
      </c>
      <c r="E326" s="2">
        <v>11575</v>
      </c>
      <c r="F326" s="2">
        <v>11575</v>
      </c>
    </row>
    <row r="327" spans="1:6" x14ac:dyDescent="0.25">
      <c r="A327" s="104">
        <v>92753</v>
      </c>
      <c r="B327" s="104" t="s">
        <v>947</v>
      </c>
      <c r="C327" s="104" t="s">
        <v>1712</v>
      </c>
      <c r="D327" s="104" t="s">
        <v>1714</v>
      </c>
      <c r="E327" s="2">
        <v>325618</v>
      </c>
      <c r="F327" s="2">
        <v>325618</v>
      </c>
    </row>
    <row r="328" spans="1:6" x14ac:dyDescent="0.25">
      <c r="A328" s="104">
        <v>92754</v>
      </c>
      <c r="B328" s="104" t="s">
        <v>947</v>
      </c>
      <c r="C328" s="104" t="s">
        <v>5429</v>
      </c>
      <c r="D328" s="104" t="s">
        <v>5431</v>
      </c>
      <c r="E328" s="2">
        <v>106080</v>
      </c>
      <c r="F328" s="2">
        <v>106080</v>
      </c>
    </row>
    <row r="329" spans="1:6" x14ac:dyDescent="0.25">
      <c r="A329" s="104">
        <v>92755</v>
      </c>
      <c r="B329" s="104" t="s">
        <v>947</v>
      </c>
      <c r="C329" s="104" t="s">
        <v>1631</v>
      </c>
      <c r="D329" s="104" t="s">
        <v>1633</v>
      </c>
      <c r="E329" s="2">
        <v>430070</v>
      </c>
      <c r="F329" s="2">
        <v>430070</v>
      </c>
    </row>
    <row r="330" spans="1:6" x14ac:dyDescent="0.25">
      <c r="A330" s="104">
        <v>142100</v>
      </c>
      <c r="B330" s="104" t="s">
        <v>947</v>
      </c>
      <c r="C330" s="104" t="s">
        <v>10372</v>
      </c>
      <c r="D330" s="104" t="s">
        <v>10374</v>
      </c>
      <c r="E330" s="2">
        <v>27703</v>
      </c>
      <c r="F330" s="2">
        <v>27703</v>
      </c>
    </row>
    <row r="331" spans="1:6" x14ac:dyDescent="0.25">
      <c r="A331" s="104">
        <v>194286</v>
      </c>
      <c r="B331" s="104" t="s">
        <v>947</v>
      </c>
      <c r="C331" s="104" t="s">
        <v>10714</v>
      </c>
      <c r="D331" s="104" t="s">
        <v>10716</v>
      </c>
      <c r="E331" s="2">
        <v>25357</v>
      </c>
      <c r="F331" s="2">
        <v>25357</v>
      </c>
    </row>
    <row r="332" spans="1:6" x14ac:dyDescent="0.25">
      <c r="A332" s="104">
        <v>207165</v>
      </c>
      <c r="B332" s="104" t="s">
        <v>947</v>
      </c>
      <c r="C332" s="104" t="s">
        <v>13423</v>
      </c>
      <c r="D332" s="104" t="s">
        <v>13425</v>
      </c>
      <c r="E332" s="2">
        <v>10923</v>
      </c>
      <c r="F332" s="2">
        <v>10923</v>
      </c>
    </row>
    <row r="333" spans="1:6" x14ac:dyDescent="0.25">
      <c r="A333" s="104">
        <v>207709</v>
      </c>
      <c r="B333" s="104" t="s">
        <v>947</v>
      </c>
      <c r="C333" s="104" t="s">
        <v>1760</v>
      </c>
      <c r="D333" s="104" t="s">
        <v>1762</v>
      </c>
      <c r="E333" s="2">
        <v>176310</v>
      </c>
      <c r="F333" s="2">
        <v>176310</v>
      </c>
    </row>
    <row r="334" spans="1:6" x14ac:dyDescent="0.25">
      <c r="A334" s="104">
        <v>456849</v>
      </c>
      <c r="B334" s="104" t="s">
        <v>947</v>
      </c>
      <c r="C334" s="104" t="s">
        <v>16299</v>
      </c>
      <c r="D334" s="104" t="s">
        <v>16301</v>
      </c>
      <c r="E334" s="2">
        <v>3829</v>
      </c>
      <c r="F334" s="2">
        <v>3829</v>
      </c>
    </row>
    <row r="335" spans="1:6" x14ac:dyDescent="0.25">
      <c r="A335" s="104">
        <v>459791</v>
      </c>
      <c r="B335" s="104" t="s">
        <v>947</v>
      </c>
      <c r="C335" s="104" t="s">
        <v>2660</v>
      </c>
      <c r="D335" s="104" t="s">
        <v>2662</v>
      </c>
      <c r="E335" s="2">
        <v>239335</v>
      </c>
      <c r="F335" s="2">
        <v>239335</v>
      </c>
    </row>
    <row r="336" spans="1:6" x14ac:dyDescent="0.25">
      <c r="A336" s="104">
        <v>498148</v>
      </c>
      <c r="B336" s="104" t="s">
        <v>947</v>
      </c>
      <c r="C336" s="104" t="s">
        <v>18815</v>
      </c>
      <c r="D336" s="104" t="s">
        <v>18816</v>
      </c>
      <c r="E336" s="2">
        <v>12204</v>
      </c>
      <c r="F336" s="2">
        <v>12204</v>
      </c>
    </row>
    <row r="337" spans="1:6" x14ac:dyDescent="0.25">
      <c r="A337" s="104">
        <v>578752</v>
      </c>
      <c r="B337" s="104" t="s">
        <v>947</v>
      </c>
      <c r="C337" s="104" t="s">
        <v>4006</v>
      </c>
      <c r="D337" s="104" t="s">
        <v>4008</v>
      </c>
      <c r="E337" s="2">
        <v>151744</v>
      </c>
      <c r="F337" s="2">
        <v>151744</v>
      </c>
    </row>
    <row r="338" spans="1:6" x14ac:dyDescent="0.25">
      <c r="A338" s="104">
        <v>591125</v>
      </c>
      <c r="B338" s="104" t="s">
        <v>947</v>
      </c>
      <c r="C338" s="104" t="s">
        <v>11804</v>
      </c>
      <c r="D338" s="104" t="s">
        <v>11806</v>
      </c>
      <c r="E338" s="2">
        <v>14413</v>
      </c>
      <c r="F338" s="2">
        <v>14413</v>
      </c>
    </row>
    <row r="339" spans="1:6" x14ac:dyDescent="0.25">
      <c r="A339" s="104">
        <v>683392</v>
      </c>
      <c r="B339" s="104" t="s">
        <v>947</v>
      </c>
      <c r="C339" s="104" t="s">
        <v>3262</v>
      </c>
      <c r="D339" s="104" t="s">
        <v>3264</v>
      </c>
      <c r="E339" s="2">
        <v>224284</v>
      </c>
      <c r="F339" s="2">
        <v>224284</v>
      </c>
    </row>
    <row r="340" spans="1:6" x14ac:dyDescent="0.25">
      <c r="A340" s="104">
        <v>685409</v>
      </c>
      <c r="B340" s="104" t="s">
        <v>947</v>
      </c>
      <c r="C340" s="104" t="s">
        <v>2477</v>
      </c>
      <c r="D340" s="104" t="s">
        <v>2479</v>
      </c>
      <c r="E340" s="2">
        <v>267422</v>
      </c>
      <c r="F340" s="2">
        <v>267422</v>
      </c>
    </row>
    <row r="341" spans="1:6" x14ac:dyDescent="0.25">
      <c r="A341" s="104">
        <v>698904</v>
      </c>
      <c r="B341" s="104" t="s">
        <v>947</v>
      </c>
      <c r="C341" s="104" t="s">
        <v>5642</v>
      </c>
      <c r="D341" s="104" t="s">
        <v>5644</v>
      </c>
      <c r="E341" s="2">
        <v>107302</v>
      </c>
      <c r="F341" s="2">
        <v>107302</v>
      </c>
    </row>
    <row r="342" spans="1:6" x14ac:dyDescent="0.25">
      <c r="A342" s="104">
        <v>721552</v>
      </c>
      <c r="B342" s="104" t="s">
        <v>947</v>
      </c>
      <c r="C342" s="104" t="s">
        <v>13092</v>
      </c>
      <c r="D342" s="104" t="s">
        <v>21608</v>
      </c>
      <c r="E342" s="2">
        <v>13313</v>
      </c>
      <c r="F342" s="2">
        <v>13313</v>
      </c>
    </row>
    <row r="343" spans="1:6" x14ac:dyDescent="0.25">
      <c r="A343" s="104">
        <v>19958</v>
      </c>
      <c r="B343" s="104" t="s">
        <v>947</v>
      </c>
      <c r="C343" s="104" t="s">
        <v>2666</v>
      </c>
      <c r="D343" s="104" t="s">
        <v>2668</v>
      </c>
      <c r="E343" s="2">
        <v>218430</v>
      </c>
      <c r="F343" s="2">
        <v>218430</v>
      </c>
    </row>
    <row r="344" spans="1:6" x14ac:dyDescent="0.25">
      <c r="A344" s="104">
        <v>19962</v>
      </c>
      <c r="B344" s="104" t="s">
        <v>947</v>
      </c>
      <c r="C344" s="104" t="s">
        <v>13021</v>
      </c>
      <c r="D344" s="104" t="s">
        <v>13023</v>
      </c>
      <c r="E344" s="2">
        <v>5224</v>
      </c>
      <c r="F344" s="2">
        <v>5224</v>
      </c>
    </row>
    <row r="345" spans="1:6" x14ac:dyDescent="0.25">
      <c r="A345" s="104">
        <v>19963</v>
      </c>
      <c r="B345" s="104" t="s">
        <v>947</v>
      </c>
      <c r="C345" s="104" t="s">
        <v>1931</v>
      </c>
      <c r="D345" s="104" t="s">
        <v>1933</v>
      </c>
      <c r="E345" s="2">
        <v>349413</v>
      </c>
      <c r="F345" s="2">
        <v>349413</v>
      </c>
    </row>
    <row r="346" spans="1:6" x14ac:dyDescent="0.25">
      <c r="A346" s="104">
        <v>19967</v>
      </c>
      <c r="B346" s="104" t="s">
        <v>947</v>
      </c>
      <c r="C346" s="104" t="s">
        <v>12372</v>
      </c>
      <c r="D346" s="104" t="s">
        <v>12374</v>
      </c>
      <c r="E346" s="2">
        <v>9758</v>
      </c>
      <c r="F346" s="2">
        <v>9758</v>
      </c>
    </row>
    <row r="347" spans="1:6" x14ac:dyDescent="0.25">
      <c r="A347" s="104">
        <v>19968</v>
      </c>
      <c r="B347" s="104" t="s">
        <v>947</v>
      </c>
      <c r="C347" s="104" t="s">
        <v>8002</v>
      </c>
      <c r="D347" s="104" t="s">
        <v>8004</v>
      </c>
      <c r="E347" s="2">
        <v>28537</v>
      </c>
      <c r="F347" s="2">
        <v>28537</v>
      </c>
    </row>
    <row r="348" spans="1:6" x14ac:dyDescent="0.25">
      <c r="A348" s="104">
        <v>19969</v>
      </c>
      <c r="B348" s="104" t="s">
        <v>947</v>
      </c>
      <c r="C348" s="104" t="s">
        <v>11271</v>
      </c>
      <c r="D348" s="104" t="s">
        <v>11273</v>
      </c>
      <c r="E348" s="2">
        <v>17939</v>
      </c>
      <c r="F348" s="2">
        <v>17939</v>
      </c>
    </row>
    <row r="349" spans="1:6" x14ac:dyDescent="0.25">
      <c r="A349" s="104">
        <v>19970</v>
      </c>
      <c r="B349" s="104" t="s">
        <v>947</v>
      </c>
      <c r="C349" s="104" t="s">
        <v>11421</v>
      </c>
      <c r="D349" s="104" t="s">
        <v>21620</v>
      </c>
      <c r="E349" s="2">
        <v>14188</v>
      </c>
      <c r="F349" s="2">
        <v>14188</v>
      </c>
    </row>
    <row r="350" spans="1:6" x14ac:dyDescent="0.25">
      <c r="A350" s="104">
        <v>205645</v>
      </c>
      <c r="B350" s="104" t="s">
        <v>947</v>
      </c>
      <c r="C350" s="104" t="s">
        <v>11226</v>
      </c>
      <c r="D350" s="104" t="s">
        <v>11228</v>
      </c>
      <c r="E350" s="2">
        <v>16869</v>
      </c>
      <c r="F350" s="2">
        <v>16869</v>
      </c>
    </row>
    <row r="351" spans="1:6" x14ac:dyDescent="0.25">
      <c r="A351" s="104">
        <v>553873</v>
      </c>
      <c r="B351" s="104" t="s">
        <v>947</v>
      </c>
      <c r="C351" s="104" t="s">
        <v>2699</v>
      </c>
      <c r="D351" s="104" t="s">
        <v>2701</v>
      </c>
      <c r="E351" s="2">
        <v>205644</v>
      </c>
      <c r="F351" s="2">
        <v>205644</v>
      </c>
    </row>
    <row r="352" spans="1:6" x14ac:dyDescent="0.25">
      <c r="A352" s="104">
        <v>19974</v>
      </c>
      <c r="B352" s="104" t="s">
        <v>947</v>
      </c>
      <c r="C352" s="104" t="s">
        <v>15610</v>
      </c>
      <c r="D352" s="104" t="s">
        <v>15612</v>
      </c>
      <c r="E352" s="2">
        <v>17468</v>
      </c>
      <c r="F352" s="2">
        <v>17468</v>
      </c>
    </row>
    <row r="353" spans="1:6" x14ac:dyDescent="0.25">
      <c r="A353" s="104">
        <v>19976</v>
      </c>
      <c r="B353" s="104" t="s">
        <v>947</v>
      </c>
      <c r="C353" s="104" t="s">
        <v>6253</v>
      </c>
      <c r="D353" s="104" t="s">
        <v>6255</v>
      </c>
      <c r="E353" s="2">
        <v>53599</v>
      </c>
      <c r="F353" s="2">
        <v>53599</v>
      </c>
    </row>
    <row r="354" spans="1:6" x14ac:dyDescent="0.25">
      <c r="A354" s="104">
        <v>19978</v>
      </c>
      <c r="B354" s="104" t="s">
        <v>947</v>
      </c>
      <c r="C354" s="104" t="s">
        <v>9138</v>
      </c>
      <c r="D354" s="104" t="s">
        <v>9140</v>
      </c>
      <c r="E354" s="2">
        <v>49194</v>
      </c>
      <c r="F354" s="2">
        <v>49194</v>
      </c>
    </row>
    <row r="355" spans="1:6" x14ac:dyDescent="0.25">
      <c r="A355" s="104">
        <v>19979</v>
      </c>
      <c r="B355" s="104" t="s">
        <v>947</v>
      </c>
      <c r="C355" s="104" t="s">
        <v>1104</v>
      </c>
      <c r="D355" s="104" t="s">
        <v>1106</v>
      </c>
      <c r="E355" s="2">
        <v>899477</v>
      </c>
      <c r="F355" s="2">
        <v>899477</v>
      </c>
    </row>
    <row r="356" spans="1:6" x14ac:dyDescent="0.25">
      <c r="A356" s="104">
        <v>19981</v>
      </c>
      <c r="B356" s="104" t="s">
        <v>947</v>
      </c>
      <c r="C356" s="104" t="s">
        <v>6040</v>
      </c>
      <c r="D356" s="104" t="s">
        <v>6042</v>
      </c>
      <c r="E356" s="2">
        <v>64674</v>
      </c>
      <c r="F356" s="2">
        <v>64674</v>
      </c>
    </row>
    <row r="357" spans="1:6" x14ac:dyDescent="0.25">
      <c r="A357" s="104">
        <v>19982</v>
      </c>
      <c r="B357" s="104" t="s">
        <v>947</v>
      </c>
      <c r="C357" s="104" t="s">
        <v>13933</v>
      </c>
      <c r="D357" s="104" t="s">
        <v>21598</v>
      </c>
      <c r="E357" s="2">
        <v>6420</v>
      </c>
      <c r="F357" s="2">
        <v>6420</v>
      </c>
    </row>
    <row r="358" spans="1:6" x14ac:dyDescent="0.25">
      <c r="A358" s="104">
        <v>19984</v>
      </c>
      <c r="B358" s="104" t="s">
        <v>947</v>
      </c>
      <c r="C358" s="104" t="s">
        <v>7249</v>
      </c>
      <c r="D358" s="104" t="s">
        <v>21607</v>
      </c>
      <c r="E358" s="2">
        <v>37302</v>
      </c>
      <c r="F358" s="2">
        <v>37302</v>
      </c>
    </row>
    <row r="359" spans="1:6" x14ac:dyDescent="0.25">
      <c r="A359" s="104">
        <v>19986</v>
      </c>
      <c r="B359" s="104" t="s">
        <v>947</v>
      </c>
      <c r="C359" s="104" t="s">
        <v>16099</v>
      </c>
      <c r="D359" s="104" t="s">
        <v>16101</v>
      </c>
      <c r="E359" s="2">
        <v>5530</v>
      </c>
      <c r="F359" s="2">
        <v>5530</v>
      </c>
    </row>
    <row r="360" spans="1:6" x14ac:dyDescent="0.25">
      <c r="A360" s="104">
        <v>19987</v>
      </c>
      <c r="B360" s="104" t="s">
        <v>947</v>
      </c>
      <c r="C360" s="104" t="s">
        <v>1256</v>
      </c>
      <c r="D360" s="104" t="s">
        <v>1258</v>
      </c>
      <c r="E360" s="2">
        <v>622831</v>
      </c>
      <c r="F360" s="2">
        <v>622831</v>
      </c>
    </row>
    <row r="361" spans="1:6" x14ac:dyDescent="0.25">
      <c r="A361" s="104">
        <v>454652</v>
      </c>
      <c r="B361" s="104" t="s">
        <v>947</v>
      </c>
      <c r="C361" s="104" t="s">
        <v>22396</v>
      </c>
      <c r="D361" s="104" t="s">
        <v>22397</v>
      </c>
      <c r="E361" s="2">
        <v>0</v>
      </c>
      <c r="F361" s="2">
        <v>0</v>
      </c>
    </row>
    <row r="362" spans="1:6" x14ac:dyDescent="0.25">
      <c r="A362" s="104">
        <v>581446</v>
      </c>
      <c r="B362" s="104" t="s">
        <v>947</v>
      </c>
      <c r="C362" s="104" t="s">
        <v>10034</v>
      </c>
      <c r="D362" s="104" t="s">
        <v>10036</v>
      </c>
      <c r="E362" s="2">
        <v>14045</v>
      </c>
      <c r="F362" s="2">
        <v>14045</v>
      </c>
    </row>
    <row r="363" spans="1:6" x14ac:dyDescent="0.25">
      <c r="A363" s="104">
        <v>739504</v>
      </c>
      <c r="B363" s="104" t="s">
        <v>947</v>
      </c>
      <c r="C363" s="104" t="s">
        <v>13967</v>
      </c>
      <c r="D363" s="104" t="s">
        <v>21615</v>
      </c>
      <c r="E363" s="2">
        <v>7053</v>
      </c>
      <c r="F363" s="2">
        <v>7053</v>
      </c>
    </row>
    <row r="364" spans="1:6" x14ac:dyDescent="0.25">
      <c r="A364" s="104">
        <v>19994</v>
      </c>
      <c r="B364" s="104" t="s">
        <v>947</v>
      </c>
      <c r="C364" s="104" t="s">
        <v>11693</v>
      </c>
      <c r="D364" s="104" t="s">
        <v>11695</v>
      </c>
      <c r="E364" s="2">
        <v>18986</v>
      </c>
      <c r="F364" s="2">
        <v>18986</v>
      </c>
    </row>
    <row r="365" spans="1:6" x14ac:dyDescent="0.25">
      <c r="A365" s="104">
        <v>19995</v>
      </c>
      <c r="B365" s="104" t="s">
        <v>947</v>
      </c>
      <c r="C365" s="104" t="s">
        <v>1232</v>
      </c>
      <c r="D365" s="104" t="s">
        <v>1234</v>
      </c>
      <c r="E365" s="2">
        <v>587301</v>
      </c>
      <c r="F365" s="2">
        <v>587301</v>
      </c>
    </row>
    <row r="366" spans="1:6" x14ac:dyDescent="0.25">
      <c r="A366" s="104">
        <v>19997</v>
      </c>
      <c r="B366" s="104" t="s">
        <v>947</v>
      </c>
      <c r="C366" s="104" t="s">
        <v>9828</v>
      </c>
      <c r="D366" s="104" t="s">
        <v>9830</v>
      </c>
      <c r="E366" s="2">
        <v>10919</v>
      </c>
      <c r="F366" s="2">
        <v>10919</v>
      </c>
    </row>
    <row r="367" spans="1:6" x14ac:dyDescent="0.25">
      <c r="A367" s="104">
        <v>19999</v>
      </c>
      <c r="B367" s="104" t="s">
        <v>947</v>
      </c>
      <c r="C367" s="104" t="s">
        <v>5165</v>
      </c>
      <c r="D367" s="104" t="s">
        <v>5167</v>
      </c>
      <c r="E367" s="2">
        <v>94808</v>
      </c>
      <c r="F367" s="2">
        <v>94808</v>
      </c>
    </row>
    <row r="368" spans="1:6" x14ac:dyDescent="0.25">
      <c r="A368" s="104">
        <v>20001</v>
      </c>
      <c r="B368" s="104" t="s">
        <v>947</v>
      </c>
      <c r="C368" s="104" t="s">
        <v>3874</v>
      </c>
      <c r="D368" s="104" t="s">
        <v>3876</v>
      </c>
      <c r="E368" s="2">
        <v>189674</v>
      </c>
      <c r="F368" s="2">
        <v>189674</v>
      </c>
    </row>
    <row r="369" spans="1:6" x14ac:dyDescent="0.25">
      <c r="A369" s="104">
        <v>20002</v>
      </c>
      <c r="B369" s="104" t="s">
        <v>947</v>
      </c>
      <c r="C369" s="104" t="s">
        <v>11352</v>
      </c>
      <c r="D369" s="104" t="s">
        <v>11354</v>
      </c>
      <c r="E369" s="2">
        <v>8181</v>
      </c>
      <c r="F369" s="2">
        <v>8181</v>
      </c>
    </row>
    <row r="370" spans="1:6" x14ac:dyDescent="0.25">
      <c r="A370" s="104">
        <v>20003</v>
      </c>
      <c r="B370" s="104" t="s">
        <v>947</v>
      </c>
      <c r="C370" s="104" t="s">
        <v>5432</v>
      </c>
      <c r="D370" s="104" t="s">
        <v>5434</v>
      </c>
      <c r="E370" s="2">
        <v>109807</v>
      </c>
      <c r="F370" s="2">
        <v>109807</v>
      </c>
    </row>
    <row r="371" spans="1:6" x14ac:dyDescent="0.25">
      <c r="A371" s="104">
        <v>20006</v>
      </c>
      <c r="B371" s="104" t="s">
        <v>947</v>
      </c>
      <c r="C371" s="104" t="s">
        <v>9477</v>
      </c>
      <c r="D371" s="104" t="s">
        <v>9479</v>
      </c>
      <c r="E371" s="2">
        <v>34148</v>
      </c>
      <c r="F371" s="2">
        <v>34148</v>
      </c>
    </row>
    <row r="372" spans="1:6" x14ac:dyDescent="0.25">
      <c r="A372" s="104">
        <v>20008</v>
      </c>
      <c r="B372" s="104" t="s">
        <v>947</v>
      </c>
      <c r="C372" s="104" t="s">
        <v>6529</v>
      </c>
      <c r="D372" s="104" t="s">
        <v>6531</v>
      </c>
      <c r="E372" s="2">
        <v>49639</v>
      </c>
      <c r="F372" s="2">
        <v>49639</v>
      </c>
    </row>
    <row r="373" spans="1:6" x14ac:dyDescent="0.25">
      <c r="A373" s="104">
        <v>20015</v>
      </c>
      <c r="B373" s="104" t="s">
        <v>947</v>
      </c>
      <c r="C373" s="104" t="s">
        <v>5168</v>
      </c>
      <c r="D373" s="104" t="s">
        <v>5170</v>
      </c>
      <c r="E373" s="2">
        <v>0</v>
      </c>
      <c r="F373" s="2">
        <v>0</v>
      </c>
    </row>
    <row r="374" spans="1:6" x14ac:dyDescent="0.25">
      <c r="A374" s="104">
        <v>462041</v>
      </c>
      <c r="B374" s="104" t="s">
        <v>947</v>
      </c>
      <c r="C374" s="104" t="s">
        <v>12099</v>
      </c>
      <c r="D374" s="104" t="s">
        <v>12101</v>
      </c>
      <c r="E374" s="2">
        <v>8877</v>
      </c>
      <c r="F374" s="2">
        <v>8877</v>
      </c>
    </row>
    <row r="375" spans="1:6" x14ac:dyDescent="0.25">
      <c r="A375" s="104">
        <v>515441</v>
      </c>
      <c r="B375" s="104" t="s">
        <v>947</v>
      </c>
      <c r="C375" s="104" t="s">
        <v>11522</v>
      </c>
      <c r="D375" s="104" t="s">
        <v>11524</v>
      </c>
      <c r="E375" s="2">
        <v>0</v>
      </c>
      <c r="F375" s="2">
        <v>0</v>
      </c>
    </row>
    <row r="376" spans="1:6" x14ac:dyDescent="0.25">
      <c r="A376" s="104">
        <v>840312</v>
      </c>
      <c r="B376" s="104" t="s">
        <v>947</v>
      </c>
      <c r="C376" s="104" t="s">
        <v>22769</v>
      </c>
      <c r="D376" s="104" t="s">
        <v>22770</v>
      </c>
      <c r="E376" s="2">
        <v>4271</v>
      </c>
      <c r="F376" s="2">
        <v>4271</v>
      </c>
    </row>
    <row r="377" spans="1:6" x14ac:dyDescent="0.25">
      <c r="A377" s="104">
        <v>20021</v>
      </c>
      <c r="B377" s="104" t="s">
        <v>947</v>
      </c>
      <c r="C377" s="104" t="s">
        <v>1026</v>
      </c>
      <c r="D377" s="104" t="s">
        <v>1028</v>
      </c>
      <c r="E377" s="2">
        <v>1442403</v>
      </c>
      <c r="F377" s="2">
        <v>1442403</v>
      </c>
    </row>
    <row r="378" spans="1:6" x14ac:dyDescent="0.25">
      <c r="A378" s="104">
        <v>20022</v>
      </c>
      <c r="B378" s="104" t="s">
        <v>947</v>
      </c>
      <c r="C378" s="104" t="s">
        <v>4627</v>
      </c>
      <c r="D378" s="104" t="s">
        <v>4629</v>
      </c>
      <c r="E378" s="2">
        <v>91761</v>
      </c>
      <c r="F378" s="2">
        <v>91761</v>
      </c>
    </row>
    <row r="379" spans="1:6" x14ac:dyDescent="0.25">
      <c r="A379" s="104">
        <v>20024</v>
      </c>
      <c r="B379" s="104" t="s">
        <v>947</v>
      </c>
      <c r="C379" s="104" t="s">
        <v>22648</v>
      </c>
      <c r="D379" s="104" t="s">
        <v>22649</v>
      </c>
      <c r="E379" s="2">
        <v>2422</v>
      </c>
      <c r="F379" s="2">
        <v>2422</v>
      </c>
    </row>
    <row r="380" spans="1:6" x14ac:dyDescent="0.25">
      <c r="A380" s="104">
        <v>20025</v>
      </c>
      <c r="B380" s="104" t="s">
        <v>947</v>
      </c>
      <c r="C380" s="104" t="s">
        <v>1337</v>
      </c>
      <c r="D380" s="104" t="s">
        <v>1339</v>
      </c>
      <c r="E380" s="2">
        <v>699340</v>
      </c>
      <c r="F380" s="2">
        <v>699340</v>
      </c>
    </row>
    <row r="381" spans="1:6" x14ac:dyDescent="0.25">
      <c r="A381" s="104">
        <v>20026</v>
      </c>
      <c r="B381" s="104" t="s">
        <v>947</v>
      </c>
      <c r="C381" s="104" t="s">
        <v>8743</v>
      </c>
      <c r="D381" s="104" t="s">
        <v>8745</v>
      </c>
      <c r="E381" s="2">
        <v>51386</v>
      </c>
      <c r="F381" s="2">
        <v>51386</v>
      </c>
    </row>
    <row r="382" spans="1:6" x14ac:dyDescent="0.25">
      <c r="A382" s="104">
        <v>20029</v>
      </c>
      <c r="B382" s="104" t="s">
        <v>947</v>
      </c>
      <c r="C382" s="104" t="s">
        <v>14913</v>
      </c>
      <c r="D382" s="104" t="s">
        <v>21614</v>
      </c>
      <c r="E382" s="2">
        <v>2516</v>
      </c>
      <c r="F382" s="2">
        <v>2516</v>
      </c>
    </row>
    <row r="383" spans="1:6" x14ac:dyDescent="0.25">
      <c r="A383" s="104">
        <v>20031</v>
      </c>
      <c r="B383" s="104" t="s">
        <v>947</v>
      </c>
      <c r="C383" s="104" t="s">
        <v>9456</v>
      </c>
      <c r="D383" s="104" t="s">
        <v>9458</v>
      </c>
      <c r="E383" s="2">
        <v>24527</v>
      </c>
      <c r="F383" s="2">
        <v>24527</v>
      </c>
    </row>
    <row r="384" spans="1:6" x14ac:dyDescent="0.25">
      <c r="A384" s="104">
        <v>20036</v>
      </c>
      <c r="B384" s="104" t="s">
        <v>947</v>
      </c>
      <c r="C384" s="104" t="s">
        <v>1355</v>
      </c>
      <c r="D384" s="104" t="s">
        <v>1357</v>
      </c>
      <c r="E384" s="2">
        <v>501454</v>
      </c>
      <c r="F384" s="2">
        <v>501454</v>
      </c>
    </row>
    <row r="385" spans="1:6" x14ac:dyDescent="0.25">
      <c r="A385" s="104">
        <v>20044</v>
      </c>
      <c r="B385" s="104" t="s">
        <v>947</v>
      </c>
      <c r="C385" s="104" t="s">
        <v>18359</v>
      </c>
      <c r="D385" s="104" t="s">
        <v>21582</v>
      </c>
      <c r="E385" s="2">
        <v>1941</v>
      </c>
      <c r="F385" s="2">
        <v>1941</v>
      </c>
    </row>
    <row r="386" spans="1:6" x14ac:dyDescent="0.25">
      <c r="A386" s="104">
        <v>20045</v>
      </c>
      <c r="B386" s="104" t="s">
        <v>947</v>
      </c>
      <c r="C386" s="104" t="s">
        <v>7555</v>
      </c>
      <c r="D386" s="104" t="s">
        <v>21581</v>
      </c>
      <c r="E386" s="2">
        <v>48174</v>
      </c>
      <c r="F386" s="2">
        <v>48174</v>
      </c>
    </row>
    <row r="387" spans="1:6" x14ac:dyDescent="0.25">
      <c r="A387" s="104">
        <v>136768</v>
      </c>
      <c r="B387" s="104" t="s">
        <v>947</v>
      </c>
      <c r="C387" s="104" t="s">
        <v>16249</v>
      </c>
      <c r="D387" s="104" t="s">
        <v>16251</v>
      </c>
      <c r="E387" s="2">
        <v>2072</v>
      </c>
      <c r="F387" s="2">
        <v>2072</v>
      </c>
    </row>
    <row r="388" spans="1:6" x14ac:dyDescent="0.25">
      <c r="A388" s="104">
        <v>591130</v>
      </c>
      <c r="B388" s="104" t="s">
        <v>947</v>
      </c>
      <c r="C388" s="104" t="s">
        <v>6785</v>
      </c>
      <c r="D388" s="104" t="s">
        <v>6787</v>
      </c>
      <c r="E388" s="2">
        <v>74865</v>
      </c>
      <c r="F388" s="2">
        <v>74865</v>
      </c>
    </row>
    <row r="389" spans="1:6" x14ac:dyDescent="0.25">
      <c r="A389" s="104">
        <v>696637</v>
      </c>
      <c r="B389" s="104" t="s">
        <v>947</v>
      </c>
      <c r="C389" s="104" t="s">
        <v>10879</v>
      </c>
      <c r="D389" s="104" t="s">
        <v>10881</v>
      </c>
      <c r="E389" s="2">
        <v>18867</v>
      </c>
      <c r="F389" s="2">
        <v>18867</v>
      </c>
    </row>
    <row r="390" spans="1:6" x14ac:dyDescent="0.25">
      <c r="A390" s="104">
        <v>705036</v>
      </c>
      <c r="B390" s="104" t="s">
        <v>947</v>
      </c>
      <c r="C390" s="104" t="s">
        <v>15086</v>
      </c>
      <c r="D390" s="104" t="s">
        <v>21573</v>
      </c>
      <c r="E390" s="2">
        <v>4792</v>
      </c>
      <c r="F390" s="2">
        <v>4792</v>
      </c>
    </row>
    <row r="391" spans="1:6" x14ac:dyDescent="0.25">
      <c r="A391" s="104">
        <v>20950</v>
      </c>
      <c r="B391" s="104" t="s">
        <v>947</v>
      </c>
      <c r="C391" s="104" t="s">
        <v>14516</v>
      </c>
      <c r="D391" s="104" t="s">
        <v>14518</v>
      </c>
      <c r="E391" s="2">
        <v>5165</v>
      </c>
      <c r="F391" s="2">
        <v>5165</v>
      </c>
    </row>
    <row r="392" spans="1:6" x14ac:dyDescent="0.25">
      <c r="A392" s="104">
        <v>20053</v>
      </c>
      <c r="B392" s="104" t="s">
        <v>947</v>
      </c>
      <c r="C392" s="104" t="s">
        <v>3453</v>
      </c>
      <c r="D392" s="104" t="s">
        <v>3455</v>
      </c>
      <c r="E392" s="2">
        <v>192245</v>
      </c>
      <c r="F392" s="2">
        <v>192245</v>
      </c>
    </row>
    <row r="393" spans="1:6" x14ac:dyDescent="0.25">
      <c r="A393" s="104">
        <v>20055</v>
      </c>
      <c r="B393" s="104" t="s">
        <v>947</v>
      </c>
      <c r="C393" s="104" t="s">
        <v>1185</v>
      </c>
      <c r="D393" s="104" t="s">
        <v>1187</v>
      </c>
      <c r="E393" s="2">
        <v>853303</v>
      </c>
      <c r="F393" s="2">
        <v>853303</v>
      </c>
    </row>
    <row r="394" spans="1:6" x14ac:dyDescent="0.25">
      <c r="A394" s="104">
        <v>20057</v>
      </c>
      <c r="B394" s="104" t="s">
        <v>947</v>
      </c>
      <c r="C394" s="104" t="s">
        <v>7753</v>
      </c>
      <c r="D394" s="104" t="s">
        <v>7755</v>
      </c>
      <c r="E394" s="2">
        <v>69645</v>
      </c>
      <c r="F394" s="2">
        <v>69645</v>
      </c>
    </row>
    <row r="395" spans="1:6" x14ac:dyDescent="0.25">
      <c r="A395" s="104">
        <v>20062</v>
      </c>
      <c r="B395" s="104" t="s">
        <v>947</v>
      </c>
      <c r="C395" s="104" t="s">
        <v>1241</v>
      </c>
      <c r="D395" s="104" t="s">
        <v>1243</v>
      </c>
      <c r="E395" s="2">
        <v>540893</v>
      </c>
      <c r="F395" s="2">
        <v>540893</v>
      </c>
    </row>
    <row r="396" spans="1:6" x14ac:dyDescent="0.25">
      <c r="A396" s="104">
        <v>20065</v>
      </c>
      <c r="B396" s="104" t="s">
        <v>947</v>
      </c>
      <c r="C396" s="104" t="s">
        <v>4378</v>
      </c>
      <c r="D396" s="104" t="s">
        <v>4380</v>
      </c>
      <c r="E396" s="2">
        <v>130623</v>
      </c>
      <c r="F396" s="2">
        <v>130623</v>
      </c>
    </row>
    <row r="397" spans="1:6" x14ac:dyDescent="0.25">
      <c r="A397" s="104">
        <v>20067</v>
      </c>
      <c r="B397" s="104" t="s">
        <v>947</v>
      </c>
      <c r="C397" s="104" t="s">
        <v>3654</v>
      </c>
      <c r="D397" s="104" t="s">
        <v>3656</v>
      </c>
      <c r="E397" s="2">
        <v>110016</v>
      </c>
      <c r="F397" s="2">
        <v>110016</v>
      </c>
    </row>
    <row r="398" spans="1:6" x14ac:dyDescent="0.25">
      <c r="A398" s="104">
        <v>20068</v>
      </c>
      <c r="B398" s="104" t="s">
        <v>947</v>
      </c>
      <c r="C398" s="104" t="s">
        <v>9660</v>
      </c>
      <c r="D398" s="104" t="s">
        <v>9662</v>
      </c>
      <c r="E398" s="2">
        <v>28274</v>
      </c>
      <c r="F398" s="2">
        <v>28274</v>
      </c>
    </row>
    <row r="399" spans="1:6" x14ac:dyDescent="0.25">
      <c r="A399" s="104">
        <v>20070</v>
      </c>
      <c r="B399" s="104" t="s">
        <v>947</v>
      </c>
      <c r="C399" s="104" t="s">
        <v>5459</v>
      </c>
      <c r="D399" s="104" t="s">
        <v>5461</v>
      </c>
      <c r="E399" s="2">
        <v>72398</v>
      </c>
      <c r="F399" s="2">
        <v>72398</v>
      </c>
    </row>
    <row r="400" spans="1:6" x14ac:dyDescent="0.25">
      <c r="A400" s="104">
        <v>20071</v>
      </c>
      <c r="B400" s="104" t="s">
        <v>947</v>
      </c>
      <c r="C400" s="104" t="s">
        <v>3011</v>
      </c>
      <c r="D400" s="104" t="s">
        <v>3013</v>
      </c>
      <c r="E400" s="2">
        <v>202653</v>
      </c>
      <c r="F400" s="2">
        <v>202653</v>
      </c>
    </row>
    <row r="401" spans="1:6" x14ac:dyDescent="0.25">
      <c r="A401" s="104">
        <v>20072</v>
      </c>
      <c r="B401" s="104" t="s">
        <v>947</v>
      </c>
      <c r="C401" s="104" t="s">
        <v>7615</v>
      </c>
      <c r="D401" s="104" t="s">
        <v>7617</v>
      </c>
      <c r="E401" s="2">
        <v>44709</v>
      </c>
      <c r="F401" s="2">
        <v>44709</v>
      </c>
    </row>
    <row r="402" spans="1:6" x14ac:dyDescent="0.25">
      <c r="A402" s="104">
        <v>20074</v>
      </c>
      <c r="B402" s="104" t="s">
        <v>947</v>
      </c>
      <c r="C402" s="104" t="s">
        <v>1274</v>
      </c>
      <c r="D402" s="104" t="s">
        <v>1276</v>
      </c>
      <c r="E402" s="2">
        <v>549509</v>
      </c>
      <c r="F402" s="2">
        <v>549509</v>
      </c>
    </row>
    <row r="403" spans="1:6" x14ac:dyDescent="0.25">
      <c r="A403" s="104">
        <v>20075</v>
      </c>
      <c r="B403" s="104" t="s">
        <v>947</v>
      </c>
      <c r="C403" s="104" t="s">
        <v>22313</v>
      </c>
      <c r="D403" s="104" t="s">
        <v>22314</v>
      </c>
      <c r="E403" s="2">
        <v>21950</v>
      </c>
      <c r="F403" s="2">
        <v>21950</v>
      </c>
    </row>
    <row r="404" spans="1:6" x14ac:dyDescent="0.25">
      <c r="A404" s="104">
        <v>20076</v>
      </c>
      <c r="B404" s="104" t="s">
        <v>947</v>
      </c>
      <c r="C404" s="104" t="s">
        <v>11020</v>
      </c>
      <c r="D404" s="104" t="s">
        <v>11022</v>
      </c>
      <c r="E404" s="2">
        <v>15986</v>
      </c>
      <c r="F404" s="2">
        <v>15986</v>
      </c>
    </row>
    <row r="405" spans="1:6" x14ac:dyDescent="0.25">
      <c r="A405" s="104">
        <v>20079</v>
      </c>
      <c r="B405" s="104" t="s">
        <v>947</v>
      </c>
      <c r="C405" s="104" t="s">
        <v>1134</v>
      </c>
      <c r="D405" s="104" t="s">
        <v>1136</v>
      </c>
      <c r="E405" s="2">
        <v>602677</v>
      </c>
      <c r="F405" s="2">
        <v>602677</v>
      </c>
    </row>
    <row r="406" spans="1:6" x14ac:dyDescent="0.25">
      <c r="A406" s="104">
        <v>20082</v>
      </c>
      <c r="B406" s="104" t="s">
        <v>947</v>
      </c>
      <c r="C406" s="104" t="s">
        <v>1041</v>
      </c>
      <c r="D406" s="104" t="s">
        <v>1043</v>
      </c>
      <c r="E406" s="2">
        <v>746492</v>
      </c>
      <c r="F406" s="2">
        <v>746492</v>
      </c>
    </row>
    <row r="407" spans="1:6" x14ac:dyDescent="0.25">
      <c r="A407" s="104">
        <v>20083</v>
      </c>
      <c r="B407" s="104" t="s">
        <v>947</v>
      </c>
      <c r="C407" s="104" t="s">
        <v>1152</v>
      </c>
      <c r="D407" s="104" t="s">
        <v>1154</v>
      </c>
      <c r="E407" s="2">
        <v>904134</v>
      </c>
      <c r="F407" s="2">
        <v>904134</v>
      </c>
    </row>
    <row r="408" spans="1:6" x14ac:dyDescent="0.25">
      <c r="A408" s="104">
        <v>20084</v>
      </c>
      <c r="B408" s="104" t="s">
        <v>947</v>
      </c>
      <c r="C408" s="104" t="s">
        <v>10315</v>
      </c>
      <c r="D408" s="104" t="s">
        <v>10317</v>
      </c>
      <c r="E408" s="2">
        <v>24531</v>
      </c>
      <c r="F408" s="2">
        <v>24531</v>
      </c>
    </row>
    <row r="409" spans="1:6" x14ac:dyDescent="0.25">
      <c r="A409" s="104">
        <v>20087</v>
      </c>
      <c r="B409" s="104" t="s">
        <v>947</v>
      </c>
      <c r="C409" s="104" t="s">
        <v>1065</v>
      </c>
      <c r="D409" s="104" t="s">
        <v>1067</v>
      </c>
      <c r="E409" s="2">
        <v>978752</v>
      </c>
      <c r="F409" s="2">
        <v>978752</v>
      </c>
    </row>
    <row r="410" spans="1:6" x14ac:dyDescent="0.25">
      <c r="A410" s="104">
        <v>20089</v>
      </c>
      <c r="B410" s="104" t="s">
        <v>947</v>
      </c>
      <c r="C410" s="104" t="s">
        <v>8833</v>
      </c>
      <c r="D410" s="104" t="s">
        <v>8835</v>
      </c>
      <c r="E410" s="2">
        <v>24711</v>
      </c>
      <c r="F410" s="2">
        <v>24711</v>
      </c>
    </row>
    <row r="411" spans="1:6" x14ac:dyDescent="0.25">
      <c r="A411" s="104">
        <v>20091</v>
      </c>
      <c r="B411" s="104" t="s">
        <v>947</v>
      </c>
      <c r="C411" s="104" t="s">
        <v>1244</v>
      </c>
      <c r="D411" s="104" t="s">
        <v>1246</v>
      </c>
      <c r="E411" s="2">
        <v>550870</v>
      </c>
      <c r="F411" s="2">
        <v>550870</v>
      </c>
    </row>
    <row r="412" spans="1:6" x14ac:dyDescent="0.25">
      <c r="A412" s="104">
        <v>20093</v>
      </c>
      <c r="B412" s="104" t="s">
        <v>947</v>
      </c>
      <c r="C412" s="104" t="s">
        <v>3621</v>
      </c>
      <c r="D412" s="104" t="s">
        <v>3623</v>
      </c>
      <c r="E412" s="2">
        <v>191532</v>
      </c>
      <c r="F412" s="2">
        <v>191532</v>
      </c>
    </row>
    <row r="413" spans="1:6" x14ac:dyDescent="0.25">
      <c r="A413" s="104">
        <v>20094</v>
      </c>
      <c r="B413" s="104" t="s">
        <v>947</v>
      </c>
      <c r="C413" s="104" t="s">
        <v>2627</v>
      </c>
      <c r="D413" s="104" t="s">
        <v>2629</v>
      </c>
      <c r="E413" s="2">
        <v>406769</v>
      </c>
      <c r="F413" s="2">
        <v>406769</v>
      </c>
    </row>
    <row r="414" spans="1:6" x14ac:dyDescent="0.25">
      <c r="A414" s="104">
        <v>20096</v>
      </c>
      <c r="B414" s="104" t="s">
        <v>947</v>
      </c>
      <c r="C414" s="104" t="s">
        <v>1457</v>
      </c>
      <c r="D414" s="104" t="s">
        <v>1459</v>
      </c>
      <c r="E414" s="2">
        <v>467417</v>
      </c>
      <c r="F414" s="2">
        <v>467417</v>
      </c>
    </row>
    <row r="415" spans="1:6" x14ac:dyDescent="0.25">
      <c r="A415" s="104">
        <v>20097</v>
      </c>
      <c r="B415" s="104" t="s">
        <v>947</v>
      </c>
      <c r="C415" s="104" t="s">
        <v>1403</v>
      </c>
      <c r="D415" s="104" t="s">
        <v>1405</v>
      </c>
      <c r="E415" s="2">
        <v>419922</v>
      </c>
      <c r="F415" s="2">
        <v>419922</v>
      </c>
    </row>
    <row r="416" spans="1:6" x14ac:dyDescent="0.25">
      <c r="A416" s="104">
        <v>20105</v>
      </c>
      <c r="B416" s="104" t="s">
        <v>947</v>
      </c>
      <c r="C416" s="104" t="s">
        <v>8785</v>
      </c>
      <c r="D416" s="104" t="s">
        <v>8787</v>
      </c>
      <c r="E416" s="2">
        <v>52293</v>
      </c>
      <c r="F416" s="2">
        <v>52293</v>
      </c>
    </row>
    <row r="417" spans="1:6" x14ac:dyDescent="0.25">
      <c r="A417" s="104">
        <v>20106</v>
      </c>
      <c r="B417" s="104" t="s">
        <v>947</v>
      </c>
      <c r="C417" s="104" t="s">
        <v>16041</v>
      </c>
      <c r="D417" s="104" t="s">
        <v>16043</v>
      </c>
      <c r="E417" s="2">
        <v>3233</v>
      </c>
      <c r="F417" s="2">
        <v>3233</v>
      </c>
    </row>
    <row r="418" spans="1:6" x14ac:dyDescent="0.25">
      <c r="A418" s="104">
        <v>20107</v>
      </c>
      <c r="B418" s="104" t="s">
        <v>947</v>
      </c>
      <c r="C418" s="104" t="s">
        <v>1197</v>
      </c>
      <c r="D418" s="104" t="s">
        <v>1199</v>
      </c>
      <c r="E418" s="2">
        <v>709056</v>
      </c>
      <c r="F418" s="2">
        <v>709056</v>
      </c>
    </row>
    <row r="419" spans="1:6" x14ac:dyDescent="0.25">
      <c r="A419" s="104">
        <v>20109</v>
      </c>
      <c r="B419" s="104" t="s">
        <v>947</v>
      </c>
      <c r="C419" s="104" t="s">
        <v>4898</v>
      </c>
      <c r="D419" s="104" t="s">
        <v>4900</v>
      </c>
      <c r="E419" s="2">
        <v>71711</v>
      </c>
      <c r="F419" s="2">
        <v>71711</v>
      </c>
    </row>
    <row r="420" spans="1:6" x14ac:dyDescent="0.25">
      <c r="A420" s="104">
        <v>20114</v>
      </c>
      <c r="B420" s="104" t="s">
        <v>947</v>
      </c>
      <c r="C420" s="104" t="s">
        <v>5558</v>
      </c>
      <c r="D420" s="104" t="s">
        <v>5560</v>
      </c>
      <c r="E420" s="2">
        <v>66950</v>
      </c>
      <c r="F420" s="2">
        <v>66950</v>
      </c>
    </row>
    <row r="421" spans="1:6" x14ac:dyDescent="0.25">
      <c r="A421" s="104">
        <v>20117</v>
      </c>
      <c r="B421" s="104" t="s">
        <v>947</v>
      </c>
      <c r="C421" s="104" t="s">
        <v>2726</v>
      </c>
      <c r="D421" s="104" t="s">
        <v>2728</v>
      </c>
      <c r="E421" s="2">
        <v>248774</v>
      </c>
      <c r="F421" s="2">
        <v>248774</v>
      </c>
    </row>
    <row r="422" spans="1:6" x14ac:dyDescent="0.25">
      <c r="A422" s="104">
        <v>20118</v>
      </c>
      <c r="B422" s="104" t="s">
        <v>947</v>
      </c>
      <c r="C422" s="104" t="s">
        <v>4351</v>
      </c>
      <c r="D422" s="104" t="s">
        <v>4353</v>
      </c>
      <c r="E422" s="2">
        <v>188881</v>
      </c>
      <c r="F422" s="2">
        <v>188881</v>
      </c>
    </row>
    <row r="423" spans="1:6" x14ac:dyDescent="0.25">
      <c r="A423" s="104">
        <v>20122</v>
      </c>
      <c r="B423" s="104" t="s">
        <v>947</v>
      </c>
      <c r="C423" s="104" t="s">
        <v>9923</v>
      </c>
      <c r="D423" s="104" t="s">
        <v>21618</v>
      </c>
      <c r="E423" s="2">
        <v>18427</v>
      </c>
      <c r="F423" s="2">
        <v>18427</v>
      </c>
    </row>
    <row r="424" spans="1:6" x14ac:dyDescent="0.25">
      <c r="A424" s="104">
        <v>20123</v>
      </c>
      <c r="B424" s="104" t="s">
        <v>947</v>
      </c>
      <c r="C424" s="104" t="s">
        <v>3318</v>
      </c>
      <c r="D424" s="104" t="s">
        <v>3320</v>
      </c>
      <c r="E424" s="2">
        <v>158429</v>
      </c>
      <c r="F424" s="2">
        <v>158429</v>
      </c>
    </row>
    <row r="425" spans="1:6" x14ac:dyDescent="0.25">
      <c r="A425" s="104">
        <v>20128</v>
      </c>
      <c r="B425" s="104" t="s">
        <v>947</v>
      </c>
      <c r="C425" s="104" t="s">
        <v>15026</v>
      </c>
      <c r="D425" s="104" t="s">
        <v>15028</v>
      </c>
      <c r="E425" s="2">
        <v>7330</v>
      </c>
      <c r="F425" s="2">
        <v>7330</v>
      </c>
    </row>
    <row r="426" spans="1:6" x14ac:dyDescent="0.25">
      <c r="A426" s="104">
        <v>20132</v>
      </c>
      <c r="B426" s="104" t="s">
        <v>947</v>
      </c>
      <c r="C426" s="104" t="s">
        <v>1451</v>
      </c>
      <c r="D426" s="104" t="s">
        <v>1453</v>
      </c>
      <c r="E426" s="2">
        <v>594038</v>
      </c>
      <c r="F426" s="2">
        <v>594038</v>
      </c>
    </row>
    <row r="427" spans="1:6" x14ac:dyDescent="0.25">
      <c r="A427" s="104">
        <v>20133</v>
      </c>
      <c r="B427" s="104" t="s">
        <v>947</v>
      </c>
      <c r="C427" s="104" t="s">
        <v>2993</v>
      </c>
      <c r="D427" s="104" t="s">
        <v>2995</v>
      </c>
      <c r="E427" s="2">
        <v>187000</v>
      </c>
      <c r="F427" s="2">
        <v>187000</v>
      </c>
    </row>
    <row r="428" spans="1:6" x14ac:dyDescent="0.25">
      <c r="A428" s="104">
        <v>20134</v>
      </c>
      <c r="B428" s="104" t="s">
        <v>947</v>
      </c>
      <c r="C428" s="104" t="s">
        <v>13471</v>
      </c>
      <c r="D428" s="104" t="s">
        <v>13473</v>
      </c>
      <c r="E428" s="2">
        <v>31920</v>
      </c>
      <c r="F428" s="2">
        <v>31920</v>
      </c>
    </row>
    <row r="429" spans="1:6" x14ac:dyDescent="0.25">
      <c r="A429" s="104">
        <v>20136</v>
      </c>
      <c r="B429" s="104" t="s">
        <v>947</v>
      </c>
      <c r="C429" s="104" t="s">
        <v>12363</v>
      </c>
      <c r="D429" s="104" t="s">
        <v>12365</v>
      </c>
      <c r="E429" s="2">
        <v>1329</v>
      </c>
      <c r="F429" s="2">
        <v>1329</v>
      </c>
    </row>
    <row r="430" spans="1:6" x14ac:dyDescent="0.25">
      <c r="A430" s="104">
        <v>20137</v>
      </c>
      <c r="B430" s="104" t="s">
        <v>947</v>
      </c>
      <c r="C430" s="104" t="s">
        <v>1397</v>
      </c>
      <c r="D430" s="104" t="s">
        <v>1399</v>
      </c>
      <c r="E430" s="2">
        <v>516645</v>
      </c>
      <c r="F430" s="2">
        <v>516645</v>
      </c>
    </row>
    <row r="431" spans="1:6" x14ac:dyDescent="0.25">
      <c r="A431" s="104">
        <v>20138</v>
      </c>
      <c r="B431" s="104" t="s">
        <v>947</v>
      </c>
      <c r="C431" s="104" t="s">
        <v>1520</v>
      </c>
      <c r="D431" s="104" t="s">
        <v>1522</v>
      </c>
      <c r="E431" s="2">
        <v>382857</v>
      </c>
      <c r="F431" s="2">
        <v>382857</v>
      </c>
    </row>
    <row r="432" spans="1:6" x14ac:dyDescent="0.25">
      <c r="A432" s="104">
        <v>20139</v>
      </c>
      <c r="B432" s="104" t="s">
        <v>947</v>
      </c>
      <c r="C432" s="104" t="s">
        <v>4330</v>
      </c>
      <c r="D432" s="104" t="s">
        <v>4332</v>
      </c>
      <c r="E432" s="2">
        <v>143532</v>
      </c>
      <c r="F432" s="2">
        <v>143532</v>
      </c>
    </row>
    <row r="433" spans="1:6" x14ac:dyDescent="0.25">
      <c r="A433" s="104">
        <v>20140</v>
      </c>
      <c r="B433" s="104" t="s">
        <v>947</v>
      </c>
      <c r="C433" s="104" t="s">
        <v>15897</v>
      </c>
      <c r="D433" s="104" t="s">
        <v>21612</v>
      </c>
      <c r="E433" s="2">
        <v>0</v>
      </c>
      <c r="F433" s="2">
        <v>0</v>
      </c>
    </row>
    <row r="434" spans="1:6" x14ac:dyDescent="0.25">
      <c r="A434" s="104">
        <v>20141</v>
      </c>
      <c r="B434" s="104" t="s">
        <v>947</v>
      </c>
      <c r="C434" s="104" t="s">
        <v>1493</v>
      </c>
      <c r="D434" s="104" t="s">
        <v>1495</v>
      </c>
      <c r="E434" s="2">
        <v>449037</v>
      </c>
      <c r="F434" s="2">
        <v>449037</v>
      </c>
    </row>
    <row r="435" spans="1:6" x14ac:dyDescent="0.25">
      <c r="A435" s="104">
        <v>20142</v>
      </c>
      <c r="B435" s="104" t="s">
        <v>947</v>
      </c>
      <c r="C435" s="104" t="s">
        <v>7390</v>
      </c>
      <c r="D435" s="104" t="s">
        <v>7392</v>
      </c>
      <c r="E435" s="2">
        <v>81770</v>
      </c>
      <c r="F435" s="2">
        <v>81770</v>
      </c>
    </row>
    <row r="436" spans="1:6" x14ac:dyDescent="0.25">
      <c r="A436" s="104">
        <v>20143</v>
      </c>
      <c r="B436" s="104" t="s">
        <v>947</v>
      </c>
      <c r="C436" s="104" t="s">
        <v>2348</v>
      </c>
      <c r="D436" s="104" t="s">
        <v>2350</v>
      </c>
      <c r="E436" s="2">
        <v>289119</v>
      </c>
      <c r="F436" s="2">
        <v>289119</v>
      </c>
    </row>
    <row r="437" spans="1:6" x14ac:dyDescent="0.25">
      <c r="A437" s="104">
        <v>20144</v>
      </c>
      <c r="B437" s="104" t="s">
        <v>947</v>
      </c>
      <c r="C437" s="104" t="s">
        <v>2774</v>
      </c>
      <c r="D437" s="104" t="s">
        <v>2776</v>
      </c>
      <c r="E437" s="2">
        <v>243466</v>
      </c>
      <c r="F437" s="2">
        <v>243466</v>
      </c>
    </row>
    <row r="438" spans="1:6" x14ac:dyDescent="0.25">
      <c r="A438" s="104">
        <v>20146</v>
      </c>
      <c r="B438" s="104" t="s">
        <v>947</v>
      </c>
      <c r="C438" s="104" t="s">
        <v>7663</v>
      </c>
      <c r="D438" s="104" t="s">
        <v>7665</v>
      </c>
      <c r="E438" s="2">
        <v>56928</v>
      </c>
      <c r="F438" s="2">
        <v>56928</v>
      </c>
    </row>
    <row r="439" spans="1:6" x14ac:dyDescent="0.25">
      <c r="A439" s="104">
        <v>20147</v>
      </c>
      <c r="B439" s="104" t="s">
        <v>947</v>
      </c>
      <c r="C439" s="104" t="s">
        <v>1137</v>
      </c>
      <c r="D439" s="104" t="s">
        <v>19042</v>
      </c>
      <c r="E439" s="2">
        <v>829286</v>
      </c>
      <c r="F439" s="2">
        <v>829286</v>
      </c>
    </row>
    <row r="440" spans="1:6" x14ac:dyDescent="0.25">
      <c r="A440" s="104">
        <v>20153</v>
      </c>
      <c r="B440" s="104" t="s">
        <v>947</v>
      </c>
      <c r="C440" s="104" t="s">
        <v>9129</v>
      </c>
      <c r="D440" s="104" t="s">
        <v>9131</v>
      </c>
      <c r="E440" s="2">
        <v>31154</v>
      </c>
      <c r="F440" s="2">
        <v>31154</v>
      </c>
    </row>
    <row r="441" spans="1:6" x14ac:dyDescent="0.25">
      <c r="A441" s="104">
        <v>20154</v>
      </c>
      <c r="B441" s="104" t="s">
        <v>947</v>
      </c>
      <c r="C441" s="104" t="s">
        <v>8368</v>
      </c>
      <c r="D441" s="104" t="s">
        <v>8370</v>
      </c>
      <c r="E441" s="2">
        <v>39230</v>
      </c>
      <c r="F441" s="2">
        <v>39230</v>
      </c>
    </row>
    <row r="442" spans="1:6" x14ac:dyDescent="0.25">
      <c r="A442" s="104">
        <v>20156</v>
      </c>
      <c r="B442" s="104" t="s">
        <v>947</v>
      </c>
      <c r="C442" s="104" t="s">
        <v>8503</v>
      </c>
      <c r="D442" s="104" t="s">
        <v>8505</v>
      </c>
      <c r="E442" s="2">
        <v>54543</v>
      </c>
      <c r="F442" s="2">
        <v>54543</v>
      </c>
    </row>
    <row r="443" spans="1:6" x14ac:dyDescent="0.25">
      <c r="A443" s="104">
        <v>20160</v>
      </c>
      <c r="B443" s="104" t="s">
        <v>947</v>
      </c>
      <c r="C443" s="104" t="s">
        <v>4033</v>
      </c>
      <c r="D443" s="104" t="s">
        <v>4035</v>
      </c>
      <c r="E443" s="2">
        <v>0</v>
      </c>
      <c r="F443" s="2">
        <v>0</v>
      </c>
    </row>
    <row r="444" spans="1:6" x14ac:dyDescent="0.25">
      <c r="A444" s="104">
        <v>20169</v>
      </c>
      <c r="B444" s="104" t="s">
        <v>947</v>
      </c>
      <c r="C444" s="104" t="s">
        <v>21584</v>
      </c>
      <c r="D444" s="104" t="s">
        <v>21585</v>
      </c>
      <c r="E444" s="2">
        <v>777</v>
      </c>
      <c r="F444" s="2">
        <v>777</v>
      </c>
    </row>
    <row r="445" spans="1:6" x14ac:dyDescent="0.25">
      <c r="A445" s="104">
        <v>20173</v>
      </c>
      <c r="B445" s="104" t="s">
        <v>947</v>
      </c>
      <c r="C445" s="104" t="s">
        <v>2708</v>
      </c>
      <c r="D445" s="104" t="s">
        <v>2710</v>
      </c>
      <c r="E445" s="2">
        <v>248560</v>
      </c>
      <c r="F445" s="2">
        <v>248560</v>
      </c>
    </row>
    <row r="446" spans="1:6" x14ac:dyDescent="0.25">
      <c r="A446" s="104">
        <v>92837</v>
      </c>
      <c r="B446" s="104" t="s">
        <v>947</v>
      </c>
      <c r="C446" s="104" t="s">
        <v>6986</v>
      </c>
      <c r="D446" s="104" t="s">
        <v>6988</v>
      </c>
      <c r="E446" s="2">
        <v>60982</v>
      </c>
      <c r="F446" s="2">
        <v>60982</v>
      </c>
    </row>
    <row r="447" spans="1:6" x14ac:dyDescent="0.25">
      <c r="A447" s="104">
        <v>113533</v>
      </c>
      <c r="B447" s="104" t="s">
        <v>947</v>
      </c>
      <c r="C447" s="104" t="s">
        <v>981</v>
      </c>
      <c r="D447" s="104" t="s">
        <v>983</v>
      </c>
      <c r="E447" s="2">
        <v>863109</v>
      </c>
      <c r="F447" s="2">
        <v>863109</v>
      </c>
    </row>
    <row r="448" spans="1:6" x14ac:dyDescent="0.25">
      <c r="A448" s="104">
        <v>142110</v>
      </c>
      <c r="B448" s="104" t="s">
        <v>947</v>
      </c>
      <c r="C448" s="104" t="s">
        <v>7369</v>
      </c>
      <c r="D448" s="104" t="s">
        <v>7371</v>
      </c>
      <c r="E448" s="2">
        <v>31072</v>
      </c>
      <c r="F448" s="2">
        <v>31072</v>
      </c>
    </row>
    <row r="449" spans="1:6" x14ac:dyDescent="0.25">
      <c r="A449" s="104">
        <v>187835</v>
      </c>
      <c r="B449" s="104" t="s">
        <v>947</v>
      </c>
      <c r="C449" s="104" t="s">
        <v>1997</v>
      </c>
      <c r="D449" s="104" t="s">
        <v>1999</v>
      </c>
      <c r="E449" s="2">
        <v>208757</v>
      </c>
      <c r="F449" s="2">
        <v>208757</v>
      </c>
    </row>
    <row r="450" spans="1:6" x14ac:dyDescent="0.25">
      <c r="A450" s="104">
        <v>189794</v>
      </c>
      <c r="B450" s="104" t="s">
        <v>947</v>
      </c>
      <c r="C450" s="104" t="s">
        <v>1625</v>
      </c>
      <c r="D450" s="104" t="s">
        <v>1627</v>
      </c>
      <c r="E450" s="2">
        <v>347666</v>
      </c>
      <c r="F450" s="2">
        <v>347666</v>
      </c>
    </row>
    <row r="451" spans="1:6" x14ac:dyDescent="0.25">
      <c r="A451" s="104">
        <v>204451</v>
      </c>
      <c r="B451" s="104" t="s">
        <v>947</v>
      </c>
      <c r="C451" s="104" t="s">
        <v>15124</v>
      </c>
      <c r="D451" s="104" t="s">
        <v>15126</v>
      </c>
      <c r="E451" s="2">
        <v>4667</v>
      </c>
      <c r="F451" s="2">
        <v>4667</v>
      </c>
    </row>
    <row r="452" spans="1:6" x14ac:dyDescent="0.25">
      <c r="A452" s="104">
        <v>442182</v>
      </c>
      <c r="B452" s="104" t="s">
        <v>947</v>
      </c>
      <c r="C452" s="104" t="s">
        <v>3055</v>
      </c>
      <c r="D452" s="104" t="s">
        <v>3056</v>
      </c>
      <c r="E452" s="2">
        <v>104024</v>
      </c>
      <c r="F452" s="2">
        <v>104024</v>
      </c>
    </row>
    <row r="453" spans="1:6" x14ac:dyDescent="0.25">
      <c r="A453" s="104">
        <v>457226</v>
      </c>
      <c r="B453" s="104" t="s">
        <v>947</v>
      </c>
      <c r="C453" s="104" t="s">
        <v>1092</v>
      </c>
      <c r="D453" s="104" t="s">
        <v>1094</v>
      </c>
      <c r="E453" s="2">
        <v>1018939</v>
      </c>
      <c r="F453" s="2">
        <v>1018939</v>
      </c>
    </row>
    <row r="454" spans="1:6" x14ac:dyDescent="0.25">
      <c r="A454" s="104">
        <v>475030</v>
      </c>
      <c r="B454" s="104" t="s">
        <v>947</v>
      </c>
      <c r="C454" s="104" t="s">
        <v>13414</v>
      </c>
      <c r="D454" s="104" t="s">
        <v>13416</v>
      </c>
      <c r="E454" s="2">
        <v>5238</v>
      </c>
      <c r="F454" s="2">
        <v>5238</v>
      </c>
    </row>
    <row r="455" spans="1:6" x14ac:dyDescent="0.25">
      <c r="A455" s="104">
        <v>553851</v>
      </c>
      <c r="B455" s="104" t="s">
        <v>947</v>
      </c>
      <c r="C455" s="104" t="s">
        <v>14871</v>
      </c>
      <c r="D455" s="104" t="s">
        <v>14873</v>
      </c>
      <c r="E455" s="2">
        <v>14793</v>
      </c>
      <c r="F455" s="2">
        <v>14793</v>
      </c>
    </row>
    <row r="456" spans="1:6" x14ac:dyDescent="0.25">
      <c r="A456" s="104">
        <v>581779</v>
      </c>
      <c r="B456" s="104" t="s">
        <v>947</v>
      </c>
      <c r="C456" s="104" t="s">
        <v>5402</v>
      </c>
      <c r="D456" s="104" t="s">
        <v>5404</v>
      </c>
      <c r="E456" s="2">
        <v>161395</v>
      </c>
      <c r="F456" s="2">
        <v>161395</v>
      </c>
    </row>
    <row r="457" spans="1:6" x14ac:dyDescent="0.25">
      <c r="A457" s="104">
        <v>602115</v>
      </c>
      <c r="B457" s="104" t="s">
        <v>947</v>
      </c>
      <c r="C457" s="104" t="s">
        <v>7831</v>
      </c>
      <c r="D457" s="104" t="s">
        <v>7833</v>
      </c>
      <c r="E457" s="2">
        <v>58323</v>
      </c>
      <c r="F457" s="2">
        <v>58323</v>
      </c>
    </row>
    <row r="458" spans="1:6" x14ac:dyDescent="0.25">
      <c r="A458" s="104">
        <v>619663</v>
      </c>
      <c r="B458" s="104" t="s">
        <v>947</v>
      </c>
      <c r="C458" s="104" t="s">
        <v>7897</v>
      </c>
      <c r="D458" s="104" t="s">
        <v>7899</v>
      </c>
      <c r="E458" s="2">
        <v>81920</v>
      </c>
      <c r="F458" s="2">
        <v>81920</v>
      </c>
    </row>
    <row r="459" spans="1:6" x14ac:dyDescent="0.25">
      <c r="A459" s="104">
        <v>683964</v>
      </c>
      <c r="B459" s="104" t="s">
        <v>947</v>
      </c>
      <c r="C459" s="104" t="s">
        <v>9273</v>
      </c>
      <c r="D459" s="104" t="s">
        <v>9275</v>
      </c>
      <c r="E459" s="2">
        <v>25232</v>
      </c>
      <c r="F459" s="2">
        <v>25232</v>
      </c>
    </row>
    <row r="460" spans="1:6" x14ac:dyDescent="0.25">
      <c r="A460" s="104">
        <v>694933</v>
      </c>
      <c r="B460" s="104" t="s">
        <v>947</v>
      </c>
      <c r="C460" s="104" t="s">
        <v>10471</v>
      </c>
      <c r="D460" s="104" t="s">
        <v>10473</v>
      </c>
      <c r="E460" s="2">
        <v>27333</v>
      </c>
      <c r="F460" s="2">
        <v>27333</v>
      </c>
    </row>
    <row r="461" spans="1:6" x14ac:dyDescent="0.25">
      <c r="A461" s="104">
        <v>702754</v>
      </c>
      <c r="B461" s="104" t="s">
        <v>947</v>
      </c>
      <c r="C461" s="104" t="s">
        <v>3660</v>
      </c>
      <c r="D461" s="104" t="s">
        <v>3662</v>
      </c>
      <c r="E461" s="2">
        <v>153167</v>
      </c>
      <c r="F461" s="2">
        <v>153167</v>
      </c>
    </row>
    <row r="462" spans="1:6" x14ac:dyDescent="0.25">
      <c r="A462" s="104">
        <v>708145</v>
      </c>
      <c r="B462" s="104" t="s">
        <v>947</v>
      </c>
      <c r="C462" s="104" t="s">
        <v>8470</v>
      </c>
      <c r="D462" s="104" t="s">
        <v>21564</v>
      </c>
      <c r="E462" s="2">
        <v>24933</v>
      </c>
      <c r="F462" s="2">
        <v>24933</v>
      </c>
    </row>
    <row r="463" spans="1:6" x14ac:dyDescent="0.25">
      <c r="A463" s="104">
        <v>711053</v>
      </c>
      <c r="B463" s="104" t="s">
        <v>947</v>
      </c>
      <c r="C463" s="104" t="s">
        <v>21574</v>
      </c>
      <c r="D463" s="104" t="s">
        <v>21575</v>
      </c>
      <c r="E463" s="2">
        <v>66918</v>
      </c>
      <c r="F463" s="2">
        <v>66918</v>
      </c>
    </row>
    <row r="464" spans="1:6" x14ac:dyDescent="0.25">
      <c r="A464" s="104">
        <v>21220</v>
      </c>
      <c r="B464" s="104" t="s">
        <v>947</v>
      </c>
      <c r="C464" s="104" t="s">
        <v>8557</v>
      </c>
      <c r="D464" s="104" t="s">
        <v>8559</v>
      </c>
      <c r="E464" s="2">
        <v>24547</v>
      </c>
      <c r="F464" s="2">
        <v>24547</v>
      </c>
    </row>
    <row r="465" spans="1:6" x14ac:dyDescent="0.25">
      <c r="A465" s="104">
        <v>782328</v>
      </c>
      <c r="B465" s="104" t="s">
        <v>947</v>
      </c>
      <c r="C465" s="104" t="s">
        <v>11277</v>
      </c>
      <c r="D465" s="104" t="s">
        <v>11279</v>
      </c>
      <c r="E465" s="2">
        <v>53251</v>
      </c>
      <c r="F465" s="2">
        <v>53251</v>
      </c>
    </row>
    <row r="466" spans="1:6" x14ac:dyDescent="0.25">
      <c r="A466" s="104">
        <v>830266</v>
      </c>
      <c r="B466" s="104" t="s">
        <v>947</v>
      </c>
      <c r="C466" s="104" t="s">
        <v>21605</v>
      </c>
      <c r="D466" s="104" t="s">
        <v>21606</v>
      </c>
      <c r="E466" s="2">
        <v>41862</v>
      </c>
      <c r="F466" s="2">
        <v>41862</v>
      </c>
    </row>
    <row r="467" spans="1:6" x14ac:dyDescent="0.25">
      <c r="A467" s="104">
        <v>220031</v>
      </c>
      <c r="B467" s="104" t="s">
        <v>947</v>
      </c>
      <c r="C467" s="104" t="s">
        <v>22710</v>
      </c>
      <c r="D467" s="104" t="s">
        <v>12584</v>
      </c>
      <c r="E467" s="2">
        <v>9858</v>
      </c>
      <c r="F467" s="2">
        <v>9858</v>
      </c>
    </row>
    <row r="468" spans="1:6" x14ac:dyDescent="0.25">
      <c r="A468" s="104">
        <v>20199</v>
      </c>
      <c r="B468" s="104" t="s">
        <v>947</v>
      </c>
      <c r="C468" s="104" t="s">
        <v>10234</v>
      </c>
      <c r="D468" s="104" t="s">
        <v>10236</v>
      </c>
      <c r="E468" s="2">
        <v>23938</v>
      </c>
      <c r="F468" s="2">
        <v>23938</v>
      </c>
    </row>
    <row r="469" spans="1:6" x14ac:dyDescent="0.25">
      <c r="A469" s="104">
        <v>20200</v>
      </c>
      <c r="B469" s="104" t="s">
        <v>947</v>
      </c>
      <c r="C469" s="104" t="s">
        <v>3820</v>
      </c>
      <c r="D469" s="104" t="s">
        <v>3822</v>
      </c>
      <c r="E469" s="2">
        <v>140198</v>
      </c>
      <c r="F469" s="2">
        <v>140198</v>
      </c>
    </row>
    <row r="470" spans="1:6" x14ac:dyDescent="0.25">
      <c r="A470" s="104">
        <v>20203</v>
      </c>
      <c r="B470" s="104" t="s">
        <v>947</v>
      </c>
      <c r="C470" s="104" t="s">
        <v>5720</v>
      </c>
      <c r="D470" s="104" t="s">
        <v>5722</v>
      </c>
      <c r="E470" s="2">
        <v>60867</v>
      </c>
      <c r="F470" s="2">
        <v>60867</v>
      </c>
    </row>
    <row r="471" spans="1:6" x14ac:dyDescent="0.25">
      <c r="A471" s="104">
        <v>20204</v>
      </c>
      <c r="B471" s="104" t="s">
        <v>947</v>
      </c>
      <c r="C471" s="104" t="s">
        <v>11627</v>
      </c>
      <c r="D471" s="104" t="s">
        <v>11629</v>
      </c>
      <c r="E471" s="2">
        <v>11151</v>
      </c>
      <c r="F471" s="2">
        <v>11151</v>
      </c>
    </row>
    <row r="472" spans="1:6" x14ac:dyDescent="0.25">
      <c r="A472" s="104">
        <v>20205</v>
      </c>
      <c r="B472" s="104" t="s">
        <v>947</v>
      </c>
      <c r="C472" s="104" t="s">
        <v>9369</v>
      </c>
      <c r="D472" s="104" t="s">
        <v>9371</v>
      </c>
      <c r="E472" s="2">
        <v>25089</v>
      </c>
      <c r="F472" s="2">
        <v>25089</v>
      </c>
    </row>
    <row r="473" spans="1:6" x14ac:dyDescent="0.25">
      <c r="A473" s="104">
        <v>20206</v>
      </c>
      <c r="B473" s="104" t="s">
        <v>947</v>
      </c>
      <c r="C473" s="104" t="s">
        <v>7651</v>
      </c>
      <c r="D473" s="104" t="s">
        <v>7653</v>
      </c>
      <c r="E473" s="2">
        <v>34791</v>
      </c>
      <c r="F473" s="2">
        <v>34791</v>
      </c>
    </row>
    <row r="474" spans="1:6" x14ac:dyDescent="0.25">
      <c r="A474" s="104">
        <v>20207</v>
      </c>
      <c r="B474" s="104" t="s">
        <v>947</v>
      </c>
      <c r="C474" s="104" t="s">
        <v>3913</v>
      </c>
      <c r="D474" s="104" t="s">
        <v>21558</v>
      </c>
      <c r="E474" s="2">
        <v>130982</v>
      </c>
      <c r="F474" s="2">
        <v>130982</v>
      </c>
    </row>
    <row r="475" spans="1:6" x14ac:dyDescent="0.25">
      <c r="A475" s="104">
        <v>20208</v>
      </c>
      <c r="B475" s="104" t="s">
        <v>947</v>
      </c>
      <c r="C475" s="104" t="s">
        <v>13379</v>
      </c>
      <c r="D475" s="104" t="s">
        <v>13381</v>
      </c>
      <c r="E475" s="2">
        <v>33365</v>
      </c>
      <c r="F475" s="2">
        <v>33365</v>
      </c>
    </row>
    <row r="476" spans="1:6" x14ac:dyDescent="0.25">
      <c r="A476" s="104">
        <v>20210</v>
      </c>
      <c r="B476" s="104" t="s">
        <v>947</v>
      </c>
      <c r="C476" s="104" t="s">
        <v>2837</v>
      </c>
      <c r="D476" s="104" t="s">
        <v>2839</v>
      </c>
      <c r="E476" s="2">
        <v>212466</v>
      </c>
      <c r="F476" s="2">
        <v>212466</v>
      </c>
    </row>
    <row r="477" spans="1:6" x14ac:dyDescent="0.25">
      <c r="A477" s="104">
        <v>20211</v>
      </c>
      <c r="B477" s="104" t="s">
        <v>947</v>
      </c>
      <c r="C477" s="104" t="s">
        <v>1062</v>
      </c>
      <c r="D477" s="104" t="s">
        <v>1064</v>
      </c>
      <c r="E477" s="2">
        <v>968586</v>
      </c>
      <c r="F477" s="2">
        <v>968586</v>
      </c>
    </row>
    <row r="478" spans="1:6" x14ac:dyDescent="0.25">
      <c r="A478" s="104">
        <v>20212</v>
      </c>
      <c r="B478" s="104" t="s">
        <v>947</v>
      </c>
      <c r="C478" s="104" t="s">
        <v>17987</v>
      </c>
      <c r="D478" s="104" t="s">
        <v>828</v>
      </c>
      <c r="E478" s="2">
        <v>29187</v>
      </c>
      <c r="F478" s="2">
        <v>29187</v>
      </c>
    </row>
    <row r="479" spans="1:6" x14ac:dyDescent="0.25">
      <c r="A479" s="104">
        <v>20213</v>
      </c>
      <c r="B479" s="104" t="s">
        <v>947</v>
      </c>
      <c r="C479" s="104" t="s">
        <v>4730</v>
      </c>
      <c r="D479" s="104" t="s">
        <v>4732</v>
      </c>
      <c r="E479" s="2">
        <v>115006</v>
      </c>
      <c r="F479" s="2">
        <v>115006</v>
      </c>
    </row>
    <row r="480" spans="1:6" x14ac:dyDescent="0.25">
      <c r="A480" s="104">
        <v>20215</v>
      </c>
      <c r="B480" s="104" t="s">
        <v>947</v>
      </c>
      <c r="C480" s="104" t="s">
        <v>1517</v>
      </c>
      <c r="D480" s="104" t="s">
        <v>1519</v>
      </c>
      <c r="E480" s="2">
        <v>612773</v>
      </c>
      <c r="F480" s="2">
        <v>612773</v>
      </c>
    </row>
    <row r="481" spans="1:6" x14ac:dyDescent="0.25">
      <c r="A481" s="104">
        <v>20216</v>
      </c>
      <c r="B481" s="104" t="s">
        <v>947</v>
      </c>
      <c r="C481" s="104" t="s">
        <v>1523</v>
      </c>
      <c r="D481" s="104" t="s">
        <v>1525</v>
      </c>
      <c r="E481" s="2">
        <v>461460</v>
      </c>
      <c r="F481" s="2">
        <v>461460</v>
      </c>
    </row>
    <row r="482" spans="1:6" x14ac:dyDescent="0.25">
      <c r="A482" s="104">
        <v>20218</v>
      </c>
      <c r="B482" s="104" t="s">
        <v>947</v>
      </c>
      <c r="C482" s="104" t="s">
        <v>1586</v>
      </c>
      <c r="D482" s="104" t="s">
        <v>1588</v>
      </c>
      <c r="E482" s="2">
        <v>480852</v>
      </c>
      <c r="F482" s="2">
        <v>480852</v>
      </c>
    </row>
    <row r="483" spans="1:6" x14ac:dyDescent="0.25">
      <c r="A483" s="104">
        <v>20222</v>
      </c>
      <c r="B483" s="104" t="s">
        <v>947</v>
      </c>
      <c r="C483" s="104" t="s">
        <v>2147</v>
      </c>
      <c r="D483" s="104" t="s">
        <v>2149</v>
      </c>
      <c r="E483" s="2">
        <v>268432</v>
      </c>
      <c r="F483" s="2">
        <v>268432</v>
      </c>
    </row>
    <row r="484" spans="1:6" x14ac:dyDescent="0.25">
      <c r="A484" s="104">
        <v>20223</v>
      </c>
      <c r="B484" s="104" t="s">
        <v>947</v>
      </c>
      <c r="C484" s="104" t="s">
        <v>4060</v>
      </c>
      <c r="D484" s="104" t="s">
        <v>4062</v>
      </c>
      <c r="E484" s="2">
        <v>83027</v>
      </c>
      <c r="F484" s="2">
        <v>83027</v>
      </c>
    </row>
    <row r="485" spans="1:6" x14ac:dyDescent="0.25">
      <c r="A485" s="104">
        <v>20224</v>
      </c>
      <c r="B485" s="104" t="s">
        <v>947</v>
      </c>
      <c r="C485" s="104" t="s">
        <v>2090</v>
      </c>
      <c r="D485" s="104" t="s">
        <v>22486</v>
      </c>
      <c r="E485" s="2">
        <v>451251</v>
      </c>
      <c r="F485" s="2">
        <v>451251</v>
      </c>
    </row>
    <row r="486" spans="1:6" x14ac:dyDescent="0.25">
      <c r="A486" s="104">
        <v>20226</v>
      </c>
      <c r="B486" s="104" t="s">
        <v>947</v>
      </c>
      <c r="C486" s="104" t="s">
        <v>3627</v>
      </c>
      <c r="D486" s="104" t="s">
        <v>3629</v>
      </c>
      <c r="E486" s="2">
        <v>329830</v>
      </c>
      <c r="F486" s="2">
        <v>329830</v>
      </c>
    </row>
    <row r="487" spans="1:6" x14ac:dyDescent="0.25">
      <c r="A487" s="104">
        <v>20227</v>
      </c>
      <c r="B487" s="104" t="s">
        <v>947</v>
      </c>
      <c r="C487" s="104" t="s">
        <v>1262</v>
      </c>
      <c r="D487" s="104" t="s">
        <v>1264</v>
      </c>
      <c r="E487" s="2">
        <v>544682</v>
      </c>
      <c r="F487" s="2">
        <v>544682</v>
      </c>
    </row>
    <row r="488" spans="1:6" x14ac:dyDescent="0.25">
      <c r="A488" s="104">
        <v>20230</v>
      </c>
      <c r="B488" s="104" t="s">
        <v>947</v>
      </c>
      <c r="C488" s="104" t="s">
        <v>1484</v>
      </c>
      <c r="D488" s="104" t="s">
        <v>1486</v>
      </c>
      <c r="E488" s="2">
        <v>465991</v>
      </c>
      <c r="F488" s="2">
        <v>465991</v>
      </c>
    </row>
    <row r="489" spans="1:6" x14ac:dyDescent="0.25">
      <c r="A489" s="104">
        <v>20233</v>
      </c>
      <c r="B489" s="104" t="s">
        <v>947</v>
      </c>
      <c r="C489" s="104" t="s">
        <v>1862</v>
      </c>
      <c r="D489" s="104" t="s">
        <v>1864</v>
      </c>
      <c r="E489" s="2">
        <v>335803</v>
      </c>
      <c r="F489" s="2">
        <v>335803</v>
      </c>
    </row>
    <row r="490" spans="1:6" x14ac:dyDescent="0.25">
      <c r="A490" s="104">
        <v>20241</v>
      </c>
      <c r="B490" s="104" t="s">
        <v>947</v>
      </c>
      <c r="C490" s="104" t="s">
        <v>12165</v>
      </c>
      <c r="D490" s="104" t="s">
        <v>12167</v>
      </c>
      <c r="E490" s="2">
        <v>9004</v>
      </c>
      <c r="F490" s="2">
        <v>9004</v>
      </c>
    </row>
    <row r="491" spans="1:6" x14ac:dyDescent="0.25">
      <c r="A491" s="104">
        <v>20249</v>
      </c>
      <c r="B491" s="104" t="s">
        <v>947</v>
      </c>
      <c r="C491" s="104" t="s">
        <v>5935</v>
      </c>
      <c r="D491" s="104" t="s">
        <v>5937</v>
      </c>
      <c r="E491" s="2">
        <v>62417</v>
      </c>
      <c r="F491" s="2">
        <v>62417</v>
      </c>
    </row>
    <row r="492" spans="1:6" x14ac:dyDescent="0.25">
      <c r="A492" s="104">
        <v>20255</v>
      </c>
      <c r="B492" s="104" t="s">
        <v>947</v>
      </c>
      <c r="C492" s="104" t="s">
        <v>1343</v>
      </c>
      <c r="D492" s="104" t="s">
        <v>1345</v>
      </c>
      <c r="E492" s="2">
        <v>589371</v>
      </c>
      <c r="F492" s="2">
        <v>589371</v>
      </c>
    </row>
    <row r="493" spans="1:6" x14ac:dyDescent="0.25">
      <c r="A493" s="104">
        <v>142106</v>
      </c>
      <c r="B493" s="104" t="s">
        <v>947</v>
      </c>
      <c r="C493" s="104" t="s">
        <v>10741</v>
      </c>
      <c r="D493" s="104" t="s">
        <v>10743</v>
      </c>
      <c r="E493" s="2">
        <v>15983</v>
      </c>
      <c r="F493" s="2">
        <v>15983</v>
      </c>
    </row>
    <row r="494" spans="1:6" x14ac:dyDescent="0.25">
      <c r="A494" s="104">
        <v>163827</v>
      </c>
      <c r="B494" s="104" t="s">
        <v>947</v>
      </c>
      <c r="C494" s="104" t="s">
        <v>3253</v>
      </c>
      <c r="D494" s="104" t="s">
        <v>3255</v>
      </c>
      <c r="E494" s="2">
        <v>140284</v>
      </c>
      <c r="F494" s="2">
        <v>140284</v>
      </c>
    </row>
    <row r="495" spans="1:6" x14ac:dyDescent="0.25">
      <c r="A495" s="104">
        <v>181472</v>
      </c>
      <c r="B495" s="104" t="s">
        <v>947</v>
      </c>
      <c r="C495" s="104" t="s">
        <v>14993</v>
      </c>
      <c r="D495" s="104" t="s">
        <v>21561</v>
      </c>
      <c r="E495" s="2">
        <v>6852</v>
      </c>
      <c r="F495" s="2">
        <v>6852</v>
      </c>
    </row>
    <row r="496" spans="1:6" x14ac:dyDescent="0.25">
      <c r="A496" s="104">
        <v>186455</v>
      </c>
      <c r="B496" s="104" t="s">
        <v>947</v>
      </c>
      <c r="C496" s="104" t="s">
        <v>4709</v>
      </c>
      <c r="D496" s="104" t="s">
        <v>4711</v>
      </c>
      <c r="E496" s="2">
        <v>102098</v>
      </c>
      <c r="F496" s="2">
        <v>102098</v>
      </c>
    </row>
    <row r="497" spans="1:6" x14ac:dyDescent="0.25">
      <c r="A497" s="104">
        <v>193209</v>
      </c>
      <c r="B497" s="104" t="s">
        <v>947</v>
      </c>
      <c r="C497" s="104" t="s">
        <v>10978</v>
      </c>
      <c r="D497" s="104" t="s">
        <v>10980</v>
      </c>
      <c r="E497" s="2">
        <v>548</v>
      </c>
      <c r="F497" s="2">
        <v>548</v>
      </c>
    </row>
    <row r="498" spans="1:6" x14ac:dyDescent="0.25">
      <c r="A498" s="104">
        <v>210164</v>
      </c>
      <c r="B498" s="104" t="s">
        <v>947</v>
      </c>
      <c r="C498" s="104" t="s">
        <v>1158</v>
      </c>
      <c r="D498" s="104" t="s">
        <v>1160</v>
      </c>
      <c r="E498" s="2">
        <v>601797</v>
      </c>
      <c r="F498" s="2">
        <v>601797</v>
      </c>
    </row>
    <row r="499" spans="1:6" x14ac:dyDescent="0.25">
      <c r="A499" s="104">
        <v>441590</v>
      </c>
      <c r="B499" s="104" t="s">
        <v>947</v>
      </c>
      <c r="C499" s="104" t="s">
        <v>17360</v>
      </c>
      <c r="D499" s="104" t="s">
        <v>21570</v>
      </c>
      <c r="E499" s="2">
        <v>204</v>
      </c>
      <c r="F499" s="2">
        <v>204</v>
      </c>
    </row>
    <row r="500" spans="1:6" x14ac:dyDescent="0.25">
      <c r="A500" s="104">
        <v>456421</v>
      </c>
      <c r="B500" s="104" t="s">
        <v>947</v>
      </c>
      <c r="C500" s="104" t="s">
        <v>21554</v>
      </c>
      <c r="D500" s="104" t="s">
        <v>21555</v>
      </c>
      <c r="E500" s="2">
        <v>5969</v>
      </c>
      <c r="F500" s="2">
        <v>5969</v>
      </c>
    </row>
    <row r="501" spans="1:6" x14ac:dyDescent="0.25">
      <c r="A501" s="104">
        <v>469983</v>
      </c>
      <c r="B501" s="104" t="s">
        <v>947</v>
      </c>
      <c r="C501" s="104" t="s">
        <v>8092</v>
      </c>
      <c r="D501" s="104" t="s">
        <v>8094</v>
      </c>
      <c r="E501" s="2">
        <v>37195</v>
      </c>
      <c r="F501" s="2">
        <v>37195</v>
      </c>
    </row>
    <row r="502" spans="1:6" x14ac:dyDescent="0.25">
      <c r="A502" s="104">
        <v>505584</v>
      </c>
      <c r="B502" s="104" t="s">
        <v>947</v>
      </c>
      <c r="C502" s="104" t="s">
        <v>11463</v>
      </c>
      <c r="D502" s="104" t="s">
        <v>11465</v>
      </c>
      <c r="E502" s="2">
        <v>6000</v>
      </c>
      <c r="F502" s="2">
        <v>6000</v>
      </c>
    </row>
    <row r="503" spans="1:6" x14ac:dyDescent="0.25">
      <c r="A503" s="104">
        <v>557620</v>
      </c>
      <c r="B503" s="104" t="s">
        <v>947</v>
      </c>
      <c r="C503" s="104" t="s">
        <v>1367</v>
      </c>
      <c r="D503" s="104" t="s">
        <v>1369</v>
      </c>
      <c r="E503" s="2">
        <v>559513</v>
      </c>
      <c r="F503" s="2">
        <v>559513</v>
      </c>
    </row>
    <row r="504" spans="1:6" x14ac:dyDescent="0.25">
      <c r="A504" s="104">
        <v>586375</v>
      </c>
      <c r="B504" s="104" t="s">
        <v>947</v>
      </c>
      <c r="C504" s="104" t="s">
        <v>9977</v>
      </c>
      <c r="D504" s="104" t="s">
        <v>9979</v>
      </c>
      <c r="E504" s="2">
        <v>13183</v>
      </c>
      <c r="F504" s="2">
        <v>13183</v>
      </c>
    </row>
    <row r="505" spans="1:6" x14ac:dyDescent="0.25">
      <c r="A505" s="104">
        <v>599820</v>
      </c>
      <c r="B505" s="104" t="s">
        <v>947</v>
      </c>
      <c r="C505" s="104" t="s">
        <v>21559</v>
      </c>
      <c r="D505" s="104" t="s">
        <v>21560</v>
      </c>
      <c r="E505" s="2">
        <v>4608</v>
      </c>
      <c r="F505" s="2">
        <v>4608</v>
      </c>
    </row>
    <row r="506" spans="1:6" x14ac:dyDescent="0.25">
      <c r="A506" s="104">
        <v>608652</v>
      </c>
      <c r="B506" s="104" t="s">
        <v>947</v>
      </c>
      <c r="C506" s="104" t="s">
        <v>8404</v>
      </c>
      <c r="D506" s="104" t="s">
        <v>8406</v>
      </c>
      <c r="E506" s="2">
        <v>19321</v>
      </c>
      <c r="F506" s="2">
        <v>19321</v>
      </c>
    </row>
    <row r="507" spans="1:6" x14ac:dyDescent="0.25">
      <c r="A507" s="104">
        <v>696236</v>
      </c>
      <c r="B507" s="104" t="s">
        <v>947</v>
      </c>
      <c r="C507" s="104" t="s">
        <v>11507</v>
      </c>
      <c r="D507" s="104" t="s">
        <v>11509</v>
      </c>
      <c r="E507" s="2">
        <v>7257</v>
      </c>
      <c r="F507" s="2">
        <v>7257</v>
      </c>
    </row>
    <row r="508" spans="1:6" x14ac:dyDescent="0.25">
      <c r="A508" s="104">
        <v>704489</v>
      </c>
      <c r="B508" s="104" t="s">
        <v>947</v>
      </c>
      <c r="C508" s="104" t="s">
        <v>22253</v>
      </c>
      <c r="D508" s="104" t="s">
        <v>22254</v>
      </c>
      <c r="E508" s="2">
        <v>0</v>
      </c>
      <c r="F508" s="2">
        <v>0</v>
      </c>
    </row>
    <row r="509" spans="1:6" x14ac:dyDescent="0.25">
      <c r="A509" s="104">
        <v>704893</v>
      </c>
      <c r="B509" s="104" t="s">
        <v>947</v>
      </c>
      <c r="C509" s="104" t="s">
        <v>21556</v>
      </c>
      <c r="D509" s="104" t="s">
        <v>21557</v>
      </c>
      <c r="E509" s="2">
        <v>2277</v>
      </c>
      <c r="F509" s="2">
        <v>2277</v>
      </c>
    </row>
    <row r="510" spans="1:6" x14ac:dyDescent="0.25">
      <c r="A510" s="104">
        <v>707871</v>
      </c>
      <c r="B510" s="104" t="s">
        <v>947</v>
      </c>
      <c r="C510" s="104" t="s">
        <v>18847</v>
      </c>
      <c r="D510" s="104" t="s">
        <v>21613</v>
      </c>
      <c r="E510" s="2">
        <v>17745</v>
      </c>
      <c r="F510" s="2">
        <v>17745</v>
      </c>
    </row>
    <row r="511" spans="1:6" x14ac:dyDescent="0.25">
      <c r="A511" s="104">
        <v>840967</v>
      </c>
      <c r="B511" s="104" t="s">
        <v>947</v>
      </c>
      <c r="C511" s="104" t="s">
        <v>21595</v>
      </c>
      <c r="D511" s="104" t="s">
        <v>21596</v>
      </c>
      <c r="E511" s="2">
        <v>3250</v>
      </c>
      <c r="F511" s="2">
        <v>3250</v>
      </c>
    </row>
    <row r="512" spans="1:6" x14ac:dyDescent="0.25">
      <c r="A512" s="104">
        <v>20263</v>
      </c>
      <c r="B512" s="104" t="s">
        <v>947</v>
      </c>
      <c r="C512" s="104" t="s">
        <v>12719</v>
      </c>
      <c r="D512" s="104" t="s">
        <v>12721</v>
      </c>
      <c r="E512" s="2">
        <v>45429</v>
      </c>
      <c r="F512" s="2">
        <v>45429</v>
      </c>
    </row>
    <row r="513" spans="1:6" x14ac:dyDescent="0.25">
      <c r="A513" s="104">
        <v>20264</v>
      </c>
      <c r="B513" s="104" t="s">
        <v>947</v>
      </c>
      <c r="C513" s="104" t="s">
        <v>10162</v>
      </c>
      <c r="D513" s="104" t="s">
        <v>21562</v>
      </c>
      <c r="E513" s="2">
        <v>25682</v>
      </c>
      <c r="F513" s="2">
        <v>25682</v>
      </c>
    </row>
    <row r="514" spans="1:6" x14ac:dyDescent="0.25">
      <c r="A514" s="104">
        <v>20267</v>
      </c>
      <c r="B514" s="104" t="s">
        <v>947</v>
      </c>
      <c r="C514" s="104" t="s">
        <v>2222</v>
      </c>
      <c r="D514" s="104" t="s">
        <v>2224</v>
      </c>
      <c r="E514" s="2">
        <v>361581</v>
      </c>
      <c r="F514" s="2">
        <v>361581</v>
      </c>
    </row>
    <row r="515" spans="1:6" x14ac:dyDescent="0.25">
      <c r="A515" s="104">
        <v>20269</v>
      </c>
      <c r="B515" s="104" t="s">
        <v>947</v>
      </c>
      <c r="C515" s="104" t="s">
        <v>2012</v>
      </c>
      <c r="D515" s="104" t="s">
        <v>21580</v>
      </c>
      <c r="E515" s="2">
        <v>380265</v>
      </c>
      <c r="F515" s="2">
        <v>380265</v>
      </c>
    </row>
    <row r="516" spans="1:6" x14ac:dyDescent="0.25">
      <c r="A516" s="104">
        <v>20271</v>
      </c>
      <c r="B516" s="104" t="s">
        <v>947</v>
      </c>
      <c r="C516" s="104" t="s">
        <v>5159</v>
      </c>
      <c r="D516" s="104" t="s">
        <v>5161</v>
      </c>
      <c r="E516" s="2">
        <v>119169</v>
      </c>
      <c r="F516" s="2">
        <v>119169</v>
      </c>
    </row>
    <row r="517" spans="1:6" x14ac:dyDescent="0.25">
      <c r="A517" s="104">
        <v>20272</v>
      </c>
      <c r="B517" s="104" t="s">
        <v>947</v>
      </c>
      <c r="C517" s="104" t="s">
        <v>2033</v>
      </c>
      <c r="D517" s="104" t="s">
        <v>21604</v>
      </c>
      <c r="E517" s="2">
        <v>304223</v>
      </c>
      <c r="F517" s="2">
        <v>304223</v>
      </c>
    </row>
    <row r="518" spans="1:6" x14ac:dyDescent="0.25">
      <c r="A518" s="104">
        <v>20276</v>
      </c>
      <c r="B518" s="104" t="s">
        <v>947</v>
      </c>
      <c r="C518" s="104" t="s">
        <v>5873</v>
      </c>
      <c r="D518" s="104" t="s">
        <v>5875</v>
      </c>
      <c r="E518" s="2">
        <v>79198</v>
      </c>
      <c r="F518" s="2">
        <v>79198</v>
      </c>
    </row>
    <row r="519" spans="1:6" x14ac:dyDescent="0.25">
      <c r="A519" s="104">
        <v>20277</v>
      </c>
      <c r="B519" s="104" t="s">
        <v>947</v>
      </c>
      <c r="C519" s="104" t="s">
        <v>13307</v>
      </c>
      <c r="D519" s="104" t="s">
        <v>13309</v>
      </c>
      <c r="E519" s="2">
        <v>10164</v>
      </c>
      <c r="F519" s="2">
        <v>10164</v>
      </c>
    </row>
    <row r="520" spans="1:6" x14ac:dyDescent="0.25">
      <c r="A520" s="104">
        <v>20279</v>
      </c>
      <c r="B520" s="104" t="s">
        <v>947</v>
      </c>
      <c r="C520" s="104" t="s">
        <v>1538</v>
      </c>
      <c r="D520" s="104" t="s">
        <v>21563</v>
      </c>
      <c r="E520" s="2">
        <v>325558</v>
      </c>
      <c r="F520" s="2">
        <v>325558</v>
      </c>
    </row>
    <row r="521" spans="1:6" x14ac:dyDescent="0.25">
      <c r="A521" s="104">
        <v>20286</v>
      </c>
      <c r="B521" s="104" t="s">
        <v>947</v>
      </c>
      <c r="C521" s="104" t="s">
        <v>12471</v>
      </c>
      <c r="D521" s="104" t="s">
        <v>21597</v>
      </c>
      <c r="E521" s="2">
        <v>8386</v>
      </c>
      <c r="F521" s="2">
        <v>8386</v>
      </c>
    </row>
    <row r="522" spans="1:6" x14ac:dyDescent="0.25">
      <c r="A522" s="104">
        <v>597374</v>
      </c>
      <c r="B522" s="104" t="s">
        <v>947</v>
      </c>
      <c r="C522" s="104" t="s">
        <v>17122</v>
      </c>
      <c r="D522" s="104" t="s">
        <v>17124</v>
      </c>
      <c r="E522" s="2">
        <v>3874</v>
      </c>
      <c r="F522" s="2">
        <v>3874</v>
      </c>
    </row>
    <row r="523" spans="1:6" x14ac:dyDescent="0.25">
      <c r="A523" s="104">
        <v>677031</v>
      </c>
      <c r="B523" s="104" t="s">
        <v>947</v>
      </c>
      <c r="C523" s="104" t="s">
        <v>13355</v>
      </c>
      <c r="D523" s="104" t="s">
        <v>13357</v>
      </c>
      <c r="E523" s="2">
        <v>8027</v>
      </c>
      <c r="F523" s="2">
        <v>8027</v>
      </c>
    </row>
    <row r="524" spans="1:6" x14ac:dyDescent="0.25">
      <c r="A524" s="104">
        <v>711750</v>
      </c>
      <c r="B524" s="104" t="s">
        <v>947</v>
      </c>
      <c r="C524" s="104" t="s">
        <v>5405</v>
      </c>
      <c r="D524" s="104" t="s">
        <v>5407</v>
      </c>
      <c r="E524" s="2">
        <v>59843</v>
      </c>
      <c r="F524" s="2">
        <v>59843</v>
      </c>
    </row>
    <row r="525" spans="1:6" x14ac:dyDescent="0.25">
      <c r="A525" s="104">
        <v>751864</v>
      </c>
      <c r="B525" s="104" t="s">
        <v>947</v>
      </c>
      <c r="C525" s="104" t="s">
        <v>6782</v>
      </c>
      <c r="D525" s="104" t="s">
        <v>6784</v>
      </c>
      <c r="E525" s="2">
        <v>59106</v>
      </c>
      <c r="F525" s="2">
        <v>59106</v>
      </c>
    </row>
    <row r="526" spans="1:6" x14ac:dyDescent="0.25">
      <c r="A526" s="104">
        <v>872063</v>
      </c>
      <c r="B526" s="104" t="s">
        <v>947</v>
      </c>
      <c r="C526" s="104" t="s">
        <v>22720</v>
      </c>
      <c r="D526" s="104" t="s">
        <v>22721</v>
      </c>
      <c r="E526" s="2">
        <v>231364</v>
      </c>
      <c r="F526" s="2">
        <v>231364</v>
      </c>
    </row>
    <row r="527" spans="1:6" x14ac:dyDescent="0.25">
      <c r="A527" s="104">
        <v>20291</v>
      </c>
      <c r="B527" s="104" t="s">
        <v>947</v>
      </c>
      <c r="C527" s="104" t="s">
        <v>11229</v>
      </c>
      <c r="D527" s="104" t="s">
        <v>11231</v>
      </c>
      <c r="E527" s="2">
        <v>10996</v>
      </c>
      <c r="F527" s="2">
        <v>10996</v>
      </c>
    </row>
    <row r="528" spans="1:6" x14ac:dyDescent="0.25">
      <c r="A528" s="104">
        <v>20293</v>
      </c>
      <c r="B528" s="104" t="s">
        <v>947</v>
      </c>
      <c r="C528" s="104" t="s">
        <v>4928</v>
      </c>
      <c r="D528" s="104" t="s">
        <v>4930</v>
      </c>
      <c r="E528" s="2">
        <v>68632</v>
      </c>
      <c r="F528" s="2">
        <v>68632</v>
      </c>
    </row>
    <row r="529" spans="1:6" x14ac:dyDescent="0.25">
      <c r="A529" s="104">
        <v>20295</v>
      </c>
      <c r="B529" s="104" t="s">
        <v>947</v>
      </c>
      <c r="C529" s="104" t="s">
        <v>1376</v>
      </c>
      <c r="D529" s="104" t="s">
        <v>1378</v>
      </c>
      <c r="E529" s="2">
        <v>538059</v>
      </c>
      <c r="F529" s="2">
        <v>538059</v>
      </c>
    </row>
    <row r="530" spans="1:6" x14ac:dyDescent="0.25">
      <c r="A530" s="104">
        <v>20297</v>
      </c>
      <c r="B530" s="104" t="s">
        <v>947</v>
      </c>
      <c r="C530" s="104" t="s">
        <v>19029</v>
      </c>
      <c r="D530" s="104" t="s">
        <v>19030</v>
      </c>
      <c r="E530" s="2">
        <v>125760</v>
      </c>
      <c r="F530" s="2">
        <v>125760</v>
      </c>
    </row>
    <row r="531" spans="1:6" x14ac:dyDescent="0.25">
      <c r="A531" s="104">
        <v>20299</v>
      </c>
      <c r="B531" s="104" t="s">
        <v>947</v>
      </c>
      <c r="C531" s="104" t="s">
        <v>1778</v>
      </c>
      <c r="D531" s="104" t="s">
        <v>1780</v>
      </c>
      <c r="E531" s="2">
        <v>380227</v>
      </c>
      <c r="F531" s="2">
        <v>380227</v>
      </c>
    </row>
    <row r="532" spans="1:6" x14ac:dyDescent="0.25">
      <c r="A532" s="104">
        <v>20300</v>
      </c>
      <c r="B532" s="104" t="s">
        <v>947</v>
      </c>
      <c r="C532" s="104" t="s">
        <v>17281</v>
      </c>
      <c r="D532" s="104" t="s">
        <v>17283</v>
      </c>
      <c r="E532" s="2">
        <v>1049</v>
      </c>
      <c r="F532" s="2">
        <v>1049</v>
      </c>
    </row>
    <row r="533" spans="1:6" x14ac:dyDescent="0.25">
      <c r="A533" s="104">
        <v>449211</v>
      </c>
      <c r="B533" s="104" t="s">
        <v>947</v>
      </c>
      <c r="C533" s="104" t="s">
        <v>9639</v>
      </c>
      <c r="D533" s="104" t="s">
        <v>9641</v>
      </c>
      <c r="E533" s="2">
        <v>27775</v>
      </c>
      <c r="F533" s="2">
        <v>27775</v>
      </c>
    </row>
    <row r="534" spans="1:6" x14ac:dyDescent="0.25">
      <c r="A534" s="104">
        <v>526624</v>
      </c>
      <c r="B534" s="104" t="s">
        <v>947</v>
      </c>
      <c r="C534" s="104" t="s">
        <v>21599</v>
      </c>
      <c r="D534" s="104" t="s">
        <v>21600</v>
      </c>
      <c r="E534" s="2">
        <v>1423</v>
      </c>
      <c r="F534" s="2">
        <v>1423</v>
      </c>
    </row>
    <row r="535" spans="1:6" x14ac:dyDescent="0.25">
      <c r="A535" s="104">
        <v>741107</v>
      </c>
      <c r="B535" s="104" t="s">
        <v>947</v>
      </c>
      <c r="C535" s="104" t="s">
        <v>13865</v>
      </c>
      <c r="D535" s="104" t="s">
        <v>13867</v>
      </c>
      <c r="E535" s="2">
        <v>5979</v>
      </c>
      <c r="F535" s="2">
        <v>5979</v>
      </c>
    </row>
    <row r="536" spans="1:6" x14ac:dyDescent="0.25">
      <c r="A536" s="104">
        <v>862543</v>
      </c>
      <c r="B536" s="104" t="s">
        <v>947</v>
      </c>
      <c r="C536" s="104" t="s">
        <v>21565</v>
      </c>
      <c r="D536" s="104" t="s">
        <v>21566</v>
      </c>
      <c r="E536" s="2">
        <v>15129</v>
      </c>
      <c r="F536" s="2">
        <v>15129</v>
      </c>
    </row>
    <row r="537" spans="1:6" x14ac:dyDescent="0.25">
      <c r="A537" s="104">
        <v>898369</v>
      </c>
      <c r="B537" s="104" t="s">
        <v>947</v>
      </c>
      <c r="C537" s="104" t="s">
        <v>22398</v>
      </c>
      <c r="D537" s="104" t="s">
        <v>22399</v>
      </c>
      <c r="E537" s="2">
        <v>4225</v>
      </c>
      <c r="F537" s="2">
        <v>4225</v>
      </c>
    </row>
    <row r="538" spans="1:6" x14ac:dyDescent="0.25">
      <c r="A538" s="104">
        <v>20309</v>
      </c>
      <c r="B538" s="104" t="s">
        <v>947</v>
      </c>
      <c r="C538" s="104" t="s">
        <v>6857</v>
      </c>
      <c r="D538" s="104" t="s">
        <v>6859</v>
      </c>
      <c r="E538" s="2">
        <v>60548</v>
      </c>
      <c r="F538" s="2">
        <v>60548</v>
      </c>
    </row>
    <row r="539" spans="1:6" x14ac:dyDescent="0.25">
      <c r="A539" s="104">
        <v>20313</v>
      </c>
      <c r="B539" s="104" t="s">
        <v>947</v>
      </c>
      <c r="C539" s="104" t="s">
        <v>13628</v>
      </c>
      <c r="D539" s="104" t="s">
        <v>13630</v>
      </c>
      <c r="E539" s="2">
        <v>3775</v>
      </c>
      <c r="F539" s="2">
        <v>3775</v>
      </c>
    </row>
    <row r="540" spans="1:6" x14ac:dyDescent="0.25">
      <c r="A540" s="104">
        <v>20315</v>
      </c>
      <c r="B540" s="104" t="s">
        <v>947</v>
      </c>
      <c r="C540" s="104" t="s">
        <v>1595</v>
      </c>
      <c r="D540" s="104" t="s">
        <v>21569</v>
      </c>
      <c r="E540" s="2">
        <v>475836</v>
      </c>
      <c r="F540" s="2">
        <v>475836</v>
      </c>
    </row>
    <row r="541" spans="1:6" x14ac:dyDescent="0.25">
      <c r="A541" s="104">
        <v>20316</v>
      </c>
      <c r="B541" s="104" t="s">
        <v>947</v>
      </c>
      <c r="C541" s="104" t="s">
        <v>11349</v>
      </c>
      <c r="D541" s="104" t="s">
        <v>11351</v>
      </c>
      <c r="E541" s="2">
        <v>16803</v>
      </c>
      <c r="F541" s="2">
        <v>16803</v>
      </c>
    </row>
    <row r="542" spans="1:6" x14ac:dyDescent="0.25">
      <c r="A542" s="104">
        <v>20317</v>
      </c>
      <c r="B542" s="104" t="s">
        <v>947</v>
      </c>
      <c r="C542" s="104" t="s">
        <v>5381</v>
      </c>
      <c r="D542" s="104" t="s">
        <v>5383</v>
      </c>
      <c r="E542" s="2">
        <v>74589</v>
      </c>
      <c r="F542" s="2">
        <v>74589</v>
      </c>
    </row>
    <row r="543" spans="1:6" x14ac:dyDescent="0.25">
      <c r="A543" s="104">
        <v>20319</v>
      </c>
      <c r="B543" s="104" t="s">
        <v>947</v>
      </c>
      <c r="C543" s="104" t="s">
        <v>4922</v>
      </c>
      <c r="D543" s="104" t="s">
        <v>4924</v>
      </c>
      <c r="E543" s="2">
        <v>146917</v>
      </c>
      <c r="F543" s="2">
        <v>146917</v>
      </c>
    </row>
    <row r="544" spans="1:6" x14ac:dyDescent="0.25">
      <c r="A544" s="104">
        <v>20321</v>
      </c>
      <c r="B544" s="104" t="s">
        <v>947</v>
      </c>
      <c r="C544" s="104" t="s">
        <v>22722</v>
      </c>
      <c r="D544" s="104" t="s">
        <v>22723</v>
      </c>
      <c r="E544" s="2">
        <v>8722</v>
      </c>
      <c r="F544" s="2">
        <v>8722</v>
      </c>
    </row>
    <row r="545" spans="1:6" x14ac:dyDescent="0.25">
      <c r="A545" s="104">
        <v>208081</v>
      </c>
      <c r="B545" s="104" t="s">
        <v>947</v>
      </c>
      <c r="C545" s="104" t="s">
        <v>6187</v>
      </c>
      <c r="D545" s="104" t="s">
        <v>6189</v>
      </c>
      <c r="E545" s="2">
        <v>64119</v>
      </c>
      <c r="F545" s="2">
        <v>64119</v>
      </c>
    </row>
    <row r="546" spans="1:6" x14ac:dyDescent="0.25">
      <c r="A546" s="104">
        <v>20326</v>
      </c>
      <c r="B546" s="104" t="s">
        <v>947</v>
      </c>
      <c r="C546" s="104" t="s">
        <v>3597</v>
      </c>
      <c r="D546" s="104" t="s">
        <v>3599</v>
      </c>
      <c r="E546" s="2">
        <v>134396</v>
      </c>
      <c r="F546" s="2">
        <v>134396</v>
      </c>
    </row>
    <row r="547" spans="1:6" x14ac:dyDescent="0.25">
      <c r="A547" s="104">
        <v>20329</v>
      </c>
      <c r="B547" s="104" t="s">
        <v>947</v>
      </c>
      <c r="C547" s="104" t="s">
        <v>2003</v>
      </c>
      <c r="D547" s="104" t="s">
        <v>2005</v>
      </c>
      <c r="E547" s="2">
        <v>431093</v>
      </c>
      <c r="F547" s="2">
        <v>431093</v>
      </c>
    </row>
    <row r="548" spans="1:6" x14ac:dyDescent="0.25">
      <c r="A548" s="104">
        <v>20330</v>
      </c>
      <c r="B548" s="104" t="s">
        <v>947</v>
      </c>
      <c r="C548" s="104" t="s">
        <v>2744</v>
      </c>
      <c r="D548" s="104" t="s">
        <v>2746</v>
      </c>
      <c r="E548" s="2">
        <v>253717</v>
      </c>
      <c r="F548" s="2">
        <v>253717</v>
      </c>
    </row>
    <row r="549" spans="1:6" x14ac:dyDescent="0.25">
      <c r="A549" s="104">
        <v>20334</v>
      </c>
      <c r="B549" s="104" t="s">
        <v>947</v>
      </c>
      <c r="C549" s="104" t="s">
        <v>3321</v>
      </c>
      <c r="D549" s="104" t="s">
        <v>3323</v>
      </c>
      <c r="E549" s="2">
        <v>43134</v>
      </c>
      <c r="F549" s="2">
        <v>43134</v>
      </c>
    </row>
    <row r="550" spans="1:6" x14ac:dyDescent="0.25">
      <c r="A550" s="104">
        <v>20337</v>
      </c>
      <c r="B550" s="104" t="s">
        <v>947</v>
      </c>
      <c r="C550" s="104" t="s">
        <v>9908</v>
      </c>
      <c r="D550" s="104" t="s">
        <v>21619</v>
      </c>
      <c r="E550" s="2">
        <v>18887</v>
      </c>
      <c r="F550" s="2">
        <v>18887</v>
      </c>
    </row>
    <row r="551" spans="1:6" x14ac:dyDescent="0.25">
      <c r="A551" s="104">
        <v>20348</v>
      </c>
      <c r="B551" s="104" t="s">
        <v>947</v>
      </c>
      <c r="C551" s="104" t="s">
        <v>10411</v>
      </c>
      <c r="D551" s="104" t="s">
        <v>10413</v>
      </c>
      <c r="E551" s="2">
        <v>14642</v>
      </c>
      <c r="F551" s="2">
        <v>14642</v>
      </c>
    </row>
    <row r="552" spans="1:6" x14ac:dyDescent="0.25">
      <c r="A552" s="104">
        <v>92871</v>
      </c>
      <c r="B552" s="104" t="s">
        <v>947</v>
      </c>
      <c r="C552" s="104" t="s">
        <v>7885</v>
      </c>
      <c r="D552" s="104" t="s">
        <v>7887</v>
      </c>
      <c r="E552" s="2">
        <v>7136</v>
      </c>
      <c r="F552" s="2">
        <v>7136</v>
      </c>
    </row>
    <row r="553" spans="1:6" x14ac:dyDescent="0.25">
      <c r="A553" s="104">
        <v>592205</v>
      </c>
      <c r="B553" s="104" t="s">
        <v>947</v>
      </c>
      <c r="C553" s="104" t="s">
        <v>15744</v>
      </c>
      <c r="D553" s="104" t="s">
        <v>15746</v>
      </c>
      <c r="E553" s="2">
        <v>2827</v>
      </c>
      <c r="F553" s="2">
        <v>2827</v>
      </c>
    </row>
    <row r="554" spans="1:6" x14ac:dyDescent="0.25">
      <c r="A554" s="104">
        <v>20353</v>
      </c>
      <c r="B554" s="104" t="s">
        <v>947</v>
      </c>
      <c r="C554" s="104" t="s">
        <v>11122</v>
      </c>
      <c r="D554" s="104" t="s">
        <v>11124</v>
      </c>
      <c r="E554" s="2">
        <v>9347</v>
      </c>
      <c r="F554" s="2">
        <v>9347</v>
      </c>
    </row>
    <row r="555" spans="1:6" x14ac:dyDescent="0.25">
      <c r="A555" s="104">
        <v>20359</v>
      </c>
      <c r="B555" s="104" t="s">
        <v>947</v>
      </c>
      <c r="C555" s="104" t="s">
        <v>2060</v>
      </c>
      <c r="D555" s="104" t="s">
        <v>2062</v>
      </c>
      <c r="E555" s="2">
        <v>242585</v>
      </c>
      <c r="F555" s="2">
        <v>242585</v>
      </c>
    </row>
    <row r="556" spans="1:6" x14ac:dyDescent="0.25">
      <c r="A556" s="104">
        <v>20360</v>
      </c>
      <c r="B556" s="104" t="s">
        <v>947</v>
      </c>
      <c r="C556" s="104" t="s">
        <v>8023</v>
      </c>
      <c r="D556" s="104" t="s">
        <v>8025</v>
      </c>
      <c r="E556" s="2">
        <v>35566</v>
      </c>
      <c r="F556" s="2">
        <v>35566</v>
      </c>
    </row>
    <row r="557" spans="1:6" x14ac:dyDescent="0.25">
      <c r="A557" s="104">
        <v>205679</v>
      </c>
      <c r="B557" s="104" t="s">
        <v>947</v>
      </c>
      <c r="C557" s="104" t="s">
        <v>4456</v>
      </c>
      <c r="D557" s="104" t="s">
        <v>4458</v>
      </c>
      <c r="E557" s="2">
        <v>112687</v>
      </c>
      <c r="F557" s="2">
        <v>112687</v>
      </c>
    </row>
    <row r="558" spans="1:6" x14ac:dyDescent="0.25">
      <c r="A558" s="104">
        <v>214810</v>
      </c>
      <c r="B558" s="104" t="s">
        <v>947</v>
      </c>
      <c r="C558" s="104" t="s">
        <v>8347</v>
      </c>
      <c r="D558" s="104" t="s">
        <v>8349</v>
      </c>
      <c r="E558" s="2">
        <v>31017</v>
      </c>
      <c r="F558" s="2">
        <v>31017</v>
      </c>
    </row>
    <row r="559" spans="1:6" x14ac:dyDescent="0.25">
      <c r="A559" s="104">
        <v>452235</v>
      </c>
      <c r="B559" s="104" t="s">
        <v>947</v>
      </c>
      <c r="C559" s="104" t="s">
        <v>1814</v>
      </c>
      <c r="D559" s="104" t="s">
        <v>1816</v>
      </c>
      <c r="E559" s="2">
        <v>252093</v>
      </c>
      <c r="F559" s="2">
        <v>252093</v>
      </c>
    </row>
    <row r="560" spans="1:6" x14ac:dyDescent="0.25">
      <c r="A560" s="104">
        <v>607671</v>
      </c>
      <c r="B560" s="104" t="s">
        <v>947</v>
      </c>
      <c r="C560" s="104" t="s">
        <v>22340</v>
      </c>
      <c r="D560" s="104" t="s">
        <v>22341</v>
      </c>
      <c r="E560" s="2">
        <v>5974</v>
      </c>
      <c r="F560" s="2">
        <v>5974</v>
      </c>
    </row>
    <row r="561" spans="1:6" x14ac:dyDescent="0.25">
      <c r="A561" s="104">
        <v>20363</v>
      </c>
      <c r="B561" s="104" t="s">
        <v>947</v>
      </c>
      <c r="C561" s="104" t="s">
        <v>4375</v>
      </c>
      <c r="D561" s="104" t="s">
        <v>4377</v>
      </c>
      <c r="E561" s="2">
        <v>107825</v>
      </c>
      <c r="F561" s="2">
        <v>107825</v>
      </c>
    </row>
    <row r="562" spans="1:6" x14ac:dyDescent="0.25">
      <c r="A562" s="104">
        <v>20365</v>
      </c>
      <c r="B562" s="104" t="s">
        <v>947</v>
      </c>
      <c r="C562" s="104" t="s">
        <v>1613</v>
      </c>
      <c r="D562" s="104" t="s">
        <v>1615</v>
      </c>
      <c r="E562" s="2">
        <v>473962</v>
      </c>
      <c r="F562" s="2">
        <v>473962</v>
      </c>
    </row>
    <row r="563" spans="1:6" x14ac:dyDescent="0.25">
      <c r="A563" s="104">
        <v>20367</v>
      </c>
      <c r="B563" s="104" t="s">
        <v>947</v>
      </c>
      <c r="C563" s="104" t="s">
        <v>1706</v>
      </c>
      <c r="D563" s="104" t="s">
        <v>1708</v>
      </c>
      <c r="E563" s="2">
        <v>379522</v>
      </c>
      <c r="F563" s="2">
        <v>379522</v>
      </c>
    </row>
    <row r="564" spans="1:6" x14ac:dyDescent="0.25">
      <c r="A564" s="104">
        <v>20368</v>
      </c>
      <c r="B564" s="104" t="s">
        <v>947</v>
      </c>
      <c r="C564" s="104" t="s">
        <v>2198</v>
      </c>
      <c r="D564" s="104" t="s">
        <v>2200</v>
      </c>
      <c r="E564" s="2">
        <v>408323</v>
      </c>
      <c r="F564" s="2">
        <v>408323</v>
      </c>
    </row>
    <row r="565" spans="1:6" x14ac:dyDescent="0.25">
      <c r="A565" s="104">
        <v>20370</v>
      </c>
      <c r="B565" s="104" t="s">
        <v>947</v>
      </c>
      <c r="C565" s="104" t="s">
        <v>4417</v>
      </c>
      <c r="D565" s="104" t="s">
        <v>4419</v>
      </c>
      <c r="E565" s="2">
        <v>90074</v>
      </c>
      <c r="F565" s="2">
        <v>90074</v>
      </c>
    </row>
    <row r="566" spans="1:6" x14ac:dyDescent="0.25">
      <c r="A566" s="104">
        <v>20371</v>
      </c>
      <c r="B566" s="104" t="s">
        <v>947</v>
      </c>
      <c r="C566" s="104" t="s">
        <v>5501</v>
      </c>
      <c r="D566" s="104" t="s">
        <v>5503</v>
      </c>
      <c r="E566" s="2">
        <v>90261</v>
      </c>
      <c r="F566" s="2">
        <v>90261</v>
      </c>
    </row>
    <row r="567" spans="1:6" x14ac:dyDescent="0.25">
      <c r="A567" s="104">
        <v>20373</v>
      </c>
      <c r="B567" s="104" t="s">
        <v>947</v>
      </c>
      <c r="C567" s="104" t="s">
        <v>15452</v>
      </c>
      <c r="D567" s="104" t="s">
        <v>15454</v>
      </c>
      <c r="E567" s="2">
        <v>1589</v>
      </c>
      <c r="F567" s="2">
        <v>1589</v>
      </c>
    </row>
    <row r="568" spans="1:6" x14ac:dyDescent="0.25">
      <c r="A568" s="104">
        <v>20375</v>
      </c>
      <c r="B568" s="104" t="s">
        <v>947</v>
      </c>
      <c r="C568" s="104" t="s">
        <v>8362</v>
      </c>
      <c r="D568" s="104" t="s">
        <v>8364</v>
      </c>
      <c r="E568" s="2">
        <v>33379</v>
      </c>
      <c r="F568" s="2">
        <v>33379</v>
      </c>
    </row>
    <row r="569" spans="1:6" x14ac:dyDescent="0.25">
      <c r="A569" s="104">
        <v>20376</v>
      </c>
      <c r="B569" s="104" t="s">
        <v>947</v>
      </c>
      <c r="C569" s="104" t="s">
        <v>9030</v>
      </c>
      <c r="D569" s="104" t="s">
        <v>9032</v>
      </c>
      <c r="E569" s="2">
        <v>43489</v>
      </c>
      <c r="F569" s="2">
        <v>43489</v>
      </c>
    </row>
    <row r="570" spans="1:6" x14ac:dyDescent="0.25">
      <c r="A570" s="104">
        <v>20377</v>
      </c>
      <c r="B570" s="104" t="s">
        <v>947</v>
      </c>
      <c r="C570" s="104" t="s">
        <v>6361</v>
      </c>
      <c r="D570" s="104" t="s">
        <v>6363</v>
      </c>
      <c r="E570" s="2">
        <v>67857</v>
      </c>
      <c r="F570" s="2">
        <v>67857</v>
      </c>
    </row>
    <row r="571" spans="1:6" x14ac:dyDescent="0.25">
      <c r="A571" s="104">
        <v>20379</v>
      </c>
      <c r="B571" s="104" t="s">
        <v>947</v>
      </c>
      <c r="C571" s="104" t="s">
        <v>1173</v>
      </c>
      <c r="D571" s="104" t="s">
        <v>1175</v>
      </c>
      <c r="E571" s="2">
        <v>778876</v>
      </c>
      <c r="F571" s="2">
        <v>778876</v>
      </c>
    </row>
    <row r="572" spans="1:6" x14ac:dyDescent="0.25">
      <c r="A572" s="104">
        <v>20380</v>
      </c>
      <c r="B572" s="104" t="s">
        <v>947</v>
      </c>
      <c r="C572" s="104" t="s">
        <v>1700</v>
      </c>
      <c r="D572" s="104" t="s">
        <v>22581</v>
      </c>
      <c r="E572" s="2">
        <v>416541</v>
      </c>
      <c r="F572" s="2">
        <v>416541</v>
      </c>
    </row>
    <row r="573" spans="1:6" x14ac:dyDescent="0.25">
      <c r="A573" s="104">
        <v>20381</v>
      </c>
      <c r="B573" s="104" t="s">
        <v>947</v>
      </c>
      <c r="C573" s="104" t="s">
        <v>12006</v>
      </c>
      <c r="D573" s="104" t="s">
        <v>21588</v>
      </c>
      <c r="E573" s="2">
        <v>23543</v>
      </c>
      <c r="F573" s="2">
        <v>23543</v>
      </c>
    </row>
    <row r="574" spans="1:6" x14ac:dyDescent="0.25">
      <c r="A574" s="104">
        <v>20384</v>
      </c>
      <c r="B574" s="104" t="s">
        <v>947</v>
      </c>
      <c r="C574" s="104" t="s">
        <v>4153</v>
      </c>
      <c r="D574" s="104" t="s">
        <v>4155</v>
      </c>
      <c r="E574" s="2">
        <v>222561</v>
      </c>
      <c r="F574" s="2">
        <v>222561</v>
      </c>
    </row>
    <row r="575" spans="1:6" x14ac:dyDescent="0.25">
      <c r="A575" s="104">
        <v>20385</v>
      </c>
      <c r="B575" s="104" t="s">
        <v>947</v>
      </c>
      <c r="C575" s="104" t="s">
        <v>4958</v>
      </c>
      <c r="D575" s="104" t="s">
        <v>4960</v>
      </c>
      <c r="E575" s="2">
        <v>90131</v>
      </c>
      <c r="F575" s="2">
        <v>90131</v>
      </c>
    </row>
    <row r="576" spans="1:6" x14ac:dyDescent="0.25">
      <c r="A576" s="104">
        <v>20386</v>
      </c>
      <c r="B576" s="104" t="s">
        <v>947</v>
      </c>
      <c r="C576" s="104" t="s">
        <v>3657</v>
      </c>
      <c r="D576" s="104" t="s">
        <v>3659</v>
      </c>
      <c r="E576" s="2">
        <v>281180</v>
      </c>
      <c r="F576" s="2">
        <v>281180</v>
      </c>
    </row>
    <row r="577" spans="1:6" x14ac:dyDescent="0.25">
      <c r="A577" s="104">
        <v>20391</v>
      </c>
      <c r="B577" s="104" t="s">
        <v>947</v>
      </c>
      <c r="C577" s="104" t="s">
        <v>13039</v>
      </c>
      <c r="D577" s="104" t="s">
        <v>13041</v>
      </c>
      <c r="E577" s="2">
        <v>18459</v>
      </c>
      <c r="F577" s="2">
        <v>18459</v>
      </c>
    </row>
    <row r="578" spans="1:6" x14ac:dyDescent="0.25">
      <c r="A578" s="104">
        <v>20396</v>
      </c>
      <c r="B578" s="104" t="s">
        <v>947</v>
      </c>
      <c r="C578" s="104" t="s">
        <v>10813</v>
      </c>
      <c r="D578" s="104" t="s">
        <v>10815</v>
      </c>
      <c r="E578" s="2">
        <v>21713</v>
      </c>
      <c r="F578" s="2">
        <v>21713</v>
      </c>
    </row>
    <row r="579" spans="1:6" x14ac:dyDescent="0.25">
      <c r="A579" s="104">
        <v>20404</v>
      </c>
      <c r="B579" s="104" t="s">
        <v>947</v>
      </c>
      <c r="C579" s="104" t="s">
        <v>22579</v>
      </c>
      <c r="D579" s="104" t="s">
        <v>22580</v>
      </c>
      <c r="E579" s="2">
        <v>19537</v>
      </c>
      <c r="F579" s="2">
        <v>19537</v>
      </c>
    </row>
    <row r="580" spans="1:6" x14ac:dyDescent="0.25">
      <c r="A580" s="104">
        <v>20409</v>
      </c>
      <c r="B580" s="104" t="s">
        <v>947</v>
      </c>
      <c r="C580" s="104" t="s">
        <v>1047</v>
      </c>
      <c r="D580" s="104" t="s">
        <v>1049</v>
      </c>
      <c r="E580" s="2">
        <v>1087887</v>
      </c>
      <c r="F580" s="2">
        <v>1087887</v>
      </c>
    </row>
    <row r="581" spans="1:6" x14ac:dyDescent="0.25">
      <c r="A581" s="104">
        <v>20410</v>
      </c>
      <c r="B581" s="104" t="s">
        <v>947</v>
      </c>
      <c r="C581" s="104" t="s">
        <v>7441</v>
      </c>
      <c r="D581" s="104" t="s">
        <v>7443</v>
      </c>
      <c r="E581" s="2">
        <v>17101</v>
      </c>
      <c r="F581" s="2">
        <v>17101</v>
      </c>
    </row>
    <row r="582" spans="1:6" x14ac:dyDescent="0.25">
      <c r="A582" s="104">
        <v>20411</v>
      </c>
      <c r="B582" s="104" t="s">
        <v>947</v>
      </c>
      <c r="C582" s="104" t="s">
        <v>13148</v>
      </c>
      <c r="D582" s="104" t="s">
        <v>13150</v>
      </c>
      <c r="E582" s="2">
        <v>7152</v>
      </c>
      <c r="F582" s="2">
        <v>7152</v>
      </c>
    </row>
    <row r="583" spans="1:6" x14ac:dyDescent="0.25">
      <c r="A583" s="104">
        <v>20414</v>
      </c>
      <c r="B583" s="104" t="s">
        <v>947</v>
      </c>
      <c r="C583" s="104" t="s">
        <v>18181</v>
      </c>
      <c r="D583" s="104" t="s">
        <v>18182</v>
      </c>
      <c r="E583" s="2">
        <v>655</v>
      </c>
      <c r="F583" s="2">
        <v>655</v>
      </c>
    </row>
    <row r="584" spans="1:6" x14ac:dyDescent="0.25">
      <c r="A584" s="104">
        <v>131379</v>
      </c>
      <c r="B584" s="104" t="s">
        <v>947</v>
      </c>
      <c r="C584" s="104" t="s">
        <v>18294</v>
      </c>
      <c r="D584" s="104" t="s">
        <v>18295</v>
      </c>
      <c r="E584" s="2">
        <v>2050</v>
      </c>
      <c r="F584" s="2">
        <v>2050</v>
      </c>
    </row>
    <row r="585" spans="1:6" x14ac:dyDescent="0.25">
      <c r="A585" s="104">
        <v>159007</v>
      </c>
      <c r="B585" s="104" t="s">
        <v>947</v>
      </c>
      <c r="C585" s="104" t="s">
        <v>6391</v>
      </c>
      <c r="D585" s="104" t="s">
        <v>6393</v>
      </c>
      <c r="E585" s="2">
        <v>74149</v>
      </c>
      <c r="F585" s="2">
        <v>74149</v>
      </c>
    </row>
    <row r="586" spans="1:6" x14ac:dyDescent="0.25">
      <c r="A586" s="104">
        <v>180133</v>
      </c>
      <c r="B586" s="104" t="s">
        <v>947</v>
      </c>
      <c r="C586" s="104" t="s">
        <v>21586</v>
      </c>
      <c r="D586" s="104" t="s">
        <v>21587</v>
      </c>
      <c r="E586" s="2">
        <v>11433</v>
      </c>
      <c r="F586" s="2">
        <v>11433</v>
      </c>
    </row>
    <row r="587" spans="1:6" x14ac:dyDescent="0.25">
      <c r="A587" s="104">
        <v>446599</v>
      </c>
      <c r="B587" s="104" t="s">
        <v>947</v>
      </c>
      <c r="C587" s="104" t="s">
        <v>1811</v>
      </c>
      <c r="D587" s="104" t="s">
        <v>1813</v>
      </c>
      <c r="E587" s="2">
        <v>251382</v>
      </c>
      <c r="F587" s="2">
        <v>251382</v>
      </c>
    </row>
    <row r="588" spans="1:6" x14ac:dyDescent="0.25">
      <c r="A588" s="104">
        <v>456954</v>
      </c>
      <c r="B588" s="104" t="s">
        <v>947</v>
      </c>
      <c r="C588" s="104" t="s">
        <v>2237</v>
      </c>
      <c r="D588" s="104" t="s">
        <v>2239</v>
      </c>
      <c r="E588" s="2">
        <v>300163</v>
      </c>
      <c r="F588" s="2">
        <v>300163</v>
      </c>
    </row>
    <row r="589" spans="1:6" x14ac:dyDescent="0.25">
      <c r="A589" s="104">
        <v>457982</v>
      </c>
      <c r="B589" s="104" t="s">
        <v>947</v>
      </c>
      <c r="C589" s="104" t="s">
        <v>13298</v>
      </c>
      <c r="D589" s="104" t="s">
        <v>13300</v>
      </c>
      <c r="E589" s="2">
        <v>8594</v>
      </c>
      <c r="F589" s="2">
        <v>8594</v>
      </c>
    </row>
    <row r="590" spans="1:6" x14ac:dyDescent="0.25">
      <c r="A590" s="104">
        <v>591124</v>
      </c>
      <c r="B590" s="104" t="s">
        <v>947</v>
      </c>
      <c r="C590" s="104" t="s">
        <v>8473</v>
      </c>
      <c r="D590" s="104" t="s">
        <v>8475</v>
      </c>
      <c r="E590" s="2">
        <v>34337</v>
      </c>
      <c r="F590" s="2">
        <v>34337</v>
      </c>
    </row>
    <row r="591" spans="1:6" x14ac:dyDescent="0.25">
      <c r="A591" s="104">
        <v>833625</v>
      </c>
      <c r="B591" s="104" t="s">
        <v>947</v>
      </c>
      <c r="C591" s="104" t="s">
        <v>22771</v>
      </c>
      <c r="D591" s="104" t="s">
        <v>22772</v>
      </c>
      <c r="E591" s="2">
        <v>2616</v>
      </c>
      <c r="F591" s="2">
        <v>2616</v>
      </c>
    </row>
    <row r="592" spans="1:6" x14ac:dyDescent="0.25">
      <c r="A592" s="104">
        <v>862537</v>
      </c>
      <c r="B592" s="104" t="s">
        <v>947</v>
      </c>
      <c r="C592" s="104" t="s">
        <v>21602</v>
      </c>
      <c r="D592" s="104" t="s">
        <v>21603</v>
      </c>
      <c r="E592" s="2">
        <v>9606</v>
      </c>
      <c r="F592" s="2">
        <v>9606</v>
      </c>
    </row>
    <row r="593" spans="1:6" x14ac:dyDescent="0.25">
      <c r="A593" s="104">
        <v>20419</v>
      </c>
      <c r="B593" s="104" t="s">
        <v>947</v>
      </c>
      <c r="C593" s="104" t="s">
        <v>8401</v>
      </c>
      <c r="D593" s="104" t="s">
        <v>8403</v>
      </c>
      <c r="E593" s="2">
        <v>43712</v>
      </c>
      <c r="F593" s="2">
        <v>43712</v>
      </c>
    </row>
    <row r="594" spans="1:6" x14ac:dyDescent="0.25">
      <c r="A594" s="104">
        <v>20420</v>
      </c>
      <c r="B594" s="104" t="s">
        <v>947</v>
      </c>
      <c r="C594" s="104" t="s">
        <v>11143</v>
      </c>
      <c r="D594" s="104" t="s">
        <v>11145</v>
      </c>
      <c r="E594" s="2">
        <v>10797</v>
      </c>
      <c r="F594" s="2">
        <v>10797</v>
      </c>
    </row>
    <row r="595" spans="1:6" x14ac:dyDescent="0.25">
      <c r="A595" s="104">
        <v>20423</v>
      </c>
      <c r="B595" s="104" t="s">
        <v>947</v>
      </c>
      <c r="C595" s="104" t="s">
        <v>18736</v>
      </c>
      <c r="D595" s="104" t="s">
        <v>18737</v>
      </c>
      <c r="E595" s="2">
        <v>13282</v>
      </c>
      <c r="F595" s="2">
        <v>13282</v>
      </c>
    </row>
    <row r="596" spans="1:6" x14ac:dyDescent="0.25">
      <c r="A596" s="104">
        <v>20424</v>
      </c>
      <c r="B596" s="104" t="s">
        <v>947</v>
      </c>
      <c r="C596" s="104" t="s">
        <v>13319</v>
      </c>
      <c r="D596" s="104" t="s">
        <v>13321</v>
      </c>
      <c r="E596" s="2">
        <v>18474</v>
      </c>
      <c r="F596" s="2">
        <v>18474</v>
      </c>
    </row>
    <row r="597" spans="1:6" x14ac:dyDescent="0.25">
      <c r="A597" s="104">
        <v>20426</v>
      </c>
      <c r="B597" s="104" t="s">
        <v>947</v>
      </c>
      <c r="C597" s="104" t="s">
        <v>5837</v>
      </c>
      <c r="D597" s="104" t="s">
        <v>5839</v>
      </c>
      <c r="E597" s="2">
        <v>43817</v>
      </c>
      <c r="F597" s="2">
        <v>43817</v>
      </c>
    </row>
    <row r="598" spans="1:6" x14ac:dyDescent="0.25">
      <c r="A598" s="104">
        <v>20427</v>
      </c>
      <c r="B598" s="104" t="s">
        <v>947</v>
      </c>
      <c r="C598" s="104" t="s">
        <v>6172</v>
      </c>
      <c r="D598" s="104" t="s">
        <v>6174</v>
      </c>
      <c r="E598" s="2">
        <v>117941</v>
      </c>
      <c r="F598" s="2">
        <v>117941</v>
      </c>
    </row>
    <row r="599" spans="1:6" x14ac:dyDescent="0.25">
      <c r="A599" s="104">
        <v>20430</v>
      </c>
      <c r="B599" s="104" t="s">
        <v>947</v>
      </c>
      <c r="C599" s="104" t="s">
        <v>9252</v>
      </c>
      <c r="D599" s="104" t="s">
        <v>9254</v>
      </c>
      <c r="E599" s="2">
        <v>27269</v>
      </c>
      <c r="F599" s="2">
        <v>27269</v>
      </c>
    </row>
    <row r="600" spans="1:6" x14ac:dyDescent="0.25">
      <c r="A600" s="104">
        <v>20435</v>
      </c>
      <c r="B600" s="104" t="s">
        <v>947</v>
      </c>
      <c r="C600" s="104" t="s">
        <v>966</v>
      </c>
      <c r="D600" s="104" t="s">
        <v>968</v>
      </c>
      <c r="E600" s="2">
        <v>17562</v>
      </c>
      <c r="F600" s="2">
        <v>17562</v>
      </c>
    </row>
    <row r="601" spans="1:6" x14ac:dyDescent="0.25">
      <c r="A601" s="104">
        <v>20436</v>
      </c>
      <c r="B601" s="104" t="s">
        <v>947</v>
      </c>
      <c r="C601" s="104" t="s">
        <v>9888</v>
      </c>
      <c r="D601" s="104" t="s">
        <v>9890</v>
      </c>
      <c r="E601" s="2">
        <v>56576</v>
      </c>
      <c r="F601" s="2">
        <v>56576</v>
      </c>
    </row>
    <row r="602" spans="1:6" x14ac:dyDescent="0.25">
      <c r="A602" s="104">
        <v>20443</v>
      </c>
      <c r="B602" s="104" t="s">
        <v>947</v>
      </c>
      <c r="C602" s="104" t="s">
        <v>13313</v>
      </c>
      <c r="D602" s="104" t="s">
        <v>13315</v>
      </c>
      <c r="E602" s="2">
        <v>6168</v>
      </c>
      <c r="F602" s="2">
        <v>6168</v>
      </c>
    </row>
    <row r="603" spans="1:6" x14ac:dyDescent="0.25">
      <c r="A603" s="104">
        <v>20445</v>
      </c>
      <c r="B603" s="104" t="s">
        <v>947</v>
      </c>
      <c r="C603" s="104" t="s">
        <v>1286</v>
      </c>
      <c r="D603" s="104" t="s">
        <v>1288</v>
      </c>
      <c r="E603" s="2">
        <v>550914</v>
      </c>
      <c r="F603" s="2">
        <v>550914</v>
      </c>
    </row>
    <row r="604" spans="1:6" x14ac:dyDescent="0.25">
      <c r="A604" s="104">
        <v>20447</v>
      </c>
      <c r="B604" s="104" t="s">
        <v>947</v>
      </c>
      <c r="C604" s="104" t="s">
        <v>4558</v>
      </c>
      <c r="D604" s="104" t="s">
        <v>4560</v>
      </c>
      <c r="E604" s="2">
        <v>49698</v>
      </c>
      <c r="F604" s="2">
        <v>49698</v>
      </c>
    </row>
    <row r="605" spans="1:6" x14ac:dyDescent="0.25">
      <c r="A605" s="104">
        <v>20448</v>
      </c>
      <c r="B605" s="104" t="s">
        <v>947</v>
      </c>
      <c r="C605" s="104" t="s">
        <v>6989</v>
      </c>
      <c r="D605" s="104" t="s">
        <v>6991</v>
      </c>
      <c r="E605" s="2">
        <v>59479</v>
      </c>
      <c r="F605" s="2">
        <v>59479</v>
      </c>
    </row>
    <row r="606" spans="1:6" x14ac:dyDescent="0.25">
      <c r="A606" s="104">
        <v>20449</v>
      </c>
      <c r="B606" s="104" t="s">
        <v>947</v>
      </c>
      <c r="C606" s="104" t="s">
        <v>5318</v>
      </c>
      <c r="D606" s="104" t="s">
        <v>5320</v>
      </c>
      <c r="E606" s="2">
        <v>61622</v>
      </c>
      <c r="F606" s="2">
        <v>61622</v>
      </c>
    </row>
    <row r="607" spans="1:6" x14ac:dyDescent="0.25">
      <c r="A607" s="104">
        <v>20450</v>
      </c>
      <c r="B607" s="104" t="s">
        <v>947</v>
      </c>
      <c r="C607" s="104" t="s">
        <v>4994</v>
      </c>
      <c r="D607" s="104" t="s">
        <v>4996</v>
      </c>
      <c r="E607" s="2">
        <v>94704</v>
      </c>
      <c r="F607" s="2">
        <v>94704</v>
      </c>
    </row>
    <row r="608" spans="1:6" x14ac:dyDescent="0.25">
      <c r="A608" s="104">
        <v>20452</v>
      </c>
      <c r="B608" s="104" t="s">
        <v>947</v>
      </c>
      <c r="C608" s="104" t="s">
        <v>6962</v>
      </c>
      <c r="D608" s="104" t="s">
        <v>6964</v>
      </c>
      <c r="E608" s="2">
        <v>29533</v>
      </c>
      <c r="F608" s="2">
        <v>29533</v>
      </c>
    </row>
    <row r="609" spans="1:6" x14ac:dyDescent="0.25">
      <c r="A609" s="104">
        <v>20455</v>
      </c>
      <c r="B609" s="104" t="s">
        <v>947</v>
      </c>
      <c r="C609" s="104" t="s">
        <v>1211</v>
      </c>
      <c r="D609" s="104" t="s">
        <v>1213</v>
      </c>
      <c r="E609" s="2">
        <v>349343</v>
      </c>
      <c r="F609" s="2">
        <v>349343</v>
      </c>
    </row>
    <row r="610" spans="1:6" x14ac:dyDescent="0.25">
      <c r="A610" s="104">
        <v>20462</v>
      </c>
      <c r="B610" s="104" t="s">
        <v>947</v>
      </c>
      <c r="C610" s="104" t="s">
        <v>5765</v>
      </c>
      <c r="D610" s="104" t="s">
        <v>5767</v>
      </c>
      <c r="E610" s="2">
        <v>57117</v>
      </c>
      <c r="F610" s="2">
        <v>57117</v>
      </c>
    </row>
    <row r="611" spans="1:6" x14ac:dyDescent="0.25">
      <c r="A611" s="104">
        <v>20463</v>
      </c>
      <c r="B611" s="104" t="s">
        <v>947</v>
      </c>
      <c r="C611" s="104" t="s">
        <v>11247</v>
      </c>
      <c r="D611" s="104" t="s">
        <v>11249</v>
      </c>
      <c r="E611" s="2">
        <v>23974</v>
      </c>
      <c r="F611" s="2">
        <v>23974</v>
      </c>
    </row>
    <row r="612" spans="1:6" x14ac:dyDescent="0.25">
      <c r="A612" s="104">
        <v>20469</v>
      </c>
      <c r="B612" s="104" t="s">
        <v>947</v>
      </c>
      <c r="C612" s="104" t="s">
        <v>22765</v>
      </c>
      <c r="D612" s="104" t="s">
        <v>22766</v>
      </c>
      <c r="E612" s="2">
        <v>9649</v>
      </c>
      <c r="F612" s="2">
        <v>9649</v>
      </c>
    </row>
    <row r="613" spans="1:6" x14ac:dyDescent="0.25">
      <c r="A613" s="104">
        <v>20470</v>
      </c>
      <c r="B613" s="104" t="s">
        <v>947</v>
      </c>
      <c r="C613" s="104" t="s">
        <v>13462</v>
      </c>
      <c r="D613" s="104" t="s">
        <v>13464</v>
      </c>
      <c r="E613" s="2">
        <v>8567</v>
      </c>
      <c r="F613" s="2">
        <v>8567</v>
      </c>
    </row>
    <row r="614" spans="1:6" x14ac:dyDescent="0.25">
      <c r="A614" s="104">
        <v>20474</v>
      </c>
      <c r="B614" s="104" t="s">
        <v>947</v>
      </c>
      <c r="C614" s="104" t="s">
        <v>4793</v>
      </c>
      <c r="D614" s="104" t="s">
        <v>4795</v>
      </c>
      <c r="E614" s="2">
        <v>139470</v>
      </c>
      <c r="F614" s="2">
        <v>139470</v>
      </c>
    </row>
    <row r="615" spans="1:6" x14ac:dyDescent="0.25">
      <c r="A615" s="104">
        <v>20476</v>
      </c>
      <c r="B615" s="104" t="s">
        <v>947</v>
      </c>
      <c r="C615" s="104" t="s">
        <v>2603</v>
      </c>
      <c r="D615" s="104" t="s">
        <v>2605</v>
      </c>
      <c r="E615" s="2">
        <v>186961</v>
      </c>
      <c r="F615" s="2">
        <v>186961</v>
      </c>
    </row>
    <row r="616" spans="1:6" x14ac:dyDescent="0.25">
      <c r="A616" s="104">
        <v>20482</v>
      </c>
      <c r="B616" s="104" t="s">
        <v>947</v>
      </c>
      <c r="C616" s="104" t="s">
        <v>3208</v>
      </c>
      <c r="D616" s="104" t="s">
        <v>3210</v>
      </c>
      <c r="E616" s="2">
        <v>187939</v>
      </c>
      <c r="F616" s="2">
        <v>187939</v>
      </c>
    </row>
    <row r="617" spans="1:6" x14ac:dyDescent="0.25">
      <c r="A617" s="104">
        <v>20483</v>
      </c>
      <c r="B617" s="104" t="s">
        <v>947</v>
      </c>
      <c r="C617" s="104" t="s">
        <v>7621</v>
      </c>
      <c r="D617" s="104" t="s">
        <v>7623</v>
      </c>
      <c r="E617" s="2">
        <v>35411</v>
      </c>
      <c r="F617" s="2">
        <v>35411</v>
      </c>
    </row>
    <row r="618" spans="1:6" x14ac:dyDescent="0.25">
      <c r="A618" s="104">
        <v>20493</v>
      </c>
      <c r="B618" s="104" t="s">
        <v>947</v>
      </c>
      <c r="C618" s="104" t="s">
        <v>9834</v>
      </c>
      <c r="D618" s="104" t="s">
        <v>21601</v>
      </c>
      <c r="E618" s="2">
        <v>21607</v>
      </c>
      <c r="F618" s="2">
        <v>21607</v>
      </c>
    </row>
    <row r="619" spans="1:6" x14ac:dyDescent="0.25">
      <c r="A619" s="104">
        <v>20495</v>
      </c>
      <c r="B619" s="104" t="s">
        <v>947</v>
      </c>
      <c r="C619" s="104" t="s">
        <v>6208</v>
      </c>
      <c r="D619" s="104" t="s">
        <v>6210</v>
      </c>
      <c r="E619" s="2">
        <v>106902</v>
      </c>
      <c r="F619" s="2">
        <v>106902</v>
      </c>
    </row>
    <row r="620" spans="1:6" x14ac:dyDescent="0.25">
      <c r="A620" s="104">
        <v>163406</v>
      </c>
      <c r="B620" s="104" t="s">
        <v>947</v>
      </c>
      <c r="C620" s="104" t="s">
        <v>7921</v>
      </c>
      <c r="D620" s="104" t="s">
        <v>7923</v>
      </c>
      <c r="E620" s="2">
        <v>35229</v>
      </c>
      <c r="F620" s="2">
        <v>35229</v>
      </c>
    </row>
    <row r="621" spans="1:6" x14ac:dyDescent="0.25">
      <c r="A621" s="104">
        <v>186619</v>
      </c>
      <c r="B621" s="104" t="s">
        <v>947</v>
      </c>
      <c r="C621" s="104" t="s">
        <v>4048</v>
      </c>
      <c r="D621" s="104" t="s">
        <v>21583</v>
      </c>
      <c r="E621" s="2">
        <v>116635</v>
      </c>
      <c r="F621" s="2">
        <v>116635</v>
      </c>
    </row>
    <row r="622" spans="1:6" x14ac:dyDescent="0.25">
      <c r="A622" s="104">
        <v>207404</v>
      </c>
      <c r="B622" s="104" t="s">
        <v>947</v>
      </c>
      <c r="C622" s="104" t="s">
        <v>2507</v>
      </c>
      <c r="D622" s="104" t="s">
        <v>2509</v>
      </c>
      <c r="E622" s="2">
        <v>254142</v>
      </c>
      <c r="F622" s="2">
        <v>254142</v>
      </c>
    </row>
    <row r="623" spans="1:6" x14ac:dyDescent="0.25">
      <c r="A623" s="104">
        <v>208519</v>
      </c>
      <c r="B623" s="104" t="s">
        <v>947</v>
      </c>
      <c r="C623" s="104" t="s">
        <v>1319</v>
      </c>
      <c r="D623" s="104" t="s">
        <v>1321</v>
      </c>
      <c r="E623" s="2">
        <v>335330</v>
      </c>
      <c r="F623" s="2">
        <v>335330</v>
      </c>
    </row>
    <row r="624" spans="1:6" x14ac:dyDescent="0.25">
      <c r="A624" s="104">
        <v>211223</v>
      </c>
      <c r="B624" s="104" t="s">
        <v>947</v>
      </c>
      <c r="C624" s="104" t="s">
        <v>2456</v>
      </c>
      <c r="D624" s="104" t="s">
        <v>2458</v>
      </c>
      <c r="E624" s="2">
        <v>276896</v>
      </c>
      <c r="F624" s="2">
        <v>276896</v>
      </c>
    </row>
    <row r="625" spans="1:6" x14ac:dyDescent="0.25">
      <c r="A625" s="104">
        <v>211420</v>
      </c>
      <c r="B625" s="104" t="s">
        <v>947</v>
      </c>
      <c r="C625" s="104" t="s">
        <v>5393</v>
      </c>
      <c r="D625" s="104" t="s">
        <v>5395</v>
      </c>
      <c r="E625" s="2">
        <v>122772</v>
      </c>
      <c r="F625" s="2">
        <v>122772</v>
      </c>
    </row>
    <row r="626" spans="1:6" x14ac:dyDescent="0.25">
      <c r="A626" s="104">
        <v>211425</v>
      </c>
      <c r="B626" s="104" t="s">
        <v>947</v>
      </c>
      <c r="C626" s="104" t="s">
        <v>1433</v>
      </c>
      <c r="D626" s="104" t="s">
        <v>1435</v>
      </c>
      <c r="E626" s="2">
        <v>695944</v>
      </c>
      <c r="F626" s="2">
        <v>695944</v>
      </c>
    </row>
    <row r="627" spans="1:6" x14ac:dyDescent="0.25">
      <c r="A627" s="104">
        <v>211439</v>
      </c>
      <c r="B627" s="104" t="s">
        <v>947</v>
      </c>
      <c r="C627" s="104" t="s">
        <v>9564</v>
      </c>
      <c r="D627" s="104" t="s">
        <v>9566</v>
      </c>
      <c r="E627" s="2">
        <v>19519</v>
      </c>
      <c r="F627" s="2">
        <v>19519</v>
      </c>
    </row>
    <row r="628" spans="1:6" x14ac:dyDescent="0.25">
      <c r="A628" s="104">
        <v>211475</v>
      </c>
      <c r="B628" s="104" t="s">
        <v>947</v>
      </c>
      <c r="C628" s="104" t="s">
        <v>9267</v>
      </c>
      <c r="D628" s="104" t="s">
        <v>9269</v>
      </c>
      <c r="E628" s="2">
        <v>45602</v>
      </c>
      <c r="F628" s="2">
        <v>45602</v>
      </c>
    </row>
    <row r="629" spans="1:6" x14ac:dyDescent="0.25">
      <c r="A629" s="104">
        <v>456907</v>
      </c>
      <c r="B629" s="104" t="s">
        <v>947</v>
      </c>
      <c r="C629" s="104" t="s">
        <v>3985</v>
      </c>
      <c r="D629" s="104" t="s">
        <v>21617</v>
      </c>
      <c r="E629" s="2">
        <v>119965</v>
      </c>
      <c r="F629" s="2">
        <v>119965</v>
      </c>
    </row>
    <row r="630" spans="1:6" x14ac:dyDescent="0.25">
      <c r="A630" s="104">
        <v>474360</v>
      </c>
      <c r="B630" s="104" t="s">
        <v>947</v>
      </c>
      <c r="C630" s="104" t="s">
        <v>12147</v>
      </c>
      <c r="D630" s="104" t="s">
        <v>22563</v>
      </c>
      <c r="E630" s="2">
        <v>12926</v>
      </c>
      <c r="F630" s="2">
        <v>12926</v>
      </c>
    </row>
    <row r="631" spans="1:6" x14ac:dyDescent="0.25">
      <c r="A631" s="104">
        <v>516270</v>
      </c>
      <c r="B631" s="104" t="s">
        <v>947</v>
      </c>
      <c r="C631" s="104" t="s">
        <v>10195</v>
      </c>
      <c r="D631" s="104" t="s">
        <v>10197</v>
      </c>
      <c r="E631" s="2">
        <v>24120</v>
      </c>
      <c r="F631" s="2">
        <v>24120</v>
      </c>
    </row>
    <row r="632" spans="1:6" x14ac:dyDescent="0.25">
      <c r="A632" s="104">
        <v>543635</v>
      </c>
      <c r="B632" s="104" t="s">
        <v>947</v>
      </c>
      <c r="C632" s="104" t="s">
        <v>5941</v>
      </c>
      <c r="D632" s="104" t="s">
        <v>5943</v>
      </c>
      <c r="E632" s="2">
        <v>68207</v>
      </c>
      <c r="F632" s="2">
        <v>68207</v>
      </c>
    </row>
    <row r="633" spans="1:6" x14ac:dyDescent="0.25">
      <c r="A633" s="104">
        <v>554793</v>
      </c>
      <c r="B633" s="104" t="s">
        <v>947</v>
      </c>
      <c r="C633" s="104" t="s">
        <v>3979</v>
      </c>
      <c r="D633" s="104" t="s">
        <v>3981</v>
      </c>
      <c r="E633" s="2">
        <v>114990</v>
      </c>
      <c r="F633" s="2">
        <v>114990</v>
      </c>
    </row>
    <row r="634" spans="1:6" x14ac:dyDescent="0.25">
      <c r="A634" s="104">
        <v>665432</v>
      </c>
      <c r="B634" s="104" t="s">
        <v>947</v>
      </c>
      <c r="C634" s="104" t="s">
        <v>22564</v>
      </c>
      <c r="D634" s="104" t="s">
        <v>22565</v>
      </c>
      <c r="E634" s="2">
        <v>9831</v>
      </c>
      <c r="F634" s="2">
        <v>9831</v>
      </c>
    </row>
    <row r="635" spans="1:6" x14ac:dyDescent="0.25">
      <c r="A635" s="104">
        <v>681954</v>
      </c>
      <c r="B635" s="104" t="s">
        <v>947</v>
      </c>
      <c r="C635" s="104" t="s">
        <v>6645</v>
      </c>
      <c r="D635" s="104" t="s">
        <v>22562</v>
      </c>
      <c r="E635" s="2">
        <v>38646</v>
      </c>
      <c r="F635" s="2">
        <v>38646</v>
      </c>
    </row>
    <row r="636" spans="1:6" x14ac:dyDescent="0.25">
      <c r="A636" s="104">
        <v>685061</v>
      </c>
      <c r="B636" s="104" t="s">
        <v>947</v>
      </c>
      <c r="C636" s="104" t="s">
        <v>12994</v>
      </c>
      <c r="D636" s="104" t="s">
        <v>12996</v>
      </c>
      <c r="E636" s="2">
        <v>39860</v>
      </c>
      <c r="F636" s="2">
        <v>39860</v>
      </c>
    </row>
    <row r="637" spans="1:6" x14ac:dyDescent="0.25">
      <c r="A637" s="104">
        <v>696487</v>
      </c>
      <c r="B637" s="104" t="s">
        <v>947</v>
      </c>
      <c r="C637" s="104" t="s">
        <v>19081</v>
      </c>
      <c r="D637" s="104" t="s">
        <v>19082</v>
      </c>
      <c r="E637" s="2">
        <v>65905</v>
      </c>
      <c r="F637" s="2">
        <v>65905</v>
      </c>
    </row>
    <row r="638" spans="1:6" x14ac:dyDescent="0.25">
      <c r="A638" s="104">
        <v>720673</v>
      </c>
      <c r="B638" s="104" t="s">
        <v>947</v>
      </c>
      <c r="C638" s="104" t="s">
        <v>5231</v>
      </c>
      <c r="D638" s="104" t="s">
        <v>21589</v>
      </c>
      <c r="E638" s="2">
        <v>70991</v>
      </c>
      <c r="F638" s="2">
        <v>70991</v>
      </c>
    </row>
    <row r="639" spans="1:6" x14ac:dyDescent="0.25">
      <c r="A639" s="104">
        <v>721741</v>
      </c>
      <c r="B639" s="104" t="s">
        <v>947</v>
      </c>
      <c r="C639" s="104" t="s">
        <v>14357</v>
      </c>
      <c r="D639" s="104" t="s">
        <v>14359</v>
      </c>
      <c r="E639" s="2">
        <v>10944</v>
      </c>
      <c r="F639" s="2">
        <v>10944</v>
      </c>
    </row>
    <row r="640" spans="1:6" x14ac:dyDescent="0.25">
      <c r="A640" s="104">
        <v>725331</v>
      </c>
      <c r="B640" s="104" t="s">
        <v>947</v>
      </c>
      <c r="C640" s="104" t="s">
        <v>13277</v>
      </c>
      <c r="D640" s="104" t="s">
        <v>13279</v>
      </c>
      <c r="E640" s="2">
        <v>9010</v>
      </c>
      <c r="F640" s="2">
        <v>9010</v>
      </c>
    </row>
    <row r="641" spans="1:6" x14ac:dyDescent="0.25">
      <c r="A641" s="104">
        <v>725988</v>
      </c>
      <c r="B641" s="104" t="s">
        <v>947</v>
      </c>
      <c r="C641" s="104" t="s">
        <v>2285</v>
      </c>
      <c r="D641" s="104" t="s">
        <v>2287</v>
      </c>
      <c r="E641" s="2">
        <v>259996</v>
      </c>
      <c r="F641" s="2">
        <v>259996</v>
      </c>
    </row>
    <row r="642" spans="1:6" x14ac:dyDescent="0.25">
      <c r="A642" s="104">
        <v>727164</v>
      </c>
      <c r="B642" s="104" t="s">
        <v>947</v>
      </c>
      <c r="C642" s="104" t="s">
        <v>19027</v>
      </c>
      <c r="D642" s="104" t="s">
        <v>19028</v>
      </c>
      <c r="E642" s="2">
        <v>51586</v>
      </c>
      <c r="F642" s="2">
        <v>51586</v>
      </c>
    </row>
    <row r="643" spans="1:6" x14ac:dyDescent="0.25">
      <c r="A643" s="104">
        <v>742111</v>
      </c>
      <c r="B643" s="104" t="s">
        <v>947</v>
      </c>
      <c r="C643" s="104" t="s">
        <v>6577</v>
      </c>
      <c r="D643" s="104" t="s">
        <v>22739</v>
      </c>
      <c r="E643" s="2">
        <v>14801</v>
      </c>
      <c r="F643" s="2">
        <v>14801</v>
      </c>
    </row>
    <row r="644" spans="1:6" x14ac:dyDescent="0.25">
      <c r="A644" s="104">
        <v>214063</v>
      </c>
      <c r="B644" s="104" t="s">
        <v>947</v>
      </c>
      <c r="C644" s="104" t="s">
        <v>12654</v>
      </c>
      <c r="D644" s="104" t="s">
        <v>12656</v>
      </c>
      <c r="E644" s="2">
        <v>19508</v>
      </c>
      <c r="F644" s="2">
        <v>19508</v>
      </c>
    </row>
    <row r="645" spans="1:6" x14ac:dyDescent="0.25">
      <c r="A645" s="104">
        <v>757436</v>
      </c>
      <c r="B645" s="104" t="s">
        <v>947</v>
      </c>
      <c r="C645" s="104" t="s">
        <v>17001</v>
      </c>
      <c r="D645" s="104" t="s">
        <v>17003</v>
      </c>
      <c r="E645" s="2">
        <v>2559</v>
      </c>
      <c r="F645" s="2">
        <v>2559</v>
      </c>
    </row>
    <row r="646" spans="1:6" x14ac:dyDescent="0.25">
      <c r="A646" s="104">
        <v>831947</v>
      </c>
      <c r="B646" s="104" t="s">
        <v>947</v>
      </c>
      <c r="C646" s="104" t="s">
        <v>5618</v>
      </c>
      <c r="D646" s="104" t="s">
        <v>5620</v>
      </c>
      <c r="E646" s="2">
        <v>66581</v>
      </c>
      <c r="F646" s="2">
        <v>66581</v>
      </c>
    </row>
    <row r="647" spans="1:6" x14ac:dyDescent="0.25">
      <c r="A647" s="104">
        <v>836439</v>
      </c>
      <c r="B647" s="104" t="s">
        <v>947</v>
      </c>
      <c r="C647" s="104" t="s">
        <v>16227</v>
      </c>
      <c r="D647" s="104" t="s">
        <v>16229</v>
      </c>
      <c r="E647" s="2">
        <v>0</v>
      </c>
      <c r="F647" s="2">
        <v>0</v>
      </c>
    </row>
    <row r="648" spans="1:6" x14ac:dyDescent="0.25">
      <c r="A648" s="104">
        <v>20512</v>
      </c>
      <c r="B648" s="104" t="s">
        <v>947</v>
      </c>
      <c r="C648" s="104" t="s">
        <v>1140</v>
      </c>
      <c r="D648" s="104" t="s">
        <v>1142</v>
      </c>
      <c r="E648" s="2">
        <v>773776</v>
      </c>
      <c r="F648" s="2">
        <v>773776</v>
      </c>
    </row>
    <row r="649" spans="1:6" x14ac:dyDescent="0.25">
      <c r="A649" s="104">
        <v>20513</v>
      </c>
      <c r="B649" s="104" t="s">
        <v>947</v>
      </c>
      <c r="C649" s="104" t="s">
        <v>1742</v>
      </c>
      <c r="D649" s="104" t="s">
        <v>1744</v>
      </c>
      <c r="E649" s="2">
        <v>371245</v>
      </c>
      <c r="F649" s="2">
        <v>371245</v>
      </c>
    </row>
    <row r="650" spans="1:6" x14ac:dyDescent="0.25">
      <c r="A650" s="104">
        <v>20515</v>
      </c>
      <c r="B650" s="104" t="s">
        <v>947</v>
      </c>
      <c r="C650" s="104" t="s">
        <v>12018</v>
      </c>
      <c r="D650" s="104" t="s">
        <v>12020</v>
      </c>
      <c r="E650" s="2">
        <v>12153</v>
      </c>
      <c r="F650" s="2">
        <v>12153</v>
      </c>
    </row>
    <row r="651" spans="1:6" x14ac:dyDescent="0.25">
      <c r="A651" s="104">
        <v>20516</v>
      </c>
      <c r="B651" s="104" t="s">
        <v>947</v>
      </c>
      <c r="C651" s="104" t="s">
        <v>1535</v>
      </c>
      <c r="D651" s="104" t="s">
        <v>1537</v>
      </c>
      <c r="E651" s="2">
        <v>547586</v>
      </c>
      <c r="F651" s="2">
        <v>547586</v>
      </c>
    </row>
    <row r="652" spans="1:6" x14ac:dyDescent="0.25">
      <c r="A652" s="104">
        <v>20517</v>
      </c>
      <c r="B652" s="104" t="s">
        <v>947</v>
      </c>
      <c r="C652" s="104" t="s">
        <v>3859</v>
      </c>
      <c r="D652" s="104" t="s">
        <v>21593</v>
      </c>
      <c r="E652" s="2">
        <v>201931</v>
      </c>
      <c r="F652" s="2">
        <v>201931</v>
      </c>
    </row>
    <row r="653" spans="1:6" x14ac:dyDescent="0.25">
      <c r="A653" s="104">
        <v>20518</v>
      </c>
      <c r="B653" s="104" t="s">
        <v>947</v>
      </c>
      <c r="C653" s="104" t="s">
        <v>9330</v>
      </c>
      <c r="D653" s="104" t="s">
        <v>9332</v>
      </c>
      <c r="E653" s="2">
        <v>10301</v>
      </c>
      <c r="F653" s="2">
        <v>10301</v>
      </c>
    </row>
    <row r="654" spans="1:6" x14ac:dyDescent="0.25">
      <c r="A654" s="104">
        <v>20519</v>
      </c>
      <c r="B654" s="104" t="s">
        <v>947</v>
      </c>
      <c r="C654" s="104" t="s">
        <v>14738</v>
      </c>
      <c r="D654" s="104" t="s">
        <v>21594</v>
      </c>
      <c r="E654" s="2">
        <v>2342</v>
      </c>
      <c r="F654" s="2">
        <v>2342</v>
      </c>
    </row>
    <row r="655" spans="1:6" x14ac:dyDescent="0.25">
      <c r="A655" s="104">
        <v>20521</v>
      </c>
      <c r="B655" s="104" t="s">
        <v>947</v>
      </c>
      <c r="C655" s="104" t="s">
        <v>6085</v>
      </c>
      <c r="D655" s="104" t="s">
        <v>6087</v>
      </c>
      <c r="E655" s="2">
        <v>37761</v>
      </c>
      <c r="F655" s="2">
        <v>37761</v>
      </c>
    </row>
    <row r="656" spans="1:6" x14ac:dyDescent="0.25">
      <c r="A656" s="104">
        <v>20523</v>
      </c>
      <c r="B656" s="104" t="s">
        <v>947</v>
      </c>
      <c r="C656" s="104" t="s">
        <v>12174</v>
      </c>
      <c r="D656" s="104" t="s">
        <v>12176</v>
      </c>
      <c r="E656" s="2">
        <v>15199</v>
      </c>
      <c r="F656" s="2">
        <v>15199</v>
      </c>
    </row>
    <row r="657" spans="1:6" x14ac:dyDescent="0.25">
      <c r="A657" s="104">
        <v>20524</v>
      </c>
      <c r="B657" s="104" t="s">
        <v>947</v>
      </c>
      <c r="C657" s="104" t="s">
        <v>8662</v>
      </c>
      <c r="D657" s="104" t="s">
        <v>8664</v>
      </c>
      <c r="E657" s="2">
        <v>31631</v>
      </c>
      <c r="F657" s="2">
        <v>31631</v>
      </c>
    </row>
    <row r="658" spans="1:6" x14ac:dyDescent="0.25">
      <c r="A658" s="104">
        <v>20531</v>
      </c>
      <c r="B658" s="104" t="s">
        <v>947</v>
      </c>
      <c r="C658" s="104" t="s">
        <v>5914</v>
      </c>
      <c r="D658" s="104" t="s">
        <v>5916</v>
      </c>
      <c r="E658" s="2">
        <v>31098</v>
      </c>
      <c r="F658" s="2">
        <v>31098</v>
      </c>
    </row>
    <row r="659" spans="1:6" x14ac:dyDescent="0.25">
      <c r="A659" s="104">
        <v>20533</v>
      </c>
      <c r="B659" s="104" t="s">
        <v>947</v>
      </c>
      <c r="C659" s="104" t="s">
        <v>18840</v>
      </c>
      <c r="D659" s="104" t="s">
        <v>18841</v>
      </c>
      <c r="E659" s="2">
        <v>19341</v>
      </c>
      <c r="F659" s="2">
        <v>19341</v>
      </c>
    </row>
    <row r="660" spans="1:6" x14ac:dyDescent="0.25">
      <c r="A660" s="104">
        <v>20534</v>
      </c>
      <c r="B660" s="104" t="s">
        <v>947</v>
      </c>
      <c r="C660" s="104" t="s">
        <v>11128</v>
      </c>
      <c r="D660" s="104" t="s">
        <v>11130</v>
      </c>
      <c r="E660" s="2">
        <v>18309</v>
      </c>
      <c r="F660" s="2">
        <v>18309</v>
      </c>
    </row>
    <row r="661" spans="1:6" x14ac:dyDescent="0.25">
      <c r="A661" s="104">
        <v>20536</v>
      </c>
      <c r="B661" s="104" t="s">
        <v>947</v>
      </c>
      <c r="C661" s="104" t="s">
        <v>8896</v>
      </c>
      <c r="D661" s="104" t="s">
        <v>8898</v>
      </c>
      <c r="E661" s="2">
        <v>56563</v>
      </c>
      <c r="F661" s="2">
        <v>56563</v>
      </c>
    </row>
    <row r="662" spans="1:6" x14ac:dyDescent="0.25">
      <c r="A662" s="104">
        <v>20537</v>
      </c>
      <c r="B662" s="104" t="s">
        <v>947</v>
      </c>
      <c r="C662" s="104" t="s">
        <v>1164</v>
      </c>
      <c r="D662" s="104" t="s">
        <v>1166</v>
      </c>
      <c r="E662" s="2">
        <v>636124</v>
      </c>
      <c r="F662" s="2">
        <v>636124</v>
      </c>
    </row>
    <row r="663" spans="1:6" x14ac:dyDescent="0.25">
      <c r="A663" s="104">
        <v>427600</v>
      </c>
      <c r="B663" s="104" t="s">
        <v>947</v>
      </c>
      <c r="C663" s="104" t="s">
        <v>4453</v>
      </c>
      <c r="D663" s="104" t="s">
        <v>4455</v>
      </c>
      <c r="E663" s="2">
        <v>77424</v>
      </c>
      <c r="F663" s="2">
        <v>77424</v>
      </c>
    </row>
    <row r="664" spans="1:6" x14ac:dyDescent="0.25">
      <c r="A664" s="104">
        <v>548988</v>
      </c>
      <c r="B664" s="104" t="s">
        <v>947</v>
      </c>
      <c r="C664" s="104" t="s">
        <v>14765</v>
      </c>
      <c r="D664" s="104" t="s">
        <v>14767</v>
      </c>
      <c r="E664" s="2">
        <v>10634</v>
      </c>
      <c r="F664" s="2">
        <v>10634</v>
      </c>
    </row>
    <row r="665" spans="1:6" x14ac:dyDescent="0.25">
      <c r="A665" s="104">
        <v>864151</v>
      </c>
      <c r="B665" s="104" t="s">
        <v>947</v>
      </c>
      <c r="C665" s="104" t="s">
        <v>22631</v>
      </c>
      <c r="D665" s="104" t="s">
        <v>22632</v>
      </c>
      <c r="E665" s="2">
        <v>1570</v>
      </c>
      <c r="F665" s="2">
        <v>1570</v>
      </c>
    </row>
    <row r="666" spans="1:6" x14ac:dyDescent="0.25">
      <c r="A666" s="104">
        <v>20539</v>
      </c>
      <c r="B666" s="104" t="s">
        <v>947</v>
      </c>
      <c r="C666" s="104" t="s">
        <v>12063</v>
      </c>
      <c r="D666" s="104" t="s">
        <v>12065</v>
      </c>
      <c r="E666" s="2">
        <v>5208</v>
      </c>
      <c r="F666" s="2">
        <v>5208</v>
      </c>
    </row>
    <row r="667" spans="1:6" x14ac:dyDescent="0.25">
      <c r="A667" s="104">
        <v>20540</v>
      </c>
      <c r="B667" s="104" t="s">
        <v>947</v>
      </c>
      <c r="C667" s="104" t="s">
        <v>1475</v>
      </c>
      <c r="D667" s="104" t="s">
        <v>1477</v>
      </c>
      <c r="E667" s="2">
        <v>391714</v>
      </c>
      <c r="F667" s="2">
        <v>391714</v>
      </c>
    </row>
    <row r="668" spans="1:6" x14ac:dyDescent="0.25">
      <c r="A668" s="104">
        <v>20541</v>
      </c>
      <c r="B668" s="104" t="s">
        <v>947</v>
      </c>
      <c r="C668" s="104" t="s">
        <v>9102</v>
      </c>
      <c r="D668" s="104" t="s">
        <v>9104</v>
      </c>
      <c r="E668" s="2">
        <v>12576</v>
      </c>
      <c r="F668" s="2">
        <v>12576</v>
      </c>
    </row>
    <row r="669" spans="1:6" x14ac:dyDescent="0.25">
      <c r="A669" s="104">
        <v>20542</v>
      </c>
      <c r="B669" s="104" t="s">
        <v>947</v>
      </c>
      <c r="C669" s="104" t="s">
        <v>22415</v>
      </c>
      <c r="D669" s="104" t="s">
        <v>22416</v>
      </c>
      <c r="E669" s="2">
        <v>8415</v>
      </c>
      <c r="F669" s="2">
        <v>8415</v>
      </c>
    </row>
    <row r="670" spans="1:6" x14ac:dyDescent="0.25">
      <c r="A670" s="104">
        <v>20543</v>
      </c>
      <c r="B670" s="104" t="s">
        <v>947</v>
      </c>
      <c r="C670" s="104" t="s">
        <v>11928</v>
      </c>
      <c r="D670" s="104" t="s">
        <v>11930</v>
      </c>
      <c r="E670" s="2">
        <v>8594</v>
      </c>
      <c r="F670" s="2">
        <v>8594</v>
      </c>
    </row>
    <row r="671" spans="1:6" x14ac:dyDescent="0.25">
      <c r="A671" s="104">
        <v>20545</v>
      </c>
      <c r="B671" s="104" t="s">
        <v>947</v>
      </c>
      <c r="C671" s="104" t="s">
        <v>11690</v>
      </c>
      <c r="D671" s="104" t="s">
        <v>11692</v>
      </c>
      <c r="E671" s="2">
        <v>12394</v>
      </c>
      <c r="F671" s="2">
        <v>12394</v>
      </c>
    </row>
    <row r="672" spans="1:6" x14ac:dyDescent="0.25">
      <c r="A672" s="104">
        <v>455928</v>
      </c>
      <c r="B672" s="104" t="s">
        <v>947</v>
      </c>
      <c r="C672" s="104" t="s">
        <v>3079</v>
      </c>
      <c r="D672" s="104" t="s">
        <v>3081</v>
      </c>
      <c r="E672" s="2">
        <v>200281</v>
      </c>
      <c r="F672" s="2">
        <v>200281</v>
      </c>
    </row>
    <row r="673" spans="1:6" x14ac:dyDescent="0.25">
      <c r="A673" s="104">
        <v>518457</v>
      </c>
      <c r="B673" s="104" t="s">
        <v>947</v>
      </c>
      <c r="C673" s="104" t="s">
        <v>22724</v>
      </c>
      <c r="D673" s="104" t="s">
        <v>22725</v>
      </c>
      <c r="E673" s="2">
        <v>5039</v>
      </c>
      <c r="F673" s="2">
        <v>5039</v>
      </c>
    </row>
    <row r="674" spans="1:6" x14ac:dyDescent="0.25">
      <c r="A674" s="104">
        <v>683504</v>
      </c>
      <c r="B674" s="104" t="s">
        <v>947</v>
      </c>
      <c r="C674" s="104" t="s">
        <v>11310</v>
      </c>
      <c r="D674" s="104" t="s">
        <v>11312</v>
      </c>
      <c r="E674" s="2">
        <v>21060</v>
      </c>
      <c r="F674" s="2">
        <v>21060</v>
      </c>
    </row>
    <row r="675" spans="1:6" x14ac:dyDescent="0.25">
      <c r="A675" s="104">
        <v>869023</v>
      </c>
      <c r="B675" s="104" t="s">
        <v>947</v>
      </c>
      <c r="C675" s="104" t="s">
        <v>22413</v>
      </c>
      <c r="D675" s="104" t="s">
        <v>22414</v>
      </c>
      <c r="E675" s="2">
        <v>6767</v>
      </c>
      <c r="F675" s="2">
        <v>6767</v>
      </c>
    </row>
    <row r="676" spans="1:6" x14ac:dyDescent="0.25">
      <c r="A676" s="104">
        <v>20546</v>
      </c>
      <c r="B676" s="104" t="s">
        <v>947</v>
      </c>
      <c r="C676" s="104" t="s">
        <v>3279</v>
      </c>
      <c r="D676" s="104" t="s">
        <v>19105</v>
      </c>
      <c r="E676" s="2">
        <v>244309</v>
      </c>
      <c r="F676" s="2">
        <v>244309</v>
      </c>
    </row>
    <row r="677" spans="1:6" x14ac:dyDescent="0.25">
      <c r="A677" s="104">
        <v>20547</v>
      </c>
      <c r="B677" s="104" t="s">
        <v>947</v>
      </c>
      <c r="C677" s="104" t="s">
        <v>7579</v>
      </c>
      <c r="D677" s="104" t="s">
        <v>7581</v>
      </c>
      <c r="E677" s="2">
        <v>42123</v>
      </c>
      <c r="F677" s="2">
        <v>42123</v>
      </c>
    </row>
    <row r="678" spans="1:6" x14ac:dyDescent="0.25">
      <c r="A678" s="104">
        <v>20551</v>
      </c>
      <c r="B678" s="104" t="s">
        <v>947</v>
      </c>
      <c r="C678" s="104" t="s">
        <v>7121</v>
      </c>
      <c r="D678" s="104" t="s">
        <v>7123</v>
      </c>
      <c r="E678" s="2">
        <v>104105</v>
      </c>
      <c r="F678" s="2">
        <v>104105</v>
      </c>
    </row>
    <row r="679" spans="1:6" x14ac:dyDescent="0.25">
      <c r="A679" s="104">
        <v>20554</v>
      </c>
      <c r="B679" s="104" t="s">
        <v>947</v>
      </c>
      <c r="C679" s="104" t="s">
        <v>2273</v>
      </c>
      <c r="D679" s="104" t="s">
        <v>2275</v>
      </c>
      <c r="E679" s="2">
        <v>317180</v>
      </c>
      <c r="F679" s="2">
        <v>317180</v>
      </c>
    </row>
    <row r="680" spans="1:6" x14ac:dyDescent="0.25">
      <c r="A680" s="104">
        <v>20555</v>
      </c>
      <c r="B680" s="104" t="s">
        <v>947</v>
      </c>
      <c r="C680" s="104" t="s">
        <v>12501</v>
      </c>
      <c r="D680" s="104" t="s">
        <v>12503</v>
      </c>
      <c r="E680" s="2">
        <v>21756</v>
      </c>
      <c r="F680" s="2">
        <v>21756</v>
      </c>
    </row>
    <row r="681" spans="1:6" x14ac:dyDescent="0.25">
      <c r="A681" s="104">
        <v>20556</v>
      </c>
      <c r="B681" s="104" t="s">
        <v>947</v>
      </c>
      <c r="C681" s="104" t="s">
        <v>7840</v>
      </c>
      <c r="D681" s="104" t="s">
        <v>7842</v>
      </c>
      <c r="E681" s="2">
        <v>42553</v>
      </c>
      <c r="F681" s="2">
        <v>42553</v>
      </c>
    </row>
    <row r="682" spans="1:6" x14ac:dyDescent="0.25">
      <c r="A682" s="104">
        <v>20557</v>
      </c>
      <c r="B682" s="104" t="s">
        <v>947</v>
      </c>
      <c r="C682" s="104" t="s">
        <v>6145</v>
      </c>
      <c r="D682" s="104" t="s">
        <v>21616</v>
      </c>
      <c r="E682" s="2">
        <v>141644</v>
      </c>
      <c r="F682" s="2">
        <v>141644</v>
      </c>
    </row>
    <row r="683" spans="1:6" x14ac:dyDescent="0.25">
      <c r="A683" s="104">
        <v>20558</v>
      </c>
      <c r="B683" s="104" t="s">
        <v>947</v>
      </c>
      <c r="C683" s="104" t="s">
        <v>2480</v>
      </c>
      <c r="D683" s="104" t="s">
        <v>2482</v>
      </c>
      <c r="E683" s="2">
        <v>302844</v>
      </c>
      <c r="F683" s="2">
        <v>302844</v>
      </c>
    </row>
    <row r="684" spans="1:6" x14ac:dyDescent="0.25">
      <c r="A684" s="104">
        <v>20559</v>
      </c>
      <c r="B684" s="104" t="s">
        <v>947</v>
      </c>
      <c r="C684" s="104" t="s">
        <v>16038</v>
      </c>
      <c r="D684" s="104" t="s">
        <v>16040</v>
      </c>
      <c r="E684" s="2">
        <v>2310</v>
      </c>
      <c r="F684" s="2">
        <v>2310</v>
      </c>
    </row>
    <row r="685" spans="1:6" x14ac:dyDescent="0.25">
      <c r="A685" s="104">
        <v>20562</v>
      </c>
      <c r="B685" s="104" t="s">
        <v>947</v>
      </c>
      <c r="C685" s="104" t="s">
        <v>6744</v>
      </c>
      <c r="D685" s="104" t="s">
        <v>6746</v>
      </c>
      <c r="E685" s="2">
        <v>153921</v>
      </c>
      <c r="F685" s="2">
        <v>153921</v>
      </c>
    </row>
    <row r="686" spans="1:6" x14ac:dyDescent="0.25">
      <c r="A686" s="104">
        <v>20565</v>
      </c>
      <c r="B686" s="104" t="s">
        <v>947</v>
      </c>
      <c r="C686" s="104" t="s">
        <v>10756</v>
      </c>
      <c r="D686" s="104" t="s">
        <v>10758</v>
      </c>
      <c r="E686" s="2">
        <v>9948</v>
      </c>
      <c r="F686" s="2">
        <v>9948</v>
      </c>
    </row>
    <row r="687" spans="1:6" x14ac:dyDescent="0.25">
      <c r="A687" s="104">
        <v>20568</v>
      </c>
      <c r="B687" s="104" t="s">
        <v>947</v>
      </c>
      <c r="C687" s="104" t="s">
        <v>3973</v>
      </c>
      <c r="D687" s="104" t="s">
        <v>3975</v>
      </c>
      <c r="E687" s="2">
        <v>115024</v>
      </c>
      <c r="F687" s="2">
        <v>115024</v>
      </c>
    </row>
    <row r="688" spans="1:6" x14ac:dyDescent="0.25">
      <c r="A688" s="104">
        <v>20570</v>
      </c>
      <c r="B688" s="104" t="s">
        <v>947</v>
      </c>
      <c r="C688" s="104" t="s">
        <v>6469</v>
      </c>
      <c r="D688" s="104" t="s">
        <v>6471</v>
      </c>
      <c r="E688" s="2">
        <v>73222</v>
      </c>
      <c r="F688" s="2">
        <v>73222</v>
      </c>
    </row>
    <row r="689" spans="1:6" x14ac:dyDescent="0.25">
      <c r="A689" s="104">
        <v>20571</v>
      </c>
      <c r="B689" s="104" t="s">
        <v>947</v>
      </c>
      <c r="C689" s="104" t="s">
        <v>8134</v>
      </c>
      <c r="D689" s="104" t="s">
        <v>8136</v>
      </c>
      <c r="E689" s="2">
        <v>21855</v>
      </c>
      <c r="F689" s="2">
        <v>21855</v>
      </c>
    </row>
    <row r="690" spans="1:6" x14ac:dyDescent="0.25">
      <c r="A690" s="104">
        <v>20578</v>
      </c>
      <c r="B690" s="104" t="s">
        <v>947</v>
      </c>
      <c r="C690" s="104" t="s">
        <v>5213</v>
      </c>
      <c r="D690" s="104" t="s">
        <v>5215</v>
      </c>
      <c r="E690" s="2">
        <v>62277</v>
      </c>
      <c r="F690" s="2">
        <v>62277</v>
      </c>
    </row>
    <row r="691" spans="1:6" x14ac:dyDescent="0.25">
      <c r="A691" s="104">
        <v>197000</v>
      </c>
      <c r="B691" s="104" t="s">
        <v>947</v>
      </c>
      <c r="C691" s="104" t="s">
        <v>3414</v>
      </c>
      <c r="D691" s="104" t="s">
        <v>3416</v>
      </c>
      <c r="E691" s="2">
        <v>235194</v>
      </c>
      <c r="F691" s="2">
        <v>235194</v>
      </c>
    </row>
    <row r="692" spans="1:6" x14ac:dyDescent="0.25">
      <c r="A692" s="104">
        <v>203202</v>
      </c>
      <c r="B692" s="104" t="s">
        <v>947</v>
      </c>
      <c r="C692" s="104" t="s">
        <v>1110</v>
      </c>
      <c r="D692" s="104" t="s">
        <v>19236</v>
      </c>
      <c r="E692" s="2">
        <v>908932</v>
      </c>
      <c r="F692" s="2">
        <v>908932</v>
      </c>
    </row>
    <row r="693" spans="1:6" x14ac:dyDescent="0.25">
      <c r="A693" s="104">
        <v>449686</v>
      </c>
      <c r="B693" s="104" t="s">
        <v>947</v>
      </c>
      <c r="C693" s="104" t="s">
        <v>13685</v>
      </c>
      <c r="D693" s="104" t="s">
        <v>13687</v>
      </c>
      <c r="E693" s="2">
        <v>84011</v>
      </c>
      <c r="F693" s="2">
        <v>84011</v>
      </c>
    </row>
    <row r="694" spans="1:6" x14ac:dyDescent="0.25">
      <c r="A694" s="104">
        <v>525094</v>
      </c>
      <c r="B694" s="104" t="s">
        <v>947</v>
      </c>
      <c r="C694" s="104" t="s">
        <v>2609</v>
      </c>
      <c r="D694" s="104" t="s">
        <v>2611</v>
      </c>
      <c r="E694" s="2">
        <v>175810</v>
      </c>
      <c r="F694" s="2">
        <v>175810</v>
      </c>
    </row>
    <row r="695" spans="1:6" x14ac:dyDescent="0.25">
      <c r="A695" s="104">
        <v>545379</v>
      </c>
      <c r="B695" s="104" t="s">
        <v>947</v>
      </c>
      <c r="C695" s="104" t="s">
        <v>4222</v>
      </c>
      <c r="D695" s="104" t="s">
        <v>4224</v>
      </c>
      <c r="E695" s="2">
        <v>133477</v>
      </c>
      <c r="F695" s="2">
        <v>133477</v>
      </c>
    </row>
    <row r="696" spans="1:6" x14ac:dyDescent="0.25">
      <c r="A696" s="104">
        <v>556855</v>
      </c>
      <c r="B696" s="104" t="s">
        <v>947</v>
      </c>
      <c r="C696" s="104" t="s">
        <v>12204</v>
      </c>
      <c r="D696" s="104" t="s">
        <v>12206</v>
      </c>
      <c r="E696" s="2">
        <v>11831</v>
      </c>
      <c r="F696" s="2">
        <v>11831</v>
      </c>
    </row>
    <row r="697" spans="1:6" x14ac:dyDescent="0.25">
      <c r="A697" s="104">
        <v>581579</v>
      </c>
      <c r="B697" s="104" t="s">
        <v>947</v>
      </c>
      <c r="C697" s="104" t="s">
        <v>19094</v>
      </c>
      <c r="D697" s="104" t="s">
        <v>21577</v>
      </c>
      <c r="E697" s="2">
        <v>278664</v>
      </c>
      <c r="F697" s="2">
        <v>278664</v>
      </c>
    </row>
    <row r="698" spans="1:6" x14ac:dyDescent="0.25">
      <c r="A698" s="104">
        <v>696962</v>
      </c>
      <c r="B698" s="104" t="s">
        <v>947</v>
      </c>
      <c r="C698" s="104" t="s">
        <v>2813</v>
      </c>
      <c r="D698" s="104" t="s">
        <v>19753</v>
      </c>
      <c r="E698" s="2">
        <v>338734</v>
      </c>
      <c r="F698" s="2">
        <v>338734</v>
      </c>
    </row>
    <row r="699" spans="1:6" x14ac:dyDescent="0.25">
      <c r="A699" s="104">
        <v>696966</v>
      </c>
      <c r="B699" s="104" t="s">
        <v>947</v>
      </c>
      <c r="C699" s="104" t="s">
        <v>3471</v>
      </c>
      <c r="D699" s="104" t="s">
        <v>3473</v>
      </c>
      <c r="E699" s="2">
        <v>197355</v>
      </c>
      <c r="F699" s="2">
        <v>197355</v>
      </c>
    </row>
    <row r="700" spans="1:6" x14ac:dyDescent="0.25">
      <c r="A700" s="104">
        <v>710866</v>
      </c>
      <c r="B700" s="104" t="s">
        <v>947</v>
      </c>
      <c r="C700" s="104" t="s">
        <v>1128</v>
      </c>
      <c r="D700" s="104" t="s">
        <v>1130</v>
      </c>
      <c r="E700" s="2">
        <v>440509</v>
      </c>
      <c r="F700" s="2">
        <v>440509</v>
      </c>
    </row>
    <row r="701" spans="1:6" x14ac:dyDescent="0.25">
      <c r="A701" s="104">
        <v>888825</v>
      </c>
      <c r="B701" s="104" t="s">
        <v>947</v>
      </c>
      <c r="C701" s="104" t="s">
        <v>22506</v>
      </c>
      <c r="D701" s="104" t="s">
        <v>22507</v>
      </c>
      <c r="E701" s="2">
        <v>7</v>
      </c>
      <c r="F701" s="2">
        <v>7</v>
      </c>
    </row>
    <row r="702" spans="1:6" x14ac:dyDescent="0.25">
      <c r="A702" s="104">
        <v>893734</v>
      </c>
      <c r="B702" s="104" t="s">
        <v>947</v>
      </c>
      <c r="C702" s="104" t="s">
        <v>22718</v>
      </c>
      <c r="D702" s="104" t="s">
        <v>22719</v>
      </c>
      <c r="E702" s="2">
        <v>53172</v>
      </c>
      <c r="F702" s="2">
        <v>53172</v>
      </c>
    </row>
    <row r="703" spans="1:6" x14ac:dyDescent="0.25">
      <c r="A703" s="104">
        <v>20587</v>
      </c>
      <c r="B703" s="104" t="s">
        <v>947</v>
      </c>
      <c r="C703" s="104" t="s">
        <v>12492</v>
      </c>
      <c r="D703" s="104" t="s">
        <v>12494</v>
      </c>
      <c r="E703" s="2">
        <v>9117</v>
      </c>
      <c r="F703" s="2">
        <v>9117</v>
      </c>
    </row>
    <row r="704" spans="1:6" x14ac:dyDescent="0.25">
      <c r="A704" s="104">
        <v>20588</v>
      </c>
      <c r="B704" s="104" t="s">
        <v>947</v>
      </c>
      <c r="C704" s="104" t="s">
        <v>11400</v>
      </c>
      <c r="D704" s="104" t="s">
        <v>11402</v>
      </c>
      <c r="E704" s="2">
        <v>18326</v>
      </c>
      <c r="F704" s="2">
        <v>18326</v>
      </c>
    </row>
    <row r="705" spans="1:6" x14ac:dyDescent="0.25">
      <c r="A705" s="104">
        <v>20591</v>
      </c>
      <c r="B705" s="104" t="s">
        <v>947</v>
      </c>
      <c r="C705" s="104" t="s">
        <v>8512</v>
      </c>
      <c r="D705" s="104" t="s">
        <v>8514</v>
      </c>
      <c r="E705" s="2">
        <v>14389</v>
      </c>
      <c r="F705" s="2">
        <v>14389</v>
      </c>
    </row>
    <row r="706" spans="1:6" x14ac:dyDescent="0.25">
      <c r="A706" s="104">
        <v>20592</v>
      </c>
      <c r="B706" s="104" t="s">
        <v>947</v>
      </c>
      <c r="C706" s="104" t="s">
        <v>2975</v>
      </c>
      <c r="D706" s="104" t="s">
        <v>2977</v>
      </c>
      <c r="E706" s="2">
        <v>234575</v>
      </c>
      <c r="F706" s="2">
        <v>234575</v>
      </c>
    </row>
    <row r="707" spans="1:6" x14ac:dyDescent="0.25">
      <c r="A707" s="104">
        <v>20593</v>
      </c>
      <c r="B707" s="104" t="s">
        <v>947</v>
      </c>
      <c r="C707" s="104" t="s">
        <v>4787</v>
      </c>
      <c r="D707" s="104" t="s">
        <v>4789</v>
      </c>
      <c r="E707" s="2">
        <v>89254</v>
      </c>
      <c r="F707" s="2">
        <v>89254</v>
      </c>
    </row>
    <row r="708" spans="1:6" x14ac:dyDescent="0.25">
      <c r="A708" s="104">
        <v>20595</v>
      </c>
      <c r="B708" s="104" t="s">
        <v>947</v>
      </c>
      <c r="C708" s="104" t="s">
        <v>10013</v>
      </c>
      <c r="D708" s="104" t="s">
        <v>21576</v>
      </c>
      <c r="E708" s="2">
        <v>17780</v>
      </c>
      <c r="F708" s="2">
        <v>17780</v>
      </c>
    </row>
    <row r="709" spans="1:6" x14ac:dyDescent="0.25">
      <c r="A709" s="104">
        <v>20596</v>
      </c>
      <c r="B709" s="104" t="s">
        <v>947</v>
      </c>
      <c r="C709" s="104" t="s">
        <v>1697</v>
      </c>
      <c r="D709" s="104" t="s">
        <v>1699</v>
      </c>
      <c r="E709" s="2">
        <v>374626</v>
      </c>
      <c r="F709" s="2">
        <v>374626</v>
      </c>
    </row>
    <row r="710" spans="1:6" x14ac:dyDescent="0.25">
      <c r="A710" s="104">
        <v>20597</v>
      </c>
      <c r="B710" s="104" t="s">
        <v>947</v>
      </c>
      <c r="C710" s="104" t="s">
        <v>6535</v>
      </c>
      <c r="D710" s="104" t="s">
        <v>6537</v>
      </c>
      <c r="E710" s="2">
        <v>68654</v>
      </c>
      <c r="F710" s="2">
        <v>68654</v>
      </c>
    </row>
    <row r="711" spans="1:6" x14ac:dyDescent="0.25">
      <c r="A711" s="104">
        <v>20599</v>
      </c>
      <c r="B711" s="104" t="s">
        <v>947</v>
      </c>
      <c r="C711" s="104" t="s">
        <v>3955</v>
      </c>
      <c r="D711" s="104" t="s">
        <v>3957</v>
      </c>
      <c r="E711" s="2">
        <v>101276</v>
      </c>
      <c r="F711" s="2">
        <v>101276</v>
      </c>
    </row>
    <row r="712" spans="1:6" x14ac:dyDescent="0.25">
      <c r="A712" s="104">
        <v>20600</v>
      </c>
      <c r="B712" s="104" t="s">
        <v>947</v>
      </c>
      <c r="C712" s="104" t="s">
        <v>15797</v>
      </c>
      <c r="D712" s="104" t="s">
        <v>21590</v>
      </c>
      <c r="E712" s="2">
        <v>1216</v>
      </c>
      <c r="F712" s="2">
        <v>1216</v>
      </c>
    </row>
    <row r="713" spans="1:6" x14ac:dyDescent="0.25">
      <c r="A713" s="104">
        <v>20603</v>
      </c>
      <c r="B713" s="104" t="s">
        <v>947</v>
      </c>
      <c r="C713" s="104" t="s">
        <v>6639</v>
      </c>
      <c r="D713" s="104" t="s">
        <v>6641</v>
      </c>
      <c r="E713" s="2">
        <v>55971</v>
      </c>
      <c r="F713" s="2">
        <v>55971</v>
      </c>
    </row>
    <row r="714" spans="1:6" x14ac:dyDescent="0.25">
      <c r="A714" s="104">
        <v>20606</v>
      </c>
      <c r="B714" s="104" t="s">
        <v>947</v>
      </c>
      <c r="C714" s="104" t="s">
        <v>2303</v>
      </c>
      <c r="D714" s="104" t="s">
        <v>2305</v>
      </c>
      <c r="E714" s="2">
        <v>265518</v>
      </c>
      <c r="F714" s="2">
        <v>265518</v>
      </c>
    </row>
    <row r="715" spans="1:6" x14ac:dyDescent="0.25">
      <c r="A715" s="104">
        <v>20609</v>
      </c>
      <c r="B715" s="104" t="s">
        <v>947</v>
      </c>
      <c r="C715" s="104" t="s">
        <v>9141</v>
      </c>
      <c r="D715" s="104" t="s">
        <v>9143</v>
      </c>
      <c r="E715" s="2">
        <v>13720</v>
      </c>
      <c r="F715" s="2">
        <v>13720</v>
      </c>
    </row>
    <row r="716" spans="1:6" x14ac:dyDescent="0.25">
      <c r="A716" s="104">
        <v>20614</v>
      </c>
      <c r="B716" s="104" t="s">
        <v>947</v>
      </c>
      <c r="C716" s="104" t="s">
        <v>14498</v>
      </c>
      <c r="D716" s="104" t="s">
        <v>14500</v>
      </c>
      <c r="E716" s="2">
        <v>14653</v>
      </c>
      <c r="F716" s="2">
        <v>14653</v>
      </c>
    </row>
    <row r="717" spans="1:6" x14ac:dyDescent="0.25">
      <c r="A717" s="104">
        <v>20615</v>
      </c>
      <c r="B717" s="104" t="s">
        <v>947</v>
      </c>
      <c r="C717" s="104" t="s">
        <v>3324</v>
      </c>
      <c r="D717" s="104" t="s">
        <v>3326</v>
      </c>
      <c r="E717" s="2">
        <v>169691</v>
      </c>
      <c r="F717" s="2">
        <v>169691</v>
      </c>
    </row>
    <row r="718" spans="1:6" x14ac:dyDescent="0.25">
      <c r="A718" s="104">
        <v>20619</v>
      </c>
      <c r="B718" s="104" t="s">
        <v>947</v>
      </c>
      <c r="C718" s="104" t="s">
        <v>10807</v>
      </c>
      <c r="D718" s="104" t="s">
        <v>10809</v>
      </c>
      <c r="E718" s="2">
        <v>11817</v>
      </c>
      <c r="F718" s="2">
        <v>11817</v>
      </c>
    </row>
    <row r="719" spans="1:6" x14ac:dyDescent="0.25">
      <c r="A719" s="104">
        <v>20623</v>
      </c>
      <c r="B719" s="104" t="s">
        <v>947</v>
      </c>
      <c r="C719" s="104" t="s">
        <v>18798</v>
      </c>
      <c r="D719" s="104" t="s">
        <v>18799</v>
      </c>
      <c r="E719" s="2">
        <v>15592</v>
      </c>
      <c r="F719" s="2">
        <v>15592</v>
      </c>
    </row>
    <row r="720" spans="1:6" x14ac:dyDescent="0.25">
      <c r="A720" s="104">
        <v>452209</v>
      </c>
      <c r="B720" s="104" t="s">
        <v>947</v>
      </c>
      <c r="C720" s="104" t="s">
        <v>5950</v>
      </c>
      <c r="D720" s="104" t="s">
        <v>5952</v>
      </c>
      <c r="E720" s="2">
        <v>40770</v>
      </c>
      <c r="F720" s="2">
        <v>40770</v>
      </c>
    </row>
    <row r="721" spans="1:6" x14ac:dyDescent="0.25">
      <c r="A721" s="104">
        <v>489721</v>
      </c>
      <c r="B721" s="104" t="s">
        <v>947</v>
      </c>
      <c r="C721" s="104" t="s">
        <v>5932</v>
      </c>
      <c r="D721" s="104" t="s">
        <v>5934</v>
      </c>
      <c r="E721" s="2">
        <v>24212</v>
      </c>
      <c r="F721" s="2">
        <v>24212</v>
      </c>
    </row>
    <row r="722" spans="1:6" x14ac:dyDescent="0.25">
      <c r="A722" s="104">
        <v>530951</v>
      </c>
      <c r="B722" s="104" t="s">
        <v>947</v>
      </c>
      <c r="C722" s="104" t="s">
        <v>12291</v>
      </c>
      <c r="D722" s="104" t="s">
        <v>12293</v>
      </c>
      <c r="E722" s="2">
        <v>16773</v>
      </c>
      <c r="F722" s="2">
        <v>16773</v>
      </c>
    </row>
    <row r="723" spans="1:6" x14ac:dyDescent="0.25">
      <c r="A723" s="104">
        <v>560412</v>
      </c>
      <c r="B723" s="104" t="s">
        <v>947</v>
      </c>
      <c r="C723" s="104" t="s">
        <v>22616</v>
      </c>
      <c r="D723" s="104" t="s">
        <v>22617</v>
      </c>
      <c r="E723" s="2">
        <v>11036</v>
      </c>
      <c r="F723" s="2">
        <v>11036</v>
      </c>
    </row>
    <row r="724" spans="1:6" x14ac:dyDescent="0.25">
      <c r="A724" s="104">
        <v>572246</v>
      </c>
      <c r="B724" s="104" t="s">
        <v>947</v>
      </c>
      <c r="C724" s="104" t="s">
        <v>16487</v>
      </c>
      <c r="D724" s="104" t="s">
        <v>16489</v>
      </c>
      <c r="E724" s="2">
        <v>3489</v>
      </c>
      <c r="F724" s="2">
        <v>3489</v>
      </c>
    </row>
    <row r="725" spans="1:6" x14ac:dyDescent="0.25">
      <c r="A725" s="104">
        <v>608116</v>
      </c>
      <c r="B725" s="104" t="s">
        <v>947</v>
      </c>
      <c r="C725" s="104" t="s">
        <v>14186</v>
      </c>
      <c r="D725" s="104" t="s">
        <v>14188</v>
      </c>
      <c r="E725" s="2">
        <v>29948</v>
      </c>
      <c r="F725" s="2">
        <v>29948</v>
      </c>
    </row>
    <row r="726" spans="1:6" x14ac:dyDescent="0.25">
      <c r="A726" s="104">
        <v>665933</v>
      </c>
      <c r="B726" s="104" t="s">
        <v>947</v>
      </c>
      <c r="C726" s="104" t="s">
        <v>7531</v>
      </c>
      <c r="D726" s="104" t="s">
        <v>7533</v>
      </c>
      <c r="E726" s="2">
        <v>54189</v>
      </c>
      <c r="F726" s="2">
        <v>54189</v>
      </c>
    </row>
    <row r="727" spans="1:6" x14ac:dyDescent="0.25">
      <c r="A727" s="104">
        <v>722396</v>
      </c>
      <c r="B727" s="104" t="s">
        <v>947</v>
      </c>
      <c r="C727" s="104" t="s">
        <v>21591</v>
      </c>
      <c r="D727" s="104" t="s">
        <v>21592</v>
      </c>
      <c r="E727" s="2">
        <v>39706</v>
      </c>
      <c r="F727" s="2">
        <v>39706</v>
      </c>
    </row>
    <row r="728" spans="1:6" x14ac:dyDescent="0.25">
      <c r="A728" s="104">
        <v>20625</v>
      </c>
      <c r="B728" s="104" t="s">
        <v>947</v>
      </c>
      <c r="C728" s="104" t="s">
        <v>7594</v>
      </c>
      <c r="D728" s="104" t="s">
        <v>7596</v>
      </c>
      <c r="E728" s="2">
        <v>132984</v>
      </c>
      <c r="F728" s="2">
        <v>132984</v>
      </c>
    </row>
    <row r="729" spans="1:6" x14ac:dyDescent="0.25">
      <c r="A729" s="104">
        <v>20626</v>
      </c>
      <c r="B729" s="104" t="s">
        <v>947</v>
      </c>
      <c r="C729" s="104" t="s">
        <v>4615</v>
      </c>
      <c r="D729" s="104" t="s">
        <v>4617</v>
      </c>
      <c r="E729" s="2">
        <v>213174</v>
      </c>
      <c r="F729" s="2">
        <v>213174</v>
      </c>
    </row>
    <row r="730" spans="1:6" x14ac:dyDescent="0.25">
      <c r="A730" s="104">
        <v>20627</v>
      </c>
      <c r="B730" s="104" t="s">
        <v>947</v>
      </c>
      <c r="C730" s="104" t="s">
        <v>2093</v>
      </c>
      <c r="D730" s="104" t="s">
        <v>2095</v>
      </c>
      <c r="E730" s="2">
        <v>317227</v>
      </c>
      <c r="F730" s="2">
        <v>317227</v>
      </c>
    </row>
    <row r="731" spans="1:6" x14ac:dyDescent="0.25">
      <c r="A731" s="104">
        <v>20628</v>
      </c>
      <c r="B731" s="104" t="s">
        <v>947</v>
      </c>
      <c r="C731" s="104" t="s">
        <v>11146</v>
      </c>
      <c r="D731" s="104" t="s">
        <v>11148</v>
      </c>
      <c r="E731" s="2">
        <v>22509</v>
      </c>
      <c r="F731" s="2">
        <v>22509</v>
      </c>
    </row>
    <row r="732" spans="1:6" x14ac:dyDescent="0.25">
      <c r="A732" s="104">
        <v>20629</v>
      </c>
      <c r="B732" s="104" t="s">
        <v>947</v>
      </c>
      <c r="C732" s="104" t="s">
        <v>4444</v>
      </c>
      <c r="D732" s="104" t="s">
        <v>4446</v>
      </c>
      <c r="E732" s="2">
        <v>119172</v>
      </c>
      <c r="F732" s="2">
        <v>119172</v>
      </c>
    </row>
    <row r="733" spans="1:6" x14ac:dyDescent="0.25">
      <c r="A733" s="104">
        <v>20638</v>
      </c>
      <c r="B733" s="104" t="s">
        <v>947</v>
      </c>
      <c r="C733" s="104" t="s">
        <v>13930</v>
      </c>
      <c r="D733" s="104" t="s">
        <v>13932</v>
      </c>
      <c r="E733" s="2">
        <v>15391</v>
      </c>
      <c r="F733" s="2">
        <v>15391</v>
      </c>
    </row>
    <row r="734" spans="1:6" x14ac:dyDescent="0.25">
      <c r="A734" s="104">
        <v>20640</v>
      </c>
      <c r="B734" s="104" t="s">
        <v>947</v>
      </c>
      <c r="C734" s="104" t="s">
        <v>4195</v>
      </c>
      <c r="D734" s="104" t="s">
        <v>4197</v>
      </c>
      <c r="E734" s="2">
        <v>76943</v>
      </c>
      <c r="F734" s="2">
        <v>76943</v>
      </c>
    </row>
    <row r="735" spans="1:6" x14ac:dyDescent="0.25">
      <c r="A735" s="104">
        <v>20641</v>
      </c>
      <c r="B735" s="104" t="s">
        <v>947</v>
      </c>
      <c r="C735" s="104" t="s">
        <v>7846</v>
      </c>
      <c r="D735" s="104" t="s">
        <v>7848</v>
      </c>
      <c r="E735" s="2">
        <v>39813</v>
      </c>
      <c r="F735" s="2">
        <v>39813</v>
      </c>
    </row>
    <row r="736" spans="1:6" x14ac:dyDescent="0.25">
      <c r="A736" s="104">
        <v>20643</v>
      </c>
      <c r="B736" s="104" t="s">
        <v>947</v>
      </c>
      <c r="C736" s="104" t="s">
        <v>4273</v>
      </c>
      <c r="D736" s="104" t="s">
        <v>4275</v>
      </c>
      <c r="E736" s="2">
        <v>81147</v>
      </c>
      <c r="F736" s="2">
        <v>81147</v>
      </c>
    </row>
    <row r="737" spans="1:6" x14ac:dyDescent="0.25">
      <c r="A737" s="104">
        <v>20645</v>
      </c>
      <c r="B737" s="104" t="s">
        <v>947</v>
      </c>
      <c r="C737" s="104" t="s">
        <v>15619</v>
      </c>
      <c r="D737" s="104" t="s">
        <v>15621</v>
      </c>
      <c r="E737" s="2">
        <v>4474</v>
      </c>
      <c r="F737" s="2">
        <v>4474</v>
      </c>
    </row>
    <row r="738" spans="1:6" x14ac:dyDescent="0.25">
      <c r="A738" s="104">
        <v>20646</v>
      </c>
      <c r="B738" s="104" t="s">
        <v>947</v>
      </c>
      <c r="C738" s="104" t="s">
        <v>12675</v>
      </c>
      <c r="D738" s="104" t="s">
        <v>12677</v>
      </c>
      <c r="E738" s="2">
        <v>40794</v>
      </c>
      <c r="F738" s="2">
        <v>40794</v>
      </c>
    </row>
    <row r="739" spans="1:6" x14ac:dyDescent="0.25">
      <c r="A739" s="104">
        <v>20649</v>
      </c>
      <c r="B739" s="104" t="s">
        <v>947</v>
      </c>
      <c r="C739" s="104" t="s">
        <v>3642</v>
      </c>
      <c r="D739" s="104" t="s">
        <v>3644</v>
      </c>
      <c r="E739" s="2">
        <v>50063</v>
      </c>
      <c r="F739" s="2">
        <v>50063</v>
      </c>
    </row>
    <row r="740" spans="1:6" x14ac:dyDescent="0.25">
      <c r="A740" s="104">
        <v>20653</v>
      </c>
      <c r="B740" s="104" t="s">
        <v>947</v>
      </c>
      <c r="C740" s="104" t="s">
        <v>6151</v>
      </c>
      <c r="D740" s="104" t="s">
        <v>6153</v>
      </c>
      <c r="E740" s="2">
        <v>64154</v>
      </c>
      <c r="F740" s="2">
        <v>64154</v>
      </c>
    </row>
    <row r="741" spans="1:6" x14ac:dyDescent="0.25">
      <c r="A741" s="104">
        <v>20656</v>
      </c>
      <c r="B741" s="104" t="s">
        <v>947</v>
      </c>
      <c r="C741" s="104" t="s">
        <v>9723</v>
      </c>
      <c r="D741" s="104" t="s">
        <v>9725</v>
      </c>
      <c r="E741" s="2">
        <v>17636</v>
      </c>
      <c r="F741" s="2">
        <v>17636</v>
      </c>
    </row>
    <row r="742" spans="1:6" x14ac:dyDescent="0.25">
      <c r="A742" s="104">
        <v>20657</v>
      </c>
      <c r="B742" s="104" t="s">
        <v>947</v>
      </c>
      <c r="C742" s="104" t="s">
        <v>4751</v>
      </c>
      <c r="D742" s="104" t="s">
        <v>4753</v>
      </c>
      <c r="E742" s="2">
        <v>107677</v>
      </c>
      <c r="F742" s="2">
        <v>107677</v>
      </c>
    </row>
    <row r="743" spans="1:6" x14ac:dyDescent="0.25">
      <c r="A743" s="104">
        <v>205513</v>
      </c>
      <c r="B743" s="104" t="s">
        <v>947</v>
      </c>
      <c r="C743" s="104" t="s">
        <v>15177</v>
      </c>
      <c r="D743" s="104" t="s">
        <v>15179</v>
      </c>
      <c r="E743" s="2">
        <v>9411</v>
      </c>
      <c r="F743" s="2">
        <v>9411</v>
      </c>
    </row>
    <row r="744" spans="1:6" x14ac:dyDescent="0.25">
      <c r="A744" s="104">
        <v>445157</v>
      </c>
      <c r="B744" s="104" t="s">
        <v>947</v>
      </c>
      <c r="C744" s="104" t="s">
        <v>1463</v>
      </c>
      <c r="D744" s="104" t="s">
        <v>1465</v>
      </c>
      <c r="E744" s="2">
        <v>459003</v>
      </c>
      <c r="F744" s="2">
        <v>459003</v>
      </c>
    </row>
    <row r="745" spans="1:6" x14ac:dyDescent="0.25">
      <c r="A745" s="104">
        <v>445172</v>
      </c>
      <c r="B745" s="104" t="s">
        <v>947</v>
      </c>
      <c r="C745" s="104" t="s">
        <v>7444</v>
      </c>
      <c r="D745" s="104" t="s">
        <v>7446</v>
      </c>
      <c r="E745" s="2">
        <v>72063</v>
      </c>
      <c r="F745" s="2">
        <v>72063</v>
      </c>
    </row>
    <row r="746" spans="1:6" x14ac:dyDescent="0.25">
      <c r="A746" s="104">
        <v>445696</v>
      </c>
      <c r="B746" s="104" t="s">
        <v>947</v>
      </c>
      <c r="C746" s="104" t="s">
        <v>10348</v>
      </c>
      <c r="D746" s="104" t="s">
        <v>10350</v>
      </c>
      <c r="E746" s="2">
        <v>20323</v>
      </c>
      <c r="F746" s="2">
        <v>20323</v>
      </c>
    </row>
    <row r="747" spans="1:6" x14ac:dyDescent="0.25">
      <c r="A747" s="104">
        <v>445699</v>
      </c>
      <c r="B747" s="104" t="s">
        <v>947</v>
      </c>
      <c r="C747" s="104" t="s">
        <v>12090</v>
      </c>
      <c r="D747" s="104" t="s">
        <v>12092</v>
      </c>
      <c r="E747" s="2">
        <v>23377</v>
      </c>
      <c r="F747" s="2">
        <v>23377</v>
      </c>
    </row>
    <row r="748" spans="1:6" x14ac:dyDescent="0.25">
      <c r="A748" s="104">
        <v>579199</v>
      </c>
      <c r="B748" s="104" t="s">
        <v>947</v>
      </c>
      <c r="C748" s="104" t="s">
        <v>15845</v>
      </c>
      <c r="D748" s="104" t="s">
        <v>15847</v>
      </c>
      <c r="E748" s="2">
        <v>6104</v>
      </c>
      <c r="F748" s="2">
        <v>6104</v>
      </c>
    </row>
    <row r="749" spans="1:6" x14ac:dyDescent="0.25">
      <c r="A749" s="104">
        <v>740478</v>
      </c>
      <c r="B749" s="104" t="s">
        <v>947</v>
      </c>
      <c r="C749" s="104" t="s">
        <v>21567</v>
      </c>
      <c r="D749" s="104" t="s">
        <v>21568</v>
      </c>
      <c r="E749" s="2">
        <v>6733</v>
      </c>
      <c r="F749" s="2">
        <v>6733</v>
      </c>
    </row>
    <row r="750" spans="1:6" x14ac:dyDescent="0.25">
      <c r="A750" s="104">
        <v>834817</v>
      </c>
      <c r="B750" s="104" t="s">
        <v>947</v>
      </c>
      <c r="C750" s="104" t="s">
        <v>22699</v>
      </c>
      <c r="D750" s="104" t="s">
        <v>22700</v>
      </c>
      <c r="E750" s="2">
        <v>2208</v>
      </c>
      <c r="F750" s="2">
        <v>2208</v>
      </c>
    </row>
    <row r="751" spans="1:6" x14ac:dyDescent="0.25">
      <c r="A751" s="104">
        <v>884974</v>
      </c>
      <c r="B751" s="104" t="s">
        <v>947</v>
      </c>
      <c r="C751" s="104" t="s">
        <v>22333</v>
      </c>
      <c r="D751" s="104" t="s">
        <v>22334</v>
      </c>
      <c r="E751" s="2">
        <v>4784</v>
      </c>
      <c r="F751" s="2">
        <v>4784</v>
      </c>
    </row>
    <row r="752" spans="1:6" x14ac:dyDescent="0.25">
      <c r="A752" s="104">
        <v>20660</v>
      </c>
      <c r="B752" s="104" t="s">
        <v>947</v>
      </c>
      <c r="C752" s="104" t="s">
        <v>4715</v>
      </c>
      <c r="D752" s="104" t="s">
        <v>4717</v>
      </c>
      <c r="E752" s="2">
        <v>110964</v>
      </c>
      <c r="F752" s="2">
        <v>110964</v>
      </c>
    </row>
    <row r="753" spans="1:6" x14ac:dyDescent="0.25">
      <c r="A753" s="104">
        <v>20664</v>
      </c>
      <c r="B753" s="104" t="s">
        <v>947</v>
      </c>
      <c r="C753" s="104" t="s">
        <v>5762</v>
      </c>
      <c r="D753" s="104" t="s">
        <v>5764</v>
      </c>
      <c r="E753" s="2">
        <v>116702</v>
      </c>
      <c r="F753" s="2">
        <v>116702</v>
      </c>
    </row>
    <row r="754" spans="1:6" x14ac:dyDescent="0.25">
      <c r="A754" s="104">
        <v>20665</v>
      </c>
      <c r="B754" s="104" t="s">
        <v>947</v>
      </c>
      <c r="C754" s="104" t="s">
        <v>3067</v>
      </c>
      <c r="D754" s="104" t="s">
        <v>3069</v>
      </c>
      <c r="E754" s="2">
        <v>133497</v>
      </c>
      <c r="F754" s="2">
        <v>133497</v>
      </c>
    </row>
    <row r="755" spans="1:6" x14ac:dyDescent="0.25">
      <c r="A755" s="104">
        <v>207284</v>
      </c>
      <c r="B755" s="104" t="s">
        <v>947</v>
      </c>
      <c r="C755" s="104" t="s">
        <v>5453</v>
      </c>
      <c r="D755" s="104" t="s">
        <v>5455</v>
      </c>
      <c r="E755" s="2">
        <v>91277</v>
      </c>
      <c r="F755" s="2">
        <v>91277</v>
      </c>
    </row>
    <row r="756" spans="1:6" x14ac:dyDescent="0.25">
      <c r="A756" s="104">
        <v>555307</v>
      </c>
      <c r="B756" s="104" t="s">
        <v>947</v>
      </c>
      <c r="C756" s="104" t="s">
        <v>3704</v>
      </c>
      <c r="D756" s="104" t="s">
        <v>3706</v>
      </c>
      <c r="E756" s="2">
        <v>269869</v>
      </c>
      <c r="F756" s="2">
        <v>269869</v>
      </c>
    </row>
    <row r="757" spans="1:6" x14ac:dyDescent="0.25">
      <c r="A757" s="104">
        <v>556047</v>
      </c>
      <c r="B757" s="104" t="s">
        <v>947</v>
      </c>
      <c r="C757" s="104" t="s">
        <v>5786</v>
      </c>
      <c r="D757" s="104" t="s">
        <v>5788</v>
      </c>
      <c r="E757" s="2">
        <v>81664</v>
      </c>
      <c r="F757" s="2">
        <v>81664</v>
      </c>
    </row>
    <row r="758" spans="1:6" x14ac:dyDescent="0.25">
      <c r="A758" s="104">
        <v>602076</v>
      </c>
      <c r="B758" s="104" t="s">
        <v>947</v>
      </c>
      <c r="C758" s="104" t="s">
        <v>14384</v>
      </c>
      <c r="D758" s="104" t="s">
        <v>14386</v>
      </c>
      <c r="E758" s="2">
        <v>1968</v>
      </c>
      <c r="F758" s="2">
        <v>1968</v>
      </c>
    </row>
    <row r="759" spans="1:6" x14ac:dyDescent="0.25">
      <c r="A759" s="104">
        <v>681950</v>
      </c>
      <c r="B759" s="104" t="s">
        <v>947</v>
      </c>
      <c r="C759" s="104" t="s">
        <v>15210</v>
      </c>
      <c r="D759" s="104" t="s">
        <v>15212</v>
      </c>
      <c r="E759" s="2">
        <v>8379</v>
      </c>
      <c r="F759" s="2">
        <v>8379</v>
      </c>
    </row>
    <row r="760" spans="1:6" x14ac:dyDescent="0.25">
      <c r="A760" s="104">
        <v>20676</v>
      </c>
      <c r="B760" s="104" t="s">
        <v>947</v>
      </c>
      <c r="C760" s="104" t="s">
        <v>8998</v>
      </c>
      <c r="D760" s="104" t="s">
        <v>9000</v>
      </c>
      <c r="E760" s="2">
        <v>35996</v>
      </c>
      <c r="F760" s="2">
        <v>35996</v>
      </c>
    </row>
    <row r="761" spans="1:6" x14ac:dyDescent="0.25">
      <c r="A761" s="104">
        <v>20677</v>
      </c>
      <c r="B761" s="104" t="s">
        <v>947</v>
      </c>
      <c r="C761" s="104" t="s">
        <v>4549</v>
      </c>
      <c r="D761" s="104" t="s">
        <v>4551</v>
      </c>
      <c r="E761" s="2">
        <v>133191</v>
      </c>
      <c r="F761" s="2">
        <v>133191</v>
      </c>
    </row>
    <row r="762" spans="1:6" x14ac:dyDescent="0.25">
      <c r="A762" s="104">
        <v>20683</v>
      </c>
      <c r="B762" s="104" t="s">
        <v>947</v>
      </c>
      <c r="C762" s="104" t="s">
        <v>21578</v>
      </c>
      <c r="D762" s="104" t="s">
        <v>21579</v>
      </c>
      <c r="E762" s="2">
        <v>1969</v>
      </c>
      <c r="F762" s="2">
        <v>1969</v>
      </c>
    </row>
    <row r="763" spans="1:6" x14ac:dyDescent="0.25">
      <c r="A763" s="104">
        <v>20684</v>
      </c>
      <c r="B763" s="104" t="s">
        <v>947</v>
      </c>
      <c r="C763" s="104" t="s">
        <v>16460</v>
      </c>
      <c r="D763" s="104" t="s">
        <v>16462</v>
      </c>
      <c r="E763" s="2">
        <v>4281</v>
      </c>
      <c r="F763" s="2">
        <v>4281</v>
      </c>
    </row>
    <row r="764" spans="1:6" x14ac:dyDescent="0.25">
      <c r="A764" s="104">
        <v>20686</v>
      </c>
      <c r="B764" s="104" t="s">
        <v>947</v>
      </c>
      <c r="C764" s="104" t="s">
        <v>4087</v>
      </c>
      <c r="D764" s="104" t="s">
        <v>4089</v>
      </c>
      <c r="E764" s="2">
        <v>107526</v>
      </c>
      <c r="F764" s="2">
        <v>107526</v>
      </c>
    </row>
    <row r="765" spans="1:6" x14ac:dyDescent="0.25">
      <c r="A765" s="104">
        <v>20687</v>
      </c>
      <c r="B765" s="104" t="s">
        <v>947</v>
      </c>
      <c r="C765" s="104" t="s">
        <v>9801</v>
      </c>
      <c r="D765" s="104" t="s">
        <v>9803</v>
      </c>
      <c r="E765" s="2">
        <v>27970</v>
      </c>
      <c r="F765" s="2">
        <v>27970</v>
      </c>
    </row>
    <row r="766" spans="1:6" x14ac:dyDescent="0.25">
      <c r="A766" s="104">
        <v>20689</v>
      </c>
      <c r="B766" s="104" t="s">
        <v>947</v>
      </c>
      <c r="C766" s="104" t="s">
        <v>10204</v>
      </c>
      <c r="D766" s="104" t="s">
        <v>22240</v>
      </c>
      <c r="E766" s="2">
        <v>20734</v>
      </c>
      <c r="F766" s="2">
        <v>20734</v>
      </c>
    </row>
    <row r="767" spans="1:6" x14ac:dyDescent="0.25">
      <c r="A767" s="104">
        <v>20691</v>
      </c>
      <c r="B767" s="104" t="s">
        <v>947</v>
      </c>
      <c r="C767" s="104" t="s">
        <v>9450</v>
      </c>
      <c r="D767" s="104" t="s">
        <v>9452</v>
      </c>
      <c r="E767" s="2">
        <v>19571</v>
      </c>
      <c r="F767" s="2">
        <v>19571</v>
      </c>
    </row>
    <row r="768" spans="1:6" x14ac:dyDescent="0.25">
      <c r="A768" s="104">
        <v>20696</v>
      </c>
      <c r="B768" s="104" t="s">
        <v>947</v>
      </c>
      <c r="C768" s="104" t="s">
        <v>21622</v>
      </c>
      <c r="D768" s="104" t="s">
        <v>21623</v>
      </c>
      <c r="E768" s="2">
        <v>0</v>
      </c>
      <c r="F768" s="2">
        <v>0</v>
      </c>
    </row>
    <row r="769" spans="1:6" x14ac:dyDescent="0.25">
      <c r="A769" s="104">
        <v>20701</v>
      </c>
      <c r="B769" s="104" t="s">
        <v>947</v>
      </c>
      <c r="C769" s="104" t="s">
        <v>8992</v>
      </c>
      <c r="D769" s="104" t="s">
        <v>8994</v>
      </c>
      <c r="E769" s="2">
        <v>26826</v>
      </c>
      <c r="F769" s="2">
        <v>26826</v>
      </c>
    </row>
    <row r="770" spans="1:6" x14ac:dyDescent="0.25">
      <c r="A770" s="104">
        <v>20703</v>
      </c>
      <c r="B770" s="104" t="s">
        <v>947</v>
      </c>
      <c r="C770" s="104" t="s">
        <v>9858</v>
      </c>
      <c r="D770" s="104" t="s">
        <v>9860</v>
      </c>
      <c r="E770" s="2">
        <v>16717</v>
      </c>
      <c r="F770" s="2">
        <v>16717</v>
      </c>
    </row>
    <row r="771" spans="1:6" x14ac:dyDescent="0.25">
      <c r="A771" s="104">
        <v>20705</v>
      </c>
      <c r="B771" s="104" t="s">
        <v>947</v>
      </c>
      <c r="C771" s="104" t="s">
        <v>8515</v>
      </c>
      <c r="D771" s="104" t="s">
        <v>8517</v>
      </c>
      <c r="E771" s="2">
        <v>38036</v>
      </c>
      <c r="F771" s="2">
        <v>38036</v>
      </c>
    </row>
    <row r="772" spans="1:6" x14ac:dyDescent="0.25">
      <c r="A772" s="104">
        <v>20710</v>
      </c>
      <c r="B772" s="104" t="s">
        <v>947</v>
      </c>
      <c r="C772" s="104" t="s">
        <v>19777</v>
      </c>
      <c r="D772" s="104" t="s">
        <v>22300</v>
      </c>
      <c r="E772" s="2">
        <v>2106</v>
      </c>
      <c r="F772" s="2">
        <v>2106</v>
      </c>
    </row>
    <row r="773" spans="1:6" x14ac:dyDescent="0.25">
      <c r="A773" s="104">
        <v>20717</v>
      </c>
      <c r="B773" s="104" t="s">
        <v>947</v>
      </c>
      <c r="C773" s="104" t="s">
        <v>4543</v>
      </c>
      <c r="D773" s="104" t="s">
        <v>4545</v>
      </c>
      <c r="E773" s="2">
        <v>103046</v>
      </c>
      <c r="F773" s="2">
        <v>103046</v>
      </c>
    </row>
    <row r="774" spans="1:6" x14ac:dyDescent="0.25">
      <c r="A774" s="104">
        <v>163861</v>
      </c>
      <c r="B774" s="104" t="s">
        <v>947</v>
      </c>
      <c r="C774" s="104" t="s">
        <v>6526</v>
      </c>
      <c r="D774" s="104" t="s">
        <v>6528</v>
      </c>
      <c r="E774" s="2">
        <v>57826</v>
      </c>
      <c r="F774" s="2">
        <v>57826</v>
      </c>
    </row>
    <row r="775" spans="1:6" x14ac:dyDescent="0.25">
      <c r="A775" s="104">
        <v>20721</v>
      </c>
      <c r="B775" s="104" t="s">
        <v>947</v>
      </c>
      <c r="C775" s="104" t="s">
        <v>1769</v>
      </c>
      <c r="D775" s="104" t="s">
        <v>1771</v>
      </c>
      <c r="E775" s="2">
        <v>367215</v>
      </c>
      <c r="F775" s="2">
        <v>367215</v>
      </c>
    </row>
    <row r="776" spans="1:6" x14ac:dyDescent="0.25">
      <c r="A776" s="104">
        <v>20722</v>
      </c>
      <c r="B776" s="104" t="s">
        <v>947</v>
      </c>
      <c r="C776" s="104" t="s">
        <v>5174</v>
      </c>
      <c r="D776" s="104" t="s">
        <v>5176</v>
      </c>
      <c r="E776" s="2">
        <v>73385</v>
      </c>
      <c r="F776" s="2">
        <v>73385</v>
      </c>
    </row>
    <row r="777" spans="1:6" x14ac:dyDescent="0.25">
      <c r="A777" s="104">
        <v>20724</v>
      </c>
      <c r="B777" s="104" t="s">
        <v>947</v>
      </c>
      <c r="C777" s="104" t="s">
        <v>8872</v>
      </c>
      <c r="D777" s="104" t="s">
        <v>8874</v>
      </c>
      <c r="E777" s="2">
        <v>30194</v>
      </c>
      <c r="F777" s="2">
        <v>30194</v>
      </c>
    </row>
    <row r="778" spans="1:6" x14ac:dyDescent="0.25">
      <c r="A778" s="104">
        <v>20725</v>
      </c>
      <c r="B778" s="104" t="s">
        <v>947</v>
      </c>
      <c r="C778" s="104" t="s">
        <v>7291</v>
      </c>
      <c r="D778" s="104" t="s">
        <v>7293</v>
      </c>
      <c r="E778" s="2">
        <v>40144</v>
      </c>
      <c r="F778" s="2">
        <v>40144</v>
      </c>
    </row>
    <row r="779" spans="1:6" x14ac:dyDescent="0.25">
      <c r="A779" s="104">
        <v>20726</v>
      </c>
      <c r="B779" s="104" t="s">
        <v>947</v>
      </c>
      <c r="C779" s="104" t="s">
        <v>1910</v>
      </c>
      <c r="D779" s="104" t="s">
        <v>1912</v>
      </c>
      <c r="E779" s="2">
        <v>317622</v>
      </c>
      <c r="F779" s="2">
        <v>317622</v>
      </c>
    </row>
    <row r="780" spans="1:6" x14ac:dyDescent="0.25">
      <c r="A780" s="104">
        <v>20727</v>
      </c>
      <c r="B780" s="104" t="s">
        <v>947</v>
      </c>
      <c r="C780" s="104" t="s">
        <v>960</v>
      </c>
      <c r="D780" s="104" t="s">
        <v>962</v>
      </c>
      <c r="E780" s="2">
        <v>3644755</v>
      </c>
      <c r="F780" s="2">
        <v>3644755</v>
      </c>
    </row>
    <row r="781" spans="1:6" x14ac:dyDescent="0.25">
      <c r="A781" s="104">
        <v>20729</v>
      </c>
      <c r="B781" s="104" t="s">
        <v>947</v>
      </c>
      <c r="C781" s="104" t="s">
        <v>2267</v>
      </c>
      <c r="D781" s="104" t="s">
        <v>2269</v>
      </c>
      <c r="E781" s="2">
        <v>349601</v>
      </c>
      <c r="F781" s="2">
        <v>349601</v>
      </c>
    </row>
    <row r="782" spans="1:6" x14ac:dyDescent="0.25">
      <c r="A782" s="104">
        <v>20734</v>
      </c>
      <c r="B782" s="104" t="s">
        <v>947</v>
      </c>
      <c r="C782" s="104" t="s">
        <v>2729</v>
      </c>
      <c r="D782" s="104" t="s">
        <v>2731</v>
      </c>
      <c r="E782" s="2">
        <v>237324</v>
      </c>
      <c r="F782" s="2">
        <v>237324</v>
      </c>
    </row>
    <row r="783" spans="1:6" x14ac:dyDescent="0.25">
      <c r="A783" s="104">
        <v>20740</v>
      </c>
      <c r="B783" s="104" t="s">
        <v>947</v>
      </c>
      <c r="C783" s="104" t="s">
        <v>11540</v>
      </c>
      <c r="D783" s="104" t="s">
        <v>11542</v>
      </c>
      <c r="E783" s="2">
        <v>9153</v>
      </c>
      <c r="F783" s="2">
        <v>9153</v>
      </c>
    </row>
    <row r="784" spans="1:6" x14ac:dyDescent="0.25">
      <c r="A784" s="104">
        <v>20742</v>
      </c>
      <c r="B784" s="104" t="s">
        <v>947</v>
      </c>
      <c r="C784" s="104" t="s">
        <v>3507</v>
      </c>
      <c r="D784" s="104" t="s">
        <v>3509</v>
      </c>
      <c r="E784" s="2">
        <v>229971</v>
      </c>
      <c r="F784" s="2">
        <v>229971</v>
      </c>
    </row>
    <row r="785" spans="1:6" x14ac:dyDescent="0.25">
      <c r="A785" s="104">
        <v>20743</v>
      </c>
      <c r="B785" s="104" t="s">
        <v>947</v>
      </c>
      <c r="C785" s="104" t="s">
        <v>10660</v>
      </c>
      <c r="D785" s="104" t="s">
        <v>10662</v>
      </c>
      <c r="E785" s="2">
        <v>12526</v>
      </c>
      <c r="F785" s="2">
        <v>12526</v>
      </c>
    </row>
    <row r="786" spans="1:6" x14ac:dyDescent="0.25">
      <c r="A786" s="104">
        <v>20746</v>
      </c>
      <c r="B786" s="104" t="s">
        <v>947</v>
      </c>
      <c r="C786" s="104" t="s">
        <v>12024</v>
      </c>
      <c r="D786" s="104" t="s">
        <v>12026</v>
      </c>
      <c r="E786" s="2">
        <v>12167</v>
      </c>
      <c r="F786" s="2">
        <v>12167</v>
      </c>
    </row>
    <row r="787" spans="1:6" x14ac:dyDescent="0.25">
      <c r="A787" s="104">
        <v>20747</v>
      </c>
      <c r="B787" s="104" t="s">
        <v>947</v>
      </c>
      <c r="C787" s="104" t="s">
        <v>10648</v>
      </c>
      <c r="D787" s="104" t="s">
        <v>10650</v>
      </c>
      <c r="E787" s="2">
        <v>41455</v>
      </c>
      <c r="F787" s="2">
        <v>41455</v>
      </c>
    </row>
    <row r="788" spans="1:6" x14ac:dyDescent="0.25">
      <c r="A788" s="104">
        <v>20749</v>
      </c>
      <c r="B788" s="104" t="s">
        <v>947</v>
      </c>
      <c r="C788" s="104" t="s">
        <v>3375</v>
      </c>
      <c r="D788" s="104" t="s">
        <v>3377</v>
      </c>
      <c r="E788" s="2">
        <v>171016</v>
      </c>
      <c r="F788" s="2">
        <v>171016</v>
      </c>
    </row>
    <row r="789" spans="1:6" x14ac:dyDescent="0.25">
      <c r="A789" s="104">
        <v>20750</v>
      </c>
      <c r="B789" s="104" t="s">
        <v>947</v>
      </c>
      <c r="C789" s="104" t="s">
        <v>951</v>
      </c>
      <c r="D789" s="104" t="s">
        <v>22768</v>
      </c>
      <c r="E789" s="2">
        <v>2757644</v>
      </c>
      <c r="F789" s="2">
        <v>2757644</v>
      </c>
    </row>
    <row r="790" spans="1:6" x14ac:dyDescent="0.25">
      <c r="A790" s="104">
        <v>20751</v>
      </c>
      <c r="B790" s="104" t="s">
        <v>947</v>
      </c>
      <c r="C790" s="104" t="s">
        <v>15159</v>
      </c>
      <c r="D790" s="104" t="s">
        <v>21678</v>
      </c>
      <c r="E790" s="2">
        <v>11589</v>
      </c>
      <c r="F790" s="2">
        <v>11589</v>
      </c>
    </row>
    <row r="791" spans="1:6" x14ac:dyDescent="0.25">
      <c r="A791" s="104">
        <v>20753</v>
      </c>
      <c r="B791" s="104" t="s">
        <v>947</v>
      </c>
      <c r="C791" s="104" t="s">
        <v>1667</v>
      </c>
      <c r="D791" s="104" t="s">
        <v>1669</v>
      </c>
      <c r="E791" s="2">
        <v>541694</v>
      </c>
      <c r="F791" s="2">
        <v>541694</v>
      </c>
    </row>
    <row r="792" spans="1:6" x14ac:dyDescent="0.25">
      <c r="A792" s="104">
        <v>20754</v>
      </c>
      <c r="B792" s="104" t="s">
        <v>947</v>
      </c>
      <c r="C792" s="104" t="s">
        <v>15044</v>
      </c>
      <c r="D792" s="104" t="s">
        <v>15046</v>
      </c>
      <c r="E792" s="2">
        <v>4540</v>
      </c>
      <c r="F792" s="2">
        <v>4540</v>
      </c>
    </row>
    <row r="793" spans="1:6" x14ac:dyDescent="0.25">
      <c r="A793" s="104">
        <v>20758</v>
      </c>
      <c r="B793" s="104" t="s">
        <v>947</v>
      </c>
      <c r="C793" s="104" t="s">
        <v>14108</v>
      </c>
      <c r="D793" s="104" t="s">
        <v>14110</v>
      </c>
      <c r="E793" s="2">
        <v>5955</v>
      </c>
      <c r="F793" s="2">
        <v>5955</v>
      </c>
    </row>
    <row r="794" spans="1:6" x14ac:dyDescent="0.25">
      <c r="A794" s="104">
        <v>20762</v>
      </c>
      <c r="B794" s="104" t="s">
        <v>947</v>
      </c>
      <c r="C794" s="104" t="s">
        <v>3988</v>
      </c>
      <c r="D794" s="104" t="s">
        <v>3990</v>
      </c>
      <c r="E794" s="2">
        <v>118521</v>
      </c>
      <c r="F794" s="2">
        <v>118521</v>
      </c>
    </row>
    <row r="795" spans="1:6" x14ac:dyDescent="0.25">
      <c r="A795" s="104">
        <v>20763</v>
      </c>
      <c r="B795" s="104" t="s">
        <v>947</v>
      </c>
      <c r="C795" s="104" t="s">
        <v>2231</v>
      </c>
      <c r="D795" s="104" t="s">
        <v>2233</v>
      </c>
      <c r="E795" s="2">
        <v>358740</v>
      </c>
      <c r="F795" s="2">
        <v>358740</v>
      </c>
    </row>
    <row r="796" spans="1:6" x14ac:dyDescent="0.25">
      <c r="A796" s="104">
        <v>20765</v>
      </c>
      <c r="B796" s="104" t="s">
        <v>947</v>
      </c>
      <c r="C796" s="104" t="s">
        <v>15065</v>
      </c>
      <c r="D796" s="104" t="s">
        <v>15067</v>
      </c>
      <c r="E796" s="2">
        <v>5548</v>
      </c>
      <c r="F796" s="2">
        <v>5548</v>
      </c>
    </row>
    <row r="797" spans="1:6" x14ac:dyDescent="0.25">
      <c r="A797" s="104">
        <v>20769</v>
      </c>
      <c r="B797" s="104" t="s">
        <v>947</v>
      </c>
      <c r="C797" s="104" t="s">
        <v>6106</v>
      </c>
      <c r="D797" s="104" t="s">
        <v>6108</v>
      </c>
      <c r="E797" s="2">
        <v>87695</v>
      </c>
      <c r="F797" s="2">
        <v>87695</v>
      </c>
    </row>
    <row r="798" spans="1:6" x14ac:dyDescent="0.25">
      <c r="A798" s="104">
        <v>20772</v>
      </c>
      <c r="B798" s="104" t="s">
        <v>947</v>
      </c>
      <c r="C798" s="104" t="s">
        <v>2834</v>
      </c>
      <c r="D798" s="104" t="s">
        <v>2836</v>
      </c>
      <c r="E798" s="2">
        <v>203006</v>
      </c>
      <c r="F798" s="2">
        <v>203006</v>
      </c>
    </row>
    <row r="799" spans="1:6" x14ac:dyDescent="0.25">
      <c r="A799" s="104">
        <v>20773</v>
      </c>
      <c r="B799" s="104" t="s">
        <v>947</v>
      </c>
      <c r="C799" s="104" t="s">
        <v>2438</v>
      </c>
      <c r="D799" s="104" t="s">
        <v>21677</v>
      </c>
      <c r="E799" s="2">
        <v>314543</v>
      </c>
      <c r="F799" s="2">
        <v>314543</v>
      </c>
    </row>
    <row r="800" spans="1:6" x14ac:dyDescent="0.25">
      <c r="A800" s="104">
        <v>20774</v>
      </c>
      <c r="B800" s="104" t="s">
        <v>947</v>
      </c>
      <c r="C800" s="104" t="s">
        <v>7049</v>
      </c>
      <c r="D800" s="104" t="s">
        <v>21676</v>
      </c>
      <c r="E800" s="2">
        <v>50004</v>
      </c>
      <c r="F800" s="2">
        <v>50004</v>
      </c>
    </row>
    <row r="801" spans="1:6" x14ac:dyDescent="0.25">
      <c r="A801" s="104">
        <v>20775</v>
      </c>
      <c r="B801" s="104" t="s">
        <v>947</v>
      </c>
      <c r="C801" s="104" t="s">
        <v>1832</v>
      </c>
      <c r="D801" s="104" t="s">
        <v>21641</v>
      </c>
      <c r="E801" s="2">
        <v>433960</v>
      </c>
      <c r="F801" s="2">
        <v>433960</v>
      </c>
    </row>
    <row r="802" spans="1:6" x14ac:dyDescent="0.25">
      <c r="A802" s="104">
        <v>20782</v>
      </c>
      <c r="B802" s="104" t="s">
        <v>947</v>
      </c>
      <c r="C802" s="104" t="s">
        <v>1421</v>
      </c>
      <c r="D802" s="104" t="s">
        <v>1423</v>
      </c>
      <c r="E802" s="2">
        <v>564860</v>
      </c>
      <c r="F802" s="2">
        <v>564860</v>
      </c>
    </row>
    <row r="803" spans="1:6" x14ac:dyDescent="0.25">
      <c r="A803" s="104">
        <v>20783</v>
      </c>
      <c r="B803" s="104" t="s">
        <v>947</v>
      </c>
      <c r="C803" s="104" t="s">
        <v>2561</v>
      </c>
      <c r="D803" s="104" t="s">
        <v>2563</v>
      </c>
      <c r="E803" s="2">
        <v>321504</v>
      </c>
      <c r="F803" s="2">
        <v>321504</v>
      </c>
    </row>
    <row r="804" spans="1:6" x14ac:dyDescent="0.25">
      <c r="A804" s="104">
        <v>20785</v>
      </c>
      <c r="B804" s="104" t="s">
        <v>947</v>
      </c>
      <c r="C804" s="104" t="s">
        <v>2594</v>
      </c>
      <c r="D804" s="104" t="s">
        <v>2596</v>
      </c>
      <c r="E804" s="2">
        <v>135621</v>
      </c>
      <c r="F804" s="2">
        <v>135621</v>
      </c>
    </row>
    <row r="805" spans="1:6" x14ac:dyDescent="0.25">
      <c r="A805" s="104">
        <v>20788</v>
      </c>
      <c r="B805" s="104" t="s">
        <v>947</v>
      </c>
      <c r="C805" s="104" t="s">
        <v>972</v>
      </c>
      <c r="D805" s="104" t="s">
        <v>974</v>
      </c>
      <c r="E805" s="2">
        <v>2599110</v>
      </c>
      <c r="F805" s="2">
        <v>2599110</v>
      </c>
    </row>
    <row r="806" spans="1:6" x14ac:dyDescent="0.25">
      <c r="A806" s="104">
        <v>20791</v>
      </c>
      <c r="B806" s="104" t="s">
        <v>947</v>
      </c>
      <c r="C806" s="104" t="s">
        <v>5399</v>
      </c>
      <c r="D806" s="104" t="s">
        <v>21647</v>
      </c>
      <c r="E806" s="2">
        <v>59319</v>
      </c>
      <c r="F806" s="2">
        <v>59319</v>
      </c>
    </row>
    <row r="807" spans="1:6" x14ac:dyDescent="0.25">
      <c r="A807" s="104">
        <v>20792</v>
      </c>
      <c r="B807" s="104" t="s">
        <v>947</v>
      </c>
      <c r="C807" s="104" t="s">
        <v>8461</v>
      </c>
      <c r="D807" s="104" t="s">
        <v>8463</v>
      </c>
      <c r="E807" s="2">
        <v>46271</v>
      </c>
      <c r="F807" s="2">
        <v>46271</v>
      </c>
    </row>
    <row r="808" spans="1:6" x14ac:dyDescent="0.25">
      <c r="A808" s="104">
        <v>20794</v>
      </c>
      <c r="B808" s="104" t="s">
        <v>947</v>
      </c>
      <c r="C808" s="104" t="s">
        <v>1619</v>
      </c>
      <c r="D808" s="104" t="s">
        <v>1621</v>
      </c>
      <c r="E808" s="2">
        <v>437531</v>
      </c>
      <c r="F808" s="2">
        <v>437531</v>
      </c>
    </row>
    <row r="809" spans="1:6" x14ac:dyDescent="0.25">
      <c r="A809" s="104">
        <v>20795</v>
      </c>
      <c r="B809" s="104" t="s">
        <v>947</v>
      </c>
      <c r="C809" s="104" t="s">
        <v>13513</v>
      </c>
      <c r="D809" s="104" t="s">
        <v>13515</v>
      </c>
      <c r="E809" s="2">
        <v>7076</v>
      </c>
      <c r="F809" s="2">
        <v>7076</v>
      </c>
    </row>
    <row r="810" spans="1:6" x14ac:dyDescent="0.25">
      <c r="A810" s="104">
        <v>20797</v>
      </c>
      <c r="B810" s="104" t="s">
        <v>947</v>
      </c>
      <c r="C810" s="104" t="s">
        <v>5564</v>
      </c>
      <c r="D810" s="104" t="s">
        <v>5566</v>
      </c>
      <c r="E810" s="2">
        <v>85389</v>
      </c>
      <c r="F810" s="2">
        <v>85389</v>
      </c>
    </row>
    <row r="811" spans="1:6" x14ac:dyDescent="0.25">
      <c r="A811" s="104">
        <v>20798</v>
      </c>
      <c r="B811" s="104" t="s">
        <v>947</v>
      </c>
      <c r="C811" s="104" t="s">
        <v>9980</v>
      </c>
      <c r="D811" s="104" t="s">
        <v>9982</v>
      </c>
      <c r="E811" s="2">
        <v>20883</v>
      </c>
      <c r="F811" s="2">
        <v>20883</v>
      </c>
    </row>
    <row r="812" spans="1:6" x14ac:dyDescent="0.25">
      <c r="A812" s="104">
        <v>20799</v>
      </c>
      <c r="B812" s="104" t="s">
        <v>947</v>
      </c>
      <c r="C812" s="104" t="s">
        <v>1283</v>
      </c>
      <c r="D812" s="104" t="s">
        <v>1285</v>
      </c>
      <c r="E812" s="2">
        <v>547771</v>
      </c>
      <c r="F812" s="2">
        <v>547771</v>
      </c>
    </row>
    <row r="813" spans="1:6" x14ac:dyDescent="0.25">
      <c r="A813" s="104">
        <v>20801</v>
      </c>
      <c r="B813" s="104" t="s">
        <v>947</v>
      </c>
      <c r="C813" s="104" t="s">
        <v>14984</v>
      </c>
      <c r="D813" s="104" t="s">
        <v>14986</v>
      </c>
      <c r="E813" s="2">
        <v>7710</v>
      </c>
      <c r="F813" s="2">
        <v>7710</v>
      </c>
    </row>
    <row r="814" spans="1:6" x14ac:dyDescent="0.25">
      <c r="A814" s="104">
        <v>20809</v>
      </c>
      <c r="B814" s="104" t="s">
        <v>947</v>
      </c>
      <c r="C814" s="104" t="s">
        <v>1044</v>
      </c>
      <c r="D814" s="104" t="s">
        <v>21652</v>
      </c>
      <c r="E814" s="2">
        <v>1150722</v>
      </c>
      <c r="F814" s="2">
        <v>1150722</v>
      </c>
    </row>
    <row r="815" spans="1:6" x14ac:dyDescent="0.25">
      <c r="A815" s="104">
        <v>20812</v>
      </c>
      <c r="B815" s="104" t="s">
        <v>947</v>
      </c>
      <c r="C815" s="104" t="s">
        <v>8323</v>
      </c>
      <c r="D815" s="104" t="s">
        <v>8325</v>
      </c>
      <c r="E815" s="2">
        <v>42222</v>
      </c>
      <c r="F815" s="2">
        <v>42222</v>
      </c>
    </row>
    <row r="816" spans="1:6" x14ac:dyDescent="0.25">
      <c r="A816" s="104">
        <v>20813</v>
      </c>
      <c r="B816" s="104" t="s">
        <v>947</v>
      </c>
      <c r="C816" s="104" t="s">
        <v>1014</v>
      </c>
      <c r="D816" s="104" t="s">
        <v>1016</v>
      </c>
      <c r="E816" s="2">
        <v>1541372</v>
      </c>
      <c r="F816" s="2">
        <v>1541372</v>
      </c>
    </row>
    <row r="817" spans="1:6" x14ac:dyDescent="0.25">
      <c r="A817" s="104">
        <v>20814</v>
      </c>
      <c r="B817" s="104" t="s">
        <v>947</v>
      </c>
      <c r="C817" s="104" t="s">
        <v>5264</v>
      </c>
      <c r="D817" s="104" t="s">
        <v>5266</v>
      </c>
      <c r="E817" s="2">
        <v>253760</v>
      </c>
      <c r="F817" s="2">
        <v>253760</v>
      </c>
    </row>
    <row r="818" spans="1:6" x14ac:dyDescent="0.25">
      <c r="A818" s="104">
        <v>20815</v>
      </c>
      <c r="B818" s="104" t="s">
        <v>947</v>
      </c>
      <c r="C818" s="104" t="s">
        <v>1730</v>
      </c>
      <c r="D818" s="104" t="s">
        <v>21653</v>
      </c>
      <c r="E818" s="2">
        <v>369063</v>
      </c>
      <c r="F818" s="2">
        <v>369063</v>
      </c>
    </row>
    <row r="819" spans="1:6" x14ac:dyDescent="0.25">
      <c r="A819" s="104">
        <v>20817</v>
      </c>
      <c r="B819" s="104" t="s">
        <v>947</v>
      </c>
      <c r="C819" s="104" t="s">
        <v>1017</v>
      </c>
      <c r="D819" s="104" t="s">
        <v>1019</v>
      </c>
      <c r="E819" s="2">
        <v>1364344</v>
      </c>
      <c r="F819" s="2">
        <v>1364344</v>
      </c>
    </row>
    <row r="820" spans="1:6" x14ac:dyDescent="0.25">
      <c r="A820" s="104">
        <v>20820</v>
      </c>
      <c r="B820" s="104" t="s">
        <v>947</v>
      </c>
      <c r="C820" s="104" t="s">
        <v>1904</v>
      </c>
      <c r="D820" s="104" t="s">
        <v>1906</v>
      </c>
      <c r="E820" s="2">
        <v>423842</v>
      </c>
      <c r="F820" s="2">
        <v>423842</v>
      </c>
    </row>
    <row r="821" spans="1:6" x14ac:dyDescent="0.25">
      <c r="A821" s="104">
        <v>20824</v>
      </c>
      <c r="B821" s="104" t="s">
        <v>947</v>
      </c>
      <c r="C821" s="104" t="s">
        <v>9342</v>
      </c>
      <c r="D821" s="104" t="s">
        <v>9344</v>
      </c>
      <c r="E821" s="2">
        <v>56923</v>
      </c>
      <c r="F821" s="2">
        <v>56923</v>
      </c>
    </row>
    <row r="822" spans="1:6" x14ac:dyDescent="0.25">
      <c r="A822" s="104">
        <v>20826</v>
      </c>
      <c r="B822" s="104" t="s">
        <v>947</v>
      </c>
      <c r="C822" s="104" t="s">
        <v>3823</v>
      </c>
      <c r="D822" s="104" t="s">
        <v>3825</v>
      </c>
      <c r="E822" s="2">
        <v>193880</v>
      </c>
      <c r="F822" s="2">
        <v>193880</v>
      </c>
    </row>
    <row r="823" spans="1:6" x14ac:dyDescent="0.25">
      <c r="A823" s="104">
        <v>20828</v>
      </c>
      <c r="B823" s="104" t="s">
        <v>947</v>
      </c>
      <c r="C823" s="104" t="s">
        <v>1086</v>
      </c>
      <c r="D823" s="104" t="s">
        <v>1088</v>
      </c>
      <c r="E823" s="2">
        <v>1098721</v>
      </c>
      <c r="F823" s="2">
        <v>1098721</v>
      </c>
    </row>
    <row r="824" spans="1:6" x14ac:dyDescent="0.25">
      <c r="A824" s="104">
        <v>20830</v>
      </c>
      <c r="B824" s="104" t="s">
        <v>947</v>
      </c>
      <c r="C824" s="104" t="s">
        <v>3465</v>
      </c>
      <c r="D824" s="104" t="s">
        <v>3467</v>
      </c>
      <c r="E824" s="2">
        <v>193406</v>
      </c>
      <c r="F824" s="2">
        <v>193406</v>
      </c>
    </row>
    <row r="825" spans="1:6" x14ac:dyDescent="0.25">
      <c r="A825" s="104">
        <v>20832</v>
      </c>
      <c r="B825" s="104" t="s">
        <v>947</v>
      </c>
      <c r="C825" s="104" t="s">
        <v>6508</v>
      </c>
      <c r="D825" s="104" t="s">
        <v>6510</v>
      </c>
      <c r="E825" s="2">
        <v>86797</v>
      </c>
      <c r="F825" s="2">
        <v>86797</v>
      </c>
    </row>
    <row r="826" spans="1:6" x14ac:dyDescent="0.25">
      <c r="A826" s="104">
        <v>20835</v>
      </c>
      <c r="B826" s="104" t="s">
        <v>947</v>
      </c>
      <c r="C826" s="104" t="s">
        <v>19120</v>
      </c>
      <c r="D826" s="104" t="s">
        <v>21675</v>
      </c>
      <c r="E826" s="2">
        <v>212007</v>
      </c>
      <c r="F826" s="2">
        <v>212007</v>
      </c>
    </row>
    <row r="827" spans="1:6" x14ac:dyDescent="0.25">
      <c r="A827" s="104">
        <v>20836</v>
      </c>
      <c r="B827" s="104" t="s">
        <v>947</v>
      </c>
      <c r="C827" s="104" t="s">
        <v>16732</v>
      </c>
      <c r="D827" s="104" t="s">
        <v>16734</v>
      </c>
      <c r="E827" s="2">
        <v>1831</v>
      </c>
      <c r="F827" s="2">
        <v>1831</v>
      </c>
    </row>
    <row r="828" spans="1:6" x14ac:dyDescent="0.25">
      <c r="A828" s="104">
        <v>20845</v>
      </c>
      <c r="B828" s="104" t="s">
        <v>947</v>
      </c>
      <c r="C828" s="104" t="s">
        <v>14249</v>
      </c>
      <c r="D828" s="104" t="s">
        <v>22587</v>
      </c>
      <c r="E828" s="2">
        <v>6615</v>
      </c>
      <c r="F828" s="2">
        <v>6615</v>
      </c>
    </row>
    <row r="829" spans="1:6" x14ac:dyDescent="0.25">
      <c r="A829" s="104">
        <v>20848</v>
      </c>
      <c r="B829" s="104" t="s">
        <v>947</v>
      </c>
      <c r="C829" s="104" t="s">
        <v>12405</v>
      </c>
      <c r="D829" s="104" t="s">
        <v>12407</v>
      </c>
      <c r="E829" s="2">
        <v>15056</v>
      </c>
      <c r="F829" s="2">
        <v>15056</v>
      </c>
    </row>
    <row r="830" spans="1:6" x14ac:dyDescent="0.25">
      <c r="A830" s="104">
        <v>20851</v>
      </c>
      <c r="B830" s="104" t="s">
        <v>947</v>
      </c>
      <c r="C830" s="104" t="s">
        <v>1029</v>
      </c>
      <c r="D830" s="104" t="s">
        <v>1031</v>
      </c>
      <c r="E830" s="2">
        <v>1390235</v>
      </c>
      <c r="F830" s="2">
        <v>1390235</v>
      </c>
    </row>
    <row r="831" spans="1:6" x14ac:dyDescent="0.25">
      <c r="A831" s="104">
        <v>20852</v>
      </c>
      <c r="B831" s="104" t="s">
        <v>947</v>
      </c>
      <c r="C831" s="104" t="s">
        <v>4859</v>
      </c>
      <c r="D831" s="104" t="s">
        <v>4861</v>
      </c>
      <c r="E831" s="2">
        <v>78544</v>
      </c>
      <c r="F831" s="2">
        <v>78544</v>
      </c>
    </row>
    <row r="832" spans="1:6" x14ac:dyDescent="0.25">
      <c r="A832" s="104">
        <v>20853</v>
      </c>
      <c r="B832" s="104" t="s">
        <v>947</v>
      </c>
      <c r="C832" s="104" t="s">
        <v>13694</v>
      </c>
      <c r="D832" s="104" t="s">
        <v>21659</v>
      </c>
      <c r="E832" s="2">
        <v>12272</v>
      </c>
      <c r="F832" s="2">
        <v>12272</v>
      </c>
    </row>
    <row r="833" spans="1:6" x14ac:dyDescent="0.25">
      <c r="A833" s="104">
        <v>20854</v>
      </c>
      <c r="B833" s="104" t="s">
        <v>947</v>
      </c>
      <c r="C833" s="104" t="s">
        <v>2909</v>
      </c>
      <c r="D833" s="104" t="s">
        <v>2911</v>
      </c>
      <c r="E833" s="2">
        <v>202089</v>
      </c>
      <c r="F833" s="2">
        <v>202089</v>
      </c>
    </row>
    <row r="834" spans="1:6" x14ac:dyDescent="0.25">
      <c r="A834" s="104">
        <v>20860</v>
      </c>
      <c r="B834" s="104" t="s">
        <v>947</v>
      </c>
      <c r="C834" s="104" t="s">
        <v>10291</v>
      </c>
      <c r="D834" s="104" t="s">
        <v>10293</v>
      </c>
      <c r="E834" s="2">
        <v>14622</v>
      </c>
      <c r="F834" s="2">
        <v>14622</v>
      </c>
    </row>
    <row r="835" spans="1:6" x14ac:dyDescent="0.25">
      <c r="A835" s="104">
        <v>20861</v>
      </c>
      <c r="B835" s="104" t="s">
        <v>947</v>
      </c>
      <c r="C835" s="104" t="s">
        <v>1116</v>
      </c>
      <c r="D835" s="104" t="s">
        <v>1118</v>
      </c>
      <c r="E835" s="2">
        <v>923878</v>
      </c>
      <c r="F835" s="2">
        <v>923878</v>
      </c>
    </row>
    <row r="836" spans="1:6" x14ac:dyDescent="0.25">
      <c r="A836" s="104">
        <v>20862</v>
      </c>
      <c r="B836" s="104" t="s">
        <v>947</v>
      </c>
      <c r="C836" s="104" t="s">
        <v>10495</v>
      </c>
      <c r="D836" s="104" t="s">
        <v>10497</v>
      </c>
      <c r="E836" s="2">
        <v>22743</v>
      </c>
      <c r="F836" s="2">
        <v>22743</v>
      </c>
    </row>
    <row r="837" spans="1:6" x14ac:dyDescent="0.25">
      <c r="A837" s="104">
        <v>20863</v>
      </c>
      <c r="B837" s="104" t="s">
        <v>947</v>
      </c>
      <c r="C837" s="104" t="s">
        <v>1628</v>
      </c>
      <c r="D837" s="104" t="s">
        <v>1630</v>
      </c>
      <c r="E837" s="2">
        <v>403296</v>
      </c>
      <c r="F837" s="2">
        <v>403296</v>
      </c>
    </row>
    <row r="838" spans="1:6" x14ac:dyDescent="0.25">
      <c r="A838" s="104">
        <v>20869</v>
      </c>
      <c r="B838" s="104" t="s">
        <v>947</v>
      </c>
      <c r="C838" s="104" t="s">
        <v>6358</v>
      </c>
      <c r="D838" s="104" t="s">
        <v>6360</v>
      </c>
      <c r="E838" s="2">
        <v>79925</v>
      </c>
      <c r="F838" s="2">
        <v>79925</v>
      </c>
    </row>
    <row r="839" spans="1:6" x14ac:dyDescent="0.25">
      <c r="A839" s="104">
        <v>20871</v>
      </c>
      <c r="B839" s="104" t="s">
        <v>947</v>
      </c>
      <c r="C839" s="104" t="s">
        <v>14602</v>
      </c>
      <c r="D839" s="104" t="s">
        <v>14604</v>
      </c>
      <c r="E839" s="2">
        <v>22376</v>
      </c>
      <c r="F839" s="2">
        <v>22376</v>
      </c>
    </row>
    <row r="840" spans="1:6" x14ac:dyDescent="0.25">
      <c r="A840" s="104">
        <v>20872</v>
      </c>
      <c r="B840" s="104" t="s">
        <v>947</v>
      </c>
      <c r="C840" s="104" t="s">
        <v>9411</v>
      </c>
      <c r="D840" s="104" t="s">
        <v>9413</v>
      </c>
      <c r="E840" s="2">
        <v>15539</v>
      </c>
      <c r="F840" s="2">
        <v>15539</v>
      </c>
    </row>
    <row r="841" spans="1:6" x14ac:dyDescent="0.25">
      <c r="A841" s="104">
        <v>20873</v>
      </c>
      <c r="B841" s="104" t="s">
        <v>947</v>
      </c>
      <c r="C841" s="104" t="s">
        <v>2354</v>
      </c>
      <c r="D841" s="104" t="s">
        <v>2356</v>
      </c>
      <c r="E841" s="2">
        <v>140295</v>
      </c>
      <c r="F841" s="2">
        <v>140295</v>
      </c>
    </row>
    <row r="842" spans="1:6" x14ac:dyDescent="0.25">
      <c r="A842" s="104">
        <v>20874</v>
      </c>
      <c r="B842" s="104" t="s">
        <v>947</v>
      </c>
      <c r="C842" s="104" t="s">
        <v>2630</v>
      </c>
      <c r="D842" s="104" t="s">
        <v>2632</v>
      </c>
      <c r="E842" s="2">
        <v>217378</v>
      </c>
      <c r="F842" s="2">
        <v>217378</v>
      </c>
    </row>
    <row r="843" spans="1:6" x14ac:dyDescent="0.25">
      <c r="A843" s="104">
        <v>20876</v>
      </c>
      <c r="B843" s="104" t="s">
        <v>947</v>
      </c>
      <c r="C843" s="104" t="s">
        <v>16079</v>
      </c>
      <c r="D843" s="104" t="s">
        <v>22675</v>
      </c>
      <c r="E843" s="2">
        <v>2821</v>
      </c>
      <c r="F843" s="2">
        <v>2821</v>
      </c>
    </row>
    <row r="844" spans="1:6" x14ac:dyDescent="0.25">
      <c r="A844" s="104">
        <v>20878</v>
      </c>
      <c r="B844" s="104" t="s">
        <v>947</v>
      </c>
      <c r="C844" s="104" t="s">
        <v>5162</v>
      </c>
      <c r="D844" s="104" t="s">
        <v>5164</v>
      </c>
      <c r="E844" s="2">
        <v>95435</v>
      </c>
      <c r="F844" s="2">
        <v>95435</v>
      </c>
    </row>
    <row r="845" spans="1:6" x14ac:dyDescent="0.25">
      <c r="A845" s="104">
        <v>20879</v>
      </c>
      <c r="B845" s="104" t="s">
        <v>947</v>
      </c>
      <c r="C845" s="104" t="s">
        <v>13420</v>
      </c>
      <c r="D845" s="104" t="s">
        <v>13422</v>
      </c>
      <c r="E845" s="2">
        <v>12594</v>
      </c>
      <c r="F845" s="2">
        <v>12594</v>
      </c>
    </row>
    <row r="846" spans="1:6" x14ac:dyDescent="0.25">
      <c r="A846" s="104">
        <v>20881</v>
      </c>
      <c r="B846" s="104" t="s">
        <v>947</v>
      </c>
      <c r="C846" s="104" t="s">
        <v>6624</v>
      </c>
      <c r="D846" s="104" t="s">
        <v>6626</v>
      </c>
      <c r="E846" s="2">
        <v>40252</v>
      </c>
      <c r="F846" s="2">
        <v>40252</v>
      </c>
    </row>
    <row r="847" spans="1:6" x14ac:dyDescent="0.25">
      <c r="A847" s="104">
        <v>20885</v>
      </c>
      <c r="B847" s="104" t="s">
        <v>947</v>
      </c>
      <c r="C847" s="104" t="s">
        <v>8815</v>
      </c>
      <c r="D847" s="104" t="s">
        <v>8817</v>
      </c>
      <c r="E847" s="2">
        <v>19357</v>
      </c>
      <c r="F847" s="2">
        <v>19357</v>
      </c>
    </row>
    <row r="848" spans="1:6" x14ac:dyDescent="0.25">
      <c r="A848" s="104">
        <v>20887</v>
      </c>
      <c r="B848" s="104" t="s">
        <v>947</v>
      </c>
      <c r="C848" s="104" t="s">
        <v>11528</v>
      </c>
      <c r="D848" s="104" t="s">
        <v>11530</v>
      </c>
      <c r="E848" s="2">
        <v>21799</v>
      </c>
      <c r="F848" s="2">
        <v>21799</v>
      </c>
    </row>
    <row r="849" spans="1:6" x14ac:dyDescent="0.25">
      <c r="A849" s="104">
        <v>20888</v>
      </c>
      <c r="B849" s="104" t="s">
        <v>947</v>
      </c>
      <c r="C849" s="104" t="s">
        <v>15555</v>
      </c>
      <c r="D849" s="104" t="s">
        <v>15557</v>
      </c>
      <c r="E849" s="2">
        <v>14704</v>
      </c>
      <c r="F849" s="2">
        <v>14704</v>
      </c>
    </row>
    <row r="850" spans="1:6" x14ac:dyDescent="0.25">
      <c r="A850" s="104">
        <v>20890</v>
      </c>
      <c r="B850" s="104" t="s">
        <v>947</v>
      </c>
      <c r="C850" s="104" t="s">
        <v>6544</v>
      </c>
      <c r="D850" s="104" t="s">
        <v>6546</v>
      </c>
      <c r="E850" s="2">
        <v>35175</v>
      </c>
      <c r="F850" s="2">
        <v>35175</v>
      </c>
    </row>
    <row r="851" spans="1:6" x14ac:dyDescent="0.25">
      <c r="A851" s="104">
        <v>20892</v>
      </c>
      <c r="B851" s="104" t="s">
        <v>947</v>
      </c>
      <c r="C851" s="104" t="s">
        <v>1634</v>
      </c>
      <c r="D851" s="104" t="s">
        <v>1636</v>
      </c>
      <c r="E851" s="2">
        <v>460375</v>
      </c>
      <c r="F851" s="2">
        <v>460375</v>
      </c>
    </row>
    <row r="852" spans="1:6" x14ac:dyDescent="0.25">
      <c r="A852" s="104">
        <v>20893</v>
      </c>
      <c r="B852" s="104" t="s">
        <v>947</v>
      </c>
      <c r="C852" s="104" t="s">
        <v>10004</v>
      </c>
      <c r="D852" s="104" t="s">
        <v>10006</v>
      </c>
      <c r="E852" s="2">
        <v>23988</v>
      </c>
      <c r="F852" s="2">
        <v>23988</v>
      </c>
    </row>
    <row r="853" spans="1:6" x14ac:dyDescent="0.25">
      <c r="A853" s="104">
        <v>20897</v>
      </c>
      <c r="B853" s="104" t="s">
        <v>947</v>
      </c>
      <c r="C853" s="104" t="s">
        <v>999</v>
      </c>
      <c r="D853" s="104" t="s">
        <v>1001</v>
      </c>
      <c r="E853" s="2">
        <v>1741522</v>
      </c>
      <c r="F853" s="2">
        <v>1741522</v>
      </c>
    </row>
    <row r="854" spans="1:6" x14ac:dyDescent="0.25">
      <c r="A854" s="104">
        <v>20898</v>
      </c>
      <c r="B854" s="104" t="s">
        <v>947</v>
      </c>
      <c r="C854" s="104" t="s">
        <v>10654</v>
      </c>
      <c r="D854" s="104" t="s">
        <v>10656</v>
      </c>
      <c r="E854" s="2">
        <v>11947</v>
      </c>
      <c r="F854" s="2">
        <v>11947</v>
      </c>
    </row>
    <row r="855" spans="1:6" x14ac:dyDescent="0.25">
      <c r="A855" s="104">
        <v>20902</v>
      </c>
      <c r="B855" s="104" t="s">
        <v>947</v>
      </c>
      <c r="C855" s="104" t="s">
        <v>15687</v>
      </c>
      <c r="D855" s="104" t="s">
        <v>15689</v>
      </c>
      <c r="E855" s="2">
        <v>11659</v>
      </c>
      <c r="F855" s="2">
        <v>11659</v>
      </c>
    </row>
    <row r="856" spans="1:6" x14ac:dyDescent="0.25">
      <c r="A856" s="104">
        <v>20903</v>
      </c>
      <c r="B856" s="104" t="s">
        <v>947</v>
      </c>
      <c r="C856" s="104" t="s">
        <v>1892</v>
      </c>
      <c r="D856" s="104" t="s">
        <v>1894</v>
      </c>
      <c r="E856" s="2">
        <v>327032</v>
      </c>
      <c r="F856" s="2">
        <v>327032</v>
      </c>
    </row>
    <row r="857" spans="1:6" x14ac:dyDescent="0.25">
      <c r="A857" s="104">
        <v>20906</v>
      </c>
      <c r="B857" s="104" t="s">
        <v>947</v>
      </c>
      <c r="C857" s="104" t="s">
        <v>9573</v>
      </c>
      <c r="D857" s="104" t="s">
        <v>9575</v>
      </c>
      <c r="E857" s="2">
        <v>36996</v>
      </c>
      <c r="F857" s="2">
        <v>36996</v>
      </c>
    </row>
    <row r="858" spans="1:6" x14ac:dyDescent="0.25">
      <c r="A858" s="104">
        <v>20907</v>
      </c>
      <c r="B858" s="104" t="s">
        <v>947</v>
      </c>
      <c r="C858" s="104" t="s">
        <v>6400</v>
      </c>
      <c r="D858" s="104" t="s">
        <v>6402</v>
      </c>
      <c r="E858" s="2">
        <v>87272</v>
      </c>
      <c r="F858" s="2">
        <v>87272</v>
      </c>
    </row>
    <row r="859" spans="1:6" x14ac:dyDescent="0.25">
      <c r="A859" s="104">
        <v>20909</v>
      </c>
      <c r="B859" s="104" t="s">
        <v>947</v>
      </c>
      <c r="C859" s="104" t="s">
        <v>8899</v>
      </c>
      <c r="D859" s="104" t="s">
        <v>8901</v>
      </c>
      <c r="E859" s="2">
        <v>14346</v>
      </c>
      <c r="F859" s="2">
        <v>14346</v>
      </c>
    </row>
    <row r="860" spans="1:6" x14ac:dyDescent="0.25">
      <c r="A860" s="104">
        <v>20912</v>
      </c>
      <c r="B860" s="104" t="s">
        <v>947</v>
      </c>
      <c r="C860" s="104" t="s">
        <v>13310</v>
      </c>
      <c r="D860" s="104" t="s">
        <v>13312</v>
      </c>
      <c r="E860" s="2">
        <v>57321</v>
      </c>
      <c r="F860" s="2">
        <v>57321</v>
      </c>
    </row>
    <row r="861" spans="1:6" x14ac:dyDescent="0.25">
      <c r="A861" s="104">
        <v>20915</v>
      </c>
      <c r="B861" s="104" t="s">
        <v>947</v>
      </c>
      <c r="C861" s="104" t="s">
        <v>14399</v>
      </c>
      <c r="D861" s="104" t="s">
        <v>14401</v>
      </c>
      <c r="E861" s="2">
        <v>6684</v>
      </c>
      <c r="F861" s="2">
        <v>6684</v>
      </c>
    </row>
    <row r="862" spans="1:6" x14ac:dyDescent="0.25">
      <c r="A862" s="104">
        <v>20917</v>
      </c>
      <c r="B862" s="104" t="s">
        <v>947</v>
      </c>
      <c r="C862" s="104" t="s">
        <v>15147</v>
      </c>
      <c r="D862" s="104" t="s">
        <v>15149</v>
      </c>
      <c r="E862" s="2">
        <v>10323</v>
      </c>
      <c r="F862" s="2">
        <v>10323</v>
      </c>
    </row>
    <row r="863" spans="1:6" x14ac:dyDescent="0.25">
      <c r="A863" s="104">
        <v>20918</v>
      </c>
      <c r="B863" s="104" t="s">
        <v>947</v>
      </c>
      <c r="C863" s="104" t="s">
        <v>2138</v>
      </c>
      <c r="D863" s="104" t="s">
        <v>2140</v>
      </c>
      <c r="E863" s="2">
        <v>300920</v>
      </c>
      <c r="F863" s="2">
        <v>300920</v>
      </c>
    </row>
    <row r="864" spans="1:6" x14ac:dyDescent="0.25">
      <c r="A864" s="104">
        <v>20919</v>
      </c>
      <c r="B864" s="104" t="s">
        <v>947</v>
      </c>
      <c r="C864" s="104" t="s">
        <v>3157</v>
      </c>
      <c r="D864" s="104" t="s">
        <v>3159</v>
      </c>
      <c r="E864" s="2">
        <v>161468</v>
      </c>
      <c r="F864" s="2">
        <v>161468</v>
      </c>
    </row>
    <row r="865" spans="1:6" x14ac:dyDescent="0.25">
      <c r="A865" s="104">
        <v>20920</v>
      </c>
      <c r="B865" s="104" t="s">
        <v>947</v>
      </c>
      <c r="C865" s="104" t="s">
        <v>6556</v>
      </c>
      <c r="D865" s="104" t="s">
        <v>6558</v>
      </c>
      <c r="E865" s="2">
        <v>117142</v>
      </c>
      <c r="F865" s="2">
        <v>117142</v>
      </c>
    </row>
    <row r="866" spans="1:6" x14ac:dyDescent="0.25">
      <c r="A866" s="104">
        <v>170424</v>
      </c>
      <c r="B866" s="104" t="s">
        <v>947</v>
      </c>
      <c r="C866" s="104" t="s">
        <v>6878</v>
      </c>
      <c r="D866" s="104" t="s">
        <v>6880</v>
      </c>
      <c r="E866" s="2">
        <v>37480</v>
      </c>
      <c r="F866" s="2">
        <v>37480</v>
      </c>
    </row>
    <row r="867" spans="1:6" x14ac:dyDescent="0.25">
      <c r="A867" s="104">
        <v>20927</v>
      </c>
      <c r="B867" s="104" t="s">
        <v>947</v>
      </c>
      <c r="C867" s="104" t="s">
        <v>1607</v>
      </c>
      <c r="D867" s="104" t="s">
        <v>1609</v>
      </c>
      <c r="E867" s="2">
        <v>494988</v>
      </c>
      <c r="F867" s="2">
        <v>494988</v>
      </c>
    </row>
    <row r="868" spans="1:6" x14ac:dyDescent="0.25">
      <c r="A868" s="104">
        <v>20928</v>
      </c>
      <c r="B868" s="104" t="s">
        <v>947</v>
      </c>
      <c r="C868" s="104" t="s">
        <v>1005</v>
      </c>
      <c r="D868" s="104" t="s">
        <v>1007</v>
      </c>
      <c r="E868" s="2">
        <v>2055870</v>
      </c>
      <c r="F868" s="2">
        <v>2055870</v>
      </c>
    </row>
    <row r="869" spans="1:6" x14ac:dyDescent="0.25">
      <c r="A869" s="104">
        <v>20930</v>
      </c>
      <c r="B869" s="104" t="s">
        <v>947</v>
      </c>
      <c r="C869" s="104" t="s">
        <v>9600</v>
      </c>
      <c r="D869" s="104" t="s">
        <v>9602</v>
      </c>
      <c r="E869" s="2">
        <v>22209</v>
      </c>
      <c r="F869" s="2">
        <v>22209</v>
      </c>
    </row>
    <row r="870" spans="1:6" x14ac:dyDescent="0.25">
      <c r="A870" s="104">
        <v>20932</v>
      </c>
      <c r="B870" s="104" t="s">
        <v>947</v>
      </c>
      <c r="C870" s="104" t="s">
        <v>16197</v>
      </c>
      <c r="D870" s="104" t="s">
        <v>21670</v>
      </c>
      <c r="E870" s="2">
        <v>4642</v>
      </c>
      <c r="F870" s="2">
        <v>4642</v>
      </c>
    </row>
    <row r="871" spans="1:6" x14ac:dyDescent="0.25">
      <c r="A871" s="104">
        <v>20935</v>
      </c>
      <c r="B871" s="104" t="s">
        <v>947</v>
      </c>
      <c r="C871" s="104" t="s">
        <v>1820</v>
      </c>
      <c r="D871" s="104" t="s">
        <v>1822</v>
      </c>
      <c r="E871" s="2">
        <v>383182</v>
      </c>
      <c r="F871" s="2">
        <v>383182</v>
      </c>
    </row>
    <row r="872" spans="1:6" x14ac:dyDescent="0.25">
      <c r="A872" s="104">
        <v>20936</v>
      </c>
      <c r="B872" s="104" t="s">
        <v>947</v>
      </c>
      <c r="C872" s="104" t="s">
        <v>1580</v>
      </c>
      <c r="D872" s="104" t="s">
        <v>19282</v>
      </c>
      <c r="E872" s="2">
        <v>256769</v>
      </c>
      <c r="F872" s="2">
        <v>256769</v>
      </c>
    </row>
    <row r="873" spans="1:6" x14ac:dyDescent="0.25">
      <c r="A873" s="104">
        <v>20938</v>
      </c>
      <c r="B873" s="104" t="s">
        <v>947</v>
      </c>
      <c r="C873" s="104" t="s">
        <v>8587</v>
      </c>
      <c r="D873" s="104" t="s">
        <v>8589</v>
      </c>
      <c r="E873" s="2">
        <v>33284</v>
      </c>
      <c r="F873" s="2">
        <v>33284</v>
      </c>
    </row>
    <row r="874" spans="1:6" x14ac:dyDescent="0.25">
      <c r="A874" s="104">
        <v>20943</v>
      </c>
      <c r="B874" s="104" t="s">
        <v>947</v>
      </c>
      <c r="C874" s="104" t="s">
        <v>5345</v>
      </c>
      <c r="D874" s="104" t="s">
        <v>5347</v>
      </c>
      <c r="E874" s="2">
        <v>50385</v>
      </c>
      <c r="F874" s="2">
        <v>50385</v>
      </c>
    </row>
    <row r="875" spans="1:6" x14ac:dyDescent="0.25">
      <c r="A875" s="104">
        <v>20951</v>
      </c>
      <c r="B875" s="104" t="s">
        <v>947</v>
      </c>
      <c r="C875" s="104" t="s">
        <v>1113</v>
      </c>
      <c r="D875" s="104" t="s">
        <v>1115</v>
      </c>
      <c r="E875" s="2">
        <v>1124039</v>
      </c>
      <c r="F875" s="2">
        <v>1124039</v>
      </c>
    </row>
    <row r="876" spans="1:6" x14ac:dyDescent="0.25">
      <c r="A876" s="104">
        <v>20952</v>
      </c>
      <c r="B876" s="104" t="s">
        <v>947</v>
      </c>
      <c r="C876" s="104" t="s">
        <v>7225</v>
      </c>
      <c r="D876" s="104" t="s">
        <v>7227</v>
      </c>
      <c r="E876" s="2">
        <v>126147</v>
      </c>
      <c r="F876" s="2">
        <v>126147</v>
      </c>
    </row>
    <row r="877" spans="1:6" x14ac:dyDescent="0.25">
      <c r="A877" s="104">
        <v>20958</v>
      </c>
      <c r="B877" s="104" t="s">
        <v>947</v>
      </c>
      <c r="C877" s="104" t="s">
        <v>3734</v>
      </c>
      <c r="D877" s="104" t="s">
        <v>3736</v>
      </c>
      <c r="E877" s="2">
        <v>186391</v>
      </c>
      <c r="F877" s="2">
        <v>186391</v>
      </c>
    </row>
    <row r="878" spans="1:6" x14ac:dyDescent="0.25">
      <c r="A878" s="104">
        <v>20961</v>
      </c>
      <c r="B878" s="104" t="s">
        <v>947</v>
      </c>
      <c r="C878" s="104" t="s">
        <v>1661</v>
      </c>
      <c r="D878" s="104" t="s">
        <v>1663</v>
      </c>
      <c r="E878" s="2">
        <v>429864</v>
      </c>
      <c r="F878" s="2">
        <v>429864</v>
      </c>
    </row>
    <row r="879" spans="1:6" x14ac:dyDescent="0.25">
      <c r="A879" s="104">
        <v>20962</v>
      </c>
      <c r="B879" s="104" t="s">
        <v>947</v>
      </c>
      <c r="C879" s="104" t="s">
        <v>2039</v>
      </c>
      <c r="D879" s="104" t="s">
        <v>21679</v>
      </c>
      <c r="E879" s="2">
        <v>312638</v>
      </c>
      <c r="F879" s="2">
        <v>312638</v>
      </c>
    </row>
    <row r="880" spans="1:6" x14ac:dyDescent="0.25">
      <c r="A880" s="104">
        <v>20963</v>
      </c>
      <c r="B880" s="104" t="s">
        <v>947</v>
      </c>
      <c r="C880" s="104" t="s">
        <v>1250</v>
      </c>
      <c r="D880" s="104" t="s">
        <v>1252</v>
      </c>
      <c r="E880" s="2">
        <v>833545</v>
      </c>
      <c r="F880" s="2">
        <v>833545</v>
      </c>
    </row>
    <row r="881" spans="1:6" x14ac:dyDescent="0.25">
      <c r="A881" s="104">
        <v>20966</v>
      </c>
      <c r="B881" s="104" t="s">
        <v>947</v>
      </c>
      <c r="C881" s="104" t="s">
        <v>1880</v>
      </c>
      <c r="D881" s="104" t="s">
        <v>1882</v>
      </c>
      <c r="E881" s="2">
        <v>464074</v>
      </c>
      <c r="F881" s="2">
        <v>464074</v>
      </c>
    </row>
    <row r="882" spans="1:6" x14ac:dyDescent="0.25">
      <c r="A882" s="104">
        <v>20974</v>
      </c>
      <c r="B882" s="104" t="s">
        <v>947</v>
      </c>
      <c r="C882" s="104" t="s">
        <v>8653</v>
      </c>
      <c r="D882" s="104" t="s">
        <v>8655</v>
      </c>
      <c r="E882" s="2">
        <v>56344</v>
      </c>
      <c r="F882" s="2">
        <v>56344</v>
      </c>
    </row>
    <row r="883" spans="1:6" x14ac:dyDescent="0.25">
      <c r="A883" s="104">
        <v>20975</v>
      </c>
      <c r="B883" s="104" t="s">
        <v>947</v>
      </c>
      <c r="C883" s="104" t="s">
        <v>12784</v>
      </c>
      <c r="D883" s="104" t="s">
        <v>12786</v>
      </c>
      <c r="E883" s="2">
        <v>6559</v>
      </c>
      <c r="F883" s="2">
        <v>6559</v>
      </c>
    </row>
    <row r="884" spans="1:6" x14ac:dyDescent="0.25">
      <c r="A884" s="104">
        <v>20977</v>
      </c>
      <c r="B884" s="104" t="s">
        <v>947</v>
      </c>
      <c r="C884" s="104" t="s">
        <v>13382</v>
      </c>
      <c r="D884" s="104" t="s">
        <v>21674</v>
      </c>
      <c r="E884" s="2">
        <v>7387</v>
      </c>
      <c r="F884" s="2">
        <v>7387</v>
      </c>
    </row>
    <row r="885" spans="1:6" x14ac:dyDescent="0.25">
      <c r="A885" s="104">
        <v>20979</v>
      </c>
      <c r="B885" s="104" t="s">
        <v>947</v>
      </c>
      <c r="C885" s="104" t="s">
        <v>6283</v>
      </c>
      <c r="D885" s="104" t="s">
        <v>6285</v>
      </c>
      <c r="E885" s="2">
        <v>54399</v>
      </c>
      <c r="F885" s="2">
        <v>54399</v>
      </c>
    </row>
    <row r="886" spans="1:6" x14ac:dyDescent="0.25">
      <c r="A886" s="104">
        <v>20980</v>
      </c>
      <c r="B886" s="104" t="s">
        <v>947</v>
      </c>
      <c r="C886" s="104" t="s">
        <v>16224</v>
      </c>
      <c r="D886" s="104" t="s">
        <v>16226</v>
      </c>
      <c r="E886" s="2">
        <v>2261</v>
      </c>
      <c r="F886" s="2">
        <v>2261</v>
      </c>
    </row>
    <row r="887" spans="1:6" x14ac:dyDescent="0.25">
      <c r="A887" s="104">
        <v>20982</v>
      </c>
      <c r="B887" s="104" t="s">
        <v>947</v>
      </c>
      <c r="C887" s="104" t="s">
        <v>1406</v>
      </c>
      <c r="D887" s="104" t="s">
        <v>1408</v>
      </c>
      <c r="E887" s="2">
        <v>775029</v>
      </c>
      <c r="F887" s="2">
        <v>775029</v>
      </c>
    </row>
    <row r="888" spans="1:6" x14ac:dyDescent="0.25">
      <c r="A888" s="104">
        <v>20997</v>
      </c>
      <c r="B888" s="104" t="s">
        <v>947</v>
      </c>
      <c r="C888" s="104" t="s">
        <v>7927</v>
      </c>
      <c r="D888" s="104" t="s">
        <v>7929</v>
      </c>
      <c r="E888" s="2">
        <v>67092</v>
      </c>
      <c r="F888" s="2">
        <v>67092</v>
      </c>
    </row>
    <row r="889" spans="1:6" x14ac:dyDescent="0.25">
      <c r="A889" s="104">
        <v>21000</v>
      </c>
      <c r="B889" s="104" t="s">
        <v>947</v>
      </c>
      <c r="C889" s="104" t="s">
        <v>1550</v>
      </c>
      <c r="D889" s="104" t="s">
        <v>1552</v>
      </c>
      <c r="E889" s="2">
        <v>658522</v>
      </c>
      <c r="F889" s="2">
        <v>658522</v>
      </c>
    </row>
    <row r="890" spans="1:6" x14ac:dyDescent="0.25">
      <c r="A890" s="104">
        <v>21008</v>
      </c>
      <c r="B890" s="104" t="s">
        <v>947</v>
      </c>
      <c r="C890" s="104" t="s">
        <v>22687</v>
      </c>
      <c r="D890" s="104" t="s">
        <v>22688</v>
      </c>
      <c r="E890" s="2">
        <v>17892</v>
      </c>
      <c r="F890" s="2">
        <v>17892</v>
      </c>
    </row>
    <row r="891" spans="1:6" x14ac:dyDescent="0.25">
      <c r="A891" s="104">
        <v>21010</v>
      </c>
      <c r="B891" s="104" t="s">
        <v>947</v>
      </c>
      <c r="C891" s="104" t="s">
        <v>5810</v>
      </c>
      <c r="D891" s="104" t="s">
        <v>21680</v>
      </c>
      <c r="E891" s="2">
        <v>95084</v>
      </c>
      <c r="F891" s="2">
        <v>95084</v>
      </c>
    </row>
    <row r="892" spans="1:6" x14ac:dyDescent="0.25">
      <c r="A892" s="104">
        <v>21012</v>
      </c>
      <c r="B892" s="104" t="s">
        <v>947</v>
      </c>
      <c r="C892" s="104" t="s">
        <v>14339</v>
      </c>
      <c r="D892" s="104" t="s">
        <v>14341</v>
      </c>
      <c r="E892" s="2">
        <v>10361</v>
      </c>
      <c r="F892" s="2">
        <v>10361</v>
      </c>
    </row>
    <row r="893" spans="1:6" x14ac:dyDescent="0.25">
      <c r="A893" s="104">
        <v>21015</v>
      </c>
      <c r="B893" s="104" t="s">
        <v>947</v>
      </c>
      <c r="C893" s="104" t="s">
        <v>10768</v>
      </c>
      <c r="D893" s="104" t="s">
        <v>10770</v>
      </c>
      <c r="E893" s="2">
        <v>12949</v>
      </c>
      <c r="F893" s="2">
        <v>12949</v>
      </c>
    </row>
    <row r="894" spans="1:6" x14ac:dyDescent="0.25">
      <c r="A894" s="104">
        <v>21019</v>
      </c>
      <c r="B894" s="104" t="s">
        <v>947</v>
      </c>
      <c r="C894" s="104" t="s">
        <v>8860</v>
      </c>
      <c r="D894" s="104" t="s">
        <v>8862</v>
      </c>
      <c r="E894" s="2">
        <v>19750</v>
      </c>
      <c r="F894" s="2">
        <v>19750</v>
      </c>
    </row>
    <row r="895" spans="1:6" x14ac:dyDescent="0.25">
      <c r="A895" s="104">
        <v>21020</v>
      </c>
      <c r="B895" s="104" t="s">
        <v>947</v>
      </c>
      <c r="C895" s="104" t="s">
        <v>4516</v>
      </c>
      <c r="D895" s="104" t="s">
        <v>4518</v>
      </c>
      <c r="E895" s="2">
        <v>92816</v>
      </c>
      <c r="F895" s="2">
        <v>92816</v>
      </c>
    </row>
    <row r="896" spans="1:6" x14ac:dyDescent="0.25">
      <c r="A896" s="104">
        <v>21024</v>
      </c>
      <c r="B896" s="104" t="s">
        <v>947</v>
      </c>
      <c r="C896" s="104" t="s">
        <v>7822</v>
      </c>
      <c r="D896" s="104" t="s">
        <v>7824</v>
      </c>
      <c r="E896" s="2">
        <v>22864</v>
      </c>
      <c r="F896" s="2">
        <v>22864</v>
      </c>
    </row>
    <row r="897" spans="1:6" x14ac:dyDescent="0.25">
      <c r="A897" s="104">
        <v>21027</v>
      </c>
      <c r="B897" s="104" t="s">
        <v>947</v>
      </c>
      <c r="C897" s="104" t="s">
        <v>6609</v>
      </c>
      <c r="D897" s="104" t="s">
        <v>6611</v>
      </c>
      <c r="E897" s="2">
        <v>61539</v>
      </c>
      <c r="F897" s="2">
        <v>61539</v>
      </c>
    </row>
    <row r="898" spans="1:6" x14ac:dyDescent="0.25">
      <c r="A898" s="104">
        <v>21028</v>
      </c>
      <c r="B898" s="104" t="s">
        <v>947</v>
      </c>
      <c r="C898" s="104" t="s">
        <v>1214</v>
      </c>
      <c r="D898" s="104" t="s">
        <v>19211</v>
      </c>
      <c r="E898" s="2">
        <v>583120</v>
      </c>
      <c r="F898" s="2">
        <v>583120</v>
      </c>
    </row>
    <row r="899" spans="1:6" x14ac:dyDescent="0.25">
      <c r="A899" s="104">
        <v>21030</v>
      </c>
      <c r="B899" s="104" t="s">
        <v>947</v>
      </c>
      <c r="C899" s="104" t="s">
        <v>15853</v>
      </c>
      <c r="D899" s="104" t="s">
        <v>15855</v>
      </c>
      <c r="E899" s="2">
        <v>1915</v>
      </c>
      <c r="F899" s="2">
        <v>1915</v>
      </c>
    </row>
    <row r="900" spans="1:6" x14ac:dyDescent="0.25">
      <c r="A900" s="104">
        <v>21036</v>
      </c>
      <c r="B900" s="104" t="s">
        <v>947</v>
      </c>
      <c r="C900" s="104" t="s">
        <v>3142</v>
      </c>
      <c r="D900" s="104" t="s">
        <v>21649</v>
      </c>
      <c r="E900" s="2">
        <v>191492</v>
      </c>
      <c r="F900" s="2">
        <v>191492</v>
      </c>
    </row>
    <row r="901" spans="1:6" x14ac:dyDescent="0.25">
      <c r="A901" s="104">
        <v>21041</v>
      </c>
      <c r="B901" s="104" t="s">
        <v>947</v>
      </c>
      <c r="C901" s="104" t="s">
        <v>9582</v>
      </c>
      <c r="D901" s="104" t="s">
        <v>9584</v>
      </c>
      <c r="E901" s="2">
        <v>57999</v>
      </c>
      <c r="F901" s="2">
        <v>57999</v>
      </c>
    </row>
    <row r="902" spans="1:6" x14ac:dyDescent="0.25">
      <c r="A902" s="104">
        <v>21043</v>
      </c>
      <c r="B902" s="104" t="s">
        <v>947</v>
      </c>
      <c r="C902" s="104" t="s">
        <v>1146</v>
      </c>
      <c r="D902" s="104" t="s">
        <v>1148</v>
      </c>
      <c r="E902" s="2">
        <v>933046</v>
      </c>
      <c r="F902" s="2">
        <v>933046</v>
      </c>
    </row>
    <row r="903" spans="1:6" x14ac:dyDescent="0.25">
      <c r="A903" s="104">
        <v>21044</v>
      </c>
      <c r="B903" s="104" t="s">
        <v>947</v>
      </c>
      <c r="C903" s="104" t="s">
        <v>3244</v>
      </c>
      <c r="D903" s="104" t="s">
        <v>3246</v>
      </c>
      <c r="E903" s="2">
        <v>213934</v>
      </c>
      <c r="F903" s="2">
        <v>213934</v>
      </c>
    </row>
    <row r="904" spans="1:6" x14ac:dyDescent="0.25">
      <c r="A904" s="104">
        <v>21049</v>
      </c>
      <c r="B904" s="104" t="s">
        <v>947</v>
      </c>
      <c r="C904" s="104" t="s">
        <v>7981</v>
      </c>
      <c r="D904" s="104" t="s">
        <v>21684</v>
      </c>
      <c r="E904" s="2">
        <v>43169</v>
      </c>
      <c r="F904" s="2">
        <v>43169</v>
      </c>
    </row>
    <row r="905" spans="1:6" x14ac:dyDescent="0.25">
      <c r="A905" s="104">
        <v>21052</v>
      </c>
      <c r="B905" s="104" t="s">
        <v>947</v>
      </c>
      <c r="C905" s="104" t="s">
        <v>6559</v>
      </c>
      <c r="D905" s="104" t="s">
        <v>21646</v>
      </c>
      <c r="E905" s="2">
        <v>61051</v>
      </c>
      <c r="F905" s="2">
        <v>61051</v>
      </c>
    </row>
    <row r="906" spans="1:6" x14ac:dyDescent="0.25">
      <c r="A906" s="104">
        <v>21054</v>
      </c>
      <c r="B906" s="104" t="s">
        <v>947</v>
      </c>
      <c r="C906" s="104" t="s">
        <v>2288</v>
      </c>
      <c r="D906" s="104" t="s">
        <v>2290</v>
      </c>
      <c r="E906" s="2">
        <v>325125</v>
      </c>
      <c r="F906" s="2">
        <v>325125</v>
      </c>
    </row>
    <row r="907" spans="1:6" x14ac:dyDescent="0.25">
      <c r="A907" s="104">
        <v>21056</v>
      </c>
      <c r="B907" s="104" t="s">
        <v>947</v>
      </c>
      <c r="C907" s="104" t="s">
        <v>2831</v>
      </c>
      <c r="D907" s="104" t="s">
        <v>2833</v>
      </c>
      <c r="E907" s="2">
        <v>252536</v>
      </c>
      <c r="F907" s="2">
        <v>252536</v>
      </c>
    </row>
    <row r="908" spans="1:6" x14ac:dyDescent="0.25">
      <c r="A908" s="104">
        <v>21057</v>
      </c>
      <c r="B908" s="104" t="s">
        <v>947</v>
      </c>
      <c r="C908" s="104" t="s">
        <v>13054</v>
      </c>
      <c r="D908" s="104" t="s">
        <v>13056</v>
      </c>
      <c r="E908" s="2">
        <v>12857</v>
      </c>
      <c r="F908" s="2">
        <v>12857</v>
      </c>
    </row>
    <row r="909" spans="1:6" x14ac:dyDescent="0.25">
      <c r="A909" s="104">
        <v>21058</v>
      </c>
      <c r="B909" s="104" t="s">
        <v>947</v>
      </c>
      <c r="C909" s="104" t="s">
        <v>10483</v>
      </c>
      <c r="D909" s="104" t="s">
        <v>10485</v>
      </c>
      <c r="E909" s="2">
        <v>10648</v>
      </c>
      <c r="F909" s="2">
        <v>10648</v>
      </c>
    </row>
    <row r="910" spans="1:6" x14ac:dyDescent="0.25">
      <c r="A910" s="104">
        <v>21060</v>
      </c>
      <c r="B910" s="104" t="s">
        <v>947</v>
      </c>
      <c r="C910" s="104" t="s">
        <v>18946</v>
      </c>
      <c r="D910" s="104" t="s">
        <v>18947</v>
      </c>
      <c r="E910" s="2">
        <v>34399</v>
      </c>
      <c r="F910" s="2">
        <v>34399</v>
      </c>
    </row>
    <row r="911" spans="1:6" x14ac:dyDescent="0.25">
      <c r="A911" s="104">
        <v>21062</v>
      </c>
      <c r="B911" s="104" t="s">
        <v>947</v>
      </c>
      <c r="C911" s="104" t="s">
        <v>8776</v>
      </c>
      <c r="D911" s="104" t="s">
        <v>21685</v>
      </c>
      <c r="E911" s="2">
        <v>31578</v>
      </c>
      <c r="F911" s="2">
        <v>31578</v>
      </c>
    </row>
    <row r="912" spans="1:6" x14ac:dyDescent="0.25">
      <c r="A912" s="104">
        <v>21064</v>
      </c>
      <c r="B912" s="104" t="s">
        <v>947</v>
      </c>
      <c r="C912" s="104" t="s">
        <v>13331</v>
      </c>
      <c r="D912" s="104" t="s">
        <v>13333</v>
      </c>
      <c r="E912" s="2">
        <v>6067</v>
      </c>
      <c r="F912" s="2">
        <v>6067</v>
      </c>
    </row>
    <row r="913" spans="1:6" x14ac:dyDescent="0.25">
      <c r="A913" s="104">
        <v>21066</v>
      </c>
      <c r="B913" s="104" t="s">
        <v>947</v>
      </c>
      <c r="C913" s="104" t="s">
        <v>13118</v>
      </c>
      <c r="D913" s="104" t="s">
        <v>13120</v>
      </c>
      <c r="E913" s="2">
        <v>12768</v>
      </c>
      <c r="F913" s="2">
        <v>12768</v>
      </c>
    </row>
    <row r="914" spans="1:6" x14ac:dyDescent="0.25">
      <c r="A914" s="104">
        <v>21067</v>
      </c>
      <c r="B914" s="104" t="s">
        <v>947</v>
      </c>
      <c r="C914" s="104" t="s">
        <v>11023</v>
      </c>
      <c r="D914" s="104" t="s">
        <v>11025</v>
      </c>
      <c r="E914" s="2">
        <v>48420</v>
      </c>
      <c r="F914" s="2">
        <v>48420</v>
      </c>
    </row>
    <row r="915" spans="1:6" x14ac:dyDescent="0.25">
      <c r="A915" s="104">
        <v>21068</v>
      </c>
      <c r="B915" s="104" t="s">
        <v>947</v>
      </c>
      <c r="C915" s="104" t="s">
        <v>13748</v>
      </c>
      <c r="D915" s="104" t="s">
        <v>13750</v>
      </c>
      <c r="E915" s="2">
        <v>4745</v>
      </c>
      <c r="F915" s="2">
        <v>4745</v>
      </c>
    </row>
    <row r="916" spans="1:6" x14ac:dyDescent="0.25">
      <c r="A916" s="104">
        <v>21069</v>
      </c>
      <c r="B916" s="104" t="s">
        <v>947</v>
      </c>
      <c r="C916" s="104" t="s">
        <v>1775</v>
      </c>
      <c r="D916" s="104" t="s">
        <v>1777</v>
      </c>
      <c r="E916" s="2">
        <v>369605</v>
      </c>
      <c r="F916" s="2">
        <v>369605</v>
      </c>
    </row>
    <row r="917" spans="1:6" x14ac:dyDescent="0.25">
      <c r="A917" s="104">
        <v>21074</v>
      </c>
      <c r="B917" s="104" t="s">
        <v>947</v>
      </c>
      <c r="C917" s="104" t="s">
        <v>7516</v>
      </c>
      <c r="D917" s="104" t="s">
        <v>7518</v>
      </c>
      <c r="E917" s="2">
        <v>38615</v>
      </c>
      <c r="F917" s="2">
        <v>38615</v>
      </c>
    </row>
    <row r="918" spans="1:6" x14ac:dyDescent="0.25">
      <c r="A918" s="104">
        <v>21076</v>
      </c>
      <c r="B918" s="104" t="s">
        <v>947</v>
      </c>
      <c r="C918" s="104" t="s">
        <v>9546</v>
      </c>
      <c r="D918" s="104" t="s">
        <v>9548</v>
      </c>
      <c r="E918" s="2">
        <v>39966</v>
      </c>
      <c r="F918" s="2">
        <v>39966</v>
      </c>
    </row>
    <row r="919" spans="1:6" x14ac:dyDescent="0.25">
      <c r="A919" s="104">
        <v>21077</v>
      </c>
      <c r="B919" s="104" t="s">
        <v>947</v>
      </c>
      <c r="C919" s="104" t="s">
        <v>3259</v>
      </c>
      <c r="D919" s="104" t="s">
        <v>21644</v>
      </c>
      <c r="E919" s="2">
        <v>126182</v>
      </c>
      <c r="F919" s="2">
        <v>126182</v>
      </c>
    </row>
    <row r="920" spans="1:6" x14ac:dyDescent="0.25">
      <c r="A920" s="104">
        <v>21078</v>
      </c>
      <c r="B920" s="104" t="s">
        <v>947</v>
      </c>
      <c r="C920" s="104" t="s">
        <v>1967</v>
      </c>
      <c r="D920" s="104" t="s">
        <v>1969</v>
      </c>
      <c r="E920" s="2">
        <v>419564</v>
      </c>
      <c r="F920" s="2">
        <v>419564</v>
      </c>
    </row>
    <row r="921" spans="1:6" x14ac:dyDescent="0.25">
      <c r="A921" s="104">
        <v>21079</v>
      </c>
      <c r="B921" s="104" t="s">
        <v>947</v>
      </c>
      <c r="C921" s="104" t="s">
        <v>2336</v>
      </c>
      <c r="D921" s="104" t="s">
        <v>2338</v>
      </c>
      <c r="E921" s="2">
        <v>313566</v>
      </c>
      <c r="F921" s="2">
        <v>313566</v>
      </c>
    </row>
    <row r="922" spans="1:6" x14ac:dyDescent="0.25">
      <c r="A922" s="104">
        <v>21089</v>
      </c>
      <c r="B922" s="104" t="s">
        <v>947</v>
      </c>
      <c r="C922" s="104" t="s">
        <v>7234</v>
      </c>
      <c r="D922" s="104" t="s">
        <v>22566</v>
      </c>
      <c r="E922" s="2">
        <v>26094</v>
      </c>
      <c r="F922" s="2">
        <v>26094</v>
      </c>
    </row>
    <row r="923" spans="1:6" x14ac:dyDescent="0.25">
      <c r="A923" s="104">
        <v>21091</v>
      </c>
      <c r="B923" s="104" t="s">
        <v>947</v>
      </c>
      <c r="C923" s="104" t="s">
        <v>10420</v>
      </c>
      <c r="D923" s="104" t="s">
        <v>10422</v>
      </c>
      <c r="E923" s="2">
        <v>40421</v>
      </c>
      <c r="F923" s="2">
        <v>40421</v>
      </c>
    </row>
    <row r="924" spans="1:6" x14ac:dyDescent="0.25">
      <c r="A924" s="104">
        <v>21093</v>
      </c>
      <c r="B924" s="104" t="s">
        <v>947</v>
      </c>
      <c r="C924" s="104" t="s">
        <v>8707</v>
      </c>
      <c r="D924" s="104" t="s">
        <v>22752</v>
      </c>
      <c r="E924" s="2">
        <v>24459</v>
      </c>
      <c r="F924" s="2">
        <v>24459</v>
      </c>
    </row>
    <row r="925" spans="1:6" x14ac:dyDescent="0.25">
      <c r="A925" s="104">
        <v>21100</v>
      </c>
      <c r="B925" s="104" t="s">
        <v>947</v>
      </c>
      <c r="C925" s="104" t="s">
        <v>6971</v>
      </c>
      <c r="D925" s="104" t="s">
        <v>6973</v>
      </c>
      <c r="E925" s="2">
        <v>41580</v>
      </c>
      <c r="F925" s="2">
        <v>41580</v>
      </c>
    </row>
    <row r="926" spans="1:6" x14ac:dyDescent="0.25">
      <c r="A926" s="104">
        <v>21116</v>
      </c>
      <c r="B926" s="104" t="s">
        <v>947</v>
      </c>
      <c r="C926" s="104" t="s">
        <v>15651</v>
      </c>
      <c r="D926" s="104" t="s">
        <v>15653</v>
      </c>
      <c r="E926" s="2">
        <v>6918</v>
      </c>
      <c r="F926" s="2">
        <v>6918</v>
      </c>
    </row>
    <row r="927" spans="1:6" x14ac:dyDescent="0.25">
      <c r="A927" s="104">
        <v>21117</v>
      </c>
      <c r="B927" s="104" t="s">
        <v>947</v>
      </c>
      <c r="C927" s="104" t="s">
        <v>7768</v>
      </c>
      <c r="D927" s="104" t="s">
        <v>7770</v>
      </c>
      <c r="E927" s="2">
        <v>42398</v>
      </c>
      <c r="F927" s="2">
        <v>42398</v>
      </c>
    </row>
    <row r="928" spans="1:6" x14ac:dyDescent="0.25">
      <c r="A928" s="104">
        <v>21120</v>
      </c>
      <c r="B928" s="104" t="s">
        <v>947</v>
      </c>
      <c r="C928" s="104" t="s">
        <v>6854</v>
      </c>
      <c r="D928" s="104" t="s">
        <v>6856</v>
      </c>
      <c r="E928" s="2">
        <v>56630</v>
      </c>
      <c r="F928" s="2">
        <v>56630</v>
      </c>
    </row>
    <row r="929" spans="1:6" x14ac:dyDescent="0.25">
      <c r="A929" s="104">
        <v>21121</v>
      </c>
      <c r="B929" s="104" t="s">
        <v>947</v>
      </c>
      <c r="C929" s="104" t="s">
        <v>7918</v>
      </c>
      <c r="D929" s="104" t="s">
        <v>7920</v>
      </c>
      <c r="E929" s="2">
        <v>57827</v>
      </c>
      <c r="F929" s="2">
        <v>57827</v>
      </c>
    </row>
    <row r="930" spans="1:6" x14ac:dyDescent="0.25">
      <c r="A930" s="104">
        <v>21128</v>
      </c>
      <c r="B930" s="104" t="s">
        <v>947</v>
      </c>
      <c r="C930" s="104" t="s">
        <v>7930</v>
      </c>
      <c r="D930" s="104" t="s">
        <v>7932</v>
      </c>
      <c r="E930" s="2">
        <v>43018</v>
      </c>
      <c r="F930" s="2">
        <v>43018</v>
      </c>
    </row>
    <row r="931" spans="1:6" x14ac:dyDescent="0.25">
      <c r="A931" s="104">
        <v>21142</v>
      </c>
      <c r="B931" s="104" t="s">
        <v>947</v>
      </c>
      <c r="C931" s="104" t="s">
        <v>4000</v>
      </c>
      <c r="D931" s="104" t="s">
        <v>4002</v>
      </c>
      <c r="E931" s="2">
        <v>125038</v>
      </c>
      <c r="F931" s="2">
        <v>125038</v>
      </c>
    </row>
    <row r="932" spans="1:6" x14ac:dyDescent="0.25">
      <c r="A932" s="104">
        <v>21147</v>
      </c>
      <c r="B932" s="104" t="s">
        <v>947</v>
      </c>
      <c r="C932" s="104" t="s">
        <v>9645</v>
      </c>
      <c r="D932" s="104" t="s">
        <v>9647</v>
      </c>
      <c r="E932" s="2">
        <v>24652</v>
      </c>
      <c r="F932" s="2">
        <v>24652</v>
      </c>
    </row>
    <row r="933" spans="1:6" x14ac:dyDescent="0.25">
      <c r="A933" s="104">
        <v>21164</v>
      </c>
      <c r="B933" s="104" t="s">
        <v>947</v>
      </c>
      <c r="C933" s="104" t="s">
        <v>18069</v>
      </c>
      <c r="D933" s="104" t="s">
        <v>22912</v>
      </c>
      <c r="E933" s="2">
        <v>21762</v>
      </c>
      <c r="F933" s="2">
        <v>21762</v>
      </c>
    </row>
    <row r="934" spans="1:6" x14ac:dyDescent="0.25">
      <c r="A934" s="104">
        <v>21165</v>
      </c>
      <c r="B934" s="104" t="s">
        <v>947</v>
      </c>
      <c r="C934" s="104" t="s">
        <v>7417</v>
      </c>
      <c r="D934" s="104" t="s">
        <v>21645</v>
      </c>
      <c r="E934" s="2">
        <v>55468</v>
      </c>
      <c r="F934" s="2">
        <v>55468</v>
      </c>
    </row>
    <row r="935" spans="1:6" x14ac:dyDescent="0.25">
      <c r="A935" s="104">
        <v>21168</v>
      </c>
      <c r="B935" s="104" t="s">
        <v>947</v>
      </c>
      <c r="C935" s="104" t="s">
        <v>5585</v>
      </c>
      <c r="D935" s="104" t="s">
        <v>5587</v>
      </c>
      <c r="E935" s="2">
        <v>52296</v>
      </c>
      <c r="F935" s="2">
        <v>52296</v>
      </c>
    </row>
    <row r="936" spans="1:6" x14ac:dyDescent="0.25">
      <c r="A936" s="104">
        <v>21175</v>
      </c>
      <c r="B936" s="104" t="s">
        <v>947</v>
      </c>
      <c r="C936" s="104" t="s">
        <v>6181</v>
      </c>
      <c r="D936" s="104" t="s">
        <v>6183</v>
      </c>
      <c r="E936" s="2">
        <v>113132</v>
      </c>
      <c r="F936" s="2">
        <v>113132</v>
      </c>
    </row>
    <row r="937" spans="1:6" x14ac:dyDescent="0.25">
      <c r="A937" s="104">
        <v>21179</v>
      </c>
      <c r="B937" s="104" t="s">
        <v>947</v>
      </c>
      <c r="C937" s="104" t="s">
        <v>21624</v>
      </c>
      <c r="D937" s="104" t="s">
        <v>21625</v>
      </c>
      <c r="E937" s="2">
        <v>150650</v>
      </c>
      <c r="F937" s="2">
        <v>150650</v>
      </c>
    </row>
    <row r="938" spans="1:6" x14ac:dyDescent="0.25">
      <c r="A938" s="104">
        <v>21180</v>
      </c>
      <c r="B938" s="104" t="s">
        <v>947</v>
      </c>
      <c r="C938" s="104" t="s">
        <v>7019</v>
      </c>
      <c r="D938" s="104" t="s">
        <v>7021</v>
      </c>
      <c r="E938" s="2">
        <v>55998</v>
      </c>
      <c r="F938" s="2">
        <v>55998</v>
      </c>
    </row>
    <row r="939" spans="1:6" x14ac:dyDescent="0.25">
      <c r="A939" s="104">
        <v>21184</v>
      </c>
      <c r="B939" s="104" t="s">
        <v>947</v>
      </c>
      <c r="C939" s="104" t="s">
        <v>4465</v>
      </c>
      <c r="D939" s="104" t="s">
        <v>4467</v>
      </c>
      <c r="E939" s="2">
        <v>108406</v>
      </c>
      <c r="F939" s="2">
        <v>108406</v>
      </c>
    </row>
    <row r="940" spans="1:6" x14ac:dyDescent="0.25">
      <c r="A940" s="104">
        <v>21188</v>
      </c>
      <c r="B940" s="104" t="s">
        <v>947</v>
      </c>
      <c r="C940" s="104" t="s">
        <v>21662</v>
      </c>
      <c r="D940" s="104" t="s">
        <v>21663</v>
      </c>
      <c r="E940" s="2">
        <v>76060</v>
      </c>
      <c r="F940" s="2">
        <v>76060</v>
      </c>
    </row>
    <row r="941" spans="1:6" x14ac:dyDescent="0.25">
      <c r="A941" s="104">
        <v>21191</v>
      </c>
      <c r="B941" s="104" t="s">
        <v>947</v>
      </c>
      <c r="C941" s="104" t="s">
        <v>14129</v>
      </c>
      <c r="D941" s="104" t="s">
        <v>14131</v>
      </c>
      <c r="E941" s="2">
        <v>16529</v>
      </c>
      <c r="F941" s="2">
        <v>16529</v>
      </c>
    </row>
    <row r="942" spans="1:6" x14ac:dyDescent="0.25">
      <c r="A942" s="104">
        <v>21197</v>
      </c>
      <c r="B942" s="104" t="s">
        <v>947</v>
      </c>
      <c r="C942" s="104" t="s">
        <v>3737</v>
      </c>
      <c r="D942" s="104" t="s">
        <v>3739</v>
      </c>
      <c r="E942" s="2">
        <v>108308</v>
      </c>
      <c r="F942" s="2">
        <v>108308</v>
      </c>
    </row>
    <row r="943" spans="1:6" x14ac:dyDescent="0.25">
      <c r="A943" s="104">
        <v>21201</v>
      </c>
      <c r="B943" s="104" t="s">
        <v>947</v>
      </c>
      <c r="C943" s="104" t="s">
        <v>17351</v>
      </c>
      <c r="D943" s="104" t="s">
        <v>17353</v>
      </c>
      <c r="E943" s="2">
        <v>229693</v>
      </c>
      <c r="F943" s="2">
        <v>229693</v>
      </c>
    </row>
    <row r="944" spans="1:6" x14ac:dyDescent="0.25">
      <c r="A944" s="104">
        <v>21202</v>
      </c>
      <c r="B944" s="104" t="s">
        <v>947</v>
      </c>
      <c r="C944" s="104" t="s">
        <v>18478</v>
      </c>
      <c r="D944" s="104" t="s">
        <v>22555</v>
      </c>
      <c r="E944" s="2">
        <v>5467</v>
      </c>
      <c r="F944" s="2">
        <v>5467</v>
      </c>
    </row>
    <row r="945" spans="1:6" x14ac:dyDescent="0.25">
      <c r="A945" s="104">
        <v>21209</v>
      </c>
      <c r="B945" s="104" t="s">
        <v>947</v>
      </c>
      <c r="C945" s="104" t="s">
        <v>4111</v>
      </c>
      <c r="D945" s="104" t="s">
        <v>4113</v>
      </c>
      <c r="E945" s="2">
        <v>120855</v>
      </c>
      <c r="F945" s="2">
        <v>120855</v>
      </c>
    </row>
    <row r="946" spans="1:6" x14ac:dyDescent="0.25">
      <c r="A946" s="104">
        <v>21226</v>
      </c>
      <c r="B946" s="104" t="s">
        <v>947</v>
      </c>
      <c r="C946" s="104" t="s">
        <v>2258</v>
      </c>
      <c r="D946" s="104" t="s">
        <v>2260</v>
      </c>
      <c r="E946" s="2">
        <v>286360</v>
      </c>
      <c r="F946" s="2">
        <v>286360</v>
      </c>
    </row>
    <row r="947" spans="1:6" x14ac:dyDescent="0.25">
      <c r="A947" s="104">
        <v>21227</v>
      </c>
      <c r="B947" s="104" t="s">
        <v>947</v>
      </c>
      <c r="C947" s="104" t="s">
        <v>4495</v>
      </c>
      <c r="D947" s="104" t="s">
        <v>4497</v>
      </c>
      <c r="E947" s="2">
        <v>187712</v>
      </c>
      <c r="F947" s="2">
        <v>187712</v>
      </c>
    </row>
    <row r="948" spans="1:6" x14ac:dyDescent="0.25">
      <c r="A948" s="104">
        <v>21228</v>
      </c>
      <c r="B948" s="104" t="s">
        <v>947</v>
      </c>
      <c r="C948" s="104" t="s">
        <v>1068</v>
      </c>
      <c r="D948" s="104" t="s">
        <v>1070</v>
      </c>
      <c r="E948" s="2">
        <v>1476525</v>
      </c>
      <c r="F948" s="2">
        <v>1476525</v>
      </c>
    </row>
    <row r="949" spans="1:6" x14ac:dyDescent="0.25">
      <c r="A949" s="104">
        <v>21229</v>
      </c>
      <c r="B949" s="104" t="s">
        <v>947</v>
      </c>
      <c r="C949" s="104" t="s">
        <v>13862</v>
      </c>
      <c r="D949" s="104" t="s">
        <v>21671</v>
      </c>
      <c r="E949" s="2">
        <v>6692</v>
      </c>
      <c r="F949" s="2">
        <v>6692</v>
      </c>
    </row>
    <row r="950" spans="1:6" x14ac:dyDescent="0.25">
      <c r="A950" s="104">
        <v>21235</v>
      </c>
      <c r="B950" s="104" t="s">
        <v>947</v>
      </c>
      <c r="C950" s="104" t="s">
        <v>5669</v>
      </c>
      <c r="D950" s="104" t="s">
        <v>5671</v>
      </c>
      <c r="E950" s="2">
        <v>77028</v>
      </c>
      <c r="F950" s="2">
        <v>77028</v>
      </c>
    </row>
    <row r="951" spans="1:6" x14ac:dyDescent="0.25">
      <c r="A951" s="104">
        <v>21237</v>
      </c>
      <c r="B951" s="104" t="s">
        <v>947</v>
      </c>
      <c r="C951" s="104" t="s">
        <v>9432</v>
      </c>
      <c r="D951" s="104" t="s">
        <v>21665</v>
      </c>
      <c r="E951" s="2">
        <v>17337</v>
      </c>
      <c r="F951" s="2">
        <v>17337</v>
      </c>
    </row>
    <row r="952" spans="1:6" x14ac:dyDescent="0.25">
      <c r="A952" s="104">
        <v>21238</v>
      </c>
      <c r="B952" s="104" t="s">
        <v>947</v>
      </c>
      <c r="C952" s="104" t="s">
        <v>12351</v>
      </c>
      <c r="D952" s="104" t="s">
        <v>12353</v>
      </c>
      <c r="E952" s="2">
        <v>14808</v>
      </c>
      <c r="F952" s="2">
        <v>14808</v>
      </c>
    </row>
    <row r="953" spans="1:6" x14ac:dyDescent="0.25">
      <c r="A953" s="104">
        <v>21269</v>
      </c>
      <c r="B953" s="104" t="s">
        <v>947</v>
      </c>
      <c r="C953" s="104" t="s">
        <v>13988</v>
      </c>
      <c r="D953" s="104" t="s">
        <v>13990</v>
      </c>
      <c r="E953" s="2">
        <v>0</v>
      </c>
      <c r="F953" s="2">
        <v>0</v>
      </c>
    </row>
    <row r="954" spans="1:6" x14ac:dyDescent="0.25">
      <c r="A954" s="104">
        <v>21277</v>
      </c>
      <c r="B954" s="104" t="s">
        <v>947</v>
      </c>
      <c r="C954" s="104" t="s">
        <v>3061</v>
      </c>
      <c r="D954" s="104" t="s">
        <v>3063</v>
      </c>
      <c r="E954" s="2">
        <v>209087</v>
      </c>
      <c r="F954" s="2">
        <v>209087</v>
      </c>
    </row>
    <row r="955" spans="1:6" x14ac:dyDescent="0.25">
      <c r="A955" s="104">
        <v>21284</v>
      </c>
      <c r="B955" s="104" t="s">
        <v>947</v>
      </c>
      <c r="C955" s="104" t="s">
        <v>2318</v>
      </c>
      <c r="D955" s="104" t="s">
        <v>2320</v>
      </c>
      <c r="E955" s="2">
        <v>324805</v>
      </c>
      <c r="F955" s="2">
        <v>324805</v>
      </c>
    </row>
    <row r="956" spans="1:6" x14ac:dyDescent="0.25">
      <c r="A956" s="104">
        <v>21295</v>
      </c>
      <c r="B956" s="104" t="s">
        <v>947</v>
      </c>
      <c r="C956" s="104" t="s">
        <v>10663</v>
      </c>
      <c r="D956" s="104" t="s">
        <v>10665</v>
      </c>
      <c r="E956" s="2">
        <v>31262</v>
      </c>
      <c r="F956" s="2">
        <v>31262</v>
      </c>
    </row>
    <row r="957" spans="1:6" x14ac:dyDescent="0.25">
      <c r="A957" s="104">
        <v>21308</v>
      </c>
      <c r="B957" s="104" t="s">
        <v>947</v>
      </c>
      <c r="C957" s="104" t="s">
        <v>6657</v>
      </c>
      <c r="D957" s="104" t="s">
        <v>6659</v>
      </c>
      <c r="E957" s="2">
        <v>42436</v>
      </c>
      <c r="F957" s="2">
        <v>42436</v>
      </c>
    </row>
    <row r="958" spans="1:6" x14ac:dyDescent="0.25">
      <c r="A958" s="104">
        <v>21312</v>
      </c>
      <c r="B958" s="104" t="s">
        <v>947</v>
      </c>
      <c r="C958" s="104" t="s">
        <v>14021</v>
      </c>
      <c r="D958" s="104" t="s">
        <v>14023</v>
      </c>
      <c r="E958" s="2">
        <v>13594</v>
      </c>
      <c r="F958" s="2">
        <v>13594</v>
      </c>
    </row>
    <row r="959" spans="1:6" x14ac:dyDescent="0.25">
      <c r="A959" s="104">
        <v>21314</v>
      </c>
      <c r="B959" s="104" t="s">
        <v>947</v>
      </c>
      <c r="C959" s="104" t="s">
        <v>1793</v>
      </c>
      <c r="D959" s="104" t="s">
        <v>1795</v>
      </c>
      <c r="E959" s="2">
        <v>408089</v>
      </c>
      <c r="F959" s="2">
        <v>408089</v>
      </c>
    </row>
    <row r="960" spans="1:6" x14ac:dyDescent="0.25">
      <c r="A960" s="104">
        <v>21318</v>
      </c>
      <c r="B960" s="104" t="s">
        <v>947</v>
      </c>
      <c r="C960" s="104" t="s">
        <v>14907</v>
      </c>
      <c r="D960" s="104" t="s">
        <v>14909</v>
      </c>
      <c r="E960" s="2">
        <v>5638</v>
      </c>
      <c r="F960" s="2">
        <v>5638</v>
      </c>
    </row>
    <row r="961" spans="1:6" x14ac:dyDescent="0.25">
      <c r="A961" s="104">
        <v>21324</v>
      </c>
      <c r="B961" s="104" t="s">
        <v>947</v>
      </c>
      <c r="C961" s="104" t="s">
        <v>14327</v>
      </c>
      <c r="D961" s="104" t="s">
        <v>14329</v>
      </c>
      <c r="E961" s="2">
        <v>3990</v>
      </c>
      <c r="F961" s="2">
        <v>3990</v>
      </c>
    </row>
    <row r="962" spans="1:6" x14ac:dyDescent="0.25">
      <c r="A962" s="104">
        <v>21338</v>
      </c>
      <c r="B962" s="104" t="s">
        <v>947</v>
      </c>
      <c r="C962" s="104" t="s">
        <v>4880</v>
      </c>
      <c r="D962" s="104" t="s">
        <v>4882</v>
      </c>
      <c r="E962" s="2">
        <v>96519</v>
      </c>
      <c r="F962" s="2">
        <v>96519</v>
      </c>
    </row>
    <row r="963" spans="1:6" x14ac:dyDescent="0.25">
      <c r="A963" s="104">
        <v>21339</v>
      </c>
      <c r="B963" s="104" t="s">
        <v>947</v>
      </c>
      <c r="C963" s="104" t="s">
        <v>21666</v>
      </c>
      <c r="D963" s="104" t="s">
        <v>21667</v>
      </c>
      <c r="E963" s="2">
        <v>1591</v>
      </c>
      <c r="F963" s="2">
        <v>1591</v>
      </c>
    </row>
    <row r="964" spans="1:6" x14ac:dyDescent="0.25">
      <c r="A964" s="104">
        <v>21340</v>
      </c>
      <c r="B964" s="104" t="s">
        <v>947</v>
      </c>
      <c r="C964" s="104" t="s">
        <v>11810</v>
      </c>
      <c r="D964" s="104" t="s">
        <v>11812</v>
      </c>
      <c r="E964" s="2">
        <v>19953</v>
      </c>
      <c r="F964" s="2">
        <v>19953</v>
      </c>
    </row>
    <row r="965" spans="1:6" x14ac:dyDescent="0.25">
      <c r="A965" s="104">
        <v>21345</v>
      </c>
      <c r="B965" s="104" t="s">
        <v>947</v>
      </c>
      <c r="C965" s="104" t="s">
        <v>15440</v>
      </c>
      <c r="D965" s="104" t="s">
        <v>15442</v>
      </c>
      <c r="E965" s="2">
        <v>4142</v>
      </c>
      <c r="F965" s="2">
        <v>4142</v>
      </c>
    </row>
    <row r="966" spans="1:6" x14ac:dyDescent="0.25">
      <c r="A966" s="104">
        <v>21362</v>
      </c>
      <c r="B966" s="104" t="s">
        <v>947</v>
      </c>
      <c r="C966" s="104" t="s">
        <v>6373</v>
      </c>
      <c r="D966" s="104" t="s">
        <v>6375</v>
      </c>
      <c r="E966" s="2">
        <v>66511</v>
      </c>
      <c r="F966" s="2">
        <v>66511</v>
      </c>
    </row>
    <row r="967" spans="1:6" x14ac:dyDescent="0.25">
      <c r="A967" s="104">
        <v>21363</v>
      </c>
      <c r="B967" s="104" t="s">
        <v>947</v>
      </c>
      <c r="C967" s="104" t="s">
        <v>12489</v>
      </c>
      <c r="D967" s="104" t="s">
        <v>12491</v>
      </c>
      <c r="E967" s="2">
        <v>9688</v>
      </c>
      <c r="F967" s="2">
        <v>9688</v>
      </c>
    </row>
    <row r="968" spans="1:6" x14ac:dyDescent="0.25">
      <c r="A968" s="104">
        <v>21370</v>
      </c>
      <c r="B968" s="104" t="s">
        <v>947</v>
      </c>
      <c r="C968" s="104" t="s">
        <v>7228</v>
      </c>
      <c r="D968" s="104" t="s">
        <v>7230</v>
      </c>
      <c r="E968" s="2">
        <v>63631</v>
      </c>
      <c r="F968" s="2">
        <v>63631</v>
      </c>
    </row>
    <row r="969" spans="1:6" x14ac:dyDescent="0.25">
      <c r="A969" s="104">
        <v>21385</v>
      </c>
      <c r="B969" s="104" t="s">
        <v>947</v>
      </c>
      <c r="C969" s="104" t="s">
        <v>7172</v>
      </c>
      <c r="D969" s="104" t="s">
        <v>7174</v>
      </c>
      <c r="E969" s="2">
        <v>46956</v>
      </c>
      <c r="F969" s="2">
        <v>46956</v>
      </c>
    </row>
    <row r="970" spans="1:6" x14ac:dyDescent="0.25">
      <c r="A970" s="104">
        <v>21388</v>
      </c>
      <c r="B970" s="104" t="s">
        <v>947</v>
      </c>
      <c r="C970" s="104" t="s">
        <v>3035</v>
      </c>
      <c r="D970" s="104" t="s">
        <v>3037</v>
      </c>
      <c r="E970" s="2">
        <v>259278</v>
      </c>
      <c r="F970" s="2">
        <v>259278</v>
      </c>
    </row>
    <row r="971" spans="1:6" x14ac:dyDescent="0.25">
      <c r="A971" s="104">
        <v>21390</v>
      </c>
      <c r="B971" s="104" t="s">
        <v>947</v>
      </c>
      <c r="C971" s="104" t="s">
        <v>3450</v>
      </c>
      <c r="D971" s="104" t="s">
        <v>3452</v>
      </c>
      <c r="E971" s="2">
        <v>139248</v>
      </c>
      <c r="F971" s="2">
        <v>139248</v>
      </c>
    </row>
    <row r="972" spans="1:6" x14ac:dyDescent="0.25">
      <c r="A972" s="104">
        <v>21394</v>
      </c>
      <c r="B972" s="104" t="s">
        <v>947</v>
      </c>
      <c r="C972" s="104" t="s">
        <v>12219</v>
      </c>
      <c r="D972" s="104" t="s">
        <v>12221</v>
      </c>
      <c r="E972" s="2">
        <v>10098</v>
      </c>
      <c r="F972" s="2">
        <v>10098</v>
      </c>
    </row>
    <row r="973" spans="1:6" x14ac:dyDescent="0.25">
      <c r="A973" s="104">
        <v>21395</v>
      </c>
      <c r="B973" s="104" t="s">
        <v>947</v>
      </c>
      <c r="C973" s="104" t="s">
        <v>1943</v>
      </c>
      <c r="D973" s="104" t="s">
        <v>1945</v>
      </c>
      <c r="E973" s="2">
        <v>318131</v>
      </c>
      <c r="F973" s="2">
        <v>318131</v>
      </c>
    </row>
    <row r="974" spans="1:6" x14ac:dyDescent="0.25">
      <c r="A974" s="104">
        <v>21399</v>
      </c>
      <c r="B974" s="104" t="s">
        <v>947</v>
      </c>
      <c r="C974" s="104" t="s">
        <v>3624</v>
      </c>
      <c r="D974" s="104" t="s">
        <v>3626</v>
      </c>
      <c r="E974" s="2">
        <v>123237</v>
      </c>
      <c r="F974" s="2">
        <v>123237</v>
      </c>
    </row>
    <row r="975" spans="1:6" x14ac:dyDescent="0.25">
      <c r="A975" s="104">
        <v>21400</v>
      </c>
      <c r="B975" s="104" t="s">
        <v>947</v>
      </c>
      <c r="C975" s="104" t="s">
        <v>4402</v>
      </c>
      <c r="D975" s="104" t="s">
        <v>4404</v>
      </c>
      <c r="E975" s="2">
        <v>124275</v>
      </c>
      <c r="F975" s="2">
        <v>124275</v>
      </c>
    </row>
    <row r="976" spans="1:6" x14ac:dyDescent="0.25">
      <c r="A976" s="104">
        <v>21421</v>
      </c>
      <c r="B976" s="104" t="s">
        <v>947</v>
      </c>
      <c r="C976" s="104" t="s">
        <v>13655</v>
      </c>
      <c r="D976" s="104" t="s">
        <v>13657</v>
      </c>
      <c r="E976" s="2">
        <v>7768</v>
      </c>
      <c r="F976" s="2">
        <v>7768</v>
      </c>
    </row>
    <row r="977" spans="1:6" x14ac:dyDescent="0.25">
      <c r="A977" s="104">
        <v>21423</v>
      </c>
      <c r="B977" s="104" t="s">
        <v>947</v>
      </c>
      <c r="C977" s="104" t="s">
        <v>12757</v>
      </c>
      <c r="D977" s="104" t="s">
        <v>12759</v>
      </c>
      <c r="E977" s="2">
        <v>10784</v>
      </c>
      <c r="F977" s="2">
        <v>10784</v>
      </c>
    </row>
    <row r="978" spans="1:6" x14ac:dyDescent="0.25">
      <c r="A978" s="104">
        <v>21429</v>
      </c>
      <c r="B978" s="104" t="s">
        <v>947</v>
      </c>
      <c r="C978" s="104" t="s">
        <v>18886</v>
      </c>
      <c r="D978" s="104" t="s">
        <v>18887</v>
      </c>
      <c r="E978" s="2">
        <v>6020</v>
      </c>
      <c r="F978" s="2">
        <v>6020</v>
      </c>
    </row>
    <row r="979" spans="1:6" x14ac:dyDescent="0.25">
      <c r="A979" s="104">
        <v>21447</v>
      </c>
      <c r="B979" s="104" t="s">
        <v>947</v>
      </c>
      <c r="C979" s="104" t="s">
        <v>1247</v>
      </c>
      <c r="D979" s="104" t="s">
        <v>1249</v>
      </c>
      <c r="E979" s="2">
        <v>577748</v>
      </c>
      <c r="F979" s="2">
        <v>577748</v>
      </c>
    </row>
    <row r="980" spans="1:6" x14ac:dyDescent="0.25">
      <c r="A980" s="104">
        <v>21448</v>
      </c>
      <c r="B980" s="104" t="s">
        <v>947</v>
      </c>
      <c r="C980" s="104" t="s">
        <v>9917</v>
      </c>
      <c r="D980" s="104" t="s">
        <v>9919</v>
      </c>
      <c r="E980" s="2">
        <v>22322</v>
      </c>
      <c r="F980" s="2">
        <v>22322</v>
      </c>
    </row>
    <row r="981" spans="1:6" x14ac:dyDescent="0.25">
      <c r="A981" s="104">
        <v>21454</v>
      </c>
      <c r="B981" s="104" t="s">
        <v>947</v>
      </c>
      <c r="C981" s="104" t="s">
        <v>8380</v>
      </c>
      <c r="D981" s="104" t="s">
        <v>8382</v>
      </c>
      <c r="E981" s="2">
        <v>26090</v>
      </c>
      <c r="F981" s="2">
        <v>26090</v>
      </c>
    </row>
    <row r="982" spans="1:6" x14ac:dyDescent="0.25">
      <c r="A982" s="104">
        <v>21455</v>
      </c>
      <c r="B982" s="104" t="s">
        <v>947</v>
      </c>
      <c r="C982" s="104" t="s">
        <v>3050</v>
      </c>
      <c r="D982" s="104" t="s">
        <v>3052</v>
      </c>
      <c r="E982" s="2">
        <v>265639</v>
      </c>
      <c r="F982" s="2">
        <v>265639</v>
      </c>
    </row>
    <row r="983" spans="1:6" x14ac:dyDescent="0.25">
      <c r="A983" s="104">
        <v>21457</v>
      </c>
      <c r="B983" s="104" t="s">
        <v>947</v>
      </c>
      <c r="C983" s="104" t="s">
        <v>14174</v>
      </c>
      <c r="D983" s="104" t="s">
        <v>21635</v>
      </c>
      <c r="E983" s="2">
        <v>7569</v>
      </c>
      <c r="F983" s="2">
        <v>7569</v>
      </c>
    </row>
    <row r="984" spans="1:6" x14ac:dyDescent="0.25">
      <c r="A984" s="104">
        <v>21459</v>
      </c>
      <c r="B984" s="104" t="s">
        <v>947</v>
      </c>
      <c r="C984" s="104" t="s">
        <v>5294</v>
      </c>
      <c r="D984" s="104" t="s">
        <v>5296</v>
      </c>
      <c r="E984" s="2">
        <v>146599</v>
      </c>
      <c r="F984" s="2">
        <v>146599</v>
      </c>
    </row>
    <row r="985" spans="1:6" x14ac:dyDescent="0.25">
      <c r="A985" s="104">
        <v>21461</v>
      </c>
      <c r="B985" s="104" t="s">
        <v>947</v>
      </c>
      <c r="C985" s="104" t="s">
        <v>3907</v>
      </c>
      <c r="D985" s="104" t="s">
        <v>3909</v>
      </c>
      <c r="E985" s="2">
        <v>171378</v>
      </c>
      <c r="F985" s="2">
        <v>171378</v>
      </c>
    </row>
    <row r="986" spans="1:6" x14ac:dyDescent="0.25">
      <c r="A986" s="104">
        <v>21467</v>
      </c>
      <c r="B986" s="104" t="s">
        <v>947</v>
      </c>
      <c r="C986" s="104" t="s">
        <v>13190</v>
      </c>
      <c r="D986" s="104" t="s">
        <v>13192</v>
      </c>
      <c r="E986" s="2">
        <v>6562</v>
      </c>
      <c r="F986" s="2">
        <v>6562</v>
      </c>
    </row>
    <row r="987" spans="1:6" x14ac:dyDescent="0.25">
      <c r="A987" s="104">
        <v>21481</v>
      </c>
      <c r="B987" s="104" t="s">
        <v>947</v>
      </c>
      <c r="C987" s="104" t="s">
        <v>1817</v>
      </c>
      <c r="D987" s="104" t="s">
        <v>1819</v>
      </c>
      <c r="E987" s="2">
        <v>337988</v>
      </c>
      <c r="F987" s="2">
        <v>337988</v>
      </c>
    </row>
    <row r="988" spans="1:6" x14ac:dyDescent="0.25">
      <c r="A988" s="104">
        <v>21486</v>
      </c>
      <c r="B988" s="104" t="s">
        <v>947</v>
      </c>
      <c r="C988" s="104" t="s">
        <v>12769</v>
      </c>
      <c r="D988" s="104" t="s">
        <v>12771</v>
      </c>
      <c r="E988" s="2">
        <v>15754</v>
      </c>
      <c r="F988" s="2">
        <v>15754</v>
      </c>
    </row>
    <row r="989" spans="1:6" x14ac:dyDescent="0.25">
      <c r="A989" s="104">
        <v>92763</v>
      </c>
      <c r="B989" s="104" t="s">
        <v>947</v>
      </c>
      <c r="C989" s="104" t="s">
        <v>8149</v>
      </c>
      <c r="D989" s="104" t="s">
        <v>8151</v>
      </c>
      <c r="E989" s="2">
        <v>37976</v>
      </c>
      <c r="F989" s="2">
        <v>37976</v>
      </c>
    </row>
    <row r="990" spans="1:6" x14ac:dyDescent="0.25">
      <c r="A990" s="104">
        <v>113577</v>
      </c>
      <c r="B990" s="104" t="s">
        <v>947</v>
      </c>
      <c r="C990" s="104" t="s">
        <v>4919</v>
      </c>
      <c r="D990" s="104" t="s">
        <v>4921</v>
      </c>
      <c r="E990" s="2">
        <v>102315</v>
      </c>
      <c r="F990" s="2">
        <v>102315</v>
      </c>
    </row>
    <row r="991" spans="1:6" x14ac:dyDescent="0.25">
      <c r="A991" s="104">
        <v>113686</v>
      </c>
      <c r="B991" s="104" t="s">
        <v>947</v>
      </c>
      <c r="C991" s="104" t="s">
        <v>13733</v>
      </c>
      <c r="D991" s="104" t="s">
        <v>13735</v>
      </c>
      <c r="E991" s="2">
        <v>5249</v>
      </c>
      <c r="F991" s="2">
        <v>5249</v>
      </c>
    </row>
    <row r="992" spans="1:6" x14ac:dyDescent="0.25">
      <c r="A992" s="104">
        <v>113803</v>
      </c>
      <c r="B992" s="104" t="s">
        <v>947</v>
      </c>
      <c r="C992" s="104" t="s">
        <v>18555</v>
      </c>
      <c r="D992" s="104" t="s">
        <v>18556</v>
      </c>
      <c r="E992" s="2">
        <v>5969</v>
      </c>
      <c r="F992" s="2">
        <v>5969</v>
      </c>
    </row>
    <row r="993" spans="1:6" x14ac:dyDescent="0.25">
      <c r="A993" s="104">
        <v>131243</v>
      </c>
      <c r="B993" s="104" t="s">
        <v>947</v>
      </c>
      <c r="C993" s="104" t="s">
        <v>8131</v>
      </c>
      <c r="D993" s="104" t="s">
        <v>8133</v>
      </c>
      <c r="E993" s="2">
        <v>24071</v>
      </c>
      <c r="F993" s="2">
        <v>24071</v>
      </c>
    </row>
    <row r="994" spans="1:6" x14ac:dyDescent="0.25">
      <c r="A994" s="104">
        <v>156198</v>
      </c>
      <c r="B994" s="104" t="s">
        <v>947</v>
      </c>
      <c r="C994" s="104" t="s">
        <v>14593</v>
      </c>
      <c r="D994" s="104" t="s">
        <v>14595</v>
      </c>
      <c r="E994" s="2">
        <v>21436</v>
      </c>
      <c r="F994" s="2">
        <v>21436</v>
      </c>
    </row>
    <row r="995" spans="1:6" x14ac:dyDescent="0.25">
      <c r="A995" s="104">
        <v>162860</v>
      </c>
      <c r="B995" s="104" t="s">
        <v>947</v>
      </c>
      <c r="C995" s="104" t="s">
        <v>2000</v>
      </c>
      <c r="D995" s="104" t="s">
        <v>21648</v>
      </c>
      <c r="E995" s="2">
        <v>330064</v>
      </c>
      <c r="F995" s="2">
        <v>330064</v>
      </c>
    </row>
    <row r="996" spans="1:6" x14ac:dyDescent="0.25">
      <c r="A996" s="104">
        <v>162887</v>
      </c>
      <c r="B996" s="104" t="s">
        <v>947</v>
      </c>
      <c r="C996" s="104" t="s">
        <v>2636</v>
      </c>
      <c r="D996" s="104" t="s">
        <v>2638</v>
      </c>
      <c r="E996" s="2">
        <v>212544</v>
      </c>
      <c r="F996" s="2">
        <v>212544</v>
      </c>
    </row>
    <row r="997" spans="1:6" x14ac:dyDescent="0.25">
      <c r="A997" s="104">
        <v>163061</v>
      </c>
      <c r="B997" s="104" t="s">
        <v>947</v>
      </c>
      <c r="C997" s="104" t="s">
        <v>7765</v>
      </c>
      <c r="D997" s="104" t="s">
        <v>7767</v>
      </c>
      <c r="E997" s="2">
        <v>38711</v>
      </c>
      <c r="F997" s="2">
        <v>38711</v>
      </c>
    </row>
    <row r="998" spans="1:6" x14ac:dyDescent="0.25">
      <c r="A998" s="104">
        <v>163795</v>
      </c>
      <c r="B998" s="104" t="s">
        <v>947</v>
      </c>
      <c r="C998" s="104" t="s">
        <v>12817</v>
      </c>
      <c r="D998" s="104" t="s">
        <v>12819</v>
      </c>
      <c r="E998" s="2">
        <v>17446</v>
      </c>
      <c r="F998" s="2">
        <v>17446</v>
      </c>
    </row>
    <row r="999" spans="1:6" x14ac:dyDescent="0.25">
      <c r="A999" s="104">
        <v>163802</v>
      </c>
      <c r="B999" s="104" t="s">
        <v>947</v>
      </c>
      <c r="C999" s="104" t="s">
        <v>6160</v>
      </c>
      <c r="D999" s="104" t="s">
        <v>19825</v>
      </c>
      <c r="E999" s="2">
        <v>80478</v>
      </c>
      <c r="F999" s="2">
        <v>80478</v>
      </c>
    </row>
    <row r="1000" spans="1:6" x14ac:dyDescent="0.25">
      <c r="A1000" s="104">
        <v>164158</v>
      </c>
      <c r="B1000" s="104" t="s">
        <v>947</v>
      </c>
      <c r="C1000" s="104" t="s">
        <v>9177</v>
      </c>
      <c r="D1000" s="104" t="s">
        <v>9179</v>
      </c>
      <c r="E1000" s="2">
        <v>44560</v>
      </c>
      <c r="F1000" s="2">
        <v>44560</v>
      </c>
    </row>
    <row r="1001" spans="1:6" x14ac:dyDescent="0.25">
      <c r="A1001" s="104">
        <v>187802</v>
      </c>
      <c r="B1001" s="104" t="s">
        <v>947</v>
      </c>
      <c r="C1001" s="104" t="s">
        <v>12153</v>
      </c>
      <c r="D1001" s="104" t="s">
        <v>12155</v>
      </c>
      <c r="E1001" s="2">
        <v>22660</v>
      </c>
      <c r="F1001" s="2">
        <v>22660</v>
      </c>
    </row>
    <row r="1002" spans="1:6" x14ac:dyDescent="0.25">
      <c r="A1002" s="104">
        <v>191601</v>
      </c>
      <c r="B1002" s="104" t="s">
        <v>947</v>
      </c>
      <c r="C1002" s="104" t="s">
        <v>3832</v>
      </c>
      <c r="D1002" s="104" t="s">
        <v>3834</v>
      </c>
      <c r="E1002" s="2">
        <v>94433</v>
      </c>
      <c r="F1002" s="2">
        <v>94433</v>
      </c>
    </row>
    <row r="1003" spans="1:6" x14ac:dyDescent="0.25">
      <c r="A1003" s="104">
        <v>192914</v>
      </c>
      <c r="B1003" s="104" t="s">
        <v>947</v>
      </c>
      <c r="C1003" s="104" t="s">
        <v>4468</v>
      </c>
      <c r="D1003" s="104" t="s">
        <v>4470</v>
      </c>
      <c r="E1003" s="2">
        <v>117164</v>
      </c>
      <c r="F1003" s="2">
        <v>117164</v>
      </c>
    </row>
    <row r="1004" spans="1:6" x14ac:dyDescent="0.25">
      <c r="A1004" s="104">
        <v>193431</v>
      </c>
      <c r="B1004" s="104" t="s">
        <v>947</v>
      </c>
      <c r="C1004" s="104" t="s">
        <v>9261</v>
      </c>
      <c r="D1004" s="104" t="s">
        <v>9263</v>
      </c>
      <c r="E1004" s="2">
        <v>20211</v>
      </c>
      <c r="F1004" s="2">
        <v>20211</v>
      </c>
    </row>
    <row r="1005" spans="1:6" x14ac:dyDescent="0.25">
      <c r="A1005" s="104">
        <v>200502</v>
      </c>
      <c r="B1005" s="104" t="s">
        <v>947</v>
      </c>
      <c r="C1005" s="104" t="s">
        <v>13178</v>
      </c>
      <c r="D1005" s="104" t="s">
        <v>13180</v>
      </c>
      <c r="E1005" s="2">
        <v>554</v>
      </c>
      <c r="F1005" s="2">
        <v>554</v>
      </c>
    </row>
    <row r="1006" spans="1:6" x14ac:dyDescent="0.25">
      <c r="A1006" s="104">
        <v>202173</v>
      </c>
      <c r="B1006" s="104" t="s">
        <v>947</v>
      </c>
      <c r="C1006" s="104" t="s">
        <v>22856</v>
      </c>
      <c r="D1006" s="104" t="s">
        <v>22857</v>
      </c>
      <c r="E1006" s="2">
        <v>22087</v>
      </c>
      <c r="F1006" s="2">
        <v>22087</v>
      </c>
    </row>
    <row r="1007" spans="1:6" x14ac:dyDescent="0.25">
      <c r="A1007" s="104">
        <v>202833</v>
      </c>
      <c r="B1007" s="104" t="s">
        <v>947</v>
      </c>
      <c r="C1007" s="104" t="s">
        <v>16279</v>
      </c>
      <c r="D1007" s="104" t="s">
        <v>16281</v>
      </c>
      <c r="E1007" s="2">
        <v>0</v>
      </c>
      <c r="F1007" s="2">
        <v>0</v>
      </c>
    </row>
    <row r="1008" spans="1:6" x14ac:dyDescent="0.25">
      <c r="A1008" s="104">
        <v>204297</v>
      </c>
      <c r="B1008" s="104" t="s">
        <v>947</v>
      </c>
      <c r="C1008" s="104" t="s">
        <v>5717</v>
      </c>
      <c r="D1008" s="104" t="s">
        <v>5719</v>
      </c>
      <c r="E1008" s="2">
        <v>59692</v>
      </c>
      <c r="F1008" s="2">
        <v>59692</v>
      </c>
    </row>
    <row r="1009" spans="1:6" x14ac:dyDescent="0.25">
      <c r="A1009" s="104">
        <v>204300</v>
      </c>
      <c r="B1009" s="104" t="s">
        <v>947</v>
      </c>
      <c r="C1009" s="104" t="s">
        <v>4408</v>
      </c>
      <c r="D1009" s="104" t="s">
        <v>4410</v>
      </c>
      <c r="E1009" s="2">
        <v>87868</v>
      </c>
      <c r="F1009" s="2">
        <v>87868</v>
      </c>
    </row>
    <row r="1010" spans="1:6" x14ac:dyDescent="0.25">
      <c r="A1010" s="104">
        <v>207588</v>
      </c>
      <c r="B1010" s="104" t="s">
        <v>947</v>
      </c>
      <c r="C1010" s="104" t="s">
        <v>7456</v>
      </c>
      <c r="D1010" s="104" t="s">
        <v>7458</v>
      </c>
      <c r="E1010" s="2">
        <v>97477</v>
      </c>
      <c r="F1010" s="2">
        <v>97477</v>
      </c>
    </row>
    <row r="1011" spans="1:6" x14ac:dyDescent="0.25">
      <c r="A1011" s="104">
        <v>208544</v>
      </c>
      <c r="B1011" s="104" t="s">
        <v>947</v>
      </c>
      <c r="C1011" s="104" t="s">
        <v>22318</v>
      </c>
      <c r="D1011" s="104" t="s">
        <v>22319</v>
      </c>
      <c r="E1011" s="2">
        <v>7499</v>
      </c>
      <c r="F1011" s="2">
        <v>7499</v>
      </c>
    </row>
    <row r="1012" spans="1:6" x14ac:dyDescent="0.25">
      <c r="A1012" s="104">
        <v>212709</v>
      </c>
      <c r="B1012" s="104" t="s">
        <v>947</v>
      </c>
      <c r="C1012" s="104" t="s">
        <v>14940</v>
      </c>
      <c r="D1012" s="104" t="s">
        <v>14942</v>
      </c>
      <c r="E1012" s="2">
        <v>4574</v>
      </c>
      <c r="F1012" s="2">
        <v>4574</v>
      </c>
    </row>
    <row r="1013" spans="1:6" x14ac:dyDescent="0.25">
      <c r="A1013" s="104">
        <v>213391</v>
      </c>
      <c r="B1013" s="104" t="s">
        <v>947</v>
      </c>
      <c r="C1013" s="104" t="s">
        <v>4910</v>
      </c>
      <c r="D1013" s="104" t="s">
        <v>4912</v>
      </c>
      <c r="E1013" s="2">
        <v>113524</v>
      </c>
      <c r="F1013" s="2">
        <v>113524</v>
      </c>
    </row>
    <row r="1014" spans="1:6" x14ac:dyDescent="0.25">
      <c r="A1014" s="104">
        <v>213454</v>
      </c>
      <c r="B1014" s="104" t="s">
        <v>947</v>
      </c>
      <c r="C1014" s="104" t="s">
        <v>16029</v>
      </c>
      <c r="D1014" s="104" t="s">
        <v>16031</v>
      </c>
      <c r="E1014" s="2">
        <v>3008</v>
      </c>
      <c r="F1014" s="2">
        <v>3008</v>
      </c>
    </row>
    <row r="1015" spans="1:6" x14ac:dyDescent="0.25">
      <c r="A1015" s="104">
        <v>214469</v>
      </c>
      <c r="B1015" s="104" t="s">
        <v>947</v>
      </c>
      <c r="C1015" s="104" t="s">
        <v>7978</v>
      </c>
      <c r="D1015" s="104" t="s">
        <v>7980</v>
      </c>
      <c r="E1015" s="2">
        <v>27551</v>
      </c>
      <c r="F1015" s="2">
        <v>27551</v>
      </c>
    </row>
    <row r="1016" spans="1:6" x14ac:dyDescent="0.25">
      <c r="A1016" s="104">
        <v>214471</v>
      </c>
      <c r="B1016" s="104" t="s">
        <v>947</v>
      </c>
      <c r="C1016" s="104" t="s">
        <v>10130</v>
      </c>
      <c r="D1016" s="104" t="s">
        <v>10132</v>
      </c>
      <c r="E1016" s="2">
        <v>24244</v>
      </c>
      <c r="F1016" s="2">
        <v>24244</v>
      </c>
    </row>
    <row r="1017" spans="1:6" x14ac:dyDescent="0.25">
      <c r="A1017" s="104">
        <v>220997</v>
      </c>
      <c r="B1017" s="104" t="s">
        <v>947</v>
      </c>
      <c r="C1017" s="104" t="s">
        <v>17110</v>
      </c>
      <c r="D1017" s="104" t="s">
        <v>17112</v>
      </c>
      <c r="E1017" s="2">
        <v>1840</v>
      </c>
      <c r="F1017" s="2">
        <v>1840</v>
      </c>
    </row>
    <row r="1018" spans="1:6" x14ac:dyDescent="0.25">
      <c r="A1018" s="104">
        <v>222516</v>
      </c>
      <c r="B1018" s="104" t="s">
        <v>947</v>
      </c>
      <c r="C1018" s="104" t="s">
        <v>7627</v>
      </c>
      <c r="D1018" s="104" t="s">
        <v>7629</v>
      </c>
      <c r="E1018" s="2">
        <v>40717</v>
      </c>
      <c r="F1018" s="2">
        <v>40717</v>
      </c>
    </row>
    <row r="1019" spans="1:6" x14ac:dyDescent="0.25">
      <c r="A1019" s="104">
        <v>223608</v>
      </c>
      <c r="B1019" s="104" t="s">
        <v>947</v>
      </c>
      <c r="C1019" s="104" t="s">
        <v>12976</v>
      </c>
      <c r="D1019" s="104" t="s">
        <v>12978</v>
      </c>
      <c r="E1019" s="2">
        <v>0</v>
      </c>
      <c r="F1019" s="2">
        <v>0</v>
      </c>
    </row>
    <row r="1020" spans="1:6" x14ac:dyDescent="0.25">
      <c r="A1020" s="104">
        <v>223619</v>
      </c>
      <c r="B1020" s="104" t="s">
        <v>947</v>
      </c>
      <c r="C1020" s="104" t="s">
        <v>21633</v>
      </c>
      <c r="D1020" s="104" t="s">
        <v>21634</v>
      </c>
      <c r="E1020" s="2">
        <v>0</v>
      </c>
      <c r="F1020" s="2">
        <v>0</v>
      </c>
    </row>
    <row r="1021" spans="1:6" x14ac:dyDescent="0.25">
      <c r="A1021" s="104">
        <v>429732</v>
      </c>
      <c r="B1021" s="104" t="s">
        <v>947</v>
      </c>
      <c r="C1021" s="104" t="s">
        <v>1973</v>
      </c>
      <c r="D1021" s="104" t="s">
        <v>1975</v>
      </c>
      <c r="E1021" s="2">
        <v>308619</v>
      </c>
      <c r="F1021" s="2">
        <v>308619</v>
      </c>
    </row>
    <row r="1022" spans="1:6" x14ac:dyDescent="0.25">
      <c r="A1022" s="104">
        <v>442115</v>
      </c>
      <c r="B1022" s="104" t="s">
        <v>947</v>
      </c>
      <c r="C1022" s="104" t="s">
        <v>13528</v>
      </c>
      <c r="D1022" s="104" t="s">
        <v>13529</v>
      </c>
      <c r="E1022" s="2">
        <v>0</v>
      </c>
      <c r="F1022" s="2">
        <v>0</v>
      </c>
    </row>
    <row r="1023" spans="1:6" x14ac:dyDescent="0.25">
      <c r="A1023" s="104">
        <v>444416</v>
      </c>
      <c r="B1023" s="104" t="s">
        <v>947</v>
      </c>
      <c r="C1023" s="104" t="s">
        <v>8182</v>
      </c>
      <c r="D1023" s="104" t="s">
        <v>8184</v>
      </c>
      <c r="E1023" s="2">
        <v>31567</v>
      </c>
      <c r="F1023" s="2">
        <v>31567</v>
      </c>
    </row>
    <row r="1024" spans="1:6" x14ac:dyDescent="0.25">
      <c r="A1024" s="104">
        <v>446133</v>
      </c>
      <c r="B1024" s="104" t="s">
        <v>947</v>
      </c>
      <c r="C1024" s="104" t="s">
        <v>11436</v>
      </c>
      <c r="D1024" s="104" t="s">
        <v>11438</v>
      </c>
      <c r="E1024" s="2">
        <v>14686</v>
      </c>
      <c r="F1024" s="2">
        <v>14686</v>
      </c>
    </row>
    <row r="1025" spans="1:6" x14ac:dyDescent="0.25">
      <c r="A1025" s="104">
        <v>456296</v>
      </c>
      <c r="B1025" s="104" t="s">
        <v>947</v>
      </c>
      <c r="C1025" s="104" t="s">
        <v>22937</v>
      </c>
      <c r="D1025" s="104" t="s">
        <v>22938</v>
      </c>
      <c r="E1025" s="2">
        <v>3468</v>
      </c>
      <c r="F1025" s="2">
        <v>3468</v>
      </c>
    </row>
    <row r="1026" spans="1:6" x14ac:dyDescent="0.25">
      <c r="A1026" s="104">
        <v>459636</v>
      </c>
      <c r="B1026" s="104" t="s">
        <v>947</v>
      </c>
      <c r="C1026" s="104" t="s">
        <v>6770</v>
      </c>
      <c r="D1026" s="104" t="s">
        <v>6772</v>
      </c>
      <c r="E1026" s="2">
        <v>48868</v>
      </c>
      <c r="F1026" s="2">
        <v>48868</v>
      </c>
    </row>
    <row r="1027" spans="1:6" x14ac:dyDescent="0.25">
      <c r="A1027" s="104">
        <v>459655</v>
      </c>
      <c r="B1027" s="104" t="s">
        <v>947</v>
      </c>
      <c r="C1027" s="104" t="s">
        <v>9929</v>
      </c>
      <c r="D1027" s="104" t="s">
        <v>9931</v>
      </c>
      <c r="E1027" s="2">
        <v>10536</v>
      </c>
      <c r="F1027" s="2">
        <v>10536</v>
      </c>
    </row>
    <row r="1028" spans="1:6" x14ac:dyDescent="0.25">
      <c r="A1028" s="104">
        <v>469731</v>
      </c>
      <c r="B1028" s="104" t="s">
        <v>947</v>
      </c>
      <c r="C1028" s="104" t="s">
        <v>14807</v>
      </c>
      <c r="D1028" s="104" t="s">
        <v>14809</v>
      </c>
      <c r="E1028" s="2">
        <v>3447</v>
      </c>
      <c r="F1028" s="2">
        <v>3447</v>
      </c>
    </row>
    <row r="1029" spans="1:6" x14ac:dyDescent="0.25">
      <c r="A1029" s="104">
        <v>469871</v>
      </c>
      <c r="B1029" s="104" t="s">
        <v>947</v>
      </c>
      <c r="C1029" s="104" t="s">
        <v>13444</v>
      </c>
      <c r="D1029" s="104" t="s">
        <v>13446</v>
      </c>
      <c r="E1029" s="2">
        <v>10599</v>
      </c>
      <c r="F1029" s="2">
        <v>10599</v>
      </c>
    </row>
    <row r="1030" spans="1:6" x14ac:dyDescent="0.25">
      <c r="A1030" s="104">
        <v>470056</v>
      </c>
      <c r="B1030" s="104" t="s">
        <v>947</v>
      </c>
      <c r="C1030" s="104" t="s">
        <v>16085</v>
      </c>
      <c r="D1030" s="104" t="s">
        <v>16087</v>
      </c>
      <c r="E1030" s="2">
        <v>6998</v>
      </c>
      <c r="F1030" s="2">
        <v>6998</v>
      </c>
    </row>
    <row r="1031" spans="1:6" x14ac:dyDescent="0.25">
      <c r="A1031" s="104">
        <v>473585</v>
      </c>
      <c r="B1031" s="104" t="s">
        <v>947</v>
      </c>
      <c r="C1031" s="104" t="s">
        <v>11836</v>
      </c>
      <c r="D1031" s="104" t="s">
        <v>11838</v>
      </c>
      <c r="E1031" s="2">
        <v>3506</v>
      </c>
      <c r="F1031" s="2">
        <v>3506</v>
      </c>
    </row>
    <row r="1032" spans="1:6" x14ac:dyDescent="0.25">
      <c r="A1032" s="104">
        <v>474637</v>
      </c>
      <c r="B1032" s="104" t="s">
        <v>947</v>
      </c>
      <c r="C1032" s="104" t="s">
        <v>1865</v>
      </c>
      <c r="D1032" s="104" t="s">
        <v>1867</v>
      </c>
      <c r="E1032" s="2">
        <v>357368</v>
      </c>
      <c r="F1032" s="2">
        <v>357368</v>
      </c>
    </row>
    <row r="1033" spans="1:6" x14ac:dyDescent="0.25">
      <c r="A1033" s="104">
        <v>475049</v>
      </c>
      <c r="B1033" s="104" t="s">
        <v>947</v>
      </c>
      <c r="C1033" s="104" t="s">
        <v>2624</v>
      </c>
      <c r="D1033" s="104" t="s">
        <v>2626</v>
      </c>
      <c r="E1033" s="2">
        <v>285541</v>
      </c>
      <c r="F1033" s="2">
        <v>285541</v>
      </c>
    </row>
    <row r="1034" spans="1:6" x14ac:dyDescent="0.25">
      <c r="A1034" s="104">
        <v>480050</v>
      </c>
      <c r="B1034" s="104" t="s">
        <v>947</v>
      </c>
      <c r="C1034" s="104" t="s">
        <v>21650</v>
      </c>
      <c r="D1034" s="104" t="s">
        <v>21651</v>
      </c>
      <c r="E1034" s="2">
        <v>5447</v>
      </c>
      <c r="F1034" s="2">
        <v>5447</v>
      </c>
    </row>
    <row r="1035" spans="1:6" x14ac:dyDescent="0.25">
      <c r="A1035" s="104">
        <v>480742</v>
      </c>
      <c r="B1035" s="104" t="s">
        <v>947</v>
      </c>
      <c r="C1035" s="104" t="s">
        <v>1559</v>
      </c>
      <c r="D1035" s="104" t="s">
        <v>1561</v>
      </c>
      <c r="E1035" s="2">
        <v>551319</v>
      </c>
      <c r="F1035" s="2">
        <v>551319</v>
      </c>
    </row>
    <row r="1036" spans="1:6" x14ac:dyDescent="0.25">
      <c r="A1036" s="104">
        <v>480745</v>
      </c>
      <c r="B1036" s="104" t="s">
        <v>947</v>
      </c>
      <c r="C1036" s="104" t="s">
        <v>1170</v>
      </c>
      <c r="D1036" s="104" t="s">
        <v>1172</v>
      </c>
      <c r="E1036" s="2">
        <v>976041</v>
      </c>
      <c r="F1036" s="2">
        <v>976041</v>
      </c>
    </row>
    <row r="1037" spans="1:6" x14ac:dyDescent="0.25">
      <c r="A1037" s="104">
        <v>481947</v>
      </c>
      <c r="B1037" s="104" t="s">
        <v>947</v>
      </c>
      <c r="C1037" s="104" t="s">
        <v>8677</v>
      </c>
      <c r="D1037" s="104" t="s">
        <v>8679</v>
      </c>
      <c r="E1037" s="2">
        <v>33004</v>
      </c>
      <c r="F1037" s="2">
        <v>33004</v>
      </c>
    </row>
    <row r="1038" spans="1:6" x14ac:dyDescent="0.25">
      <c r="A1038" s="104">
        <v>482909</v>
      </c>
      <c r="B1038" s="104" t="s">
        <v>947</v>
      </c>
      <c r="C1038" s="104" t="s">
        <v>8188</v>
      </c>
      <c r="D1038" s="104" t="s">
        <v>8190</v>
      </c>
      <c r="E1038" s="2">
        <v>40945</v>
      </c>
      <c r="F1038" s="2">
        <v>40945</v>
      </c>
    </row>
    <row r="1039" spans="1:6" x14ac:dyDescent="0.25">
      <c r="A1039" s="104">
        <v>491109</v>
      </c>
      <c r="B1039" s="104" t="s">
        <v>947</v>
      </c>
      <c r="C1039" s="104" t="s">
        <v>17086</v>
      </c>
      <c r="D1039" s="104" t="s">
        <v>17088</v>
      </c>
      <c r="E1039" s="2">
        <v>7123</v>
      </c>
      <c r="F1039" s="2">
        <v>7123</v>
      </c>
    </row>
    <row r="1040" spans="1:6" x14ac:dyDescent="0.25">
      <c r="A1040" s="104">
        <v>491892</v>
      </c>
      <c r="B1040" s="104" t="s">
        <v>947</v>
      </c>
      <c r="C1040" s="104" t="s">
        <v>13095</v>
      </c>
      <c r="D1040" s="104" t="s">
        <v>13097</v>
      </c>
      <c r="E1040" s="2">
        <v>12245</v>
      </c>
      <c r="F1040" s="2">
        <v>12245</v>
      </c>
    </row>
    <row r="1041" spans="1:6" x14ac:dyDescent="0.25">
      <c r="A1041" s="104">
        <v>493831</v>
      </c>
      <c r="B1041" s="104" t="s">
        <v>947</v>
      </c>
      <c r="C1041" s="104" t="s">
        <v>9297</v>
      </c>
      <c r="D1041" s="104" t="s">
        <v>9299</v>
      </c>
      <c r="E1041" s="2">
        <v>28035</v>
      </c>
      <c r="F1041" s="2">
        <v>28035</v>
      </c>
    </row>
    <row r="1042" spans="1:6" x14ac:dyDescent="0.25">
      <c r="A1042" s="104">
        <v>507880</v>
      </c>
      <c r="B1042" s="104" t="s">
        <v>947</v>
      </c>
      <c r="C1042" s="104" t="s">
        <v>8737</v>
      </c>
      <c r="D1042" s="104" t="s">
        <v>8739</v>
      </c>
      <c r="E1042" s="2">
        <v>78985</v>
      </c>
      <c r="F1042" s="2">
        <v>78985</v>
      </c>
    </row>
    <row r="1043" spans="1:6" x14ac:dyDescent="0.25">
      <c r="A1043" s="104">
        <v>517792</v>
      </c>
      <c r="B1043" s="104" t="s">
        <v>947</v>
      </c>
      <c r="C1043" s="104" t="s">
        <v>15717</v>
      </c>
      <c r="D1043" s="104" t="s">
        <v>15719</v>
      </c>
      <c r="E1043" s="2">
        <v>4399</v>
      </c>
      <c r="F1043" s="2">
        <v>4399</v>
      </c>
    </row>
    <row r="1044" spans="1:6" x14ac:dyDescent="0.25">
      <c r="A1044" s="104">
        <v>546375</v>
      </c>
      <c r="B1044" s="104" t="s">
        <v>947</v>
      </c>
      <c r="C1044" s="104" t="s">
        <v>12585</v>
      </c>
      <c r="D1044" s="104" t="s">
        <v>12587</v>
      </c>
      <c r="E1044" s="2">
        <v>13349</v>
      </c>
      <c r="F1044" s="2">
        <v>13349</v>
      </c>
    </row>
    <row r="1045" spans="1:6" x14ac:dyDescent="0.25">
      <c r="A1045" s="104">
        <v>547132</v>
      </c>
      <c r="B1045" s="104" t="s">
        <v>947</v>
      </c>
      <c r="C1045" s="104" t="s">
        <v>9408</v>
      </c>
      <c r="D1045" s="104" t="s">
        <v>9410</v>
      </c>
      <c r="E1045" s="2">
        <v>23820</v>
      </c>
      <c r="F1045" s="2">
        <v>23820</v>
      </c>
    </row>
    <row r="1046" spans="1:6" x14ac:dyDescent="0.25">
      <c r="A1046" s="104">
        <v>547134</v>
      </c>
      <c r="B1046" s="104" t="s">
        <v>947</v>
      </c>
      <c r="C1046" s="104" t="s">
        <v>1598</v>
      </c>
      <c r="D1046" s="104" t="s">
        <v>1600</v>
      </c>
      <c r="E1046" s="2">
        <v>517334</v>
      </c>
      <c r="F1046" s="2">
        <v>517334</v>
      </c>
    </row>
    <row r="1047" spans="1:6" x14ac:dyDescent="0.25">
      <c r="A1047" s="104">
        <v>547136</v>
      </c>
      <c r="B1047" s="104" t="s">
        <v>947</v>
      </c>
      <c r="C1047" s="104" t="s">
        <v>1271</v>
      </c>
      <c r="D1047" s="104" t="s">
        <v>1273</v>
      </c>
      <c r="E1047" s="2">
        <v>542714</v>
      </c>
      <c r="F1047" s="2">
        <v>542714</v>
      </c>
    </row>
    <row r="1048" spans="1:6" x14ac:dyDescent="0.25">
      <c r="A1048" s="104">
        <v>547855</v>
      </c>
      <c r="B1048" s="104" t="s">
        <v>947</v>
      </c>
      <c r="C1048" s="104" t="s">
        <v>15383</v>
      </c>
      <c r="D1048" s="104" t="s">
        <v>15385</v>
      </c>
      <c r="E1048" s="2">
        <v>5316</v>
      </c>
      <c r="F1048" s="2">
        <v>5316</v>
      </c>
    </row>
    <row r="1049" spans="1:6" x14ac:dyDescent="0.25">
      <c r="A1049" s="104">
        <v>554160</v>
      </c>
      <c r="B1049" s="104" t="s">
        <v>947</v>
      </c>
      <c r="C1049" s="104" t="s">
        <v>9345</v>
      </c>
      <c r="D1049" s="104" t="s">
        <v>9347</v>
      </c>
      <c r="E1049" s="2">
        <v>34072</v>
      </c>
      <c r="F1049" s="2">
        <v>34072</v>
      </c>
    </row>
    <row r="1050" spans="1:6" x14ac:dyDescent="0.25">
      <c r="A1050" s="104">
        <v>569417</v>
      </c>
      <c r="B1050" s="104" t="s">
        <v>947</v>
      </c>
      <c r="C1050" s="104" t="s">
        <v>6687</v>
      </c>
      <c r="D1050" s="104" t="s">
        <v>6689</v>
      </c>
      <c r="E1050" s="2">
        <v>44656</v>
      </c>
      <c r="F1050" s="2">
        <v>44656</v>
      </c>
    </row>
    <row r="1051" spans="1:6" x14ac:dyDescent="0.25">
      <c r="A1051" s="104">
        <v>571721</v>
      </c>
      <c r="B1051" s="104" t="s">
        <v>947</v>
      </c>
      <c r="C1051" s="104" t="s">
        <v>21672</v>
      </c>
      <c r="D1051" s="104" t="s">
        <v>21673</v>
      </c>
      <c r="E1051" s="2">
        <v>7827</v>
      </c>
      <c r="F1051" s="2">
        <v>7827</v>
      </c>
    </row>
    <row r="1052" spans="1:6" x14ac:dyDescent="0.25">
      <c r="A1052" s="104">
        <v>577806</v>
      </c>
      <c r="B1052" s="104" t="s">
        <v>947</v>
      </c>
      <c r="C1052" s="104" t="s">
        <v>16535</v>
      </c>
      <c r="D1052" s="104" t="s">
        <v>16537</v>
      </c>
      <c r="E1052" s="2">
        <v>2042</v>
      </c>
      <c r="F1052" s="2">
        <v>2042</v>
      </c>
    </row>
    <row r="1053" spans="1:6" x14ac:dyDescent="0.25">
      <c r="A1053" s="104">
        <v>578813</v>
      </c>
      <c r="B1053" s="104" t="s">
        <v>947</v>
      </c>
      <c r="C1053" s="104" t="s">
        <v>13492</v>
      </c>
      <c r="D1053" s="104" t="s">
        <v>13494</v>
      </c>
      <c r="E1053" s="2">
        <v>18949</v>
      </c>
      <c r="F1053" s="2">
        <v>18949</v>
      </c>
    </row>
    <row r="1054" spans="1:6" x14ac:dyDescent="0.25">
      <c r="A1054" s="104">
        <v>580070</v>
      </c>
      <c r="B1054" s="104" t="s">
        <v>947</v>
      </c>
      <c r="C1054" s="104" t="s">
        <v>6322</v>
      </c>
      <c r="D1054" s="104" t="s">
        <v>6324</v>
      </c>
      <c r="E1054" s="2">
        <v>50280</v>
      </c>
      <c r="F1054" s="2">
        <v>50280</v>
      </c>
    </row>
    <row r="1055" spans="1:6" x14ac:dyDescent="0.25">
      <c r="A1055" s="104">
        <v>582004</v>
      </c>
      <c r="B1055" s="104" t="s">
        <v>947</v>
      </c>
      <c r="C1055" s="104" t="s">
        <v>7798</v>
      </c>
      <c r="D1055" s="104" t="s">
        <v>7800</v>
      </c>
      <c r="E1055" s="2">
        <v>79531</v>
      </c>
      <c r="F1055" s="2">
        <v>79531</v>
      </c>
    </row>
    <row r="1056" spans="1:6" x14ac:dyDescent="0.25">
      <c r="A1056" s="104">
        <v>582299</v>
      </c>
      <c r="B1056" s="104" t="s">
        <v>947</v>
      </c>
      <c r="C1056" s="104" t="s">
        <v>18786</v>
      </c>
      <c r="D1056" s="104" t="s">
        <v>18787</v>
      </c>
      <c r="E1056" s="2">
        <v>8036</v>
      </c>
      <c r="F1056" s="2">
        <v>8036</v>
      </c>
    </row>
    <row r="1057" spans="1:6" x14ac:dyDescent="0.25">
      <c r="A1057" s="104">
        <v>582303</v>
      </c>
      <c r="B1057" s="104" t="s">
        <v>947</v>
      </c>
      <c r="C1057" s="104" t="s">
        <v>15543</v>
      </c>
      <c r="D1057" s="104" t="s">
        <v>15545</v>
      </c>
      <c r="E1057" s="2">
        <v>3584</v>
      </c>
      <c r="F1057" s="2">
        <v>3584</v>
      </c>
    </row>
    <row r="1058" spans="1:6" x14ac:dyDescent="0.25">
      <c r="A1058" s="104">
        <v>587971</v>
      </c>
      <c r="B1058" s="104" t="s">
        <v>947</v>
      </c>
      <c r="C1058" s="104" t="s">
        <v>10897</v>
      </c>
      <c r="D1058" s="104" t="s">
        <v>10899</v>
      </c>
      <c r="E1058" s="2">
        <v>11017</v>
      </c>
      <c r="F1058" s="2">
        <v>11017</v>
      </c>
    </row>
    <row r="1059" spans="1:6" x14ac:dyDescent="0.25">
      <c r="A1059" s="104">
        <v>588698</v>
      </c>
      <c r="B1059" s="104" t="s">
        <v>947</v>
      </c>
      <c r="C1059" s="104" t="s">
        <v>13394</v>
      </c>
      <c r="D1059" s="104" t="s">
        <v>13396</v>
      </c>
      <c r="E1059" s="2">
        <v>7976</v>
      </c>
      <c r="F1059" s="2">
        <v>7976</v>
      </c>
    </row>
    <row r="1060" spans="1:6" x14ac:dyDescent="0.25">
      <c r="A1060" s="104">
        <v>590355</v>
      </c>
      <c r="B1060" s="104" t="s">
        <v>947</v>
      </c>
      <c r="C1060" s="104" t="s">
        <v>1526</v>
      </c>
      <c r="D1060" s="104" t="s">
        <v>18038</v>
      </c>
      <c r="E1060" s="2">
        <v>0</v>
      </c>
      <c r="F1060" s="2">
        <v>0</v>
      </c>
    </row>
    <row r="1061" spans="1:6" x14ac:dyDescent="0.25">
      <c r="A1061" s="104">
        <v>590365</v>
      </c>
      <c r="B1061" s="104" t="s">
        <v>947</v>
      </c>
      <c r="C1061" s="104" t="s">
        <v>6097</v>
      </c>
      <c r="D1061" s="104" t="s">
        <v>6099</v>
      </c>
      <c r="E1061" s="2">
        <v>3820</v>
      </c>
      <c r="F1061" s="2">
        <v>3820</v>
      </c>
    </row>
    <row r="1062" spans="1:6" x14ac:dyDescent="0.25">
      <c r="A1062" s="104">
        <v>592224</v>
      </c>
      <c r="B1062" s="104" t="s">
        <v>947</v>
      </c>
      <c r="C1062" s="104" t="s">
        <v>22680</v>
      </c>
      <c r="D1062" s="104" t="s">
        <v>22681</v>
      </c>
      <c r="E1062" s="2">
        <v>1717</v>
      </c>
      <c r="F1062" s="2">
        <v>1717</v>
      </c>
    </row>
    <row r="1063" spans="1:6" x14ac:dyDescent="0.25">
      <c r="A1063" s="104">
        <v>595012</v>
      </c>
      <c r="B1063" s="104" t="s">
        <v>947</v>
      </c>
      <c r="C1063" s="104" t="s">
        <v>22296</v>
      </c>
      <c r="D1063" s="104" t="s">
        <v>22297</v>
      </c>
      <c r="E1063" s="2">
        <v>9188</v>
      </c>
      <c r="F1063" s="2">
        <v>9188</v>
      </c>
    </row>
    <row r="1064" spans="1:6" x14ac:dyDescent="0.25">
      <c r="A1064" s="104">
        <v>599062</v>
      </c>
      <c r="B1064" s="104" t="s">
        <v>947</v>
      </c>
      <c r="C1064" s="104" t="s">
        <v>22336</v>
      </c>
      <c r="D1064" s="104" t="s">
        <v>22337</v>
      </c>
      <c r="E1064" s="2">
        <v>7385</v>
      </c>
      <c r="F1064" s="2">
        <v>7385</v>
      </c>
    </row>
    <row r="1065" spans="1:6" x14ac:dyDescent="0.25">
      <c r="A1065" s="104">
        <v>599898</v>
      </c>
      <c r="B1065" s="104" t="s">
        <v>947</v>
      </c>
      <c r="C1065" s="104" t="s">
        <v>3707</v>
      </c>
      <c r="D1065" s="104" t="s">
        <v>3709</v>
      </c>
      <c r="E1065" s="2">
        <v>174900</v>
      </c>
      <c r="F1065" s="2">
        <v>174900</v>
      </c>
    </row>
    <row r="1066" spans="1:6" x14ac:dyDescent="0.25">
      <c r="A1066" s="104">
        <v>599902</v>
      </c>
      <c r="B1066" s="104" t="s">
        <v>947</v>
      </c>
      <c r="C1066" s="104" t="s">
        <v>2516</v>
      </c>
      <c r="D1066" s="104" t="s">
        <v>21642</v>
      </c>
      <c r="E1066" s="2">
        <v>335617</v>
      </c>
      <c r="F1066" s="2">
        <v>335617</v>
      </c>
    </row>
    <row r="1067" spans="1:6" x14ac:dyDescent="0.25">
      <c r="A1067" s="104">
        <v>600836</v>
      </c>
      <c r="B1067" s="104" t="s">
        <v>947</v>
      </c>
      <c r="C1067" s="104" t="s">
        <v>12808</v>
      </c>
      <c r="D1067" s="104" t="s">
        <v>21638</v>
      </c>
      <c r="E1067" s="2">
        <v>13436</v>
      </c>
      <c r="F1067" s="2">
        <v>13436</v>
      </c>
    </row>
    <row r="1068" spans="1:6" x14ac:dyDescent="0.25">
      <c r="A1068" s="104">
        <v>601213</v>
      </c>
      <c r="B1068" s="104" t="s">
        <v>947</v>
      </c>
      <c r="C1068" s="104" t="s">
        <v>15251</v>
      </c>
      <c r="D1068" s="104" t="s">
        <v>15253</v>
      </c>
      <c r="E1068" s="2">
        <v>44505</v>
      </c>
      <c r="F1068" s="2">
        <v>44505</v>
      </c>
    </row>
    <row r="1069" spans="1:6" x14ac:dyDescent="0.25">
      <c r="A1069" s="104">
        <v>606345</v>
      </c>
      <c r="B1069" s="104" t="s">
        <v>947</v>
      </c>
      <c r="C1069" s="104" t="s">
        <v>4180</v>
      </c>
      <c r="D1069" s="104" t="s">
        <v>21664</v>
      </c>
      <c r="E1069" s="2">
        <v>259605</v>
      </c>
      <c r="F1069" s="2">
        <v>259605</v>
      </c>
    </row>
    <row r="1070" spans="1:6" x14ac:dyDescent="0.25">
      <c r="A1070" s="104">
        <v>607298</v>
      </c>
      <c r="B1070" s="104" t="s">
        <v>947</v>
      </c>
      <c r="C1070" s="104" t="s">
        <v>15880</v>
      </c>
      <c r="D1070" s="104" t="s">
        <v>21643</v>
      </c>
      <c r="E1070" s="2">
        <v>7694</v>
      </c>
      <c r="F1070" s="2">
        <v>7694</v>
      </c>
    </row>
    <row r="1071" spans="1:6" x14ac:dyDescent="0.25">
      <c r="A1071" s="104">
        <v>607724</v>
      </c>
      <c r="B1071" s="104" t="s">
        <v>947</v>
      </c>
      <c r="C1071" s="104" t="s">
        <v>8467</v>
      </c>
      <c r="D1071" s="104" t="s">
        <v>21683</v>
      </c>
      <c r="E1071" s="2">
        <v>23742</v>
      </c>
      <c r="F1071" s="2">
        <v>23742</v>
      </c>
    </row>
    <row r="1072" spans="1:6" x14ac:dyDescent="0.25">
      <c r="A1072" s="104">
        <v>608355</v>
      </c>
      <c r="B1072" s="104" t="s">
        <v>947</v>
      </c>
      <c r="C1072" s="104" t="s">
        <v>16744</v>
      </c>
      <c r="D1072" s="104" t="s">
        <v>16746</v>
      </c>
      <c r="E1072" s="2">
        <v>1916</v>
      </c>
      <c r="F1072" s="2">
        <v>1916</v>
      </c>
    </row>
    <row r="1073" spans="1:6" x14ac:dyDescent="0.25">
      <c r="A1073" s="104">
        <v>610182</v>
      </c>
      <c r="B1073" s="104" t="s">
        <v>947</v>
      </c>
      <c r="C1073" s="104" t="s">
        <v>21681</v>
      </c>
      <c r="D1073" s="104" t="s">
        <v>21682</v>
      </c>
      <c r="E1073" s="2">
        <v>4415</v>
      </c>
      <c r="F1073" s="2">
        <v>4415</v>
      </c>
    </row>
    <row r="1074" spans="1:6" x14ac:dyDescent="0.25">
      <c r="A1074" s="104">
        <v>610528</v>
      </c>
      <c r="B1074" s="104" t="s">
        <v>947</v>
      </c>
      <c r="C1074" s="104" t="s">
        <v>14457</v>
      </c>
      <c r="D1074" s="104" t="s">
        <v>14459</v>
      </c>
      <c r="E1074" s="2">
        <v>4750</v>
      </c>
      <c r="F1074" s="2">
        <v>4750</v>
      </c>
    </row>
    <row r="1075" spans="1:6" x14ac:dyDescent="0.25">
      <c r="A1075" s="104">
        <v>611776</v>
      </c>
      <c r="B1075" s="104" t="s">
        <v>947</v>
      </c>
      <c r="C1075" s="104" t="s">
        <v>11615</v>
      </c>
      <c r="D1075" s="104" t="s">
        <v>11617</v>
      </c>
      <c r="E1075" s="2">
        <v>6676</v>
      </c>
      <c r="F1075" s="2">
        <v>6676</v>
      </c>
    </row>
    <row r="1076" spans="1:6" x14ac:dyDescent="0.25">
      <c r="A1076" s="104">
        <v>665621</v>
      </c>
      <c r="B1076" s="104" t="s">
        <v>947</v>
      </c>
      <c r="C1076" s="104" t="s">
        <v>2888</v>
      </c>
      <c r="D1076" s="104" t="s">
        <v>2890</v>
      </c>
      <c r="E1076" s="2">
        <v>235191</v>
      </c>
      <c r="F1076" s="2">
        <v>235191</v>
      </c>
    </row>
    <row r="1077" spans="1:6" x14ac:dyDescent="0.25">
      <c r="A1077" s="104">
        <v>665910</v>
      </c>
      <c r="B1077" s="104" t="s">
        <v>947</v>
      </c>
      <c r="C1077" s="104" t="s">
        <v>13958</v>
      </c>
      <c r="D1077" s="104" t="s">
        <v>13960</v>
      </c>
      <c r="E1077" s="2">
        <v>4504</v>
      </c>
      <c r="F1077" s="2">
        <v>4504</v>
      </c>
    </row>
    <row r="1078" spans="1:6" x14ac:dyDescent="0.25">
      <c r="A1078" s="104">
        <v>667651</v>
      </c>
      <c r="B1078" s="104" t="s">
        <v>947</v>
      </c>
      <c r="C1078" s="104" t="s">
        <v>14402</v>
      </c>
      <c r="D1078" s="104" t="s">
        <v>14404</v>
      </c>
      <c r="E1078" s="2">
        <v>0</v>
      </c>
      <c r="F1078" s="2">
        <v>0</v>
      </c>
    </row>
    <row r="1079" spans="1:6" x14ac:dyDescent="0.25">
      <c r="A1079" s="104">
        <v>672978</v>
      </c>
      <c r="B1079" s="104" t="s">
        <v>947</v>
      </c>
      <c r="C1079" s="104" t="s">
        <v>16864</v>
      </c>
      <c r="D1079" s="104" t="s">
        <v>16866</v>
      </c>
      <c r="E1079" s="2">
        <v>3257</v>
      </c>
      <c r="F1079" s="2">
        <v>3257</v>
      </c>
    </row>
    <row r="1080" spans="1:6" x14ac:dyDescent="0.25">
      <c r="A1080" s="104">
        <v>682032</v>
      </c>
      <c r="B1080" s="104" t="s">
        <v>947</v>
      </c>
      <c r="C1080" s="104" t="s">
        <v>17407</v>
      </c>
      <c r="D1080" s="104" t="s">
        <v>17409</v>
      </c>
      <c r="E1080" s="2">
        <v>6428</v>
      </c>
      <c r="F1080" s="2">
        <v>6428</v>
      </c>
    </row>
    <row r="1081" spans="1:6" x14ac:dyDescent="0.25">
      <c r="A1081" s="104">
        <v>682073</v>
      </c>
      <c r="B1081" s="104" t="s">
        <v>947</v>
      </c>
      <c r="C1081" s="104" t="s">
        <v>15056</v>
      </c>
      <c r="D1081" s="104" t="s">
        <v>15058</v>
      </c>
      <c r="E1081" s="2">
        <v>3936</v>
      </c>
      <c r="F1081" s="2">
        <v>3936</v>
      </c>
    </row>
    <row r="1082" spans="1:6" x14ac:dyDescent="0.25">
      <c r="A1082" s="104">
        <v>683204</v>
      </c>
      <c r="B1082" s="104" t="s">
        <v>947</v>
      </c>
      <c r="C1082" s="104" t="s">
        <v>2414</v>
      </c>
      <c r="D1082" s="104" t="s">
        <v>2416</v>
      </c>
      <c r="E1082" s="2">
        <v>304582</v>
      </c>
      <c r="F1082" s="2">
        <v>304582</v>
      </c>
    </row>
    <row r="1083" spans="1:6" x14ac:dyDescent="0.25">
      <c r="A1083" s="104">
        <v>683211</v>
      </c>
      <c r="B1083" s="104" t="s">
        <v>947</v>
      </c>
      <c r="C1083" s="104" t="s">
        <v>12213</v>
      </c>
      <c r="D1083" s="104" t="s">
        <v>12215</v>
      </c>
      <c r="E1083" s="2">
        <v>8811</v>
      </c>
      <c r="F1083" s="2">
        <v>8811</v>
      </c>
    </row>
    <row r="1084" spans="1:6" x14ac:dyDescent="0.25">
      <c r="A1084" s="104">
        <v>683279</v>
      </c>
      <c r="B1084" s="104" t="s">
        <v>947</v>
      </c>
      <c r="C1084" s="104" t="s">
        <v>4826</v>
      </c>
      <c r="D1084" s="104" t="s">
        <v>4828</v>
      </c>
      <c r="E1084" s="2">
        <v>106250</v>
      </c>
      <c r="F1084" s="2">
        <v>106250</v>
      </c>
    </row>
    <row r="1085" spans="1:6" x14ac:dyDescent="0.25">
      <c r="A1085" s="104">
        <v>683284</v>
      </c>
      <c r="B1085" s="104" t="s">
        <v>947</v>
      </c>
      <c r="C1085" s="104" t="s">
        <v>1301</v>
      </c>
      <c r="D1085" s="104" t="s">
        <v>1303</v>
      </c>
      <c r="E1085" s="2">
        <v>784534</v>
      </c>
      <c r="F1085" s="2">
        <v>784534</v>
      </c>
    </row>
    <row r="1086" spans="1:6" x14ac:dyDescent="0.25">
      <c r="A1086" s="104">
        <v>684269</v>
      </c>
      <c r="B1086" s="104" t="s">
        <v>947</v>
      </c>
      <c r="C1086" s="104" t="s">
        <v>14069</v>
      </c>
      <c r="D1086" s="104" t="s">
        <v>14071</v>
      </c>
      <c r="E1086" s="2">
        <v>8019</v>
      </c>
      <c r="F1086" s="2">
        <v>8019</v>
      </c>
    </row>
    <row r="1087" spans="1:6" x14ac:dyDescent="0.25">
      <c r="A1087" s="104">
        <v>685046</v>
      </c>
      <c r="B1087" s="104" t="s">
        <v>947</v>
      </c>
      <c r="C1087" s="104" t="s">
        <v>22316</v>
      </c>
      <c r="D1087" s="104" t="s">
        <v>22317</v>
      </c>
      <c r="E1087" s="2">
        <v>10563</v>
      </c>
      <c r="F1087" s="2">
        <v>10563</v>
      </c>
    </row>
    <row r="1088" spans="1:6" x14ac:dyDescent="0.25">
      <c r="A1088" s="104">
        <v>685589</v>
      </c>
      <c r="B1088" s="104" t="s">
        <v>947</v>
      </c>
      <c r="C1088" s="104" t="s">
        <v>18992</v>
      </c>
      <c r="D1088" s="104" t="s">
        <v>22368</v>
      </c>
      <c r="E1088" s="2">
        <v>22935</v>
      </c>
      <c r="F1088" s="2">
        <v>22935</v>
      </c>
    </row>
    <row r="1089" spans="1:6" x14ac:dyDescent="0.25">
      <c r="A1089" s="104">
        <v>697157</v>
      </c>
      <c r="B1089" s="104" t="s">
        <v>947</v>
      </c>
      <c r="C1089" s="104" t="s">
        <v>10960</v>
      </c>
      <c r="D1089" s="104" t="s">
        <v>10962</v>
      </c>
      <c r="E1089" s="2">
        <v>3907</v>
      </c>
      <c r="F1089" s="2">
        <v>3907</v>
      </c>
    </row>
    <row r="1090" spans="1:6" x14ac:dyDescent="0.25">
      <c r="A1090" s="104">
        <v>697161</v>
      </c>
      <c r="B1090" s="104" t="s">
        <v>947</v>
      </c>
      <c r="C1090" s="104" t="s">
        <v>7336</v>
      </c>
      <c r="D1090" s="104" t="s">
        <v>7338</v>
      </c>
      <c r="E1090" s="2">
        <v>43468</v>
      </c>
      <c r="F1090" s="2">
        <v>43468</v>
      </c>
    </row>
    <row r="1091" spans="1:6" x14ac:dyDescent="0.25">
      <c r="A1091" s="104">
        <v>698831</v>
      </c>
      <c r="B1091" s="104" t="s">
        <v>947</v>
      </c>
      <c r="C1091" s="104" t="s">
        <v>11813</v>
      </c>
      <c r="D1091" s="104" t="s">
        <v>11815</v>
      </c>
      <c r="E1091" s="2">
        <v>17767</v>
      </c>
      <c r="F1091" s="2">
        <v>17767</v>
      </c>
    </row>
    <row r="1092" spans="1:6" x14ac:dyDescent="0.25">
      <c r="A1092" s="104">
        <v>699091</v>
      </c>
      <c r="B1092" s="104" t="s">
        <v>947</v>
      </c>
      <c r="C1092" s="104" t="s">
        <v>10846</v>
      </c>
      <c r="D1092" s="104" t="s">
        <v>10848</v>
      </c>
      <c r="E1092" s="2">
        <v>15760</v>
      </c>
      <c r="F1092" s="2">
        <v>15760</v>
      </c>
    </row>
    <row r="1093" spans="1:6" x14ac:dyDescent="0.25">
      <c r="A1093" s="104">
        <v>699359</v>
      </c>
      <c r="B1093" s="104" t="s">
        <v>947</v>
      </c>
      <c r="C1093" s="104" t="s">
        <v>16135</v>
      </c>
      <c r="D1093" s="104" t="s">
        <v>16137</v>
      </c>
      <c r="E1093" s="2">
        <v>2277</v>
      </c>
      <c r="F1093" s="2">
        <v>2277</v>
      </c>
    </row>
    <row r="1094" spans="1:6" x14ac:dyDescent="0.25">
      <c r="A1094" s="104">
        <v>708356</v>
      </c>
      <c r="B1094" s="104" t="s">
        <v>947</v>
      </c>
      <c r="C1094" s="104" t="s">
        <v>21636</v>
      </c>
      <c r="D1094" s="104" t="s">
        <v>21637</v>
      </c>
      <c r="E1094" s="2">
        <v>8299</v>
      </c>
      <c r="F1094" s="2">
        <v>8299</v>
      </c>
    </row>
    <row r="1095" spans="1:6" x14ac:dyDescent="0.25">
      <c r="A1095" s="104">
        <v>708678</v>
      </c>
      <c r="B1095" s="104" t="s">
        <v>947</v>
      </c>
      <c r="C1095" s="104" t="s">
        <v>3178</v>
      </c>
      <c r="D1095" s="104" t="s">
        <v>3180</v>
      </c>
      <c r="E1095" s="2">
        <v>124521</v>
      </c>
      <c r="F1095" s="2">
        <v>124521</v>
      </c>
    </row>
    <row r="1096" spans="1:6" x14ac:dyDescent="0.25">
      <c r="A1096" s="104">
        <v>709526</v>
      </c>
      <c r="B1096" s="104" t="s">
        <v>947</v>
      </c>
      <c r="C1096" s="104" t="s">
        <v>22682</v>
      </c>
      <c r="D1096" s="104" t="s">
        <v>22683</v>
      </c>
      <c r="E1096" s="2">
        <v>453</v>
      </c>
      <c r="F1096" s="2">
        <v>453</v>
      </c>
    </row>
    <row r="1097" spans="1:6" x14ac:dyDescent="0.25">
      <c r="A1097" s="104">
        <v>715871</v>
      </c>
      <c r="B1097" s="104" t="s">
        <v>947</v>
      </c>
      <c r="C1097" s="104" t="s">
        <v>21656</v>
      </c>
      <c r="D1097" s="104" t="s">
        <v>21657</v>
      </c>
      <c r="E1097" s="2">
        <v>10818</v>
      </c>
      <c r="F1097" s="2">
        <v>10818</v>
      </c>
    </row>
    <row r="1098" spans="1:6" x14ac:dyDescent="0.25">
      <c r="A1098" s="104">
        <v>717078</v>
      </c>
      <c r="B1098" s="104" t="s">
        <v>947</v>
      </c>
      <c r="C1098" s="104" t="s">
        <v>14048</v>
      </c>
      <c r="D1098" s="104" t="s">
        <v>14050</v>
      </c>
      <c r="E1098" s="2">
        <v>8375</v>
      </c>
      <c r="F1098" s="2">
        <v>8375</v>
      </c>
    </row>
    <row r="1099" spans="1:6" x14ac:dyDescent="0.25">
      <c r="A1099" s="104">
        <v>717453</v>
      </c>
      <c r="B1099" s="104" t="s">
        <v>947</v>
      </c>
      <c r="C1099" s="104" t="s">
        <v>11591</v>
      </c>
      <c r="D1099" s="104" t="s">
        <v>11593</v>
      </c>
      <c r="E1099" s="2">
        <v>11464</v>
      </c>
      <c r="F1099" s="2">
        <v>11464</v>
      </c>
    </row>
    <row r="1100" spans="1:6" x14ac:dyDescent="0.25">
      <c r="A1100" s="104">
        <v>719409</v>
      </c>
      <c r="B1100" s="104" t="s">
        <v>947</v>
      </c>
      <c r="C1100" s="104" t="s">
        <v>21654</v>
      </c>
      <c r="D1100" s="104" t="s">
        <v>21655</v>
      </c>
      <c r="E1100" s="2">
        <v>1887</v>
      </c>
      <c r="F1100" s="2">
        <v>1887</v>
      </c>
    </row>
    <row r="1101" spans="1:6" x14ac:dyDescent="0.25">
      <c r="A1101" s="104">
        <v>719570</v>
      </c>
      <c r="B1101" s="104" t="s">
        <v>947</v>
      </c>
      <c r="C1101" s="104" t="s">
        <v>21639</v>
      </c>
      <c r="D1101" s="104" t="s">
        <v>21640</v>
      </c>
      <c r="E1101" s="2">
        <v>12746</v>
      </c>
      <c r="F1101" s="2">
        <v>12746</v>
      </c>
    </row>
    <row r="1102" spans="1:6" x14ac:dyDescent="0.25">
      <c r="A1102" s="104">
        <v>720943</v>
      </c>
      <c r="B1102" s="104" t="s">
        <v>947</v>
      </c>
      <c r="C1102" s="104" t="s">
        <v>2156</v>
      </c>
      <c r="D1102" s="104" t="s">
        <v>21626</v>
      </c>
      <c r="E1102" s="2">
        <v>253129</v>
      </c>
      <c r="F1102" s="2">
        <v>253129</v>
      </c>
    </row>
    <row r="1103" spans="1:6" x14ac:dyDescent="0.25">
      <c r="A1103" s="104">
        <v>721718</v>
      </c>
      <c r="B1103" s="104" t="s">
        <v>947</v>
      </c>
      <c r="C1103" s="104" t="s">
        <v>9537</v>
      </c>
      <c r="D1103" s="104" t="s">
        <v>9539</v>
      </c>
      <c r="E1103" s="2">
        <v>47582</v>
      </c>
      <c r="F1103" s="2">
        <v>47582</v>
      </c>
    </row>
    <row r="1104" spans="1:6" x14ac:dyDescent="0.25">
      <c r="A1104" s="104">
        <v>722335</v>
      </c>
      <c r="B1104" s="104" t="s">
        <v>947</v>
      </c>
      <c r="C1104" s="104" t="s">
        <v>18285</v>
      </c>
      <c r="D1104" s="104" t="s">
        <v>18286</v>
      </c>
      <c r="E1104" s="2">
        <v>2708</v>
      </c>
      <c r="F1104" s="2">
        <v>2708</v>
      </c>
    </row>
    <row r="1105" spans="1:6" x14ac:dyDescent="0.25">
      <c r="A1105" s="104">
        <v>723411</v>
      </c>
      <c r="B1105" s="104" t="s">
        <v>947</v>
      </c>
      <c r="C1105" s="104" t="s">
        <v>3214</v>
      </c>
      <c r="D1105" s="104" t="s">
        <v>21658</v>
      </c>
      <c r="E1105" s="2">
        <v>311004</v>
      </c>
      <c r="F1105" s="2">
        <v>311004</v>
      </c>
    </row>
    <row r="1106" spans="1:6" x14ac:dyDescent="0.25">
      <c r="A1106" s="104">
        <v>725484</v>
      </c>
      <c r="B1106" s="104" t="s">
        <v>947</v>
      </c>
      <c r="C1106" s="104" t="s">
        <v>18073</v>
      </c>
      <c r="D1106" s="104" t="s">
        <v>18074</v>
      </c>
      <c r="E1106" s="2">
        <v>35447</v>
      </c>
      <c r="F1106" s="2">
        <v>35447</v>
      </c>
    </row>
    <row r="1107" spans="1:6" x14ac:dyDescent="0.25">
      <c r="A1107" s="104">
        <v>725496</v>
      </c>
      <c r="B1107" s="104" t="s">
        <v>947</v>
      </c>
      <c r="C1107" s="104" t="s">
        <v>7270</v>
      </c>
      <c r="D1107" s="104" t="s">
        <v>7272</v>
      </c>
      <c r="E1107" s="2">
        <v>39480</v>
      </c>
      <c r="F1107" s="2">
        <v>39480</v>
      </c>
    </row>
    <row r="1108" spans="1:6" x14ac:dyDescent="0.25">
      <c r="A1108" s="104">
        <v>726778</v>
      </c>
      <c r="B1108" s="104" t="s">
        <v>947</v>
      </c>
      <c r="C1108" s="104" t="s">
        <v>18197</v>
      </c>
      <c r="D1108" s="104" t="s">
        <v>18198</v>
      </c>
      <c r="E1108" s="2">
        <v>124260</v>
      </c>
      <c r="F1108" s="2">
        <v>124260</v>
      </c>
    </row>
    <row r="1109" spans="1:6" x14ac:dyDescent="0.25">
      <c r="A1109" s="104">
        <v>731391</v>
      </c>
      <c r="B1109" s="104" t="s">
        <v>947</v>
      </c>
      <c r="C1109" s="104" t="s">
        <v>10402</v>
      </c>
      <c r="D1109" s="104" t="s">
        <v>10404</v>
      </c>
      <c r="E1109" s="2">
        <v>23518</v>
      </c>
      <c r="F1109" s="2">
        <v>23518</v>
      </c>
    </row>
    <row r="1110" spans="1:6" x14ac:dyDescent="0.25">
      <c r="A1110" s="104">
        <v>749700</v>
      </c>
      <c r="B1110" s="104" t="s">
        <v>947</v>
      </c>
      <c r="C1110" s="104" t="s">
        <v>6914</v>
      </c>
      <c r="D1110" s="104" t="s">
        <v>6916</v>
      </c>
      <c r="E1110" s="2">
        <v>64825</v>
      </c>
      <c r="F1110" s="2">
        <v>64825</v>
      </c>
    </row>
    <row r="1111" spans="1:6" x14ac:dyDescent="0.25">
      <c r="A1111" s="104">
        <v>750394</v>
      </c>
      <c r="B1111" s="104" t="s">
        <v>947</v>
      </c>
      <c r="C1111" s="104" t="s">
        <v>13589</v>
      </c>
      <c r="D1111" s="104" t="s">
        <v>13591</v>
      </c>
      <c r="E1111" s="2">
        <v>9023</v>
      </c>
      <c r="F1111" s="2">
        <v>9023</v>
      </c>
    </row>
    <row r="1112" spans="1:6" x14ac:dyDescent="0.25">
      <c r="A1112" s="104">
        <v>753137</v>
      </c>
      <c r="B1112" s="104" t="s">
        <v>947</v>
      </c>
      <c r="C1112" s="104" t="s">
        <v>12766</v>
      </c>
      <c r="D1112" s="104" t="s">
        <v>12768</v>
      </c>
      <c r="E1112" s="2">
        <v>0</v>
      </c>
      <c r="F1112" s="2">
        <v>0</v>
      </c>
    </row>
    <row r="1113" spans="1:6" x14ac:dyDescent="0.25">
      <c r="A1113" s="104">
        <v>753139</v>
      </c>
      <c r="B1113" s="104" t="s">
        <v>947</v>
      </c>
      <c r="C1113" s="104" t="s">
        <v>10690</v>
      </c>
      <c r="D1113" s="104" t="s">
        <v>10692</v>
      </c>
      <c r="E1113" s="2">
        <v>72628</v>
      </c>
      <c r="F1113" s="2">
        <v>72628</v>
      </c>
    </row>
    <row r="1114" spans="1:6" x14ac:dyDescent="0.25">
      <c r="A1114" s="104">
        <v>755179</v>
      </c>
      <c r="B1114" s="104" t="s">
        <v>947</v>
      </c>
      <c r="C1114" s="104" t="s">
        <v>17249</v>
      </c>
      <c r="D1114" s="104" t="s">
        <v>17251</v>
      </c>
      <c r="E1114" s="2">
        <v>1876</v>
      </c>
      <c r="F1114" s="2">
        <v>1876</v>
      </c>
    </row>
    <row r="1115" spans="1:6" x14ac:dyDescent="0.25">
      <c r="A1115" s="104">
        <v>756252</v>
      </c>
      <c r="B1115" s="104" t="s">
        <v>947</v>
      </c>
      <c r="C1115" s="104" t="s">
        <v>12868</v>
      </c>
      <c r="D1115" s="104" t="s">
        <v>12870</v>
      </c>
      <c r="E1115" s="2">
        <v>10527</v>
      </c>
      <c r="F1115" s="2">
        <v>10527</v>
      </c>
    </row>
    <row r="1116" spans="1:6" x14ac:dyDescent="0.25">
      <c r="A1116" s="104">
        <v>759456</v>
      </c>
      <c r="B1116" s="104" t="s">
        <v>947</v>
      </c>
      <c r="C1116" s="104" t="s">
        <v>12657</v>
      </c>
      <c r="D1116" s="104" t="s">
        <v>12659</v>
      </c>
      <c r="E1116" s="2">
        <v>4037</v>
      </c>
      <c r="F1116" s="2">
        <v>4037</v>
      </c>
    </row>
    <row r="1117" spans="1:6" x14ac:dyDescent="0.25">
      <c r="A1117" s="104">
        <v>767562</v>
      </c>
      <c r="B1117" s="104" t="s">
        <v>947</v>
      </c>
      <c r="C1117" s="104" t="s">
        <v>13169</v>
      </c>
      <c r="D1117" s="104" t="s">
        <v>13171</v>
      </c>
      <c r="E1117" s="2">
        <v>2596</v>
      </c>
      <c r="F1117" s="2">
        <v>2596</v>
      </c>
    </row>
    <row r="1118" spans="1:6" x14ac:dyDescent="0.25">
      <c r="A1118" s="104">
        <v>768645</v>
      </c>
      <c r="B1118" s="104" t="s">
        <v>947</v>
      </c>
      <c r="C1118" s="104" t="s">
        <v>17134</v>
      </c>
      <c r="D1118" s="104" t="s">
        <v>17136</v>
      </c>
      <c r="E1118" s="2">
        <v>3106</v>
      </c>
      <c r="F1118" s="2">
        <v>3106</v>
      </c>
    </row>
    <row r="1119" spans="1:6" x14ac:dyDescent="0.25">
      <c r="A1119" s="104">
        <v>781138</v>
      </c>
      <c r="B1119" s="104" t="s">
        <v>947</v>
      </c>
      <c r="C1119" s="104" t="s">
        <v>18734</v>
      </c>
      <c r="D1119" s="104" t="s">
        <v>18735</v>
      </c>
      <c r="E1119" s="2">
        <v>9424</v>
      </c>
      <c r="F1119" s="2">
        <v>9424</v>
      </c>
    </row>
    <row r="1120" spans="1:6" x14ac:dyDescent="0.25">
      <c r="A1120" s="104">
        <v>783618</v>
      </c>
      <c r="B1120" s="104" t="s">
        <v>947</v>
      </c>
      <c r="C1120" s="104" t="s">
        <v>13090</v>
      </c>
      <c r="D1120" s="104" t="s">
        <v>13091</v>
      </c>
      <c r="E1120" s="2">
        <v>9990</v>
      </c>
      <c r="F1120" s="2">
        <v>9990</v>
      </c>
    </row>
    <row r="1121" spans="1:6" x14ac:dyDescent="0.25">
      <c r="A1121" s="104">
        <v>786013</v>
      </c>
      <c r="B1121" s="104" t="s">
        <v>947</v>
      </c>
      <c r="C1121" s="104" t="s">
        <v>2897</v>
      </c>
      <c r="D1121" s="104" t="s">
        <v>2899</v>
      </c>
      <c r="E1121" s="2">
        <v>113071</v>
      </c>
      <c r="F1121" s="2">
        <v>113071</v>
      </c>
    </row>
    <row r="1122" spans="1:6" x14ac:dyDescent="0.25">
      <c r="A1122" s="104">
        <v>790594</v>
      </c>
      <c r="B1122" s="104" t="s">
        <v>947</v>
      </c>
      <c r="C1122" s="104" t="s">
        <v>21668</v>
      </c>
      <c r="D1122" s="104" t="s">
        <v>21669</v>
      </c>
      <c r="E1122" s="2">
        <v>34276</v>
      </c>
      <c r="F1122" s="2">
        <v>34276</v>
      </c>
    </row>
    <row r="1123" spans="1:6" x14ac:dyDescent="0.25">
      <c r="A1123" s="104">
        <v>791462</v>
      </c>
      <c r="B1123" s="104" t="s">
        <v>947</v>
      </c>
      <c r="C1123" s="104" t="s">
        <v>21660</v>
      </c>
      <c r="D1123" s="104" t="s">
        <v>21661</v>
      </c>
      <c r="E1123" s="2">
        <v>499</v>
      </c>
      <c r="F1123" s="2">
        <v>499</v>
      </c>
    </row>
    <row r="1124" spans="1:6" x14ac:dyDescent="0.25">
      <c r="A1124" s="104">
        <v>816162</v>
      </c>
      <c r="B1124" s="104" t="s">
        <v>947</v>
      </c>
      <c r="C1124" s="104" t="s">
        <v>5504</v>
      </c>
      <c r="D1124" s="104" t="s">
        <v>5506</v>
      </c>
      <c r="E1124" s="2">
        <v>164893</v>
      </c>
      <c r="F1124" s="2">
        <v>164893</v>
      </c>
    </row>
    <row r="1125" spans="1:6" x14ac:dyDescent="0.25">
      <c r="A1125" s="104">
        <v>818491</v>
      </c>
      <c r="B1125" s="104" t="s">
        <v>947</v>
      </c>
      <c r="C1125" s="104" t="s">
        <v>6729</v>
      </c>
      <c r="D1125" s="104" t="s">
        <v>6731</v>
      </c>
      <c r="E1125" s="2">
        <v>78268</v>
      </c>
      <c r="F1125" s="2">
        <v>78268</v>
      </c>
    </row>
    <row r="1126" spans="1:6" x14ac:dyDescent="0.25">
      <c r="A1126" s="104">
        <v>829294</v>
      </c>
      <c r="B1126" s="104" t="s">
        <v>947</v>
      </c>
      <c r="C1126" s="104" t="s">
        <v>8806</v>
      </c>
      <c r="D1126" s="104" t="s">
        <v>8808</v>
      </c>
      <c r="E1126" s="2">
        <v>0</v>
      </c>
      <c r="F1126" s="2">
        <v>0</v>
      </c>
    </row>
    <row r="1127" spans="1:6" x14ac:dyDescent="0.25">
      <c r="A1127" s="104">
        <v>838357</v>
      </c>
      <c r="B1127" s="104" t="s">
        <v>947</v>
      </c>
      <c r="C1127" s="104" t="s">
        <v>21629</v>
      </c>
      <c r="D1127" s="104" t="s">
        <v>21630</v>
      </c>
      <c r="E1127" s="2">
        <v>184192</v>
      </c>
      <c r="F1127" s="2">
        <v>184192</v>
      </c>
    </row>
    <row r="1128" spans="1:6" x14ac:dyDescent="0.25">
      <c r="A1128" s="104">
        <v>838412</v>
      </c>
      <c r="B1128" s="104" t="s">
        <v>947</v>
      </c>
      <c r="C1128" s="104" t="s">
        <v>10246</v>
      </c>
      <c r="D1128" s="104" t="s">
        <v>22686</v>
      </c>
      <c r="E1128" s="2">
        <v>5843</v>
      </c>
      <c r="F1128" s="2">
        <v>5843</v>
      </c>
    </row>
    <row r="1129" spans="1:6" x14ac:dyDescent="0.25">
      <c r="A1129" s="104">
        <v>844395</v>
      </c>
      <c r="B1129" s="104" t="s">
        <v>947</v>
      </c>
      <c r="C1129" s="104" t="s">
        <v>21631</v>
      </c>
      <c r="D1129" s="104" t="s">
        <v>21632</v>
      </c>
      <c r="E1129" s="2">
        <v>123</v>
      </c>
      <c r="F1129" s="2">
        <v>123</v>
      </c>
    </row>
    <row r="1130" spans="1:6" x14ac:dyDescent="0.25">
      <c r="A1130" s="104">
        <v>847179</v>
      </c>
      <c r="B1130" s="104" t="s">
        <v>947</v>
      </c>
      <c r="C1130" s="104" t="s">
        <v>21627</v>
      </c>
      <c r="D1130" s="104" t="s">
        <v>21628</v>
      </c>
      <c r="E1130" s="2">
        <v>3698</v>
      </c>
      <c r="F1130" s="2">
        <v>3698</v>
      </c>
    </row>
    <row r="1131" spans="1:6" x14ac:dyDescent="0.25">
      <c r="A1131" s="104">
        <v>856243</v>
      </c>
      <c r="B1131" s="104" t="s">
        <v>947</v>
      </c>
      <c r="C1131" s="104" t="s">
        <v>22400</v>
      </c>
      <c r="D1131" s="104" t="s">
        <v>22401</v>
      </c>
      <c r="E1131" s="2">
        <v>8761</v>
      </c>
      <c r="F1131" s="2">
        <v>8761</v>
      </c>
    </row>
    <row r="1132" spans="1:6" x14ac:dyDescent="0.25">
      <c r="A1132" s="104">
        <v>857901</v>
      </c>
      <c r="B1132" s="104" t="s">
        <v>947</v>
      </c>
      <c r="C1132" s="104" t="s">
        <v>22836</v>
      </c>
      <c r="D1132" s="104" t="s">
        <v>22837</v>
      </c>
      <c r="E1132" s="2">
        <v>0</v>
      </c>
      <c r="F1132" s="2">
        <v>0</v>
      </c>
    </row>
    <row r="1133" spans="1:6" x14ac:dyDescent="0.25">
      <c r="A1133" s="104">
        <v>865038</v>
      </c>
      <c r="B1133" s="104" t="s">
        <v>947</v>
      </c>
      <c r="C1133" s="104" t="s">
        <v>22792</v>
      </c>
      <c r="D1133" s="104" t="s">
        <v>22793</v>
      </c>
      <c r="E1133" s="2">
        <v>1562</v>
      </c>
      <c r="F1133" s="2">
        <v>1562</v>
      </c>
    </row>
    <row r="1134" spans="1:6" x14ac:dyDescent="0.25">
      <c r="A1134" s="104">
        <v>869019</v>
      </c>
      <c r="B1134" s="104" t="s">
        <v>947</v>
      </c>
      <c r="C1134" s="104" t="s">
        <v>22426</v>
      </c>
      <c r="D1134" s="104" t="s">
        <v>22427</v>
      </c>
      <c r="E1134" s="2">
        <v>27357</v>
      </c>
      <c r="F1134" s="2">
        <v>27357</v>
      </c>
    </row>
    <row r="1135" spans="1:6" x14ac:dyDescent="0.25">
      <c r="A1135" s="104">
        <v>872466</v>
      </c>
      <c r="B1135" s="104" t="s">
        <v>947</v>
      </c>
      <c r="C1135" s="104" t="s">
        <v>22465</v>
      </c>
      <c r="D1135" s="104" t="s">
        <v>22466</v>
      </c>
      <c r="E1135" s="2">
        <v>116260</v>
      </c>
      <c r="F1135" s="2">
        <v>116260</v>
      </c>
    </row>
    <row r="1136" spans="1:6" x14ac:dyDescent="0.25">
      <c r="A1136" s="104">
        <v>884220</v>
      </c>
      <c r="B1136" s="104" t="s">
        <v>947</v>
      </c>
      <c r="C1136" s="104" t="s">
        <v>22298</v>
      </c>
      <c r="D1136" s="104" t="s">
        <v>22299</v>
      </c>
      <c r="E1136" s="2">
        <v>380</v>
      </c>
      <c r="F1136" s="2">
        <v>380</v>
      </c>
    </row>
    <row r="1137" spans="1:6" x14ac:dyDescent="0.25">
      <c r="A1137" s="104">
        <v>890138</v>
      </c>
      <c r="B1137" s="104" t="s">
        <v>947</v>
      </c>
      <c r="C1137" s="104" t="s">
        <v>22871</v>
      </c>
      <c r="D1137" s="104" t="s">
        <v>22872</v>
      </c>
      <c r="E1137" s="2">
        <v>10032</v>
      </c>
      <c r="F1137" s="2">
        <v>10032</v>
      </c>
    </row>
    <row r="1138" spans="1:6" x14ac:dyDescent="0.25">
      <c r="A1138" s="104">
        <v>891864</v>
      </c>
      <c r="B1138" s="104" t="s">
        <v>947</v>
      </c>
      <c r="C1138" s="104" t="s">
        <v>22409</v>
      </c>
      <c r="D1138" s="104" t="s">
        <v>22410</v>
      </c>
      <c r="E1138" s="2">
        <v>0</v>
      </c>
      <c r="F1138" s="2">
        <v>0</v>
      </c>
    </row>
    <row r="1139" spans="1:6" x14ac:dyDescent="0.25">
      <c r="A1139" s="104">
        <v>892128</v>
      </c>
      <c r="B1139" s="104" t="s">
        <v>947</v>
      </c>
      <c r="C1139" s="104" t="s">
        <v>22355</v>
      </c>
      <c r="D1139" s="104" t="s">
        <v>22356</v>
      </c>
      <c r="E1139" s="2">
        <v>61</v>
      </c>
      <c r="F1139" s="2">
        <v>61</v>
      </c>
    </row>
    <row r="1140" spans="1:6" x14ac:dyDescent="0.25">
      <c r="A1140" s="104">
        <v>895294</v>
      </c>
      <c r="B1140" s="104" t="s">
        <v>947</v>
      </c>
      <c r="C1140" s="104" t="s">
        <v>22678</v>
      </c>
      <c r="D1140" s="104" t="s">
        <v>22679</v>
      </c>
      <c r="E1140" s="2">
        <v>7422</v>
      </c>
      <c r="F1140" s="2">
        <v>7422</v>
      </c>
    </row>
    <row r="1141" spans="1:6" x14ac:dyDescent="0.25">
      <c r="A1141" s="104">
        <v>608792</v>
      </c>
      <c r="B1141" s="104" t="s">
        <v>947</v>
      </c>
      <c r="C1141" s="104" t="s">
        <v>22920</v>
      </c>
      <c r="D1141" s="104" t="s">
        <v>22921</v>
      </c>
      <c r="E1141" s="2">
        <v>9744</v>
      </c>
      <c r="F1141" s="2">
        <v>9744</v>
      </c>
    </row>
    <row r="1142" spans="1:6" x14ac:dyDescent="0.25">
      <c r="A1142" s="104">
        <v>21512</v>
      </c>
      <c r="B1142" s="104" t="s">
        <v>947</v>
      </c>
      <c r="C1142" s="104" t="s">
        <v>12321</v>
      </c>
      <c r="D1142" s="104" t="s">
        <v>12323</v>
      </c>
      <c r="E1142" s="2">
        <v>13349</v>
      </c>
      <c r="F1142" s="2">
        <v>13349</v>
      </c>
    </row>
    <row r="1143" spans="1:6" x14ac:dyDescent="0.25">
      <c r="A1143" s="104">
        <v>21513</v>
      </c>
      <c r="B1143" s="104" t="s">
        <v>947</v>
      </c>
      <c r="C1143" s="104" t="s">
        <v>7240</v>
      </c>
      <c r="D1143" s="104" t="s">
        <v>7242</v>
      </c>
      <c r="E1143" s="2">
        <v>57441</v>
      </c>
      <c r="F1143" s="2">
        <v>57441</v>
      </c>
    </row>
    <row r="1144" spans="1:6" x14ac:dyDescent="0.25">
      <c r="A1144" s="104">
        <v>21516</v>
      </c>
      <c r="B1144" s="104" t="s">
        <v>947</v>
      </c>
      <c r="C1144" s="104" t="s">
        <v>8731</v>
      </c>
      <c r="D1144" s="104" t="s">
        <v>8733</v>
      </c>
      <c r="E1144" s="2">
        <v>34727</v>
      </c>
      <c r="F1144" s="2">
        <v>34727</v>
      </c>
    </row>
    <row r="1145" spans="1:6" x14ac:dyDescent="0.25">
      <c r="A1145" s="104">
        <v>21519</v>
      </c>
      <c r="B1145" s="104" t="s">
        <v>947</v>
      </c>
      <c r="C1145" s="104" t="s">
        <v>7639</v>
      </c>
      <c r="D1145" s="104" t="s">
        <v>7641</v>
      </c>
      <c r="E1145" s="2">
        <v>55295</v>
      </c>
      <c r="F1145" s="2">
        <v>55295</v>
      </c>
    </row>
    <row r="1146" spans="1:6" x14ac:dyDescent="0.25">
      <c r="A1146" s="104">
        <v>21520</v>
      </c>
      <c r="B1146" s="104" t="s">
        <v>947</v>
      </c>
      <c r="C1146" s="104" t="s">
        <v>14156</v>
      </c>
      <c r="D1146" s="104" t="s">
        <v>13846</v>
      </c>
      <c r="E1146" s="2">
        <v>11541</v>
      </c>
      <c r="F1146" s="2">
        <v>11541</v>
      </c>
    </row>
    <row r="1147" spans="1:6" x14ac:dyDescent="0.25">
      <c r="A1147" s="104">
        <v>21528</v>
      </c>
      <c r="B1147" s="104" t="s">
        <v>947</v>
      </c>
      <c r="C1147" s="104" t="s">
        <v>7861</v>
      </c>
      <c r="D1147" s="104" t="s">
        <v>7863</v>
      </c>
      <c r="E1147" s="2">
        <v>43675</v>
      </c>
      <c r="F1147" s="2">
        <v>43675</v>
      </c>
    </row>
    <row r="1148" spans="1:6" x14ac:dyDescent="0.25">
      <c r="A1148" s="104">
        <v>21531</v>
      </c>
      <c r="B1148" s="104" t="s">
        <v>947</v>
      </c>
      <c r="C1148" s="104" t="s">
        <v>4306</v>
      </c>
      <c r="D1148" s="104" t="s">
        <v>4308</v>
      </c>
      <c r="E1148" s="2">
        <v>119068</v>
      </c>
      <c r="F1148" s="2">
        <v>119068</v>
      </c>
    </row>
    <row r="1149" spans="1:6" x14ac:dyDescent="0.25">
      <c r="A1149" s="104">
        <v>21532</v>
      </c>
      <c r="B1149" s="104" t="s">
        <v>947</v>
      </c>
      <c r="C1149" s="104" t="s">
        <v>18599</v>
      </c>
      <c r="D1149" s="104" t="s">
        <v>18600</v>
      </c>
      <c r="E1149" s="2">
        <v>8148</v>
      </c>
      <c r="F1149" s="2">
        <v>8148</v>
      </c>
    </row>
    <row r="1150" spans="1:6" x14ac:dyDescent="0.25">
      <c r="A1150" s="104">
        <v>21534</v>
      </c>
      <c r="B1150" s="104" t="s">
        <v>947</v>
      </c>
      <c r="C1150" s="104" t="s">
        <v>11478</v>
      </c>
      <c r="D1150" s="104" t="s">
        <v>11480</v>
      </c>
      <c r="E1150" s="2">
        <v>8975</v>
      </c>
      <c r="F1150" s="2">
        <v>8975</v>
      </c>
    </row>
    <row r="1151" spans="1:6" x14ac:dyDescent="0.25">
      <c r="A1151" s="104">
        <v>21535</v>
      </c>
      <c r="B1151" s="104" t="s">
        <v>947</v>
      </c>
      <c r="C1151" s="104" t="s">
        <v>11235</v>
      </c>
      <c r="D1151" s="104" t="s">
        <v>11237</v>
      </c>
      <c r="E1151" s="2">
        <v>23569</v>
      </c>
      <c r="F1151" s="2">
        <v>23569</v>
      </c>
    </row>
    <row r="1152" spans="1:6" x14ac:dyDescent="0.25">
      <c r="A1152" s="104">
        <v>21536</v>
      </c>
      <c r="B1152" s="104" t="s">
        <v>947</v>
      </c>
      <c r="C1152" s="104" t="s">
        <v>7429</v>
      </c>
      <c r="D1152" s="104" t="s">
        <v>21696</v>
      </c>
      <c r="E1152" s="2">
        <v>38063</v>
      </c>
      <c r="F1152" s="2">
        <v>38063</v>
      </c>
    </row>
    <row r="1153" spans="1:6" x14ac:dyDescent="0.25">
      <c r="A1153" s="104">
        <v>21537</v>
      </c>
      <c r="B1153" s="104" t="s">
        <v>947</v>
      </c>
      <c r="C1153" s="104" t="s">
        <v>8191</v>
      </c>
      <c r="D1153" s="104" t="s">
        <v>8193</v>
      </c>
      <c r="E1153" s="2">
        <v>18532</v>
      </c>
      <c r="F1153" s="2">
        <v>18532</v>
      </c>
    </row>
    <row r="1154" spans="1:6" x14ac:dyDescent="0.25">
      <c r="A1154" s="104">
        <v>21543</v>
      </c>
      <c r="B1154" s="104" t="s">
        <v>947</v>
      </c>
      <c r="C1154" s="104" t="s">
        <v>12624</v>
      </c>
      <c r="D1154" s="104" t="s">
        <v>12626</v>
      </c>
      <c r="E1154" s="2">
        <v>16400</v>
      </c>
      <c r="F1154" s="2">
        <v>16400</v>
      </c>
    </row>
    <row r="1155" spans="1:6" x14ac:dyDescent="0.25">
      <c r="A1155" s="104">
        <v>21548</v>
      </c>
      <c r="B1155" s="104" t="s">
        <v>947</v>
      </c>
      <c r="C1155" s="104" t="s">
        <v>19001</v>
      </c>
      <c r="D1155" s="104" t="s">
        <v>19002</v>
      </c>
      <c r="E1155" s="2">
        <v>92519</v>
      </c>
      <c r="F1155" s="2">
        <v>92519</v>
      </c>
    </row>
    <row r="1156" spans="1:6" x14ac:dyDescent="0.25">
      <c r="A1156" s="104">
        <v>21552</v>
      </c>
      <c r="B1156" s="104" t="s">
        <v>947</v>
      </c>
      <c r="C1156" s="104" t="s">
        <v>9114</v>
      </c>
      <c r="D1156" s="104" t="s">
        <v>9116</v>
      </c>
      <c r="E1156" s="2">
        <v>20669</v>
      </c>
      <c r="F1156" s="2">
        <v>20669</v>
      </c>
    </row>
    <row r="1157" spans="1:6" x14ac:dyDescent="0.25">
      <c r="A1157" s="104">
        <v>21554</v>
      </c>
      <c r="B1157" s="104" t="s">
        <v>947</v>
      </c>
      <c r="C1157" s="104" t="s">
        <v>4201</v>
      </c>
      <c r="D1157" s="104" t="s">
        <v>4203</v>
      </c>
      <c r="E1157" s="2">
        <v>123222</v>
      </c>
      <c r="F1157" s="2">
        <v>123222</v>
      </c>
    </row>
    <row r="1158" spans="1:6" x14ac:dyDescent="0.25">
      <c r="A1158" s="104">
        <v>21556</v>
      </c>
      <c r="B1158" s="104" t="s">
        <v>947</v>
      </c>
      <c r="C1158" s="104" t="s">
        <v>2054</v>
      </c>
      <c r="D1158" s="104" t="s">
        <v>2056</v>
      </c>
      <c r="E1158" s="2">
        <v>268711</v>
      </c>
      <c r="F1158" s="2">
        <v>268711</v>
      </c>
    </row>
    <row r="1159" spans="1:6" x14ac:dyDescent="0.25">
      <c r="A1159" s="104">
        <v>21557</v>
      </c>
      <c r="B1159" s="104" t="s">
        <v>947</v>
      </c>
      <c r="C1159" s="104" t="s">
        <v>1059</v>
      </c>
      <c r="D1159" s="104" t="s">
        <v>1061</v>
      </c>
      <c r="E1159" s="2">
        <v>110663</v>
      </c>
      <c r="F1159" s="2">
        <v>110663</v>
      </c>
    </row>
    <row r="1160" spans="1:6" x14ac:dyDescent="0.25">
      <c r="A1160" s="104">
        <v>21560</v>
      </c>
      <c r="B1160" s="104" t="s">
        <v>947</v>
      </c>
      <c r="C1160" s="104" t="s">
        <v>9717</v>
      </c>
      <c r="D1160" s="104" t="s">
        <v>9719</v>
      </c>
      <c r="E1160" s="2">
        <v>29559</v>
      </c>
      <c r="F1160" s="2">
        <v>29559</v>
      </c>
    </row>
    <row r="1161" spans="1:6" x14ac:dyDescent="0.25">
      <c r="A1161" s="104">
        <v>21561</v>
      </c>
      <c r="B1161" s="104" t="s">
        <v>947</v>
      </c>
      <c r="C1161" s="104" t="s">
        <v>4597</v>
      </c>
      <c r="D1161" s="104" t="s">
        <v>4599</v>
      </c>
      <c r="E1161" s="2">
        <v>135151</v>
      </c>
      <c r="F1161" s="2">
        <v>135151</v>
      </c>
    </row>
    <row r="1162" spans="1:6" x14ac:dyDescent="0.25">
      <c r="A1162" s="104">
        <v>21562</v>
      </c>
      <c r="B1162" s="104" t="s">
        <v>947</v>
      </c>
      <c r="C1162" s="104" t="s">
        <v>6547</v>
      </c>
      <c r="D1162" s="104" t="s">
        <v>6549</v>
      </c>
      <c r="E1162" s="2">
        <v>43052</v>
      </c>
      <c r="F1162" s="2">
        <v>43052</v>
      </c>
    </row>
    <row r="1163" spans="1:6" x14ac:dyDescent="0.25">
      <c r="A1163" s="104">
        <v>21563</v>
      </c>
      <c r="B1163" s="104" t="s">
        <v>947</v>
      </c>
      <c r="C1163" s="104" t="s">
        <v>14138</v>
      </c>
      <c r="D1163" s="104" t="s">
        <v>14140</v>
      </c>
      <c r="E1163" s="2">
        <v>23958</v>
      </c>
      <c r="F1163" s="2">
        <v>23958</v>
      </c>
    </row>
    <row r="1164" spans="1:6" x14ac:dyDescent="0.25">
      <c r="A1164" s="104">
        <v>21565</v>
      </c>
      <c r="B1164" s="104" t="s">
        <v>947</v>
      </c>
      <c r="C1164" s="104" t="s">
        <v>11931</v>
      </c>
      <c r="D1164" s="104" t="s">
        <v>11933</v>
      </c>
      <c r="E1164" s="2">
        <v>13716</v>
      </c>
      <c r="F1164" s="2">
        <v>13716</v>
      </c>
    </row>
    <row r="1165" spans="1:6" x14ac:dyDescent="0.25">
      <c r="A1165" s="104">
        <v>163951</v>
      </c>
      <c r="B1165" s="104" t="s">
        <v>947</v>
      </c>
      <c r="C1165" s="104" t="s">
        <v>12483</v>
      </c>
      <c r="D1165" s="104" t="s">
        <v>12485</v>
      </c>
      <c r="E1165" s="2">
        <v>10238</v>
      </c>
      <c r="F1165" s="2">
        <v>10238</v>
      </c>
    </row>
    <row r="1166" spans="1:6" x14ac:dyDescent="0.25">
      <c r="A1166" s="104">
        <v>451646</v>
      </c>
      <c r="B1166" s="104" t="s">
        <v>947</v>
      </c>
      <c r="C1166" s="104" t="s">
        <v>8419</v>
      </c>
      <c r="D1166" s="104" t="s">
        <v>8421</v>
      </c>
      <c r="E1166" s="2">
        <v>30738</v>
      </c>
      <c r="F1166" s="2">
        <v>30738</v>
      </c>
    </row>
    <row r="1167" spans="1:6" x14ac:dyDescent="0.25">
      <c r="A1167" s="104">
        <v>460418</v>
      </c>
      <c r="B1167" s="104" t="s">
        <v>947</v>
      </c>
      <c r="C1167" s="104" t="s">
        <v>16389</v>
      </c>
      <c r="D1167" s="104" t="s">
        <v>22476</v>
      </c>
      <c r="E1167" s="2">
        <v>3581</v>
      </c>
      <c r="F1167" s="2">
        <v>3581</v>
      </c>
    </row>
    <row r="1168" spans="1:6" x14ac:dyDescent="0.25">
      <c r="A1168" s="104">
        <v>680550</v>
      </c>
      <c r="B1168" s="104" t="s">
        <v>947</v>
      </c>
      <c r="C1168" s="104" t="s">
        <v>3573</v>
      </c>
      <c r="D1168" s="104" t="s">
        <v>3575</v>
      </c>
      <c r="E1168" s="2">
        <v>134005</v>
      </c>
      <c r="F1168" s="2">
        <v>134005</v>
      </c>
    </row>
    <row r="1169" spans="1:6" x14ac:dyDescent="0.25">
      <c r="A1169" s="104">
        <v>699640</v>
      </c>
      <c r="B1169" s="104" t="s">
        <v>947</v>
      </c>
      <c r="C1169" s="104" t="s">
        <v>1925</v>
      </c>
      <c r="D1169" s="104" t="s">
        <v>1927</v>
      </c>
      <c r="E1169" s="2">
        <v>281492</v>
      </c>
      <c r="F1169" s="2">
        <v>281492</v>
      </c>
    </row>
    <row r="1170" spans="1:6" x14ac:dyDescent="0.25">
      <c r="A1170" s="104">
        <v>734758</v>
      </c>
      <c r="B1170" s="104" t="s">
        <v>947</v>
      </c>
      <c r="C1170" s="104" t="s">
        <v>12763</v>
      </c>
      <c r="D1170" s="104" t="s">
        <v>21697</v>
      </c>
      <c r="E1170" s="2">
        <v>18190</v>
      </c>
      <c r="F1170" s="2">
        <v>18190</v>
      </c>
    </row>
    <row r="1171" spans="1:6" x14ac:dyDescent="0.25">
      <c r="A1171" s="104">
        <v>21572</v>
      </c>
      <c r="B1171" s="104" t="s">
        <v>947</v>
      </c>
      <c r="C1171" s="104" t="s">
        <v>10501</v>
      </c>
      <c r="D1171" s="104" t="s">
        <v>10503</v>
      </c>
      <c r="E1171" s="2">
        <v>12079</v>
      </c>
      <c r="F1171" s="2">
        <v>12079</v>
      </c>
    </row>
    <row r="1172" spans="1:6" x14ac:dyDescent="0.25">
      <c r="A1172" s="104">
        <v>21575</v>
      </c>
      <c r="B1172" s="104" t="s">
        <v>947</v>
      </c>
      <c r="C1172" s="104" t="s">
        <v>12772</v>
      </c>
      <c r="D1172" s="104" t="s">
        <v>12774</v>
      </c>
      <c r="E1172" s="2">
        <v>4670</v>
      </c>
      <c r="F1172" s="2">
        <v>4670</v>
      </c>
    </row>
    <row r="1173" spans="1:6" x14ac:dyDescent="0.25">
      <c r="A1173" s="104">
        <v>21576</v>
      </c>
      <c r="B1173" s="104" t="s">
        <v>947</v>
      </c>
      <c r="C1173" s="104" t="s">
        <v>1253</v>
      </c>
      <c r="D1173" s="104" t="s">
        <v>21693</v>
      </c>
      <c r="E1173" s="2">
        <v>741265</v>
      </c>
      <c r="F1173" s="2">
        <v>741265</v>
      </c>
    </row>
    <row r="1174" spans="1:6" x14ac:dyDescent="0.25">
      <c r="A1174" s="104">
        <v>21577</v>
      </c>
      <c r="B1174" s="104" t="s">
        <v>947</v>
      </c>
      <c r="C1174" s="104" t="s">
        <v>14777</v>
      </c>
      <c r="D1174" s="104" t="s">
        <v>14779</v>
      </c>
      <c r="E1174" s="2">
        <v>5143</v>
      </c>
      <c r="F1174" s="2">
        <v>5143</v>
      </c>
    </row>
    <row r="1175" spans="1:6" x14ac:dyDescent="0.25">
      <c r="A1175" s="104">
        <v>21579</v>
      </c>
      <c r="B1175" s="104" t="s">
        <v>947</v>
      </c>
      <c r="C1175" s="104" t="s">
        <v>13906</v>
      </c>
      <c r="D1175" s="104" t="s">
        <v>13908</v>
      </c>
      <c r="E1175" s="2">
        <v>3987</v>
      </c>
      <c r="F1175" s="2">
        <v>3987</v>
      </c>
    </row>
    <row r="1176" spans="1:6" x14ac:dyDescent="0.25">
      <c r="A1176" s="104">
        <v>21581</v>
      </c>
      <c r="B1176" s="104" t="s">
        <v>947</v>
      </c>
      <c r="C1176" s="104" t="s">
        <v>7067</v>
      </c>
      <c r="D1176" s="104" t="s">
        <v>7069</v>
      </c>
      <c r="E1176" s="2">
        <v>29951</v>
      </c>
      <c r="F1176" s="2">
        <v>29951</v>
      </c>
    </row>
    <row r="1177" spans="1:6" x14ac:dyDescent="0.25">
      <c r="A1177" s="104">
        <v>21583</v>
      </c>
      <c r="B1177" s="104" t="s">
        <v>947</v>
      </c>
      <c r="C1177" s="104" t="s">
        <v>10765</v>
      </c>
      <c r="D1177" s="104" t="s">
        <v>10767</v>
      </c>
      <c r="E1177" s="2">
        <v>24027</v>
      </c>
      <c r="F1177" s="2">
        <v>24027</v>
      </c>
    </row>
    <row r="1178" spans="1:6" x14ac:dyDescent="0.25">
      <c r="A1178" s="104">
        <v>21584</v>
      </c>
      <c r="B1178" s="104" t="s">
        <v>947</v>
      </c>
      <c r="C1178" s="104" t="s">
        <v>3817</v>
      </c>
      <c r="D1178" s="104" t="s">
        <v>3819</v>
      </c>
      <c r="E1178" s="2">
        <v>53260</v>
      </c>
      <c r="F1178" s="2">
        <v>53260</v>
      </c>
    </row>
    <row r="1179" spans="1:6" x14ac:dyDescent="0.25">
      <c r="A1179" s="104">
        <v>21585</v>
      </c>
      <c r="B1179" s="104" t="s">
        <v>947</v>
      </c>
      <c r="C1179" s="104" t="s">
        <v>9630</v>
      </c>
      <c r="D1179" s="104" t="s">
        <v>9632</v>
      </c>
      <c r="E1179" s="2">
        <v>37279</v>
      </c>
      <c r="F1179" s="2">
        <v>37279</v>
      </c>
    </row>
    <row r="1180" spans="1:6" x14ac:dyDescent="0.25">
      <c r="A1180" s="104">
        <v>21586</v>
      </c>
      <c r="B1180" s="104" t="s">
        <v>947</v>
      </c>
      <c r="C1180" s="104" t="s">
        <v>1191</v>
      </c>
      <c r="D1180" s="104" t="s">
        <v>1193</v>
      </c>
      <c r="E1180" s="2">
        <v>679300</v>
      </c>
      <c r="F1180" s="2">
        <v>679300</v>
      </c>
    </row>
    <row r="1181" spans="1:6" x14ac:dyDescent="0.25">
      <c r="A1181" s="104">
        <v>21587</v>
      </c>
      <c r="B1181" s="104" t="s">
        <v>947</v>
      </c>
      <c r="C1181" s="104" t="s">
        <v>8110</v>
      </c>
      <c r="D1181" s="104" t="s">
        <v>8112</v>
      </c>
      <c r="E1181" s="2">
        <v>15663</v>
      </c>
      <c r="F1181" s="2">
        <v>15663</v>
      </c>
    </row>
    <row r="1182" spans="1:6" x14ac:dyDescent="0.25">
      <c r="A1182" s="104">
        <v>21588</v>
      </c>
      <c r="B1182" s="104" t="s">
        <v>947</v>
      </c>
      <c r="C1182" s="104" t="s">
        <v>6654</v>
      </c>
      <c r="D1182" s="104" t="s">
        <v>22496</v>
      </c>
      <c r="E1182" s="2">
        <v>62644</v>
      </c>
      <c r="F1182" s="2">
        <v>62644</v>
      </c>
    </row>
    <row r="1183" spans="1:6" x14ac:dyDescent="0.25">
      <c r="A1183" s="104">
        <v>21589</v>
      </c>
      <c r="B1183" s="104" t="s">
        <v>947</v>
      </c>
      <c r="C1183" s="104" t="s">
        <v>14964</v>
      </c>
      <c r="D1183" s="104" t="s">
        <v>21701</v>
      </c>
      <c r="E1183" s="2">
        <v>5782</v>
      </c>
      <c r="F1183" s="2">
        <v>5782</v>
      </c>
    </row>
    <row r="1184" spans="1:6" x14ac:dyDescent="0.25">
      <c r="A1184" s="104">
        <v>21590</v>
      </c>
      <c r="B1184" s="104" t="s">
        <v>947</v>
      </c>
      <c r="C1184" s="104" t="s">
        <v>4579</v>
      </c>
      <c r="D1184" s="104" t="s">
        <v>21702</v>
      </c>
      <c r="E1184" s="2">
        <v>142505</v>
      </c>
      <c r="F1184" s="2">
        <v>142505</v>
      </c>
    </row>
    <row r="1185" spans="1:6" x14ac:dyDescent="0.25">
      <c r="A1185" s="104">
        <v>21591</v>
      </c>
      <c r="B1185" s="104" t="s">
        <v>947</v>
      </c>
      <c r="C1185" s="104" t="s">
        <v>15747</v>
      </c>
      <c r="D1185" s="104" t="s">
        <v>15749</v>
      </c>
      <c r="E1185" s="2">
        <v>3056</v>
      </c>
      <c r="F1185" s="2">
        <v>3056</v>
      </c>
    </row>
    <row r="1186" spans="1:6" x14ac:dyDescent="0.25">
      <c r="A1186" s="104">
        <v>21592</v>
      </c>
      <c r="B1186" s="104" t="s">
        <v>947</v>
      </c>
      <c r="C1186" s="104" t="s">
        <v>16056</v>
      </c>
      <c r="D1186" s="104" t="s">
        <v>16057</v>
      </c>
      <c r="E1186" s="2">
        <v>2666</v>
      </c>
      <c r="F1186" s="2">
        <v>2666</v>
      </c>
    </row>
    <row r="1187" spans="1:6" x14ac:dyDescent="0.25">
      <c r="A1187" s="104">
        <v>21595</v>
      </c>
      <c r="B1187" s="104" t="s">
        <v>947</v>
      </c>
      <c r="C1187" s="104" t="s">
        <v>8098</v>
      </c>
      <c r="D1187" s="104" t="s">
        <v>21694</v>
      </c>
      <c r="E1187" s="2">
        <v>38694</v>
      </c>
      <c r="F1187" s="2">
        <v>38694</v>
      </c>
    </row>
    <row r="1188" spans="1:6" x14ac:dyDescent="0.25">
      <c r="A1188" s="104">
        <v>21598</v>
      </c>
      <c r="B1188" s="104" t="s">
        <v>947</v>
      </c>
      <c r="C1188" s="104" t="s">
        <v>13715</v>
      </c>
      <c r="D1188" s="104" t="s">
        <v>13717</v>
      </c>
      <c r="E1188" s="2">
        <v>12036</v>
      </c>
      <c r="F1188" s="2">
        <v>12036</v>
      </c>
    </row>
    <row r="1189" spans="1:6" x14ac:dyDescent="0.25">
      <c r="A1189" s="104">
        <v>21601</v>
      </c>
      <c r="B1189" s="104" t="s">
        <v>947</v>
      </c>
      <c r="C1189" s="104" t="s">
        <v>8542</v>
      </c>
      <c r="D1189" s="104" t="s">
        <v>8544</v>
      </c>
      <c r="E1189" s="2">
        <v>32553</v>
      </c>
      <c r="F1189" s="2">
        <v>32553</v>
      </c>
    </row>
    <row r="1190" spans="1:6" x14ac:dyDescent="0.25">
      <c r="A1190" s="104">
        <v>21603</v>
      </c>
      <c r="B1190" s="104" t="s">
        <v>947</v>
      </c>
      <c r="C1190" s="104" t="s">
        <v>8227</v>
      </c>
      <c r="D1190" s="104" t="s">
        <v>8229</v>
      </c>
      <c r="E1190" s="2">
        <v>46125</v>
      </c>
      <c r="F1190" s="2">
        <v>46125</v>
      </c>
    </row>
    <row r="1191" spans="1:6" x14ac:dyDescent="0.25">
      <c r="A1191" s="104">
        <v>21605</v>
      </c>
      <c r="B1191" s="104" t="s">
        <v>947</v>
      </c>
      <c r="C1191" s="104" t="s">
        <v>13364</v>
      </c>
      <c r="D1191" s="104" t="s">
        <v>13366</v>
      </c>
      <c r="E1191" s="2">
        <v>12216</v>
      </c>
      <c r="F1191" s="2">
        <v>12216</v>
      </c>
    </row>
    <row r="1192" spans="1:6" x14ac:dyDescent="0.25">
      <c r="A1192" s="104">
        <v>21606</v>
      </c>
      <c r="B1192" s="104" t="s">
        <v>947</v>
      </c>
      <c r="C1192" s="104" t="s">
        <v>2678</v>
      </c>
      <c r="D1192" s="104" t="s">
        <v>2680</v>
      </c>
      <c r="E1192" s="2">
        <v>268906</v>
      </c>
      <c r="F1192" s="2">
        <v>268906</v>
      </c>
    </row>
    <row r="1193" spans="1:6" x14ac:dyDescent="0.25">
      <c r="A1193" s="104">
        <v>21607</v>
      </c>
      <c r="B1193" s="104" t="s">
        <v>947</v>
      </c>
      <c r="C1193" s="104" t="s">
        <v>4895</v>
      </c>
      <c r="D1193" s="104" t="s">
        <v>4897</v>
      </c>
      <c r="E1193" s="2">
        <v>84508</v>
      </c>
      <c r="F1193" s="2">
        <v>84508</v>
      </c>
    </row>
    <row r="1194" spans="1:6" x14ac:dyDescent="0.25">
      <c r="A1194" s="104">
        <v>21608</v>
      </c>
      <c r="B1194" s="104" t="s">
        <v>947</v>
      </c>
      <c r="C1194" s="104" t="s">
        <v>4700</v>
      </c>
      <c r="D1194" s="104" t="s">
        <v>4702</v>
      </c>
      <c r="E1194" s="2">
        <v>119257</v>
      </c>
      <c r="F1194" s="2">
        <v>119257</v>
      </c>
    </row>
    <row r="1195" spans="1:6" x14ac:dyDescent="0.25">
      <c r="A1195" s="104">
        <v>21609</v>
      </c>
      <c r="B1195" s="104" t="s">
        <v>947</v>
      </c>
      <c r="C1195" s="104" t="s">
        <v>6863</v>
      </c>
      <c r="D1195" s="104" t="s">
        <v>6865</v>
      </c>
      <c r="E1195" s="2">
        <v>61078</v>
      </c>
      <c r="F1195" s="2">
        <v>61078</v>
      </c>
    </row>
    <row r="1196" spans="1:6" x14ac:dyDescent="0.25">
      <c r="A1196" s="104">
        <v>21611</v>
      </c>
      <c r="B1196" s="104" t="s">
        <v>947</v>
      </c>
      <c r="C1196" s="104" t="s">
        <v>8656</v>
      </c>
      <c r="D1196" s="104" t="s">
        <v>8658</v>
      </c>
      <c r="E1196" s="2">
        <v>22070</v>
      </c>
      <c r="F1196" s="2">
        <v>22070</v>
      </c>
    </row>
    <row r="1197" spans="1:6" x14ac:dyDescent="0.25">
      <c r="A1197" s="104">
        <v>21612</v>
      </c>
      <c r="B1197" s="104" t="s">
        <v>947</v>
      </c>
      <c r="C1197" s="104" t="s">
        <v>2333</v>
      </c>
      <c r="D1197" s="104" t="s">
        <v>2335</v>
      </c>
      <c r="E1197" s="2">
        <v>130204</v>
      </c>
      <c r="F1197" s="2">
        <v>130204</v>
      </c>
    </row>
    <row r="1198" spans="1:6" x14ac:dyDescent="0.25">
      <c r="A1198" s="104">
        <v>21614</v>
      </c>
      <c r="B1198" s="104" t="s">
        <v>947</v>
      </c>
      <c r="C1198" s="104" t="s">
        <v>6618</v>
      </c>
      <c r="D1198" s="104" t="s">
        <v>6620</v>
      </c>
      <c r="E1198" s="2">
        <v>31210</v>
      </c>
      <c r="F1198" s="2">
        <v>31210</v>
      </c>
    </row>
    <row r="1199" spans="1:6" x14ac:dyDescent="0.25">
      <c r="A1199" s="104">
        <v>21628</v>
      </c>
      <c r="B1199" s="104" t="s">
        <v>947</v>
      </c>
      <c r="C1199" s="104" t="s">
        <v>5252</v>
      </c>
      <c r="D1199" s="104" t="s">
        <v>5254</v>
      </c>
      <c r="E1199" s="2">
        <v>44403</v>
      </c>
      <c r="F1199" s="2">
        <v>44403</v>
      </c>
    </row>
    <row r="1200" spans="1:6" x14ac:dyDescent="0.25">
      <c r="A1200" s="104">
        <v>21629</v>
      </c>
      <c r="B1200" s="104" t="s">
        <v>947</v>
      </c>
      <c r="C1200" s="104" t="s">
        <v>1328</v>
      </c>
      <c r="D1200" s="104" t="s">
        <v>1330</v>
      </c>
      <c r="E1200" s="2">
        <v>146076</v>
      </c>
      <c r="F1200" s="2">
        <v>146076</v>
      </c>
    </row>
    <row r="1201" spans="1:6" x14ac:dyDescent="0.25">
      <c r="A1201" s="104">
        <v>21633</v>
      </c>
      <c r="B1201" s="104" t="s">
        <v>947</v>
      </c>
      <c r="C1201" s="104" t="s">
        <v>8203</v>
      </c>
      <c r="D1201" s="104" t="s">
        <v>8205</v>
      </c>
      <c r="E1201" s="2">
        <v>38254</v>
      </c>
      <c r="F1201" s="2">
        <v>38254</v>
      </c>
    </row>
    <row r="1202" spans="1:6" x14ac:dyDescent="0.25">
      <c r="A1202" s="104">
        <v>21634</v>
      </c>
      <c r="B1202" s="104" t="s">
        <v>947</v>
      </c>
      <c r="C1202" s="104" t="s">
        <v>14629</v>
      </c>
      <c r="D1202" s="104" t="s">
        <v>14631</v>
      </c>
      <c r="E1202" s="2">
        <v>37275</v>
      </c>
      <c r="F1202" s="2">
        <v>37275</v>
      </c>
    </row>
    <row r="1203" spans="1:6" x14ac:dyDescent="0.25">
      <c r="A1203" s="104">
        <v>221883</v>
      </c>
      <c r="B1203" s="104" t="s">
        <v>947</v>
      </c>
      <c r="C1203" s="104" t="s">
        <v>1478</v>
      </c>
      <c r="D1203" s="104" t="s">
        <v>1480</v>
      </c>
      <c r="E1203" s="2">
        <v>619504</v>
      </c>
      <c r="F1203" s="2">
        <v>619504</v>
      </c>
    </row>
    <row r="1204" spans="1:6" x14ac:dyDescent="0.25">
      <c r="A1204" s="104">
        <v>222143</v>
      </c>
      <c r="B1204" s="104" t="s">
        <v>947</v>
      </c>
      <c r="C1204" s="104" t="s">
        <v>1394</v>
      </c>
      <c r="D1204" s="104" t="s">
        <v>1396</v>
      </c>
      <c r="E1204" s="2">
        <v>675644</v>
      </c>
      <c r="F1204" s="2">
        <v>675644</v>
      </c>
    </row>
    <row r="1205" spans="1:6" x14ac:dyDescent="0.25">
      <c r="A1205" s="104">
        <v>443921</v>
      </c>
      <c r="B1205" s="104" t="s">
        <v>947</v>
      </c>
      <c r="C1205" s="104" t="s">
        <v>1652</v>
      </c>
      <c r="D1205" s="104" t="s">
        <v>1654</v>
      </c>
      <c r="E1205" s="2">
        <v>435238</v>
      </c>
      <c r="F1205" s="2">
        <v>435238</v>
      </c>
    </row>
    <row r="1206" spans="1:6" x14ac:dyDescent="0.25">
      <c r="A1206" s="104">
        <v>555990</v>
      </c>
      <c r="B1206" s="104" t="s">
        <v>947</v>
      </c>
      <c r="C1206" s="104" t="s">
        <v>9579</v>
      </c>
      <c r="D1206" s="104" t="s">
        <v>9581</v>
      </c>
      <c r="E1206" s="2">
        <v>22208</v>
      </c>
      <c r="F1206" s="2">
        <v>22208</v>
      </c>
    </row>
    <row r="1207" spans="1:6" x14ac:dyDescent="0.25">
      <c r="A1207" s="104">
        <v>590259</v>
      </c>
      <c r="B1207" s="104" t="s">
        <v>947</v>
      </c>
      <c r="C1207" s="104" t="s">
        <v>8842</v>
      </c>
      <c r="D1207" s="104" t="s">
        <v>8844</v>
      </c>
      <c r="E1207" s="2">
        <v>126082</v>
      </c>
      <c r="F1207" s="2">
        <v>126082</v>
      </c>
    </row>
    <row r="1208" spans="1:6" x14ac:dyDescent="0.25">
      <c r="A1208" s="104">
        <v>592780</v>
      </c>
      <c r="B1208" s="104" t="s">
        <v>947</v>
      </c>
      <c r="C1208" s="104" t="s">
        <v>9558</v>
      </c>
      <c r="D1208" s="104" t="s">
        <v>9560</v>
      </c>
      <c r="E1208" s="2">
        <v>22826</v>
      </c>
      <c r="F1208" s="2">
        <v>22826</v>
      </c>
    </row>
    <row r="1209" spans="1:6" x14ac:dyDescent="0.25">
      <c r="A1209" s="104">
        <v>608009</v>
      </c>
      <c r="B1209" s="104" t="s">
        <v>947</v>
      </c>
      <c r="C1209" s="104" t="s">
        <v>5255</v>
      </c>
      <c r="D1209" s="104" t="s">
        <v>5257</v>
      </c>
      <c r="E1209" s="2">
        <v>83340</v>
      </c>
      <c r="F1209" s="2">
        <v>83340</v>
      </c>
    </row>
    <row r="1210" spans="1:6" x14ac:dyDescent="0.25">
      <c r="A1210" s="104">
        <v>743887</v>
      </c>
      <c r="B1210" s="104" t="s">
        <v>947</v>
      </c>
      <c r="C1210" s="104" t="s">
        <v>3315</v>
      </c>
      <c r="D1210" s="104" t="s">
        <v>3317</v>
      </c>
      <c r="E1210" s="2">
        <v>236410</v>
      </c>
      <c r="F1210" s="2">
        <v>236410</v>
      </c>
    </row>
    <row r="1211" spans="1:6" x14ac:dyDescent="0.25">
      <c r="A1211" s="104">
        <v>747958</v>
      </c>
      <c r="B1211" s="104" t="s">
        <v>947</v>
      </c>
      <c r="C1211" s="104" t="s">
        <v>10390</v>
      </c>
      <c r="D1211" s="104" t="s">
        <v>10392</v>
      </c>
      <c r="E1211" s="2">
        <v>31362</v>
      </c>
      <c r="F1211" s="2">
        <v>31362</v>
      </c>
    </row>
    <row r="1212" spans="1:6" x14ac:dyDescent="0.25">
      <c r="A1212" s="104">
        <v>749401</v>
      </c>
      <c r="B1212" s="104" t="s">
        <v>947</v>
      </c>
      <c r="C1212" s="104" t="s">
        <v>13075</v>
      </c>
      <c r="D1212" s="104" t="s">
        <v>13077</v>
      </c>
      <c r="E1212" s="2">
        <v>8258</v>
      </c>
      <c r="F1212" s="2">
        <v>8258</v>
      </c>
    </row>
    <row r="1213" spans="1:6" x14ac:dyDescent="0.25">
      <c r="A1213" s="104">
        <v>866741</v>
      </c>
      <c r="B1213" s="104" t="s">
        <v>947</v>
      </c>
      <c r="C1213" s="104" t="s">
        <v>22437</v>
      </c>
      <c r="D1213" s="104" t="s">
        <v>22438</v>
      </c>
      <c r="E1213" s="2">
        <v>19351</v>
      </c>
      <c r="F1213" s="2">
        <v>19351</v>
      </c>
    </row>
    <row r="1214" spans="1:6" x14ac:dyDescent="0.25">
      <c r="A1214" s="104">
        <v>21638</v>
      </c>
      <c r="B1214" s="104" t="s">
        <v>947</v>
      </c>
      <c r="C1214" s="104" t="s">
        <v>9510</v>
      </c>
      <c r="D1214" s="104" t="s">
        <v>9512</v>
      </c>
      <c r="E1214" s="2">
        <v>22854</v>
      </c>
      <c r="F1214" s="2">
        <v>22854</v>
      </c>
    </row>
    <row r="1215" spans="1:6" x14ac:dyDescent="0.25">
      <c r="A1215" s="104">
        <v>21640</v>
      </c>
      <c r="B1215" s="104" t="s">
        <v>947</v>
      </c>
      <c r="C1215" s="104" t="s">
        <v>4258</v>
      </c>
      <c r="D1215" s="104" t="s">
        <v>4260</v>
      </c>
      <c r="E1215" s="2">
        <v>46428</v>
      </c>
      <c r="F1215" s="2">
        <v>46428</v>
      </c>
    </row>
    <row r="1216" spans="1:6" x14ac:dyDescent="0.25">
      <c r="A1216" s="104">
        <v>21641</v>
      </c>
      <c r="B1216" s="104" t="s">
        <v>947</v>
      </c>
      <c r="C1216" s="104" t="s">
        <v>10282</v>
      </c>
      <c r="D1216" s="104" t="s">
        <v>10284</v>
      </c>
      <c r="E1216" s="2">
        <v>22679</v>
      </c>
      <c r="F1216" s="2">
        <v>22679</v>
      </c>
    </row>
    <row r="1217" spans="1:6" x14ac:dyDescent="0.25">
      <c r="A1217" s="104">
        <v>21643</v>
      </c>
      <c r="B1217" s="104" t="s">
        <v>947</v>
      </c>
      <c r="C1217" s="104" t="s">
        <v>9156</v>
      </c>
      <c r="D1217" s="104" t="s">
        <v>9158</v>
      </c>
      <c r="E1217" s="2">
        <v>47187</v>
      </c>
      <c r="F1217" s="2">
        <v>47187</v>
      </c>
    </row>
    <row r="1218" spans="1:6" x14ac:dyDescent="0.25">
      <c r="A1218" s="104">
        <v>21644</v>
      </c>
      <c r="B1218" s="104" t="s">
        <v>947</v>
      </c>
      <c r="C1218" s="104" t="s">
        <v>5849</v>
      </c>
      <c r="D1218" s="104" t="s">
        <v>5851</v>
      </c>
      <c r="E1218" s="2">
        <v>125987</v>
      </c>
      <c r="F1218" s="2">
        <v>125987</v>
      </c>
    </row>
    <row r="1219" spans="1:6" x14ac:dyDescent="0.25">
      <c r="A1219" s="104">
        <v>21649</v>
      </c>
      <c r="B1219" s="104" t="s">
        <v>947</v>
      </c>
      <c r="C1219" s="104" t="s">
        <v>12135</v>
      </c>
      <c r="D1219" s="104" t="s">
        <v>12137</v>
      </c>
      <c r="E1219" s="2">
        <v>5697</v>
      </c>
      <c r="F1219" s="2">
        <v>5697</v>
      </c>
    </row>
    <row r="1220" spans="1:6" x14ac:dyDescent="0.25">
      <c r="A1220" s="104">
        <v>21650</v>
      </c>
      <c r="B1220" s="104" t="s">
        <v>947</v>
      </c>
      <c r="C1220" s="104" t="s">
        <v>15350</v>
      </c>
      <c r="D1220" s="104" t="s">
        <v>21698</v>
      </c>
      <c r="E1220" s="2">
        <v>4802</v>
      </c>
      <c r="F1220" s="2">
        <v>4802</v>
      </c>
    </row>
    <row r="1221" spans="1:6" x14ac:dyDescent="0.25">
      <c r="A1221" s="104">
        <v>21651</v>
      </c>
      <c r="B1221" s="104" t="s">
        <v>947</v>
      </c>
      <c r="C1221" s="104" t="s">
        <v>9513</v>
      </c>
      <c r="D1221" s="104" t="s">
        <v>9515</v>
      </c>
      <c r="E1221" s="2">
        <v>8719</v>
      </c>
      <c r="F1221" s="2">
        <v>8719</v>
      </c>
    </row>
    <row r="1222" spans="1:6" x14ac:dyDescent="0.25">
      <c r="A1222" s="104">
        <v>21652</v>
      </c>
      <c r="B1222" s="104" t="s">
        <v>947</v>
      </c>
      <c r="C1222" s="104" t="s">
        <v>12576</v>
      </c>
      <c r="D1222" s="104" t="s">
        <v>12578</v>
      </c>
      <c r="E1222" s="2">
        <v>9311</v>
      </c>
      <c r="F1222" s="2">
        <v>9311</v>
      </c>
    </row>
    <row r="1223" spans="1:6" x14ac:dyDescent="0.25">
      <c r="A1223" s="104">
        <v>21653</v>
      </c>
      <c r="B1223" s="104" t="s">
        <v>947</v>
      </c>
      <c r="C1223" s="104" t="s">
        <v>2369</v>
      </c>
      <c r="D1223" s="104" t="s">
        <v>2371</v>
      </c>
      <c r="E1223" s="2">
        <v>288048</v>
      </c>
      <c r="F1223" s="2">
        <v>288048</v>
      </c>
    </row>
    <row r="1224" spans="1:6" x14ac:dyDescent="0.25">
      <c r="A1224" s="104">
        <v>21655</v>
      </c>
      <c r="B1224" s="104" t="s">
        <v>947</v>
      </c>
      <c r="C1224" s="104" t="s">
        <v>19070</v>
      </c>
      <c r="D1224" s="104" t="s">
        <v>19071</v>
      </c>
      <c r="E1224" s="2">
        <v>212985</v>
      </c>
      <c r="F1224" s="2">
        <v>212985</v>
      </c>
    </row>
    <row r="1225" spans="1:6" x14ac:dyDescent="0.25">
      <c r="A1225" s="104">
        <v>21656</v>
      </c>
      <c r="B1225" s="104" t="s">
        <v>947</v>
      </c>
      <c r="C1225" s="104" t="s">
        <v>5270</v>
      </c>
      <c r="D1225" s="104" t="s">
        <v>5272</v>
      </c>
      <c r="E1225" s="2">
        <v>51906</v>
      </c>
      <c r="F1225" s="2">
        <v>51906</v>
      </c>
    </row>
    <row r="1226" spans="1:6" x14ac:dyDescent="0.25">
      <c r="A1226" s="104">
        <v>21657</v>
      </c>
      <c r="B1226" s="104" t="s">
        <v>947</v>
      </c>
      <c r="C1226" s="104" t="s">
        <v>8026</v>
      </c>
      <c r="D1226" s="104" t="s">
        <v>8028</v>
      </c>
      <c r="E1226" s="2">
        <v>43322</v>
      </c>
      <c r="F1226" s="2">
        <v>43322</v>
      </c>
    </row>
    <row r="1227" spans="1:6" x14ac:dyDescent="0.25">
      <c r="A1227" s="104">
        <v>21658</v>
      </c>
      <c r="B1227" s="104" t="s">
        <v>947</v>
      </c>
      <c r="C1227" s="104" t="s">
        <v>10267</v>
      </c>
      <c r="D1227" s="104" t="s">
        <v>21707</v>
      </c>
      <c r="E1227" s="2">
        <v>24396</v>
      </c>
      <c r="F1227" s="2">
        <v>24396</v>
      </c>
    </row>
    <row r="1228" spans="1:6" x14ac:dyDescent="0.25">
      <c r="A1228" s="104">
        <v>21659</v>
      </c>
      <c r="B1228" s="104" t="s">
        <v>947</v>
      </c>
      <c r="C1228" s="104" t="s">
        <v>4862</v>
      </c>
      <c r="D1228" s="104" t="s">
        <v>4864</v>
      </c>
      <c r="E1228" s="2">
        <v>97331</v>
      </c>
      <c r="F1228" s="2">
        <v>97331</v>
      </c>
    </row>
    <row r="1229" spans="1:6" x14ac:dyDescent="0.25">
      <c r="A1229" s="104">
        <v>21660</v>
      </c>
      <c r="B1229" s="104" t="s">
        <v>947</v>
      </c>
      <c r="C1229" s="104" t="s">
        <v>8686</v>
      </c>
      <c r="D1229" s="104" t="s">
        <v>8688</v>
      </c>
      <c r="E1229" s="2">
        <v>28961</v>
      </c>
      <c r="F1229" s="2">
        <v>28961</v>
      </c>
    </row>
    <row r="1230" spans="1:6" x14ac:dyDescent="0.25">
      <c r="A1230" s="104">
        <v>21668</v>
      </c>
      <c r="B1230" s="104" t="s">
        <v>947</v>
      </c>
      <c r="C1230" s="104" t="s">
        <v>21686</v>
      </c>
      <c r="D1230" s="104" t="s">
        <v>21687</v>
      </c>
      <c r="E1230" s="2">
        <v>6408</v>
      </c>
      <c r="F1230" s="2">
        <v>6408</v>
      </c>
    </row>
    <row r="1231" spans="1:6" x14ac:dyDescent="0.25">
      <c r="A1231" s="104">
        <v>21672</v>
      </c>
      <c r="B1231" s="104" t="s">
        <v>947</v>
      </c>
      <c r="C1231" s="104" t="s">
        <v>16215</v>
      </c>
      <c r="D1231" s="104" t="s">
        <v>16217</v>
      </c>
      <c r="E1231" s="2">
        <v>2244</v>
      </c>
      <c r="F1231" s="2">
        <v>2244</v>
      </c>
    </row>
    <row r="1232" spans="1:6" x14ac:dyDescent="0.25">
      <c r="A1232" s="104">
        <v>21673</v>
      </c>
      <c r="B1232" s="104" t="s">
        <v>947</v>
      </c>
      <c r="C1232" s="104" t="s">
        <v>12961</v>
      </c>
      <c r="D1232" s="104" t="s">
        <v>12963</v>
      </c>
      <c r="E1232" s="2">
        <v>9985</v>
      </c>
      <c r="F1232" s="2">
        <v>9985</v>
      </c>
    </row>
    <row r="1233" spans="1:6" x14ac:dyDescent="0.25">
      <c r="A1233" s="104">
        <v>21674</v>
      </c>
      <c r="B1233" s="104" t="s">
        <v>947</v>
      </c>
      <c r="C1233" s="104" t="s">
        <v>9318</v>
      </c>
      <c r="D1233" s="104" t="s">
        <v>9320</v>
      </c>
      <c r="E1233" s="2">
        <v>29655</v>
      </c>
      <c r="F1233" s="2">
        <v>29655</v>
      </c>
    </row>
    <row r="1234" spans="1:6" x14ac:dyDescent="0.25">
      <c r="A1234" s="104">
        <v>21678</v>
      </c>
      <c r="B1234" s="104" t="s">
        <v>947</v>
      </c>
      <c r="C1234" s="104" t="s">
        <v>2585</v>
      </c>
      <c r="D1234" s="104" t="s">
        <v>2587</v>
      </c>
      <c r="E1234" s="2">
        <v>232652</v>
      </c>
      <c r="F1234" s="2">
        <v>232652</v>
      </c>
    </row>
    <row r="1235" spans="1:6" x14ac:dyDescent="0.25">
      <c r="A1235" s="104">
        <v>21685</v>
      </c>
      <c r="B1235" s="104" t="s">
        <v>947</v>
      </c>
      <c r="C1235" s="104" t="s">
        <v>12432</v>
      </c>
      <c r="D1235" s="104" t="s">
        <v>12434</v>
      </c>
      <c r="E1235" s="2">
        <v>6651</v>
      </c>
      <c r="F1235" s="2">
        <v>6651</v>
      </c>
    </row>
    <row r="1236" spans="1:6" x14ac:dyDescent="0.25">
      <c r="A1236" s="104">
        <v>21686</v>
      </c>
      <c r="B1236" s="104" t="s">
        <v>947</v>
      </c>
      <c r="C1236" s="104" t="s">
        <v>5201</v>
      </c>
      <c r="D1236" s="104" t="s">
        <v>5203</v>
      </c>
      <c r="E1236" s="2">
        <v>117895</v>
      </c>
      <c r="F1236" s="2">
        <v>117895</v>
      </c>
    </row>
    <row r="1237" spans="1:6" x14ac:dyDescent="0.25">
      <c r="A1237" s="104">
        <v>21692</v>
      </c>
      <c r="B1237" s="104" t="s">
        <v>947</v>
      </c>
      <c r="C1237" s="104" t="s">
        <v>3399</v>
      </c>
      <c r="D1237" s="104" t="s">
        <v>3401</v>
      </c>
      <c r="E1237" s="2">
        <v>201992</v>
      </c>
      <c r="F1237" s="2">
        <v>201992</v>
      </c>
    </row>
    <row r="1238" spans="1:6" x14ac:dyDescent="0.25">
      <c r="A1238" s="104">
        <v>21693</v>
      </c>
      <c r="B1238" s="104" t="s">
        <v>947</v>
      </c>
      <c r="C1238" s="104" t="s">
        <v>10525</v>
      </c>
      <c r="D1238" s="104" t="s">
        <v>10527</v>
      </c>
      <c r="E1238" s="2">
        <v>13643</v>
      </c>
      <c r="F1238" s="2">
        <v>13643</v>
      </c>
    </row>
    <row r="1239" spans="1:6" x14ac:dyDescent="0.25">
      <c r="A1239" s="104">
        <v>21695</v>
      </c>
      <c r="B1239" s="104" t="s">
        <v>947</v>
      </c>
      <c r="C1239" s="104" t="s">
        <v>6190</v>
      </c>
      <c r="D1239" s="104" t="s">
        <v>6192</v>
      </c>
      <c r="E1239" s="2">
        <v>81592</v>
      </c>
      <c r="F1239" s="2">
        <v>81592</v>
      </c>
    </row>
    <row r="1240" spans="1:6" x14ac:dyDescent="0.25">
      <c r="A1240" s="104">
        <v>451704</v>
      </c>
      <c r="B1240" s="104" t="s">
        <v>947</v>
      </c>
      <c r="C1240" s="104" t="s">
        <v>10219</v>
      </c>
      <c r="D1240" s="104" t="s">
        <v>10221</v>
      </c>
      <c r="E1240" s="2">
        <v>31377</v>
      </c>
      <c r="F1240" s="2">
        <v>31377</v>
      </c>
    </row>
    <row r="1241" spans="1:6" x14ac:dyDescent="0.25">
      <c r="A1241" s="104">
        <v>462177</v>
      </c>
      <c r="B1241" s="104" t="s">
        <v>947</v>
      </c>
      <c r="C1241" s="104" t="s">
        <v>1562</v>
      </c>
      <c r="D1241" s="104" t="s">
        <v>1564</v>
      </c>
      <c r="E1241" s="2">
        <v>319302</v>
      </c>
      <c r="F1241" s="2">
        <v>319302</v>
      </c>
    </row>
    <row r="1242" spans="1:6" x14ac:dyDescent="0.25">
      <c r="A1242" s="104">
        <v>462179</v>
      </c>
      <c r="B1242" s="104" t="s">
        <v>947</v>
      </c>
      <c r="C1242" s="104" t="s">
        <v>7145</v>
      </c>
      <c r="D1242" s="104" t="s">
        <v>7147</v>
      </c>
      <c r="E1242" s="2">
        <v>43183</v>
      </c>
      <c r="F1242" s="2">
        <v>43183</v>
      </c>
    </row>
    <row r="1243" spans="1:6" x14ac:dyDescent="0.25">
      <c r="A1243" s="104">
        <v>472350</v>
      </c>
      <c r="B1243" s="104" t="s">
        <v>947</v>
      </c>
      <c r="C1243" s="104" t="s">
        <v>16984</v>
      </c>
      <c r="D1243" s="104" t="s">
        <v>16986</v>
      </c>
      <c r="E1243" s="2">
        <v>878</v>
      </c>
      <c r="F1243" s="2">
        <v>878</v>
      </c>
    </row>
    <row r="1244" spans="1:6" x14ac:dyDescent="0.25">
      <c r="A1244" s="104">
        <v>528081</v>
      </c>
      <c r="B1244" s="104" t="s">
        <v>947</v>
      </c>
      <c r="C1244" s="104" t="s">
        <v>6938</v>
      </c>
      <c r="D1244" s="104" t="s">
        <v>6940</v>
      </c>
      <c r="E1244" s="2">
        <v>40063</v>
      </c>
      <c r="F1244" s="2">
        <v>40063</v>
      </c>
    </row>
    <row r="1245" spans="1:6" x14ac:dyDescent="0.25">
      <c r="A1245" s="104">
        <v>619612</v>
      </c>
      <c r="B1245" s="104" t="s">
        <v>947</v>
      </c>
      <c r="C1245" s="104" t="s">
        <v>7855</v>
      </c>
      <c r="D1245" s="104" t="s">
        <v>7857</v>
      </c>
      <c r="E1245" s="2">
        <v>38363</v>
      </c>
      <c r="F1245" s="2">
        <v>38363</v>
      </c>
    </row>
    <row r="1246" spans="1:6" x14ac:dyDescent="0.25">
      <c r="A1246" s="104">
        <v>683789</v>
      </c>
      <c r="B1246" s="104" t="s">
        <v>947</v>
      </c>
      <c r="C1246" s="104" t="s">
        <v>4546</v>
      </c>
      <c r="D1246" s="104" t="s">
        <v>4548</v>
      </c>
      <c r="E1246" s="2">
        <v>162357</v>
      </c>
      <c r="F1246" s="2">
        <v>162357</v>
      </c>
    </row>
    <row r="1247" spans="1:6" x14ac:dyDescent="0.25">
      <c r="A1247" s="104">
        <v>752050</v>
      </c>
      <c r="B1247" s="104" t="s">
        <v>947</v>
      </c>
      <c r="C1247" s="104" t="s">
        <v>11654</v>
      </c>
      <c r="D1247" s="104" t="s">
        <v>11656</v>
      </c>
      <c r="E1247" s="2">
        <v>26395</v>
      </c>
      <c r="F1247" s="2">
        <v>26395</v>
      </c>
    </row>
    <row r="1248" spans="1:6" x14ac:dyDescent="0.25">
      <c r="A1248" s="104">
        <v>21697</v>
      </c>
      <c r="B1248" s="104" t="s">
        <v>947</v>
      </c>
      <c r="C1248" s="104" t="s">
        <v>4315</v>
      </c>
      <c r="D1248" s="104" t="s">
        <v>4317</v>
      </c>
      <c r="E1248" s="2">
        <v>182359</v>
      </c>
      <c r="F1248" s="2">
        <v>182359</v>
      </c>
    </row>
    <row r="1249" spans="1:6" x14ac:dyDescent="0.25">
      <c r="A1249" s="104">
        <v>21699</v>
      </c>
      <c r="B1249" s="104" t="s">
        <v>947</v>
      </c>
      <c r="C1249" s="104" t="s">
        <v>7453</v>
      </c>
      <c r="D1249" s="104" t="s">
        <v>7455</v>
      </c>
      <c r="E1249" s="2">
        <v>34724</v>
      </c>
      <c r="F1249" s="2">
        <v>34724</v>
      </c>
    </row>
    <row r="1250" spans="1:6" x14ac:dyDescent="0.25">
      <c r="A1250" s="104">
        <v>21701</v>
      </c>
      <c r="B1250" s="104" t="s">
        <v>947</v>
      </c>
      <c r="C1250" s="104" t="s">
        <v>11169</v>
      </c>
      <c r="D1250" s="104" t="s">
        <v>21713</v>
      </c>
      <c r="E1250" s="2">
        <v>15851</v>
      </c>
      <c r="F1250" s="2">
        <v>15851</v>
      </c>
    </row>
    <row r="1251" spans="1:6" x14ac:dyDescent="0.25">
      <c r="A1251" s="104">
        <v>21702</v>
      </c>
      <c r="B1251" s="104" t="s">
        <v>947</v>
      </c>
      <c r="C1251" s="104" t="s">
        <v>18281</v>
      </c>
      <c r="D1251" s="104" t="s">
        <v>18282</v>
      </c>
      <c r="E1251" s="2">
        <v>260</v>
      </c>
      <c r="F1251" s="2">
        <v>260</v>
      </c>
    </row>
    <row r="1252" spans="1:6" x14ac:dyDescent="0.25">
      <c r="A1252" s="104">
        <v>21705</v>
      </c>
      <c r="B1252" s="104" t="s">
        <v>947</v>
      </c>
      <c r="C1252" s="104" t="s">
        <v>6580</v>
      </c>
      <c r="D1252" s="104" t="s">
        <v>6582</v>
      </c>
      <c r="E1252" s="2">
        <v>66088</v>
      </c>
      <c r="F1252" s="2">
        <v>66088</v>
      </c>
    </row>
    <row r="1253" spans="1:6" x14ac:dyDescent="0.25">
      <c r="A1253" s="104">
        <v>21707</v>
      </c>
      <c r="B1253" s="104" t="s">
        <v>947</v>
      </c>
      <c r="C1253" s="104" t="s">
        <v>11795</v>
      </c>
      <c r="D1253" s="104" t="s">
        <v>11797</v>
      </c>
      <c r="E1253" s="2">
        <v>9786</v>
      </c>
      <c r="F1253" s="2">
        <v>9786</v>
      </c>
    </row>
    <row r="1254" spans="1:6" x14ac:dyDescent="0.25">
      <c r="A1254" s="104">
        <v>21708</v>
      </c>
      <c r="B1254" s="104" t="s">
        <v>947</v>
      </c>
      <c r="C1254" s="104" t="s">
        <v>4940</v>
      </c>
      <c r="D1254" s="104" t="s">
        <v>4942</v>
      </c>
      <c r="E1254" s="2">
        <v>94803</v>
      </c>
      <c r="F1254" s="2">
        <v>94803</v>
      </c>
    </row>
    <row r="1255" spans="1:6" x14ac:dyDescent="0.25">
      <c r="A1255" s="104">
        <v>21709</v>
      </c>
      <c r="B1255" s="104" t="s">
        <v>947</v>
      </c>
      <c r="C1255" s="104" t="s">
        <v>7672</v>
      </c>
      <c r="D1255" s="104" t="s">
        <v>7674</v>
      </c>
      <c r="E1255" s="2">
        <v>48540</v>
      </c>
      <c r="F1255" s="2">
        <v>48540</v>
      </c>
    </row>
    <row r="1256" spans="1:6" x14ac:dyDescent="0.25">
      <c r="A1256" s="104">
        <v>21711</v>
      </c>
      <c r="B1256" s="104" t="s">
        <v>947</v>
      </c>
      <c r="C1256" s="104" t="s">
        <v>7525</v>
      </c>
      <c r="D1256" s="104" t="s">
        <v>7527</v>
      </c>
      <c r="E1256" s="2">
        <v>33492</v>
      </c>
      <c r="F1256" s="2">
        <v>33492</v>
      </c>
    </row>
    <row r="1257" spans="1:6" x14ac:dyDescent="0.25">
      <c r="A1257" s="104">
        <v>21713</v>
      </c>
      <c r="B1257" s="104" t="s">
        <v>947</v>
      </c>
      <c r="C1257" s="104" t="s">
        <v>1206</v>
      </c>
      <c r="D1257" s="104" t="s">
        <v>21706</v>
      </c>
      <c r="E1257" s="2">
        <v>231775</v>
      </c>
      <c r="F1257" s="2">
        <v>231775</v>
      </c>
    </row>
    <row r="1258" spans="1:6" x14ac:dyDescent="0.25">
      <c r="A1258" s="104">
        <v>21714</v>
      </c>
      <c r="B1258" s="104" t="s">
        <v>947</v>
      </c>
      <c r="C1258" s="104" t="s">
        <v>8608</v>
      </c>
      <c r="D1258" s="104" t="s">
        <v>8610</v>
      </c>
      <c r="E1258" s="2">
        <v>34866</v>
      </c>
      <c r="F1258" s="2">
        <v>34866</v>
      </c>
    </row>
    <row r="1259" spans="1:6" x14ac:dyDescent="0.25">
      <c r="A1259" s="104">
        <v>21716</v>
      </c>
      <c r="B1259" s="104" t="s">
        <v>947</v>
      </c>
      <c r="C1259" s="104" t="s">
        <v>3294</v>
      </c>
      <c r="D1259" s="104" t="s">
        <v>3296</v>
      </c>
      <c r="E1259" s="2">
        <v>182999</v>
      </c>
      <c r="F1259" s="2">
        <v>182999</v>
      </c>
    </row>
    <row r="1260" spans="1:6" x14ac:dyDescent="0.25">
      <c r="A1260" s="104">
        <v>21717</v>
      </c>
      <c r="B1260" s="104" t="s">
        <v>947</v>
      </c>
      <c r="C1260" s="104" t="s">
        <v>9495</v>
      </c>
      <c r="D1260" s="104" t="s">
        <v>9497</v>
      </c>
      <c r="E1260" s="2">
        <v>36901</v>
      </c>
      <c r="F1260" s="2">
        <v>36901</v>
      </c>
    </row>
    <row r="1261" spans="1:6" x14ac:dyDescent="0.25">
      <c r="A1261" s="104">
        <v>21718</v>
      </c>
      <c r="B1261" s="104" t="s">
        <v>947</v>
      </c>
      <c r="C1261" s="104" t="s">
        <v>3686</v>
      </c>
      <c r="D1261" s="104" t="s">
        <v>3688</v>
      </c>
      <c r="E1261" s="2">
        <v>106888</v>
      </c>
      <c r="F1261" s="2">
        <v>106888</v>
      </c>
    </row>
    <row r="1262" spans="1:6" x14ac:dyDescent="0.25">
      <c r="A1262" s="104">
        <v>21719</v>
      </c>
      <c r="B1262" s="104" t="s">
        <v>947</v>
      </c>
      <c r="C1262" s="104" t="s">
        <v>13175</v>
      </c>
      <c r="D1262" s="104" t="s">
        <v>13177</v>
      </c>
      <c r="E1262" s="2">
        <v>5534</v>
      </c>
      <c r="F1262" s="2">
        <v>5534</v>
      </c>
    </row>
    <row r="1263" spans="1:6" x14ac:dyDescent="0.25">
      <c r="A1263" s="104">
        <v>21720</v>
      </c>
      <c r="B1263" s="104" t="s">
        <v>947</v>
      </c>
      <c r="C1263" s="104" t="s">
        <v>7813</v>
      </c>
      <c r="D1263" s="104" t="s">
        <v>7815</v>
      </c>
      <c r="E1263" s="2">
        <v>45013</v>
      </c>
      <c r="F1263" s="2">
        <v>45013</v>
      </c>
    </row>
    <row r="1264" spans="1:6" x14ac:dyDescent="0.25">
      <c r="A1264" s="104">
        <v>21721</v>
      </c>
      <c r="B1264" s="104" t="s">
        <v>947</v>
      </c>
      <c r="C1264" s="104" t="s">
        <v>13868</v>
      </c>
      <c r="D1264" s="104" t="s">
        <v>13870</v>
      </c>
      <c r="E1264" s="2">
        <v>13812</v>
      </c>
      <c r="F1264" s="2">
        <v>13812</v>
      </c>
    </row>
    <row r="1265" spans="1:6" x14ac:dyDescent="0.25">
      <c r="A1265" s="104">
        <v>215075</v>
      </c>
      <c r="B1265" s="104" t="s">
        <v>947</v>
      </c>
      <c r="C1265" s="104" t="s">
        <v>12760</v>
      </c>
      <c r="D1265" s="104" t="s">
        <v>12762</v>
      </c>
      <c r="E1265" s="2">
        <v>33007</v>
      </c>
      <c r="F1265" s="2">
        <v>33007</v>
      </c>
    </row>
    <row r="1266" spans="1:6" x14ac:dyDescent="0.25">
      <c r="A1266" s="104">
        <v>470937</v>
      </c>
      <c r="B1266" s="104" t="s">
        <v>947</v>
      </c>
      <c r="C1266" s="104" t="s">
        <v>5411</v>
      </c>
      <c r="D1266" s="104" t="s">
        <v>5413</v>
      </c>
      <c r="E1266" s="2">
        <v>65392</v>
      </c>
      <c r="F1266" s="2">
        <v>65392</v>
      </c>
    </row>
    <row r="1267" spans="1:6" x14ac:dyDescent="0.25">
      <c r="A1267" s="104">
        <v>568478</v>
      </c>
      <c r="B1267" s="104" t="s">
        <v>947</v>
      </c>
      <c r="C1267" s="104" t="s">
        <v>10801</v>
      </c>
      <c r="D1267" s="104" t="s">
        <v>10803</v>
      </c>
      <c r="E1267" s="2">
        <v>24788</v>
      </c>
      <c r="F1267" s="2">
        <v>24788</v>
      </c>
    </row>
    <row r="1268" spans="1:6" x14ac:dyDescent="0.25">
      <c r="A1268" s="104">
        <v>741780</v>
      </c>
      <c r="B1268" s="104" t="s">
        <v>947</v>
      </c>
      <c r="C1268" s="104" t="s">
        <v>11717</v>
      </c>
      <c r="D1268" s="104" t="s">
        <v>11719</v>
      </c>
      <c r="E1268" s="2">
        <v>18375</v>
      </c>
      <c r="F1268" s="2">
        <v>18375</v>
      </c>
    </row>
    <row r="1269" spans="1:6" x14ac:dyDescent="0.25">
      <c r="A1269" s="104">
        <v>749398</v>
      </c>
      <c r="B1269" s="104" t="s">
        <v>947</v>
      </c>
      <c r="C1269" s="104" t="s">
        <v>4784</v>
      </c>
      <c r="D1269" s="104" t="s">
        <v>21689</v>
      </c>
      <c r="E1269" s="2">
        <v>56420</v>
      </c>
      <c r="F1269" s="2">
        <v>56420</v>
      </c>
    </row>
    <row r="1270" spans="1:6" x14ac:dyDescent="0.25">
      <c r="A1270" s="104">
        <v>21734</v>
      </c>
      <c r="B1270" s="104" t="s">
        <v>947</v>
      </c>
      <c r="C1270" s="104" t="s">
        <v>2957</v>
      </c>
      <c r="D1270" s="104" t="s">
        <v>2959</v>
      </c>
      <c r="E1270" s="2">
        <v>114669</v>
      </c>
      <c r="F1270" s="2">
        <v>114669</v>
      </c>
    </row>
    <row r="1271" spans="1:6" x14ac:dyDescent="0.25">
      <c r="A1271" s="104">
        <v>21735</v>
      </c>
      <c r="B1271" s="104" t="s">
        <v>947</v>
      </c>
      <c r="C1271" s="104" t="s">
        <v>15800</v>
      </c>
      <c r="D1271" s="104" t="s">
        <v>15802</v>
      </c>
      <c r="E1271" s="2">
        <v>6997</v>
      </c>
      <c r="F1271" s="2">
        <v>6997</v>
      </c>
    </row>
    <row r="1272" spans="1:6" x14ac:dyDescent="0.25">
      <c r="A1272" s="104">
        <v>21738</v>
      </c>
      <c r="B1272" s="104" t="s">
        <v>947</v>
      </c>
      <c r="C1272" s="104" t="s">
        <v>22538</v>
      </c>
      <c r="D1272" s="104" t="s">
        <v>22539</v>
      </c>
      <c r="E1272" s="2">
        <v>8211</v>
      </c>
      <c r="F1272" s="2">
        <v>8211</v>
      </c>
    </row>
    <row r="1273" spans="1:6" x14ac:dyDescent="0.25">
      <c r="A1273" s="104">
        <v>544878</v>
      </c>
      <c r="B1273" s="104" t="s">
        <v>947</v>
      </c>
      <c r="C1273" s="104" t="s">
        <v>5723</v>
      </c>
      <c r="D1273" s="104" t="s">
        <v>5725</v>
      </c>
      <c r="E1273" s="2">
        <v>26947</v>
      </c>
      <c r="F1273" s="2">
        <v>26947</v>
      </c>
    </row>
    <row r="1274" spans="1:6" x14ac:dyDescent="0.25">
      <c r="A1274" s="104">
        <v>21744</v>
      </c>
      <c r="B1274" s="104" t="s">
        <v>947</v>
      </c>
      <c r="C1274" s="104" t="s">
        <v>16067</v>
      </c>
      <c r="D1274" s="104" t="s">
        <v>16069</v>
      </c>
      <c r="E1274" s="2">
        <v>19195</v>
      </c>
      <c r="F1274" s="2">
        <v>19195</v>
      </c>
    </row>
    <row r="1275" spans="1:6" x14ac:dyDescent="0.25">
      <c r="A1275" s="104">
        <v>21745</v>
      </c>
      <c r="B1275" s="104" t="s">
        <v>947</v>
      </c>
      <c r="C1275" s="104" t="s">
        <v>19009</v>
      </c>
      <c r="D1275" s="104" t="s">
        <v>19010</v>
      </c>
      <c r="E1275" s="2">
        <v>44987</v>
      </c>
      <c r="F1275" s="2">
        <v>44987</v>
      </c>
    </row>
    <row r="1276" spans="1:6" x14ac:dyDescent="0.25">
      <c r="A1276" s="104">
        <v>21746</v>
      </c>
      <c r="B1276" s="104" t="s">
        <v>947</v>
      </c>
      <c r="C1276" s="104" t="s">
        <v>7124</v>
      </c>
      <c r="D1276" s="104" t="s">
        <v>21692</v>
      </c>
      <c r="E1276" s="2">
        <v>38694</v>
      </c>
      <c r="F1276" s="2">
        <v>38694</v>
      </c>
    </row>
    <row r="1277" spans="1:6" x14ac:dyDescent="0.25">
      <c r="A1277" s="104">
        <v>21749</v>
      </c>
      <c r="B1277" s="104" t="s">
        <v>947</v>
      </c>
      <c r="C1277" s="104" t="s">
        <v>6980</v>
      </c>
      <c r="D1277" s="104" t="s">
        <v>6982</v>
      </c>
      <c r="E1277" s="2">
        <v>24577</v>
      </c>
      <c r="F1277" s="2">
        <v>24577</v>
      </c>
    </row>
    <row r="1278" spans="1:6" x14ac:dyDescent="0.25">
      <c r="A1278" s="104">
        <v>21750</v>
      </c>
      <c r="B1278" s="104" t="s">
        <v>947</v>
      </c>
      <c r="C1278" s="104" t="s">
        <v>3946</v>
      </c>
      <c r="D1278" s="104" t="s">
        <v>3948</v>
      </c>
      <c r="E1278" s="2">
        <v>102299</v>
      </c>
      <c r="F1278" s="2">
        <v>102299</v>
      </c>
    </row>
    <row r="1279" spans="1:6" x14ac:dyDescent="0.25">
      <c r="A1279" s="104">
        <v>21752</v>
      </c>
      <c r="B1279" s="104" t="s">
        <v>947</v>
      </c>
      <c r="C1279" s="104" t="s">
        <v>6028</v>
      </c>
      <c r="D1279" s="104" t="s">
        <v>6030</v>
      </c>
      <c r="E1279" s="2">
        <v>61647</v>
      </c>
      <c r="F1279" s="2">
        <v>61647</v>
      </c>
    </row>
    <row r="1280" spans="1:6" x14ac:dyDescent="0.25">
      <c r="A1280" s="104">
        <v>21753</v>
      </c>
      <c r="B1280" s="104" t="s">
        <v>947</v>
      </c>
      <c r="C1280" s="104" t="s">
        <v>6406</v>
      </c>
      <c r="D1280" s="104" t="s">
        <v>6408</v>
      </c>
      <c r="E1280" s="2">
        <v>66916</v>
      </c>
      <c r="F1280" s="2">
        <v>66916</v>
      </c>
    </row>
    <row r="1281" spans="1:6" x14ac:dyDescent="0.25">
      <c r="A1281" s="104">
        <v>21754</v>
      </c>
      <c r="B1281" s="104" t="s">
        <v>947</v>
      </c>
      <c r="C1281" s="104" t="s">
        <v>7969</v>
      </c>
      <c r="D1281" s="104" t="s">
        <v>7971</v>
      </c>
      <c r="E1281" s="2">
        <v>57960</v>
      </c>
      <c r="F1281" s="2">
        <v>57960</v>
      </c>
    </row>
    <row r="1282" spans="1:6" x14ac:dyDescent="0.25">
      <c r="A1282" s="104">
        <v>21758</v>
      </c>
      <c r="B1282" s="104" t="s">
        <v>947</v>
      </c>
      <c r="C1282" s="104" t="s">
        <v>12603</v>
      </c>
      <c r="D1282" s="104" t="s">
        <v>12605</v>
      </c>
      <c r="E1282" s="2">
        <v>15485</v>
      </c>
      <c r="F1282" s="2">
        <v>15485</v>
      </c>
    </row>
    <row r="1283" spans="1:6" x14ac:dyDescent="0.25">
      <c r="A1283" s="104">
        <v>21761</v>
      </c>
      <c r="B1283" s="104" t="s">
        <v>947</v>
      </c>
      <c r="C1283" s="104" t="s">
        <v>7975</v>
      </c>
      <c r="D1283" s="104" t="s">
        <v>7977</v>
      </c>
      <c r="E1283" s="2">
        <v>41850</v>
      </c>
      <c r="F1283" s="2">
        <v>41850</v>
      </c>
    </row>
    <row r="1284" spans="1:6" x14ac:dyDescent="0.25">
      <c r="A1284" s="104">
        <v>131250</v>
      </c>
      <c r="B1284" s="104" t="s">
        <v>947</v>
      </c>
      <c r="C1284" s="104" t="s">
        <v>15329</v>
      </c>
      <c r="D1284" s="104" t="s">
        <v>15331</v>
      </c>
      <c r="E1284" s="2">
        <v>2772</v>
      </c>
      <c r="F1284" s="2">
        <v>2772</v>
      </c>
    </row>
    <row r="1285" spans="1:6" x14ac:dyDescent="0.25">
      <c r="A1285" s="104">
        <v>674515</v>
      </c>
      <c r="B1285" s="104" t="s">
        <v>947</v>
      </c>
      <c r="C1285" s="104" t="s">
        <v>13909</v>
      </c>
      <c r="D1285" s="104" t="s">
        <v>13911</v>
      </c>
      <c r="E1285" s="2">
        <v>2105</v>
      </c>
      <c r="F1285" s="2">
        <v>2105</v>
      </c>
    </row>
    <row r="1286" spans="1:6" x14ac:dyDescent="0.25">
      <c r="A1286" s="104">
        <v>21764</v>
      </c>
      <c r="B1286" s="104" t="s">
        <v>947</v>
      </c>
      <c r="C1286" s="104" t="s">
        <v>12258</v>
      </c>
      <c r="D1286" s="104" t="s">
        <v>12260</v>
      </c>
      <c r="E1286" s="2">
        <v>18445</v>
      </c>
      <c r="F1286" s="2">
        <v>18445</v>
      </c>
    </row>
    <row r="1287" spans="1:6" x14ac:dyDescent="0.25">
      <c r="A1287" s="104">
        <v>21765</v>
      </c>
      <c r="B1287" s="104" t="s">
        <v>947</v>
      </c>
      <c r="C1287" s="104" t="s">
        <v>10462</v>
      </c>
      <c r="D1287" s="104" t="s">
        <v>10464</v>
      </c>
      <c r="E1287" s="2">
        <v>18742</v>
      </c>
      <c r="F1287" s="2">
        <v>18742</v>
      </c>
    </row>
    <row r="1288" spans="1:6" x14ac:dyDescent="0.25">
      <c r="A1288" s="104">
        <v>21766</v>
      </c>
      <c r="B1288" s="104" t="s">
        <v>947</v>
      </c>
      <c r="C1288" s="104" t="s">
        <v>13012</v>
      </c>
      <c r="D1288" s="104" t="s">
        <v>13014</v>
      </c>
      <c r="E1288" s="2">
        <v>11839</v>
      </c>
      <c r="F1288" s="2">
        <v>11839</v>
      </c>
    </row>
    <row r="1289" spans="1:6" x14ac:dyDescent="0.25">
      <c r="A1289" s="104">
        <v>21768</v>
      </c>
      <c r="B1289" s="104" t="s">
        <v>947</v>
      </c>
      <c r="C1289" s="104" t="s">
        <v>12639</v>
      </c>
      <c r="D1289" s="104" t="s">
        <v>12641</v>
      </c>
      <c r="E1289" s="2">
        <v>10028</v>
      </c>
      <c r="F1289" s="2">
        <v>10028</v>
      </c>
    </row>
    <row r="1290" spans="1:6" x14ac:dyDescent="0.25">
      <c r="A1290" s="104">
        <v>21769</v>
      </c>
      <c r="B1290" s="104" t="s">
        <v>947</v>
      </c>
      <c r="C1290" s="104" t="s">
        <v>4645</v>
      </c>
      <c r="D1290" s="104" t="s">
        <v>21700</v>
      </c>
      <c r="E1290" s="2">
        <v>86699</v>
      </c>
      <c r="F1290" s="2">
        <v>86699</v>
      </c>
    </row>
    <row r="1291" spans="1:6" x14ac:dyDescent="0.25">
      <c r="A1291" s="104">
        <v>21770</v>
      </c>
      <c r="B1291" s="104" t="s">
        <v>947</v>
      </c>
      <c r="C1291" s="104" t="s">
        <v>5735</v>
      </c>
      <c r="D1291" s="104" t="s">
        <v>5737</v>
      </c>
      <c r="E1291" s="2">
        <v>75413</v>
      </c>
      <c r="F1291" s="2">
        <v>75413</v>
      </c>
    </row>
    <row r="1292" spans="1:6" x14ac:dyDescent="0.25">
      <c r="A1292" s="104">
        <v>21771</v>
      </c>
      <c r="B1292" s="104" t="s">
        <v>947</v>
      </c>
      <c r="C1292" s="104" t="s">
        <v>9183</v>
      </c>
      <c r="D1292" s="104" t="s">
        <v>9185</v>
      </c>
      <c r="E1292" s="2">
        <v>39446</v>
      </c>
      <c r="F1292" s="2">
        <v>39446</v>
      </c>
    </row>
    <row r="1293" spans="1:6" x14ac:dyDescent="0.25">
      <c r="A1293" s="104">
        <v>21773</v>
      </c>
      <c r="B1293" s="104" t="s">
        <v>947</v>
      </c>
      <c r="C1293" s="104" t="s">
        <v>19911</v>
      </c>
      <c r="D1293" s="104" t="s">
        <v>21712</v>
      </c>
      <c r="E1293" s="2">
        <v>11666</v>
      </c>
      <c r="F1293" s="2">
        <v>11666</v>
      </c>
    </row>
    <row r="1294" spans="1:6" x14ac:dyDescent="0.25">
      <c r="A1294" s="104">
        <v>21775</v>
      </c>
      <c r="B1294" s="104" t="s">
        <v>947</v>
      </c>
      <c r="C1294" s="104" t="s">
        <v>10918</v>
      </c>
      <c r="D1294" s="104" t="s">
        <v>10920</v>
      </c>
      <c r="E1294" s="2">
        <v>8498</v>
      </c>
      <c r="F1294" s="2">
        <v>8498</v>
      </c>
    </row>
    <row r="1295" spans="1:6" x14ac:dyDescent="0.25">
      <c r="A1295" s="104">
        <v>21776</v>
      </c>
      <c r="B1295" s="104" t="s">
        <v>947</v>
      </c>
      <c r="C1295" s="104" t="s">
        <v>12642</v>
      </c>
      <c r="D1295" s="104" t="s">
        <v>12644</v>
      </c>
      <c r="E1295" s="2">
        <v>16185</v>
      </c>
      <c r="F1295" s="2">
        <v>16185</v>
      </c>
    </row>
    <row r="1296" spans="1:6" x14ac:dyDescent="0.25">
      <c r="A1296" s="104">
        <v>21781</v>
      </c>
      <c r="B1296" s="104" t="s">
        <v>947</v>
      </c>
      <c r="C1296" s="104" t="s">
        <v>4099</v>
      </c>
      <c r="D1296" s="104" t="s">
        <v>4101</v>
      </c>
      <c r="E1296" s="2">
        <v>119743</v>
      </c>
      <c r="F1296" s="2">
        <v>119743</v>
      </c>
    </row>
    <row r="1297" spans="1:6" x14ac:dyDescent="0.25">
      <c r="A1297" s="104">
        <v>220992</v>
      </c>
      <c r="B1297" s="104" t="s">
        <v>947</v>
      </c>
      <c r="C1297" s="104" t="s">
        <v>12573</v>
      </c>
      <c r="D1297" s="104" t="s">
        <v>12575</v>
      </c>
      <c r="E1297" s="2">
        <v>8538</v>
      </c>
      <c r="F1297" s="2">
        <v>8538</v>
      </c>
    </row>
    <row r="1298" spans="1:6" x14ac:dyDescent="0.25">
      <c r="A1298" s="104">
        <v>580840</v>
      </c>
      <c r="B1298" s="104" t="s">
        <v>947</v>
      </c>
      <c r="C1298" s="104" t="s">
        <v>18322</v>
      </c>
      <c r="D1298" s="104" t="s">
        <v>18323</v>
      </c>
      <c r="E1298" s="2">
        <v>5390</v>
      </c>
      <c r="F1298" s="2">
        <v>5390</v>
      </c>
    </row>
    <row r="1299" spans="1:6" x14ac:dyDescent="0.25">
      <c r="A1299" s="104">
        <v>671918</v>
      </c>
      <c r="B1299" s="104" t="s">
        <v>947</v>
      </c>
      <c r="C1299" s="104" t="s">
        <v>14051</v>
      </c>
      <c r="D1299" s="104" t="s">
        <v>14053</v>
      </c>
      <c r="E1299" s="2">
        <v>8411</v>
      </c>
      <c r="F1299" s="2">
        <v>8411</v>
      </c>
    </row>
    <row r="1300" spans="1:6" x14ac:dyDescent="0.25">
      <c r="A1300" s="104">
        <v>21785</v>
      </c>
      <c r="B1300" s="104" t="s">
        <v>947</v>
      </c>
      <c r="C1300" s="104" t="s">
        <v>15112</v>
      </c>
      <c r="D1300" s="104" t="s">
        <v>15114</v>
      </c>
      <c r="E1300" s="2">
        <v>14164</v>
      </c>
      <c r="F1300" s="2">
        <v>14164</v>
      </c>
    </row>
    <row r="1301" spans="1:6" x14ac:dyDescent="0.25">
      <c r="A1301" s="104">
        <v>21786</v>
      </c>
      <c r="B1301" s="104" t="s">
        <v>947</v>
      </c>
      <c r="C1301" s="104" t="s">
        <v>16050</v>
      </c>
      <c r="D1301" s="104" t="s">
        <v>16052</v>
      </c>
      <c r="E1301" s="2">
        <v>4275</v>
      </c>
      <c r="F1301" s="2">
        <v>4275</v>
      </c>
    </row>
    <row r="1302" spans="1:6" x14ac:dyDescent="0.25">
      <c r="A1302" s="104">
        <v>21787</v>
      </c>
      <c r="B1302" s="104" t="s">
        <v>947</v>
      </c>
      <c r="C1302" s="104" t="s">
        <v>1868</v>
      </c>
      <c r="D1302" s="104" t="s">
        <v>1870</v>
      </c>
      <c r="E1302" s="2">
        <v>358238</v>
      </c>
      <c r="F1302" s="2">
        <v>358238</v>
      </c>
    </row>
    <row r="1303" spans="1:6" x14ac:dyDescent="0.25">
      <c r="A1303" s="104">
        <v>21788</v>
      </c>
      <c r="B1303" s="104" t="s">
        <v>947</v>
      </c>
      <c r="C1303" s="104" t="s">
        <v>13253</v>
      </c>
      <c r="D1303" s="104" t="s">
        <v>13255</v>
      </c>
      <c r="E1303" s="2">
        <v>15958</v>
      </c>
      <c r="F1303" s="2">
        <v>15958</v>
      </c>
    </row>
    <row r="1304" spans="1:6" x14ac:dyDescent="0.25">
      <c r="A1304" s="104">
        <v>21789</v>
      </c>
      <c r="B1304" s="104" t="s">
        <v>947</v>
      </c>
      <c r="C1304" s="104" t="s">
        <v>12396</v>
      </c>
      <c r="D1304" s="104" t="s">
        <v>12398</v>
      </c>
      <c r="E1304" s="2">
        <v>19310</v>
      </c>
      <c r="F1304" s="2">
        <v>19310</v>
      </c>
    </row>
    <row r="1305" spans="1:6" x14ac:dyDescent="0.25">
      <c r="A1305" s="104">
        <v>460523</v>
      </c>
      <c r="B1305" s="104" t="s">
        <v>947</v>
      </c>
      <c r="C1305" s="104" t="s">
        <v>17231</v>
      </c>
      <c r="D1305" s="104" t="s">
        <v>22428</v>
      </c>
      <c r="E1305" s="2">
        <v>1295</v>
      </c>
      <c r="F1305" s="2">
        <v>1295</v>
      </c>
    </row>
    <row r="1306" spans="1:6" x14ac:dyDescent="0.25">
      <c r="A1306" s="104">
        <v>21794</v>
      </c>
      <c r="B1306" s="104" t="s">
        <v>947</v>
      </c>
      <c r="C1306" s="104" t="s">
        <v>15476</v>
      </c>
      <c r="D1306" s="104" t="s">
        <v>15477</v>
      </c>
      <c r="E1306" s="2">
        <v>0</v>
      </c>
      <c r="F1306" s="2">
        <v>0</v>
      </c>
    </row>
    <row r="1307" spans="1:6" x14ac:dyDescent="0.25">
      <c r="A1307" s="104">
        <v>21796</v>
      </c>
      <c r="B1307" s="104" t="s">
        <v>947</v>
      </c>
      <c r="C1307" s="104" t="s">
        <v>2183</v>
      </c>
      <c r="D1307" s="104" t="s">
        <v>2185</v>
      </c>
      <c r="E1307" s="2">
        <v>318188</v>
      </c>
      <c r="F1307" s="2">
        <v>318188</v>
      </c>
    </row>
    <row r="1308" spans="1:6" x14ac:dyDescent="0.25">
      <c r="A1308" s="104">
        <v>21798</v>
      </c>
      <c r="B1308" s="104" t="s">
        <v>947</v>
      </c>
      <c r="C1308" s="104" t="s">
        <v>4642</v>
      </c>
      <c r="D1308" s="104" t="s">
        <v>4644</v>
      </c>
      <c r="E1308" s="2">
        <v>92615</v>
      </c>
      <c r="F1308" s="2">
        <v>92615</v>
      </c>
    </row>
    <row r="1309" spans="1:6" x14ac:dyDescent="0.25">
      <c r="A1309" s="104">
        <v>21799</v>
      </c>
      <c r="B1309" s="104" t="s">
        <v>947</v>
      </c>
      <c r="C1309" s="104" t="s">
        <v>2537</v>
      </c>
      <c r="D1309" s="104" t="s">
        <v>2539</v>
      </c>
      <c r="E1309" s="2">
        <v>112722</v>
      </c>
      <c r="F1309" s="2">
        <v>112722</v>
      </c>
    </row>
    <row r="1310" spans="1:6" x14ac:dyDescent="0.25">
      <c r="A1310" s="104">
        <v>21801</v>
      </c>
      <c r="B1310" s="104" t="s">
        <v>947</v>
      </c>
      <c r="C1310" s="104" t="s">
        <v>22789</v>
      </c>
      <c r="D1310" s="104" t="s">
        <v>22790</v>
      </c>
      <c r="E1310" s="2">
        <v>3868</v>
      </c>
      <c r="F1310" s="2">
        <v>3868</v>
      </c>
    </row>
    <row r="1311" spans="1:6" x14ac:dyDescent="0.25">
      <c r="A1311" s="104">
        <v>21802</v>
      </c>
      <c r="B1311" s="104" t="s">
        <v>947</v>
      </c>
      <c r="C1311" s="104" t="s">
        <v>12387</v>
      </c>
      <c r="D1311" s="104" t="s">
        <v>12389</v>
      </c>
      <c r="E1311" s="2">
        <v>14649</v>
      </c>
      <c r="F1311" s="2">
        <v>14649</v>
      </c>
    </row>
    <row r="1312" spans="1:6" x14ac:dyDescent="0.25">
      <c r="A1312" s="104">
        <v>21804</v>
      </c>
      <c r="B1312" s="104" t="s">
        <v>947</v>
      </c>
      <c r="C1312" s="104" t="s">
        <v>8356</v>
      </c>
      <c r="D1312" s="104" t="s">
        <v>8358</v>
      </c>
      <c r="E1312" s="2">
        <v>46367</v>
      </c>
      <c r="F1312" s="2">
        <v>46367</v>
      </c>
    </row>
    <row r="1313" spans="1:6" x14ac:dyDescent="0.25">
      <c r="A1313" s="104">
        <v>21807</v>
      </c>
      <c r="B1313" s="104" t="s">
        <v>947</v>
      </c>
      <c r="C1313" s="104" t="s">
        <v>10606</v>
      </c>
      <c r="D1313" s="104" t="s">
        <v>10608</v>
      </c>
      <c r="E1313" s="2">
        <v>20159</v>
      </c>
      <c r="F1313" s="2">
        <v>20159</v>
      </c>
    </row>
    <row r="1314" spans="1:6" x14ac:dyDescent="0.25">
      <c r="A1314" s="104">
        <v>21809</v>
      </c>
      <c r="B1314" s="104" t="s">
        <v>947</v>
      </c>
      <c r="C1314" s="104" t="s">
        <v>12895</v>
      </c>
      <c r="D1314" s="104" t="s">
        <v>12897</v>
      </c>
      <c r="E1314" s="2">
        <v>12866</v>
      </c>
      <c r="F1314" s="2">
        <v>12866</v>
      </c>
    </row>
    <row r="1315" spans="1:6" x14ac:dyDescent="0.25">
      <c r="A1315" s="104">
        <v>21811</v>
      </c>
      <c r="B1315" s="104" t="s">
        <v>947</v>
      </c>
      <c r="C1315" s="104" t="s">
        <v>12713</v>
      </c>
      <c r="D1315" s="104" t="s">
        <v>12715</v>
      </c>
      <c r="E1315" s="2">
        <v>9151</v>
      </c>
      <c r="F1315" s="2">
        <v>9151</v>
      </c>
    </row>
    <row r="1316" spans="1:6" x14ac:dyDescent="0.25">
      <c r="A1316" s="104">
        <v>21812</v>
      </c>
      <c r="B1316" s="104" t="s">
        <v>947</v>
      </c>
      <c r="C1316" s="104" t="s">
        <v>3241</v>
      </c>
      <c r="D1316" s="104" t="s">
        <v>3243</v>
      </c>
      <c r="E1316" s="2">
        <v>108194</v>
      </c>
      <c r="F1316" s="2">
        <v>108194</v>
      </c>
    </row>
    <row r="1317" spans="1:6" x14ac:dyDescent="0.25">
      <c r="A1317" s="104">
        <v>493534</v>
      </c>
      <c r="B1317" s="104" t="s">
        <v>947</v>
      </c>
      <c r="C1317" s="104" t="s">
        <v>21709</v>
      </c>
      <c r="D1317" s="104" t="s">
        <v>21710</v>
      </c>
      <c r="E1317" s="2">
        <v>33864</v>
      </c>
      <c r="F1317" s="2">
        <v>33864</v>
      </c>
    </row>
    <row r="1318" spans="1:6" x14ac:dyDescent="0.25">
      <c r="A1318" s="104">
        <v>581923</v>
      </c>
      <c r="B1318" s="104" t="s">
        <v>947</v>
      </c>
      <c r="C1318" s="104" t="s">
        <v>12516</v>
      </c>
      <c r="D1318" s="104" t="s">
        <v>12518</v>
      </c>
      <c r="E1318" s="2">
        <v>6236</v>
      </c>
      <c r="F1318" s="2">
        <v>6236</v>
      </c>
    </row>
    <row r="1319" spans="1:6" x14ac:dyDescent="0.25">
      <c r="A1319" s="104">
        <v>601513</v>
      </c>
      <c r="B1319" s="104" t="s">
        <v>947</v>
      </c>
      <c r="C1319" s="104" t="s">
        <v>16323</v>
      </c>
      <c r="D1319" s="104" t="s">
        <v>16325</v>
      </c>
      <c r="E1319" s="2">
        <v>2570</v>
      </c>
      <c r="F1319" s="2">
        <v>2570</v>
      </c>
    </row>
    <row r="1320" spans="1:6" x14ac:dyDescent="0.25">
      <c r="A1320" s="104">
        <v>607861</v>
      </c>
      <c r="B1320" s="104" t="s">
        <v>947</v>
      </c>
      <c r="C1320" s="104" t="s">
        <v>5390</v>
      </c>
      <c r="D1320" s="104" t="s">
        <v>5392</v>
      </c>
      <c r="E1320" s="2">
        <v>44006</v>
      </c>
      <c r="F1320" s="2">
        <v>44006</v>
      </c>
    </row>
    <row r="1321" spans="1:6" x14ac:dyDescent="0.25">
      <c r="A1321" s="104">
        <v>21818</v>
      </c>
      <c r="B1321" s="104" t="s">
        <v>947</v>
      </c>
      <c r="C1321" s="104" t="s">
        <v>7465</v>
      </c>
      <c r="D1321" s="104" t="s">
        <v>7467</v>
      </c>
      <c r="E1321" s="2">
        <v>45745</v>
      </c>
      <c r="F1321" s="2">
        <v>45745</v>
      </c>
    </row>
    <row r="1322" spans="1:6" x14ac:dyDescent="0.25">
      <c r="A1322" s="104">
        <v>21822</v>
      </c>
      <c r="B1322" s="104" t="s">
        <v>947</v>
      </c>
      <c r="C1322" s="104" t="s">
        <v>14910</v>
      </c>
      <c r="D1322" s="104" t="s">
        <v>21708</v>
      </c>
      <c r="E1322" s="2">
        <v>7158</v>
      </c>
      <c r="F1322" s="2">
        <v>7158</v>
      </c>
    </row>
    <row r="1323" spans="1:6" x14ac:dyDescent="0.25">
      <c r="A1323" s="104">
        <v>21823</v>
      </c>
      <c r="B1323" s="104" t="s">
        <v>947</v>
      </c>
      <c r="C1323" s="104" t="s">
        <v>3865</v>
      </c>
      <c r="D1323" s="104" t="s">
        <v>3867</v>
      </c>
      <c r="E1323" s="2">
        <v>108850</v>
      </c>
      <c r="F1323" s="2">
        <v>108850</v>
      </c>
    </row>
    <row r="1324" spans="1:6" x14ac:dyDescent="0.25">
      <c r="A1324" s="104">
        <v>21829</v>
      </c>
      <c r="B1324" s="104" t="s">
        <v>947</v>
      </c>
      <c r="C1324" s="104" t="s">
        <v>12707</v>
      </c>
      <c r="D1324" s="104" t="s">
        <v>12709</v>
      </c>
      <c r="E1324" s="2">
        <v>20322</v>
      </c>
      <c r="F1324" s="2">
        <v>20322</v>
      </c>
    </row>
    <row r="1325" spans="1:6" x14ac:dyDescent="0.25">
      <c r="A1325" s="104">
        <v>21830</v>
      </c>
      <c r="B1325" s="104" t="s">
        <v>947</v>
      </c>
      <c r="C1325" s="104" t="s">
        <v>15776</v>
      </c>
      <c r="D1325" s="104" t="s">
        <v>15778</v>
      </c>
      <c r="E1325" s="2">
        <v>1784</v>
      </c>
      <c r="F1325" s="2">
        <v>1784</v>
      </c>
    </row>
    <row r="1326" spans="1:6" x14ac:dyDescent="0.25">
      <c r="A1326" s="104">
        <v>21831</v>
      </c>
      <c r="B1326" s="104" t="s">
        <v>947</v>
      </c>
      <c r="C1326" s="104" t="s">
        <v>7046</v>
      </c>
      <c r="D1326" s="104" t="s">
        <v>7048</v>
      </c>
      <c r="E1326" s="2">
        <v>49453</v>
      </c>
      <c r="F1326" s="2">
        <v>49453</v>
      </c>
    </row>
    <row r="1327" spans="1:6" x14ac:dyDescent="0.25">
      <c r="A1327" s="104">
        <v>21832</v>
      </c>
      <c r="B1327" s="104" t="s">
        <v>947</v>
      </c>
      <c r="C1327" s="104" t="s">
        <v>10360</v>
      </c>
      <c r="D1327" s="104" t="s">
        <v>10362</v>
      </c>
      <c r="E1327" s="2">
        <v>15354</v>
      </c>
      <c r="F1327" s="2">
        <v>15354</v>
      </c>
    </row>
    <row r="1328" spans="1:6" x14ac:dyDescent="0.25">
      <c r="A1328" s="104">
        <v>21836</v>
      </c>
      <c r="B1328" s="104" t="s">
        <v>947</v>
      </c>
      <c r="C1328" s="104" t="s">
        <v>13510</v>
      </c>
      <c r="D1328" s="104" t="s">
        <v>13512</v>
      </c>
      <c r="E1328" s="2">
        <v>13319</v>
      </c>
      <c r="F1328" s="2">
        <v>13319</v>
      </c>
    </row>
    <row r="1329" spans="1:6" x14ac:dyDescent="0.25">
      <c r="A1329" s="104">
        <v>21837</v>
      </c>
      <c r="B1329" s="104" t="s">
        <v>947</v>
      </c>
      <c r="C1329" s="104" t="s">
        <v>13838</v>
      </c>
      <c r="D1329" s="104" t="s">
        <v>13840</v>
      </c>
      <c r="E1329" s="2">
        <v>7627</v>
      </c>
      <c r="F1329" s="2">
        <v>7627</v>
      </c>
    </row>
    <row r="1330" spans="1:6" x14ac:dyDescent="0.25">
      <c r="A1330" s="104">
        <v>21838</v>
      </c>
      <c r="B1330" s="104" t="s">
        <v>947</v>
      </c>
      <c r="C1330" s="104" t="s">
        <v>8602</v>
      </c>
      <c r="D1330" s="104" t="s">
        <v>21688</v>
      </c>
      <c r="E1330" s="2">
        <v>34354</v>
      </c>
      <c r="F1330" s="2">
        <v>34354</v>
      </c>
    </row>
    <row r="1331" spans="1:6" x14ac:dyDescent="0.25">
      <c r="A1331" s="104">
        <v>21840</v>
      </c>
      <c r="B1331" s="104" t="s">
        <v>947</v>
      </c>
      <c r="C1331" s="104" t="s">
        <v>4763</v>
      </c>
      <c r="D1331" s="104" t="s">
        <v>4765</v>
      </c>
      <c r="E1331" s="2">
        <v>93189</v>
      </c>
      <c r="F1331" s="2">
        <v>93189</v>
      </c>
    </row>
    <row r="1332" spans="1:6" x14ac:dyDescent="0.25">
      <c r="A1332" s="104">
        <v>21841</v>
      </c>
      <c r="B1332" s="104" t="s">
        <v>947</v>
      </c>
      <c r="C1332" s="104" t="s">
        <v>13820</v>
      </c>
      <c r="D1332" s="104" t="s">
        <v>13822</v>
      </c>
      <c r="E1332" s="2">
        <v>5011</v>
      </c>
      <c r="F1332" s="2">
        <v>5011</v>
      </c>
    </row>
    <row r="1333" spans="1:6" x14ac:dyDescent="0.25">
      <c r="A1333" s="104">
        <v>21843</v>
      </c>
      <c r="B1333" s="104" t="s">
        <v>947</v>
      </c>
      <c r="C1333" s="104" t="s">
        <v>12618</v>
      </c>
      <c r="D1333" s="104" t="s">
        <v>12620</v>
      </c>
      <c r="E1333" s="2">
        <v>8435</v>
      </c>
      <c r="F1333" s="2">
        <v>8435</v>
      </c>
    </row>
    <row r="1334" spans="1:6" x14ac:dyDescent="0.25">
      <c r="A1334" s="104">
        <v>21844</v>
      </c>
      <c r="B1334" s="104" t="s">
        <v>947</v>
      </c>
      <c r="C1334" s="104" t="s">
        <v>2696</v>
      </c>
      <c r="D1334" s="104" t="s">
        <v>2698</v>
      </c>
      <c r="E1334" s="2">
        <v>83115</v>
      </c>
      <c r="F1334" s="2">
        <v>83115</v>
      </c>
    </row>
    <row r="1335" spans="1:6" x14ac:dyDescent="0.25">
      <c r="A1335" s="104">
        <v>21846</v>
      </c>
      <c r="B1335" s="104" t="s">
        <v>947</v>
      </c>
      <c r="C1335" s="104" t="s">
        <v>14801</v>
      </c>
      <c r="D1335" s="104" t="s">
        <v>14803</v>
      </c>
      <c r="E1335" s="2">
        <v>6425</v>
      </c>
      <c r="F1335" s="2">
        <v>6425</v>
      </c>
    </row>
    <row r="1336" spans="1:6" x14ac:dyDescent="0.25">
      <c r="A1336" s="104">
        <v>21847</v>
      </c>
      <c r="B1336" s="104" t="s">
        <v>947</v>
      </c>
      <c r="C1336" s="104" t="s">
        <v>7282</v>
      </c>
      <c r="D1336" s="104" t="s">
        <v>7284</v>
      </c>
      <c r="E1336" s="2">
        <v>44882</v>
      </c>
      <c r="F1336" s="2">
        <v>44882</v>
      </c>
    </row>
    <row r="1337" spans="1:6" x14ac:dyDescent="0.25">
      <c r="A1337" s="104">
        <v>21848</v>
      </c>
      <c r="B1337" s="104" t="s">
        <v>947</v>
      </c>
      <c r="C1337" s="104" t="s">
        <v>8308</v>
      </c>
      <c r="D1337" s="104" t="s">
        <v>8310</v>
      </c>
      <c r="E1337" s="2">
        <v>18612</v>
      </c>
      <c r="F1337" s="2">
        <v>18612</v>
      </c>
    </row>
    <row r="1338" spans="1:6" x14ac:dyDescent="0.25">
      <c r="A1338" s="104">
        <v>21850</v>
      </c>
      <c r="B1338" s="104" t="s">
        <v>947</v>
      </c>
      <c r="C1338" s="104" t="s">
        <v>5018</v>
      </c>
      <c r="D1338" s="104" t="s">
        <v>5020</v>
      </c>
      <c r="E1338" s="2">
        <v>51465</v>
      </c>
      <c r="F1338" s="2">
        <v>51465</v>
      </c>
    </row>
    <row r="1339" spans="1:6" x14ac:dyDescent="0.25">
      <c r="A1339" s="104">
        <v>21854</v>
      </c>
      <c r="B1339" s="104" t="s">
        <v>947</v>
      </c>
      <c r="C1339" s="104" t="s">
        <v>9962</v>
      </c>
      <c r="D1339" s="104" t="s">
        <v>9964</v>
      </c>
      <c r="E1339" s="2">
        <v>20434</v>
      </c>
      <c r="F1339" s="2">
        <v>20434</v>
      </c>
    </row>
    <row r="1340" spans="1:6" x14ac:dyDescent="0.25">
      <c r="A1340" s="104">
        <v>21857</v>
      </c>
      <c r="B1340" s="104" t="s">
        <v>947</v>
      </c>
      <c r="C1340" s="104" t="s">
        <v>11451</v>
      </c>
      <c r="D1340" s="104" t="s">
        <v>11453</v>
      </c>
      <c r="E1340" s="2">
        <v>17158</v>
      </c>
      <c r="F1340" s="2">
        <v>17158</v>
      </c>
    </row>
    <row r="1341" spans="1:6" x14ac:dyDescent="0.25">
      <c r="A1341" s="104">
        <v>21858</v>
      </c>
      <c r="B1341" s="104" t="s">
        <v>947</v>
      </c>
      <c r="C1341" s="104" t="s">
        <v>5920</v>
      </c>
      <c r="D1341" s="104" t="s">
        <v>5922</v>
      </c>
      <c r="E1341" s="2">
        <v>69760</v>
      </c>
      <c r="F1341" s="2">
        <v>69760</v>
      </c>
    </row>
    <row r="1342" spans="1:6" x14ac:dyDescent="0.25">
      <c r="A1342" s="104">
        <v>21859</v>
      </c>
      <c r="B1342" s="104" t="s">
        <v>947</v>
      </c>
      <c r="C1342" s="104" t="s">
        <v>2411</v>
      </c>
      <c r="D1342" s="104" t="s">
        <v>2413</v>
      </c>
      <c r="E1342" s="2">
        <v>272412</v>
      </c>
      <c r="F1342" s="2">
        <v>272412</v>
      </c>
    </row>
    <row r="1343" spans="1:6" x14ac:dyDescent="0.25">
      <c r="A1343" s="104">
        <v>92869</v>
      </c>
      <c r="B1343" s="104" t="s">
        <v>947</v>
      </c>
      <c r="C1343" s="104" t="s">
        <v>1203</v>
      </c>
      <c r="D1343" s="104" t="s">
        <v>1205</v>
      </c>
      <c r="E1343" s="2">
        <v>500649</v>
      </c>
      <c r="F1343" s="2">
        <v>500649</v>
      </c>
    </row>
    <row r="1344" spans="1:6" x14ac:dyDescent="0.25">
      <c r="A1344" s="104">
        <v>139624</v>
      </c>
      <c r="B1344" s="104" t="s">
        <v>947</v>
      </c>
      <c r="C1344" s="104" t="s">
        <v>1101</v>
      </c>
      <c r="D1344" s="104" t="s">
        <v>1103</v>
      </c>
      <c r="E1344" s="2">
        <v>872625</v>
      </c>
      <c r="F1344" s="2">
        <v>872625</v>
      </c>
    </row>
    <row r="1345" spans="1:6" x14ac:dyDescent="0.25">
      <c r="A1345" s="104">
        <v>184736</v>
      </c>
      <c r="B1345" s="104" t="s">
        <v>947</v>
      </c>
      <c r="C1345" s="104" t="s">
        <v>19084</v>
      </c>
      <c r="D1345" s="104" t="s">
        <v>19085</v>
      </c>
      <c r="E1345" s="2">
        <v>169413</v>
      </c>
      <c r="F1345" s="2">
        <v>169413</v>
      </c>
    </row>
    <row r="1346" spans="1:6" x14ac:dyDescent="0.25">
      <c r="A1346" s="104">
        <v>187797</v>
      </c>
      <c r="B1346" s="104" t="s">
        <v>947</v>
      </c>
      <c r="C1346" s="104" t="s">
        <v>13316</v>
      </c>
      <c r="D1346" s="104" t="s">
        <v>13318</v>
      </c>
      <c r="E1346" s="2">
        <v>12840</v>
      </c>
      <c r="F1346" s="2">
        <v>12840</v>
      </c>
    </row>
    <row r="1347" spans="1:6" x14ac:dyDescent="0.25">
      <c r="A1347" s="104">
        <v>193726</v>
      </c>
      <c r="B1347" s="104" t="s">
        <v>947</v>
      </c>
      <c r="C1347" s="104" t="s">
        <v>4126</v>
      </c>
      <c r="D1347" s="104" t="s">
        <v>4128</v>
      </c>
      <c r="E1347" s="2">
        <v>74913</v>
      </c>
      <c r="F1347" s="2">
        <v>74913</v>
      </c>
    </row>
    <row r="1348" spans="1:6" x14ac:dyDescent="0.25">
      <c r="A1348" s="104">
        <v>207503</v>
      </c>
      <c r="B1348" s="104" t="s">
        <v>947</v>
      </c>
      <c r="C1348" s="104" t="s">
        <v>9186</v>
      </c>
      <c r="D1348" s="104" t="s">
        <v>9188</v>
      </c>
      <c r="E1348" s="2">
        <v>19208</v>
      </c>
      <c r="F1348" s="2">
        <v>19208</v>
      </c>
    </row>
    <row r="1349" spans="1:6" x14ac:dyDescent="0.25">
      <c r="A1349" s="104">
        <v>207505</v>
      </c>
      <c r="B1349" s="104" t="s">
        <v>947</v>
      </c>
      <c r="C1349" s="104" t="s">
        <v>10052</v>
      </c>
      <c r="D1349" s="104" t="s">
        <v>10054</v>
      </c>
      <c r="E1349" s="2">
        <v>22309</v>
      </c>
      <c r="F1349" s="2">
        <v>22309</v>
      </c>
    </row>
    <row r="1350" spans="1:6" x14ac:dyDescent="0.25">
      <c r="A1350" s="104">
        <v>450287</v>
      </c>
      <c r="B1350" s="104" t="s">
        <v>947</v>
      </c>
      <c r="C1350" s="104" t="s">
        <v>13024</v>
      </c>
      <c r="D1350" s="104" t="s">
        <v>13026</v>
      </c>
      <c r="E1350" s="2">
        <v>12688</v>
      </c>
      <c r="F1350" s="2">
        <v>12688</v>
      </c>
    </row>
    <row r="1351" spans="1:6" x14ac:dyDescent="0.25">
      <c r="A1351" s="104">
        <v>592783</v>
      </c>
      <c r="B1351" s="104" t="s">
        <v>947</v>
      </c>
      <c r="C1351" s="104" t="s">
        <v>10963</v>
      </c>
      <c r="D1351" s="104" t="s">
        <v>10965</v>
      </c>
      <c r="E1351" s="2">
        <v>13929</v>
      </c>
      <c r="F1351" s="2">
        <v>13929</v>
      </c>
    </row>
    <row r="1352" spans="1:6" x14ac:dyDescent="0.25">
      <c r="A1352" s="104">
        <v>785313</v>
      </c>
      <c r="B1352" s="104" t="s">
        <v>947</v>
      </c>
      <c r="C1352" s="104" t="s">
        <v>14756</v>
      </c>
      <c r="D1352" s="104" t="s">
        <v>14758</v>
      </c>
      <c r="E1352" s="2">
        <v>4756</v>
      </c>
      <c r="F1352" s="2">
        <v>4756</v>
      </c>
    </row>
    <row r="1353" spans="1:6" x14ac:dyDescent="0.25">
      <c r="A1353" s="104">
        <v>21869</v>
      </c>
      <c r="B1353" s="104" t="s">
        <v>947</v>
      </c>
      <c r="C1353" s="104" t="s">
        <v>6382</v>
      </c>
      <c r="D1353" s="104" t="s">
        <v>6384</v>
      </c>
      <c r="E1353" s="2">
        <v>86839</v>
      </c>
      <c r="F1353" s="2">
        <v>86839</v>
      </c>
    </row>
    <row r="1354" spans="1:6" x14ac:dyDescent="0.25">
      <c r="A1354" s="104">
        <v>21870</v>
      </c>
      <c r="B1354" s="104" t="s">
        <v>947</v>
      </c>
      <c r="C1354" s="104" t="s">
        <v>5084</v>
      </c>
      <c r="D1354" s="104" t="s">
        <v>5086</v>
      </c>
      <c r="E1354" s="2">
        <v>95245</v>
      </c>
      <c r="F1354" s="2">
        <v>95245</v>
      </c>
    </row>
    <row r="1355" spans="1:6" x14ac:dyDescent="0.25">
      <c r="A1355" s="104">
        <v>21871</v>
      </c>
      <c r="B1355" s="104" t="s">
        <v>947</v>
      </c>
      <c r="C1355" s="104" t="s">
        <v>1352</v>
      </c>
      <c r="D1355" s="104" t="s">
        <v>21705</v>
      </c>
      <c r="E1355" s="2">
        <v>458397</v>
      </c>
      <c r="F1355" s="2">
        <v>458397</v>
      </c>
    </row>
    <row r="1356" spans="1:6" x14ac:dyDescent="0.25">
      <c r="A1356" s="104">
        <v>21872</v>
      </c>
      <c r="B1356" s="104" t="s">
        <v>947</v>
      </c>
      <c r="C1356" s="104" t="s">
        <v>12033</v>
      </c>
      <c r="D1356" s="104" t="s">
        <v>12035</v>
      </c>
      <c r="E1356" s="2">
        <v>18100</v>
      </c>
      <c r="F1356" s="2">
        <v>18100</v>
      </c>
    </row>
    <row r="1357" spans="1:6" x14ac:dyDescent="0.25">
      <c r="A1357" s="104">
        <v>21873</v>
      </c>
      <c r="B1357" s="104" t="s">
        <v>947</v>
      </c>
      <c r="C1357" s="104" t="s">
        <v>9519</v>
      </c>
      <c r="D1357" s="104" t="s">
        <v>9521</v>
      </c>
      <c r="E1357" s="2">
        <v>21426</v>
      </c>
      <c r="F1357" s="2">
        <v>21426</v>
      </c>
    </row>
    <row r="1358" spans="1:6" x14ac:dyDescent="0.25">
      <c r="A1358" s="104">
        <v>21874</v>
      </c>
      <c r="B1358" s="104" t="s">
        <v>947</v>
      </c>
      <c r="C1358" s="104" t="s">
        <v>12438</v>
      </c>
      <c r="D1358" s="104" t="s">
        <v>12440</v>
      </c>
      <c r="E1358" s="2">
        <v>7033</v>
      </c>
      <c r="F1358" s="2">
        <v>7033</v>
      </c>
    </row>
    <row r="1359" spans="1:6" x14ac:dyDescent="0.25">
      <c r="A1359" s="104">
        <v>21880</v>
      </c>
      <c r="B1359" s="104" t="s">
        <v>947</v>
      </c>
      <c r="C1359" s="104" t="s">
        <v>10804</v>
      </c>
      <c r="D1359" s="104" t="s">
        <v>10806</v>
      </c>
      <c r="E1359" s="2">
        <v>23735</v>
      </c>
      <c r="F1359" s="2">
        <v>23735</v>
      </c>
    </row>
    <row r="1360" spans="1:6" x14ac:dyDescent="0.25">
      <c r="A1360" s="104">
        <v>21881</v>
      </c>
      <c r="B1360" s="104" t="s">
        <v>947</v>
      </c>
      <c r="C1360" s="104" t="s">
        <v>8215</v>
      </c>
      <c r="D1360" s="104" t="s">
        <v>8217</v>
      </c>
      <c r="E1360" s="2">
        <v>29686</v>
      </c>
      <c r="F1360" s="2">
        <v>29686</v>
      </c>
    </row>
    <row r="1361" spans="1:6" x14ac:dyDescent="0.25">
      <c r="A1361" s="104">
        <v>21884</v>
      </c>
      <c r="B1361" s="104" t="s">
        <v>947</v>
      </c>
      <c r="C1361" s="104" t="s">
        <v>11337</v>
      </c>
      <c r="D1361" s="104" t="s">
        <v>21699</v>
      </c>
      <c r="E1361" s="2">
        <v>9463</v>
      </c>
      <c r="F1361" s="2">
        <v>9463</v>
      </c>
    </row>
    <row r="1362" spans="1:6" x14ac:dyDescent="0.25">
      <c r="A1362" s="104">
        <v>21886</v>
      </c>
      <c r="B1362" s="104" t="s">
        <v>947</v>
      </c>
      <c r="C1362" s="104" t="s">
        <v>4522</v>
      </c>
      <c r="D1362" s="104" t="s">
        <v>4524</v>
      </c>
      <c r="E1362" s="2">
        <v>121370</v>
      </c>
      <c r="F1362" s="2">
        <v>121370</v>
      </c>
    </row>
    <row r="1363" spans="1:6" x14ac:dyDescent="0.25">
      <c r="A1363" s="104">
        <v>21889</v>
      </c>
      <c r="B1363" s="104" t="s">
        <v>947</v>
      </c>
      <c r="C1363" s="104" t="s">
        <v>14901</v>
      </c>
      <c r="D1363" s="104" t="s">
        <v>14903</v>
      </c>
      <c r="E1363" s="2">
        <v>17290</v>
      </c>
      <c r="F1363" s="2">
        <v>17290</v>
      </c>
    </row>
    <row r="1364" spans="1:6" x14ac:dyDescent="0.25">
      <c r="A1364" s="104">
        <v>164167</v>
      </c>
      <c r="B1364" s="104" t="s">
        <v>947</v>
      </c>
      <c r="C1364" s="104" t="s">
        <v>3393</v>
      </c>
      <c r="D1364" s="104" t="s">
        <v>3395</v>
      </c>
      <c r="E1364" s="2">
        <v>175030</v>
      </c>
      <c r="F1364" s="2">
        <v>175030</v>
      </c>
    </row>
    <row r="1365" spans="1:6" x14ac:dyDescent="0.25">
      <c r="A1365" s="104">
        <v>92821</v>
      </c>
      <c r="B1365" s="104" t="s">
        <v>947</v>
      </c>
      <c r="C1365" s="104" t="s">
        <v>14375</v>
      </c>
      <c r="D1365" s="104" t="s">
        <v>14377</v>
      </c>
      <c r="E1365" s="2">
        <v>3575</v>
      </c>
      <c r="F1365" s="2">
        <v>3575</v>
      </c>
    </row>
    <row r="1366" spans="1:6" x14ac:dyDescent="0.25">
      <c r="A1366" s="104">
        <v>205571</v>
      </c>
      <c r="B1366" s="104" t="s">
        <v>947</v>
      </c>
      <c r="C1366" s="104" t="s">
        <v>10507</v>
      </c>
      <c r="D1366" s="104" t="s">
        <v>10509</v>
      </c>
      <c r="E1366" s="2">
        <v>13524</v>
      </c>
      <c r="F1366" s="2">
        <v>13524</v>
      </c>
    </row>
    <row r="1367" spans="1:6" x14ac:dyDescent="0.25">
      <c r="A1367" s="104">
        <v>21904</v>
      </c>
      <c r="B1367" s="104" t="s">
        <v>947</v>
      </c>
      <c r="C1367" s="104" t="s">
        <v>14246</v>
      </c>
      <c r="D1367" s="104" t="s">
        <v>14248</v>
      </c>
      <c r="E1367" s="2">
        <v>3081</v>
      </c>
      <c r="F1367" s="2">
        <v>3081</v>
      </c>
    </row>
    <row r="1368" spans="1:6" x14ac:dyDescent="0.25">
      <c r="A1368" s="104">
        <v>21906</v>
      </c>
      <c r="B1368" s="104" t="s">
        <v>947</v>
      </c>
      <c r="C1368" s="104" t="s">
        <v>1601</v>
      </c>
      <c r="D1368" s="104" t="s">
        <v>1603</v>
      </c>
      <c r="E1368" s="2">
        <v>397230</v>
      </c>
      <c r="F1368" s="2">
        <v>397230</v>
      </c>
    </row>
    <row r="1369" spans="1:6" x14ac:dyDescent="0.25">
      <c r="A1369" s="104">
        <v>21910</v>
      </c>
      <c r="B1369" s="104" t="s">
        <v>947</v>
      </c>
      <c r="C1369" s="104" t="s">
        <v>8392</v>
      </c>
      <c r="D1369" s="104" t="s">
        <v>8394</v>
      </c>
      <c r="E1369" s="2">
        <v>24383</v>
      </c>
      <c r="F1369" s="2">
        <v>24383</v>
      </c>
    </row>
    <row r="1370" spans="1:6" x14ac:dyDescent="0.25">
      <c r="A1370" s="104">
        <v>21915</v>
      </c>
      <c r="B1370" s="104" t="s">
        <v>947</v>
      </c>
      <c r="C1370" s="104" t="s">
        <v>3100</v>
      </c>
      <c r="D1370" s="104" t="s">
        <v>3102</v>
      </c>
      <c r="E1370" s="2">
        <v>194419</v>
      </c>
      <c r="F1370" s="2">
        <v>194419</v>
      </c>
    </row>
    <row r="1371" spans="1:6" x14ac:dyDescent="0.25">
      <c r="A1371" s="104">
        <v>21918</v>
      </c>
      <c r="B1371" s="104" t="s">
        <v>947</v>
      </c>
      <c r="C1371" s="104" t="s">
        <v>18746</v>
      </c>
      <c r="D1371" s="104" t="s">
        <v>18747</v>
      </c>
      <c r="E1371" s="2">
        <v>10104</v>
      </c>
      <c r="F1371" s="2">
        <v>10104</v>
      </c>
    </row>
    <row r="1372" spans="1:6" x14ac:dyDescent="0.25">
      <c r="A1372" s="104">
        <v>21919</v>
      </c>
      <c r="B1372" s="104" t="s">
        <v>947</v>
      </c>
      <c r="C1372" s="104" t="s">
        <v>6364</v>
      </c>
      <c r="D1372" s="104" t="s">
        <v>6366</v>
      </c>
      <c r="E1372" s="2">
        <v>43200</v>
      </c>
      <c r="F1372" s="2">
        <v>43200</v>
      </c>
    </row>
    <row r="1373" spans="1:6" x14ac:dyDescent="0.25">
      <c r="A1373" s="104">
        <v>783706</v>
      </c>
      <c r="B1373" s="104" t="s">
        <v>947</v>
      </c>
      <c r="C1373" s="104" t="s">
        <v>18135</v>
      </c>
      <c r="D1373" s="104" t="s">
        <v>18136</v>
      </c>
      <c r="E1373" s="2">
        <v>403</v>
      </c>
      <c r="F1373" s="2">
        <v>403</v>
      </c>
    </row>
    <row r="1374" spans="1:6" x14ac:dyDescent="0.25">
      <c r="A1374" s="104">
        <v>21921</v>
      </c>
      <c r="B1374" s="104" t="s">
        <v>947</v>
      </c>
      <c r="C1374" s="104" t="s">
        <v>22260</v>
      </c>
      <c r="D1374" s="104" t="s">
        <v>22261</v>
      </c>
      <c r="E1374" s="2">
        <v>5416</v>
      </c>
      <c r="F1374" s="2">
        <v>5416</v>
      </c>
    </row>
    <row r="1375" spans="1:6" x14ac:dyDescent="0.25">
      <c r="A1375" s="104">
        <v>21926</v>
      </c>
      <c r="B1375" s="104" t="s">
        <v>947</v>
      </c>
      <c r="C1375" s="104" t="s">
        <v>5111</v>
      </c>
      <c r="D1375" s="104" t="s">
        <v>21711</v>
      </c>
      <c r="E1375" s="2">
        <v>31541</v>
      </c>
      <c r="F1375" s="2">
        <v>31541</v>
      </c>
    </row>
    <row r="1376" spans="1:6" x14ac:dyDescent="0.25">
      <c r="A1376" s="104">
        <v>21931</v>
      </c>
      <c r="B1376" s="104" t="s">
        <v>947</v>
      </c>
      <c r="C1376" s="104" t="s">
        <v>9720</v>
      </c>
      <c r="D1376" s="104" t="s">
        <v>9722</v>
      </c>
      <c r="E1376" s="2">
        <v>46373</v>
      </c>
      <c r="F1376" s="2">
        <v>46373</v>
      </c>
    </row>
    <row r="1377" spans="1:6" x14ac:dyDescent="0.25">
      <c r="A1377" s="104">
        <v>797363</v>
      </c>
      <c r="B1377" s="104" t="s">
        <v>947</v>
      </c>
      <c r="C1377" s="104" t="s">
        <v>15666</v>
      </c>
      <c r="D1377" s="104" t="s">
        <v>15668</v>
      </c>
      <c r="E1377" s="2">
        <v>8215</v>
      </c>
      <c r="F1377" s="2">
        <v>8215</v>
      </c>
    </row>
    <row r="1378" spans="1:6" x14ac:dyDescent="0.25">
      <c r="A1378" s="104">
        <v>21935</v>
      </c>
      <c r="B1378" s="104" t="s">
        <v>947</v>
      </c>
      <c r="C1378" s="104" t="s">
        <v>7870</v>
      </c>
      <c r="D1378" s="104" t="s">
        <v>7872</v>
      </c>
      <c r="E1378" s="2">
        <v>43277</v>
      </c>
      <c r="F1378" s="2">
        <v>43277</v>
      </c>
    </row>
    <row r="1379" spans="1:6" x14ac:dyDescent="0.25">
      <c r="A1379" s="104">
        <v>21945</v>
      </c>
      <c r="B1379" s="104" t="s">
        <v>947</v>
      </c>
      <c r="C1379" s="104" t="s">
        <v>15921</v>
      </c>
      <c r="D1379" s="104" t="s">
        <v>15923</v>
      </c>
      <c r="E1379" s="2">
        <v>2036</v>
      </c>
      <c r="F1379" s="2">
        <v>2036</v>
      </c>
    </row>
    <row r="1380" spans="1:6" x14ac:dyDescent="0.25">
      <c r="A1380" s="104">
        <v>21946</v>
      </c>
      <c r="B1380" s="104" t="s">
        <v>947</v>
      </c>
      <c r="C1380" s="104" t="s">
        <v>4668</v>
      </c>
      <c r="D1380" s="104" t="s">
        <v>4670</v>
      </c>
      <c r="E1380" s="2">
        <v>117407</v>
      </c>
      <c r="F1380" s="2">
        <v>117407</v>
      </c>
    </row>
    <row r="1381" spans="1:6" x14ac:dyDescent="0.25">
      <c r="A1381" s="104">
        <v>21948</v>
      </c>
      <c r="B1381" s="104" t="s">
        <v>947</v>
      </c>
      <c r="C1381" s="104" t="s">
        <v>21690</v>
      </c>
      <c r="D1381" s="104" t="s">
        <v>21691</v>
      </c>
      <c r="E1381" s="2">
        <v>9711</v>
      </c>
      <c r="F1381" s="2">
        <v>9711</v>
      </c>
    </row>
    <row r="1382" spans="1:6" x14ac:dyDescent="0.25">
      <c r="A1382" s="104">
        <v>609244</v>
      </c>
      <c r="B1382" s="104" t="s">
        <v>947</v>
      </c>
      <c r="C1382" s="104" t="s">
        <v>8518</v>
      </c>
      <c r="D1382" s="104" t="s">
        <v>8520</v>
      </c>
      <c r="E1382" s="2">
        <v>4309</v>
      </c>
      <c r="F1382" s="2">
        <v>4309</v>
      </c>
    </row>
    <row r="1383" spans="1:6" x14ac:dyDescent="0.25">
      <c r="A1383" s="104">
        <v>21951</v>
      </c>
      <c r="B1383" s="104" t="s">
        <v>947</v>
      </c>
      <c r="C1383" s="104" t="s">
        <v>16957</v>
      </c>
      <c r="D1383" s="104" t="s">
        <v>16959</v>
      </c>
      <c r="E1383" s="2">
        <v>1976</v>
      </c>
      <c r="F1383" s="2">
        <v>1976</v>
      </c>
    </row>
    <row r="1384" spans="1:6" x14ac:dyDescent="0.25">
      <c r="A1384" s="104">
        <v>21952</v>
      </c>
      <c r="B1384" s="104" t="s">
        <v>947</v>
      </c>
      <c r="C1384" s="104" t="s">
        <v>5006</v>
      </c>
      <c r="D1384" s="104" t="s">
        <v>5008</v>
      </c>
      <c r="E1384" s="2">
        <v>87302</v>
      </c>
      <c r="F1384" s="2">
        <v>87302</v>
      </c>
    </row>
    <row r="1385" spans="1:6" x14ac:dyDescent="0.25">
      <c r="A1385" s="104">
        <v>21953</v>
      </c>
      <c r="B1385" s="104" t="s">
        <v>947</v>
      </c>
      <c r="C1385" s="104" t="s">
        <v>6824</v>
      </c>
      <c r="D1385" s="104" t="s">
        <v>6826</v>
      </c>
      <c r="E1385" s="2">
        <v>48965</v>
      </c>
      <c r="F1385" s="2">
        <v>48965</v>
      </c>
    </row>
    <row r="1386" spans="1:6" x14ac:dyDescent="0.25">
      <c r="A1386" s="104">
        <v>21954</v>
      </c>
      <c r="B1386" s="104" t="s">
        <v>947</v>
      </c>
      <c r="C1386" s="104" t="s">
        <v>15308</v>
      </c>
      <c r="D1386" s="104" t="s">
        <v>15310</v>
      </c>
      <c r="E1386" s="2">
        <v>0</v>
      </c>
      <c r="F1386" s="2">
        <v>0</v>
      </c>
    </row>
    <row r="1387" spans="1:6" x14ac:dyDescent="0.25">
      <c r="A1387" s="104">
        <v>568929</v>
      </c>
      <c r="B1387" s="104" t="s">
        <v>947</v>
      </c>
      <c r="C1387" s="104" t="s">
        <v>7951</v>
      </c>
      <c r="D1387" s="104" t="s">
        <v>7953</v>
      </c>
      <c r="E1387" s="2">
        <v>32056</v>
      </c>
      <c r="F1387" s="2">
        <v>32056</v>
      </c>
    </row>
    <row r="1388" spans="1:6" x14ac:dyDescent="0.25">
      <c r="A1388" s="104">
        <v>21959</v>
      </c>
      <c r="B1388" s="104" t="s">
        <v>947</v>
      </c>
      <c r="C1388" s="104" t="s">
        <v>8905</v>
      </c>
      <c r="D1388" s="104" t="s">
        <v>8907</v>
      </c>
      <c r="E1388" s="2">
        <v>12033</v>
      </c>
      <c r="F1388" s="2">
        <v>12033</v>
      </c>
    </row>
    <row r="1389" spans="1:6" x14ac:dyDescent="0.25">
      <c r="A1389" s="104">
        <v>21960</v>
      </c>
      <c r="B1389" s="104" t="s">
        <v>947</v>
      </c>
      <c r="C1389" s="104" t="s">
        <v>14075</v>
      </c>
      <c r="D1389" s="104" t="s">
        <v>14077</v>
      </c>
      <c r="E1389" s="2">
        <v>9107</v>
      </c>
      <c r="F1389" s="2">
        <v>9107</v>
      </c>
    </row>
    <row r="1390" spans="1:6" x14ac:dyDescent="0.25">
      <c r="A1390" s="104">
        <v>21961</v>
      </c>
      <c r="B1390" s="104" t="s">
        <v>947</v>
      </c>
      <c r="C1390" s="104" t="s">
        <v>6776</v>
      </c>
      <c r="D1390" s="104" t="s">
        <v>6778</v>
      </c>
      <c r="E1390" s="2">
        <v>28843</v>
      </c>
      <c r="F1390" s="2">
        <v>28843</v>
      </c>
    </row>
    <row r="1391" spans="1:6" x14ac:dyDescent="0.25">
      <c r="A1391" s="104">
        <v>21965</v>
      </c>
      <c r="B1391" s="104" t="s">
        <v>947</v>
      </c>
      <c r="C1391" s="104" t="s">
        <v>8293</v>
      </c>
      <c r="D1391" s="104" t="s">
        <v>8295</v>
      </c>
      <c r="E1391" s="2">
        <v>26705</v>
      </c>
      <c r="F1391" s="2">
        <v>26705</v>
      </c>
    </row>
    <row r="1392" spans="1:6" x14ac:dyDescent="0.25">
      <c r="A1392" s="104">
        <v>21967</v>
      </c>
      <c r="B1392" s="104" t="s">
        <v>947</v>
      </c>
      <c r="C1392" s="104" t="s">
        <v>1119</v>
      </c>
      <c r="D1392" s="104" t="s">
        <v>1121</v>
      </c>
      <c r="E1392" s="2">
        <v>460167</v>
      </c>
      <c r="F1392" s="2">
        <v>460167</v>
      </c>
    </row>
    <row r="1393" spans="1:6" x14ac:dyDescent="0.25">
      <c r="A1393" s="104">
        <v>207172</v>
      </c>
      <c r="B1393" s="104" t="s">
        <v>947</v>
      </c>
      <c r="C1393" s="104" t="s">
        <v>22897</v>
      </c>
      <c r="D1393" s="104" t="s">
        <v>22898</v>
      </c>
      <c r="E1393" s="2">
        <v>21738</v>
      </c>
      <c r="F1393" s="2">
        <v>21738</v>
      </c>
    </row>
    <row r="1394" spans="1:6" x14ac:dyDescent="0.25">
      <c r="A1394" s="104">
        <v>21982</v>
      </c>
      <c r="B1394" s="104" t="s">
        <v>947</v>
      </c>
      <c r="C1394" s="104" t="s">
        <v>1955</v>
      </c>
      <c r="D1394" s="104" t="s">
        <v>1957</v>
      </c>
      <c r="E1394" s="2">
        <v>298173</v>
      </c>
      <c r="F1394" s="2">
        <v>298173</v>
      </c>
    </row>
    <row r="1395" spans="1:6" x14ac:dyDescent="0.25">
      <c r="A1395" s="104">
        <v>21983</v>
      </c>
      <c r="B1395" s="104" t="s">
        <v>947</v>
      </c>
      <c r="C1395" s="104" t="s">
        <v>21703</v>
      </c>
      <c r="D1395" s="104" t="s">
        <v>21704</v>
      </c>
      <c r="E1395" s="2">
        <v>14076</v>
      </c>
      <c r="F1395" s="2">
        <v>14076</v>
      </c>
    </row>
    <row r="1396" spans="1:6" x14ac:dyDescent="0.25">
      <c r="A1396" s="104">
        <v>21984</v>
      </c>
      <c r="B1396" s="104" t="s">
        <v>947</v>
      </c>
      <c r="C1396" s="104" t="s">
        <v>4718</v>
      </c>
      <c r="D1396" s="104" t="s">
        <v>4720</v>
      </c>
      <c r="E1396" s="2">
        <v>93813</v>
      </c>
      <c r="F1396" s="2">
        <v>93813</v>
      </c>
    </row>
    <row r="1397" spans="1:6" x14ac:dyDescent="0.25">
      <c r="A1397" s="104">
        <v>21985</v>
      </c>
      <c r="B1397" s="104" t="s">
        <v>947</v>
      </c>
      <c r="C1397" s="104" t="s">
        <v>22381</v>
      </c>
      <c r="D1397" s="104" t="s">
        <v>22382</v>
      </c>
      <c r="E1397" s="2">
        <v>960</v>
      </c>
      <c r="F1397" s="2">
        <v>960</v>
      </c>
    </row>
    <row r="1398" spans="1:6" x14ac:dyDescent="0.25">
      <c r="A1398" s="104">
        <v>21987</v>
      </c>
      <c r="B1398" s="104" t="s">
        <v>947</v>
      </c>
      <c r="C1398" s="104" t="s">
        <v>16927</v>
      </c>
      <c r="D1398" s="104" t="s">
        <v>16929</v>
      </c>
      <c r="E1398" s="2">
        <v>4054</v>
      </c>
      <c r="F1398" s="2">
        <v>4054</v>
      </c>
    </row>
    <row r="1399" spans="1:6" x14ac:dyDescent="0.25">
      <c r="A1399" s="104">
        <v>705861</v>
      </c>
      <c r="B1399" s="104" t="s">
        <v>947</v>
      </c>
      <c r="C1399" s="104" t="s">
        <v>10276</v>
      </c>
      <c r="D1399" s="104" t="s">
        <v>10278</v>
      </c>
      <c r="E1399" s="2">
        <v>15659</v>
      </c>
      <c r="F1399" s="2">
        <v>15659</v>
      </c>
    </row>
    <row r="1400" spans="1:6" x14ac:dyDescent="0.25">
      <c r="A1400" s="104">
        <v>21988</v>
      </c>
      <c r="B1400" s="104" t="s">
        <v>947</v>
      </c>
      <c r="C1400" s="104" t="s">
        <v>3868</v>
      </c>
      <c r="D1400" s="104" t="s">
        <v>21695</v>
      </c>
      <c r="E1400" s="2">
        <v>128920</v>
      </c>
      <c r="F1400" s="2">
        <v>128920</v>
      </c>
    </row>
    <row r="1401" spans="1:6" x14ac:dyDescent="0.25">
      <c r="A1401" s="104">
        <v>21989</v>
      </c>
      <c r="B1401" s="104" t="s">
        <v>947</v>
      </c>
      <c r="C1401" s="104" t="s">
        <v>4997</v>
      </c>
      <c r="D1401" s="104" t="s">
        <v>4999</v>
      </c>
      <c r="E1401" s="2">
        <v>107198</v>
      </c>
      <c r="F1401" s="2">
        <v>107198</v>
      </c>
    </row>
    <row r="1402" spans="1:6" x14ac:dyDescent="0.25">
      <c r="A1402" s="104">
        <v>21990</v>
      </c>
      <c r="B1402" s="104" t="s">
        <v>947</v>
      </c>
      <c r="C1402" s="104" t="s">
        <v>12964</v>
      </c>
      <c r="D1402" s="104" t="s">
        <v>12966</v>
      </c>
      <c r="E1402" s="2">
        <v>8957</v>
      </c>
      <c r="F1402" s="2">
        <v>8957</v>
      </c>
    </row>
    <row r="1403" spans="1:6" x14ac:dyDescent="0.25">
      <c r="A1403" s="104">
        <v>21994</v>
      </c>
      <c r="B1403" s="104" t="s">
        <v>947</v>
      </c>
      <c r="C1403" s="104" t="s">
        <v>5959</v>
      </c>
      <c r="D1403" s="104" t="s">
        <v>5961</v>
      </c>
      <c r="E1403" s="2">
        <v>105567</v>
      </c>
      <c r="F1403" s="2">
        <v>105567</v>
      </c>
    </row>
    <row r="1404" spans="1:6" x14ac:dyDescent="0.25">
      <c r="A1404" s="104">
        <v>21998</v>
      </c>
      <c r="B1404" s="104" t="s">
        <v>947</v>
      </c>
      <c r="C1404" s="104" t="s">
        <v>2807</v>
      </c>
      <c r="D1404" s="104" t="s">
        <v>2809</v>
      </c>
      <c r="E1404" s="2">
        <v>257790</v>
      </c>
      <c r="F1404" s="2">
        <v>257790</v>
      </c>
    </row>
    <row r="1405" spans="1:6" x14ac:dyDescent="0.25">
      <c r="A1405" s="104">
        <v>22001</v>
      </c>
      <c r="B1405" s="104" t="s">
        <v>947</v>
      </c>
      <c r="C1405" s="104" t="s">
        <v>5465</v>
      </c>
      <c r="D1405" s="104" t="s">
        <v>5467</v>
      </c>
      <c r="E1405" s="2">
        <v>93745</v>
      </c>
      <c r="F1405" s="2">
        <v>93745</v>
      </c>
    </row>
    <row r="1406" spans="1:6" x14ac:dyDescent="0.25">
      <c r="A1406" s="104">
        <v>22006</v>
      </c>
      <c r="B1406" s="104" t="s">
        <v>947</v>
      </c>
      <c r="C1406" s="104" t="s">
        <v>5108</v>
      </c>
      <c r="D1406" s="104" t="s">
        <v>21735</v>
      </c>
      <c r="E1406" s="2">
        <v>82212</v>
      </c>
      <c r="F1406" s="2">
        <v>82212</v>
      </c>
    </row>
    <row r="1407" spans="1:6" x14ac:dyDescent="0.25">
      <c r="A1407" s="104">
        <v>22007</v>
      </c>
      <c r="B1407" s="104" t="s">
        <v>947</v>
      </c>
      <c r="C1407" s="104" t="s">
        <v>1122</v>
      </c>
      <c r="D1407" s="104" t="s">
        <v>1124</v>
      </c>
      <c r="E1407" s="2">
        <v>267602</v>
      </c>
      <c r="F1407" s="2">
        <v>267602</v>
      </c>
    </row>
    <row r="1408" spans="1:6" x14ac:dyDescent="0.25">
      <c r="A1408" s="104">
        <v>22012</v>
      </c>
      <c r="B1408" s="104" t="s">
        <v>947</v>
      </c>
      <c r="C1408" s="104" t="s">
        <v>7795</v>
      </c>
      <c r="D1408" s="104" t="s">
        <v>7797</v>
      </c>
      <c r="E1408" s="2">
        <v>42967</v>
      </c>
      <c r="F1408" s="2">
        <v>42967</v>
      </c>
    </row>
    <row r="1409" spans="1:6" x14ac:dyDescent="0.25">
      <c r="A1409" s="104">
        <v>22013</v>
      </c>
      <c r="B1409" s="104" t="s">
        <v>947</v>
      </c>
      <c r="C1409" s="104" t="s">
        <v>12591</v>
      </c>
      <c r="D1409" s="104" t="s">
        <v>12593</v>
      </c>
      <c r="E1409" s="2">
        <v>8031</v>
      </c>
      <c r="F1409" s="2">
        <v>8031</v>
      </c>
    </row>
    <row r="1410" spans="1:6" x14ac:dyDescent="0.25">
      <c r="A1410" s="104">
        <v>22014</v>
      </c>
      <c r="B1410" s="104" t="s">
        <v>947</v>
      </c>
      <c r="C1410" s="104" t="s">
        <v>12648</v>
      </c>
      <c r="D1410" s="104" t="s">
        <v>12650</v>
      </c>
      <c r="E1410" s="2">
        <v>23439</v>
      </c>
      <c r="F1410" s="2">
        <v>23439</v>
      </c>
    </row>
    <row r="1411" spans="1:6" x14ac:dyDescent="0.25">
      <c r="A1411" s="104">
        <v>22017</v>
      </c>
      <c r="B1411" s="104" t="s">
        <v>947</v>
      </c>
      <c r="C1411" s="104" t="s">
        <v>1388</v>
      </c>
      <c r="D1411" s="104" t="s">
        <v>1390</v>
      </c>
      <c r="E1411" s="2">
        <v>427098</v>
      </c>
      <c r="F1411" s="2">
        <v>427098</v>
      </c>
    </row>
    <row r="1412" spans="1:6" x14ac:dyDescent="0.25">
      <c r="A1412" s="104">
        <v>22019</v>
      </c>
      <c r="B1412" s="104" t="s">
        <v>947</v>
      </c>
      <c r="C1412" s="104" t="s">
        <v>13679</v>
      </c>
      <c r="D1412" s="104" t="s">
        <v>13681</v>
      </c>
      <c r="E1412" s="2">
        <v>9557</v>
      </c>
      <c r="F1412" s="2">
        <v>9557</v>
      </c>
    </row>
    <row r="1413" spans="1:6" x14ac:dyDescent="0.25">
      <c r="A1413" s="104">
        <v>22020</v>
      </c>
      <c r="B1413" s="104" t="s">
        <v>947</v>
      </c>
      <c r="C1413" s="104" t="s">
        <v>7843</v>
      </c>
      <c r="D1413" s="104" t="s">
        <v>7845</v>
      </c>
      <c r="E1413" s="2">
        <v>46447</v>
      </c>
      <c r="F1413" s="2">
        <v>46447</v>
      </c>
    </row>
    <row r="1414" spans="1:6" x14ac:dyDescent="0.25">
      <c r="A1414" s="104">
        <v>22022</v>
      </c>
      <c r="B1414" s="104" t="s">
        <v>947</v>
      </c>
      <c r="C1414" s="104" t="s">
        <v>11603</v>
      </c>
      <c r="D1414" s="104" t="s">
        <v>11605</v>
      </c>
      <c r="E1414" s="2">
        <v>23318</v>
      </c>
      <c r="F1414" s="2">
        <v>23318</v>
      </c>
    </row>
    <row r="1415" spans="1:6" x14ac:dyDescent="0.25">
      <c r="A1415" s="104">
        <v>22023</v>
      </c>
      <c r="B1415" s="104" t="s">
        <v>947</v>
      </c>
      <c r="C1415" s="104" t="s">
        <v>14231</v>
      </c>
      <c r="D1415" s="104" t="s">
        <v>14233</v>
      </c>
      <c r="E1415" s="2">
        <v>11312</v>
      </c>
      <c r="F1415" s="2">
        <v>11312</v>
      </c>
    </row>
    <row r="1416" spans="1:6" x14ac:dyDescent="0.25">
      <c r="A1416" s="104">
        <v>22024</v>
      </c>
      <c r="B1416" s="104" t="s">
        <v>947</v>
      </c>
      <c r="C1416" s="104" t="s">
        <v>4129</v>
      </c>
      <c r="D1416" s="104" t="s">
        <v>4131</v>
      </c>
      <c r="E1416" s="2">
        <v>96139</v>
      </c>
      <c r="F1416" s="2">
        <v>96139</v>
      </c>
    </row>
    <row r="1417" spans="1:6" x14ac:dyDescent="0.25">
      <c r="A1417" s="104">
        <v>22026</v>
      </c>
      <c r="B1417" s="104" t="s">
        <v>947</v>
      </c>
      <c r="C1417" s="104" t="s">
        <v>10447</v>
      </c>
      <c r="D1417" s="104" t="s">
        <v>10449</v>
      </c>
      <c r="E1417" s="2">
        <v>11421</v>
      </c>
      <c r="F1417" s="2">
        <v>11421</v>
      </c>
    </row>
    <row r="1418" spans="1:6" x14ac:dyDescent="0.25">
      <c r="A1418" s="104">
        <v>22027</v>
      </c>
      <c r="B1418" s="104" t="s">
        <v>947</v>
      </c>
      <c r="C1418" s="104" t="s">
        <v>14536</v>
      </c>
      <c r="D1418" s="104" t="s">
        <v>14538</v>
      </c>
      <c r="E1418" s="2">
        <v>7857</v>
      </c>
      <c r="F1418" s="2">
        <v>7857</v>
      </c>
    </row>
    <row r="1419" spans="1:6" x14ac:dyDescent="0.25">
      <c r="A1419" s="104">
        <v>22028</v>
      </c>
      <c r="B1419" s="104" t="s">
        <v>947</v>
      </c>
      <c r="C1419" s="104" t="s">
        <v>4946</v>
      </c>
      <c r="D1419" s="104" t="s">
        <v>4948</v>
      </c>
      <c r="E1419" s="2">
        <v>80854</v>
      </c>
      <c r="F1419" s="2">
        <v>80854</v>
      </c>
    </row>
    <row r="1420" spans="1:6" x14ac:dyDescent="0.25">
      <c r="A1420" s="104">
        <v>22029</v>
      </c>
      <c r="B1420" s="104" t="s">
        <v>947</v>
      </c>
      <c r="C1420" s="104" t="s">
        <v>8803</v>
      </c>
      <c r="D1420" s="104" t="s">
        <v>8805</v>
      </c>
      <c r="E1420" s="2">
        <v>32197</v>
      </c>
      <c r="F1420" s="2">
        <v>32197</v>
      </c>
    </row>
    <row r="1421" spans="1:6" x14ac:dyDescent="0.25">
      <c r="A1421" s="104">
        <v>22030</v>
      </c>
      <c r="B1421" s="104" t="s">
        <v>947</v>
      </c>
      <c r="C1421" s="104" t="s">
        <v>3288</v>
      </c>
      <c r="D1421" s="104" t="s">
        <v>3290</v>
      </c>
      <c r="E1421" s="2">
        <v>116616</v>
      </c>
      <c r="F1421" s="2">
        <v>116616</v>
      </c>
    </row>
    <row r="1422" spans="1:6" x14ac:dyDescent="0.25">
      <c r="A1422" s="104">
        <v>22031</v>
      </c>
      <c r="B1422" s="104" t="s">
        <v>947</v>
      </c>
      <c r="C1422" s="104" t="s">
        <v>5867</v>
      </c>
      <c r="D1422" s="104" t="s">
        <v>5869</v>
      </c>
      <c r="E1422" s="2">
        <v>39134</v>
      </c>
      <c r="F1422" s="2">
        <v>39134</v>
      </c>
    </row>
    <row r="1423" spans="1:6" x14ac:dyDescent="0.25">
      <c r="A1423" s="104">
        <v>22034</v>
      </c>
      <c r="B1423" s="104" t="s">
        <v>947</v>
      </c>
      <c r="C1423" s="104" t="s">
        <v>3669</v>
      </c>
      <c r="D1423" s="104" t="s">
        <v>3671</v>
      </c>
      <c r="E1423" s="2">
        <v>247514</v>
      </c>
      <c r="F1423" s="2">
        <v>247514</v>
      </c>
    </row>
    <row r="1424" spans="1:6" x14ac:dyDescent="0.25">
      <c r="A1424" s="104">
        <v>22035</v>
      </c>
      <c r="B1424" s="104" t="s">
        <v>947</v>
      </c>
      <c r="C1424" s="104" t="s">
        <v>11807</v>
      </c>
      <c r="D1424" s="104" t="s">
        <v>11809</v>
      </c>
      <c r="E1424" s="2">
        <v>16923</v>
      </c>
      <c r="F1424" s="2">
        <v>16923</v>
      </c>
    </row>
    <row r="1425" spans="1:6" x14ac:dyDescent="0.25">
      <c r="A1425" s="104">
        <v>22038</v>
      </c>
      <c r="B1425" s="104" t="s">
        <v>947</v>
      </c>
      <c r="C1425" s="104" t="s">
        <v>9354</v>
      </c>
      <c r="D1425" s="104" t="s">
        <v>9356</v>
      </c>
      <c r="E1425" s="2">
        <v>0</v>
      </c>
      <c r="F1425" s="2">
        <v>0</v>
      </c>
    </row>
    <row r="1426" spans="1:6" x14ac:dyDescent="0.25">
      <c r="A1426" s="104">
        <v>22039</v>
      </c>
      <c r="B1426" s="104" t="s">
        <v>947</v>
      </c>
      <c r="C1426" s="104" t="s">
        <v>13850</v>
      </c>
      <c r="D1426" s="104" t="s">
        <v>13852</v>
      </c>
      <c r="E1426" s="2">
        <v>7607</v>
      </c>
      <c r="F1426" s="2">
        <v>7607</v>
      </c>
    </row>
    <row r="1427" spans="1:6" x14ac:dyDescent="0.25">
      <c r="A1427" s="104">
        <v>22040</v>
      </c>
      <c r="B1427" s="104" t="s">
        <v>947</v>
      </c>
      <c r="C1427" s="104" t="s">
        <v>9543</v>
      </c>
      <c r="D1427" s="104" t="s">
        <v>9545</v>
      </c>
      <c r="E1427" s="2">
        <v>36262</v>
      </c>
      <c r="F1427" s="2">
        <v>36262</v>
      </c>
    </row>
    <row r="1428" spans="1:6" x14ac:dyDescent="0.25">
      <c r="A1428" s="104">
        <v>22043</v>
      </c>
      <c r="B1428" s="104" t="s">
        <v>947</v>
      </c>
      <c r="C1428" s="104" t="s">
        <v>22558</v>
      </c>
      <c r="D1428" s="104" t="s">
        <v>22559</v>
      </c>
      <c r="E1428" s="2">
        <v>28968</v>
      </c>
      <c r="F1428" s="2">
        <v>28968</v>
      </c>
    </row>
    <row r="1429" spans="1:6" x14ac:dyDescent="0.25">
      <c r="A1429" s="104">
        <v>22054</v>
      </c>
      <c r="B1429" s="104" t="s">
        <v>947</v>
      </c>
      <c r="C1429" s="104" t="s">
        <v>2756</v>
      </c>
      <c r="D1429" s="104" t="s">
        <v>2758</v>
      </c>
      <c r="E1429" s="2">
        <v>242316</v>
      </c>
      <c r="F1429" s="2">
        <v>242316</v>
      </c>
    </row>
    <row r="1430" spans="1:6" x14ac:dyDescent="0.25">
      <c r="A1430" s="104">
        <v>22058</v>
      </c>
      <c r="B1430" s="104" t="s">
        <v>947</v>
      </c>
      <c r="C1430" s="104" t="s">
        <v>13793</v>
      </c>
      <c r="D1430" s="104" t="s">
        <v>13795</v>
      </c>
      <c r="E1430" s="2">
        <v>12648</v>
      </c>
      <c r="F1430" s="2">
        <v>12648</v>
      </c>
    </row>
    <row r="1431" spans="1:6" x14ac:dyDescent="0.25">
      <c r="A1431" s="104">
        <v>22059</v>
      </c>
      <c r="B1431" s="104" t="s">
        <v>947</v>
      </c>
      <c r="C1431" s="104" t="s">
        <v>10621</v>
      </c>
      <c r="D1431" s="104" t="s">
        <v>10623</v>
      </c>
      <c r="E1431" s="2">
        <v>17226</v>
      </c>
      <c r="F1431" s="2">
        <v>17226</v>
      </c>
    </row>
    <row r="1432" spans="1:6" x14ac:dyDescent="0.25">
      <c r="A1432" s="104">
        <v>137471</v>
      </c>
      <c r="B1432" s="104" t="s">
        <v>947</v>
      </c>
      <c r="C1432" s="104" t="s">
        <v>12681</v>
      </c>
      <c r="D1432" s="104" t="s">
        <v>12682</v>
      </c>
      <c r="E1432" s="2">
        <v>1844</v>
      </c>
      <c r="F1432" s="2">
        <v>1844</v>
      </c>
    </row>
    <row r="1433" spans="1:6" x14ac:dyDescent="0.25">
      <c r="A1433" s="104">
        <v>193381</v>
      </c>
      <c r="B1433" s="104" t="s">
        <v>947</v>
      </c>
      <c r="C1433" s="104" t="s">
        <v>2063</v>
      </c>
      <c r="D1433" s="104" t="s">
        <v>2065</v>
      </c>
      <c r="E1433" s="2">
        <v>284454</v>
      </c>
      <c r="F1433" s="2">
        <v>284454</v>
      </c>
    </row>
    <row r="1434" spans="1:6" x14ac:dyDescent="0.25">
      <c r="A1434" s="104">
        <v>203618</v>
      </c>
      <c r="B1434" s="104" t="s">
        <v>947</v>
      </c>
      <c r="C1434" s="104" t="s">
        <v>9366</v>
      </c>
      <c r="D1434" s="104" t="s">
        <v>9368</v>
      </c>
      <c r="E1434" s="2">
        <v>11859</v>
      </c>
      <c r="F1434" s="2">
        <v>11859</v>
      </c>
    </row>
    <row r="1435" spans="1:6" x14ac:dyDescent="0.25">
      <c r="A1435" s="104">
        <v>207371</v>
      </c>
      <c r="B1435" s="104" t="s">
        <v>947</v>
      </c>
      <c r="C1435" s="104" t="s">
        <v>16758</v>
      </c>
      <c r="D1435" s="104" t="s">
        <v>16760</v>
      </c>
      <c r="E1435" s="2">
        <v>7892</v>
      </c>
      <c r="F1435" s="2">
        <v>7892</v>
      </c>
    </row>
    <row r="1436" spans="1:6" x14ac:dyDescent="0.25">
      <c r="A1436" s="104">
        <v>222814</v>
      </c>
      <c r="B1436" s="104" t="s">
        <v>947</v>
      </c>
      <c r="C1436" s="104" t="s">
        <v>7774</v>
      </c>
      <c r="D1436" s="104" t="s">
        <v>7776</v>
      </c>
      <c r="E1436" s="2">
        <v>39843</v>
      </c>
      <c r="F1436" s="2">
        <v>39843</v>
      </c>
    </row>
    <row r="1437" spans="1:6" x14ac:dyDescent="0.25">
      <c r="A1437" s="104">
        <v>461311</v>
      </c>
      <c r="B1437" s="104" t="s">
        <v>947</v>
      </c>
      <c r="C1437" s="104" t="s">
        <v>14937</v>
      </c>
      <c r="D1437" s="104" t="s">
        <v>14939</v>
      </c>
      <c r="E1437" s="2">
        <v>6946</v>
      </c>
      <c r="F1437" s="2">
        <v>6946</v>
      </c>
    </row>
    <row r="1438" spans="1:6" x14ac:dyDescent="0.25">
      <c r="A1438" s="104">
        <v>575715</v>
      </c>
      <c r="B1438" s="104" t="s">
        <v>947</v>
      </c>
      <c r="C1438" s="104" t="s">
        <v>14288</v>
      </c>
      <c r="D1438" s="104" t="s">
        <v>14290</v>
      </c>
      <c r="E1438" s="2">
        <v>2883</v>
      </c>
      <c r="F1438" s="2">
        <v>2883</v>
      </c>
    </row>
    <row r="1439" spans="1:6" x14ac:dyDescent="0.25">
      <c r="A1439" s="104">
        <v>591724</v>
      </c>
      <c r="B1439" s="104" t="s">
        <v>947</v>
      </c>
      <c r="C1439" s="104" t="s">
        <v>3411</v>
      </c>
      <c r="D1439" s="104" t="s">
        <v>3413</v>
      </c>
      <c r="E1439" s="2">
        <v>103544</v>
      </c>
      <c r="F1439" s="2">
        <v>103544</v>
      </c>
    </row>
    <row r="1440" spans="1:6" x14ac:dyDescent="0.25">
      <c r="A1440" s="104">
        <v>608815</v>
      </c>
      <c r="B1440" s="104" t="s">
        <v>947</v>
      </c>
      <c r="C1440" s="104" t="s">
        <v>1889</v>
      </c>
      <c r="D1440" s="104" t="s">
        <v>1891</v>
      </c>
      <c r="E1440" s="2">
        <v>400818</v>
      </c>
      <c r="F1440" s="2">
        <v>400818</v>
      </c>
    </row>
    <row r="1441" spans="1:6" x14ac:dyDescent="0.25">
      <c r="A1441" s="104">
        <v>680151</v>
      </c>
      <c r="B1441" s="104" t="s">
        <v>947</v>
      </c>
      <c r="C1441" s="104" t="s">
        <v>21733</v>
      </c>
      <c r="D1441" s="104" t="s">
        <v>21734</v>
      </c>
      <c r="E1441" s="2">
        <v>0</v>
      </c>
      <c r="F1441" s="2">
        <v>0</v>
      </c>
    </row>
    <row r="1442" spans="1:6" x14ac:dyDescent="0.25">
      <c r="A1442" s="104">
        <v>714502</v>
      </c>
      <c r="B1442" s="104" t="s">
        <v>947</v>
      </c>
      <c r="C1442" s="104" t="s">
        <v>16834</v>
      </c>
      <c r="D1442" s="104" t="s">
        <v>16836</v>
      </c>
      <c r="E1442" s="2">
        <v>3566</v>
      </c>
      <c r="F1442" s="2">
        <v>3566</v>
      </c>
    </row>
    <row r="1443" spans="1:6" x14ac:dyDescent="0.25">
      <c r="A1443" s="104">
        <v>781394</v>
      </c>
      <c r="B1443" s="104" t="s">
        <v>947</v>
      </c>
      <c r="C1443" s="104" t="s">
        <v>17272</v>
      </c>
      <c r="D1443" s="104" t="s">
        <v>17274</v>
      </c>
      <c r="E1443" s="2">
        <v>4986</v>
      </c>
      <c r="F1443" s="2">
        <v>4986</v>
      </c>
    </row>
    <row r="1444" spans="1:6" x14ac:dyDescent="0.25">
      <c r="A1444" s="104">
        <v>840835</v>
      </c>
      <c r="B1444" s="104" t="s">
        <v>947</v>
      </c>
      <c r="C1444" s="104" t="s">
        <v>21736</v>
      </c>
      <c r="D1444" s="104" t="s">
        <v>21737</v>
      </c>
      <c r="E1444" s="2">
        <v>29600</v>
      </c>
      <c r="F1444" s="2">
        <v>29600</v>
      </c>
    </row>
    <row r="1445" spans="1:6" x14ac:dyDescent="0.25">
      <c r="A1445" s="104">
        <v>22062</v>
      </c>
      <c r="B1445" s="104" t="s">
        <v>947</v>
      </c>
      <c r="C1445" s="104" t="s">
        <v>3405</v>
      </c>
      <c r="D1445" s="104" t="s">
        <v>3407</v>
      </c>
      <c r="E1445" s="2">
        <v>200035</v>
      </c>
      <c r="F1445" s="2">
        <v>200035</v>
      </c>
    </row>
    <row r="1446" spans="1:6" x14ac:dyDescent="0.25">
      <c r="A1446" s="104">
        <v>22063</v>
      </c>
      <c r="B1446" s="104" t="s">
        <v>947</v>
      </c>
      <c r="C1446" s="104" t="s">
        <v>21714</v>
      </c>
      <c r="D1446" s="104" t="s">
        <v>21715</v>
      </c>
      <c r="E1446" s="2">
        <v>0</v>
      </c>
      <c r="F1446" s="2">
        <v>0</v>
      </c>
    </row>
    <row r="1447" spans="1:6" x14ac:dyDescent="0.25">
      <c r="A1447" s="104">
        <v>22067</v>
      </c>
      <c r="B1447" s="104" t="s">
        <v>947</v>
      </c>
      <c r="C1447" s="104" t="s">
        <v>5687</v>
      </c>
      <c r="D1447" s="104" t="s">
        <v>5689</v>
      </c>
      <c r="E1447" s="2">
        <v>58871</v>
      </c>
      <c r="F1447" s="2">
        <v>58871</v>
      </c>
    </row>
    <row r="1448" spans="1:6" x14ac:dyDescent="0.25">
      <c r="A1448" s="104">
        <v>22068</v>
      </c>
      <c r="B1448" s="104" t="s">
        <v>947</v>
      </c>
      <c r="C1448" s="104" t="s">
        <v>10300</v>
      </c>
      <c r="D1448" s="104" t="s">
        <v>10302</v>
      </c>
      <c r="E1448" s="2">
        <v>13960</v>
      </c>
      <c r="F1448" s="2">
        <v>13960</v>
      </c>
    </row>
    <row r="1449" spans="1:6" x14ac:dyDescent="0.25">
      <c r="A1449" s="104">
        <v>22072</v>
      </c>
      <c r="B1449" s="104" t="s">
        <v>947</v>
      </c>
      <c r="C1449" s="104" t="s">
        <v>14081</v>
      </c>
      <c r="D1449" s="104" t="s">
        <v>14083</v>
      </c>
      <c r="E1449" s="2">
        <v>24074</v>
      </c>
      <c r="F1449" s="2">
        <v>24074</v>
      </c>
    </row>
    <row r="1450" spans="1:6" x14ac:dyDescent="0.25">
      <c r="A1450" s="104">
        <v>22073</v>
      </c>
      <c r="B1450" s="104" t="s">
        <v>947</v>
      </c>
      <c r="C1450" s="104" t="s">
        <v>13271</v>
      </c>
      <c r="D1450" s="104" t="s">
        <v>13273</v>
      </c>
      <c r="E1450" s="2">
        <v>5243</v>
      </c>
      <c r="F1450" s="2">
        <v>5243</v>
      </c>
    </row>
    <row r="1451" spans="1:6" x14ac:dyDescent="0.25">
      <c r="A1451" s="104">
        <v>22074</v>
      </c>
      <c r="B1451" s="104" t="s">
        <v>947</v>
      </c>
      <c r="C1451" s="104" t="s">
        <v>8452</v>
      </c>
      <c r="D1451" s="104" t="s">
        <v>8454</v>
      </c>
      <c r="E1451" s="2">
        <v>56448</v>
      </c>
      <c r="F1451" s="2">
        <v>56448</v>
      </c>
    </row>
    <row r="1452" spans="1:6" x14ac:dyDescent="0.25">
      <c r="A1452" s="104">
        <v>22075</v>
      </c>
      <c r="B1452" s="104" t="s">
        <v>947</v>
      </c>
      <c r="C1452" s="104" t="s">
        <v>22419</v>
      </c>
      <c r="D1452" s="104" t="s">
        <v>22420</v>
      </c>
      <c r="E1452" s="2">
        <v>9110</v>
      </c>
      <c r="F1452" s="2">
        <v>9110</v>
      </c>
    </row>
    <row r="1453" spans="1:6" x14ac:dyDescent="0.25">
      <c r="A1453" s="104">
        <v>22084</v>
      </c>
      <c r="B1453" s="104" t="s">
        <v>947</v>
      </c>
      <c r="C1453" s="104" t="s">
        <v>11988</v>
      </c>
      <c r="D1453" s="104" t="s">
        <v>11990</v>
      </c>
      <c r="E1453" s="2">
        <v>17963</v>
      </c>
      <c r="F1453" s="2">
        <v>17963</v>
      </c>
    </row>
    <row r="1454" spans="1:6" x14ac:dyDescent="0.25">
      <c r="A1454" s="104">
        <v>22085</v>
      </c>
      <c r="B1454" s="104" t="s">
        <v>947</v>
      </c>
      <c r="C1454" s="104" t="s">
        <v>3501</v>
      </c>
      <c r="D1454" s="104" t="s">
        <v>3503</v>
      </c>
      <c r="E1454" s="2">
        <v>148313</v>
      </c>
      <c r="F1454" s="2">
        <v>148313</v>
      </c>
    </row>
    <row r="1455" spans="1:6" x14ac:dyDescent="0.25">
      <c r="A1455" s="104">
        <v>22088</v>
      </c>
      <c r="B1455" s="104" t="s">
        <v>947</v>
      </c>
      <c r="C1455" s="104" t="s">
        <v>4913</v>
      </c>
      <c r="D1455" s="104" t="s">
        <v>4915</v>
      </c>
      <c r="E1455" s="2">
        <v>66059</v>
      </c>
      <c r="F1455" s="2">
        <v>66059</v>
      </c>
    </row>
    <row r="1456" spans="1:6" x14ac:dyDescent="0.25">
      <c r="A1456" s="104">
        <v>22090</v>
      </c>
      <c r="B1456" s="104" t="s">
        <v>947</v>
      </c>
      <c r="C1456" s="104" t="s">
        <v>9789</v>
      </c>
      <c r="D1456" s="104" t="s">
        <v>9791</v>
      </c>
      <c r="E1456" s="2">
        <v>23773</v>
      </c>
      <c r="F1456" s="2">
        <v>23773</v>
      </c>
    </row>
    <row r="1457" spans="1:6" x14ac:dyDescent="0.25">
      <c r="A1457" s="104">
        <v>22092</v>
      </c>
      <c r="B1457" s="104" t="s">
        <v>947</v>
      </c>
      <c r="C1457" s="104" t="s">
        <v>1592</v>
      </c>
      <c r="D1457" s="104" t="s">
        <v>1594</v>
      </c>
      <c r="E1457" s="2">
        <v>352617</v>
      </c>
      <c r="F1457" s="2">
        <v>352617</v>
      </c>
    </row>
    <row r="1458" spans="1:6" x14ac:dyDescent="0.25">
      <c r="A1458" s="104">
        <v>22094</v>
      </c>
      <c r="B1458" s="104" t="s">
        <v>947</v>
      </c>
      <c r="C1458" s="104" t="s">
        <v>11801</v>
      </c>
      <c r="D1458" s="104" t="s">
        <v>11803</v>
      </c>
      <c r="E1458" s="2">
        <v>9959</v>
      </c>
      <c r="F1458" s="2">
        <v>9959</v>
      </c>
    </row>
    <row r="1459" spans="1:6" x14ac:dyDescent="0.25">
      <c r="A1459" s="104">
        <v>22098</v>
      </c>
      <c r="B1459" s="104" t="s">
        <v>947</v>
      </c>
      <c r="C1459" s="104" t="s">
        <v>6415</v>
      </c>
      <c r="D1459" s="104" t="s">
        <v>6417</v>
      </c>
      <c r="E1459" s="2">
        <v>54017</v>
      </c>
      <c r="F1459" s="2">
        <v>54017</v>
      </c>
    </row>
    <row r="1460" spans="1:6" x14ac:dyDescent="0.25">
      <c r="A1460" s="104">
        <v>22099</v>
      </c>
      <c r="B1460" s="104" t="s">
        <v>947</v>
      </c>
      <c r="C1460" s="104" t="s">
        <v>12748</v>
      </c>
      <c r="D1460" s="104" t="s">
        <v>12750</v>
      </c>
      <c r="E1460" s="2">
        <v>7633</v>
      </c>
      <c r="F1460" s="2">
        <v>7633</v>
      </c>
    </row>
    <row r="1461" spans="1:6" x14ac:dyDescent="0.25">
      <c r="A1461" s="104">
        <v>22103</v>
      </c>
      <c r="B1461" s="104" t="s">
        <v>947</v>
      </c>
      <c r="C1461" s="104" t="s">
        <v>3423</v>
      </c>
      <c r="D1461" s="104" t="s">
        <v>21754</v>
      </c>
      <c r="E1461" s="2">
        <v>136690</v>
      </c>
      <c r="F1461" s="2">
        <v>136690</v>
      </c>
    </row>
    <row r="1462" spans="1:6" x14ac:dyDescent="0.25">
      <c r="A1462" s="104">
        <v>22104</v>
      </c>
      <c r="B1462" s="104" t="s">
        <v>947</v>
      </c>
      <c r="C1462" s="104" t="s">
        <v>8230</v>
      </c>
      <c r="D1462" s="104" t="s">
        <v>8232</v>
      </c>
      <c r="E1462" s="2">
        <v>38980</v>
      </c>
      <c r="F1462" s="2">
        <v>38980</v>
      </c>
    </row>
    <row r="1463" spans="1:6" x14ac:dyDescent="0.25">
      <c r="A1463" s="104">
        <v>22105</v>
      </c>
      <c r="B1463" s="104" t="s">
        <v>947</v>
      </c>
      <c r="C1463" s="104" t="s">
        <v>6502</v>
      </c>
      <c r="D1463" s="104" t="s">
        <v>6504</v>
      </c>
      <c r="E1463" s="2">
        <v>62166</v>
      </c>
      <c r="F1463" s="2">
        <v>62166</v>
      </c>
    </row>
    <row r="1464" spans="1:6" x14ac:dyDescent="0.25">
      <c r="A1464" s="104">
        <v>22106</v>
      </c>
      <c r="B1464" s="104" t="s">
        <v>947</v>
      </c>
      <c r="C1464" s="104" t="s">
        <v>1532</v>
      </c>
      <c r="D1464" s="104" t="s">
        <v>1534</v>
      </c>
      <c r="E1464" s="2">
        <v>467444</v>
      </c>
      <c r="F1464" s="2">
        <v>467444</v>
      </c>
    </row>
    <row r="1465" spans="1:6" x14ac:dyDescent="0.25">
      <c r="A1465" s="104">
        <v>22108</v>
      </c>
      <c r="B1465" s="104" t="s">
        <v>947</v>
      </c>
      <c r="C1465" s="104" t="s">
        <v>13799</v>
      </c>
      <c r="D1465" s="104" t="s">
        <v>13801</v>
      </c>
      <c r="E1465" s="2">
        <v>12673</v>
      </c>
      <c r="F1465" s="2">
        <v>12673</v>
      </c>
    </row>
    <row r="1466" spans="1:6" x14ac:dyDescent="0.25">
      <c r="A1466" s="104">
        <v>22116</v>
      </c>
      <c r="B1466" s="104" t="s">
        <v>947</v>
      </c>
      <c r="C1466" s="104" t="s">
        <v>3633</v>
      </c>
      <c r="D1466" s="104" t="s">
        <v>3635</v>
      </c>
      <c r="E1466" s="2">
        <v>258801</v>
      </c>
      <c r="F1466" s="2">
        <v>258801</v>
      </c>
    </row>
    <row r="1467" spans="1:6" x14ac:dyDescent="0.25">
      <c r="A1467" s="104">
        <v>22117</v>
      </c>
      <c r="B1467" s="104" t="s">
        <v>947</v>
      </c>
      <c r="C1467" s="104" t="s">
        <v>12480</v>
      </c>
      <c r="D1467" s="104" t="s">
        <v>12482</v>
      </c>
      <c r="E1467" s="2">
        <v>14788</v>
      </c>
      <c r="F1467" s="2">
        <v>14788</v>
      </c>
    </row>
    <row r="1468" spans="1:6" x14ac:dyDescent="0.25">
      <c r="A1468" s="104">
        <v>22118</v>
      </c>
      <c r="B1468" s="104" t="s">
        <v>947</v>
      </c>
      <c r="C1468" s="104" t="s">
        <v>8938</v>
      </c>
      <c r="D1468" s="104" t="s">
        <v>8940</v>
      </c>
      <c r="E1468" s="2">
        <v>0</v>
      </c>
      <c r="F1468" s="2">
        <v>0</v>
      </c>
    </row>
    <row r="1469" spans="1:6" x14ac:dyDescent="0.25">
      <c r="A1469" s="104">
        <v>22119</v>
      </c>
      <c r="B1469" s="104" t="s">
        <v>947</v>
      </c>
      <c r="C1469" s="104" t="s">
        <v>18755</v>
      </c>
      <c r="D1469" s="104" t="s">
        <v>18756</v>
      </c>
      <c r="E1469" s="2">
        <v>15755</v>
      </c>
      <c r="F1469" s="2">
        <v>15755</v>
      </c>
    </row>
    <row r="1470" spans="1:6" x14ac:dyDescent="0.25">
      <c r="A1470" s="104">
        <v>22120</v>
      </c>
      <c r="B1470" s="104" t="s">
        <v>947</v>
      </c>
      <c r="C1470" s="104" t="s">
        <v>15528</v>
      </c>
      <c r="D1470" s="104" t="s">
        <v>15530</v>
      </c>
      <c r="E1470" s="2">
        <v>7835</v>
      </c>
      <c r="F1470" s="2">
        <v>7835</v>
      </c>
    </row>
    <row r="1471" spans="1:6" x14ac:dyDescent="0.25">
      <c r="A1471" s="104">
        <v>22122</v>
      </c>
      <c r="B1471" s="104" t="s">
        <v>947</v>
      </c>
      <c r="C1471" s="104" t="s">
        <v>12141</v>
      </c>
      <c r="D1471" s="104" t="s">
        <v>12143</v>
      </c>
      <c r="E1471" s="2">
        <v>28109</v>
      </c>
      <c r="F1471" s="2">
        <v>28109</v>
      </c>
    </row>
    <row r="1472" spans="1:6" x14ac:dyDescent="0.25">
      <c r="A1472" s="104">
        <v>22132</v>
      </c>
      <c r="B1472" s="104" t="s">
        <v>947</v>
      </c>
      <c r="C1472" s="104" t="s">
        <v>2540</v>
      </c>
      <c r="D1472" s="104" t="s">
        <v>2542</v>
      </c>
      <c r="E1472" s="2">
        <v>287473</v>
      </c>
      <c r="F1472" s="2">
        <v>287473</v>
      </c>
    </row>
    <row r="1473" spans="1:6" x14ac:dyDescent="0.25">
      <c r="A1473" s="104">
        <v>140971</v>
      </c>
      <c r="B1473" s="104" t="s">
        <v>947</v>
      </c>
      <c r="C1473" s="104" t="s">
        <v>12967</v>
      </c>
      <c r="D1473" s="104" t="s">
        <v>12969</v>
      </c>
      <c r="E1473" s="2">
        <v>14344</v>
      </c>
      <c r="F1473" s="2">
        <v>14344</v>
      </c>
    </row>
    <row r="1474" spans="1:6" x14ac:dyDescent="0.25">
      <c r="A1474" s="104">
        <v>163876</v>
      </c>
      <c r="B1474" s="104" t="s">
        <v>947</v>
      </c>
      <c r="C1474" s="104" t="s">
        <v>13352</v>
      </c>
      <c r="D1474" s="104" t="s">
        <v>13354</v>
      </c>
      <c r="E1474" s="2">
        <v>9382</v>
      </c>
      <c r="F1474" s="2">
        <v>9382</v>
      </c>
    </row>
    <row r="1475" spans="1:6" x14ac:dyDescent="0.25">
      <c r="A1475" s="104">
        <v>166091</v>
      </c>
      <c r="B1475" s="104" t="s">
        <v>947</v>
      </c>
      <c r="C1475" s="104" t="s">
        <v>18984</v>
      </c>
      <c r="D1475" s="104" t="s">
        <v>18985</v>
      </c>
      <c r="E1475" s="2">
        <v>46332</v>
      </c>
      <c r="F1475" s="2">
        <v>46332</v>
      </c>
    </row>
    <row r="1476" spans="1:6" x14ac:dyDescent="0.25">
      <c r="A1476" s="104">
        <v>207499</v>
      </c>
      <c r="B1476" s="104" t="s">
        <v>947</v>
      </c>
      <c r="C1476" s="104" t="s">
        <v>15522</v>
      </c>
      <c r="D1476" s="104" t="s">
        <v>15524</v>
      </c>
      <c r="E1476" s="2">
        <v>2999</v>
      </c>
      <c r="F1476" s="2">
        <v>2999</v>
      </c>
    </row>
    <row r="1477" spans="1:6" x14ac:dyDescent="0.25">
      <c r="A1477" s="104">
        <v>441933</v>
      </c>
      <c r="B1477" s="104" t="s">
        <v>947</v>
      </c>
      <c r="C1477" s="104" t="s">
        <v>8434</v>
      </c>
      <c r="D1477" s="104" t="s">
        <v>8436</v>
      </c>
      <c r="E1477" s="2">
        <v>32210</v>
      </c>
      <c r="F1477" s="2">
        <v>32210</v>
      </c>
    </row>
    <row r="1478" spans="1:6" x14ac:dyDescent="0.25">
      <c r="A1478" s="104">
        <v>494686</v>
      </c>
      <c r="B1478" s="104" t="s">
        <v>947</v>
      </c>
      <c r="C1478" s="104" t="s">
        <v>14234</v>
      </c>
      <c r="D1478" s="104" t="s">
        <v>14236</v>
      </c>
      <c r="E1478" s="2">
        <v>10022</v>
      </c>
      <c r="F1478" s="2">
        <v>10022</v>
      </c>
    </row>
    <row r="1479" spans="1:6" x14ac:dyDescent="0.25">
      <c r="A1479" s="104">
        <v>591712</v>
      </c>
      <c r="B1479" s="104" t="s">
        <v>947</v>
      </c>
      <c r="C1479" s="104" t="s">
        <v>12660</v>
      </c>
      <c r="D1479" s="104" t="s">
        <v>12662</v>
      </c>
      <c r="E1479" s="2">
        <v>11221</v>
      </c>
      <c r="F1479" s="2">
        <v>11221</v>
      </c>
    </row>
    <row r="1480" spans="1:6" x14ac:dyDescent="0.25">
      <c r="A1480" s="104">
        <v>675803</v>
      </c>
      <c r="B1480" s="104" t="s">
        <v>947</v>
      </c>
      <c r="C1480" s="104" t="s">
        <v>9765</v>
      </c>
      <c r="D1480" s="104" t="s">
        <v>9767</v>
      </c>
      <c r="E1480" s="2">
        <v>34858</v>
      </c>
      <c r="F1480" s="2">
        <v>34858</v>
      </c>
    </row>
    <row r="1481" spans="1:6" x14ac:dyDescent="0.25">
      <c r="A1481" s="104">
        <v>743724</v>
      </c>
      <c r="B1481" s="104" t="s">
        <v>947</v>
      </c>
      <c r="C1481" s="104" t="s">
        <v>11322</v>
      </c>
      <c r="D1481" s="104" t="s">
        <v>11324</v>
      </c>
      <c r="E1481" s="2">
        <v>25856</v>
      </c>
      <c r="F1481" s="2">
        <v>25856</v>
      </c>
    </row>
    <row r="1482" spans="1:6" x14ac:dyDescent="0.25">
      <c r="A1482" s="104">
        <v>761653</v>
      </c>
      <c r="B1482" s="104" t="s">
        <v>947</v>
      </c>
      <c r="C1482" s="104" t="s">
        <v>22417</v>
      </c>
      <c r="D1482" s="104" t="s">
        <v>22418</v>
      </c>
      <c r="E1482" s="2">
        <v>13757</v>
      </c>
      <c r="F1482" s="2">
        <v>13757</v>
      </c>
    </row>
    <row r="1483" spans="1:6" x14ac:dyDescent="0.25">
      <c r="A1483" s="104">
        <v>780775</v>
      </c>
      <c r="B1483" s="104" t="s">
        <v>947</v>
      </c>
      <c r="C1483" s="104" t="s">
        <v>14590</v>
      </c>
      <c r="D1483" s="104" t="s">
        <v>14592</v>
      </c>
      <c r="E1483" s="2">
        <v>5814</v>
      </c>
      <c r="F1483" s="2">
        <v>5814</v>
      </c>
    </row>
    <row r="1484" spans="1:6" x14ac:dyDescent="0.25">
      <c r="A1484" s="104">
        <v>787719</v>
      </c>
      <c r="B1484" s="104" t="s">
        <v>947</v>
      </c>
      <c r="C1484" s="104" t="s">
        <v>16598</v>
      </c>
      <c r="D1484" s="104" t="s">
        <v>16600</v>
      </c>
      <c r="E1484" s="2">
        <v>469</v>
      </c>
      <c r="F1484" s="2">
        <v>469</v>
      </c>
    </row>
    <row r="1485" spans="1:6" x14ac:dyDescent="0.25">
      <c r="A1485" s="104">
        <v>793772</v>
      </c>
      <c r="B1485" s="104" t="s">
        <v>947</v>
      </c>
      <c r="C1485" s="104" t="s">
        <v>9420</v>
      </c>
      <c r="D1485" s="104" t="s">
        <v>9422</v>
      </c>
      <c r="E1485" s="2">
        <v>28944</v>
      </c>
      <c r="F1485" s="2">
        <v>28944</v>
      </c>
    </row>
    <row r="1486" spans="1:6" x14ac:dyDescent="0.25">
      <c r="A1486" s="104">
        <v>853753</v>
      </c>
      <c r="B1486" s="104" t="s">
        <v>947</v>
      </c>
      <c r="C1486" s="104" t="s">
        <v>21719</v>
      </c>
      <c r="D1486" s="104" t="s">
        <v>21720</v>
      </c>
      <c r="E1486" s="2">
        <v>11764</v>
      </c>
      <c r="F1486" s="2">
        <v>11764</v>
      </c>
    </row>
    <row r="1487" spans="1:6" x14ac:dyDescent="0.25">
      <c r="A1487" s="104">
        <v>22134</v>
      </c>
      <c r="B1487" s="104" t="s">
        <v>947</v>
      </c>
      <c r="C1487" s="104" t="s">
        <v>13247</v>
      </c>
      <c r="D1487" s="104" t="s">
        <v>13249</v>
      </c>
      <c r="E1487" s="2">
        <v>4502</v>
      </c>
      <c r="F1487" s="2">
        <v>4502</v>
      </c>
    </row>
    <row r="1488" spans="1:6" x14ac:dyDescent="0.25">
      <c r="A1488" s="104">
        <v>22136</v>
      </c>
      <c r="B1488" s="104" t="s">
        <v>947</v>
      </c>
      <c r="C1488" s="104" t="s">
        <v>3103</v>
      </c>
      <c r="D1488" s="104" t="s">
        <v>3105</v>
      </c>
      <c r="E1488" s="2">
        <v>155379</v>
      </c>
      <c r="F1488" s="2">
        <v>155379</v>
      </c>
    </row>
    <row r="1489" spans="1:6" x14ac:dyDescent="0.25">
      <c r="A1489" s="104">
        <v>22138</v>
      </c>
      <c r="B1489" s="104" t="s">
        <v>947</v>
      </c>
      <c r="C1489" s="104" t="s">
        <v>10564</v>
      </c>
      <c r="D1489" s="104" t="s">
        <v>10566</v>
      </c>
      <c r="E1489" s="2">
        <v>8772</v>
      </c>
      <c r="F1489" s="2">
        <v>8772</v>
      </c>
    </row>
    <row r="1490" spans="1:6" x14ac:dyDescent="0.25">
      <c r="A1490" s="104">
        <v>448427</v>
      </c>
      <c r="B1490" s="104" t="s">
        <v>947</v>
      </c>
      <c r="C1490" s="104" t="s">
        <v>16221</v>
      </c>
      <c r="D1490" s="104" t="s">
        <v>16223</v>
      </c>
      <c r="E1490" s="2">
        <v>8251</v>
      </c>
      <c r="F1490" s="2">
        <v>8251</v>
      </c>
    </row>
    <row r="1491" spans="1:6" x14ac:dyDescent="0.25">
      <c r="A1491" s="104">
        <v>610172</v>
      </c>
      <c r="B1491" s="104" t="s">
        <v>947</v>
      </c>
      <c r="C1491" s="104" t="s">
        <v>16788</v>
      </c>
      <c r="D1491" s="104" t="s">
        <v>16790</v>
      </c>
      <c r="E1491" s="2">
        <v>1095</v>
      </c>
      <c r="F1491" s="2">
        <v>1095</v>
      </c>
    </row>
    <row r="1492" spans="1:6" x14ac:dyDescent="0.25">
      <c r="A1492" s="104">
        <v>22151</v>
      </c>
      <c r="B1492" s="104" t="s">
        <v>947</v>
      </c>
      <c r="C1492" s="104" t="s">
        <v>10837</v>
      </c>
      <c r="D1492" s="104" t="s">
        <v>10839</v>
      </c>
      <c r="E1492" s="2">
        <v>55010</v>
      </c>
      <c r="F1492" s="2">
        <v>55010</v>
      </c>
    </row>
    <row r="1493" spans="1:6" x14ac:dyDescent="0.25">
      <c r="A1493" s="104">
        <v>22152</v>
      </c>
      <c r="B1493" s="104" t="s">
        <v>947</v>
      </c>
      <c r="C1493" s="104" t="s">
        <v>9321</v>
      </c>
      <c r="D1493" s="104" t="s">
        <v>9323</v>
      </c>
      <c r="E1493" s="2">
        <v>21699</v>
      </c>
      <c r="F1493" s="2">
        <v>21699</v>
      </c>
    </row>
    <row r="1494" spans="1:6" x14ac:dyDescent="0.25">
      <c r="A1494" s="104">
        <v>22156</v>
      </c>
      <c r="B1494" s="104" t="s">
        <v>947</v>
      </c>
      <c r="C1494" s="104" t="s">
        <v>6295</v>
      </c>
      <c r="D1494" s="104" t="s">
        <v>6297</v>
      </c>
      <c r="E1494" s="2">
        <v>88166</v>
      </c>
      <c r="F1494" s="2">
        <v>88166</v>
      </c>
    </row>
    <row r="1495" spans="1:6" x14ac:dyDescent="0.25">
      <c r="A1495" s="104">
        <v>200575</v>
      </c>
      <c r="B1495" s="104" t="s">
        <v>947</v>
      </c>
      <c r="C1495" s="104" t="s">
        <v>11543</v>
      </c>
      <c r="D1495" s="104" t="s">
        <v>11545</v>
      </c>
      <c r="E1495" s="2">
        <v>49396</v>
      </c>
      <c r="F1495" s="2">
        <v>49396</v>
      </c>
    </row>
    <row r="1496" spans="1:6" x14ac:dyDescent="0.25">
      <c r="A1496" s="104">
        <v>780763</v>
      </c>
      <c r="B1496" s="104" t="s">
        <v>947</v>
      </c>
      <c r="C1496" s="104" t="s">
        <v>11711</v>
      </c>
      <c r="D1496" s="104" t="s">
        <v>11713</v>
      </c>
      <c r="E1496" s="2">
        <v>12674</v>
      </c>
      <c r="F1496" s="2">
        <v>12674</v>
      </c>
    </row>
    <row r="1497" spans="1:6" x14ac:dyDescent="0.25">
      <c r="A1497" s="104">
        <v>22161</v>
      </c>
      <c r="B1497" s="104" t="s">
        <v>947</v>
      </c>
      <c r="C1497" s="104" t="s">
        <v>4606</v>
      </c>
      <c r="D1497" s="104" t="s">
        <v>4608</v>
      </c>
      <c r="E1497" s="2">
        <v>109355</v>
      </c>
      <c r="F1497" s="2">
        <v>109355</v>
      </c>
    </row>
    <row r="1498" spans="1:6" x14ac:dyDescent="0.25">
      <c r="A1498" s="104">
        <v>22162</v>
      </c>
      <c r="B1498" s="104" t="s">
        <v>947</v>
      </c>
      <c r="C1498" s="104" t="s">
        <v>21743</v>
      </c>
      <c r="D1498" s="104" t="s">
        <v>21744</v>
      </c>
      <c r="E1498" s="2">
        <v>30634</v>
      </c>
      <c r="F1498" s="2">
        <v>30634</v>
      </c>
    </row>
    <row r="1499" spans="1:6" x14ac:dyDescent="0.25">
      <c r="A1499" s="104">
        <v>449450</v>
      </c>
      <c r="B1499" s="104" t="s">
        <v>947</v>
      </c>
      <c r="C1499" s="104" t="s">
        <v>13829</v>
      </c>
      <c r="D1499" s="104" t="s">
        <v>18417</v>
      </c>
      <c r="E1499" s="2">
        <v>24822</v>
      </c>
      <c r="F1499" s="2">
        <v>24822</v>
      </c>
    </row>
    <row r="1500" spans="1:6" x14ac:dyDescent="0.25">
      <c r="A1500" s="104">
        <v>22164</v>
      </c>
      <c r="B1500" s="104" t="s">
        <v>947</v>
      </c>
      <c r="C1500" s="104" t="s">
        <v>12751</v>
      </c>
      <c r="D1500" s="104" t="s">
        <v>12753</v>
      </c>
      <c r="E1500" s="2">
        <v>12231</v>
      </c>
      <c r="F1500" s="2">
        <v>12231</v>
      </c>
    </row>
    <row r="1501" spans="1:6" x14ac:dyDescent="0.25">
      <c r="A1501" s="104">
        <v>22165</v>
      </c>
      <c r="B1501" s="104" t="s">
        <v>947</v>
      </c>
      <c r="C1501" s="104" t="s">
        <v>11564</v>
      </c>
      <c r="D1501" s="104" t="s">
        <v>11566</v>
      </c>
      <c r="E1501" s="2">
        <v>11100</v>
      </c>
      <c r="F1501" s="2">
        <v>11100</v>
      </c>
    </row>
    <row r="1502" spans="1:6" x14ac:dyDescent="0.25">
      <c r="A1502" s="104">
        <v>22166</v>
      </c>
      <c r="B1502" s="104" t="s">
        <v>947</v>
      </c>
      <c r="C1502" s="104" t="s">
        <v>3958</v>
      </c>
      <c r="D1502" s="104" t="s">
        <v>3960</v>
      </c>
      <c r="E1502" s="2">
        <v>139488</v>
      </c>
      <c r="F1502" s="2">
        <v>139488</v>
      </c>
    </row>
    <row r="1503" spans="1:6" x14ac:dyDescent="0.25">
      <c r="A1503" s="104">
        <v>22170</v>
      </c>
      <c r="B1503" s="104" t="s">
        <v>947</v>
      </c>
      <c r="C1503" s="104" t="s">
        <v>18759</v>
      </c>
      <c r="D1503" s="104" t="s">
        <v>18760</v>
      </c>
      <c r="E1503" s="2">
        <v>4839</v>
      </c>
      <c r="F1503" s="2">
        <v>4839</v>
      </c>
    </row>
    <row r="1504" spans="1:6" x14ac:dyDescent="0.25">
      <c r="A1504" s="104">
        <v>585015</v>
      </c>
      <c r="B1504" s="104" t="s">
        <v>947</v>
      </c>
      <c r="C1504" s="104" t="s">
        <v>19983</v>
      </c>
      <c r="D1504" s="104" t="s">
        <v>19984</v>
      </c>
      <c r="E1504" s="2">
        <v>458</v>
      </c>
      <c r="F1504" s="2">
        <v>458</v>
      </c>
    </row>
    <row r="1505" spans="1:6" x14ac:dyDescent="0.25">
      <c r="A1505" s="104">
        <v>602869</v>
      </c>
      <c r="B1505" s="104" t="s">
        <v>947</v>
      </c>
      <c r="C1505" s="104" t="s">
        <v>18173</v>
      </c>
      <c r="D1505" s="104" t="s">
        <v>18174</v>
      </c>
      <c r="E1505" s="2">
        <v>960</v>
      </c>
      <c r="F1505" s="2">
        <v>960</v>
      </c>
    </row>
    <row r="1506" spans="1:6" x14ac:dyDescent="0.25">
      <c r="A1506" s="104">
        <v>714488</v>
      </c>
      <c r="B1506" s="104" t="s">
        <v>947</v>
      </c>
      <c r="C1506" s="104" t="s">
        <v>18287</v>
      </c>
      <c r="D1506" s="104" t="s">
        <v>18288</v>
      </c>
      <c r="E1506" s="2">
        <v>143</v>
      </c>
      <c r="F1506" s="2">
        <v>143</v>
      </c>
    </row>
    <row r="1507" spans="1:6" x14ac:dyDescent="0.25">
      <c r="A1507" s="104">
        <v>22172</v>
      </c>
      <c r="B1507" s="104" t="s">
        <v>947</v>
      </c>
      <c r="C1507" s="104" t="s">
        <v>11747</v>
      </c>
      <c r="D1507" s="104" t="s">
        <v>11749</v>
      </c>
      <c r="E1507" s="2">
        <v>11682</v>
      </c>
      <c r="F1507" s="2">
        <v>11682</v>
      </c>
    </row>
    <row r="1508" spans="1:6" x14ac:dyDescent="0.25">
      <c r="A1508" s="104">
        <v>22173</v>
      </c>
      <c r="B1508" s="104" t="s">
        <v>947</v>
      </c>
      <c r="C1508" s="104" t="s">
        <v>11059</v>
      </c>
      <c r="D1508" s="104" t="s">
        <v>11061</v>
      </c>
      <c r="E1508" s="2">
        <v>9106</v>
      </c>
      <c r="F1508" s="2">
        <v>9106</v>
      </c>
    </row>
    <row r="1509" spans="1:6" x14ac:dyDescent="0.25">
      <c r="A1509" s="104">
        <v>22174</v>
      </c>
      <c r="B1509" s="104" t="s">
        <v>947</v>
      </c>
      <c r="C1509" s="104" t="s">
        <v>9204</v>
      </c>
      <c r="D1509" s="104" t="s">
        <v>9206</v>
      </c>
      <c r="E1509" s="2">
        <v>11199</v>
      </c>
      <c r="F1509" s="2">
        <v>11199</v>
      </c>
    </row>
    <row r="1510" spans="1:6" x14ac:dyDescent="0.25">
      <c r="A1510" s="104">
        <v>22175</v>
      </c>
      <c r="B1510" s="104" t="s">
        <v>947</v>
      </c>
      <c r="C1510" s="104" t="s">
        <v>10097</v>
      </c>
      <c r="D1510" s="104" t="s">
        <v>10099</v>
      </c>
      <c r="E1510" s="2">
        <v>27997</v>
      </c>
      <c r="F1510" s="2">
        <v>27997</v>
      </c>
    </row>
    <row r="1511" spans="1:6" x14ac:dyDescent="0.25">
      <c r="A1511" s="104">
        <v>22176</v>
      </c>
      <c r="B1511" s="104" t="s">
        <v>947</v>
      </c>
      <c r="C1511" s="104" t="s">
        <v>5597</v>
      </c>
      <c r="D1511" s="104" t="s">
        <v>5599</v>
      </c>
      <c r="E1511" s="2">
        <v>122967</v>
      </c>
      <c r="F1511" s="2">
        <v>122967</v>
      </c>
    </row>
    <row r="1512" spans="1:6" x14ac:dyDescent="0.25">
      <c r="A1512" s="104">
        <v>22177</v>
      </c>
      <c r="B1512" s="104" t="s">
        <v>947</v>
      </c>
      <c r="C1512" s="104" t="s">
        <v>16670</v>
      </c>
      <c r="D1512" s="104" t="s">
        <v>21726</v>
      </c>
      <c r="E1512" s="2">
        <v>7079</v>
      </c>
      <c r="F1512" s="2">
        <v>7079</v>
      </c>
    </row>
    <row r="1513" spans="1:6" x14ac:dyDescent="0.25">
      <c r="A1513" s="104">
        <v>22181</v>
      </c>
      <c r="B1513" s="104" t="s">
        <v>947</v>
      </c>
      <c r="C1513" s="104" t="s">
        <v>15097</v>
      </c>
      <c r="D1513" s="104" t="s">
        <v>15099</v>
      </c>
      <c r="E1513" s="2">
        <v>5601</v>
      </c>
      <c r="F1513" s="2">
        <v>5601</v>
      </c>
    </row>
    <row r="1514" spans="1:6" x14ac:dyDescent="0.25">
      <c r="A1514" s="104">
        <v>22182</v>
      </c>
      <c r="B1514" s="104" t="s">
        <v>947</v>
      </c>
      <c r="C1514" s="104" t="s">
        <v>21756</v>
      </c>
      <c r="D1514" s="104" t="s">
        <v>21757</v>
      </c>
      <c r="E1514" s="2">
        <v>3767</v>
      </c>
      <c r="F1514" s="2">
        <v>3767</v>
      </c>
    </row>
    <row r="1515" spans="1:6" x14ac:dyDescent="0.25">
      <c r="A1515" s="104">
        <v>708320</v>
      </c>
      <c r="B1515" s="104" t="s">
        <v>947</v>
      </c>
      <c r="C1515" s="104" t="s">
        <v>11244</v>
      </c>
      <c r="D1515" s="104" t="s">
        <v>11246</v>
      </c>
      <c r="E1515" s="2">
        <v>11642</v>
      </c>
      <c r="F1515" s="2">
        <v>11642</v>
      </c>
    </row>
    <row r="1516" spans="1:6" x14ac:dyDescent="0.25">
      <c r="A1516" s="104">
        <v>22185</v>
      </c>
      <c r="B1516" s="104" t="s">
        <v>947</v>
      </c>
      <c r="C1516" s="104" t="s">
        <v>15083</v>
      </c>
      <c r="D1516" s="104" t="s">
        <v>15085</v>
      </c>
      <c r="E1516" s="2">
        <v>9804</v>
      </c>
      <c r="F1516" s="2">
        <v>9804</v>
      </c>
    </row>
    <row r="1517" spans="1:6" x14ac:dyDescent="0.25">
      <c r="A1517" s="104">
        <v>22186</v>
      </c>
      <c r="B1517" s="104" t="s">
        <v>947</v>
      </c>
      <c r="C1517" s="104" t="s">
        <v>9675</v>
      </c>
      <c r="D1517" s="104" t="s">
        <v>9677</v>
      </c>
      <c r="E1517" s="2">
        <v>10750</v>
      </c>
      <c r="F1517" s="2">
        <v>10750</v>
      </c>
    </row>
    <row r="1518" spans="1:6" x14ac:dyDescent="0.25">
      <c r="A1518" s="104">
        <v>22188</v>
      </c>
      <c r="B1518" s="104" t="s">
        <v>947</v>
      </c>
      <c r="C1518" s="104" t="s">
        <v>14270</v>
      </c>
      <c r="D1518" s="104" t="s">
        <v>14272</v>
      </c>
      <c r="E1518" s="2">
        <v>7307</v>
      </c>
      <c r="F1518" s="2">
        <v>7307</v>
      </c>
    </row>
    <row r="1519" spans="1:6" x14ac:dyDescent="0.25">
      <c r="A1519" s="104">
        <v>22190</v>
      </c>
      <c r="B1519" s="104" t="s">
        <v>947</v>
      </c>
      <c r="C1519" s="104" t="s">
        <v>3552</v>
      </c>
      <c r="D1519" s="104" t="s">
        <v>3554</v>
      </c>
      <c r="E1519" s="2">
        <v>164639</v>
      </c>
      <c r="F1519" s="2">
        <v>164639</v>
      </c>
    </row>
    <row r="1520" spans="1:6" x14ac:dyDescent="0.25">
      <c r="A1520" s="104">
        <v>22191</v>
      </c>
      <c r="B1520" s="104" t="s">
        <v>947</v>
      </c>
      <c r="C1520" s="104" t="s">
        <v>13498</v>
      </c>
      <c r="D1520" s="104" t="s">
        <v>13500</v>
      </c>
      <c r="E1520" s="2">
        <v>21156</v>
      </c>
      <c r="F1520" s="2">
        <v>21156</v>
      </c>
    </row>
    <row r="1521" spans="1:6" x14ac:dyDescent="0.25">
      <c r="A1521" s="104">
        <v>22192</v>
      </c>
      <c r="B1521" s="104" t="s">
        <v>947</v>
      </c>
      <c r="C1521" s="104" t="s">
        <v>10186</v>
      </c>
      <c r="D1521" s="104" t="s">
        <v>10188</v>
      </c>
      <c r="E1521" s="2">
        <v>30061</v>
      </c>
      <c r="F1521" s="2">
        <v>30061</v>
      </c>
    </row>
    <row r="1522" spans="1:6" x14ac:dyDescent="0.25">
      <c r="A1522" s="104">
        <v>22194</v>
      </c>
      <c r="B1522" s="104" t="s">
        <v>947</v>
      </c>
      <c r="C1522" s="104" t="s">
        <v>6583</v>
      </c>
      <c r="D1522" s="104" t="s">
        <v>6585</v>
      </c>
      <c r="E1522" s="2">
        <v>36109</v>
      </c>
      <c r="F1522" s="2">
        <v>36109</v>
      </c>
    </row>
    <row r="1523" spans="1:6" x14ac:dyDescent="0.25">
      <c r="A1523" s="104">
        <v>22196</v>
      </c>
      <c r="B1523" s="104" t="s">
        <v>947</v>
      </c>
      <c r="C1523" s="104" t="s">
        <v>8611</v>
      </c>
      <c r="D1523" s="104" t="s">
        <v>21746</v>
      </c>
      <c r="E1523" s="2">
        <v>24427</v>
      </c>
      <c r="F1523" s="2">
        <v>24427</v>
      </c>
    </row>
    <row r="1524" spans="1:6" x14ac:dyDescent="0.25">
      <c r="A1524" s="104">
        <v>22198</v>
      </c>
      <c r="B1524" s="104" t="s">
        <v>947</v>
      </c>
      <c r="C1524" s="104" t="s">
        <v>21728</v>
      </c>
      <c r="D1524" s="104" t="s">
        <v>21729</v>
      </c>
      <c r="E1524" s="2">
        <v>3891</v>
      </c>
      <c r="F1524" s="2">
        <v>3891</v>
      </c>
    </row>
    <row r="1525" spans="1:6" x14ac:dyDescent="0.25">
      <c r="A1525" s="104">
        <v>22204</v>
      </c>
      <c r="B1525" s="104" t="s">
        <v>947</v>
      </c>
      <c r="C1525" s="104" t="s">
        <v>19994</v>
      </c>
      <c r="D1525" s="104" t="s">
        <v>19995</v>
      </c>
      <c r="E1525" s="2">
        <v>4318</v>
      </c>
      <c r="F1525" s="2">
        <v>4318</v>
      </c>
    </row>
    <row r="1526" spans="1:6" x14ac:dyDescent="0.25">
      <c r="A1526" s="104">
        <v>445718</v>
      </c>
      <c r="B1526" s="104" t="s">
        <v>947</v>
      </c>
      <c r="C1526" s="104" t="s">
        <v>13894</v>
      </c>
      <c r="D1526" s="104" t="s">
        <v>13896</v>
      </c>
      <c r="E1526" s="2">
        <v>2379</v>
      </c>
      <c r="F1526" s="2">
        <v>2379</v>
      </c>
    </row>
    <row r="1527" spans="1:6" x14ac:dyDescent="0.25">
      <c r="A1527" s="104">
        <v>455238</v>
      </c>
      <c r="B1527" s="104" t="s">
        <v>947</v>
      </c>
      <c r="C1527" s="104" t="s">
        <v>16011</v>
      </c>
      <c r="D1527" s="104" t="s">
        <v>16013</v>
      </c>
      <c r="E1527" s="2">
        <v>9203</v>
      </c>
      <c r="F1527" s="2">
        <v>9203</v>
      </c>
    </row>
    <row r="1528" spans="1:6" x14ac:dyDescent="0.25">
      <c r="A1528" s="104">
        <v>461307</v>
      </c>
      <c r="B1528" s="104" t="s">
        <v>947</v>
      </c>
      <c r="C1528" s="104" t="s">
        <v>22402</v>
      </c>
      <c r="D1528" s="104" t="s">
        <v>22403</v>
      </c>
      <c r="E1528" s="2">
        <v>7380</v>
      </c>
      <c r="F1528" s="2">
        <v>7380</v>
      </c>
    </row>
    <row r="1529" spans="1:6" x14ac:dyDescent="0.25">
      <c r="A1529" s="104">
        <v>494682</v>
      </c>
      <c r="B1529" s="104" t="s">
        <v>947</v>
      </c>
      <c r="C1529" s="104" t="s">
        <v>11714</v>
      </c>
      <c r="D1529" s="104" t="s">
        <v>11716</v>
      </c>
      <c r="E1529" s="2">
        <v>9861</v>
      </c>
      <c r="F1529" s="2">
        <v>9861</v>
      </c>
    </row>
    <row r="1530" spans="1:6" x14ac:dyDescent="0.25">
      <c r="A1530" s="104">
        <v>755086</v>
      </c>
      <c r="B1530" s="104" t="s">
        <v>947</v>
      </c>
      <c r="C1530" s="104" t="s">
        <v>7438</v>
      </c>
      <c r="D1530" s="104" t="s">
        <v>7440</v>
      </c>
      <c r="E1530" s="2">
        <v>31970</v>
      </c>
      <c r="F1530" s="2">
        <v>31970</v>
      </c>
    </row>
    <row r="1531" spans="1:6" x14ac:dyDescent="0.25">
      <c r="A1531" s="104">
        <v>22210</v>
      </c>
      <c r="B1531" s="104" t="s">
        <v>947</v>
      </c>
      <c r="C1531" s="104" t="s">
        <v>4745</v>
      </c>
      <c r="D1531" s="104" t="s">
        <v>4747</v>
      </c>
      <c r="E1531" s="2">
        <v>102893</v>
      </c>
      <c r="F1531" s="2">
        <v>102893</v>
      </c>
    </row>
    <row r="1532" spans="1:6" x14ac:dyDescent="0.25">
      <c r="A1532" s="104">
        <v>22212</v>
      </c>
      <c r="B1532" s="104" t="s">
        <v>947</v>
      </c>
      <c r="C1532" s="104" t="s">
        <v>2867</v>
      </c>
      <c r="D1532" s="104" t="s">
        <v>2869</v>
      </c>
      <c r="E1532" s="2">
        <v>225557</v>
      </c>
      <c r="F1532" s="2">
        <v>225557</v>
      </c>
    </row>
    <row r="1533" spans="1:6" x14ac:dyDescent="0.25">
      <c r="A1533" s="104">
        <v>22218</v>
      </c>
      <c r="B1533" s="104" t="s">
        <v>947</v>
      </c>
      <c r="C1533" s="104" t="s">
        <v>18876</v>
      </c>
      <c r="D1533" s="104" t="s">
        <v>18877</v>
      </c>
      <c r="E1533" s="2">
        <v>34552</v>
      </c>
      <c r="F1533" s="2">
        <v>34552</v>
      </c>
    </row>
    <row r="1534" spans="1:6" x14ac:dyDescent="0.25">
      <c r="A1534" s="104">
        <v>22219</v>
      </c>
      <c r="B1534" s="104" t="s">
        <v>947</v>
      </c>
      <c r="C1534" s="104" t="s">
        <v>8488</v>
      </c>
      <c r="D1534" s="104" t="s">
        <v>8490</v>
      </c>
      <c r="E1534" s="2">
        <v>75342</v>
      </c>
      <c r="F1534" s="2">
        <v>75342</v>
      </c>
    </row>
    <row r="1535" spans="1:6" x14ac:dyDescent="0.25">
      <c r="A1535" s="104">
        <v>22220</v>
      </c>
      <c r="B1535" s="104" t="s">
        <v>947</v>
      </c>
      <c r="C1535" s="104" t="s">
        <v>11753</v>
      </c>
      <c r="D1535" s="104" t="s">
        <v>11755</v>
      </c>
      <c r="E1535" s="2">
        <v>7479</v>
      </c>
      <c r="F1535" s="2">
        <v>7479</v>
      </c>
    </row>
    <row r="1536" spans="1:6" x14ac:dyDescent="0.25">
      <c r="A1536" s="104">
        <v>22223</v>
      </c>
      <c r="B1536" s="104" t="s">
        <v>947</v>
      </c>
      <c r="C1536" s="104" t="s">
        <v>13826</v>
      </c>
      <c r="D1536" s="104" t="s">
        <v>13828</v>
      </c>
      <c r="E1536" s="2">
        <v>8055</v>
      </c>
      <c r="F1536" s="2">
        <v>8055</v>
      </c>
    </row>
    <row r="1537" spans="1:6" x14ac:dyDescent="0.25">
      <c r="A1537" s="104">
        <v>22225</v>
      </c>
      <c r="B1537" s="104" t="s">
        <v>947</v>
      </c>
      <c r="C1537" s="104" t="s">
        <v>8017</v>
      </c>
      <c r="D1537" s="104" t="s">
        <v>8019</v>
      </c>
      <c r="E1537" s="2">
        <v>32387</v>
      </c>
      <c r="F1537" s="2">
        <v>32387</v>
      </c>
    </row>
    <row r="1538" spans="1:6" x14ac:dyDescent="0.25">
      <c r="A1538" s="104">
        <v>22227</v>
      </c>
      <c r="B1538" s="104" t="s">
        <v>947</v>
      </c>
      <c r="C1538" s="104" t="s">
        <v>5555</v>
      </c>
      <c r="D1538" s="104" t="s">
        <v>5557</v>
      </c>
      <c r="E1538" s="2">
        <v>93277</v>
      </c>
      <c r="F1538" s="2">
        <v>93277</v>
      </c>
    </row>
    <row r="1539" spans="1:6" x14ac:dyDescent="0.25">
      <c r="A1539" s="104">
        <v>450019</v>
      </c>
      <c r="B1539" s="104" t="s">
        <v>947</v>
      </c>
      <c r="C1539" s="104" t="s">
        <v>5069</v>
      </c>
      <c r="D1539" s="104" t="s">
        <v>5071</v>
      </c>
      <c r="E1539" s="2">
        <v>42105</v>
      </c>
      <c r="F1539" s="2">
        <v>42105</v>
      </c>
    </row>
    <row r="1540" spans="1:6" x14ac:dyDescent="0.25">
      <c r="A1540" s="104">
        <v>680532</v>
      </c>
      <c r="B1540" s="104" t="s">
        <v>947</v>
      </c>
      <c r="C1540" s="104" t="s">
        <v>11065</v>
      </c>
      <c r="D1540" s="104" t="s">
        <v>11067</v>
      </c>
      <c r="E1540" s="2">
        <v>13254</v>
      </c>
      <c r="F1540" s="2">
        <v>13254</v>
      </c>
    </row>
    <row r="1541" spans="1:6" x14ac:dyDescent="0.25">
      <c r="A1541" s="104">
        <v>22245</v>
      </c>
      <c r="B1541" s="104" t="s">
        <v>947</v>
      </c>
      <c r="C1541" s="104" t="s">
        <v>10597</v>
      </c>
      <c r="D1541" s="104" t="s">
        <v>22712</v>
      </c>
      <c r="E1541" s="2">
        <v>16686</v>
      </c>
      <c r="F1541" s="2">
        <v>16686</v>
      </c>
    </row>
    <row r="1542" spans="1:6" x14ac:dyDescent="0.25">
      <c r="A1542" s="104">
        <v>22246</v>
      </c>
      <c r="B1542" s="104" t="s">
        <v>947</v>
      </c>
      <c r="C1542" s="104" t="s">
        <v>11681</v>
      </c>
      <c r="D1542" s="104" t="s">
        <v>20000</v>
      </c>
      <c r="E1542" s="2">
        <v>31151</v>
      </c>
      <c r="F1542" s="2">
        <v>31151</v>
      </c>
    </row>
    <row r="1543" spans="1:6" x14ac:dyDescent="0.25">
      <c r="A1543" s="104">
        <v>22247</v>
      </c>
      <c r="B1543" s="104" t="s">
        <v>947</v>
      </c>
      <c r="C1543" s="104" t="s">
        <v>15053</v>
      </c>
      <c r="D1543" s="104" t="s">
        <v>22713</v>
      </c>
      <c r="E1543" s="2">
        <v>10891</v>
      </c>
      <c r="F1543" s="2">
        <v>10891</v>
      </c>
    </row>
    <row r="1544" spans="1:6" x14ac:dyDescent="0.25">
      <c r="A1544" s="104">
        <v>22249</v>
      </c>
      <c r="B1544" s="104" t="s">
        <v>947</v>
      </c>
      <c r="C1544" s="104" t="s">
        <v>7486</v>
      </c>
      <c r="D1544" s="104" t="s">
        <v>20001</v>
      </c>
      <c r="E1544" s="2">
        <v>33458</v>
      </c>
      <c r="F1544" s="2">
        <v>33458</v>
      </c>
    </row>
    <row r="1545" spans="1:6" x14ac:dyDescent="0.25">
      <c r="A1545" s="104">
        <v>22250</v>
      </c>
      <c r="B1545" s="104" t="s">
        <v>947</v>
      </c>
      <c r="C1545" s="104" t="s">
        <v>6747</v>
      </c>
      <c r="D1545" s="104" t="s">
        <v>20002</v>
      </c>
      <c r="E1545" s="2">
        <v>36284</v>
      </c>
      <c r="F1545" s="2">
        <v>36284</v>
      </c>
    </row>
    <row r="1546" spans="1:6" x14ac:dyDescent="0.25">
      <c r="A1546" s="104">
        <v>208227</v>
      </c>
      <c r="B1546" s="104" t="s">
        <v>947</v>
      </c>
      <c r="C1546" s="104" t="s">
        <v>12249</v>
      </c>
      <c r="D1546" s="104" t="s">
        <v>12251</v>
      </c>
      <c r="E1546" s="2">
        <v>20296</v>
      </c>
      <c r="F1546" s="2">
        <v>20296</v>
      </c>
    </row>
    <row r="1547" spans="1:6" x14ac:dyDescent="0.25">
      <c r="A1547" s="104">
        <v>694344</v>
      </c>
      <c r="B1547" s="104" t="s">
        <v>947</v>
      </c>
      <c r="C1547" s="104" t="s">
        <v>15419</v>
      </c>
      <c r="D1547" s="104" t="s">
        <v>15421</v>
      </c>
      <c r="E1547" s="2">
        <v>3247</v>
      </c>
      <c r="F1547" s="2">
        <v>3247</v>
      </c>
    </row>
    <row r="1548" spans="1:6" x14ac:dyDescent="0.25">
      <c r="A1548" s="104">
        <v>22252</v>
      </c>
      <c r="B1548" s="104" t="s">
        <v>947</v>
      </c>
      <c r="C1548" s="104" t="s">
        <v>2321</v>
      </c>
      <c r="D1548" s="104" t="s">
        <v>2323</v>
      </c>
      <c r="E1548" s="2">
        <v>232356</v>
      </c>
      <c r="F1548" s="2">
        <v>232356</v>
      </c>
    </row>
    <row r="1549" spans="1:6" x14ac:dyDescent="0.25">
      <c r="A1549" s="104">
        <v>22253</v>
      </c>
      <c r="B1549" s="104" t="s">
        <v>947</v>
      </c>
      <c r="C1549" s="104" t="s">
        <v>15735</v>
      </c>
      <c r="D1549" s="104" t="s">
        <v>15737</v>
      </c>
      <c r="E1549" s="2">
        <v>1383</v>
      </c>
      <c r="F1549" s="2">
        <v>1383</v>
      </c>
    </row>
    <row r="1550" spans="1:6" x14ac:dyDescent="0.25">
      <c r="A1550" s="104">
        <v>222702</v>
      </c>
      <c r="B1550" s="104" t="s">
        <v>947</v>
      </c>
      <c r="C1550" s="104" t="s">
        <v>10171</v>
      </c>
      <c r="D1550" s="104" t="s">
        <v>10173</v>
      </c>
      <c r="E1550" s="2">
        <v>21971</v>
      </c>
      <c r="F1550" s="2">
        <v>21971</v>
      </c>
    </row>
    <row r="1551" spans="1:6" x14ac:dyDescent="0.25">
      <c r="A1551" s="104">
        <v>470750</v>
      </c>
      <c r="B1551" s="104" t="s">
        <v>947</v>
      </c>
      <c r="C1551" s="104" t="s">
        <v>18222</v>
      </c>
      <c r="D1551" s="104" t="s">
        <v>18223</v>
      </c>
      <c r="E1551" s="2">
        <v>592</v>
      </c>
      <c r="F1551" s="2">
        <v>592</v>
      </c>
    </row>
    <row r="1552" spans="1:6" x14ac:dyDescent="0.25">
      <c r="A1552" s="104">
        <v>556892</v>
      </c>
      <c r="B1552" s="104" t="s">
        <v>947</v>
      </c>
      <c r="C1552" s="104" t="s">
        <v>8311</v>
      </c>
      <c r="D1552" s="104" t="s">
        <v>8313</v>
      </c>
      <c r="E1552" s="2">
        <v>17057</v>
      </c>
      <c r="F1552" s="2">
        <v>17057</v>
      </c>
    </row>
    <row r="1553" spans="1:6" x14ac:dyDescent="0.25">
      <c r="A1553" s="104">
        <v>665841</v>
      </c>
      <c r="B1553" s="104" t="s">
        <v>947</v>
      </c>
      <c r="C1553" s="104" t="s">
        <v>21722</v>
      </c>
      <c r="D1553" s="104" t="s">
        <v>21723</v>
      </c>
      <c r="E1553" s="2">
        <v>207</v>
      </c>
      <c r="F1553" s="2">
        <v>207</v>
      </c>
    </row>
    <row r="1554" spans="1:6" x14ac:dyDescent="0.25">
      <c r="A1554" s="104">
        <v>22256</v>
      </c>
      <c r="B1554" s="104" t="s">
        <v>947</v>
      </c>
      <c r="C1554" s="104" t="s">
        <v>8836</v>
      </c>
      <c r="D1554" s="104" t="s">
        <v>8838</v>
      </c>
      <c r="E1554" s="2">
        <v>29458</v>
      </c>
      <c r="F1554" s="2">
        <v>29458</v>
      </c>
    </row>
    <row r="1555" spans="1:6" x14ac:dyDescent="0.25">
      <c r="A1555" s="104">
        <v>22257</v>
      </c>
      <c r="B1555" s="104" t="s">
        <v>947</v>
      </c>
      <c r="C1555" s="104" t="s">
        <v>5498</v>
      </c>
      <c r="D1555" s="104" t="s">
        <v>5500</v>
      </c>
      <c r="E1555" s="2">
        <v>66609</v>
      </c>
      <c r="F1555" s="2">
        <v>66609</v>
      </c>
    </row>
    <row r="1556" spans="1:6" x14ac:dyDescent="0.25">
      <c r="A1556" s="104">
        <v>22259</v>
      </c>
      <c r="B1556" s="104" t="s">
        <v>947</v>
      </c>
      <c r="C1556" s="104" t="s">
        <v>12330</v>
      </c>
      <c r="D1556" s="104" t="s">
        <v>21717</v>
      </c>
      <c r="E1556" s="2">
        <v>21882</v>
      </c>
      <c r="F1556" s="2">
        <v>21882</v>
      </c>
    </row>
    <row r="1557" spans="1:6" x14ac:dyDescent="0.25">
      <c r="A1557" s="104">
        <v>22261</v>
      </c>
      <c r="B1557" s="104" t="s">
        <v>947</v>
      </c>
      <c r="C1557" s="104" t="s">
        <v>10585</v>
      </c>
      <c r="D1557" s="104" t="s">
        <v>10587</v>
      </c>
      <c r="E1557" s="2">
        <v>25241</v>
      </c>
      <c r="F1557" s="2">
        <v>25241</v>
      </c>
    </row>
    <row r="1558" spans="1:6" x14ac:dyDescent="0.25">
      <c r="A1558" s="104">
        <v>22262</v>
      </c>
      <c r="B1558" s="104" t="s">
        <v>947</v>
      </c>
      <c r="C1558" s="104" t="s">
        <v>9096</v>
      </c>
      <c r="D1558" s="104" t="s">
        <v>9098</v>
      </c>
      <c r="E1558" s="2">
        <v>47154</v>
      </c>
      <c r="F1558" s="2">
        <v>47154</v>
      </c>
    </row>
    <row r="1559" spans="1:6" x14ac:dyDescent="0.25">
      <c r="A1559" s="104">
        <v>22263</v>
      </c>
      <c r="B1559" s="104" t="s">
        <v>947</v>
      </c>
      <c r="C1559" s="104" t="s">
        <v>9525</v>
      </c>
      <c r="D1559" s="104" t="s">
        <v>9527</v>
      </c>
      <c r="E1559" s="2">
        <v>38103</v>
      </c>
      <c r="F1559" s="2">
        <v>38103</v>
      </c>
    </row>
    <row r="1560" spans="1:6" x14ac:dyDescent="0.25">
      <c r="A1560" s="104">
        <v>22265</v>
      </c>
      <c r="B1560" s="104" t="s">
        <v>947</v>
      </c>
      <c r="C1560" s="104" t="s">
        <v>5450</v>
      </c>
      <c r="D1560" s="104" t="s">
        <v>5452</v>
      </c>
      <c r="E1560" s="2">
        <v>58149</v>
      </c>
      <c r="F1560" s="2">
        <v>58149</v>
      </c>
    </row>
    <row r="1561" spans="1:6" x14ac:dyDescent="0.25">
      <c r="A1561" s="104">
        <v>22268</v>
      </c>
      <c r="B1561" s="104" t="s">
        <v>947</v>
      </c>
      <c r="C1561" s="104" t="s">
        <v>10657</v>
      </c>
      <c r="D1561" s="104" t="s">
        <v>10659</v>
      </c>
      <c r="E1561" s="2">
        <v>18055</v>
      </c>
      <c r="F1561" s="2">
        <v>18055</v>
      </c>
    </row>
    <row r="1562" spans="1:6" x14ac:dyDescent="0.25">
      <c r="A1562" s="104">
        <v>22269</v>
      </c>
      <c r="B1562" s="104" t="s">
        <v>947</v>
      </c>
      <c r="C1562" s="104" t="s">
        <v>10010</v>
      </c>
      <c r="D1562" s="104" t="s">
        <v>10012</v>
      </c>
      <c r="E1562" s="2">
        <v>11983</v>
      </c>
      <c r="F1562" s="2">
        <v>11983</v>
      </c>
    </row>
    <row r="1563" spans="1:6" x14ac:dyDescent="0.25">
      <c r="A1563" s="104">
        <v>22270</v>
      </c>
      <c r="B1563" s="104" t="s">
        <v>947</v>
      </c>
      <c r="C1563" s="104" t="s">
        <v>8632</v>
      </c>
      <c r="D1563" s="104" t="s">
        <v>8634</v>
      </c>
      <c r="E1563" s="2">
        <v>35045</v>
      </c>
      <c r="F1563" s="2">
        <v>35045</v>
      </c>
    </row>
    <row r="1564" spans="1:6" x14ac:dyDescent="0.25">
      <c r="A1564" s="104">
        <v>22272</v>
      </c>
      <c r="B1564" s="104" t="s">
        <v>947</v>
      </c>
      <c r="C1564" s="104" t="s">
        <v>3372</v>
      </c>
      <c r="D1564" s="104" t="s">
        <v>21742</v>
      </c>
      <c r="E1564" s="2">
        <v>184116</v>
      </c>
      <c r="F1564" s="2">
        <v>184116</v>
      </c>
    </row>
    <row r="1565" spans="1:6" x14ac:dyDescent="0.25">
      <c r="A1565" s="104">
        <v>22274</v>
      </c>
      <c r="B1565" s="104" t="s">
        <v>947</v>
      </c>
      <c r="C1565" s="104" t="s">
        <v>6806</v>
      </c>
      <c r="D1565" s="104" t="s">
        <v>6808</v>
      </c>
      <c r="E1565" s="2">
        <v>65843</v>
      </c>
      <c r="F1565" s="2">
        <v>65843</v>
      </c>
    </row>
    <row r="1566" spans="1:6" x14ac:dyDescent="0.25">
      <c r="A1566" s="104">
        <v>22275</v>
      </c>
      <c r="B1566" s="104" t="s">
        <v>947</v>
      </c>
      <c r="C1566" s="104" t="s">
        <v>4733</v>
      </c>
      <c r="D1566" s="104" t="s">
        <v>21727</v>
      </c>
      <c r="E1566" s="2">
        <v>101852</v>
      </c>
      <c r="F1566" s="2">
        <v>101852</v>
      </c>
    </row>
    <row r="1567" spans="1:6" x14ac:dyDescent="0.25">
      <c r="A1567" s="104">
        <v>22278</v>
      </c>
      <c r="B1567" s="104" t="s">
        <v>947</v>
      </c>
      <c r="C1567" s="104" t="s">
        <v>5369</v>
      </c>
      <c r="D1567" s="104" t="s">
        <v>21732</v>
      </c>
      <c r="E1567" s="2">
        <v>54068</v>
      </c>
      <c r="F1567" s="2">
        <v>54068</v>
      </c>
    </row>
    <row r="1568" spans="1:6" x14ac:dyDescent="0.25">
      <c r="A1568" s="104">
        <v>22279</v>
      </c>
      <c r="B1568" s="104" t="s">
        <v>947</v>
      </c>
      <c r="C1568" s="104" t="s">
        <v>15499</v>
      </c>
      <c r="D1568" s="104" t="s">
        <v>15500</v>
      </c>
      <c r="E1568" s="2">
        <v>5825</v>
      </c>
      <c r="F1568" s="2">
        <v>5825</v>
      </c>
    </row>
    <row r="1569" spans="1:6" x14ac:dyDescent="0.25">
      <c r="A1569" s="104">
        <v>22281</v>
      </c>
      <c r="B1569" s="104" t="s">
        <v>947</v>
      </c>
      <c r="C1569" s="104" t="s">
        <v>5771</v>
      </c>
      <c r="D1569" s="104" t="s">
        <v>5773</v>
      </c>
      <c r="E1569" s="2">
        <v>87302</v>
      </c>
      <c r="F1569" s="2">
        <v>87302</v>
      </c>
    </row>
    <row r="1570" spans="1:6" x14ac:dyDescent="0.25">
      <c r="A1570" s="104">
        <v>22282</v>
      </c>
      <c r="B1570" s="104" t="s">
        <v>947</v>
      </c>
      <c r="C1570" s="104" t="s">
        <v>2816</v>
      </c>
      <c r="D1570" s="104" t="s">
        <v>21745</v>
      </c>
      <c r="E1570" s="2">
        <v>295147</v>
      </c>
      <c r="F1570" s="2">
        <v>295147</v>
      </c>
    </row>
    <row r="1571" spans="1:6" x14ac:dyDescent="0.25">
      <c r="A1571" s="104">
        <v>22284</v>
      </c>
      <c r="B1571" s="104" t="s">
        <v>947</v>
      </c>
      <c r="C1571" s="104" t="s">
        <v>10408</v>
      </c>
      <c r="D1571" s="104" t="s">
        <v>10410</v>
      </c>
      <c r="E1571" s="2">
        <v>22001</v>
      </c>
      <c r="F1571" s="2">
        <v>22001</v>
      </c>
    </row>
    <row r="1572" spans="1:6" x14ac:dyDescent="0.25">
      <c r="A1572" s="104">
        <v>22286</v>
      </c>
      <c r="B1572" s="104" t="s">
        <v>947</v>
      </c>
      <c r="C1572" s="104" t="s">
        <v>18911</v>
      </c>
      <c r="D1572" s="104" t="s">
        <v>18912</v>
      </c>
      <c r="E1572" s="2">
        <v>10683</v>
      </c>
      <c r="F1572" s="2">
        <v>10683</v>
      </c>
    </row>
    <row r="1573" spans="1:6" x14ac:dyDescent="0.25">
      <c r="A1573" s="104">
        <v>22287</v>
      </c>
      <c r="B1573" s="104" t="s">
        <v>947</v>
      </c>
      <c r="C1573" s="104" t="s">
        <v>7435</v>
      </c>
      <c r="D1573" s="104" t="s">
        <v>7437</v>
      </c>
      <c r="E1573" s="2">
        <v>33764</v>
      </c>
      <c r="F1573" s="2">
        <v>33764</v>
      </c>
    </row>
    <row r="1574" spans="1:6" x14ac:dyDescent="0.25">
      <c r="A1574" s="104">
        <v>22289</v>
      </c>
      <c r="B1574" s="104" t="s">
        <v>947</v>
      </c>
      <c r="C1574" s="104" t="s">
        <v>4357</v>
      </c>
      <c r="D1574" s="104" t="s">
        <v>4359</v>
      </c>
      <c r="E1574" s="2">
        <v>115622</v>
      </c>
      <c r="F1574" s="2">
        <v>115622</v>
      </c>
    </row>
    <row r="1575" spans="1:6" x14ac:dyDescent="0.25">
      <c r="A1575" s="104">
        <v>22293</v>
      </c>
      <c r="B1575" s="104" t="s">
        <v>947</v>
      </c>
      <c r="C1575" s="104" t="s">
        <v>12201</v>
      </c>
      <c r="D1575" s="104" t="s">
        <v>12203</v>
      </c>
      <c r="E1575" s="2">
        <v>14141</v>
      </c>
      <c r="F1575" s="2">
        <v>14141</v>
      </c>
    </row>
    <row r="1576" spans="1:6" x14ac:dyDescent="0.25">
      <c r="A1576" s="104">
        <v>22295</v>
      </c>
      <c r="B1576" s="104" t="s">
        <v>947</v>
      </c>
      <c r="C1576" s="104" t="s">
        <v>3187</v>
      </c>
      <c r="D1576" s="104" t="s">
        <v>3189</v>
      </c>
      <c r="E1576" s="2">
        <v>192948</v>
      </c>
      <c r="F1576" s="2">
        <v>192948</v>
      </c>
    </row>
    <row r="1577" spans="1:6" x14ac:dyDescent="0.25">
      <c r="A1577" s="104">
        <v>22298</v>
      </c>
      <c r="B1577" s="104" t="s">
        <v>947</v>
      </c>
      <c r="C1577" s="104" t="s">
        <v>10153</v>
      </c>
      <c r="D1577" s="104" t="s">
        <v>10155</v>
      </c>
      <c r="E1577" s="2">
        <v>22242</v>
      </c>
      <c r="F1577" s="2">
        <v>22242</v>
      </c>
    </row>
    <row r="1578" spans="1:6" x14ac:dyDescent="0.25">
      <c r="A1578" s="104">
        <v>22299</v>
      </c>
      <c r="B1578" s="104" t="s">
        <v>947</v>
      </c>
      <c r="C1578" s="104" t="s">
        <v>8524</v>
      </c>
      <c r="D1578" s="104" t="s">
        <v>8526</v>
      </c>
      <c r="E1578" s="2">
        <v>34961</v>
      </c>
      <c r="F1578" s="2">
        <v>34961</v>
      </c>
    </row>
    <row r="1579" spans="1:6" x14ac:dyDescent="0.25">
      <c r="A1579" s="104">
        <v>22302</v>
      </c>
      <c r="B1579" s="104" t="s">
        <v>947</v>
      </c>
      <c r="C1579" s="104" t="s">
        <v>4045</v>
      </c>
      <c r="D1579" s="104" t="s">
        <v>4047</v>
      </c>
      <c r="E1579" s="2">
        <v>132867</v>
      </c>
      <c r="F1579" s="2">
        <v>132867</v>
      </c>
    </row>
    <row r="1580" spans="1:6" x14ac:dyDescent="0.25">
      <c r="A1580" s="104">
        <v>482667</v>
      </c>
      <c r="B1580" s="104" t="s">
        <v>947</v>
      </c>
      <c r="C1580" s="104" t="s">
        <v>9381</v>
      </c>
      <c r="D1580" s="104" t="s">
        <v>9383</v>
      </c>
      <c r="E1580" s="2">
        <v>19567</v>
      </c>
      <c r="F1580" s="2">
        <v>19567</v>
      </c>
    </row>
    <row r="1581" spans="1:6" x14ac:dyDescent="0.25">
      <c r="A1581" s="104">
        <v>529261</v>
      </c>
      <c r="B1581" s="104" t="s">
        <v>947</v>
      </c>
      <c r="C1581" s="104" t="s">
        <v>14768</v>
      </c>
      <c r="D1581" s="104" t="s">
        <v>14770</v>
      </c>
      <c r="E1581" s="2">
        <v>2184</v>
      </c>
      <c r="F1581" s="2">
        <v>2184</v>
      </c>
    </row>
    <row r="1582" spans="1:6" x14ac:dyDescent="0.25">
      <c r="A1582" s="104">
        <v>555560</v>
      </c>
      <c r="B1582" s="104" t="s">
        <v>947</v>
      </c>
      <c r="C1582" s="104" t="s">
        <v>12892</v>
      </c>
      <c r="D1582" s="104" t="s">
        <v>12894</v>
      </c>
      <c r="E1582" s="2">
        <v>10029</v>
      </c>
      <c r="F1582" s="2">
        <v>10029</v>
      </c>
    </row>
    <row r="1583" spans="1:6" x14ac:dyDescent="0.25">
      <c r="A1583" s="104">
        <v>743732</v>
      </c>
      <c r="B1583" s="104" t="s">
        <v>947</v>
      </c>
      <c r="C1583" s="104" t="s">
        <v>8596</v>
      </c>
      <c r="D1583" s="104" t="s">
        <v>8598</v>
      </c>
      <c r="E1583" s="2">
        <v>41430</v>
      </c>
      <c r="F1583" s="2">
        <v>41430</v>
      </c>
    </row>
    <row r="1584" spans="1:6" x14ac:dyDescent="0.25">
      <c r="A1584" s="104">
        <v>896673</v>
      </c>
      <c r="B1584" s="104" t="s">
        <v>947</v>
      </c>
      <c r="C1584" s="104" t="s">
        <v>22878</v>
      </c>
      <c r="D1584" s="104" t="s">
        <v>22879</v>
      </c>
      <c r="E1584" s="2">
        <v>5241</v>
      </c>
      <c r="F1584" s="2">
        <v>5241</v>
      </c>
    </row>
    <row r="1585" spans="1:6" x14ac:dyDescent="0.25">
      <c r="A1585" s="104">
        <v>22304</v>
      </c>
      <c r="B1585" s="104" t="s">
        <v>947</v>
      </c>
      <c r="C1585" s="104" t="s">
        <v>7591</v>
      </c>
      <c r="D1585" s="104" t="s">
        <v>7593</v>
      </c>
      <c r="E1585" s="2">
        <v>42291</v>
      </c>
      <c r="F1585" s="2">
        <v>42291</v>
      </c>
    </row>
    <row r="1586" spans="1:6" x14ac:dyDescent="0.25">
      <c r="A1586" s="104">
        <v>22307</v>
      </c>
      <c r="B1586" s="104" t="s">
        <v>947</v>
      </c>
      <c r="C1586" s="104" t="s">
        <v>11232</v>
      </c>
      <c r="D1586" s="104" t="s">
        <v>11234</v>
      </c>
      <c r="E1586" s="2">
        <v>14243</v>
      </c>
      <c r="F1586" s="2">
        <v>14243</v>
      </c>
    </row>
    <row r="1587" spans="1:6" x14ac:dyDescent="0.25">
      <c r="A1587" s="104">
        <v>22308</v>
      </c>
      <c r="B1587" s="104" t="s">
        <v>947</v>
      </c>
      <c r="C1587" s="104" t="s">
        <v>7582</v>
      </c>
      <c r="D1587" s="104" t="s">
        <v>7584</v>
      </c>
      <c r="E1587" s="2">
        <v>36660</v>
      </c>
      <c r="F1587" s="2">
        <v>36660</v>
      </c>
    </row>
    <row r="1588" spans="1:6" x14ac:dyDescent="0.25">
      <c r="A1588" s="104">
        <v>22311</v>
      </c>
      <c r="B1588" s="104" t="s">
        <v>947</v>
      </c>
      <c r="C1588" s="104" t="s">
        <v>16799</v>
      </c>
      <c r="D1588" s="104" t="s">
        <v>21740</v>
      </c>
      <c r="E1588" s="2">
        <v>8124</v>
      </c>
      <c r="F1588" s="2">
        <v>8124</v>
      </c>
    </row>
    <row r="1589" spans="1:6" x14ac:dyDescent="0.25">
      <c r="A1589" s="104">
        <v>22314</v>
      </c>
      <c r="B1589" s="104" t="s">
        <v>947</v>
      </c>
      <c r="C1589" s="104" t="s">
        <v>4856</v>
      </c>
      <c r="D1589" s="104" t="s">
        <v>4858</v>
      </c>
      <c r="E1589" s="2">
        <v>137653</v>
      </c>
      <c r="F1589" s="2">
        <v>137653</v>
      </c>
    </row>
    <row r="1590" spans="1:6" x14ac:dyDescent="0.25">
      <c r="A1590" s="104">
        <v>22315</v>
      </c>
      <c r="B1590" s="104" t="s">
        <v>947</v>
      </c>
      <c r="C1590" s="104" t="s">
        <v>14566</v>
      </c>
      <c r="D1590" s="104" t="s">
        <v>14568</v>
      </c>
      <c r="E1590" s="2">
        <v>4003</v>
      </c>
      <c r="F1590" s="2">
        <v>4003</v>
      </c>
    </row>
    <row r="1591" spans="1:6" x14ac:dyDescent="0.25">
      <c r="A1591" s="104">
        <v>22319</v>
      </c>
      <c r="B1591" s="104" t="s">
        <v>947</v>
      </c>
      <c r="C1591" s="104" t="s">
        <v>21738</v>
      </c>
      <c r="D1591" s="104" t="s">
        <v>21739</v>
      </c>
      <c r="E1591" s="2">
        <v>0</v>
      </c>
      <c r="F1591" s="2">
        <v>0</v>
      </c>
    </row>
    <row r="1592" spans="1:6" x14ac:dyDescent="0.25">
      <c r="A1592" s="104">
        <v>137473</v>
      </c>
      <c r="B1592" s="104" t="s">
        <v>947</v>
      </c>
      <c r="C1592" s="104" t="s">
        <v>4582</v>
      </c>
      <c r="D1592" s="104" t="s">
        <v>4584</v>
      </c>
      <c r="E1592" s="2">
        <v>113942</v>
      </c>
      <c r="F1592" s="2">
        <v>113942</v>
      </c>
    </row>
    <row r="1593" spans="1:6" x14ac:dyDescent="0.25">
      <c r="A1593" s="104">
        <v>162997</v>
      </c>
      <c r="B1593" s="104" t="s">
        <v>947</v>
      </c>
      <c r="C1593" s="104" t="s">
        <v>1080</v>
      </c>
      <c r="D1593" s="104" t="s">
        <v>19206</v>
      </c>
      <c r="E1593" s="2">
        <v>693799</v>
      </c>
      <c r="F1593" s="2">
        <v>693799</v>
      </c>
    </row>
    <row r="1594" spans="1:6" x14ac:dyDescent="0.25">
      <c r="A1594" s="104">
        <v>163007</v>
      </c>
      <c r="B1594" s="104" t="s">
        <v>947</v>
      </c>
      <c r="C1594" s="104" t="s">
        <v>9294</v>
      </c>
      <c r="D1594" s="104" t="s">
        <v>9296</v>
      </c>
      <c r="E1594" s="2">
        <v>21959</v>
      </c>
      <c r="F1594" s="2">
        <v>21959</v>
      </c>
    </row>
    <row r="1595" spans="1:6" x14ac:dyDescent="0.25">
      <c r="A1595" s="104">
        <v>163008</v>
      </c>
      <c r="B1595" s="104" t="s">
        <v>947</v>
      </c>
      <c r="C1595" s="104" t="s">
        <v>8893</v>
      </c>
      <c r="D1595" s="104" t="s">
        <v>8895</v>
      </c>
      <c r="E1595" s="2">
        <v>39684</v>
      </c>
      <c r="F1595" s="2">
        <v>39684</v>
      </c>
    </row>
    <row r="1596" spans="1:6" x14ac:dyDescent="0.25">
      <c r="A1596" s="104">
        <v>163010</v>
      </c>
      <c r="B1596" s="104" t="s">
        <v>947</v>
      </c>
      <c r="C1596" s="104" t="s">
        <v>9105</v>
      </c>
      <c r="D1596" s="104" t="s">
        <v>21741</v>
      </c>
      <c r="E1596" s="2">
        <v>29914</v>
      </c>
      <c r="F1596" s="2">
        <v>29914</v>
      </c>
    </row>
    <row r="1597" spans="1:6" x14ac:dyDescent="0.25">
      <c r="A1597" s="104">
        <v>163011</v>
      </c>
      <c r="B1597" s="104" t="s">
        <v>947</v>
      </c>
      <c r="C1597" s="104" t="s">
        <v>12297</v>
      </c>
      <c r="D1597" s="104" t="s">
        <v>12299</v>
      </c>
      <c r="E1597" s="2">
        <v>17228</v>
      </c>
      <c r="F1597" s="2">
        <v>17228</v>
      </c>
    </row>
    <row r="1598" spans="1:6" x14ac:dyDescent="0.25">
      <c r="A1598" s="104">
        <v>163012</v>
      </c>
      <c r="B1598" s="104" t="s">
        <v>947</v>
      </c>
      <c r="C1598" s="104" t="s">
        <v>11504</v>
      </c>
      <c r="D1598" s="104" t="s">
        <v>11506</v>
      </c>
      <c r="E1598" s="2">
        <v>8133</v>
      </c>
      <c r="F1598" s="2">
        <v>8133</v>
      </c>
    </row>
    <row r="1599" spans="1:6" x14ac:dyDescent="0.25">
      <c r="A1599" s="104">
        <v>443231</v>
      </c>
      <c r="B1599" s="104" t="s">
        <v>947</v>
      </c>
      <c r="C1599" s="104" t="s">
        <v>5684</v>
      </c>
      <c r="D1599" s="104" t="s">
        <v>21718</v>
      </c>
      <c r="E1599" s="2">
        <v>52526</v>
      </c>
      <c r="F1599" s="2">
        <v>52526</v>
      </c>
    </row>
    <row r="1600" spans="1:6" x14ac:dyDescent="0.25">
      <c r="A1600" s="104">
        <v>569540</v>
      </c>
      <c r="B1600" s="104" t="s">
        <v>947</v>
      </c>
      <c r="C1600" s="104" t="s">
        <v>5048</v>
      </c>
      <c r="D1600" s="104" t="s">
        <v>5050</v>
      </c>
      <c r="E1600" s="2">
        <v>112542</v>
      </c>
      <c r="F1600" s="2">
        <v>112542</v>
      </c>
    </row>
    <row r="1601" spans="1:6" x14ac:dyDescent="0.25">
      <c r="A1601" s="104">
        <v>576094</v>
      </c>
      <c r="B1601" s="104" t="s">
        <v>947</v>
      </c>
      <c r="C1601" s="104" t="s">
        <v>7687</v>
      </c>
      <c r="D1601" s="104" t="s">
        <v>22708</v>
      </c>
      <c r="E1601" s="2">
        <v>26035</v>
      </c>
      <c r="F1601" s="2">
        <v>26035</v>
      </c>
    </row>
    <row r="1602" spans="1:6" x14ac:dyDescent="0.25">
      <c r="A1602" s="104">
        <v>709112</v>
      </c>
      <c r="B1602" s="104" t="s">
        <v>947</v>
      </c>
      <c r="C1602" s="104" t="s">
        <v>6750</v>
      </c>
      <c r="D1602" s="104" t="s">
        <v>6752</v>
      </c>
      <c r="E1602" s="2">
        <v>45900</v>
      </c>
      <c r="F1602" s="2">
        <v>45900</v>
      </c>
    </row>
    <row r="1603" spans="1:6" x14ac:dyDescent="0.25">
      <c r="A1603" s="104">
        <v>22324</v>
      </c>
      <c r="B1603" s="104" t="s">
        <v>947</v>
      </c>
      <c r="C1603" s="104" t="s">
        <v>7801</v>
      </c>
      <c r="D1603" s="104" t="s">
        <v>7803</v>
      </c>
      <c r="E1603" s="2">
        <v>25283</v>
      </c>
      <c r="F1603" s="2">
        <v>25283</v>
      </c>
    </row>
    <row r="1604" spans="1:6" x14ac:dyDescent="0.25">
      <c r="A1604" s="104">
        <v>22329</v>
      </c>
      <c r="B1604" s="104" t="s">
        <v>947</v>
      </c>
      <c r="C1604" s="104" t="s">
        <v>15278</v>
      </c>
      <c r="D1604" s="104" t="s">
        <v>15280</v>
      </c>
      <c r="E1604" s="2">
        <v>10754</v>
      </c>
      <c r="F1604" s="2">
        <v>10754</v>
      </c>
    </row>
    <row r="1605" spans="1:6" x14ac:dyDescent="0.25">
      <c r="A1605" s="104">
        <v>454589</v>
      </c>
      <c r="B1605" s="104" t="s">
        <v>947</v>
      </c>
      <c r="C1605" s="104" t="s">
        <v>10225</v>
      </c>
      <c r="D1605" s="104" t="s">
        <v>10227</v>
      </c>
      <c r="E1605" s="2">
        <v>34680</v>
      </c>
      <c r="F1605" s="2">
        <v>34680</v>
      </c>
    </row>
    <row r="1606" spans="1:6" x14ac:dyDescent="0.25">
      <c r="A1606" s="104">
        <v>566871</v>
      </c>
      <c r="B1606" s="104" t="s">
        <v>947</v>
      </c>
      <c r="C1606" s="104" t="s">
        <v>5879</v>
      </c>
      <c r="D1606" s="104" t="s">
        <v>21725</v>
      </c>
      <c r="E1606" s="2">
        <v>132512</v>
      </c>
      <c r="F1606" s="2">
        <v>132512</v>
      </c>
    </row>
    <row r="1607" spans="1:6" x14ac:dyDescent="0.25">
      <c r="A1607" s="104">
        <v>680554</v>
      </c>
      <c r="B1607" s="104" t="s">
        <v>947</v>
      </c>
      <c r="C1607" s="104" t="s">
        <v>5660</v>
      </c>
      <c r="D1607" s="104" t="s">
        <v>5662</v>
      </c>
      <c r="E1607" s="2">
        <v>53265</v>
      </c>
      <c r="F1607" s="2">
        <v>53265</v>
      </c>
    </row>
    <row r="1608" spans="1:6" x14ac:dyDescent="0.25">
      <c r="A1608" s="104">
        <v>682039</v>
      </c>
      <c r="B1608" s="104" t="s">
        <v>947</v>
      </c>
      <c r="C1608" s="104" t="s">
        <v>6633</v>
      </c>
      <c r="D1608" s="104" t="s">
        <v>20025</v>
      </c>
      <c r="E1608" s="2">
        <v>34225</v>
      </c>
      <c r="F1608" s="2">
        <v>34225</v>
      </c>
    </row>
    <row r="1609" spans="1:6" x14ac:dyDescent="0.25">
      <c r="A1609" s="104">
        <v>684524</v>
      </c>
      <c r="B1609" s="104" t="s">
        <v>947</v>
      </c>
      <c r="C1609" s="104" t="s">
        <v>3639</v>
      </c>
      <c r="D1609" s="104" t="s">
        <v>21724</v>
      </c>
      <c r="E1609" s="2">
        <v>159118</v>
      </c>
      <c r="F1609" s="2">
        <v>159118</v>
      </c>
    </row>
    <row r="1610" spans="1:6" x14ac:dyDescent="0.25">
      <c r="A1610" s="104">
        <v>789742</v>
      </c>
      <c r="B1610" s="104" t="s">
        <v>947</v>
      </c>
      <c r="C1610" s="104" t="s">
        <v>11594</v>
      </c>
      <c r="D1610" s="104" t="s">
        <v>11596</v>
      </c>
      <c r="E1610" s="2">
        <v>28442</v>
      </c>
      <c r="F1610" s="2">
        <v>28442</v>
      </c>
    </row>
    <row r="1611" spans="1:6" x14ac:dyDescent="0.25">
      <c r="A1611" s="104">
        <v>22332</v>
      </c>
      <c r="B1611" s="104" t="s">
        <v>947</v>
      </c>
      <c r="C1611" s="104" t="s">
        <v>9465</v>
      </c>
      <c r="D1611" s="104" t="s">
        <v>9467</v>
      </c>
      <c r="E1611" s="2">
        <v>19719</v>
      </c>
      <c r="F1611" s="2">
        <v>19719</v>
      </c>
    </row>
    <row r="1612" spans="1:6" x14ac:dyDescent="0.25">
      <c r="A1612" s="104">
        <v>22333</v>
      </c>
      <c r="B1612" s="104" t="s">
        <v>947</v>
      </c>
      <c r="C1612" s="104" t="s">
        <v>9693</v>
      </c>
      <c r="D1612" s="104" t="s">
        <v>21721</v>
      </c>
      <c r="E1612" s="2">
        <v>65396</v>
      </c>
      <c r="F1612" s="2">
        <v>65396</v>
      </c>
    </row>
    <row r="1613" spans="1:6" x14ac:dyDescent="0.25">
      <c r="A1613" s="104">
        <v>22334</v>
      </c>
      <c r="B1613" s="104" t="s">
        <v>947</v>
      </c>
      <c r="C1613" s="104" t="s">
        <v>6241</v>
      </c>
      <c r="D1613" s="104" t="s">
        <v>6243</v>
      </c>
      <c r="E1613" s="2">
        <v>55682</v>
      </c>
      <c r="F1613" s="2">
        <v>55682</v>
      </c>
    </row>
    <row r="1614" spans="1:6" x14ac:dyDescent="0.25">
      <c r="A1614" s="104">
        <v>22336</v>
      </c>
      <c r="B1614" s="104" t="s">
        <v>947</v>
      </c>
      <c r="C1614" s="104" t="s">
        <v>9959</v>
      </c>
      <c r="D1614" s="104" t="s">
        <v>9961</v>
      </c>
      <c r="E1614" s="2">
        <v>15180</v>
      </c>
      <c r="F1614" s="2">
        <v>15180</v>
      </c>
    </row>
    <row r="1615" spans="1:6" x14ac:dyDescent="0.25">
      <c r="A1615" s="104">
        <v>22337</v>
      </c>
      <c r="B1615" s="104" t="s">
        <v>947</v>
      </c>
      <c r="C1615" s="104" t="s">
        <v>2276</v>
      </c>
      <c r="D1615" s="104" t="s">
        <v>2278</v>
      </c>
      <c r="E1615" s="2">
        <v>201258</v>
      </c>
      <c r="F1615" s="2">
        <v>201258</v>
      </c>
    </row>
    <row r="1616" spans="1:6" x14ac:dyDescent="0.25">
      <c r="A1616" s="104">
        <v>22338</v>
      </c>
      <c r="B1616" s="104" t="s">
        <v>947</v>
      </c>
      <c r="C1616" s="104" t="s">
        <v>16629</v>
      </c>
      <c r="D1616" s="104" t="s">
        <v>16631</v>
      </c>
      <c r="E1616" s="2">
        <v>1858</v>
      </c>
      <c r="F1616" s="2">
        <v>1858</v>
      </c>
    </row>
    <row r="1617" spans="1:6" x14ac:dyDescent="0.25">
      <c r="A1617" s="104">
        <v>22339</v>
      </c>
      <c r="B1617" s="104" t="s">
        <v>947</v>
      </c>
      <c r="C1617" s="104" t="s">
        <v>5801</v>
      </c>
      <c r="D1617" s="104" t="s">
        <v>5803</v>
      </c>
      <c r="E1617" s="2">
        <v>48175</v>
      </c>
      <c r="F1617" s="2">
        <v>48175</v>
      </c>
    </row>
    <row r="1618" spans="1:6" x14ac:dyDescent="0.25">
      <c r="A1618" s="104">
        <v>22341</v>
      </c>
      <c r="B1618" s="104" t="s">
        <v>947</v>
      </c>
      <c r="C1618" s="104" t="s">
        <v>10342</v>
      </c>
      <c r="D1618" s="104" t="s">
        <v>10344</v>
      </c>
      <c r="E1618" s="2">
        <v>44969</v>
      </c>
      <c r="F1618" s="2">
        <v>44969</v>
      </c>
    </row>
    <row r="1619" spans="1:6" x14ac:dyDescent="0.25">
      <c r="A1619" s="104">
        <v>22342</v>
      </c>
      <c r="B1619" s="104" t="s">
        <v>947</v>
      </c>
      <c r="C1619" s="104" t="s">
        <v>3781</v>
      </c>
      <c r="D1619" s="104" t="s">
        <v>3783</v>
      </c>
      <c r="E1619" s="2">
        <v>42671</v>
      </c>
      <c r="F1619" s="2">
        <v>42671</v>
      </c>
    </row>
    <row r="1620" spans="1:6" x14ac:dyDescent="0.25">
      <c r="A1620" s="104">
        <v>22344</v>
      </c>
      <c r="B1620" s="104" t="s">
        <v>947</v>
      </c>
      <c r="C1620" s="104" t="s">
        <v>4853</v>
      </c>
      <c r="D1620" s="104" t="s">
        <v>4855</v>
      </c>
      <c r="E1620" s="2">
        <v>82332</v>
      </c>
      <c r="F1620" s="2">
        <v>82332</v>
      </c>
    </row>
    <row r="1621" spans="1:6" x14ac:dyDescent="0.25">
      <c r="A1621" s="104">
        <v>22345</v>
      </c>
      <c r="B1621" s="104" t="s">
        <v>947</v>
      </c>
      <c r="C1621" s="104" t="s">
        <v>10528</v>
      </c>
      <c r="D1621" s="104" t="s">
        <v>10530</v>
      </c>
      <c r="E1621" s="2">
        <v>12514</v>
      </c>
      <c r="F1621" s="2">
        <v>12514</v>
      </c>
    </row>
    <row r="1622" spans="1:6" x14ac:dyDescent="0.25">
      <c r="A1622" s="104">
        <v>562401</v>
      </c>
      <c r="B1622" s="104" t="s">
        <v>947</v>
      </c>
      <c r="C1622" s="104" t="s">
        <v>4829</v>
      </c>
      <c r="D1622" s="104" t="s">
        <v>4831</v>
      </c>
      <c r="E1622" s="2">
        <v>103650</v>
      </c>
      <c r="F1622" s="2">
        <v>103650</v>
      </c>
    </row>
    <row r="1623" spans="1:6" x14ac:dyDescent="0.25">
      <c r="A1623" s="104">
        <v>22349</v>
      </c>
      <c r="B1623" s="104" t="s">
        <v>947</v>
      </c>
      <c r="C1623" s="104" t="s">
        <v>12261</v>
      </c>
      <c r="D1623" s="104" t="s">
        <v>12263</v>
      </c>
      <c r="E1623" s="2">
        <v>13472</v>
      </c>
      <c r="F1623" s="2">
        <v>13472</v>
      </c>
    </row>
    <row r="1624" spans="1:6" x14ac:dyDescent="0.25">
      <c r="A1624" s="104">
        <v>22350</v>
      </c>
      <c r="B1624" s="104" t="s">
        <v>947</v>
      </c>
      <c r="C1624" s="104" t="s">
        <v>3166</v>
      </c>
      <c r="D1624" s="104" t="s">
        <v>3168</v>
      </c>
      <c r="E1624" s="2">
        <v>149027</v>
      </c>
      <c r="F1624" s="2">
        <v>149027</v>
      </c>
    </row>
    <row r="1625" spans="1:6" x14ac:dyDescent="0.25">
      <c r="A1625" s="104">
        <v>22351</v>
      </c>
      <c r="B1625" s="104" t="s">
        <v>947</v>
      </c>
      <c r="C1625" s="104" t="s">
        <v>1469</v>
      </c>
      <c r="D1625" s="104" t="s">
        <v>1471</v>
      </c>
      <c r="E1625" s="2">
        <v>404866</v>
      </c>
      <c r="F1625" s="2">
        <v>404866</v>
      </c>
    </row>
    <row r="1626" spans="1:6" x14ac:dyDescent="0.25">
      <c r="A1626" s="104">
        <v>22354</v>
      </c>
      <c r="B1626" s="104" t="s">
        <v>947</v>
      </c>
      <c r="C1626" s="104" t="s">
        <v>5633</v>
      </c>
      <c r="D1626" s="104" t="s">
        <v>5635</v>
      </c>
      <c r="E1626" s="2">
        <v>65339</v>
      </c>
      <c r="F1626" s="2">
        <v>65339</v>
      </c>
    </row>
    <row r="1627" spans="1:6" x14ac:dyDescent="0.25">
      <c r="A1627" s="104">
        <v>22355</v>
      </c>
      <c r="B1627" s="104" t="s">
        <v>947</v>
      </c>
      <c r="C1627" s="104" t="s">
        <v>13187</v>
      </c>
      <c r="D1627" s="104" t="s">
        <v>22432</v>
      </c>
      <c r="E1627" s="2">
        <v>14130</v>
      </c>
      <c r="F1627" s="2">
        <v>14130</v>
      </c>
    </row>
    <row r="1628" spans="1:6" x14ac:dyDescent="0.25">
      <c r="A1628" s="104">
        <v>22357</v>
      </c>
      <c r="B1628" s="104" t="s">
        <v>947</v>
      </c>
      <c r="C1628" s="104" t="s">
        <v>14243</v>
      </c>
      <c r="D1628" s="104" t="s">
        <v>14245</v>
      </c>
      <c r="E1628" s="2">
        <v>9698</v>
      </c>
      <c r="F1628" s="2">
        <v>9698</v>
      </c>
    </row>
    <row r="1629" spans="1:6" x14ac:dyDescent="0.25">
      <c r="A1629" s="104">
        <v>22358</v>
      </c>
      <c r="B1629" s="104" t="s">
        <v>947</v>
      </c>
      <c r="C1629" s="104" t="s">
        <v>7573</v>
      </c>
      <c r="D1629" s="104" t="s">
        <v>7575</v>
      </c>
      <c r="E1629" s="2">
        <v>49351</v>
      </c>
      <c r="F1629" s="2">
        <v>49351</v>
      </c>
    </row>
    <row r="1630" spans="1:6" x14ac:dyDescent="0.25">
      <c r="A1630" s="104">
        <v>22362</v>
      </c>
      <c r="B1630" s="104" t="s">
        <v>947</v>
      </c>
      <c r="C1630" s="104" t="s">
        <v>8725</v>
      </c>
      <c r="D1630" s="104" t="s">
        <v>8727</v>
      </c>
      <c r="E1630" s="2">
        <v>37457</v>
      </c>
      <c r="F1630" s="2">
        <v>37457</v>
      </c>
    </row>
    <row r="1631" spans="1:6" x14ac:dyDescent="0.25">
      <c r="A1631" s="104">
        <v>22363</v>
      </c>
      <c r="B1631" s="104" t="s">
        <v>947</v>
      </c>
      <c r="C1631" s="104" t="s">
        <v>15216</v>
      </c>
      <c r="D1631" s="104" t="s">
        <v>21750</v>
      </c>
      <c r="E1631" s="2">
        <v>15443</v>
      </c>
      <c r="F1631" s="2">
        <v>15443</v>
      </c>
    </row>
    <row r="1632" spans="1:6" x14ac:dyDescent="0.25">
      <c r="A1632" s="104">
        <v>22364</v>
      </c>
      <c r="B1632" s="104" t="s">
        <v>947</v>
      </c>
      <c r="C1632" s="104" t="s">
        <v>9531</v>
      </c>
      <c r="D1632" s="104" t="s">
        <v>9533</v>
      </c>
      <c r="E1632" s="2">
        <v>25289</v>
      </c>
      <c r="F1632" s="2">
        <v>25289</v>
      </c>
    </row>
    <row r="1633" spans="1:6" x14ac:dyDescent="0.25">
      <c r="A1633" s="104">
        <v>22365</v>
      </c>
      <c r="B1633" s="104" t="s">
        <v>947</v>
      </c>
      <c r="C1633" s="104" t="s">
        <v>8704</v>
      </c>
      <c r="D1633" s="104" t="s">
        <v>8706</v>
      </c>
      <c r="E1633" s="2">
        <v>20772</v>
      </c>
      <c r="F1633" s="2">
        <v>20772</v>
      </c>
    </row>
    <row r="1634" spans="1:6" x14ac:dyDescent="0.25">
      <c r="A1634" s="104">
        <v>22366</v>
      </c>
      <c r="B1634" s="104" t="s">
        <v>947</v>
      </c>
      <c r="C1634" s="104" t="s">
        <v>8053</v>
      </c>
      <c r="D1634" s="104" t="s">
        <v>8055</v>
      </c>
      <c r="E1634" s="2">
        <v>41123</v>
      </c>
      <c r="F1634" s="2">
        <v>41123</v>
      </c>
    </row>
    <row r="1635" spans="1:6" x14ac:dyDescent="0.25">
      <c r="A1635" s="104">
        <v>22372</v>
      </c>
      <c r="B1635" s="104" t="s">
        <v>947</v>
      </c>
      <c r="C1635" s="104" t="s">
        <v>5917</v>
      </c>
      <c r="D1635" s="104" t="s">
        <v>5919</v>
      </c>
      <c r="E1635" s="2">
        <v>62504</v>
      </c>
      <c r="F1635" s="2">
        <v>62504</v>
      </c>
    </row>
    <row r="1636" spans="1:6" x14ac:dyDescent="0.25">
      <c r="A1636" s="104">
        <v>872941</v>
      </c>
      <c r="B1636" s="104" t="s">
        <v>947</v>
      </c>
      <c r="C1636" s="104" t="s">
        <v>22430</v>
      </c>
      <c r="D1636" s="104" t="s">
        <v>22431</v>
      </c>
      <c r="E1636" s="2">
        <v>1013</v>
      </c>
      <c r="F1636" s="2">
        <v>1013</v>
      </c>
    </row>
    <row r="1637" spans="1:6" x14ac:dyDescent="0.25">
      <c r="A1637" s="104">
        <v>22376</v>
      </c>
      <c r="B1637" s="104" t="s">
        <v>947</v>
      </c>
      <c r="C1637" s="104" t="s">
        <v>12678</v>
      </c>
      <c r="D1637" s="104" t="s">
        <v>12680</v>
      </c>
      <c r="E1637" s="2">
        <v>623</v>
      </c>
      <c r="F1637" s="2">
        <v>623</v>
      </c>
    </row>
    <row r="1638" spans="1:6" x14ac:dyDescent="0.25">
      <c r="A1638" s="104">
        <v>22377</v>
      </c>
      <c r="B1638" s="104" t="s">
        <v>947</v>
      </c>
      <c r="C1638" s="104" t="s">
        <v>13516</v>
      </c>
      <c r="D1638" s="104" t="s">
        <v>13518</v>
      </c>
      <c r="E1638" s="2">
        <v>4441</v>
      </c>
      <c r="F1638" s="2">
        <v>4441</v>
      </c>
    </row>
    <row r="1639" spans="1:6" x14ac:dyDescent="0.25">
      <c r="A1639" s="104">
        <v>22378</v>
      </c>
      <c r="B1639" s="104" t="s">
        <v>947</v>
      </c>
      <c r="C1639" s="104" t="s">
        <v>13871</v>
      </c>
      <c r="D1639" s="104" t="s">
        <v>21747</v>
      </c>
      <c r="E1639" s="2">
        <v>5927</v>
      </c>
      <c r="F1639" s="2">
        <v>5927</v>
      </c>
    </row>
    <row r="1640" spans="1:6" x14ac:dyDescent="0.25">
      <c r="A1640" s="104">
        <v>22379</v>
      </c>
      <c r="B1640" s="104" t="s">
        <v>947</v>
      </c>
      <c r="C1640" s="104" t="s">
        <v>18906</v>
      </c>
      <c r="D1640" s="104" t="s">
        <v>21748</v>
      </c>
      <c r="E1640" s="2">
        <v>25962</v>
      </c>
      <c r="F1640" s="2">
        <v>25962</v>
      </c>
    </row>
    <row r="1641" spans="1:6" x14ac:dyDescent="0.25">
      <c r="A1641" s="104">
        <v>22380</v>
      </c>
      <c r="B1641" s="104" t="s">
        <v>947</v>
      </c>
      <c r="C1641" s="104" t="s">
        <v>9570</v>
      </c>
      <c r="D1641" s="104" t="s">
        <v>9572</v>
      </c>
      <c r="E1641" s="2">
        <v>4568</v>
      </c>
      <c r="F1641" s="2">
        <v>4568</v>
      </c>
    </row>
    <row r="1642" spans="1:6" x14ac:dyDescent="0.25">
      <c r="A1642" s="104">
        <v>22381</v>
      </c>
      <c r="B1642" s="104" t="s">
        <v>947</v>
      </c>
      <c r="C1642" s="104" t="s">
        <v>6935</v>
      </c>
      <c r="D1642" s="104" t="s">
        <v>6937</v>
      </c>
      <c r="E1642" s="2">
        <v>26743</v>
      </c>
      <c r="F1642" s="2">
        <v>26743</v>
      </c>
    </row>
    <row r="1643" spans="1:6" x14ac:dyDescent="0.25">
      <c r="A1643" s="104">
        <v>455846</v>
      </c>
      <c r="B1643" s="104" t="s">
        <v>947</v>
      </c>
      <c r="C1643" s="104" t="s">
        <v>12594</v>
      </c>
      <c r="D1643" s="104" t="s">
        <v>12596</v>
      </c>
      <c r="E1643" s="2">
        <v>16030</v>
      </c>
      <c r="F1643" s="2">
        <v>16030</v>
      </c>
    </row>
    <row r="1644" spans="1:6" x14ac:dyDescent="0.25">
      <c r="A1644" s="104">
        <v>455865</v>
      </c>
      <c r="B1644" s="104" t="s">
        <v>947</v>
      </c>
      <c r="C1644" s="104" t="s">
        <v>11967</v>
      </c>
      <c r="D1644" s="104" t="s">
        <v>11969</v>
      </c>
      <c r="E1644" s="2">
        <v>12730</v>
      </c>
      <c r="F1644" s="2">
        <v>12730</v>
      </c>
    </row>
    <row r="1645" spans="1:6" x14ac:dyDescent="0.25">
      <c r="A1645" s="104">
        <v>458088</v>
      </c>
      <c r="B1645" s="104" t="s">
        <v>947</v>
      </c>
      <c r="C1645" s="104" t="s">
        <v>7001</v>
      </c>
      <c r="D1645" s="104" t="s">
        <v>22850</v>
      </c>
      <c r="E1645" s="2">
        <v>57404</v>
      </c>
      <c r="F1645" s="2">
        <v>57404</v>
      </c>
    </row>
    <row r="1646" spans="1:6" x14ac:dyDescent="0.25">
      <c r="A1646" s="104">
        <v>458461</v>
      </c>
      <c r="B1646" s="104" t="s">
        <v>947</v>
      </c>
      <c r="C1646" s="104" t="s">
        <v>9696</v>
      </c>
      <c r="D1646" s="104" t="s">
        <v>9698</v>
      </c>
      <c r="E1646" s="2">
        <v>20621</v>
      </c>
      <c r="F1646" s="2">
        <v>20621</v>
      </c>
    </row>
    <row r="1647" spans="1:6" x14ac:dyDescent="0.25">
      <c r="A1647" s="104">
        <v>521369</v>
      </c>
      <c r="B1647" s="104" t="s">
        <v>947</v>
      </c>
      <c r="C1647" s="104" t="s">
        <v>17092</v>
      </c>
      <c r="D1647" s="104" t="s">
        <v>21730</v>
      </c>
      <c r="E1647" s="2">
        <v>814</v>
      </c>
      <c r="F1647" s="2">
        <v>814</v>
      </c>
    </row>
    <row r="1648" spans="1:6" x14ac:dyDescent="0.25">
      <c r="A1648" s="104">
        <v>553705</v>
      </c>
      <c r="B1648" s="104" t="s">
        <v>947</v>
      </c>
      <c r="C1648" s="104" t="s">
        <v>12462</v>
      </c>
      <c r="D1648" s="104" t="s">
        <v>12464</v>
      </c>
      <c r="E1648" s="2">
        <v>9477</v>
      </c>
      <c r="F1648" s="2">
        <v>9477</v>
      </c>
    </row>
    <row r="1649" spans="1:6" x14ac:dyDescent="0.25">
      <c r="A1649" s="104">
        <v>553714</v>
      </c>
      <c r="B1649" s="104" t="s">
        <v>947</v>
      </c>
      <c r="C1649" s="104" t="s">
        <v>14279</v>
      </c>
      <c r="D1649" s="104" t="s">
        <v>14281</v>
      </c>
      <c r="E1649" s="2">
        <v>5965</v>
      </c>
      <c r="F1649" s="2">
        <v>5965</v>
      </c>
    </row>
    <row r="1650" spans="1:6" x14ac:dyDescent="0.25">
      <c r="A1650" s="104">
        <v>678638</v>
      </c>
      <c r="B1650" s="104" t="s">
        <v>947</v>
      </c>
      <c r="C1650" s="104" t="s">
        <v>7756</v>
      </c>
      <c r="D1650" s="104" t="s">
        <v>7758</v>
      </c>
      <c r="E1650" s="2">
        <v>49171</v>
      </c>
      <c r="F1650" s="2">
        <v>49171</v>
      </c>
    </row>
    <row r="1651" spans="1:6" x14ac:dyDescent="0.25">
      <c r="A1651" s="104">
        <v>752971</v>
      </c>
      <c r="B1651" s="104" t="s">
        <v>947</v>
      </c>
      <c r="C1651" s="104" t="s">
        <v>14632</v>
      </c>
      <c r="D1651" s="104" t="s">
        <v>21749</v>
      </c>
      <c r="E1651" s="2">
        <v>4594</v>
      </c>
      <c r="F1651" s="2">
        <v>4594</v>
      </c>
    </row>
    <row r="1652" spans="1:6" x14ac:dyDescent="0.25">
      <c r="A1652" s="104">
        <v>871754</v>
      </c>
      <c r="B1652" s="104" t="s">
        <v>947</v>
      </c>
      <c r="C1652" s="104" t="s">
        <v>22546</v>
      </c>
      <c r="D1652" s="104" t="s">
        <v>22547</v>
      </c>
      <c r="E1652" s="2">
        <v>2903</v>
      </c>
      <c r="F1652" s="2">
        <v>2903</v>
      </c>
    </row>
    <row r="1653" spans="1:6" x14ac:dyDescent="0.25">
      <c r="A1653" s="104">
        <v>22390</v>
      </c>
      <c r="B1653" s="104" t="s">
        <v>947</v>
      </c>
      <c r="C1653" s="104" t="s">
        <v>9807</v>
      </c>
      <c r="D1653" s="104" t="s">
        <v>9809</v>
      </c>
      <c r="E1653" s="2">
        <v>21561</v>
      </c>
      <c r="F1653" s="2">
        <v>21561</v>
      </c>
    </row>
    <row r="1654" spans="1:6" x14ac:dyDescent="0.25">
      <c r="A1654" s="104">
        <v>22391</v>
      </c>
      <c r="B1654" s="104" t="s">
        <v>947</v>
      </c>
      <c r="C1654" s="104" t="s">
        <v>2465</v>
      </c>
      <c r="D1654" s="104" t="s">
        <v>2467</v>
      </c>
      <c r="E1654" s="2">
        <v>209518</v>
      </c>
      <c r="F1654" s="2">
        <v>209518</v>
      </c>
    </row>
    <row r="1655" spans="1:6" x14ac:dyDescent="0.25">
      <c r="A1655" s="104">
        <v>22393</v>
      </c>
      <c r="B1655" s="104" t="s">
        <v>947</v>
      </c>
      <c r="C1655" s="104" t="s">
        <v>18794</v>
      </c>
      <c r="D1655" s="104" t="s">
        <v>18795</v>
      </c>
      <c r="E1655" s="2">
        <v>10165</v>
      </c>
      <c r="F1655" s="2">
        <v>10165</v>
      </c>
    </row>
    <row r="1656" spans="1:6" x14ac:dyDescent="0.25">
      <c r="A1656" s="104">
        <v>22394</v>
      </c>
      <c r="B1656" s="104" t="s">
        <v>947</v>
      </c>
      <c r="C1656" s="104" t="s">
        <v>11286</v>
      </c>
      <c r="D1656" s="104" t="s">
        <v>11288</v>
      </c>
      <c r="E1656" s="2">
        <v>38738</v>
      </c>
      <c r="F1656" s="2">
        <v>38738</v>
      </c>
    </row>
    <row r="1657" spans="1:6" x14ac:dyDescent="0.25">
      <c r="A1657" s="104">
        <v>22396</v>
      </c>
      <c r="B1657" s="104" t="s">
        <v>947</v>
      </c>
      <c r="C1657" s="104" t="s">
        <v>6830</v>
      </c>
      <c r="D1657" s="104" t="s">
        <v>21755</v>
      </c>
      <c r="E1657" s="2">
        <v>34368</v>
      </c>
      <c r="F1657" s="2">
        <v>34368</v>
      </c>
    </row>
    <row r="1658" spans="1:6" x14ac:dyDescent="0.25">
      <c r="A1658" s="104">
        <v>208243</v>
      </c>
      <c r="B1658" s="104" t="s">
        <v>947</v>
      </c>
      <c r="C1658" s="104" t="s">
        <v>13607</v>
      </c>
      <c r="D1658" s="104" t="s">
        <v>13609</v>
      </c>
      <c r="E1658" s="2">
        <v>7333</v>
      </c>
      <c r="F1658" s="2">
        <v>7333</v>
      </c>
    </row>
    <row r="1659" spans="1:6" x14ac:dyDescent="0.25">
      <c r="A1659" s="104">
        <v>504982</v>
      </c>
      <c r="B1659" s="104" t="s">
        <v>947</v>
      </c>
      <c r="C1659" s="104" t="s">
        <v>22876</v>
      </c>
      <c r="D1659" s="104" t="s">
        <v>22877</v>
      </c>
      <c r="E1659" s="2">
        <v>5856</v>
      </c>
      <c r="F1659" s="2">
        <v>5856</v>
      </c>
    </row>
    <row r="1660" spans="1:6" x14ac:dyDescent="0.25">
      <c r="A1660" s="104">
        <v>806043</v>
      </c>
      <c r="B1660" s="104" t="s">
        <v>947</v>
      </c>
      <c r="C1660" s="104" t="s">
        <v>17331</v>
      </c>
      <c r="D1660" s="104" t="s">
        <v>17333</v>
      </c>
      <c r="E1660" s="2">
        <v>5103</v>
      </c>
      <c r="F1660" s="2">
        <v>5103</v>
      </c>
    </row>
    <row r="1661" spans="1:6" x14ac:dyDescent="0.25">
      <c r="A1661" s="104">
        <v>22407</v>
      </c>
      <c r="B1661" s="104" t="s">
        <v>947</v>
      </c>
      <c r="C1661" s="104" t="s">
        <v>4835</v>
      </c>
      <c r="D1661" s="104" t="s">
        <v>4837</v>
      </c>
      <c r="E1661" s="2">
        <v>84574</v>
      </c>
      <c r="F1661" s="2">
        <v>84574</v>
      </c>
    </row>
    <row r="1662" spans="1:6" x14ac:dyDescent="0.25">
      <c r="A1662" s="104">
        <v>22408</v>
      </c>
      <c r="B1662" s="104" t="s">
        <v>947</v>
      </c>
      <c r="C1662" s="104" t="s">
        <v>8986</v>
      </c>
      <c r="D1662" s="104" t="s">
        <v>8988</v>
      </c>
      <c r="E1662" s="2">
        <v>9721</v>
      </c>
      <c r="F1662" s="2">
        <v>9721</v>
      </c>
    </row>
    <row r="1663" spans="1:6" x14ac:dyDescent="0.25">
      <c r="A1663" s="104">
        <v>22410</v>
      </c>
      <c r="B1663" s="104" t="s">
        <v>947</v>
      </c>
      <c r="C1663" s="104" t="s">
        <v>13811</v>
      </c>
      <c r="D1663" s="104" t="s">
        <v>13813</v>
      </c>
      <c r="E1663" s="2">
        <v>8942</v>
      </c>
      <c r="F1663" s="2">
        <v>8942</v>
      </c>
    </row>
    <row r="1664" spans="1:6" x14ac:dyDescent="0.25">
      <c r="A1664" s="104">
        <v>22411</v>
      </c>
      <c r="B1664" s="104" t="s">
        <v>947</v>
      </c>
      <c r="C1664" s="104" t="s">
        <v>11498</v>
      </c>
      <c r="D1664" s="104" t="s">
        <v>11500</v>
      </c>
      <c r="E1664" s="2">
        <v>23870</v>
      </c>
      <c r="F1664" s="2">
        <v>23870</v>
      </c>
    </row>
    <row r="1665" spans="1:6" x14ac:dyDescent="0.25">
      <c r="A1665" s="104">
        <v>22412</v>
      </c>
      <c r="B1665" s="104" t="s">
        <v>947</v>
      </c>
      <c r="C1665" s="104" t="s">
        <v>15473</v>
      </c>
      <c r="D1665" s="104" t="s">
        <v>15475</v>
      </c>
      <c r="E1665" s="2">
        <v>268</v>
      </c>
      <c r="F1665" s="2">
        <v>268</v>
      </c>
    </row>
    <row r="1666" spans="1:6" x14ac:dyDescent="0.25">
      <c r="A1666" s="104">
        <v>22415</v>
      </c>
      <c r="B1666" s="104" t="s">
        <v>947</v>
      </c>
      <c r="C1666" s="104" t="s">
        <v>14378</v>
      </c>
      <c r="D1666" s="104" t="s">
        <v>14380</v>
      </c>
      <c r="E1666" s="2">
        <v>5881</v>
      </c>
      <c r="F1666" s="2">
        <v>5881</v>
      </c>
    </row>
    <row r="1667" spans="1:6" x14ac:dyDescent="0.25">
      <c r="A1667" s="104">
        <v>22420</v>
      </c>
      <c r="B1667" s="104" t="s">
        <v>947</v>
      </c>
      <c r="C1667" s="104" t="s">
        <v>10876</v>
      </c>
      <c r="D1667" s="104" t="s">
        <v>10878</v>
      </c>
      <c r="E1667" s="2">
        <v>23819</v>
      </c>
      <c r="F1667" s="2">
        <v>23819</v>
      </c>
    </row>
    <row r="1668" spans="1:6" x14ac:dyDescent="0.25">
      <c r="A1668" s="104">
        <v>22421</v>
      </c>
      <c r="B1668" s="104" t="s">
        <v>947</v>
      </c>
      <c r="C1668" s="104" t="s">
        <v>19007</v>
      </c>
      <c r="D1668" s="104" t="s">
        <v>19008</v>
      </c>
      <c r="E1668" s="2">
        <v>15144</v>
      </c>
      <c r="F1668" s="2">
        <v>15144</v>
      </c>
    </row>
    <row r="1669" spans="1:6" x14ac:dyDescent="0.25">
      <c r="A1669" s="104">
        <v>22422</v>
      </c>
      <c r="B1669" s="104" t="s">
        <v>947</v>
      </c>
      <c r="C1669" s="104" t="s">
        <v>11448</v>
      </c>
      <c r="D1669" s="104" t="s">
        <v>11450</v>
      </c>
      <c r="E1669" s="2">
        <v>13409</v>
      </c>
      <c r="F1669" s="2">
        <v>13409</v>
      </c>
    </row>
    <row r="1670" spans="1:6" x14ac:dyDescent="0.25">
      <c r="A1670" s="104">
        <v>22424</v>
      </c>
      <c r="B1670" s="104" t="s">
        <v>947</v>
      </c>
      <c r="C1670" s="104" t="s">
        <v>6666</v>
      </c>
      <c r="D1670" s="104" t="s">
        <v>6668</v>
      </c>
      <c r="E1670" s="2">
        <v>42060</v>
      </c>
      <c r="F1670" s="2">
        <v>42060</v>
      </c>
    </row>
    <row r="1671" spans="1:6" x14ac:dyDescent="0.25">
      <c r="A1671" s="104">
        <v>22426</v>
      </c>
      <c r="B1671" s="104" t="s">
        <v>947</v>
      </c>
      <c r="C1671" s="104" t="s">
        <v>3808</v>
      </c>
      <c r="D1671" s="104" t="s">
        <v>3810</v>
      </c>
      <c r="E1671" s="2">
        <v>132764</v>
      </c>
      <c r="F1671" s="2">
        <v>132764</v>
      </c>
    </row>
    <row r="1672" spans="1:6" x14ac:dyDescent="0.25">
      <c r="A1672" s="104">
        <v>22431</v>
      </c>
      <c r="B1672" s="104" t="s">
        <v>947</v>
      </c>
      <c r="C1672" s="104" t="s">
        <v>14955</v>
      </c>
      <c r="D1672" s="104" t="s">
        <v>21731</v>
      </c>
      <c r="E1672" s="2">
        <v>1714</v>
      </c>
      <c r="F1672" s="2">
        <v>1714</v>
      </c>
    </row>
    <row r="1673" spans="1:6" x14ac:dyDescent="0.25">
      <c r="A1673" s="104">
        <v>22432</v>
      </c>
      <c r="B1673" s="104" t="s">
        <v>947</v>
      </c>
      <c r="C1673" s="104" t="s">
        <v>4874</v>
      </c>
      <c r="D1673" s="104" t="s">
        <v>4876</v>
      </c>
      <c r="E1673" s="2">
        <v>81182</v>
      </c>
      <c r="F1673" s="2">
        <v>81182</v>
      </c>
    </row>
    <row r="1674" spans="1:6" x14ac:dyDescent="0.25">
      <c r="A1674" s="104">
        <v>22433</v>
      </c>
      <c r="B1674" s="104" t="s">
        <v>947</v>
      </c>
      <c r="C1674" s="104" t="s">
        <v>14480</v>
      </c>
      <c r="D1674" s="104" t="s">
        <v>14482</v>
      </c>
      <c r="E1674" s="2">
        <v>6635</v>
      </c>
      <c r="F1674" s="2">
        <v>6635</v>
      </c>
    </row>
    <row r="1675" spans="1:6" x14ac:dyDescent="0.25">
      <c r="A1675" s="104">
        <v>22435</v>
      </c>
      <c r="B1675" s="104" t="s">
        <v>947</v>
      </c>
      <c r="C1675" s="104" t="s">
        <v>17399</v>
      </c>
      <c r="D1675" s="104" t="s">
        <v>17401</v>
      </c>
      <c r="E1675" s="2">
        <v>169</v>
      </c>
      <c r="F1675" s="2">
        <v>169</v>
      </c>
    </row>
    <row r="1676" spans="1:6" x14ac:dyDescent="0.25">
      <c r="A1676" s="104">
        <v>22437</v>
      </c>
      <c r="B1676" s="104" t="s">
        <v>947</v>
      </c>
      <c r="C1676" s="104" t="s">
        <v>4659</v>
      </c>
      <c r="D1676" s="104" t="s">
        <v>4661</v>
      </c>
      <c r="E1676" s="2">
        <v>46096</v>
      </c>
      <c r="F1676" s="2">
        <v>46096</v>
      </c>
    </row>
    <row r="1677" spans="1:6" x14ac:dyDescent="0.25">
      <c r="A1677" s="104">
        <v>22439</v>
      </c>
      <c r="B1677" s="104" t="s">
        <v>947</v>
      </c>
      <c r="C1677" s="104" t="s">
        <v>18649</v>
      </c>
      <c r="D1677" s="104" t="s">
        <v>18650</v>
      </c>
      <c r="E1677" s="2">
        <v>20918</v>
      </c>
      <c r="F1677" s="2">
        <v>20918</v>
      </c>
    </row>
    <row r="1678" spans="1:6" x14ac:dyDescent="0.25">
      <c r="A1678" s="104">
        <v>22440</v>
      </c>
      <c r="B1678" s="104" t="s">
        <v>947</v>
      </c>
      <c r="C1678" s="104" t="s">
        <v>8752</v>
      </c>
      <c r="D1678" s="104" t="s">
        <v>21716</v>
      </c>
      <c r="E1678" s="2">
        <v>74223</v>
      </c>
      <c r="F1678" s="2">
        <v>74223</v>
      </c>
    </row>
    <row r="1679" spans="1:6" x14ac:dyDescent="0.25">
      <c r="A1679" s="104">
        <v>22443</v>
      </c>
      <c r="B1679" s="104" t="s">
        <v>947</v>
      </c>
      <c r="C1679" s="104" t="s">
        <v>18842</v>
      </c>
      <c r="D1679" s="104" t="s">
        <v>18843</v>
      </c>
      <c r="E1679" s="2">
        <v>0</v>
      </c>
      <c r="F1679" s="2">
        <v>0</v>
      </c>
    </row>
    <row r="1680" spans="1:6" x14ac:dyDescent="0.25">
      <c r="A1680" s="104">
        <v>22450</v>
      </c>
      <c r="B1680" s="104" t="s">
        <v>947</v>
      </c>
      <c r="C1680" s="104" t="s">
        <v>13721</v>
      </c>
      <c r="D1680" s="104" t="s">
        <v>13723</v>
      </c>
      <c r="E1680" s="2">
        <v>23548</v>
      </c>
      <c r="F1680" s="2">
        <v>23548</v>
      </c>
    </row>
    <row r="1681" spans="1:6" x14ac:dyDescent="0.25">
      <c r="A1681" s="104">
        <v>137457</v>
      </c>
      <c r="B1681" s="104" t="s">
        <v>947</v>
      </c>
      <c r="C1681" s="104" t="s">
        <v>14354</v>
      </c>
      <c r="D1681" s="104" t="s">
        <v>14356</v>
      </c>
      <c r="E1681" s="2">
        <v>8902</v>
      </c>
      <c r="F1681" s="2">
        <v>8902</v>
      </c>
    </row>
    <row r="1682" spans="1:6" x14ac:dyDescent="0.25">
      <c r="A1682" s="104">
        <v>137447</v>
      </c>
      <c r="B1682" s="104" t="s">
        <v>947</v>
      </c>
      <c r="C1682" s="104" t="s">
        <v>22262</v>
      </c>
      <c r="D1682" s="104" t="s">
        <v>22263</v>
      </c>
      <c r="E1682" s="2">
        <v>1835</v>
      </c>
      <c r="F1682" s="2">
        <v>1835</v>
      </c>
    </row>
    <row r="1683" spans="1:6" x14ac:dyDescent="0.25">
      <c r="A1683" s="104">
        <v>137450</v>
      </c>
      <c r="B1683" s="104" t="s">
        <v>947</v>
      </c>
      <c r="C1683" s="104" t="s">
        <v>20059</v>
      </c>
      <c r="D1683" s="104" t="s">
        <v>22264</v>
      </c>
      <c r="E1683" s="2">
        <v>13663</v>
      </c>
      <c r="F1683" s="2">
        <v>13663</v>
      </c>
    </row>
    <row r="1684" spans="1:6" x14ac:dyDescent="0.25">
      <c r="A1684" s="104">
        <v>200572</v>
      </c>
      <c r="B1684" s="104" t="s">
        <v>947</v>
      </c>
      <c r="C1684" s="104" t="s">
        <v>3008</v>
      </c>
      <c r="D1684" s="104" t="s">
        <v>3010</v>
      </c>
      <c r="E1684" s="2">
        <v>195574</v>
      </c>
      <c r="F1684" s="2">
        <v>195574</v>
      </c>
    </row>
    <row r="1685" spans="1:6" x14ac:dyDescent="0.25">
      <c r="A1685" s="104">
        <v>445613</v>
      </c>
      <c r="B1685" s="104" t="s">
        <v>947</v>
      </c>
      <c r="C1685" s="104" t="s">
        <v>2444</v>
      </c>
      <c r="D1685" s="104" t="s">
        <v>2446</v>
      </c>
      <c r="E1685" s="2">
        <v>154703</v>
      </c>
      <c r="F1685" s="2">
        <v>154703</v>
      </c>
    </row>
    <row r="1686" spans="1:6" x14ac:dyDescent="0.25">
      <c r="A1686" s="104">
        <v>579437</v>
      </c>
      <c r="B1686" s="104" t="s">
        <v>947</v>
      </c>
      <c r="C1686" s="104" t="s">
        <v>14096</v>
      </c>
      <c r="D1686" s="104" t="s">
        <v>14098</v>
      </c>
      <c r="E1686" s="2">
        <v>9077</v>
      </c>
      <c r="F1686" s="2">
        <v>9077</v>
      </c>
    </row>
    <row r="1687" spans="1:6" x14ac:dyDescent="0.25">
      <c r="A1687" s="104">
        <v>610397</v>
      </c>
      <c r="B1687" s="104" t="s">
        <v>947</v>
      </c>
      <c r="C1687" s="104" t="s">
        <v>9390</v>
      </c>
      <c r="D1687" s="104" t="s">
        <v>9392</v>
      </c>
      <c r="E1687" s="2">
        <v>7629</v>
      </c>
      <c r="F1687" s="2">
        <v>7629</v>
      </c>
    </row>
    <row r="1688" spans="1:6" x14ac:dyDescent="0.25">
      <c r="A1688" s="104">
        <v>702070</v>
      </c>
      <c r="B1688" s="104" t="s">
        <v>947</v>
      </c>
      <c r="C1688" s="104" t="s">
        <v>16419</v>
      </c>
      <c r="D1688" s="104" t="s">
        <v>16421</v>
      </c>
      <c r="E1688" s="2">
        <v>9364</v>
      </c>
      <c r="F1688" s="2">
        <v>9364</v>
      </c>
    </row>
    <row r="1689" spans="1:6" x14ac:dyDescent="0.25">
      <c r="A1689" s="104">
        <v>22456</v>
      </c>
      <c r="B1689" s="104" t="s">
        <v>947</v>
      </c>
      <c r="C1689" s="104" t="s">
        <v>5339</v>
      </c>
      <c r="D1689" s="104" t="s">
        <v>5341</v>
      </c>
      <c r="E1689" s="2">
        <v>115229</v>
      </c>
      <c r="F1689" s="2">
        <v>115229</v>
      </c>
    </row>
    <row r="1690" spans="1:6" x14ac:dyDescent="0.25">
      <c r="A1690" s="104">
        <v>22458</v>
      </c>
      <c r="B1690" s="104" t="s">
        <v>947</v>
      </c>
      <c r="C1690" s="104" t="s">
        <v>7483</v>
      </c>
      <c r="D1690" s="104" t="s">
        <v>7485</v>
      </c>
      <c r="E1690" s="2">
        <v>32608</v>
      </c>
      <c r="F1690" s="2">
        <v>32608</v>
      </c>
    </row>
    <row r="1691" spans="1:6" x14ac:dyDescent="0.25">
      <c r="A1691" s="104">
        <v>469762</v>
      </c>
      <c r="B1691" s="104" t="s">
        <v>947</v>
      </c>
      <c r="C1691" s="104" t="s">
        <v>11726</v>
      </c>
      <c r="D1691" s="104" t="s">
        <v>22906</v>
      </c>
      <c r="E1691" s="2">
        <v>20031</v>
      </c>
      <c r="F1691" s="2">
        <v>20031</v>
      </c>
    </row>
    <row r="1692" spans="1:6" x14ac:dyDescent="0.25">
      <c r="A1692" s="104">
        <v>22463</v>
      </c>
      <c r="B1692" s="104" t="s">
        <v>947</v>
      </c>
      <c r="C1692" s="104" t="s">
        <v>6890</v>
      </c>
      <c r="D1692" s="104" t="s">
        <v>6892</v>
      </c>
      <c r="E1692" s="2">
        <v>46647</v>
      </c>
      <c r="F1692" s="2">
        <v>46647</v>
      </c>
    </row>
    <row r="1693" spans="1:6" x14ac:dyDescent="0.25">
      <c r="A1693" s="104">
        <v>22464</v>
      </c>
      <c r="B1693" s="104" t="s">
        <v>947</v>
      </c>
      <c r="C1693" s="104" t="s">
        <v>5195</v>
      </c>
      <c r="D1693" s="104" t="s">
        <v>5197</v>
      </c>
      <c r="E1693" s="2">
        <v>90966</v>
      </c>
      <c r="F1693" s="2">
        <v>90966</v>
      </c>
    </row>
    <row r="1694" spans="1:6" x14ac:dyDescent="0.25">
      <c r="A1694" s="104">
        <v>22468</v>
      </c>
      <c r="B1694" s="104" t="s">
        <v>947</v>
      </c>
      <c r="C1694" s="104" t="s">
        <v>21758</v>
      </c>
      <c r="D1694" s="104" t="s">
        <v>21759</v>
      </c>
      <c r="E1694" s="2">
        <v>5508</v>
      </c>
      <c r="F1694" s="2">
        <v>5508</v>
      </c>
    </row>
    <row r="1695" spans="1:6" x14ac:dyDescent="0.25">
      <c r="A1695" s="104">
        <v>469558</v>
      </c>
      <c r="B1695" s="104" t="s">
        <v>947</v>
      </c>
      <c r="C1695" s="104" t="s">
        <v>13915</v>
      </c>
      <c r="D1695" s="104" t="s">
        <v>13917</v>
      </c>
      <c r="E1695" s="2">
        <v>4283</v>
      </c>
      <c r="F1695" s="2">
        <v>4283</v>
      </c>
    </row>
    <row r="1696" spans="1:6" x14ac:dyDescent="0.25">
      <c r="A1696" s="104">
        <v>743734</v>
      </c>
      <c r="B1696" s="104" t="s">
        <v>947</v>
      </c>
      <c r="C1696" s="104" t="s">
        <v>15558</v>
      </c>
      <c r="D1696" s="104" t="s">
        <v>21751</v>
      </c>
      <c r="E1696" s="2">
        <v>31262</v>
      </c>
      <c r="F1696" s="2">
        <v>31262</v>
      </c>
    </row>
    <row r="1697" spans="1:6" x14ac:dyDescent="0.25">
      <c r="A1697" s="104">
        <v>22477</v>
      </c>
      <c r="B1697" s="104" t="s">
        <v>947</v>
      </c>
      <c r="C1697" s="104" t="s">
        <v>14425</v>
      </c>
      <c r="D1697" s="104" t="s">
        <v>14427</v>
      </c>
      <c r="E1697" s="2">
        <v>16275</v>
      </c>
      <c r="F1697" s="2">
        <v>16275</v>
      </c>
    </row>
    <row r="1698" spans="1:6" x14ac:dyDescent="0.25">
      <c r="A1698" s="104">
        <v>22481</v>
      </c>
      <c r="B1698" s="104" t="s">
        <v>947</v>
      </c>
      <c r="C1698" s="104" t="s">
        <v>7717</v>
      </c>
      <c r="D1698" s="104" t="s">
        <v>7719</v>
      </c>
      <c r="E1698" s="2">
        <v>34302</v>
      </c>
      <c r="F1698" s="2">
        <v>34302</v>
      </c>
    </row>
    <row r="1699" spans="1:6" x14ac:dyDescent="0.25">
      <c r="A1699" s="104">
        <v>739796</v>
      </c>
      <c r="B1699" s="104" t="s">
        <v>947</v>
      </c>
      <c r="C1699" s="104" t="s">
        <v>17243</v>
      </c>
      <c r="D1699" s="104" t="s">
        <v>17245</v>
      </c>
      <c r="E1699" s="2">
        <v>922</v>
      </c>
      <c r="F1699" s="2">
        <v>922</v>
      </c>
    </row>
    <row r="1700" spans="1:6" x14ac:dyDescent="0.25">
      <c r="A1700" s="104">
        <v>839358</v>
      </c>
      <c r="B1700" s="104" t="s">
        <v>947</v>
      </c>
      <c r="C1700" s="104" t="s">
        <v>21752</v>
      </c>
      <c r="D1700" s="104" t="s">
        <v>21753</v>
      </c>
      <c r="E1700" s="2">
        <v>29355</v>
      </c>
      <c r="F1700" s="2">
        <v>29355</v>
      </c>
    </row>
    <row r="1701" spans="1:6" x14ac:dyDescent="0.25">
      <c r="A1701" s="104">
        <v>22486</v>
      </c>
      <c r="B1701" s="104" t="s">
        <v>947</v>
      </c>
      <c r="C1701" s="104" t="s">
        <v>5902</v>
      </c>
      <c r="D1701" s="104" t="s">
        <v>5904</v>
      </c>
      <c r="E1701" s="2">
        <v>59157</v>
      </c>
      <c r="F1701" s="2">
        <v>59157</v>
      </c>
    </row>
    <row r="1702" spans="1:6" x14ac:dyDescent="0.25">
      <c r="A1702" s="104">
        <v>22487</v>
      </c>
      <c r="B1702" s="104" t="s">
        <v>947</v>
      </c>
      <c r="C1702" s="104" t="s">
        <v>11382</v>
      </c>
      <c r="D1702" s="104" t="s">
        <v>11384</v>
      </c>
      <c r="E1702" s="2">
        <v>15226</v>
      </c>
      <c r="F1702" s="2">
        <v>15226</v>
      </c>
    </row>
    <row r="1703" spans="1:6" x14ac:dyDescent="0.25">
      <c r="A1703" s="104">
        <v>22489</v>
      </c>
      <c r="B1703" s="104" t="s">
        <v>947</v>
      </c>
      <c r="C1703" s="104" t="s">
        <v>1781</v>
      </c>
      <c r="D1703" s="104" t="s">
        <v>1783</v>
      </c>
      <c r="E1703" s="2">
        <v>484937</v>
      </c>
      <c r="F1703" s="2">
        <v>484937</v>
      </c>
    </row>
    <row r="1704" spans="1:6" x14ac:dyDescent="0.25">
      <c r="A1704" s="104">
        <v>22490</v>
      </c>
      <c r="B1704" s="104" t="s">
        <v>947</v>
      </c>
      <c r="C1704" s="104" t="s">
        <v>9810</v>
      </c>
      <c r="D1704" s="104" t="s">
        <v>9812</v>
      </c>
      <c r="E1704" s="2">
        <v>25554</v>
      </c>
      <c r="F1704" s="2">
        <v>25554</v>
      </c>
    </row>
    <row r="1705" spans="1:6" x14ac:dyDescent="0.25">
      <c r="A1705" s="104">
        <v>22492</v>
      </c>
      <c r="B1705" s="104" t="s">
        <v>947</v>
      </c>
      <c r="C1705" s="104" t="s">
        <v>12722</v>
      </c>
      <c r="D1705" s="104" t="s">
        <v>12724</v>
      </c>
      <c r="E1705" s="2">
        <v>12587</v>
      </c>
      <c r="F1705" s="2">
        <v>12587</v>
      </c>
    </row>
    <row r="1706" spans="1:6" x14ac:dyDescent="0.25">
      <c r="A1706" s="104">
        <v>22493</v>
      </c>
      <c r="B1706" s="104" t="s">
        <v>947</v>
      </c>
      <c r="C1706" s="104" t="s">
        <v>9879</v>
      </c>
      <c r="D1706" s="104" t="s">
        <v>21781</v>
      </c>
      <c r="E1706" s="2">
        <v>23229</v>
      </c>
      <c r="F1706" s="2">
        <v>23229</v>
      </c>
    </row>
    <row r="1707" spans="1:6" x14ac:dyDescent="0.25">
      <c r="A1707" s="104">
        <v>22494</v>
      </c>
      <c r="B1707" s="104" t="s">
        <v>947</v>
      </c>
      <c r="C1707" s="104" t="s">
        <v>9306</v>
      </c>
      <c r="D1707" s="104" t="s">
        <v>9308</v>
      </c>
      <c r="E1707" s="2">
        <v>22581</v>
      </c>
      <c r="F1707" s="2">
        <v>22581</v>
      </c>
    </row>
    <row r="1708" spans="1:6" x14ac:dyDescent="0.25">
      <c r="A1708" s="104">
        <v>22496</v>
      </c>
      <c r="B1708" s="104" t="s">
        <v>947</v>
      </c>
      <c r="C1708" s="104" t="s">
        <v>3784</v>
      </c>
      <c r="D1708" s="104" t="s">
        <v>3786</v>
      </c>
      <c r="E1708" s="2">
        <v>149808</v>
      </c>
      <c r="F1708" s="2">
        <v>149808</v>
      </c>
    </row>
    <row r="1709" spans="1:6" x14ac:dyDescent="0.25">
      <c r="A1709" s="104">
        <v>22499</v>
      </c>
      <c r="B1709" s="104" t="s">
        <v>947</v>
      </c>
      <c r="C1709" s="104" t="s">
        <v>14276</v>
      </c>
      <c r="D1709" s="104" t="s">
        <v>14278</v>
      </c>
      <c r="E1709" s="2">
        <v>4185</v>
      </c>
      <c r="F1709" s="2">
        <v>4185</v>
      </c>
    </row>
    <row r="1710" spans="1:6" x14ac:dyDescent="0.25">
      <c r="A1710" s="104">
        <v>22501</v>
      </c>
      <c r="B1710" s="104" t="s">
        <v>947</v>
      </c>
      <c r="C1710" s="104" t="s">
        <v>5237</v>
      </c>
      <c r="D1710" s="104" t="s">
        <v>5239</v>
      </c>
      <c r="E1710" s="2">
        <v>49886</v>
      </c>
      <c r="F1710" s="2">
        <v>49886</v>
      </c>
    </row>
    <row r="1711" spans="1:6" x14ac:dyDescent="0.25">
      <c r="A1711" s="104">
        <v>22502</v>
      </c>
      <c r="B1711" s="104" t="s">
        <v>947</v>
      </c>
      <c r="C1711" s="104" t="s">
        <v>12739</v>
      </c>
      <c r="D1711" s="104" t="s">
        <v>12741</v>
      </c>
      <c r="E1711" s="2">
        <v>6243</v>
      </c>
      <c r="F1711" s="2">
        <v>6243</v>
      </c>
    </row>
    <row r="1712" spans="1:6" x14ac:dyDescent="0.25">
      <c r="A1712" s="104">
        <v>22503</v>
      </c>
      <c r="B1712" s="104" t="s">
        <v>947</v>
      </c>
      <c r="C1712" s="104" t="s">
        <v>7360</v>
      </c>
      <c r="D1712" s="104" t="s">
        <v>7362</v>
      </c>
      <c r="E1712" s="2">
        <v>25503</v>
      </c>
      <c r="F1712" s="2">
        <v>25503</v>
      </c>
    </row>
    <row r="1713" spans="1:6" x14ac:dyDescent="0.25">
      <c r="A1713" s="104">
        <v>22506</v>
      </c>
      <c r="B1713" s="104" t="s">
        <v>947</v>
      </c>
      <c r="C1713" s="104" t="s">
        <v>11964</v>
      </c>
      <c r="D1713" s="104" t="s">
        <v>11966</v>
      </c>
      <c r="E1713" s="2">
        <v>25070</v>
      </c>
      <c r="F1713" s="2">
        <v>25070</v>
      </c>
    </row>
    <row r="1714" spans="1:6" x14ac:dyDescent="0.25">
      <c r="A1714" s="104">
        <v>22507</v>
      </c>
      <c r="B1714" s="104" t="s">
        <v>947</v>
      </c>
      <c r="C1714" s="104" t="s">
        <v>2462</v>
      </c>
      <c r="D1714" s="104" t="s">
        <v>2464</v>
      </c>
      <c r="E1714" s="2">
        <v>284660</v>
      </c>
      <c r="F1714" s="2">
        <v>284660</v>
      </c>
    </row>
    <row r="1715" spans="1:6" x14ac:dyDescent="0.25">
      <c r="A1715" s="104">
        <v>22508</v>
      </c>
      <c r="B1715" s="104" t="s">
        <v>947</v>
      </c>
      <c r="C1715" s="104" t="s">
        <v>4823</v>
      </c>
      <c r="D1715" s="104" t="s">
        <v>4825</v>
      </c>
      <c r="E1715" s="2">
        <v>79191</v>
      </c>
      <c r="F1715" s="2">
        <v>79191</v>
      </c>
    </row>
    <row r="1716" spans="1:6" x14ac:dyDescent="0.25">
      <c r="A1716" s="104">
        <v>22509</v>
      </c>
      <c r="B1716" s="104" t="s">
        <v>947</v>
      </c>
      <c r="C1716" s="104" t="s">
        <v>16349</v>
      </c>
      <c r="D1716" s="104" t="s">
        <v>16351</v>
      </c>
      <c r="E1716" s="2">
        <v>3981</v>
      </c>
      <c r="F1716" s="2">
        <v>3981</v>
      </c>
    </row>
    <row r="1717" spans="1:6" x14ac:dyDescent="0.25">
      <c r="A1717" s="104">
        <v>22510</v>
      </c>
      <c r="B1717" s="104" t="s">
        <v>947</v>
      </c>
      <c r="C1717" s="104" t="s">
        <v>9219</v>
      </c>
      <c r="D1717" s="104" t="s">
        <v>20068</v>
      </c>
      <c r="E1717" s="2">
        <v>23623</v>
      </c>
      <c r="F1717" s="2">
        <v>23623</v>
      </c>
    </row>
    <row r="1718" spans="1:6" x14ac:dyDescent="0.25">
      <c r="A1718" s="104">
        <v>22511</v>
      </c>
      <c r="B1718" s="104" t="s">
        <v>947</v>
      </c>
      <c r="C1718" s="104" t="s">
        <v>6818</v>
      </c>
      <c r="D1718" s="104" t="s">
        <v>6820</v>
      </c>
      <c r="E1718" s="2">
        <v>76449</v>
      </c>
      <c r="F1718" s="2">
        <v>76449</v>
      </c>
    </row>
    <row r="1719" spans="1:6" x14ac:dyDescent="0.25">
      <c r="A1719" s="104">
        <v>22512</v>
      </c>
      <c r="B1719" s="104" t="s">
        <v>947</v>
      </c>
      <c r="C1719" s="104" t="s">
        <v>5995</v>
      </c>
      <c r="D1719" s="104" t="s">
        <v>5997</v>
      </c>
      <c r="E1719" s="2">
        <v>68095</v>
      </c>
      <c r="F1719" s="2">
        <v>68095</v>
      </c>
    </row>
    <row r="1720" spans="1:6" x14ac:dyDescent="0.25">
      <c r="A1720" s="104">
        <v>22513</v>
      </c>
      <c r="B1720" s="104" t="s">
        <v>947</v>
      </c>
      <c r="C1720" s="104" t="s">
        <v>9516</v>
      </c>
      <c r="D1720" s="104" t="s">
        <v>9518</v>
      </c>
      <c r="E1720" s="2">
        <v>27056</v>
      </c>
      <c r="F1720" s="2">
        <v>27056</v>
      </c>
    </row>
    <row r="1721" spans="1:6" x14ac:dyDescent="0.25">
      <c r="A1721" s="104">
        <v>22514</v>
      </c>
      <c r="B1721" s="104" t="s">
        <v>947</v>
      </c>
      <c r="C1721" s="104" t="s">
        <v>16679</v>
      </c>
      <c r="D1721" s="104" t="s">
        <v>16680</v>
      </c>
      <c r="E1721" s="2">
        <v>0</v>
      </c>
      <c r="F1721" s="2">
        <v>0</v>
      </c>
    </row>
    <row r="1722" spans="1:6" x14ac:dyDescent="0.25">
      <c r="A1722" s="104">
        <v>22515</v>
      </c>
      <c r="B1722" s="104" t="s">
        <v>947</v>
      </c>
      <c r="C1722" s="104" t="s">
        <v>1733</v>
      </c>
      <c r="D1722" s="104" t="s">
        <v>1735</v>
      </c>
      <c r="E1722" s="2">
        <v>392777</v>
      </c>
      <c r="F1722" s="2">
        <v>392777</v>
      </c>
    </row>
    <row r="1723" spans="1:6" x14ac:dyDescent="0.25">
      <c r="A1723" s="104">
        <v>22518</v>
      </c>
      <c r="B1723" s="104" t="s">
        <v>947</v>
      </c>
      <c r="C1723" s="104" t="s">
        <v>1238</v>
      </c>
      <c r="D1723" s="104" t="s">
        <v>1240</v>
      </c>
      <c r="E1723" s="2">
        <v>527408</v>
      </c>
      <c r="F1723" s="2">
        <v>527408</v>
      </c>
    </row>
    <row r="1724" spans="1:6" x14ac:dyDescent="0.25">
      <c r="A1724" s="104">
        <v>22519</v>
      </c>
      <c r="B1724" s="104" t="s">
        <v>947</v>
      </c>
      <c r="C1724" s="104" t="s">
        <v>8257</v>
      </c>
      <c r="D1724" s="104" t="s">
        <v>8259</v>
      </c>
      <c r="E1724" s="2">
        <v>34922</v>
      </c>
      <c r="F1724" s="2">
        <v>34922</v>
      </c>
    </row>
    <row r="1725" spans="1:6" x14ac:dyDescent="0.25">
      <c r="A1725" s="104">
        <v>22522</v>
      </c>
      <c r="B1725" s="104" t="s">
        <v>947</v>
      </c>
      <c r="C1725" s="104" t="s">
        <v>1035</v>
      </c>
      <c r="D1725" s="104" t="s">
        <v>1037</v>
      </c>
      <c r="E1725" s="2">
        <v>1003309</v>
      </c>
      <c r="F1725" s="2">
        <v>1003309</v>
      </c>
    </row>
    <row r="1726" spans="1:6" x14ac:dyDescent="0.25">
      <c r="A1726" s="104">
        <v>22523</v>
      </c>
      <c r="B1726" s="104" t="s">
        <v>947</v>
      </c>
      <c r="C1726" s="104" t="s">
        <v>9891</v>
      </c>
      <c r="D1726" s="104" t="s">
        <v>9893</v>
      </c>
      <c r="E1726" s="2">
        <v>24769</v>
      </c>
      <c r="F1726" s="2">
        <v>24769</v>
      </c>
    </row>
    <row r="1727" spans="1:6" x14ac:dyDescent="0.25">
      <c r="A1727" s="104">
        <v>22524</v>
      </c>
      <c r="B1727" s="104" t="s">
        <v>947</v>
      </c>
      <c r="C1727" s="104" t="s">
        <v>14798</v>
      </c>
      <c r="D1727" s="104" t="s">
        <v>14800</v>
      </c>
      <c r="E1727" s="2">
        <v>1254</v>
      </c>
      <c r="F1727" s="2">
        <v>1254</v>
      </c>
    </row>
    <row r="1728" spans="1:6" x14ac:dyDescent="0.25">
      <c r="A1728" s="104">
        <v>22525</v>
      </c>
      <c r="B1728" s="104" t="s">
        <v>947</v>
      </c>
      <c r="C1728" s="104" t="s">
        <v>15299</v>
      </c>
      <c r="D1728" s="104" t="s">
        <v>15301</v>
      </c>
      <c r="E1728" s="2">
        <v>5491</v>
      </c>
      <c r="F1728" s="2">
        <v>5491</v>
      </c>
    </row>
    <row r="1729" spans="1:6" x14ac:dyDescent="0.25">
      <c r="A1729" s="104">
        <v>22527</v>
      </c>
      <c r="B1729" s="104" t="s">
        <v>947</v>
      </c>
      <c r="C1729" s="104" t="s">
        <v>2027</v>
      </c>
      <c r="D1729" s="104" t="s">
        <v>2029</v>
      </c>
      <c r="E1729" s="2">
        <v>322642</v>
      </c>
      <c r="F1729" s="2">
        <v>322642</v>
      </c>
    </row>
    <row r="1730" spans="1:6" x14ac:dyDescent="0.25">
      <c r="A1730" s="104">
        <v>22528</v>
      </c>
      <c r="B1730" s="104" t="s">
        <v>947</v>
      </c>
      <c r="C1730" s="104" t="s">
        <v>3636</v>
      </c>
      <c r="D1730" s="104" t="s">
        <v>3638</v>
      </c>
      <c r="E1730" s="2">
        <v>26667</v>
      </c>
      <c r="F1730" s="2">
        <v>26667</v>
      </c>
    </row>
    <row r="1731" spans="1:6" x14ac:dyDescent="0.25">
      <c r="A1731" s="104">
        <v>22529</v>
      </c>
      <c r="B1731" s="104" t="s">
        <v>947</v>
      </c>
      <c r="C1731" s="104" t="s">
        <v>10414</v>
      </c>
      <c r="D1731" s="104" t="s">
        <v>10416</v>
      </c>
      <c r="E1731" s="2">
        <v>37322</v>
      </c>
      <c r="F1731" s="2">
        <v>37322</v>
      </c>
    </row>
    <row r="1732" spans="1:6" x14ac:dyDescent="0.25">
      <c r="A1732" s="104">
        <v>22530</v>
      </c>
      <c r="B1732" s="104" t="s">
        <v>947</v>
      </c>
      <c r="C1732" s="104" t="s">
        <v>2243</v>
      </c>
      <c r="D1732" s="104" t="s">
        <v>2245</v>
      </c>
      <c r="E1732" s="2">
        <v>314357</v>
      </c>
      <c r="F1732" s="2">
        <v>314357</v>
      </c>
    </row>
    <row r="1733" spans="1:6" x14ac:dyDescent="0.25">
      <c r="A1733" s="104">
        <v>22531</v>
      </c>
      <c r="B1733" s="104" t="s">
        <v>947</v>
      </c>
      <c r="C1733" s="104" t="s">
        <v>2885</v>
      </c>
      <c r="D1733" s="104" t="s">
        <v>2887</v>
      </c>
      <c r="E1733" s="2">
        <v>151478</v>
      </c>
      <c r="F1733" s="2">
        <v>151478</v>
      </c>
    </row>
    <row r="1734" spans="1:6" x14ac:dyDescent="0.25">
      <c r="A1734" s="104">
        <v>22533</v>
      </c>
      <c r="B1734" s="104" t="s">
        <v>947</v>
      </c>
      <c r="C1734" s="104" t="s">
        <v>8917</v>
      </c>
      <c r="D1734" s="104" t="s">
        <v>8919</v>
      </c>
      <c r="E1734" s="2">
        <v>18240</v>
      </c>
      <c r="F1734" s="2">
        <v>18240</v>
      </c>
    </row>
    <row r="1735" spans="1:6" x14ac:dyDescent="0.25">
      <c r="A1735" s="104">
        <v>22534</v>
      </c>
      <c r="B1735" s="104" t="s">
        <v>947</v>
      </c>
      <c r="C1735" s="104" t="s">
        <v>2447</v>
      </c>
      <c r="D1735" s="104" t="s">
        <v>2449</v>
      </c>
      <c r="E1735" s="2">
        <v>382002</v>
      </c>
      <c r="F1735" s="2">
        <v>382002</v>
      </c>
    </row>
    <row r="1736" spans="1:6" x14ac:dyDescent="0.25">
      <c r="A1736" s="104">
        <v>22535</v>
      </c>
      <c r="B1736" s="104" t="s">
        <v>947</v>
      </c>
      <c r="C1736" s="104" t="s">
        <v>7252</v>
      </c>
      <c r="D1736" s="104" t="s">
        <v>7254</v>
      </c>
      <c r="E1736" s="2">
        <v>45559</v>
      </c>
      <c r="F1736" s="2">
        <v>45559</v>
      </c>
    </row>
    <row r="1737" spans="1:6" x14ac:dyDescent="0.25">
      <c r="A1737" s="104">
        <v>22541</v>
      </c>
      <c r="B1737" s="104" t="s">
        <v>947</v>
      </c>
      <c r="C1737" s="104" t="s">
        <v>8437</v>
      </c>
      <c r="D1737" s="104" t="s">
        <v>8439</v>
      </c>
      <c r="E1737" s="2">
        <v>284978</v>
      </c>
      <c r="F1737" s="2">
        <v>284978</v>
      </c>
    </row>
    <row r="1738" spans="1:6" x14ac:dyDescent="0.25">
      <c r="A1738" s="104">
        <v>22552</v>
      </c>
      <c r="B1738" s="104" t="s">
        <v>947</v>
      </c>
      <c r="C1738" s="104" t="s">
        <v>1724</v>
      </c>
      <c r="D1738" s="104" t="s">
        <v>1726</v>
      </c>
      <c r="E1738" s="2">
        <v>501730</v>
      </c>
      <c r="F1738" s="2">
        <v>501730</v>
      </c>
    </row>
    <row r="1739" spans="1:6" x14ac:dyDescent="0.25">
      <c r="A1739" s="104">
        <v>22553</v>
      </c>
      <c r="B1739" s="104" t="s">
        <v>947</v>
      </c>
      <c r="C1739" s="104" t="s">
        <v>10570</v>
      </c>
      <c r="D1739" s="104" t="s">
        <v>10572</v>
      </c>
      <c r="E1739" s="2">
        <v>9980</v>
      </c>
      <c r="F1739" s="2">
        <v>9980</v>
      </c>
    </row>
    <row r="1740" spans="1:6" x14ac:dyDescent="0.25">
      <c r="A1740" s="104">
        <v>22554</v>
      </c>
      <c r="B1740" s="104" t="s">
        <v>947</v>
      </c>
      <c r="C1740" s="104" t="s">
        <v>21775</v>
      </c>
      <c r="D1740" s="104" t="s">
        <v>21776</v>
      </c>
      <c r="E1740" s="2">
        <v>39568</v>
      </c>
      <c r="F1740" s="2">
        <v>39568</v>
      </c>
    </row>
    <row r="1741" spans="1:6" x14ac:dyDescent="0.25">
      <c r="A1741" s="104">
        <v>22555</v>
      </c>
      <c r="B1741" s="104" t="s">
        <v>947</v>
      </c>
      <c r="C1741" s="104" t="s">
        <v>8389</v>
      </c>
      <c r="D1741" s="104" t="s">
        <v>8391</v>
      </c>
      <c r="E1741" s="2">
        <v>37649</v>
      </c>
      <c r="F1741" s="2">
        <v>37649</v>
      </c>
    </row>
    <row r="1742" spans="1:6" x14ac:dyDescent="0.25">
      <c r="A1742" s="104">
        <v>22560</v>
      </c>
      <c r="B1742" s="104" t="s">
        <v>947</v>
      </c>
      <c r="C1742" s="104" t="s">
        <v>12841</v>
      </c>
      <c r="D1742" s="104" t="s">
        <v>12843</v>
      </c>
      <c r="E1742" s="2">
        <v>9927</v>
      </c>
      <c r="F1742" s="2">
        <v>9927</v>
      </c>
    </row>
    <row r="1743" spans="1:6" x14ac:dyDescent="0.25">
      <c r="A1743" s="104">
        <v>22561</v>
      </c>
      <c r="B1743" s="104" t="s">
        <v>947</v>
      </c>
      <c r="C1743" s="104" t="s">
        <v>14931</v>
      </c>
      <c r="D1743" s="104" t="s">
        <v>14933</v>
      </c>
      <c r="E1743" s="2">
        <v>32289</v>
      </c>
      <c r="F1743" s="2">
        <v>32289</v>
      </c>
    </row>
    <row r="1744" spans="1:6" x14ac:dyDescent="0.25">
      <c r="A1744" s="104">
        <v>22562</v>
      </c>
      <c r="B1744" s="104" t="s">
        <v>947</v>
      </c>
      <c r="C1744" s="104" t="s">
        <v>16807</v>
      </c>
      <c r="D1744" s="104" t="s">
        <v>16809</v>
      </c>
      <c r="E1744" s="2">
        <v>5818</v>
      </c>
      <c r="F1744" s="2">
        <v>5818</v>
      </c>
    </row>
    <row r="1745" spans="1:6" x14ac:dyDescent="0.25">
      <c r="A1745" s="104">
        <v>22565</v>
      </c>
      <c r="B1745" s="104" t="s">
        <v>947</v>
      </c>
      <c r="C1745" s="104" t="s">
        <v>8245</v>
      </c>
      <c r="D1745" s="104" t="s">
        <v>8247</v>
      </c>
      <c r="E1745" s="2">
        <v>27319</v>
      </c>
      <c r="F1745" s="2">
        <v>27319</v>
      </c>
    </row>
    <row r="1746" spans="1:6" x14ac:dyDescent="0.25">
      <c r="A1746" s="104">
        <v>22568</v>
      </c>
      <c r="B1746" s="104" t="s">
        <v>947</v>
      </c>
      <c r="C1746" s="104" t="s">
        <v>15948</v>
      </c>
      <c r="D1746" s="104" t="s">
        <v>15950</v>
      </c>
      <c r="E1746" s="2">
        <v>8133</v>
      </c>
      <c r="F1746" s="2">
        <v>8133</v>
      </c>
    </row>
    <row r="1747" spans="1:6" x14ac:dyDescent="0.25">
      <c r="A1747" s="104">
        <v>22569</v>
      </c>
      <c r="B1747" s="104" t="s">
        <v>947</v>
      </c>
      <c r="C1747" s="104" t="s">
        <v>2558</v>
      </c>
      <c r="D1747" s="104" t="s">
        <v>21761</v>
      </c>
      <c r="E1747" s="2">
        <v>198798</v>
      </c>
      <c r="F1747" s="2">
        <v>198798</v>
      </c>
    </row>
    <row r="1748" spans="1:6" x14ac:dyDescent="0.25">
      <c r="A1748" s="104">
        <v>22570</v>
      </c>
      <c r="B1748" s="104" t="s">
        <v>947</v>
      </c>
      <c r="C1748" s="104" t="s">
        <v>10909</v>
      </c>
      <c r="D1748" s="104" t="s">
        <v>10911</v>
      </c>
      <c r="E1748" s="2">
        <v>16616</v>
      </c>
      <c r="F1748" s="2">
        <v>16616</v>
      </c>
    </row>
    <row r="1749" spans="1:6" x14ac:dyDescent="0.25">
      <c r="A1749" s="104">
        <v>113572</v>
      </c>
      <c r="B1749" s="104" t="s">
        <v>947</v>
      </c>
      <c r="C1749" s="104" t="s">
        <v>14732</v>
      </c>
      <c r="D1749" s="104" t="s">
        <v>14734</v>
      </c>
      <c r="E1749" s="2">
        <v>7051</v>
      </c>
      <c r="F1749" s="2">
        <v>7051</v>
      </c>
    </row>
    <row r="1750" spans="1:6" x14ac:dyDescent="0.25">
      <c r="A1750" s="104">
        <v>131263</v>
      </c>
      <c r="B1750" s="104" t="s">
        <v>947</v>
      </c>
      <c r="C1750" s="104" t="s">
        <v>21767</v>
      </c>
      <c r="D1750" s="104" t="s">
        <v>21768</v>
      </c>
      <c r="E1750" s="2">
        <v>11712</v>
      </c>
      <c r="F1750" s="2">
        <v>11712</v>
      </c>
    </row>
    <row r="1751" spans="1:6" x14ac:dyDescent="0.25">
      <c r="A1751" s="104">
        <v>136603</v>
      </c>
      <c r="B1751" s="104" t="s">
        <v>947</v>
      </c>
      <c r="C1751" s="104" t="s">
        <v>20079</v>
      </c>
      <c r="D1751" s="104" t="s">
        <v>20080</v>
      </c>
      <c r="E1751" s="2">
        <v>5381</v>
      </c>
      <c r="F1751" s="2">
        <v>5381</v>
      </c>
    </row>
    <row r="1752" spans="1:6" x14ac:dyDescent="0.25">
      <c r="A1752" s="104">
        <v>157155</v>
      </c>
      <c r="B1752" s="104" t="s">
        <v>947</v>
      </c>
      <c r="C1752" s="104" t="s">
        <v>4414</v>
      </c>
      <c r="D1752" s="104" t="s">
        <v>4416</v>
      </c>
      <c r="E1752" s="2">
        <v>107119</v>
      </c>
      <c r="F1752" s="2">
        <v>107119</v>
      </c>
    </row>
    <row r="1753" spans="1:6" x14ac:dyDescent="0.25">
      <c r="A1753" s="104">
        <v>207415</v>
      </c>
      <c r="B1753" s="104" t="s">
        <v>947</v>
      </c>
      <c r="C1753" s="104" t="s">
        <v>18978</v>
      </c>
      <c r="D1753" s="104" t="s">
        <v>18979</v>
      </c>
      <c r="E1753" s="2">
        <v>20074</v>
      </c>
      <c r="F1753" s="2">
        <v>20074</v>
      </c>
    </row>
    <row r="1754" spans="1:6" x14ac:dyDescent="0.25">
      <c r="A1754" s="104">
        <v>451501</v>
      </c>
      <c r="B1754" s="104" t="s">
        <v>947</v>
      </c>
      <c r="C1754" s="104" t="s">
        <v>984</v>
      </c>
      <c r="D1754" s="104" t="s">
        <v>986</v>
      </c>
      <c r="E1754" s="2">
        <v>570641</v>
      </c>
      <c r="F1754" s="2">
        <v>570641</v>
      </c>
    </row>
    <row r="1755" spans="1:6" x14ac:dyDescent="0.25">
      <c r="A1755" s="104">
        <v>457244</v>
      </c>
      <c r="B1755" s="104" t="s">
        <v>947</v>
      </c>
      <c r="C1755" s="104" t="s">
        <v>6484</v>
      </c>
      <c r="D1755" s="104" t="s">
        <v>6486</v>
      </c>
      <c r="E1755" s="2">
        <v>58566</v>
      </c>
      <c r="F1755" s="2">
        <v>58566</v>
      </c>
    </row>
    <row r="1756" spans="1:6" x14ac:dyDescent="0.25">
      <c r="A1756" s="104">
        <v>461603</v>
      </c>
      <c r="B1756" s="104" t="s">
        <v>947</v>
      </c>
      <c r="C1756" s="104" t="s">
        <v>5852</v>
      </c>
      <c r="D1756" s="104" t="s">
        <v>5854</v>
      </c>
      <c r="E1756" s="2">
        <v>97828</v>
      </c>
      <c r="F1756" s="2">
        <v>97828</v>
      </c>
    </row>
    <row r="1757" spans="1:6" x14ac:dyDescent="0.25">
      <c r="A1757" s="104">
        <v>470153</v>
      </c>
      <c r="B1757" s="104" t="s">
        <v>947</v>
      </c>
      <c r="C1757" s="104" t="s">
        <v>4225</v>
      </c>
      <c r="D1757" s="104" t="s">
        <v>4227</v>
      </c>
      <c r="E1757" s="2">
        <v>133631</v>
      </c>
      <c r="F1757" s="2">
        <v>133631</v>
      </c>
    </row>
    <row r="1758" spans="1:6" x14ac:dyDescent="0.25">
      <c r="A1758" s="104">
        <v>484673</v>
      </c>
      <c r="B1758" s="104" t="s">
        <v>947</v>
      </c>
      <c r="C1758" s="104" t="s">
        <v>7004</v>
      </c>
      <c r="D1758" s="104" t="s">
        <v>22324</v>
      </c>
      <c r="E1758" s="2">
        <v>47113</v>
      </c>
      <c r="F1758" s="2">
        <v>47113</v>
      </c>
    </row>
    <row r="1759" spans="1:6" x14ac:dyDescent="0.25">
      <c r="A1759" s="104">
        <v>496298</v>
      </c>
      <c r="B1759" s="104" t="s">
        <v>947</v>
      </c>
      <c r="C1759" s="104" t="s">
        <v>15470</v>
      </c>
      <c r="D1759" s="104" t="s">
        <v>15472</v>
      </c>
      <c r="E1759" s="2">
        <v>3904</v>
      </c>
      <c r="F1759" s="2">
        <v>3904</v>
      </c>
    </row>
    <row r="1760" spans="1:6" x14ac:dyDescent="0.25">
      <c r="A1760" s="104">
        <v>533910</v>
      </c>
      <c r="B1760" s="104" t="s">
        <v>947</v>
      </c>
      <c r="C1760" s="104" t="s">
        <v>18708</v>
      </c>
      <c r="D1760" s="104" t="s">
        <v>22835</v>
      </c>
      <c r="E1760" s="2">
        <v>8285</v>
      </c>
      <c r="F1760" s="2">
        <v>8285</v>
      </c>
    </row>
    <row r="1761" spans="1:6" x14ac:dyDescent="0.25">
      <c r="A1761" s="104">
        <v>556262</v>
      </c>
      <c r="B1761" s="104" t="s">
        <v>947</v>
      </c>
      <c r="C1761" s="104" t="s">
        <v>15540</v>
      </c>
      <c r="D1761" s="104" t="s">
        <v>15542</v>
      </c>
      <c r="E1761" s="2">
        <v>2307</v>
      </c>
      <c r="F1761" s="2">
        <v>2307</v>
      </c>
    </row>
    <row r="1762" spans="1:6" x14ac:dyDescent="0.25">
      <c r="A1762" s="104">
        <v>568636</v>
      </c>
      <c r="B1762" s="104" t="s">
        <v>947</v>
      </c>
      <c r="C1762" s="104" t="s">
        <v>12952</v>
      </c>
      <c r="D1762" s="104" t="s">
        <v>12954</v>
      </c>
      <c r="E1762" s="2">
        <v>13309</v>
      </c>
      <c r="F1762" s="2">
        <v>13309</v>
      </c>
    </row>
    <row r="1763" spans="1:6" x14ac:dyDescent="0.25">
      <c r="A1763" s="104">
        <v>577668</v>
      </c>
      <c r="B1763" s="104" t="s">
        <v>947</v>
      </c>
      <c r="C1763" s="104" t="s">
        <v>16132</v>
      </c>
      <c r="D1763" s="104" t="s">
        <v>16134</v>
      </c>
      <c r="E1763" s="2">
        <v>10411</v>
      </c>
      <c r="F1763" s="2">
        <v>10411</v>
      </c>
    </row>
    <row r="1764" spans="1:6" x14ac:dyDescent="0.25">
      <c r="A1764" s="104">
        <v>578542</v>
      </c>
      <c r="B1764" s="104" t="s">
        <v>947</v>
      </c>
      <c r="C1764" s="104" t="s">
        <v>14898</v>
      </c>
      <c r="D1764" s="104" t="s">
        <v>14900</v>
      </c>
      <c r="E1764" s="2">
        <v>11655</v>
      </c>
      <c r="F1764" s="2">
        <v>11655</v>
      </c>
    </row>
    <row r="1765" spans="1:6" x14ac:dyDescent="0.25">
      <c r="A1765" s="104">
        <v>608052</v>
      </c>
      <c r="B1765" s="104" t="s">
        <v>947</v>
      </c>
      <c r="C1765" s="104" t="s">
        <v>16921</v>
      </c>
      <c r="D1765" s="104" t="s">
        <v>16923</v>
      </c>
      <c r="E1765" s="2">
        <v>2003</v>
      </c>
      <c r="F1765" s="2">
        <v>2003</v>
      </c>
    </row>
    <row r="1766" spans="1:6" x14ac:dyDescent="0.25">
      <c r="A1766" s="104">
        <v>679710</v>
      </c>
      <c r="B1766" s="104" t="s">
        <v>947</v>
      </c>
      <c r="C1766" s="104" t="s">
        <v>8788</v>
      </c>
      <c r="D1766" s="104" t="s">
        <v>8790</v>
      </c>
      <c r="E1766" s="2">
        <v>24381</v>
      </c>
      <c r="F1766" s="2">
        <v>24381</v>
      </c>
    </row>
    <row r="1767" spans="1:6" x14ac:dyDescent="0.25">
      <c r="A1767" s="104">
        <v>680621</v>
      </c>
      <c r="B1767" s="104" t="s">
        <v>947</v>
      </c>
      <c r="C1767" s="104" t="s">
        <v>8041</v>
      </c>
      <c r="D1767" s="104" t="s">
        <v>8043</v>
      </c>
      <c r="E1767" s="2">
        <v>45038</v>
      </c>
      <c r="F1767" s="2">
        <v>45038</v>
      </c>
    </row>
    <row r="1768" spans="1:6" x14ac:dyDescent="0.25">
      <c r="A1768" s="104">
        <v>683104</v>
      </c>
      <c r="B1768" s="104" t="s">
        <v>947</v>
      </c>
      <c r="C1768" s="104" t="s">
        <v>15576</v>
      </c>
      <c r="D1768" s="104" t="s">
        <v>15578</v>
      </c>
      <c r="E1768" s="2">
        <v>3395</v>
      </c>
      <c r="F1768" s="2">
        <v>3395</v>
      </c>
    </row>
    <row r="1769" spans="1:6" x14ac:dyDescent="0.25">
      <c r="A1769" s="104">
        <v>694040</v>
      </c>
      <c r="B1769" s="104" t="s">
        <v>947</v>
      </c>
      <c r="C1769" s="104" t="s">
        <v>8620</v>
      </c>
      <c r="D1769" s="104" t="s">
        <v>8622</v>
      </c>
      <c r="E1769" s="2">
        <v>12637</v>
      </c>
      <c r="F1769" s="2">
        <v>12637</v>
      </c>
    </row>
    <row r="1770" spans="1:6" x14ac:dyDescent="0.25">
      <c r="A1770" s="104">
        <v>732423</v>
      </c>
      <c r="B1770" s="104" t="s">
        <v>947</v>
      </c>
      <c r="C1770" s="104" t="s">
        <v>14987</v>
      </c>
      <c r="D1770" s="104" t="s">
        <v>14989</v>
      </c>
      <c r="E1770" s="2">
        <v>7789</v>
      </c>
      <c r="F1770" s="2">
        <v>7789</v>
      </c>
    </row>
    <row r="1771" spans="1:6" x14ac:dyDescent="0.25">
      <c r="A1771" s="104">
        <v>739045</v>
      </c>
      <c r="B1771" s="104" t="s">
        <v>947</v>
      </c>
      <c r="C1771" s="104" t="s">
        <v>7489</v>
      </c>
      <c r="D1771" s="104" t="s">
        <v>7491</v>
      </c>
      <c r="E1771" s="2">
        <v>68352</v>
      </c>
      <c r="F1771" s="2">
        <v>68352</v>
      </c>
    </row>
    <row r="1772" spans="1:6" x14ac:dyDescent="0.25">
      <c r="A1772" s="104">
        <v>742458</v>
      </c>
      <c r="B1772" s="104" t="s">
        <v>947</v>
      </c>
      <c r="C1772" s="104" t="s">
        <v>14527</v>
      </c>
      <c r="D1772" s="104" t="s">
        <v>21797</v>
      </c>
      <c r="E1772" s="2">
        <v>10122</v>
      </c>
      <c r="F1772" s="2">
        <v>10122</v>
      </c>
    </row>
    <row r="1773" spans="1:6" x14ac:dyDescent="0.25">
      <c r="A1773" s="104">
        <v>758040</v>
      </c>
      <c r="B1773" s="104" t="s">
        <v>947</v>
      </c>
      <c r="C1773" s="104" t="s">
        <v>13832</v>
      </c>
      <c r="D1773" s="104" t="s">
        <v>13834</v>
      </c>
      <c r="E1773" s="2">
        <v>4503</v>
      </c>
      <c r="F1773" s="2">
        <v>4503</v>
      </c>
    </row>
    <row r="1774" spans="1:6" x14ac:dyDescent="0.25">
      <c r="A1774" s="104">
        <v>781091</v>
      </c>
      <c r="B1774" s="104" t="s">
        <v>947</v>
      </c>
      <c r="C1774" s="104" t="s">
        <v>15389</v>
      </c>
      <c r="D1774" s="104" t="s">
        <v>22326</v>
      </c>
      <c r="E1774" s="2">
        <v>1932</v>
      </c>
      <c r="F1774" s="2">
        <v>1932</v>
      </c>
    </row>
    <row r="1775" spans="1:6" x14ac:dyDescent="0.25">
      <c r="A1775" s="104">
        <v>840242</v>
      </c>
      <c r="B1775" s="104" t="s">
        <v>947</v>
      </c>
      <c r="C1775" s="104" t="s">
        <v>21765</v>
      </c>
      <c r="D1775" s="104" t="s">
        <v>21766</v>
      </c>
      <c r="E1775" s="2">
        <v>44438</v>
      </c>
      <c r="F1775" s="2">
        <v>44438</v>
      </c>
    </row>
    <row r="1776" spans="1:6" x14ac:dyDescent="0.25">
      <c r="A1776" s="104">
        <v>882326</v>
      </c>
      <c r="B1776" s="104" t="s">
        <v>947</v>
      </c>
      <c r="C1776" s="104" t="s">
        <v>21771</v>
      </c>
      <c r="D1776" s="104" t="s">
        <v>21772</v>
      </c>
      <c r="E1776" s="2">
        <v>9608</v>
      </c>
      <c r="F1776" s="2">
        <v>9608</v>
      </c>
    </row>
    <row r="1777" spans="1:6" x14ac:dyDescent="0.25">
      <c r="A1777" s="104">
        <v>909951</v>
      </c>
      <c r="B1777" s="104" t="s">
        <v>947</v>
      </c>
      <c r="C1777" s="104" t="s">
        <v>22338</v>
      </c>
      <c r="D1777" s="104" t="s">
        <v>22339</v>
      </c>
      <c r="E1777" s="2">
        <v>6223</v>
      </c>
      <c r="F1777" s="2">
        <v>6223</v>
      </c>
    </row>
    <row r="1778" spans="1:6" x14ac:dyDescent="0.25">
      <c r="A1778" s="104">
        <v>22571</v>
      </c>
      <c r="B1778" s="104" t="s">
        <v>947</v>
      </c>
      <c r="C1778" s="104" t="s">
        <v>9855</v>
      </c>
      <c r="D1778" s="104" t="s">
        <v>21778</v>
      </c>
      <c r="E1778" s="2">
        <v>19360</v>
      </c>
      <c r="F1778" s="2">
        <v>19360</v>
      </c>
    </row>
    <row r="1779" spans="1:6" x14ac:dyDescent="0.25">
      <c r="A1779" s="104">
        <v>22572</v>
      </c>
      <c r="B1779" s="104" t="s">
        <v>947</v>
      </c>
      <c r="C1779" s="104" t="s">
        <v>7468</v>
      </c>
      <c r="D1779" s="104" t="s">
        <v>7470</v>
      </c>
      <c r="E1779" s="2">
        <v>47861</v>
      </c>
      <c r="F1779" s="2">
        <v>47861</v>
      </c>
    </row>
    <row r="1780" spans="1:6" x14ac:dyDescent="0.25">
      <c r="A1780" s="104">
        <v>22573</v>
      </c>
      <c r="B1780" s="104" t="s">
        <v>947</v>
      </c>
      <c r="C1780" s="104" t="s">
        <v>8083</v>
      </c>
      <c r="D1780" s="104" t="s">
        <v>8085</v>
      </c>
      <c r="E1780" s="2">
        <v>82698</v>
      </c>
      <c r="F1780" s="2">
        <v>82698</v>
      </c>
    </row>
    <row r="1781" spans="1:6" x14ac:dyDescent="0.25">
      <c r="A1781" s="104">
        <v>22574</v>
      </c>
      <c r="B1781" s="104" t="s">
        <v>947</v>
      </c>
      <c r="C1781" s="104" t="s">
        <v>6714</v>
      </c>
      <c r="D1781" s="104" t="s">
        <v>6716</v>
      </c>
      <c r="E1781" s="2">
        <v>53785</v>
      </c>
      <c r="F1781" s="2">
        <v>53785</v>
      </c>
    </row>
    <row r="1782" spans="1:6" x14ac:dyDescent="0.25">
      <c r="A1782" s="104">
        <v>22575</v>
      </c>
      <c r="B1782" s="104" t="s">
        <v>947</v>
      </c>
      <c r="C1782" s="104" t="s">
        <v>10957</v>
      </c>
      <c r="D1782" s="104" t="s">
        <v>10959</v>
      </c>
      <c r="E1782" s="2">
        <v>20114</v>
      </c>
      <c r="F1782" s="2">
        <v>20114</v>
      </c>
    </row>
    <row r="1783" spans="1:6" x14ac:dyDescent="0.25">
      <c r="A1783" s="104">
        <v>22577</v>
      </c>
      <c r="B1783" s="104" t="s">
        <v>947</v>
      </c>
      <c r="C1783" s="104" t="s">
        <v>13964</v>
      </c>
      <c r="D1783" s="104" t="s">
        <v>13966</v>
      </c>
      <c r="E1783" s="2">
        <v>15093</v>
      </c>
      <c r="F1783" s="2">
        <v>15093</v>
      </c>
    </row>
    <row r="1784" spans="1:6" x14ac:dyDescent="0.25">
      <c r="A1784" s="104">
        <v>22581</v>
      </c>
      <c r="B1784" s="104" t="s">
        <v>947</v>
      </c>
      <c r="C1784" s="104" t="s">
        <v>1445</v>
      </c>
      <c r="D1784" s="104" t="s">
        <v>1447</v>
      </c>
      <c r="E1784" s="2">
        <v>614906</v>
      </c>
      <c r="F1784" s="2">
        <v>614906</v>
      </c>
    </row>
    <row r="1785" spans="1:6" x14ac:dyDescent="0.25">
      <c r="A1785" s="104">
        <v>22582</v>
      </c>
      <c r="B1785" s="104" t="s">
        <v>947</v>
      </c>
      <c r="C1785" s="104" t="s">
        <v>14111</v>
      </c>
      <c r="D1785" s="104" t="s">
        <v>14113</v>
      </c>
      <c r="E1785" s="2">
        <v>7456</v>
      </c>
      <c r="F1785" s="2">
        <v>7456</v>
      </c>
    </row>
    <row r="1786" spans="1:6" x14ac:dyDescent="0.25">
      <c r="A1786" s="104">
        <v>22583</v>
      </c>
      <c r="B1786" s="104" t="s">
        <v>947</v>
      </c>
      <c r="C1786" s="104" t="s">
        <v>10708</v>
      </c>
      <c r="D1786" s="104" t="s">
        <v>10710</v>
      </c>
      <c r="E1786" s="2">
        <v>14973</v>
      </c>
      <c r="F1786" s="2">
        <v>14973</v>
      </c>
    </row>
    <row r="1787" spans="1:6" x14ac:dyDescent="0.25">
      <c r="A1787" s="104">
        <v>22584</v>
      </c>
      <c r="B1787" s="104" t="s">
        <v>947</v>
      </c>
      <c r="C1787" s="104" t="s">
        <v>8956</v>
      </c>
      <c r="D1787" s="104" t="s">
        <v>8958</v>
      </c>
      <c r="E1787" s="2">
        <v>28543</v>
      </c>
      <c r="F1787" s="2">
        <v>28543</v>
      </c>
    </row>
    <row r="1788" spans="1:6" x14ac:dyDescent="0.25">
      <c r="A1788" s="104">
        <v>22585</v>
      </c>
      <c r="B1788" s="104" t="s">
        <v>947</v>
      </c>
      <c r="C1788" s="104" t="s">
        <v>3630</v>
      </c>
      <c r="D1788" s="104" t="s">
        <v>3632</v>
      </c>
      <c r="E1788" s="2">
        <v>123432</v>
      </c>
      <c r="F1788" s="2">
        <v>123432</v>
      </c>
    </row>
    <row r="1789" spans="1:6" x14ac:dyDescent="0.25">
      <c r="A1789" s="104">
        <v>22586</v>
      </c>
      <c r="B1789" s="104" t="s">
        <v>947</v>
      </c>
      <c r="C1789" s="104" t="s">
        <v>1979</v>
      </c>
      <c r="D1789" s="104" t="s">
        <v>1981</v>
      </c>
      <c r="E1789" s="2">
        <v>387471</v>
      </c>
      <c r="F1789" s="2">
        <v>387471</v>
      </c>
    </row>
    <row r="1790" spans="1:6" x14ac:dyDescent="0.25">
      <c r="A1790" s="104">
        <v>22587</v>
      </c>
      <c r="B1790" s="104" t="s">
        <v>947</v>
      </c>
      <c r="C1790" s="104" t="s">
        <v>12540</v>
      </c>
      <c r="D1790" s="104" t="s">
        <v>12542</v>
      </c>
      <c r="E1790" s="2">
        <v>28101</v>
      </c>
      <c r="F1790" s="2">
        <v>28101</v>
      </c>
    </row>
    <row r="1791" spans="1:6" x14ac:dyDescent="0.25">
      <c r="A1791" s="104">
        <v>22588</v>
      </c>
      <c r="B1791" s="104" t="s">
        <v>947</v>
      </c>
      <c r="C1791" s="104" t="s">
        <v>4108</v>
      </c>
      <c r="D1791" s="104" t="s">
        <v>4110</v>
      </c>
      <c r="E1791" s="2">
        <v>144890</v>
      </c>
      <c r="F1791" s="2">
        <v>144890</v>
      </c>
    </row>
    <row r="1792" spans="1:6" x14ac:dyDescent="0.25">
      <c r="A1792" s="104">
        <v>22596</v>
      </c>
      <c r="B1792" s="104" t="s">
        <v>947</v>
      </c>
      <c r="C1792" s="104" t="s">
        <v>3082</v>
      </c>
      <c r="D1792" s="104" t="s">
        <v>3084</v>
      </c>
      <c r="E1792" s="2">
        <v>196543</v>
      </c>
      <c r="F1792" s="2">
        <v>196543</v>
      </c>
    </row>
    <row r="1793" spans="1:6" x14ac:dyDescent="0.25">
      <c r="A1793" s="104">
        <v>22597</v>
      </c>
      <c r="B1793" s="104" t="s">
        <v>947</v>
      </c>
      <c r="C1793" s="104" t="s">
        <v>15534</v>
      </c>
      <c r="D1793" s="104" t="s">
        <v>21780</v>
      </c>
      <c r="E1793" s="2">
        <v>10618</v>
      </c>
      <c r="F1793" s="2">
        <v>10618</v>
      </c>
    </row>
    <row r="1794" spans="1:6" x14ac:dyDescent="0.25">
      <c r="A1794" s="104">
        <v>22598</v>
      </c>
      <c r="B1794" s="104" t="s">
        <v>947</v>
      </c>
      <c r="C1794" s="104" t="s">
        <v>8755</v>
      </c>
      <c r="D1794" s="104" t="s">
        <v>8757</v>
      </c>
      <c r="E1794" s="2">
        <v>17071</v>
      </c>
      <c r="F1794" s="2">
        <v>17071</v>
      </c>
    </row>
    <row r="1795" spans="1:6" x14ac:dyDescent="0.25">
      <c r="A1795" s="104">
        <v>22599</v>
      </c>
      <c r="B1795" s="104" t="s">
        <v>947</v>
      </c>
      <c r="C1795" s="104" t="s">
        <v>5408</v>
      </c>
      <c r="D1795" s="104" t="s">
        <v>21762</v>
      </c>
      <c r="E1795" s="2">
        <v>242519</v>
      </c>
      <c r="F1795" s="2">
        <v>242519</v>
      </c>
    </row>
    <row r="1796" spans="1:6" x14ac:dyDescent="0.25">
      <c r="A1796" s="104">
        <v>22600</v>
      </c>
      <c r="B1796" s="104" t="s">
        <v>947</v>
      </c>
      <c r="C1796" s="104" t="s">
        <v>12609</v>
      </c>
      <c r="D1796" s="104" t="s">
        <v>12611</v>
      </c>
      <c r="E1796" s="2">
        <v>15153</v>
      </c>
      <c r="F1796" s="2">
        <v>15153</v>
      </c>
    </row>
    <row r="1797" spans="1:6" x14ac:dyDescent="0.25">
      <c r="A1797" s="104">
        <v>22604</v>
      </c>
      <c r="B1797" s="104" t="s">
        <v>947</v>
      </c>
      <c r="C1797" s="104" t="s">
        <v>14904</v>
      </c>
      <c r="D1797" s="104" t="s">
        <v>14906</v>
      </c>
      <c r="E1797" s="2">
        <v>7916</v>
      </c>
      <c r="F1797" s="2">
        <v>7916</v>
      </c>
    </row>
    <row r="1798" spans="1:6" x14ac:dyDescent="0.25">
      <c r="A1798" s="104">
        <v>22605</v>
      </c>
      <c r="B1798" s="104" t="s">
        <v>947</v>
      </c>
      <c r="C1798" s="104" t="s">
        <v>11558</v>
      </c>
      <c r="D1798" s="104" t="s">
        <v>11560</v>
      </c>
      <c r="E1798" s="2">
        <v>26999</v>
      </c>
      <c r="F1798" s="2">
        <v>26999</v>
      </c>
    </row>
    <row r="1799" spans="1:6" x14ac:dyDescent="0.25">
      <c r="A1799" s="104">
        <v>22606</v>
      </c>
      <c r="B1799" s="104" t="s">
        <v>947</v>
      </c>
      <c r="C1799" s="104" t="s">
        <v>2498</v>
      </c>
      <c r="D1799" s="104" t="s">
        <v>2500</v>
      </c>
      <c r="E1799" s="2">
        <v>210779</v>
      </c>
      <c r="F1799" s="2">
        <v>210779</v>
      </c>
    </row>
    <row r="1800" spans="1:6" x14ac:dyDescent="0.25">
      <c r="A1800" s="104">
        <v>22607</v>
      </c>
      <c r="B1800" s="104" t="s">
        <v>947</v>
      </c>
      <c r="C1800" s="104" t="s">
        <v>14762</v>
      </c>
      <c r="D1800" s="104" t="s">
        <v>21782</v>
      </c>
      <c r="E1800" s="2">
        <v>8976</v>
      </c>
      <c r="F1800" s="2">
        <v>8976</v>
      </c>
    </row>
    <row r="1801" spans="1:6" x14ac:dyDescent="0.25">
      <c r="A1801" s="104">
        <v>22609</v>
      </c>
      <c r="B1801" s="104" t="s">
        <v>947</v>
      </c>
      <c r="C1801" s="104" t="s">
        <v>18849</v>
      </c>
      <c r="D1801" s="104" t="s">
        <v>18850</v>
      </c>
      <c r="E1801" s="2">
        <v>12265</v>
      </c>
      <c r="F1801" s="2">
        <v>12265</v>
      </c>
    </row>
    <row r="1802" spans="1:6" x14ac:dyDescent="0.25">
      <c r="A1802" s="104">
        <v>22610</v>
      </c>
      <c r="B1802" s="104" t="s">
        <v>947</v>
      </c>
      <c r="C1802" s="104" t="s">
        <v>11684</v>
      </c>
      <c r="D1802" s="104" t="s">
        <v>11686</v>
      </c>
      <c r="E1802" s="2">
        <v>9191</v>
      </c>
      <c r="F1802" s="2">
        <v>9191</v>
      </c>
    </row>
    <row r="1803" spans="1:6" x14ac:dyDescent="0.25">
      <c r="A1803" s="104">
        <v>164148</v>
      </c>
      <c r="B1803" s="104" t="s">
        <v>947</v>
      </c>
      <c r="C1803" s="104" t="s">
        <v>6457</v>
      </c>
      <c r="D1803" s="104" t="s">
        <v>6459</v>
      </c>
      <c r="E1803" s="2">
        <v>60754</v>
      </c>
      <c r="F1803" s="2">
        <v>60754</v>
      </c>
    </row>
    <row r="1804" spans="1:6" x14ac:dyDescent="0.25">
      <c r="A1804" s="104">
        <v>184267</v>
      </c>
      <c r="B1804" s="104" t="s">
        <v>947</v>
      </c>
      <c r="C1804" s="104" t="s">
        <v>13057</v>
      </c>
      <c r="D1804" s="104" t="s">
        <v>13059</v>
      </c>
      <c r="E1804" s="2">
        <v>15688</v>
      </c>
      <c r="F1804" s="2">
        <v>15688</v>
      </c>
    </row>
    <row r="1805" spans="1:6" x14ac:dyDescent="0.25">
      <c r="A1805" s="104">
        <v>208209</v>
      </c>
      <c r="B1805" s="104" t="s">
        <v>947</v>
      </c>
      <c r="C1805" s="104" t="s">
        <v>16455</v>
      </c>
      <c r="D1805" s="104" t="s">
        <v>16457</v>
      </c>
      <c r="E1805" s="2">
        <v>1939</v>
      </c>
      <c r="F1805" s="2">
        <v>1939</v>
      </c>
    </row>
    <row r="1806" spans="1:6" x14ac:dyDescent="0.25">
      <c r="A1806" s="104">
        <v>469643</v>
      </c>
      <c r="B1806" s="104" t="s">
        <v>947</v>
      </c>
      <c r="C1806" s="104" t="s">
        <v>20096</v>
      </c>
      <c r="D1806" s="104" t="s">
        <v>22523</v>
      </c>
      <c r="E1806" s="2">
        <v>22736</v>
      </c>
      <c r="F1806" s="2">
        <v>22736</v>
      </c>
    </row>
    <row r="1807" spans="1:6" x14ac:dyDescent="0.25">
      <c r="A1807" s="104">
        <v>561096</v>
      </c>
      <c r="B1807" s="104" t="s">
        <v>947</v>
      </c>
      <c r="C1807" s="104" t="s">
        <v>14759</v>
      </c>
      <c r="D1807" s="104" t="s">
        <v>14761</v>
      </c>
      <c r="E1807" s="2">
        <v>6458</v>
      </c>
      <c r="F1807" s="2">
        <v>6458</v>
      </c>
    </row>
    <row r="1808" spans="1:6" x14ac:dyDescent="0.25">
      <c r="A1808" s="104">
        <v>597813</v>
      </c>
      <c r="B1808" s="104" t="s">
        <v>947</v>
      </c>
      <c r="C1808" s="104" t="s">
        <v>13244</v>
      </c>
      <c r="D1808" s="104" t="s">
        <v>13246</v>
      </c>
      <c r="E1808" s="2">
        <v>8293</v>
      </c>
      <c r="F1808" s="2">
        <v>8293</v>
      </c>
    </row>
    <row r="1809" spans="1:6" x14ac:dyDescent="0.25">
      <c r="A1809" s="104">
        <v>694972</v>
      </c>
      <c r="B1809" s="104" t="s">
        <v>947</v>
      </c>
      <c r="C1809" s="104" t="s">
        <v>15222</v>
      </c>
      <c r="D1809" s="104" t="s">
        <v>15224</v>
      </c>
      <c r="E1809" s="2">
        <v>5613</v>
      </c>
      <c r="F1809" s="2">
        <v>5613</v>
      </c>
    </row>
    <row r="1810" spans="1:6" x14ac:dyDescent="0.25">
      <c r="A1810" s="104">
        <v>708513</v>
      </c>
      <c r="B1810" s="104" t="s">
        <v>947</v>
      </c>
      <c r="C1810" s="104" t="s">
        <v>3023</v>
      </c>
      <c r="D1810" s="104" t="s">
        <v>3025</v>
      </c>
      <c r="E1810" s="2">
        <v>208501</v>
      </c>
      <c r="F1810" s="2">
        <v>208501</v>
      </c>
    </row>
    <row r="1811" spans="1:6" x14ac:dyDescent="0.25">
      <c r="A1811" s="104">
        <v>713893</v>
      </c>
      <c r="B1811" s="104" t="s">
        <v>947</v>
      </c>
      <c r="C1811" s="104" t="s">
        <v>16340</v>
      </c>
      <c r="D1811" s="104" t="s">
        <v>21779</v>
      </c>
      <c r="E1811" s="2">
        <v>3832</v>
      </c>
      <c r="F1811" s="2">
        <v>3832</v>
      </c>
    </row>
    <row r="1812" spans="1:6" x14ac:dyDescent="0.25">
      <c r="A1812" s="104">
        <v>22613</v>
      </c>
      <c r="B1812" s="104" t="s">
        <v>947</v>
      </c>
      <c r="C1812" s="104" t="s">
        <v>4901</v>
      </c>
      <c r="D1812" s="104" t="s">
        <v>4903</v>
      </c>
      <c r="E1812" s="2">
        <v>77443</v>
      </c>
      <c r="F1812" s="2">
        <v>77443</v>
      </c>
    </row>
    <row r="1813" spans="1:6" x14ac:dyDescent="0.25">
      <c r="A1813" s="104">
        <v>22614</v>
      </c>
      <c r="B1813" s="104" t="s">
        <v>947</v>
      </c>
      <c r="C1813" s="104" t="s">
        <v>6675</v>
      </c>
      <c r="D1813" s="104" t="s">
        <v>6677</v>
      </c>
      <c r="E1813" s="2">
        <v>79658</v>
      </c>
      <c r="F1813" s="2">
        <v>79658</v>
      </c>
    </row>
    <row r="1814" spans="1:6" x14ac:dyDescent="0.25">
      <c r="A1814" s="104">
        <v>22617</v>
      </c>
      <c r="B1814" s="104" t="s">
        <v>947</v>
      </c>
      <c r="C1814" s="104" t="s">
        <v>18589</v>
      </c>
      <c r="D1814" s="104" t="s">
        <v>18590</v>
      </c>
      <c r="E1814" s="2">
        <v>6679</v>
      </c>
      <c r="F1814" s="2">
        <v>6679</v>
      </c>
    </row>
    <row r="1815" spans="1:6" x14ac:dyDescent="0.25">
      <c r="A1815" s="104">
        <v>22618</v>
      </c>
      <c r="B1815" s="104" t="s">
        <v>947</v>
      </c>
      <c r="C1815" s="104" t="s">
        <v>3265</v>
      </c>
      <c r="D1815" s="104" t="s">
        <v>3266</v>
      </c>
      <c r="E1815" s="2">
        <v>155723</v>
      </c>
      <c r="F1815" s="2">
        <v>155723</v>
      </c>
    </row>
    <row r="1816" spans="1:6" x14ac:dyDescent="0.25">
      <c r="A1816" s="104">
        <v>22619</v>
      </c>
      <c r="B1816" s="104" t="s">
        <v>947</v>
      </c>
      <c r="C1816" s="104" t="s">
        <v>10546</v>
      </c>
      <c r="D1816" s="104" t="s">
        <v>10548</v>
      </c>
      <c r="E1816" s="2">
        <v>37952</v>
      </c>
      <c r="F1816" s="2">
        <v>37952</v>
      </c>
    </row>
    <row r="1817" spans="1:6" x14ac:dyDescent="0.25">
      <c r="A1817" s="104">
        <v>22623</v>
      </c>
      <c r="B1817" s="104" t="s">
        <v>947</v>
      </c>
      <c r="C1817" s="104" t="s">
        <v>11675</v>
      </c>
      <c r="D1817" s="104" t="s">
        <v>11677</v>
      </c>
      <c r="E1817" s="2">
        <v>16514</v>
      </c>
      <c r="F1817" s="2">
        <v>16514</v>
      </c>
    </row>
    <row r="1818" spans="1:6" x14ac:dyDescent="0.25">
      <c r="A1818" s="104">
        <v>22626</v>
      </c>
      <c r="B1818" s="104" t="s">
        <v>947</v>
      </c>
      <c r="C1818" s="104" t="s">
        <v>11373</v>
      </c>
      <c r="D1818" s="104" t="s">
        <v>11375</v>
      </c>
      <c r="E1818" s="2">
        <v>35725</v>
      </c>
      <c r="F1818" s="2">
        <v>35725</v>
      </c>
    </row>
    <row r="1819" spans="1:6" x14ac:dyDescent="0.25">
      <c r="A1819" s="104">
        <v>22628</v>
      </c>
      <c r="B1819" s="104" t="s">
        <v>947</v>
      </c>
      <c r="C1819" s="104" t="s">
        <v>18892</v>
      </c>
      <c r="D1819" s="104" t="s">
        <v>18893</v>
      </c>
      <c r="E1819" s="2">
        <v>9516</v>
      </c>
      <c r="F1819" s="2">
        <v>9516</v>
      </c>
    </row>
    <row r="1820" spans="1:6" x14ac:dyDescent="0.25">
      <c r="A1820" s="104">
        <v>22629</v>
      </c>
      <c r="B1820" s="104" t="s">
        <v>947</v>
      </c>
      <c r="C1820" s="104" t="s">
        <v>2912</v>
      </c>
      <c r="D1820" s="104" t="s">
        <v>2914</v>
      </c>
      <c r="E1820" s="2">
        <v>193234</v>
      </c>
      <c r="F1820" s="2">
        <v>193234</v>
      </c>
    </row>
    <row r="1821" spans="1:6" x14ac:dyDescent="0.25">
      <c r="A1821" s="104">
        <v>22630</v>
      </c>
      <c r="B1821" s="104" t="s">
        <v>947</v>
      </c>
      <c r="C1821" s="104" t="s">
        <v>13346</v>
      </c>
      <c r="D1821" s="104" t="s">
        <v>13348</v>
      </c>
      <c r="E1821" s="2">
        <v>327</v>
      </c>
      <c r="F1821" s="2">
        <v>327</v>
      </c>
    </row>
    <row r="1822" spans="1:6" x14ac:dyDescent="0.25">
      <c r="A1822" s="104">
        <v>22631</v>
      </c>
      <c r="B1822" s="104" t="s">
        <v>947</v>
      </c>
      <c r="C1822" s="104" t="s">
        <v>8569</v>
      </c>
      <c r="D1822" s="104" t="s">
        <v>8571</v>
      </c>
      <c r="E1822" s="2">
        <v>43716</v>
      </c>
      <c r="F1822" s="2">
        <v>43716</v>
      </c>
    </row>
    <row r="1823" spans="1:6" x14ac:dyDescent="0.25">
      <c r="A1823" s="104">
        <v>22632</v>
      </c>
      <c r="B1823" s="104" t="s">
        <v>947</v>
      </c>
      <c r="C1823" s="104" t="s">
        <v>18966</v>
      </c>
      <c r="D1823" s="104" t="s">
        <v>18967</v>
      </c>
      <c r="E1823" s="2">
        <v>16781</v>
      </c>
      <c r="F1823" s="2">
        <v>16781</v>
      </c>
    </row>
    <row r="1824" spans="1:6" x14ac:dyDescent="0.25">
      <c r="A1824" s="104">
        <v>22635</v>
      </c>
      <c r="B1824" s="104" t="s">
        <v>947</v>
      </c>
      <c r="C1824" s="104" t="s">
        <v>9192</v>
      </c>
      <c r="D1824" s="104" t="s">
        <v>9194</v>
      </c>
      <c r="E1824" s="2">
        <v>26282</v>
      </c>
      <c r="F1824" s="2">
        <v>26282</v>
      </c>
    </row>
    <row r="1825" spans="1:6" x14ac:dyDescent="0.25">
      <c r="A1825" s="104">
        <v>22636</v>
      </c>
      <c r="B1825" s="104" t="s">
        <v>947</v>
      </c>
      <c r="C1825" s="104" t="s">
        <v>3582</v>
      </c>
      <c r="D1825" s="104" t="s">
        <v>3584</v>
      </c>
      <c r="E1825" s="2">
        <v>142247</v>
      </c>
      <c r="F1825" s="2">
        <v>142247</v>
      </c>
    </row>
    <row r="1826" spans="1:6" x14ac:dyDescent="0.25">
      <c r="A1826" s="104">
        <v>22638</v>
      </c>
      <c r="B1826" s="104" t="s">
        <v>947</v>
      </c>
      <c r="C1826" s="104" t="s">
        <v>5417</v>
      </c>
      <c r="D1826" s="104" t="s">
        <v>5419</v>
      </c>
      <c r="E1826" s="2">
        <v>53802</v>
      </c>
      <c r="F1826" s="2">
        <v>53802</v>
      </c>
    </row>
    <row r="1827" spans="1:6" x14ac:dyDescent="0.25">
      <c r="A1827" s="104">
        <v>22644</v>
      </c>
      <c r="B1827" s="104" t="s">
        <v>947</v>
      </c>
      <c r="C1827" s="104" t="s">
        <v>2681</v>
      </c>
      <c r="D1827" s="104" t="s">
        <v>2683</v>
      </c>
      <c r="E1827" s="2">
        <v>178044</v>
      </c>
      <c r="F1827" s="2">
        <v>178044</v>
      </c>
    </row>
    <row r="1828" spans="1:6" x14ac:dyDescent="0.25">
      <c r="A1828" s="104">
        <v>22645</v>
      </c>
      <c r="B1828" s="104" t="s">
        <v>947</v>
      </c>
      <c r="C1828" s="104" t="s">
        <v>4736</v>
      </c>
      <c r="D1828" s="104" t="s">
        <v>4738</v>
      </c>
      <c r="E1828" s="2">
        <v>61983</v>
      </c>
      <c r="F1828" s="2">
        <v>61983</v>
      </c>
    </row>
    <row r="1829" spans="1:6" x14ac:dyDescent="0.25">
      <c r="A1829" s="104">
        <v>22646</v>
      </c>
      <c r="B1829" s="104" t="s">
        <v>947</v>
      </c>
      <c r="C1829" s="104" t="s">
        <v>5324</v>
      </c>
      <c r="D1829" s="104" t="s">
        <v>5326</v>
      </c>
      <c r="E1829" s="2">
        <v>39614</v>
      </c>
      <c r="F1829" s="2">
        <v>39614</v>
      </c>
    </row>
    <row r="1830" spans="1:6" x14ac:dyDescent="0.25">
      <c r="A1830" s="104">
        <v>22647</v>
      </c>
      <c r="B1830" s="104" t="s">
        <v>947</v>
      </c>
      <c r="C1830" s="104" t="s">
        <v>4805</v>
      </c>
      <c r="D1830" s="104" t="s">
        <v>4807</v>
      </c>
      <c r="E1830" s="2">
        <v>91353</v>
      </c>
      <c r="F1830" s="2">
        <v>91353</v>
      </c>
    </row>
    <row r="1831" spans="1:6" x14ac:dyDescent="0.25">
      <c r="A1831" s="104">
        <v>22650</v>
      </c>
      <c r="B1831" s="104" t="s">
        <v>947</v>
      </c>
      <c r="C1831" s="104" t="s">
        <v>9714</v>
      </c>
      <c r="D1831" s="104" t="s">
        <v>9716</v>
      </c>
      <c r="E1831" s="2">
        <v>30778</v>
      </c>
      <c r="F1831" s="2">
        <v>30778</v>
      </c>
    </row>
    <row r="1832" spans="1:6" x14ac:dyDescent="0.25">
      <c r="A1832" s="104">
        <v>22651</v>
      </c>
      <c r="B1832" s="104" t="s">
        <v>947</v>
      </c>
      <c r="C1832" s="104" t="s">
        <v>11618</v>
      </c>
      <c r="D1832" s="104" t="s">
        <v>11620</v>
      </c>
      <c r="E1832" s="2">
        <v>14834</v>
      </c>
      <c r="F1832" s="2">
        <v>14834</v>
      </c>
    </row>
    <row r="1833" spans="1:6" x14ac:dyDescent="0.25">
      <c r="A1833" s="104">
        <v>22654</v>
      </c>
      <c r="B1833" s="104" t="s">
        <v>947</v>
      </c>
      <c r="C1833" s="104" t="s">
        <v>7348</v>
      </c>
      <c r="D1833" s="104" t="s">
        <v>7350</v>
      </c>
      <c r="E1833" s="2">
        <v>32013</v>
      </c>
      <c r="F1833" s="2">
        <v>32013</v>
      </c>
    </row>
    <row r="1834" spans="1:6" x14ac:dyDescent="0.25">
      <c r="A1834" s="104">
        <v>22655</v>
      </c>
      <c r="B1834" s="104" t="s">
        <v>947</v>
      </c>
      <c r="C1834" s="104" t="s">
        <v>12754</v>
      </c>
      <c r="D1834" s="104" t="s">
        <v>12756</v>
      </c>
      <c r="E1834" s="2">
        <v>3752</v>
      </c>
      <c r="F1834" s="2">
        <v>3752</v>
      </c>
    </row>
    <row r="1835" spans="1:6" x14ac:dyDescent="0.25">
      <c r="A1835" s="104">
        <v>22657</v>
      </c>
      <c r="B1835" s="104" t="s">
        <v>947</v>
      </c>
      <c r="C1835" s="104" t="s">
        <v>8644</v>
      </c>
      <c r="D1835" s="104" t="s">
        <v>8646</v>
      </c>
      <c r="E1835" s="2">
        <v>30564</v>
      </c>
      <c r="F1835" s="2">
        <v>30564</v>
      </c>
    </row>
    <row r="1836" spans="1:6" x14ac:dyDescent="0.25">
      <c r="A1836" s="104">
        <v>22667</v>
      </c>
      <c r="B1836" s="104" t="s">
        <v>947</v>
      </c>
      <c r="C1836" s="104" t="s">
        <v>15150</v>
      </c>
      <c r="D1836" s="104" t="s">
        <v>15152</v>
      </c>
      <c r="E1836" s="2">
        <v>2187</v>
      </c>
      <c r="F1836" s="2">
        <v>2187</v>
      </c>
    </row>
    <row r="1837" spans="1:6" x14ac:dyDescent="0.25">
      <c r="A1837" s="104">
        <v>113573</v>
      </c>
      <c r="B1837" s="104" t="s">
        <v>947</v>
      </c>
      <c r="C1837" s="104" t="s">
        <v>21791</v>
      </c>
      <c r="D1837" s="104" t="s">
        <v>21792</v>
      </c>
      <c r="E1837" s="2">
        <v>780</v>
      </c>
      <c r="F1837" s="2">
        <v>780</v>
      </c>
    </row>
    <row r="1838" spans="1:6" x14ac:dyDescent="0.25">
      <c r="A1838" s="104">
        <v>163331</v>
      </c>
      <c r="B1838" s="104" t="s">
        <v>947</v>
      </c>
      <c r="C1838" s="104" t="s">
        <v>8617</v>
      </c>
      <c r="D1838" s="104" t="s">
        <v>8619</v>
      </c>
      <c r="E1838" s="2">
        <v>8102</v>
      </c>
      <c r="F1838" s="2">
        <v>8102</v>
      </c>
    </row>
    <row r="1839" spans="1:6" x14ac:dyDescent="0.25">
      <c r="A1839" s="104">
        <v>163371</v>
      </c>
      <c r="B1839" s="104" t="s">
        <v>947</v>
      </c>
      <c r="C1839" s="104" t="s">
        <v>1056</v>
      </c>
      <c r="D1839" s="104" t="s">
        <v>1058</v>
      </c>
      <c r="E1839" s="2">
        <v>433573</v>
      </c>
      <c r="F1839" s="2">
        <v>433573</v>
      </c>
    </row>
    <row r="1840" spans="1:6" x14ac:dyDescent="0.25">
      <c r="A1840" s="104">
        <v>163648</v>
      </c>
      <c r="B1840" s="104" t="s">
        <v>947</v>
      </c>
      <c r="C1840" s="104" t="s">
        <v>16652</v>
      </c>
      <c r="D1840" s="104" t="s">
        <v>16654</v>
      </c>
      <c r="E1840" s="2">
        <v>2319</v>
      </c>
      <c r="F1840" s="2">
        <v>2319</v>
      </c>
    </row>
    <row r="1841" spans="1:6" x14ac:dyDescent="0.25">
      <c r="A1841" s="104">
        <v>208399</v>
      </c>
      <c r="B1841" s="104" t="s">
        <v>947</v>
      </c>
      <c r="C1841" s="104" t="s">
        <v>19017</v>
      </c>
      <c r="D1841" s="104" t="s">
        <v>19018</v>
      </c>
      <c r="E1841" s="2">
        <v>64900</v>
      </c>
      <c r="F1841" s="2">
        <v>64900</v>
      </c>
    </row>
    <row r="1842" spans="1:6" x14ac:dyDescent="0.25">
      <c r="A1842" s="104">
        <v>220048</v>
      </c>
      <c r="B1842" s="104" t="s">
        <v>947</v>
      </c>
      <c r="C1842" s="104" t="s">
        <v>9144</v>
      </c>
      <c r="D1842" s="104" t="s">
        <v>9146</v>
      </c>
      <c r="E1842" s="2">
        <v>23015</v>
      </c>
      <c r="F1842" s="2">
        <v>23015</v>
      </c>
    </row>
    <row r="1843" spans="1:6" x14ac:dyDescent="0.25">
      <c r="A1843" s="104">
        <v>221006</v>
      </c>
      <c r="B1843" s="104" t="s">
        <v>947</v>
      </c>
      <c r="C1843" s="104" t="s">
        <v>7867</v>
      </c>
      <c r="D1843" s="104" t="s">
        <v>7869</v>
      </c>
      <c r="E1843" s="2">
        <v>47036</v>
      </c>
      <c r="F1843" s="2">
        <v>47036</v>
      </c>
    </row>
    <row r="1844" spans="1:6" x14ac:dyDescent="0.25">
      <c r="A1844" s="104">
        <v>429744</v>
      </c>
      <c r="B1844" s="104" t="s">
        <v>947</v>
      </c>
      <c r="C1844" s="104" t="s">
        <v>15410</v>
      </c>
      <c r="D1844" s="104" t="s">
        <v>22714</v>
      </c>
      <c r="E1844" s="2">
        <v>4263</v>
      </c>
      <c r="F1844" s="2">
        <v>4263</v>
      </c>
    </row>
    <row r="1845" spans="1:6" x14ac:dyDescent="0.25">
      <c r="A1845" s="104">
        <v>472163</v>
      </c>
      <c r="B1845" s="104" t="s">
        <v>947</v>
      </c>
      <c r="C1845" s="104" t="s">
        <v>18633</v>
      </c>
      <c r="D1845" s="104" t="s">
        <v>18634</v>
      </c>
      <c r="E1845" s="2">
        <v>1091</v>
      </c>
      <c r="F1845" s="2">
        <v>1091</v>
      </c>
    </row>
    <row r="1846" spans="1:6" x14ac:dyDescent="0.25">
      <c r="A1846" s="104">
        <v>578545</v>
      </c>
      <c r="B1846" s="104" t="s">
        <v>947</v>
      </c>
      <c r="C1846" s="104" t="s">
        <v>15071</v>
      </c>
      <c r="D1846" s="104" t="s">
        <v>15073</v>
      </c>
      <c r="E1846" s="2">
        <v>1555</v>
      </c>
      <c r="F1846" s="2">
        <v>1555</v>
      </c>
    </row>
    <row r="1847" spans="1:6" x14ac:dyDescent="0.25">
      <c r="A1847" s="104">
        <v>609576</v>
      </c>
      <c r="B1847" s="104" t="s">
        <v>947</v>
      </c>
      <c r="C1847" s="104" t="s">
        <v>9983</v>
      </c>
      <c r="D1847" s="104" t="s">
        <v>9985</v>
      </c>
      <c r="E1847" s="2">
        <v>12621</v>
      </c>
      <c r="F1847" s="2">
        <v>12621</v>
      </c>
    </row>
    <row r="1848" spans="1:6" x14ac:dyDescent="0.25">
      <c r="A1848" s="104">
        <v>683150</v>
      </c>
      <c r="B1848" s="104" t="s">
        <v>947</v>
      </c>
      <c r="C1848" s="104" t="s">
        <v>17161</v>
      </c>
      <c r="D1848" s="104" t="s">
        <v>17162</v>
      </c>
      <c r="E1848" s="2">
        <v>0</v>
      </c>
      <c r="F1848" s="2">
        <v>0</v>
      </c>
    </row>
    <row r="1849" spans="1:6" x14ac:dyDescent="0.25">
      <c r="A1849" s="104">
        <v>721842</v>
      </c>
      <c r="B1849" s="104" t="s">
        <v>947</v>
      </c>
      <c r="C1849" s="104" t="s">
        <v>15868</v>
      </c>
      <c r="D1849" s="104" t="s">
        <v>15870</v>
      </c>
      <c r="E1849" s="2">
        <v>14205</v>
      </c>
      <c r="F1849" s="2">
        <v>14205</v>
      </c>
    </row>
    <row r="1850" spans="1:6" x14ac:dyDescent="0.25">
      <c r="A1850" s="104">
        <v>725689</v>
      </c>
      <c r="B1850" s="104" t="s">
        <v>947</v>
      </c>
      <c r="C1850" s="104" t="s">
        <v>6636</v>
      </c>
      <c r="D1850" s="104" t="s">
        <v>6638</v>
      </c>
      <c r="E1850" s="2">
        <v>15890</v>
      </c>
      <c r="F1850" s="2">
        <v>15890</v>
      </c>
    </row>
    <row r="1851" spans="1:6" x14ac:dyDescent="0.25">
      <c r="A1851" s="104">
        <v>780414</v>
      </c>
      <c r="B1851" s="104" t="s">
        <v>947</v>
      </c>
      <c r="C1851" s="104" t="s">
        <v>6307</v>
      </c>
      <c r="D1851" s="104" t="s">
        <v>6309</v>
      </c>
      <c r="E1851" s="2">
        <v>58173</v>
      </c>
      <c r="F1851" s="2">
        <v>58173</v>
      </c>
    </row>
    <row r="1852" spans="1:6" x14ac:dyDescent="0.25">
      <c r="A1852" s="104">
        <v>785500</v>
      </c>
      <c r="B1852" s="104" t="s">
        <v>947</v>
      </c>
      <c r="C1852" s="104" t="s">
        <v>16687</v>
      </c>
      <c r="D1852" s="104" t="s">
        <v>16689</v>
      </c>
      <c r="E1852" s="2">
        <v>27101</v>
      </c>
      <c r="F1852" s="2">
        <v>27101</v>
      </c>
    </row>
    <row r="1853" spans="1:6" x14ac:dyDescent="0.25">
      <c r="A1853" s="104">
        <v>785928</v>
      </c>
      <c r="B1853" s="104" t="s">
        <v>947</v>
      </c>
      <c r="C1853" s="104" t="s">
        <v>16580</v>
      </c>
      <c r="D1853" s="104" t="s">
        <v>16582</v>
      </c>
      <c r="E1853" s="2">
        <v>2691</v>
      </c>
      <c r="F1853" s="2">
        <v>2691</v>
      </c>
    </row>
    <row r="1854" spans="1:6" x14ac:dyDescent="0.25">
      <c r="A1854" s="104">
        <v>22670</v>
      </c>
      <c r="B1854" s="104" t="s">
        <v>947</v>
      </c>
      <c r="C1854" s="104" t="s">
        <v>2204</v>
      </c>
      <c r="D1854" s="104" t="s">
        <v>2206</v>
      </c>
      <c r="E1854" s="2">
        <v>315467</v>
      </c>
      <c r="F1854" s="2">
        <v>315467</v>
      </c>
    </row>
    <row r="1855" spans="1:6" x14ac:dyDescent="0.25">
      <c r="A1855" s="104">
        <v>589851</v>
      </c>
      <c r="B1855" s="104" t="s">
        <v>947</v>
      </c>
      <c r="C1855" s="104" t="s">
        <v>1322</v>
      </c>
      <c r="D1855" s="104" t="s">
        <v>1324</v>
      </c>
      <c r="E1855" s="2">
        <v>508570</v>
      </c>
      <c r="F1855" s="2">
        <v>508570</v>
      </c>
    </row>
    <row r="1856" spans="1:6" x14ac:dyDescent="0.25">
      <c r="A1856" s="104">
        <v>718388</v>
      </c>
      <c r="B1856" s="104" t="s">
        <v>947</v>
      </c>
      <c r="C1856" s="104" t="s">
        <v>13349</v>
      </c>
      <c r="D1856" s="104" t="s">
        <v>13351</v>
      </c>
      <c r="E1856" s="2">
        <v>6287</v>
      </c>
      <c r="F1856" s="2">
        <v>6287</v>
      </c>
    </row>
    <row r="1857" spans="1:6" x14ac:dyDescent="0.25">
      <c r="A1857" s="104">
        <v>22676</v>
      </c>
      <c r="B1857" s="104" t="s">
        <v>947</v>
      </c>
      <c r="C1857" s="104" t="s">
        <v>5807</v>
      </c>
      <c r="D1857" s="104" t="s">
        <v>5809</v>
      </c>
      <c r="E1857" s="2">
        <v>110966</v>
      </c>
      <c r="F1857" s="2">
        <v>110966</v>
      </c>
    </row>
    <row r="1858" spans="1:6" x14ac:dyDescent="0.25">
      <c r="A1858" s="104">
        <v>22679</v>
      </c>
      <c r="B1858" s="104" t="s">
        <v>947</v>
      </c>
      <c r="C1858" s="104" t="s">
        <v>7585</v>
      </c>
      <c r="D1858" s="104" t="s">
        <v>7587</v>
      </c>
      <c r="E1858" s="2">
        <v>22093</v>
      </c>
      <c r="F1858" s="2">
        <v>22093</v>
      </c>
    </row>
    <row r="1859" spans="1:6" x14ac:dyDescent="0.25">
      <c r="A1859" s="104">
        <v>22680</v>
      </c>
      <c r="B1859" s="104" t="s">
        <v>947</v>
      </c>
      <c r="C1859" s="104" t="s">
        <v>2519</v>
      </c>
      <c r="D1859" s="104" t="s">
        <v>2521</v>
      </c>
      <c r="E1859" s="2">
        <v>249069</v>
      </c>
      <c r="F1859" s="2">
        <v>249069</v>
      </c>
    </row>
    <row r="1860" spans="1:6" x14ac:dyDescent="0.25">
      <c r="A1860" s="104">
        <v>22681</v>
      </c>
      <c r="B1860" s="104" t="s">
        <v>947</v>
      </c>
      <c r="C1860" s="104" t="s">
        <v>15092</v>
      </c>
      <c r="D1860" s="104" t="s">
        <v>15093</v>
      </c>
      <c r="E1860" s="2">
        <v>6310</v>
      </c>
      <c r="F1860" s="2">
        <v>6310</v>
      </c>
    </row>
    <row r="1861" spans="1:6" x14ac:dyDescent="0.25">
      <c r="A1861" s="104">
        <v>22683</v>
      </c>
      <c r="B1861" s="104" t="s">
        <v>947</v>
      </c>
      <c r="C1861" s="104" t="s">
        <v>2522</v>
      </c>
      <c r="D1861" s="104" t="s">
        <v>2524</v>
      </c>
      <c r="E1861" s="2">
        <v>248925</v>
      </c>
      <c r="F1861" s="2">
        <v>248925</v>
      </c>
    </row>
    <row r="1862" spans="1:6" x14ac:dyDescent="0.25">
      <c r="A1862" s="104">
        <v>457032</v>
      </c>
      <c r="B1862" s="104" t="s">
        <v>947</v>
      </c>
      <c r="C1862" s="104" t="s">
        <v>10016</v>
      </c>
      <c r="D1862" s="104" t="s">
        <v>10018</v>
      </c>
      <c r="E1862" s="2">
        <v>24875</v>
      </c>
      <c r="F1862" s="2">
        <v>24875</v>
      </c>
    </row>
    <row r="1863" spans="1:6" x14ac:dyDescent="0.25">
      <c r="A1863" s="104">
        <v>22684</v>
      </c>
      <c r="B1863" s="104" t="s">
        <v>947</v>
      </c>
      <c r="C1863" s="104" t="s">
        <v>2210</v>
      </c>
      <c r="D1863" s="104" t="s">
        <v>2212</v>
      </c>
      <c r="E1863" s="2">
        <v>396821</v>
      </c>
      <c r="F1863" s="2">
        <v>396821</v>
      </c>
    </row>
    <row r="1864" spans="1:6" x14ac:dyDescent="0.25">
      <c r="A1864" s="104">
        <v>22685</v>
      </c>
      <c r="B1864" s="104" t="s">
        <v>947</v>
      </c>
      <c r="C1864" s="104" t="s">
        <v>5783</v>
      </c>
      <c r="D1864" s="104" t="s">
        <v>5785</v>
      </c>
      <c r="E1864" s="2">
        <v>64715</v>
      </c>
      <c r="F1864" s="2">
        <v>64715</v>
      </c>
    </row>
    <row r="1865" spans="1:6" x14ac:dyDescent="0.25">
      <c r="A1865" s="104">
        <v>22686</v>
      </c>
      <c r="B1865" s="104" t="s">
        <v>947</v>
      </c>
      <c r="C1865" s="104" t="s">
        <v>4159</v>
      </c>
      <c r="D1865" s="104" t="s">
        <v>4161</v>
      </c>
      <c r="E1865" s="2">
        <v>129886</v>
      </c>
      <c r="F1865" s="2">
        <v>129886</v>
      </c>
    </row>
    <row r="1866" spans="1:6" x14ac:dyDescent="0.25">
      <c r="A1866" s="104">
        <v>22687</v>
      </c>
      <c r="B1866" s="104" t="s">
        <v>947</v>
      </c>
      <c r="C1866" s="104" t="s">
        <v>3934</v>
      </c>
      <c r="D1866" s="104" t="s">
        <v>3936</v>
      </c>
      <c r="E1866" s="2">
        <v>127674</v>
      </c>
      <c r="F1866" s="2">
        <v>127674</v>
      </c>
    </row>
    <row r="1867" spans="1:6" x14ac:dyDescent="0.25">
      <c r="A1867" s="104">
        <v>22695</v>
      </c>
      <c r="B1867" s="104" t="s">
        <v>947</v>
      </c>
      <c r="C1867" s="104" t="s">
        <v>11047</v>
      </c>
      <c r="D1867" s="104" t="s">
        <v>11049</v>
      </c>
      <c r="E1867" s="2">
        <v>14267</v>
      </c>
      <c r="F1867" s="2">
        <v>14267</v>
      </c>
    </row>
    <row r="1868" spans="1:6" x14ac:dyDescent="0.25">
      <c r="A1868" s="104">
        <v>22696</v>
      </c>
      <c r="B1868" s="104" t="s">
        <v>947</v>
      </c>
      <c r="C1868" s="104" t="s">
        <v>2366</v>
      </c>
      <c r="D1868" s="104" t="s">
        <v>2368</v>
      </c>
      <c r="E1868" s="2">
        <v>354768</v>
      </c>
      <c r="F1868" s="2">
        <v>354768</v>
      </c>
    </row>
    <row r="1869" spans="1:6" x14ac:dyDescent="0.25">
      <c r="A1869" s="104">
        <v>22697</v>
      </c>
      <c r="B1869" s="104" t="s">
        <v>947</v>
      </c>
      <c r="C1869" s="104" t="s">
        <v>13580</v>
      </c>
      <c r="D1869" s="104" t="s">
        <v>13582</v>
      </c>
      <c r="E1869" s="2">
        <v>7370</v>
      </c>
      <c r="F1869" s="2">
        <v>7370</v>
      </c>
    </row>
    <row r="1870" spans="1:6" x14ac:dyDescent="0.25">
      <c r="A1870" s="104">
        <v>22698</v>
      </c>
      <c r="B1870" s="104" t="s">
        <v>947</v>
      </c>
      <c r="C1870" s="104" t="s">
        <v>6603</v>
      </c>
      <c r="D1870" s="104" t="s">
        <v>6605</v>
      </c>
      <c r="E1870" s="2">
        <v>50766</v>
      </c>
      <c r="F1870" s="2">
        <v>50766</v>
      </c>
    </row>
    <row r="1871" spans="1:6" x14ac:dyDescent="0.25">
      <c r="A1871" s="104">
        <v>22699</v>
      </c>
      <c r="B1871" s="104" t="s">
        <v>947</v>
      </c>
      <c r="C1871" s="104" t="s">
        <v>12597</v>
      </c>
      <c r="D1871" s="104" t="s">
        <v>12599</v>
      </c>
      <c r="E1871" s="2">
        <v>10550</v>
      </c>
      <c r="F1871" s="2">
        <v>10550</v>
      </c>
    </row>
    <row r="1872" spans="1:6" x14ac:dyDescent="0.25">
      <c r="A1872" s="104">
        <v>22701</v>
      </c>
      <c r="B1872" s="104" t="s">
        <v>947</v>
      </c>
      <c r="C1872" s="104" t="s">
        <v>16458</v>
      </c>
      <c r="D1872" s="104" t="s">
        <v>16459</v>
      </c>
      <c r="E1872" s="2">
        <v>0</v>
      </c>
      <c r="F1872" s="2">
        <v>0</v>
      </c>
    </row>
    <row r="1873" spans="1:6" x14ac:dyDescent="0.25">
      <c r="A1873" s="104">
        <v>22702</v>
      </c>
      <c r="B1873" s="104" t="s">
        <v>947</v>
      </c>
      <c r="C1873" s="104" t="s">
        <v>8287</v>
      </c>
      <c r="D1873" s="104" t="s">
        <v>8289</v>
      </c>
      <c r="E1873" s="2">
        <v>31037</v>
      </c>
      <c r="F1873" s="2">
        <v>31037</v>
      </c>
    </row>
    <row r="1874" spans="1:6" x14ac:dyDescent="0.25">
      <c r="A1874" s="104">
        <v>22703</v>
      </c>
      <c r="B1874" s="104" t="s">
        <v>947</v>
      </c>
      <c r="C1874" s="104" t="s">
        <v>2408</v>
      </c>
      <c r="D1874" s="104" t="s">
        <v>2410</v>
      </c>
      <c r="E1874" s="2">
        <v>277324</v>
      </c>
      <c r="F1874" s="2">
        <v>277324</v>
      </c>
    </row>
    <row r="1875" spans="1:6" x14ac:dyDescent="0.25">
      <c r="A1875" s="104">
        <v>22704</v>
      </c>
      <c r="B1875" s="104" t="s">
        <v>947</v>
      </c>
      <c r="C1875" s="104" t="s">
        <v>4369</v>
      </c>
      <c r="D1875" s="104" t="s">
        <v>4371</v>
      </c>
      <c r="E1875" s="2">
        <v>114669</v>
      </c>
      <c r="F1875" s="2">
        <v>114669</v>
      </c>
    </row>
    <row r="1876" spans="1:6" x14ac:dyDescent="0.25">
      <c r="A1876" s="104">
        <v>172687</v>
      </c>
      <c r="B1876" s="104" t="s">
        <v>947</v>
      </c>
      <c r="C1876" s="104" t="s">
        <v>13163</v>
      </c>
      <c r="D1876" s="104" t="s">
        <v>13165</v>
      </c>
      <c r="E1876" s="2">
        <v>12377</v>
      </c>
      <c r="F1876" s="2">
        <v>12377</v>
      </c>
    </row>
    <row r="1877" spans="1:6" x14ac:dyDescent="0.25">
      <c r="A1877" s="104">
        <v>188271</v>
      </c>
      <c r="B1877" s="104" t="s">
        <v>947</v>
      </c>
      <c r="C1877" s="104" t="s">
        <v>11750</v>
      </c>
      <c r="D1877" s="104" t="s">
        <v>21760</v>
      </c>
      <c r="E1877" s="2">
        <v>21357</v>
      </c>
      <c r="F1877" s="2">
        <v>21357</v>
      </c>
    </row>
    <row r="1878" spans="1:6" x14ac:dyDescent="0.25">
      <c r="A1878" s="104">
        <v>547009</v>
      </c>
      <c r="B1878" s="104" t="s">
        <v>947</v>
      </c>
      <c r="C1878" s="104" t="s">
        <v>8713</v>
      </c>
      <c r="D1878" s="104" t="s">
        <v>8715</v>
      </c>
      <c r="E1878" s="2">
        <v>8858</v>
      </c>
      <c r="F1878" s="2">
        <v>8858</v>
      </c>
    </row>
    <row r="1879" spans="1:6" x14ac:dyDescent="0.25">
      <c r="A1879" s="104">
        <v>22714</v>
      </c>
      <c r="B1879" s="104" t="s">
        <v>947</v>
      </c>
      <c r="C1879" s="104" t="s">
        <v>1032</v>
      </c>
      <c r="D1879" s="104" t="s">
        <v>1034</v>
      </c>
      <c r="E1879" s="2">
        <v>911215</v>
      </c>
      <c r="F1879" s="2">
        <v>911215</v>
      </c>
    </row>
    <row r="1880" spans="1:6" x14ac:dyDescent="0.25">
      <c r="A1880" s="104">
        <v>22718</v>
      </c>
      <c r="B1880" s="104" t="s">
        <v>947</v>
      </c>
      <c r="C1880" s="104" t="s">
        <v>4561</v>
      </c>
      <c r="D1880" s="104" t="s">
        <v>4563</v>
      </c>
      <c r="E1880" s="2">
        <v>44115</v>
      </c>
      <c r="F1880" s="2">
        <v>44115</v>
      </c>
    </row>
    <row r="1881" spans="1:6" x14ac:dyDescent="0.25">
      <c r="A1881" s="104">
        <v>22719</v>
      </c>
      <c r="B1881" s="104" t="s">
        <v>947</v>
      </c>
      <c r="C1881" s="104" t="s">
        <v>16088</v>
      </c>
      <c r="D1881" s="104" t="s">
        <v>16089</v>
      </c>
      <c r="E1881" s="2">
        <v>0</v>
      </c>
      <c r="F1881" s="2">
        <v>0</v>
      </c>
    </row>
    <row r="1882" spans="1:6" x14ac:dyDescent="0.25">
      <c r="A1882" s="104">
        <v>22722</v>
      </c>
      <c r="B1882" s="104" t="s">
        <v>947</v>
      </c>
      <c r="C1882" s="104" t="s">
        <v>9606</v>
      </c>
      <c r="D1882" s="104" t="s">
        <v>9608</v>
      </c>
      <c r="E1882" s="2">
        <v>50161</v>
      </c>
      <c r="F1882" s="2">
        <v>50161</v>
      </c>
    </row>
    <row r="1883" spans="1:6" x14ac:dyDescent="0.25">
      <c r="A1883" s="104">
        <v>554877</v>
      </c>
      <c r="B1883" s="104" t="s">
        <v>947</v>
      </c>
      <c r="C1883" s="104" t="s">
        <v>5192</v>
      </c>
      <c r="D1883" s="104" t="s">
        <v>5194</v>
      </c>
      <c r="E1883" s="2">
        <v>6033</v>
      </c>
      <c r="F1883" s="2">
        <v>6033</v>
      </c>
    </row>
    <row r="1884" spans="1:6" x14ac:dyDescent="0.25">
      <c r="A1884" s="104">
        <v>22725</v>
      </c>
      <c r="B1884" s="104" t="s">
        <v>947</v>
      </c>
      <c r="C1884" s="104" t="s">
        <v>7720</v>
      </c>
      <c r="D1884" s="104" t="s">
        <v>7722</v>
      </c>
      <c r="E1884" s="2">
        <v>46349</v>
      </c>
      <c r="F1884" s="2">
        <v>46349</v>
      </c>
    </row>
    <row r="1885" spans="1:6" x14ac:dyDescent="0.25">
      <c r="A1885" s="104">
        <v>22727</v>
      </c>
      <c r="B1885" s="104" t="s">
        <v>947</v>
      </c>
      <c r="C1885" s="104" t="s">
        <v>4399</v>
      </c>
      <c r="D1885" s="104" t="s">
        <v>4401</v>
      </c>
      <c r="E1885" s="2">
        <v>111805</v>
      </c>
      <c r="F1885" s="2">
        <v>111805</v>
      </c>
    </row>
    <row r="1886" spans="1:6" x14ac:dyDescent="0.25">
      <c r="A1886" s="104">
        <v>22728</v>
      </c>
      <c r="B1886" s="104" t="s">
        <v>947</v>
      </c>
      <c r="C1886" s="104" t="s">
        <v>15089</v>
      </c>
      <c r="D1886" s="104" t="s">
        <v>15091</v>
      </c>
      <c r="E1886" s="2">
        <v>6796</v>
      </c>
      <c r="F1886" s="2">
        <v>6796</v>
      </c>
    </row>
    <row r="1887" spans="1:6" x14ac:dyDescent="0.25">
      <c r="A1887" s="104">
        <v>22730</v>
      </c>
      <c r="B1887" s="104" t="s">
        <v>947</v>
      </c>
      <c r="C1887" s="104" t="s">
        <v>13709</v>
      </c>
      <c r="D1887" s="104" t="s">
        <v>21795</v>
      </c>
      <c r="E1887" s="2">
        <v>9457</v>
      </c>
      <c r="F1887" s="2">
        <v>9457</v>
      </c>
    </row>
    <row r="1888" spans="1:6" x14ac:dyDescent="0.25">
      <c r="A1888" s="104">
        <v>22732</v>
      </c>
      <c r="B1888" s="104" t="s">
        <v>947</v>
      </c>
      <c r="C1888" s="104" t="s">
        <v>13586</v>
      </c>
      <c r="D1888" s="104" t="s">
        <v>13588</v>
      </c>
      <c r="E1888" s="2">
        <v>6440</v>
      </c>
      <c r="F1888" s="2">
        <v>6440</v>
      </c>
    </row>
    <row r="1889" spans="1:6" x14ac:dyDescent="0.25">
      <c r="A1889" s="104">
        <v>22733</v>
      </c>
      <c r="B1889" s="104" t="s">
        <v>947</v>
      </c>
      <c r="C1889" s="104" t="s">
        <v>15341</v>
      </c>
      <c r="D1889" s="104" t="s">
        <v>15343</v>
      </c>
      <c r="E1889" s="2">
        <v>6116</v>
      </c>
      <c r="F1889" s="2">
        <v>6116</v>
      </c>
    </row>
    <row r="1890" spans="1:6" x14ac:dyDescent="0.25">
      <c r="A1890" s="104">
        <v>22736</v>
      </c>
      <c r="B1890" s="104" t="s">
        <v>947</v>
      </c>
      <c r="C1890" s="104" t="s">
        <v>12303</v>
      </c>
      <c r="D1890" s="104" t="s">
        <v>12305</v>
      </c>
      <c r="E1890" s="2">
        <v>20096</v>
      </c>
      <c r="F1890" s="2">
        <v>20096</v>
      </c>
    </row>
    <row r="1891" spans="1:6" x14ac:dyDescent="0.25">
      <c r="A1891" s="104">
        <v>460531</v>
      </c>
      <c r="B1891" s="104" t="s">
        <v>947</v>
      </c>
      <c r="C1891" s="104" t="s">
        <v>4138</v>
      </c>
      <c r="D1891" s="104" t="s">
        <v>4140</v>
      </c>
      <c r="E1891" s="2">
        <v>122304</v>
      </c>
      <c r="F1891" s="2">
        <v>122304</v>
      </c>
    </row>
    <row r="1892" spans="1:6" x14ac:dyDescent="0.25">
      <c r="A1892" s="104">
        <v>22738</v>
      </c>
      <c r="B1892" s="104" t="s">
        <v>947</v>
      </c>
      <c r="C1892" s="104" t="s">
        <v>5561</v>
      </c>
      <c r="D1892" s="104" t="s">
        <v>5563</v>
      </c>
      <c r="E1892" s="2">
        <v>84518</v>
      </c>
      <c r="F1892" s="2">
        <v>84518</v>
      </c>
    </row>
    <row r="1893" spans="1:6" x14ac:dyDescent="0.25">
      <c r="A1893" s="104">
        <v>22739</v>
      </c>
      <c r="B1893" s="104" t="s">
        <v>947</v>
      </c>
      <c r="C1893" s="104" t="s">
        <v>21783</v>
      </c>
      <c r="D1893" s="104" t="s">
        <v>21784</v>
      </c>
      <c r="E1893" s="2">
        <v>36427</v>
      </c>
      <c r="F1893" s="2">
        <v>36427</v>
      </c>
    </row>
    <row r="1894" spans="1:6" x14ac:dyDescent="0.25">
      <c r="A1894" s="104">
        <v>22741</v>
      </c>
      <c r="B1894" s="104" t="s">
        <v>947</v>
      </c>
      <c r="C1894" s="104" t="s">
        <v>4291</v>
      </c>
      <c r="D1894" s="104" t="s">
        <v>4293</v>
      </c>
      <c r="E1894" s="2">
        <v>106307</v>
      </c>
      <c r="F1894" s="2">
        <v>106307</v>
      </c>
    </row>
    <row r="1895" spans="1:6" x14ac:dyDescent="0.25">
      <c r="A1895" s="104">
        <v>493011</v>
      </c>
      <c r="B1895" s="104" t="s">
        <v>947</v>
      </c>
      <c r="C1895" s="104" t="s">
        <v>15002</v>
      </c>
      <c r="D1895" s="104" t="s">
        <v>15004</v>
      </c>
      <c r="E1895" s="2">
        <v>1498</v>
      </c>
      <c r="F1895" s="2">
        <v>1498</v>
      </c>
    </row>
    <row r="1896" spans="1:6" x14ac:dyDescent="0.25">
      <c r="A1896" s="104">
        <v>22742</v>
      </c>
      <c r="B1896" s="104" t="s">
        <v>947</v>
      </c>
      <c r="C1896" s="104" t="s">
        <v>11672</v>
      </c>
      <c r="D1896" s="104" t="s">
        <v>11674</v>
      </c>
      <c r="E1896" s="2">
        <v>12852</v>
      </c>
      <c r="F1896" s="2">
        <v>12852</v>
      </c>
    </row>
    <row r="1897" spans="1:6" x14ac:dyDescent="0.25">
      <c r="A1897" s="104">
        <v>22744</v>
      </c>
      <c r="B1897" s="104" t="s">
        <v>947</v>
      </c>
      <c r="C1897" s="104" t="s">
        <v>3898</v>
      </c>
      <c r="D1897" s="104" t="s">
        <v>3900</v>
      </c>
      <c r="E1897" s="2">
        <v>215216</v>
      </c>
      <c r="F1897" s="2">
        <v>215216</v>
      </c>
    </row>
    <row r="1898" spans="1:6" x14ac:dyDescent="0.25">
      <c r="A1898" s="104">
        <v>22745</v>
      </c>
      <c r="B1898" s="104" t="s">
        <v>947</v>
      </c>
      <c r="C1898" s="104" t="s">
        <v>14472</v>
      </c>
      <c r="D1898" s="104" t="s">
        <v>14474</v>
      </c>
      <c r="E1898" s="2">
        <v>10544</v>
      </c>
      <c r="F1898" s="2">
        <v>10544</v>
      </c>
    </row>
    <row r="1899" spans="1:6" x14ac:dyDescent="0.25">
      <c r="A1899" s="104">
        <v>22746</v>
      </c>
      <c r="B1899" s="104" t="s">
        <v>947</v>
      </c>
      <c r="C1899" s="104" t="s">
        <v>8455</v>
      </c>
      <c r="D1899" s="104" t="s">
        <v>8457</v>
      </c>
      <c r="E1899" s="2">
        <v>42211</v>
      </c>
      <c r="F1899" s="2">
        <v>42211</v>
      </c>
    </row>
    <row r="1900" spans="1:6" x14ac:dyDescent="0.25">
      <c r="A1900" s="104">
        <v>22747</v>
      </c>
      <c r="B1900" s="104" t="s">
        <v>947</v>
      </c>
      <c r="C1900" s="104" t="s">
        <v>6651</v>
      </c>
      <c r="D1900" s="104" t="s">
        <v>6653</v>
      </c>
      <c r="E1900" s="2">
        <v>56389</v>
      </c>
      <c r="F1900" s="2">
        <v>56389</v>
      </c>
    </row>
    <row r="1901" spans="1:6" x14ac:dyDescent="0.25">
      <c r="A1901" s="104">
        <v>22750</v>
      </c>
      <c r="B1901" s="104" t="s">
        <v>947</v>
      </c>
      <c r="C1901" s="104" t="s">
        <v>6568</v>
      </c>
      <c r="D1901" s="104" t="s">
        <v>6570</v>
      </c>
      <c r="E1901" s="2">
        <v>29411</v>
      </c>
      <c r="F1901" s="2">
        <v>29411</v>
      </c>
    </row>
    <row r="1902" spans="1:6" x14ac:dyDescent="0.25">
      <c r="A1902" s="104">
        <v>22751</v>
      </c>
      <c r="B1902" s="104" t="s">
        <v>947</v>
      </c>
      <c r="C1902" s="104" t="s">
        <v>12689</v>
      </c>
      <c r="D1902" s="104" t="s">
        <v>12691</v>
      </c>
      <c r="E1902" s="2">
        <v>9764</v>
      </c>
      <c r="F1902" s="2">
        <v>9764</v>
      </c>
    </row>
    <row r="1903" spans="1:6" x14ac:dyDescent="0.25">
      <c r="A1903" s="104">
        <v>22752</v>
      </c>
      <c r="B1903" s="104" t="s">
        <v>947</v>
      </c>
      <c r="C1903" s="104" t="s">
        <v>5552</v>
      </c>
      <c r="D1903" s="104" t="s">
        <v>5554</v>
      </c>
      <c r="E1903" s="2">
        <v>62611</v>
      </c>
      <c r="F1903" s="2">
        <v>62611</v>
      </c>
    </row>
    <row r="1904" spans="1:6" x14ac:dyDescent="0.25">
      <c r="A1904" s="104">
        <v>22753</v>
      </c>
      <c r="B1904" s="104" t="s">
        <v>947</v>
      </c>
      <c r="C1904" s="104" t="s">
        <v>14318</v>
      </c>
      <c r="D1904" s="104" t="s">
        <v>14320</v>
      </c>
      <c r="E1904" s="2">
        <v>40517</v>
      </c>
      <c r="F1904" s="2">
        <v>40517</v>
      </c>
    </row>
    <row r="1905" spans="1:6" x14ac:dyDescent="0.25">
      <c r="A1905" s="104">
        <v>22756</v>
      </c>
      <c r="B1905" s="104" t="s">
        <v>947</v>
      </c>
      <c r="C1905" s="104" t="s">
        <v>4662</v>
      </c>
      <c r="D1905" s="104" t="s">
        <v>4664</v>
      </c>
      <c r="E1905" s="2">
        <v>124586</v>
      </c>
      <c r="F1905" s="2">
        <v>124586</v>
      </c>
    </row>
    <row r="1906" spans="1:6" x14ac:dyDescent="0.25">
      <c r="A1906" s="104">
        <v>22757</v>
      </c>
      <c r="B1906" s="104" t="s">
        <v>947</v>
      </c>
      <c r="C1906" s="104" t="s">
        <v>13343</v>
      </c>
      <c r="D1906" s="104" t="s">
        <v>13345</v>
      </c>
      <c r="E1906" s="2">
        <v>9817</v>
      </c>
      <c r="F1906" s="2">
        <v>9817</v>
      </c>
    </row>
    <row r="1907" spans="1:6" x14ac:dyDescent="0.25">
      <c r="A1907" s="104">
        <v>22759</v>
      </c>
      <c r="B1907" s="104" t="s">
        <v>947</v>
      </c>
      <c r="C1907" s="104" t="s">
        <v>2201</v>
      </c>
      <c r="D1907" s="104" t="s">
        <v>21802</v>
      </c>
      <c r="E1907" s="2">
        <v>301062</v>
      </c>
      <c r="F1907" s="2">
        <v>301062</v>
      </c>
    </row>
    <row r="1908" spans="1:6" x14ac:dyDescent="0.25">
      <c r="A1908" s="104">
        <v>22760</v>
      </c>
      <c r="B1908" s="104" t="s">
        <v>947</v>
      </c>
      <c r="C1908" s="104" t="s">
        <v>3615</v>
      </c>
      <c r="D1908" s="104" t="s">
        <v>3617</v>
      </c>
      <c r="E1908" s="2">
        <v>28753</v>
      </c>
      <c r="F1908" s="2">
        <v>28753</v>
      </c>
    </row>
    <row r="1909" spans="1:6" x14ac:dyDescent="0.25">
      <c r="A1909" s="104">
        <v>22761</v>
      </c>
      <c r="B1909" s="104" t="s">
        <v>947</v>
      </c>
      <c r="C1909" s="104" t="s">
        <v>11325</v>
      </c>
      <c r="D1909" s="104" t="s">
        <v>11327</v>
      </c>
      <c r="E1909" s="2">
        <v>18958</v>
      </c>
      <c r="F1909" s="2">
        <v>18958</v>
      </c>
    </row>
    <row r="1910" spans="1:6" x14ac:dyDescent="0.25">
      <c r="A1910" s="104">
        <v>22763</v>
      </c>
      <c r="B1910" s="104" t="s">
        <v>947</v>
      </c>
      <c r="C1910" s="104" t="s">
        <v>16020</v>
      </c>
      <c r="D1910" s="104" t="s">
        <v>16022</v>
      </c>
      <c r="E1910" s="2">
        <v>2265</v>
      </c>
      <c r="F1910" s="2">
        <v>2265</v>
      </c>
    </row>
    <row r="1911" spans="1:6" x14ac:dyDescent="0.25">
      <c r="A1911" s="104">
        <v>475500</v>
      </c>
      <c r="B1911" s="104" t="s">
        <v>947</v>
      </c>
      <c r="C1911" s="104" t="s">
        <v>14198</v>
      </c>
      <c r="D1911" s="104" t="s">
        <v>14200</v>
      </c>
      <c r="E1911" s="2">
        <v>7310</v>
      </c>
      <c r="F1911" s="2">
        <v>7310</v>
      </c>
    </row>
    <row r="1912" spans="1:6" x14ac:dyDescent="0.25">
      <c r="A1912" s="104">
        <v>533854</v>
      </c>
      <c r="B1912" s="104" t="s">
        <v>947</v>
      </c>
      <c r="C1912" s="104" t="s">
        <v>16767</v>
      </c>
      <c r="D1912" s="104" t="s">
        <v>22594</v>
      </c>
      <c r="E1912" s="2">
        <v>692</v>
      </c>
      <c r="F1912" s="2">
        <v>692</v>
      </c>
    </row>
    <row r="1913" spans="1:6" x14ac:dyDescent="0.25">
      <c r="A1913" s="104">
        <v>581308</v>
      </c>
      <c r="B1913" s="104" t="s">
        <v>947</v>
      </c>
      <c r="C1913" s="104" t="s">
        <v>4673</v>
      </c>
      <c r="D1913" s="104" t="s">
        <v>4675</v>
      </c>
      <c r="E1913" s="2">
        <v>136696</v>
      </c>
      <c r="F1913" s="2">
        <v>136696</v>
      </c>
    </row>
    <row r="1914" spans="1:6" x14ac:dyDescent="0.25">
      <c r="A1914" s="104">
        <v>596989</v>
      </c>
      <c r="B1914" s="104" t="s">
        <v>947</v>
      </c>
      <c r="C1914" s="104" t="s">
        <v>13238</v>
      </c>
      <c r="D1914" s="104" t="s">
        <v>13240</v>
      </c>
      <c r="E1914" s="2">
        <v>19540</v>
      </c>
      <c r="F1914" s="2">
        <v>19540</v>
      </c>
    </row>
    <row r="1915" spans="1:6" x14ac:dyDescent="0.25">
      <c r="A1915" s="104">
        <v>829424</v>
      </c>
      <c r="B1915" s="104" t="s">
        <v>947</v>
      </c>
      <c r="C1915" s="104" t="s">
        <v>21788</v>
      </c>
      <c r="D1915" s="104" t="s">
        <v>22593</v>
      </c>
      <c r="E1915" s="2">
        <v>20161</v>
      </c>
      <c r="F1915" s="2">
        <v>20161</v>
      </c>
    </row>
    <row r="1916" spans="1:6" x14ac:dyDescent="0.25">
      <c r="A1916" s="104">
        <v>22765</v>
      </c>
      <c r="B1916" s="104" t="s">
        <v>947</v>
      </c>
      <c r="C1916" s="104" t="s">
        <v>6595</v>
      </c>
      <c r="D1916" s="104" t="s">
        <v>3240</v>
      </c>
      <c r="E1916" s="2">
        <v>21709</v>
      </c>
      <c r="F1916" s="2">
        <v>21709</v>
      </c>
    </row>
    <row r="1917" spans="1:6" x14ac:dyDescent="0.25">
      <c r="A1917" s="104">
        <v>22767</v>
      </c>
      <c r="B1917" s="104" t="s">
        <v>947</v>
      </c>
      <c r="C1917" s="104" t="s">
        <v>17040</v>
      </c>
      <c r="D1917" s="104" t="s">
        <v>17041</v>
      </c>
      <c r="E1917" s="2">
        <v>1297</v>
      </c>
      <c r="F1917" s="2">
        <v>1297</v>
      </c>
    </row>
    <row r="1918" spans="1:6" x14ac:dyDescent="0.25">
      <c r="A1918" s="104">
        <v>22768</v>
      </c>
      <c r="B1918" s="104" t="s">
        <v>947</v>
      </c>
      <c r="C1918" s="104" t="s">
        <v>5180</v>
      </c>
      <c r="D1918" s="104" t="s">
        <v>5182</v>
      </c>
      <c r="E1918" s="2">
        <v>58376</v>
      </c>
      <c r="F1918" s="2">
        <v>58376</v>
      </c>
    </row>
    <row r="1919" spans="1:6" x14ac:dyDescent="0.25">
      <c r="A1919" s="104">
        <v>22769</v>
      </c>
      <c r="B1919" s="104" t="s">
        <v>947</v>
      </c>
      <c r="C1919" s="104" t="s">
        <v>2459</v>
      </c>
      <c r="D1919" s="104" t="s">
        <v>19107</v>
      </c>
      <c r="E1919" s="2">
        <v>226850</v>
      </c>
      <c r="F1919" s="2">
        <v>226850</v>
      </c>
    </row>
    <row r="1920" spans="1:6" x14ac:dyDescent="0.25">
      <c r="A1920" s="104">
        <v>22770</v>
      </c>
      <c r="B1920" s="104" t="s">
        <v>947</v>
      </c>
      <c r="C1920" s="104" t="s">
        <v>6702</v>
      </c>
      <c r="D1920" s="104" t="s">
        <v>6704</v>
      </c>
      <c r="E1920" s="2">
        <v>63357</v>
      </c>
      <c r="F1920" s="2">
        <v>63357</v>
      </c>
    </row>
    <row r="1921" spans="1:6" x14ac:dyDescent="0.25">
      <c r="A1921" s="104">
        <v>22771</v>
      </c>
      <c r="B1921" s="104" t="s">
        <v>947</v>
      </c>
      <c r="C1921" s="104" t="s">
        <v>6983</v>
      </c>
      <c r="D1921" s="104" t="s">
        <v>6985</v>
      </c>
      <c r="E1921" s="2">
        <v>26733</v>
      </c>
      <c r="F1921" s="2">
        <v>26733</v>
      </c>
    </row>
    <row r="1922" spans="1:6" x14ac:dyDescent="0.25">
      <c r="A1922" s="104">
        <v>22772</v>
      </c>
      <c r="B1922" s="104" t="s">
        <v>947</v>
      </c>
      <c r="C1922" s="104" t="s">
        <v>2309</v>
      </c>
      <c r="D1922" s="104" t="s">
        <v>2311</v>
      </c>
      <c r="E1922" s="2">
        <v>233596</v>
      </c>
      <c r="F1922" s="2">
        <v>233596</v>
      </c>
    </row>
    <row r="1923" spans="1:6" x14ac:dyDescent="0.25">
      <c r="A1923" s="104">
        <v>22773</v>
      </c>
      <c r="B1923" s="104" t="s">
        <v>947</v>
      </c>
      <c r="C1923" s="104" t="s">
        <v>11696</v>
      </c>
      <c r="D1923" s="104" t="s">
        <v>11698</v>
      </c>
      <c r="E1923" s="2">
        <v>10150</v>
      </c>
      <c r="F1923" s="2">
        <v>10150</v>
      </c>
    </row>
    <row r="1924" spans="1:6" x14ac:dyDescent="0.25">
      <c r="A1924" s="104">
        <v>22775</v>
      </c>
      <c r="B1924" s="104" t="s">
        <v>947</v>
      </c>
      <c r="C1924" s="104" t="s">
        <v>3567</v>
      </c>
      <c r="D1924" s="104" t="s">
        <v>3569</v>
      </c>
      <c r="E1924" s="2">
        <v>154581</v>
      </c>
      <c r="F1924" s="2">
        <v>154581</v>
      </c>
    </row>
    <row r="1925" spans="1:6" x14ac:dyDescent="0.25">
      <c r="A1925" s="104">
        <v>22777</v>
      </c>
      <c r="B1925" s="104" t="s">
        <v>947</v>
      </c>
      <c r="C1925" s="104" t="s">
        <v>17375</v>
      </c>
      <c r="D1925" s="104" t="s">
        <v>17377</v>
      </c>
      <c r="E1925" s="2">
        <v>22584</v>
      </c>
      <c r="F1925" s="2">
        <v>22584</v>
      </c>
    </row>
    <row r="1926" spans="1:6" x14ac:dyDescent="0.25">
      <c r="A1926" s="104">
        <v>22778</v>
      </c>
      <c r="B1926" s="104" t="s">
        <v>947</v>
      </c>
      <c r="C1926" s="104" t="s">
        <v>1895</v>
      </c>
      <c r="D1926" s="104" t="s">
        <v>1897</v>
      </c>
      <c r="E1926" s="2">
        <v>364529</v>
      </c>
      <c r="F1926" s="2">
        <v>364529</v>
      </c>
    </row>
    <row r="1927" spans="1:6" x14ac:dyDescent="0.25">
      <c r="A1927" s="104">
        <v>22779</v>
      </c>
      <c r="B1927" s="104" t="s">
        <v>947</v>
      </c>
      <c r="C1927" s="104" t="s">
        <v>4534</v>
      </c>
      <c r="D1927" s="104" t="s">
        <v>4536</v>
      </c>
      <c r="E1927" s="2">
        <v>84807</v>
      </c>
      <c r="F1927" s="2">
        <v>84807</v>
      </c>
    </row>
    <row r="1928" spans="1:6" x14ac:dyDescent="0.25">
      <c r="A1928" s="104">
        <v>22784</v>
      </c>
      <c r="B1928" s="104" t="s">
        <v>947</v>
      </c>
      <c r="C1928" s="104" t="s">
        <v>8146</v>
      </c>
      <c r="D1928" s="104" t="s">
        <v>8148</v>
      </c>
      <c r="E1928" s="2">
        <v>34717</v>
      </c>
      <c r="F1928" s="2">
        <v>34717</v>
      </c>
    </row>
    <row r="1929" spans="1:6" x14ac:dyDescent="0.25">
      <c r="A1929" s="104">
        <v>479738</v>
      </c>
      <c r="B1929" s="104" t="s">
        <v>947</v>
      </c>
      <c r="C1929" s="104" t="s">
        <v>13775</v>
      </c>
      <c r="D1929" s="104" t="s">
        <v>13777</v>
      </c>
      <c r="E1929" s="2">
        <v>5941</v>
      </c>
      <c r="F1929" s="2">
        <v>5941</v>
      </c>
    </row>
    <row r="1930" spans="1:6" x14ac:dyDescent="0.25">
      <c r="A1930" s="104">
        <v>860592</v>
      </c>
      <c r="B1930" s="104" t="s">
        <v>947</v>
      </c>
      <c r="C1930" s="104" t="s">
        <v>21798</v>
      </c>
      <c r="D1930" s="104" t="s">
        <v>21799</v>
      </c>
      <c r="E1930" s="2">
        <v>1874</v>
      </c>
      <c r="F1930" s="2">
        <v>1874</v>
      </c>
    </row>
    <row r="1931" spans="1:6" x14ac:dyDescent="0.25">
      <c r="A1931" s="104">
        <v>869700</v>
      </c>
      <c r="B1931" s="104" t="s">
        <v>947</v>
      </c>
      <c r="C1931" s="104" t="s">
        <v>21769</v>
      </c>
      <c r="D1931" s="104" t="s">
        <v>21770</v>
      </c>
      <c r="E1931" s="2">
        <v>25817</v>
      </c>
      <c r="F1931" s="2">
        <v>25817</v>
      </c>
    </row>
    <row r="1932" spans="1:6" x14ac:dyDescent="0.25">
      <c r="A1932" s="104">
        <v>22788</v>
      </c>
      <c r="B1932" s="104" t="s">
        <v>947</v>
      </c>
      <c r="C1932" s="104" t="s">
        <v>2363</v>
      </c>
      <c r="D1932" s="104" t="s">
        <v>2365</v>
      </c>
      <c r="E1932" s="2">
        <v>284578</v>
      </c>
      <c r="F1932" s="2">
        <v>284578</v>
      </c>
    </row>
    <row r="1933" spans="1:6" x14ac:dyDescent="0.25">
      <c r="A1933" s="104">
        <v>22789</v>
      </c>
      <c r="B1933" s="104" t="s">
        <v>947</v>
      </c>
      <c r="C1933" s="104" t="s">
        <v>9135</v>
      </c>
      <c r="D1933" s="104" t="s">
        <v>9137</v>
      </c>
      <c r="E1933" s="2">
        <v>23459</v>
      </c>
      <c r="F1933" s="2">
        <v>23459</v>
      </c>
    </row>
    <row r="1934" spans="1:6" x14ac:dyDescent="0.25">
      <c r="A1934" s="104">
        <v>22793</v>
      </c>
      <c r="B1934" s="104" t="s">
        <v>947</v>
      </c>
      <c r="C1934" s="104" t="s">
        <v>1002</v>
      </c>
      <c r="D1934" s="104" t="s">
        <v>1004</v>
      </c>
      <c r="E1934" s="2">
        <v>802893</v>
      </c>
      <c r="F1934" s="2">
        <v>802893</v>
      </c>
    </row>
    <row r="1935" spans="1:6" x14ac:dyDescent="0.25">
      <c r="A1935" s="104">
        <v>22794</v>
      </c>
      <c r="B1935" s="104" t="s">
        <v>947</v>
      </c>
      <c r="C1935" s="104" t="s">
        <v>10336</v>
      </c>
      <c r="D1935" s="104" t="s">
        <v>10338</v>
      </c>
      <c r="E1935" s="2">
        <v>13729</v>
      </c>
      <c r="F1935" s="2">
        <v>13729</v>
      </c>
    </row>
    <row r="1936" spans="1:6" x14ac:dyDescent="0.25">
      <c r="A1936" s="104">
        <v>22795</v>
      </c>
      <c r="B1936" s="104" t="s">
        <v>947</v>
      </c>
      <c r="C1936" s="104" t="s">
        <v>5798</v>
      </c>
      <c r="D1936" s="104" t="s">
        <v>5800</v>
      </c>
      <c r="E1936" s="2">
        <v>78343</v>
      </c>
      <c r="F1936" s="2">
        <v>78343</v>
      </c>
    </row>
    <row r="1937" spans="1:6" x14ac:dyDescent="0.25">
      <c r="A1937" s="104">
        <v>22797</v>
      </c>
      <c r="B1937" s="104" t="s">
        <v>947</v>
      </c>
      <c r="C1937" s="104" t="s">
        <v>2048</v>
      </c>
      <c r="D1937" s="104" t="s">
        <v>2050</v>
      </c>
      <c r="E1937" s="2">
        <v>310656</v>
      </c>
      <c r="F1937" s="2">
        <v>310656</v>
      </c>
    </row>
    <row r="1938" spans="1:6" x14ac:dyDescent="0.25">
      <c r="A1938" s="104">
        <v>22798</v>
      </c>
      <c r="B1938" s="104" t="s">
        <v>947</v>
      </c>
      <c r="C1938" s="104" t="s">
        <v>3922</v>
      </c>
      <c r="D1938" s="104" t="s">
        <v>3924</v>
      </c>
      <c r="E1938" s="2">
        <v>66529</v>
      </c>
      <c r="F1938" s="2">
        <v>66529</v>
      </c>
    </row>
    <row r="1939" spans="1:6" x14ac:dyDescent="0.25">
      <c r="A1939" s="104">
        <v>22799</v>
      </c>
      <c r="B1939" s="104" t="s">
        <v>947</v>
      </c>
      <c r="C1939" s="104" t="s">
        <v>8638</v>
      </c>
      <c r="D1939" s="104" t="s">
        <v>8640</v>
      </c>
      <c r="E1939" s="2">
        <v>79072</v>
      </c>
      <c r="F1939" s="2">
        <v>79072</v>
      </c>
    </row>
    <row r="1940" spans="1:6" x14ac:dyDescent="0.25">
      <c r="A1940" s="104">
        <v>22800</v>
      </c>
      <c r="B1940" s="104" t="s">
        <v>947</v>
      </c>
      <c r="C1940" s="104" t="s">
        <v>16047</v>
      </c>
      <c r="D1940" s="104" t="s">
        <v>16049</v>
      </c>
      <c r="E1940" s="2">
        <v>932</v>
      </c>
      <c r="F1940" s="2">
        <v>932</v>
      </c>
    </row>
    <row r="1941" spans="1:6" x14ac:dyDescent="0.25">
      <c r="A1941" s="104">
        <v>22804</v>
      </c>
      <c r="B1941" s="104" t="s">
        <v>947</v>
      </c>
      <c r="C1941" s="104" t="s">
        <v>10537</v>
      </c>
      <c r="D1941" s="104" t="s">
        <v>10539</v>
      </c>
      <c r="E1941" s="2">
        <v>24128</v>
      </c>
      <c r="F1941" s="2">
        <v>24128</v>
      </c>
    </row>
    <row r="1942" spans="1:6" x14ac:dyDescent="0.25">
      <c r="A1942" s="104">
        <v>22806</v>
      </c>
      <c r="B1942" s="104" t="s">
        <v>947</v>
      </c>
      <c r="C1942" s="104" t="s">
        <v>5204</v>
      </c>
      <c r="D1942" s="104" t="s">
        <v>5206</v>
      </c>
      <c r="E1942" s="2">
        <v>178113</v>
      </c>
      <c r="F1942" s="2">
        <v>178113</v>
      </c>
    </row>
    <row r="1943" spans="1:6" x14ac:dyDescent="0.25">
      <c r="A1943" s="104">
        <v>202248</v>
      </c>
      <c r="B1943" s="104" t="s">
        <v>947</v>
      </c>
      <c r="C1943" s="104" t="s">
        <v>3937</v>
      </c>
      <c r="D1943" s="104" t="s">
        <v>3939</v>
      </c>
      <c r="E1943" s="2">
        <v>98229</v>
      </c>
      <c r="F1943" s="2">
        <v>98229</v>
      </c>
    </row>
    <row r="1944" spans="1:6" x14ac:dyDescent="0.25">
      <c r="A1944" s="104">
        <v>538281</v>
      </c>
      <c r="B1944" s="104" t="s">
        <v>947</v>
      </c>
      <c r="C1944" s="104" t="s">
        <v>3576</v>
      </c>
      <c r="D1944" s="104" t="s">
        <v>22335</v>
      </c>
      <c r="E1944" s="2">
        <v>230474</v>
      </c>
      <c r="F1944" s="2">
        <v>230474</v>
      </c>
    </row>
    <row r="1945" spans="1:6" x14ac:dyDescent="0.25">
      <c r="A1945" s="104">
        <v>22811</v>
      </c>
      <c r="B1945" s="104" t="s">
        <v>947</v>
      </c>
      <c r="C1945" s="104" t="s">
        <v>3336</v>
      </c>
      <c r="D1945" s="104" t="s">
        <v>3338</v>
      </c>
      <c r="E1945" s="2">
        <v>772927</v>
      </c>
      <c r="F1945" s="2">
        <v>772927</v>
      </c>
    </row>
    <row r="1946" spans="1:6" x14ac:dyDescent="0.25">
      <c r="A1946" s="104">
        <v>22813</v>
      </c>
      <c r="B1946" s="104" t="s">
        <v>947</v>
      </c>
      <c r="C1946" s="104" t="s">
        <v>21789</v>
      </c>
      <c r="D1946" s="104" t="s">
        <v>21790</v>
      </c>
      <c r="E1946" s="2">
        <v>3216</v>
      </c>
      <c r="F1946" s="2">
        <v>3216</v>
      </c>
    </row>
    <row r="1947" spans="1:6" x14ac:dyDescent="0.25">
      <c r="A1947" s="104">
        <v>22814</v>
      </c>
      <c r="B1947" s="104" t="s">
        <v>947</v>
      </c>
      <c r="C1947" s="104" t="s">
        <v>16632</v>
      </c>
      <c r="D1947" s="104" t="s">
        <v>16634</v>
      </c>
      <c r="E1947" s="2">
        <v>2032</v>
      </c>
      <c r="F1947" s="2">
        <v>2032</v>
      </c>
    </row>
    <row r="1948" spans="1:6" x14ac:dyDescent="0.25">
      <c r="A1948" s="104">
        <v>22815</v>
      </c>
      <c r="B1948" s="104" t="s">
        <v>947</v>
      </c>
      <c r="C1948" s="104" t="s">
        <v>2648</v>
      </c>
      <c r="D1948" s="104" t="s">
        <v>21785</v>
      </c>
      <c r="E1948" s="2">
        <v>268193</v>
      </c>
      <c r="F1948" s="2">
        <v>268193</v>
      </c>
    </row>
    <row r="1949" spans="1:6" x14ac:dyDescent="0.25">
      <c r="A1949" s="104">
        <v>22817</v>
      </c>
      <c r="B1949" s="104" t="s">
        <v>947</v>
      </c>
      <c r="C1949" s="104" t="s">
        <v>4342</v>
      </c>
      <c r="D1949" s="104" t="s">
        <v>4344</v>
      </c>
      <c r="E1949" s="2">
        <v>89595</v>
      </c>
      <c r="F1949" s="2">
        <v>89595</v>
      </c>
    </row>
    <row r="1950" spans="1:6" x14ac:dyDescent="0.25">
      <c r="A1950" s="104">
        <v>22818</v>
      </c>
      <c r="B1950" s="104" t="s">
        <v>947</v>
      </c>
      <c r="C1950" s="104" t="s">
        <v>21786</v>
      </c>
      <c r="D1950" s="104" t="s">
        <v>21787</v>
      </c>
      <c r="E1950" s="2">
        <v>12638</v>
      </c>
      <c r="F1950" s="2">
        <v>12638</v>
      </c>
    </row>
    <row r="1951" spans="1:6" x14ac:dyDescent="0.25">
      <c r="A1951" s="104">
        <v>22820</v>
      </c>
      <c r="B1951" s="104" t="s">
        <v>947</v>
      </c>
      <c r="C1951" s="104" t="s">
        <v>10927</v>
      </c>
      <c r="D1951" s="104" t="s">
        <v>10929</v>
      </c>
      <c r="E1951" s="2">
        <v>20049</v>
      </c>
      <c r="F1951" s="2">
        <v>20049</v>
      </c>
    </row>
    <row r="1952" spans="1:6" x14ac:dyDescent="0.25">
      <c r="A1952" s="104">
        <v>22821</v>
      </c>
      <c r="B1952" s="104" t="s">
        <v>947</v>
      </c>
      <c r="C1952" s="104" t="s">
        <v>12564</v>
      </c>
      <c r="D1952" s="104" t="s">
        <v>12566</v>
      </c>
      <c r="E1952" s="2">
        <v>9681</v>
      </c>
      <c r="F1952" s="2">
        <v>9681</v>
      </c>
    </row>
    <row r="1953" spans="1:6" x14ac:dyDescent="0.25">
      <c r="A1953" s="104">
        <v>22823</v>
      </c>
      <c r="B1953" s="104" t="s">
        <v>947</v>
      </c>
      <c r="C1953" s="104" t="s">
        <v>3519</v>
      </c>
      <c r="D1953" s="104" t="s">
        <v>22711</v>
      </c>
      <c r="E1953" s="2">
        <v>158387</v>
      </c>
      <c r="F1953" s="2">
        <v>158387</v>
      </c>
    </row>
    <row r="1954" spans="1:6" x14ac:dyDescent="0.25">
      <c r="A1954" s="104">
        <v>22824</v>
      </c>
      <c r="B1954" s="104" t="s">
        <v>947</v>
      </c>
      <c r="C1954" s="104" t="s">
        <v>10258</v>
      </c>
      <c r="D1954" s="104" t="s">
        <v>21796</v>
      </c>
      <c r="E1954" s="2">
        <v>23414</v>
      </c>
      <c r="F1954" s="2">
        <v>23414</v>
      </c>
    </row>
    <row r="1955" spans="1:6" x14ac:dyDescent="0.25">
      <c r="A1955" s="104">
        <v>22825</v>
      </c>
      <c r="B1955" s="104" t="s">
        <v>947</v>
      </c>
      <c r="C1955" s="104" t="s">
        <v>6496</v>
      </c>
      <c r="D1955" s="104" t="s">
        <v>21800</v>
      </c>
      <c r="E1955" s="2">
        <v>86337</v>
      </c>
      <c r="F1955" s="2">
        <v>86337</v>
      </c>
    </row>
    <row r="1956" spans="1:6" x14ac:dyDescent="0.25">
      <c r="A1956" s="104">
        <v>22827</v>
      </c>
      <c r="B1956" s="104" t="s">
        <v>947</v>
      </c>
      <c r="C1956" s="104" t="s">
        <v>5207</v>
      </c>
      <c r="D1956" s="104" t="s">
        <v>5209</v>
      </c>
      <c r="E1956" s="2">
        <v>75622</v>
      </c>
      <c r="F1956" s="2">
        <v>75622</v>
      </c>
    </row>
    <row r="1957" spans="1:6" x14ac:dyDescent="0.25">
      <c r="A1957" s="104">
        <v>22828</v>
      </c>
      <c r="B1957" s="104" t="s">
        <v>947</v>
      </c>
      <c r="C1957" s="104" t="s">
        <v>4653</v>
      </c>
      <c r="D1957" s="104" t="s">
        <v>4655</v>
      </c>
      <c r="E1957" s="2">
        <v>134299</v>
      </c>
      <c r="F1957" s="2">
        <v>134299</v>
      </c>
    </row>
    <row r="1958" spans="1:6" x14ac:dyDescent="0.25">
      <c r="A1958" s="104">
        <v>22837</v>
      </c>
      <c r="B1958" s="104" t="s">
        <v>947</v>
      </c>
      <c r="C1958" s="104" t="s">
        <v>9066</v>
      </c>
      <c r="D1958" s="104" t="s">
        <v>9068</v>
      </c>
      <c r="E1958" s="2">
        <v>28594</v>
      </c>
      <c r="F1958" s="2">
        <v>28594</v>
      </c>
    </row>
    <row r="1959" spans="1:6" x14ac:dyDescent="0.25">
      <c r="A1959" s="104">
        <v>22838</v>
      </c>
      <c r="B1959" s="104" t="s">
        <v>947</v>
      </c>
      <c r="C1959" s="104" t="s">
        <v>10261</v>
      </c>
      <c r="D1959" s="104" t="s">
        <v>10263</v>
      </c>
      <c r="E1959" s="2">
        <v>11040</v>
      </c>
      <c r="F1959" s="2">
        <v>11040</v>
      </c>
    </row>
    <row r="1960" spans="1:6" x14ac:dyDescent="0.25">
      <c r="A1960" s="104">
        <v>472213</v>
      </c>
      <c r="B1960" s="104" t="s">
        <v>947</v>
      </c>
      <c r="C1960" s="104" t="s">
        <v>21773</v>
      </c>
      <c r="D1960" s="104" t="s">
        <v>21774</v>
      </c>
      <c r="E1960" s="2">
        <v>62011</v>
      </c>
      <c r="F1960" s="2">
        <v>62011</v>
      </c>
    </row>
    <row r="1961" spans="1:6" x14ac:dyDescent="0.25">
      <c r="A1961" s="104">
        <v>514428</v>
      </c>
      <c r="B1961" s="104" t="s">
        <v>947</v>
      </c>
      <c r="C1961" s="104" t="s">
        <v>5615</v>
      </c>
      <c r="D1961" s="104" t="s">
        <v>5617</v>
      </c>
      <c r="E1961" s="2">
        <v>58492</v>
      </c>
      <c r="F1961" s="2">
        <v>58492</v>
      </c>
    </row>
    <row r="1962" spans="1:6" x14ac:dyDescent="0.25">
      <c r="A1962" s="104">
        <v>595083</v>
      </c>
      <c r="B1962" s="104" t="s">
        <v>947</v>
      </c>
      <c r="C1962" s="104" t="s">
        <v>2639</v>
      </c>
      <c r="D1962" s="104" t="s">
        <v>2641</v>
      </c>
      <c r="E1962" s="2">
        <v>229124</v>
      </c>
      <c r="F1962" s="2">
        <v>229124</v>
      </c>
    </row>
    <row r="1963" spans="1:6" x14ac:dyDescent="0.25">
      <c r="A1963" s="104">
        <v>598189</v>
      </c>
      <c r="B1963" s="104" t="s">
        <v>947</v>
      </c>
      <c r="C1963" s="104" t="s">
        <v>9282</v>
      </c>
      <c r="D1963" s="104" t="s">
        <v>9284</v>
      </c>
      <c r="E1963" s="2">
        <v>27090</v>
      </c>
      <c r="F1963" s="2">
        <v>27090</v>
      </c>
    </row>
    <row r="1964" spans="1:6" x14ac:dyDescent="0.25">
      <c r="A1964" s="104">
        <v>710868</v>
      </c>
      <c r="B1964" s="104" t="s">
        <v>947</v>
      </c>
      <c r="C1964" s="104" t="s">
        <v>1823</v>
      </c>
      <c r="D1964" s="104" t="s">
        <v>1825</v>
      </c>
      <c r="E1964" s="2">
        <v>461705</v>
      </c>
      <c r="F1964" s="2">
        <v>461705</v>
      </c>
    </row>
    <row r="1965" spans="1:6" x14ac:dyDescent="0.25">
      <c r="A1965" s="104">
        <v>22843</v>
      </c>
      <c r="B1965" s="104" t="s">
        <v>947</v>
      </c>
      <c r="C1965" s="104" t="s">
        <v>6259</v>
      </c>
      <c r="D1965" s="104" t="s">
        <v>6261</v>
      </c>
      <c r="E1965" s="2">
        <v>103481</v>
      </c>
      <c r="F1965" s="2">
        <v>103481</v>
      </c>
    </row>
    <row r="1966" spans="1:6" x14ac:dyDescent="0.25">
      <c r="A1966" s="104">
        <v>22844</v>
      </c>
      <c r="B1966" s="104" t="s">
        <v>947</v>
      </c>
      <c r="C1966" s="104" t="s">
        <v>9171</v>
      </c>
      <c r="D1966" s="104" t="s">
        <v>9173</v>
      </c>
      <c r="E1966" s="2">
        <v>39874</v>
      </c>
      <c r="F1966" s="2">
        <v>39874</v>
      </c>
    </row>
    <row r="1967" spans="1:6" x14ac:dyDescent="0.25">
      <c r="A1967" s="104">
        <v>22845</v>
      </c>
      <c r="B1967" s="104" t="s">
        <v>947</v>
      </c>
      <c r="C1967" s="104" t="s">
        <v>1439</v>
      </c>
      <c r="D1967" s="104" t="s">
        <v>1441</v>
      </c>
      <c r="E1967" s="2">
        <v>495557</v>
      </c>
      <c r="F1967" s="2">
        <v>495557</v>
      </c>
    </row>
    <row r="1968" spans="1:6" x14ac:dyDescent="0.25">
      <c r="A1968" s="104">
        <v>22846</v>
      </c>
      <c r="B1968" s="104" t="s">
        <v>947</v>
      </c>
      <c r="C1968" s="104" t="s">
        <v>6917</v>
      </c>
      <c r="D1968" s="104" t="s">
        <v>6919</v>
      </c>
      <c r="E1968" s="2">
        <v>59289</v>
      </c>
      <c r="F1968" s="2">
        <v>59289</v>
      </c>
    </row>
    <row r="1969" spans="1:6" x14ac:dyDescent="0.25">
      <c r="A1969" s="104">
        <v>22847</v>
      </c>
      <c r="B1969" s="104" t="s">
        <v>947</v>
      </c>
      <c r="C1969" s="104" t="s">
        <v>1487</v>
      </c>
      <c r="D1969" s="104" t="s">
        <v>1489</v>
      </c>
      <c r="E1969" s="2">
        <v>633529</v>
      </c>
      <c r="F1969" s="2">
        <v>633529</v>
      </c>
    </row>
    <row r="1970" spans="1:6" x14ac:dyDescent="0.25">
      <c r="A1970" s="104">
        <v>22849</v>
      </c>
      <c r="B1970" s="104" t="s">
        <v>947</v>
      </c>
      <c r="C1970" s="104" t="s">
        <v>13477</v>
      </c>
      <c r="D1970" s="104" t="s">
        <v>13479</v>
      </c>
      <c r="E1970" s="2">
        <v>11015</v>
      </c>
      <c r="F1970" s="2">
        <v>11015</v>
      </c>
    </row>
    <row r="1971" spans="1:6" x14ac:dyDescent="0.25">
      <c r="A1971" s="104">
        <v>22851</v>
      </c>
      <c r="B1971" s="104" t="s">
        <v>947</v>
      </c>
      <c r="C1971" s="104" t="s">
        <v>9019</v>
      </c>
      <c r="D1971" s="104" t="s">
        <v>9021</v>
      </c>
      <c r="E1971" s="2">
        <v>21285</v>
      </c>
      <c r="F1971" s="2">
        <v>21285</v>
      </c>
    </row>
    <row r="1972" spans="1:6" x14ac:dyDescent="0.25">
      <c r="A1972" s="104">
        <v>22853</v>
      </c>
      <c r="B1972" s="104" t="s">
        <v>947</v>
      </c>
      <c r="C1972" s="104" t="s">
        <v>16238</v>
      </c>
      <c r="D1972" s="104" t="s">
        <v>16240</v>
      </c>
      <c r="E1972" s="2">
        <v>6111</v>
      </c>
      <c r="F1972" s="2">
        <v>6111</v>
      </c>
    </row>
    <row r="1973" spans="1:6" x14ac:dyDescent="0.25">
      <c r="A1973" s="104">
        <v>22856</v>
      </c>
      <c r="B1973" s="104" t="s">
        <v>947</v>
      </c>
      <c r="C1973" s="104" t="s">
        <v>5690</v>
      </c>
      <c r="D1973" s="104" t="s">
        <v>5692</v>
      </c>
      <c r="E1973" s="2">
        <v>25980</v>
      </c>
      <c r="F1973" s="2">
        <v>25980</v>
      </c>
    </row>
    <row r="1974" spans="1:6" x14ac:dyDescent="0.25">
      <c r="A1974" s="104">
        <v>22857</v>
      </c>
      <c r="B1974" s="104" t="s">
        <v>947</v>
      </c>
      <c r="C1974" s="104" t="s">
        <v>3202</v>
      </c>
      <c r="D1974" s="104" t="s">
        <v>3204</v>
      </c>
      <c r="E1974" s="2">
        <v>219373</v>
      </c>
      <c r="F1974" s="2">
        <v>219373</v>
      </c>
    </row>
    <row r="1975" spans="1:6" x14ac:dyDescent="0.25">
      <c r="A1975" s="104">
        <v>22862</v>
      </c>
      <c r="B1975" s="104" t="s">
        <v>947</v>
      </c>
      <c r="C1975" s="104" t="s">
        <v>7552</v>
      </c>
      <c r="D1975" s="104" t="s">
        <v>7554</v>
      </c>
      <c r="E1975" s="2">
        <v>33346</v>
      </c>
      <c r="F1975" s="2">
        <v>33346</v>
      </c>
    </row>
    <row r="1976" spans="1:6" x14ac:dyDescent="0.25">
      <c r="A1976" s="104">
        <v>22863</v>
      </c>
      <c r="B1976" s="104" t="s">
        <v>947</v>
      </c>
      <c r="C1976" s="104" t="s">
        <v>15362</v>
      </c>
      <c r="D1976" s="104" t="s">
        <v>15364</v>
      </c>
      <c r="E1976" s="2">
        <v>4949</v>
      </c>
      <c r="F1976" s="2">
        <v>4949</v>
      </c>
    </row>
    <row r="1977" spans="1:6" x14ac:dyDescent="0.25">
      <c r="A1977" s="104">
        <v>22864</v>
      </c>
      <c r="B1977" s="104" t="s">
        <v>947</v>
      </c>
      <c r="C1977" s="104" t="s">
        <v>16434</v>
      </c>
      <c r="D1977" s="104" t="s">
        <v>16436</v>
      </c>
      <c r="E1977" s="2">
        <v>3551</v>
      </c>
      <c r="F1977" s="2">
        <v>3551</v>
      </c>
    </row>
    <row r="1978" spans="1:6" x14ac:dyDescent="0.25">
      <c r="A1978" s="104">
        <v>579071</v>
      </c>
      <c r="B1978" s="104" t="s">
        <v>947</v>
      </c>
      <c r="C1978" s="104" t="s">
        <v>4081</v>
      </c>
      <c r="D1978" s="104" t="s">
        <v>4083</v>
      </c>
      <c r="E1978" s="2">
        <v>184474</v>
      </c>
      <c r="F1978" s="2">
        <v>184474</v>
      </c>
    </row>
    <row r="1979" spans="1:6" x14ac:dyDescent="0.25">
      <c r="A1979" s="104">
        <v>683870</v>
      </c>
      <c r="B1979" s="104" t="s">
        <v>947</v>
      </c>
      <c r="C1979" s="104" t="s">
        <v>18075</v>
      </c>
      <c r="D1979" s="104" t="s">
        <v>18076</v>
      </c>
      <c r="E1979" s="2">
        <v>1897</v>
      </c>
      <c r="F1979" s="2">
        <v>1897</v>
      </c>
    </row>
    <row r="1980" spans="1:6" x14ac:dyDescent="0.25">
      <c r="A1980" s="104">
        <v>824336</v>
      </c>
      <c r="B1980" s="104" t="s">
        <v>947</v>
      </c>
      <c r="C1980" s="104" t="s">
        <v>21803</v>
      </c>
      <c r="D1980" s="104" t="s">
        <v>21804</v>
      </c>
      <c r="E1980" s="2">
        <v>1265</v>
      </c>
      <c r="F1980" s="2">
        <v>1265</v>
      </c>
    </row>
    <row r="1981" spans="1:6" x14ac:dyDescent="0.25">
      <c r="A1981" s="104">
        <v>833660</v>
      </c>
      <c r="B1981" s="104" t="s">
        <v>947</v>
      </c>
      <c r="C1981" s="104" t="s">
        <v>21793</v>
      </c>
      <c r="D1981" s="104" t="s">
        <v>21794</v>
      </c>
      <c r="E1981" s="2">
        <v>4495</v>
      </c>
      <c r="F1981" s="2">
        <v>4495</v>
      </c>
    </row>
    <row r="1982" spans="1:6" x14ac:dyDescent="0.25">
      <c r="A1982" s="104">
        <v>888309</v>
      </c>
      <c r="B1982" s="104" t="s">
        <v>947</v>
      </c>
      <c r="C1982" s="104" t="s">
        <v>21763</v>
      </c>
      <c r="D1982" s="104" t="s">
        <v>21764</v>
      </c>
      <c r="E1982" s="2">
        <v>6575</v>
      </c>
      <c r="F1982" s="2">
        <v>6575</v>
      </c>
    </row>
    <row r="1983" spans="1:6" x14ac:dyDescent="0.25">
      <c r="A1983" s="104">
        <v>22868</v>
      </c>
      <c r="B1983" s="104" t="s">
        <v>947</v>
      </c>
      <c r="C1983" s="104" t="s">
        <v>4555</v>
      </c>
      <c r="D1983" s="104" t="s">
        <v>21801</v>
      </c>
      <c r="E1983" s="2">
        <v>75894</v>
      </c>
      <c r="F1983" s="2">
        <v>75894</v>
      </c>
    </row>
    <row r="1984" spans="1:6" x14ac:dyDescent="0.25">
      <c r="A1984" s="104">
        <v>22869</v>
      </c>
      <c r="B1984" s="104" t="s">
        <v>947</v>
      </c>
      <c r="C1984" s="104" t="s">
        <v>2417</v>
      </c>
      <c r="D1984" s="104" t="s">
        <v>2419</v>
      </c>
      <c r="E1984" s="2">
        <v>154751</v>
      </c>
      <c r="F1984" s="2">
        <v>154751</v>
      </c>
    </row>
    <row r="1985" spans="1:6" x14ac:dyDescent="0.25">
      <c r="A1985" s="104">
        <v>22870</v>
      </c>
      <c r="B1985" s="104" t="s">
        <v>947</v>
      </c>
      <c r="C1985" s="104" t="s">
        <v>18880</v>
      </c>
      <c r="D1985" s="104" t="s">
        <v>18881</v>
      </c>
      <c r="E1985" s="2">
        <v>16835</v>
      </c>
      <c r="F1985" s="2">
        <v>16835</v>
      </c>
    </row>
    <row r="1986" spans="1:6" x14ac:dyDescent="0.25">
      <c r="A1986" s="104">
        <v>22871</v>
      </c>
      <c r="B1986" s="104" t="s">
        <v>947</v>
      </c>
      <c r="C1986" s="104" t="s">
        <v>4228</v>
      </c>
      <c r="D1986" s="104" t="s">
        <v>4230</v>
      </c>
      <c r="E1986" s="2">
        <v>99575</v>
      </c>
      <c r="F1986" s="2">
        <v>99575</v>
      </c>
    </row>
    <row r="1987" spans="1:6" x14ac:dyDescent="0.25">
      <c r="A1987" s="104">
        <v>22873</v>
      </c>
      <c r="B1987" s="104" t="s">
        <v>947</v>
      </c>
      <c r="C1987" s="104" t="s">
        <v>15975</v>
      </c>
      <c r="D1987" s="104" t="s">
        <v>21777</v>
      </c>
      <c r="E1987" s="2">
        <v>1820</v>
      </c>
      <c r="F1987" s="2">
        <v>1820</v>
      </c>
    </row>
    <row r="1988" spans="1:6" x14ac:dyDescent="0.25">
      <c r="A1988" s="104">
        <v>22874</v>
      </c>
      <c r="B1988" s="104" t="s">
        <v>947</v>
      </c>
      <c r="C1988" s="104" t="s">
        <v>12276</v>
      </c>
      <c r="D1988" s="104" t="s">
        <v>12278</v>
      </c>
      <c r="E1988" s="2">
        <v>10900</v>
      </c>
      <c r="F1988" s="2">
        <v>10900</v>
      </c>
    </row>
    <row r="1989" spans="1:6" x14ac:dyDescent="0.25">
      <c r="A1989" s="104">
        <v>22875</v>
      </c>
      <c r="B1989" s="104" t="s">
        <v>947</v>
      </c>
      <c r="C1989" s="104" t="s">
        <v>12444</v>
      </c>
      <c r="D1989" s="104" t="s">
        <v>12446</v>
      </c>
      <c r="E1989" s="2">
        <v>10404</v>
      </c>
      <c r="F1989" s="2">
        <v>10404</v>
      </c>
    </row>
    <row r="1990" spans="1:6" x14ac:dyDescent="0.25">
      <c r="A1990" s="104">
        <v>22878</v>
      </c>
      <c r="B1990" s="104" t="s">
        <v>947</v>
      </c>
      <c r="C1990" s="104" t="s">
        <v>9001</v>
      </c>
      <c r="D1990" s="104" t="s">
        <v>9003</v>
      </c>
      <c r="E1990" s="2">
        <v>27470</v>
      </c>
      <c r="F1990" s="2">
        <v>27470</v>
      </c>
    </row>
    <row r="1991" spans="1:6" x14ac:dyDescent="0.25">
      <c r="A1991" s="104">
        <v>188037</v>
      </c>
      <c r="B1991" s="104" t="s">
        <v>947</v>
      </c>
      <c r="C1991" s="104" t="s">
        <v>6184</v>
      </c>
      <c r="D1991" s="104" t="s">
        <v>6186</v>
      </c>
      <c r="E1991" s="2">
        <v>59473</v>
      </c>
      <c r="F1991" s="2">
        <v>59473</v>
      </c>
    </row>
    <row r="1992" spans="1:6" x14ac:dyDescent="0.25">
      <c r="A1992" s="104">
        <v>470606</v>
      </c>
      <c r="B1992" s="104" t="s">
        <v>947</v>
      </c>
      <c r="C1992" s="104" t="s">
        <v>15738</v>
      </c>
      <c r="D1992" s="104" t="s">
        <v>15740</v>
      </c>
      <c r="E1992" s="2">
        <v>1032</v>
      </c>
      <c r="F1992" s="2">
        <v>1032</v>
      </c>
    </row>
    <row r="1993" spans="1:6" x14ac:dyDescent="0.25">
      <c r="A1993" s="104">
        <v>22885</v>
      </c>
      <c r="B1993" s="104" t="s">
        <v>947</v>
      </c>
      <c r="C1993" s="104" t="s">
        <v>13223</v>
      </c>
      <c r="D1993" s="104" t="s">
        <v>13225</v>
      </c>
      <c r="E1993" s="2">
        <v>6616</v>
      </c>
      <c r="F1993" s="2">
        <v>6616</v>
      </c>
    </row>
    <row r="1994" spans="1:6" x14ac:dyDescent="0.25">
      <c r="A1994" s="104">
        <v>22887</v>
      </c>
      <c r="B1994" s="104" t="s">
        <v>947</v>
      </c>
      <c r="C1994" s="104" t="s">
        <v>14135</v>
      </c>
      <c r="D1994" s="104" t="s">
        <v>14137</v>
      </c>
      <c r="E1994" s="2">
        <v>7410</v>
      </c>
      <c r="F1994" s="2">
        <v>7410</v>
      </c>
    </row>
    <row r="1995" spans="1:6" x14ac:dyDescent="0.25">
      <c r="A1995" s="104">
        <v>22889</v>
      </c>
      <c r="B1995" s="104" t="s">
        <v>947</v>
      </c>
      <c r="C1995" s="104" t="s">
        <v>4492</v>
      </c>
      <c r="D1995" s="104" t="s">
        <v>4494</v>
      </c>
      <c r="E1995" s="2">
        <v>69151</v>
      </c>
      <c r="F1995" s="2">
        <v>69151</v>
      </c>
    </row>
    <row r="1996" spans="1:6" x14ac:dyDescent="0.25">
      <c r="A1996" s="104">
        <v>701976</v>
      </c>
      <c r="B1996" s="104" t="s">
        <v>947</v>
      </c>
      <c r="C1996" s="104" t="s">
        <v>11537</v>
      </c>
      <c r="D1996" s="104" t="s">
        <v>11539</v>
      </c>
      <c r="E1996" s="2">
        <v>15781</v>
      </c>
      <c r="F1996" s="2">
        <v>15781</v>
      </c>
    </row>
    <row r="1997" spans="1:6" x14ac:dyDescent="0.25">
      <c r="A1997" s="104">
        <v>22892</v>
      </c>
      <c r="B1997" s="104" t="s">
        <v>947</v>
      </c>
      <c r="C1997" s="104" t="s">
        <v>7058</v>
      </c>
      <c r="D1997" s="104" t="s">
        <v>7060</v>
      </c>
      <c r="E1997" s="2">
        <v>42825</v>
      </c>
      <c r="F1997" s="2">
        <v>42825</v>
      </c>
    </row>
    <row r="1998" spans="1:6" x14ac:dyDescent="0.25">
      <c r="A1998" s="104">
        <v>22896</v>
      </c>
      <c r="B1998" s="104" t="s">
        <v>947</v>
      </c>
      <c r="C1998" s="104" t="s">
        <v>13136</v>
      </c>
      <c r="D1998" s="104" t="s">
        <v>13138</v>
      </c>
      <c r="E1998" s="2">
        <v>20666</v>
      </c>
      <c r="F1998" s="2">
        <v>20666</v>
      </c>
    </row>
    <row r="1999" spans="1:6" x14ac:dyDescent="0.25">
      <c r="A1999" s="104">
        <v>22897</v>
      </c>
      <c r="B1999" s="104" t="s">
        <v>947</v>
      </c>
      <c r="C1999" s="104" t="s">
        <v>7315</v>
      </c>
      <c r="D1999" s="104" t="s">
        <v>7317</v>
      </c>
      <c r="E1999" s="2">
        <v>54449</v>
      </c>
      <c r="F1999" s="2">
        <v>54449</v>
      </c>
    </row>
    <row r="2000" spans="1:6" x14ac:dyDescent="0.25">
      <c r="A2000" s="104">
        <v>22898</v>
      </c>
      <c r="B2000" s="104" t="s">
        <v>947</v>
      </c>
      <c r="C2000" s="104" t="s">
        <v>11406</v>
      </c>
      <c r="D2000" s="104" t="s">
        <v>11408</v>
      </c>
      <c r="E2000" s="2">
        <v>12690</v>
      </c>
      <c r="F2000" s="2">
        <v>12690</v>
      </c>
    </row>
    <row r="2001" spans="1:6" x14ac:dyDescent="0.25">
      <c r="A2001" s="104">
        <v>22899</v>
      </c>
      <c r="B2001" s="104" t="s">
        <v>947</v>
      </c>
      <c r="C2001" s="104" t="s">
        <v>8350</v>
      </c>
      <c r="D2001" s="104" t="s">
        <v>8352</v>
      </c>
      <c r="E2001" s="2">
        <v>36289</v>
      </c>
      <c r="F2001" s="2">
        <v>36289</v>
      </c>
    </row>
    <row r="2002" spans="1:6" x14ac:dyDescent="0.25">
      <c r="A2002" s="104">
        <v>22901</v>
      </c>
      <c r="B2002" s="104" t="s">
        <v>947</v>
      </c>
      <c r="C2002" s="104" t="s">
        <v>6166</v>
      </c>
      <c r="D2002" s="104" t="s">
        <v>6168</v>
      </c>
      <c r="E2002" s="2">
        <v>83437</v>
      </c>
      <c r="F2002" s="2">
        <v>83437</v>
      </c>
    </row>
    <row r="2003" spans="1:6" x14ac:dyDescent="0.25">
      <c r="A2003" s="104">
        <v>22903</v>
      </c>
      <c r="B2003" s="104" t="s">
        <v>947</v>
      </c>
      <c r="C2003" s="104" t="s">
        <v>1382</v>
      </c>
      <c r="D2003" s="104" t="s">
        <v>1384</v>
      </c>
      <c r="E2003" s="2">
        <v>517157</v>
      </c>
      <c r="F2003" s="2">
        <v>517157</v>
      </c>
    </row>
    <row r="2004" spans="1:6" x14ac:dyDescent="0.25">
      <c r="A2004" s="104">
        <v>22905</v>
      </c>
      <c r="B2004" s="104" t="s">
        <v>947</v>
      </c>
      <c r="C2004" s="104" t="s">
        <v>15365</v>
      </c>
      <c r="D2004" s="104" t="s">
        <v>15367</v>
      </c>
      <c r="E2004" s="2">
        <v>3288</v>
      </c>
      <c r="F2004" s="2">
        <v>3288</v>
      </c>
    </row>
    <row r="2005" spans="1:6" x14ac:dyDescent="0.25">
      <c r="A2005" s="104">
        <v>22909</v>
      </c>
      <c r="B2005" s="104" t="s">
        <v>947</v>
      </c>
      <c r="C2005" s="104" t="s">
        <v>14336</v>
      </c>
      <c r="D2005" s="104" t="s">
        <v>14338</v>
      </c>
      <c r="E2005" s="2">
        <v>8390</v>
      </c>
      <c r="F2005" s="2">
        <v>8390</v>
      </c>
    </row>
    <row r="2006" spans="1:6" x14ac:dyDescent="0.25">
      <c r="A2006" s="104">
        <v>22912</v>
      </c>
      <c r="B2006" s="104" t="s">
        <v>947</v>
      </c>
      <c r="C2006" s="104" t="s">
        <v>11002</v>
      </c>
      <c r="D2006" s="104" t="s">
        <v>11004</v>
      </c>
      <c r="E2006" s="2">
        <v>22955</v>
      </c>
      <c r="F2006" s="2">
        <v>22955</v>
      </c>
    </row>
    <row r="2007" spans="1:6" x14ac:dyDescent="0.25">
      <c r="A2007" s="104">
        <v>22913</v>
      </c>
      <c r="B2007" s="104" t="s">
        <v>947</v>
      </c>
      <c r="C2007" s="104" t="s">
        <v>4324</v>
      </c>
      <c r="D2007" s="104" t="s">
        <v>4326</v>
      </c>
      <c r="E2007" s="2">
        <v>109933</v>
      </c>
      <c r="F2007" s="2">
        <v>109933</v>
      </c>
    </row>
    <row r="2008" spans="1:6" x14ac:dyDescent="0.25">
      <c r="A2008" s="104">
        <v>22914</v>
      </c>
      <c r="B2008" s="104" t="s">
        <v>947</v>
      </c>
      <c r="C2008" s="104" t="s">
        <v>11955</v>
      </c>
      <c r="D2008" s="104" t="s">
        <v>11957</v>
      </c>
      <c r="E2008" s="2">
        <v>13000</v>
      </c>
      <c r="F2008" s="2">
        <v>13000</v>
      </c>
    </row>
    <row r="2009" spans="1:6" x14ac:dyDescent="0.25">
      <c r="A2009" s="104">
        <v>22917</v>
      </c>
      <c r="B2009" s="104" t="s">
        <v>947</v>
      </c>
      <c r="C2009" s="104" t="s">
        <v>5384</v>
      </c>
      <c r="D2009" s="104" t="s">
        <v>5386</v>
      </c>
      <c r="E2009" s="2">
        <v>49335</v>
      </c>
      <c r="F2009" s="2">
        <v>49335</v>
      </c>
    </row>
    <row r="2010" spans="1:6" x14ac:dyDescent="0.25">
      <c r="A2010" s="104">
        <v>22918</v>
      </c>
      <c r="B2010" s="104" t="s">
        <v>947</v>
      </c>
      <c r="C2010" s="104" t="s">
        <v>5654</v>
      </c>
      <c r="D2010" s="104" t="s">
        <v>5656</v>
      </c>
      <c r="E2010" s="2">
        <v>37339</v>
      </c>
      <c r="F2010" s="2">
        <v>37339</v>
      </c>
    </row>
    <row r="2011" spans="1:6" x14ac:dyDescent="0.25">
      <c r="A2011" s="104">
        <v>22919</v>
      </c>
      <c r="B2011" s="104" t="s">
        <v>947</v>
      </c>
      <c r="C2011" s="104" t="s">
        <v>10858</v>
      </c>
      <c r="D2011" s="104" t="s">
        <v>10860</v>
      </c>
      <c r="E2011" s="2">
        <v>10030</v>
      </c>
      <c r="F2011" s="2">
        <v>10030</v>
      </c>
    </row>
    <row r="2012" spans="1:6" x14ac:dyDescent="0.25">
      <c r="A2012" s="104">
        <v>22921</v>
      </c>
      <c r="B2012" s="104" t="s">
        <v>947</v>
      </c>
      <c r="C2012" s="104" t="s">
        <v>11137</v>
      </c>
      <c r="D2012" s="104" t="s">
        <v>22471</v>
      </c>
      <c r="E2012" s="2">
        <v>24194</v>
      </c>
      <c r="F2012" s="2">
        <v>24194</v>
      </c>
    </row>
    <row r="2013" spans="1:6" x14ac:dyDescent="0.25">
      <c r="A2013" s="104">
        <v>22922</v>
      </c>
      <c r="B2013" s="104" t="s">
        <v>947</v>
      </c>
      <c r="C2013" s="104" t="s">
        <v>8140</v>
      </c>
      <c r="D2013" s="104" t="s">
        <v>8142</v>
      </c>
      <c r="E2013" s="2">
        <v>67084</v>
      </c>
      <c r="F2013" s="2">
        <v>67084</v>
      </c>
    </row>
    <row r="2014" spans="1:6" x14ac:dyDescent="0.25">
      <c r="A2014" s="104">
        <v>22923</v>
      </c>
      <c r="B2014" s="104" t="s">
        <v>947</v>
      </c>
      <c r="C2014" s="104" t="s">
        <v>16188</v>
      </c>
      <c r="D2014" s="104" t="s">
        <v>16190</v>
      </c>
      <c r="E2014" s="2">
        <v>1208</v>
      </c>
      <c r="F2014" s="2">
        <v>1208</v>
      </c>
    </row>
    <row r="2015" spans="1:6" x14ac:dyDescent="0.25">
      <c r="A2015" s="104">
        <v>22924</v>
      </c>
      <c r="B2015" s="104" t="s">
        <v>947</v>
      </c>
      <c r="C2015" s="104" t="s">
        <v>16235</v>
      </c>
      <c r="D2015" s="104" t="s">
        <v>16237</v>
      </c>
      <c r="E2015" s="2">
        <v>5486</v>
      </c>
      <c r="F2015" s="2">
        <v>5486</v>
      </c>
    </row>
    <row r="2016" spans="1:6" x14ac:dyDescent="0.25">
      <c r="A2016" s="104">
        <v>22926</v>
      </c>
      <c r="B2016" s="104" t="s">
        <v>947</v>
      </c>
      <c r="C2016" s="104" t="s">
        <v>5693</v>
      </c>
      <c r="D2016" s="104" t="s">
        <v>5695</v>
      </c>
      <c r="E2016" s="2">
        <v>107271</v>
      </c>
      <c r="F2016" s="2">
        <v>107271</v>
      </c>
    </row>
    <row r="2017" spans="1:6" x14ac:dyDescent="0.25">
      <c r="A2017" s="104">
        <v>22928</v>
      </c>
      <c r="B2017" s="104" t="s">
        <v>947</v>
      </c>
      <c r="C2017" s="104" t="s">
        <v>1952</v>
      </c>
      <c r="D2017" s="104" t="s">
        <v>1954</v>
      </c>
      <c r="E2017" s="2">
        <v>381854</v>
      </c>
      <c r="F2017" s="2">
        <v>381854</v>
      </c>
    </row>
    <row r="2018" spans="1:6" x14ac:dyDescent="0.25">
      <c r="A2018" s="104">
        <v>22929</v>
      </c>
      <c r="B2018" s="104" t="s">
        <v>947</v>
      </c>
      <c r="C2018" s="104" t="s">
        <v>12561</v>
      </c>
      <c r="D2018" s="104" t="s">
        <v>21811</v>
      </c>
      <c r="E2018" s="2">
        <v>1254</v>
      </c>
      <c r="F2018" s="2">
        <v>1254</v>
      </c>
    </row>
    <row r="2019" spans="1:6" x14ac:dyDescent="0.25">
      <c r="A2019" s="104">
        <v>22930</v>
      </c>
      <c r="B2019" s="104" t="s">
        <v>947</v>
      </c>
      <c r="C2019" s="104" t="s">
        <v>11762</v>
      </c>
      <c r="D2019" s="104" t="s">
        <v>11764</v>
      </c>
      <c r="E2019" s="2">
        <v>14412</v>
      </c>
      <c r="F2019" s="2">
        <v>14412</v>
      </c>
    </row>
    <row r="2020" spans="1:6" x14ac:dyDescent="0.25">
      <c r="A2020" s="104">
        <v>22931</v>
      </c>
      <c r="B2020" s="104" t="s">
        <v>947</v>
      </c>
      <c r="C2020" s="104" t="s">
        <v>5414</v>
      </c>
      <c r="D2020" s="104" t="s">
        <v>5416</v>
      </c>
      <c r="E2020" s="2">
        <v>227047</v>
      </c>
      <c r="F2020" s="2">
        <v>227047</v>
      </c>
    </row>
    <row r="2021" spans="1:6" x14ac:dyDescent="0.25">
      <c r="A2021" s="104">
        <v>22933</v>
      </c>
      <c r="B2021" s="104" t="s">
        <v>947</v>
      </c>
      <c r="C2021" s="104" t="s">
        <v>7151</v>
      </c>
      <c r="D2021" s="104" t="s">
        <v>7153</v>
      </c>
      <c r="E2021" s="2">
        <v>109732</v>
      </c>
      <c r="F2021" s="2">
        <v>109732</v>
      </c>
    </row>
    <row r="2022" spans="1:6" x14ac:dyDescent="0.25">
      <c r="A2022" s="104">
        <v>22934</v>
      </c>
      <c r="B2022" s="104" t="s">
        <v>947</v>
      </c>
      <c r="C2022" s="104" t="s">
        <v>4552</v>
      </c>
      <c r="D2022" s="104" t="s">
        <v>4554</v>
      </c>
      <c r="E2022" s="2">
        <v>75684</v>
      </c>
      <c r="F2022" s="2">
        <v>75684</v>
      </c>
    </row>
    <row r="2023" spans="1:6" x14ac:dyDescent="0.25">
      <c r="A2023" s="104">
        <v>22935</v>
      </c>
      <c r="B2023" s="104" t="s">
        <v>947</v>
      </c>
      <c r="C2023" s="104" t="s">
        <v>4423</v>
      </c>
      <c r="D2023" s="104" t="s">
        <v>4425</v>
      </c>
      <c r="E2023" s="2">
        <v>107536</v>
      </c>
      <c r="F2023" s="2">
        <v>107536</v>
      </c>
    </row>
    <row r="2024" spans="1:6" x14ac:dyDescent="0.25">
      <c r="A2024" s="104">
        <v>22936</v>
      </c>
      <c r="B2024" s="104" t="s">
        <v>947</v>
      </c>
      <c r="C2024" s="104" t="s">
        <v>5216</v>
      </c>
      <c r="D2024" s="104" t="s">
        <v>5218</v>
      </c>
      <c r="E2024" s="2">
        <v>42940</v>
      </c>
      <c r="F2024" s="2">
        <v>42940</v>
      </c>
    </row>
    <row r="2025" spans="1:6" x14ac:dyDescent="0.25">
      <c r="A2025" s="104">
        <v>22938</v>
      </c>
      <c r="B2025" s="104" t="s">
        <v>947</v>
      </c>
      <c r="C2025" s="104" t="s">
        <v>1877</v>
      </c>
      <c r="D2025" s="104" t="s">
        <v>1879</v>
      </c>
      <c r="E2025" s="2">
        <v>286640</v>
      </c>
      <c r="F2025" s="2">
        <v>286640</v>
      </c>
    </row>
    <row r="2026" spans="1:6" x14ac:dyDescent="0.25">
      <c r="A2026" s="104">
        <v>22940</v>
      </c>
      <c r="B2026" s="104" t="s">
        <v>947</v>
      </c>
      <c r="C2026" s="104" t="s">
        <v>13214</v>
      </c>
      <c r="D2026" s="104" t="s">
        <v>13216</v>
      </c>
      <c r="E2026" s="2">
        <v>10352</v>
      </c>
      <c r="F2026" s="2">
        <v>10352</v>
      </c>
    </row>
    <row r="2027" spans="1:6" x14ac:dyDescent="0.25">
      <c r="A2027" s="104">
        <v>452647</v>
      </c>
      <c r="B2027" s="104" t="s">
        <v>947</v>
      </c>
      <c r="C2027" s="104" t="s">
        <v>17234</v>
      </c>
      <c r="D2027" s="104" t="s">
        <v>17236</v>
      </c>
      <c r="E2027" s="2">
        <v>0</v>
      </c>
      <c r="F2027" s="2">
        <v>0</v>
      </c>
    </row>
    <row r="2028" spans="1:6" x14ac:dyDescent="0.25">
      <c r="A2028" s="104">
        <v>696610</v>
      </c>
      <c r="B2028" s="104" t="s">
        <v>947</v>
      </c>
      <c r="C2028" s="104" t="s">
        <v>15347</v>
      </c>
      <c r="D2028" s="104" t="s">
        <v>15349</v>
      </c>
      <c r="E2028" s="2">
        <v>4169</v>
      </c>
      <c r="F2028" s="2">
        <v>4169</v>
      </c>
    </row>
    <row r="2029" spans="1:6" x14ac:dyDescent="0.25">
      <c r="A2029" s="104">
        <v>700349</v>
      </c>
      <c r="B2029" s="104" t="s">
        <v>947</v>
      </c>
      <c r="C2029" s="104" t="s">
        <v>9180</v>
      </c>
      <c r="D2029" s="104" t="s">
        <v>9182</v>
      </c>
      <c r="E2029" s="2">
        <v>17009</v>
      </c>
      <c r="F2029" s="2">
        <v>17009</v>
      </c>
    </row>
    <row r="2030" spans="1:6" x14ac:dyDescent="0.25">
      <c r="A2030" s="104">
        <v>849926</v>
      </c>
      <c r="B2030" s="104" t="s">
        <v>947</v>
      </c>
      <c r="C2030" s="104" t="s">
        <v>21808</v>
      </c>
      <c r="D2030" s="104" t="s">
        <v>21809</v>
      </c>
      <c r="E2030" s="2">
        <v>9168</v>
      </c>
      <c r="F2030" s="2">
        <v>9168</v>
      </c>
    </row>
    <row r="2031" spans="1:6" x14ac:dyDescent="0.25">
      <c r="A2031" s="104">
        <v>22945</v>
      </c>
      <c r="B2031" s="104" t="s">
        <v>947</v>
      </c>
      <c r="C2031" s="104" t="s">
        <v>2798</v>
      </c>
      <c r="D2031" s="104" t="s">
        <v>2800</v>
      </c>
      <c r="E2031" s="2">
        <v>255687</v>
      </c>
      <c r="F2031" s="2">
        <v>255687</v>
      </c>
    </row>
    <row r="2032" spans="1:6" x14ac:dyDescent="0.25">
      <c r="A2032" s="104">
        <v>22946</v>
      </c>
      <c r="B2032" s="104" t="s">
        <v>947</v>
      </c>
      <c r="C2032" s="104" t="s">
        <v>5983</v>
      </c>
      <c r="D2032" s="104" t="s">
        <v>5985</v>
      </c>
      <c r="E2032" s="2">
        <v>77757</v>
      </c>
      <c r="F2032" s="2">
        <v>77757</v>
      </c>
    </row>
    <row r="2033" spans="1:6" x14ac:dyDescent="0.25">
      <c r="A2033" s="104">
        <v>22947</v>
      </c>
      <c r="B2033" s="104" t="s">
        <v>947</v>
      </c>
      <c r="C2033" s="104" t="s">
        <v>9849</v>
      </c>
      <c r="D2033" s="104" t="s">
        <v>21807</v>
      </c>
      <c r="E2033" s="2">
        <v>27524</v>
      </c>
      <c r="F2033" s="2">
        <v>27524</v>
      </c>
    </row>
    <row r="2034" spans="1:6" x14ac:dyDescent="0.25">
      <c r="A2034" s="104">
        <v>22952</v>
      </c>
      <c r="B2034" s="104" t="s">
        <v>947</v>
      </c>
      <c r="C2034" s="104" t="s">
        <v>2504</v>
      </c>
      <c r="D2034" s="104" t="s">
        <v>2506</v>
      </c>
      <c r="E2034" s="2">
        <v>273739</v>
      </c>
      <c r="F2034" s="2">
        <v>273739</v>
      </c>
    </row>
    <row r="2035" spans="1:6" x14ac:dyDescent="0.25">
      <c r="A2035" s="104">
        <v>22955</v>
      </c>
      <c r="B2035" s="104" t="s">
        <v>947</v>
      </c>
      <c r="C2035" s="104" t="s">
        <v>12988</v>
      </c>
      <c r="D2035" s="104" t="s">
        <v>22467</v>
      </c>
      <c r="E2035" s="2">
        <v>20866</v>
      </c>
      <c r="F2035" s="2">
        <v>20866</v>
      </c>
    </row>
    <row r="2036" spans="1:6" x14ac:dyDescent="0.25">
      <c r="A2036" s="104">
        <v>22957</v>
      </c>
      <c r="B2036" s="104" t="s">
        <v>947</v>
      </c>
      <c r="C2036" s="104" t="s">
        <v>10423</v>
      </c>
      <c r="D2036" s="104" t="s">
        <v>10425</v>
      </c>
      <c r="E2036" s="2">
        <v>42201</v>
      </c>
      <c r="F2036" s="2">
        <v>42201</v>
      </c>
    </row>
    <row r="2037" spans="1:6" x14ac:dyDescent="0.25">
      <c r="A2037" s="104">
        <v>22958</v>
      </c>
      <c r="B2037" s="104" t="s">
        <v>947</v>
      </c>
      <c r="C2037" s="104" t="s">
        <v>18607</v>
      </c>
      <c r="D2037" s="104" t="s">
        <v>18608</v>
      </c>
      <c r="E2037" s="2">
        <v>14359</v>
      </c>
      <c r="F2037" s="2">
        <v>14359</v>
      </c>
    </row>
    <row r="2038" spans="1:6" x14ac:dyDescent="0.25">
      <c r="A2038" s="104">
        <v>22961</v>
      </c>
      <c r="B2038" s="104" t="s">
        <v>947</v>
      </c>
      <c r="C2038" s="104" t="s">
        <v>13763</v>
      </c>
      <c r="D2038" s="104" t="s">
        <v>13765</v>
      </c>
      <c r="E2038" s="2">
        <v>6832</v>
      </c>
      <c r="F2038" s="2">
        <v>6832</v>
      </c>
    </row>
    <row r="2039" spans="1:6" x14ac:dyDescent="0.25">
      <c r="A2039" s="104">
        <v>172087</v>
      </c>
      <c r="B2039" s="104" t="s">
        <v>947</v>
      </c>
      <c r="C2039" s="104" t="s">
        <v>16203</v>
      </c>
      <c r="D2039" s="104" t="s">
        <v>16205</v>
      </c>
      <c r="E2039" s="2">
        <v>4777</v>
      </c>
      <c r="F2039" s="2">
        <v>4777</v>
      </c>
    </row>
    <row r="2040" spans="1:6" x14ac:dyDescent="0.25">
      <c r="A2040" s="104">
        <v>470155</v>
      </c>
      <c r="B2040" s="104" t="s">
        <v>947</v>
      </c>
      <c r="C2040" s="104" t="s">
        <v>2864</v>
      </c>
      <c r="D2040" s="104" t="s">
        <v>2866</v>
      </c>
      <c r="E2040" s="2">
        <v>200317</v>
      </c>
      <c r="F2040" s="2">
        <v>200317</v>
      </c>
    </row>
    <row r="2041" spans="1:6" x14ac:dyDescent="0.25">
      <c r="A2041" s="104">
        <v>470157</v>
      </c>
      <c r="B2041" s="104" t="s">
        <v>947</v>
      </c>
      <c r="C2041" s="104" t="s">
        <v>12264</v>
      </c>
      <c r="D2041" s="104" t="s">
        <v>12266</v>
      </c>
      <c r="E2041" s="2">
        <v>7420</v>
      </c>
      <c r="F2041" s="2">
        <v>7420</v>
      </c>
    </row>
    <row r="2042" spans="1:6" x14ac:dyDescent="0.25">
      <c r="A2042" s="104">
        <v>589761</v>
      </c>
      <c r="B2042" s="104" t="s">
        <v>947</v>
      </c>
      <c r="C2042" s="104" t="s">
        <v>13554</v>
      </c>
      <c r="D2042" s="104" t="s">
        <v>13556</v>
      </c>
      <c r="E2042" s="2">
        <v>11712</v>
      </c>
      <c r="F2042" s="2">
        <v>11712</v>
      </c>
    </row>
    <row r="2043" spans="1:6" x14ac:dyDescent="0.25">
      <c r="A2043" s="104">
        <v>709575</v>
      </c>
      <c r="B2043" s="104" t="s">
        <v>947</v>
      </c>
      <c r="C2043" s="104" t="s">
        <v>18228</v>
      </c>
      <c r="D2043" s="104" t="s">
        <v>18229</v>
      </c>
      <c r="E2043" s="2">
        <v>1364</v>
      </c>
      <c r="F2043" s="2">
        <v>1364</v>
      </c>
    </row>
    <row r="2044" spans="1:6" x14ac:dyDescent="0.25">
      <c r="A2044" s="104">
        <v>22967</v>
      </c>
      <c r="B2044" s="104" t="s">
        <v>947</v>
      </c>
      <c r="C2044" s="104" t="s">
        <v>15579</v>
      </c>
      <c r="D2044" s="104" t="s">
        <v>15581</v>
      </c>
      <c r="E2044" s="2">
        <v>10761</v>
      </c>
      <c r="F2044" s="2">
        <v>10761</v>
      </c>
    </row>
    <row r="2045" spans="1:6" x14ac:dyDescent="0.25">
      <c r="A2045" s="104">
        <v>23198</v>
      </c>
      <c r="B2045" s="104" t="s">
        <v>947</v>
      </c>
      <c r="C2045" s="104" t="s">
        <v>3345</v>
      </c>
      <c r="D2045" s="104" t="s">
        <v>3347</v>
      </c>
      <c r="E2045" s="2">
        <v>125739</v>
      </c>
      <c r="F2045" s="2">
        <v>125739</v>
      </c>
    </row>
    <row r="2046" spans="1:6" x14ac:dyDescent="0.25">
      <c r="A2046" s="104">
        <v>22969</v>
      </c>
      <c r="B2046" s="104" t="s">
        <v>947</v>
      </c>
      <c r="C2046" s="104" t="s">
        <v>22500</v>
      </c>
      <c r="D2046" s="104" t="s">
        <v>22501</v>
      </c>
      <c r="E2046" s="2">
        <v>0</v>
      </c>
      <c r="F2046" s="2">
        <v>0</v>
      </c>
    </row>
    <row r="2047" spans="1:6" x14ac:dyDescent="0.25">
      <c r="A2047" s="104">
        <v>22970</v>
      </c>
      <c r="B2047" s="104" t="s">
        <v>947</v>
      </c>
      <c r="C2047" s="104" t="s">
        <v>6974</v>
      </c>
      <c r="D2047" s="104" t="s">
        <v>6976</v>
      </c>
      <c r="E2047" s="2">
        <v>36658</v>
      </c>
      <c r="F2047" s="2">
        <v>36658</v>
      </c>
    </row>
    <row r="2048" spans="1:6" x14ac:dyDescent="0.25">
      <c r="A2048" s="104">
        <v>22971</v>
      </c>
      <c r="B2048" s="104" t="s">
        <v>947</v>
      </c>
      <c r="C2048" s="104" t="s">
        <v>8701</v>
      </c>
      <c r="D2048" s="104" t="s">
        <v>8703</v>
      </c>
      <c r="E2048" s="2">
        <v>31306</v>
      </c>
      <c r="F2048" s="2">
        <v>31306</v>
      </c>
    </row>
    <row r="2049" spans="1:6" x14ac:dyDescent="0.25">
      <c r="A2049" s="104">
        <v>22972</v>
      </c>
      <c r="B2049" s="104" t="s">
        <v>947</v>
      </c>
      <c r="C2049" s="104" t="s">
        <v>5962</v>
      </c>
      <c r="D2049" s="104" t="s">
        <v>5964</v>
      </c>
      <c r="E2049" s="2">
        <v>21308</v>
      </c>
      <c r="F2049" s="2">
        <v>21308</v>
      </c>
    </row>
    <row r="2050" spans="1:6" x14ac:dyDescent="0.25">
      <c r="A2050" s="104">
        <v>22975</v>
      </c>
      <c r="B2050" s="104" t="s">
        <v>947</v>
      </c>
      <c r="C2050" s="104" t="s">
        <v>5846</v>
      </c>
      <c r="D2050" s="104" t="s">
        <v>5848</v>
      </c>
      <c r="E2050" s="2">
        <v>34094</v>
      </c>
      <c r="F2050" s="2">
        <v>34094</v>
      </c>
    </row>
    <row r="2051" spans="1:6" x14ac:dyDescent="0.25">
      <c r="A2051" s="104">
        <v>22976</v>
      </c>
      <c r="B2051" s="104" t="s">
        <v>947</v>
      </c>
      <c r="C2051" s="104" t="s">
        <v>1334</v>
      </c>
      <c r="D2051" s="104" t="s">
        <v>1336</v>
      </c>
      <c r="E2051" s="2">
        <v>672698</v>
      </c>
      <c r="F2051" s="2">
        <v>672698</v>
      </c>
    </row>
    <row r="2052" spans="1:6" x14ac:dyDescent="0.25">
      <c r="A2052" s="104">
        <v>22979</v>
      </c>
      <c r="B2052" s="104" t="s">
        <v>947</v>
      </c>
      <c r="C2052" s="104" t="s">
        <v>5971</v>
      </c>
      <c r="D2052" s="104" t="s">
        <v>5973</v>
      </c>
      <c r="E2052" s="2">
        <v>64831</v>
      </c>
      <c r="F2052" s="2">
        <v>64831</v>
      </c>
    </row>
    <row r="2053" spans="1:6" x14ac:dyDescent="0.25">
      <c r="A2053" s="104">
        <v>22980</v>
      </c>
      <c r="B2053" s="104" t="s">
        <v>947</v>
      </c>
      <c r="C2053" s="104" t="s">
        <v>13051</v>
      </c>
      <c r="D2053" s="104" t="s">
        <v>13053</v>
      </c>
      <c r="E2053" s="2">
        <v>18187</v>
      </c>
      <c r="F2053" s="2">
        <v>18187</v>
      </c>
    </row>
    <row r="2054" spans="1:6" x14ac:dyDescent="0.25">
      <c r="A2054" s="104">
        <v>22981</v>
      </c>
      <c r="B2054" s="104" t="s">
        <v>947</v>
      </c>
      <c r="C2054" s="104" t="s">
        <v>6899</v>
      </c>
      <c r="D2054" s="104" t="s">
        <v>6901</v>
      </c>
      <c r="E2054" s="2">
        <v>84947</v>
      </c>
      <c r="F2054" s="2">
        <v>84947</v>
      </c>
    </row>
    <row r="2055" spans="1:6" x14ac:dyDescent="0.25">
      <c r="A2055" s="104">
        <v>22982</v>
      </c>
      <c r="B2055" s="104" t="s">
        <v>947</v>
      </c>
      <c r="C2055" s="104" t="s">
        <v>18863</v>
      </c>
      <c r="D2055" s="104" t="s">
        <v>18864</v>
      </c>
      <c r="E2055" s="2">
        <v>22495</v>
      </c>
      <c r="F2055" s="2">
        <v>22495</v>
      </c>
    </row>
    <row r="2056" spans="1:6" x14ac:dyDescent="0.25">
      <c r="A2056" s="104">
        <v>22983</v>
      </c>
      <c r="B2056" s="104" t="s">
        <v>947</v>
      </c>
      <c r="C2056" s="104" t="s">
        <v>4174</v>
      </c>
      <c r="D2056" s="104" t="s">
        <v>21813</v>
      </c>
      <c r="E2056" s="2">
        <v>176746</v>
      </c>
      <c r="F2056" s="2">
        <v>176746</v>
      </c>
    </row>
    <row r="2057" spans="1:6" x14ac:dyDescent="0.25">
      <c r="A2057" s="104">
        <v>22984</v>
      </c>
      <c r="B2057" s="104" t="s">
        <v>947</v>
      </c>
      <c r="C2057" s="104" t="s">
        <v>5288</v>
      </c>
      <c r="D2057" s="104" t="s">
        <v>5290</v>
      </c>
      <c r="E2057" s="2">
        <v>65830</v>
      </c>
      <c r="F2057" s="2">
        <v>65830</v>
      </c>
    </row>
    <row r="2058" spans="1:6" x14ac:dyDescent="0.25">
      <c r="A2058" s="104">
        <v>22987</v>
      </c>
      <c r="B2058" s="104" t="s">
        <v>947</v>
      </c>
      <c r="C2058" s="104" t="s">
        <v>3477</v>
      </c>
      <c r="D2058" s="104" t="s">
        <v>3479</v>
      </c>
      <c r="E2058" s="2">
        <v>223966</v>
      </c>
      <c r="F2058" s="2">
        <v>223966</v>
      </c>
    </row>
    <row r="2059" spans="1:6" x14ac:dyDescent="0.25">
      <c r="A2059" s="104">
        <v>22988</v>
      </c>
      <c r="B2059" s="104" t="s">
        <v>947</v>
      </c>
      <c r="C2059" s="104" t="s">
        <v>6163</v>
      </c>
      <c r="D2059" s="104" t="s">
        <v>6165</v>
      </c>
      <c r="E2059" s="2">
        <v>72684</v>
      </c>
      <c r="F2059" s="2">
        <v>72684</v>
      </c>
    </row>
    <row r="2060" spans="1:6" x14ac:dyDescent="0.25">
      <c r="A2060" s="104">
        <v>22989</v>
      </c>
      <c r="B2060" s="104" t="s">
        <v>947</v>
      </c>
      <c r="C2060" s="104" t="s">
        <v>4036</v>
      </c>
      <c r="D2060" s="104" t="s">
        <v>4038</v>
      </c>
      <c r="E2060" s="2">
        <v>80881</v>
      </c>
      <c r="F2060" s="2">
        <v>80881</v>
      </c>
    </row>
    <row r="2061" spans="1:6" x14ac:dyDescent="0.25">
      <c r="A2061" s="104">
        <v>22990</v>
      </c>
      <c r="B2061" s="104" t="s">
        <v>947</v>
      </c>
      <c r="C2061" s="104" t="s">
        <v>1763</v>
      </c>
      <c r="D2061" s="104" t="s">
        <v>1765</v>
      </c>
      <c r="E2061" s="2">
        <v>365141</v>
      </c>
      <c r="F2061" s="2">
        <v>365141</v>
      </c>
    </row>
    <row r="2062" spans="1:6" x14ac:dyDescent="0.25">
      <c r="A2062" s="104">
        <v>22993</v>
      </c>
      <c r="B2062" s="104" t="s">
        <v>947</v>
      </c>
      <c r="C2062" s="104" t="s">
        <v>3088</v>
      </c>
      <c r="D2062" s="104" t="s">
        <v>3090</v>
      </c>
      <c r="E2062" s="2">
        <v>129125</v>
      </c>
      <c r="F2062" s="2">
        <v>129125</v>
      </c>
    </row>
    <row r="2063" spans="1:6" x14ac:dyDescent="0.25">
      <c r="A2063" s="104">
        <v>22997</v>
      </c>
      <c r="B2063" s="104" t="s">
        <v>947</v>
      </c>
      <c r="C2063" s="104" t="s">
        <v>5333</v>
      </c>
      <c r="D2063" s="104" t="s">
        <v>5335</v>
      </c>
      <c r="E2063" s="2">
        <v>82923</v>
      </c>
      <c r="F2063" s="2">
        <v>82923</v>
      </c>
    </row>
    <row r="2064" spans="1:6" x14ac:dyDescent="0.25">
      <c r="A2064" s="104">
        <v>22999</v>
      </c>
      <c r="B2064" s="104" t="s">
        <v>947</v>
      </c>
      <c r="C2064" s="104" t="s">
        <v>2102</v>
      </c>
      <c r="D2064" s="104" t="s">
        <v>2104</v>
      </c>
      <c r="E2064" s="2">
        <v>329209</v>
      </c>
      <c r="F2064" s="2">
        <v>329209</v>
      </c>
    </row>
    <row r="2065" spans="1:6" x14ac:dyDescent="0.25">
      <c r="A2065" s="104">
        <v>23001</v>
      </c>
      <c r="B2065" s="104" t="s">
        <v>947</v>
      </c>
      <c r="C2065" s="104" t="s">
        <v>1502</v>
      </c>
      <c r="D2065" s="104" t="s">
        <v>1504</v>
      </c>
      <c r="E2065" s="2">
        <v>443475</v>
      </c>
      <c r="F2065" s="2">
        <v>443475</v>
      </c>
    </row>
    <row r="2066" spans="1:6" x14ac:dyDescent="0.25">
      <c r="A2066" s="104">
        <v>23002</v>
      </c>
      <c r="B2066" s="104" t="s">
        <v>947</v>
      </c>
      <c r="C2066" s="104" t="s">
        <v>3746</v>
      </c>
      <c r="D2066" s="104" t="s">
        <v>3748</v>
      </c>
      <c r="E2066" s="2">
        <v>118225</v>
      </c>
      <c r="F2066" s="2">
        <v>118225</v>
      </c>
    </row>
    <row r="2067" spans="1:6" x14ac:dyDescent="0.25">
      <c r="A2067" s="104">
        <v>23004</v>
      </c>
      <c r="B2067" s="104" t="s">
        <v>947</v>
      </c>
      <c r="C2067" s="104" t="s">
        <v>5009</v>
      </c>
      <c r="D2067" s="104" t="s">
        <v>5011</v>
      </c>
      <c r="E2067" s="2">
        <v>87962</v>
      </c>
      <c r="F2067" s="2">
        <v>87962</v>
      </c>
    </row>
    <row r="2068" spans="1:6" x14ac:dyDescent="0.25">
      <c r="A2068" s="104">
        <v>23006</v>
      </c>
      <c r="B2068" s="104" t="s">
        <v>947</v>
      </c>
      <c r="C2068" s="104" t="s">
        <v>6660</v>
      </c>
      <c r="D2068" s="104" t="s">
        <v>6662</v>
      </c>
      <c r="E2068" s="2">
        <v>46912</v>
      </c>
      <c r="F2068" s="2">
        <v>46912</v>
      </c>
    </row>
    <row r="2069" spans="1:6" x14ac:dyDescent="0.25">
      <c r="A2069" s="104">
        <v>23007</v>
      </c>
      <c r="B2069" s="104" t="s">
        <v>947</v>
      </c>
      <c r="C2069" s="104" t="s">
        <v>4024</v>
      </c>
      <c r="D2069" s="104" t="s">
        <v>4026</v>
      </c>
      <c r="E2069" s="2">
        <v>131571</v>
      </c>
      <c r="F2069" s="2">
        <v>131571</v>
      </c>
    </row>
    <row r="2070" spans="1:6" x14ac:dyDescent="0.25">
      <c r="A2070" s="104">
        <v>23010</v>
      </c>
      <c r="B2070" s="104" t="s">
        <v>947</v>
      </c>
      <c r="C2070" s="104" t="s">
        <v>11313</v>
      </c>
      <c r="D2070" s="104" t="s">
        <v>11315</v>
      </c>
      <c r="E2070" s="2">
        <v>14806</v>
      </c>
      <c r="F2070" s="2">
        <v>14806</v>
      </c>
    </row>
    <row r="2071" spans="1:6" x14ac:dyDescent="0.25">
      <c r="A2071" s="104">
        <v>23011</v>
      </c>
      <c r="B2071" s="104" t="s">
        <v>947</v>
      </c>
      <c r="C2071" s="104" t="s">
        <v>5447</v>
      </c>
      <c r="D2071" s="104" t="s">
        <v>5449</v>
      </c>
      <c r="E2071" s="2">
        <v>36468</v>
      </c>
      <c r="F2071" s="2">
        <v>36468</v>
      </c>
    </row>
    <row r="2072" spans="1:6" x14ac:dyDescent="0.25">
      <c r="A2072" s="104">
        <v>23012</v>
      </c>
      <c r="B2072" s="104" t="s">
        <v>947</v>
      </c>
      <c r="C2072" s="104" t="s">
        <v>15231</v>
      </c>
      <c r="D2072" s="104" t="s">
        <v>15233</v>
      </c>
      <c r="E2072" s="2">
        <v>3055</v>
      </c>
      <c r="F2072" s="2">
        <v>3055</v>
      </c>
    </row>
    <row r="2073" spans="1:6" x14ac:dyDescent="0.25">
      <c r="A2073" s="104">
        <v>23019</v>
      </c>
      <c r="B2073" s="104" t="s">
        <v>947</v>
      </c>
      <c r="C2073" s="104" t="s">
        <v>15945</v>
      </c>
      <c r="D2073" s="104" t="s">
        <v>15947</v>
      </c>
      <c r="E2073" s="2">
        <v>2827</v>
      </c>
      <c r="F2073" s="2">
        <v>2827</v>
      </c>
    </row>
    <row r="2074" spans="1:6" x14ac:dyDescent="0.25">
      <c r="A2074" s="104">
        <v>23022</v>
      </c>
      <c r="B2074" s="104" t="s">
        <v>947</v>
      </c>
      <c r="C2074" s="104" t="s">
        <v>8782</v>
      </c>
      <c r="D2074" s="104" t="s">
        <v>8784</v>
      </c>
      <c r="E2074" s="2">
        <v>26745</v>
      </c>
      <c r="F2074" s="2">
        <v>26745</v>
      </c>
    </row>
    <row r="2075" spans="1:6" x14ac:dyDescent="0.25">
      <c r="A2075" s="104">
        <v>205384</v>
      </c>
      <c r="B2075" s="104" t="s">
        <v>947</v>
      </c>
      <c r="C2075" s="104" t="s">
        <v>7166</v>
      </c>
      <c r="D2075" s="104" t="s">
        <v>7168</v>
      </c>
      <c r="E2075" s="2">
        <v>86833</v>
      </c>
      <c r="F2075" s="2">
        <v>86833</v>
      </c>
    </row>
    <row r="2076" spans="1:6" x14ac:dyDescent="0.25">
      <c r="A2076" s="104">
        <v>207357</v>
      </c>
      <c r="B2076" s="104" t="s">
        <v>947</v>
      </c>
      <c r="C2076" s="104" t="s">
        <v>14795</v>
      </c>
      <c r="D2076" s="104" t="s">
        <v>14797</v>
      </c>
      <c r="E2076" s="2">
        <v>3847</v>
      </c>
      <c r="F2076" s="2">
        <v>3847</v>
      </c>
    </row>
    <row r="2077" spans="1:6" x14ac:dyDescent="0.25">
      <c r="A2077" s="104">
        <v>207361</v>
      </c>
      <c r="B2077" s="104" t="s">
        <v>947</v>
      </c>
      <c r="C2077" s="104" t="s">
        <v>4633</v>
      </c>
      <c r="D2077" s="104" t="s">
        <v>4635</v>
      </c>
      <c r="E2077" s="2">
        <v>95268</v>
      </c>
      <c r="F2077" s="2">
        <v>95268</v>
      </c>
    </row>
    <row r="2078" spans="1:6" x14ac:dyDescent="0.25">
      <c r="A2078" s="104">
        <v>428037</v>
      </c>
      <c r="B2078" s="104" t="s">
        <v>947</v>
      </c>
      <c r="C2078" s="104" t="s">
        <v>15225</v>
      </c>
      <c r="D2078" s="104" t="s">
        <v>15227</v>
      </c>
      <c r="E2078" s="2">
        <v>6273</v>
      </c>
      <c r="F2078" s="2">
        <v>6273</v>
      </c>
    </row>
    <row r="2079" spans="1:6" x14ac:dyDescent="0.25">
      <c r="A2079" s="104">
        <v>428388</v>
      </c>
      <c r="B2079" s="104" t="s">
        <v>947</v>
      </c>
      <c r="C2079" s="104" t="s">
        <v>1658</v>
      </c>
      <c r="D2079" s="104" t="s">
        <v>1660</v>
      </c>
      <c r="E2079" s="2">
        <v>212945</v>
      </c>
      <c r="F2079" s="2">
        <v>212945</v>
      </c>
    </row>
    <row r="2080" spans="1:6" x14ac:dyDescent="0.25">
      <c r="A2080" s="104">
        <v>528235</v>
      </c>
      <c r="B2080" s="104" t="s">
        <v>947</v>
      </c>
      <c r="C2080" s="104" t="s">
        <v>11489</v>
      </c>
      <c r="D2080" s="104" t="s">
        <v>11491</v>
      </c>
      <c r="E2080" s="2">
        <v>27175</v>
      </c>
      <c r="F2080" s="2">
        <v>27175</v>
      </c>
    </row>
    <row r="2081" spans="1:6" x14ac:dyDescent="0.25">
      <c r="A2081" s="104">
        <v>557033</v>
      </c>
      <c r="B2081" s="104" t="s">
        <v>947</v>
      </c>
      <c r="C2081" s="104" t="s">
        <v>11534</v>
      </c>
      <c r="D2081" s="104" t="s">
        <v>11536</v>
      </c>
      <c r="E2081" s="2">
        <v>3121</v>
      </c>
      <c r="F2081" s="2">
        <v>3121</v>
      </c>
    </row>
    <row r="2082" spans="1:6" x14ac:dyDescent="0.25">
      <c r="A2082" s="104">
        <v>567642</v>
      </c>
      <c r="B2082" s="104" t="s">
        <v>947</v>
      </c>
      <c r="C2082" s="104" t="s">
        <v>8116</v>
      </c>
      <c r="D2082" s="104" t="s">
        <v>8118</v>
      </c>
      <c r="E2082" s="2">
        <v>12431</v>
      </c>
      <c r="F2082" s="2">
        <v>12431</v>
      </c>
    </row>
    <row r="2083" spans="1:6" x14ac:dyDescent="0.25">
      <c r="A2083" s="104">
        <v>580366</v>
      </c>
      <c r="B2083" s="104" t="s">
        <v>947</v>
      </c>
      <c r="C2083" s="104" t="s">
        <v>11723</v>
      </c>
      <c r="D2083" s="104" t="s">
        <v>21806</v>
      </c>
      <c r="E2083" s="2">
        <v>24883</v>
      </c>
      <c r="F2083" s="2">
        <v>24883</v>
      </c>
    </row>
    <row r="2084" spans="1:6" x14ac:dyDescent="0.25">
      <c r="A2084" s="104">
        <v>607585</v>
      </c>
      <c r="B2084" s="104" t="s">
        <v>947</v>
      </c>
      <c r="C2084" s="104" t="s">
        <v>6773</v>
      </c>
      <c r="D2084" s="104" t="s">
        <v>22395</v>
      </c>
      <c r="E2084" s="2">
        <v>36844</v>
      </c>
      <c r="F2084" s="2">
        <v>36844</v>
      </c>
    </row>
    <row r="2085" spans="1:6" x14ac:dyDescent="0.25">
      <c r="A2085" s="104">
        <v>695683</v>
      </c>
      <c r="B2085" s="104" t="s">
        <v>947</v>
      </c>
      <c r="C2085" s="104" t="s">
        <v>10618</v>
      </c>
      <c r="D2085" s="104" t="s">
        <v>10620</v>
      </c>
      <c r="E2085" s="2">
        <v>24222</v>
      </c>
      <c r="F2085" s="2">
        <v>24222</v>
      </c>
    </row>
    <row r="2086" spans="1:6" x14ac:dyDescent="0.25">
      <c r="A2086" s="104">
        <v>696267</v>
      </c>
      <c r="B2086" s="104" t="s">
        <v>947</v>
      </c>
      <c r="C2086" s="104" t="s">
        <v>9947</v>
      </c>
      <c r="D2086" s="104" t="s">
        <v>9949</v>
      </c>
      <c r="E2086" s="2">
        <v>20379</v>
      </c>
      <c r="F2086" s="2">
        <v>20379</v>
      </c>
    </row>
    <row r="2087" spans="1:6" x14ac:dyDescent="0.25">
      <c r="A2087" s="104">
        <v>708564</v>
      </c>
      <c r="B2087" s="104" t="s">
        <v>947</v>
      </c>
      <c r="C2087" s="104" t="s">
        <v>2654</v>
      </c>
      <c r="D2087" s="104" t="s">
        <v>2656</v>
      </c>
      <c r="E2087" s="2">
        <v>228689</v>
      </c>
      <c r="F2087" s="2">
        <v>228689</v>
      </c>
    </row>
    <row r="2088" spans="1:6" x14ac:dyDescent="0.25">
      <c r="A2088" s="104">
        <v>743297</v>
      </c>
      <c r="B2088" s="104" t="s">
        <v>947</v>
      </c>
      <c r="C2088" s="104" t="s">
        <v>5303</v>
      </c>
      <c r="D2088" s="104" t="s">
        <v>5305</v>
      </c>
      <c r="E2088" s="2">
        <v>69300</v>
      </c>
      <c r="F2088" s="2">
        <v>69300</v>
      </c>
    </row>
    <row r="2089" spans="1:6" x14ac:dyDescent="0.25">
      <c r="A2089" s="104">
        <v>905127</v>
      </c>
      <c r="B2089" s="104" t="s">
        <v>947</v>
      </c>
      <c r="C2089" s="104" t="s">
        <v>22831</v>
      </c>
      <c r="D2089" s="104" t="s">
        <v>22832</v>
      </c>
      <c r="E2089" s="2">
        <v>567</v>
      </c>
      <c r="F2089" s="2">
        <v>567</v>
      </c>
    </row>
    <row r="2090" spans="1:6" x14ac:dyDescent="0.25">
      <c r="A2090" s="104">
        <v>23025</v>
      </c>
      <c r="B2090" s="104" t="s">
        <v>947</v>
      </c>
      <c r="C2090" s="104" t="s">
        <v>7540</v>
      </c>
      <c r="D2090" s="104" t="s">
        <v>7542</v>
      </c>
      <c r="E2090" s="2">
        <v>68636</v>
      </c>
      <c r="F2090" s="2">
        <v>68636</v>
      </c>
    </row>
    <row r="2091" spans="1:6" x14ac:dyDescent="0.25">
      <c r="A2091" s="104">
        <v>23026</v>
      </c>
      <c r="B2091" s="104" t="s">
        <v>947</v>
      </c>
      <c r="C2091" s="104" t="s">
        <v>4576</v>
      </c>
      <c r="D2091" s="104" t="s">
        <v>4578</v>
      </c>
      <c r="E2091" s="2">
        <v>136563</v>
      </c>
      <c r="F2091" s="2">
        <v>136563</v>
      </c>
    </row>
    <row r="2092" spans="1:6" x14ac:dyDescent="0.25">
      <c r="A2092" s="104">
        <v>23027</v>
      </c>
      <c r="B2092" s="104" t="s">
        <v>947</v>
      </c>
      <c r="C2092" s="104" t="s">
        <v>5273</v>
      </c>
      <c r="D2092" s="104" t="s">
        <v>5275</v>
      </c>
      <c r="E2092" s="2">
        <v>134130</v>
      </c>
      <c r="F2092" s="2">
        <v>134130</v>
      </c>
    </row>
    <row r="2093" spans="1:6" x14ac:dyDescent="0.25">
      <c r="A2093" s="104">
        <v>23030</v>
      </c>
      <c r="B2093" s="104" t="s">
        <v>947</v>
      </c>
      <c r="C2093" s="104" t="s">
        <v>18662</v>
      </c>
      <c r="D2093" s="104" t="s">
        <v>18663</v>
      </c>
      <c r="E2093" s="2">
        <v>0</v>
      </c>
      <c r="F2093" s="2">
        <v>0</v>
      </c>
    </row>
    <row r="2094" spans="1:6" x14ac:dyDescent="0.25">
      <c r="A2094" s="104">
        <v>23031</v>
      </c>
      <c r="B2094" s="104" t="s">
        <v>947</v>
      </c>
      <c r="C2094" s="104" t="s">
        <v>1155</v>
      </c>
      <c r="D2094" s="104" t="s">
        <v>1157</v>
      </c>
      <c r="E2094" s="2">
        <v>611766</v>
      </c>
      <c r="F2094" s="2">
        <v>611766</v>
      </c>
    </row>
    <row r="2095" spans="1:6" x14ac:dyDescent="0.25">
      <c r="A2095" s="104">
        <v>23032</v>
      </c>
      <c r="B2095" s="104" t="s">
        <v>947</v>
      </c>
      <c r="C2095" s="104" t="s">
        <v>1442</v>
      </c>
      <c r="D2095" s="104" t="s">
        <v>1444</v>
      </c>
      <c r="E2095" s="2">
        <v>540965</v>
      </c>
      <c r="F2095" s="2">
        <v>540965</v>
      </c>
    </row>
    <row r="2096" spans="1:6" x14ac:dyDescent="0.25">
      <c r="A2096" s="104">
        <v>23033</v>
      </c>
      <c r="B2096" s="104" t="s">
        <v>947</v>
      </c>
      <c r="C2096" s="104" t="s">
        <v>9986</v>
      </c>
      <c r="D2096" s="104" t="s">
        <v>9988</v>
      </c>
      <c r="E2096" s="2">
        <v>36995</v>
      </c>
      <c r="F2096" s="2">
        <v>36995</v>
      </c>
    </row>
    <row r="2097" spans="1:6" x14ac:dyDescent="0.25">
      <c r="A2097" s="104">
        <v>23039</v>
      </c>
      <c r="B2097" s="104" t="s">
        <v>947</v>
      </c>
      <c r="C2097" s="104" t="s">
        <v>4075</v>
      </c>
      <c r="D2097" s="104" t="s">
        <v>4077</v>
      </c>
      <c r="E2097" s="2">
        <v>101309</v>
      </c>
      <c r="F2097" s="2">
        <v>101309</v>
      </c>
    </row>
    <row r="2098" spans="1:6" x14ac:dyDescent="0.25">
      <c r="A2098" s="104">
        <v>23040</v>
      </c>
      <c r="B2098" s="104" t="s">
        <v>947</v>
      </c>
      <c r="C2098" s="104" t="s">
        <v>2501</v>
      </c>
      <c r="D2098" s="104" t="s">
        <v>2503</v>
      </c>
      <c r="E2098" s="2">
        <v>184525</v>
      </c>
      <c r="F2098" s="2">
        <v>184525</v>
      </c>
    </row>
    <row r="2099" spans="1:6" x14ac:dyDescent="0.25">
      <c r="A2099" s="104">
        <v>23043</v>
      </c>
      <c r="B2099" s="104" t="s">
        <v>947</v>
      </c>
      <c r="C2099" s="104" t="s">
        <v>7459</v>
      </c>
      <c r="D2099" s="104" t="s">
        <v>7461</v>
      </c>
      <c r="E2099" s="2">
        <v>32646</v>
      </c>
      <c r="F2099" s="2">
        <v>32646</v>
      </c>
    </row>
    <row r="2100" spans="1:6" x14ac:dyDescent="0.25">
      <c r="A2100" s="104">
        <v>23044</v>
      </c>
      <c r="B2100" s="104" t="s">
        <v>947</v>
      </c>
      <c r="C2100" s="104" t="s">
        <v>5546</v>
      </c>
      <c r="D2100" s="104" t="s">
        <v>5548</v>
      </c>
      <c r="E2100" s="2">
        <v>28629</v>
      </c>
      <c r="F2100" s="2">
        <v>28629</v>
      </c>
    </row>
    <row r="2101" spans="1:6" x14ac:dyDescent="0.25">
      <c r="A2101" s="104">
        <v>23045</v>
      </c>
      <c r="B2101" s="104" t="s">
        <v>947</v>
      </c>
      <c r="C2101" s="104" t="s">
        <v>18949</v>
      </c>
      <c r="D2101" s="104" t="s">
        <v>18950</v>
      </c>
      <c r="E2101" s="2">
        <v>23585</v>
      </c>
      <c r="F2101" s="2">
        <v>23585</v>
      </c>
    </row>
    <row r="2102" spans="1:6" x14ac:dyDescent="0.25">
      <c r="A2102" s="104">
        <v>23047</v>
      </c>
      <c r="B2102" s="104" t="s">
        <v>947</v>
      </c>
      <c r="C2102" s="104" t="s">
        <v>9932</v>
      </c>
      <c r="D2102" s="104" t="s">
        <v>9934</v>
      </c>
      <c r="E2102" s="2">
        <v>21503</v>
      </c>
      <c r="F2102" s="2">
        <v>21503</v>
      </c>
    </row>
    <row r="2103" spans="1:6" x14ac:dyDescent="0.25">
      <c r="A2103" s="104">
        <v>23048</v>
      </c>
      <c r="B2103" s="104" t="s">
        <v>947</v>
      </c>
      <c r="C2103" s="104" t="s">
        <v>8071</v>
      </c>
      <c r="D2103" s="104" t="s">
        <v>8073</v>
      </c>
      <c r="E2103" s="2">
        <v>31576</v>
      </c>
      <c r="F2103" s="2">
        <v>31576</v>
      </c>
    </row>
    <row r="2104" spans="1:6" x14ac:dyDescent="0.25">
      <c r="A2104" s="104">
        <v>23049</v>
      </c>
      <c r="B2104" s="104" t="s">
        <v>947</v>
      </c>
      <c r="C2104" s="104" t="s">
        <v>8044</v>
      </c>
      <c r="D2104" s="104" t="s">
        <v>8046</v>
      </c>
      <c r="E2104" s="2">
        <v>29512</v>
      </c>
      <c r="F2104" s="2">
        <v>29512</v>
      </c>
    </row>
    <row r="2105" spans="1:6" x14ac:dyDescent="0.25">
      <c r="A2105" s="104">
        <v>23050</v>
      </c>
      <c r="B2105" s="104" t="s">
        <v>947</v>
      </c>
      <c r="C2105" s="104" t="s">
        <v>3880</v>
      </c>
      <c r="D2105" s="104" t="s">
        <v>3882</v>
      </c>
      <c r="E2105" s="2">
        <v>104115</v>
      </c>
      <c r="F2105" s="2">
        <v>104115</v>
      </c>
    </row>
    <row r="2106" spans="1:6" x14ac:dyDescent="0.25">
      <c r="A2106" s="104">
        <v>23051</v>
      </c>
      <c r="B2106" s="104" t="s">
        <v>947</v>
      </c>
      <c r="C2106" s="104" t="s">
        <v>7624</v>
      </c>
      <c r="D2106" s="104" t="s">
        <v>7626</v>
      </c>
      <c r="E2106" s="2">
        <v>50864</v>
      </c>
      <c r="F2106" s="2">
        <v>50864</v>
      </c>
    </row>
    <row r="2107" spans="1:6" x14ac:dyDescent="0.25">
      <c r="A2107" s="104">
        <v>23052</v>
      </c>
      <c r="B2107" s="104" t="s">
        <v>947</v>
      </c>
      <c r="C2107" s="104" t="s">
        <v>3267</v>
      </c>
      <c r="D2107" s="104" t="s">
        <v>3269</v>
      </c>
      <c r="E2107" s="2">
        <v>200282</v>
      </c>
      <c r="F2107" s="2">
        <v>200282</v>
      </c>
    </row>
    <row r="2108" spans="1:6" x14ac:dyDescent="0.25">
      <c r="A2108" s="104">
        <v>23053</v>
      </c>
      <c r="B2108" s="104" t="s">
        <v>947</v>
      </c>
      <c r="C2108" s="104" t="s">
        <v>7148</v>
      </c>
      <c r="D2108" s="104" t="s">
        <v>7150</v>
      </c>
      <c r="E2108" s="2">
        <v>52954</v>
      </c>
      <c r="F2108" s="2">
        <v>52954</v>
      </c>
    </row>
    <row r="2109" spans="1:6" x14ac:dyDescent="0.25">
      <c r="A2109" s="104">
        <v>23054</v>
      </c>
      <c r="B2109" s="104" t="s">
        <v>947</v>
      </c>
      <c r="C2109" s="104" t="s">
        <v>3118</v>
      </c>
      <c r="D2109" s="104" t="s">
        <v>3120</v>
      </c>
      <c r="E2109" s="2">
        <v>186854</v>
      </c>
      <c r="F2109" s="2">
        <v>186854</v>
      </c>
    </row>
    <row r="2110" spans="1:6" x14ac:dyDescent="0.25">
      <c r="A2110" s="104">
        <v>23055</v>
      </c>
      <c r="B2110" s="104" t="s">
        <v>947</v>
      </c>
      <c r="C2110" s="104" t="s">
        <v>2069</v>
      </c>
      <c r="D2110" s="104" t="s">
        <v>2071</v>
      </c>
      <c r="E2110" s="2">
        <v>316838</v>
      </c>
      <c r="F2110" s="2">
        <v>316838</v>
      </c>
    </row>
    <row r="2111" spans="1:6" x14ac:dyDescent="0.25">
      <c r="A2111" s="104">
        <v>23059</v>
      </c>
      <c r="B2111" s="104" t="s">
        <v>947</v>
      </c>
      <c r="C2111" s="104" t="s">
        <v>2978</v>
      </c>
      <c r="D2111" s="104" t="s">
        <v>2980</v>
      </c>
      <c r="E2111" s="2">
        <v>282317</v>
      </c>
      <c r="F2111" s="2">
        <v>282317</v>
      </c>
    </row>
    <row r="2112" spans="1:6" x14ac:dyDescent="0.25">
      <c r="A2112" s="104">
        <v>23060</v>
      </c>
      <c r="B2112" s="104" t="s">
        <v>947</v>
      </c>
      <c r="C2112" s="104" t="s">
        <v>12862</v>
      </c>
      <c r="D2112" s="104" t="s">
        <v>12864</v>
      </c>
      <c r="E2112" s="2">
        <v>13005</v>
      </c>
      <c r="F2112" s="2">
        <v>13005</v>
      </c>
    </row>
    <row r="2113" spans="1:6" x14ac:dyDescent="0.25">
      <c r="A2113" s="104">
        <v>23064</v>
      </c>
      <c r="B2113" s="104" t="s">
        <v>947</v>
      </c>
      <c r="C2113" s="104" t="s">
        <v>5681</v>
      </c>
      <c r="D2113" s="104" t="s">
        <v>5683</v>
      </c>
      <c r="E2113" s="2">
        <v>83743</v>
      </c>
      <c r="F2113" s="2">
        <v>83743</v>
      </c>
    </row>
    <row r="2114" spans="1:6" x14ac:dyDescent="0.25">
      <c r="A2114" s="104">
        <v>23072</v>
      </c>
      <c r="B2114" s="104" t="s">
        <v>947</v>
      </c>
      <c r="C2114" s="104" t="s">
        <v>11283</v>
      </c>
      <c r="D2114" s="104" t="s">
        <v>11285</v>
      </c>
      <c r="E2114" s="2">
        <v>30805</v>
      </c>
      <c r="F2114" s="2">
        <v>30805</v>
      </c>
    </row>
    <row r="2115" spans="1:6" x14ac:dyDescent="0.25">
      <c r="A2115" s="104">
        <v>23080</v>
      </c>
      <c r="B2115" s="104" t="s">
        <v>947</v>
      </c>
      <c r="C2115" s="104" t="s">
        <v>1436</v>
      </c>
      <c r="D2115" s="104" t="s">
        <v>1438</v>
      </c>
      <c r="E2115" s="2">
        <v>485815</v>
      </c>
      <c r="F2115" s="2">
        <v>485815</v>
      </c>
    </row>
    <row r="2116" spans="1:6" x14ac:dyDescent="0.25">
      <c r="A2116" s="104">
        <v>161996</v>
      </c>
      <c r="B2116" s="104" t="s">
        <v>947</v>
      </c>
      <c r="C2116" s="104" t="s">
        <v>17284</v>
      </c>
      <c r="D2116" s="104" t="s">
        <v>17286</v>
      </c>
      <c r="E2116" s="2">
        <v>6008</v>
      </c>
      <c r="F2116" s="2">
        <v>6008</v>
      </c>
    </row>
    <row r="2117" spans="1:6" x14ac:dyDescent="0.25">
      <c r="A2117" s="104">
        <v>163783</v>
      </c>
      <c r="B2117" s="104" t="s">
        <v>947</v>
      </c>
      <c r="C2117" s="104" t="s">
        <v>1095</v>
      </c>
      <c r="D2117" s="104" t="s">
        <v>1097</v>
      </c>
      <c r="E2117" s="2">
        <v>283240</v>
      </c>
      <c r="F2117" s="2">
        <v>283240</v>
      </c>
    </row>
    <row r="2118" spans="1:6" x14ac:dyDescent="0.25">
      <c r="A2118" s="104">
        <v>207354</v>
      </c>
      <c r="B2118" s="104" t="s">
        <v>947</v>
      </c>
      <c r="C2118" s="104" t="s">
        <v>7043</v>
      </c>
      <c r="D2118" s="104" t="s">
        <v>7045</v>
      </c>
      <c r="E2118" s="2">
        <v>49719</v>
      </c>
      <c r="F2118" s="2">
        <v>49719</v>
      </c>
    </row>
    <row r="2119" spans="1:6" x14ac:dyDescent="0.25">
      <c r="A2119" s="104">
        <v>462262</v>
      </c>
      <c r="B2119" s="104" t="s">
        <v>947</v>
      </c>
      <c r="C2119" s="104" t="s">
        <v>16741</v>
      </c>
      <c r="D2119" s="104" t="s">
        <v>22733</v>
      </c>
      <c r="E2119" s="2">
        <v>4406</v>
      </c>
      <c r="F2119" s="2">
        <v>4406</v>
      </c>
    </row>
    <row r="2120" spans="1:6" x14ac:dyDescent="0.25">
      <c r="A2120" s="104">
        <v>515233</v>
      </c>
      <c r="B2120" s="104" t="s">
        <v>947</v>
      </c>
      <c r="C2120" s="104" t="s">
        <v>12357</v>
      </c>
      <c r="D2120" s="104" t="s">
        <v>12359</v>
      </c>
      <c r="E2120" s="2">
        <v>8134</v>
      </c>
      <c r="F2120" s="2">
        <v>8134</v>
      </c>
    </row>
    <row r="2121" spans="1:6" x14ac:dyDescent="0.25">
      <c r="A2121" s="104">
        <v>538237</v>
      </c>
      <c r="B2121" s="104" t="s">
        <v>947</v>
      </c>
      <c r="C2121" s="104" t="s">
        <v>13718</v>
      </c>
      <c r="D2121" s="104" t="s">
        <v>13720</v>
      </c>
      <c r="E2121" s="2">
        <v>5055</v>
      </c>
      <c r="F2121" s="2">
        <v>5055</v>
      </c>
    </row>
    <row r="2122" spans="1:6" x14ac:dyDescent="0.25">
      <c r="A2122" s="104">
        <v>555985</v>
      </c>
      <c r="B2122" s="104" t="s">
        <v>947</v>
      </c>
      <c r="C2122" s="104" t="s">
        <v>12991</v>
      </c>
      <c r="D2122" s="104" t="s">
        <v>12993</v>
      </c>
      <c r="E2122" s="2">
        <v>19294</v>
      </c>
      <c r="F2122" s="2">
        <v>19294</v>
      </c>
    </row>
    <row r="2123" spans="1:6" x14ac:dyDescent="0.25">
      <c r="A2123" s="104">
        <v>581781</v>
      </c>
      <c r="B2123" s="104" t="s">
        <v>947</v>
      </c>
      <c r="C2123" s="104" t="s">
        <v>16559</v>
      </c>
      <c r="D2123" s="104" t="s">
        <v>16561</v>
      </c>
      <c r="E2123" s="2">
        <v>5727</v>
      </c>
      <c r="F2123" s="2">
        <v>5727</v>
      </c>
    </row>
    <row r="2124" spans="1:6" x14ac:dyDescent="0.25">
      <c r="A2124" s="104">
        <v>600591</v>
      </c>
      <c r="B2124" s="104" t="s">
        <v>947</v>
      </c>
      <c r="C2124" s="104" t="s">
        <v>11606</v>
      </c>
      <c r="D2124" s="104" t="s">
        <v>11608</v>
      </c>
      <c r="E2124" s="2">
        <v>20638</v>
      </c>
      <c r="F2124" s="2">
        <v>20638</v>
      </c>
    </row>
    <row r="2125" spans="1:6" x14ac:dyDescent="0.25">
      <c r="A2125" s="104">
        <v>601049</v>
      </c>
      <c r="B2125" s="104" t="s">
        <v>947</v>
      </c>
      <c r="C2125" s="104" t="s">
        <v>10450</v>
      </c>
      <c r="D2125" s="104" t="s">
        <v>10452</v>
      </c>
      <c r="E2125" s="2">
        <v>29824</v>
      </c>
      <c r="F2125" s="2">
        <v>29824</v>
      </c>
    </row>
    <row r="2126" spans="1:6" x14ac:dyDescent="0.25">
      <c r="A2126" s="104">
        <v>666080</v>
      </c>
      <c r="B2126" s="104" t="s">
        <v>947</v>
      </c>
      <c r="C2126" s="104" t="s">
        <v>4697</v>
      </c>
      <c r="D2126" s="104" t="s">
        <v>4699</v>
      </c>
      <c r="E2126" s="2">
        <v>113453</v>
      </c>
      <c r="F2126" s="2">
        <v>113453</v>
      </c>
    </row>
    <row r="2127" spans="1:6" x14ac:dyDescent="0.25">
      <c r="A2127" s="104">
        <v>695419</v>
      </c>
      <c r="B2127" s="104" t="s">
        <v>947</v>
      </c>
      <c r="C2127" s="104" t="s">
        <v>3447</v>
      </c>
      <c r="D2127" s="104" t="s">
        <v>3449</v>
      </c>
      <c r="E2127" s="2">
        <v>319267</v>
      </c>
      <c r="F2127" s="2">
        <v>319267</v>
      </c>
    </row>
    <row r="2128" spans="1:6" x14ac:dyDescent="0.25">
      <c r="A2128" s="104">
        <v>705154</v>
      </c>
      <c r="B2128" s="104" t="s">
        <v>947</v>
      </c>
      <c r="C2128" s="104" t="s">
        <v>16362</v>
      </c>
      <c r="D2128" s="104" t="s">
        <v>16364</v>
      </c>
      <c r="E2128" s="2">
        <v>13966</v>
      </c>
      <c r="F2128" s="2">
        <v>13966</v>
      </c>
    </row>
    <row r="2129" spans="1:6" x14ac:dyDescent="0.25">
      <c r="A2129" s="104">
        <v>710990</v>
      </c>
      <c r="B2129" s="104" t="s">
        <v>947</v>
      </c>
      <c r="C2129" s="104" t="s">
        <v>13595</v>
      </c>
      <c r="D2129" s="104" t="s">
        <v>13597</v>
      </c>
      <c r="E2129" s="2">
        <v>8816</v>
      </c>
      <c r="F2129" s="2">
        <v>8816</v>
      </c>
    </row>
    <row r="2130" spans="1:6" x14ac:dyDescent="0.25">
      <c r="A2130" s="104">
        <v>720526</v>
      </c>
      <c r="B2130" s="104" t="s">
        <v>947</v>
      </c>
      <c r="C2130" s="104" t="s">
        <v>16117</v>
      </c>
      <c r="D2130" s="104" t="s">
        <v>16119</v>
      </c>
      <c r="E2130" s="2">
        <v>4384</v>
      </c>
      <c r="F2130" s="2">
        <v>4384</v>
      </c>
    </row>
    <row r="2131" spans="1:6" x14ac:dyDescent="0.25">
      <c r="A2131" s="104">
        <v>720899</v>
      </c>
      <c r="B2131" s="104" t="s">
        <v>947</v>
      </c>
      <c r="C2131" s="104" t="s">
        <v>13542</v>
      </c>
      <c r="D2131" s="104" t="s">
        <v>13544</v>
      </c>
      <c r="E2131" s="2">
        <v>17231</v>
      </c>
      <c r="F2131" s="2">
        <v>17231</v>
      </c>
    </row>
    <row r="2132" spans="1:6" x14ac:dyDescent="0.25">
      <c r="A2132" s="104">
        <v>23085</v>
      </c>
      <c r="B2132" s="104" t="s">
        <v>947</v>
      </c>
      <c r="C2132" s="104" t="s">
        <v>12060</v>
      </c>
      <c r="D2132" s="104" t="s">
        <v>12062</v>
      </c>
      <c r="E2132" s="2">
        <v>11349</v>
      </c>
      <c r="F2132" s="2">
        <v>11349</v>
      </c>
    </row>
    <row r="2133" spans="1:6" x14ac:dyDescent="0.25">
      <c r="A2133" s="104">
        <v>23086</v>
      </c>
      <c r="B2133" s="104" t="s">
        <v>947</v>
      </c>
      <c r="C2133" s="104" t="s">
        <v>1373</v>
      </c>
      <c r="D2133" s="104" t="s">
        <v>1375</v>
      </c>
      <c r="E2133" s="2">
        <v>471116</v>
      </c>
      <c r="F2133" s="2">
        <v>471116</v>
      </c>
    </row>
    <row r="2134" spans="1:6" x14ac:dyDescent="0.25">
      <c r="A2134" s="104">
        <v>23087</v>
      </c>
      <c r="B2134" s="104" t="s">
        <v>947</v>
      </c>
      <c r="C2134" s="104" t="s">
        <v>11385</v>
      </c>
      <c r="D2134" s="104" t="s">
        <v>11387</v>
      </c>
      <c r="E2134" s="2">
        <v>27799</v>
      </c>
      <c r="F2134" s="2">
        <v>27799</v>
      </c>
    </row>
    <row r="2135" spans="1:6" x14ac:dyDescent="0.25">
      <c r="A2135" s="104">
        <v>23089</v>
      </c>
      <c r="B2135" s="104" t="s">
        <v>947</v>
      </c>
      <c r="C2135" s="104" t="s">
        <v>12234</v>
      </c>
      <c r="D2135" s="104" t="s">
        <v>12236</v>
      </c>
      <c r="E2135" s="2">
        <v>0</v>
      </c>
      <c r="F2135" s="2">
        <v>0</v>
      </c>
    </row>
    <row r="2136" spans="1:6" x14ac:dyDescent="0.25">
      <c r="A2136" s="104">
        <v>23090</v>
      </c>
      <c r="B2136" s="104" t="s">
        <v>947</v>
      </c>
      <c r="C2136" s="104" t="s">
        <v>10228</v>
      </c>
      <c r="D2136" s="104" t="s">
        <v>10230</v>
      </c>
      <c r="E2136" s="2">
        <v>71913</v>
      </c>
      <c r="F2136" s="2">
        <v>71913</v>
      </c>
    </row>
    <row r="2137" spans="1:6" x14ac:dyDescent="0.25">
      <c r="A2137" s="104">
        <v>23091</v>
      </c>
      <c r="B2137" s="104" t="s">
        <v>947</v>
      </c>
      <c r="C2137" s="104" t="s">
        <v>9423</v>
      </c>
      <c r="D2137" s="104" t="s">
        <v>9425</v>
      </c>
      <c r="E2137" s="2">
        <v>23067</v>
      </c>
      <c r="F2137" s="2">
        <v>23067</v>
      </c>
    </row>
    <row r="2138" spans="1:6" x14ac:dyDescent="0.25">
      <c r="A2138" s="104">
        <v>23094</v>
      </c>
      <c r="B2138" s="104" t="s">
        <v>947</v>
      </c>
      <c r="C2138" s="104" t="s">
        <v>1556</v>
      </c>
      <c r="D2138" s="104" t="s">
        <v>1558</v>
      </c>
      <c r="E2138" s="2">
        <v>530120</v>
      </c>
      <c r="F2138" s="2">
        <v>530120</v>
      </c>
    </row>
    <row r="2139" spans="1:6" x14ac:dyDescent="0.25">
      <c r="A2139" s="104">
        <v>23096</v>
      </c>
      <c r="B2139" s="104" t="s">
        <v>947</v>
      </c>
      <c r="C2139" s="104" t="s">
        <v>5021</v>
      </c>
      <c r="D2139" s="104" t="s">
        <v>5023</v>
      </c>
      <c r="E2139" s="2">
        <v>69153</v>
      </c>
      <c r="F2139" s="2">
        <v>69153</v>
      </c>
    </row>
    <row r="2140" spans="1:6" x14ac:dyDescent="0.25">
      <c r="A2140" s="104">
        <v>23098</v>
      </c>
      <c r="B2140" s="104" t="s">
        <v>947</v>
      </c>
      <c r="C2140" s="104" t="s">
        <v>4288</v>
      </c>
      <c r="D2140" s="104" t="s">
        <v>4290</v>
      </c>
      <c r="E2140" s="2">
        <v>66375</v>
      </c>
      <c r="F2140" s="2">
        <v>66375</v>
      </c>
    </row>
    <row r="2141" spans="1:6" x14ac:dyDescent="0.25">
      <c r="A2141" s="104">
        <v>23099</v>
      </c>
      <c r="B2141" s="104" t="s">
        <v>947</v>
      </c>
      <c r="C2141" s="104" t="s">
        <v>3444</v>
      </c>
      <c r="D2141" s="104" t="s">
        <v>3446</v>
      </c>
      <c r="E2141" s="2">
        <v>154408</v>
      </c>
      <c r="F2141" s="2">
        <v>154408</v>
      </c>
    </row>
    <row r="2142" spans="1:6" x14ac:dyDescent="0.25">
      <c r="A2142" s="104">
        <v>23101</v>
      </c>
      <c r="B2142" s="104" t="s">
        <v>947</v>
      </c>
      <c r="C2142" s="104" t="s">
        <v>4691</v>
      </c>
      <c r="D2142" s="104" t="s">
        <v>4693</v>
      </c>
      <c r="E2142" s="2">
        <v>117619</v>
      </c>
      <c r="F2142" s="2">
        <v>117619</v>
      </c>
    </row>
    <row r="2143" spans="1:6" x14ac:dyDescent="0.25">
      <c r="A2143" s="104">
        <v>23102</v>
      </c>
      <c r="B2143" s="104" t="s">
        <v>947</v>
      </c>
      <c r="C2143" s="104" t="s">
        <v>1223</v>
      </c>
      <c r="D2143" s="104" t="s">
        <v>1225</v>
      </c>
      <c r="E2143" s="2">
        <v>672760</v>
      </c>
      <c r="F2143" s="2">
        <v>672760</v>
      </c>
    </row>
    <row r="2144" spans="1:6" x14ac:dyDescent="0.25">
      <c r="A2144" s="104">
        <v>23104</v>
      </c>
      <c r="B2144" s="104" t="s">
        <v>947</v>
      </c>
      <c r="C2144" s="104" t="s">
        <v>14672</v>
      </c>
      <c r="D2144" s="104" t="s">
        <v>14674</v>
      </c>
      <c r="E2144" s="2">
        <v>8823</v>
      </c>
      <c r="F2144" s="2">
        <v>8823</v>
      </c>
    </row>
    <row r="2145" spans="1:6" x14ac:dyDescent="0.25">
      <c r="A2145" s="104">
        <v>23105</v>
      </c>
      <c r="B2145" s="104" t="s">
        <v>947</v>
      </c>
      <c r="C2145" s="104" t="s">
        <v>11098</v>
      </c>
      <c r="D2145" s="104" t="s">
        <v>11100</v>
      </c>
      <c r="E2145" s="2">
        <v>2413</v>
      </c>
      <c r="F2145" s="2">
        <v>2413</v>
      </c>
    </row>
    <row r="2146" spans="1:6" x14ac:dyDescent="0.25">
      <c r="A2146" s="104">
        <v>23106</v>
      </c>
      <c r="B2146" s="104" t="s">
        <v>947</v>
      </c>
      <c r="C2146" s="104" t="s">
        <v>6932</v>
      </c>
      <c r="D2146" s="104" t="s">
        <v>6934</v>
      </c>
      <c r="E2146" s="2">
        <v>62339</v>
      </c>
      <c r="F2146" s="2">
        <v>62339</v>
      </c>
    </row>
    <row r="2147" spans="1:6" x14ac:dyDescent="0.25">
      <c r="A2147" s="104">
        <v>23107</v>
      </c>
      <c r="B2147" s="104" t="s">
        <v>947</v>
      </c>
      <c r="C2147" s="104" t="s">
        <v>6711</v>
      </c>
      <c r="D2147" s="104" t="s">
        <v>6713</v>
      </c>
      <c r="E2147" s="2">
        <v>17520</v>
      </c>
      <c r="F2147" s="2">
        <v>17520</v>
      </c>
    </row>
    <row r="2148" spans="1:6" x14ac:dyDescent="0.25">
      <c r="A2148" s="104">
        <v>23111</v>
      </c>
      <c r="B2148" s="104" t="s">
        <v>947</v>
      </c>
      <c r="C2148" s="104" t="s">
        <v>11472</v>
      </c>
      <c r="D2148" s="104" t="s">
        <v>11474</v>
      </c>
      <c r="E2148" s="2">
        <v>29348</v>
      </c>
      <c r="F2148" s="2">
        <v>29348</v>
      </c>
    </row>
    <row r="2149" spans="1:6" x14ac:dyDescent="0.25">
      <c r="A2149" s="104">
        <v>23112</v>
      </c>
      <c r="B2149" s="104" t="s">
        <v>947</v>
      </c>
      <c r="C2149" s="104" t="s">
        <v>1553</v>
      </c>
      <c r="D2149" s="104" t="s">
        <v>1555</v>
      </c>
      <c r="E2149" s="2">
        <v>414597</v>
      </c>
      <c r="F2149" s="2">
        <v>414597</v>
      </c>
    </row>
    <row r="2150" spans="1:6" x14ac:dyDescent="0.25">
      <c r="A2150" s="104">
        <v>23114</v>
      </c>
      <c r="B2150" s="104" t="s">
        <v>947</v>
      </c>
      <c r="C2150" s="104" t="s">
        <v>2123</v>
      </c>
      <c r="D2150" s="104" t="s">
        <v>2125</v>
      </c>
      <c r="E2150" s="2">
        <v>301839</v>
      </c>
      <c r="F2150" s="2">
        <v>301839</v>
      </c>
    </row>
    <row r="2151" spans="1:6" x14ac:dyDescent="0.25">
      <c r="A2151" s="104">
        <v>23116</v>
      </c>
      <c r="B2151" s="104" t="s">
        <v>947</v>
      </c>
      <c r="C2151" s="104" t="s">
        <v>8551</v>
      </c>
      <c r="D2151" s="104" t="s">
        <v>8553</v>
      </c>
      <c r="E2151" s="2">
        <v>24992</v>
      </c>
      <c r="F2151" s="2">
        <v>24992</v>
      </c>
    </row>
    <row r="2152" spans="1:6" x14ac:dyDescent="0.25">
      <c r="A2152" s="104">
        <v>23117</v>
      </c>
      <c r="B2152" s="104" t="s">
        <v>947</v>
      </c>
      <c r="C2152" s="104" t="s">
        <v>15806</v>
      </c>
      <c r="D2152" s="104" t="s">
        <v>15808</v>
      </c>
      <c r="E2152" s="2">
        <v>5312</v>
      </c>
      <c r="F2152" s="2">
        <v>5312</v>
      </c>
    </row>
    <row r="2153" spans="1:6" x14ac:dyDescent="0.25">
      <c r="A2153" s="104">
        <v>23118</v>
      </c>
      <c r="B2153" s="104" t="s">
        <v>947</v>
      </c>
      <c r="C2153" s="104" t="s">
        <v>16167</v>
      </c>
      <c r="D2153" s="104" t="s">
        <v>16169</v>
      </c>
      <c r="E2153" s="2">
        <v>2286</v>
      </c>
      <c r="F2153" s="2">
        <v>2286</v>
      </c>
    </row>
    <row r="2154" spans="1:6" x14ac:dyDescent="0.25">
      <c r="A2154" s="104">
        <v>23119</v>
      </c>
      <c r="B2154" s="104" t="s">
        <v>947</v>
      </c>
      <c r="C2154" s="104" t="s">
        <v>9228</v>
      </c>
      <c r="D2154" s="104" t="s">
        <v>9230</v>
      </c>
      <c r="E2154" s="2">
        <v>46304</v>
      </c>
      <c r="F2154" s="2">
        <v>46304</v>
      </c>
    </row>
    <row r="2155" spans="1:6" x14ac:dyDescent="0.25">
      <c r="A2155" s="104">
        <v>23120</v>
      </c>
      <c r="B2155" s="104" t="s">
        <v>947</v>
      </c>
      <c r="C2155" s="104" t="s">
        <v>2633</v>
      </c>
      <c r="D2155" s="104" t="s">
        <v>2635</v>
      </c>
      <c r="E2155" s="2">
        <v>254364</v>
      </c>
      <c r="F2155" s="2">
        <v>254364</v>
      </c>
    </row>
    <row r="2156" spans="1:6" x14ac:dyDescent="0.25">
      <c r="A2156" s="104">
        <v>23121</v>
      </c>
      <c r="B2156" s="104" t="s">
        <v>947</v>
      </c>
      <c r="C2156" s="104" t="s">
        <v>1745</v>
      </c>
      <c r="D2156" s="104" t="s">
        <v>1747</v>
      </c>
      <c r="E2156" s="2">
        <v>376734</v>
      </c>
      <c r="F2156" s="2">
        <v>376734</v>
      </c>
    </row>
    <row r="2157" spans="1:6" x14ac:dyDescent="0.25">
      <c r="A2157" s="104">
        <v>23123</v>
      </c>
      <c r="B2157" s="104" t="s">
        <v>947</v>
      </c>
      <c r="C2157" s="104" t="s">
        <v>15525</v>
      </c>
      <c r="D2157" s="104" t="s">
        <v>15527</v>
      </c>
      <c r="E2157" s="2">
        <v>5360</v>
      </c>
      <c r="F2157" s="2">
        <v>5360</v>
      </c>
    </row>
    <row r="2158" spans="1:6" x14ac:dyDescent="0.25">
      <c r="A2158" s="104">
        <v>23124</v>
      </c>
      <c r="B2158" s="104" t="s">
        <v>947</v>
      </c>
      <c r="C2158" s="104" t="s">
        <v>11280</v>
      </c>
      <c r="D2158" s="104" t="s">
        <v>11282</v>
      </c>
      <c r="E2158" s="2">
        <v>18603</v>
      </c>
      <c r="F2158" s="2">
        <v>18603</v>
      </c>
    </row>
    <row r="2159" spans="1:6" x14ac:dyDescent="0.25">
      <c r="A2159" s="104">
        <v>23125</v>
      </c>
      <c r="B2159" s="104" t="s">
        <v>947</v>
      </c>
      <c r="C2159" s="104" t="s">
        <v>6310</v>
      </c>
      <c r="D2159" s="104" t="s">
        <v>6312</v>
      </c>
      <c r="E2159" s="2">
        <v>43329</v>
      </c>
      <c r="F2159" s="2">
        <v>43329</v>
      </c>
    </row>
    <row r="2160" spans="1:6" x14ac:dyDescent="0.25">
      <c r="A2160" s="104">
        <v>23127</v>
      </c>
      <c r="B2160" s="104" t="s">
        <v>947</v>
      </c>
      <c r="C2160" s="104" t="s">
        <v>8329</v>
      </c>
      <c r="D2160" s="104" t="s">
        <v>8331</v>
      </c>
      <c r="E2160" s="2">
        <v>29968</v>
      </c>
      <c r="F2160" s="2">
        <v>29968</v>
      </c>
    </row>
    <row r="2161" spans="1:6" x14ac:dyDescent="0.25">
      <c r="A2161" s="104">
        <v>23128</v>
      </c>
      <c r="B2161" s="104" t="s">
        <v>947</v>
      </c>
      <c r="C2161" s="104" t="s">
        <v>6076</v>
      </c>
      <c r="D2161" s="104" t="s">
        <v>22540</v>
      </c>
      <c r="E2161" s="2">
        <v>87680</v>
      </c>
      <c r="F2161" s="2">
        <v>87680</v>
      </c>
    </row>
    <row r="2162" spans="1:6" x14ac:dyDescent="0.25">
      <c r="A2162" s="104">
        <v>23129</v>
      </c>
      <c r="B2162" s="104" t="s">
        <v>947</v>
      </c>
      <c r="C2162" s="104" t="s">
        <v>10115</v>
      </c>
      <c r="D2162" s="104" t="s">
        <v>10117</v>
      </c>
      <c r="E2162" s="2">
        <v>11538</v>
      </c>
      <c r="F2162" s="2">
        <v>11538</v>
      </c>
    </row>
    <row r="2163" spans="1:6" x14ac:dyDescent="0.25">
      <c r="A2163" s="104">
        <v>23131</v>
      </c>
      <c r="B2163" s="104" t="s">
        <v>947</v>
      </c>
      <c r="C2163" s="104" t="s">
        <v>2489</v>
      </c>
      <c r="D2163" s="104" t="s">
        <v>2491</v>
      </c>
      <c r="E2163" s="2">
        <v>311908</v>
      </c>
      <c r="F2163" s="2">
        <v>311908</v>
      </c>
    </row>
    <row r="2164" spans="1:6" x14ac:dyDescent="0.25">
      <c r="A2164" s="104">
        <v>23132</v>
      </c>
      <c r="B2164" s="104" t="s">
        <v>947</v>
      </c>
      <c r="C2164" s="104" t="s">
        <v>7130</v>
      </c>
      <c r="D2164" s="104" t="s">
        <v>7132</v>
      </c>
      <c r="E2164" s="2">
        <v>54297</v>
      </c>
      <c r="F2164" s="2">
        <v>54297</v>
      </c>
    </row>
    <row r="2165" spans="1:6" x14ac:dyDescent="0.25">
      <c r="A2165" s="104">
        <v>23134</v>
      </c>
      <c r="B2165" s="104" t="s">
        <v>947</v>
      </c>
      <c r="C2165" s="104" t="s">
        <v>1074</v>
      </c>
      <c r="D2165" s="104" t="s">
        <v>1076</v>
      </c>
      <c r="E2165" s="2">
        <v>667811</v>
      </c>
      <c r="F2165" s="2">
        <v>667811</v>
      </c>
    </row>
    <row r="2166" spans="1:6" x14ac:dyDescent="0.25">
      <c r="A2166" s="104">
        <v>23144</v>
      </c>
      <c r="B2166" s="104" t="s">
        <v>947</v>
      </c>
      <c r="C2166" s="104" t="s">
        <v>13601</v>
      </c>
      <c r="D2166" s="104" t="s">
        <v>13603</v>
      </c>
      <c r="E2166" s="2">
        <v>5159</v>
      </c>
      <c r="F2166" s="2">
        <v>5159</v>
      </c>
    </row>
    <row r="2167" spans="1:6" x14ac:dyDescent="0.25">
      <c r="A2167" s="104">
        <v>23145</v>
      </c>
      <c r="B2167" s="104" t="s">
        <v>947</v>
      </c>
      <c r="C2167" s="104" t="s">
        <v>8719</v>
      </c>
      <c r="D2167" s="104" t="s">
        <v>8721</v>
      </c>
      <c r="E2167" s="2">
        <v>41405</v>
      </c>
      <c r="F2167" s="2">
        <v>41405</v>
      </c>
    </row>
    <row r="2168" spans="1:6" x14ac:dyDescent="0.25">
      <c r="A2168" s="104">
        <v>23146</v>
      </c>
      <c r="B2168" s="104" t="s">
        <v>947</v>
      </c>
      <c r="C2168" s="104" t="s">
        <v>13682</v>
      </c>
      <c r="D2168" s="104" t="s">
        <v>13684</v>
      </c>
      <c r="E2168" s="2">
        <v>3285</v>
      </c>
      <c r="F2168" s="2">
        <v>3285</v>
      </c>
    </row>
    <row r="2169" spans="1:6" x14ac:dyDescent="0.25">
      <c r="A2169" s="104">
        <v>139186</v>
      </c>
      <c r="B2169" s="104" t="s">
        <v>947</v>
      </c>
      <c r="C2169" s="104" t="s">
        <v>11319</v>
      </c>
      <c r="D2169" s="104" t="s">
        <v>11321</v>
      </c>
      <c r="E2169" s="2">
        <v>8891</v>
      </c>
      <c r="F2169" s="2">
        <v>8891</v>
      </c>
    </row>
    <row r="2170" spans="1:6" x14ac:dyDescent="0.25">
      <c r="A2170" s="104">
        <v>208305</v>
      </c>
      <c r="B2170" s="104" t="s">
        <v>947</v>
      </c>
      <c r="C2170" s="104" t="s">
        <v>15374</v>
      </c>
      <c r="D2170" s="104" t="s">
        <v>15376</v>
      </c>
      <c r="E2170" s="2">
        <v>4176</v>
      </c>
      <c r="F2170" s="2">
        <v>4176</v>
      </c>
    </row>
    <row r="2171" spans="1:6" x14ac:dyDescent="0.25">
      <c r="A2171" s="104">
        <v>208508</v>
      </c>
      <c r="B2171" s="104" t="s">
        <v>947</v>
      </c>
      <c r="C2171" s="104" t="s">
        <v>11032</v>
      </c>
      <c r="D2171" s="104" t="s">
        <v>11034</v>
      </c>
      <c r="E2171" s="2">
        <v>10318</v>
      </c>
      <c r="F2171" s="2">
        <v>10318</v>
      </c>
    </row>
    <row r="2172" spans="1:6" x14ac:dyDescent="0.25">
      <c r="A2172" s="104">
        <v>456238</v>
      </c>
      <c r="B2172" s="104" t="s">
        <v>947</v>
      </c>
      <c r="C2172" s="104" t="s">
        <v>7231</v>
      </c>
      <c r="D2172" s="104" t="s">
        <v>7233</v>
      </c>
      <c r="E2172" s="2">
        <v>49661</v>
      </c>
      <c r="F2172" s="2">
        <v>49661</v>
      </c>
    </row>
    <row r="2173" spans="1:6" x14ac:dyDescent="0.25">
      <c r="A2173" s="104">
        <v>686116</v>
      </c>
      <c r="B2173" s="104" t="s">
        <v>947</v>
      </c>
      <c r="C2173" s="104" t="s">
        <v>17113</v>
      </c>
      <c r="D2173" s="104" t="s">
        <v>17115</v>
      </c>
      <c r="E2173" s="2">
        <v>2266</v>
      </c>
      <c r="F2173" s="2">
        <v>2266</v>
      </c>
    </row>
    <row r="2174" spans="1:6" x14ac:dyDescent="0.25">
      <c r="A2174" s="104">
        <v>721653</v>
      </c>
      <c r="B2174" s="104" t="s">
        <v>947</v>
      </c>
      <c r="C2174" s="104" t="s">
        <v>12686</v>
      </c>
      <c r="D2174" s="104" t="s">
        <v>12688</v>
      </c>
      <c r="E2174" s="2">
        <v>21241</v>
      </c>
      <c r="F2174" s="2">
        <v>21241</v>
      </c>
    </row>
    <row r="2175" spans="1:6" x14ac:dyDescent="0.25">
      <c r="A2175" s="104">
        <v>23150</v>
      </c>
      <c r="B2175" s="104" t="s">
        <v>947</v>
      </c>
      <c r="C2175" s="104" t="s">
        <v>8953</v>
      </c>
      <c r="D2175" s="104" t="s">
        <v>8955</v>
      </c>
      <c r="E2175" s="2">
        <v>44386</v>
      </c>
      <c r="F2175" s="2">
        <v>44386</v>
      </c>
    </row>
    <row r="2176" spans="1:6" x14ac:dyDescent="0.25">
      <c r="A2176" s="104">
        <v>23152</v>
      </c>
      <c r="B2176" s="104" t="s">
        <v>947</v>
      </c>
      <c r="C2176" s="104" t="s">
        <v>14640</v>
      </c>
      <c r="D2176" s="104" t="s">
        <v>14642</v>
      </c>
      <c r="E2176" s="2">
        <v>6140</v>
      </c>
      <c r="F2176" s="2">
        <v>6140</v>
      </c>
    </row>
    <row r="2177" spans="1:6" x14ac:dyDescent="0.25">
      <c r="A2177" s="104">
        <v>23153</v>
      </c>
      <c r="B2177" s="104" t="s">
        <v>947</v>
      </c>
      <c r="C2177" s="104" t="s">
        <v>5267</v>
      </c>
      <c r="D2177" s="104" t="s">
        <v>5269</v>
      </c>
      <c r="E2177" s="2">
        <v>67338</v>
      </c>
      <c r="F2177" s="2">
        <v>67338</v>
      </c>
    </row>
    <row r="2178" spans="1:6" x14ac:dyDescent="0.25">
      <c r="A2178" s="104">
        <v>23154</v>
      </c>
      <c r="B2178" s="104" t="s">
        <v>947</v>
      </c>
      <c r="C2178" s="104" t="s">
        <v>4591</v>
      </c>
      <c r="D2178" s="104" t="s">
        <v>4593</v>
      </c>
      <c r="E2178" s="2">
        <v>124655</v>
      </c>
      <c r="F2178" s="2">
        <v>124655</v>
      </c>
    </row>
    <row r="2179" spans="1:6" x14ac:dyDescent="0.25">
      <c r="A2179" s="104">
        <v>23158</v>
      </c>
      <c r="B2179" s="104" t="s">
        <v>947</v>
      </c>
      <c r="C2179" s="104" t="s">
        <v>3588</v>
      </c>
      <c r="D2179" s="104" t="s">
        <v>3590</v>
      </c>
      <c r="E2179" s="2">
        <v>139931</v>
      </c>
      <c r="F2179" s="2">
        <v>139931</v>
      </c>
    </row>
    <row r="2180" spans="1:6" x14ac:dyDescent="0.25">
      <c r="A2180" s="104">
        <v>23159</v>
      </c>
      <c r="B2180" s="104" t="s">
        <v>947</v>
      </c>
      <c r="C2180" s="104" t="s">
        <v>9351</v>
      </c>
      <c r="D2180" s="104" t="s">
        <v>9353</v>
      </c>
      <c r="E2180" s="2">
        <v>25507</v>
      </c>
      <c r="F2180" s="2">
        <v>25507</v>
      </c>
    </row>
    <row r="2181" spans="1:6" x14ac:dyDescent="0.25">
      <c r="A2181" s="104">
        <v>23160</v>
      </c>
      <c r="B2181" s="104" t="s">
        <v>947</v>
      </c>
      <c r="C2181" s="104" t="s">
        <v>22838</v>
      </c>
      <c r="D2181" s="104" t="s">
        <v>22839</v>
      </c>
      <c r="E2181" s="2">
        <v>65</v>
      </c>
      <c r="F2181" s="2">
        <v>65</v>
      </c>
    </row>
    <row r="2182" spans="1:6" x14ac:dyDescent="0.25">
      <c r="A2182" s="104">
        <v>23161</v>
      </c>
      <c r="B2182" s="104" t="s">
        <v>947</v>
      </c>
      <c r="C2182" s="104" t="s">
        <v>10064</v>
      </c>
      <c r="D2182" s="104" t="s">
        <v>10066</v>
      </c>
      <c r="E2182" s="2">
        <v>7911</v>
      </c>
      <c r="F2182" s="2">
        <v>7911</v>
      </c>
    </row>
    <row r="2183" spans="1:6" x14ac:dyDescent="0.25">
      <c r="A2183" s="104">
        <v>896882</v>
      </c>
      <c r="B2183" s="104" t="s">
        <v>947</v>
      </c>
      <c r="C2183" s="104" t="s">
        <v>22553</v>
      </c>
      <c r="D2183" s="104" t="s">
        <v>22554</v>
      </c>
      <c r="E2183" s="2">
        <v>19143</v>
      </c>
      <c r="F2183" s="2">
        <v>19143</v>
      </c>
    </row>
    <row r="2184" spans="1:6" x14ac:dyDescent="0.25">
      <c r="A2184" s="104">
        <v>23165</v>
      </c>
      <c r="B2184" s="104" t="s">
        <v>947</v>
      </c>
      <c r="C2184" s="104" t="s">
        <v>5015</v>
      </c>
      <c r="D2184" s="104" t="s">
        <v>5017</v>
      </c>
      <c r="E2184" s="2">
        <v>109324</v>
      </c>
      <c r="F2184" s="2">
        <v>109324</v>
      </c>
    </row>
    <row r="2185" spans="1:6" x14ac:dyDescent="0.25">
      <c r="A2185" s="104">
        <v>23166</v>
      </c>
      <c r="B2185" s="104" t="s">
        <v>947</v>
      </c>
      <c r="C2185" s="104" t="s">
        <v>4276</v>
      </c>
      <c r="D2185" s="104" t="s">
        <v>4278</v>
      </c>
      <c r="E2185" s="2">
        <v>112495</v>
      </c>
      <c r="F2185" s="2">
        <v>112495</v>
      </c>
    </row>
    <row r="2186" spans="1:6" x14ac:dyDescent="0.25">
      <c r="A2186" s="104">
        <v>23168</v>
      </c>
      <c r="B2186" s="104" t="s">
        <v>947</v>
      </c>
      <c r="C2186" s="104" t="s">
        <v>8278</v>
      </c>
      <c r="D2186" s="104" t="s">
        <v>8280</v>
      </c>
      <c r="E2186" s="2">
        <v>39659</v>
      </c>
      <c r="F2186" s="2">
        <v>39659</v>
      </c>
    </row>
    <row r="2187" spans="1:6" x14ac:dyDescent="0.25">
      <c r="A2187" s="104">
        <v>23170</v>
      </c>
      <c r="B2187" s="104" t="s">
        <v>947</v>
      </c>
      <c r="C2187" s="104" t="s">
        <v>6292</v>
      </c>
      <c r="D2187" s="104" t="s">
        <v>6294</v>
      </c>
      <c r="E2187" s="2">
        <v>54382</v>
      </c>
      <c r="F2187" s="2">
        <v>54382</v>
      </c>
    </row>
    <row r="2188" spans="1:6" x14ac:dyDescent="0.25">
      <c r="A2188" s="104">
        <v>23172</v>
      </c>
      <c r="B2188" s="104" t="s">
        <v>947</v>
      </c>
      <c r="C2188" s="104" t="s">
        <v>1937</v>
      </c>
      <c r="D2188" s="104" t="s">
        <v>1939</v>
      </c>
      <c r="E2188" s="2">
        <v>234914</v>
      </c>
      <c r="F2188" s="2">
        <v>234914</v>
      </c>
    </row>
    <row r="2189" spans="1:6" x14ac:dyDescent="0.25">
      <c r="A2189" s="104">
        <v>167893</v>
      </c>
      <c r="B2189" s="104" t="s">
        <v>947</v>
      </c>
      <c r="C2189" s="104" t="s">
        <v>4363</v>
      </c>
      <c r="D2189" s="104" t="s">
        <v>4365</v>
      </c>
      <c r="E2189" s="2">
        <v>91494</v>
      </c>
      <c r="F2189" s="2">
        <v>91494</v>
      </c>
    </row>
    <row r="2190" spans="1:6" x14ac:dyDescent="0.25">
      <c r="A2190" s="104">
        <v>23178</v>
      </c>
      <c r="B2190" s="104" t="s">
        <v>947</v>
      </c>
      <c r="C2190" s="104" t="s">
        <v>3877</v>
      </c>
      <c r="D2190" s="104" t="s">
        <v>4644</v>
      </c>
      <c r="E2190" s="2">
        <v>127211</v>
      </c>
      <c r="F2190" s="2">
        <v>127211</v>
      </c>
    </row>
    <row r="2191" spans="1:6" x14ac:dyDescent="0.25">
      <c r="A2191" s="104">
        <v>23179</v>
      </c>
      <c r="B2191" s="104" t="s">
        <v>947</v>
      </c>
      <c r="C2191" s="104" t="s">
        <v>12318</v>
      </c>
      <c r="D2191" s="104" t="s">
        <v>12320</v>
      </c>
      <c r="E2191" s="2">
        <v>10745</v>
      </c>
      <c r="F2191" s="2">
        <v>10745</v>
      </c>
    </row>
    <row r="2192" spans="1:6" x14ac:dyDescent="0.25">
      <c r="A2192" s="104">
        <v>23181</v>
      </c>
      <c r="B2192" s="104" t="s">
        <v>947</v>
      </c>
      <c r="C2192" s="104" t="s">
        <v>8797</v>
      </c>
      <c r="D2192" s="104" t="s">
        <v>8799</v>
      </c>
      <c r="E2192" s="2">
        <v>32895</v>
      </c>
      <c r="F2192" s="2">
        <v>32895</v>
      </c>
    </row>
    <row r="2193" spans="1:6" x14ac:dyDescent="0.25">
      <c r="A2193" s="104">
        <v>462276</v>
      </c>
      <c r="B2193" s="104" t="s">
        <v>947</v>
      </c>
      <c r="C2193" s="104" t="s">
        <v>22463</v>
      </c>
      <c r="D2193" s="104" t="s">
        <v>22464</v>
      </c>
      <c r="E2193" s="2">
        <v>786</v>
      </c>
      <c r="F2193" s="2">
        <v>786</v>
      </c>
    </row>
    <row r="2194" spans="1:6" x14ac:dyDescent="0.25">
      <c r="A2194" s="104">
        <v>23182</v>
      </c>
      <c r="B2194" s="104" t="s">
        <v>947</v>
      </c>
      <c r="C2194" s="104" t="s">
        <v>15162</v>
      </c>
      <c r="D2194" s="104" t="s">
        <v>15164</v>
      </c>
      <c r="E2194" s="2">
        <v>4973</v>
      </c>
      <c r="F2194" s="2">
        <v>4973</v>
      </c>
    </row>
    <row r="2195" spans="1:6" x14ac:dyDescent="0.25">
      <c r="A2195" s="104">
        <v>23183</v>
      </c>
      <c r="B2195" s="104" t="s">
        <v>947</v>
      </c>
      <c r="C2195" s="104" t="s">
        <v>2684</v>
      </c>
      <c r="D2195" s="104" t="s">
        <v>2686</v>
      </c>
      <c r="E2195" s="2">
        <v>276889</v>
      </c>
      <c r="F2195" s="2">
        <v>276889</v>
      </c>
    </row>
    <row r="2196" spans="1:6" x14ac:dyDescent="0.25">
      <c r="A2196" s="104">
        <v>208302</v>
      </c>
      <c r="B2196" s="104" t="s">
        <v>947</v>
      </c>
      <c r="C2196" s="104" t="s">
        <v>13048</v>
      </c>
      <c r="D2196" s="104" t="s">
        <v>13050</v>
      </c>
      <c r="E2196" s="2">
        <v>0</v>
      </c>
      <c r="F2196" s="2">
        <v>0</v>
      </c>
    </row>
    <row r="2197" spans="1:6" x14ac:dyDescent="0.25">
      <c r="A2197" s="104">
        <v>491113</v>
      </c>
      <c r="B2197" s="104" t="s">
        <v>947</v>
      </c>
      <c r="C2197" s="104" t="s">
        <v>11038</v>
      </c>
      <c r="D2197" s="104" t="s">
        <v>11040</v>
      </c>
      <c r="E2197" s="2">
        <v>20208</v>
      </c>
      <c r="F2197" s="2">
        <v>20208</v>
      </c>
    </row>
    <row r="2198" spans="1:6" x14ac:dyDescent="0.25">
      <c r="A2198" s="104">
        <v>606172</v>
      </c>
      <c r="B2198" s="104" t="s">
        <v>947</v>
      </c>
      <c r="C2198" s="104" t="s">
        <v>6262</v>
      </c>
      <c r="D2198" s="104" t="s">
        <v>6264</v>
      </c>
      <c r="E2198" s="2">
        <v>77017</v>
      </c>
      <c r="F2198" s="2">
        <v>77017</v>
      </c>
    </row>
    <row r="2199" spans="1:6" x14ac:dyDescent="0.25">
      <c r="A2199" s="104">
        <v>741182</v>
      </c>
      <c r="B2199" s="104" t="s">
        <v>947</v>
      </c>
      <c r="C2199" s="104" t="s">
        <v>18882</v>
      </c>
      <c r="D2199" s="104" t="s">
        <v>18883</v>
      </c>
      <c r="E2199" s="2">
        <v>19518</v>
      </c>
      <c r="F2199" s="2">
        <v>19518</v>
      </c>
    </row>
    <row r="2200" spans="1:6" x14ac:dyDescent="0.25">
      <c r="A2200" s="104">
        <v>23186</v>
      </c>
      <c r="B2200" s="104" t="s">
        <v>947</v>
      </c>
      <c r="C2200" s="104" t="s">
        <v>2720</v>
      </c>
      <c r="D2200" s="104" t="s">
        <v>2722</v>
      </c>
      <c r="E2200" s="2">
        <v>231573</v>
      </c>
      <c r="F2200" s="2">
        <v>231573</v>
      </c>
    </row>
    <row r="2201" spans="1:6" x14ac:dyDescent="0.25">
      <c r="A2201" s="104">
        <v>23187</v>
      </c>
      <c r="B2201" s="104" t="s">
        <v>947</v>
      </c>
      <c r="C2201" s="104" t="s">
        <v>16002</v>
      </c>
      <c r="D2201" s="104" t="s">
        <v>16004</v>
      </c>
      <c r="E2201" s="2">
        <v>4072</v>
      </c>
      <c r="F2201" s="2">
        <v>4072</v>
      </c>
    </row>
    <row r="2202" spans="1:6" x14ac:dyDescent="0.25">
      <c r="A2202" s="104">
        <v>23189</v>
      </c>
      <c r="B2202" s="104" t="s">
        <v>947</v>
      </c>
      <c r="C2202" s="104" t="s">
        <v>12889</v>
      </c>
      <c r="D2202" s="104" t="s">
        <v>12891</v>
      </c>
      <c r="E2202" s="2">
        <v>1136</v>
      </c>
      <c r="F2202" s="2">
        <v>1136</v>
      </c>
    </row>
    <row r="2203" spans="1:6" x14ac:dyDescent="0.25">
      <c r="A2203" s="104">
        <v>23190</v>
      </c>
      <c r="B2203" s="104" t="s">
        <v>947</v>
      </c>
      <c r="C2203" s="104" t="s">
        <v>15059</v>
      </c>
      <c r="D2203" s="104" t="s">
        <v>15061</v>
      </c>
      <c r="E2203" s="2">
        <v>3461</v>
      </c>
      <c r="F2203" s="2">
        <v>3461</v>
      </c>
    </row>
    <row r="2204" spans="1:6" x14ac:dyDescent="0.25">
      <c r="A2204" s="104">
        <v>23191</v>
      </c>
      <c r="B2204" s="104" t="s">
        <v>947</v>
      </c>
      <c r="C2204" s="104" t="s">
        <v>5423</v>
      </c>
      <c r="D2204" s="104" t="s">
        <v>5425</v>
      </c>
      <c r="E2204" s="2">
        <v>87461</v>
      </c>
      <c r="F2204" s="2">
        <v>87461</v>
      </c>
    </row>
    <row r="2205" spans="1:6" x14ac:dyDescent="0.25">
      <c r="A2205" s="104">
        <v>205362</v>
      </c>
      <c r="B2205" s="104" t="s">
        <v>947</v>
      </c>
      <c r="C2205" s="104" t="s">
        <v>6998</v>
      </c>
      <c r="D2205" s="104" t="s">
        <v>7000</v>
      </c>
      <c r="E2205" s="2">
        <v>53348</v>
      </c>
      <c r="F2205" s="2">
        <v>53348</v>
      </c>
    </row>
    <row r="2206" spans="1:6" x14ac:dyDescent="0.25">
      <c r="A2206" s="104">
        <v>23192</v>
      </c>
      <c r="B2206" s="104" t="s">
        <v>947</v>
      </c>
      <c r="C2206" s="104" t="s">
        <v>3740</v>
      </c>
      <c r="D2206" s="104" t="s">
        <v>3742</v>
      </c>
      <c r="E2206" s="2">
        <v>144478</v>
      </c>
      <c r="F2206" s="2">
        <v>144478</v>
      </c>
    </row>
    <row r="2207" spans="1:6" x14ac:dyDescent="0.25">
      <c r="A2207" s="104">
        <v>23193</v>
      </c>
      <c r="B2207" s="104" t="s">
        <v>947</v>
      </c>
      <c r="C2207" s="104" t="s">
        <v>10642</v>
      </c>
      <c r="D2207" s="104" t="s">
        <v>10644</v>
      </c>
      <c r="E2207" s="2">
        <v>21734</v>
      </c>
      <c r="F2207" s="2">
        <v>21734</v>
      </c>
    </row>
    <row r="2208" spans="1:6" x14ac:dyDescent="0.25">
      <c r="A2208" s="104">
        <v>23194</v>
      </c>
      <c r="B2208" s="104" t="s">
        <v>947</v>
      </c>
      <c r="C2208" s="104" t="s">
        <v>6316</v>
      </c>
      <c r="D2208" s="104" t="s">
        <v>6318</v>
      </c>
      <c r="E2208" s="2">
        <v>34917</v>
      </c>
      <c r="F2208" s="2">
        <v>34917</v>
      </c>
    </row>
    <row r="2209" spans="1:6" x14ac:dyDescent="0.25">
      <c r="A2209" s="104">
        <v>23195</v>
      </c>
      <c r="B2209" s="104" t="s">
        <v>947</v>
      </c>
      <c r="C2209" s="104" t="s">
        <v>15639</v>
      </c>
      <c r="D2209" s="104" t="s">
        <v>15641</v>
      </c>
      <c r="E2209" s="2">
        <v>5090</v>
      </c>
      <c r="F2209" s="2">
        <v>5090</v>
      </c>
    </row>
    <row r="2210" spans="1:6" x14ac:dyDescent="0.25">
      <c r="A2210" s="104">
        <v>844311</v>
      </c>
      <c r="B2210" s="104" t="s">
        <v>947</v>
      </c>
      <c r="C2210" s="104" t="s">
        <v>22519</v>
      </c>
      <c r="D2210" s="104" t="s">
        <v>22520</v>
      </c>
      <c r="E2210" s="2">
        <v>5183</v>
      </c>
      <c r="F2210" s="2">
        <v>5183</v>
      </c>
    </row>
    <row r="2211" spans="1:6" x14ac:dyDescent="0.25">
      <c r="A2211" s="104">
        <v>23196</v>
      </c>
      <c r="B2211" s="104" t="s">
        <v>947</v>
      </c>
      <c r="C2211" s="104" t="s">
        <v>9123</v>
      </c>
      <c r="D2211" s="104" t="s">
        <v>9125</v>
      </c>
      <c r="E2211" s="2">
        <v>42312</v>
      </c>
      <c r="F2211" s="2">
        <v>42312</v>
      </c>
    </row>
    <row r="2212" spans="1:6" x14ac:dyDescent="0.25">
      <c r="A2212" s="104">
        <v>23197</v>
      </c>
      <c r="B2212" s="104" t="s">
        <v>947</v>
      </c>
      <c r="C2212" s="104" t="s">
        <v>1754</v>
      </c>
      <c r="D2212" s="104" t="s">
        <v>21812</v>
      </c>
      <c r="E2212" s="2">
        <v>350240</v>
      </c>
      <c r="F2212" s="2">
        <v>350240</v>
      </c>
    </row>
    <row r="2213" spans="1:6" x14ac:dyDescent="0.25">
      <c r="A2213" s="104">
        <v>23199</v>
      </c>
      <c r="B2213" s="104" t="s">
        <v>947</v>
      </c>
      <c r="C2213" s="104" t="s">
        <v>1310</v>
      </c>
      <c r="D2213" s="104" t="s">
        <v>1312</v>
      </c>
      <c r="E2213" s="2">
        <v>458620</v>
      </c>
      <c r="F2213" s="2">
        <v>458620</v>
      </c>
    </row>
    <row r="2214" spans="1:6" x14ac:dyDescent="0.25">
      <c r="A2214" s="104">
        <v>520936</v>
      </c>
      <c r="B2214" s="104" t="s">
        <v>947</v>
      </c>
      <c r="C2214" s="104" t="s">
        <v>16511</v>
      </c>
      <c r="D2214" s="104" t="s">
        <v>16513</v>
      </c>
      <c r="E2214" s="2">
        <v>2011</v>
      </c>
      <c r="F2214" s="2">
        <v>2011</v>
      </c>
    </row>
    <row r="2215" spans="1:6" x14ac:dyDescent="0.25">
      <c r="A2215" s="104">
        <v>556364</v>
      </c>
      <c r="B2215" s="104" t="s">
        <v>947</v>
      </c>
      <c r="C2215" s="104" t="s">
        <v>15332</v>
      </c>
      <c r="D2215" s="104" t="s">
        <v>15334</v>
      </c>
      <c r="E2215" s="2">
        <v>6441</v>
      </c>
      <c r="F2215" s="2">
        <v>6441</v>
      </c>
    </row>
    <row r="2216" spans="1:6" x14ac:dyDescent="0.25">
      <c r="A2216" s="104">
        <v>23203</v>
      </c>
      <c r="B2216" s="104" t="s">
        <v>947</v>
      </c>
      <c r="C2216" s="104" t="s">
        <v>11561</v>
      </c>
      <c r="D2216" s="104" t="s">
        <v>11563</v>
      </c>
      <c r="E2216" s="2">
        <v>14321</v>
      </c>
      <c r="F2216" s="2">
        <v>14321</v>
      </c>
    </row>
    <row r="2217" spans="1:6" x14ac:dyDescent="0.25">
      <c r="A2217" s="104">
        <v>23204</v>
      </c>
      <c r="B2217" s="104" t="s">
        <v>947</v>
      </c>
      <c r="C2217" s="104" t="s">
        <v>3357</v>
      </c>
      <c r="D2217" s="104" t="s">
        <v>21810</v>
      </c>
      <c r="E2217" s="2">
        <v>155955</v>
      </c>
      <c r="F2217" s="2">
        <v>155955</v>
      </c>
    </row>
    <row r="2218" spans="1:6" x14ac:dyDescent="0.25">
      <c r="A2218" s="104">
        <v>23205</v>
      </c>
      <c r="B2218" s="104" t="s">
        <v>947</v>
      </c>
      <c r="C2218" s="104" t="s">
        <v>17071</v>
      </c>
      <c r="D2218" s="104" t="s">
        <v>17073</v>
      </c>
      <c r="E2218" s="2">
        <v>2965</v>
      </c>
      <c r="F2218" s="2">
        <v>2965</v>
      </c>
    </row>
    <row r="2219" spans="1:6" x14ac:dyDescent="0.25">
      <c r="A2219" s="104">
        <v>23207</v>
      </c>
      <c r="B2219" s="104" t="s">
        <v>947</v>
      </c>
      <c r="C2219" s="104" t="s">
        <v>2843</v>
      </c>
      <c r="D2219" s="104" t="s">
        <v>2845</v>
      </c>
      <c r="E2219" s="2">
        <v>281664</v>
      </c>
      <c r="F2219" s="2">
        <v>281664</v>
      </c>
    </row>
    <row r="2220" spans="1:6" x14ac:dyDescent="0.25">
      <c r="A2220" s="104">
        <v>23208</v>
      </c>
      <c r="B2220" s="104" t="s">
        <v>947</v>
      </c>
      <c r="C2220" s="104" t="s">
        <v>11994</v>
      </c>
      <c r="D2220" s="104" t="s">
        <v>11996</v>
      </c>
      <c r="E2220" s="2">
        <v>30086</v>
      </c>
      <c r="F2220" s="2">
        <v>30086</v>
      </c>
    </row>
    <row r="2221" spans="1:6" x14ac:dyDescent="0.25">
      <c r="A2221" s="104">
        <v>23209</v>
      </c>
      <c r="B2221" s="104" t="s">
        <v>947</v>
      </c>
      <c r="C2221" s="104" t="s">
        <v>5462</v>
      </c>
      <c r="D2221" s="104" t="s">
        <v>5464</v>
      </c>
      <c r="E2221" s="2">
        <v>42899</v>
      </c>
      <c r="F2221" s="2">
        <v>42899</v>
      </c>
    </row>
    <row r="2222" spans="1:6" x14ac:dyDescent="0.25">
      <c r="A2222" s="104">
        <v>23210</v>
      </c>
      <c r="B2222" s="104" t="s">
        <v>947</v>
      </c>
      <c r="C2222" s="104" t="s">
        <v>13706</v>
      </c>
      <c r="D2222" s="104" t="s">
        <v>13708</v>
      </c>
      <c r="E2222" s="2">
        <v>9041</v>
      </c>
      <c r="F2222" s="2">
        <v>9041</v>
      </c>
    </row>
    <row r="2223" spans="1:6" x14ac:dyDescent="0.25">
      <c r="A2223" s="104">
        <v>23213</v>
      </c>
      <c r="B2223" s="104" t="s">
        <v>947</v>
      </c>
      <c r="C2223" s="104" t="s">
        <v>2579</v>
      </c>
      <c r="D2223" s="104" t="s">
        <v>2581</v>
      </c>
      <c r="E2223" s="2">
        <v>222394</v>
      </c>
      <c r="F2223" s="2">
        <v>222394</v>
      </c>
    </row>
    <row r="2224" spans="1:6" x14ac:dyDescent="0.25">
      <c r="A2224" s="104">
        <v>205390</v>
      </c>
      <c r="B2224" s="104" t="s">
        <v>947</v>
      </c>
      <c r="C2224" s="104" t="s">
        <v>1427</v>
      </c>
      <c r="D2224" s="104" t="s">
        <v>1429</v>
      </c>
      <c r="E2224" s="2">
        <v>515091</v>
      </c>
      <c r="F2224" s="2">
        <v>515091</v>
      </c>
    </row>
    <row r="2225" spans="1:6" x14ac:dyDescent="0.25">
      <c r="A2225" s="104">
        <v>552466</v>
      </c>
      <c r="B2225" s="104" t="s">
        <v>947</v>
      </c>
      <c r="C2225" s="104" t="s">
        <v>11597</v>
      </c>
      <c r="D2225" s="104" t="s">
        <v>11599</v>
      </c>
      <c r="E2225" s="2">
        <v>14607</v>
      </c>
      <c r="F2225" s="2">
        <v>14607</v>
      </c>
    </row>
    <row r="2226" spans="1:6" x14ac:dyDescent="0.25">
      <c r="A2226" s="104">
        <v>599727</v>
      </c>
      <c r="B2226" s="104" t="s">
        <v>947</v>
      </c>
      <c r="C2226" s="104" t="s">
        <v>14261</v>
      </c>
      <c r="D2226" s="104" t="s">
        <v>14263</v>
      </c>
      <c r="E2226" s="2">
        <v>6128</v>
      </c>
      <c r="F2226" s="2">
        <v>6128</v>
      </c>
    </row>
    <row r="2227" spans="1:6" x14ac:dyDescent="0.25">
      <c r="A2227" s="104">
        <v>601442</v>
      </c>
      <c r="B2227" s="104" t="s">
        <v>947</v>
      </c>
      <c r="C2227" s="104" t="s">
        <v>15839</v>
      </c>
      <c r="D2227" s="104" t="s">
        <v>15841</v>
      </c>
      <c r="E2227" s="2">
        <v>5011</v>
      </c>
      <c r="F2227" s="2">
        <v>5011</v>
      </c>
    </row>
    <row r="2228" spans="1:6" x14ac:dyDescent="0.25">
      <c r="A2228" s="104">
        <v>708539</v>
      </c>
      <c r="B2228" s="104" t="s">
        <v>947</v>
      </c>
      <c r="C2228" s="104" t="s">
        <v>2096</v>
      </c>
      <c r="D2228" s="104" t="s">
        <v>2098</v>
      </c>
      <c r="E2228" s="2">
        <v>319941</v>
      </c>
      <c r="F2228" s="2">
        <v>319941</v>
      </c>
    </row>
    <row r="2229" spans="1:6" x14ac:dyDescent="0.25">
      <c r="A2229" s="104">
        <v>722119</v>
      </c>
      <c r="B2229" s="104" t="s">
        <v>947</v>
      </c>
      <c r="C2229" s="104" t="s">
        <v>4498</v>
      </c>
      <c r="D2229" s="104" t="s">
        <v>4500</v>
      </c>
      <c r="E2229" s="2">
        <v>251656</v>
      </c>
      <c r="F2229" s="2">
        <v>251656</v>
      </c>
    </row>
    <row r="2230" spans="1:6" x14ac:dyDescent="0.25">
      <c r="A2230" s="104">
        <v>722125</v>
      </c>
      <c r="B2230" s="104" t="s">
        <v>947</v>
      </c>
      <c r="C2230" s="104" t="s">
        <v>16194</v>
      </c>
      <c r="D2230" s="104" t="s">
        <v>16196</v>
      </c>
      <c r="E2230" s="2">
        <v>1116</v>
      </c>
      <c r="F2230" s="2">
        <v>1116</v>
      </c>
    </row>
    <row r="2231" spans="1:6" x14ac:dyDescent="0.25">
      <c r="A2231" s="104">
        <v>23215</v>
      </c>
      <c r="B2231" s="104" t="s">
        <v>947</v>
      </c>
      <c r="C2231" s="104" t="s">
        <v>10627</v>
      </c>
      <c r="D2231" s="104" t="s">
        <v>10629</v>
      </c>
      <c r="E2231" s="2">
        <v>8518</v>
      </c>
      <c r="F2231" s="2">
        <v>8518</v>
      </c>
    </row>
    <row r="2232" spans="1:6" x14ac:dyDescent="0.25">
      <c r="A2232" s="104">
        <v>23216</v>
      </c>
      <c r="B2232" s="104" t="s">
        <v>947</v>
      </c>
      <c r="C2232" s="104" t="s">
        <v>4832</v>
      </c>
      <c r="D2232" s="104" t="s">
        <v>4834</v>
      </c>
      <c r="E2232" s="2">
        <v>82386</v>
      </c>
      <c r="F2232" s="2">
        <v>82386</v>
      </c>
    </row>
    <row r="2233" spans="1:6" x14ac:dyDescent="0.25">
      <c r="A2233" s="104">
        <v>23218</v>
      </c>
      <c r="B2233" s="104" t="s">
        <v>947</v>
      </c>
      <c r="C2233" s="104" t="s">
        <v>15008</v>
      </c>
      <c r="D2233" s="104" t="s">
        <v>15010</v>
      </c>
      <c r="E2233" s="2">
        <v>7525</v>
      </c>
      <c r="F2233" s="2">
        <v>7525</v>
      </c>
    </row>
    <row r="2234" spans="1:6" x14ac:dyDescent="0.25">
      <c r="A2234" s="104">
        <v>23219</v>
      </c>
      <c r="B2234" s="104" t="s">
        <v>947</v>
      </c>
      <c r="C2234" s="104" t="s">
        <v>13006</v>
      </c>
      <c r="D2234" s="104" t="s">
        <v>13008</v>
      </c>
      <c r="E2234" s="2">
        <v>20448</v>
      </c>
      <c r="F2234" s="2">
        <v>20448</v>
      </c>
    </row>
    <row r="2235" spans="1:6" x14ac:dyDescent="0.25">
      <c r="A2235" s="104">
        <v>23223</v>
      </c>
      <c r="B2235" s="104" t="s">
        <v>947</v>
      </c>
      <c r="C2235" s="104" t="s">
        <v>11759</v>
      </c>
      <c r="D2235" s="104" t="s">
        <v>11761</v>
      </c>
      <c r="E2235" s="2">
        <v>11934</v>
      </c>
      <c r="F2235" s="2">
        <v>11934</v>
      </c>
    </row>
    <row r="2236" spans="1:6" x14ac:dyDescent="0.25">
      <c r="A2236" s="104">
        <v>460090</v>
      </c>
      <c r="B2236" s="104" t="s">
        <v>947</v>
      </c>
      <c r="C2236" s="104" t="s">
        <v>2018</v>
      </c>
      <c r="D2236" s="104" t="s">
        <v>2020</v>
      </c>
      <c r="E2236" s="2">
        <v>320368</v>
      </c>
      <c r="F2236" s="2">
        <v>320368</v>
      </c>
    </row>
    <row r="2237" spans="1:6" x14ac:dyDescent="0.25">
      <c r="A2237" s="104">
        <v>556142</v>
      </c>
      <c r="B2237" s="104" t="s">
        <v>947</v>
      </c>
      <c r="C2237" s="104" t="s">
        <v>15317</v>
      </c>
      <c r="D2237" s="104" t="s">
        <v>15319</v>
      </c>
      <c r="E2237" s="2">
        <v>2634</v>
      </c>
      <c r="F2237" s="2">
        <v>2634</v>
      </c>
    </row>
    <row r="2238" spans="1:6" x14ac:dyDescent="0.25">
      <c r="A2238" s="104">
        <v>780562</v>
      </c>
      <c r="B2238" s="104" t="s">
        <v>947</v>
      </c>
      <c r="C2238" s="104" t="s">
        <v>11397</v>
      </c>
      <c r="D2238" s="104" t="s">
        <v>11399</v>
      </c>
      <c r="E2238" s="2">
        <v>12434</v>
      </c>
      <c r="F2238" s="2">
        <v>12434</v>
      </c>
    </row>
    <row r="2239" spans="1:6" x14ac:dyDescent="0.25">
      <c r="A2239" s="104">
        <v>23225</v>
      </c>
      <c r="B2239" s="104" t="s">
        <v>947</v>
      </c>
      <c r="C2239" s="104" t="s">
        <v>3728</v>
      </c>
      <c r="D2239" s="104" t="s">
        <v>3730</v>
      </c>
      <c r="E2239" s="2">
        <v>140143</v>
      </c>
      <c r="F2239" s="2">
        <v>140143</v>
      </c>
    </row>
    <row r="2240" spans="1:6" x14ac:dyDescent="0.25">
      <c r="A2240" s="104">
        <v>23226</v>
      </c>
      <c r="B2240" s="104" t="s">
        <v>947</v>
      </c>
      <c r="C2240" s="104" t="s">
        <v>13417</v>
      </c>
      <c r="D2240" s="104" t="s">
        <v>13419</v>
      </c>
      <c r="E2240" s="2">
        <v>14289</v>
      </c>
      <c r="F2240" s="2">
        <v>14289</v>
      </c>
    </row>
    <row r="2241" spans="1:6" x14ac:dyDescent="0.25">
      <c r="A2241" s="104">
        <v>23229</v>
      </c>
      <c r="B2241" s="104" t="s">
        <v>947</v>
      </c>
      <c r="C2241" s="104" t="s">
        <v>15484</v>
      </c>
      <c r="D2241" s="104" t="s">
        <v>15486</v>
      </c>
      <c r="E2241" s="2">
        <v>5023</v>
      </c>
      <c r="F2241" s="2">
        <v>5023</v>
      </c>
    </row>
    <row r="2242" spans="1:6" x14ac:dyDescent="0.25">
      <c r="A2242" s="104">
        <v>602006</v>
      </c>
      <c r="B2242" s="104" t="s">
        <v>947</v>
      </c>
      <c r="C2242" s="104" t="s">
        <v>13942</v>
      </c>
      <c r="D2242" s="104" t="s">
        <v>13944</v>
      </c>
      <c r="E2242" s="2">
        <v>5010</v>
      </c>
      <c r="F2242" s="2">
        <v>5010</v>
      </c>
    </row>
    <row r="2243" spans="1:6" x14ac:dyDescent="0.25">
      <c r="A2243" s="104">
        <v>711726</v>
      </c>
      <c r="B2243" s="104" t="s">
        <v>947</v>
      </c>
      <c r="C2243" s="104" t="s">
        <v>13616</v>
      </c>
      <c r="D2243" s="104" t="s">
        <v>21805</v>
      </c>
      <c r="E2243" s="2">
        <v>12240</v>
      </c>
      <c r="F2243" s="2">
        <v>12240</v>
      </c>
    </row>
    <row r="2244" spans="1:6" x14ac:dyDescent="0.25">
      <c r="A2244" s="104">
        <v>23230</v>
      </c>
      <c r="B2244" s="104" t="s">
        <v>947</v>
      </c>
      <c r="C2244" s="104" t="s">
        <v>5123</v>
      </c>
      <c r="D2244" s="104" t="s">
        <v>5125</v>
      </c>
      <c r="E2244" s="2">
        <v>78533</v>
      </c>
      <c r="F2244" s="2">
        <v>78533</v>
      </c>
    </row>
    <row r="2245" spans="1:6" x14ac:dyDescent="0.25">
      <c r="A2245" s="104">
        <v>23231</v>
      </c>
      <c r="B2245" s="104" t="s">
        <v>947</v>
      </c>
      <c r="C2245" s="104" t="s">
        <v>7007</v>
      </c>
      <c r="D2245" s="104" t="s">
        <v>7009</v>
      </c>
      <c r="E2245" s="2">
        <v>28575</v>
      </c>
      <c r="F2245" s="2">
        <v>28575</v>
      </c>
    </row>
    <row r="2246" spans="1:6" x14ac:dyDescent="0.25">
      <c r="A2246" s="104">
        <v>23232</v>
      </c>
      <c r="B2246" s="104" t="s">
        <v>947</v>
      </c>
      <c r="C2246" s="104" t="s">
        <v>5831</v>
      </c>
      <c r="D2246" s="104" t="s">
        <v>5833</v>
      </c>
      <c r="E2246" s="2">
        <v>76045</v>
      </c>
      <c r="F2246" s="2">
        <v>76045</v>
      </c>
    </row>
    <row r="2247" spans="1:6" x14ac:dyDescent="0.25">
      <c r="A2247" s="104">
        <v>23233</v>
      </c>
      <c r="B2247" s="104" t="s">
        <v>947</v>
      </c>
      <c r="C2247" s="104" t="s">
        <v>3339</v>
      </c>
      <c r="D2247" s="104" t="s">
        <v>3341</v>
      </c>
      <c r="E2247" s="2">
        <v>232392</v>
      </c>
      <c r="F2247" s="2">
        <v>232392</v>
      </c>
    </row>
    <row r="2248" spans="1:6" x14ac:dyDescent="0.25">
      <c r="A2248" s="104">
        <v>23236</v>
      </c>
      <c r="B2248" s="104" t="s">
        <v>947</v>
      </c>
      <c r="C2248" s="104" t="s">
        <v>15201</v>
      </c>
      <c r="D2248" s="104" t="s">
        <v>15203</v>
      </c>
      <c r="E2248" s="2">
        <v>446</v>
      </c>
      <c r="F2248" s="2">
        <v>446</v>
      </c>
    </row>
    <row r="2249" spans="1:6" x14ac:dyDescent="0.25">
      <c r="A2249" s="104">
        <v>23239</v>
      </c>
      <c r="B2249" s="104" t="s">
        <v>947</v>
      </c>
      <c r="C2249" s="104" t="s">
        <v>21818</v>
      </c>
      <c r="D2249" s="104" t="s">
        <v>21819</v>
      </c>
      <c r="E2249" s="2">
        <v>41961</v>
      </c>
      <c r="F2249" s="2">
        <v>41961</v>
      </c>
    </row>
    <row r="2250" spans="1:6" x14ac:dyDescent="0.25">
      <c r="A2250" s="104">
        <v>23240</v>
      </c>
      <c r="B2250" s="104" t="s">
        <v>947</v>
      </c>
      <c r="C2250" s="104" t="s">
        <v>2087</v>
      </c>
      <c r="D2250" s="104" t="s">
        <v>2089</v>
      </c>
      <c r="E2250" s="2">
        <v>256456</v>
      </c>
      <c r="F2250" s="2">
        <v>256456</v>
      </c>
    </row>
    <row r="2251" spans="1:6" x14ac:dyDescent="0.25">
      <c r="A2251" s="104">
        <v>23242</v>
      </c>
      <c r="B2251" s="104" t="s">
        <v>947</v>
      </c>
      <c r="C2251" s="104" t="s">
        <v>10558</v>
      </c>
      <c r="D2251" s="104" t="s">
        <v>10560</v>
      </c>
      <c r="E2251" s="2">
        <v>14580</v>
      </c>
      <c r="F2251" s="2">
        <v>14580</v>
      </c>
    </row>
    <row r="2252" spans="1:6" x14ac:dyDescent="0.25">
      <c r="A2252" s="104">
        <v>23243</v>
      </c>
      <c r="B2252" s="104" t="s">
        <v>947</v>
      </c>
      <c r="C2252" s="104" t="s">
        <v>2174</v>
      </c>
      <c r="D2252" s="104" t="s">
        <v>2176</v>
      </c>
      <c r="E2252" s="2">
        <v>349098</v>
      </c>
      <c r="F2252" s="2">
        <v>349098</v>
      </c>
    </row>
    <row r="2253" spans="1:6" x14ac:dyDescent="0.25">
      <c r="A2253" s="104">
        <v>23244</v>
      </c>
      <c r="B2253" s="104" t="s">
        <v>947</v>
      </c>
      <c r="C2253" s="104" t="s">
        <v>3522</v>
      </c>
      <c r="D2253" s="104" t="s">
        <v>3524</v>
      </c>
      <c r="E2253" s="2">
        <v>120362</v>
      </c>
      <c r="F2253" s="2">
        <v>120362</v>
      </c>
    </row>
    <row r="2254" spans="1:6" x14ac:dyDescent="0.25">
      <c r="A2254" s="104">
        <v>23245</v>
      </c>
      <c r="B2254" s="104" t="s">
        <v>947</v>
      </c>
      <c r="C2254" s="104" t="s">
        <v>6025</v>
      </c>
      <c r="D2254" s="104" t="s">
        <v>6027</v>
      </c>
      <c r="E2254" s="2">
        <v>45813</v>
      </c>
      <c r="F2254" s="2">
        <v>45813</v>
      </c>
    </row>
    <row r="2255" spans="1:6" x14ac:dyDescent="0.25">
      <c r="A2255" s="104">
        <v>23246</v>
      </c>
      <c r="B2255" s="104" t="s">
        <v>947</v>
      </c>
      <c r="C2255" s="104" t="s">
        <v>8764</v>
      </c>
      <c r="D2255" s="104" t="s">
        <v>8766</v>
      </c>
      <c r="E2255" s="2">
        <v>30067</v>
      </c>
      <c r="F2255" s="2">
        <v>30067</v>
      </c>
    </row>
    <row r="2256" spans="1:6" x14ac:dyDescent="0.25">
      <c r="A2256" s="104">
        <v>23248</v>
      </c>
      <c r="B2256" s="104" t="s">
        <v>947</v>
      </c>
      <c r="C2256" s="104" t="s">
        <v>2084</v>
      </c>
      <c r="D2256" s="104" t="s">
        <v>2086</v>
      </c>
      <c r="E2256" s="2">
        <v>214416</v>
      </c>
      <c r="F2256" s="2">
        <v>214416</v>
      </c>
    </row>
    <row r="2257" spans="1:6" x14ac:dyDescent="0.25">
      <c r="A2257" s="104">
        <v>23251</v>
      </c>
      <c r="B2257" s="104" t="s">
        <v>947</v>
      </c>
      <c r="C2257" s="104" t="s">
        <v>15648</v>
      </c>
      <c r="D2257" s="104" t="s">
        <v>15650</v>
      </c>
      <c r="E2257" s="2">
        <v>929</v>
      </c>
      <c r="F2257" s="2">
        <v>929</v>
      </c>
    </row>
    <row r="2258" spans="1:6" x14ac:dyDescent="0.25">
      <c r="A2258" s="104">
        <v>23252</v>
      </c>
      <c r="B2258" s="104" t="s">
        <v>947</v>
      </c>
      <c r="C2258" s="104" t="s">
        <v>9150</v>
      </c>
      <c r="D2258" s="104" t="s">
        <v>9152</v>
      </c>
      <c r="E2258" s="2">
        <v>32984</v>
      </c>
      <c r="F2258" s="2">
        <v>32984</v>
      </c>
    </row>
    <row r="2259" spans="1:6" x14ac:dyDescent="0.25">
      <c r="A2259" s="104">
        <v>23254</v>
      </c>
      <c r="B2259" s="104" t="s">
        <v>947</v>
      </c>
      <c r="C2259" s="104" t="s">
        <v>4970</v>
      </c>
      <c r="D2259" s="104" t="s">
        <v>4972</v>
      </c>
      <c r="E2259" s="2">
        <v>91492</v>
      </c>
      <c r="F2259" s="2">
        <v>91492</v>
      </c>
    </row>
    <row r="2260" spans="1:6" x14ac:dyDescent="0.25">
      <c r="A2260" s="104">
        <v>23255</v>
      </c>
      <c r="B2260" s="104" t="s">
        <v>947</v>
      </c>
      <c r="C2260" s="104" t="s">
        <v>10891</v>
      </c>
      <c r="D2260" s="104" t="s">
        <v>10893</v>
      </c>
      <c r="E2260" s="2">
        <v>15859</v>
      </c>
      <c r="F2260" s="2">
        <v>15859</v>
      </c>
    </row>
    <row r="2261" spans="1:6" x14ac:dyDescent="0.25">
      <c r="A2261" s="104">
        <v>23256</v>
      </c>
      <c r="B2261" s="104" t="s">
        <v>947</v>
      </c>
      <c r="C2261" s="104" t="s">
        <v>11486</v>
      </c>
      <c r="D2261" s="104" t="s">
        <v>11488</v>
      </c>
      <c r="E2261" s="2">
        <v>31801</v>
      </c>
      <c r="F2261" s="2">
        <v>31801</v>
      </c>
    </row>
    <row r="2262" spans="1:6" x14ac:dyDescent="0.25">
      <c r="A2262" s="104">
        <v>23258</v>
      </c>
      <c r="B2262" s="104" t="s">
        <v>947</v>
      </c>
      <c r="C2262" s="104" t="s">
        <v>3838</v>
      </c>
      <c r="D2262" s="104" t="s">
        <v>21832</v>
      </c>
      <c r="E2262" s="2">
        <v>165325</v>
      </c>
      <c r="F2262" s="2">
        <v>165325</v>
      </c>
    </row>
    <row r="2263" spans="1:6" x14ac:dyDescent="0.25">
      <c r="A2263" s="104">
        <v>23260</v>
      </c>
      <c r="B2263" s="104" t="s">
        <v>947</v>
      </c>
      <c r="C2263" s="104" t="s">
        <v>3354</v>
      </c>
      <c r="D2263" s="104" t="s">
        <v>3356</v>
      </c>
      <c r="E2263" s="2">
        <v>133829</v>
      </c>
      <c r="F2263" s="2">
        <v>133829</v>
      </c>
    </row>
    <row r="2264" spans="1:6" x14ac:dyDescent="0.25">
      <c r="A2264" s="104">
        <v>23262</v>
      </c>
      <c r="B2264" s="104" t="s">
        <v>947</v>
      </c>
      <c r="C2264" s="104" t="s">
        <v>4438</v>
      </c>
      <c r="D2264" s="104" t="s">
        <v>4440</v>
      </c>
      <c r="E2264" s="2">
        <v>92324</v>
      </c>
      <c r="F2264" s="2">
        <v>92324</v>
      </c>
    </row>
    <row r="2265" spans="1:6" x14ac:dyDescent="0.25">
      <c r="A2265" s="104">
        <v>23263</v>
      </c>
      <c r="B2265" s="104" t="s">
        <v>947</v>
      </c>
      <c r="C2265" s="104" t="s">
        <v>4676</v>
      </c>
      <c r="D2265" s="104" t="s">
        <v>4678</v>
      </c>
      <c r="E2265" s="2">
        <v>55634</v>
      </c>
      <c r="F2265" s="2">
        <v>55634</v>
      </c>
    </row>
    <row r="2266" spans="1:6" x14ac:dyDescent="0.25">
      <c r="A2266" s="104">
        <v>23265</v>
      </c>
      <c r="B2266" s="104" t="s">
        <v>947</v>
      </c>
      <c r="C2266" s="104" t="s">
        <v>5243</v>
      </c>
      <c r="D2266" s="104" t="s">
        <v>5245</v>
      </c>
      <c r="E2266" s="2">
        <v>43425</v>
      </c>
      <c r="F2266" s="2">
        <v>43425</v>
      </c>
    </row>
    <row r="2267" spans="1:6" x14ac:dyDescent="0.25">
      <c r="A2267" s="104">
        <v>23267</v>
      </c>
      <c r="B2267" s="104" t="s">
        <v>947</v>
      </c>
      <c r="C2267" s="104" t="s">
        <v>17077</v>
      </c>
      <c r="D2267" s="104" t="s">
        <v>21820</v>
      </c>
      <c r="E2267" s="2">
        <v>2643</v>
      </c>
      <c r="F2267" s="2">
        <v>2643</v>
      </c>
    </row>
    <row r="2268" spans="1:6" x14ac:dyDescent="0.25">
      <c r="A2268" s="104">
        <v>23268</v>
      </c>
      <c r="B2268" s="104" t="s">
        <v>947</v>
      </c>
      <c r="C2268" s="104" t="s">
        <v>18855</v>
      </c>
      <c r="D2268" s="104" t="s">
        <v>21831</v>
      </c>
      <c r="E2268" s="2">
        <v>14292</v>
      </c>
      <c r="F2268" s="2">
        <v>14292</v>
      </c>
    </row>
    <row r="2269" spans="1:6" x14ac:dyDescent="0.25">
      <c r="A2269" s="104">
        <v>23272</v>
      </c>
      <c r="B2269" s="104" t="s">
        <v>947</v>
      </c>
      <c r="C2269" s="104" t="s">
        <v>8413</v>
      </c>
      <c r="D2269" s="104" t="s">
        <v>8415</v>
      </c>
      <c r="E2269" s="2">
        <v>21925</v>
      </c>
      <c r="F2269" s="2">
        <v>21925</v>
      </c>
    </row>
    <row r="2270" spans="1:6" x14ac:dyDescent="0.25">
      <c r="A2270" s="104">
        <v>23273</v>
      </c>
      <c r="B2270" s="104" t="s">
        <v>947</v>
      </c>
      <c r="C2270" s="104" t="s">
        <v>1589</v>
      </c>
      <c r="D2270" s="104" t="s">
        <v>1591</v>
      </c>
      <c r="E2270" s="2">
        <v>331069</v>
      </c>
      <c r="F2270" s="2">
        <v>331069</v>
      </c>
    </row>
    <row r="2271" spans="1:6" x14ac:dyDescent="0.25">
      <c r="A2271" s="104">
        <v>23274</v>
      </c>
      <c r="B2271" s="104" t="s">
        <v>947</v>
      </c>
      <c r="C2271" s="104" t="s">
        <v>3291</v>
      </c>
      <c r="D2271" s="104" t="s">
        <v>3293</v>
      </c>
      <c r="E2271" s="2">
        <v>153728</v>
      </c>
      <c r="F2271" s="2">
        <v>153728</v>
      </c>
    </row>
    <row r="2272" spans="1:6" x14ac:dyDescent="0.25">
      <c r="A2272" s="104">
        <v>23275</v>
      </c>
      <c r="B2272" s="104" t="s">
        <v>947</v>
      </c>
      <c r="C2272" s="104" t="s">
        <v>10240</v>
      </c>
      <c r="D2272" s="104" t="s">
        <v>10242</v>
      </c>
      <c r="E2272" s="2">
        <v>18137</v>
      </c>
      <c r="F2272" s="2">
        <v>18137</v>
      </c>
    </row>
    <row r="2273" spans="1:6" x14ac:dyDescent="0.25">
      <c r="A2273" s="104">
        <v>23278</v>
      </c>
      <c r="B2273" s="104" t="s">
        <v>947</v>
      </c>
      <c r="C2273" s="104" t="s">
        <v>14690</v>
      </c>
      <c r="D2273" s="104" t="s">
        <v>14692</v>
      </c>
      <c r="E2273" s="2">
        <v>1573</v>
      </c>
      <c r="F2273" s="2">
        <v>1573</v>
      </c>
    </row>
    <row r="2274" spans="1:6" x14ac:dyDescent="0.25">
      <c r="A2274" s="104">
        <v>131302</v>
      </c>
      <c r="B2274" s="104" t="s">
        <v>947</v>
      </c>
      <c r="C2274" s="104" t="s">
        <v>17410</v>
      </c>
      <c r="D2274" s="104" t="s">
        <v>17412</v>
      </c>
      <c r="E2274" s="2">
        <v>70</v>
      </c>
      <c r="F2274" s="2">
        <v>70</v>
      </c>
    </row>
    <row r="2275" spans="1:6" x14ac:dyDescent="0.25">
      <c r="A2275" s="104">
        <v>193149</v>
      </c>
      <c r="B2275" s="104" t="s">
        <v>947</v>
      </c>
      <c r="C2275" s="104" t="s">
        <v>14372</v>
      </c>
      <c r="D2275" s="104" t="s">
        <v>14374</v>
      </c>
      <c r="E2275" s="2">
        <v>6089</v>
      </c>
      <c r="F2275" s="2">
        <v>6089</v>
      </c>
    </row>
    <row r="2276" spans="1:6" x14ac:dyDescent="0.25">
      <c r="A2276" s="104">
        <v>193238</v>
      </c>
      <c r="B2276" s="104" t="s">
        <v>947</v>
      </c>
      <c r="C2276" s="104" t="s">
        <v>10138</v>
      </c>
      <c r="D2276" s="104" t="s">
        <v>10140</v>
      </c>
      <c r="E2276" s="2">
        <v>19355</v>
      </c>
      <c r="F2276" s="2">
        <v>19355</v>
      </c>
    </row>
    <row r="2277" spans="1:6" x14ac:dyDescent="0.25">
      <c r="A2277" s="104">
        <v>524888</v>
      </c>
      <c r="B2277" s="104" t="s">
        <v>947</v>
      </c>
      <c r="C2277" s="104" t="s">
        <v>2144</v>
      </c>
      <c r="D2277" s="104" t="s">
        <v>21828</v>
      </c>
      <c r="E2277" s="2">
        <v>345170</v>
      </c>
      <c r="F2277" s="2">
        <v>345170</v>
      </c>
    </row>
    <row r="2278" spans="1:6" x14ac:dyDescent="0.25">
      <c r="A2278" s="104">
        <v>600866</v>
      </c>
      <c r="B2278" s="104" t="s">
        <v>947</v>
      </c>
      <c r="C2278" s="104" t="s">
        <v>9147</v>
      </c>
      <c r="D2278" s="104" t="s">
        <v>9149</v>
      </c>
      <c r="E2278" s="2">
        <v>33979</v>
      </c>
      <c r="F2278" s="2">
        <v>33979</v>
      </c>
    </row>
    <row r="2279" spans="1:6" x14ac:dyDescent="0.25">
      <c r="A2279" s="104">
        <v>608718</v>
      </c>
      <c r="B2279" s="104" t="s">
        <v>947</v>
      </c>
      <c r="C2279" s="104" t="s">
        <v>18240</v>
      </c>
      <c r="D2279" s="104" t="s">
        <v>18241</v>
      </c>
      <c r="E2279" s="2">
        <v>1122</v>
      </c>
      <c r="F2279" s="2">
        <v>1122</v>
      </c>
    </row>
    <row r="2280" spans="1:6" x14ac:dyDescent="0.25">
      <c r="A2280" s="104">
        <v>700624</v>
      </c>
      <c r="B2280" s="104" t="s">
        <v>947</v>
      </c>
      <c r="C2280" s="104" t="s">
        <v>7852</v>
      </c>
      <c r="D2280" s="104" t="s">
        <v>7854</v>
      </c>
      <c r="E2280" s="2">
        <v>13706</v>
      </c>
      <c r="F2280" s="2">
        <v>13706</v>
      </c>
    </row>
    <row r="2281" spans="1:6" x14ac:dyDescent="0.25">
      <c r="A2281" s="104">
        <v>707796</v>
      </c>
      <c r="B2281" s="104" t="s">
        <v>947</v>
      </c>
      <c r="C2281" s="104" t="s">
        <v>16861</v>
      </c>
      <c r="D2281" s="104" t="s">
        <v>16863</v>
      </c>
      <c r="E2281" s="2">
        <v>0</v>
      </c>
      <c r="F2281" s="2">
        <v>0</v>
      </c>
    </row>
    <row r="2282" spans="1:6" x14ac:dyDescent="0.25">
      <c r="A2282" s="104">
        <v>768803</v>
      </c>
      <c r="B2282" s="104" t="s">
        <v>947</v>
      </c>
      <c r="C2282" s="104" t="s">
        <v>3546</v>
      </c>
      <c r="D2282" s="104" t="s">
        <v>3548</v>
      </c>
      <c r="E2282" s="2">
        <v>100466</v>
      </c>
      <c r="F2282" s="2">
        <v>100466</v>
      </c>
    </row>
    <row r="2283" spans="1:6" x14ac:dyDescent="0.25">
      <c r="A2283" s="104">
        <v>794618</v>
      </c>
      <c r="B2283" s="104" t="s">
        <v>947</v>
      </c>
      <c r="C2283" s="104" t="s">
        <v>8971</v>
      </c>
      <c r="D2283" s="104" t="s">
        <v>8973</v>
      </c>
      <c r="E2283" s="2">
        <v>24973</v>
      </c>
      <c r="F2283" s="2">
        <v>24973</v>
      </c>
    </row>
    <row r="2284" spans="1:6" x14ac:dyDescent="0.25">
      <c r="A2284" s="104">
        <v>825006</v>
      </c>
      <c r="B2284" s="104" t="s">
        <v>947</v>
      </c>
      <c r="C2284" s="104" t="s">
        <v>21826</v>
      </c>
      <c r="D2284" s="104" t="s">
        <v>21827</v>
      </c>
      <c r="E2284" s="2">
        <v>11009</v>
      </c>
      <c r="F2284" s="2">
        <v>11009</v>
      </c>
    </row>
    <row r="2285" spans="1:6" x14ac:dyDescent="0.25">
      <c r="A2285" s="104">
        <v>849210</v>
      </c>
      <c r="B2285" s="104" t="s">
        <v>947</v>
      </c>
      <c r="C2285" s="104" t="s">
        <v>21829</v>
      </c>
      <c r="D2285" s="104" t="s">
        <v>21830</v>
      </c>
      <c r="E2285" s="2">
        <v>1899</v>
      </c>
      <c r="F2285" s="2">
        <v>1899</v>
      </c>
    </row>
    <row r="2286" spans="1:6" x14ac:dyDescent="0.25">
      <c r="A2286" s="104">
        <v>23283</v>
      </c>
      <c r="B2286" s="104" t="s">
        <v>947</v>
      </c>
      <c r="C2286" s="104" t="s">
        <v>4961</v>
      </c>
      <c r="D2286" s="104" t="s">
        <v>4963</v>
      </c>
      <c r="E2286" s="2">
        <v>96562</v>
      </c>
      <c r="F2286" s="2">
        <v>96562</v>
      </c>
    </row>
    <row r="2287" spans="1:6" x14ac:dyDescent="0.25">
      <c r="A2287" s="104">
        <v>23284</v>
      </c>
      <c r="B2287" s="104" t="s">
        <v>947</v>
      </c>
      <c r="C2287" s="104" t="s">
        <v>4177</v>
      </c>
      <c r="D2287" s="104" t="s">
        <v>19042</v>
      </c>
      <c r="E2287" s="2">
        <v>123026</v>
      </c>
      <c r="F2287" s="2">
        <v>123026</v>
      </c>
    </row>
    <row r="2288" spans="1:6" x14ac:dyDescent="0.25">
      <c r="A2288" s="104">
        <v>23286</v>
      </c>
      <c r="B2288" s="104" t="s">
        <v>947</v>
      </c>
      <c r="C2288" s="104" t="s">
        <v>3689</v>
      </c>
      <c r="D2288" s="104" t="s">
        <v>3691</v>
      </c>
      <c r="E2288" s="2">
        <v>162754</v>
      </c>
      <c r="F2288" s="2">
        <v>162754</v>
      </c>
    </row>
    <row r="2289" spans="1:6" x14ac:dyDescent="0.25">
      <c r="A2289" s="104">
        <v>23288</v>
      </c>
      <c r="B2289" s="104" t="s">
        <v>947</v>
      </c>
      <c r="C2289" s="104" t="s">
        <v>4216</v>
      </c>
      <c r="D2289" s="104" t="s">
        <v>4218</v>
      </c>
      <c r="E2289" s="2">
        <v>109403</v>
      </c>
      <c r="F2289" s="2">
        <v>109403</v>
      </c>
    </row>
    <row r="2290" spans="1:6" x14ac:dyDescent="0.25">
      <c r="A2290" s="104">
        <v>23292</v>
      </c>
      <c r="B2290" s="104" t="s">
        <v>947</v>
      </c>
      <c r="C2290" s="104" t="s">
        <v>3925</v>
      </c>
      <c r="D2290" s="104" t="s">
        <v>3927</v>
      </c>
      <c r="E2290" s="2">
        <v>94637</v>
      </c>
      <c r="F2290" s="2">
        <v>94637</v>
      </c>
    </row>
    <row r="2291" spans="1:6" x14ac:dyDescent="0.25">
      <c r="A2291" s="104">
        <v>23294</v>
      </c>
      <c r="B2291" s="104" t="s">
        <v>947</v>
      </c>
      <c r="C2291" s="104" t="s">
        <v>2921</v>
      </c>
      <c r="D2291" s="104" t="s">
        <v>2923</v>
      </c>
      <c r="E2291" s="2">
        <v>248868</v>
      </c>
      <c r="F2291" s="2">
        <v>248868</v>
      </c>
    </row>
    <row r="2292" spans="1:6" x14ac:dyDescent="0.25">
      <c r="A2292" s="104">
        <v>23295</v>
      </c>
      <c r="B2292" s="104" t="s">
        <v>947</v>
      </c>
      <c r="C2292" s="104" t="s">
        <v>16948</v>
      </c>
      <c r="D2292" s="104" t="s">
        <v>16950</v>
      </c>
      <c r="E2292" s="2">
        <v>832</v>
      </c>
      <c r="F2292" s="2">
        <v>832</v>
      </c>
    </row>
    <row r="2293" spans="1:6" x14ac:dyDescent="0.25">
      <c r="A2293" s="104">
        <v>23296</v>
      </c>
      <c r="B2293" s="104" t="s">
        <v>947</v>
      </c>
      <c r="C2293" s="104" t="s">
        <v>6301</v>
      </c>
      <c r="D2293" s="104" t="s">
        <v>21821</v>
      </c>
      <c r="E2293" s="2">
        <v>44582</v>
      </c>
      <c r="F2293" s="2">
        <v>44582</v>
      </c>
    </row>
    <row r="2294" spans="1:6" x14ac:dyDescent="0.25">
      <c r="A2294" s="104">
        <v>23298</v>
      </c>
      <c r="B2294" s="104" t="s">
        <v>947</v>
      </c>
      <c r="C2294" s="104" t="s">
        <v>13480</v>
      </c>
      <c r="D2294" s="104" t="s">
        <v>13482</v>
      </c>
      <c r="E2294" s="2">
        <v>14984</v>
      </c>
      <c r="F2294" s="2">
        <v>14984</v>
      </c>
    </row>
    <row r="2295" spans="1:6" x14ac:dyDescent="0.25">
      <c r="A2295" s="104">
        <v>23299</v>
      </c>
      <c r="B2295" s="104" t="s">
        <v>947</v>
      </c>
      <c r="C2295" s="104" t="s">
        <v>8137</v>
      </c>
      <c r="D2295" s="104" t="s">
        <v>8139</v>
      </c>
      <c r="E2295" s="2">
        <v>51963</v>
      </c>
      <c r="F2295" s="2">
        <v>51963</v>
      </c>
    </row>
    <row r="2296" spans="1:6" x14ac:dyDescent="0.25">
      <c r="A2296" s="104">
        <v>23302</v>
      </c>
      <c r="B2296" s="104" t="s">
        <v>947</v>
      </c>
      <c r="C2296" s="104" t="s">
        <v>9861</v>
      </c>
      <c r="D2296" s="104" t="s">
        <v>9863</v>
      </c>
      <c r="E2296" s="2">
        <v>17851</v>
      </c>
      <c r="F2296" s="2">
        <v>17851</v>
      </c>
    </row>
    <row r="2297" spans="1:6" x14ac:dyDescent="0.25">
      <c r="A2297" s="104">
        <v>23303</v>
      </c>
      <c r="B2297" s="104" t="s">
        <v>947</v>
      </c>
      <c r="C2297" s="104" t="s">
        <v>3997</v>
      </c>
      <c r="D2297" s="104" t="s">
        <v>21824</v>
      </c>
      <c r="E2297" s="2">
        <v>109133</v>
      </c>
      <c r="F2297" s="2">
        <v>109133</v>
      </c>
    </row>
    <row r="2298" spans="1:6" x14ac:dyDescent="0.25">
      <c r="A2298" s="104">
        <v>23305</v>
      </c>
      <c r="B2298" s="104" t="s">
        <v>947</v>
      </c>
      <c r="C2298" s="104" t="s">
        <v>4372</v>
      </c>
      <c r="D2298" s="104" t="s">
        <v>4374</v>
      </c>
      <c r="E2298" s="2">
        <v>97919</v>
      </c>
      <c r="F2298" s="2">
        <v>97919</v>
      </c>
    </row>
    <row r="2299" spans="1:6" x14ac:dyDescent="0.25">
      <c r="A2299" s="104">
        <v>23306</v>
      </c>
      <c r="B2299" s="104" t="s">
        <v>947</v>
      </c>
      <c r="C2299" s="104" t="s">
        <v>11107</v>
      </c>
      <c r="D2299" s="104" t="s">
        <v>11109</v>
      </c>
      <c r="E2299" s="2">
        <v>51586</v>
      </c>
      <c r="F2299" s="2">
        <v>51586</v>
      </c>
    </row>
    <row r="2300" spans="1:6" x14ac:dyDescent="0.25">
      <c r="A2300" s="104">
        <v>23308</v>
      </c>
      <c r="B2300" s="104" t="s">
        <v>947</v>
      </c>
      <c r="C2300" s="104" t="s">
        <v>6157</v>
      </c>
      <c r="D2300" s="104" t="s">
        <v>6159</v>
      </c>
      <c r="E2300" s="2">
        <v>212506</v>
      </c>
      <c r="F2300" s="2">
        <v>212506</v>
      </c>
    </row>
    <row r="2301" spans="1:6" x14ac:dyDescent="0.25">
      <c r="A2301" s="104">
        <v>23310</v>
      </c>
      <c r="B2301" s="104" t="s">
        <v>947</v>
      </c>
      <c r="C2301" s="104" t="s">
        <v>7273</v>
      </c>
      <c r="D2301" s="104" t="s">
        <v>7275</v>
      </c>
      <c r="E2301" s="2">
        <v>36963</v>
      </c>
      <c r="F2301" s="2">
        <v>36963</v>
      </c>
    </row>
    <row r="2302" spans="1:6" x14ac:dyDescent="0.25">
      <c r="A2302" s="104">
        <v>23311</v>
      </c>
      <c r="B2302" s="104" t="s">
        <v>947</v>
      </c>
      <c r="C2302" s="104" t="s">
        <v>9168</v>
      </c>
      <c r="D2302" s="104" t="s">
        <v>9170</v>
      </c>
      <c r="E2302" s="2">
        <v>32166</v>
      </c>
      <c r="F2302" s="2">
        <v>32166</v>
      </c>
    </row>
    <row r="2303" spans="1:6" x14ac:dyDescent="0.25">
      <c r="A2303" s="104">
        <v>23313</v>
      </c>
      <c r="B2303" s="104" t="s">
        <v>947</v>
      </c>
      <c r="C2303" s="104" t="s">
        <v>14015</v>
      </c>
      <c r="D2303" s="104" t="s">
        <v>14017</v>
      </c>
      <c r="E2303" s="2">
        <v>5790</v>
      </c>
      <c r="F2303" s="2">
        <v>5790</v>
      </c>
    </row>
    <row r="2304" spans="1:6" x14ac:dyDescent="0.25">
      <c r="A2304" s="104">
        <v>23314</v>
      </c>
      <c r="B2304" s="104" t="s">
        <v>947</v>
      </c>
      <c r="C2304" s="104" t="s">
        <v>9276</v>
      </c>
      <c r="D2304" s="104" t="s">
        <v>9278</v>
      </c>
      <c r="E2304" s="2">
        <v>30894</v>
      </c>
      <c r="F2304" s="2">
        <v>30894</v>
      </c>
    </row>
    <row r="2305" spans="1:6" x14ac:dyDescent="0.25">
      <c r="A2305" s="104">
        <v>23318</v>
      </c>
      <c r="B2305" s="104" t="s">
        <v>947</v>
      </c>
      <c r="C2305" s="104" t="s">
        <v>9069</v>
      </c>
      <c r="D2305" s="104" t="s">
        <v>9071</v>
      </c>
      <c r="E2305" s="2">
        <v>23530</v>
      </c>
      <c r="F2305" s="2">
        <v>23530</v>
      </c>
    </row>
    <row r="2306" spans="1:6" x14ac:dyDescent="0.25">
      <c r="A2306" s="104">
        <v>23319</v>
      </c>
      <c r="B2306" s="104" t="s">
        <v>947</v>
      </c>
      <c r="C2306" s="104" t="s">
        <v>6337</v>
      </c>
      <c r="D2306" s="104" t="s">
        <v>6339</v>
      </c>
      <c r="E2306" s="2">
        <v>49597</v>
      </c>
      <c r="F2306" s="2">
        <v>49597</v>
      </c>
    </row>
    <row r="2307" spans="1:6" x14ac:dyDescent="0.25">
      <c r="A2307" s="104">
        <v>23320</v>
      </c>
      <c r="B2307" s="104" t="s">
        <v>947</v>
      </c>
      <c r="C2307" s="104" t="s">
        <v>4318</v>
      </c>
      <c r="D2307" s="104" t="s">
        <v>21835</v>
      </c>
      <c r="E2307" s="2">
        <v>103851</v>
      </c>
      <c r="F2307" s="2">
        <v>103851</v>
      </c>
    </row>
    <row r="2308" spans="1:6" x14ac:dyDescent="0.25">
      <c r="A2308" s="104">
        <v>23321</v>
      </c>
      <c r="B2308" s="104" t="s">
        <v>947</v>
      </c>
      <c r="C2308" s="104" t="s">
        <v>2951</v>
      </c>
      <c r="D2308" s="104" t="s">
        <v>2953</v>
      </c>
      <c r="E2308" s="2">
        <v>256251</v>
      </c>
      <c r="F2308" s="2">
        <v>256251</v>
      </c>
    </row>
    <row r="2309" spans="1:6" x14ac:dyDescent="0.25">
      <c r="A2309" s="104">
        <v>23323</v>
      </c>
      <c r="B2309" s="104" t="s">
        <v>947</v>
      </c>
      <c r="C2309" s="104" t="s">
        <v>22874</v>
      </c>
      <c r="D2309" s="104" t="s">
        <v>22875</v>
      </c>
      <c r="E2309" s="2">
        <v>526</v>
      </c>
      <c r="F2309" s="2">
        <v>526</v>
      </c>
    </row>
    <row r="2310" spans="1:6" x14ac:dyDescent="0.25">
      <c r="A2310" s="104">
        <v>23324</v>
      </c>
      <c r="B2310" s="104" t="s">
        <v>947</v>
      </c>
      <c r="C2310" s="104" t="s">
        <v>13196</v>
      </c>
      <c r="D2310" s="104" t="s">
        <v>21836</v>
      </c>
      <c r="E2310" s="2">
        <v>9406</v>
      </c>
      <c r="F2310" s="2">
        <v>9406</v>
      </c>
    </row>
    <row r="2311" spans="1:6" x14ac:dyDescent="0.25">
      <c r="A2311" s="104">
        <v>23325</v>
      </c>
      <c r="B2311" s="104" t="s">
        <v>947</v>
      </c>
      <c r="C2311" s="104" t="s">
        <v>5968</v>
      </c>
      <c r="D2311" s="104" t="s">
        <v>5970</v>
      </c>
      <c r="E2311" s="2">
        <v>74814</v>
      </c>
      <c r="F2311" s="2">
        <v>74814</v>
      </c>
    </row>
    <row r="2312" spans="1:6" x14ac:dyDescent="0.25">
      <c r="A2312" s="104">
        <v>23326</v>
      </c>
      <c r="B2312" s="104" t="s">
        <v>947</v>
      </c>
      <c r="C2312" s="104" t="s">
        <v>7546</v>
      </c>
      <c r="D2312" s="104" t="s">
        <v>7548</v>
      </c>
      <c r="E2312" s="2">
        <v>58176</v>
      </c>
      <c r="F2312" s="2">
        <v>58176</v>
      </c>
    </row>
    <row r="2313" spans="1:6" x14ac:dyDescent="0.25">
      <c r="A2313" s="104">
        <v>23327</v>
      </c>
      <c r="B2313" s="104" t="s">
        <v>947</v>
      </c>
      <c r="C2313" s="104" t="s">
        <v>15741</v>
      </c>
      <c r="D2313" s="104" t="s">
        <v>15743</v>
      </c>
      <c r="E2313" s="2">
        <v>3764</v>
      </c>
      <c r="F2313" s="2">
        <v>3764</v>
      </c>
    </row>
    <row r="2314" spans="1:6" x14ac:dyDescent="0.25">
      <c r="A2314" s="104">
        <v>23328</v>
      </c>
      <c r="B2314" s="104" t="s">
        <v>947</v>
      </c>
      <c r="C2314" s="104" t="s">
        <v>16773</v>
      </c>
      <c r="D2314" s="104" t="s">
        <v>16775</v>
      </c>
      <c r="E2314" s="2">
        <v>1150</v>
      </c>
      <c r="F2314" s="2">
        <v>1150</v>
      </c>
    </row>
    <row r="2315" spans="1:6" x14ac:dyDescent="0.25">
      <c r="A2315" s="104">
        <v>23330</v>
      </c>
      <c r="B2315" s="104" t="s">
        <v>947</v>
      </c>
      <c r="C2315" s="104" t="s">
        <v>9022</v>
      </c>
      <c r="D2315" s="104" t="s">
        <v>9024</v>
      </c>
      <c r="E2315" s="2">
        <v>26070</v>
      </c>
      <c r="F2315" s="2">
        <v>26070</v>
      </c>
    </row>
    <row r="2316" spans="1:6" x14ac:dyDescent="0.25">
      <c r="A2316" s="104">
        <v>23331</v>
      </c>
      <c r="B2316" s="104" t="s">
        <v>947</v>
      </c>
      <c r="C2316" s="104" t="s">
        <v>10534</v>
      </c>
      <c r="D2316" s="104" t="s">
        <v>10536</v>
      </c>
      <c r="E2316" s="2">
        <v>18085</v>
      </c>
      <c r="F2316" s="2">
        <v>18085</v>
      </c>
    </row>
    <row r="2317" spans="1:6" x14ac:dyDescent="0.25">
      <c r="A2317" s="104">
        <v>23333</v>
      </c>
      <c r="B2317" s="104" t="s">
        <v>947</v>
      </c>
      <c r="C2317" s="104" t="s">
        <v>12528</v>
      </c>
      <c r="D2317" s="104" t="s">
        <v>12530</v>
      </c>
      <c r="E2317" s="2">
        <v>8005</v>
      </c>
      <c r="F2317" s="2">
        <v>8005</v>
      </c>
    </row>
    <row r="2318" spans="1:6" x14ac:dyDescent="0.25">
      <c r="A2318" s="104">
        <v>23344</v>
      </c>
      <c r="B2318" s="104" t="s">
        <v>947</v>
      </c>
      <c r="C2318" s="104" t="s">
        <v>8554</v>
      </c>
      <c r="D2318" s="104" t="s">
        <v>8556</v>
      </c>
      <c r="E2318" s="2">
        <v>36178</v>
      </c>
      <c r="F2318" s="2">
        <v>36178</v>
      </c>
    </row>
    <row r="2319" spans="1:6" x14ac:dyDescent="0.25">
      <c r="A2319" s="104">
        <v>23345</v>
      </c>
      <c r="B2319" s="104" t="s">
        <v>947</v>
      </c>
      <c r="C2319" s="104" t="s">
        <v>963</v>
      </c>
      <c r="D2319" s="104" t="s">
        <v>965</v>
      </c>
      <c r="E2319" s="2">
        <v>583361</v>
      </c>
      <c r="F2319" s="2">
        <v>583361</v>
      </c>
    </row>
    <row r="2320" spans="1:6" x14ac:dyDescent="0.25">
      <c r="A2320" s="104">
        <v>23347</v>
      </c>
      <c r="B2320" s="104" t="s">
        <v>947</v>
      </c>
      <c r="C2320" s="104" t="s">
        <v>13784</v>
      </c>
      <c r="D2320" s="104" t="s">
        <v>13786</v>
      </c>
      <c r="E2320" s="2">
        <v>7938</v>
      </c>
      <c r="F2320" s="2">
        <v>7938</v>
      </c>
    </row>
    <row r="2321" spans="1:6" x14ac:dyDescent="0.25">
      <c r="A2321" s="104">
        <v>23353</v>
      </c>
      <c r="B2321" s="104" t="s">
        <v>947</v>
      </c>
      <c r="C2321" s="104" t="s">
        <v>3916</v>
      </c>
      <c r="D2321" s="104" t="s">
        <v>3918</v>
      </c>
      <c r="E2321" s="2">
        <v>23164</v>
      </c>
      <c r="F2321" s="2">
        <v>23164</v>
      </c>
    </row>
    <row r="2322" spans="1:6" x14ac:dyDescent="0.25">
      <c r="A2322" s="104">
        <v>23354</v>
      </c>
      <c r="B2322" s="104" t="s">
        <v>947</v>
      </c>
      <c r="C2322" s="104" t="s">
        <v>3486</v>
      </c>
      <c r="D2322" s="104" t="s">
        <v>3488</v>
      </c>
      <c r="E2322" s="2">
        <v>180223</v>
      </c>
      <c r="F2322" s="2">
        <v>180223</v>
      </c>
    </row>
    <row r="2323" spans="1:6" x14ac:dyDescent="0.25">
      <c r="A2323" s="104">
        <v>23355</v>
      </c>
      <c r="B2323" s="104" t="s">
        <v>947</v>
      </c>
      <c r="C2323" s="104" t="s">
        <v>14620</v>
      </c>
      <c r="D2323" s="104" t="s">
        <v>14622</v>
      </c>
      <c r="E2323" s="2">
        <v>11974</v>
      </c>
      <c r="F2323" s="2">
        <v>11974</v>
      </c>
    </row>
    <row r="2324" spans="1:6" x14ac:dyDescent="0.25">
      <c r="A2324" s="104">
        <v>23356</v>
      </c>
      <c r="B2324" s="104" t="s">
        <v>947</v>
      </c>
      <c r="C2324" s="104" t="s">
        <v>13325</v>
      </c>
      <c r="D2324" s="104" t="s">
        <v>13327</v>
      </c>
      <c r="E2324" s="2">
        <v>13492</v>
      </c>
      <c r="F2324" s="2">
        <v>13492</v>
      </c>
    </row>
    <row r="2325" spans="1:6" x14ac:dyDescent="0.25">
      <c r="A2325" s="104">
        <v>23357</v>
      </c>
      <c r="B2325" s="104" t="s">
        <v>947</v>
      </c>
      <c r="C2325" s="104" t="s">
        <v>6764</v>
      </c>
      <c r="D2325" s="104" t="s">
        <v>6766</v>
      </c>
      <c r="E2325" s="2">
        <v>53473</v>
      </c>
      <c r="F2325" s="2">
        <v>53473</v>
      </c>
    </row>
    <row r="2326" spans="1:6" x14ac:dyDescent="0.25">
      <c r="A2326" s="104">
        <v>23358</v>
      </c>
      <c r="B2326" s="104" t="s">
        <v>947</v>
      </c>
      <c r="C2326" s="104" t="s">
        <v>3606</v>
      </c>
      <c r="D2326" s="104" t="s">
        <v>3608</v>
      </c>
      <c r="E2326" s="2">
        <v>114693</v>
      </c>
      <c r="F2326" s="2">
        <v>114693</v>
      </c>
    </row>
    <row r="2327" spans="1:6" x14ac:dyDescent="0.25">
      <c r="A2327" s="104">
        <v>113808</v>
      </c>
      <c r="B2327" s="104" t="s">
        <v>947</v>
      </c>
      <c r="C2327" s="104" t="s">
        <v>2171</v>
      </c>
      <c r="D2327" s="104" t="s">
        <v>2173</v>
      </c>
      <c r="E2327" s="2">
        <v>353461</v>
      </c>
      <c r="F2327" s="2">
        <v>353461</v>
      </c>
    </row>
    <row r="2328" spans="1:6" x14ac:dyDescent="0.25">
      <c r="A2328" s="104">
        <v>131191</v>
      </c>
      <c r="B2328" s="104" t="s">
        <v>947</v>
      </c>
      <c r="C2328" s="104" t="s">
        <v>11253</v>
      </c>
      <c r="D2328" s="104" t="s">
        <v>11255</v>
      </c>
      <c r="E2328" s="2">
        <v>17724</v>
      </c>
      <c r="F2328" s="2">
        <v>17724</v>
      </c>
    </row>
    <row r="2329" spans="1:6" x14ac:dyDescent="0.25">
      <c r="A2329" s="104">
        <v>205845</v>
      </c>
      <c r="B2329" s="104" t="s">
        <v>947</v>
      </c>
      <c r="C2329" s="104" t="s">
        <v>3889</v>
      </c>
      <c r="D2329" s="104" t="s">
        <v>3891</v>
      </c>
      <c r="E2329" s="2">
        <v>150347</v>
      </c>
      <c r="F2329" s="2">
        <v>150347</v>
      </c>
    </row>
    <row r="2330" spans="1:6" x14ac:dyDescent="0.25">
      <c r="A2330" s="104">
        <v>441041</v>
      </c>
      <c r="B2330" s="104" t="s">
        <v>947</v>
      </c>
      <c r="C2330" s="104" t="s">
        <v>11394</v>
      </c>
      <c r="D2330" s="104" t="s">
        <v>11396</v>
      </c>
      <c r="E2330" s="2">
        <v>38454</v>
      </c>
      <c r="F2330" s="2">
        <v>38454</v>
      </c>
    </row>
    <row r="2331" spans="1:6" x14ac:dyDescent="0.25">
      <c r="A2331" s="104">
        <v>447099</v>
      </c>
      <c r="B2331" s="104" t="s">
        <v>947</v>
      </c>
      <c r="C2331" s="104" t="s">
        <v>3184</v>
      </c>
      <c r="D2331" s="104" t="s">
        <v>3186</v>
      </c>
      <c r="E2331" s="2">
        <v>192699</v>
      </c>
      <c r="F2331" s="2">
        <v>192699</v>
      </c>
    </row>
    <row r="2332" spans="1:6" x14ac:dyDescent="0.25">
      <c r="A2332" s="104">
        <v>461670</v>
      </c>
      <c r="B2332" s="104" t="s">
        <v>947</v>
      </c>
      <c r="C2332" s="104" t="s">
        <v>15032</v>
      </c>
      <c r="D2332" s="104" t="s">
        <v>15034</v>
      </c>
      <c r="E2332" s="2">
        <v>3975</v>
      </c>
      <c r="F2332" s="2">
        <v>3975</v>
      </c>
    </row>
    <row r="2333" spans="1:6" x14ac:dyDescent="0.25">
      <c r="A2333" s="104">
        <v>470247</v>
      </c>
      <c r="B2333" s="104" t="s">
        <v>947</v>
      </c>
      <c r="C2333" s="104" t="s">
        <v>10109</v>
      </c>
      <c r="D2333" s="104" t="s">
        <v>10111</v>
      </c>
      <c r="E2333" s="2">
        <v>22045</v>
      </c>
      <c r="F2333" s="2">
        <v>22045</v>
      </c>
    </row>
    <row r="2334" spans="1:6" x14ac:dyDescent="0.25">
      <c r="A2334" s="104">
        <v>485055</v>
      </c>
      <c r="B2334" s="104" t="s">
        <v>947</v>
      </c>
      <c r="C2334" s="104" t="s">
        <v>11358</v>
      </c>
      <c r="D2334" s="104" t="s">
        <v>11360</v>
      </c>
      <c r="E2334" s="2">
        <v>10906</v>
      </c>
      <c r="F2334" s="2">
        <v>10906</v>
      </c>
    </row>
    <row r="2335" spans="1:6" x14ac:dyDescent="0.25">
      <c r="A2335" s="104">
        <v>606598</v>
      </c>
      <c r="B2335" s="104" t="s">
        <v>947</v>
      </c>
      <c r="C2335" s="104" t="s">
        <v>12324</v>
      </c>
      <c r="D2335" s="104" t="s">
        <v>12326</v>
      </c>
      <c r="E2335" s="2">
        <v>5927</v>
      </c>
      <c r="F2335" s="2">
        <v>5927</v>
      </c>
    </row>
    <row r="2336" spans="1:6" x14ac:dyDescent="0.25">
      <c r="A2336" s="104">
        <v>722493</v>
      </c>
      <c r="B2336" s="104" t="s">
        <v>947</v>
      </c>
      <c r="C2336" s="104" t="s">
        <v>16053</v>
      </c>
      <c r="D2336" s="104" t="s">
        <v>16055</v>
      </c>
      <c r="E2336" s="2">
        <v>0</v>
      </c>
      <c r="F2336" s="2">
        <v>0</v>
      </c>
    </row>
    <row r="2337" spans="1:6" x14ac:dyDescent="0.25">
      <c r="A2337" s="104">
        <v>726797</v>
      </c>
      <c r="B2337" s="104" t="s">
        <v>947</v>
      </c>
      <c r="C2337" s="104" t="s">
        <v>2189</v>
      </c>
      <c r="D2337" s="104" t="s">
        <v>2191</v>
      </c>
      <c r="E2337" s="2">
        <v>299175</v>
      </c>
      <c r="F2337" s="2">
        <v>299175</v>
      </c>
    </row>
    <row r="2338" spans="1:6" x14ac:dyDescent="0.25">
      <c r="A2338" s="104">
        <v>738249</v>
      </c>
      <c r="B2338" s="104" t="s">
        <v>947</v>
      </c>
      <c r="C2338" s="104" t="s">
        <v>14542</v>
      </c>
      <c r="D2338" s="104" t="s">
        <v>14544</v>
      </c>
      <c r="E2338" s="2">
        <v>7986</v>
      </c>
      <c r="F2338" s="2">
        <v>7986</v>
      </c>
    </row>
    <row r="2339" spans="1:6" x14ac:dyDescent="0.25">
      <c r="A2339" s="104">
        <v>743566</v>
      </c>
      <c r="B2339" s="104" t="s">
        <v>947</v>
      </c>
      <c r="C2339" s="104" t="s">
        <v>13646</v>
      </c>
      <c r="D2339" s="104" t="s">
        <v>13648</v>
      </c>
      <c r="E2339" s="2">
        <v>13735</v>
      </c>
      <c r="F2339" s="2">
        <v>13735</v>
      </c>
    </row>
    <row r="2340" spans="1:6" x14ac:dyDescent="0.25">
      <c r="A2340" s="104">
        <v>770092</v>
      </c>
      <c r="B2340" s="104" t="s">
        <v>947</v>
      </c>
      <c r="C2340" s="104" t="s">
        <v>11211</v>
      </c>
      <c r="D2340" s="104" t="s">
        <v>11213</v>
      </c>
      <c r="E2340" s="2">
        <v>24051</v>
      </c>
      <c r="F2340" s="2">
        <v>24051</v>
      </c>
    </row>
    <row r="2341" spans="1:6" x14ac:dyDescent="0.25">
      <c r="A2341" s="104">
        <v>827748</v>
      </c>
      <c r="B2341" s="104" t="s">
        <v>947</v>
      </c>
      <c r="C2341" s="104" t="s">
        <v>15753</v>
      </c>
      <c r="D2341" s="104" t="s">
        <v>15755</v>
      </c>
      <c r="E2341" s="2">
        <v>21458</v>
      </c>
      <c r="F2341" s="2">
        <v>21458</v>
      </c>
    </row>
    <row r="2342" spans="1:6" x14ac:dyDescent="0.25">
      <c r="A2342" s="104">
        <v>838562</v>
      </c>
      <c r="B2342" s="104" t="s">
        <v>947</v>
      </c>
      <c r="C2342" s="104" t="s">
        <v>21833</v>
      </c>
      <c r="D2342" s="104" t="s">
        <v>21834</v>
      </c>
      <c r="E2342" s="2">
        <v>8412</v>
      </c>
      <c r="F2342" s="2">
        <v>8412</v>
      </c>
    </row>
    <row r="2343" spans="1:6" x14ac:dyDescent="0.25">
      <c r="A2343" s="104">
        <v>23362</v>
      </c>
      <c r="B2343" s="104" t="s">
        <v>947</v>
      </c>
      <c r="C2343" s="104" t="s">
        <v>8629</v>
      </c>
      <c r="D2343" s="104" t="s">
        <v>21817</v>
      </c>
      <c r="E2343" s="2">
        <v>18821</v>
      </c>
      <c r="F2343" s="2">
        <v>18821</v>
      </c>
    </row>
    <row r="2344" spans="1:6" x14ac:dyDescent="0.25">
      <c r="A2344" s="104">
        <v>23363</v>
      </c>
      <c r="B2344" s="104" t="s">
        <v>947</v>
      </c>
      <c r="C2344" s="104" t="s">
        <v>2378</v>
      </c>
      <c r="D2344" s="104" t="s">
        <v>2380</v>
      </c>
      <c r="E2344" s="2">
        <v>202506</v>
      </c>
      <c r="F2344" s="2">
        <v>202506</v>
      </c>
    </row>
    <row r="2345" spans="1:6" x14ac:dyDescent="0.25">
      <c r="A2345" s="104">
        <v>23365</v>
      </c>
      <c r="B2345" s="104" t="s">
        <v>947</v>
      </c>
      <c r="C2345" s="104" t="s">
        <v>14614</v>
      </c>
      <c r="D2345" s="104" t="s">
        <v>14616</v>
      </c>
      <c r="E2345" s="2">
        <v>7652</v>
      </c>
      <c r="F2345" s="2">
        <v>7652</v>
      </c>
    </row>
    <row r="2346" spans="1:6" x14ac:dyDescent="0.25">
      <c r="A2346" s="104">
        <v>23366</v>
      </c>
      <c r="B2346" s="104" t="s">
        <v>947</v>
      </c>
      <c r="C2346" s="104" t="s">
        <v>9998</v>
      </c>
      <c r="D2346" s="104" t="s">
        <v>10000</v>
      </c>
      <c r="E2346" s="2">
        <v>14259</v>
      </c>
      <c r="F2346" s="2">
        <v>14259</v>
      </c>
    </row>
    <row r="2347" spans="1:6" x14ac:dyDescent="0.25">
      <c r="A2347" s="104">
        <v>23369</v>
      </c>
      <c r="B2347" s="104" t="s">
        <v>947</v>
      </c>
      <c r="C2347" s="104" t="s">
        <v>15818</v>
      </c>
      <c r="D2347" s="104" t="s">
        <v>15820</v>
      </c>
      <c r="E2347" s="2">
        <v>4853</v>
      </c>
      <c r="F2347" s="2">
        <v>4853</v>
      </c>
    </row>
    <row r="2348" spans="1:6" x14ac:dyDescent="0.25">
      <c r="A2348" s="104">
        <v>23371</v>
      </c>
      <c r="B2348" s="104" t="s">
        <v>947</v>
      </c>
      <c r="C2348" s="104" t="s">
        <v>5744</v>
      </c>
      <c r="D2348" s="104" t="s">
        <v>5746</v>
      </c>
      <c r="E2348" s="2">
        <v>64574</v>
      </c>
      <c r="F2348" s="2">
        <v>64574</v>
      </c>
    </row>
    <row r="2349" spans="1:6" x14ac:dyDescent="0.25">
      <c r="A2349" s="104">
        <v>23372</v>
      </c>
      <c r="B2349" s="104" t="s">
        <v>947</v>
      </c>
      <c r="C2349" s="104" t="s">
        <v>7657</v>
      </c>
      <c r="D2349" s="104" t="s">
        <v>7659</v>
      </c>
      <c r="E2349" s="2">
        <v>35438</v>
      </c>
      <c r="F2349" s="2">
        <v>35438</v>
      </c>
    </row>
    <row r="2350" spans="1:6" x14ac:dyDescent="0.25">
      <c r="A2350" s="104">
        <v>23375</v>
      </c>
      <c r="B2350" s="104" t="s">
        <v>947</v>
      </c>
      <c r="C2350" s="104" t="s">
        <v>13157</v>
      </c>
      <c r="D2350" s="104" t="s">
        <v>13159</v>
      </c>
      <c r="E2350" s="2">
        <v>7674</v>
      </c>
      <c r="F2350" s="2">
        <v>7674</v>
      </c>
    </row>
    <row r="2351" spans="1:6" x14ac:dyDescent="0.25">
      <c r="A2351" s="104">
        <v>23379</v>
      </c>
      <c r="B2351" s="104" t="s">
        <v>947</v>
      </c>
      <c r="C2351" s="104" t="s">
        <v>12426</v>
      </c>
      <c r="D2351" s="104" t="s">
        <v>12428</v>
      </c>
      <c r="E2351" s="2">
        <v>11764</v>
      </c>
      <c r="F2351" s="2">
        <v>11764</v>
      </c>
    </row>
    <row r="2352" spans="1:6" x14ac:dyDescent="0.25">
      <c r="A2352" s="104">
        <v>23386</v>
      </c>
      <c r="B2352" s="104" t="s">
        <v>947</v>
      </c>
      <c r="C2352" s="104" t="s">
        <v>3408</v>
      </c>
      <c r="D2352" s="104" t="s">
        <v>3410</v>
      </c>
      <c r="E2352" s="2">
        <v>132759</v>
      </c>
      <c r="F2352" s="2">
        <v>132759</v>
      </c>
    </row>
    <row r="2353" spans="1:6" x14ac:dyDescent="0.25">
      <c r="A2353" s="104">
        <v>23387</v>
      </c>
      <c r="B2353" s="104" t="s">
        <v>947</v>
      </c>
      <c r="C2353" s="104" t="s">
        <v>9075</v>
      </c>
      <c r="D2353" s="104" t="s">
        <v>9077</v>
      </c>
      <c r="E2353" s="2">
        <v>36020</v>
      </c>
      <c r="F2353" s="2">
        <v>36020</v>
      </c>
    </row>
    <row r="2354" spans="1:6" x14ac:dyDescent="0.25">
      <c r="A2354" s="104">
        <v>23388</v>
      </c>
      <c r="B2354" s="104" t="s">
        <v>947</v>
      </c>
      <c r="C2354" s="104" t="s">
        <v>6553</v>
      </c>
      <c r="D2354" s="104" t="s">
        <v>6555</v>
      </c>
      <c r="E2354" s="2">
        <v>30978</v>
      </c>
      <c r="F2354" s="2">
        <v>30978</v>
      </c>
    </row>
    <row r="2355" spans="1:6" x14ac:dyDescent="0.25">
      <c r="A2355" s="104">
        <v>23389</v>
      </c>
      <c r="B2355" s="104" t="s">
        <v>947</v>
      </c>
      <c r="C2355" s="104" t="s">
        <v>11469</v>
      </c>
      <c r="D2355" s="104" t="s">
        <v>11471</v>
      </c>
      <c r="E2355" s="2">
        <v>14472</v>
      </c>
      <c r="F2355" s="2">
        <v>14472</v>
      </c>
    </row>
    <row r="2356" spans="1:6" x14ac:dyDescent="0.25">
      <c r="A2356" s="104">
        <v>23391</v>
      </c>
      <c r="B2356" s="104" t="s">
        <v>947</v>
      </c>
      <c r="C2356" s="104" t="s">
        <v>6019</v>
      </c>
      <c r="D2356" s="104" t="s">
        <v>6021</v>
      </c>
      <c r="E2356" s="2">
        <v>97527</v>
      </c>
      <c r="F2356" s="2">
        <v>97527</v>
      </c>
    </row>
    <row r="2357" spans="1:6" x14ac:dyDescent="0.25">
      <c r="A2357" s="104">
        <v>23392</v>
      </c>
      <c r="B2357" s="104" t="s">
        <v>947</v>
      </c>
      <c r="C2357" s="104" t="s">
        <v>9786</v>
      </c>
      <c r="D2357" s="104" t="s">
        <v>22781</v>
      </c>
      <c r="E2357" s="2">
        <v>1916</v>
      </c>
      <c r="F2357" s="2">
        <v>1916</v>
      </c>
    </row>
    <row r="2358" spans="1:6" x14ac:dyDescent="0.25">
      <c r="A2358" s="104">
        <v>194017</v>
      </c>
      <c r="B2358" s="104" t="s">
        <v>947</v>
      </c>
      <c r="C2358" s="104" t="s">
        <v>1098</v>
      </c>
      <c r="D2358" s="104" t="s">
        <v>1100</v>
      </c>
      <c r="E2358" s="2">
        <v>343728</v>
      </c>
      <c r="F2358" s="2">
        <v>343728</v>
      </c>
    </row>
    <row r="2359" spans="1:6" x14ac:dyDescent="0.25">
      <c r="A2359" s="104">
        <v>214100</v>
      </c>
      <c r="B2359" s="104" t="s">
        <v>947</v>
      </c>
      <c r="C2359" s="104" t="s">
        <v>7357</v>
      </c>
      <c r="D2359" s="104" t="s">
        <v>7359</v>
      </c>
      <c r="E2359" s="2">
        <v>37528</v>
      </c>
      <c r="F2359" s="2">
        <v>37528</v>
      </c>
    </row>
    <row r="2360" spans="1:6" x14ac:dyDescent="0.25">
      <c r="A2360" s="104">
        <v>584568</v>
      </c>
      <c r="B2360" s="104" t="s">
        <v>947</v>
      </c>
      <c r="C2360" s="104" t="s">
        <v>17116</v>
      </c>
      <c r="D2360" s="104" t="s">
        <v>17118</v>
      </c>
      <c r="E2360" s="2">
        <v>1054</v>
      </c>
      <c r="F2360" s="2">
        <v>1054</v>
      </c>
    </row>
    <row r="2361" spans="1:6" x14ac:dyDescent="0.25">
      <c r="A2361" s="104">
        <v>695466</v>
      </c>
      <c r="B2361" s="104" t="s">
        <v>947</v>
      </c>
      <c r="C2361" s="104" t="s">
        <v>9249</v>
      </c>
      <c r="D2361" s="104" t="s">
        <v>9251</v>
      </c>
      <c r="E2361" s="2">
        <v>28444</v>
      </c>
      <c r="F2361" s="2">
        <v>28444</v>
      </c>
    </row>
    <row r="2362" spans="1:6" x14ac:dyDescent="0.25">
      <c r="A2362" s="104">
        <v>23395</v>
      </c>
      <c r="B2362" s="104" t="s">
        <v>947</v>
      </c>
      <c r="C2362" s="104" t="s">
        <v>4042</v>
      </c>
      <c r="D2362" s="104" t="s">
        <v>4044</v>
      </c>
      <c r="E2362" s="2">
        <v>105870</v>
      </c>
      <c r="F2362" s="2">
        <v>105870</v>
      </c>
    </row>
    <row r="2363" spans="1:6" x14ac:dyDescent="0.25">
      <c r="A2363" s="104">
        <v>23397</v>
      </c>
      <c r="B2363" s="104" t="s">
        <v>947</v>
      </c>
      <c r="C2363" s="104" t="s">
        <v>12120</v>
      </c>
      <c r="D2363" s="104" t="s">
        <v>12122</v>
      </c>
      <c r="E2363" s="2">
        <v>30021</v>
      </c>
      <c r="F2363" s="2">
        <v>30021</v>
      </c>
    </row>
    <row r="2364" spans="1:6" x14ac:dyDescent="0.25">
      <c r="A2364" s="104">
        <v>23398</v>
      </c>
      <c r="B2364" s="104" t="s">
        <v>947</v>
      </c>
      <c r="C2364" s="104" t="s">
        <v>4237</v>
      </c>
      <c r="D2364" s="104" t="s">
        <v>4239</v>
      </c>
      <c r="E2364" s="2">
        <v>91296</v>
      </c>
      <c r="F2364" s="2">
        <v>91296</v>
      </c>
    </row>
    <row r="2365" spans="1:6" x14ac:dyDescent="0.25">
      <c r="A2365" s="104">
        <v>23399</v>
      </c>
      <c r="B2365" s="104" t="s">
        <v>947</v>
      </c>
      <c r="C2365" s="104" t="s">
        <v>7729</v>
      </c>
      <c r="D2365" s="104" t="s">
        <v>7731</v>
      </c>
      <c r="E2365" s="2">
        <v>39951</v>
      </c>
      <c r="F2365" s="2">
        <v>39951</v>
      </c>
    </row>
    <row r="2366" spans="1:6" x14ac:dyDescent="0.25">
      <c r="A2366" s="104">
        <v>23400</v>
      </c>
      <c r="B2366" s="104" t="s">
        <v>947</v>
      </c>
      <c r="C2366" s="104" t="s">
        <v>2597</v>
      </c>
      <c r="D2366" s="104" t="s">
        <v>2599</v>
      </c>
      <c r="E2366" s="2">
        <v>265440</v>
      </c>
      <c r="F2366" s="2">
        <v>265440</v>
      </c>
    </row>
    <row r="2367" spans="1:6" x14ac:dyDescent="0.25">
      <c r="A2367" s="104">
        <v>23403</v>
      </c>
      <c r="B2367" s="104" t="s">
        <v>947</v>
      </c>
      <c r="C2367" s="104" t="s">
        <v>3130</v>
      </c>
      <c r="D2367" s="104" t="s">
        <v>3132</v>
      </c>
      <c r="E2367" s="2">
        <v>189340</v>
      </c>
      <c r="F2367" s="2">
        <v>189340</v>
      </c>
    </row>
    <row r="2368" spans="1:6" x14ac:dyDescent="0.25">
      <c r="A2368" s="104">
        <v>23406</v>
      </c>
      <c r="B2368" s="104" t="s">
        <v>947</v>
      </c>
      <c r="C2368" s="104" t="s">
        <v>10055</v>
      </c>
      <c r="D2368" s="104" t="s">
        <v>21825</v>
      </c>
      <c r="E2368" s="2">
        <v>27034</v>
      </c>
      <c r="F2368" s="2">
        <v>27034</v>
      </c>
    </row>
    <row r="2369" spans="1:6" x14ac:dyDescent="0.25">
      <c r="A2369" s="104">
        <v>23410</v>
      </c>
      <c r="B2369" s="104" t="s">
        <v>947</v>
      </c>
      <c r="C2369" s="104" t="s">
        <v>11952</v>
      </c>
      <c r="D2369" s="104" t="s">
        <v>11954</v>
      </c>
      <c r="E2369" s="2">
        <v>13811</v>
      </c>
      <c r="F2369" s="2">
        <v>13811</v>
      </c>
    </row>
    <row r="2370" spans="1:6" x14ac:dyDescent="0.25">
      <c r="A2370" s="104">
        <v>163441</v>
      </c>
      <c r="B2370" s="104" t="s">
        <v>947</v>
      </c>
      <c r="C2370" s="104" t="s">
        <v>5387</v>
      </c>
      <c r="D2370" s="104" t="s">
        <v>5389</v>
      </c>
      <c r="E2370" s="2">
        <v>103141</v>
      </c>
      <c r="F2370" s="2">
        <v>103141</v>
      </c>
    </row>
    <row r="2371" spans="1:6" x14ac:dyDescent="0.25">
      <c r="A2371" s="104">
        <v>199373</v>
      </c>
      <c r="B2371" s="104" t="s">
        <v>947</v>
      </c>
      <c r="C2371" s="104" t="s">
        <v>6562</v>
      </c>
      <c r="D2371" s="104" t="s">
        <v>6564</v>
      </c>
      <c r="E2371" s="2">
        <v>47559</v>
      </c>
      <c r="F2371" s="2">
        <v>47559</v>
      </c>
    </row>
    <row r="2372" spans="1:6" x14ac:dyDescent="0.25">
      <c r="A2372" s="104">
        <v>492942</v>
      </c>
      <c r="B2372" s="104" t="s">
        <v>947</v>
      </c>
      <c r="C2372" s="104" t="s">
        <v>16553</v>
      </c>
      <c r="D2372" s="104" t="s">
        <v>16555</v>
      </c>
      <c r="E2372" s="2">
        <v>3489</v>
      </c>
      <c r="F2372" s="2">
        <v>3489</v>
      </c>
    </row>
    <row r="2373" spans="1:6" x14ac:dyDescent="0.25">
      <c r="A2373" s="104">
        <v>498276</v>
      </c>
      <c r="B2373" s="104" t="s">
        <v>947</v>
      </c>
      <c r="C2373" s="104" t="s">
        <v>13676</v>
      </c>
      <c r="D2373" s="104" t="s">
        <v>13678</v>
      </c>
      <c r="E2373" s="2">
        <v>3727</v>
      </c>
      <c r="F2373" s="2">
        <v>3727</v>
      </c>
    </row>
    <row r="2374" spans="1:6" x14ac:dyDescent="0.25">
      <c r="A2374" s="104">
        <v>555405</v>
      </c>
      <c r="B2374" s="104" t="s">
        <v>947</v>
      </c>
      <c r="C2374" s="104" t="s">
        <v>16314</v>
      </c>
      <c r="D2374" s="104" t="s">
        <v>16316</v>
      </c>
      <c r="E2374" s="2">
        <v>1177</v>
      </c>
      <c r="F2374" s="2">
        <v>1177</v>
      </c>
    </row>
    <row r="2375" spans="1:6" x14ac:dyDescent="0.25">
      <c r="A2375" s="104">
        <v>739298</v>
      </c>
      <c r="B2375" s="104" t="s">
        <v>947</v>
      </c>
      <c r="C2375" s="104" t="s">
        <v>12336</v>
      </c>
      <c r="D2375" s="104" t="s">
        <v>12338</v>
      </c>
      <c r="E2375" s="2">
        <v>4606</v>
      </c>
      <c r="F2375" s="2">
        <v>4606</v>
      </c>
    </row>
    <row r="2376" spans="1:6" x14ac:dyDescent="0.25">
      <c r="A2376" s="104">
        <v>806040</v>
      </c>
      <c r="B2376" s="104" t="s">
        <v>947</v>
      </c>
      <c r="C2376" s="104" t="s">
        <v>15254</v>
      </c>
      <c r="D2376" s="104" t="s">
        <v>15256</v>
      </c>
      <c r="E2376" s="2">
        <v>4409</v>
      </c>
      <c r="F2376" s="2">
        <v>4409</v>
      </c>
    </row>
    <row r="2377" spans="1:6" x14ac:dyDescent="0.25">
      <c r="A2377" s="104">
        <v>23411</v>
      </c>
      <c r="B2377" s="104" t="s">
        <v>947</v>
      </c>
      <c r="C2377" s="104" t="s">
        <v>6091</v>
      </c>
      <c r="D2377" s="104" t="s">
        <v>6093</v>
      </c>
      <c r="E2377" s="2">
        <v>33096</v>
      </c>
      <c r="F2377" s="2">
        <v>33096</v>
      </c>
    </row>
    <row r="2378" spans="1:6" x14ac:dyDescent="0.25">
      <c r="A2378" s="104">
        <v>23412</v>
      </c>
      <c r="B2378" s="104" t="s">
        <v>947</v>
      </c>
      <c r="C2378" s="104" t="s">
        <v>21822</v>
      </c>
      <c r="D2378" s="104" t="s">
        <v>21823</v>
      </c>
      <c r="E2378" s="2">
        <v>2487</v>
      </c>
      <c r="F2378" s="2">
        <v>2487</v>
      </c>
    </row>
    <row r="2379" spans="1:6" x14ac:dyDescent="0.25">
      <c r="A2379" s="104">
        <v>23414</v>
      </c>
      <c r="B2379" s="104" t="s">
        <v>947</v>
      </c>
      <c r="C2379" s="104" t="s">
        <v>15272</v>
      </c>
      <c r="D2379" s="104" t="s">
        <v>15274</v>
      </c>
      <c r="E2379" s="2">
        <v>2669</v>
      </c>
      <c r="F2379" s="2">
        <v>2669</v>
      </c>
    </row>
    <row r="2380" spans="1:6" x14ac:dyDescent="0.25">
      <c r="A2380" s="104">
        <v>23415</v>
      </c>
      <c r="B2380" s="104" t="s">
        <v>947</v>
      </c>
      <c r="C2380" s="104" t="s">
        <v>9375</v>
      </c>
      <c r="D2380" s="104" t="s">
        <v>9377</v>
      </c>
      <c r="E2380" s="2">
        <v>44125</v>
      </c>
      <c r="F2380" s="2">
        <v>44125</v>
      </c>
    </row>
    <row r="2381" spans="1:6" x14ac:dyDescent="0.25">
      <c r="A2381" s="104">
        <v>23416</v>
      </c>
      <c r="B2381" s="104" t="s">
        <v>947</v>
      </c>
      <c r="C2381" s="104" t="s">
        <v>6911</v>
      </c>
      <c r="D2381" s="104" t="s">
        <v>6913</v>
      </c>
      <c r="E2381" s="2">
        <v>44373</v>
      </c>
      <c r="F2381" s="2">
        <v>44373</v>
      </c>
    </row>
    <row r="2382" spans="1:6" x14ac:dyDescent="0.25">
      <c r="A2382" s="104">
        <v>23417</v>
      </c>
      <c r="B2382" s="104" t="s">
        <v>947</v>
      </c>
      <c r="C2382" s="104" t="s">
        <v>16416</v>
      </c>
      <c r="D2382" s="104" t="s">
        <v>16418</v>
      </c>
      <c r="E2382" s="2">
        <v>1986</v>
      </c>
      <c r="F2382" s="2">
        <v>1986</v>
      </c>
    </row>
    <row r="2383" spans="1:6" x14ac:dyDescent="0.25">
      <c r="A2383" s="104">
        <v>23418</v>
      </c>
      <c r="B2383" s="104" t="s">
        <v>947</v>
      </c>
      <c r="C2383" s="104" t="s">
        <v>16014</v>
      </c>
      <c r="D2383" s="104" t="s">
        <v>16016</v>
      </c>
      <c r="E2383" s="2">
        <v>2472</v>
      </c>
      <c r="F2383" s="2">
        <v>2472</v>
      </c>
    </row>
    <row r="2384" spans="1:6" x14ac:dyDescent="0.25">
      <c r="A2384" s="104">
        <v>23419</v>
      </c>
      <c r="B2384" s="104" t="s">
        <v>947</v>
      </c>
      <c r="C2384" s="104" t="s">
        <v>11140</v>
      </c>
      <c r="D2384" s="104" t="s">
        <v>11142</v>
      </c>
      <c r="E2384" s="2">
        <v>15968</v>
      </c>
      <c r="F2384" s="2">
        <v>15968</v>
      </c>
    </row>
    <row r="2385" spans="1:6" x14ac:dyDescent="0.25">
      <c r="A2385" s="104">
        <v>23420</v>
      </c>
      <c r="B2385" s="104" t="s">
        <v>947</v>
      </c>
      <c r="C2385" s="104" t="s">
        <v>4489</v>
      </c>
      <c r="D2385" s="104" t="s">
        <v>4491</v>
      </c>
      <c r="E2385" s="2">
        <v>64960</v>
      </c>
      <c r="F2385" s="2">
        <v>64960</v>
      </c>
    </row>
    <row r="2386" spans="1:6" x14ac:dyDescent="0.25">
      <c r="A2386" s="104">
        <v>23422</v>
      </c>
      <c r="B2386" s="104" t="s">
        <v>947</v>
      </c>
      <c r="C2386" s="104" t="s">
        <v>13405</v>
      </c>
      <c r="D2386" s="104" t="s">
        <v>13407</v>
      </c>
      <c r="E2386" s="2">
        <v>12896</v>
      </c>
      <c r="F2386" s="2">
        <v>12896</v>
      </c>
    </row>
    <row r="2387" spans="1:6" x14ac:dyDescent="0.25">
      <c r="A2387" s="104">
        <v>23424</v>
      </c>
      <c r="B2387" s="104" t="s">
        <v>947</v>
      </c>
      <c r="C2387" s="104" t="s">
        <v>9243</v>
      </c>
      <c r="D2387" s="104" t="s">
        <v>9245</v>
      </c>
      <c r="E2387" s="2">
        <v>34738</v>
      </c>
      <c r="F2387" s="2">
        <v>34738</v>
      </c>
    </row>
    <row r="2388" spans="1:6" x14ac:dyDescent="0.25">
      <c r="A2388" s="104">
        <v>23425</v>
      </c>
      <c r="B2388" s="104" t="s">
        <v>947</v>
      </c>
      <c r="C2388" s="104" t="s">
        <v>6379</v>
      </c>
      <c r="D2388" s="104" t="s">
        <v>6381</v>
      </c>
      <c r="E2388" s="2">
        <v>55228</v>
      </c>
      <c r="F2388" s="2">
        <v>55228</v>
      </c>
    </row>
    <row r="2389" spans="1:6" x14ac:dyDescent="0.25">
      <c r="A2389" s="104">
        <v>23427</v>
      </c>
      <c r="B2389" s="104" t="s">
        <v>947</v>
      </c>
      <c r="C2389" s="104" t="s">
        <v>17393</v>
      </c>
      <c r="D2389" s="104" t="s">
        <v>17395</v>
      </c>
      <c r="E2389" s="2">
        <v>0</v>
      </c>
      <c r="F2389" s="2">
        <v>0</v>
      </c>
    </row>
    <row r="2390" spans="1:6" x14ac:dyDescent="0.25">
      <c r="A2390" s="104">
        <v>113835</v>
      </c>
      <c r="B2390" s="104" t="s">
        <v>947</v>
      </c>
      <c r="C2390" s="104" t="s">
        <v>10441</v>
      </c>
      <c r="D2390" s="104" t="s">
        <v>10443</v>
      </c>
      <c r="E2390" s="2">
        <v>24596</v>
      </c>
      <c r="F2390" s="2">
        <v>24596</v>
      </c>
    </row>
    <row r="2391" spans="1:6" x14ac:dyDescent="0.25">
      <c r="A2391" s="104">
        <v>113836</v>
      </c>
      <c r="B2391" s="104" t="s">
        <v>947</v>
      </c>
      <c r="C2391" s="104" t="s">
        <v>4009</v>
      </c>
      <c r="D2391" s="104" t="s">
        <v>4011</v>
      </c>
      <c r="E2391" s="2">
        <v>149090</v>
      </c>
      <c r="F2391" s="2">
        <v>149090</v>
      </c>
    </row>
    <row r="2392" spans="1:6" x14ac:dyDescent="0.25">
      <c r="A2392" s="104">
        <v>113837</v>
      </c>
      <c r="B2392" s="104" t="s">
        <v>947</v>
      </c>
      <c r="C2392" s="104" t="s">
        <v>11205</v>
      </c>
      <c r="D2392" s="104" t="s">
        <v>11207</v>
      </c>
      <c r="E2392" s="2">
        <v>24070</v>
      </c>
      <c r="F2392" s="2">
        <v>24070</v>
      </c>
    </row>
    <row r="2393" spans="1:6" x14ac:dyDescent="0.25">
      <c r="A2393" s="104">
        <v>113838</v>
      </c>
      <c r="B2393" s="104" t="s">
        <v>947</v>
      </c>
      <c r="C2393" s="104" t="s">
        <v>4057</v>
      </c>
      <c r="D2393" s="104" t="s">
        <v>4059</v>
      </c>
      <c r="E2393" s="2">
        <v>196393</v>
      </c>
      <c r="F2393" s="2">
        <v>196393</v>
      </c>
    </row>
    <row r="2394" spans="1:6" x14ac:dyDescent="0.25">
      <c r="A2394" s="104">
        <v>113839</v>
      </c>
      <c r="B2394" s="104" t="s">
        <v>947</v>
      </c>
      <c r="C2394" s="104" t="s">
        <v>14771</v>
      </c>
      <c r="D2394" s="104" t="s">
        <v>6913</v>
      </c>
      <c r="E2394" s="2">
        <v>7151</v>
      </c>
      <c r="F2394" s="2">
        <v>7151</v>
      </c>
    </row>
    <row r="2395" spans="1:6" x14ac:dyDescent="0.25">
      <c r="A2395" s="104">
        <v>166265</v>
      </c>
      <c r="B2395" s="104" t="s">
        <v>947</v>
      </c>
      <c r="C2395" s="104" t="s">
        <v>1361</v>
      </c>
      <c r="D2395" s="104" t="s">
        <v>1363</v>
      </c>
      <c r="E2395" s="2">
        <v>540579</v>
      </c>
      <c r="F2395" s="2">
        <v>540579</v>
      </c>
    </row>
    <row r="2396" spans="1:6" x14ac:dyDescent="0.25">
      <c r="A2396" s="104">
        <v>698982</v>
      </c>
      <c r="B2396" s="104" t="s">
        <v>947</v>
      </c>
      <c r="C2396" s="104" t="s">
        <v>17095</v>
      </c>
      <c r="D2396" s="104" t="s">
        <v>17097</v>
      </c>
      <c r="E2396" s="2">
        <v>885</v>
      </c>
      <c r="F2396" s="2">
        <v>885</v>
      </c>
    </row>
    <row r="2397" spans="1:6" x14ac:dyDescent="0.25">
      <c r="A2397" s="104">
        <v>23430</v>
      </c>
      <c r="B2397" s="104" t="s">
        <v>947</v>
      </c>
      <c r="C2397" s="104" t="s">
        <v>14661</v>
      </c>
      <c r="D2397" s="104" t="s">
        <v>14662</v>
      </c>
      <c r="E2397" s="2">
        <v>5577</v>
      </c>
      <c r="F2397" s="2">
        <v>5577</v>
      </c>
    </row>
    <row r="2398" spans="1:6" x14ac:dyDescent="0.25">
      <c r="A2398" s="104">
        <v>23431</v>
      </c>
      <c r="B2398" s="104" t="s">
        <v>947</v>
      </c>
      <c r="C2398" s="104" t="s">
        <v>3468</v>
      </c>
      <c r="D2398" s="104" t="s">
        <v>3470</v>
      </c>
      <c r="E2398" s="2">
        <v>212184</v>
      </c>
      <c r="F2398" s="2">
        <v>212184</v>
      </c>
    </row>
    <row r="2399" spans="1:6" x14ac:dyDescent="0.25">
      <c r="A2399" s="104">
        <v>23432</v>
      </c>
      <c r="B2399" s="104" t="s">
        <v>947</v>
      </c>
      <c r="C2399" s="104" t="s">
        <v>12728</v>
      </c>
      <c r="D2399" s="104" t="s">
        <v>12729</v>
      </c>
      <c r="E2399" s="2">
        <v>5517</v>
      </c>
      <c r="F2399" s="2">
        <v>5517</v>
      </c>
    </row>
    <row r="2400" spans="1:6" x14ac:dyDescent="0.25">
      <c r="A2400" s="104">
        <v>23434</v>
      </c>
      <c r="B2400" s="104" t="s">
        <v>947</v>
      </c>
      <c r="C2400" s="104" t="s">
        <v>5579</v>
      </c>
      <c r="D2400" s="104" t="s">
        <v>5581</v>
      </c>
      <c r="E2400" s="2">
        <v>17173</v>
      </c>
      <c r="F2400" s="2">
        <v>17173</v>
      </c>
    </row>
    <row r="2401" spans="1:6" x14ac:dyDescent="0.25">
      <c r="A2401" s="104">
        <v>23435</v>
      </c>
      <c r="B2401" s="104" t="s">
        <v>947</v>
      </c>
      <c r="C2401" s="104" t="s">
        <v>5513</v>
      </c>
      <c r="D2401" s="104" t="s">
        <v>5515</v>
      </c>
      <c r="E2401" s="2">
        <v>52920</v>
      </c>
      <c r="F2401" s="2">
        <v>52920</v>
      </c>
    </row>
    <row r="2402" spans="1:6" x14ac:dyDescent="0.25">
      <c r="A2402" s="104">
        <v>23436</v>
      </c>
      <c r="B2402" s="104" t="s">
        <v>947</v>
      </c>
      <c r="C2402" s="104" t="s">
        <v>11196</v>
      </c>
      <c r="D2402" s="104" t="s">
        <v>11198</v>
      </c>
      <c r="E2402" s="2">
        <v>12026</v>
      </c>
      <c r="F2402" s="2">
        <v>12026</v>
      </c>
    </row>
    <row r="2403" spans="1:6" x14ac:dyDescent="0.25">
      <c r="A2403" s="104">
        <v>23441</v>
      </c>
      <c r="B2403" s="104" t="s">
        <v>947</v>
      </c>
      <c r="C2403" s="104" t="s">
        <v>18053</v>
      </c>
      <c r="D2403" s="104" t="s">
        <v>22535</v>
      </c>
      <c r="E2403" s="2">
        <v>0</v>
      </c>
      <c r="F2403" s="2">
        <v>0</v>
      </c>
    </row>
    <row r="2404" spans="1:6" x14ac:dyDescent="0.25">
      <c r="A2404" s="104">
        <v>146599</v>
      </c>
      <c r="B2404" s="104" t="s">
        <v>947</v>
      </c>
      <c r="C2404" s="104" t="s">
        <v>14916</v>
      </c>
      <c r="D2404" s="104" t="s">
        <v>14918</v>
      </c>
      <c r="E2404" s="2">
        <v>4858</v>
      </c>
      <c r="F2404" s="2">
        <v>4858</v>
      </c>
    </row>
    <row r="2405" spans="1:6" x14ac:dyDescent="0.25">
      <c r="A2405" s="104">
        <v>23443</v>
      </c>
      <c r="B2405" s="104" t="s">
        <v>947</v>
      </c>
      <c r="C2405" s="104" t="s">
        <v>5992</v>
      </c>
      <c r="D2405" s="104" t="s">
        <v>5994</v>
      </c>
      <c r="E2405" s="2">
        <v>47978</v>
      </c>
      <c r="F2405" s="2">
        <v>47978</v>
      </c>
    </row>
    <row r="2406" spans="1:6" x14ac:dyDescent="0.25">
      <c r="A2406" s="104">
        <v>23444</v>
      </c>
      <c r="B2406" s="104" t="s">
        <v>947</v>
      </c>
      <c r="C2406" s="104" t="s">
        <v>8341</v>
      </c>
      <c r="D2406" s="104" t="s">
        <v>8343</v>
      </c>
      <c r="E2406" s="2">
        <v>12874</v>
      </c>
      <c r="F2406" s="2">
        <v>12874</v>
      </c>
    </row>
    <row r="2407" spans="1:6" x14ac:dyDescent="0.25">
      <c r="A2407" s="104">
        <v>23447</v>
      </c>
      <c r="B2407" s="104" t="s">
        <v>947</v>
      </c>
      <c r="C2407" s="104" t="s">
        <v>3136</v>
      </c>
      <c r="D2407" s="104" t="s">
        <v>3138</v>
      </c>
      <c r="E2407" s="2">
        <v>182093</v>
      </c>
      <c r="F2407" s="2">
        <v>182093</v>
      </c>
    </row>
    <row r="2408" spans="1:6" x14ac:dyDescent="0.25">
      <c r="A2408" s="104">
        <v>23451</v>
      </c>
      <c r="B2408" s="104" t="s">
        <v>947</v>
      </c>
      <c r="C2408" s="104" t="s">
        <v>3378</v>
      </c>
      <c r="D2408" s="104" t="s">
        <v>3380</v>
      </c>
      <c r="E2408" s="2">
        <v>147207</v>
      </c>
      <c r="F2408" s="2">
        <v>147207</v>
      </c>
    </row>
    <row r="2409" spans="1:6" x14ac:dyDescent="0.25">
      <c r="A2409" s="104">
        <v>23452</v>
      </c>
      <c r="B2409" s="104" t="s">
        <v>947</v>
      </c>
      <c r="C2409" s="104" t="s">
        <v>9561</v>
      </c>
      <c r="D2409" s="104" t="s">
        <v>9563</v>
      </c>
      <c r="E2409" s="2">
        <v>7141</v>
      </c>
      <c r="F2409" s="2">
        <v>7141</v>
      </c>
    </row>
    <row r="2410" spans="1:6" x14ac:dyDescent="0.25">
      <c r="A2410" s="104">
        <v>451797</v>
      </c>
      <c r="B2410" s="104" t="s">
        <v>947</v>
      </c>
      <c r="C2410" s="104" t="s">
        <v>12069</v>
      </c>
      <c r="D2410" s="104" t="s">
        <v>12071</v>
      </c>
      <c r="E2410" s="2">
        <v>8876</v>
      </c>
      <c r="F2410" s="2">
        <v>8876</v>
      </c>
    </row>
    <row r="2411" spans="1:6" x14ac:dyDescent="0.25">
      <c r="A2411" s="104">
        <v>578013</v>
      </c>
      <c r="B2411" s="104" t="s">
        <v>947</v>
      </c>
      <c r="C2411" s="104" t="s">
        <v>2846</v>
      </c>
      <c r="D2411" s="104" t="s">
        <v>2848</v>
      </c>
      <c r="E2411" s="2">
        <v>226092</v>
      </c>
      <c r="F2411" s="2">
        <v>226092</v>
      </c>
    </row>
    <row r="2412" spans="1:6" x14ac:dyDescent="0.25">
      <c r="A2412" s="104">
        <v>594149</v>
      </c>
      <c r="B2412" s="104" t="s">
        <v>947</v>
      </c>
      <c r="C2412" s="104" t="s">
        <v>16449</v>
      </c>
      <c r="D2412" s="104" t="s">
        <v>16451</v>
      </c>
      <c r="E2412" s="2">
        <v>3241</v>
      </c>
      <c r="F2412" s="2">
        <v>3241</v>
      </c>
    </row>
    <row r="2413" spans="1:6" x14ac:dyDescent="0.25">
      <c r="A2413" s="104">
        <v>792379</v>
      </c>
      <c r="B2413" s="104" t="s">
        <v>947</v>
      </c>
      <c r="C2413" s="104" t="s">
        <v>14557</v>
      </c>
      <c r="D2413" s="104" t="s">
        <v>14559</v>
      </c>
      <c r="E2413" s="2">
        <v>11789</v>
      </c>
      <c r="F2413" s="2">
        <v>11789</v>
      </c>
    </row>
    <row r="2414" spans="1:6" x14ac:dyDescent="0.25">
      <c r="A2414" s="104">
        <v>23457</v>
      </c>
      <c r="B2414" s="104" t="s">
        <v>947</v>
      </c>
      <c r="C2414" s="104" t="s">
        <v>13411</v>
      </c>
      <c r="D2414" s="104" t="s">
        <v>21815</v>
      </c>
      <c r="E2414" s="2">
        <v>14450</v>
      </c>
      <c r="F2414" s="2">
        <v>14450</v>
      </c>
    </row>
    <row r="2415" spans="1:6" x14ac:dyDescent="0.25">
      <c r="A2415" s="104">
        <v>23459</v>
      </c>
      <c r="B2415" s="104" t="s">
        <v>947</v>
      </c>
      <c r="C2415" s="104" t="s">
        <v>1226</v>
      </c>
      <c r="D2415" s="104" t="s">
        <v>1228</v>
      </c>
      <c r="E2415" s="2">
        <v>646931</v>
      </c>
      <c r="F2415" s="2">
        <v>646931</v>
      </c>
    </row>
    <row r="2416" spans="1:6" x14ac:dyDescent="0.25">
      <c r="A2416" s="104">
        <v>23460</v>
      </c>
      <c r="B2416" s="104" t="s">
        <v>947</v>
      </c>
      <c r="C2416" s="104" t="s">
        <v>22472</v>
      </c>
      <c r="D2416" s="104" t="s">
        <v>22473</v>
      </c>
      <c r="E2416" s="2">
        <v>1626</v>
      </c>
      <c r="F2416" s="2">
        <v>1626</v>
      </c>
    </row>
    <row r="2417" spans="1:6" x14ac:dyDescent="0.25">
      <c r="A2417" s="104">
        <v>23461</v>
      </c>
      <c r="B2417" s="104" t="s">
        <v>947</v>
      </c>
      <c r="C2417" s="104" t="s">
        <v>10630</v>
      </c>
      <c r="D2417" s="104" t="s">
        <v>10632</v>
      </c>
      <c r="E2417" s="2">
        <v>17923</v>
      </c>
      <c r="F2417" s="2">
        <v>17923</v>
      </c>
    </row>
    <row r="2418" spans="1:6" x14ac:dyDescent="0.25">
      <c r="A2418" s="104">
        <v>541162</v>
      </c>
      <c r="B2418" s="104" t="s">
        <v>947</v>
      </c>
      <c r="C2418" s="104" t="s">
        <v>15633</v>
      </c>
      <c r="D2418" s="104" t="s">
        <v>15635</v>
      </c>
      <c r="E2418" s="2">
        <v>2412</v>
      </c>
      <c r="F2418" s="2">
        <v>2412</v>
      </c>
    </row>
    <row r="2419" spans="1:6" x14ac:dyDescent="0.25">
      <c r="A2419" s="104">
        <v>597757</v>
      </c>
      <c r="B2419" s="104" t="s">
        <v>947</v>
      </c>
      <c r="C2419" s="104" t="s">
        <v>12745</v>
      </c>
      <c r="D2419" s="104" t="s">
        <v>12747</v>
      </c>
      <c r="E2419" s="2">
        <v>7926</v>
      </c>
      <c r="F2419" s="2">
        <v>7926</v>
      </c>
    </row>
    <row r="2420" spans="1:6" x14ac:dyDescent="0.25">
      <c r="A2420" s="104">
        <v>862972</v>
      </c>
      <c r="B2420" s="104" t="s">
        <v>947</v>
      </c>
      <c r="C2420" s="104" t="s">
        <v>21814</v>
      </c>
      <c r="D2420" s="104" t="s">
        <v>22315</v>
      </c>
      <c r="E2420" s="2">
        <v>6088</v>
      </c>
      <c r="F2420" s="2">
        <v>6088</v>
      </c>
    </row>
    <row r="2421" spans="1:6" x14ac:dyDescent="0.25">
      <c r="A2421" s="104">
        <v>23466</v>
      </c>
      <c r="B2421" s="104" t="s">
        <v>947</v>
      </c>
      <c r="C2421" s="104" t="s">
        <v>14735</v>
      </c>
      <c r="D2421" s="104" t="s">
        <v>14737</v>
      </c>
      <c r="E2421" s="2">
        <v>5007</v>
      </c>
      <c r="F2421" s="2">
        <v>5007</v>
      </c>
    </row>
    <row r="2422" spans="1:6" x14ac:dyDescent="0.25">
      <c r="A2422" s="104">
        <v>23468</v>
      </c>
      <c r="B2422" s="104" t="s">
        <v>947</v>
      </c>
      <c r="C2422" s="104" t="s">
        <v>5378</v>
      </c>
      <c r="D2422" s="104" t="s">
        <v>22742</v>
      </c>
      <c r="E2422" s="2">
        <v>75901</v>
      </c>
      <c r="F2422" s="2">
        <v>75901</v>
      </c>
    </row>
    <row r="2423" spans="1:6" x14ac:dyDescent="0.25">
      <c r="A2423" s="104">
        <v>23469</v>
      </c>
      <c r="B2423" s="104" t="s">
        <v>947</v>
      </c>
      <c r="C2423" s="104" t="s">
        <v>11531</v>
      </c>
      <c r="D2423" s="104" t="s">
        <v>11533</v>
      </c>
      <c r="E2423" s="2">
        <v>15267</v>
      </c>
      <c r="F2423" s="2">
        <v>15267</v>
      </c>
    </row>
    <row r="2424" spans="1:6" x14ac:dyDescent="0.25">
      <c r="A2424" s="104">
        <v>23470</v>
      </c>
      <c r="B2424" s="104" t="s">
        <v>947</v>
      </c>
      <c r="C2424" s="104" t="s">
        <v>4712</v>
      </c>
      <c r="D2424" s="104" t="s">
        <v>4714</v>
      </c>
      <c r="E2424" s="2">
        <v>38647</v>
      </c>
      <c r="F2424" s="2">
        <v>38647</v>
      </c>
    </row>
    <row r="2425" spans="1:6" x14ac:dyDescent="0.25">
      <c r="A2425" s="104">
        <v>23473</v>
      </c>
      <c r="B2425" s="104" t="s">
        <v>947</v>
      </c>
      <c r="C2425" s="104" t="s">
        <v>18664</v>
      </c>
      <c r="D2425" s="104" t="s">
        <v>22482</v>
      </c>
      <c r="E2425" s="2">
        <v>10696</v>
      </c>
      <c r="F2425" s="2">
        <v>10696</v>
      </c>
    </row>
    <row r="2426" spans="1:6" x14ac:dyDescent="0.25">
      <c r="A2426" s="104">
        <v>720626</v>
      </c>
      <c r="B2426" s="104" t="s">
        <v>947</v>
      </c>
      <c r="C2426" s="104" t="s">
        <v>15809</v>
      </c>
      <c r="D2426" s="104" t="s">
        <v>15811</v>
      </c>
      <c r="E2426" s="2">
        <v>4010</v>
      </c>
      <c r="F2426" s="2">
        <v>4010</v>
      </c>
    </row>
    <row r="2427" spans="1:6" x14ac:dyDescent="0.25">
      <c r="A2427" s="104">
        <v>23478</v>
      </c>
      <c r="B2427" s="104" t="s">
        <v>947</v>
      </c>
      <c r="C2427" s="104" t="s">
        <v>11991</v>
      </c>
      <c r="D2427" s="104" t="s">
        <v>11993</v>
      </c>
      <c r="E2427" s="2">
        <v>17178</v>
      </c>
      <c r="F2427" s="2">
        <v>17178</v>
      </c>
    </row>
    <row r="2428" spans="1:6" x14ac:dyDescent="0.25">
      <c r="A2428" s="104">
        <v>23481</v>
      </c>
      <c r="B2428" s="104" t="s">
        <v>947</v>
      </c>
      <c r="C2428" s="104" t="s">
        <v>2930</v>
      </c>
      <c r="D2428" s="104" t="s">
        <v>2932</v>
      </c>
      <c r="E2428" s="2">
        <v>195527</v>
      </c>
      <c r="F2428" s="2">
        <v>195527</v>
      </c>
    </row>
    <row r="2429" spans="1:6" x14ac:dyDescent="0.25">
      <c r="A2429" s="104">
        <v>23487</v>
      </c>
      <c r="B2429" s="104" t="s">
        <v>947</v>
      </c>
      <c r="C2429" s="104" t="s">
        <v>12012</v>
      </c>
      <c r="D2429" s="104" t="s">
        <v>12014</v>
      </c>
      <c r="E2429" s="2">
        <v>37828</v>
      </c>
      <c r="F2429" s="2">
        <v>37828</v>
      </c>
    </row>
    <row r="2430" spans="1:6" x14ac:dyDescent="0.25">
      <c r="A2430" s="104">
        <v>23488</v>
      </c>
      <c r="B2430" s="104" t="s">
        <v>947</v>
      </c>
      <c r="C2430" s="104" t="s">
        <v>12126</v>
      </c>
      <c r="D2430" s="104" t="s">
        <v>12128</v>
      </c>
      <c r="E2430" s="2">
        <v>19494</v>
      </c>
      <c r="F2430" s="2">
        <v>19494</v>
      </c>
    </row>
    <row r="2431" spans="1:6" x14ac:dyDescent="0.25">
      <c r="A2431" s="104">
        <v>23490</v>
      </c>
      <c r="B2431" s="104" t="s">
        <v>947</v>
      </c>
      <c r="C2431" s="104" t="s">
        <v>13018</v>
      </c>
      <c r="D2431" s="104" t="s">
        <v>13020</v>
      </c>
      <c r="E2431" s="2">
        <v>8228</v>
      </c>
      <c r="F2431" s="2">
        <v>8228</v>
      </c>
    </row>
    <row r="2432" spans="1:6" x14ac:dyDescent="0.25">
      <c r="A2432" s="104">
        <v>23494</v>
      </c>
      <c r="B2432" s="104" t="s">
        <v>947</v>
      </c>
      <c r="C2432" s="104" t="s">
        <v>12087</v>
      </c>
      <c r="D2432" s="104" t="s">
        <v>21816</v>
      </c>
      <c r="E2432" s="2">
        <v>12634</v>
      </c>
      <c r="F2432" s="2">
        <v>12634</v>
      </c>
    </row>
    <row r="2433" spans="1:6" x14ac:dyDescent="0.25">
      <c r="A2433" s="104">
        <v>207634</v>
      </c>
      <c r="B2433" s="104" t="s">
        <v>947</v>
      </c>
      <c r="C2433" s="104" t="s">
        <v>10729</v>
      </c>
      <c r="D2433" s="104" t="s">
        <v>10731</v>
      </c>
      <c r="E2433" s="2">
        <v>18623</v>
      </c>
      <c r="F2433" s="2">
        <v>18623</v>
      </c>
    </row>
    <row r="2434" spans="1:6" x14ac:dyDescent="0.25">
      <c r="A2434" s="104">
        <v>482500</v>
      </c>
      <c r="B2434" s="104" t="s">
        <v>947</v>
      </c>
      <c r="C2434" s="104" t="s">
        <v>15657</v>
      </c>
      <c r="D2434" s="104" t="s">
        <v>22870</v>
      </c>
      <c r="E2434" s="2">
        <v>4690</v>
      </c>
      <c r="F2434" s="2">
        <v>4690</v>
      </c>
    </row>
    <row r="2435" spans="1:6" x14ac:dyDescent="0.25">
      <c r="A2435" s="104">
        <v>793706</v>
      </c>
      <c r="B2435" s="104" t="s">
        <v>947</v>
      </c>
      <c r="C2435" s="104" t="s">
        <v>12306</v>
      </c>
      <c r="D2435" s="104" t="s">
        <v>12308</v>
      </c>
      <c r="E2435" s="2">
        <v>27403</v>
      </c>
      <c r="F2435" s="2">
        <v>27403</v>
      </c>
    </row>
    <row r="2436" spans="1:6" x14ac:dyDescent="0.25">
      <c r="A2436" s="104">
        <v>23495</v>
      </c>
      <c r="B2436" s="104" t="s">
        <v>947</v>
      </c>
      <c r="C2436" s="104" t="s">
        <v>6869</v>
      </c>
      <c r="D2436" s="104" t="s">
        <v>6871</v>
      </c>
      <c r="E2436" s="2">
        <v>56642</v>
      </c>
      <c r="F2436" s="2">
        <v>56642</v>
      </c>
    </row>
    <row r="2437" spans="1:6" x14ac:dyDescent="0.25">
      <c r="A2437" s="104">
        <v>23496</v>
      </c>
      <c r="B2437" s="104" t="s">
        <v>947</v>
      </c>
      <c r="C2437" s="104" t="s">
        <v>10333</v>
      </c>
      <c r="D2437" s="104" t="s">
        <v>10335</v>
      </c>
      <c r="E2437" s="2">
        <v>13112</v>
      </c>
      <c r="F2437" s="2">
        <v>13112</v>
      </c>
    </row>
    <row r="2438" spans="1:6" x14ac:dyDescent="0.25">
      <c r="A2438" s="104">
        <v>23497</v>
      </c>
      <c r="B2438" s="104" t="s">
        <v>947</v>
      </c>
      <c r="C2438" s="104" t="s">
        <v>8104</v>
      </c>
      <c r="D2438" s="104" t="s">
        <v>8106</v>
      </c>
      <c r="E2438" s="2">
        <v>49764</v>
      </c>
      <c r="F2438" s="2">
        <v>49764</v>
      </c>
    </row>
    <row r="2439" spans="1:6" x14ac:dyDescent="0.25">
      <c r="A2439" s="104">
        <v>23499</v>
      </c>
      <c r="B2439" s="104" t="s">
        <v>947</v>
      </c>
      <c r="C2439" s="104" t="s">
        <v>10777</v>
      </c>
      <c r="D2439" s="104" t="s">
        <v>10779</v>
      </c>
      <c r="E2439" s="2">
        <v>17314</v>
      </c>
      <c r="F2439" s="2">
        <v>17314</v>
      </c>
    </row>
    <row r="2440" spans="1:6" x14ac:dyDescent="0.25">
      <c r="A2440" s="104">
        <v>23501</v>
      </c>
      <c r="B2440" s="104" t="s">
        <v>947</v>
      </c>
      <c r="C2440" s="104" t="s">
        <v>3223</v>
      </c>
      <c r="D2440" s="104" t="s">
        <v>3225</v>
      </c>
      <c r="E2440" s="2">
        <v>220609</v>
      </c>
      <c r="F2440" s="2">
        <v>220609</v>
      </c>
    </row>
    <row r="2441" spans="1:6" x14ac:dyDescent="0.25">
      <c r="A2441" s="104">
        <v>23502</v>
      </c>
      <c r="B2441" s="104" t="s">
        <v>947</v>
      </c>
      <c r="C2441" s="104" t="s">
        <v>9657</v>
      </c>
      <c r="D2441" s="104" t="s">
        <v>9659</v>
      </c>
      <c r="E2441" s="2">
        <v>10654</v>
      </c>
      <c r="F2441" s="2">
        <v>10654</v>
      </c>
    </row>
    <row r="2442" spans="1:6" x14ac:dyDescent="0.25">
      <c r="A2442" s="104">
        <v>23507</v>
      </c>
      <c r="B2442" s="104" t="s">
        <v>947</v>
      </c>
      <c r="C2442" s="104" t="s">
        <v>15856</v>
      </c>
      <c r="D2442" s="104" t="s">
        <v>15858</v>
      </c>
      <c r="E2442" s="2">
        <v>2874</v>
      </c>
      <c r="F2442" s="2">
        <v>2874</v>
      </c>
    </row>
    <row r="2443" spans="1:6" x14ac:dyDescent="0.25">
      <c r="A2443" s="104">
        <v>23508</v>
      </c>
      <c r="B2443" s="104" t="s">
        <v>947</v>
      </c>
      <c r="C2443" s="104" t="s">
        <v>8428</v>
      </c>
      <c r="D2443" s="104" t="s">
        <v>8430</v>
      </c>
      <c r="E2443" s="2">
        <v>43663</v>
      </c>
      <c r="F2443" s="2">
        <v>43663</v>
      </c>
    </row>
    <row r="2444" spans="1:6" x14ac:dyDescent="0.25">
      <c r="A2444" s="104">
        <v>23510</v>
      </c>
      <c r="B2444" s="104" t="s">
        <v>947</v>
      </c>
      <c r="C2444" s="104" t="s">
        <v>6893</v>
      </c>
      <c r="D2444" s="104" t="s">
        <v>6895</v>
      </c>
      <c r="E2444" s="2">
        <v>88177</v>
      </c>
      <c r="F2444" s="2">
        <v>88177</v>
      </c>
    </row>
    <row r="2445" spans="1:6" x14ac:dyDescent="0.25">
      <c r="A2445" s="104">
        <v>23513</v>
      </c>
      <c r="B2445" s="104" t="s">
        <v>947</v>
      </c>
      <c r="C2445" s="104" t="s">
        <v>8344</v>
      </c>
      <c r="D2445" s="104" t="s">
        <v>8346</v>
      </c>
      <c r="E2445" s="2">
        <v>49890</v>
      </c>
      <c r="F2445" s="2">
        <v>49890</v>
      </c>
    </row>
    <row r="2446" spans="1:6" x14ac:dyDescent="0.25">
      <c r="A2446" s="104">
        <v>23516</v>
      </c>
      <c r="B2446" s="104" t="s">
        <v>947</v>
      </c>
      <c r="C2446" s="104" t="s">
        <v>12913</v>
      </c>
      <c r="D2446" s="104" t="s">
        <v>12915</v>
      </c>
      <c r="E2446" s="2">
        <v>14550</v>
      </c>
      <c r="F2446" s="2">
        <v>14550</v>
      </c>
    </row>
    <row r="2447" spans="1:6" x14ac:dyDescent="0.25">
      <c r="A2447" s="104">
        <v>23517</v>
      </c>
      <c r="B2447" s="104" t="s">
        <v>947</v>
      </c>
      <c r="C2447" s="104" t="s">
        <v>14845</v>
      </c>
      <c r="D2447" s="104" t="s">
        <v>14847</v>
      </c>
      <c r="E2447" s="2">
        <v>17881</v>
      </c>
      <c r="F2447" s="2">
        <v>17881</v>
      </c>
    </row>
    <row r="2448" spans="1:6" x14ac:dyDescent="0.25">
      <c r="A2448" s="104">
        <v>23519</v>
      </c>
      <c r="B2448" s="104" t="s">
        <v>947</v>
      </c>
      <c r="C2448" s="104" t="s">
        <v>7741</v>
      </c>
      <c r="D2448" s="104" t="s">
        <v>7743</v>
      </c>
      <c r="E2448" s="2">
        <v>48362</v>
      </c>
      <c r="F2448" s="2">
        <v>48362</v>
      </c>
    </row>
    <row r="2449" spans="1:6" x14ac:dyDescent="0.25">
      <c r="A2449" s="104">
        <v>23520</v>
      </c>
      <c r="B2449" s="104" t="s">
        <v>947</v>
      </c>
      <c r="C2449" s="104" t="s">
        <v>22360</v>
      </c>
      <c r="D2449" s="104" t="s">
        <v>22361</v>
      </c>
      <c r="E2449" s="2">
        <v>32564</v>
      </c>
      <c r="F2449" s="2">
        <v>32564</v>
      </c>
    </row>
    <row r="2450" spans="1:6" x14ac:dyDescent="0.25">
      <c r="A2450" s="104">
        <v>23522</v>
      </c>
      <c r="B2450" s="104" t="s">
        <v>947</v>
      </c>
      <c r="C2450" s="104" t="s">
        <v>8539</v>
      </c>
      <c r="D2450" s="104" t="s">
        <v>8541</v>
      </c>
      <c r="E2450" s="2">
        <v>54585</v>
      </c>
      <c r="F2450" s="2">
        <v>54585</v>
      </c>
    </row>
    <row r="2451" spans="1:6" x14ac:dyDescent="0.25">
      <c r="A2451" s="104">
        <v>23523</v>
      </c>
      <c r="B2451" s="104" t="s">
        <v>947</v>
      </c>
      <c r="C2451" s="104" t="s">
        <v>10468</v>
      </c>
      <c r="D2451" s="104" t="s">
        <v>10470</v>
      </c>
      <c r="E2451" s="2">
        <v>41920</v>
      </c>
      <c r="F2451" s="2">
        <v>41920</v>
      </c>
    </row>
    <row r="2452" spans="1:6" x14ac:dyDescent="0.25">
      <c r="A2452" s="104">
        <v>23524</v>
      </c>
      <c r="B2452" s="104" t="s">
        <v>947</v>
      </c>
      <c r="C2452" s="104" t="s">
        <v>14708</v>
      </c>
      <c r="D2452" s="104" t="s">
        <v>14710</v>
      </c>
      <c r="E2452" s="2">
        <v>5548</v>
      </c>
      <c r="F2452" s="2">
        <v>5548</v>
      </c>
    </row>
    <row r="2453" spans="1:6" x14ac:dyDescent="0.25">
      <c r="A2453" s="104">
        <v>202050</v>
      </c>
      <c r="B2453" s="104" t="s">
        <v>947</v>
      </c>
      <c r="C2453" s="104" t="s">
        <v>10124</v>
      </c>
      <c r="D2453" s="104" t="s">
        <v>10126</v>
      </c>
      <c r="E2453" s="2">
        <v>64716</v>
      </c>
      <c r="F2453" s="2">
        <v>64716</v>
      </c>
    </row>
    <row r="2454" spans="1:6" x14ac:dyDescent="0.25">
      <c r="A2454" s="104">
        <v>728347</v>
      </c>
      <c r="B2454" s="104" t="s">
        <v>947</v>
      </c>
      <c r="C2454" s="104" t="s">
        <v>16972</v>
      </c>
      <c r="D2454" s="104" t="s">
        <v>16974</v>
      </c>
      <c r="E2454" s="2">
        <v>569</v>
      </c>
      <c r="F2454" s="2">
        <v>569</v>
      </c>
    </row>
    <row r="2455" spans="1:6" x14ac:dyDescent="0.25">
      <c r="A2455" s="104">
        <v>23525</v>
      </c>
      <c r="B2455" s="104" t="s">
        <v>947</v>
      </c>
      <c r="C2455" s="104" t="s">
        <v>14168</v>
      </c>
      <c r="D2455" s="104" t="s">
        <v>14170</v>
      </c>
      <c r="E2455" s="2">
        <v>6552</v>
      </c>
      <c r="F2455" s="2">
        <v>6552</v>
      </c>
    </row>
    <row r="2456" spans="1:6" x14ac:dyDescent="0.25">
      <c r="A2456" s="104">
        <v>23526</v>
      </c>
      <c r="B2456" s="104" t="s">
        <v>947</v>
      </c>
      <c r="C2456" s="104" t="s">
        <v>4531</v>
      </c>
      <c r="D2456" s="104" t="s">
        <v>4533</v>
      </c>
      <c r="E2456" s="2">
        <v>61346</v>
      </c>
      <c r="F2456" s="2">
        <v>61346</v>
      </c>
    </row>
    <row r="2457" spans="1:6" x14ac:dyDescent="0.25">
      <c r="A2457" s="104">
        <v>23527</v>
      </c>
      <c r="B2457" s="104" t="s">
        <v>947</v>
      </c>
      <c r="C2457" s="104" t="s">
        <v>13486</v>
      </c>
      <c r="D2457" s="104" t="s">
        <v>13488</v>
      </c>
      <c r="E2457" s="2">
        <v>6765</v>
      </c>
      <c r="F2457" s="2">
        <v>6765</v>
      </c>
    </row>
    <row r="2458" spans="1:6" x14ac:dyDescent="0.25">
      <c r="A2458" s="104">
        <v>23528</v>
      </c>
      <c r="B2458" s="104" t="s">
        <v>947</v>
      </c>
      <c r="C2458" s="104" t="s">
        <v>7477</v>
      </c>
      <c r="D2458" s="104" t="s">
        <v>7479</v>
      </c>
      <c r="E2458" s="2">
        <v>13801</v>
      </c>
      <c r="F2458" s="2">
        <v>13801</v>
      </c>
    </row>
    <row r="2459" spans="1:6" x14ac:dyDescent="0.25">
      <c r="A2459" s="104">
        <v>23529</v>
      </c>
      <c r="B2459" s="104" t="s">
        <v>947</v>
      </c>
      <c r="C2459" s="104" t="s">
        <v>17080</v>
      </c>
      <c r="D2459" s="104" t="s">
        <v>17082</v>
      </c>
      <c r="E2459" s="2">
        <v>1250</v>
      </c>
      <c r="F2459" s="2">
        <v>1250</v>
      </c>
    </row>
    <row r="2460" spans="1:6" x14ac:dyDescent="0.25">
      <c r="A2460" s="104">
        <v>23530</v>
      </c>
      <c r="B2460" s="104" t="s">
        <v>947</v>
      </c>
      <c r="C2460" s="104" t="s">
        <v>5543</v>
      </c>
      <c r="D2460" s="104" t="s">
        <v>5545</v>
      </c>
      <c r="E2460" s="2">
        <v>28231</v>
      </c>
      <c r="F2460" s="2">
        <v>28231</v>
      </c>
    </row>
    <row r="2461" spans="1:6" x14ac:dyDescent="0.25">
      <c r="A2461" s="104">
        <v>479595</v>
      </c>
      <c r="B2461" s="104" t="s">
        <v>947</v>
      </c>
      <c r="C2461" s="104" t="s">
        <v>14780</v>
      </c>
      <c r="D2461" s="104" t="s">
        <v>14782</v>
      </c>
      <c r="E2461" s="2">
        <v>7105</v>
      </c>
      <c r="F2461" s="2">
        <v>7105</v>
      </c>
    </row>
    <row r="2462" spans="1:6" x14ac:dyDescent="0.25">
      <c r="A2462" s="104">
        <v>23531</v>
      </c>
      <c r="B2462" s="104" t="s">
        <v>947</v>
      </c>
      <c r="C2462" s="104" t="s">
        <v>5027</v>
      </c>
      <c r="D2462" s="104" t="s">
        <v>5029</v>
      </c>
      <c r="E2462" s="2">
        <v>160439</v>
      </c>
      <c r="F2462" s="2">
        <v>160439</v>
      </c>
    </row>
    <row r="2463" spans="1:6" x14ac:dyDescent="0.25">
      <c r="A2463" s="104">
        <v>23534</v>
      </c>
      <c r="B2463" s="104" t="s">
        <v>947</v>
      </c>
      <c r="C2463" s="104" t="s">
        <v>4618</v>
      </c>
      <c r="D2463" s="104" t="s">
        <v>4620</v>
      </c>
      <c r="E2463" s="2">
        <v>134409</v>
      </c>
      <c r="F2463" s="2">
        <v>134409</v>
      </c>
    </row>
    <row r="2464" spans="1:6" x14ac:dyDescent="0.25">
      <c r="A2464" s="104">
        <v>23535</v>
      </c>
      <c r="B2464" s="104" t="s">
        <v>947</v>
      </c>
      <c r="C2464" s="104" t="s">
        <v>5036</v>
      </c>
      <c r="D2464" s="104" t="s">
        <v>5038</v>
      </c>
      <c r="E2464" s="2">
        <v>93283</v>
      </c>
      <c r="F2464" s="2">
        <v>93283</v>
      </c>
    </row>
    <row r="2465" spans="1:6" x14ac:dyDescent="0.25">
      <c r="A2465" s="104">
        <v>23546</v>
      </c>
      <c r="B2465" s="104" t="s">
        <v>947</v>
      </c>
      <c r="C2465" s="104" t="s">
        <v>14294</v>
      </c>
      <c r="D2465" s="104" t="s">
        <v>14296</v>
      </c>
      <c r="E2465" s="2">
        <v>6493</v>
      </c>
      <c r="F2465" s="2">
        <v>6493</v>
      </c>
    </row>
    <row r="2466" spans="1:6" x14ac:dyDescent="0.25">
      <c r="A2466" s="104">
        <v>23547</v>
      </c>
      <c r="B2466" s="104" t="s">
        <v>947</v>
      </c>
      <c r="C2466" s="104" t="s">
        <v>12859</v>
      </c>
      <c r="D2466" s="104" t="s">
        <v>12861</v>
      </c>
      <c r="E2466" s="2">
        <v>9276</v>
      </c>
      <c r="F2466" s="2">
        <v>9276</v>
      </c>
    </row>
    <row r="2467" spans="1:6" x14ac:dyDescent="0.25">
      <c r="A2467" s="104">
        <v>23549</v>
      </c>
      <c r="B2467" s="104" t="s">
        <v>947</v>
      </c>
      <c r="C2467" s="104" t="s">
        <v>4982</v>
      </c>
      <c r="D2467" s="104" t="s">
        <v>4984</v>
      </c>
      <c r="E2467" s="2">
        <v>86061</v>
      </c>
      <c r="F2467" s="2">
        <v>86061</v>
      </c>
    </row>
    <row r="2468" spans="1:6" x14ac:dyDescent="0.25">
      <c r="A2468" s="104">
        <v>23552</v>
      </c>
      <c r="B2468" s="104" t="s">
        <v>947</v>
      </c>
      <c r="C2468" s="104" t="s">
        <v>15984</v>
      </c>
      <c r="D2468" s="104" t="s">
        <v>15986</v>
      </c>
      <c r="E2468" s="2">
        <v>5226</v>
      </c>
      <c r="F2468" s="2">
        <v>5226</v>
      </c>
    </row>
    <row r="2469" spans="1:6" x14ac:dyDescent="0.25">
      <c r="A2469" s="104">
        <v>23553</v>
      </c>
      <c r="B2469" s="104" t="s">
        <v>947</v>
      </c>
      <c r="C2469" s="104" t="s">
        <v>4796</v>
      </c>
      <c r="D2469" s="104" t="s">
        <v>4798</v>
      </c>
      <c r="E2469" s="2">
        <v>87675</v>
      </c>
      <c r="F2469" s="2">
        <v>87675</v>
      </c>
    </row>
    <row r="2470" spans="1:6" x14ac:dyDescent="0.25">
      <c r="A2470" s="104">
        <v>23555</v>
      </c>
      <c r="B2470" s="104" t="s">
        <v>947</v>
      </c>
      <c r="C2470" s="104" t="s">
        <v>10822</v>
      </c>
      <c r="D2470" s="104" t="s">
        <v>10824</v>
      </c>
      <c r="E2470" s="2">
        <v>13093</v>
      </c>
      <c r="F2470" s="2">
        <v>13093</v>
      </c>
    </row>
    <row r="2471" spans="1:6" x14ac:dyDescent="0.25">
      <c r="A2471" s="104">
        <v>23559</v>
      </c>
      <c r="B2471" s="104" t="s">
        <v>947</v>
      </c>
      <c r="C2471" s="104" t="s">
        <v>13268</v>
      </c>
      <c r="D2471" s="104" t="s">
        <v>13270</v>
      </c>
      <c r="E2471" s="2">
        <v>8327</v>
      </c>
      <c r="F2471" s="2">
        <v>8327</v>
      </c>
    </row>
    <row r="2472" spans="1:6" x14ac:dyDescent="0.25">
      <c r="A2472" s="104">
        <v>23560</v>
      </c>
      <c r="B2472" s="104" t="s">
        <v>947</v>
      </c>
      <c r="C2472" s="104" t="s">
        <v>18526</v>
      </c>
      <c r="D2472" s="104" t="s">
        <v>18527</v>
      </c>
      <c r="E2472" s="2">
        <v>0</v>
      </c>
      <c r="F2472" s="2">
        <v>0</v>
      </c>
    </row>
    <row r="2473" spans="1:6" x14ac:dyDescent="0.25">
      <c r="A2473" s="104">
        <v>159844</v>
      </c>
      <c r="B2473" s="104" t="s">
        <v>947</v>
      </c>
      <c r="C2473" s="104" t="s">
        <v>9007</v>
      </c>
      <c r="D2473" s="104" t="s">
        <v>9009</v>
      </c>
      <c r="E2473" s="2">
        <v>24751</v>
      </c>
      <c r="F2473" s="2">
        <v>24751</v>
      </c>
    </row>
    <row r="2474" spans="1:6" x14ac:dyDescent="0.25">
      <c r="A2474" s="104">
        <v>163494</v>
      </c>
      <c r="B2474" s="104" t="s">
        <v>947</v>
      </c>
      <c r="C2474" s="104" t="s">
        <v>13736</v>
      </c>
      <c r="D2474" s="104" t="s">
        <v>13738</v>
      </c>
      <c r="E2474" s="2">
        <v>3307</v>
      </c>
      <c r="F2474" s="2">
        <v>3307</v>
      </c>
    </row>
    <row r="2475" spans="1:6" x14ac:dyDescent="0.25">
      <c r="A2475" s="104">
        <v>510899</v>
      </c>
      <c r="B2475" s="104" t="s">
        <v>947</v>
      </c>
      <c r="C2475" s="104" t="s">
        <v>17278</v>
      </c>
      <c r="D2475" s="104" t="s">
        <v>17280</v>
      </c>
      <c r="E2475" s="2">
        <v>391</v>
      </c>
      <c r="F2475" s="2">
        <v>391</v>
      </c>
    </row>
    <row r="2476" spans="1:6" x14ac:dyDescent="0.25">
      <c r="A2476" s="104">
        <v>679713</v>
      </c>
      <c r="B2476" s="104" t="s">
        <v>947</v>
      </c>
      <c r="C2476" s="104" t="s">
        <v>14560</v>
      </c>
      <c r="D2476" s="104" t="s">
        <v>21852</v>
      </c>
      <c r="E2476" s="2">
        <v>13596</v>
      </c>
      <c r="F2476" s="2">
        <v>13596</v>
      </c>
    </row>
    <row r="2477" spans="1:6" x14ac:dyDescent="0.25">
      <c r="A2477" s="104">
        <v>751068</v>
      </c>
      <c r="B2477" s="104" t="s">
        <v>947</v>
      </c>
      <c r="C2477" s="104" t="s">
        <v>6427</v>
      </c>
      <c r="D2477" s="104" t="s">
        <v>6429</v>
      </c>
      <c r="E2477" s="2">
        <v>1471</v>
      </c>
      <c r="F2477" s="2">
        <v>1471</v>
      </c>
    </row>
    <row r="2478" spans="1:6" x14ac:dyDescent="0.25">
      <c r="A2478" s="104">
        <v>808715</v>
      </c>
      <c r="B2478" s="104" t="s">
        <v>947</v>
      </c>
      <c r="C2478" s="104" t="s">
        <v>14483</v>
      </c>
      <c r="D2478" s="104" t="s">
        <v>14485</v>
      </c>
      <c r="E2478" s="2">
        <v>1134</v>
      </c>
      <c r="F2478" s="2">
        <v>1134</v>
      </c>
    </row>
    <row r="2479" spans="1:6" x14ac:dyDescent="0.25">
      <c r="A2479" s="104">
        <v>899345</v>
      </c>
      <c r="B2479" s="104" t="s">
        <v>947</v>
      </c>
      <c r="C2479" s="104" t="s">
        <v>22392</v>
      </c>
      <c r="D2479" s="104" t="s">
        <v>22393</v>
      </c>
      <c r="E2479" s="2">
        <v>5742</v>
      </c>
      <c r="F2479" s="2">
        <v>5742</v>
      </c>
    </row>
    <row r="2480" spans="1:6" x14ac:dyDescent="0.25">
      <c r="A2480" s="104">
        <v>23567</v>
      </c>
      <c r="B2480" s="104" t="s">
        <v>947</v>
      </c>
      <c r="C2480" s="104" t="s">
        <v>9004</v>
      </c>
      <c r="D2480" s="104" t="s">
        <v>9006</v>
      </c>
      <c r="E2480" s="2">
        <v>39398</v>
      </c>
      <c r="F2480" s="2">
        <v>39398</v>
      </c>
    </row>
    <row r="2481" spans="1:6" x14ac:dyDescent="0.25">
      <c r="A2481" s="104">
        <v>23568</v>
      </c>
      <c r="B2481" s="104" t="s">
        <v>947</v>
      </c>
      <c r="C2481" s="104" t="s">
        <v>1970</v>
      </c>
      <c r="D2481" s="104" t="s">
        <v>1972</v>
      </c>
      <c r="E2481" s="2">
        <v>345180</v>
      </c>
      <c r="F2481" s="2">
        <v>345180</v>
      </c>
    </row>
    <row r="2482" spans="1:6" x14ac:dyDescent="0.25">
      <c r="A2482" s="104">
        <v>23569</v>
      </c>
      <c r="B2482" s="104" t="s">
        <v>947</v>
      </c>
      <c r="C2482" s="104" t="s">
        <v>10747</v>
      </c>
      <c r="D2482" s="104" t="s">
        <v>10749</v>
      </c>
      <c r="E2482" s="2">
        <v>16337</v>
      </c>
      <c r="F2482" s="2">
        <v>16337</v>
      </c>
    </row>
    <row r="2483" spans="1:6" x14ac:dyDescent="0.25">
      <c r="A2483" s="104">
        <v>23570</v>
      </c>
      <c r="B2483" s="104" t="s">
        <v>947</v>
      </c>
      <c r="C2483" s="104" t="s">
        <v>14363</v>
      </c>
      <c r="D2483" s="104" t="s">
        <v>14365</v>
      </c>
      <c r="E2483" s="2">
        <v>7003</v>
      </c>
      <c r="F2483" s="2">
        <v>7003</v>
      </c>
    </row>
    <row r="2484" spans="1:6" x14ac:dyDescent="0.25">
      <c r="A2484" s="104">
        <v>23571</v>
      </c>
      <c r="B2484" s="104" t="s">
        <v>947</v>
      </c>
      <c r="C2484" s="104" t="s">
        <v>10999</v>
      </c>
      <c r="D2484" s="104" t="s">
        <v>11001</v>
      </c>
      <c r="E2484" s="2">
        <v>17302</v>
      </c>
      <c r="F2484" s="2">
        <v>17302</v>
      </c>
    </row>
    <row r="2485" spans="1:6" x14ac:dyDescent="0.25">
      <c r="A2485" s="104">
        <v>23572</v>
      </c>
      <c r="B2485" s="104" t="s">
        <v>947</v>
      </c>
      <c r="C2485" s="104" t="s">
        <v>5759</v>
      </c>
      <c r="D2485" s="104" t="s">
        <v>5761</v>
      </c>
      <c r="E2485" s="2">
        <v>75200</v>
      </c>
      <c r="F2485" s="2">
        <v>75200</v>
      </c>
    </row>
    <row r="2486" spans="1:6" x14ac:dyDescent="0.25">
      <c r="A2486" s="104">
        <v>23573</v>
      </c>
      <c r="B2486" s="104" t="s">
        <v>947</v>
      </c>
      <c r="C2486" s="104" t="s">
        <v>2588</v>
      </c>
      <c r="D2486" s="104" t="s">
        <v>2590</v>
      </c>
      <c r="E2486" s="2">
        <v>226147</v>
      </c>
      <c r="F2486" s="2">
        <v>226147</v>
      </c>
    </row>
    <row r="2487" spans="1:6" x14ac:dyDescent="0.25">
      <c r="A2487" s="104">
        <v>23574</v>
      </c>
      <c r="B2487" s="104" t="s">
        <v>947</v>
      </c>
      <c r="C2487" s="104" t="s">
        <v>15326</v>
      </c>
      <c r="D2487" s="104" t="s">
        <v>15328</v>
      </c>
      <c r="E2487" s="2">
        <v>4576</v>
      </c>
      <c r="F2487" s="2">
        <v>4576</v>
      </c>
    </row>
    <row r="2488" spans="1:6" x14ac:dyDescent="0.25">
      <c r="A2488" s="104">
        <v>23575</v>
      </c>
      <c r="B2488" s="104" t="s">
        <v>947</v>
      </c>
      <c r="C2488" s="104" t="s">
        <v>2432</v>
      </c>
      <c r="D2488" s="104" t="s">
        <v>2434</v>
      </c>
      <c r="E2488" s="2">
        <v>210450</v>
      </c>
      <c r="F2488" s="2">
        <v>210450</v>
      </c>
    </row>
    <row r="2489" spans="1:6" x14ac:dyDescent="0.25">
      <c r="A2489" s="104">
        <v>23576</v>
      </c>
      <c r="B2489" s="104" t="s">
        <v>947</v>
      </c>
      <c r="C2489" s="104" t="s">
        <v>1083</v>
      </c>
      <c r="D2489" s="104" t="s">
        <v>21843</v>
      </c>
      <c r="E2489" s="2">
        <v>214745</v>
      </c>
      <c r="F2489" s="2">
        <v>214745</v>
      </c>
    </row>
    <row r="2490" spans="1:6" x14ac:dyDescent="0.25">
      <c r="A2490" s="104">
        <v>23577</v>
      </c>
      <c r="B2490" s="104" t="s">
        <v>947</v>
      </c>
      <c r="C2490" s="104" t="s">
        <v>6630</v>
      </c>
      <c r="D2490" s="104" t="s">
        <v>6632</v>
      </c>
      <c r="E2490" s="2">
        <v>70949</v>
      </c>
      <c r="F2490" s="2">
        <v>70949</v>
      </c>
    </row>
    <row r="2491" spans="1:6" x14ac:dyDescent="0.25">
      <c r="A2491" s="104">
        <v>23581</v>
      </c>
      <c r="B2491" s="104" t="s">
        <v>947</v>
      </c>
      <c r="C2491" s="104" t="s">
        <v>10456</v>
      </c>
      <c r="D2491" s="104" t="s">
        <v>10458</v>
      </c>
      <c r="E2491" s="2">
        <v>22178</v>
      </c>
      <c r="F2491" s="2">
        <v>22178</v>
      </c>
    </row>
    <row r="2492" spans="1:6" x14ac:dyDescent="0.25">
      <c r="A2492" s="104">
        <v>23583</v>
      </c>
      <c r="B2492" s="104" t="s">
        <v>947</v>
      </c>
      <c r="C2492" s="104" t="s">
        <v>6205</v>
      </c>
      <c r="D2492" s="104" t="s">
        <v>6207</v>
      </c>
      <c r="E2492" s="2">
        <v>35500</v>
      </c>
      <c r="F2492" s="2">
        <v>35500</v>
      </c>
    </row>
    <row r="2493" spans="1:6" x14ac:dyDescent="0.25">
      <c r="A2493" s="104">
        <v>23584</v>
      </c>
      <c r="B2493" s="104" t="s">
        <v>947</v>
      </c>
      <c r="C2493" s="104" t="s">
        <v>8269</v>
      </c>
      <c r="D2493" s="104" t="s">
        <v>8271</v>
      </c>
      <c r="E2493" s="2">
        <v>51820</v>
      </c>
      <c r="F2493" s="2">
        <v>51820</v>
      </c>
    </row>
    <row r="2494" spans="1:6" x14ac:dyDescent="0.25">
      <c r="A2494" s="104">
        <v>23585</v>
      </c>
      <c r="B2494" s="104" t="s">
        <v>947</v>
      </c>
      <c r="C2494" s="104" t="s">
        <v>14120</v>
      </c>
      <c r="D2494" s="104" t="s">
        <v>14122</v>
      </c>
      <c r="E2494" s="2">
        <v>7878</v>
      </c>
      <c r="F2494" s="2">
        <v>7878</v>
      </c>
    </row>
    <row r="2495" spans="1:6" x14ac:dyDescent="0.25">
      <c r="A2495" s="104">
        <v>23586</v>
      </c>
      <c r="B2495" s="104" t="s">
        <v>947</v>
      </c>
      <c r="C2495" s="104" t="s">
        <v>9609</v>
      </c>
      <c r="D2495" s="104" t="s">
        <v>9611</v>
      </c>
      <c r="E2495" s="2">
        <v>30883</v>
      </c>
      <c r="F2495" s="2">
        <v>30883</v>
      </c>
    </row>
    <row r="2496" spans="1:6" x14ac:dyDescent="0.25">
      <c r="A2496" s="104">
        <v>23587</v>
      </c>
      <c r="B2496" s="104" t="s">
        <v>947</v>
      </c>
      <c r="C2496" s="104" t="s">
        <v>1325</v>
      </c>
      <c r="D2496" s="104" t="s">
        <v>1327</v>
      </c>
      <c r="E2496" s="2">
        <v>559653</v>
      </c>
      <c r="F2496" s="2">
        <v>559653</v>
      </c>
    </row>
    <row r="2497" spans="1:6" x14ac:dyDescent="0.25">
      <c r="A2497" s="104">
        <v>23589</v>
      </c>
      <c r="B2497" s="104" t="s">
        <v>947</v>
      </c>
      <c r="C2497" s="104" t="s">
        <v>7028</v>
      </c>
      <c r="D2497" s="104" t="s">
        <v>7030</v>
      </c>
      <c r="E2497" s="2">
        <v>46315</v>
      </c>
      <c r="F2497" s="2">
        <v>46315</v>
      </c>
    </row>
    <row r="2498" spans="1:6" x14ac:dyDescent="0.25">
      <c r="A2498" s="104">
        <v>23597</v>
      </c>
      <c r="B2498" s="104" t="s">
        <v>947</v>
      </c>
      <c r="C2498" s="104" t="s">
        <v>10303</v>
      </c>
      <c r="D2498" s="104" t="s">
        <v>10305</v>
      </c>
      <c r="E2498" s="2">
        <v>22733</v>
      </c>
      <c r="F2498" s="2">
        <v>22733</v>
      </c>
    </row>
    <row r="2499" spans="1:6" x14ac:dyDescent="0.25">
      <c r="A2499" s="104">
        <v>23598</v>
      </c>
      <c r="B2499" s="104" t="s">
        <v>947</v>
      </c>
      <c r="C2499" s="104" t="s">
        <v>12880</v>
      </c>
      <c r="D2499" s="104" t="s">
        <v>21845</v>
      </c>
      <c r="E2499" s="2">
        <v>14464</v>
      </c>
      <c r="F2499" s="2">
        <v>14464</v>
      </c>
    </row>
    <row r="2500" spans="1:6" x14ac:dyDescent="0.25">
      <c r="A2500" s="104">
        <v>186747</v>
      </c>
      <c r="B2500" s="104" t="s">
        <v>947</v>
      </c>
      <c r="C2500" s="104" t="s">
        <v>7960</v>
      </c>
      <c r="D2500" s="104" t="s">
        <v>7962</v>
      </c>
      <c r="E2500" s="2">
        <v>43560</v>
      </c>
      <c r="F2500" s="2">
        <v>43560</v>
      </c>
    </row>
    <row r="2501" spans="1:6" x14ac:dyDescent="0.25">
      <c r="A2501" s="104">
        <v>192187</v>
      </c>
      <c r="B2501" s="104" t="s">
        <v>947</v>
      </c>
      <c r="C2501" s="104" t="s">
        <v>7100</v>
      </c>
      <c r="D2501" s="104" t="s">
        <v>22425</v>
      </c>
      <c r="E2501" s="2">
        <v>41663</v>
      </c>
      <c r="F2501" s="2">
        <v>41663</v>
      </c>
    </row>
    <row r="2502" spans="1:6" x14ac:dyDescent="0.25">
      <c r="A2502" s="104">
        <v>193636</v>
      </c>
      <c r="B2502" s="104" t="s">
        <v>947</v>
      </c>
      <c r="C2502" s="104" t="s">
        <v>3763</v>
      </c>
      <c r="D2502" s="104" t="s">
        <v>3765</v>
      </c>
      <c r="E2502" s="2">
        <v>119401</v>
      </c>
      <c r="F2502" s="2">
        <v>119401</v>
      </c>
    </row>
    <row r="2503" spans="1:6" x14ac:dyDescent="0.25">
      <c r="A2503" s="104">
        <v>193680</v>
      </c>
      <c r="B2503" s="104" t="s">
        <v>947</v>
      </c>
      <c r="C2503" s="104" t="s">
        <v>2789</v>
      </c>
      <c r="D2503" s="104" t="s">
        <v>2791</v>
      </c>
      <c r="E2503" s="2">
        <v>169031</v>
      </c>
      <c r="F2503" s="2">
        <v>169031</v>
      </c>
    </row>
    <row r="2504" spans="1:6" x14ac:dyDescent="0.25">
      <c r="A2504" s="104">
        <v>527360</v>
      </c>
      <c r="B2504" s="104" t="s">
        <v>947</v>
      </c>
      <c r="C2504" s="104" t="s">
        <v>13259</v>
      </c>
      <c r="D2504" s="104" t="s">
        <v>13261</v>
      </c>
      <c r="E2504" s="2">
        <v>8712</v>
      </c>
      <c r="F2504" s="2">
        <v>8712</v>
      </c>
    </row>
    <row r="2505" spans="1:6" x14ac:dyDescent="0.25">
      <c r="A2505" s="104">
        <v>574147</v>
      </c>
      <c r="B2505" s="104" t="s">
        <v>947</v>
      </c>
      <c r="C2505" s="104" t="s">
        <v>11946</v>
      </c>
      <c r="D2505" s="104" t="s">
        <v>21842</v>
      </c>
      <c r="E2505" s="2">
        <v>5421</v>
      </c>
      <c r="F2505" s="2">
        <v>5421</v>
      </c>
    </row>
    <row r="2506" spans="1:6" x14ac:dyDescent="0.25">
      <c r="A2506" s="104">
        <v>590351</v>
      </c>
      <c r="B2506" s="104" t="s">
        <v>947</v>
      </c>
      <c r="C2506" s="104" t="s">
        <v>8497</v>
      </c>
      <c r="D2506" s="104" t="s">
        <v>8499</v>
      </c>
      <c r="E2506" s="2">
        <v>28183</v>
      </c>
      <c r="F2506" s="2">
        <v>28183</v>
      </c>
    </row>
    <row r="2507" spans="1:6" x14ac:dyDescent="0.25">
      <c r="A2507" s="104">
        <v>709219</v>
      </c>
      <c r="B2507" s="104" t="s">
        <v>947</v>
      </c>
      <c r="C2507" s="104" t="s">
        <v>16708</v>
      </c>
      <c r="D2507" s="104" t="s">
        <v>16710</v>
      </c>
      <c r="E2507" s="2">
        <v>3165</v>
      </c>
      <c r="F2507" s="2">
        <v>3165</v>
      </c>
    </row>
    <row r="2508" spans="1:6" x14ac:dyDescent="0.25">
      <c r="A2508" s="104">
        <v>23602</v>
      </c>
      <c r="B2508" s="104" t="s">
        <v>947</v>
      </c>
      <c r="C2508" s="104" t="s">
        <v>11827</v>
      </c>
      <c r="D2508" s="104" t="s">
        <v>11829</v>
      </c>
      <c r="E2508" s="2">
        <v>22774</v>
      </c>
      <c r="F2508" s="2">
        <v>22774</v>
      </c>
    </row>
    <row r="2509" spans="1:6" x14ac:dyDescent="0.25">
      <c r="A2509" s="104">
        <v>23603</v>
      </c>
      <c r="B2509" s="104" t="s">
        <v>947</v>
      </c>
      <c r="C2509" s="104" t="s">
        <v>9213</v>
      </c>
      <c r="D2509" s="104" t="s">
        <v>9215</v>
      </c>
      <c r="E2509" s="2">
        <v>26641</v>
      </c>
      <c r="F2509" s="2">
        <v>26641</v>
      </c>
    </row>
    <row r="2510" spans="1:6" x14ac:dyDescent="0.25">
      <c r="A2510" s="104">
        <v>23605</v>
      </c>
      <c r="B2510" s="104" t="s">
        <v>947</v>
      </c>
      <c r="C2510" s="104" t="s">
        <v>12543</v>
      </c>
      <c r="D2510" s="104" t="s">
        <v>12545</v>
      </c>
      <c r="E2510" s="2">
        <v>18789</v>
      </c>
      <c r="F2510" s="2">
        <v>18789</v>
      </c>
    </row>
    <row r="2511" spans="1:6" x14ac:dyDescent="0.25">
      <c r="A2511" s="104">
        <v>23606</v>
      </c>
      <c r="B2511" s="104" t="s">
        <v>947</v>
      </c>
      <c r="C2511" s="104" t="s">
        <v>9300</v>
      </c>
      <c r="D2511" s="104" t="s">
        <v>9302</v>
      </c>
      <c r="E2511" s="2">
        <v>36741</v>
      </c>
      <c r="F2511" s="2">
        <v>36741</v>
      </c>
    </row>
    <row r="2512" spans="1:6" x14ac:dyDescent="0.25">
      <c r="A2512" s="104">
        <v>23607</v>
      </c>
      <c r="B2512" s="104" t="s">
        <v>947</v>
      </c>
      <c r="C2512" s="104" t="s">
        <v>13970</v>
      </c>
      <c r="D2512" s="104" t="s">
        <v>13972</v>
      </c>
      <c r="E2512" s="2">
        <v>32245</v>
      </c>
      <c r="F2512" s="2">
        <v>32245</v>
      </c>
    </row>
    <row r="2513" spans="1:6" x14ac:dyDescent="0.25">
      <c r="A2513" s="104">
        <v>23608</v>
      </c>
      <c r="B2513" s="104" t="s">
        <v>947</v>
      </c>
      <c r="C2513" s="104" t="s">
        <v>10007</v>
      </c>
      <c r="D2513" s="104" t="s">
        <v>10009</v>
      </c>
      <c r="E2513" s="2">
        <v>0</v>
      </c>
      <c r="F2513" s="2">
        <v>0</v>
      </c>
    </row>
    <row r="2514" spans="1:6" x14ac:dyDescent="0.25">
      <c r="A2514" s="104">
        <v>23609</v>
      </c>
      <c r="B2514" s="104" t="s">
        <v>947</v>
      </c>
      <c r="C2514" s="104" t="s">
        <v>5141</v>
      </c>
      <c r="D2514" s="104" t="s">
        <v>5143</v>
      </c>
      <c r="E2514" s="2">
        <v>98601</v>
      </c>
      <c r="F2514" s="2">
        <v>98601</v>
      </c>
    </row>
    <row r="2515" spans="1:6" x14ac:dyDescent="0.25">
      <c r="A2515" s="104">
        <v>23610</v>
      </c>
      <c r="B2515" s="104" t="s">
        <v>947</v>
      </c>
      <c r="C2515" s="104" t="s">
        <v>12796</v>
      </c>
      <c r="D2515" s="104" t="s">
        <v>12798</v>
      </c>
      <c r="E2515" s="2">
        <v>18915</v>
      </c>
      <c r="F2515" s="2">
        <v>18915</v>
      </c>
    </row>
    <row r="2516" spans="1:6" x14ac:dyDescent="0.25">
      <c r="A2516" s="104">
        <v>23613</v>
      </c>
      <c r="B2516" s="104" t="s">
        <v>947</v>
      </c>
      <c r="C2516" s="104" t="s">
        <v>18549</v>
      </c>
      <c r="D2516" s="104" t="s">
        <v>18550</v>
      </c>
      <c r="E2516" s="2">
        <v>2940</v>
      </c>
      <c r="F2516" s="2">
        <v>2940</v>
      </c>
    </row>
    <row r="2517" spans="1:6" x14ac:dyDescent="0.25">
      <c r="A2517" s="104">
        <v>23614</v>
      </c>
      <c r="B2517" s="104" t="s">
        <v>947</v>
      </c>
      <c r="C2517" s="104" t="s">
        <v>4609</v>
      </c>
      <c r="D2517" s="104" t="s">
        <v>4611</v>
      </c>
      <c r="E2517" s="2">
        <v>66847</v>
      </c>
      <c r="F2517" s="2">
        <v>66847</v>
      </c>
    </row>
    <row r="2518" spans="1:6" x14ac:dyDescent="0.25">
      <c r="A2518" s="104">
        <v>23615</v>
      </c>
      <c r="B2518" s="104" t="s">
        <v>947</v>
      </c>
      <c r="C2518" s="104" t="s">
        <v>2792</v>
      </c>
      <c r="D2518" s="104" t="s">
        <v>2794</v>
      </c>
      <c r="E2518" s="2">
        <v>248804</v>
      </c>
      <c r="F2518" s="2">
        <v>248804</v>
      </c>
    </row>
    <row r="2519" spans="1:6" x14ac:dyDescent="0.25">
      <c r="A2519" s="104">
        <v>23617</v>
      </c>
      <c r="B2519" s="104" t="s">
        <v>947</v>
      </c>
      <c r="C2519" s="104" t="s">
        <v>5956</v>
      </c>
      <c r="D2519" s="104" t="s">
        <v>5958</v>
      </c>
      <c r="E2519" s="2">
        <v>63936</v>
      </c>
      <c r="F2519" s="2">
        <v>63936</v>
      </c>
    </row>
    <row r="2520" spans="1:6" x14ac:dyDescent="0.25">
      <c r="A2520" s="104">
        <v>23623</v>
      </c>
      <c r="B2520" s="104" t="s">
        <v>947</v>
      </c>
      <c r="C2520" s="104" t="s">
        <v>8047</v>
      </c>
      <c r="D2520" s="104" t="s">
        <v>8049</v>
      </c>
      <c r="E2520" s="2">
        <v>20299</v>
      </c>
      <c r="F2520" s="2">
        <v>20299</v>
      </c>
    </row>
    <row r="2521" spans="1:6" x14ac:dyDescent="0.25">
      <c r="A2521" s="104">
        <v>23628</v>
      </c>
      <c r="B2521" s="104" t="s">
        <v>947</v>
      </c>
      <c r="C2521" s="104" t="s">
        <v>10696</v>
      </c>
      <c r="D2521" s="104" t="s">
        <v>10698</v>
      </c>
      <c r="E2521" s="2">
        <v>18998</v>
      </c>
      <c r="F2521" s="2">
        <v>18998</v>
      </c>
    </row>
    <row r="2522" spans="1:6" x14ac:dyDescent="0.25">
      <c r="A2522" s="104">
        <v>23632</v>
      </c>
      <c r="B2522" s="104" t="s">
        <v>947</v>
      </c>
      <c r="C2522" s="104" t="s">
        <v>14285</v>
      </c>
      <c r="D2522" s="104" t="s">
        <v>14287</v>
      </c>
      <c r="E2522" s="2">
        <v>8434</v>
      </c>
      <c r="F2522" s="2">
        <v>8434</v>
      </c>
    </row>
    <row r="2523" spans="1:6" x14ac:dyDescent="0.25">
      <c r="A2523" s="104">
        <v>23633</v>
      </c>
      <c r="B2523" s="104" t="s">
        <v>947</v>
      </c>
      <c r="C2523" s="104" t="s">
        <v>12216</v>
      </c>
      <c r="D2523" s="104" t="s">
        <v>12218</v>
      </c>
      <c r="E2523" s="2">
        <v>8586</v>
      </c>
      <c r="F2523" s="2">
        <v>8586</v>
      </c>
    </row>
    <row r="2524" spans="1:6" x14ac:dyDescent="0.25">
      <c r="A2524" s="104">
        <v>23641</v>
      </c>
      <c r="B2524" s="104" t="s">
        <v>947</v>
      </c>
      <c r="C2524" s="104" t="s">
        <v>15903</v>
      </c>
      <c r="D2524" s="104" t="s">
        <v>15905</v>
      </c>
      <c r="E2524" s="2">
        <v>3184</v>
      </c>
      <c r="F2524" s="2">
        <v>3184</v>
      </c>
    </row>
    <row r="2525" spans="1:6" x14ac:dyDescent="0.25">
      <c r="A2525" s="104">
        <v>23642</v>
      </c>
      <c r="B2525" s="104" t="s">
        <v>947</v>
      </c>
      <c r="C2525" s="104" t="s">
        <v>3743</v>
      </c>
      <c r="D2525" s="104" t="s">
        <v>3745</v>
      </c>
      <c r="E2525" s="2">
        <v>192036</v>
      </c>
      <c r="F2525" s="2">
        <v>192036</v>
      </c>
    </row>
    <row r="2526" spans="1:6" x14ac:dyDescent="0.25">
      <c r="A2526" s="104">
        <v>23644</v>
      </c>
      <c r="B2526" s="104" t="s">
        <v>947</v>
      </c>
      <c r="C2526" s="104" t="s">
        <v>11445</v>
      </c>
      <c r="D2526" s="104" t="s">
        <v>11447</v>
      </c>
      <c r="E2526" s="2">
        <v>17967</v>
      </c>
      <c r="F2526" s="2">
        <v>17967</v>
      </c>
    </row>
    <row r="2527" spans="1:6" x14ac:dyDescent="0.25">
      <c r="A2527" s="104">
        <v>23645</v>
      </c>
      <c r="B2527" s="104" t="s">
        <v>947</v>
      </c>
      <c r="C2527" s="104" t="s">
        <v>9426</v>
      </c>
      <c r="D2527" s="104" t="s">
        <v>21844</v>
      </c>
      <c r="E2527" s="2">
        <v>9554</v>
      </c>
      <c r="F2527" s="2">
        <v>9554</v>
      </c>
    </row>
    <row r="2528" spans="1:6" x14ac:dyDescent="0.25">
      <c r="A2528" s="104">
        <v>23647</v>
      </c>
      <c r="B2528" s="104" t="s">
        <v>947</v>
      </c>
      <c r="C2528" s="104" t="s">
        <v>10825</v>
      </c>
      <c r="D2528" s="104" t="s">
        <v>21839</v>
      </c>
      <c r="E2528" s="2">
        <v>14500</v>
      </c>
      <c r="F2528" s="2">
        <v>14500</v>
      </c>
    </row>
    <row r="2529" spans="1:6" x14ac:dyDescent="0.25">
      <c r="A2529" s="104">
        <v>23648</v>
      </c>
      <c r="B2529" s="104" t="s">
        <v>947</v>
      </c>
      <c r="C2529" s="104" t="s">
        <v>5816</v>
      </c>
      <c r="D2529" s="104" t="s">
        <v>21851</v>
      </c>
      <c r="E2529" s="2">
        <v>62782</v>
      </c>
      <c r="F2529" s="2">
        <v>62782</v>
      </c>
    </row>
    <row r="2530" spans="1:6" x14ac:dyDescent="0.25">
      <c r="A2530" s="104">
        <v>23649</v>
      </c>
      <c r="B2530" s="104" t="s">
        <v>947</v>
      </c>
      <c r="C2530" s="104" t="s">
        <v>17037</v>
      </c>
      <c r="D2530" s="104" t="s">
        <v>17039</v>
      </c>
      <c r="E2530" s="2">
        <v>2011</v>
      </c>
      <c r="F2530" s="2">
        <v>2011</v>
      </c>
    </row>
    <row r="2531" spans="1:6" x14ac:dyDescent="0.25">
      <c r="A2531" s="104">
        <v>23651</v>
      </c>
      <c r="B2531" s="104" t="s">
        <v>947</v>
      </c>
      <c r="C2531" s="104" t="s">
        <v>6367</v>
      </c>
      <c r="D2531" s="104" t="s">
        <v>6369</v>
      </c>
      <c r="E2531" s="2">
        <v>60212</v>
      </c>
      <c r="F2531" s="2">
        <v>60212</v>
      </c>
    </row>
    <row r="2532" spans="1:6" x14ac:dyDescent="0.25">
      <c r="A2532" s="104">
        <v>23652</v>
      </c>
      <c r="B2532" s="104" t="s">
        <v>947</v>
      </c>
      <c r="C2532" s="104" t="s">
        <v>9363</v>
      </c>
      <c r="D2532" s="104" t="s">
        <v>21853</v>
      </c>
      <c r="E2532" s="2">
        <v>0</v>
      </c>
      <c r="F2532" s="2">
        <v>0</v>
      </c>
    </row>
    <row r="2533" spans="1:6" x14ac:dyDescent="0.25">
      <c r="A2533" s="104">
        <v>23653</v>
      </c>
      <c r="B2533" s="104" t="s">
        <v>947</v>
      </c>
      <c r="C2533" s="104" t="s">
        <v>8158</v>
      </c>
      <c r="D2533" s="104" t="s">
        <v>8160</v>
      </c>
      <c r="E2533" s="2">
        <v>45304</v>
      </c>
      <c r="F2533" s="2">
        <v>45304</v>
      </c>
    </row>
    <row r="2534" spans="1:6" x14ac:dyDescent="0.25">
      <c r="A2534" s="104">
        <v>23655</v>
      </c>
      <c r="B2534" s="104" t="s">
        <v>947</v>
      </c>
      <c r="C2534" s="104" t="s">
        <v>7258</v>
      </c>
      <c r="D2534" s="104" t="s">
        <v>22890</v>
      </c>
      <c r="E2534" s="2">
        <v>64651</v>
      </c>
      <c r="F2534" s="2">
        <v>64651</v>
      </c>
    </row>
    <row r="2535" spans="1:6" x14ac:dyDescent="0.25">
      <c r="A2535" s="104">
        <v>23656</v>
      </c>
      <c r="B2535" s="104" t="s">
        <v>947</v>
      </c>
      <c r="C2535" s="104" t="s">
        <v>4285</v>
      </c>
      <c r="D2535" s="104" t="s">
        <v>4287</v>
      </c>
      <c r="E2535" s="2">
        <v>114333</v>
      </c>
      <c r="F2535" s="2">
        <v>114333</v>
      </c>
    </row>
    <row r="2536" spans="1:6" x14ac:dyDescent="0.25">
      <c r="A2536" s="104">
        <v>23660</v>
      </c>
      <c r="B2536" s="104" t="s">
        <v>947</v>
      </c>
      <c r="C2536" s="104" t="s">
        <v>2780</v>
      </c>
      <c r="D2536" s="104" t="s">
        <v>21846</v>
      </c>
      <c r="E2536" s="2">
        <v>209723</v>
      </c>
      <c r="F2536" s="2">
        <v>209723</v>
      </c>
    </row>
    <row r="2537" spans="1:6" x14ac:dyDescent="0.25">
      <c r="A2537" s="104">
        <v>23661</v>
      </c>
      <c r="B2537" s="104" t="s">
        <v>947</v>
      </c>
      <c r="C2537" s="104" t="s">
        <v>13539</v>
      </c>
      <c r="D2537" s="104" t="s">
        <v>13541</v>
      </c>
      <c r="E2537" s="2">
        <v>19317</v>
      </c>
      <c r="F2537" s="2">
        <v>19317</v>
      </c>
    </row>
    <row r="2538" spans="1:6" x14ac:dyDescent="0.25">
      <c r="A2538" s="104">
        <v>23663</v>
      </c>
      <c r="B2538" s="104" t="s">
        <v>947</v>
      </c>
      <c r="C2538" s="104" t="s">
        <v>11871</v>
      </c>
      <c r="D2538" s="104" t="s">
        <v>11873</v>
      </c>
      <c r="E2538" s="2">
        <v>11290</v>
      </c>
      <c r="F2538" s="2">
        <v>11290</v>
      </c>
    </row>
    <row r="2539" spans="1:6" x14ac:dyDescent="0.25">
      <c r="A2539" s="104">
        <v>167062</v>
      </c>
      <c r="B2539" s="104" t="s">
        <v>947</v>
      </c>
      <c r="C2539" s="104" t="s">
        <v>3692</v>
      </c>
      <c r="D2539" s="104" t="s">
        <v>3694</v>
      </c>
      <c r="E2539" s="2">
        <v>18665</v>
      </c>
      <c r="F2539" s="2">
        <v>18665</v>
      </c>
    </row>
    <row r="2540" spans="1:6" x14ac:dyDescent="0.25">
      <c r="A2540" s="104">
        <v>23674</v>
      </c>
      <c r="B2540" s="104" t="s">
        <v>947</v>
      </c>
      <c r="C2540" s="104" t="s">
        <v>11187</v>
      </c>
      <c r="D2540" s="104" t="s">
        <v>11189</v>
      </c>
      <c r="E2540" s="2">
        <v>18889</v>
      </c>
      <c r="F2540" s="2">
        <v>18889</v>
      </c>
    </row>
    <row r="2541" spans="1:6" x14ac:dyDescent="0.25">
      <c r="A2541" s="104">
        <v>23679</v>
      </c>
      <c r="B2541" s="104" t="s">
        <v>947</v>
      </c>
      <c r="C2541" s="104" t="s">
        <v>18629</v>
      </c>
      <c r="D2541" s="104" t="s">
        <v>18630</v>
      </c>
      <c r="E2541" s="2">
        <v>7096</v>
      </c>
      <c r="F2541" s="2">
        <v>7096</v>
      </c>
    </row>
    <row r="2542" spans="1:6" x14ac:dyDescent="0.25">
      <c r="A2542" s="104">
        <v>131319</v>
      </c>
      <c r="B2542" s="104" t="s">
        <v>947</v>
      </c>
      <c r="C2542" s="104" t="s">
        <v>10070</v>
      </c>
      <c r="D2542" s="104" t="s">
        <v>10072</v>
      </c>
      <c r="E2542" s="2">
        <v>17846</v>
      </c>
      <c r="F2542" s="2">
        <v>17846</v>
      </c>
    </row>
    <row r="2543" spans="1:6" x14ac:dyDescent="0.25">
      <c r="A2543" s="104">
        <v>186751</v>
      </c>
      <c r="B2543" s="104" t="s">
        <v>947</v>
      </c>
      <c r="C2543" s="104" t="s">
        <v>12850</v>
      </c>
      <c r="D2543" s="104" t="s">
        <v>12852</v>
      </c>
      <c r="E2543" s="2">
        <v>8430</v>
      </c>
      <c r="F2543" s="2">
        <v>8430</v>
      </c>
    </row>
    <row r="2544" spans="1:6" x14ac:dyDescent="0.25">
      <c r="A2544" s="104">
        <v>445595</v>
      </c>
      <c r="B2544" s="104" t="s">
        <v>947</v>
      </c>
      <c r="C2544" s="104" t="s">
        <v>9843</v>
      </c>
      <c r="D2544" s="104" t="s">
        <v>9845</v>
      </c>
      <c r="E2544" s="2">
        <v>51032</v>
      </c>
      <c r="F2544" s="2">
        <v>51032</v>
      </c>
    </row>
    <row r="2545" spans="1:6" x14ac:dyDescent="0.25">
      <c r="A2545" s="104">
        <v>454384</v>
      </c>
      <c r="B2545" s="104" t="s">
        <v>947</v>
      </c>
      <c r="C2545" s="104" t="s">
        <v>9588</v>
      </c>
      <c r="D2545" s="104" t="s">
        <v>9590</v>
      </c>
      <c r="E2545" s="2">
        <v>19413</v>
      </c>
      <c r="F2545" s="2">
        <v>19413</v>
      </c>
    </row>
    <row r="2546" spans="1:6" x14ac:dyDescent="0.25">
      <c r="A2546" s="104">
        <v>523059</v>
      </c>
      <c r="B2546" s="104" t="s">
        <v>947</v>
      </c>
      <c r="C2546" s="104" t="s">
        <v>9174</v>
      </c>
      <c r="D2546" s="104" t="s">
        <v>9176</v>
      </c>
      <c r="E2546" s="2">
        <v>31085</v>
      </c>
      <c r="F2546" s="2">
        <v>31085</v>
      </c>
    </row>
    <row r="2547" spans="1:6" x14ac:dyDescent="0.25">
      <c r="A2547" s="104">
        <v>527709</v>
      </c>
      <c r="B2547" s="104" t="s">
        <v>947</v>
      </c>
      <c r="C2547" s="104" t="s">
        <v>18087</v>
      </c>
      <c r="D2547" s="104" t="s">
        <v>18088</v>
      </c>
      <c r="E2547" s="2">
        <v>4387</v>
      </c>
      <c r="F2547" s="2">
        <v>4387</v>
      </c>
    </row>
    <row r="2548" spans="1:6" x14ac:dyDescent="0.25">
      <c r="A2548" s="104">
        <v>577022</v>
      </c>
      <c r="B2548" s="104" t="s">
        <v>947</v>
      </c>
      <c r="C2548" s="104" t="s">
        <v>7076</v>
      </c>
      <c r="D2548" s="104" t="s">
        <v>7078</v>
      </c>
      <c r="E2548" s="2">
        <v>13997</v>
      </c>
      <c r="F2548" s="2">
        <v>13997</v>
      </c>
    </row>
    <row r="2549" spans="1:6" x14ac:dyDescent="0.25">
      <c r="A2549" s="104">
        <v>590354</v>
      </c>
      <c r="B2549" s="104" t="s">
        <v>947</v>
      </c>
      <c r="C2549" s="104" t="s">
        <v>7957</v>
      </c>
      <c r="D2549" s="104" t="s">
        <v>7959</v>
      </c>
      <c r="E2549" s="2">
        <v>45568</v>
      </c>
      <c r="F2549" s="2">
        <v>45568</v>
      </c>
    </row>
    <row r="2550" spans="1:6" x14ac:dyDescent="0.25">
      <c r="A2550" s="104">
        <v>609500</v>
      </c>
      <c r="B2550" s="104" t="s">
        <v>947</v>
      </c>
      <c r="C2550" s="104" t="s">
        <v>4916</v>
      </c>
      <c r="D2550" s="104" t="s">
        <v>21854</v>
      </c>
      <c r="E2550" s="2">
        <v>91296</v>
      </c>
      <c r="F2550" s="2">
        <v>91296</v>
      </c>
    </row>
    <row r="2551" spans="1:6" x14ac:dyDescent="0.25">
      <c r="A2551" s="104">
        <v>609823</v>
      </c>
      <c r="B2551" s="104" t="s">
        <v>947</v>
      </c>
      <c r="C2551" s="104" t="s">
        <v>1304</v>
      </c>
      <c r="D2551" s="104" t="s">
        <v>1306</v>
      </c>
      <c r="E2551" s="2">
        <v>666593</v>
      </c>
      <c r="F2551" s="2">
        <v>666593</v>
      </c>
    </row>
    <row r="2552" spans="1:6" x14ac:dyDescent="0.25">
      <c r="A2552" s="104">
        <v>609824</v>
      </c>
      <c r="B2552" s="104" t="s">
        <v>947</v>
      </c>
      <c r="C2552" s="104" t="s">
        <v>5279</v>
      </c>
      <c r="D2552" s="104" t="s">
        <v>5281</v>
      </c>
      <c r="E2552" s="2">
        <v>85488</v>
      </c>
      <c r="F2552" s="2">
        <v>85488</v>
      </c>
    </row>
    <row r="2553" spans="1:6" x14ac:dyDescent="0.25">
      <c r="A2553" s="104">
        <v>619690</v>
      </c>
      <c r="B2553" s="104" t="s">
        <v>947</v>
      </c>
      <c r="C2553" s="104" t="s">
        <v>12811</v>
      </c>
      <c r="D2553" s="104" t="s">
        <v>12813</v>
      </c>
      <c r="E2553" s="2">
        <v>8524</v>
      </c>
      <c r="F2553" s="2">
        <v>8524</v>
      </c>
    </row>
    <row r="2554" spans="1:6" x14ac:dyDescent="0.25">
      <c r="A2554" s="104">
        <v>682089</v>
      </c>
      <c r="B2554" s="104" t="s">
        <v>947</v>
      </c>
      <c r="C2554" s="104" t="s">
        <v>4724</v>
      </c>
      <c r="D2554" s="104" t="s">
        <v>4726</v>
      </c>
      <c r="E2554" s="2">
        <v>109787</v>
      </c>
      <c r="F2554" s="2">
        <v>109787</v>
      </c>
    </row>
    <row r="2555" spans="1:6" x14ac:dyDescent="0.25">
      <c r="A2555" s="104">
        <v>682107</v>
      </c>
      <c r="B2555" s="104" t="s">
        <v>947</v>
      </c>
      <c r="C2555" s="104" t="s">
        <v>7333</v>
      </c>
      <c r="D2555" s="104" t="s">
        <v>7335</v>
      </c>
      <c r="E2555" s="2">
        <v>80339</v>
      </c>
      <c r="F2555" s="2">
        <v>80339</v>
      </c>
    </row>
    <row r="2556" spans="1:6" x14ac:dyDescent="0.25">
      <c r="A2556" s="104">
        <v>683198</v>
      </c>
      <c r="B2556" s="104" t="s">
        <v>947</v>
      </c>
      <c r="C2556" s="104" t="s">
        <v>2822</v>
      </c>
      <c r="D2556" s="104" t="s">
        <v>2824</v>
      </c>
      <c r="E2556" s="2">
        <v>244885</v>
      </c>
      <c r="F2556" s="2">
        <v>244885</v>
      </c>
    </row>
    <row r="2557" spans="1:6" x14ac:dyDescent="0.25">
      <c r="A2557" s="104">
        <v>683309</v>
      </c>
      <c r="B2557" s="104" t="s">
        <v>947</v>
      </c>
      <c r="C2557" s="104" t="s">
        <v>9867</v>
      </c>
      <c r="D2557" s="104" t="s">
        <v>9869</v>
      </c>
      <c r="E2557" s="2">
        <v>22433</v>
      </c>
      <c r="F2557" s="2">
        <v>22433</v>
      </c>
    </row>
    <row r="2558" spans="1:6" x14ac:dyDescent="0.25">
      <c r="A2558" s="104">
        <v>683395</v>
      </c>
      <c r="B2558" s="104" t="s">
        <v>947</v>
      </c>
      <c r="C2558" s="104" t="s">
        <v>1259</v>
      </c>
      <c r="D2558" s="104" t="s">
        <v>1261</v>
      </c>
      <c r="E2558" s="2">
        <v>714612</v>
      </c>
      <c r="F2558" s="2">
        <v>714612</v>
      </c>
    </row>
    <row r="2559" spans="1:6" x14ac:dyDescent="0.25">
      <c r="A2559" s="104">
        <v>752195</v>
      </c>
      <c r="B2559" s="104" t="s">
        <v>947</v>
      </c>
      <c r="C2559" s="104" t="s">
        <v>21837</v>
      </c>
      <c r="D2559" s="104" t="s">
        <v>21838</v>
      </c>
      <c r="E2559" s="2">
        <v>368</v>
      </c>
      <c r="F2559" s="2">
        <v>368</v>
      </c>
    </row>
    <row r="2560" spans="1:6" x14ac:dyDescent="0.25">
      <c r="A2560" s="104">
        <v>23681</v>
      </c>
      <c r="B2560" s="104" t="s">
        <v>947</v>
      </c>
      <c r="C2560" s="104" t="s">
        <v>4420</v>
      </c>
      <c r="D2560" s="104" t="s">
        <v>4422</v>
      </c>
      <c r="E2560" s="2">
        <v>61153</v>
      </c>
      <c r="F2560" s="2">
        <v>61153</v>
      </c>
    </row>
    <row r="2561" spans="1:6" x14ac:dyDescent="0.25">
      <c r="A2561" s="104">
        <v>23683</v>
      </c>
      <c r="B2561" s="104" t="s">
        <v>947</v>
      </c>
      <c r="C2561" s="104" t="s">
        <v>12468</v>
      </c>
      <c r="D2561" s="104" t="s">
        <v>12470</v>
      </c>
      <c r="E2561" s="2">
        <v>11925</v>
      </c>
      <c r="F2561" s="2">
        <v>11925</v>
      </c>
    </row>
    <row r="2562" spans="1:6" x14ac:dyDescent="0.25">
      <c r="A2562" s="104">
        <v>23687</v>
      </c>
      <c r="B2562" s="104" t="s">
        <v>947</v>
      </c>
      <c r="C2562" s="104" t="s">
        <v>6821</v>
      </c>
      <c r="D2562" s="104" t="s">
        <v>6823</v>
      </c>
      <c r="E2562" s="2">
        <v>105579</v>
      </c>
      <c r="F2562" s="2">
        <v>105579</v>
      </c>
    </row>
    <row r="2563" spans="1:6" x14ac:dyDescent="0.25">
      <c r="A2563" s="104">
        <v>23691</v>
      </c>
      <c r="B2563" s="104" t="s">
        <v>947</v>
      </c>
      <c r="C2563" s="104" t="s">
        <v>16090</v>
      </c>
      <c r="D2563" s="104" t="s">
        <v>16092</v>
      </c>
      <c r="E2563" s="2">
        <v>1457</v>
      </c>
      <c r="F2563" s="2">
        <v>1457</v>
      </c>
    </row>
    <row r="2564" spans="1:6" x14ac:dyDescent="0.25">
      <c r="A2564" s="104">
        <v>23692</v>
      </c>
      <c r="B2564" s="104" t="s">
        <v>947</v>
      </c>
      <c r="C2564" s="104" t="s">
        <v>16212</v>
      </c>
      <c r="D2564" s="104" t="s">
        <v>16214</v>
      </c>
      <c r="E2564" s="2">
        <v>10141</v>
      </c>
      <c r="F2564" s="2">
        <v>10141</v>
      </c>
    </row>
    <row r="2565" spans="1:6" x14ac:dyDescent="0.25">
      <c r="A2565" s="104">
        <v>23693</v>
      </c>
      <c r="B2565" s="104" t="s">
        <v>947</v>
      </c>
      <c r="C2565" s="104" t="s">
        <v>10061</v>
      </c>
      <c r="D2565" s="104" t="s">
        <v>10063</v>
      </c>
      <c r="E2565" s="2">
        <v>15497</v>
      </c>
      <c r="F2565" s="2">
        <v>15497</v>
      </c>
    </row>
    <row r="2566" spans="1:6" x14ac:dyDescent="0.25">
      <c r="A2566" s="104">
        <v>23694</v>
      </c>
      <c r="B2566" s="104" t="s">
        <v>947</v>
      </c>
      <c r="C2566" s="104" t="s">
        <v>13063</v>
      </c>
      <c r="D2566" s="104" t="s">
        <v>13065</v>
      </c>
      <c r="E2566" s="2">
        <v>6214</v>
      </c>
      <c r="F2566" s="2">
        <v>6214</v>
      </c>
    </row>
    <row r="2567" spans="1:6" x14ac:dyDescent="0.25">
      <c r="A2567" s="104">
        <v>23695</v>
      </c>
      <c r="B2567" s="104" t="s">
        <v>947</v>
      </c>
      <c r="C2567" s="104" t="s">
        <v>3651</v>
      </c>
      <c r="D2567" s="104" t="s">
        <v>3653</v>
      </c>
      <c r="E2567" s="2">
        <v>70827</v>
      </c>
      <c r="F2567" s="2">
        <v>70827</v>
      </c>
    </row>
    <row r="2568" spans="1:6" x14ac:dyDescent="0.25">
      <c r="A2568" s="104">
        <v>23696</v>
      </c>
      <c r="B2568" s="104" t="s">
        <v>947</v>
      </c>
      <c r="C2568" s="104" t="s">
        <v>10150</v>
      </c>
      <c r="D2568" s="104" t="s">
        <v>10152</v>
      </c>
      <c r="E2568" s="2">
        <v>11973</v>
      </c>
      <c r="F2568" s="2">
        <v>11973</v>
      </c>
    </row>
    <row r="2569" spans="1:6" x14ac:dyDescent="0.25">
      <c r="A2569" s="104">
        <v>23699</v>
      </c>
      <c r="B2569" s="104" t="s">
        <v>947</v>
      </c>
      <c r="C2569" s="104" t="s">
        <v>3085</v>
      </c>
      <c r="D2569" s="104" t="s">
        <v>3087</v>
      </c>
      <c r="E2569" s="2">
        <v>2101</v>
      </c>
      <c r="F2569" s="2">
        <v>2101</v>
      </c>
    </row>
    <row r="2570" spans="1:6" x14ac:dyDescent="0.25">
      <c r="A2570" s="104">
        <v>23703</v>
      </c>
      <c r="B2570" s="104" t="s">
        <v>947</v>
      </c>
      <c r="C2570" s="104" t="s">
        <v>18512</v>
      </c>
      <c r="D2570" s="104" t="s">
        <v>18513</v>
      </c>
      <c r="E2570" s="2">
        <v>2618</v>
      </c>
      <c r="F2570" s="2">
        <v>2618</v>
      </c>
    </row>
    <row r="2571" spans="1:6" x14ac:dyDescent="0.25">
      <c r="A2571" s="104">
        <v>23706</v>
      </c>
      <c r="B2571" s="104" t="s">
        <v>947</v>
      </c>
      <c r="C2571" s="104" t="s">
        <v>6235</v>
      </c>
      <c r="D2571" s="104" t="s">
        <v>6237</v>
      </c>
      <c r="E2571" s="2">
        <v>47749</v>
      </c>
      <c r="F2571" s="2">
        <v>47749</v>
      </c>
    </row>
    <row r="2572" spans="1:6" x14ac:dyDescent="0.25">
      <c r="A2572" s="104">
        <v>23708</v>
      </c>
      <c r="B2572" s="104" t="s">
        <v>947</v>
      </c>
      <c r="C2572" s="104" t="s">
        <v>12742</v>
      </c>
      <c r="D2572" s="104" t="s">
        <v>12744</v>
      </c>
      <c r="E2572" s="2">
        <v>4653</v>
      </c>
      <c r="F2572" s="2">
        <v>4653</v>
      </c>
    </row>
    <row r="2573" spans="1:6" x14ac:dyDescent="0.25">
      <c r="A2573" s="104">
        <v>23709</v>
      </c>
      <c r="B2573" s="104" t="s">
        <v>947</v>
      </c>
      <c r="C2573" s="104" t="s">
        <v>6648</v>
      </c>
      <c r="D2573" s="104" t="s">
        <v>6650</v>
      </c>
      <c r="E2573" s="2">
        <v>25749</v>
      </c>
      <c r="F2573" s="2">
        <v>25749</v>
      </c>
    </row>
    <row r="2574" spans="1:6" x14ac:dyDescent="0.25">
      <c r="A2574" s="104">
        <v>23710</v>
      </c>
      <c r="B2574" s="104" t="s">
        <v>947</v>
      </c>
      <c r="C2574" s="104" t="s">
        <v>1514</v>
      </c>
      <c r="D2574" s="104" t="s">
        <v>1516</v>
      </c>
      <c r="E2574" s="2">
        <v>435630</v>
      </c>
      <c r="F2574" s="2">
        <v>435630</v>
      </c>
    </row>
    <row r="2575" spans="1:6" x14ac:dyDescent="0.25">
      <c r="A2575" s="104">
        <v>23714</v>
      </c>
      <c r="B2575" s="104" t="s">
        <v>947</v>
      </c>
      <c r="C2575" s="104" t="s">
        <v>2810</v>
      </c>
      <c r="D2575" s="104" t="s">
        <v>2812</v>
      </c>
      <c r="E2575" s="2">
        <v>230945</v>
      </c>
      <c r="F2575" s="2">
        <v>230945</v>
      </c>
    </row>
    <row r="2576" spans="1:6" x14ac:dyDescent="0.25">
      <c r="A2576" s="104">
        <v>23715</v>
      </c>
      <c r="B2576" s="104" t="s">
        <v>947</v>
      </c>
      <c r="C2576" s="104" t="s">
        <v>17155</v>
      </c>
      <c r="D2576" s="104" t="s">
        <v>17157</v>
      </c>
      <c r="E2576" s="2">
        <v>1728</v>
      </c>
      <c r="F2576" s="2">
        <v>1728</v>
      </c>
    </row>
    <row r="2577" spans="1:6" x14ac:dyDescent="0.25">
      <c r="A2577" s="104">
        <v>92914</v>
      </c>
      <c r="B2577" s="104" t="s">
        <v>947</v>
      </c>
      <c r="C2577" s="104" t="s">
        <v>10156</v>
      </c>
      <c r="D2577" s="104" t="s">
        <v>10158</v>
      </c>
      <c r="E2577" s="2">
        <v>16871</v>
      </c>
      <c r="F2577" s="2">
        <v>16871</v>
      </c>
    </row>
    <row r="2578" spans="1:6" x14ac:dyDescent="0.25">
      <c r="A2578" s="104">
        <v>462469</v>
      </c>
      <c r="B2578" s="104" t="s">
        <v>947</v>
      </c>
      <c r="C2578" s="104" t="s">
        <v>16317</v>
      </c>
      <c r="D2578" s="104" t="s">
        <v>16319</v>
      </c>
      <c r="E2578" s="2">
        <v>14418</v>
      </c>
      <c r="F2578" s="2">
        <v>14418</v>
      </c>
    </row>
    <row r="2579" spans="1:6" x14ac:dyDescent="0.25">
      <c r="A2579" s="104">
        <v>472167</v>
      </c>
      <c r="B2579" s="104" t="s">
        <v>947</v>
      </c>
      <c r="C2579" s="104" t="s">
        <v>6627</v>
      </c>
      <c r="D2579" s="104" t="s">
        <v>6629</v>
      </c>
      <c r="E2579" s="2">
        <v>4151</v>
      </c>
      <c r="F2579" s="2">
        <v>4151</v>
      </c>
    </row>
    <row r="2580" spans="1:6" x14ac:dyDescent="0.25">
      <c r="A2580" s="104">
        <v>23722</v>
      </c>
      <c r="B2580" s="104" t="s">
        <v>947</v>
      </c>
      <c r="C2580" s="104" t="s">
        <v>7987</v>
      </c>
      <c r="D2580" s="104" t="s">
        <v>21847</v>
      </c>
      <c r="E2580" s="2">
        <v>60808</v>
      </c>
      <c r="F2580" s="2">
        <v>60808</v>
      </c>
    </row>
    <row r="2581" spans="1:6" x14ac:dyDescent="0.25">
      <c r="A2581" s="104">
        <v>23723</v>
      </c>
      <c r="B2581" s="104" t="s">
        <v>947</v>
      </c>
      <c r="C2581" s="104" t="s">
        <v>2564</v>
      </c>
      <c r="D2581" s="104" t="s">
        <v>21849</v>
      </c>
      <c r="E2581" s="2">
        <v>234117</v>
      </c>
      <c r="F2581" s="2">
        <v>234117</v>
      </c>
    </row>
    <row r="2582" spans="1:6" x14ac:dyDescent="0.25">
      <c r="A2582" s="104">
        <v>23724</v>
      </c>
      <c r="B2582" s="104" t="s">
        <v>947</v>
      </c>
      <c r="C2582" s="104" t="s">
        <v>13948</v>
      </c>
      <c r="D2582" s="104" t="s">
        <v>13950</v>
      </c>
      <c r="E2582" s="2">
        <v>9950</v>
      </c>
      <c r="F2582" s="2">
        <v>9950</v>
      </c>
    </row>
    <row r="2583" spans="1:6" x14ac:dyDescent="0.25">
      <c r="A2583" s="104">
        <v>23725</v>
      </c>
      <c r="B2583" s="104" t="s">
        <v>947</v>
      </c>
      <c r="C2583" s="104" t="s">
        <v>8641</v>
      </c>
      <c r="D2583" s="104" t="s">
        <v>8643</v>
      </c>
      <c r="E2583" s="2">
        <v>31405</v>
      </c>
      <c r="F2583" s="2">
        <v>31405</v>
      </c>
    </row>
    <row r="2584" spans="1:6" x14ac:dyDescent="0.25">
      <c r="A2584" s="104">
        <v>23728</v>
      </c>
      <c r="B2584" s="104" t="s">
        <v>947</v>
      </c>
      <c r="C2584" s="104" t="s">
        <v>22560</v>
      </c>
      <c r="D2584" s="104" t="s">
        <v>22561</v>
      </c>
      <c r="E2584" s="2">
        <v>5889</v>
      </c>
      <c r="F2584" s="2">
        <v>5889</v>
      </c>
    </row>
    <row r="2585" spans="1:6" x14ac:dyDescent="0.25">
      <c r="A2585" s="104">
        <v>23730</v>
      </c>
      <c r="B2585" s="104" t="s">
        <v>947</v>
      </c>
      <c r="C2585" s="104" t="s">
        <v>15171</v>
      </c>
      <c r="D2585" s="104" t="s">
        <v>15173</v>
      </c>
      <c r="E2585" s="2">
        <v>8650</v>
      </c>
      <c r="F2585" s="2">
        <v>8650</v>
      </c>
    </row>
    <row r="2586" spans="1:6" x14ac:dyDescent="0.25">
      <c r="A2586" s="104">
        <v>23732</v>
      </c>
      <c r="B2586" s="104" t="s">
        <v>947</v>
      </c>
      <c r="C2586" s="104" t="s">
        <v>16246</v>
      </c>
      <c r="D2586" s="104" t="s">
        <v>16248</v>
      </c>
      <c r="E2586" s="2">
        <v>5613</v>
      </c>
      <c r="F2586" s="2">
        <v>5613</v>
      </c>
    </row>
    <row r="2587" spans="1:6" x14ac:dyDescent="0.25">
      <c r="A2587" s="104">
        <v>186753</v>
      </c>
      <c r="B2587" s="104" t="s">
        <v>947</v>
      </c>
      <c r="C2587" s="104" t="s">
        <v>13232</v>
      </c>
      <c r="D2587" s="104" t="s">
        <v>21850</v>
      </c>
      <c r="E2587" s="2">
        <v>11111</v>
      </c>
      <c r="F2587" s="2">
        <v>11111</v>
      </c>
    </row>
    <row r="2588" spans="1:6" x14ac:dyDescent="0.25">
      <c r="A2588" s="104">
        <v>494795</v>
      </c>
      <c r="B2588" s="104" t="s">
        <v>947</v>
      </c>
      <c r="C2588" s="104" t="s">
        <v>16149</v>
      </c>
      <c r="D2588" s="104" t="s">
        <v>16151</v>
      </c>
      <c r="E2588" s="2">
        <v>823</v>
      </c>
      <c r="F2588" s="2">
        <v>823</v>
      </c>
    </row>
    <row r="2589" spans="1:6" x14ac:dyDescent="0.25">
      <c r="A2589" s="104">
        <v>619562</v>
      </c>
      <c r="B2589" s="104" t="s">
        <v>947</v>
      </c>
      <c r="C2589" s="104" t="s">
        <v>15186</v>
      </c>
      <c r="D2589" s="104" t="s">
        <v>15188</v>
      </c>
      <c r="E2589" s="2">
        <v>21013</v>
      </c>
      <c r="F2589" s="2">
        <v>21013</v>
      </c>
    </row>
    <row r="2590" spans="1:6" x14ac:dyDescent="0.25">
      <c r="A2590" s="104">
        <v>800930</v>
      </c>
      <c r="B2590" s="104" t="s">
        <v>947</v>
      </c>
      <c r="C2590" s="104" t="s">
        <v>14141</v>
      </c>
      <c r="D2590" s="104" t="s">
        <v>14143</v>
      </c>
      <c r="E2590" s="2">
        <v>12054</v>
      </c>
      <c r="F2590" s="2">
        <v>12054</v>
      </c>
    </row>
    <row r="2591" spans="1:6" x14ac:dyDescent="0.25">
      <c r="A2591" s="104">
        <v>23735</v>
      </c>
      <c r="B2591" s="104" t="s">
        <v>947</v>
      </c>
      <c r="C2591" s="104" t="s">
        <v>2474</v>
      </c>
      <c r="D2591" s="104" t="s">
        <v>2476</v>
      </c>
      <c r="E2591" s="2">
        <v>279998</v>
      </c>
      <c r="F2591" s="2">
        <v>279998</v>
      </c>
    </row>
    <row r="2592" spans="1:6" x14ac:dyDescent="0.25">
      <c r="A2592" s="104">
        <v>23736</v>
      </c>
      <c r="B2592" s="104" t="s">
        <v>947</v>
      </c>
      <c r="C2592" s="104" t="s">
        <v>10357</v>
      </c>
      <c r="D2592" s="104" t="s">
        <v>10359</v>
      </c>
      <c r="E2592" s="2">
        <v>68528</v>
      </c>
      <c r="F2592" s="2">
        <v>68528</v>
      </c>
    </row>
    <row r="2593" spans="1:6" x14ac:dyDescent="0.25">
      <c r="A2593" s="104">
        <v>23737</v>
      </c>
      <c r="B2593" s="104" t="s">
        <v>947</v>
      </c>
      <c r="C2593" s="104" t="s">
        <v>8176</v>
      </c>
      <c r="D2593" s="104" t="s">
        <v>8178</v>
      </c>
      <c r="E2593" s="2">
        <v>58628</v>
      </c>
      <c r="F2593" s="2">
        <v>58628</v>
      </c>
    </row>
    <row r="2594" spans="1:6" x14ac:dyDescent="0.25">
      <c r="A2594" s="104">
        <v>23738</v>
      </c>
      <c r="B2594" s="104" t="s">
        <v>947</v>
      </c>
      <c r="C2594" s="104" t="s">
        <v>13450</v>
      </c>
      <c r="D2594" s="104" t="s">
        <v>13452</v>
      </c>
      <c r="E2594" s="2">
        <v>26131</v>
      </c>
      <c r="F2594" s="2">
        <v>26131</v>
      </c>
    </row>
    <row r="2595" spans="1:6" x14ac:dyDescent="0.25">
      <c r="A2595" s="104">
        <v>23741</v>
      </c>
      <c r="B2595" s="104" t="s">
        <v>947</v>
      </c>
      <c r="C2595" s="104" t="s">
        <v>9735</v>
      </c>
      <c r="D2595" s="104" t="s">
        <v>21848</v>
      </c>
      <c r="E2595" s="2">
        <v>12145</v>
      </c>
      <c r="F2595" s="2">
        <v>12145</v>
      </c>
    </row>
    <row r="2596" spans="1:6" x14ac:dyDescent="0.25">
      <c r="A2596" s="104">
        <v>23742</v>
      </c>
      <c r="B2596" s="104" t="s">
        <v>947</v>
      </c>
      <c r="C2596" s="104" t="s">
        <v>10843</v>
      </c>
      <c r="D2596" s="104" t="s">
        <v>10845</v>
      </c>
      <c r="E2596" s="2">
        <v>21417</v>
      </c>
      <c r="F2596" s="2">
        <v>21417</v>
      </c>
    </row>
    <row r="2597" spans="1:6" x14ac:dyDescent="0.25">
      <c r="A2597" s="104">
        <v>23745</v>
      </c>
      <c r="B2597" s="104" t="s">
        <v>947</v>
      </c>
      <c r="C2597" s="104" t="s">
        <v>12886</v>
      </c>
      <c r="D2597" s="104" t="s">
        <v>12888</v>
      </c>
      <c r="E2597" s="2">
        <v>0</v>
      </c>
      <c r="F2597" s="2">
        <v>0</v>
      </c>
    </row>
    <row r="2598" spans="1:6" x14ac:dyDescent="0.25">
      <c r="A2598" s="104">
        <v>768741</v>
      </c>
      <c r="B2598" s="104" t="s">
        <v>947</v>
      </c>
      <c r="C2598" s="104" t="s">
        <v>13796</v>
      </c>
      <c r="D2598" s="104" t="s">
        <v>13798</v>
      </c>
      <c r="E2598" s="2">
        <v>11263</v>
      </c>
      <c r="F2598" s="2">
        <v>11263</v>
      </c>
    </row>
    <row r="2599" spans="1:6" x14ac:dyDescent="0.25">
      <c r="A2599" s="104">
        <v>23748</v>
      </c>
      <c r="B2599" s="104" t="s">
        <v>947</v>
      </c>
      <c r="C2599" s="104" t="s">
        <v>11741</v>
      </c>
      <c r="D2599" s="104" t="s">
        <v>11743</v>
      </c>
      <c r="E2599" s="2">
        <v>31137</v>
      </c>
      <c r="F2599" s="2">
        <v>31137</v>
      </c>
    </row>
    <row r="2600" spans="1:6" x14ac:dyDescent="0.25">
      <c r="A2600" s="104">
        <v>23750</v>
      </c>
      <c r="B2600" s="104" t="s">
        <v>947</v>
      </c>
      <c r="C2600" s="104" t="s">
        <v>13045</v>
      </c>
      <c r="D2600" s="104" t="s">
        <v>13047</v>
      </c>
      <c r="E2600" s="2">
        <v>7901</v>
      </c>
      <c r="F2600" s="2">
        <v>7901</v>
      </c>
    </row>
    <row r="2601" spans="1:6" x14ac:dyDescent="0.25">
      <c r="A2601" s="104">
        <v>23751</v>
      </c>
      <c r="B2601" s="104" t="s">
        <v>947</v>
      </c>
      <c r="C2601" s="104" t="s">
        <v>2723</v>
      </c>
      <c r="D2601" s="104" t="s">
        <v>19116</v>
      </c>
      <c r="E2601" s="2">
        <v>279293</v>
      </c>
      <c r="F2601" s="2">
        <v>279293</v>
      </c>
    </row>
    <row r="2602" spans="1:6" x14ac:dyDescent="0.25">
      <c r="A2602" s="104">
        <v>23753</v>
      </c>
      <c r="B2602" s="104" t="s">
        <v>947</v>
      </c>
      <c r="C2602" s="104" t="s">
        <v>13745</v>
      </c>
      <c r="D2602" s="104" t="s">
        <v>13747</v>
      </c>
      <c r="E2602" s="2">
        <v>6618</v>
      </c>
      <c r="F2602" s="2">
        <v>6618</v>
      </c>
    </row>
    <row r="2603" spans="1:6" x14ac:dyDescent="0.25">
      <c r="A2603" s="104">
        <v>113932</v>
      </c>
      <c r="B2603" s="104" t="s">
        <v>947</v>
      </c>
      <c r="C2603" s="104" t="s">
        <v>12075</v>
      </c>
      <c r="D2603" s="104" t="s">
        <v>12077</v>
      </c>
      <c r="E2603" s="2">
        <v>4567</v>
      </c>
      <c r="F2603" s="2">
        <v>4567</v>
      </c>
    </row>
    <row r="2604" spans="1:6" x14ac:dyDescent="0.25">
      <c r="A2604" s="104">
        <v>23757</v>
      </c>
      <c r="B2604" s="104" t="s">
        <v>947</v>
      </c>
      <c r="C2604" s="104" t="s">
        <v>6277</v>
      </c>
      <c r="D2604" s="104" t="s">
        <v>6279</v>
      </c>
      <c r="E2604" s="2">
        <v>27513</v>
      </c>
      <c r="F2604" s="2">
        <v>27513</v>
      </c>
    </row>
    <row r="2605" spans="1:6" x14ac:dyDescent="0.25">
      <c r="A2605" s="104">
        <v>840639</v>
      </c>
      <c r="B2605" s="104" t="s">
        <v>947</v>
      </c>
      <c r="C2605" s="104" t="s">
        <v>21840</v>
      </c>
      <c r="D2605" s="104" t="s">
        <v>21841</v>
      </c>
      <c r="E2605" s="2">
        <v>22286</v>
      </c>
      <c r="F2605" s="2">
        <v>22286</v>
      </c>
    </row>
    <row r="2606" spans="1:6" x14ac:dyDescent="0.25">
      <c r="A2606" s="104">
        <v>23763</v>
      </c>
      <c r="B2606" s="104" t="s">
        <v>947</v>
      </c>
      <c r="C2606" s="104" t="s">
        <v>7522</v>
      </c>
      <c r="D2606" s="104" t="s">
        <v>7524</v>
      </c>
      <c r="E2606" s="2">
        <v>36357</v>
      </c>
      <c r="F2606" s="2">
        <v>36357</v>
      </c>
    </row>
    <row r="2607" spans="1:6" x14ac:dyDescent="0.25">
      <c r="A2607" s="104">
        <v>23764</v>
      </c>
      <c r="B2607" s="104" t="s">
        <v>947</v>
      </c>
      <c r="C2607" s="104" t="s">
        <v>14975</v>
      </c>
      <c r="D2607" s="104" t="s">
        <v>14977</v>
      </c>
      <c r="E2607" s="2">
        <v>4260</v>
      </c>
      <c r="F2607" s="2">
        <v>4260</v>
      </c>
    </row>
    <row r="2608" spans="1:6" x14ac:dyDescent="0.25">
      <c r="A2608" s="104">
        <v>23765</v>
      </c>
      <c r="B2608" s="104" t="s">
        <v>947</v>
      </c>
      <c r="C2608" s="104" t="s">
        <v>16750</v>
      </c>
      <c r="D2608" s="104" t="s">
        <v>16751</v>
      </c>
      <c r="E2608" s="2">
        <v>0</v>
      </c>
      <c r="F2608" s="2">
        <v>0</v>
      </c>
    </row>
    <row r="2609" spans="1:6" x14ac:dyDescent="0.25">
      <c r="A2609" s="104">
        <v>23766</v>
      </c>
      <c r="B2609" s="104" t="s">
        <v>947</v>
      </c>
      <c r="C2609" s="104" t="s">
        <v>8449</v>
      </c>
      <c r="D2609" s="104" t="s">
        <v>8451</v>
      </c>
      <c r="E2609" s="2">
        <v>4837</v>
      </c>
      <c r="F2609" s="2">
        <v>4837</v>
      </c>
    </row>
    <row r="2610" spans="1:6" x14ac:dyDescent="0.25">
      <c r="A2610" s="104">
        <v>23767</v>
      </c>
      <c r="B2610" s="104" t="s">
        <v>947</v>
      </c>
      <c r="C2610" s="104" t="s">
        <v>8887</v>
      </c>
      <c r="D2610" s="104" t="s">
        <v>8889</v>
      </c>
      <c r="E2610" s="2">
        <v>20006</v>
      </c>
      <c r="F2610" s="2">
        <v>20006</v>
      </c>
    </row>
    <row r="2611" spans="1:6" x14ac:dyDescent="0.25">
      <c r="A2611" s="104">
        <v>23768</v>
      </c>
      <c r="B2611" s="104" t="s">
        <v>947</v>
      </c>
      <c r="C2611" s="104" t="s">
        <v>5093</v>
      </c>
      <c r="D2611" s="104" t="s">
        <v>5095</v>
      </c>
      <c r="E2611" s="2">
        <v>46192</v>
      </c>
      <c r="F2611" s="2">
        <v>46192</v>
      </c>
    </row>
    <row r="2612" spans="1:6" x14ac:dyDescent="0.25">
      <c r="A2612" s="104">
        <v>23769</v>
      </c>
      <c r="B2612" s="104" t="s">
        <v>947</v>
      </c>
      <c r="C2612" s="104" t="s">
        <v>16601</v>
      </c>
      <c r="D2612" s="104" t="s">
        <v>16603</v>
      </c>
      <c r="E2612" s="2">
        <v>1115</v>
      </c>
      <c r="F2612" s="2">
        <v>1115</v>
      </c>
    </row>
    <row r="2613" spans="1:6" x14ac:dyDescent="0.25">
      <c r="A2613" s="104">
        <v>213062</v>
      </c>
      <c r="B2613" s="104" t="s">
        <v>947</v>
      </c>
      <c r="C2613" s="104" t="s">
        <v>7169</v>
      </c>
      <c r="D2613" s="104" t="s">
        <v>7171</v>
      </c>
      <c r="E2613" s="2">
        <v>47434</v>
      </c>
      <c r="F2613" s="2">
        <v>47434</v>
      </c>
    </row>
    <row r="2614" spans="1:6" x14ac:dyDescent="0.25">
      <c r="A2614" s="104">
        <v>23772</v>
      </c>
      <c r="B2614" s="104" t="s">
        <v>947</v>
      </c>
      <c r="C2614" s="104" t="s">
        <v>8947</v>
      </c>
      <c r="D2614" s="104" t="s">
        <v>8949</v>
      </c>
      <c r="E2614" s="2">
        <v>25803</v>
      </c>
      <c r="F2614" s="2">
        <v>25803</v>
      </c>
    </row>
    <row r="2615" spans="1:6" x14ac:dyDescent="0.25">
      <c r="A2615" s="104">
        <v>23773</v>
      </c>
      <c r="B2615" s="104" t="s">
        <v>947</v>
      </c>
      <c r="C2615" s="104" t="s">
        <v>3778</v>
      </c>
      <c r="D2615" s="104" t="s">
        <v>21855</v>
      </c>
      <c r="E2615" s="2">
        <v>193330</v>
      </c>
      <c r="F2615" s="2">
        <v>193330</v>
      </c>
    </row>
    <row r="2616" spans="1:6" x14ac:dyDescent="0.25">
      <c r="A2616" s="104">
        <v>23774</v>
      </c>
      <c r="B2616" s="104" t="s">
        <v>947</v>
      </c>
      <c r="C2616" s="104" t="s">
        <v>15720</v>
      </c>
      <c r="D2616" s="104" t="s">
        <v>15722</v>
      </c>
      <c r="E2616" s="2">
        <v>3909</v>
      </c>
      <c r="F2616" s="2">
        <v>3909</v>
      </c>
    </row>
    <row r="2617" spans="1:6" x14ac:dyDescent="0.25">
      <c r="A2617" s="104">
        <v>23775</v>
      </c>
      <c r="B2617" s="104" t="s">
        <v>947</v>
      </c>
      <c r="C2617" s="104" t="s">
        <v>7127</v>
      </c>
      <c r="D2617" s="104" t="s">
        <v>7129</v>
      </c>
      <c r="E2617" s="2">
        <v>83690</v>
      </c>
      <c r="F2617" s="2">
        <v>83690</v>
      </c>
    </row>
    <row r="2618" spans="1:6" x14ac:dyDescent="0.25">
      <c r="A2618" s="104">
        <v>23776</v>
      </c>
      <c r="B2618" s="104" t="s">
        <v>947</v>
      </c>
      <c r="C2618" s="104" t="s">
        <v>2984</v>
      </c>
      <c r="D2618" s="104" t="s">
        <v>2986</v>
      </c>
      <c r="E2618" s="2">
        <v>272743</v>
      </c>
      <c r="F2618" s="2">
        <v>272743</v>
      </c>
    </row>
    <row r="2619" spans="1:6" x14ac:dyDescent="0.25">
      <c r="A2619" s="104">
        <v>23779</v>
      </c>
      <c r="B2619" s="104" t="s">
        <v>947</v>
      </c>
      <c r="C2619" s="104" t="s">
        <v>1541</v>
      </c>
      <c r="D2619" s="104" t="s">
        <v>1543</v>
      </c>
      <c r="E2619" s="2">
        <v>204081</v>
      </c>
      <c r="F2619" s="2">
        <v>204081</v>
      </c>
    </row>
    <row r="2620" spans="1:6" x14ac:dyDescent="0.25">
      <c r="A2620" s="104">
        <v>23782</v>
      </c>
      <c r="B2620" s="104" t="s">
        <v>947</v>
      </c>
      <c r="C2620" s="104" t="s">
        <v>1568</v>
      </c>
      <c r="D2620" s="104" t="s">
        <v>1570</v>
      </c>
      <c r="E2620" s="2">
        <v>563254</v>
      </c>
      <c r="F2620" s="2">
        <v>563254</v>
      </c>
    </row>
    <row r="2621" spans="1:6" x14ac:dyDescent="0.25">
      <c r="A2621" s="104">
        <v>23784</v>
      </c>
      <c r="B2621" s="104" t="s">
        <v>947</v>
      </c>
      <c r="C2621" s="104" t="s">
        <v>11328</v>
      </c>
      <c r="D2621" s="104" t="s">
        <v>11330</v>
      </c>
      <c r="E2621" s="2">
        <v>0</v>
      </c>
      <c r="F2621" s="2">
        <v>0</v>
      </c>
    </row>
    <row r="2622" spans="1:6" x14ac:dyDescent="0.25">
      <c r="A2622" s="104">
        <v>23788</v>
      </c>
      <c r="B2622" s="104" t="s">
        <v>947</v>
      </c>
      <c r="C2622" s="104" t="s">
        <v>5600</v>
      </c>
      <c r="D2622" s="104" t="s">
        <v>5602</v>
      </c>
      <c r="E2622" s="2">
        <v>104847</v>
      </c>
      <c r="F2622" s="2">
        <v>104847</v>
      </c>
    </row>
    <row r="2623" spans="1:6" x14ac:dyDescent="0.25">
      <c r="A2623" s="104">
        <v>23791</v>
      </c>
      <c r="B2623" s="104" t="s">
        <v>947</v>
      </c>
      <c r="C2623" s="104" t="s">
        <v>6621</v>
      </c>
      <c r="D2623" s="104" t="s">
        <v>6623</v>
      </c>
      <c r="E2623" s="2">
        <v>78791</v>
      </c>
      <c r="F2623" s="2">
        <v>78791</v>
      </c>
    </row>
    <row r="2624" spans="1:6" x14ac:dyDescent="0.25">
      <c r="A2624" s="104">
        <v>23792</v>
      </c>
      <c r="B2624" s="104" t="s">
        <v>947</v>
      </c>
      <c r="C2624" s="104" t="s">
        <v>21870</v>
      </c>
      <c r="D2624" s="104" t="s">
        <v>21871</v>
      </c>
      <c r="E2624" s="2">
        <v>680</v>
      </c>
      <c r="F2624" s="2">
        <v>680</v>
      </c>
    </row>
    <row r="2625" spans="1:6" x14ac:dyDescent="0.25">
      <c r="A2625" s="104">
        <v>23794</v>
      </c>
      <c r="B2625" s="104" t="s">
        <v>947</v>
      </c>
      <c r="C2625" s="104" t="s">
        <v>10046</v>
      </c>
      <c r="D2625" s="104" t="s">
        <v>10048</v>
      </c>
      <c r="E2625" s="2">
        <v>61244</v>
      </c>
      <c r="F2625" s="2">
        <v>61244</v>
      </c>
    </row>
    <row r="2626" spans="1:6" x14ac:dyDescent="0.25">
      <c r="A2626" s="104">
        <v>23796</v>
      </c>
      <c r="B2626" s="104" t="s">
        <v>947</v>
      </c>
      <c r="C2626" s="104" t="s">
        <v>2120</v>
      </c>
      <c r="D2626" s="104" t="s">
        <v>21863</v>
      </c>
      <c r="E2626" s="2">
        <v>264721</v>
      </c>
      <c r="F2626" s="2">
        <v>264721</v>
      </c>
    </row>
    <row r="2627" spans="1:6" x14ac:dyDescent="0.25">
      <c r="A2627" s="104">
        <v>23797</v>
      </c>
      <c r="B2627" s="104" t="s">
        <v>947</v>
      </c>
      <c r="C2627" s="104" t="s">
        <v>1841</v>
      </c>
      <c r="D2627" s="104" t="s">
        <v>1843</v>
      </c>
      <c r="E2627" s="2">
        <v>233921</v>
      </c>
      <c r="F2627" s="2">
        <v>233921</v>
      </c>
    </row>
    <row r="2628" spans="1:6" x14ac:dyDescent="0.25">
      <c r="A2628" s="104">
        <v>23798</v>
      </c>
      <c r="B2628" s="104" t="s">
        <v>947</v>
      </c>
      <c r="C2628" s="104" t="s">
        <v>9759</v>
      </c>
      <c r="D2628" s="104" t="s">
        <v>9761</v>
      </c>
      <c r="E2628" s="2">
        <v>19059</v>
      </c>
      <c r="F2628" s="2">
        <v>19059</v>
      </c>
    </row>
    <row r="2629" spans="1:6" x14ac:dyDescent="0.25">
      <c r="A2629" s="104">
        <v>23799</v>
      </c>
      <c r="B2629" s="104" t="s">
        <v>947</v>
      </c>
      <c r="C2629" s="104" t="s">
        <v>22530</v>
      </c>
      <c r="D2629" s="104" t="s">
        <v>22531</v>
      </c>
      <c r="E2629" s="2">
        <v>2846</v>
      </c>
      <c r="F2629" s="2">
        <v>2846</v>
      </c>
    </row>
    <row r="2630" spans="1:6" x14ac:dyDescent="0.25">
      <c r="A2630" s="104">
        <v>23805</v>
      </c>
      <c r="B2630" s="104" t="s">
        <v>947</v>
      </c>
      <c r="C2630" s="104" t="s">
        <v>3976</v>
      </c>
      <c r="D2630" s="104" t="s">
        <v>21864</v>
      </c>
      <c r="E2630" s="2">
        <v>128812</v>
      </c>
      <c r="F2630" s="2">
        <v>128812</v>
      </c>
    </row>
    <row r="2631" spans="1:6" x14ac:dyDescent="0.25">
      <c r="A2631" s="104">
        <v>23806</v>
      </c>
      <c r="B2631" s="104" t="s">
        <v>947</v>
      </c>
      <c r="C2631" s="104" t="s">
        <v>7666</v>
      </c>
      <c r="D2631" s="104" t="s">
        <v>7668</v>
      </c>
      <c r="E2631" s="2">
        <v>34044</v>
      </c>
      <c r="F2631" s="2">
        <v>34044</v>
      </c>
    </row>
    <row r="2632" spans="1:6" x14ac:dyDescent="0.25">
      <c r="A2632" s="104">
        <v>23808</v>
      </c>
      <c r="B2632" s="104" t="s">
        <v>947</v>
      </c>
      <c r="C2632" s="104" t="s">
        <v>11907</v>
      </c>
      <c r="D2632" s="104" t="s">
        <v>11909</v>
      </c>
      <c r="E2632" s="2">
        <v>9591</v>
      </c>
      <c r="F2632" s="2">
        <v>9591</v>
      </c>
    </row>
    <row r="2633" spans="1:6" x14ac:dyDescent="0.25">
      <c r="A2633" s="104">
        <v>23809</v>
      </c>
      <c r="B2633" s="104" t="s">
        <v>947</v>
      </c>
      <c r="C2633" s="104" t="s">
        <v>10127</v>
      </c>
      <c r="D2633" s="104" t="s">
        <v>10129</v>
      </c>
      <c r="E2633" s="2">
        <v>30195</v>
      </c>
      <c r="F2633" s="2">
        <v>30195</v>
      </c>
    </row>
    <row r="2634" spans="1:6" x14ac:dyDescent="0.25">
      <c r="A2634" s="104">
        <v>23812</v>
      </c>
      <c r="B2634" s="104" t="s">
        <v>947</v>
      </c>
      <c r="C2634" s="104" t="s">
        <v>22528</v>
      </c>
      <c r="D2634" s="104" t="s">
        <v>22529</v>
      </c>
      <c r="E2634" s="2">
        <v>15963</v>
      </c>
      <c r="F2634" s="2">
        <v>15963</v>
      </c>
    </row>
    <row r="2635" spans="1:6" x14ac:dyDescent="0.25">
      <c r="A2635" s="104">
        <v>23814</v>
      </c>
      <c r="B2635" s="104" t="s">
        <v>947</v>
      </c>
      <c r="C2635" s="104" t="s">
        <v>7684</v>
      </c>
      <c r="D2635" s="104" t="s">
        <v>7686</v>
      </c>
      <c r="E2635" s="2">
        <v>62804</v>
      </c>
      <c r="F2635" s="2">
        <v>62804</v>
      </c>
    </row>
    <row r="2636" spans="1:6" x14ac:dyDescent="0.25">
      <c r="A2636" s="104">
        <v>23815</v>
      </c>
      <c r="B2636" s="104" t="s">
        <v>947</v>
      </c>
      <c r="C2636" s="104" t="s">
        <v>4381</v>
      </c>
      <c r="D2636" s="104" t="s">
        <v>4383</v>
      </c>
      <c r="E2636" s="2">
        <v>148411</v>
      </c>
      <c r="F2636" s="2">
        <v>148411</v>
      </c>
    </row>
    <row r="2637" spans="1:6" x14ac:dyDescent="0.25">
      <c r="A2637" s="104">
        <v>23816</v>
      </c>
      <c r="B2637" s="104" t="s">
        <v>947</v>
      </c>
      <c r="C2637" s="104" t="s">
        <v>7963</v>
      </c>
      <c r="D2637" s="104" t="s">
        <v>7965</v>
      </c>
      <c r="E2637" s="2">
        <v>21167</v>
      </c>
      <c r="F2637" s="2">
        <v>21167</v>
      </c>
    </row>
    <row r="2638" spans="1:6" x14ac:dyDescent="0.25">
      <c r="A2638" s="104">
        <v>23817</v>
      </c>
      <c r="B2638" s="104" t="s">
        <v>947</v>
      </c>
      <c r="C2638" s="104" t="s">
        <v>8206</v>
      </c>
      <c r="D2638" s="104" t="s">
        <v>8208</v>
      </c>
      <c r="E2638" s="2">
        <v>37971</v>
      </c>
      <c r="F2638" s="2">
        <v>37971</v>
      </c>
    </row>
    <row r="2639" spans="1:6" x14ac:dyDescent="0.25">
      <c r="A2639" s="104">
        <v>23819</v>
      </c>
      <c r="B2639" s="104" t="s">
        <v>947</v>
      </c>
      <c r="C2639" s="104" t="s">
        <v>6343</v>
      </c>
      <c r="D2639" s="104" t="s">
        <v>6345</v>
      </c>
      <c r="E2639" s="2">
        <v>75745</v>
      </c>
      <c r="F2639" s="2">
        <v>75745</v>
      </c>
    </row>
    <row r="2640" spans="1:6" x14ac:dyDescent="0.25">
      <c r="A2640" s="104">
        <v>23820</v>
      </c>
      <c r="B2640" s="104" t="s">
        <v>947</v>
      </c>
      <c r="C2640" s="104" t="s">
        <v>4483</v>
      </c>
      <c r="D2640" s="104" t="s">
        <v>4485</v>
      </c>
      <c r="E2640" s="2">
        <v>176335</v>
      </c>
      <c r="F2640" s="2">
        <v>176335</v>
      </c>
    </row>
    <row r="2641" spans="1:6" x14ac:dyDescent="0.25">
      <c r="A2641" s="104">
        <v>23821</v>
      </c>
      <c r="B2641" s="104" t="s">
        <v>947</v>
      </c>
      <c r="C2641" s="104" t="s">
        <v>1916</v>
      </c>
      <c r="D2641" s="104" t="s">
        <v>1918</v>
      </c>
      <c r="E2641" s="2">
        <v>301106</v>
      </c>
      <c r="F2641" s="2">
        <v>301106</v>
      </c>
    </row>
    <row r="2642" spans="1:6" x14ac:dyDescent="0.25">
      <c r="A2642" s="104">
        <v>23823</v>
      </c>
      <c r="B2642" s="104" t="s">
        <v>947</v>
      </c>
      <c r="C2642" s="104" t="s">
        <v>2150</v>
      </c>
      <c r="D2642" s="104" t="s">
        <v>2152</v>
      </c>
      <c r="E2642" s="2">
        <v>335185</v>
      </c>
      <c r="F2642" s="2">
        <v>335185</v>
      </c>
    </row>
    <row r="2643" spans="1:6" x14ac:dyDescent="0.25">
      <c r="A2643" s="104">
        <v>23827</v>
      </c>
      <c r="B2643" s="104" t="s">
        <v>947</v>
      </c>
      <c r="C2643" s="104" t="s">
        <v>15990</v>
      </c>
      <c r="D2643" s="104" t="s">
        <v>15992</v>
      </c>
      <c r="E2643" s="2">
        <v>7328</v>
      </c>
      <c r="F2643" s="2">
        <v>7328</v>
      </c>
    </row>
    <row r="2644" spans="1:6" x14ac:dyDescent="0.25">
      <c r="A2644" s="104">
        <v>23829</v>
      </c>
      <c r="B2644" s="104" t="s">
        <v>947</v>
      </c>
      <c r="C2644" s="104" t="s">
        <v>11086</v>
      </c>
      <c r="D2644" s="104" t="s">
        <v>21882</v>
      </c>
      <c r="E2644" s="2">
        <v>17080</v>
      </c>
      <c r="F2644" s="2">
        <v>17080</v>
      </c>
    </row>
    <row r="2645" spans="1:6" x14ac:dyDescent="0.25">
      <c r="A2645" s="104">
        <v>23831</v>
      </c>
      <c r="B2645" s="104" t="s">
        <v>947</v>
      </c>
      <c r="C2645" s="104" t="s">
        <v>5953</v>
      </c>
      <c r="D2645" s="104" t="s">
        <v>21885</v>
      </c>
      <c r="E2645" s="2">
        <v>73875</v>
      </c>
      <c r="F2645" s="2">
        <v>73875</v>
      </c>
    </row>
    <row r="2646" spans="1:6" x14ac:dyDescent="0.25">
      <c r="A2646" s="104">
        <v>23832</v>
      </c>
      <c r="B2646" s="104" t="s">
        <v>947</v>
      </c>
      <c r="C2646" s="104" t="s">
        <v>5309</v>
      </c>
      <c r="D2646" s="104" t="s">
        <v>5311</v>
      </c>
      <c r="E2646" s="2">
        <v>14588</v>
      </c>
      <c r="F2646" s="2">
        <v>14588</v>
      </c>
    </row>
    <row r="2647" spans="1:6" x14ac:dyDescent="0.25">
      <c r="A2647" s="104">
        <v>23834</v>
      </c>
      <c r="B2647" s="104" t="s">
        <v>947</v>
      </c>
      <c r="C2647" s="104" t="s">
        <v>1149</v>
      </c>
      <c r="D2647" s="104" t="s">
        <v>1151</v>
      </c>
      <c r="E2647" s="2">
        <v>971693</v>
      </c>
      <c r="F2647" s="2">
        <v>971693</v>
      </c>
    </row>
    <row r="2648" spans="1:6" x14ac:dyDescent="0.25">
      <c r="A2648" s="104">
        <v>23838</v>
      </c>
      <c r="B2648" s="104" t="s">
        <v>947</v>
      </c>
      <c r="C2648" s="104" t="s">
        <v>21858</v>
      </c>
      <c r="D2648" s="104" t="s">
        <v>21859</v>
      </c>
      <c r="E2648" s="2">
        <v>9107</v>
      </c>
      <c r="F2648" s="2">
        <v>9107</v>
      </c>
    </row>
    <row r="2649" spans="1:6" x14ac:dyDescent="0.25">
      <c r="A2649" s="104">
        <v>23839</v>
      </c>
      <c r="B2649" s="104" t="s">
        <v>947</v>
      </c>
      <c r="C2649" s="104" t="s">
        <v>969</v>
      </c>
      <c r="D2649" s="104" t="s">
        <v>19106</v>
      </c>
      <c r="E2649" s="2">
        <v>117330</v>
      </c>
      <c r="F2649" s="2">
        <v>117330</v>
      </c>
    </row>
    <row r="2650" spans="1:6" x14ac:dyDescent="0.25">
      <c r="A2650" s="104">
        <v>23845</v>
      </c>
      <c r="B2650" s="104" t="s">
        <v>947</v>
      </c>
      <c r="C2650" s="104" t="s">
        <v>3250</v>
      </c>
      <c r="D2650" s="104" t="s">
        <v>3252</v>
      </c>
      <c r="E2650" s="2">
        <v>178069</v>
      </c>
      <c r="F2650" s="2">
        <v>178069</v>
      </c>
    </row>
    <row r="2651" spans="1:6" x14ac:dyDescent="0.25">
      <c r="A2651" s="104">
        <v>23848</v>
      </c>
      <c r="B2651" s="104" t="s">
        <v>947</v>
      </c>
      <c r="C2651" s="104" t="s">
        <v>7399</v>
      </c>
      <c r="D2651" s="104" t="s">
        <v>21891</v>
      </c>
      <c r="E2651" s="2">
        <v>48553</v>
      </c>
      <c r="F2651" s="2">
        <v>48553</v>
      </c>
    </row>
    <row r="2652" spans="1:6" x14ac:dyDescent="0.25">
      <c r="A2652" s="104">
        <v>23849</v>
      </c>
      <c r="B2652" s="104" t="s">
        <v>947</v>
      </c>
      <c r="C2652" s="104" t="s">
        <v>3127</v>
      </c>
      <c r="D2652" s="104" t="s">
        <v>3129</v>
      </c>
      <c r="E2652" s="2">
        <v>198115</v>
      </c>
      <c r="F2652" s="2">
        <v>198115</v>
      </c>
    </row>
    <row r="2653" spans="1:6" x14ac:dyDescent="0.25">
      <c r="A2653" s="104">
        <v>23851</v>
      </c>
      <c r="B2653" s="104" t="s">
        <v>947</v>
      </c>
      <c r="C2653" s="104" t="s">
        <v>11454</v>
      </c>
      <c r="D2653" s="104" t="s">
        <v>21857</v>
      </c>
      <c r="E2653" s="2">
        <v>12380</v>
      </c>
      <c r="F2653" s="2">
        <v>12380</v>
      </c>
    </row>
    <row r="2654" spans="1:6" x14ac:dyDescent="0.25">
      <c r="A2654" s="104">
        <v>23852</v>
      </c>
      <c r="B2654" s="104" t="s">
        <v>947</v>
      </c>
      <c r="C2654" s="104" t="s">
        <v>1796</v>
      </c>
      <c r="D2654" s="104" t="s">
        <v>1798</v>
      </c>
      <c r="E2654" s="2">
        <v>312303</v>
      </c>
      <c r="F2654" s="2">
        <v>312303</v>
      </c>
    </row>
    <row r="2655" spans="1:6" x14ac:dyDescent="0.25">
      <c r="A2655" s="104">
        <v>23854</v>
      </c>
      <c r="B2655" s="104" t="s">
        <v>947</v>
      </c>
      <c r="C2655" s="104" t="s">
        <v>2105</v>
      </c>
      <c r="D2655" s="104" t="s">
        <v>2107</v>
      </c>
      <c r="E2655" s="2">
        <v>314185</v>
      </c>
      <c r="F2655" s="2">
        <v>314185</v>
      </c>
    </row>
    <row r="2656" spans="1:6" x14ac:dyDescent="0.25">
      <c r="A2656" s="104">
        <v>23857</v>
      </c>
      <c r="B2656" s="104" t="s">
        <v>947</v>
      </c>
      <c r="C2656" s="104" t="s">
        <v>5944</v>
      </c>
      <c r="D2656" s="104" t="s">
        <v>5946</v>
      </c>
      <c r="E2656" s="2">
        <v>62973</v>
      </c>
      <c r="F2656" s="2">
        <v>62973</v>
      </c>
    </row>
    <row r="2657" spans="1:6" x14ac:dyDescent="0.25">
      <c r="A2657" s="104">
        <v>23858</v>
      </c>
      <c r="B2657" s="104" t="s">
        <v>947</v>
      </c>
      <c r="C2657" s="104" t="s">
        <v>2387</v>
      </c>
      <c r="D2657" s="104" t="s">
        <v>21892</v>
      </c>
      <c r="E2657" s="2">
        <v>243979</v>
      </c>
      <c r="F2657" s="2">
        <v>243979</v>
      </c>
    </row>
    <row r="2658" spans="1:6" x14ac:dyDescent="0.25">
      <c r="A2658" s="104">
        <v>23864</v>
      </c>
      <c r="B2658" s="104" t="s">
        <v>947</v>
      </c>
      <c r="C2658" s="104" t="s">
        <v>6475</v>
      </c>
      <c r="D2658" s="104" t="s">
        <v>6477</v>
      </c>
      <c r="E2658" s="2">
        <v>52948</v>
      </c>
      <c r="F2658" s="2">
        <v>52948</v>
      </c>
    </row>
    <row r="2659" spans="1:6" x14ac:dyDescent="0.25">
      <c r="A2659" s="104">
        <v>23868</v>
      </c>
      <c r="B2659" s="104" t="s">
        <v>947</v>
      </c>
      <c r="C2659" s="104" t="s">
        <v>4721</v>
      </c>
      <c r="D2659" s="104" t="s">
        <v>21865</v>
      </c>
      <c r="E2659" s="2">
        <v>86945</v>
      </c>
      <c r="F2659" s="2">
        <v>86945</v>
      </c>
    </row>
    <row r="2660" spans="1:6" x14ac:dyDescent="0.25">
      <c r="A2660" s="104">
        <v>23878</v>
      </c>
      <c r="B2660" s="104" t="s">
        <v>947</v>
      </c>
      <c r="C2660" s="104" t="s">
        <v>8995</v>
      </c>
      <c r="D2660" s="104" t="s">
        <v>8997</v>
      </c>
      <c r="E2660" s="2">
        <v>50979</v>
      </c>
      <c r="F2660" s="2">
        <v>50979</v>
      </c>
    </row>
    <row r="2661" spans="1:6" x14ac:dyDescent="0.25">
      <c r="A2661" s="104">
        <v>23881</v>
      </c>
      <c r="B2661" s="104" t="s">
        <v>947</v>
      </c>
      <c r="C2661" s="104" t="s">
        <v>5864</v>
      </c>
      <c r="D2661" s="104" t="s">
        <v>5866</v>
      </c>
      <c r="E2661" s="2">
        <v>53668</v>
      </c>
      <c r="F2661" s="2">
        <v>53668</v>
      </c>
    </row>
    <row r="2662" spans="1:6" x14ac:dyDescent="0.25">
      <c r="A2662" s="104">
        <v>23888</v>
      </c>
      <c r="B2662" s="104" t="s">
        <v>947</v>
      </c>
      <c r="C2662" s="104" t="s">
        <v>7792</v>
      </c>
      <c r="D2662" s="104" t="s">
        <v>7794</v>
      </c>
      <c r="E2662" s="2">
        <v>53104</v>
      </c>
      <c r="F2662" s="2">
        <v>53104</v>
      </c>
    </row>
    <row r="2663" spans="1:6" x14ac:dyDescent="0.25">
      <c r="A2663" s="104">
        <v>23890</v>
      </c>
      <c r="B2663" s="104" t="s">
        <v>947</v>
      </c>
      <c r="C2663" s="104" t="s">
        <v>18827</v>
      </c>
      <c r="D2663" s="104" t="s">
        <v>18828</v>
      </c>
      <c r="E2663" s="2">
        <v>18316</v>
      </c>
      <c r="F2663" s="2">
        <v>18316</v>
      </c>
    </row>
    <row r="2664" spans="1:6" x14ac:dyDescent="0.25">
      <c r="A2664" s="104">
        <v>23894</v>
      </c>
      <c r="B2664" s="104" t="s">
        <v>947</v>
      </c>
      <c r="C2664" s="104" t="s">
        <v>9744</v>
      </c>
      <c r="D2664" s="104" t="s">
        <v>9746</v>
      </c>
      <c r="E2664" s="2">
        <v>35305</v>
      </c>
      <c r="F2664" s="2">
        <v>35305</v>
      </c>
    </row>
    <row r="2665" spans="1:6" x14ac:dyDescent="0.25">
      <c r="A2665" s="104">
        <v>23896</v>
      </c>
      <c r="B2665" s="104" t="s">
        <v>947</v>
      </c>
      <c r="C2665" s="104" t="s">
        <v>13435</v>
      </c>
      <c r="D2665" s="104" t="s">
        <v>13437</v>
      </c>
      <c r="E2665" s="2">
        <v>8194</v>
      </c>
      <c r="F2665" s="2">
        <v>8194</v>
      </c>
    </row>
    <row r="2666" spans="1:6" x14ac:dyDescent="0.25">
      <c r="A2666" s="104">
        <v>23898</v>
      </c>
      <c r="B2666" s="104" t="s">
        <v>947</v>
      </c>
      <c r="C2666" s="104" t="s">
        <v>11475</v>
      </c>
      <c r="D2666" s="104" t="s">
        <v>11477</v>
      </c>
      <c r="E2666" s="2">
        <v>11433</v>
      </c>
      <c r="F2666" s="2">
        <v>11433</v>
      </c>
    </row>
    <row r="2667" spans="1:6" x14ac:dyDescent="0.25">
      <c r="A2667" s="104">
        <v>131124</v>
      </c>
      <c r="B2667" s="104" t="s">
        <v>947</v>
      </c>
      <c r="C2667" s="104" t="s">
        <v>6001</v>
      </c>
      <c r="D2667" s="104" t="s">
        <v>6003</v>
      </c>
      <c r="E2667" s="2">
        <v>82062</v>
      </c>
      <c r="F2667" s="2">
        <v>82062</v>
      </c>
    </row>
    <row r="2668" spans="1:6" x14ac:dyDescent="0.25">
      <c r="A2668" s="104">
        <v>136426</v>
      </c>
      <c r="B2668" s="104" t="s">
        <v>947</v>
      </c>
      <c r="C2668" s="104" t="s">
        <v>16076</v>
      </c>
      <c r="D2668" s="104" t="s">
        <v>16078</v>
      </c>
      <c r="E2668" s="2">
        <v>3580</v>
      </c>
      <c r="F2668" s="2">
        <v>3580</v>
      </c>
    </row>
    <row r="2669" spans="1:6" x14ac:dyDescent="0.25">
      <c r="A2669" s="104">
        <v>136428</v>
      </c>
      <c r="B2669" s="104" t="s">
        <v>947</v>
      </c>
      <c r="C2669" s="104" t="s">
        <v>12456</v>
      </c>
      <c r="D2669" s="104" t="s">
        <v>12458</v>
      </c>
      <c r="E2669" s="2">
        <v>10948</v>
      </c>
      <c r="F2669" s="2">
        <v>10948</v>
      </c>
    </row>
    <row r="2670" spans="1:6" x14ac:dyDescent="0.25">
      <c r="A2670" s="104">
        <v>175630</v>
      </c>
      <c r="B2670" s="104" t="s">
        <v>947</v>
      </c>
      <c r="C2670" s="104" t="s">
        <v>14584</v>
      </c>
      <c r="D2670" s="104" t="s">
        <v>14586</v>
      </c>
      <c r="E2670" s="2">
        <v>2927</v>
      </c>
      <c r="F2670" s="2">
        <v>2927</v>
      </c>
    </row>
    <row r="2671" spans="1:6" x14ac:dyDescent="0.25">
      <c r="A2671" s="104">
        <v>205672</v>
      </c>
      <c r="B2671" s="104" t="s">
        <v>947</v>
      </c>
      <c r="C2671" s="104" t="s">
        <v>8095</v>
      </c>
      <c r="D2671" s="104" t="s">
        <v>8097</v>
      </c>
      <c r="E2671" s="2">
        <v>47606</v>
      </c>
      <c r="F2671" s="2">
        <v>47606</v>
      </c>
    </row>
    <row r="2672" spans="1:6" x14ac:dyDescent="0.25">
      <c r="A2672" s="104">
        <v>207368</v>
      </c>
      <c r="B2672" s="104" t="s">
        <v>947</v>
      </c>
      <c r="C2672" s="104" t="s">
        <v>7837</v>
      </c>
      <c r="D2672" s="104" t="s">
        <v>7839</v>
      </c>
      <c r="E2672" s="2">
        <v>59044</v>
      </c>
      <c r="F2672" s="2">
        <v>59044</v>
      </c>
    </row>
    <row r="2673" spans="1:6" x14ac:dyDescent="0.25">
      <c r="A2673" s="104">
        <v>209358</v>
      </c>
      <c r="B2673" s="104" t="s">
        <v>947</v>
      </c>
      <c r="C2673" s="104" t="s">
        <v>14744</v>
      </c>
      <c r="D2673" s="104" t="s">
        <v>21888</v>
      </c>
      <c r="E2673" s="2">
        <v>2546</v>
      </c>
      <c r="F2673" s="2">
        <v>2546</v>
      </c>
    </row>
    <row r="2674" spans="1:6" x14ac:dyDescent="0.25">
      <c r="A2674" s="104">
        <v>452212</v>
      </c>
      <c r="B2674" s="104" t="s">
        <v>947</v>
      </c>
      <c r="C2674" s="104" t="s">
        <v>6067</v>
      </c>
      <c r="D2674" s="104" t="s">
        <v>6069</v>
      </c>
      <c r="E2674" s="2">
        <v>43109</v>
      </c>
      <c r="F2674" s="2">
        <v>43109</v>
      </c>
    </row>
    <row r="2675" spans="1:6" x14ac:dyDescent="0.25">
      <c r="A2675" s="104">
        <v>455871</v>
      </c>
      <c r="B2675" s="104" t="s">
        <v>947</v>
      </c>
      <c r="C2675" s="104" t="s">
        <v>15431</v>
      </c>
      <c r="D2675" s="104" t="s">
        <v>15433</v>
      </c>
      <c r="E2675" s="2">
        <v>12525</v>
      </c>
      <c r="F2675" s="2">
        <v>12525</v>
      </c>
    </row>
    <row r="2676" spans="1:6" x14ac:dyDescent="0.25">
      <c r="A2676" s="104">
        <v>459156</v>
      </c>
      <c r="B2676" s="104" t="s">
        <v>947</v>
      </c>
      <c r="C2676" s="104" t="s">
        <v>11777</v>
      </c>
      <c r="D2676" s="104" t="s">
        <v>11779</v>
      </c>
      <c r="E2676" s="2">
        <v>13008</v>
      </c>
      <c r="F2676" s="2">
        <v>13008</v>
      </c>
    </row>
    <row r="2677" spans="1:6" x14ac:dyDescent="0.25">
      <c r="A2677" s="104">
        <v>470697</v>
      </c>
      <c r="B2677" s="104" t="s">
        <v>947</v>
      </c>
      <c r="C2677" s="104" t="s">
        <v>1835</v>
      </c>
      <c r="D2677" s="104" t="s">
        <v>1837</v>
      </c>
      <c r="E2677" s="2">
        <v>256733</v>
      </c>
      <c r="F2677" s="2">
        <v>256733</v>
      </c>
    </row>
    <row r="2678" spans="1:6" x14ac:dyDescent="0.25">
      <c r="A2678" s="104">
        <v>470960</v>
      </c>
      <c r="B2678" s="104" t="s">
        <v>947</v>
      </c>
      <c r="C2678" s="104" t="s">
        <v>1685</v>
      </c>
      <c r="D2678" s="104" t="s">
        <v>1687</v>
      </c>
      <c r="E2678" s="2">
        <v>332546</v>
      </c>
      <c r="F2678" s="2">
        <v>332546</v>
      </c>
    </row>
    <row r="2679" spans="1:6" x14ac:dyDescent="0.25">
      <c r="A2679" s="104">
        <v>475841</v>
      </c>
      <c r="B2679" s="104" t="s">
        <v>947</v>
      </c>
      <c r="C2679" s="104" t="s">
        <v>3369</v>
      </c>
      <c r="D2679" s="104" t="s">
        <v>3371</v>
      </c>
      <c r="E2679" s="2">
        <v>124358</v>
      </c>
      <c r="F2679" s="2">
        <v>124358</v>
      </c>
    </row>
    <row r="2680" spans="1:6" x14ac:dyDescent="0.25">
      <c r="A2680" s="104">
        <v>505670</v>
      </c>
      <c r="B2680" s="104" t="s">
        <v>947</v>
      </c>
      <c r="C2680" s="104" t="s">
        <v>2126</v>
      </c>
      <c r="D2680" s="104" t="s">
        <v>2128</v>
      </c>
      <c r="E2680" s="2">
        <v>368219</v>
      </c>
      <c r="F2680" s="2">
        <v>368219</v>
      </c>
    </row>
    <row r="2681" spans="1:6" x14ac:dyDescent="0.25">
      <c r="A2681" s="104">
        <v>505671</v>
      </c>
      <c r="B2681" s="104" t="s">
        <v>947</v>
      </c>
      <c r="C2681" s="104" t="s">
        <v>1496</v>
      </c>
      <c r="D2681" s="104" t="s">
        <v>19320</v>
      </c>
      <c r="E2681" s="2">
        <v>330455</v>
      </c>
      <c r="F2681" s="2">
        <v>330455</v>
      </c>
    </row>
    <row r="2682" spans="1:6" x14ac:dyDescent="0.25">
      <c r="A2682" s="104">
        <v>530592</v>
      </c>
      <c r="B2682" s="104" t="s">
        <v>947</v>
      </c>
      <c r="C2682" s="104" t="s">
        <v>3910</v>
      </c>
      <c r="D2682" s="104" t="s">
        <v>3912</v>
      </c>
      <c r="E2682" s="2">
        <v>49749</v>
      </c>
      <c r="F2682" s="2">
        <v>49749</v>
      </c>
    </row>
    <row r="2683" spans="1:6" x14ac:dyDescent="0.25">
      <c r="A2683" s="104">
        <v>536841</v>
      </c>
      <c r="B2683" s="104" t="s">
        <v>947</v>
      </c>
      <c r="C2683" s="104" t="s">
        <v>10906</v>
      </c>
      <c r="D2683" s="104" t="s">
        <v>10908</v>
      </c>
      <c r="E2683" s="2">
        <v>10194</v>
      </c>
      <c r="F2683" s="2">
        <v>10194</v>
      </c>
    </row>
    <row r="2684" spans="1:6" x14ac:dyDescent="0.25">
      <c r="A2684" s="104">
        <v>567236</v>
      </c>
      <c r="B2684" s="104" t="s">
        <v>947</v>
      </c>
      <c r="C2684" s="104" t="s">
        <v>10198</v>
      </c>
      <c r="D2684" s="104" t="s">
        <v>10200</v>
      </c>
      <c r="E2684" s="2">
        <v>17547</v>
      </c>
      <c r="F2684" s="2">
        <v>17547</v>
      </c>
    </row>
    <row r="2685" spans="1:6" x14ac:dyDescent="0.25">
      <c r="A2685" s="104">
        <v>568087</v>
      </c>
      <c r="B2685" s="104" t="s">
        <v>947</v>
      </c>
      <c r="C2685" s="104" t="s">
        <v>11161</v>
      </c>
      <c r="D2685" s="104" t="s">
        <v>11163</v>
      </c>
      <c r="E2685" s="2">
        <v>14829</v>
      </c>
      <c r="F2685" s="2">
        <v>14829</v>
      </c>
    </row>
    <row r="2686" spans="1:6" x14ac:dyDescent="0.25">
      <c r="A2686" s="104">
        <v>568265</v>
      </c>
      <c r="B2686" s="104" t="s">
        <v>947</v>
      </c>
      <c r="C2686" s="104" t="s">
        <v>12701</v>
      </c>
      <c r="D2686" s="104" t="s">
        <v>12703</v>
      </c>
      <c r="E2686" s="2">
        <v>0</v>
      </c>
      <c r="F2686" s="2">
        <v>0</v>
      </c>
    </row>
    <row r="2687" spans="1:6" x14ac:dyDescent="0.25">
      <c r="A2687" s="104">
        <v>580465</v>
      </c>
      <c r="B2687" s="104" t="s">
        <v>947</v>
      </c>
      <c r="C2687" s="104" t="s">
        <v>10651</v>
      </c>
      <c r="D2687" s="104" t="s">
        <v>10653</v>
      </c>
      <c r="E2687" s="2">
        <v>8589</v>
      </c>
      <c r="F2687" s="2">
        <v>8589</v>
      </c>
    </row>
    <row r="2688" spans="1:6" x14ac:dyDescent="0.25">
      <c r="A2688" s="104">
        <v>580467</v>
      </c>
      <c r="B2688" s="104" t="s">
        <v>947</v>
      </c>
      <c r="C2688" s="104" t="s">
        <v>9126</v>
      </c>
      <c r="D2688" s="104" t="s">
        <v>9128</v>
      </c>
      <c r="E2688" s="2">
        <v>13390</v>
      </c>
      <c r="F2688" s="2">
        <v>13390</v>
      </c>
    </row>
    <row r="2689" spans="1:6" x14ac:dyDescent="0.25">
      <c r="A2689" s="104">
        <v>588136</v>
      </c>
      <c r="B2689" s="104" t="s">
        <v>947</v>
      </c>
      <c r="C2689" s="104" t="s">
        <v>15894</v>
      </c>
      <c r="D2689" s="104" t="s">
        <v>15896</v>
      </c>
      <c r="E2689" s="2">
        <v>4313</v>
      </c>
      <c r="F2689" s="2">
        <v>4313</v>
      </c>
    </row>
    <row r="2690" spans="1:6" x14ac:dyDescent="0.25">
      <c r="A2690" s="104">
        <v>607808</v>
      </c>
      <c r="B2690" s="104" t="s">
        <v>947</v>
      </c>
      <c r="C2690" s="104" t="s">
        <v>22569</v>
      </c>
      <c r="D2690" s="104" t="s">
        <v>22570</v>
      </c>
      <c r="E2690" s="2">
        <v>0</v>
      </c>
      <c r="F2690" s="2">
        <v>0</v>
      </c>
    </row>
    <row r="2691" spans="1:6" x14ac:dyDescent="0.25">
      <c r="A2691" s="104">
        <v>608637</v>
      </c>
      <c r="B2691" s="104" t="s">
        <v>947</v>
      </c>
      <c r="C2691" s="104" t="s">
        <v>13015</v>
      </c>
      <c r="D2691" s="104" t="s">
        <v>13017</v>
      </c>
      <c r="E2691" s="2">
        <v>5982</v>
      </c>
      <c r="F2691" s="2">
        <v>5982</v>
      </c>
    </row>
    <row r="2692" spans="1:6" x14ac:dyDescent="0.25">
      <c r="A2692" s="104">
        <v>666304</v>
      </c>
      <c r="B2692" s="104" t="s">
        <v>947</v>
      </c>
      <c r="C2692" s="104" t="s">
        <v>15794</v>
      </c>
      <c r="D2692" s="104" t="s">
        <v>15796</v>
      </c>
      <c r="E2692" s="2">
        <v>13932</v>
      </c>
      <c r="F2692" s="2">
        <v>13932</v>
      </c>
    </row>
    <row r="2693" spans="1:6" x14ac:dyDescent="0.25">
      <c r="A2693" s="104">
        <v>719756</v>
      </c>
      <c r="B2693" s="104" t="s">
        <v>947</v>
      </c>
      <c r="C2693" s="104" t="s">
        <v>16261</v>
      </c>
      <c r="D2693" s="104" t="s">
        <v>16263</v>
      </c>
      <c r="E2693" s="2">
        <v>5033</v>
      </c>
      <c r="F2693" s="2">
        <v>5033</v>
      </c>
    </row>
    <row r="2694" spans="1:6" x14ac:dyDescent="0.25">
      <c r="A2694" s="104">
        <v>721376</v>
      </c>
      <c r="B2694" s="104" t="s">
        <v>947</v>
      </c>
      <c r="C2694" s="104" t="s">
        <v>6268</v>
      </c>
      <c r="D2694" s="104" t="s">
        <v>6270</v>
      </c>
      <c r="E2694" s="2">
        <v>118294</v>
      </c>
      <c r="F2694" s="2">
        <v>118294</v>
      </c>
    </row>
    <row r="2695" spans="1:6" x14ac:dyDescent="0.25">
      <c r="A2695" s="104">
        <v>726205</v>
      </c>
      <c r="B2695" s="104" t="s">
        <v>947</v>
      </c>
      <c r="C2695" s="104" t="s">
        <v>6148</v>
      </c>
      <c r="D2695" s="104" t="s">
        <v>6150</v>
      </c>
      <c r="E2695" s="2">
        <v>46337</v>
      </c>
      <c r="F2695" s="2">
        <v>46337</v>
      </c>
    </row>
    <row r="2696" spans="1:6" x14ac:dyDescent="0.25">
      <c r="A2696" s="104">
        <v>728312</v>
      </c>
      <c r="B2696" s="104" t="s">
        <v>947</v>
      </c>
      <c r="C2696" s="104" t="s">
        <v>21868</v>
      </c>
      <c r="D2696" s="104" t="s">
        <v>21869</v>
      </c>
      <c r="E2696" s="2">
        <v>22231</v>
      </c>
      <c r="F2696" s="2">
        <v>22231</v>
      </c>
    </row>
    <row r="2697" spans="1:6" x14ac:dyDescent="0.25">
      <c r="A2697" s="104">
        <v>743364</v>
      </c>
      <c r="B2697" s="104" t="s">
        <v>947</v>
      </c>
      <c r="C2697" s="104" t="s">
        <v>18103</v>
      </c>
      <c r="D2697" s="104" t="s">
        <v>18104</v>
      </c>
      <c r="E2697" s="2">
        <v>7477</v>
      </c>
      <c r="F2697" s="2">
        <v>7477</v>
      </c>
    </row>
    <row r="2698" spans="1:6" x14ac:dyDescent="0.25">
      <c r="A2698" s="104">
        <v>769198</v>
      </c>
      <c r="B2698" s="104" t="s">
        <v>947</v>
      </c>
      <c r="C2698" s="104" t="s">
        <v>15240</v>
      </c>
      <c r="D2698" s="104" t="s">
        <v>15242</v>
      </c>
      <c r="E2698" s="2">
        <v>12260</v>
      </c>
      <c r="F2698" s="2">
        <v>12260</v>
      </c>
    </row>
    <row r="2699" spans="1:6" x14ac:dyDescent="0.25">
      <c r="A2699" s="104">
        <v>769982</v>
      </c>
      <c r="B2699" s="104" t="s">
        <v>947</v>
      </c>
      <c r="C2699" s="104" t="s">
        <v>17060</v>
      </c>
      <c r="D2699" s="104" t="s">
        <v>22527</v>
      </c>
      <c r="E2699" s="2">
        <v>859</v>
      </c>
      <c r="F2699" s="2">
        <v>859</v>
      </c>
    </row>
    <row r="2700" spans="1:6" x14ac:dyDescent="0.25">
      <c r="A2700" s="104">
        <v>782203</v>
      </c>
      <c r="B2700" s="104" t="s">
        <v>947</v>
      </c>
      <c r="C2700" s="104" t="s">
        <v>16073</v>
      </c>
      <c r="D2700" s="104" t="s">
        <v>16075</v>
      </c>
      <c r="E2700" s="2">
        <v>3408</v>
      </c>
      <c r="F2700" s="2">
        <v>3408</v>
      </c>
    </row>
    <row r="2701" spans="1:6" x14ac:dyDescent="0.25">
      <c r="A2701" s="104">
        <v>792108</v>
      </c>
      <c r="B2701" s="104" t="s">
        <v>947</v>
      </c>
      <c r="C2701" s="104" t="s">
        <v>2492</v>
      </c>
      <c r="D2701" s="104" t="s">
        <v>2494</v>
      </c>
      <c r="E2701" s="2">
        <v>19845</v>
      </c>
      <c r="F2701" s="2">
        <v>19845</v>
      </c>
    </row>
    <row r="2702" spans="1:6" x14ac:dyDescent="0.25">
      <c r="A2702" s="104">
        <v>793367</v>
      </c>
      <c r="B2702" s="104" t="s">
        <v>947</v>
      </c>
      <c r="C2702" s="104" t="s">
        <v>15296</v>
      </c>
      <c r="D2702" s="104" t="s">
        <v>15298</v>
      </c>
      <c r="E2702" s="2">
        <v>4444</v>
      </c>
      <c r="F2702" s="2">
        <v>4444</v>
      </c>
    </row>
    <row r="2703" spans="1:6" x14ac:dyDescent="0.25">
      <c r="A2703" s="104">
        <v>810156</v>
      </c>
      <c r="B2703" s="104" t="s">
        <v>947</v>
      </c>
      <c r="C2703" s="104" t="s">
        <v>21883</v>
      </c>
      <c r="D2703" s="104" t="s">
        <v>21884</v>
      </c>
      <c r="E2703" s="2">
        <v>1554</v>
      </c>
      <c r="F2703" s="2">
        <v>1554</v>
      </c>
    </row>
    <row r="2704" spans="1:6" x14ac:dyDescent="0.25">
      <c r="A2704" s="104">
        <v>810161</v>
      </c>
      <c r="B2704" s="104" t="s">
        <v>947</v>
      </c>
      <c r="C2704" s="104" t="s">
        <v>21866</v>
      </c>
      <c r="D2704" s="104" t="s">
        <v>21867</v>
      </c>
      <c r="E2704" s="2">
        <v>2203</v>
      </c>
      <c r="F2704" s="2">
        <v>2203</v>
      </c>
    </row>
    <row r="2705" spans="1:6" x14ac:dyDescent="0.25">
      <c r="A2705" s="104">
        <v>812121</v>
      </c>
      <c r="B2705" s="104" t="s">
        <v>947</v>
      </c>
      <c r="C2705" s="104" t="s">
        <v>14240</v>
      </c>
      <c r="D2705" s="104" t="s">
        <v>14242</v>
      </c>
      <c r="E2705" s="2">
        <v>8396</v>
      </c>
      <c r="F2705" s="2">
        <v>8396</v>
      </c>
    </row>
    <row r="2706" spans="1:6" x14ac:dyDescent="0.25">
      <c r="A2706" s="104">
        <v>834269</v>
      </c>
      <c r="B2706" s="104" t="s">
        <v>947</v>
      </c>
      <c r="C2706" s="104" t="s">
        <v>22477</v>
      </c>
      <c r="D2706" s="104" t="s">
        <v>22478</v>
      </c>
      <c r="E2706" s="2">
        <v>9489</v>
      </c>
      <c r="F2706" s="2">
        <v>9489</v>
      </c>
    </row>
    <row r="2707" spans="1:6" x14ac:dyDescent="0.25">
      <c r="A2707" s="104">
        <v>839443</v>
      </c>
      <c r="B2707" s="104" t="s">
        <v>947</v>
      </c>
      <c r="C2707" s="104" t="s">
        <v>22706</v>
      </c>
      <c r="D2707" s="104" t="s">
        <v>22707</v>
      </c>
      <c r="E2707" s="2">
        <v>1222</v>
      </c>
      <c r="F2707" s="2">
        <v>1222</v>
      </c>
    </row>
    <row r="2708" spans="1:6" x14ac:dyDescent="0.25">
      <c r="A2708" s="104">
        <v>849325</v>
      </c>
      <c r="B2708" s="104" t="s">
        <v>947</v>
      </c>
      <c r="C2708" s="104" t="s">
        <v>21889</v>
      </c>
      <c r="D2708" s="104" t="s">
        <v>21890</v>
      </c>
      <c r="E2708" s="2">
        <v>5793</v>
      </c>
      <c r="F2708" s="2">
        <v>5793</v>
      </c>
    </row>
    <row r="2709" spans="1:6" x14ac:dyDescent="0.25">
      <c r="A2709" s="104">
        <v>881247</v>
      </c>
      <c r="B2709" s="104" t="s">
        <v>947</v>
      </c>
      <c r="C2709" s="104" t="s">
        <v>22571</v>
      </c>
      <c r="D2709" s="104" t="s">
        <v>22572</v>
      </c>
      <c r="E2709" s="2">
        <v>46796</v>
      </c>
      <c r="F2709" s="2">
        <v>46796</v>
      </c>
    </row>
    <row r="2710" spans="1:6" x14ac:dyDescent="0.25">
      <c r="A2710" s="104">
        <v>23907</v>
      </c>
      <c r="B2710" s="104" t="s">
        <v>947</v>
      </c>
      <c r="C2710" s="104" t="s">
        <v>4907</v>
      </c>
      <c r="D2710" s="104" t="s">
        <v>4909</v>
      </c>
      <c r="E2710" s="2">
        <v>70199</v>
      </c>
      <c r="F2710" s="2">
        <v>70199</v>
      </c>
    </row>
    <row r="2711" spans="1:6" x14ac:dyDescent="0.25">
      <c r="A2711" s="104">
        <v>23908</v>
      </c>
      <c r="B2711" s="104" t="s">
        <v>947</v>
      </c>
      <c r="C2711" s="104" t="s">
        <v>12477</v>
      </c>
      <c r="D2711" s="104" t="s">
        <v>12479</v>
      </c>
      <c r="E2711" s="2">
        <v>9630</v>
      </c>
      <c r="F2711" s="2">
        <v>9630</v>
      </c>
    </row>
    <row r="2712" spans="1:6" x14ac:dyDescent="0.25">
      <c r="A2712" s="104">
        <v>23909</v>
      </c>
      <c r="B2712" s="104" t="s">
        <v>947</v>
      </c>
      <c r="C2712" s="104" t="s">
        <v>12288</v>
      </c>
      <c r="D2712" s="104" t="s">
        <v>20383</v>
      </c>
      <c r="E2712" s="2">
        <v>13853</v>
      </c>
      <c r="F2712" s="2">
        <v>13853</v>
      </c>
    </row>
    <row r="2713" spans="1:6" x14ac:dyDescent="0.25">
      <c r="A2713" s="104">
        <v>23912</v>
      </c>
      <c r="B2713" s="104" t="s">
        <v>947</v>
      </c>
      <c r="C2713" s="104" t="s">
        <v>21877</v>
      </c>
      <c r="D2713" s="104" t="s">
        <v>21878</v>
      </c>
      <c r="E2713" s="2">
        <v>18967</v>
      </c>
      <c r="F2713" s="2">
        <v>18967</v>
      </c>
    </row>
    <row r="2714" spans="1:6" x14ac:dyDescent="0.25">
      <c r="A2714" s="104">
        <v>23914</v>
      </c>
      <c r="B2714" s="104" t="s">
        <v>947</v>
      </c>
      <c r="C2714" s="104" t="s">
        <v>14874</v>
      </c>
      <c r="D2714" s="104" t="s">
        <v>14876</v>
      </c>
      <c r="E2714" s="2">
        <v>4130</v>
      </c>
      <c r="F2714" s="2">
        <v>4130</v>
      </c>
    </row>
    <row r="2715" spans="1:6" x14ac:dyDescent="0.25">
      <c r="A2715" s="104">
        <v>23916</v>
      </c>
      <c r="B2715" s="104" t="s">
        <v>947</v>
      </c>
      <c r="C2715" s="104" t="s">
        <v>3579</v>
      </c>
      <c r="D2715" s="104" t="s">
        <v>3581</v>
      </c>
      <c r="E2715" s="2">
        <v>138337</v>
      </c>
      <c r="F2715" s="2">
        <v>138337</v>
      </c>
    </row>
    <row r="2716" spans="1:6" x14ac:dyDescent="0.25">
      <c r="A2716" s="104">
        <v>23919</v>
      </c>
      <c r="B2716" s="104" t="s">
        <v>947</v>
      </c>
      <c r="C2716" s="104" t="s">
        <v>13468</v>
      </c>
      <c r="D2716" s="104" t="s">
        <v>13470</v>
      </c>
      <c r="E2716" s="2">
        <v>8787</v>
      </c>
      <c r="F2716" s="2">
        <v>8787</v>
      </c>
    </row>
    <row r="2717" spans="1:6" x14ac:dyDescent="0.25">
      <c r="A2717" s="104">
        <v>23920</v>
      </c>
      <c r="B2717" s="104" t="s">
        <v>947</v>
      </c>
      <c r="C2717" s="104" t="s">
        <v>2252</v>
      </c>
      <c r="D2717" s="104" t="s">
        <v>2254</v>
      </c>
      <c r="E2717" s="2">
        <v>275451</v>
      </c>
      <c r="F2717" s="2">
        <v>275451</v>
      </c>
    </row>
    <row r="2718" spans="1:6" x14ac:dyDescent="0.25">
      <c r="A2718" s="104">
        <v>23921</v>
      </c>
      <c r="B2718" s="104" t="s">
        <v>947</v>
      </c>
      <c r="C2718" s="104" t="s">
        <v>2606</v>
      </c>
      <c r="D2718" s="104" t="s">
        <v>2608</v>
      </c>
      <c r="E2718" s="2">
        <v>321015</v>
      </c>
      <c r="F2718" s="2">
        <v>321015</v>
      </c>
    </row>
    <row r="2719" spans="1:6" x14ac:dyDescent="0.25">
      <c r="A2719" s="104">
        <v>23922</v>
      </c>
      <c r="B2719" s="104" t="s">
        <v>947</v>
      </c>
      <c r="C2719" s="104" t="s">
        <v>21879</v>
      </c>
      <c r="D2719" s="104" t="s">
        <v>21880</v>
      </c>
      <c r="E2719" s="2">
        <v>9989</v>
      </c>
      <c r="F2719" s="2">
        <v>9989</v>
      </c>
    </row>
    <row r="2720" spans="1:6" x14ac:dyDescent="0.25">
      <c r="A2720" s="104">
        <v>23926</v>
      </c>
      <c r="B2720" s="104" t="s">
        <v>947</v>
      </c>
      <c r="C2720" s="104" t="s">
        <v>21860</v>
      </c>
      <c r="D2720" s="104" t="s">
        <v>21861</v>
      </c>
      <c r="E2720" s="2">
        <v>2409</v>
      </c>
      <c r="F2720" s="2">
        <v>2409</v>
      </c>
    </row>
    <row r="2721" spans="1:6" x14ac:dyDescent="0.25">
      <c r="A2721" s="104">
        <v>23933</v>
      </c>
      <c r="B2721" s="104" t="s">
        <v>947</v>
      </c>
      <c r="C2721" s="104" t="s">
        <v>3247</v>
      </c>
      <c r="D2721" s="104" t="s">
        <v>3249</v>
      </c>
      <c r="E2721" s="2">
        <v>136230</v>
      </c>
      <c r="F2721" s="2">
        <v>136230</v>
      </c>
    </row>
    <row r="2722" spans="1:6" x14ac:dyDescent="0.25">
      <c r="A2722" s="104">
        <v>92931</v>
      </c>
      <c r="B2722" s="104" t="s">
        <v>947</v>
      </c>
      <c r="C2722" s="104" t="s">
        <v>5591</v>
      </c>
      <c r="D2722" s="104" t="s">
        <v>21881</v>
      </c>
      <c r="E2722" s="2">
        <v>79844</v>
      </c>
      <c r="F2722" s="2">
        <v>79844</v>
      </c>
    </row>
    <row r="2723" spans="1:6" x14ac:dyDescent="0.25">
      <c r="A2723" s="104">
        <v>92932</v>
      </c>
      <c r="B2723" s="104" t="s">
        <v>947</v>
      </c>
      <c r="C2723" s="104" t="s">
        <v>11756</v>
      </c>
      <c r="D2723" s="104" t="s">
        <v>21876</v>
      </c>
      <c r="E2723" s="2">
        <v>19290</v>
      </c>
      <c r="F2723" s="2">
        <v>19290</v>
      </c>
    </row>
    <row r="2724" spans="1:6" x14ac:dyDescent="0.25">
      <c r="A2724" s="104">
        <v>456278</v>
      </c>
      <c r="B2724" s="104" t="s">
        <v>947</v>
      </c>
      <c r="C2724" s="104" t="s">
        <v>15135</v>
      </c>
      <c r="D2724" s="104" t="s">
        <v>15137</v>
      </c>
      <c r="E2724" s="2">
        <v>3070</v>
      </c>
      <c r="F2724" s="2">
        <v>3070</v>
      </c>
    </row>
    <row r="2725" spans="1:6" x14ac:dyDescent="0.25">
      <c r="A2725" s="104">
        <v>544399</v>
      </c>
      <c r="B2725" s="104" t="s">
        <v>947</v>
      </c>
      <c r="C2725" s="104" t="s">
        <v>13235</v>
      </c>
      <c r="D2725" s="104" t="s">
        <v>13237</v>
      </c>
      <c r="E2725" s="2">
        <v>7517</v>
      </c>
      <c r="F2725" s="2">
        <v>7517</v>
      </c>
    </row>
    <row r="2726" spans="1:6" x14ac:dyDescent="0.25">
      <c r="A2726" s="104">
        <v>581570</v>
      </c>
      <c r="B2726" s="104" t="s">
        <v>947</v>
      </c>
      <c r="C2726" s="104" t="s">
        <v>18645</v>
      </c>
      <c r="D2726" s="104" t="s">
        <v>18646</v>
      </c>
      <c r="E2726" s="2">
        <v>4958</v>
      </c>
      <c r="F2726" s="2">
        <v>4958</v>
      </c>
    </row>
    <row r="2727" spans="1:6" x14ac:dyDescent="0.25">
      <c r="A2727" s="104">
        <v>728154</v>
      </c>
      <c r="B2727" s="104" t="s">
        <v>947</v>
      </c>
      <c r="C2727" s="104" t="s">
        <v>10996</v>
      </c>
      <c r="D2727" s="104" t="s">
        <v>10998</v>
      </c>
      <c r="E2727" s="2">
        <v>5218</v>
      </c>
      <c r="F2727" s="2">
        <v>5218</v>
      </c>
    </row>
    <row r="2728" spans="1:6" x14ac:dyDescent="0.25">
      <c r="A2728" s="104">
        <v>23939</v>
      </c>
      <c r="B2728" s="104" t="s">
        <v>947</v>
      </c>
      <c r="C2728" s="104" t="s">
        <v>5908</v>
      </c>
      <c r="D2728" s="104" t="s">
        <v>5910</v>
      </c>
      <c r="E2728" s="2">
        <v>83933</v>
      </c>
      <c r="F2728" s="2">
        <v>83933</v>
      </c>
    </row>
    <row r="2729" spans="1:6" x14ac:dyDescent="0.25">
      <c r="A2729" s="104">
        <v>23942</v>
      </c>
      <c r="B2729" s="104" t="s">
        <v>947</v>
      </c>
      <c r="C2729" s="104" t="s">
        <v>2024</v>
      </c>
      <c r="D2729" s="104" t="s">
        <v>2026</v>
      </c>
      <c r="E2729" s="2">
        <v>276839</v>
      </c>
      <c r="F2729" s="2">
        <v>276839</v>
      </c>
    </row>
    <row r="2730" spans="1:6" x14ac:dyDescent="0.25">
      <c r="A2730" s="104">
        <v>23943</v>
      </c>
      <c r="B2730" s="104" t="s">
        <v>947</v>
      </c>
      <c r="C2730" s="104" t="s">
        <v>13328</v>
      </c>
      <c r="D2730" s="104" t="s">
        <v>13330</v>
      </c>
      <c r="E2730" s="2">
        <v>1779</v>
      </c>
      <c r="F2730" s="2">
        <v>1779</v>
      </c>
    </row>
    <row r="2731" spans="1:6" x14ac:dyDescent="0.25">
      <c r="A2731" s="104">
        <v>23944</v>
      </c>
      <c r="B2731" s="104" t="s">
        <v>947</v>
      </c>
      <c r="C2731" s="104" t="s">
        <v>13385</v>
      </c>
      <c r="D2731" s="104" t="s">
        <v>13387</v>
      </c>
      <c r="E2731" s="2">
        <v>7599</v>
      </c>
      <c r="F2731" s="2">
        <v>7599</v>
      </c>
    </row>
    <row r="2732" spans="1:6" x14ac:dyDescent="0.25">
      <c r="A2732" s="104">
        <v>23945</v>
      </c>
      <c r="B2732" s="104" t="s">
        <v>947</v>
      </c>
      <c r="C2732" s="104" t="s">
        <v>7339</v>
      </c>
      <c r="D2732" s="104" t="s">
        <v>7341</v>
      </c>
      <c r="E2732" s="2">
        <v>44855</v>
      </c>
      <c r="F2732" s="2">
        <v>44855</v>
      </c>
    </row>
    <row r="2733" spans="1:6" x14ac:dyDescent="0.25">
      <c r="A2733" s="104">
        <v>23946</v>
      </c>
      <c r="B2733" s="104" t="s">
        <v>947</v>
      </c>
      <c r="C2733" s="104" t="s">
        <v>15260</v>
      </c>
      <c r="D2733" s="104" t="s">
        <v>15262</v>
      </c>
      <c r="E2733" s="2">
        <v>3809</v>
      </c>
      <c r="F2733" s="2">
        <v>3809</v>
      </c>
    </row>
    <row r="2734" spans="1:6" x14ac:dyDescent="0.25">
      <c r="A2734" s="104">
        <v>23947</v>
      </c>
      <c r="B2734" s="104" t="s">
        <v>947</v>
      </c>
      <c r="C2734" s="104" t="s">
        <v>11110</v>
      </c>
      <c r="D2734" s="104" t="s">
        <v>11112</v>
      </c>
      <c r="E2734" s="2">
        <v>32953</v>
      </c>
      <c r="F2734" s="2">
        <v>32953</v>
      </c>
    </row>
    <row r="2735" spans="1:6" x14ac:dyDescent="0.25">
      <c r="A2735" s="104">
        <v>23948</v>
      </c>
      <c r="B2735" s="104" t="s">
        <v>947</v>
      </c>
      <c r="C2735" s="104" t="s">
        <v>20388</v>
      </c>
      <c r="D2735" s="104" t="s">
        <v>20389</v>
      </c>
      <c r="E2735" s="2">
        <v>12780</v>
      </c>
      <c r="F2735" s="2">
        <v>12780</v>
      </c>
    </row>
    <row r="2736" spans="1:6" x14ac:dyDescent="0.25">
      <c r="A2736" s="104">
        <v>23950</v>
      </c>
      <c r="B2736" s="104" t="s">
        <v>947</v>
      </c>
      <c r="C2736" s="104" t="s">
        <v>9384</v>
      </c>
      <c r="D2736" s="104" t="s">
        <v>9386</v>
      </c>
      <c r="E2736" s="2">
        <v>26783</v>
      </c>
      <c r="F2736" s="2">
        <v>26783</v>
      </c>
    </row>
    <row r="2737" spans="1:6" x14ac:dyDescent="0.25">
      <c r="A2737" s="104">
        <v>23952</v>
      </c>
      <c r="B2737" s="104" t="s">
        <v>947</v>
      </c>
      <c r="C2737" s="104" t="s">
        <v>16410</v>
      </c>
      <c r="D2737" s="104" t="s">
        <v>16412</v>
      </c>
      <c r="E2737" s="2">
        <v>8689</v>
      </c>
      <c r="F2737" s="2">
        <v>8689</v>
      </c>
    </row>
    <row r="2738" spans="1:6" x14ac:dyDescent="0.25">
      <c r="A2738" s="104">
        <v>23953</v>
      </c>
      <c r="B2738" s="104" t="s">
        <v>947</v>
      </c>
      <c r="C2738" s="104" t="s">
        <v>11095</v>
      </c>
      <c r="D2738" s="104" t="s">
        <v>11097</v>
      </c>
      <c r="E2738" s="2">
        <v>28449</v>
      </c>
      <c r="F2738" s="2">
        <v>28449</v>
      </c>
    </row>
    <row r="2739" spans="1:6" x14ac:dyDescent="0.25">
      <c r="A2739" s="104">
        <v>23954</v>
      </c>
      <c r="B2739" s="104" t="s">
        <v>947</v>
      </c>
      <c r="C2739" s="104" t="s">
        <v>6154</v>
      </c>
      <c r="D2739" s="104" t="s">
        <v>6156</v>
      </c>
      <c r="E2739" s="2">
        <v>39857</v>
      </c>
      <c r="F2739" s="2">
        <v>39857</v>
      </c>
    </row>
    <row r="2740" spans="1:6" x14ac:dyDescent="0.25">
      <c r="A2740" s="104">
        <v>23956</v>
      </c>
      <c r="B2740" s="104" t="s">
        <v>947</v>
      </c>
      <c r="C2740" s="104" t="s">
        <v>16437</v>
      </c>
      <c r="D2740" s="104" t="s">
        <v>16439</v>
      </c>
      <c r="E2740" s="2">
        <v>5764</v>
      </c>
      <c r="F2740" s="2">
        <v>5764</v>
      </c>
    </row>
    <row r="2741" spans="1:6" x14ac:dyDescent="0.25">
      <c r="A2741" s="104">
        <v>685679</v>
      </c>
      <c r="B2741" s="104" t="s">
        <v>947</v>
      </c>
      <c r="C2741" s="104" t="s">
        <v>21874</v>
      </c>
      <c r="D2741" s="104" t="s">
        <v>21875</v>
      </c>
      <c r="E2741" s="2">
        <v>11309</v>
      </c>
      <c r="F2741" s="2">
        <v>11309</v>
      </c>
    </row>
    <row r="2742" spans="1:6" x14ac:dyDescent="0.25">
      <c r="A2742" s="104">
        <v>791455</v>
      </c>
      <c r="B2742" s="104" t="s">
        <v>947</v>
      </c>
      <c r="C2742" s="104" t="s">
        <v>14204</v>
      </c>
      <c r="D2742" s="104" t="s">
        <v>14206</v>
      </c>
      <c r="E2742" s="2">
        <v>24069</v>
      </c>
      <c r="F2742" s="2">
        <v>24069</v>
      </c>
    </row>
    <row r="2743" spans="1:6" x14ac:dyDescent="0.25">
      <c r="A2743" s="104">
        <v>23965</v>
      </c>
      <c r="B2743" s="104" t="s">
        <v>947</v>
      </c>
      <c r="C2743" s="104" t="s">
        <v>3238</v>
      </c>
      <c r="D2743" s="104" t="s">
        <v>21856</v>
      </c>
      <c r="E2743" s="2">
        <v>133300</v>
      </c>
      <c r="F2743" s="2">
        <v>133300</v>
      </c>
    </row>
    <row r="2744" spans="1:6" x14ac:dyDescent="0.25">
      <c r="A2744" s="104">
        <v>23967</v>
      </c>
      <c r="B2744" s="104" t="s">
        <v>947</v>
      </c>
      <c r="C2744" s="104" t="s">
        <v>2135</v>
      </c>
      <c r="D2744" s="104" t="s">
        <v>2137</v>
      </c>
      <c r="E2744" s="2">
        <v>245647</v>
      </c>
      <c r="F2744" s="2">
        <v>245647</v>
      </c>
    </row>
    <row r="2745" spans="1:6" x14ac:dyDescent="0.25">
      <c r="A2745" s="104">
        <v>23970</v>
      </c>
      <c r="B2745" s="104" t="s">
        <v>947</v>
      </c>
      <c r="C2745" s="104" t="s">
        <v>8266</v>
      </c>
      <c r="D2745" s="104" t="s">
        <v>8268</v>
      </c>
      <c r="E2745" s="2">
        <v>47182</v>
      </c>
      <c r="F2745" s="2">
        <v>47182</v>
      </c>
    </row>
    <row r="2746" spans="1:6" x14ac:dyDescent="0.25">
      <c r="A2746" s="104">
        <v>23971</v>
      </c>
      <c r="B2746" s="104" t="s">
        <v>947</v>
      </c>
      <c r="C2746" s="104" t="s">
        <v>17014</v>
      </c>
      <c r="D2746" s="104" t="s">
        <v>17016</v>
      </c>
      <c r="E2746" s="2">
        <v>2869</v>
      </c>
      <c r="F2746" s="2">
        <v>2869</v>
      </c>
    </row>
    <row r="2747" spans="1:6" x14ac:dyDescent="0.25">
      <c r="A2747" s="104">
        <v>23973</v>
      </c>
      <c r="B2747" s="104" t="s">
        <v>947</v>
      </c>
      <c r="C2747" s="104" t="s">
        <v>6226</v>
      </c>
      <c r="D2747" s="104" t="s">
        <v>6228</v>
      </c>
      <c r="E2747" s="2">
        <v>44871</v>
      </c>
      <c r="F2747" s="2">
        <v>44871</v>
      </c>
    </row>
    <row r="2748" spans="1:6" x14ac:dyDescent="0.25">
      <c r="A2748" s="104">
        <v>23974</v>
      </c>
      <c r="B2748" s="104" t="s">
        <v>947</v>
      </c>
      <c r="C2748" s="104" t="s">
        <v>22373</v>
      </c>
      <c r="D2748" s="104" t="s">
        <v>22374</v>
      </c>
      <c r="E2748" s="2">
        <v>6515</v>
      </c>
      <c r="F2748" s="2">
        <v>6515</v>
      </c>
    </row>
    <row r="2749" spans="1:6" x14ac:dyDescent="0.25">
      <c r="A2749" s="104">
        <v>23975</v>
      </c>
      <c r="B2749" s="104" t="s">
        <v>947</v>
      </c>
      <c r="C2749" s="104" t="s">
        <v>5282</v>
      </c>
      <c r="D2749" s="104" t="s">
        <v>5284</v>
      </c>
      <c r="E2749" s="2">
        <v>108518</v>
      </c>
      <c r="F2749" s="2">
        <v>108518</v>
      </c>
    </row>
    <row r="2750" spans="1:6" x14ac:dyDescent="0.25">
      <c r="A2750" s="104">
        <v>23976</v>
      </c>
      <c r="B2750" s="104" t="s">
        <v>947</v>
      </c>
      <c r="C2750" s="104" t="s">
        <v>7378</v>
      </c>
      <c r="D2750" s="104" t="s">
        <v>7380</v>
      </c>
      <c r="E2750" s="2">
        <v>33626</v>
      </c>
      <c r="F2750" s="2">
        <v>33626</v>
      </c>
    </row>
    <row r="2751" spans="1:6" x14ac:dyDescent="0.25">
      <c r="A2751" s="104">
        <v>23977</v>
      </c>
      <c r="B2751" s="104" t="s">
        <v>947</v>
      </c>
      <c r="C2751" s="104" t="s">
        <v>20395</v>
      </c>
      <c r="D2751" s="104" t="s">
        <v>21862</v>
      </c>
      <c r="E2751" s="2">
        <v>17294</v>
      </c>
      <c r="F2751" s="2">
        <v>17294</v>
      </c>
    </row>
    <row r="2752" spans="1:6" x14ac:dyDescent="0.25">
      <c r="A2752" s="104">
        <v>23982</v>
      </c>
      <c r="B2752" s="104" t="s">
        <v>947</v>
      </c>
      <c r="C2752" s="104" t="s">
        <v>5258</v>
      </c>
      <c r="D2752" s="104" t="s">
        <v>5260</v>
      </c>
      <c r="E2752" s="2">
        <v>57090</v>
      </c>
      <c r="F2752" s="2">
        <v>57090</v>
      </c>
    </row>
    <row r="2753" spans="1:6" x14ac:dyDescent="0.25">
      <c r="A2753" s="104">
        <v>23984</v>
      </c>
      <c r="B2753" s="104" t="s">
        <v>947</v>
      </c>
      <c r="C2753" s="104" t="s">
        <v>22371</v>
      </c>
      <c r="D2753" s="104" t="s">
        <v>22372</v>
      </c>
      <c r="E2753" s="2">
        <v>7377</v>
      </c>
      <c r="F2753" s="2">
        <v>7377</v>
      </c>
    </row>
    <row r="2754" spans="1:6" x14ac:dyDescent="0.25">
      <c r="A2754" s="104">
        <v>197530</v>
      </c>
      <c r="B2754" s="104" t="s">
        <v>947</v>
      </c>
      <c r="C2754" s="104" t="s">
        <v>18748</v>
      </c>
      <c r="D2754" s="104" t="s">
        <v>18749</v>
      </c>
      <c r="E2754" s="2">
        <v>4021</v>
      </c>
      <c r="F2754" s="2">
        <v>4021</v>
      </c>
    </row>
    <row r="2755" spans="1:6" x14ac:dyDescent="0.25">
      <c r="A2755" s="104">
        <v>873057</v>
      </c>
      <c r="B2755" s="104" t="s">
        <v>947</v>
      </c>
      <c r="C2755" s="104" t="s">
        <v>22375</v>
      </c>
      <c r="D2755" s="104" t="s">
        <v>22376</v>
      </c>
      <c r="E2755" s="2">
        <v>5293</v>
      </c>
      <c r="F2755" s="2">
        <v>5293</v>
      </c>
    </row>
    <row r="2756" spans="1:6" x14ac:dyDescent="0.25">
      <c r="A2756" s="104">
        <v>23991</v>
      </c>
      <c r="B2756" s="104" t="s">
        <v>947</v>
      </c>
      <c r="C2756" s="104" t="s">
        <v>9642</v>
      </c>
      <c r="D2756" s="104" t="s">
        <v>9644</v>
      </c>
      <c r="E2756" s="2">
        <v>30144</v>
      </c>
      <c r="F2756" s="2">
        <v>30144</v>
      </c>
    </row>
    <row r="2757" spans="1:6" x14ac:dyDescent="0.25">
      <c r="A2757" s="104">
        <v>23995</v>
      </c>
      <c r="B2757" s="104" t="s">
        <v>947</v>
      </c>
      <c r="C2757" s="104" t="s">
        <v>9894</v>
      </c>
      <c r="D2757" s="104" t="s">
        <v>9896</v>
      </c>
      <c r="E2757" s="2">
        <v>16402</v>
      </c>
      <c r="F2757" s="2">
        <v>16402</v>
      </c>
    </row>
    <row r="2758" spans="1:6" x14ac:dyDescent="0.25">
      <c r="A2758" s="104">
        <v>23997</v>
      </c>
      <c r="B2758" s="104" t="s">
        <v>947</v>
      </c>
      <c r="C2758" s="104" t="s">
        <v>5441</v>
      </c>
      <c r="D2758" s="104" t="s">
        <v>19056</v>
      </c>
      <c r="E2758" s="2">
        <v>80248</v>
      </c>
      <c r="F2758" s="2">
        <v>80248</v>
      </c>
    </row>
    <row r="2759" spans="1:6" x14ac:dyDescent="0.25">
      <c r="A2759" s="104">
        <v>23999</v>
      </c>
      <c r="B2759" s="104" t="s">
        <v>947</v>
      </c>
      <c r="C2759" s="104" t="s">
        <v>4967</v>
      </c>
      <c r="D2759" s="104" t="s">
        <v>4969</v>
      </c>
      <c r="E2759" s="2">
        <v>112106</v>
      </c>
      <c r="F2759" s="2">
        <v>112106</v>
      </c>
    </row>
    <row r="2760" spans="1:6" x14ac:dyDescent="0.25">
      <c r="A2760" s="104">
        <v>24000</v>
      </c>
      <c r="B2760" s="104" t="s">
        <v>947</v>
      </c>
      <c r="C2760" s="104" t="s">
        <v>4570</v>
      </c>
      <c r="D2760" s="104" t="s">
        <v>4572</v>
      </c>
      <c r="E2760" s="2">
        <v>93037</v>
      </c>
      <c r="F2760" s="2">
        <v>93037</v>
      </c>
    </row>
    <row r="2761" spans="1:6" x14ac:dyDescent="0.25">
      <c r="A2761" s="104">
        <v>24002</v>
      </c>
      <c r="B2761" s="104" t="s">
        <v>947</v>
      </c>
      <c r="C2761" s="104" t="s">
        <v>11516</v>
      </c>
      <c r="D2761" s="104" t="s">
        <v>11518</v>
      </c>
      <c r="E2761" s="2">
        <v>24008</v>
      </c>
      <c r="F2761" s="2">
        <v>24008</v>
      </c>
    </row>
    <row r="2762" spans="1:6" x14ac:dyDescent="0.25">
      <c r="A2762" s="104">
        <v>163548</v>
      </c>
      <c r="B2762" s="104" t="s">
        <v>947</v>
      </c>
      <c r="C2762" s="104" t="s">
        <v>14696</v>
      </c>
      <c r="D2762" s="104" t="s">
        <v>14698</v>
      </c>
      <c r="E2762" s="2">
        <v>7955</v>
      </c>
      <c r="F2762" s="2">
        <v>7955</v>
      </c>
    </row>
    <row r="2763" spans="1:6" x14ac:dyDescent="0.25">
      <c r="A2763" s="104">
        <v>164078</v>
      </c>
      <c r="B2763" s="104" t="s">
        <v>947</v>
      </c>
      <c r="C2763" s="104" t="s">
        <v>1349</v>
      </c>
      <c r="D2763" s="104" t="s">
        <v>1351</v>
      </c>
      <c r="E2763" s="2">
        <v>351207</v>
      </c>
      <c r="F2763" s="2">
        <v>351207</v>
      </c>
    </row>
    <row r="2764" spans="1:6" x14ac:dyDescent="0.25">
      <c r="A2764" s="104">
        <v>196219</v>
      </c>
      <c r="B2764" s="104" t="s">
        <v>947</v>
      </c>
      <c r="C2764" s="104" t="s">
        <v>9063</v>
      </c>
      <c r="D2764" s="104" t="s">
        <v>9065</v>
      </c>
      <c r="E2764" s="2">
        <v>29646</v>
      </c>
      <c r="F2764" s="2">
        <v>29646</v>
      </c>
    </row>
    <row r="2765" spans="1:6" x14ac:dyDescent="0.25">
      <c r="A2765" s="104">
        <v>208502</v>
      </c>
      <c r="B2765" s="104" t="s">
        <v>947</v>
      </c>
      <c r="C2765" s="104" t="s">
        <v>15546</v>
      </c>
      <c r="D2765" s="104" t="s">
        <v>15548</v>
      </c>
      <c r="E2765" s="2">
        <v>2300</v>
      </c>
      <c r="F2765" s="2">
        <v>2300</v>
      </c>
    </row>
    <row r="2766" spans="1:6" x14ac:dyDescent="0.25">
      <c r="A2766" s="104">
        <v>215091</v>
      </c>
      <c r="B2766" s="104" t="s">
        <v>947</v>
      </c>
      <c r="C2766" s="104" t="s">
        <v>15428</v>
      </c>
      <c r="D2766" s="104" t="s">
        <v>15430</v>
      </c>
      <c r="E2766" s="2">
        <v>2326</v>
      </c>
      <c r="F2766" s="2">
        <v>2326</v>
      </c>
    </row>
    <row r="2767" spans="1:6" x14ac:dyDescent="0.25">
      <c r="A2767" s="104">
        <v>24011</v>
      </c>
      <c r="B2767" s="104" t="s">
        <v>947</v>
      </c>
      <c r="C2767" s="104" t="s">
        <v>9237</v>
      </c>
      <c r="D2767" s="104" t="s">
        <v>9239</v>
      </c>
      <c r="E2767" s="2">
        <v>34257</v>
      </c>
      <c r="F2767" s="2">
        <v>34257</v>
      </c>
    </row>
    <row r="2768" spans="1:6" x14ac:dyDescent="0.25">
      <c r="A2768" s="104">
        <v>24012</v>
      </c>
      <c r="B2768" s="104" t="s">
        <v>947</v>
      </c>
      <c r="C2768" s="104" t="s">
        <v>3330</v>
      </c>
      <c r="D2768" s="104" t="s">
        <v>3332</v>
      </c>
      <c r="E2768" s="2">
        <v>181099</v>
      </c>
      <c r="F2768" s="2">
        <v>181099</v>
      </c>
    </row>
    <row r="2769" spans="1:6" x14ac:dyDescent="0.25">
      <c r="A2769" s="104">
        <v>24013</v>
      </c>
      <c r="B2769" s="104" t="s">
        <v>947</v>
      </c>
      <c r="C2769" s="104" t="s">
        <v>14635</v>
      </c>
      <c r="D2769" s="104" t="s">
        <v>14637</v>
      </c>
      <c r="E2769" s="2">
        <v>8418</v>
      </c>
      <c r="F2769" s="2">
        <v>8418</v>
      </c>
    </row>
    <row r="2770" spans="1:6" x14ac:dyDescent="0.25">
      <c r="A2770" s="104">
        <v>24016</v>
      </c>
      <c r="B2770" s="104" t="s">
        <v>947</v>
      </c>
      <c r="C2770" s="104" t="s">
        <v>14093</v>
      </c>
      <c r="D2770" s="104" t="s">
        <v>14095</v>
      </c>
      <c r="E2770" s="2">
        <v>6980</v>
      </c>
      <c r="F2770" s="2">
        <v>6980</v>
      </c>
    </row>
    <row r="2771" spans="1:6" x14ac:dyDescent="0.25">
      <c r="A2771" s="104">
        <v>459352</v>
      </c>
      <c r="B2771" s="104" t="s">
        <v>947</v>
      </c>
      <c r="C2771" s="104" t="s">
        <v>14147</v>
      </c>
      <c r="D2771" s="104" t="s">
        <v>14149</v>
      </c>
      <c r="E2771" s="2">
        <v>5895</v>
      </c>
      <c r="F2771" s="2">
        <v>5895</v>
      </c>
    </row>
    <row r="2772" spans="1:6" x14ac:dyDescent="0.25">
      <c r="A2772" s="104">
        <v>566533</v>
      </c>
      <c r="B2772" s="104" t="s">
        <v>947</v>
      </c>
      <c r="C2772" s="104" t="s">
        <v>15219</v>
      </c>
      <c r="D2772" s="104" t="s">
        <v>15221</v>
      </c>
      <c r="E2772" s="2">
        <v>4248</v>
      </c>
      <c r="F2772" s="2">
        <v>4248</v>
      </c>
    </row>
    <row r="2773" spans="1:6" x14ac:dyDescent="0.25">
      <c r="A2773" s="104">
        <v>24022</v>
      </c>
      <c r="B2773" s="104" t="s">
        <v>947</v>
      </c>
      <c r="C2773" s="104" t="s">
        <v>8476</v>
      </c>
      <c r="D2773" s="104" t="s">
        <v>8478</v>
      </c>
      <c r="E2773" s="2">
        <v>37382</v>
      </c>
      <c r="F2773" s="2">
        <v>37382</v>
      </c>
    </row>
    <row r="2774" spans="1:6" x14ac:dyDescent="0.25">
      <c r="A2774" s="104">
        <v>24023</v>
      </c>
      <c r="B2774" s="104" t="s">
        <v>947</v>
      </c>
      <c r="C2774" s="104" t="s">
        <v>21886</v>
      </c>
      <c r="D2774" s="104" t="s">
        <v>21887</v>
      </c>
      <c r="E2774" s="2">
        <v>12262</v>
      </c>
      <c r="F2774" s="2">
        <v>12262</v>
      </c>
    </row>
    <row r="2775" spans="1:6" x14ac:dyDescent="0.25">
      <c r="A2775" s="104">
        <v>24024</v>
      </c>
      <c r="B2775" s="104" t="s">
        <v>947</v>
      </c>
      <c r="C2775" s="104" t="s">
        <v>13211</v>
      </c>
      <c r="D2775" s="104" t="s">
        <v>13213</v>
      </c>
      <c r="E2775" s="2">
        <v>6872</v>
      </c>
      <c r="F2775" s="2">
        <v>6872</v>
      </c>
    </row>
    <row r="2776" spans="1:6" x14ac:dyDescent="0.25">
      <c r="A2776" s="104">
        <v>24025</v>
      </c>
      <c r="B2776" s="104" t="s">
        <v>947</v>
      </c>
      <c r="C2776" s="104" t="s">
        <v>10885</v>
      </c>
      <c r="D2776" s="104" t="s">
        <v>10887</v>
      </c>
      <c r="E2776" s="2">
        <v>25376</v>
      </c>
      <c r="F2776" s="2">
        <v>25376</v>
      </c>
    </row>
    <row r="2777" spans="1:6" x14ac:dyDescent="0.25">
      <c r="A2777" s="104">
        <v>24027</v>
      </c>
      <c r="B2777" s="104" t="s">
        <v>947</v>
      </c>
      <c r="C2777" s="104" t="s">
        <v>6690</v>
      </c>
      <c r="D2777" s="104" t="s">
        <v>6692</v>
      </c>
      <c r="E2777" s="2">
        <v>68123</v>
      </c>
      <c r="F2777" s="2">
        <v>68123</v>
      </c>
    </row>
    <row r="2778" spans="1:6" x14ac:dyDescent="0.25">
      <c r="A2778" s="104">
        <v>24030</v>
      </c>
      <c r="B2778" s="104" t="s">
        <v>947</v>
      </c>
      <c r="C2778" s="104" t="s">
        <v>5024</v>
      </c>
      <c r="D2778" s="104" t="s">
        <v>5026</v>
      </c>
      <c r="E2778" s="2">
        <v>65786</v>
      </c>
      <c r="F2778" s="2">
        <v>65786</v>
      </c>
    </row>
    <row r="2779" spans="1:6" x14ac:dyDescent="0.25">
      <c r="A2779" s="104">
        <v>24031</v>
      </c>
      <c r="B2779" s="104" t="s">
        <v>947</v>
      </c>
      <c r="C2779" s="104" t="s">
        <v>2291</v>
      </c>
      <c r="D2779" s="104" t="s">
        <v>2293</v>
      </c>
      <c r="E2779" s="2">
        <v>306232</v>
      </c>
      <c r="F2779" s="2">
        <v>306232</v>
      </c>
    </row>
    <row r="2780" spans="1:6" x14ac:dyDescent="0.25">
      <c r="A2780" s="104">
        <v>24032</v>
      </c>
      <c r="B2780" s="104" t="s">
        <v>947</v>
      </c>
      <c r="C2780" s="104" t="s">
        <v>9270</v>
      </c>
      <c r="D2780" s="104" t="s">
        <v>9272</v>
      </c>
      <c r="E2780" s="2">
        <v>11712</v>
      </c>
      <c r="F2780" s="2">
        <v>11712</v>
      </c>
    </row>
    <row r="2781" spans="1:6" x14ac:dyDescent="0.25">
      <c r="A2781" s="104">
        <v>24034</v>
      </c>
      <c r="B2781" s="104" t="s">
        <v>947</v>
      </c>
      <c r="C2781" s="104" t="s">
        <v>5426</v>
      </c>
      <c r="D2781" s="104" t="s">
        <v>5428</v>
      </c>
      <c r="E2781" s="2">
        <v>120691</v>
      </c>
      <c r="F2781" s="2">
        <v>120691</v>
      </c>
    </row>
    <row r="2782" spans="1:6" x14ac:dyDescent="0.25">
      <c r="A2782" s="104">
        <v>24037</v>
      </c>
      <c r="B2782" s="104" t="s">
        <v>947</v>
      </c>
      <c r="C2782" s="104" t="s">
        <v>14821</v>
      </c>
      <c r="D2782" s="104" t="s">
        <v>14823</v>
      </c>
      <c r="E2782" s="2">
        <v>11304</v>
      </c>
      <c r="F2782" s="2">
        <v>11304</v>
      </c>
    </row>
    <row r="2783" spans="1:6" x14ac:dyDescent="0.25">
      <c r="A2783" s="104">
        <v>24038</v>
      </c>
      <c r="B2783" s="104" t="s">
        <v>947</v>
      </c>
      <c r="C2783" s="104" t="s">
        <v>7384</v>
      </c>
      <c r="D2783" s="104" t="s">
        <v>7386</v>
      </c>
      <c r="E2783" s="2">
        <v>14047</v>
      </c>
      <c r="F2783" s="2">
        <v>14047</v>
      </c>
    </row>
    <row r="2784" spans="1:6" x14ac:dyDescent="0.25">
      <c r="A2784" s="104">
        <v>448055</v>
      </c>
      <c r="B2784" s="104" t="s">
        <v>947</v>
      </c>
      <c r="C2784" s="104" t="s">
        <v>11883</v>
      </c>
      <c r="D2784" s="104" t="s">
        <v>11885</v>
      </c>
      <c r="E2784" s="2">
        <v>13056</v>
      </c>
      <c r="F2784" s="2">
        <v>13056</v>
      </c>
    </row>
    <row r="2785" spans="1:6" x14ac:dyDescent="0.25">
      <c r="A2785" s="104">
        <v>455147</v>
      </c>
      <c r="B2785" s="104" t="s">
        <v>947</v>
      </c>
      <c r="C2785" s="104" t="s">
        <v>7747</v>
      </c>
      <c r="D2785" s="104" t="s">
        <v>7749</v>
      </c>
      <c r="E2785" s="2">
        <v>23820</v>
      </c>
      <c r="F2785" s="2">
        <v>23820</v>
      </c>
    </row>
    <row r="2786" spans="1:6" x14ac:dyDescent="0.25">
      <c r="A2786" s="104">
        <v>711922</v>
      </c>
      <c r="B2786" s="104" t="s">
        <v>947</v>
      </c>
      <c r="C2786" s="104" t="s">
        <v>7079</v>
      </c>
      <c r="D2786" s="104" t="s">
        <v>7081</v>
      </c>
      <c r="E2786" s="2">
        <v>16076</v>
      </c>
      <c r="F2786" s="2">
        <v>16076</v>
      </c>
    </row>
    <row r="2787" spans="1:6" x14ac:dyDescent="0.25">
      <c r="A2787" s="104">
        <v>782123</v>
      </c>
      <c r="B2787" s="104" t="s">
        <v>947</v>
      </c>
      <c r="C2787" s="104" t="s">
        <v>14563</v>
      </c>
      <c r="D2787" s="104" t="s">
        <v>14565</v>
      </c>
      <c r="E2787" s="2">
        <v>4256</v>
      </c>
      <c r="F2787" s="2">
        <v>4256</v>
      </c>
    </row>
    <row r="2788" spans="1:6" x14ac:dyDescent="0.25">
      <c r="A2788" s="104">
        <v>884775</v>
      </c>
      <c r="B2788" s="104" t="s">
        <v>947</v>
      </c>
      <c r="C2788" s="104" t="s">
        <v>22848</v>
      </c>
      <c r="D2788" s="104" t="s">
        <v>22849</v>
      </c>
      <c r="E2788" s="2">
        <v>8561</v>
      </c>
      <c r="F2788" s="2">
        <v>8561</v>
      </c>
    </row>
    <row r="2789" spans="1:6" x14ac:dyDescent="0.25">
      <c r="A2789" s="104">
        <v>24039</v>
      </c>
      <c r="B2789" s="104" t="s">
        <v>947</v>
      </c>
      <c r="C2789" s="104" t="s">
        <v>11699</v>
      </c>
      <c r="D2789" s="104" t="s">
        <v>11701</v>
      </c>
      <c r="E2789" s="2">
        <v>19849</v>
      </c>
      <c r="F2789" s="2">
        <v>19849</v>
      </c>
    </row>
    <row r="2790" spans="1:6" x14ac:dyDescent="0.25">
      <c r="A2790" s="104">
        <v>24041</v>
      </c>
      <c r="B2790" s="104" t="s">
        <v>947</v>
      </c>
      <c r="C2790" s="104" t="s">
        <v>6756</v>
      </c>
      <c r="D2790" s="104" t="s">
        <v>6758</v>
      </c>
      <c r="E2790" s="2">
        <v>40840</v>
      </c>
      <c r="F2790" s="2">
        <v>40840</v>
      </c>
    </row>
    <row r="2791" spans="1:6" x14ac:dyDescent="0.25">
      <c r="A2791" s="104">
        <v>24042</v>
      </c>
      <c r="B2791" s="104" t="s">
        <v>947</v>
      </c>
      <c r="C2791" s="104" t="s">
        <v>16995</v>
      </c>
      <c r="D2791" s="104" t="s">
        <v>16997</v>
      </c>
      <c r="E2791" s="2">
        <v>2322</v>
      </c>
      <c r="F2791" s="2">
        <v>2322</v>
      </c>
    </row>
    <row r="2792" spans="1:6" x14ac:dyDescent="0.25">
      <c r="A2792" s="104">
        <v>205217</v>
      </c>
      <c r="B2792" s="104" t="s">
        <v>947</v>
      </c>
      <c r="C2792" s="104" t="s">
        <v>22585</v>
      </c>
      <c r="D2792" s="104" t="s">
        <v>22586</v>
      </c>
      <c r="E2792" s="2">
        <v>3381</v>
      </c>
      <c r="F2792" s="2">
        <v>3381</v>
      </c>
    </row>
    <row r="2793" spans="1:6" x14ac:dyDescent="0.25">
      <c r="A2793" s="104">
        <v>24046</v>
      </c>
      <c r="B2793" s="104" t="s">
        <v>947</v>
      </c>
      <c r="C2793" s="104" t="s">
        <v>9552</v>
      </c>
      <c r="D2793" s="104" t="s">
        <v>9554</v>
      </c>
      <c r="E2793" s="2">
        <v>18069</v>
      </c>
      <c r="F2793" s="2">
        <v>18069</v>
      </c>
    </row>
    <row r="2794" spans="1:6" x14ac:dyDescent="0.25">
      <c r="A2794" s="104">
        <v>442911</v>
      </c>
      <c r="B2794" s="104" t="s">
        <v>947</v>
      </c>
      <c r="C2794" s="104" t="s">
        <v>21893</v>
      </c>
      <c r="D2794" s="104" t="s">
        <v>21894</v>
      </c>
      <c r="E2794" s="2">
        <v>13506</v>
      </c>
      <c r="F2794" s="2">
        <v>13506</v>
      </c>
    </row>
    <row r="2795" spans="1:6" x14ac:dyDescent="0.25">
      <c r="A2795" s="104">
        <v>24047</v>
      </c>
      <c r="B2795" s="104" t="s">
        <v>947</v>
      </c>
      <c r="C2795" s="104" t="s">
        <v>7213</v>
      </c>
      <c r="D2795" s="104" t="s">
        <v>7215</v>
      </c>
      <c r="E2795" s="2">
        <v>61717</v>
      </c>
      <c r="F2795" s="2">
        <v>61717</v>
      </c>
    </row>
    <row r="2796" spans="1:6" x14ac:dyDescent="0.25">
      <c r="A2796" s="104">
        <v>24048</v>
      </c>
      <c r="B2796" s="104" t="s">
        <v>947</v>
      </c>
      <c r="C2796" s="104" t="s">
        <v>8791</v>
      </c>
      <c r="D2796" s="104" t="s">
        <v>8793</v>
      </c>
      <c r="E2796" s="2">
        <v>53055</v>
      </c>
      <c r="F2796" s="2">
        <v>53055</v>
      </c>
    </row>
    <row r="2797" spans="1:6" x14ac:dyDescent="0.25">
      <c r="A2797" s="104">
        <v>24051</v>
      </c>
      <c r="B2797" s="104" t="s">
        <v>947</v>
      </c>
      <c r="C2797" s="104" t="s">
        <v>3327</v>
      </c>
      <c r="D2797" s="104" t="s">
        <v>3329</v>
      </c>
      <c r="E2797" s="2">
        <v>116114</v>
      </c>
      <c r="F2797" s="2">
        <v>116114</v>
      </c>
    </row>
    <row r="2798" spans="1:6" x14ac:dyDescent="0.25">
      <c r="A2798" s="104">
        <v>24052</v>
      </c>
      <c r="B2798" s="104" t="s">
        <v>947</v>
      </c>
      <c r="C2798" s="104" t="s">
        <v>16568</v>
      </c>
      <c r="D2798" s="104" t="s">
        <v>16570</v>
      </c>
      <c r="E2798" s="2">
        <v>6089</v>
      </c>
      <c r="F2798" s="2">
        <v>6089</v>
      </c>
    </row>
    <row r="2799" spans="1:6" x14ac:dyDescent="0.25">
      <c r="A2799" s="104">
        <v>24053</v>
      </c>
      <c r="B2799" s="104" t="s">
        <v>947</v>
      </c>
      <c r="C2799" s="104" t="s">
        <v>8767</v>
      </c>
      <c r="D2799" s="104" t="s">
        <v>8769</v>
      </c>
      <c r="E2799" s="2">
        <v>68662</v>
      </c>
      <c r="F2799" s="2">
        <v>68662</v>
      </c>
    </row>
    <row r="2800" spans="1:6" x14ac:dyDescent="0.25">
      <c r="A2800" s="104">
        <v>24054</v>
      </c>
      <c r="B2800" s="104" t="s">
        <v>947</v>
      </c>
      <c r="C2800" s="104" t="s">
        <v>13766</v>
      </c>
      <c r="D2800" s="104" t="s">
        <v>13768</v>
      </c>
      <c r="E2800" s="2">
        <v>7020</v>
      </c>
      <c r="F2800" s="2">
        <v>7020</v>
      </c>
    </row>
    <row r="2801" spans="1:6" x14ac:dyDescent="0.25">
      <c r="A2801" s="104">
        <v>456823</v>
      </c>
      <c r="B2801" s="104" t="s">
        <v>947</v>
      </c>
      <c r="C2801" s="104" t="s">
        <v>16032</v>
      </c>
      <c r="D2801" s="104" t="s">
        <v>16034</v>
      </c>
      <c r="E2801" s="2">
        <v>6947</v>
      </c>
      <c r="F2801" s="2">
        <v>6947</v>
      </c>
    </row>
    <row r="2802" spans="1:6" x14ac:dyDescent="0.25">
      <c r="A2802" s="104">
        <v>891544</v>
      </c>
      <c r="B2802" s="104" t="s">
        <v>947</v>
      </c>
      <c r="C2802" s="104" t="s">
        <v>22731</v>
      </c>
      <c r="D2802" s="104" t="s">
        <v>22732</v>
      </c>
      <c r="E2802" s="2">
        <v>2755</v>
      </c>
      <c r="F2802" s="2">
        <v>2755</v>
      </c>
    </row>
    <row r="2803" spans="1:6" x14ac:dyDescent="0.25">
      <c r="A2803" s="104">
        <v>24059</v>
      </c>
      <c r="B2803" s="104" t="s">
        <v>947</v>
      </c>
      <c r="C2803" s="104" t="s">
        <v>14827</v>
      </c>
      <c r="D2803" s="104" t="s">
        <v>14829</v>
      </c>
      <c r="E2803" s="2">
        <v>3067</v>
      </c>
      <c r="F2803" s="2">
        <v>3067</v>
      </c>
    </row>
    <row r="2804" spans="1:6" x14ac:dyDescent="0.25">
      <c r="A2804" s="104">
        <v>24061</v>
      </c>
      <c r="B2804" s="104" t="s">
        <v>947</v>
      </c>
      <c r="C2804" s="104" t="s">
        <v>1400</v>
      </c>
      <c r="D2804" s="104" t="s">
        <v>14137</v>
      </c>
      <c r="E2804" s="2">
        <v>497584</v>
      </c>
      <c r="F2804" s="2">
        <v>497584</v>
      </c>
    </row>
    <row r="2805" spans="1:6" x14ac:dyDescent="0.25">
      <c r="A2805" s="104">
        <v>566531</v>
      </c>
      <c r="B2805" s="104" t="s">
        <v>947</v>
      </c>
      <c r="C2805" s="104" t="s">
        <v>16520</v>
      </c>
      <c r="D2805" s="104" t="s">
        <v>16522</v>
      </c>
      <c r="E2805" s="2">
        <v>749</v>
      </c>
      <c r="F2805" s="2">
        <v>749</v>
      </c>
    </row>
    <row r="2806" spans="1:6" x14ac:dyDescent="0.25">
      <c r="A2806" s="104">
        <v>610008</v>
      </c>
      <c r="B2806" s="104" t="s">
        <v>947</v>
      </c>
      <c r="C2806" s="104" t="s">
        <v>15564</v>
      </c>
      <c r="D2806" s="104" t="s">
        <v>15566</v>
      </c>
      <c r="E2806" s="2">
        <v>1705</v>
      </c>
      <c r="F2806" s="2">
        <v>1705</v>
      </c>
    </row>
    <row r="2807" spans="1:6" x14ac:dyDescent="0.25">
      <c r="A2807" s="104">
        <v>680336</v>
      </c>
      <c r="B2807" s="104" t="s">
        <v>947</v>
      </c>
      <c r="C2807" s="104" t="s">
        <v>11256</v>
      </c>
      <c r="D2807" s="104" t="s">
        <v>11258</v>
      </c>
      <c r="E2807" s="2">
        <v>9222</v>
      </c>
      <c r="F2807" s="2">
        <v>9222</v>
      </c>
    </row>
    <row r="2808" spans="1:6" x14ac:dyDescent="0.25">
      <c r="A2808" s="104">
        <v>690160</v>
      </c>
      <c r="B2808" s="104" t="s">
        <v>947</v>
      </c>
      <c r="C2808" s="104" t="s">
        <v>14681</v>
      </c>
      <c r="D2808" s="104" t="s">
        <v>14683</v>
      </c>
      <c r="E2808" s="2">
        <v>6215</v>
      </c>
      <c r="F2808" s="2">
        <v>6215</v>
      </c>
    </row>
    <row r="2809" spans="1:6" x14ac:dyDescent="0.25">
      <c r="A2809" s="104">
        <v>708684</v>
      </c>
      <c r="B2809" s="104" t="s">
        <v>947</v>
      </c>
      <c r="C2809" s="104" t="s">
        <v>18674</v>
      </c>
      <c r="D2809" s="104" t="s">
        <v>18675</v>
      </c>
      <c r="E2809" s="2">
        <v>0</v>
      </c>
      <c r="F2809" s="2">
        <v>0</v>
      </c>
    </row>
    <row r="2810" spans="1:6" x14ac:dyDescent="0.25">
      <c r="A2810" s="104">
        <v>24072</v>
      </c>
      <c r="B2810" s="104" t="s">
        <v>947</v>
      </c>
      <c r="C2810" s="104" t="s">
        <v>10306</v>
      </c>
      <c r="D2810" s="104" t="s">
        <v>10308</v>
      </c>
      <c r="E2810" s="2">
        <v>23302</v>
      </c>
      <c r="F2810" s="2">
        <v>23302</v>
      </c>
    </row>
    <row r="2811" spans="1:6" x14ac:dyDescent="0.25">
      <c r="A2811" s="104">
        <v>24073</v>
      </c>
      <c r="B2811" s="104" t="s">
        <v>947</v>
      </c>
      <c r="C2811" s="104" t="s">
        <v>3790</v>
      </c>
      <c r="D2811" s="104" t="s">
        <v>3792</v>
      </c>
      <c r="E2811" s="2">
        <v>36559</v>
      </c>
      <c r="F2811" s="2">
        <v>36559</v>
      </c>
    </row>
    <row r="2812" spans="1:6" x14ac:dyDescent="0.25">
      <c r="A2812" s="104">
        <v>24075</v>
      </c>
      <c r="B2812" s="104" t="s">
        <v>947</v>
      </c>
      <c r="C2812" s="104" t="s">
        <v>7375</v>
      </c>
      <c r="D2812" s="104" t="s">
        <v>7377</v>
      </c>
      <c r="E2812" s="2">
        <v>51731</v>
      </c>
      <c r="F2812" s="2">
        <v>51731</v>
      </c>
    </row>
    <row r="2813" spans="1:6" x14ac:dyDescent="0.25">
      <c r="A2813" s="104">
        <v>24077</v>
      </c>
      <c r="B2813" s="104" t="s">
        <v>947</v>
      </c>
      <c r="C2813" s="104" t="s">
        <v>5486</v>
      </c>
      <c r="D2813" s="104" t="s">
        <v>5488</v>
      </c>
      <c r="E2813" s="2">
        <v>57721</v>
      </c>
      <c r="F2813" s="2">
        <v>57721</v>
      </c>
    </row>
    <row r="2814" spans="1:6" x14ac:dyDescent="0.25">
      <c r="A2814" s="104">
        <v>24079</v>
      </c>
      <c r="B2814" s="104" t="s">
        <v>947</v>
      </c>
      <c r="C2814" s="104" t="s">
        <v>2345</v>
      </c>
      <c r="D2814" s="104" t="s">
        <v>2347</v>
      </c>
      <c r="E2814" s="2">
        <v>196629</v>
      </c>
      <c r="F2814" s="2">
        <v>196629</v>
      </c>
    </row>
    <row r="2815" spans="1:6" x14ac:dyDescent="0.25">
      <c r="A2815" s="104">
        <v>24081</v>
      </c>
      <c r="B2815" s="104" t="s">
        <v>947</v>
      </c>
      <c r="C2815" s="104" t="s">
        <v>11068</v>
      </c>
      <c r="D2815" s="104" t="s">
        <v>11070</v>
      </c>
      <c r="E2815" s="2">
        <v>15617</v>
      </c>
      <c r="F2815" s="2">
        <v>15617</v>
      </c>
    </row>
    <row r="2816" spans="1:6" x14ac:dyDescent="0.25">
      <c r="A2816" s="104">
        <v>24082</v>
      </c>
      <c r="B2816" s="104" t="s">
        <v>947</v>
      </c>
      <c r="C2816" s="104" t="s">
        <v>10705</v>
      </c>
      <c r="D2816" s="104" t="s">
        <v>10707</v>
      </c>
      <c r="E2816" s="2">
        <v>10981</v>
      </c>
      <c r="F2816" s="2">
        <v>10981</v>
      </c>
    </row>
    <row r="2817" spans="1:6" x14ac:dyDescent="0.25">
      <c r="A2817" s="104">
        <v>24083</v>
      </c>
      <c r="B2817" s="104" t="s">
        <v>947</v>
      </c>
      <c r="C2817" s="104" t="s">
        <v>14792</v>
      </c>
      <c r="D2817" s="104" t="s">
        <v>14794</v>
      </c>
      <c r="E2817" s="2">
        <v>5792</v>
      </c>
      <c r="F2817" s="2">
        <v>5792</v>
      </c>
    </row>
    <row r="2818" spans="1:6" x14ac:dyDescent="0.25">
      <c r="A2818" s="104">
        <v>24084</v>
      </c>
      <c r="B2818" s="104" t="s">
        <v>947</v>
      </c>
      <c r="C2818" s="104" t="s">
        <v>12474</v>
      </c>
      <c r="D2818" s="104" t="s">
        <v>12476</v>
      </c>
      <c r="E2818" s="2">
        <v>9245</v>
      </c>
      <c r="F2818" s="2">
        <v>9245</v>
      </c>
    </row>
    <row r="2819" spans="1:6" x14ac:dyDescent="0.25">
      <c r="A2819" s="104">
        <v>24085</v>
      </c>
      <c r="B2819" s="104" t="s">
        <v>947</v>
      </c>
      <c r="C2819" s="104" t="s">
        <v>13973</v>
      </c>
      <c r="D2819" s="104" t="s">
        <v>13975</v>
      </c>
      <c r="E2819" s="2">
        <v>2646</v>
      </c>
      <c r="F2819" s="2">
        <v>2646</v>
      </c>
    </row>
    <row r="2820" spans="1:6" x14ac:dyDescent="0.25">
      <c r="A2820" s="104">
        <v>24086</v>
      </c>
      <c r="B2820" s="104" t="s">
        <v>947</v>
      </c>
      <c r="C2820" s="104" t="s">
        <v>7471</v>
      </c>
      <c r="D2820" s="104" t="s">
        <v>7473</v>
      </c>
      <c r="E2820" s="2">
        <v>35319</v>
      </c>
      <c r="F2820" s="2">
        <v>35319</v>
      </c>
    </row>
    <row r="2821" spans="1:6" x14ac:dyDescent="0.25">
      <c r="A2821" s="104">
        <v>24087</v>
      </c>
      <c r="B2821" s="104" t="s">
        <v>947</v>
      </c>
      <c r="C2821" s="104" t="s">
        <v>22543</v>
      </c>
      <c r="D2821" s="104" t="s">
        <v>22544</v>
      </c>
      <c r="E2821" s="2">
        <v>7611</v>
      </c>
      <c r="F2821" s="2">
        <v>7611</v>
      </c>
    </row>
    <row r="2822" spans="1:6" x14ac:dyDescent="0.25">
      <c r="A2822" s="104">
        <v>24089</v>
      </c>
      <c r="B2822" s="104" t="s">
        <v>947</v>
      </c>
      <c r="C2822" s="104" t="s">
        <v>12114</v>
      </c>
      <c r="D2822" s="104" t="s">
        <v>12116</v>
      </c>
      <c r="E2822" s="2">
        <v>5352</v>
      </c>
      <c r="F2822" s="2">
        <v>5352</v>
      </c>
    </row>
    <row r="2823" spans="1:6" x14ac:dyDescent="0.25">
      <c r="A2823" s="104">
        <v>24093</v>
      </c>
      <c r="B2823" s="104" t="s">
        <v>947</v>
      </c>
      <c r="C2823" s="104" t="s">
        <v>3115</v>
      </c>
      <c r="D2823" s="104" t="s">
        <v>3117</v>
      </c>
      <c r="E2823" s="2">
        <v>181750</v>
      </c>
      <c r="F2823" s="2">
        <v>181750</v>
      </c>
    </row>
    <row r="2824" spans="1:6" x14ac:dyDescent="0.25">
      <c r="A2824" s="104">
        <v>494801</v>
      </c>
      <c r="B2824" s="104" t="s">
        <v>947</v>
      </c>
      <c r="C2824" s="104" t="s">
        <v>22541</v>
      </c>
      <c r="D2824" s="104" t="s">
        <v>22542</v>
      </c>
      <c r="E2824" s="2">
        <v>11407</v>
      </c>
      <c r="F2824" s="2">
        <v>11407</v>
      </c>
    </row>
    <row r="2825" spans="1:6" x14ac:dyDescent="0.25">
      <c r="A2825" s="104">
        <v>729361</v>
      </c>
      <c r="B2825" s="104" t="s">
        <v>947</v>
      </c>
      <c r="C2825" s="104" t="s">
        <v>11175</v>
      </c>
      <c r="D2825" s="104" t="s">
        <v>11177</v>
      </c>
      <c r="E2825" s="2">
        <v>9179</v>
      </c>
      <c r="F2825" s="2">
        <v>9179</v>
      </c>
    </row>
    <row r="2826" spans="1:6" x14ac:dyDescent="0.25">
      <c r="A2826" s="104">
        <v>842083</v>
      </c>
      <c r="B2826" s="104" t="s">
        <v>947</v>
      </c>
      <c r="C2826" s="104" t="s">
        <v>21872</v>
      </c>
      <c r="D2826" s="104" t="s">
        <v>21873</v>
      </c>
      <c r="E2826" s="2">
        <v>447</v>
      </c>
      <c r="F2826" s="2">
        <v>447</v>
      </c>
    </row>
    <row r="2827" spans="1:6" x14ac:dyDescent="0.25">
      <c r="A2827" s="104">
        <v>24095</v>
      </c>
      <c r="B2827" s="104" t="s">
        <v>947</v>
      </c>
      <c r="C2827" s="104" t="s">
        <v>8830</v>
      </c>
      <c r="D2827" s="104" t="s">
        <v>8832</v>
      </c>
      <c r="E2827" s="2">
        <v>21666</v>
      </c>
      <c r="F2827" s="2">
        <v>21666</v>
      </c>
    </row>
    <row r="2828" spans="1:6" x14ac:dyDescent="0.25">
      <c r="A2828" s="104">
        <v>24096</v>
      </c>
      <c r="B2828" s="104" t="s">
        <v>947</v>
      </c>
      <c r="C2828" s="104" t="s">
        <v>3964</v>
      </c>
      <c r="D2828" s="104" t="s">
        <v>3966</v>
      </c>
      <c r="E2828" s="2">
        <v>111088</v>
      </c>
      <c r="F2828" s="2">
        <v>111088</v>
      </c>
    </row>
    <row r="2829" spans="1:6" x14ac:dyDescent="0.25">
      <c r="A2829" s="104">
        <v>496241</v>
      </c>
      <c r="B2829" s="104" t="s">
        <v>947</v>
      </c>
      <c r="C2829" s="104" t="s">
        <v>6073</v>
      </c>
      <c r="D2829" s="104" t="s">
        <v>6075</v>
      </c>
      <c r="E2829" s="2">
        <v>48784</v>
      </c>
      <c r="F2829" s="2">
        <v>48784</v>
      </c>
    </row>
    <row r="2830" spans="1:6" x14ac:dyDescent="0.25">
      <c r="A2830" s="104">
        <v>24101</v>
      </c>
      <c r="B2830" s="104" t="s">
        <v>947</v>
      </c>
      <c r="C2830" s="104" t="s">
        <v>10579</v>
      </c>
      <c r="D2830" s="104" t="s">
        <v>10581</v>
      </c>
      <c r="E2830" s="2">
        <v>1805</v>
      </c>
      <c r="F2830" s="2">
        <v>1805</v>
      </c>
    </row>
    <row r="2831" spans="1:6" x14ac:dyDescent="0.25">
      <c r="A2831" s="104">
        <v>24103</v>
      </c>
      <c r="B2831" s="104" t="s">
        <v>947</v>
      </c>
      <c r="C2831" s="104" t="s">
        <v>8212</v>
      </c>
      <c r="D2831" s="104" t="s">
        <v>8214</v>
      </c>
      <c r="E2831" s="2">
        <v>44294</v>
      </c>
      <c r="F2831" s="2">
        <v>44294</v>
      </c>
    </row>
    <row r="2832" spans="1:6" x14ac:dyDescent="0.25">
      <c r="A2832" s="104">
        <v>24104</v>
      </c>
      <c r="B2832" s="104" t="s">
        <v>947</v>
      </c>
      <c r="C2832" s="104" t="s">
        <v>1188</v>
      </c>
      <c r="D2832" s="104" t="s">
        <v>1190</v>
      </c>
      <c r="E2832" s="2">
        <v>702110</v>
      </c>
      <c r="F2832" s="2">
        <v>702110</v>
      </c>
    </row>
    <row r="2833" spans="1:6" x14ac:dyDescent="0.25">
      <c r="A2833" s="104">
        <v>24105</v>
      </c>
      <c r="B2833" s="104" t="s">
        <v>947</v>
      </c>
      <c r="C2833" s="104" t="s">
        <v>9603</v>
      </c>
      <c r="D2833" s="104" t="s">
        <v>9605</v>
      </c>
      <c r="E2833" s="2">
        <v>14200</v>
      </c>
      <c r="F2833" s="2">
        <v>14200</v>
      </c>
    </row>
    <row r="2834" spans="1:6" x14ac:dyDescent="0.25">
      <c r="A2834" s="104">
        <v>24106</v>
      </c>
      <c r="B2834" s="104" t="s">
        <v>947</v>
      </c>
      <c r="C2834" s="104" t="s">
        <v>6250</v>
      </c>
      <c r="D2834" s="104" t="s">
        <v>6252</v>
      </c>
      <c r="E2834" s="2">
        <v>73737</v>
      </c>
      <c r="F2834" s="2">
        <v>73737</v>
      </c>
    </row>
    <row r="2835" spans="1:6" x14ac:dyDescent="0.25">
      <c r="A2835" s="104">
        <v>24107</v>
      </c>
      <c r="B2835" s="104" t="s">
        <v>947</v>
      </c>
      <c r="C2835" s="104" t="s">
        <v>9756</v>
      </c>
      <c r="D2835" s="104" t="s">
        <v>9758</v>
      </c>
      <c r="E2835" s="2">
        <v>22643</v>
      </c>
      <c r="F2835" s="2">
        <v>22643</v>
      </c>
    </row>
    <row r="2836" spans="1:6" x14ac:dyDescent="0.25">
      <c r="A2836" s="104">
        <v>24108</v>
      </c>
      <c r="B2836" s="104" t="s">
        <v>947</v>
      </c>
      <c r="C2836" s="104" t="s">
        <v>12931</v>
      </c>
      <c r="D2836" s="104" t="s">
        <v>12933</v>
      </c>
      <c r="E2836" s="2">
        <v>16912</v>
      </c>
      <c r="F2836" s="2">
        <v>16912</v>
      </c>
    </row>
    <row r="2837" spans="1:6" x14ac:dyDescent="0.25">
      <c r="A2837" s="104">
        <v>24109</v>
      </c>
      <c r="B2837" s="104" t="s">
        <v>947</v>
      </c>
      <c r="C2837" s="104" t="s">
        <v>7351</v>
      </c>
      <c r="D2837" s="104" t="s">
        <v>7353</v>
      </c>
      <c r="E2837" s="2">
        <v>47757</v>
      </c>
      <c r="F2837" s="2">
        <v>47757</v>
      </c>
    </row>
    <row r="2838" spans="1:6" x14ac:dyDescent="0.25">
      <c r="A2838" s="104">
        <v>24110</v>
      </c>
      <c r="B2838" s="104" t="s">
        <v>947</v>
      </c>
      <c r="C2838" s="104" t="s">
        <v>4588</v>
      </c>
      <c r="D2838" s="104" t="s">
        <v>4590</v>
      </c>
      <c r="E2838" s="2">
        <v>98880</v>
      </c>
      <c r="F2838" s="2">
        <v>98880</v>
      </c>
    </row>
    <row r="2839" spans="1:6" x14ac:dyDescent="0.25">
      <c r="A2839" s="104">
        <v>24111</v>
      </c>
      <c r="B2839" s="104" t="s">
        <v>947</v>
      </c>
      <c r="C2839" s="104" t="s">
        <v>9938</v>
      </c>
      <c r="D2839" s="104" t="s">
        <v>9940</v>
      </c>
      <c r="E2839" s="2">
        <v>4901</v>
      </c>
      <c r="F2839" s="2">
        <v>4901</v>
      </c>
    </row>
    <row r="2840" spans="1:6" x14ac:dyDescent="0.25">
      <c r="A2840" s="104">
        <v>24112</v>
      </c>
      <c r="B2840" s="104" t="s">
        <v>947</v>
      </c>
      <c r="C2840" s="104" t="s">
        <v>7510</v>
      </c>
      <c r="D2840" s="104" t="s">
        <v>7512</v>
      </c>
      <c r="E2840" s="2">
        <v>43416</v>
      </c>
      <c r="F2840" s="2">
        <v>43416</v>
      </c>
    </row>
    <row r="2841" spans="1:6" x14ac:dyDescent="0.25">
      <c r="A2841" s="104">
        <v>24113</v>
      </c>
      <c r="B2841" s="104" t="s">
        <v>947</v>
      </c>
      <c r="C2841" s="104" t="s">
        <v>2255</v>
      </c>
      <c r="D2841" s="104" t="s">
        <v>2257</v>
      </c>
      <c r="E2841" s="2">
        <v>311275</v>
      </c>
      <c r="F2841" s="2">
        <v>311275</v>
      </c>
    </row>
    <row r="2842" spans="1:6" x14ac:dyDescent="0.25">
      <c r="A2842" s="104">
        <v>24116</v>
      </c>
      <c r="B2842" s="104" t="s">
        <v>947</v>
      </c>
      <c r="C2842" s="104" t="s">
        <v>7789</v>
      </c>
      <c r="D2842" s="104" t="s">
        <v>7791</v>
      </c>
      <c r="E2842" s="2">
        <v>44224</v>
      </c>
      <c r="F2842" s="2">
        <v>44224</v>
      </c>
    </row>
    <row r="2843" spans="1:6" x14ac:dyDescent="0.25">
      <c r="A2843" s="104">
        <v>24117</v>
      </c>
      <c r="B2843" s="104" t="s">
        <v>947</v>
      </c>
      <c r="C2843" s="104" t="s">
        <v>7549</v>
      </c>
      <c r="D2843" s="104" t="s">
        <v>7551</v>
      </c>
      <c r="E2843" s="2">
        <v>47785</v>
      </c>
      <c r="F2843" s="2">
        <v>47785</v>
      </c>
    </row>
    <row r="2844" spans="1:6" x14ac:dyDescent="0.25">
      <c r="A2844" s="104">
        <v>24118</v>
      </c>
      <c r="B2844" s="104" t="s">
        <v>947</v>
      </c>
      <c r="C2844" s="104" t="s">
        <v>5228</v>
      </c>
      <c r="D2844" s="104" t="s">
        <v>5230</v>
      </c>
      <c r="E2844" s="2">
        <v>77191</v>
      </c>
      <c r="F2844" s="2">
        <v>77191</v>
      </c>
    </row>
    <row r="2845" spans="1:6" x14ac:dyDescent="0.25">
      <c r="A2845" s="104">
        <v>24119</v>
      </c>
      <c r="B2845" s="104" t="s">
        <v>947</v>
      </c>
      <c r="C2845" s="104" t="s">
        <v>7912</v>
      </c>
      <c r="D2845" s="104" t="s">
        <v>7914</v>
      </c>
      <c r="E2845" s="2">
        <v>62627</v>
      </c>
      <c r="F2845" s="2">
        <v>62627</v>
      </c>
    </row>
    <row r="2846" spans="1:6" x14ac:dyDescent="0.25">
      <c r="A2846" s="104">
        <v>24131</v>
      </c>
      <c r="B2846" s="104" t="s">
        <v>947</v>
      </c>
      <c r="C2846" s="104" t="s">
        <v>16906</v>
      </c>
      <c r="D2846" s="104" t="s">
        <v>16908</v>
      </c>
      <c r="E2846" s="2">
        <v>5047</v>
      </c>
      <c r="F2846" s="2">
        <v>5047</v>
      </c>
    </row>
    <row r="2847" spans="1:6" x14ac:dyDescent="0.25">
      <c r="A2847" s="104">
        <v>197214</v>
      </c>
      <c r="B2847" s="104" t="s">
        <v>947</v>
      </c>
      <c r="C2847" s="104" t="s">
        <v>15437</v>
      </c>
      <c r="D2847" s="104" t="s">
        <v>15439</v>
      </c>
      <c r="E2847" s="2">
        <v>2314</v>
      </c>
      <c r="F2847" s="2">
        <v>2314</v>
      </c>
    </row>
    <row r="2848" spans="1:6" x14ac:dyDescent="0.25">
      <c r="A2848" s="104">
        <v>222535</v>
      </c>
      <c r="B2848" s="104" t="s">
        <v>947</v>
      </c>
      <c r="C2848" s="104" t="s">
        <v>4096</v>
      </c>
      <c r="D2848" s="104" t="s">
        <v>4098</v>
      </c>
      <c r="E2848" s="2">
        <v>103681</v>
      </c>
      <c r="F2848" s="2">
        <v>103681</v>
      </c>
    </row>
    <row r="2849" spans="1:6" x14ac:dyDescent="0.25">
      <c r="A2849" s="104">
        <v>513932</v>
      </c>
      <c r="B2849" s="104" t="s">
        <v>947</v>
      </c>
      <c r="C2849" s="104" t="s">
        <v>9468</v>
      </c>
      <c r="D2849" s="104" t="s">
        <v>9470</v>
      </c>
      <c r="E2849" s="2">
        <v>54503</v>
      </c>
      <c r="F2849" s="2">
        <v>54503</v>
      </c>
    </row>
    <row r="2850" spans="1:6" x14ac:dyDescent="0.25">
      <c r="A2850" s="104">
        <v>598195</v>
      </c>
      <c r="B2850" s="104" t="s">
        <v>947</v>
      </c>
      <c r="C2850" s="104" t="s">
        <v>15906</v>
      </c>
      <c r="D2850" s="104" t="s">
        <v>15908</v>
      </c>
      <c r="E2850" s="2">
        <v>1539</v>
      </c>
      <c r="F2850" s="2">
        <v>1539</v>
      </c>
    </row>
    <row r="2851" spans="1:6" x14ac:dyDescent="0.25">
      <c r="A2851" s="104">
        <v>760863</v>
      </c>
      <c r="B2851" s="104" t="s">
        <v>947</v>
      </c>
      <c r="C2851" s="104" t="s">
        <v>9612</v>
      </c>
      <c r="D2851" s="104" t="s">
        <v>9614</v>
      </c>
      <c r="E2851" s="2">
        <v>18240</v>
      </c>
      <c r="F2851" s="2">
        <v>18240</v>
      </c>
    </row>
    <row r="2852" spans="1:6" x14ac:dyDescent="0.25">
      <c r="A2852" s="104">
        <v>24133</v>
      </c>
      <c r="B2852" s="104" t="s">
        <v>947</v>
      </c>
      <c r="C2852" s="104" t="s">
        <v>2339</v>
      </c>
      <c r="D2852" s="104" t="s">
        <v>2341</v>
      </c>
      <c r="E2852" s="2">
        <v>206956</v>
      </c>
      <c r="F2852" s="2">
        <v>206956</v>
      </c>
    </row>
    <row r="2853" spans="1:6" x14ac:dyDescent="0.25">
      <c r="A2853" s="104">
        <v>24135</v>
      </c>
      <c r="B2853" s="104" t="s">
        <v>947</v>
      </c>
      <c r="C2853" s="104" t="s">
        <v>1985</v>
      </c>
      <c r="D2853" s="104" t="s">
        <v>1987</v>
      </c>
      <c r="E2853" s="2">
        <v>314664</v>
      </c>
      <c r="F2853" s="2">
        <v>314664</v>
      </c>
    </row>
    <row r="2854" spans="1:6" x14ac:dyDescent="0.25">
      <c r="A2854" s="104">
        <v>24137</v>
      </c>
      <c r="B2854" s="104" t="s">
        <v>947</v>
      </c>
      <c r="C2854" s="104" t="s">
        <v>2396</v>
      </c>
      <c r="D2854" s="104" t="s">
        <v>2398</v>
      </c>
      <c r="E2854" s="2">
        <v>313569</v>
      </c>
      <c r="F2854" s="2">
        <v>313569</v>
      </c>
    </row>
    <row r="2855" spans="1:6" x14ac:dyDescent="0.25">
      <c r="A2855" s="104">
        <v>24139</v>
      </c>
      <c r="B2855" s="104" t="s">
        <v>947</v>
      </c>
      <c r="C2855" s="104" t="s">
        <v>2429</v>
      </c>
      <c r="D2855" s="104" t="s">
        <v>2431</v>
      </c>
      <c r="E2855" s="2">
        <v>218687</v>
      </c>
      <c r="F2855" s="2">
        <v>218687</v>
      </c>
    </row>
    <row r="2856" spans="1:6" x14ac:dyDescent="0.25">
      <c r="A2856" s="104">
        <v>24142</v>
      </c>
      <c r="B2856" s="104" t="s">
        <v>947</v>
      </c>
      <c r="C2856" s="104" t="s">
        <v>13652</v>
      </c>
      <c r="D2856" s="104" t="s">
        <v>13654</v>
      </c>
      <c r="E2856" s="2">
        <v>7865</v>
      </c>
      <c r="F2856" s="2">
        <v>7865</v>
      </c>
    </row>
    <row r="2857" spans="1:6" x14ac:dyDescent="0.25">
      <c r="A2857" s="104">
        <v>24145</v>
      </c>
      <c r="B2857" s="104" t="s">
        <v>947</v>
      </c>
      <c r="C2857" s="104" t="s">
        <v>15246</v>
      </c>
      <c r="D2857" s="104" t="s">
        <v>21914</v>
      </c>
      <c r="E2857" s="2">
        <v>7046</v>
      </c>
      <c r="F2857" s="2">
        <v>7046</v>
      </c>
    </row>
    <row r="2858" spans="1:6" x14ac:dyDescent="0.25">
      <c r="A2858" s="104">
        <v>24146</v>
      </c>
      <c r="B2858" s="104" t="s">
        <v>947</v>
      </c>
      <c r="C2858" s="104" t="s">
        <v>3799</v>
      </c>
      <c r="D2858" s="104" t="s">
        <v>3801</v>
      </c>
      <c r="E2858" s="2">
        <v>222933</v>
      </c>
      <c r="F2858" s="2">
        <v>222933</v>
      </c>
    </row>
    <row r="2859" spans="1:6" x14ac:dyDescent="0.25">
      <c r="A2859" s="104">
        <v>24148</v>
      </c>
      <c r="B2859" s="104" t="s">
        <v>947</v>
      </c>
      <c r="C2859" s="104" t="s">
        <v>16975</v>
      </c>
      <c r="D2859" s="104" t="s">
        <v>16977</v>
      </c>
      <c r="E2859" s="2">
        <v>7916</v>
      </c>
      <c r="F2859" s="2">
        <v>7916</v>
      </c>
    </row>
    <row r="2860" spans="1:6" x14ac:dyDescent="0.25">
      <c r="A2860" s="104">
        <v>24149</v>
      </c>
      <c r="B2860" s="104" t="s">
        <v>947</v>
      </c>
      <c r="C2860" s="104" t="s">
        <v>2357</v>
      </c>
      <c r="D2860" s="104" t="s">
        <v>2359</v>
      </c>
      <c r="E2860" s="2">
        <v>338382</v>
      </c>
      <c r="F2860" s="2">
        <v>338382</v>
      </c>
    </row>
    <row r="2861" spans="1:6" x14ac:dyDescent="0.25">
      <c r="A2861" s="104">
        <v>24150</v>
      </c>
      <c r="B2861" s="104" t="s">
        <v>947</v>
      </c>
      <c r="C2861" s="104" t="s">
        <v>2129</v>
      </c>
      <c r="D2861" s="104" t="s">
        <v>2131</v>
      </c>
      <c r="E2861" s="2">
        <v>310134</v>
      </c>
      <c r="F2861" s="2">
        <v>310134</v>
      </c>
    </row>
    <row r="2862" spans="1:6" x14ac:dyDescent="0.25">
      <c r="A2862" s="104">
        <v>24152</v>
      </c>
      <c r="B2862" s="104" t="s">
        <v>947</v>
      </c>
      <c r="C2862" s="104" t="s">
        <v>2567</v>
      </c>
      <c r="D2862" s="104" t="s">
        <v>2569</v>
      </c>
      <c r="E2862" s="2">
        <v>349066</v>
      </c>
      <c r="F2862" s="2">
        <v>349066</v>
      </c>
    </row>
    <row r="2863" spans="1:6" x14ac:dyDescent="0.25">
      <c r="A2863" s="104">
        <v>24153</v>
      </c>
      <c r="B2863" s="104" t="s">
        <v>947</v>
      </c>
      <c r="C2863" s="104" t="s">
        <v>13166</v>
      </c>
      <c r="D2863" s="104" t="s">
        <v>13168</v>
      </c>
      <c r="E2863" s="2">
        <v>20110</v>
      </c>
      <c r="F2863" s="2">
        <v>20110</v>
      </c>
    </row>
    <row r="2864" spans="1:6" x14ac:dyDescent="0.25">
      <c r="A2864" s="104">
        <v>24154</v>
      </c>
      <c r="B2864" s="104" t="s">
        <v>947</v>
      </c>
      <c r="C2864" s="104" t="s">
        <v>2240</v>
      </c>
      <c r="D2864" s="104" t="s">
        <v>2242</v>
      </c>
      <c r="E2864" s="2">
        <v>367845</v>
      </c>
      <c r="F2864" s="2">
        <v>367845</v>
      </c>
    </row>
    <row r="2865" spans="1:6" x14ac:dyDescent="0.25">
      <c r="A2865" s="104">
        <v>24155</v>
      </c>
      <c r="B2865" s="104" t="s">
        <v>947</v>
      </c>
      <c r="C2865" s="104" t="s">
        <v>2786</v>
      </c>
      <c r="D2865" s="104" t="s">
        <v>2788</v>
      </c>
      <c r="E2865" s="2">
        <v>208678</v>
      </c>
      <c r="F2865" s="2">
        <v>208678</v>
      </c>
    </row>
    <row r="2866" spans="1:6" x14ac:dyDescent="0.25">
      <c r="A2866" s="104">
        <v>24156</v>
      </c>
      <c r="B2866" s="104" t="s">
        <v>947</v>
      </c>
      <c r="C2866" s="104" t="s">
        <v>16343</v>
      </c>
      <c r="D2866" s="104" t="s">
        <v>16345</v>
      </c>
      <c r="E2866" s="2">
        <v>7530</v>
      </c>
      <c r="F2866" s="2">
        <v>7530</v>
      </c>
    </row>
    <row r="2867" spans="1:6" x14ac:dyDescent="0.25">
      <c r="A2867" s="104">
        <v>24157</v>
      </c>
      <c r="B2867" s="104" t="s">
        <v>947</v>
      </c>
      <c r="C2867" s="104" t="s">
        <v>2945</v>
      </c>
      <c r="D2867" s="104" t="s">
        <v>2947</v>
      </c>
      <c r="E2867" s="2">
        <v>225142</v>
      </c>
      <c r="F2867" s="2">
        <v>225142</v>
      </c>
    </row>
    <row r="2868" spans="1:6" x14ac:dyDescent="0.25">
      <c r="A2868" s="104">
        <v>24158</v>
      </c>
      <c r="B2868" s="104" t="s">
        <v>947</v>
      </c>
      <c r="C2868" s="104" t="s">
        <v>7612</v>
      </c>
      <c r="D2868" s="104" t="s">
        <v>7614</v>
      </c>
      <c r="E2868" s="2">
        <v>43735</v>
      </c>
      <c r="F2868" s="2">
        <v>43735</v>
      </c>
    </row>
    <row r="2869" spans="1:6" x14ac:dyDescent="0.25">
      <c r="A2869" s="104">
        <v>24159</v>
      </c>
      <c r="B2869" s="104" t="s">
        <v>947</v>
      </c>
      <c r="C2869" s="104" t="s">
        <v>6466</v>
      </c>
      <c r="D2869" s="104" t="s">
        <v>6468</v>
      </c>
      <c r="E2869" s="2">
        <v>70591</v>
      </c>
      <c r="F2869" s="2">
        <v>70591</v>
      </c>
    </row>
    <row r="2870" spans="1:6" x14ac:dyDescent="0.25">
      <c r="A2870" s="104">
        <v>24160</v>
      </c>
      <c r="B2870" s="104" t="s">
        <v>947</v>
      </c>
      <c r="C2870" s="104" t="s">
        <v>8854</v>
      </c>
      <c r="D2870" s="104" t="s">
        <v>8856</v>
      </c>
      <c r="E2870" s="2">
        <v>21017</v>
      </c>
      <c r="F2870" s="2">
        <v>21017</v>
      </c>
    </row>
    <row r="2871" spans="1:6" x14ac:dyDescent="0.25">
      <c r="A2871" s="104">
        <v>24162</v>
      </c>
      <c r="B2871" s="104" t="s">
        <v>947</v>
      </c>
      <c r="C2871" s="104" t="s">
        <v>1020</v>
      </c>
      <c r="D2871" s="104" t="s">
        <v>1022</v>
      </c>
      <c r="E2871" s="2">
        <v>593908</v>
      </c>
      <c r="F2871" s="2">
        <v>593908</v>
      </c>
    </row>
    <row r="2872" spans="1:6" x14ac:dyDescent="0.25">
      <c r="A2872" s="104">
        <v>24166</v>
      </c>
      <c r="B2872" s="104" t="s">
        <v>947</v>
      </c>
      <c r="C2872" s="104" t="s">
        <v>12240</v>
      </c>
      <c r="D2872" s="104" t="s">
        <v>12242</v>
      </c>
      <c r="E2872" s="2">
        <v>13543</v>
      </c>
      <c r="F2872" s="2">
        <v>13543</v>
      </c>
    </row>
    <row r="2873" spans="1:6" x14ac:dyDescent="0.25">
      <c r="A2873" s="104">
        <v>24168</v>
      </c>
      <c r="B2873" s="104" t="s">
        <v>947</v>
      </c>
      <c r="C2873" s="104" t="s">
        <v>6505</v>
      </c>
      <c r="D2873" s="104" t="s">
        <v>6507</v>
      </c>
      <c r="E2873" s="2">
        <v>46966</v>
      </c>
      <c r="F2873" s="2">
        <v>46966</v>
      </c>
    </row>
    <row r="2874" spans="1:6" x14ac:dyDescent="0.25">
      <c r="A2874" s="104">
        <v>24170</v>
      </c>
      <c r="B2874" s="104" t="s">
        <v>947</v>
      </c>
      <c r="C2874" s="104" t="s">
        <v>9225</v>
      </c>
      <c r="D2874" s="104" t="s">
        <v>9227</v>
      </c>
      <c r="E2874" s="2">
        <v>22865</v>
      </c>
      <c r="F2874" s="2">
        <v>22865</v>
      </c>
    </row>
    <row r="2875" spans="1:6" x14ac:dyDescent="0.25">
      <c r="A2875" s="104">
        <v>24171</v>
      </c>
      <c r="B2875" s="104" t="s">
        <v>947</v>
      </c>
      <c r="C2875" s="104" t="s">
        <v>3426</v>
      </c>
      <c r="D2875" s="104" t="s">
        <v>3428</v>
      </c>
      <c r="E2875" s="2">
        <v>111140</v>
      </c>
      <c r="F2875" s="2">
        <v>111140</v>
      </c>
    </row>
    <row r="2876" spans="1:6" x14ac:dyDescent="0.25">
      <c r="A2876" s="104">
        <v>24173</v>
      </c>
      <c r="B2876" s="104" t="s">
        <v>947</v>
      </c>
      <c r="C2876" s="104" t="s">
        <v>4192</v>
      </c>
      <c r="D2876" s="104" t="s">
        <v>4194</v>
      </c>
      <c r="E2876" s="2">
        <v>180223</v>
      </c>
      <c r="F2876" s="2">
        <v>180223</v>
      </c>
    </row>
    <row r="2877" spans="1:6" x14ac:dyDescent="0.25">
      <c r="A2877" s="104">
        <v>24174</v>
      </c>
      <c r="B2877" s="104" t="s">
        <v>947</v>
      </c>
      <c r="C2877" s="104" t="s">
        <v>7576</v>
      </c>
      <c r="D2877" s="104" t="s">
        <v>7578</v>
      </c>
      <c r="E2877" s="2">
        <v>40442</v>
      </c>
      <c r="F2877" s="2">
        <v>40442</v>
      </c>
    </row>
    <row r="2878" spans="1:6" x14ac:dyDescent="0.25">
      <c r="A2878" s="104">
        <v>24178</v>
      </c>
      <c r="B2878" s="104" t="s">
        <v>947</v>
      </c>
      <c r="C2878" s="104" t="s">
        <v>7163</v>
      </c>
      <c r="D2878" s="104" t="s">
        <v>7165</v>
      </c>
      <c r="E2878" s="2">
        <v>46101</v>
      </c>
      <c r="F2878" s="2">
        <v>46101</v>
      </c>
    </row>
    <row r="2879" spans="1:6" x14ac:dyDescent="0.25">
      <c r="A2879" s="104">
        <v>24179</v>
      </c>
      <c r="B2879" s="104" t="s">
        <v>947</v>
      </c>
      <c r="C2879" s="104" t="s">
        <v>7564</v>
      </c>
      <c r="D2879" s="104" t="s">
        <v>7566</v>
      </c>
      <c r="E2879" s="2">
        <v>30038</v>
      </c>
      <c r="F2879" s="2">
        <v>30038</v>
      </c>
    </row>
    <row r="2880" spans="1:6" x14ac:dyDescent="0.25">
      <c r="A2880" s="104">
        <v>24180</v>
      </c>
      <c r="B2880" s="104" t="s">
        <v>947</v>
      </c>
      <c r="C2880" s="104" t="s">
        <v>11943</v>
      </c>
      <c r="D2880" s="104" t="s">
        <v>11945</v>
      </c>
      <c r="E2880" s="2">
        <v>25517</v>
      </c>
      <c r="F2880" s="2">
        <v>25517</v>
      </c>
    </row>
    <row r="2881" spans="1:6" x14ac:dyDescent="0.25">
      <c r="A2881" s="104">
        <v>24183</v>
      </c>
      <c r="B2881" s="104" t="s">
        <v>947</v>
      </c>
      <c r="C2881" s="104" t="s">
        <v>9441</v>
      </c>
      <c r="D2881" s="104" t="s">
        <v>9443</v>
      </c>
      <c r="E2881" s="2">
        <v>25111</v>
      </c>
      <c r="F2881" s="2">
        <v>25111</v>
      </c>
    </row>
    <row r="2882" spans="1:6" x14ac:dyDescent="0.25">
      <c r="A2882" s="104">
        <v>24184</v>
      </c>
      <c r="B2882" s="104" t="s">
        <v>947</v>
      </c>
      <c r="C2882" s="104" t="s">
        <v>6463</v>
      </c>
      <c r="D2882" s="104" t="s">
        <v>21933</v>
      </c>
      <c r="E2882" s="2">
        <v>67377</v>
      </c>
      <c r="F2882" s="2">
        <v>67377</v>
      </c>
    </row>
    <row r="2883" spans="1:6" x14ac:dyDescent="0.25">
      <c r="A2883" s="104">
        <v>24188</v>
      </c>
      <c r="B2883" s="104" t="s">
        <v>947</v>
      </c>
      <c r="C2883" s="104" t="s">
        <v>21919</v>
      </c>
      <c r="D2883" s="104" t="s">
        <v>21920</v>
      </c>
      <c r="E2883" s="2">
        <v>7192</v>
      </c>
      <c r="F2883" s="2">
        <v>7192</v>
      </c>
    </row>
    <row r="2884" spans="1:6" x14ac:dyDescent="0.25">
      <c r="A2884" s="104">
        <v>24198</v>
      </c>
      <c r="B2884" s="104" t="s">
        <v>947</v>
      </c>
      <c r="C2884" s="104" t="s">
        <v>15756</v>
      </c>
      <c r="D2884" s="104" t="s">
        <v>15758</v>
      </c>
      <c r="E2884" s="2">
        <v>698</v>
      </c>
      <c r="F2884" s="2">
        <v>698</v>
      </c>
    </row>
    <row r="2885" spans="1:6" x14ac:dyDescent="0.25">
      <c r="A2885" s="104">
        <v>24199</v>
      </c>
      <c r="B2885" s="104" t="s">
        <v>947</v>
      </c>
      <c r="C2885" s="104" t="s">
        <v>8233</v>
      </c>
      <c r="D2885" s="104" t="s">
        <v>8235</v>
      </c>
      <c r="E2885" s="2">
        <v>30120</v>
      </c>
      <c r="F2885" s="2">
        <v>30120</v>
      </c>
    </row>
    <row r="2886" spans="1:6" x14ac:dyDescent="0.25">
      <c r="A2886" s="104">
        <v>24202</v>
      </c>
      <c r="B2886" s="104" t="s">
        <v>947</v>
      </c>
      <c r="C2886" s="104" t="s">
        <v>16693</v>
      </c>
      <c r="D2886" s="104" t="s">
        <v>16695</v>
      </c>
      <c r="E2886" s="2">
        <v>2688</v>
      </c>
      <c r="F2886" s="2">
        <v>2688</v>
      </c>
    </row>
    <row r="2887" spans="1:6" x14ac:dyDescent="0.25">
      <c r="A2887" s="104">
        <v>24203</v>
      </c>
      <c r="B2887" s="104" t="s">
        <v>947</v>
      </c>
      <c r="C2887" s="104" t="s">
        <v>4471</v>
      </c>
      <c r="D2887" s="104" t="s">
        <v>4473</v>
      </c>
      <c r="E2887" s="2">
        <v>94146</v>
      </c>
      <c r="F2887" s="2">
        <v>94146</v>
      </c>
    </row>
    <row r="2888" spans="1:6" x14ac:dyDescent="0.25">
      <c r="A2888" s="104">
        <v>24205</v>
      </c>
      <c r="B2888" s="104" t="s">
        <v>947</v>
      </c>
      <c r="C2888" s="104" t="s">
        <v>7040</v>
      </c>
      <c r="D2888" s="104" t="s">
        <v>7042</v>
      </c>
      <c r="E2888" s="2">
        <v>68094</v>
      </c>
      <c r="F2888" s="2">
        <v>68094</v>
      </c>
    </row>
    <row r="2889" spans="1:6" x14ac:dyDescent="0.25">
      <c r="A2889" s="104">
        <v>24209</v>
      </c>
      <c r="B2889" s="104" t="s">
        <v>947</v>
      </c>
      <c r="C2889" s="104" t="s">
        <v>10549</v>
      </c>
      <c r="D2889" s="104" t="s">
        <v>10551</v>
      </c>
      <c r="E2889" s="2">
        <v>20106</v>
      </c>
      <c r="F2889" s="2">
        <v>20106</v>
      </c>
    </row>
    <row r="2890" spans="1:6" x14ac:dyDescent="0.25">
      <c r="A2890" s="104">
        <v>24213</v>
      </c>
      <c r="B2890" s="104" t="s">
        <v>947</v>
      </c>
      <c r="C2890" s="104" t="s">
        <v>10141</v>
      </c>
      <c r="D2890" s="104" t="s">
        <v>10143</v>
      </c>
      <c r="E2890" s="2">
        <v>24998</v>
      </c>
      <c r="F2890" s="2">
        <v>24998</v>
      </c>
    </row>
    <row r="2891" spans="1:6" x14ac:dyDescent="0.25">
      <c r="A2891" s="104">
        <v>139665</v>
      </c>
      <c r="B2891" s="104" t="s">
        <v>947</v>
      </c>
      <c r="C2891" s="104" t="s">
        <v>8209</v>
      </c>
      <c r="D2891" s="104" t="s">
        <v>8211</v>
      </c>
      <c r="E2891" s="2">
        <v>36574</v>
      </c>
      <c r="F2891" s="2">
        <v>36574</v>
      </c>
    </row>
    <row r="2892" spans="1:6" x14ac:dyDescent="0.25">
      <c r="A2892" s="104">
        <v>192404</v>
      </c>
      <c r="B2892" s="104" t="s">
        <v>947</v>
      </c>
      <c r="C2892" s="104" t="s">
        <v>6022</v>
      </c>
      <c r="D2892" s="104" t="s">
        <v>6024</v>
      </c>
      <c r="E2892" s="2">
        <v>0</v>
      </c>
      <c r="F2892" s="2">
        <v>0</v>
      </c>
    </row>
    <row r="2893" spans="1:6" x14ac:dyDescent="0.25">
      <c r="A2893" s="104">
        <v>207307</v>
      </c>
      <c r="B2893" s="104" t="s">
        <v>947</v>
      </c>
      <c r="C2893" s="104" t="s">
        <v>21912</v>
      </c>
      <c r="D2893" s="104" t="s">
        <v>21913</v>
      </c>
      <c r="E2893" s="2">
        <v>2624</v>
      </c>
      <c r="F2893" s="2">
        <v>2624</v>
      </c>
    </row>
    <row r="2894" spans="1:6" x14ac:dyDescent="0.25">
      <c r="A2894" s="104">
        <v>429749</v>
      </c>
      <c r="B2894" s="104" t="s">
        <v>947</v>
      </c>
      <c r="C2894" s="104" t="s">
        <v>10831</v>
      </c>
      <c r="D2894" s="104" t="s">
        <v>10833</v>
      </c>
      <c r="E2894" s="2">
        <v>11448</v>
      </c>
      <c r="F2894" s="2">
        <v>11448</v>
      </c>
    </row>
    <row r="2895" spans="1:6" x14ac:dyDescent="0.25">
      <c r="A2895" s="104">
        <v>443216</v>
      </c>
      <c r="B2895" s="104" t="s">
        <v>947</v>
      </c>
      <c r="C2895" s="104" t="s">
        <v>4303</v>
      </c>
      <c r="D2895" s="104" t="s">
        <v>4305</v>
      </c>
      <c r="E2895" s="2">
        <v>216539</v>
      </c>
      <c r="F2895" s="2">
        <v>216539</v>
      </c>
    </row>
    <row r="2896" spans="1:6" x14ac:dyDescent="0.25">
      <c r="A2896" s="104">
        <v>446379</v>
      </c>
      <c r="B2896" s="104" t="s">
        <v>947</v>
      </c>
      <c r="C2896" s="104" t="s">
        <v>22737</v>
      </c>
      <c r="D2896" s="104" t="s">
        <v>22738</v>
      </c>
      <c r="E2896" s="2">
        <v>14559</v>
      </c>
      <c r="F2896" s="2">
        <v>14559</v>
      </c>
    </row>
    <row r="2897" spans="1:6" x14ac:dyDescent="0.25">
      <c r="A2897" s="104">
        <v>516457</v>
      </c>
      <c r="B2897" s="104" t="s">
        <v>947</v>
      </c>
      <c r="C2897" s="104" t="s">
        <v>8056</v>
      </c>
      <c r="D2897" s="104" t="s">
        <v>8058</v>
      </c>
      <c r="E2897" s="2">
        <v>19483</v>
      </c>
      <c r="F2897" s="2">
        <v>19483</v>
      </c>
    </row>
    <row r="2898" spans="1:6" x14ac:dyDescent="0.25">
      <c r="A2898" s="104">
        <v>526532</v>
      </c>
      <c r="B2898" s="104" t="s">
        <v>947</v>
      </c>
      <c r="C2898" s="104" t="s">
        <v>4799</v>
      </c>
      <c r="D2898" s="104" t="s">
        <v>4801</v>
      </c>
      <c r="E2898" s="2">
        <v>54075</v>
      </c>
      <c r="F2898" s="2">
        <v>54075</v>
      </c>
    </row>
    <row r="2899" spans="1:6" x14ac:dyDescent="0.25">
      <c r="A2899" s="104">
        <v>556227</v>
      </c>
      <c r="B2899" s="104" t="s">
        <v>947</v>
      </c>
      <c r="C2899" s="104" t="s">
        <v>12441</v>
      </c>
      <c r="D2899" s="104" t="s">
        <v>12443</v>
      </c>
      <c r="E2899" s="2">
        <v>14996</v>
      </c>
      <c r="F2899" s="2">
        <v>14996</v>
      </c>
    </row>
    <row r="2900" spans="1:6" x14ac:dyDescent="0.25">
      <c r="A2900" s="104">
        <v>569457</v>
      </c>
      <c r="B2900" s="104" t="s">
        <v>947</v>
      </c>
      <c r="C2900" s="104" t="s">
        <v>8422</v>
      </c>
      <c r="D2900" s="104" t="s">
        <v>8424</v>
      </c>
      <c r="E2900" s="2">
        <v>32623</v>
      </c>
      <c r="F2900" s="2">
        <v>32623</v>
      </c>
    </row>
    <row r="2901" spans="1:6" x14ac:dyDescent="0.25">
      <c r="A2901" s="104">
        <v>600892</v>
      </c>
      <c r="B2901" s="104" t="s">
        <v>947</v>
      </c>
      <c r="C2901" s="104" t="s">
        <v>11904</v>
      </c>
      <c r="D2901" s="104" t="s">
        <v>11906</v>
      </c>
      <c r="E2901" s="2">
        <v>18943</v>
      </c>
      <c r="F2901" s="2">
        <v>18943</v>
      </c>
    </row>
    <row r="2902" spans="1:6" x14ac:dyDescent="0.25">
      <c r="A2902" s="104">
        <v>681783</v>
      </c>
      <c r="B2902" s="104" t="s">
        <v>947</v>
      </c>
      <c r="C2902" s="104" t="s">
        <v>10636</v>
      </c>
      <c r="D2902" s="104" t="s">
        <v>10638</v>
      </c>
      <c r="E2902" s="2">
        <v>13739</v>
      </c>
      <c r="F2902" s="2">
        <v>13739</v>
      </c>
    </row>
    <row r="2903" spans="1:6" x14ac:dyDescent="0.25">
      <c r="A2903" s="104">
        <v>807659</v>
      </c>
      <c r="B2903" s="104" t="s">
        <v>947</v>
      </c>
      <c r="C2903" s="104" t="s">
        <v>22735</v>
      </c>
      <c r="D2903" s="104" t="s">
        <v>22736</v>
      </c>
      <c r="E2903" s="2">
        <v>6301</v>
      </c>
      <c r="F2903" s="2">
        <v>6301</v>
      </c>
    </row>
    <row r="2904" spans="1:6" x14ac:dyDescent="0.25">
      <c r="A2904" s="104">
        <v>813845</v>
      </c>
      <c r="B2904" s="104" t="s">
        <v>947</v>
      </c>
      <c r="C2904" s="104" t="s">
        <v>21896</v>
      </c>
      <c r="D2904" s="104" t="s">
        <v>21897</v>
      </c>
      <c r="E2904" s="2">
        <v>6095</v>
      </c>
      <c r="F2904" s="2">
        <v>6095</v>
      </c>
    </row>
    <row r="2905" spans="1:6" x14ac:dyDescent="0.25">
      <c r="A2905" s="104">
        <v>24220</v>
      </c>
      <c r="B2905" s="104" t="s">
        <v>947</v>
      </c>
      <c r="C2905" s="104" t="s">
        <v>2177</v>
      </c>
      <c r="D2905" s="104" t="s">
        <v>2179</v>
      </c>
      <c r="E2905" s="2">
        <v>349716</v>
      </c>
      <c r="F2905" s="2">
        <v>349716</v>
      </c>
    </row>
    <row r="2906" spans="1:6" x14ac:dyDescent="0.25">
      <c r="A2906" s="104">
        <v>24221</v>
      </c>
      <c r="B2906" s="104" t="s">
        <v>947</v>
      </c>
      <c r="C2906" s="104" t="s">
        <v>4814</v>
      </c>
      <c r="D2906" s="104" t="s">
        <v>4816</v>
      </c>
      <c r="E2906" s="2">
        <v>57386</v>
      </c>
      <c r="F2906" s="2">
        <v>57386</v>
      </c>
    </row>
    <row r="2907" spans="1:6" x14ac:dyDescent="0.25">
      <c r="A2907" s="104">
        <v>24224</v>
      </c>
      <c r="B2907" s="104" t="s">
        <v>947</v>
      </c>
      <c r="C2907" s="104" t="s">
        <v>3811</v>
      </c>
      <c r="D2907" s="104" t="s">
        <v>3813</v>
      </c>
      <c r="E2907" s="2">
        <v>128648</v>
      </c>
      <c r="F2907" s="2">
        <v>128648</v>
      </c>
    </row>
    <row r="2908" spans="1:6" x14ac:dyDescent="0.25">
      <c r="A2908" s="104">
        <v>24230</v>
      </c>
      <c r="B2908" s="104" t="s">
        <v>947</v>
      </c>
      <c r="C2908" s="104" t="s">
        <v>10720</v>
      </c>
      <c r="D2908" s="104" t="s">
        <v>10722</v>
      </c>
      <c r="E2908" s="2">
        <v>11149</v>
      </c>
      <c r="F2908" s="2">
        <v>11149</v>
      </c>
    </row>
    <row r="2909" spans="1:6" x14ac:dyDescent="0.25">
      <c r="A2909" s="104">
        <v>24234</v>
      </c>
      <c r="B2909" s="104" t="s">
        <v>947</v>
      </c>
      <c r="C2909" s="104" t="s">
        <v>6436</v>
      </c>
      <c r="D2909" s="104" t="s">
        <v>6438</v>
      </c>
      <c r="E2909" s="2">
        <v>83933</v>
      </c>
      <c r="F2909" s="2">
        <v>83933</v>
      </c>
    </row>
    <row r="2910" spans="1:6" x14ac:dyDescent="0.25">
      <c r="A2910" s="104">
        <v>24235</v>
      </c>
      <c r="B2910" s="104" t="s">
        <v>947</v>
      </c>
      <c r="C2910" s="104" t="s">
        <v>11418</v>
      </c>
      <c r="D2910" s="104" t="s">
        <v>11420</v>
      </c>
      <c r="E2910" s="2">
        <v>4110</v>
      </c>
      <c r="F2910" s="2">
        <v>4110</v>
      </c>
    </row>
    <row r="2911" spans="1:6" x14ac:dyDescent="0.25">
      <c r="A2911" s="104">
        <v>24238</v>
      </c>
      <c r="B2911" s="104" t="s">
        <v>947</v>
      </c>
      <c r="C2911" s="104" t="s">
        <v>22689</v>
      </c>
      <c r="D2911" s="104" t="s">
        <v>22690</v>
      </c>
      <c r="E2911" s="2">
        <v>34026</v>
      </c>
      <c r="F2911" s="2">
        <v>34026</v>
      </c>
    </row>
    <row r="2912" spans="1:6" x14ac:dyDescent="0.25">
      <c r="A2912" s="104">
        <v>24239</v>
      </c>
      <c r="B2912" s="104" t="s">
        <v>947</v>
      </c>
      <c r="C2912" s="104" t="s">
        <v>2081</v>
      </c>
      <c r="D2912" s="104" t="s">
        <v>2083</v>
      </c>
      <c r="E2912" s="2">
        <v>325177</v>
      </c>
      <c r="F2912" s="2">
        <v>325177</v>
      </c>
    </row>
    <row r="2913" spans="1:6" x14ac:dyDescent="0.25">
      <c r="A2913" s="104">
        <v>24242</v>
      </c>
      <c r="B2913" s="104" t="s">
        <v>947</v>
      </c>
      <c r="C2913" s="104" t="s">
        <v>3351</v>
      </c>
      <c r="D2913" s="104" t="s">
        <v>3353</v>
      </c>
      <c r="E2913" s="2">
        <v>150199</v>
      </c>
      <c r="F2913" s="2">
        <v>150199</v>
      </c>
    </row>
    <row r="2914" spans="1:6" x14ac:dyDescent="0.25">
      <c r="A2914" s="104">
        <v>24246</v>
      </c>
      <c r="B2914" s="104" t="s">
        <v>947</v>
      </c>
      <c r="C2914" s="104" t="s">
        <v>8128</v>
      </c>
      <c r="D2914" s="104" t="s">
        <v>8130</v>
      </c>
      <c r="E2914" s="2">
        <v>47498</v>
      </c>
      <c r="F2914" s="2">
        <v>47498</v>
      </c>
    </row>
    <row r="2915" spans="1:6" x14ac:dyDescent="0.25">
      <c r="A2915" s="104">
        <v>24249</v>
      </c>
      <c r="B2915" s="104" t="s">
        <v>947</v>
      </c>
      <c r="C2915" s="104" t="s">
        <v>8950</v>
      </c>
      <c r="D2915" s="104" t="s">
        <v>8952</v>
      </c>
      <c r="E2915" s="2">
        <v>33448</v>
      </c>
      <c r="F2915" s="2">
        <v>33448</v>
      </c>
    </row>
    <row r="2916" spans="1:6" x14ac:dyDescent="0.25">
      <c r="A2916" s="104">
        <v>24250</v>
      </c>
      <c r="B2916" s="104" t="s">
        <v>947</v>
      </c>
      <c r="C2916" s="104" t="s">
        <v>15848</v>
      </c>
      <c r="D2916" s="104" t="s">
        <v>15850</v>
      </c>
      <c r="E2916" s="2">
        <v>2090</v>
      </c>
      <c r="F2916" s="2">
        <v>2090</v>
      </c>
    </row>
    <row r="2917" spans="1:6" x14ac:dyDescent="0.25">
      <c r="A2917" s="104">
        <v>24252</v>
      </c>
      <c r="B2917" s="104" t="s">
        <v>947</v>
      </c>
      <c r="C2917" s="104" t="s">
        <v>13217</v>
      </c>
      <c r="D2917" s="104" t="s">
        <v>13219</v>
      </c>
      <c r="E2917" s="2">
        <v>12364</v>
      </c>
      <c r="F2917" s="2">
        <v>12364</v>
      </c>
    </row>
    <row r="2918" spans="1:6" x14ac:dyDescent="0.25">
      <c r="A2918" s="104">
        <v>24253</v>
      </c>
      <c r="B2918" s="104" t="s">
        <v>947</v>
      </c>
      <c r="C2918" s="104" t="s">
        <v>9816</v>
      </c>
      <c r="D2918" s="104" t="s">
        <v>9818</v>
      </c>
      <c r="E2918" s="2">
        <v>17537</v>
      </c>
      <c r="F2918" s="2">
        <v>17537</v>
      </c>
    </row>
    <row r="2919" spans="1:6" x14ac:dyDescent="0.25">
      <c r="A2919" s="104">
        <v>24254</v>
      </c>
      <c r="B2919" s="104" t="s">
        <v>947</v>
      </c>
      <c r="C2919" s="104" t="s">
        <v>8155</v>
      </c>
      <c r="D2919" s="104" t="s">
        <v>8157</v>
      </c>
      <c r="E2919" s="2">
        <v>26428</v>
      </c>
      <c r="F2919" s="2">
        <v>26428</v>
      </c>
    </row>
    <row r="2920" spans="1:6" x14ac:dyDescent="0.25">
      <c r="A2920" s="104">
        <v>24255</v>
      </c>
      <c r="B2920" s="104" t="s">
        <v>947</v>
      </c>
      <c r="C2920" s="104" t="s">
        <v>1194</v>
      </c>
      <c r="D2920" s="104" t="s">
        <v>1196</v>
      </c>
      <c r="E2920" s="2">
        <v>709086</v>
      </c>
      <c r="F2920" s="2">
        <v>709086</v>
      </c>
    </row>
    <row r="2921" spans="1:6" x14ac:dyDescent="0.25">
      <c r="A2921" s="104">
        <v>24256</v>
      </c>
      <c r="B2921" s="104" t="s">
        <v>947</v>
      </c>
      <c r="C2921" s="104" t="s">
        <v>11430</v>
      </c>
      <c r="D2921" s="104" t="s">
        <v>11432</v>
      </c>
      <c r="E2921" s="2">
        <v>8050</v>
      </c>
      <c r="F2921" s="2">
        <v>8050</v>
      </c>
    </row>
    <row r="2922" spans="1:6" x14ac:dyDescent="0.25">
      <c r="A2922" s="104">
        <v>24258</v>
      </c>
      <c r="B2922" s="104" t="s">
        <v>947</v>
      </c>
      <c r="C2922" s="104" t="s">
        <v>6220</v>
      </c>
      <c r="D2922" s="104" t="s">
        <v>6222</v>
      </c>
      <c r="E2922" s="2">
        <v>87720</v>
      </c>
      <c r="F2922" s="2">
        <v>87720</v>
      </c>
    </row>
    <row r="2923" spans="1:6" x14ac:dyDescent="0.25">
      <c r="A2923" s="104">
        <v>24259</v>
      </c>
      <c r="B2923" s="104" t="s">
        <v>947</v>
      </c>
      <c r="C2923" s="104" t="s">
        <v>2918</v>
      </c>
      <c r="D2923" s="104" t="s">
        <v>2920</v>
      </c>
      <c r="E2923" s="2">
        <v>160608</v>
      </c>
      <c r="F2923" s="2">
        <v>160608</v>
      </c>
    </row>
    <row r="2924" spans="1:6" x14ac:dyDescent="0.25">
      <c r="A2924" s="104">
        <v>24260</v>
      </c>
      <c r="B2924" s="104" t="s">
        <v>947</v>
      </c>
      <c r="C2924" s="104" t="s">
        <v>5297</v>
      </c>
      <c r="D2924" s="104" t="s">
        <v>5299</v>
      </c>
      <c r="E2924" s="2">
        <v>113489</v>
      </c>
      <c r="F2924" s="2">
        <v>113489</v>
      </c>
    </row>
    <row r="2925" spans="1:6" x14ac:dyDescent="0.25">
      <c r="A2925" s="104">
        <v>24262</v>
      </c>
      <c r="B2925" s="104" t="s">
        <v>947</v>
      </c>
      <c r="C2925" s="104" t="s">
        <v>6642</v>
      </c>
      <c r="D2925" s="104" t="s">
        <v>6644</v>
      </c>
      <c r="E2925" s="2">
        <v>86104</v>
      </c>
      <c r="F2925" s="2">
        <v>86104</v>
      </c>
    </row>
    <row r="2926" spans="1:6" x14ac:dyDescent="0.25">
      <c r="A2926" s="104">
        <v>24263</v>
      </c>
      <c r="B2926" s="104" t="s">
        <v>947</v>
      </c>
      <c r="C2926" s="104" t="s">
        <v>7759</v>
      </c>
      <c r="D2926" s="104" t="s">
        <v>7761</v>
      </c>
      <c r="E2926" s="2">
        <v>27721</v>
      </c>
      <c r="F2926" s="2">
        <v>27721</v>
      </c>
    </row>
    <row r="2927" spans="1:6" x14ac:dyDescent="0.25">
      <c r="A2927" s="104">
        <v>24265</v>
      </c>
      <c r="B2927" s="104" t="s">
        <v>947</v>
      </c>
      <c r="C2927" s="104" t="s">
        <v>5639</v>
      </c>
      <c r="D2927" s="104" t="s">
        <v>20454</v>
      </c>
      <c r="E2927" s="2">
        <v>129894</v>
      </c>
      <c r="F2927" s="2">
        <v>129894</v>
      </c>
    </row>
    <row r="2928" spans="1:6" x14ac:dyDescent="0.25">
      <c r="A2928" s="104">
        <v>24266</v>
      </c>
      <c r="B2928" s="104" t="s">
        <v>947</v>
      </c>
      <c r="C2928" s="104" t="s">
        <v>2450</v>
      </c>
      <c r="D2928" s="104" t="s">
        <v>2452</v>
      </c>
      <c r="E2928" s="2">
        <v>286183</v>
      </c>
      <c r="F2928" s="2">
        <v>286183</v>
      </c>
    </row>
    <row r="2929" spans="1:6" x14ac:dyDescent="0.25">
      <c r="A2929" s="104">
        <v>24267</v>
      </c>
      <c r="B2929" s="104" t="s">
        <v>947</v>
      </c>
      <c r="C2929" s="104" t="s">
        <v>9072</v>
      </c>
      <c r="D2929" s="104" t="s">
        <v>9074</v>
      </c>
      <c r="E2929" s="2">
        <v>27239</v>
      </c>
      <c r="F2929" s="2">
        <v>27239</v>
      </c>
    </row>
    <row r="2930" spans="1:6" x14ac:dyDescent="0.25">
      <c r="A2930" s="104">
        <v>24268</v>
      </c>
      <c r="B2930" s="104" t="s">
        <v>947</v>
      </c>
      <c r="C2930" s="104" t="s">
        <v>5357</v>
      </c>
      <c r="D2930" s="104" t="s">
        <v>5359</v>
      </c>
      <c r="E2930" s="2">
        <v>88614</v>
      </c>
      <c r="F2930" s="2">
        <v>88614</v>
      </c>
    </row>
    <row r="2931" spans="1:6" x14ac:dyDescent="0.25">
      <c r="A2931" s="104">
        <v>24269</v>
      </c>
      <c r="B2931" s="104" t="s">
        <v>947</v>
      </c>
      <c r="C2931" s="104" t="s">
        <v>1481</v>
      </c>
      <c r="D2931" s="104" t="s">
        <v>21930</v>
      </c>
      <c r="E2931" s="2">
        <v>920630</v>
      </c>
      <c r="F2931" s="2">
        <v>920630</v>
      </c>
    </row>
    <row r="2932" spans="1:6" x14ac:dyDescent="0.25">
      <c r="A2932" s="104">
        <v>24270</v>
      </c>
      <c r="B2932" s="104" t="s">
        <v>947</v>
      </c>
      <c r="C2932" s="104" t="s">
        <v>4943</v>
      </c>
      <c r="D2932" s="104" t="s">
        <v>4945</v>
      </c>
      <c r="E2932" s="2">
        <v>79000</v>
      </c>
      <c r="F2932" s="2">
        <v>79000</v>
      </c>
    </row>
    <row r="2933" spans="1:6" x14ac:dyDescent="0.25">
      <c r="A2933" s="104">
        <v>24271</v>
      </c>
      <c r="B2933" s="104" t="s">
        <v>947</v>
      </c>
      <c r="C2933" s="104" t="s">
        <v>1448</v>
      </c>
      <c r="D2933" s="104" t="s">
        <v>1450</v>
      </c>
      <c r="E2933" s="2">
        <v>540018</v>
      </c>
      <c r="F2933" s="2">
        <v>540018</v>
      </c>
    </row>
    <row r="2934" spans="1:6" x14ac:dyDescent="0.25">
      <c r="A2934" s="104">
        <v>24272</v>
      </c>
      <c r="B2934" s="104" t="s">
        <v>947</v>
      </c>
      <c r="C2934" s="104" t="s">
        <v>1826</v>
      </c>
      <c r="D2934" s="104" t="s">
        <v>1828</v>
      </c>
      <c r="E2934" s="2">
        <v>342799</v>
      </c>
      <c r="F2934" s="2">
        <v>342799</v>
      </c>
    </row>
    <row r="2935" spans="1:6" x14ac:dyDescent="0.25">
      <c r="A2935" s="104">
        <v>24273</v>
      </c>
      <c r="B2935" s="104" t="s">
        <v>947</v>
      </c>
      <c r="C2935" s="104" t="s">
        <v>12549</v>
      </c>
      <c r="D2935" s="104" t="s">
        <v>12551</v>
      </c>
      <c r="E2935" s="2">
        <v>10947</v>
      </c>
      <c r="F2935" s="2">
        <v>10947</v>
      </c>
    </row>
    <row r="2936" spans="1:6" x14ac:dyDescent="0.25">
      <c r="A2936" s="104">
        <v>24274</v>
      </c>
      <c r="B2936" s="104" t="s">
        <v>947</v>
      </c>
      <c r="C2936" s="104" t="s">
        <v>10085</v>
      </c>
      <c r="D2936" s="104" t="s">
        <v>10087</v>
      </c>
      <c r="E2936" s="2">
        <v>19968</v>
      </c>
      <c r="F2936" s="2">
        <v>19968</v>
      </c>
    </row>
    <row r="2937" spans="1:6" x14ac:dyDescent="0.25">
      <c r="A2937" s="104">
        <v>24275</v>
      </c>
      <c r="B2937" s="104" t="s">
        <v>947</v>
      </c>
      <c r="C2937" s="104" t="s">
        <v>2687</v>
      </c>
      <c r="D2937" s="104" t="s">
        <v>2689</v>
      </c>
      <c r="E2937" s="2">
        <v>224149</v>
      </c>
      <c r="F2937" s="2">
        <v>224149</v>
      </c>
    </row>
    <row r="2938" spans="1:6" x14ac:dyDescent="0.25">
      <c r="A2938" s="104">
        <v>24277</v>
      </c>
      <c r="B2938" s="104" t="s">
        <v>947</v>
      </c>
      <c r="C2938" s="104" t="s">
        <v>5183</v>
      </c>
      <c r="D2938" s="104" t="s">
        <v>5185</v>
      </c>
      <c r="E2938" s="2">
        <v>79948</v>
      </c>
      <c r="F2938" s="2">
        <v>79948</v>
      </c>
    </row>
    <row r="2939" spans="1:6" x14ac:dyDescent="0.25">
      <c r="A2939" s="104">
        <v>24278</v>
      </c>
      <c r="B2939" s="104" t="s">
        <v>947</v>
      </c>
      <c r="C2939" s="104" t="s">
        <v>14390</v>
      </c>
      <c r="D2939" s="104" t="s">
        <v>14392</v>
      </c>
      <c r="E2939" s="2">
        <v>0</v>
      </c>
      <c r="F2939" s="2">
        <v>0</v>
      </c>
    </row>
    <row r="2940" spans="1:6" x14ac:dyDescent="0.25">
      <c r="A2940" s="104">
        <v>24280</v>
      </c>
      <c r="B2940" s="104" t="s">
        <v>947</v>
      </c>
      <c r="C2940" s="104" t="s">
        <v>9905</v>
      </c>
      <c r="D2940" s="104" t="s">
        <v>21937</v>
      </c>
      <c r="E2940" s="2">
        <v>22303</v>
      </c>
      <c r="F2940" s="2">
        <v>22303</v>
      </c>
    </row>
    <row r="2941" spans="1:6" x14ac:dyDescent="0.25">
      <c r="A2941" s="104">
        <v>24282</v>
      </c>
      <c r="B2941" s="104" t="s">
        <v>947</v>
      </c>
      <c r="C2941" s="104" t="s">
        <v>13340</v>
      </c>
      <c r="D2941" s="104" t="s">
        <v>13342</v>
      </c>
      <c r="E2941" s="2">
        <v>16094</v>
      </c>
      <c r="F2941" s="2">
        <v>16094</v>
      </c>
    </row>
    <row r="2942" spans="1:6" x14ac:dyDescent="0.25">
      <c r="A2942" s="104">
        <v>24283</v>
      </c>
      <c r="B2942" s="104" t="s">
        <v>947</v>
      </c>
      <c r="C2942" s="104" t="s">
        <v>4384</v>
      </c>
      <c r="D2942" s="104" t="s">
        <v>4386</v>
      </c>
      <c r="E2942" s="2">
        <v>178676</v>
      </c>
      <c r="F2942" s="2">
        <v>178676</v>
      </c>
    </row>
    <row r="2943" spans="1:6" x14ac:dyDescent="0.25">
      <c r="A2943" s="104">
        <v>24285</v>
      </c>
      <c r="B2943" s="104" t="s">
        <v>947</v>
      </c>
      <c r="C2943" s="104" t="s">
        <v>1664</v>
      </c>
      <c r="D2943" s="104" t="s">
        <v>1666</v>
      </c>
      <c r="E2943" s="2">
        <v>452539</v>
      </c>
      <c r="F2943" s="2">
        <v>452539</v>
      </c>
    </row>
    <row r="2944" spans="1:6" x14ac:dyDescent="0.25">
      <c r="A2944" s="104">
        <v>24286</v>
      </c>
      <c r="B2944" s="104" t="s">
        <v>947</v>
      </c>
      <c r="C2944" s="104" t="s">
        <v>987</v>
      </c>
      <c r="D2944" s="104" t="s">
        <v>989</v>
      </c>
      <c r="E2944" s="2">
        <v>585822</v>
      </c>
      <c r="F2944" s="2">
        <v>585822</v>
      </c>
    </row>
    <row r="2945" spans="1:6" x14ac:dyDescent="0.25">
      <c r="A2945" s="104">
        <v>24287</v>
      </c>
      <c r="B2945" s="104" t="s">
        <v>947</v>
      </c>
      <c r="C2945" s="104" t="s">
        <v>10852</v>
      </c>
      <c r="D2945" s="104" t="s">
        <v>10854</v>
      </c>
      <c r="E2945" s="2">
        <v>13360</v>
      </c>
      <c r="F2945" s="2">
        <v>13360</v>
      </c>
    </row>
    <row r="2946" spans="1:6" x14ac:dyDescent="0.25">
      <c r="A2946" s="104">
        <v>24289</v>
      </c>
      <c r="B2946" s="104" t="s">
        <v>947</v>
      </c>
      <c r="C2946" s="104" t="s">
        <v>12672</v>
      </c>
      <c r="D2946" s="104" t="s">
        <v>12674</v>
      </c>
      <c r="E2946" s="2">
        <v>9608</v>
      </c>
      <c r="F2946" s="2">
        <v>9608</v>
      </c>
    </row>
    <row r="2947" spans="1:6" x14ac:dyDescent="0.25">
      <c r="A2947" s="104">
        <v>24290</v>
      </c>
      <c r="B2947" s="104" t="s">
        <v>947</v>
      </c>
      <c r="C2947" s="104" t="s">
        <v>2840</v>
      </c>
      <c r="D2947" s="104" t="s">
        <v>2842</v>
      </c>
      <c r="E2947" s="2">
        <v>277585</v>
      </c>
      <c r="F2947" s="2">
        <v>277585</v>
      </c>
    </row>
    <row r="2948" spans="1:6" x14ac:dyDescent="0.25">
      <c r="A2948" s="104">
        <v>24292</v>
      </c>
      <c r="B2948" s="104" t="s">
        <v>947</v>
      </c>
      <c r="C2948" s="104" t="s">
        <v>11424</v>
      </c>
      <c r="D2948" s="104" t="s">
        <v>11426</v>
      </c>
      <c r="E2948" s="2">
        <v>23060</v>
      </c>
      <c r="F2948" s="2">
        <v>23060</v>
      </c>
    </row>
    <row r="2949" spans="1:6" x14ac:dyDescent="0.25">
      <c r="A2949" s="104">
        <v>24298</v>
      </c>
      <c r="B2949" s="104" t="s">
        <v>947</v>
      </c>
      <c r="C2949" s="104" t="s">
        <v>1718</v>
      </c>
      <c r="D2949" s="104" t="s">
        <v>1720</v>
      </c>
      <c r="E2949" s="2">
        <v>386988</v>
      </c>
      <c r="F2949" s="2">
        <v>386988</v>
      </c>
    </row>
    <row r="2950" spans="1:6" x14ac:dyDescent="0.25">
      <c r="A2950" s="104">
        <v>24299</v>
      </c>
      <c r="B2950" s="104" t="s">
        <v>947</v>
      </c>
      <c r="C2950" s="104" t="s">
        <v>10924</v>
      </c>
      <c r="D2950" s="104" t="s">
        <v>10926</v>
      </c>
      <c r="E2950" s="2">
        <v>11185</v>
      </c>
      <c r="F2950" s="2">
        <v>11185</v>
      </c>
    </row>
    <row r="2951" spans="1:6" x14ac:dyDescent="0.25">
      <c r="A2951" s="104">
        <v>24305</v>
      </c>
      <c r="B2951" s="104" t="s">
        <v>947</v>
      </c>
      <c r="C2951" s="104" t="s">
        <v>16357</v>
      </c>
      <c r="D2951" s="104" t="s">
        <v>16359</v>
      </c>
      <c r="E2951" s="2">
        <v>11137</v>
      </c>
      <c r="F2951" s="2">
        <v>11137</v>
      </c>
    </row>
    <row r="2952" spans="1:6" x14ac:dyDescent="0.25">
      <c r="A2952" s="104">
        <v>24318</v>
      </c>
      <c r="B2952" s="104" t="s">
        <v>947</v>
      </c>
      <c r="C2952" s="104" t="s">
        <v>16111</v>
      </c>
      <c r="D2952" s="104" t="s">
        <v>16113</v>
      </c>
      <c r="E2952" s="2">
        <v>1957</v>
      </c>
      <c r="F2952" s="2">
        <v>1957</v>
      </c>
    </row>
    <row r="2953" spans="1:6" x14ac:dyDescent="0.25">
      <c r="A2953" s="104">
        <v>24320</v>
      </c>
      <c r="B2953" s="104" t="s">
        <v>947</v>
      </c>
      <c r="C2953" s="104" t="s">
        <v>8989</v>
      </c>
      <c r="D2953" s="104" t="s">
        <v>8991</v>
      </c>
      <c r="E2953" s="2">
        <v>57008</v>
      </c>
      <c r="F2953" s="2">
        <v>57008</v>
      </c>
    </row>
    <row r="2954" spans="1:6" x14ac:dyDescent="0.25">
      <c r="A2954" s="104">
        <v>24325</v>
      </c>
      <c r="B2954" s="104" t="s">
        <v>947</v>
      </c>
      <c r="C2954" s="104" t="s">
        <v>14522</v>
      </c>
      <c r="D2954" s="104" t="s">
        <v>14524</v>
      </c>
      <c r="E2954" s="2">
        <v>3822</v>
      </c>
      <c r="F2954" s="2">
        <v>3822</v>
      </c>
    </row>
    <row r="2955" spans="1:6" x14ac:dyDescent="0.25">
      <c r="A2955" s="104">
        <v>24327</v>
      </c>
      <c r="B2955" s="104" t="s">
        <v>947</v>
      </c>
      <c r="C2955" s="104" t="s">
        <v>3154</v>
      </c>
      <c r="D2955" s="104" t="s">
        <v>21935</v>
      </c>
      <c r="E2955" s="2">
        <v>197527</v>
      </c>
      <c r="F2955" s="2">
        <v>197527</v>
      </c>
    </row>
    <row r="2956" spans="1:6" x14ac:dyDescent="0.25">
      <c r="A2956" s="104">
        <v>24328</v>
      </c>
      <c r="B2956" s="104" t="s">
        <v>947</v>
      </c>
      <c r="C2956" s="104" t="s">
        <v>12736</v>
      </c>
      <c r="D2956" s="104" t="s">
        <v>21932</v>
      </c>
      <c r="E2956" s="2">
        <v>6510</v>
      </c>
      <c r="F2956" s="2">
        <v>6510</v>
      </c>
    </row>
    <row r="2957" spans="1:6" x14ac:dyDescent="0.25">
      <c r="A2957" s="104">
        <v>24329</v>
      </c>
      <c r="B2957" s="104" t="s">
        <v>947</v>
      </c>
      <c r="C2957" s="104" t="s">
        <v>9540</v>
      </c>
      <c r="D2957" s="104" t="s">
        <v>9542</v>
      </c>
      <c r="E2957" s="2">
        <v>25023</v>
      </c>
      <c r="F2957" s="2">
        <v>25023</v>
      </c>
    </row>
    <row r="2958" spans="1:6" x14ac:dyDescent="0.25">
      <c r="A2958" s="104">
        <v>24344</v>
      </c>
      <c r="B2958" s="104" t="s">
        <v>947</v>
      </c>
      <c r="C2958" s="104" t="s">
        <v>1976</v>
      </c>
      <c r="D2958" s="104" t="s">
        <v>1978</v>
      </c>
      <c r="E2958" s="2">
        <v>351973</v>
      </c>
      <c r="F2958" s="2">
        <v>351973</v>
      </c>
    </row>
    <row r="2959" spans="1:6" x14ac:dyDescent="0.25">
      <c r="A2959" s="104">
        <v>24346</v>
      </c>
      <c r="B2959" s="104" t="s">
        <v>947</v>
      </c>
      <c r="C2959" s="104" t="s">
        <v>4742</v>
      </c>
      <c r="D2959" s="104" t="s">
        <v>4744</v>
      </c>
      <c r="E2959" s="2">
        <v>110869</v>
      </c>
      <c r="F2959" s="2">
        <v>110869</v>
      </c>
    </row>
    <row r="2960" spans="1:6" x14ac:dyDescent="0.25">
      <c r="A2960" s="104">
        <v>24347</v>
      </c>
      <c r="B2960" s="104" t="s">
        <v>947</v>
      </c>
      <c r="C2960" s="104" t="s">
        <v>6606</v>
      </c>
      <c r="D2960" s="104" t="s">
        <v>6608</v>
      </c>
      <c r="E2960" s="2">
        <v>68258</v>
      </c>
      <c r="F2960" s="2">
        <v>68258</v>
      </c>
    </row>
    <row r="2961" spans="1:6" x14ac:dyDescent="0.25">
      <c r="A2961" s="104">
        <v>24348</v>
      </c>
      <c r="B2961" s="104" t="s">
        <v>947</v>
      </c>
      <c r="C2961" s="104" t="s">
        <v>10067</v>
      </c>
      <c r="D2961" s="104" t="s">
        <v>10069</v>
      </c>
      <c r="E2961" s="2">
        <v>47416</v>
      </c>
      <c r="F2961" s="2">
        <v>47416</v>
      </c>
    </row>
    <row r="2962" spans="1:6" x14ac:dyDescent="0.25">
      <c r="A2962" s="104">
        <v>24349</v>
      </c>
      <c r="B2962" s="104" t="s">
        <v>947</v>
      </c>
      <c r="C2962" s="104" t="s">
        <v>12327</v>
      </c>
      <c r="D2962" s="104" t="s">
        <v>12329</v>
      </c>
      <c r="E2962" s="2">
        <v>22124</v>
      </c>
      <c r="F2962" s="2">
        <v>22124</v>
      </c>
    </row>
    <row r="2963" spans="1:6" x14ac:dyDescent="0.25">
      <c r="A2963" s="104">
        <v>24355</v>
      </c>
      <c r="B2963" s="104" t="s">
        <v>947</v>
      </c>
      <c r="C2963" s="104" t="s">
        <v>5885</v>
      </c>
      <c r="D2963" s="104" t="s">
        <v>5887</v>
      </c>
      <c r="E2963" s="2">
        <v>61888</v>
      </c>
      <c r="F2963" s="2">
        <v>61888</v>
      </c>
    </row>
    <row r="2964" spans="1:6" x14ac:dyDescent="0.25">
      <c r="A2964" s="104">
        <v>24362</v>
      </c>
      <c r="B2964" s="104" t="s">
        <v>947</v>
      </c>
      <c r="C2964" s="104" t="s">
        <v>1289</v>
      </c>
      <c r="D2964" s="104" t="s">
        <v>1291</v>
      </c>
      <c r="E2964" s="2">
        <v>600463</v>
      </c>
      <c r="F2964" s="2">
        <v>600463</v>
      </c>
    </row>
    <row r="2965" spans="1:6" x14ac:dyDescent="0.25">
      <c r="A2965" s="104">
        <v>24364</v>
      </c>
      <c r="B2965" s="104" t="s">
        <v>947</v>
      </c>
      <c r="C2965" s="104" t="s">
        <v>3760</v>
      </c>
      <c r="D2965" s="104" t="s">
        <v>3762</v>
      </c>
      <c r="E2965" s="2">
        <v>167445</v>
      </c>
      <c r="F2965" s="2">
        <v>167445</v>
      </c>
    </row>
    <row r="2966" spans="1:6" x14ac:dyDescent="0.25">
      <c r="A2966" s="104">
        <v>24371</v>
      </c>
      <c r="B2966" s="104" t="s">
        <v>947</v>
      </c>
      <c r="C2966" s="104" t="s">
        <v>8977</v>
      </c>
      <c r="D2966" s="104" t="s">
        <v>8979</v>
      </c>
      <c r="E2966" s="2">
        <v>32825</v>
      </c>
      <c r="F2966" s="2">
        <v>32825</v>
      </c>
    </row>
    <row r="2967" spans="1:6" x14ac:dyDescent="0.25">
      <c r="A2967" s="104">
        <v>24379</v>
      </c>
      <c r="B2967" s="104" t="s">
        <v>947</v>
      </c>
      <c r="C2967" s="104" t="s">
        <v>9045</v>
      </c>
      <c r="D2967" s="104" t="s">
        <v>9047</v>
      </c>
      <c r="E2967" s="2">
        <v>42126</v>
      </c>
      <c r="F2967" s="2">
        <v>42126</v>
      </c>
    </row>
    <row r="2968" spans="1:6" x14ac:dyDescent="0.25">
      <c r="A2968" s="104">
        <v>24380</v>
      </c>
      <c r="B2968" s="104" t="s">
        <v>947</v>
      </c>
      <c r="C2968" s="104" t="s">
        <v>10753</v>
      </c>
      <c r="D2968" s="104" t="s">
        <v>10755</v>
      </c>
      <c r="E2968" s="2">
        <v>14681</v>
      </c>
      <c r="F2968" s="2">
        <v>14681</v>
      </c>
    </row>
    <row r="2969" spans="1:6" x14ac:dyDescent="0.25">
      <c r="A2969" s="104">
        <v>24381</v>
      </c>
      <c r="B2969" s="104" t="s">
        <v>947</v>
      </c>
      <c r="C2969" s="104" t="s">
        <v>13036</v>
      </c>
      <c r="D2969" s="104" t="s">
        <v>13038</v>
      </c>
      <c r="E2969" s="2">
        <v>4074</v>
      </c>
      <c r="F2969" s="2">
        <v>4074</v>
      </c>
    </row>
    <row r="2970" spans="1:6" x14ac:dyDescent="0.25">
      <c r="A2970" s="104">
        <v>24382</v>
      </c>
      <c r="B2970" s="104" t="s">
        <v>947</v>
      </c>
      <c r="C2970" s="104" t="s">
        <v>5702</v>
      </c>
      <c r="D2970" s="104" t="s">
        <v>5704</v>
      </c>
      <c r="E2970" s="2">
        <v>66738</v>
      </c>
      <c r="F2970" s="2">
        <v>66738</v>
      </c>
    </row>
    <row r="2971" spans="1:6" x14ac:dyDescent="0.25">
      <c r="A2971" s="104">
        <v>24389</v>
      </c>
      <c r="B2971" s="104" t="s">
        <v>947</v>
      </c>
      <c r="C2971" s="104" t="s">
        <v>6178</v>
      </c>
      <c r="D2971" s="104" t="s">
        <v>6180</v>
      </c>
      <c r="E2971" s="2">
        <v>63696</v>
      </c>
      <c r="F2971" s="2">
        <v>63696</v>
      </c>
    </row>
    <row r="2972" spans="1:6" x14ac:dyDescent="0.25">
      <c r="A2972" s="104">
        <v>24397</v>
      </c>
      <c r="B2972" s="104" t="s">
        <v>947</v>
      </c>
      <c r="C2972" s="104" t="s">
        <v>1508</v>
      </c>
      <c r="D2972" s="104" t="s">
        <v>19182</v>
      </c>
      <c r="E2972" s="2">
        <v>404924</v>
      </c>
      <c r="F2972" s="2">
        <v>404924</v>
      </c>
    </row>
    <row r="2973" spans="1:6" x14ac:dyDescent="0.25">
      <c r="A2973" s="104">
        <v>24398</v>
      </c>
      <c r="B2973" s="104" t="s">
        <v>947</v>
      </c>
      <c r="C2973" s="104" t="s">
        <v>3663</v>
      </c>
      <c r="D2973" s="104" t="s">
        <v>21904</v>
      </c>
      <c r="E2973" s="2">
        <v>200167</v>
      </c>
      <c r="F2973" s="2">
        <v>200167</v>
      </c>
    </row>
    <row r="2974" spans="1:6" x14ac:dyDescent="0.25">
      <c r="A2974" s="104">
        <v>24399</v>
      </c>
      <c r="B2974" s="104" t="s">
        <v>947</v>
      </c>
      <c r="C2974" s="104" t="s">
        <v>12225</v>
      </c>
      <c r="D2974" s="104" t="s">
        <v>21903</v>
      </c>
      <c r="E2974" s="2">
        <v>10649</v>
      </c>
      <c r="F2974" s="2">
        <v>10649</v>
      </c>
    </row>
    <row r="2975" spans="1:6" x14ac:dyDescent="0.25">
      <c r="A2975" s="104">
        <v>24402</v>
      </c>
      <c r="B2975" s="104" t="s">
        <v>947</v>
      </c>
      <c r="C2975" s="104" t="s">
        <v>13730</v>
      </c>
      <c r="D2975" s="104" t="s">
        <v>13732</v>
      </c>
      <c r="E2975" s="2">
        <v>8205</v>
      </c>
      <c r="F2975" s="2">
        <v>8205</v>
      </c>
    </row>
    <row r="2976" spans="1:6" x14ac:dyDescent="0.25">
      <c r="A2976" s="104">
        <v>92791</v>
      </c>
      <c r="B2976" s="104" t="s">
        <v>947</v>
      </c>
      <c r="C2976" s="104" t="s">
        <v>12282</v>
      </c>
      <c r="D2976" s="104" t="s">
        <v>12284</v>
      </c>
      <c r="E2976" s="2">
        <v>11851</v>
      </c>
      <c r="F2976" s="2">
        <v>11851</v>
      </c>
    </row>
    <row r="2977" spans="1:6" x14ac:dyDescent="0.25">
      <c r="A2977" s="104">
        <v>131266</v>
      </c>
      <c r="B2977" s="104" t="s">
        <v>947</v>
      </c>
      <c r="C2977" s="104" t="s">
        <v>10552</v>
      </c>
      <c r="D2977" s="104" t="s">
        <v>10554</v>
      </c>
      <c r="E2977" s="2">
        <v>15999</v>
      </c>
      <c r="F2977" s="2">
        <v>15999</v>
      </c>
    </row>
    <row r="2978" spans="1:6" x14ac:dyDescent="0.25">
      <c r="A2978" s="104">
        <v>155433</v>
      </c>
      <c r="B2978" s="104" t="s">
        <v>947</v>
      </c>
      <c r="C2978" s="104" t="s">
        <v>10327</v>
      </c>
      <c r="D2978" s="104" t="s">
        <v>10329</v>
      </c>
      <c r="E2978" s="2">
        <v>12988</v>
      </c>
      <c r="F2978" s="2">
        <v>12988</v>
      </c>
    </row>
    <row r="2979" spans="1:6" x14ac:dyDescent="0.25">
      <c r="A2979" s="104">
        <v>159717</v>
      </c>
      <c r="B2979" s="104" t="s">
        <v>947</v>
      </c>
      <c r="C2979" s="104" t="s">
        <v>1784</v>
      </c>
      <c r="D2979" s="104" t="s">
        <v>21928</v>
      </c>
      <c r="E2979" s="2">
        <v>460667</v>
      </c>
      <c r="F2979" s="2">
        <v>460667</v>
      </c>
    </row>
    <row r="2980" spans="1:6" x14ac:dyDescent="0.25">
      <c r="A2980" s="104">
        <v>159720</v>
      </c>
      <c r="B2980" s="104" t="s">
        <v>947</v>
      </c>
      <c r="C2980" s="104" t="s">
        <v>4150</v>
      </c>
      <c r="D2980" s="104" t="s">
        <v>21929</v>
      </c>
      <c r="E2980" s="2">
        <v>120547</v>
      </c>
      <c r="F2980" s="2">
        <v>120547</v>
      </c>
    </row>
    <row r="2981" spans="1:6" x14ac:dyDescent="0.25">
      <c r="A2981" s="104">
        <v>202837</v>
      </c>
      <c r="B2981" s="104" t="s">
        <v>947</v>
      </c>
      <c r="C2981" s="104" t="s">
        <v>3282</v>
      </c>
      <c r="D2981" s="104" t="s">
        <v>3284</v>
      </c>
      <c r="E2981" s="2">
        <v>117322</v>
      </c>
      <c r="F2981" s="2">
        <v>117322</v>
      </c>
    </row>
    <row r="2982" spans="1:6" x14ac:dyDescent="0.25">
      <c r="A2982" s="104">
        <v>207884</v>
      </c>
      <c r="B2982" s="104" t="s">
        <v>947</v>
      </c>
      <c r="C2982" s="104" t="s">
        <v>22811</v>
      </c>
      <c r="D2982" s="104" t="s">
        <v>22812</v>
      </c>
      <c r="E2982" s="2">
        <v>0</v>
      </c>
      <c r="F2982" s="2">
        <v>0</v>
      </c>
    </row>
    <row r="2983" spans="1:6" x14ac:dyDescent="0.25">
      <c r="A2983" s="104">
        <v>208506</v>
      </c>
      <c r="B2983" s="104" t="s">
        <v>947</v>
      </c>
      <c r="C2983" s="104" t="s">
        <v>10028</v>
      </c>
      <c r="D2983" s="104" t="s">
        <v>21931</v>
      </c>
      <c r="E2983" s="2">
        <v>55978</v>
      </c>
      <c r="F2983" s="2">
        <v>55978</v>
      </c>
    </row>
    <row r="2984" spans="1:6" x14ac:dyDescent="0.25">
      <c r="A2984" s="104">
        <v>222715</v>
      </c>
      <c r="B2984" s="104" t="s">
        <v>947</v>
      </c>
      <c r="C2984" s="104" t="s">
        <v>13877</v>
      </c>
      <c r="D2984" s="104" t="s">
        <v>13879</v>
      </c>
      <c r="E2984" s="2">
        <v>9725</v>
      </c>
      <c r="F2984" s="2">
        <v>9725</v>
      </c>
    </row>
    <row r="2985" spans="1:6" x14ac:dyDescent="0.25">
      <c r="A2985" s="104">
        <v>454882</v>
      </c>
      <c r="B2985" s="104" t="s">
        <v>947</v>
      </c>
      <c r="C2985" s="104" t="s">
        <v>12162</v>
      </c>
      <c r="D2985" s="104" t="s">
        <v>20473</v>
      </c>
      <c r="E2985" s="2">
        <v>9508</v>
      </c>
      <c r="F2985" s="2">
        <v>9508</v>
      </c>
    </row>
    <row r="2986" spans="1:6" x14ac:dyDescent="0.25">
      <c r="A2986" s="104">
        <v>458665</v>
      </c>
      <c r="B2986" s="104" t="s">
        <v>947</v>
      </c>
      <c r="C2986" s="104" t="s">
        <v>14258</v>
      </c>
      <c r="D2986" s="104" t="s">
        <v>21906</v>
      </c>
      <c r="E2986" s="2">
        <v>8528</v>
      </c>
      <c r="F2986" s="2">
        <v>8528</v>
      </c>
    </row>
    <row r="2987" spans="1:6" x14ac:dyDescent="0.25">
      <c r="A2987" s="104">
        <v>524436</v>
      </c>
      <c r="B2987" s="104" t="s">
        <v>947</v>
      </c>
      <c r="C2987" s="104" t="s">
        <v>18212</v>
      </c>
      <c r="D2987" s="104" t="s">
        <v>21905</v>
      </c>
      <c r="E2987" s="2">
        <v>2215</v>
      </c>
      <c r="F2987" s="2">
        <v>2215</v>
      </c>
    </row>
    <row r="2988" spans="1:6" x14ac:dyDescent="0.25">
      <c r="A2988" s="104">
        <v>534107</v>
      </c>
      <c r="B2988" s="104" t="s">
        <v>947</v>
      </c>
      <c r="C2988" s="104" t="s">
        <v>7294</v>
      </c>
      <c r="D2988" s="104" t="s">
        <v>7296</v>
      </c>
      <c r="E2988" s="2">
        <v>98021</v>
      </c>
      <c r="F2988" s="2">
        <v>98021</v>
      </c>
    </row>
    <row r="2989" spans="1:6" x14ac:dyDescent="0.25">
      <c r="A2989" s="104">
        <v>534141</v>
      </c>
      <c r="B2989" s="104" t="s">
        <v>947</v>
      </c>
      <c r="C2989" s="104" t="s">
        <v>2510</v>
      </c>
      <c r="D2989" s="104" t="s">
        <v>22474</v>
      </c>
      <c r="E2989" s="2">
        <v>246421</v>
      </c>
      <c r="F2989" s="2">
        <v>246421</v>
      </c>
    </row>
    <row r="2990" spans="1:6" x14ac:dyDescent="0.25">
      <c r="A2990" s="104">
        <v>549816</v>
      </c>
      <c r="B2990" s="104" t="s">
        <v>947</v>
      </c>
      <c r="C2990" s="104" t="s">
        <v>11343</v>
      </c>
      <c r="D2990" s="104" t="s">
        <v>11345</v>
      </c>
      <c r="E2990" s="2">
        <v>21789</v>
      </c>
      <c r="F2990" s="2">
        <v>21789</v>
      </c>
    </row>
    <row r="2991" spans="1:6" x14ac:dyDescent="0.25">
      <c r="A2991" s="104">
        <v>553038</v>
      </c>
      <c r="B2991" s="104" t="s">
        <v>947</v>
      </c>
      <c r="C2991" s="104" t="s">
        <v>6115</v>
      </c>
      <c r="D2991" s="104" t="s">
        <v>6117</v>
      </c>
      <c r="E2991" s="2">
        <v>191445</v>
      </c>
      <c r="F2991" s="2">
        <v>191445</v>
      </c>
    </row>
    <row r="2992" spans="1:6" x14ac:dyDescent="0.25">
      <c r="A2992" s="104">
        <v>567624</v>
      </c>
      <c r="B2992" s="104" t="s">
        <v>947</v>
      </c>
      <c r="C2992" s="104" t="s">
        <v>11687</v>
      </c>
      <c r="D2992" s="104" t="s">
        <v>11689</v>
      </c>
      <c r="E2992" s="2">
        <v>5012</v>
      </c>
      <c r="F2992" s="2">
        <v>5012</v>
      </c>
    </row>
    <row r="2993" spans="1:6" x14ac:dyDescent="0.25">
      <c r="A2993" s="104">
        <v>581753</v>
      </c>
      <c r="B2993" s="104" t="s">
        <v>947</v>
      </c>
      <c r="C2993" s="104" t="s">
        <v>3931</v>
      </c>
      <c r="D2993" s="104" t="s">
        <v>3933</v>
      </c>
      <c r="E2993" s="2">
        <v>81432</v>
      </c>
      <c r="F2993" s="2">
        <v>81432</v>
      </c>
    </row>
    <row r="2994" spans="1:6" x14ac:dyDescent="0.25">
      <c r="A2994" s="104">
        <v>585451</v>
      </c>
      <c r="B2994" s="104" t="s">
        <v>947</v>
      </c>
      <c r="C2994" s="104" t="s">
        <v>14006</v>
      </c>
      <c r="D2994" s="104" t="s">
        <v>14008</v>
      </c>
      <c r="E2994" s="2">
        <v>5791</v>
      </c>
      <c r="F2994" s="2">
        <v>5791</v>
      </c>
    </row>
    <row r="2995" spans="1:6" x14ac:dyDescent="0.25">
      <c r="A2995" s="104">
        <v>587489</v>
      </c>
      <c r="B2995" s="104" t="s">
        <v>947</v>
      </c>
      <c r="C2995" s="104" t="s">
        <v>3609</v>
      </c>
      <c r="D2995" s="104" t="s">
        <v>21907</v>
      </c>
      <c r="E2995" s="2">
        <v>186439</v>
      </c>
      <c r="F2995" s="2">
        <v>186439</v>
      </c>
    </row>
    <row r="2996" spans="1:6" x14ac:dyDescent="0.25">
      <c r="A2996" s="104">
        <v>598736</v>
      </c>
      <c r="B2996" s="104" t="s">
        <v>947</v>
      </c>
      <c r="C2996" s="104" t="s">
        <v>4426</v>
      </c>
      <c r="D2996" s="104" t="s">
        <v>22394</v>
      </c>
      <c r="E2996" s="2">
        <v>98760</v>
      </c>
      <c r="F2996" s="2">
        <v>98760</v>
      </c>
    </row>
    <row r="2997" spans="1:6" x14ac:dyDescent="0.25">
      <c r="A2997" s="104">
        <v>606650</v>
      </c>
      <c r="B2997" s="104" t="s">
        <v>947</v>
      </c>
      <c r="C2997" s="104" t="s">
        <v>14454</v>
      </c>
      <c r="D2997" s="104" t="s">
        <v>21936</v>
      </c>
      <c r="E2997" s="2">
        <v>18903</v>
      </c>
      <c r="F2997" s="2">
        <v>18903</v>
      </c>
    </row>
    <row r="2998" spans="1:6" x14ac:dyDescent="0.25">
      <c r="A2998" s="104">
        <v>607703</v>
      </c>
      <c r="B2998" s="104" t="s">
        <v>947</v>
      </c>
      <c r="C2998" s="104" t="s">
        <v>6070</v>
      </c>
      <c r="D2998" s="104" t="s">
        <v>6072</v>
      </c>
      <c r="E2998" s="2">
        <v>79460</v>
      </c>
      <c r="F2998" s="2">
        <v>79460</v>
      </c>
    </row>
    <row r="2999" spans="1:6" x14ac:dyDescent="0.25">
      <c r="A2999" s="104">
        <v>610583</v>
      </c>
      <c r="B2999" s="104" t="s">
        <v>947</v>
      </c>
      <c r="C2999" s="104" t="s">
        <v>15478</v>
      </c>
      <c r="D2999" s="104" t="s">
        <v>15480</v>
      </c>
      <c r="E2999" s="2">
        <v>4644</v>
      </c>
      <c r="F2999" s="2">
        <v>4644</v>
      </c>
    </row>
    <row r="3000" spans="1:6" x14ac:dyDescent="0.25">
      <c r="A3000" s="104">
        <v>665769</v>
      </c>
      <c r="B3000" s="104" t="s">
        <v>947</v>
      </c>
      <c r="C3000" s="104" t="s">
        <v>4213</v>
      </c>
      <c r="D3000" s="104" t="s">
        <v>4215</v>
      </c>
      <c r="E3000" s="2">
        <v>126367</v>
      </c>
      <c r="F3000" s="2">
        <v>126367</v>
      </c>
    </row>
    <row r="3001" spans="1:6" x14ac:dyDescent="0.25">
      <c r="A3001" s="104">
        <v>665972</v>
      </c>
      <c r="B3001" s="104" t="s">
        <v>947</v>
      </c>
      <c r="C3001" s="104" t="s">
        <v>7900</v>
      </c>
      <c r="D3001" s="104" t="s">
        <v>7902</v>
      </c>
      <c r="E3001" s="2">
        <v>83065</v>
      </c>
      <c r="F3001" s="2">
        <v>83065</v>
      </c>
    </row>
    <row r="3002" spans="1:6" x14ac:dyDescent="0.25">
      <c r="A3002" s="104">
        <v>681605</v>
      </c>
      <c r="B3002" s="104" t="s">
        <v>947</v>
      </c>
      <c r="C3002" s="104" t="s">
        <v>9870</v>
      </c>
      <c r="D3002" s="104" t="s">
        <v>9872</v>
      </c>
      <c r="E3002" s="2">
        <v>13031</v>
      </c>
      <c r="F3002" s="2">
        <v>13031</v>
      </c>
    </row>
    <row r="3003" spans="1:6" x14ac:dyDescent="0.25">
      <c r="A3003" s="104">
        <v>681610</v>
      </c>
      <c r="B3003" s="104" t="s">
        <v>947</v>
      </c>
      <c r="C3003" s="104" t="s">
        <v>6809</v>
      </c>
      <c r="D3003" s="104" t="s">
        <v>6811</v>
      </c>
      <c r="E3003" s="2">
        <v>41495</v>
      </c>
      <c r="F3003" s="2">
        <v>41495</v>
      </c>
    </row>
    <row r="3004" spans="1:6" x14ac:dyDescent="0.25">
      <c r="A3004" s="104">
        <v>681615</v>
      </c>
      <c r="B3004" s="104" t="s">
        <v>947</v>
      </c>
      <c r="C3004" s="104" t="s">
        <v>6929</v>
      </c>
      <c r="D3004" s="104" t="s">
        <v>6931</v>
      </c>
      <c r="E3004" s="2">
        <v>35881</v>
      </c>
      <c r="F3004" s="2">
        <v>35881</v>
      </c>
    </row>
    <row r="3005" spans="1:6" x14ac:dyDescent="0.25">
      <c r="A3005" s="104">
        <v>683428</v>
      </c>
      <c r="B3005" s="104" t="s">
        <v>947</v>
      </c>
      <c r="C3005" s="104" t="s">
        <v>3348</v>
      </c>
      <c r="D3005" s="104" t="s">
        <v>3350</v>
      </c>
      <c r="E3005" s="2">
        <v>183102</v>
      </c>
      <c r="F3005" s="2">
        <v>183102</v>
      </c>
    </row>
    <row r="3006" spans="1:6" x14ac:dyDescent="0.25">
      <c r="A3006" s="104">
        <v>698922</v>
      </c>
      <c r="B3006" s="104" t="s">
        <v>947</v>
      </c>
      <c r="C3006" s="104" t="s">
        <v>9920</v>
      </c>
      <c r="D3006" s="104" t="s">
        <v>21934</v>
      </c>
      <c r="E3006" s="2">
        <v>31581</v>
      </c>
      <c r="F3006" s="2">
        <v>31581</v>
      </c>
    </row>
    <row r="3007" spans="1:6" x14ac:dyDescent="0.25">
      <c r="A3007" s="104">
        <v>698970</v>
      </c>
      <c r="B3007" s="104" t="s">
        <v>947</v>
      </c>
      <c r="C3007" s="104" t="s">
        <v>13703</v>
      </c>
      <c r="D3007" s="104" t="s">
        <v>13705</v>
      </c>
      <c r="E3007" s="2">
        <v>7642</v>
      </c>
      <c r="F3007" s="2">
        <v>7642</v>
      </c>
    </row>
    <row r="3008" spans="1:6" x14ac:dyDescent="0.25">
      <c r="A3008" s="104">
        <v>702687</v>
      </c>
      <c r="B3008" s="104" t="s">
        <v>947</v>
      </c>
      <c r="C3008" s="104" t="s">
        <v>15774</v>
      </c>
      <c r="D3008" s="104" t="s">
        <v>15775</v>
      </c>
      <c r="E3008" s="2">
        <v>4520</v>
      </c>
      <c r="F3008" s="2">
        <v>4520</v>
      </c>
    </row>
    <row r="3009" spans="1:6" x14ac:dyDescent="0.25">
      <c r="A3009" s="104">
        <v>708391</v>
      </c>
      <c r="B3009" s="104" t="s">
        <v>947</v>
      </c>
      <c r="C3009" s="104" t="s">
        <v>11895</v>
      </c>
      <c r="D3009" s="104" t="s">
        <v>11897</v>
      </c>
      <c r="E3009" s="2">
        <v>25211</v>
      </c>
      <c r="F3009" s="2">
        <v>25211</v>
      </c>
    </row>
    <row r="3010" spans="1:6" x14ac:dyDescent="0.25">
      <c r="A3010" s="104">
        <v>710888</v>
      </c>
      <c r="B3010" s="104" t="s">
        <v>947</v>
      </c>
      <c r="C3010" s="104" t="s">
        <v>16273</v>
      </c>
      <c r="D3010" s="104" t="s">
        <v>16275</v>
      </c>
      <c r="E3010" s="2">
        <v>3058</v>
      </c>
      <c r="F3010" s="2">
        <v>3058</v>
      </c>
    </row>
    <row r="3011" spans="1:6" x14ac:dyDescent="0.25">
      <c r="A3011" s="104">
        <v>711962</v>
      </c>
      <c r="B3011" s="104" t="s">
        <v>947</v>
      </c>
      <c r="C3011" s="104" t="s">
        <v>10121</v>
      </c>
      <c r="D3011" s="104" t="s">
        <v>10123</v>
      </c>
      <c r="E3011" s="2">
        <v>28954</v>
      </c>
      <c r="F3011" s="2">
        <v>28954</v>
      </c>
    </row>
    <row r="3012" spans="1:6" x14ac:dyDescent="0.25">
      <c r="A3012" s="104">
        <v>717460</v>
      </c>
      <c r="B3012" s="104" t="s">
        <v>947</v>
      </c>
      <c r="C3012" s="104" t="s">
        <v>12579</v>
      </c>
      <c r="D3012" s="104" t="s">
        <v>12581</v>
      </c>
      <c r="E3012" s="2">
        <v>9504</v>
      </c>
      <c r="F3012" s="2">
        <v>9504</v>
      </c>
    </row>
    <row r="3013" spans="1:6" x14ac:dyDescent="0.25">
      <c r="A3013" s="104">
        <v>720333</v>
      </c>
      <c r="B3013" s="104" t="s">
        <v>947</v>
      </c>
      <c r="C3013" s="104" t="s">
        <v>13900</v>
      </c>
      <c r="D3013" s="104" t="s">
        <v>13902</v>
      </c>
      <c r="E3013" s="2">
        <v>6450</v>
      </c>
      <c r="F3013" s="2">
        <v>6450</v>
      </c>
    </row>
    <row r="3014" spans="1:6" x14ac:dyDescent="0.25">
      <c r="A3014" s="104">
        <v>721779</v>
      </c>
      <c r="B3014" s="104" t="s">
        <v>947</v>
      </c>
      <c r="C3014" s="104" t="s">
        <v>3432</v>
      </c>
      <c r="D3014" s="104" t="s">
        <v>3434</v>
      </c>
      <c r="E3014" s="2">
        <v>232405</v>
      </c>
      <c r="F3014" s="2">
        <v>232405</v>
      </c>
    </row>
    <row r="3015" spans="1:6" x14ac:dyDescent="0.25">
      <c r="A3015" s="104">
        <v>750237</v>
      </c>
      <c r="B3015" s="104" t="s">
        <v>947</v>
      </c>
      <c r="C3015" s="104" t="s">
        <v>15510</v>
      </c>
      <c r="D3015" s="104" t="s">
        <v>15512</v>
      </c>
      <c r="E3015" s="2">
        <v>6331</v>
      </c>
      <c r="F3015" s="2">
        <v>6331</v>
      </c>
    </row>
    <row r="3016" spans="1:6" x14ac:dyDescent="0.25">
      <c r="A3016" s="104">
        <v>786645</v>
      </c>
      <c r="B3016" s="104" t="s">
        <v>947</v>
      </c>
      <c r="C3016" s="104" t="s">
        <v>10774</v>
      </c>
      <c r="D3016" s="104" t="s">
        <v>10776</v>
      </c>
      <c r="E3016" s="2">
        <v>36950</v>
      </c>
      <c r="F3016" s="2">
        <v>36950</v>
      </c>
    </row>
    <row r="3017" spans="1:6" x14ac:dyDescent="0.25">
      <c r="A3017" s="104">
        <v>862729</v>
      </c>
      <c r="B3017" s="104" t="s">
        <v>947</v>
      </c>
      <c r="C3017" s="104" t="s">
        <v>21926</v>
      </c>
      <c r="D3017" s="104" t="s">
        <v>21927</v>
      </c>
      <c r="E3017" s="2">
        <v>21094</v>
      </c>
      <c r="F3017" s="2">
        <v>21094</v>
      </c>
    </row>
    <row r="3018" spans="1:6" x14ac:dyDescent="0.25">
      <c r="A3018" s="104">
        <v>898790</v>
      </c>
      <c r="B3018" s="104" t="s">
        <v>947</v>
      </c>
      <c r="C3018" s="104" t="s">
        <v>22908</v>
      </c>
      <c r="D3018" s="104" t="s">
        <v>22909</v>
      </c>
      <c r="E3018" s="2">
        <v>1769</v>
      </c>
      <c r="F3018" s="2">
        <v>1769</v>
      </c>
    </row>
    <row r="3019" spans="1:6" x14ac:dyDescent="0.25">
      <c r="A3019" s="104">
        <v>901166</v>
      </c>
      <c r="B3019" s="104" t="s">
        <v>947</v>
      </c>
      <c r="C3019" s="104" t="s">
        <v>22814</v>
      </c>
      <c r="D3019" s="104" t="s">
        <v>22815</v>
      </c>
      <c r="E3019" s="2">
        <v>21574</v>
      </c>
      <c r="F3019" s="2">
        <v>21574</v>
      </c>
    </row>
    <row r="3020" spans="1:6" x14ac:dyDescent="0.25">
      <c r="A3020" s="104">
        <v>24410</v>
      </c>
      <c r="B3020" s="104" t="s">
        <v>947</v>
      </c>
      <c r="C3020" s="104" t="s">
        <v>1679</v>
      </c>
      <c r="D3020" s="104" t="s">
        <v>1681</v>
      </c>
      <c r="E3020" s="2">
        <v>376248</v>
      </c>
      <c r="F3020" s="2">
        <v>376248</v>
      </c>
    </row>
    <row r="3021" spans="1:6" x14ac:dyDescent="0.25">
      <c r="A3021" s="104">
        <v>24411</v>
      </c>
      <c r="B3021" s="104" t="s">
        <v>947</v>
      </c>
      <c r="C3021" s="104" t="s">
        <v>9438</v>
      </c>
      <c r="D3021" s="104" t="s">
        <v>9440</v>
      </c>
      <c r="E3021" s="2">
        <v>16363</v>
      </c>
      <c r="F3021" s="2">
        <v>16363</v>
      </c>
    </row>
    <row r="3022" spans="1:6" x14ac:dyDescent="0.25">
      <c r="A3022" s="104">
        <v>24412</v>
      </c>
      <c r="B3022" s="104" t="s">
        <v>947</v>
      </c>
      <c r="C3022" s="104" t="s">
        <v>1655</v>
      </c>
      <c r="D3022" s="104" t="s">
        <v>1657</v>
      </c>
      <c r="E3022" s="2">
        <v>367602</v>
      </c>
      <c r="F3022" s="2">
        <v>367602</v>
      </c>
    </row>
    <row r="3023" spans="1:6" x14ac:dyDescent="0.25">
      <c r="A3023" s="104">
        <v>24416</v>
      </c>
      <c r="B3023" s="104" t="s">
        <v>947</v>
      </c>
      <c r="C3023" s="104" t="s">
        <v>5468</v>
      </c>
      <c r="D3023" s="104" t="s">
        <v>5470</v>
      </c>
      <c r="E3023" s="2">
        <v>54202</v>
      </c>
      <c r="F3023" s="2">
        <v>54202</v>
      </c>
    </row>
    <row r="3024" spans="1:6" x14ac:dyDescent="0.25">
      <c r="A3024" s="104">
        <v>24417</v>
      </c>
      <c r="B3024" s="104" t="s">
        <v>947</v>
      </c>
      <c r="C3024" s="104" t="s">
        <v>9060</v>
      </c>
      <c r="D3024" s="104" t="s">
        <v>9062</v>
      </c>
      <c r="E3024" s="2">
        <v>24471</v>
      </c>
      <c r="F3024" s="2">
        <v>24471</v>
      </c>
    </row>
    <row r="3025" spans="1:6" x14ac:dyDescent="0.25">
      <c r="A3025" s="104">
        <v>24419</v>
      </c>
      <c r="B3025" s="104" t="s">
        <v>947</v>
      </c>
      <c r="C3025" s="104" t="s">
        <v>6061</v>
      </c>
      <c r="D3025" s="104" t="s">
        <v>6063</v>
      </c>
      <c r="E3025" s="2">
        <v>33392</v>
      </c>
      <c r="F3025" s="2">
        <v>33392</v>
      </c>
    </row>
    <row r="3026" spans="1:6" x14ac:dyDescent="0.25">
      <c r="A3026" s="104">
        <v>24420</v>
      </c>
      <c r="B3026" s="104" t="s">
        <v>947</v>
      </c>
      <c r="C3026" s="104" t="s">
        <v>7984</v>
      </c>
      <c r="D3026" s="104" t="s">
        <v>7986</v>
      </c>
      <c r="E3026" s="2">
        <v>22699</v>
      </c>
      <c r="F3026" s="2">
        <v>22699</v>
      </c>
    </row>
    <row r="3027" spans="1:6" x14ac:dyDescent="0.25">
      <c r="A3027" s="104">
        <v>24421</v>
      </c>
      <c r="B3027" s="104" t="s">
        <v>947</v>
      </c>
      <c r="C3027" s="104" t="s">
        <v>16649</v>
      </c>
      <c r="D3027" s="104" t="s">
        <v>16651</v>
      </c>
      <c r="E3027" s="2">
        <v>3608</v>
      </c>
      <c r="F3027" s="2">
        <v>3608</v>
      </c>
    </row>
    <row r="3028" spans="1:6" x14ac:dyDescent="0.25">
      <c r="A3028" s="104">
        <v>24422</v>
      </c>
      <c r="B3028" s="104" t="s">
        <v>947</v>
      </c>
      <c r="C3028" s="104" t="s">
        <v>2168</v>
      </c>
      <c r="D3028" s="104" t="s">
        <v>2170</v>
      </c>
      <c r="E3028" s="2">
        <v>289588</v>
      </c>
      <c r="F3028" s="2">
        <v>289588</v>
      </c>
    </row>
    <row r="3029" spans="1:6" x14ac:dyDescent="0.25">
      <c r="A3029" s="104">
        <v>24423</v>
      </c>
      <c r="B3029" s="104" t="s">
        <v>947</v>
      </c>
      <c r="C3029" s="104" t="s">
        <v>2849</v>
      </c>
      <c r="D3029" s="104" t="s">
        <v>2851</v>
      </c>
      <c r="E3029" s="2">
        <v>238934</v>
      </c>
      <c r="F3029" s="2">
        <v>238934</v>
      </c>
    </row>
    <row r="3030" spans="1:6" x14ac:dyDescent="0.25">
      <c r="A3030" s="104">
        <v>24425</v>
      </c>
      <c r="B3030" s="104" t="s">
        <v>947</v>
      </c>
      <c r="C3030" s="104" t="s">
        <v>1415</v>
      </c>
      <c r="D3030" s="104" t="s">
        <v>1417</v>
      </c>
      <c r="E3030" s="2">
        <v>450474</v>
      </c>
      <c r="F3030" s="2">
        <v>450474</v>
      </c>
    </row>
    <row r="3031" spans="1:6" x14ac:dyDescent="0.25">
      <c r="A3031" s="104">
        <v>24429</v>
      </c>
      <c r="B3031" s="104" t="s">
        <v>947</v>
      </c>
      <c r="C3031" s="104" t="s">
        <v>13956</v>
      </c>
      <c r="D3031" s="104" t="s">
        <v>13957</v>
      </c>
      <c r="E3031" s="2">
        <v>5144</v>
      </c>
      <c r="F3031" s="2">
        <v>5144</v>
      </c>
    </row>
    <row r="3032" spans="1:6" x14ac:dyDescent="0.25">
      <c r="A3032" s="104">
        <v>24430</v>
      </c>
      <c r="B3032" s="104" t="s">
        <v>947</v>
      </c>
      <c r="C3032" s="104" t="s">
        <v>22448</v>
      </c>
      <c r="D3032" s="104" t="s">
        <v>22449</v>
      </c>
      <c r="E3032" s="2">
        <v>10209</v>
      </c>
      <c r="F3032" s="2">
        <v>10209</v>
      </c>
    </row>
    <row r="3033" spans="1:6" x14ac:dyDescent="0.25">
      <c r="A3033" s="104">
        <v>24434</v>
      </c>
      <c r="B3033" s="104" t="s">
        <v>947</v>
      </c>
      <c r="C3033" s="104" t="s">
        <v>2486</v>
      </c>
      <c r="D3033" s="104" t="s">
        <v>2488</v>
      </c>
      <c r="E3033" s="2">
        <v>305653</v>
      </c>
      <c r="F3033" s="2">
        <v>305653</v>
      </c>
    </row>
    <row r="3034" spans="1:6" x14ac:dyDescent="0.25">
      <c r="A3034" s="104">
        <v>24436</v>
      </c>
      <c r="B3034" s="104" t="s">
        <v>947</v>
      </c>
      <c r="C3034" s="104" t="s">
        <v>5291</v>
      </c>
      <c r="D3034" s="104" t="s">
        <v>5293</v>
      </c>
      <c r="E3034" s="2">
        <v>65891</v>
      </c>
      <c r="F3034" s="2">
        <v>65891</v>
      </c>
    </row>
    <row r="3035" spans="1:6" x14ac:dyDescent="0.25">
      <c r="A3035" s="104">
        <v>24439</v>
      </c>
      <c r="B3035" s="104" t="s">
        <v>947</v>
      </c>
      <c r="C3035" s="104" t="s">
        <v>4937</v>
      </c>
      <c r="D3035" s="104" t="s">
        <v>4939</v>
      </c>
      <c r="E3035" s="2">
        <v>54587</v>
      </c>
      <c r="F3035" s="2">
        <v>54587</v>
      </c>
    </row>
    <row r="3036" spans="1:6" x14ac:dyDescent="0.25">
      <c r="A3036" s="104">
        <v>24440</v>
      </c>
      <c r="B3036" s="104" t="s">
        <v>947</v>
      </c>
      <c r="C3036" s="104" t="s">
        <v>10405</v>
      </c>
      <c r="D3036" s="104" t="s">
        <v>10407</v>
      </c>
      <c r="E3036" s="2">
        <v>24959</v>
      </c>
      <c r="F3036" s="2">
        <v>24959</v>
      </c>
    </row>
    <row r="3037" spans="1:6" x14ac:dyDescent="0.25">
      <c r="A3037" s="104">
        <v>24441</v>
      </c>
      <c r="B3037" s="104" t="s">
        <v>947</v>
      </c>
      <c r="C3037" s="104" t="s">
        <v>11519</v>
      </c>
      <c r="D3037" s="104" t="s">
        <v>21902</v>
      </c>
      <c r="E3037" s="2">
        <v>18278</v>
      </c>
      <c r="F3037" s="2">
        <v>18278</v>
      </c>
    </row>
    <row r="3038" spans="1:6" x14ac:dyDescent="0.25">
      <c r="A3038" s="104">
        <v>24444</v>
      </c>
      <c r="B3038" s="104" t="s">
        <v>947</v>
      </c>
      <c r="C3038" s="104" t="s">
        <v>18306</v>
      </c>
      <c r="D3038" s="104" t="s">
        <v>18307</v>
      </c>
      <c r="E3038" s="2">
        <v>4033</v>
      </c>
      <c r="F3038" s="2">
        <v>4033</v>
      </c>
    </row>
    <row r="3039" spans="1:6" x14ac:dyDescent="0.25">
      <c r="A3039" s="104">
        <v>24447</v>
      </c>
      <c r="B3039" s="104" t="s">
        <v>947</v>
      </c>
      <c r="C3039" s="104" t="s">
        <v>9360</v>
      </c>
      <c r="D3039" s="104" t="s">
        <v>9362</v>
      </c>
      <c r="E3039" s="2">
        <v>22561</v>
      </c>
      <c r="F3039" s="2">
        <v>22561</v>
      </c>
    </row>
    <row r="3040" spans="1:6" x14ac:dyDescent="0.25">
      <c r="A3040" s="104">
        <v>164096</v>
      </c>
      <c r="B3040" s="104" t="s">
        <v>947</v>
      </c>
      <c r="C3040" s="104" t="s">
        <v>21900</v>
      </c>
      <c r="D3040" s="104" t="s">
        <v>21901</v>
      </c>
      <c r="E3040" s="2">
        <v>0</v>
      </c>
      <c r="F3040" s="2">
        <v>0</v>
      </c>
    </row>
    <row r="3041" spans="1:6" x14ac:dyDescent="0.25">
      <c r="A3041" s="104">
        <v>164098</v>
      </c>
      <c r="B3041" s="104" t="s">
        <v>947</v>
      </c>
      <c r="C3041" s="104" t="s">
        <v>9950</v>
      </c>
      <c r="D3041" s="104" t="s">
        <v>9952</v>
      </c>
      <c r="E3041" s="2">
        <v>27403</v>
      </c>
      <c r="F3041" s="2">
        <v>27403</v>
      </c>
    </row>
    <row r="3042" spans="1:6" x14ac:dyDescent="0.25">
      <c r="A3042" s="104">
        <v>199380</v>
      </c>
      <c r="B3042" s="104" t="s">
        <v>947</v>
      </c>
      <c r="C3042" s="104" t="s">
        <v>7807</v>
      </c>
      <c r="D3042" s="104" t="s">
        <v>7809</v>
      </c>
      <c r="E3042" s="2">
        <v>38480</v>
      </c>
      <c r="F3042" s="2">
        <v>38480</v>
      </c>
    </row>
    <row r="3043" spans="1:6" x14ac:dyDescent="0.25">
      <c r="A3043" s="104">
        <v>427950</v>
      </c>
      <c r="B3043" s="104" t="s">
        <v>947</v>
      </c>
      <c r="C3043" s="104" t="s">
        <v>9663</v>
      </c>
      <c r="D3043" s="104" t="s">
        <v>9665</v>
      </c>
      <c r="E3043" s="2">
        <v>35644</v>
      </c>
      <c r="F3043" s="2">
        <v>35644</v>
      </c>
    </row>
    <row r="3044" spans="1:6" x14ac:dyDescent="0.25">
      <c r="A3044" s="104">
        <v>494012</v>
      </c>
      <c r="B3044" s="104" t="s">
        <v>947</v>
      </c>
      <c r="C3044" s="104" t="s">
        <v>22446</v>
      </c>
      <c r="D3044" s="104" t="s">
        <v>22447</v>
      </c>
      <c r="E3044" s="2">
        <v>5673</v>
      </c>
      <c r="F3044" s="2">
        <v>5673</v>
      </c>
    </row>
    <row r="3045" spans="1:6" x14ac:dyDescent="0.25">
      <c r="A3045" s="104">
        <v>534126</v>
      </c>
      <c r="B3045" s="104" t="s">
        <v>947</v>
      </c>
      <c r="C3045" s="104" t="s">
        <v>10870</v>
      </c>
      <c r="D3045" s="104" t="s">
        <v>10872</v>
      </c>
      <c r="E3045" s="2">
        <v>19305</v>
      </c>
      <c r="F3045" s="2">
        <v>19305</v>
      </c>
    </row>
    <row r="3046" spans="1:6" x14ac:dyDescent="0.25">
      <c r="A3046" s="104">
        <v>553857</v>
      </c>
      <c r="B3046" s="104" t="s">
        <v>947</v>
      </c>
      <c r="C3046" s="104" t="s">
        <v>12979</v>
      </c>
      <c r="D3046" s="104" t="s">
        <v>12981</v>
      </c>
      <c r="E3046" s="2">
        <v>10689</v>
      </c>
      <c r="F3046" s="2">
        <v>10689</v>
      </c>
    </row>
    <row r="3047" spans="1:6" x14ac:dyDescent="0.25">
      <c r="A3047" s="104">
        <v>584755</v>
      </c>
      <c r="B3047" s="104" t="s">
        <v>947</v>
      </c>
      <c r="C3047" s="104" t="s">
        <v>12716</v>
      </c>
      <c r="D3047" s="104" t="s">
        <v>12718</v>
      </c>
      <c r="E3047" s="2">
        <v>12297</v>
      </c>
      <c r="F3047" s="2">
        <v>12297</v>
      </c>
    </row>
    <row r="3048" spans="1:6" x14ac:dyDescent="0.25">
      <c r="A3048" s="104">
        <v>607722</v>
      </c>
      <c r="B3048" s="104" t="s">
        <v>947</v>
      </c>
      <c r="C3048" s="104" t="s">
        <v>3952</v>
      </c>
      <c r="D3048" s="104" t="s">
        <v>3954</v>
      </c>
      <c r="E3048" s="2">
        <v>120320</v>
      </c>
      <c r="F3048" s="2">
        <v>120320</v>
      </c>
    </row>
    <row r="3049" spans="1:6" x14ac:dyDescent="0.25">
      <c r="A3049" s="104">
        <v>694810</v>
      </c>
      <c r="B3049" s="104" t="s">
        <v>947</v>
      </c>
      <c r="C3049" s="104" t="s">
        <v>2213</v>
      </c>
      <c r="D3049" s="104" t="s">
        <v>2215</v>
      </c>
      <c r="E3049" s="2">
        <v>254535</v>
      </c>
      <c r="F3049" s="2">
        <v>254535</v>
      </c>
    </row>
    <row r="3050" spans="1:6" x14ac:dyDescent="0.25">
      <c r="A3050" s="104">
        <v>694833</v>
      </c>
      <c r="B3050" s="104" t="s">
        <v>947</v>
      </c>
      <c r="C3050" s="104" t="s">
        <v>5573</v>
      </c>
      <c r="D3050" s="104" t="s">
        <v>5575</v>
      </c>
      <c r="E3050" s="2">
        <v>56819</v>
      </c>
      <c r="F3050" s="2">
        <v>56819</v>
      </c>
    </row>
    <row r="3051" spans="1:6" x14ac:dyDescent="0.25">
      <c r="A3051" s="104">
        <v>708200</v>
      </c>
      <c r="B3051" s="104" t="s">
        <v>947</v>
      </c>
      <c r="C3051" s="104" t="s">
        <v>5354</v>
      </c>
      <c r="D3051" s="104" t="s">
        <v>5356</v>
      </c>
      <c r="E3051" s="2">
        <v>49584</v>
      </c>
      <c r="F3051" s="2">
        <v>49584</v>
      </c>
    </row>
    <row r="3052" spans="1:6" x14ac:dyDescent="0.25">
      <c r="A3052" s="104">
        <v>708247</v>
      </c>
      <c r="B3052" s="104" t="s">
        <v>947</v>
      </c>
      <c r="C3052" s="104" t="s">
        <v>10339</v>
      </c>
      <c r="D3052" s="104" t="s">
        <v>10341</v>
      </c>
      <c r="E3052" s="2">
        <v>3734</v>
      </c>
      <c r="F3052" s="2">
        <v>3734</v>
      </c>
    </row>
    <row r="3053" spans="1:6" x14ac:dyDescent="0.25">
      <c r="A3053" s="104">
        <v>24702</v>
      </c>
      <c r="B3053" s="104" t="s">
        <v>947</v>
      </c>
      <c r="C3053" s="104" t="s">
        <v>3543</v>
      </c>
      <c r="D3053" s="104" t="s">
        <v>3545</v>
      </c>
      <c r="E3053" s="2">
        <v>139063</v>
      </c>
      <c r="F3053" s="2">
        <v>139063</v>
      </c>
    </row>
    <row r="3054" spans="1:6" x14ac:dyDescent="0.25">
      <c r="A3054" s="104">
        <v>727930</v>
      </c>
      <c r="B3054" s="104" t="s">
        <v>947</v>
      </c>
      <c r="C3054" s="104" t="s">
        <v>8635</v>
      </c>
      <c r="D3054" s="104" t="s">
        <v>8637</v>
      </c>
      <c r="E3054" s="2">
        <v>19881</v>
      </c>
      <c r="F3054" s="2">
        <v>19881</v>
      </c>
    </row>
    <row r="3055" spans="1:6" x14ac:dyDescent="0.25">
      <c r="A3055" s="104">
        <v>769962</v>
      </c>
      <c r="B3055" s="104" t="s">
        <v>947</v>
      </c>
      <c r="C3055" s="104" t="s">
        <v>13030</v>
      </c>
      <c r="D3055" s="104" t="s">
        <v>13032</v>
      </c>
      <c r="E3055" s="2">
        <v>28057</v>
      </c>
      <c r="F3055" s="2">
        <v>28057</v>
      </c>
    </row>
    <row r="3056" spans="1:6" x14ac:dyDescent="0.25">
      <c r="A3056" s="104">
        <v>827954</v>
      </c>
      <c r="B3056" s="104" t="s">
        <v>947</v>
      </c>
      <c r="C3056" s="104" t="s">
        <v>16764</v>
      </c>
      <c r="D3056" s="104" t="s">
        <v>16766</v>
      </c>
      <c r="E3056" s="2">
        <v>34</v>
      </c>
      <c r="F3056" s="2">
        <v>34</v>
      </c>
    </row>
    <row r="3057" spans="1:6" x14ac:dyDescent="0.25">
      <c r="A3057" s="104">
        <v>24466</v>
      </c>
      <c r="B3057" s="104" t="s">
        <v>947</v>
      </c>
      <c r="C3057" s="104" t="s">
        <v>5938</v>
      </c>
      <c r="D3057" s="104" t="s">
        <v>5940</v>
      </c>
      <c r="E3057" s="2">
        <v>80593</v>
      </c>
      <c r="F3057" s="2">
        <v>80593</v>
      </c>
    </row>
    <row r="3058" spans="1:6" x14ac:dyDescent="0.25">
      <c r="A3058" s="104">
        <v>24467</v>
      </c>
      <c r="B3058" s="104" t="s">
        <v>947</v>
      </c>
      <c r="C3058" s="104" t="s">
        <v>14886</v>
      </c>
      <c r="D3058" s="104" t="s">
        <v>14888</v>
      </c>
      <c r="E3058" s="2">
        <v>8552</v>
      </c>
      <c r="F3058" s="2">
        <v>8552</v>
      </c>
    </row>
    <row r="3059" spans="1:6" x14ac:dyDescent="0.25">
      <c r="A3059" s="104">
        <v>24470</v>
      </c>
      <c r="B3059" s="104" t="s">
        <v>947</v>
      </c>
      <c r="C3059" s="104" t="s">
        <v>9234</v>
      </c>
      <c r="D3059" s="104" t="s">
        <v>21938</v>
      </c>
      <c r="E3059" s="2">
        <v>31325</v>
      </c>
      <c r="F3059" s="2">
        <v>31325</v>
      </c>
    </row>
    <row r="3060" spans="1:6" x14ac:dyDescent="0.25">
      <c r="A3060" s="104">
        <v>24471</v>
      </c>
      <c r="B3060" s="104" t="s">
        <v>947</v>
      </c>
      <c r="C3060" s="104" t="s">
        <v>13403</v>
      </c>
      <c r="D3060" s="104" t="s">
        <v>13404</v>
      </c>
      <c r="E3060" s="2">
        <v>8179</v>
      </c>
      <c r="F3060" s="2">
        <v>8179</v>
      </c>
    </row>
    <row r="3061" spans="1:6" x14ac:dyDescent="0.25">
      <c r="A3061" s="104">
        <v>206239</v>
      </c>
      <c r="B3061" s="104" t="s">
        <v>947</v>
      </c>
      <c r="C3061" s="104" t="s">
        <v>14646</v>
      </c>
      <c r="D3061" s="104" t="s">
        <v>14648</v>
      </c>
      <c r="E3061" s="2">
        <v>7702</v>
      </c>
      <c r="F3061" s="2">
        <v>7702</v>
      </c>
    </row>
    <row r="3062" spans="1:6" x14ac:dyDescent="0.25">
      <c r="A3062" s="104">
        <v>24473</v>
      </c>
      <c r="B3062" s="104" t="s">
        <v>947</v>
      </c>
      <c r="C3062" s="104" t="s">
        <v>7777</v>
      </c>
      <c r="D3062" s="104" t="s">
        <v>7779</v>
      </c>
      <c r="E3062" s="2">
        <v>28818</v>
      </c>
      <c r="F3062" s="2">
        <v>28818</v>
      </c>
    </row>
    <row r="3063" spans="1:6" x14ac:dyDescent="0.25">
      <c r="A3063" s="104">
        <v>24474</v>
      </c>
      <c r="B3063" s="104" t="s">
        <v>947</v>
      </c>
      <c r="C3063" s="104" t="s">
        <v>11744</v>
      </c>
      <c r="D3063" s="104" t="s">
        <v>11746</v>
      </c>
      <c r="E3063" s="2">
        <v>8105</v>
      </c>
      <c r="F3063" s="2">
        <v>8105</v>
      </c>
    </row>
    <row r="3064" spans="1:6" x14ac:dyDescent="0.25">
      <c r="A3064" s="104">
        <v>24476</v>
      </c>
      <c r="B3064" s="104" t="s">
        <v>947</v>
      </c>
      <c r="C3064" s="104" t="s">
        <v>2915</v>
      </c>
      <c r="D3064" s="104" t="s">
        <v>2917</v>
      </c>
      <c r="E3064" s="2">
        <v>174830</v>
      </c>
      <c r="F3064" s="2">
        <v>174830</v>
      </c>
    </row>
    <row r="3065" spans="1:6" x14ac:dyDescent="0.25">
      <c r="A3065" s="104">
        <v>24479</v>
      </c>
      <c r="B3065" s="104" t="s">
        <v>947</v>
      </c>
      <c r="C3065" s="104" t="s">
        <v>8800</v>
      </c>
      <c r="D3065" s="104" t="s">
        <v>8802</v>
      </c>
      <c r="E3065" s="2">
        <v>40241</v>
      </c>
      <c r="F3065" s="2">
        <v>40241</v>
      </c>
    </row>
    <row r="3066" spans="1:6" x14ac:dyDescent="0.25">
      <c r="A3066" s="104">
        <v>441413</v>
      </c>
      <c r="B3066" s="104" t="s">
        <v>947</v>
      </c>
      <c r="C3066" s="104" t="s">
        <v>13334</v>
      </c>
      <c r="D3066" s="104" t="s">
        <v>13336</v>
      </c>
      <c r="E3066" s="2">
        <v>4984</v>
      </c>
      <c r="F3066" s="2">
        <v>4984</v>
      </c>
    </row>
    <row r="3067" spans="1:6" x14ac:dyDescent="0.25">
      <c r="A3067" s="104">
        <v>673585</v>
      </c>
      <c r="B3067" s="104" t="s">
        <v>947</v>
      </c>
      <c r="C3067" s="104" t="s">
        <v>13847</v>
      </c>
      <c r="D3067" s="104" t="s">
        <v>13849</v>
      </c>
      <c r="E3067" s="2">
        <v>7886</v>
      </c>
      <c r="F3067" s="2">
        <v>7886</v>
      </c>
    </row>
    <row r="3068" spans="1:6" x14ac:dyDescent="0.25">
      <c r="A3068" s="104">
        <v>24481</v>
      </c>
      <c r="B3068" s="104" t="s">
        <v>947</v>
      </c>
      <c r="C3068" s="104" t="s">
        <v>3754</v>
      </c>
      <c r="D3068" s="104" t="s">
        <v>3756</v>
      </c>
      <c r="E3068" s="2">
        <v>115431</v>
      </c>
      <c r="F3068" s="2">
        <v>115431</v>
      </c>
    </row>
    <row r="3069" spans="1:6" x14ac:dyDescent="0.25">
      <c r="A3069" s="104">
        <v>24485</v>
      </c>
      <c r="B3069" s="104" t="s">
        <v>947</v>
      </c>
      <c r="C3069" s="104" t="s">
        <v>2207</v>
      </c>
      <c r="D3069" s="104" t="s">
        <v>2209</v>
      </c>
      <c r="E3069" s="2">
        <v>286868</v>
      </c>
      <c r="F3069" s="2">
        <v>286868</v>
      </c>
    </row>
    <row r="3070" spans="1:6" x14ac:dyDescent="0.25">
      <c r="A3070" s="104">
        <v>24486</v>
      </c>
      <c r="B3070" s="104" t="s">
        <v>947</v>
      </c>
      <c r="C3070" s="104" t="s">
        <v>8911</v>
      </c>
      <c r="D3070" s="104" t="s">
        <v>8913</v>
      </c>
      <c r="E3070" s="2">
        <v>50745</v>
      </c>
      <c r="F3070" s="2">
        <v>50745</v>
      </c>
    </row>
    <row r="3071" spans="1:6" x14ac:dyDescent="0.25">
      <c r="A3071" s="104">
        <v>24491</v>
      </c>
      <c r="B3071" s="104" t="s">
        <v>947</v>
      </c>
      <c r="C3071" s="104" t="s">
        <v>22666</v>
      </c>
      <c r="D3071" s="104" t="s">
        <v>22667</v>
      </c>
      <c r="E3071" s="2">
        <v>5620</v>
      </c>
      <c r="F3071" s="2">
        <v>5620</v>
      </c>
    </row>
    <row r="3072" spans="1:6" x14ac:dyDescent="0.25">
      <c r="A3072" s="104">
        <v>24492</v>
      </c>
      <c r="B3072" s="104" t="s">
        <v>947</v>
      </c>
      <c r="C3072" s="104" t="s">
        <v>12267</v>
      </c>
      <c r="D3072" s="104" t="s">
        <v>12269</v>
      </c>
      <c r="E3072" s="2">
        <v>25000</v>
      </c>
      <c r="F3072" s="2">
        <v>25000</v>
      </c>
    </row>
    <row r="3073" spans="1:6" x14ac:dyDescent="0.25">
      <c r="A3073" s="104">
        <v>24493</v>
      </c>
      <c r="B3073" s="104" t="s">
        <v>947</v>
      </c>
      <c r="C3073" s="104" t="s">
        <v>1182</v>
      </c>
      <c r="D3073" s="104" t="s">
        <v>1184</v>
      </c>
      <c r="E3073" s="2">
        <v>817770</v>
      </c>
      <c r="F3073" s="2">
        <v>817770</v>
      </c>
    </row>
    <row r="3074" spans="1:6" x14ac:dyDescent="0.25">
      <c r="A3074" s="104">
        <v>24495</v>
      </c>
      <c r="B3074" s="104" t="s">
        <v>947</v>
      </c>
      <c r="C3074" s="104" t="s">
        <v>6696</v>
      </c>
      <c r="D3074" s="104" t="s">
        <v>6698</v>
      </c>
      <c r="E3074" s="2">
        <v>40411</v>
      </c>
      <c r="F3074" s="2">
        <v>40411</v>
      </c>
    </row>
    <row r="3075" spans="1:6" x14ac:dyDescent="0.25">
      <c r="A3075" s="104">
        <v>24497</v>
      </c>
      <c r="B3075" s="104" t="s">
        <v>947</v>
      </c>
      <c r="C3075" s="104" t="s">
        <v>1901</v>
      </c>
      <c r="D3075" s="104" t="s">
        <v>1903</v>
      </c>
      <c r="E3075" s="2">
        <v>265804</v>
      </c>
      <c r="F3075" s="2">
        <v>265804</v>
      </c>
    </row>
    <row r="3076" spans="1:6" x14ac:dyDescent="0.25">
      <c r="A3076" s="104">
        <v>24500</v>
      </c>
      <c r="B3076" s="104" t="s">
        <v>947</v>
      </c>
      <c r="C3076" s="104" t="s">
        <v>7216</v>
      </c>
      <c r="D3076" s="104" t="s">
        <v>7218</v>
      </c>
      <c r="E3076" s="2">
        <v>54292</v>
      </c>
      <c r="F3076" s="2">
        <v>54292</v>
      </c>
    </row>
    <row r="3077" spans="1:6" x14ac:dyDescent="0.25">
      <c r="A3077" s="104">
        <v>24501</v>
      </c>
      <c r="B3077" s="104" t="s">
        <v>947</v>
      </c>
      <c r="C3077" s="104" t="s">
        <v>10094</v>
      </c>
      <c r="D3077" s="104" t="s">
        <v>10096</v>
      </c>
      <c r="E3077" s="2">
        <v>21995</v>
      </c>
      <c r="F3077" s="2">
        <v>21995</v>
      </c>
    </row>
    <row r="3078" spans="1:6" x14ac:dyDescent="0.25">
      <c r="A3078" s="104">
        <v>24502</v>
      </c>
      <c r="B3078" s="104" t="s">
        <v>947</v>
      </c>
      <c r="C3078" s="104" t="s">
        <v>13945</v>
      </c>
      <c r="D3078" s="104" t="s">
        <v>13947</v>
      </c>
      <c r="E3078" s="2">
        <v>6719</v>
      </c>
      <c r="F3078" s="2">
        <v>6719</v>
      </c>
    </row>
    <row r="3079" spans="1:6" x14ac:dyDescent="0.25">
      <c r="A3079" s="104">
        <v>24505</v>
      </c>
      <c r="B3079" s="104" t="s">
        <v>947</v>
      </c>
      <c r="C3079" s="104" t="s">
        <v>1511</v>
      </c>
      <c r="D3079" s="104" t="s">
        <v>1513</v>
      </c>
      <c r="E3079" s="2">
        <v>504287</v>
      </c>
      <c r="F3079" s="2">
        <v>504287</v>
      </c>
    </row>
    <row r="3080" spans="1:6" x14ac:dyDescent="0.25">
      <c r="A3080" s="104">
        <v>24506</v>
      </c>
      <c r="B3080" s="104" t="s">
        <v>947</v>
      </c>
      <c r="C3080" s="104" t="s">
        <v>19034</v>
      </c>
      <c r="D3080" s="104" t="s">
        <v>19035</v>
      </c>
      <c r="E3080" s="2">
        <v>65357</v>
      </c>
      <c r="F3080" s="2">
        <v>65357</v>
      </c>
    </row>
    <row r="3081" spans="1:6" x14ac:dyDescent="0.25">
      <c r="A3081" s="104">
        <v>449672</v>
      </c>
      <c r="B3081" s="104" t="s">
        <v>947</v>
      </c>
      <c r="C3081" s="104" t="s">
        <v>3901</v>
      </c>
      <c r="D3081" s="104" t="s">
        <v>3903</v>
      </c>
      <c r="E3081" s="2">
        <v>163317</v>
      </c>
      <c r="F3081" s="2">
        <v>163317</v>
      </c>
    </row>
    <row r="3082" spans="1:6" x14ac:dyDescent="0.25">
      <c r="A3082" s="104">
        <v>461528</v>
      </c>
      <c r="B3082" s="104" t="s">
        <v>947</v>
      </c>
      <c r="C3082" s="104" t="s">
        <v>15074</v>
      </c>
      <c r="D3082" s="104" t="s">
        <v>15076</v>
      </c>
      <c r="E3082" s="2">
        <v>0</v>
      </c>
      <c r="F3082" s="2">
        <v>0</v>
      </c>
    </row>
    <row r="3083" spans="1:6" x14ac:dyDescent="0.25">
      <c r="A3083" s="104">
        <v>550528</v>
      </c>
      <c r="B3083" s="104" t="s">
        <v>947</v>
      </c>
      <c r="C3083" s="104" t="s">
        <v>8074</v>
      </c>
      <c r="D3083" s="104" t="s">
        <v>8076</v>
      </c>
      <c r="E3083" s="2">
        <v>12521</v>
      </c>
      <c r="F3083" s="2">
        <v>12521</v>
      </c>
    </row>
    <row r="3084" spans="1:6" x14ac:dyDescent="0.25">
      <c r="A3084" s="104">
        <v>606585</v>
      </c>
      <c r="B3084" s="104" t="s">
        <v>947</v>
      </c>
      <c r="C3084" s="104" t="s">
        <v>10237</v>
      </c>
      <c r="D3084" s="104" t="s">
        <v>10239</v>
      </c>
      <c r="E3084" s="2">
        <v>26448</v>
      </c>
      <c r="F3084" s="2">
        <v>26448</v>
      </c>
    </row>
    <row r="3085" spans="1:6" x14ac:dyDescent="0.25">
      <c r="A3085" s="104">
        <v>607016</v>
      </c>
      <c r="B3085" s="104" t="s">
        <v>947</v>
      </c>
      <c r="C3085" s="104" t="s">
        <v>10783</v>
      </c>
      <c r="D3085" s="104" t="s">
        <v>10785</v>
      </c>
      <c r="E3085" s="2">
        <v>10685</v>
      </c>
      <c r="F3085" s="2">
        <v>10685</v>
      </c>
    </row>
    <row r="3086" spans="1:6" x14ac:dyDescent="0.25">
      <c r="A3086" s="104">
        <v>24507</v>
      </c>
      <c r="B3086" s="104" t="s">
        <v>947</v>
      </c>
      <c r="C3086" s="104" t="s">
        <v>1313</v>
      </c>
      <c r="D3086" s="104" t="s">
        <v>1315</v>
      </c>
      <c r="E3086" s="2">
        <v>573520</v>
      </c>
      <c r="F3086" s="2">
        <v>573520</v>
      </c>
    </row>
    <row r="3087" spans="1:6" x14ac:dyDescent="0.25">
      <c r="A3087" s="104">
        <v>24508</v>
      </c>
      <c r="B3087" s="104" t="s">
        <v>947</v>
      </c>
      <c r="C3087" s="104" t="s">
        <v>15490</v>
      </c>
      <c r="D3087" s="104" t="s">
        <v>21910</v>
      </c>
      <c r="E3087" s="2">
        <v>1795</v>
      </c>
      <c r="F3087" s="2">
        <v>1795</v>
      </c>
    </row>
    <row r="3088" spans="1:6" x14ac:dyDescent="0.25">
      <c r="A3088" s="104">
        <v>24509</v>
      </c>
      <c r="B3088" s="104" t="s">
        <v>947</v>
      </c>
      <c r="C3088" s="104" t="s">
        <v>7711</v>
      </c>
      <c r="D3088" s="104" t="s">
        <v>7713</v>
      </c>
      <c r="E3088" s="2">
        <v>11314</v>
      </c>
      <c r="F3088" s="2">
        <v>11314</v>
      </c>
    </row>
    <row r="3089" spans="1:6" x14ac:dyDescent="0.25">
      <c r="A3089" s="104">
        <v>24510</v>
      </c>
      <c r="B3089" s="104" t="s">
        <v>947</v>
      </c>
      <c r="C3089" s="104" t="s">
        <v>1808</v>
      </c>
      <c r="D3089" s="104" t="s">
        <v>1810</v>
      </c>
      <c r="E3089" s="2">
        <v>233794</v>
      </c>
      <c r="F3089" s="2">
        <v>233794</v>
      </c>
    </row>
    <row r="3090" spans="1:6" x14ac:dyDescent="0.25">
      <c r="A3090" s="104">
        <v>24511</v>
      </c>
      <c r="B3090" s="104" t="s">
        <v>947</v>
      </c>
      <c r="C3090" s="104" t="s">
        <v>4964</v>
      </c>
      <c r="D3090" s="104" t="s">
        <v>4966</v>
      </c>
      <c r="E3090" s="2">
        <v>110637</v>
      </c>
      <c r="F3090" s="2">
        <v>110637</v>
      </c>
    </row>
    <row r="3091" spans="1:6" x14ac:dyDescent="0.25">
      <c r="A3091" s="104">
        <v>24512</v>
      </c>
      <c r="B3091" s="104" t="s">
        <v>947</v>
      </c>
      <c r="C3091" s="104" t="s">
        <v>7055</v>
      </c>
      <c r="D3091" s="104" t="s">
        <v>21909</v>
      </c>
      <c r="E3091" s="2">
        <v>45496</v>
      </c>
      <c r="F3091" s="2">
        <v>45496</v>
      </c>
    </row>
    <row r="3092" spans="1:6" x14ac:dyDescent="0.25">
      <c r="A3092" s="104">
        <v>24513</v>
      </c>
      <c r="B3092" s="104" t="s">
        <v>947</v>
      </c>
      <c r="C3092" s="104" t="s">
        <v>6055</v>
      </c>
      <c r="D3092" s="104" t="s">
        <v>6057</v>
      </c>
      <c r="E3092" s="2">
        <v>83423</v>
      </c>
      <c r="F3092" s="2">
        <v>83423</v>
      </c>
    </row>
    <row r="3093" spans="1:6" x14ac:dyDescent="0.25">
      <c r="A3093" s="104">
        <v>24514</v>
      </c>
      <c r="B3093" s="104" t="s">
        <v>947</v>
      </c>
      <c r="C3093" s="104" t="s">
        <v>1991</v>
      </c>
      <c r="D3093" s="104" t="s">
        <v>1993</v>
      </c>
      <c r="E3093" s="2">
        <v>320010</v>
      </c>
      <c r="F3093" s="2">
        <v>320010</v>
      </c>
    </row>
    <row r="3094" spans="1:6" x14ac:dyDescent="0.25">
      <c r="A3094" s="104">
        <v>24515</v>
      </c>
      <c r="B3094" s="104" t="s">
        <v>947</v>
      </c>
      <c r="C3094" s="104" t="s">
        <v>3492</v>
      </c>
      <c r="D3094" s="104" t="s">
        <v>3494</v>
      </c>
      <c r="E3094" s="2">
        <v>155498</v>
      </c>
      <c r="F3094" s="2">
        <v>155498</v>
      </c>
    </row>
    <row r="3095" spans="1:6" x14ac:dyDescent="0.25">
      <c r="A3095" s="104">
        <v>24516</v>
      </c>
      <c r="B3095" s="104" t="s">
        <v>947</v>
      </c>
      <c r="C3095" s="104" t="s">
        <v>9753</v>
      </c>
      <c r="D3095" s="104" t="s">
        <v>9755</v>
      </c>
      <c r="E3095" s="2">
        <v>16564</v>
      </c>
      <c r="F3095" s="2">
        <v>16564</v>
      </c>
    </row>
    <row r="3096" spans="1:6" x14ac:dyDescent="0.25">
      <c r="A3096" s="104">
        <v>24517</v>
      </c>
      <c r="B3096" s="104" t="s">
        <v>947</v>
      </c>
      <c r="C3096" s="104" t="s">
        <v>7825</v>
      </c>
      <c r="D3096" s="104" t="s">
        <v>7827</v>
      </c>
      <c r="E3096" s="2">
        <v>16622</v>
      </c>
      <c r="F3096" s="2">
        <v>16622</v>
      </c>
    </row>
    <row r="3097" spans="1:6" x14ac:dyDescent="0.25">
      <c r="A3097" s="104">
        <v>24521</v>
      </c>
      <c r="B3097" s="104" t="s">
        <v>947</v>
      </c>
      <c r="C3097" s="104" t="s">
        <v>17020</v>
      </c>
      <c r="D3097" s="104" t="s">
        <v>17022</v>
      </c>
      <c r="E3097" s="2">
        <v>4940</v>
      </c>
      <c r="F3097" s="2">
        <v>4940</v>
      </c>
    </row>
    <row r="3098" spans="1:6" x14ac:dyDescent="0.25">
      <c r="A3098" s="104">
        <v>213415</v>
      </c>
      <c r="B3098" s="104" t="s">
        <v>947</v>
      </c>
      <c r="C3098" s="104" t="s">
        <v>14533</v>
      </c>
      <c r="D3098" s="104" t="s">
        <v>14535</v>
      </c>
      <c r="E3098" s="2">
        <v>7796</v>
      </c>
      <c r="F3098" s="2">
        <v>7796</v>
      </c>
    </row>
    <row r="3099" spans="1:6" x14ac:dyDescent="0.25">
      <c r="A3099" s="104">
        <v>456896</v>
      </c>
      <c r="B3099" s="104" t="s">
        <v>947</v>
      </c>
      <c r="C3099" s="104" t="s">
        <v>16879</v>
      </c>
      <c r="D3099" s="104" t="s">
        <v>16881</v>
      </c>
      <c r="E3099" s="2">
        <v>2967</v>
      </c>
      <c r="F3099" s="2">
        <v>2967</v>
      </c>
    </row>
    <row r="3100" spans="1:6" x14ac:dyDescent="0.25">
      <c r="A3100" s="104">
        <v>461754</v>
      </c>
      <c r="B3100" s="104" t="s">
        <v>947</v>
      </c>
      <c r="C3100" s="104" t="s">
        <v>10255</v>
      </c>
      <c r="D3100" s="104" t="s">
        <v>10257</v>
      </c>
      <c r="E3100" s="2">
        <v>17495</v>
      </c>
      <c r="F3100" s="2">
        <v>17495</v>
      </c>
    </row>
    <row r="3101" spans="1:6" x14ac:dyDescent="0.25">
      <c r="A3101" s="104">
        <v>475698</v>
      </c>
      <c r="B3101" s="104" t="s">
        <v>947</v>
      </c>
      <c r="C3101" s="104" t="s">
        <v>16846</v>
      </c>
      <c r="D3101" s="104" t="s">
        <v>16848</v>
      </c>
      <c r="E3101" s="2">
        <v>0</v>
      </c>
      <c r="F3101" s="2">
        <v>0</v>
      </c>
    </row>
    <row r="3102" spans="1:6" x14ac:dyDescent="0.25">
      <c r="A3102" s="104">
        <v>481034</v>
      </c>
      <c r="B3102" s="104" t="s">
        <v>947</v>
      </c>
      <c r="C3102" s="104" t="s">
        <v>16155</v>
      </c>
      <c r="D3102" s="104" t="s">
        <v>16157</v>
      </c>
      <c r="E3102" s="2">
        <v>1774</v>
      </c>
      <c r="F3102" s="2">
        <v>1774</v>
      </c>
    </row>
    <row r="3103" spans="1:6" x14ac:dyDescent="0.25">
      <c r="A3103" s="104">
        <v>678323</v>
      </c>
      <c r="B3103" s="104" t="s">
        <v>947</v>
      </c>
      <c r="C3103" s="104" t="s">
        <v>11104</v>
      </c>
      <c r="D3103" s="104" t="s">
        <v>11106</v>
      </c>
      <c r="E3103" s="2">
        <v>13612</v>
      </c>
      <c r="F3103" s="2">
        <v>13612</v>
      </c>
    </row>
    <row r="3104" spans="1:6" x14ac:dyDescent="0.25">
      <c r="A3104" s="104">
        <v>741860</v>
      </c>
      <c r="B3104" s="104" t="s">
        <v>947</v>
      </c>
      <c r="C3104" s="104" t="s">
        <v>10387</v>
      </c>
      <c r="D3104" s="104" t="s">
        <v>10389</v>
      </c>
      <c r="E3104" s="2">
        <v>5065</v>
      </c>
      <c r="F3104" s="2">
        <v>5065</v>
      </c>
    </row>
    <row r="3105" spans="1:6" x14ac:dyDescent="0.25">
      <c r="A3105" s="104">
        <v>767528</v>
      </c>
      <c r="B3105" s="104" t="s">
        <v>947</v>
      </c>
      <c r="C3105" s="104" t="s">
        <v>10933</v>
      </c>
      <c r="D3105" s="104" t="s">
        <v>10935</v>
      </c>
      <c r="E3105" s="2">
        <v>7947</v>
      </c>
      <c r="F3105" s="2">
        <v>7947</v>
      </c>
    </row>
    <row r="3106" spans="1:6" x14ac:dyDescent="0.25">
      <c r="A3106" s="104">
        <v>792917</v>
      </c>
      <c r="B3106" s="104" t="s">
        <v>947</v>
      </c>
      <c r="C3106" s="104" t="s">
        <v>13441</v>
      </c>
      <c r="D3106" s="104" t="s">
        <v>13443</v>
      </c>
      <c r="E3106" s="2">
        <v>21214</v>
      </c>
      <c r="F3106" s="2">
        <v>21214</v>
      </c>
    </row>
    <row r="3107" spans="1:6" x14ac:dyDescent="0.25">
      <c r="A3107" s="104">
        <v>24525</v>
      </c>
      <c r="B3107" s="104" t="s">
        <v>947</v>
      </c>
      <c r="C3107" s="104" t="s">
        <v>2072</v>
      </c>
      <c r="D3107" s="104" t="s">
        <v>2074</v>
      </c>
      <c r="E3107" s="2">
        <v>314498</v>
      </c>
      <c r="F3107" s="2">
        <v>314498</v>
      </c>
    </row>
    <row r="3108" spans="1:6" x14ac:dyDescent="0.25">
      <c r="A3108" s="104">
        <v>24527</v>
      </c>
      <c r="B3108" s="104" t="s">
        <v>947</v>
      </c>
      <c r="C3108" s="104" t="s">
        <v>7447</v>
      </c>
      <c r="D3108" s="104" t="s">
        <v>7449</v>
      </c>
      <c r="E3108" s="2">
        <v>55734</v>
      </c>
      <c r="F3108" s="2">
        <v>55734</v>
      </c>
    </row>
    <row r="3109" spans="1:6" x14ac:dyDescent="0.25">
      <c r="A3109" s="104">
        <v>24529</v>
      </c>
      <c r="B3109" s="104" t="s">
        <v>947</v>
      </c>
      <c r="C3109" s="104" t="s">
        <v>9792</v>
      </c>
      <c r="D3109" s="104" t="s">
        <v>21898</v>
      </c>
      <c r="E3109" s="2">
        <v>23824</v>
      </c>
      <c r="F3109" s="2">
        <v>23824</v>
      </c>
    </row>
    <row r="3110" spans="1:6" x14ac:dyDescent="0.25">
      <c r="A3110" s="104">
        <v>24530</v>
      </c>
      <c r="B3110" s="104" t="s">
        <v>947</v>
      </c>
      <c r="C3110" s="104" t="s">
        <v>5738</v>
      </c>
      <c r="D3110" s="104" t="s">
        <v>5740</v>
      </c>
      <c r="E3110" s="2">
        <v>57955</v>
      </c>
      <c r="F3110" s="2">
        <v>57955</v>
      </c>
    </row>
    <row r="3111" spans="1:6" x14ac:dyDescent="0.25">
      <c r="A3111" s="104">
        <v>24532</v>
      </c>
      <c r="B3111" s="104" t="s">
        <v>947</v>
      </c>
      <c r="C3111" s="104" t="s">
        <v>5366</v>
      </c>
      <c r="D3111" s="104" t="s">
        <v>5368</v>
      </c>
      <c r="E3111" s="2">
        <v>123631</v>
      </c>
      <c r="F3111" s="2">
        <v>123631</v>
      </c>
    </row>
    <row r="3112" spans="1:6" x14ac:dyDescent="0.25">
      <c r="A3112" s="104">
        <v>24534</v>
      </c>
      <c r="B3112" s="104" t="s">
        <v>947</v>
      </c>
      <c r="C3112" s="104" t="s">
        <v>5471</v>
      </c>
      <c r="D3112" s="104" t="s">
        <v>5473</v>
      </c>
      <c r="E3112" s="2">
        <v>77161</v>
      </c>
      <c r="F3112" s="2">
        <v>77161</v>
      </c>
    </row>
    <row r="3113" spans="1:6" x14ac:dyDescent="0.25">
      <c r="A3113" s="104">
        <v>24537</v>
      </c>
      <c r="B3113" s="104" t="s">
        <v>947</v>
      </c>
      <c r="C3113" s="104" t="s">
        <v>4039</v>
      </c>
      <c r="D3113" s="104" t="s">
        <v>4041</v>
      </c>
      <c r="E3113" s="2">
        <v>124295</v>
      </c>
      <c r="F3113" s="2">
        <v>124295</v>
      </c>
    </row>
    <row r="3114" spans="1:6" x14ac:dyDescent="0.25">
      <c r="A3114" s="104">
        <v>24540</v>
      </c>
      <c r="B3114" s="104" t="s">
        <v>947</v>
      </c>
      <c r="C3114" s="104" t="s">
        <v>1023</v>
      </c>
      <c r="D3114" s="104" t="s">
        <v>1025</v>
      </c>
      <c r="E3114" s="2">
        <v>756961</v>
      </c>
      <c r="F3114" s="2">
        <v>756961</v>
      </c>
    </row>
    <row r="3115" spans="1:6" x14ac:dyDescent="0.25">
      <c r="A3115" s="104">
        <v>24541</v>
      </c>
      <c r="B3115" s="104" t="s">
        <v>947</v>
      </c>
      <c r="C3115" s="104" t="s">
        <v>4411</v>
      </c>
      <c r="D3115" s="104" t="s">
        <v>4413</v>
      </c>
      <c r="E3115" s="2">
        <v>132313</v>
      </c>
      <c r="F3115" s="2">
        <v>132313</v>
      </c>
    </row>
    <row r="3116" spans="1:6" x14ac:dyDescent="0.25">
      <c r="A3116" s="104">
        <v>24542</v>
      </c>
      <c r="B3116" s="104" t="s">
        <v>947</v>
      </c>
      <c r="C3116" s="104" t="s">
        <v>5315</v>
      </c>
      <c r="D3116" s="104" t="s">
        <v>21899</v>
      </c>
      <c r="E3116" s="2">
        <v>95464</v>
      </c>
      <c r="F3116" s="2">
        <v>95464</v>
      </c>
    </row>
    <row r="3117" spans="1:6" x14ac:dyDescent="0.25">
      <c r="A3117" s="104">
        <v>24543</v>
      </c>
      <c r="B3117" s="104" t="s">
        <v>947</v>
      </c>
      <c r="C3117" s="104" t="s">
        <v>8377</v>
      </c>
      <c r="D3117" s="104" t="s">
        <v>8379</v>
      </c>
      <c r="E3117" s="2">
        <v>37953</v>
      </c>
      <c r="F3117" s="2">
        <v>37953</v>
      </c>
    </row>
    <row r="3118" spans="1:6" x14ac:dyDescent="0.25">
      <c r="A3118" s="104">
        <v>24544</v>
      </c>
      <c r="B3118" s="104" t="s">
        <v>947</v>
      </c>
      <c r="C3118" s="104" t="s">
        <v>8875</v>
      </c>
      <c r="D3118" s="104" t="s">
        <v>8877</v>
      </c>
      <c r="E3118" s="2">
        <v>85098</v>
      </c>
      <c r="F3118" s="2">
        <v>85098</v>
      </c>
    </row>
    <row r="3119" spans="1:6" x14ac:dyDescent="0.25">
      <c r="A3119" s="104">
        <v>24546</v>
      </c>
      <c r="B3119" s="104" t="s">
        <v>947</v>
      </c>
      <c r="C3119" s="104" t="s">
        <v>9897</v>
      </c>
      <c r="D3119" s="104" t="s">
        <v>9899</v>
      </c>
      <c r="E3119" s="2">
        <v>22798</v>
      </c>
      <c r="F3119" s="2">
        <v>22798</v>
      </c>
    </row>
    <row r="3120" spans="1:6" x14ac:dyDescent="0.25">
      <c r="A3120" s="104">
        <v>24547</v>
      </c>
      <c r="B3120" s="104" t="s">
        <v>947</v>
      </c>
      <c r="C3120" s="104" t="s">
        <v>7561</v>
      </c>
      <c r="D3120" s="104" t="s">
        <v>7563</v>
      </c>
      <c r="E3120" s="2">
        <v>64610</v>
      </c>
      <c r="F3120" s="2">
        <v>64610</v>
      </c>
    </row>
    <row r="3121" spans="1:6" x14ac:dyDescent="0.25">
      <c r="A3121" s="104">
        <v>24550</v>
      </c>
      <c r="B3121" s="104" t="s">
        <v>947</v>
      </c>
      <c r="C3121" s="104" t="s">
        <v>2591</v>
      </c>
      <c r="D3121" s="104" t="s">
        <v>2593</v>
      </c>
      <c r="E3121" s="2">
        <v>302840</v>
      </c>
      <c r="F3121" s="2">
        <v>302840</v>
      </c>
    </row>
    <row r="3122" spans="1:6" x14ac:dyDescent="0.25">
      <c r="A3122" s="104">
        <v>487026</v>
      </c>
      <c r="B3122" s="104" t="s">
        <v>947</v>
      </c>
      <c r="C3122" s="104" t="s">
        <v>11223</v>
      </c>
      <c r="D3122" s="104" t="s">
        <v>11225</v>
      </c>
      <c r="E3122" s="2">
        <v>14003</v>
      </c>
      <c r="F3122" s="2">
        <v>14003</v>
      </c>
    </row>
    <row r="3123" spans="1:6" x14ac:dyDescent="0.25">
      <c r="A3123" s="104">
        <v>602027</v>
      </c>
      <c r="B3123" s="104" t="s">
        <v>947</v>
      </c>
      <c r="C3123" s="104" t="s">
        <v>10633</v>
      </c>
      <c r="D3123" s="104" t="s">
        <v>10635</v>
      </c>
      <c r="E3123" s="2">
        <v>14575</v>
      </c>
      <c r="F3123" s="2">
        <v>14575</v>
      </c>
    </row>
    <row r="3124" spans="1:6" x14ac:dyDescent="0.25">
      <c r="A3124" s="104">
        <v>752953</v>
      </c>
      <c r="B3124" s="104" t="s">
        <v>947</v>
      </c>
      <c r="C3124" s="104" t="s">
        <v>10840</v>
      </c>
      <c r="D3124" s="104" t="s">
        <v>10842</v>
      </c>
      <c r="E3124" s="2">
        <v>23301</v>
      </c>
      <c r="F3124" s="2">
        <v>23301</v>
      </c>
    </row>
    <row r="3125" spans="1:6" x14ac:dyDescent="0.25">
      <c r="A3125" s="104">
        <v>24551</v>
      </c>
      <c r="B3125" s="104" t="s">
        <v>947</v>
      </c>
      <c r="C3125" s="104" t="s">
        <v>5438</v>
      </c>
      <c r="D3125" s="104" t="s">
        <v>5440</v>
      </c>
      <c r="E3125" s="2">
        <v>83755</v>
      </c>
      <c r="F3125" s="2">
        <v>83755</v>
      </c>
    </row>
    <row r="3126" spans="1:6" x14ac:dyDescent="0.25">
      <c r="A3126" s="104">
        <v>24552</v>
      </c>
      <c r="B3126" s="104" t="s">
        <v>947</v>
      </c>
      <c r="C3126" s="104" t="s">
        <v>5153</v>
      </c>
      <c r="D3126" s="104" t="s">
        <v>5155</v>
      </c>
      <c r="E3126" s="2">
        <v>95743</v>
      </c>
      <c r="F3126" s="2">
        <v>95743</v>
      </c>
    </row>
    <row r="3127" spans="1:6" x14ac:dyDescent="0.25">
      <c r="A3127" s="104">
        <v>24553</v>
      </c>
      <c r="B3127" s="104" t="s">
        <v>947</v>
      </c>
      <c r="C3127" s="104" t="s">
        <v>4261</v>
      </c>
      <c r="D3127" s="104" t="s">
        <v>4263</v>
      </c>
      <c r="E3127" s="2">
        <v>99045</v>
      </c>
      <c r="F3127" s="2">
        <v>99045</v>
      </c>
    </row>
    <row r="3128" spans="1:6" x14ac:dyDescent="0.25">
      <c r="A3128" s="104">
        <v>24554</v>
      </c>
      <c r="B3128" s="104" t="s">
        <v>947</v>
      </c>
      <c r="C3128" s="104" t="s">
        <v>7648</v>
      </c>
      <c r="D3128" s="104" t="s">
        <v>7650</v>
      </c>
      <c r="E3128" s="2">
        <v>34096</v>
      </c>
      <c r="F3128" s="2">
        <v>34096</v>
      </c>
    </row>
    <row r="3129" spans="1:6" x14ac:dyDescent="0.25">
      <c r="A3129" s="104">
        <v>24556</v>
      </c>
      <c r="B3129" s="104" t="s">
        <v>947</v>
      </c>
      <c r="C3129" s="104" t="s">
        <v>1790</v>
      </c>
      <c r="D3129" s="104" t="s">
        <v>1792</v>
      </c>
      <c r="E3129" s="2">
        <v>358095</v>
      </c>
      <c r="F3129" s="2">
        <v>358095</v>
      </c>
    </row>
    <row r="3130" spans="1:6" x14ac:dyDescent="0.25">
      <c r="A3130" s="104">
        <v>24557</v>
      </c>
      <c r="B3130" s="104" t="s">
        <v>947</v>
      </c>
      <c r="C3130" s="104" t="s">
        <v>8779</v>
      </c>
      <c r="D3130" s="104" t="s">
        <v>8781</v>
      </c>
      <c r="E3130" s="2">
        <v>30205</v>
      </c>
      <c r="F3130" s="2">
        <v>30205</v>
      </c>
    </row>
    <row r="3131" spans="1:6" x14ac:dyDescent="0.25">
      <c r="A3131" s="104">
        <v>24558</v>
      </c>
      <c r="B3131" s="104" t="s">
        <v>947</v>
      </c>
      <c r="C3131" s="104" t="s">
        <v>6211</v>
      </c>
      <c r="D3131" s="104" t="s">
        <v>6213</v>
      </c>
      <c r="E3131" s="2">
        <v>69243</v>
      </c>
      <c r="F3131" s="2">
        <v>69243</v>
      </c>
    </row>
    <row r="3132" spans="1:6" x14ac:dyDescent="0.25">
      <c r="A3132" s="104">
        <v>24563</v>
      </c>
      <c r="B3132" s="104" t="s">
        <v>947</v>
      </c>
      <c r="C3132" s="104" t="s">
        <v>3256</v>
      </c>
      <c r="D3132" s="104" t="s">
        <v>3258</v>
      </c>
      <c r="E3132" s="2">
        <v>226865</v>
      </c>
      <c r="F3132" s="2">
        <v>226865</v>
      </c>
    </row>
    <row r="3133" spans="1:6" x14ac:dyDescent="0.25">
      <c r="A3133" s="104">
        <v>164345</v>
      </c>
      <c r="B3133" s="104" t="s">
        <v>947</v>
      </c>
      <c r="C3133" s="104" t="s">
        <v>16404</v>
      </c>
      <c r="D3133" s="104" t="s">
        <v>16406</v>
      </c>
      <c r="E3133" s="2">
        <v>1279</v>
      </c>
      <c r="F3133" s="2">
        <v>1279</v>
      </c>
    </row>
    <row r="3134" spans="1:6" x14ac:dyDescent="0.25">
      <c r="A3134" s="104">
        <v>457097</v>
      </c>
      <c r="B3134" s="104" t="s">
        <v>947</v>
      </c>
      <c r="C3134" s="104" t="s">
        <v>7660</v>
      </c>
      <c r="D3134" s="104" t="s">
        <v>7662</v>
      </c>
      <c r="E3134" s="2">
        <v>19245</v>
      </c>
      <c r="F3134" s="2">
        <v>19245</v>
      </c>
    </row>
    <row r="3135" spans="1:6" x14ac:dyDescent="0.25">
      <c r="A3135" s="104">
        <v>493106</v>
      </c>
      <c r="B3135" s="104" t="s">
        <v>947</v>
      </c>
      <c r="C3135" s="104" t="s">
        <v>14413</v>
      </c>
      <c r="D3135" s="104" t="s">
        <v>14415</v>
      </c>
      <c r="E3135" s="2">
        <v>3874</v>
      </c>
      <c r="F3135" s="2">
        <v>3874</v>
      </c>
    </row>
    <row r="3136" spans="1:6" x14ac:dyDescent="0.25">
      <c r="A3136" s="104">
        <v>524438</v>
      </c>
      <c r="B3136" s="104" t="s">
        <v>947</v>
      </c>
      <c r="C3136" s="104" t="s">
        <v>10717</v>
      </c>
      <c r="D3136" s="104" t="s">
        <v>10719</v>
      </c>
      <c r="E3136" s="2">
        <v>24034</v>
      </c>
      <c r="F3136" s="2">
        <v>24034</v>
      </c>
    </row>
    <row r="3137" spans="1:6" x14ac:dyDescent="0.25">
      <c r="A3137" s="104">
        <v>716368</v>
      </c>
      <c r="B3137" s="104" t="s">
        <v>947</v>
      </c>
      <c r="C3137" s="104" t="s">
        <v>18752</v>
      </c>
      <c r="D3137" s="104" t="s">
        <v>18753</v>
      </c>
      <c r="E3137" s="2">
        <v>8934</v>
      </c>
      <c r="F3137" s="2">
        <v>8934</v>
      </c>
    </row>
    <row r="3138" spans="1:6" x14ac:dyDescent="0.25">
      <c r="A3138" s="104">
        <v>726139</v>
      </c>
      <c r="B3138" s="104" t="s">
        <v>947</v>
      </c>
      <c r="C3138" s="104" t="s">
        <v>9153</v>
      </c>
      <c r="D3138" s="104" t="s">
        <v>9155</v>
      </c>
      <c r="E3138" s="2">
        <v>11581</v>
      </c>
      <c r="F3138" s="2">
        <v>11581</v>
      </c>
    </row>
    <row r="3139" spans="1:6" x14ac:dyDescent="0.25">
      <c r="A3139" s="104">
        <v>24317</v>
      </c>
      <c r="B3139" s="104" t="s">
        <v>947</v>
      </c>
      <c r="C3139" s="104" t="s">
        <v>13286</v>
      </c>
      <c r="D3139" s="104" t="s">
        <v>13288</v>
      </c>
      <c r="E3139" s="2">
        <v>12904</v>
      </c>
      <c r="F3139" s="2">
        <v>12904</v>
      </c>
    </row>
    <row r="3140" spans="1:6" x14ac:dyDescent="0.25">
      <c r="A3140" s="104">
        <v>24570</v>
      </c>
      <c r="B3140" s="104" t="s">
        <v>947</v>
      </c>
      <c r="C3140" s="104" t="s">
        <v>4114</v>
      </c>
      <c r="D3140" s="104" t="s">
        <v>4116</v>
      </c>
      <c r="E3140" s="2">
        <v>149280</v>
      </c>
      <c r="F3140" s="2">
        <v>149280</v>
      </c>
    </row>
    <row r="3141" spans="1:6" x14ac:dyDescent="0.25">
      <c r="A3141" s="104">
        <v>24571</v>
      </c>
      <c r="B3141" s="104" t="s">
        <v>947</v>
      </c>
      <c r="C3141" s="104" t="s">
        <v>16711</v>
      </c>
      <c r="D3141" s="104" t="s">
        <v>18565</v>
      </c>
      <c r="E3141" s="2">
        <v>24752</v>
      </c>
      <c r="F3141" s="2">
        <v>24752</v>
      </c>
    </row>
    <row r="3142" spans="1:6" x14ac:dyDescent="0.25">
      <c r="A3142" s="104">
        <v>24572</v>
      </c>
      <c r="B3142" s="104" t="s">
        <v>947</v>
      </c>
      <c r="C3142" s="104" t="s">
        <v>7175</v>
      </c>
      <c r="D3142" s="104" t="s">
        <v>7177</v>
      </c>
      <c r="E3142" s="2">
        <v>89026</v>
      </c>
      <c r="F3142" s="2">
        <v>89026</v>
      </c>
    </row>
    <row r="3143" spans="1:6" x14ac:dyDescent="0.25">
      <c r="A3143" s="104">
        <v>24573</v>
      </c>
      <c r="B3143" s="104" t="s">
        <v>947</v>
      </c>
      <c r="C3143" s="104" t="s">
        <v>12805</v>
      </c>
      <c r="D3143" s="104" t="s">
        <v>12807</v>
      </c>
      <c r="E3143" s="2">
        <v>0</v>
      </c>
      <c r="F3143" s="2">
        <v>0</v>
      </c>
    </row>
    <row r="3144" spans="1:6" x14ac:dyDescent="0.25">
      <c r="A3144" s="104">
        <v>24575</v>
      </c>
      <c r="B3144" s="104" t="s">
        <v>947</v>
      </c>
      <c r="C3144" s="104" t="s">
        <v>13888</v>
      </c>
      <c r="D3144" s="104" t="s">
        <v>13890</v>
      </c>
      <c r="E3144" s="2">
        <v>99972</v>
      </c>
      <c r="F3144" s="2">
        <v>99972</v>
      </c>
    </row>
    <row r="3145" spans="1:6" x14ac:dyDescent="0.25">
      <c r="A3145" s="104">
        <v>24576</v>
      </c>
      <c r="B3145" s="104" t="s">
        <v>947</v>
      </c>
      <c r="C3145" s="104" t="s">
        <v>6514</v>
      </c>
      <c r="D3145" s="104" t="s">
        <v>6516</v>
      </c>
      <c r="E3145" s="2">
        <v>71281</v>
      </c>
      <c r="F3145" s="2">
        <v>71281</v>
      </c>
    </row>
    <row r="3146" spans="1:6" x14ac:dyDescent="0.25">
      <c r="A3146" s="104">
        <v>24578</v>
      </c>
      <c r="B3146" s="104" t="s">
        <v>947</v>
      </c>
      <c r="C3146" s="104" t="s">
        <v>11442</v>
      </c>
      <c r="D3146" s="104" t="s">
        <v>11444</v>
      </c>
      <c r="E3146" s="2">
        <v>8446</v>
      </c>
      <c r="F3146" s="2">
        <v>8446</v>
      </c>
    </row>
    <row r="3147" spans="1:6" x14ac:dyDescent="0.25">
      <c r="A3147" s="104">
        <v>24581</v>
      </c>
      <c r="B3147" s="104" t="s">
        <v>947</v>
      </c>
      <c r="C3147" s="104" t="s">
        <v>8035</v>
      </c>
      <c r="D3147" s="104" t="s">
        <v>8037</v>
      </c>
      <c r="E3147" s="2">
        <v>39198</v>
      </c>
      <c r="F3147" s="2">
        <v>39198</v>
      </c>
    </row>
    <row r="3148" spans="1:6" x14ac:dyDescent="0.25">
      <c r="A3148" s="104">
        <v>24586</v>
      </c>
      <c r="B3148" s="104" t="s">
        <v>947</v>
      </c>
      <c r="C3148" s="104" t="s">
        <v>12177</v>
      </c>
      <c r="D3148" s="104" t="s">
        <v>22783</v>
      </c>
      <c r="E3148" s="2">
        <v>13675</v>
      </c>
      <c r="F3148" s="2">
        <v>13675</v>
      </c>
    </row>
    <row r="3149" spans="1:6" x14ac:dyDescent="0.25">
      <c r="A3149" s="104">
        <v>24588</v>
      </c>
      <c r="B3149" s="104" t="s">
        <v>947</v>
      </c>
      <c r="C3149" s="104" t="s">
        <v>12733</v>
      </c>
      <c r="D3149" s="104" t="s">
        <v>12735</v>
      </c>
      <c r="E3149" s="2">
        <v>12381</v>
      </c>
      <c r="F3149" s="2">
        <v>12381</v>
      </c>
    </row>
    <row r="3150" spans="1:6" x14ac:dyDescent="0.25">
      <c r="A3150" s="104">
        <v>24589</v>
      </c>
      <c r="B3150" s="104" t="s">
        <v>947</v>
      </c>
      <c r="C3150" s="104" t="s">
        <v>11573</v>
      </c>
      <c r="D3150" s="104" t="s">
        <v>11575</v>
      </c>
      <c r="E3150" s="2">
        <v>15553</v>
      </c>
      <c r="F3150" s="2">
        <v>15553</v>
      </c>
    </row>
    <row r="3151" spans="1:6" x14ac:dyDescent="0.25">
      <c r="A3151" s="104">
        <v>24590</v>
      </c>
      <c r="B3151" s="104" t="s">
        <v>947</v>
      </c>
      <c r="C3151" s="104" t="s">
        <v>8824</v>
      </c>
      <c r="D3151" s="104" t="s">
        <v>8826</v>
      </c>
      <c r="E3151" s="2">
        <v>30678</v>
      </c>
      <c r="F3151" s="2">
        <v>30678</v>
      </c>
    </row>
    <row r="3152" spans="1:6" x14ac:dyDescent="0.25">
      <c r="A3152" s="104">
        <v>24592</v>
      </c>
      <c r="B3152" s="104" t="s">
        <v>947</v>
      </c>
      <c r="C3152" s="104" t="s">
        <v>13100</v>
      </c>
      <c r="D3152" s="104" t="s">
        <v>13102</v>
      </c>
      <c r="E3152" s="2">
        <v>9447</v>
      </c>
      <c r="F3152" s="2">
        <v>9447</v>
      </c>
    </row>
    <row r="3153" spans="1:6" x14ac:dyDescent="0.25">
      <c r="A3153" s="104">
        <v>24597</v>
      </c>
      <c r="B3153" s="104" t="s">
        <v>947</v>
      </c>
      <c r="C3153" s="104" t="s">
        <v>18944</v>
      </c>
      <c r="D3153" s="104" t="s">
        <v>18945</v>
      </c>
      <c r="E3153" s="2">
        <v>26201</v>
      </c>
      <c r="F3153" s="2">
        <v>26201</v>
      </c>
    </row>
    <row r="3154" spans="1:6" x14ac:dyDescent="0.25">
      <c r="A3154" s="104">
        <v>24606</v>
      </c>
      <c r="B3154" s="104" t="s">
        <v>947</v>
      </c>
      <c r="C3154" s="104" t="s">
        <v>1131</v>
      </c>
      <c r="D3154" s="104" t="s">
        <v>1133</v>
      </c>
      <c r="E3154" s="2">
        <v>913365</v>
      </c>
      <c r="F3154" s="2">
        <v>913365</v>
      </c>
    </row>
    <row r="3155" spans="1:6" x14ac:dyDescent="0.25">
      <c r="A3155" s="104">
        <v>24608</v>
      </c>
      <c r="B3155" s="104" t="s">
        <v>947</v>
      </c>
      <c r="C3155" s="104" t="s">
        <v>14753</v>
      </c>
      <c r="D3155" s="104" t="s">
        <v>14755</v>
      </c>
      <c r="E3155" s="2">
        <v>0</v>
      </c>
      <c r="F3155" s="2">
        <v>0</v>
      </c>
    </row>
    <row r="3156" spans="1:6" x14ac:dyDescent="0.25">
      <c r="A3156" s="104">
        <v>24611</v>
      </c>
      <c r="B3156" s="104" t="s">
        <v>947</v>
      </c>
      <c r="C3156" s="104" t="s">
        <v>3044</v>
      </c>
      <c r="D3156" s="104" t="s">
        <v>21925</v>
      </c>
      <c r="E3156" s="2">
        <v>307045</v>
      </c>
      <c r="F3156" s="2">
        <v>307045</v>
      </c>
    </row>
    <row r="3157" spans="1:6" x14ac:dyDescent="0.25">
      <c r="A3157" s="104">
        <v>24612</v>
      </c>
      <c r="B3157" s="104" t="s">
        <v>947</v>
      </c>
      <c r="C3157" s="104" t="s">
        <v>16577</v>
      </c>
      <c r="D3157" s="104" t="s">
        <v>16579</v>
      </c>
      <c r="E3157" s="2">
        <v>6700</v>
      </c>
      <c r="F3157" s="2">
        <v>6700</v>
      </c>
    </row>
    <row r="3158" spans="1:6" x14ac:dyDescent="0.25">
      <c r="A3158" s="104">
        <v>24613</v>
      </c>
      <c r="B3158" s="104" t="s">
        <v>947</v>
      </c>
      <c r="C3158" s="104" t="s">
        <v>2111</v>
      </c>
      <c r="D3158" s="104" t="s">
        <v>2113</v>
      </c>
      <c r="E3158" s="2">
        <v>258087</v>
      </c>
      <c r="F3158" s="2">
        <v>258087</v>
      </c>
    </row>
    <row r="3159" spans="1:6" x14ac:dyDescent="0.25">
      <c r="A3159" s="104">
        <v>24614</v>
      </c>
      <c r="B3159" s="104" t="s">
        <v>947</v>
      </c>
      <c r="C3159" s="104" t="s">
        <v>2006</v>
      </c>
      <c r="D3159" s="104" t="s">
        <v>2008</v>
      </c>
      <c r="E3159" s="2">
        <v>331873</v>
      </c>
      <c r="F3159" s="2">
        <v>331873</v>
      </c>
    </row>
    <row r="3160" spans="1:6" x14ac:dyDescent="0.25">
      <c r="A3160" s="104">
        <v>193924</v>
      </c>
      <c r="B3160" s="104" t="s">
        <v>947</v>
      </c>
      <c r="C3160" s="104" t="s">
        <v>6977</v>
      </c>
      <c r="D3160" s="104" t="s">
        <v>6979</v>
      </c>
      <c r="E3160" s="2">
        <v>31757</v>
      </c>
      <c r="F3160" s="2">
        <v>31757</v>
      </c>
    </row>
    <row r="3161" spans="1:6" x14ac:dyDescent="0.25">
      <c r="A3161" s="104">
        <v>209353</v>
      </c>
      <c r="B3161" s="104" t="s">
        <v>947</v>
      </c>
      <c r="C3161" s="104" t="s">
        <v>3683</v>
      </c>
      <c r="D3161" s="104" t="s">
        <v>3685</v>
      </c>
      <c r="E3161" s="2">
        <v>178848</v>
      </c>
      <c r="F3161" s="2">
        <v>178848</v>
      </c>
    </row>
    <row r="3162" spans="1:6" x14ac:dyDescent="0.25">
      <c r="A3162" s="104">
        <v>209465</v>
      </c>
      <c r="B3162" s="104" t="s">
        <v>947</v>
      </c>
      <c r="C3162" s="104" t="s">
        <v>5480</v>
      </c>
      <c r="D3162" s="104" t="s">
        <v>5482</v>
      </c>
      <c r="E3162" s="2">
        <v>59078</v>
      </c>
      <c r="F3162" s="2">
        <v>59078</v>
      </c>
    </row>
    <row r="3163" spans="1:6" x14ac:dyDescent="0.25">
      <c r="A3163" s="104">
        <v>428360</v>
      </c>
      <c r="B3163" s="104" t="s">
        <v>947</v>
      </c>
      <c r="C3163" s="104" t="s">
        <v>21923</v>
      </c>
      <c r="D3163" s="104" t="s">
        <v>21924</v>
      </c>
      <c r="E3163" s="2">
        <v>8463</v>
      </c>
      <c r="F3163" s="2">
        <v>8463</v>
      </c>
    </row>
    <row r="3164" spans="1:6" x14ac:dyDescent="0.25">
      <c r="A3164" s="104">
        <v>445362</v>
      </c>
      <c r="B3164" s="104" t="s">
        <v>947</v>
      </c>
      <c r="C3164" s="104" t="s">
        <v>10231</v>
      </c>
      <c r="D3164" s="104" t="s">
        <v>22813</v>
      </c>
      <c r="E3164" s="2">
        <v>18108</v>
      </c>
      <c r="F3164" s="2">
        <v>18108</v>
      </c>
    </row>
    <row r="3165" spans="1:6" x14ac:dyDescent="0.25">
      <c r="A3165" s="104">
        <v>507741</v>
      </c>
      <c r="B3165" s="104" t="s">
        <v>947</v>
      </c>
      <c r="C3165" s="104" t="s">
        <v>8857</v>
      </c>
      <c r="D3165" s="104" t="s">
        <v>8859</v>
      </c>
      <c r="E3165" s="2">
        <v>20951</v>
      </c>
      <c r="F3165" s="2">
        <v>20951</v>
      </c>
    </row>
    <row r="3166" spans="1:6" x14ac:dyDescent="0.25">
      <c r="A3166" s="104">
        <v>547546</v>
      </c>
      <c r="B3166" s="104" t="s">
        <v>947</v>
      </c>
      <c r="C3166" s="104" t="s">
        <v>3892</v>
      </c>
      <c r="D3166" s="104" t="s">
        <v>3894</v>
      </c>
      <c r="E3166" s="2">
        <v>154140</v>
      </c>
      <c r="F3166" s="2">
        <v>154140</v>
      </c>
    </row>
    <row r="3167" spans="1:6" x14ac:dyDescent="0.25">
      <c r="A3167" s="104">
        <v>547553</v>
      </c>
      <c r="B3167" s="104" t="s">
        <v>947</v>
      </c>
      <c r="C3167" s="104" t="s">
        <v>7208</v>
      </c>
      <c r="D3167" s="104" t="s">
        <v>7209</v>
      </c>
      <c r="E3167" s="2">
        <v>0</v>
      </c>
      <c r="F3167" s="2">
        <v>0</v>
      </c>
    </row>
    <row r="3168" spans="1:6" x14ac:dyDescent="0.25">
      <c r="A3168" s="104">
        <v>720792</v>
      </c>
      <c r="B3168" s="104" t="s">
        <v>947</v>
      </c>
      <c r="C3168" s="104" t="s">
        <v>13859</v>
      </c>
      <c r="D3168" s="104" t="s">
        <v>13861</v>
      </c>
      <c r="E3168" s="2">
        <v>8767</v>
      </c>
      <c r="F3168" s="2">
        <v>8767</v>
      </c>
    </row>
    <row r="3169" spans="1:6" x14ac:dyDescent="0.25">
      <c r="A3169" s="104">
        <v>738424</v>
      </c>
      <c r="B3169" s="104" t="s">
        <v>947</v>
      </c>
      <c r="C3169" s="104" t="s">
        <v>10981</v>
      </c>
      <c r="D3169" s="104" t="s">
        <v>10983</v>
      </c>
      <c r="E3169" s="2">
        <v>42789</v>
      </c>
      <c r="F3169" s="2">
        <v>42789</v>
      </c>
    </row>
    <row r="3170" spans="1:6" x14ac:dyDescent="0.25">
      <c r="A3170" s="104">
        <v>788071</v>
      </c>
      <c r="B3170" s="104" t="s">
        <v>947</v>
      </c>
      <c r="C3170" s="104" t="s">
        <v>14863</v>
      </c>
      <c r="D3170" s="104" t="s">
        <v>22786</v>
      </c>
      <c r="E3170" s="2">
        <v>4461</v>
      </c>
      <c r="F3170" s="2">
        <v>4461</v>
      </c>
    </row>
    <row r="3171" spans="1:6" x14ac:dyDescent="0.25">
      <c r="A3171" s="104">
        <v>882343</v>
      </c>
      <c r="B3171" s="104" t="s">
        <v>947</v>
      </c>
      <c r="C3171" s="104" t="s">
        <v>22784</v>
      </c>
      <c r="D3171" s="104" t="s">
        <v>22785</v>
      </c>
      <c r="E3171" s="2">
        <v>6758</v>
      </c>
      <c r="F3171" s="2">
        <v>6758</v>
      </c>
    </row>
    <row r="3172" spans="1:6" x14ac:dyDescent="0.25">
      <c r="A3172" s="104">
        <v>24617</v>
      </c>
      <c r="B3172" s="104" t="s">
        <v>947</v>
      </c>
      <c r="C3172" s="104" t="s">
        <v>9399</v>
      </c>
      <c r="D3172" s="104" t="s">
        <v>9401</v>
      </c>
      <c r="E3172" s="2">
        <v>29009</v>
      </c>
      <c r="F3172" s="2">
        <v>29009</v>
      </c>
    </row>
    <row r="3173" spans="1:6" x14ac:dyDescent="0.25">
      <c r="A3173" s="104">
        <v>24622</v>
      </c>
      <c r="B3173" s="104" t="s">
        <v>947</v>
      </c>
      <c r="C3173" s="104" t="s">
        <v>18456</v>
      </c>
      <c r="D3173" s="104" t="s">
        <v>18457</v>
      </c>
      <c r="E3173" s="2">
        <v>5791</v>
      </c>
      <c r="F3173" s="2">
        <v>5791</v>
      </c>
    </row>
    <row r="3174" spans="1:6" x14ac:dyDescent="0.25">
      <c r="A3174" s="104">
        <v>24623</v>
      </c>
      <c r="B3174" s="104" t="s">
        <v>947</v>
      </c>
      <c r="C3174" s="104" t="s">
        <v>13081</v>
      </c>
      <c r="D3174" s="104" t="s">
        <v>13083</v>
      </c>
      <c r="E3174" s="2">
        <v>7296</v>
      </c>
      <c r="F3174" s="2">
        <v>7296</v>
      </c>
    </row>
    <row r="3175" spans="1:6" x14ac:dyDescent="0.25">
      <c r="A3175" s="104">
        <v>24625</v>
      </c>
      <c r="B3175" s="104" t="s">
        <v>947</v>
      </c>
      <c r="C3175" s="104" t="s">
        <v>14222</v>
      </c>
      <c r="D3175" s="104" t="s">
        <v>21918</v>
      </c>
      <c r="E3175" s="2">
        <v>20364</v>
      </c>
      <c r="F3175" s="2">
        <v>20364</v>
      </c>
    </row>
    <row r="3176" spans="1:6" x14ac:dyDescent="0.25">
      <c r="A3176" s="104">
        <v>158668</v>
      </c>
      <c r="B3176" s="104" t="s">
        <v>947</v>
      </c>
      <c r="C3176" s="104" t="s">
        <v>3381</v>
      </c>
      <c r="D3176" s="104" t="s">
        <v>3383</v>
      </c>
      <c r="E3176" s="2">
        <v>114565</v>
      </c>
      <c r="F3176" s="2">
        <v>114565</v>
      </c>
    </row>
    <row r="3177" spans="1:6" x14ac:dyDescent="0.25">
      <c r="A3177" s="104">
        <v>194395</v>
      </c>
      <c r="B3177" s="104" t="s">
        <v>947</v>
      </c>
      <c r="C3177" s="104" t="s">
        <v>18890</v>
      </c>
      <c r="D3177" s="104" t="s">
        <v>18891</v>
      </c>
      <c r="E3177" s="2">
        <v>15827</v>
      </c>
      <c r="F3177" s="2">
        <v>15827</v>
      </c>
    </row>
    <row r="3178" spans="1:6" x14ac:dyDescent="0.25">
      <c r="A3178" s="104">
        <v>194397</v>
      </c>
      <c r="B3178" s="104" t="s">
        <v>947</v>
      </c>
      <c r="C3178" s="104" t="s">
        <v>4904</v>
      </c>
      <c r="D3178" s="104" t="s">
        <v>4906</v>
      </c>
      <c r="E3178" s="2">
        <v>53591</v>
      </c>
      <c r="F3178" s="2">
        <v>53591</v>
      </c>
    </row>
    <row r="3179" spans="1:6" x14ac:dyDescent="0.25">
      <c r="A3179" s="104">
        <v>195623</v>
      </c>
      <c r="B3179" s="104" t="s">
        <v>947</v>
      </c>
      <c r="C3179" s="104" t="s">
        <v>13084</v>
      </c>
      <c r="D3179" s="104" t="s">
        <v>13086</v>
      </c>
      <c r="E3179" s="2">
        <v>5960</v>
      </c>
      <c r="F3179" s="2">
        <v>5960</v>
      </c>
    </row>
    <row r="3180" spans="1:6" x14ac:dyDescent="0.25">
      <c r="A3180" s="104">
        <v>195629</v>
      </c>
      <c r="B3180" s="104" t="s">
        <v>947</v>
      </c>
      <c r="C3180" s="104" t="s">
        <v>15842</v>
      </c>
      <c r="D3180" s="104" t="s">
        <v>15844</v>
      </c>
      <c r="E3180" s="2">
        <v>9313</v>
      </c>
      <c r="F3180" s="2">
        <v>9313</v>
      </c>
    </row>
    <row r="3181" spans="1:6" x14ac:dyDescent="0.25">
      <c r="A3181" s="104">
        <v>681590</v>
      </c>
      <c r="B3181" s="104" t="s">
        <v>947</v>
      </c>
      <c r="C3181" s="104" t="s">
        <v>1370</v>
      </c>
      <c r="D3181" s="104" t="s">
        <v>22705</v>
      </c>
      <c r="E3181" s="2">
        <v>519371</v>
      </c>
      <c r="F3181" s="2">
        <v>519371</v>
      </c>
    </row>
    <row r="3182" spans="1:6" x14ac:dyDescent="0.25">
      <c r="A3182" s="104">
        <v>681592</v>
      </c>
      <c r="B3182" s="104" t="s">
        <v>947</v>
      </c>
      <c r="C3182" s="104" t="s">
        <v>8908</v>
      </c>
      <c r="D3182" s="104" t="s">
        <v>21915</v>
      </c>
      <c r="E3182" s="2">
        <v>41739</v>
      </c>
      <c r="F3182" s="2">
        <v>41739</v>
      </c>
    </row>
    <row r="3183" spans="1:6" x14ac:dyDescent="0.25">
      <c r="A3183" s="104">
        <v>681594</v>
      </c>
      <c r="B3183" s="104" t="s">
        <v>947</v>
      </c>
      <c r="C3183" s="104" t="s">
        <v>5336</v>
      </c>
      <c r="D3183" s="104" t="s">
        <v>21917</v>
      </c>
      <c r="E3183" s="2">
        <v>96464</v>
      </c>
      <c r="F3183" s="2">
        <v>96464</v>
      </c>
    </row>
    <row r="3184" spans="1:6" x14ac:dyDescent="0.25">
      <c r="A3184" s="104">
        <v>681596</v>
      </c>
      <c r="B3184" s="104" t="s">
        <v>947</v>
      </c>
      <c r="C3184" s="104" t="s">
        <v>4210</v>
      </c>
      <c r="D3184" s="104" t="s">
        <v>21916</v>
      </c>
      <c r="E3184" s="2">
        <v>116784</v>
      </c>
      <c r="F3184" s="2">
        <v>116784</v>
      </c>
    </row>
    <row r="3185" spans="1:6" x14ac:dyDescent="0.25">
      <c r="A3185" s="104">
        <v>720546</v>
      </c>
      <c r="B3185" s="104" t="s">
        <v>947</v>
      </c>
      <c r="C3185" s="104" t="s">
        <v>18371</v>
      </c>
      <c r="D3185" s="104" t="s">
        <v>18372</v>
      </c>
      <c r="E3185" s="2">
        <v>3213</v>
      </c>
      <c r="F3185" s="2">
        <v>3213</v>
      </c>
    </row>
    <row r="3186" spans="1:6" x14ac:dyDescent="0.25">
      <c r="A3186" s="104">
        <v>24627</v>
      </c>
      <c r="B3186" s="104" t="s">
        <v>947</v>
      </c>
      <c r="C3186" s="104" t="s">
        <v>7723</v>
      </c>
      <c r="D3186" s="104" t="s">
        <v>7725</v>
      </c>
      <c r="E3186" s="2">
        <v>32576</v>
      </c>
      <c r="F3186" s="2">
        <v>32576</v>
      </c>
    </row>
    <row r="3187" spans="1:6" x14ac:dyDescent="0.25">
      <c r="A3187" s="104">
        <v>442476</v>
      </c>
      <c r="B3187" s="104" t="s">
        <v>947</v>
      </c>
      <c r="C3187" s="104" t="s">
        <v>5977</v>
      </c>
      <c r="D3187" s="104" t="s">
        <v>5979</v>
      </c>
      <c r="E3187" s="2">
        <v>44214</v>
      </c>
      <c r="F3187" s="2">
        <v>44214</v>
      </c>
    </row>
    <row r="3188" spans="1:6" x14ac:dyDescent="0.25">
      <c r="A3188" s="104">
        <v>24629</v>
      </c>
      <c r="B3188" s="104" t="s">
        <v>947</v>
      </c>
      <c r="C3188" s="104" t="s">
        <v>10037</v>
      </c>
      <c r="D3188" s="104" t="s">
        <v>10039</v>
      </c>
      <c r="E3188" s="2">
        <v>33024</v>
      </c>
      <c r="F3188" s="2">
        <v>33024</v>
      </c>
    </row>
    <row r="3189" spans="1:6" x14ac:dyDescent="0.25">
      <c r="A3189" s="104">
        <v>24631</v>
      </c>
      <c r="B3189" s="104" t="s">
        <v>947</v>
      </c>
      <c r="C3189" s="104" t="s">
        <v>4525</v>
      </c>
      <c r="D3189" s="104" t="s">
        <v>4527</v>
      </c>
      <c r="E3189" s="2">
        <v>107625</v>
      </c>
      <c r="F3189" s="2">
        <v>107625</v>
      </c>
    </row>
    <row r="3190" spans="1:6" x14ac:dyDescent="0.25">
      <c r="A3190" s="104">
        <v>24632</v>
      </c>
      <c r="B3190" s="104" t="s">
        <v>947</v>
      </c>
      <c r="C3190" s="104" t="s">
        <v>1856</v>
      </c>
      <c r="D3190" s="104" t="s">
        <v>1858</v>
      </c>
      <c r="E3190" s="2">
        <v>328049</v>
      </c>
      <c r="F3190" s="2">
        <v>328049</v>
      </c>
    </row>
    <row r="3191" spans="1:6" x14ac:dyDescent="0.25">
      <c r="A3191" s="104">
        <v>24633</v>
      </c>
      <c r="B3191" s="104" t="s">
        <v>947</v>
      </c>
      <c r="C3191" s="104" t="s">
        <v>22858</v>
      </c>
      <c r="D3191" s="104" t="s">
        <v>22859</v>
      </c>
      <c r="E3191" s="2">
        <v>2171</v>
      </c>
      <c r="F3191" s="2">
        <v>2171</v>
      </c>
    </row>
    <row r="3192" spans="1:6" x14ac:dyDescent="0.25">
      <c r="A3192" s="104">
        <v>24640</v>
      </c>
      <c r="B3192" s="104" t="s">
        <v>947</v>
      </c>
      <c r="C3192" s="104" t="s">
        <v>8239</v>
      </c>
      <c r="D3192" s="104" t="s">
        <v>8241</v>
      </c>
      <c r="E3192" s="2">
        <v>25145</v>
      </c>
      <c r="F3192" s="2">
        <v>25145</v>
      </c>
    </row>
    <row r="3193" spans="1:6" x14ac:dyDescent="0.25">
      <c r="A3193" s="104">
        <v>158667</v>
      </c>
      <c r="B3193" s="104" t="s">
        <v>947</v>
      </c>
      <c r="C3193" s="104" t="s">
        <v>2705</v>
      </c>
      <c r="D3193" s="104" t="s">
        <v>2707</v>
      </c>
      <c r="E3193" s="2">
        <v>226256</v>
      </c>
      <c r="F3193" s="2">
        <v>226256</v>
      </c>
    </row>
    <row r="3194" spans="1:6" x14ac:dyDescent="0.25">
      <c r="A3194" s="104">
        <v>529198</v>
      </c>
      <c r="B3194" s="104" t="s">
        <v>947</v>
      </c>
      <c r="C3194" s="104" t="s">
        <v>14123</v>
      </c>
      <c r="D3194" s="104" t="s">
        <v>14125</v>
      </c>
      <c r="E3194" s="2">
        <v>9904</v>
      </c>
      <c r="F3194" s="2">
        <v>9904</v>
      </c>
    </row>
    <row r="3195" spans="1:6" x14ac:dyDescent="0.25">
      <c r="A3195" s="104">
        <v>534136</v>
      </c>
      <c r="B3195" s="104" t="s">
        <v>947</v>
      </c>
      <c r="C3195" s="104" t="s">
        <v>18870</v>
      </c>
      <c r="D3195" s="104" t="s">
        <v>18871</v>
      </c>
      <c r="E3195" s="2">
        <v>24643</v>
      </c>
      <c r="F3195" s="2">
        <v>24643</v>
      </c>
    </row>
    <row r="3196" spans="1:6" x14ac:dyDescent="0.25">
      <c r="A3196" s="104">
        <v>693379</v>
      </c>
      <c r="B3196" s="104" t="s">
        <v>947</v>
      </c>
      <c r="C3196" s="104" t="s">
        <v>16954</v>
      </c>
      <c r="D3196" s="104" t="s">
        <v>16956</v>
      </c>
      <c r="E3196" s="2">
        <v>0</v>
      </c>
      <c r="F3196" s="2">
        <v>0</v>
      </c>
    </row>
    <row r="3197" spans="1:6" x14ac:dyDescent="0.25">
      <c r="A3197" s="104">
        <v>699427</v>
      </c>
      <c r="B3197" s="104" t="s">
        <v>947</v>
      </c>
      <c r="C3197" s="104" t="s">
        <v>14446</v>
      </c>
      <c r="D3197" s="104" t="s">
        <v>21911</v>
      </c>
      <c r="E3197" s="2">
        <v>3477</v>
      </c>
      <c r="F3197" s="2">
        <v>3477</v>
      </c>
    </row>
    <row r="3198" spans="1:6" x14ac:dyDescent="0.25">
      <c r="A3198" s="104">
        <v>883560</v>
      </c>
      <c r="B3198" s="104" t="s">
        <v>947</v>
      </c>
      <c r="C3198" s="104" t="s">
        <v>22833</v>
      </c>
      <c r="D3198" s="104" t="s">
        <v>22834</v>
      </c>
      <c r="E3198" s="2">
        <v>9202</v>
      </c>
      <c r="F3198" s="2">
        <v>9202</v>
      </c>
    </row>
    <row r="3199" spans="1:6" x14ac:dyDescent="0.25">
      <c r="A3199" s="104">
        <v>24643</v>
      </c>
      <c r="B3199" s="104" t="s">
        <v>947</v>
      </c>
      <c r="C3199" s="104" t="s">
        <v>4612</v>
      </c>
      <c r="D3199" s="104" t="s">
        <v>4614</v>
      </c>
      <c r="E3199" s="2">
        <v>124356</v>
      </c>
      <c r="F3199" s="2">
        <v>124356</v>
      </c>
    </row>
    <row r="3200" spans="1:6" x14ac:dyDescent="0.25">
      <c r="A3200" s="104">
        <v>607716</v>
      </c>
      <c r="B3200" s="104" t="s">
        <v>947</v>
      </c>
      <c r="C3200" s="104" t="s">
        <v>13985</v>
      </c>
      <c r="D3200" s="104" t="s">
        <v>13987</v>
      </c>
      <c r="E3200" s="2">
        <v>19305</v>
      </c>
      <c r="F3200" s="2">
        <v>19305</v>
      </c>
    </row>
    <row r="3201" spans="1:6" x14ac:dyDescent="0.25">
      <c r="A3201" s="104">
        <v>24648</v>
      </c>
      <c r="B3201" s="104" t="s">
        <v>947</v>
      </c>
      <c r="C3201" s="104" t="s">
        <v>14419</v>
      </c>
      <c r="D3201" s="104" t="s">
        <v>14421</v>
      </c>
      <c r="E3201" s="2">
        <v>14790</v>
      </c>
      <c r="F3201" s="2">
        <v>14790</v>
      </c>
    </row>
    <row r="3202" spans="1:6" x14ac:dyDescent="0.25">
      <c r="A3202" s="104">
        <v>24649</v>
      </c>
      <c r="B3202" s="104" t="s">
        <v>947</v>
      </c>
      <c r="C3202" s="104" t="s">
        <v>14369</v>
      </c>
      <c r="D3202" s="104" t="s">
        <v>14371</v>
      </c>
      <c r="E3202" s="2">
        <v>13029</v>
      </c>
      <c r="F3202" s="2">
        <v>13029</v>
      </c>
    </row>
    <row r="3203" spans="1:6" x14ac:dyDescent="0.25">
      <c r="A3203" s="104">
        <v>24650</v>
      </c>
      <c r="B3203" s="104" t="s">
        <v>947</v>
      </c>
      <c r="C3203" s="104" t="s">
        <v>7708</v>
      </c>
      <c r="D3203" s="104" t="s">
        <v>7710</v>
      </c>
      <c r="E3203" s="2">
        <v>61156</v>
      </c>
      <c r="F3203" s="2">
        <v>61156</v>
      </c>
    </row>
    <row r="3204" spans="1:6" x14ac:dyDescent="0.25">
      <c r="A3204" s="104">
        <v>24651</v>
      </c>
      <c r="B3204" s="104" t="s">
        <v>947</v>
      </c>
      <c r="C3204" s="104" t="s">
        <v>16583</v>
      </c>
      <c r="D3204" s="104" t="s">
        <v>16585</v>
      </c>
      <c r="E3204" s="2">
        <v>1746</v>
      </c>
      <c r="F3204" s="2">
        <v>1746</v>
      </c>
    </row>
    <row r="3205" spans="1:6" x14ac:dyDescent="0.25">
      <c r="A3205" s="104">
        <v>24652</v>
      </c>
      <c r="B3205" s="104" t="s">
        <v>947</v>
      </c>
      <c r="C3205" s="104" t="s">
        <v>12531</v>
      </c>
      <c r="D3205" s="104" t="s">
        <v>12533</v>
      </c>
      <c r="E3205" s="2">
        <v>19485</v>
      </c>
      <c r="F3205" s="2">
        <v>19485</v>
      </c>
    </row>
    <row r="3206" spans="1:6" x14ac:dyDescent="0.25">
      <c r="A3206" s="104">
        <v>24653</v>
      </c>
      <c r="B3206" s="104" t="s">
        <v>947</v>
      </c>
      <c r="C3206" s="104" t="s">
        <v>13301</v>
      </c>
      <c r="D3206" s="104" t="s">
        <v>21908</v>
      </c>
      <c r="E3206" s="2">
        <v>6922</v>
      </c>
      <c r="F3206" s="2">
        <v>6922</v>
      </c>
    </row>
    <row r="3207" spans="1:6" x14ac:dyDescent="0.25">
      <c r="A3207" s="104">
        <v>24655</v>
      </c>
      <c r="B3207" s="104" t="s">
        <v>947</v>
      </c>
      <c r="C3207" s="104" t="s">
        <v>15443</v>
      </c>
      <c r="D3207" s="104" t="s">
        <v>15445</v>
      </c>
      <c r="E3207" s="2">
        <v>8054</v>
      </c>
      <c r="F3207" s="2">
        <v>8054</v>
      </c>
    </row>
    <row r="3208" spans="1:6" x14ac:dyDescent="0.25">
      <c r="A3208" s="104">
        <v>24656</v>
      </c>
      <c r="B3208" s="104" t="s">
        <v>947</v>
      </c>
      <c r="C3208" s="104" t="s">
        <v>12150</v>
      </c>
      <c r="D3208" s="104" t="s">
        <v>12152</v>
      </c>
      <c r="E3208" s="2">
        <v>26336</v>
      </c>
      <c r="F3208" s="2">
        <v>26336</v>
      </c>
    </row>
    <row r="3209" spans="1:6" x14ac:dyDescent="0.25">
      <c r="A3209" s="104">
        <v>24658</v>
      </c>
      <c r="B3209" s="104" t="s">
        <v>947</v>
      </c>
      <c r="C3209" s="104" t="s">
        <v>13295</v>
      </c>
      <c r="D3209" s="104" t="s">
        <v>13297</v>
      </c>
      <c r="E3209" s="2">
        <v>11650</v>
      </c>
      <c r="F3209" s="2">
        <v>11650</v>
      </c>
    </row>
    <row r="3210" spans="1:6" x14ac:dyDescent="0.25">
      <c r="A3210" s="104">
        <v>681956</v>
      </c>
      <c r="B3210" s="104" t="s">
        <v>947</v>
      </c>
      <c r="C3210" s="104" t="s">
        <v>18432</v>
      </c>
      <c r="D3210" s="104" t="s">
        <v>18433</v>
      </c>
      <c r="E3210" s="2">
        <v>196</v>
      </c>
      <c r="F3210" s="2">
        <v>196</v>
      </c>
    </row>
    <row r="3211" spans="1:6" x14ac:dyDescent="0.25">
      <c r="A3211" s="104">
        <v>24661</v>
      </c>
      <c r="B3211" s="104" t="s">
        <v>947</v>
      </c>
      <c r="C3211" s="104" t="s">
        <v>8929</v>
      </c>
      <c r="D3211" s="104" t="s">
        <v>8931</v>
      </c>
      <c r="E3211" s="2">
        <v>51812</v>
      </c>
      <c r="F3211" s="2">
        <v>51812</v>
      </c>
    </row>
    <row r="3212" spans="1:6" x14ac:dyDescent="0.25">
      <c r="A3212" s="104">
        <v>24663</v>
      </c>
      <c r="B3212" s="104" t="s">
        <v>947</v>
      </c>
      <c r="C3212" s="104" t="s">
        <v>2192</v>
      </c>
      <c r="D3212" s="104" t="s">
        <v>2194</v>
      </c>
      <c r="E3212" s="2">
        <v>368367</v>
      </c>
      <c r="F3212" s="2">
        <v>368367</v>
      </c>
    </row>
    <row r="3213" spans="1:6" x14ac:dyDescent="0.25">
      <c r="A3213" s="104">
        <v>24664</v>
      </c>
      <c r="B3213" s="104" t="s">
        <v>947</v>
      </c>
      <c r="C3213" s="104" t="s">
        <v>11774</v>
      </c>
      <c r="D3213" s="104" t="s">
        <v>11776</v>
      </c>
      <c r="E3213" s="2">
        <v>16085</v>
      </c>
      <c r="F3213" s="2">
        <v>16085</v>
      </c>
    </row>
    <row r="3214" spans="1:6" x14ac:dyDescent="0.25">
      <c r="A3214" s="104">
        <v>24665</v>
      </c>
      <c r="B3214" s="104" t="s">
        <v>947</v>
      </c>
      <c r="C3214" s="104" t="s">
        <v>17125</v>
      </c>
      <c r="D3214" s="104" t="s">
        <v>17127</v>
      </c>
      <c r="E3214" s="2">
        <v>2545</v>
      </c>
      <c r="F3214" s="2">
        <v>2545</v>
      </c>
    </row>
    <row r="3215" spans="1:6" x14ac:dyDescent="0.25">
      <c r="A3215" s="104">
        <v>24666</v>
      </c>
      <c r="B3215" s="104" t="s">
        <v>947</v>
      </c>
      <c r="C3215" s="104" t="s">
        <v>6286</v>
      </c>
      <c r="D3215" s="104" t="s">
        <v>6288</v>
      </c>
      <c r="E3215" s="2">
        <v>31056</v>
      </c>
      <c r="F3215" s="2">
        <v>31056</v>
      </c>
    </row>
    <row r="3216" spans="1:6" x14ac:dyDescent="0.25">
      <c r="A3216" s="104">
        <v>24671</v>
      </c>
      <c r="B3216" s="104" t="s">
        <v>947</v>
      </c>
      <c r="C3216" s="104" t="s">
        <v>11457</v>
      </c>
      <c r="D3216" s="104" t="s">
        <v>11459</v>
      </c>
      <c r="E3216" s="2">
        <v>8515</v>
      </c>
      <c r="F3216" s="2">
        <v>8515</v>
      </c>
    </row>
    <row r="3217" spans="1:6" x14ac:dyDescent="0.25">
      <c r="A3217" s="104">
        <v>441977</v>
      </c>
      <c r="B3217" s="104" t="s">
        <v>947</v>
      </c>
      <c r="C3217" s="104" t="s">
        <v>15915</v>
      </c>
      <c r="D3217" s="104" t="s">
        <v>15917</v>
      </c>
      <c r="E3217" s="2">
        <v>4519</v>
      </c>
      <c r="F3217" s="2">
        <v>4519</v>
      </c>
    </row>
    <row r="3218" spans="1:6" x14ac:dyDescent="0.25">
      <c r="A3218" s="104">
        <v>442206</v>
      </c>
      <c r="B3218" s="104" t="s">
        <v>947</v>
      </c>
      <c r="C3218" s="104" t="s">
        <v>6541</v>
      </c>
      <c r="D3218" s="104" t="s">
        <v>6543</v>
      </c>
      <c r="E3218" s="2">
        <v>52009</v>
      </c>
      <c r="F3218" s="2">
        <v>52009</v>
      </c>
    </row>
    <row r="3219" spans="1:6" x14ac:dyDescent="0.25">
      <c r="A3219" s="104">
        <v>24673</v>
      </c>
      <c r="B3219" s="104" t="s">
        <v>947</v>
      </c>
      <c r="C3219" s="104" t="s">
        <v>6133</v>
      </c>
      <c r="D3219" s="104" t="s">
        <v>6135</v>
      </c>
      <c r="E3219" s="2">
        <v>74105</v>
      </c>
      <c r="F3219" s="2">
        <v>74105</v>
      </c>
    </row>
    <row r="3220" spans="1:6" x14ac:dyDescent="0.25">
      <c r="A3220" s="104">
        <v>24677</v>
      </c>
      <c r="B3220" s="104" t="s">
        <v>947</v>
      </c>
      <c r="C3220" s="104" t="s">
        <v>14090</v>
      </c>
      <c r="D3220" s="104" t="s">
        <v>14092</v>
      </c>
      <c r="E3220" s="2">
        <v>10736</v>
      </c>
      <c r="F3220" s="2">
        <v>10736</v>
      </c>
    </row>
    <row r="3221" spans="1:6" x14ac:dyDescent="0.25">
      <c r="A3221" s="104">
        <v>24682</v>
      </c>
      <c r="B3221" s="104" t="s">
        <v>947</v>
      </c>
      <c r="C3221" s="104" t="s">
        <v>2762</v>
      </c>
      <c r="D3221" s="104" t="s">
        <v>2764</v>
      </c>
      <c r="E3221" s="2">
        <v>198837</v>
      </c>
      <c r="F3221" s="2">
        <v>198837</v>
      </c>
    </row>
    <row r="3222" spans="1:6" x14ac:dyDescent="0.25">
      <c r="A3222" s="104">
        <v>481447</v>
      </c>
      <c r="B3222" s="104" t="s">
        <v>947</v>
      </c>
      <c r="C3222" s="104" t="s">
        <v>14303</v>
      </c>
      <c r="D3222" s="104" t="s">
        <v>14305</v>
      </c>
      <c r="E3222" s="2">
        <v>58660</v>
      </c>
      <c r="F3222" s="2">
        <v>58660</v>
      </c>
    </row>
    <row r="3223" spans="1:6" x14ac:dyDescent="0.25">
      <c r="A3223" s="104">
        <v>748182</v>
      </c>
      <c r="B3223" s="104" t="s">
        <v>947</v>
      </c>
      <c r="C3223" s="104" t="s">
        <v>10183</v>
      </c>
      <c r="D3223" s="104" t="s">
        <v>10185</v>
      </c>
      <c r="E3223" s="2">
        <v>48198</v>
      </c>
      <c r="F3223" s="2">
        <v>48198</v>
      </c>
    </row>
    <row r="3224" spans="1:6" x14ac:dyDescent="0.25">
      <c r="A3224" s="104">
        <v>24687</v>
      </c>
      <c r="B3224" s="104" t="s">
        <v>947</v>
      </c>
      <c r="C3224" s="104" t="s">
        <v>7243</v>
      </c>
      <c r="D3224" s="104" t="s">
        <v>7245</v>
      </c>
      <c r="E3224" s="2">
        <v>83859</v>
      </c>
      <c r="F3224" s="2">
        <v>83859</v>
      </c>
    </row>
    <row r="3225" spans="1:6" x14ac:dyDescent="0.25">
      <c r="A3225" s="104">
        <v>24688</v>
      </c>
      <c r="B3225" s="104" t="s">
        <v>947</v>
      </c>
      <c r="C3225" s="104" t="s">
        <v>8398</v>
      </c>
      <c r="D3225" s="104" t="s">
        <v>8400</v>
      </c>
      <c r="E3225" s="2">
        <v>42432</v>
      </c>
      <c r="F3225" s="2">
        <v>42432</v>
      </c>
    </row>
    <row r="3226" spans="1:6" x14ac:dyDescent="0.25">
      <c r="A3226" s="104">
        <v>763556</v>
      </c>
      <c r="B3226" s="104" t="s">
        <v>947</v>
      </c>
      <c r="C3226" s="104" t="s">
        <v>10849</v>
      </c>
      <c r="D3226" s="104" t="s">
        <v>10851</v>
      </c>
      <c r="E3226" s="2">
        <v>22143</v>
      </c>
      <c r="F3226" s="2">
        <v>22143</v>
      </c>
    </row>
    <row r="3227" spans="1:6" x14ac:dyDescent="0.25">
      <c r="A3227" s="104">
        <v>24689</v>
      </c>
      <c r="B3227" s="104" t="s">
        <v>947</v>
      </c>
      <c r="C3227" s="104" t="s">
        <v>3106</v>
      </c>
      <c r="D3227" s="104" t="s">
        <v>3108</v>
      </c>
      <c r="E3227" s="2">
        <v>178589</v>
      </c>
      <c r="F3227" s="2">
        <v>178589</v>
      </c>
    </row>
    <row r="3228" spans="1:6" x14ac:dyDescent="0.25">
      <c r="A3228" s="104">
        <v>24690</v>
      </c>
      <c r="B3228" s="104" t="s">
        <v>947</v>
      </c>
      <c r="C3228" s="104" t="s">
        <v>13631</v>
      </c>
      <c r="D3228" s="104" t="s">
        <v>13633</v>
      </c>
      <c r="E3228" s="2">
        <v>4828</v>
      </c>
      <c r="F3228" s="2">
        <v>4828</v>
      </c>
    </row>
    <row r="3229" spans="1:6" x14ac:dyDescent="0.25">
      <c r="A3229" s="104">
        <v>24692</v>
      </c>
      <c r="B3229" s="104" t="s">
        <v>947</v>
      </c>
      <c r="C3229" s="104" t="s">
        <v>8338</v>
      </c>
      <c r="D3229" s="104" t="s">
        <v>8340</v>
      </c>
      <c r="E3229" s="2">
        <v>143782</v>
      </c>
      <c r="F3229" s="2">
        <v>143782</v>
      </c>
    </row>
    <row r="3230" spans="1:6" x14ac:dyDescent="0.25">
      <c r="A3230" s="104">
        <v>24693</v>
      </c>
      <c r="B3230" s="104" t="s">
        <v>947</v>
      </c>
      <c r="C3230" s="104" t="s">
        <v>10711</v>
      </c>
      <c r="D3230" s="104" t="s">
        <v>10713</v>
      </c>
      <c r="E3230" s="2">
        <v>18835</v>
      </c>
      <c r="F3230" s="2">
        <v>18835</v>
      </c>
    </row>
    <row r="3231" spans="1:6" x14ac:dyDescent="0.25">
      <c r="A3231" s="104">
        <v>24695</v>
      </c>
      <c r="B3231" s="104" t="s">
        <v>947</v>
      </c>
      <c r="C3231" s="104" t="s">
        <v>3073</v>
      </c>
      <c r="D3231" s="104" t="s">
        <v>3075</v>
      </c>
      <c r="E3231" s="2">
        <v>195239</v>
      </c>
      <c r="F3231" s="2">
        <v>195239</v>
      </c>
    </row>
    <row r="3232" spans="1:6" x14ac:dyDescent="0.25">
      <c r="A3232" s="104">
        <v>24696</v>
      </c>
      <c r="B3232" s="104" t="s">
        <v>947</v>
      </c>
      <c r="C3232" s="104" t="s">
        <v>3121</v>
      </c>
      <c r="D3232" s="104" t="s">
        <v>3123</v>
      </c>
      <c r="E3232" s="2">
        <v>242056</v>
      </c>
      <c r="F3232" s="2">
        <v>242056</v>
      </c>
    </row>
    <row r="3233" spans="1:6" x14ac:dyDescent="0.25">
      <c r="A3233" s="104">
        <v>24697</v>
      </c>
      <c r="B3233" s="104" t="s">
        <v>947</v>
      </c>
      <c r="C3233" s="104" t="s">
        <v>6223</v>
      </c>
      <c r="D3233" s="104" t="s">
        <v>22899</v>
      </c>
      <c r="E3233" s="2">
        <v>76428</v>
      </c>
      <c r="F3233" s="2">
        <v>76428</v>
      </c>
    </row>
    <row r="3234" spans="1:6" x14ac:dyDescent="0.25">
      <c r="A3234" s="104">
        <v>534134</v>
      </c>
      <c r="B3234" s="104" t="s">
        <v>947</v>
      </c>
      <c r="C3234" s="104" t="s">
        <v>7966</v>
      </c>
      <c r="D3234" s="104" t="s">
        <v>7968</v>
      </c>
      <c r="E3234" s="2">
        <v>52728</v>
      </c>
      <c r="F3234" s="2">
        <v>52728</v>
      </c>
    </row>
    <row r="3235" spans="1:6" x14ac:dyDescent="0.25">
      <c r="A3235" s="104">
        <v>553661</v>
      </c>
      <c r="B3235" s="104" t="s">
        <v>947</v>
      </c>
      <c r="C3235" s="104" t="s">
        <v>8581</v>
      </c>
      <c r="D3235" s="104" t="s">
        <v>8583</v>
      </c>
      <c r="E3235" s="2">
        <v>44276</v>
      </c>
      <c r="F3235" s="2">
        <v>44276</v>
      </c>
    </row>
    <row r="3236" spans="1:6" x14ac:dyDescent="0.25">
      <c r="A3236" s="104">
        <v>598762</v>
      </c>
      <c r="B3236" s="104" t="s">
        <v>947</v>
      </c>
      <c r="C3236" s="104" t="s">
        <v>13643</v>
      </c>
      <c r="D3236" s="104" t="s">
        <v>13645</v>
      </c>
      <c r="E3236" s="2">
        <v>13493</v>
      </c>
      <c r="F3236" s="2">
        <v>13493</v>
      </c>
    </row>
    <row r="3237" spans="1:6" x14ac:dyDescent="0.25">
      <c r="A3237" s="104">
        <v>687132</v>
      </c>
      <c r="B3237" s="104" t="s">
        <v>947</v>
      </c>
      <c r="C3237" s="104" t="s">
        <v>11116</v>
      </c>
      <c r="D3237" s="104" t="s">
        <v>11118</v>
      </c>
      <c r="E3237" s="2">
        <v>25772</v>
      </c>
      <c r="F3237" s="2">
        <v>25772</v>
      </c>
    </row>
    <row r="3238" spans="1:6" x14ac:dyDescent="0.25">
      <c r="A3238" s="104">
        <v>24705</v>
      </c>
      <c r="B3238" s="104" t="s">
        <v>947</v>
      </c>
      <c r="C3238" s="104" t="s">
        <v>1167</v>
      </c>
      <c r="D3238" s="104" t="s">
        <v>1169</v>
      </c>
      <c r="E3238" s="2">
        <v>657678</v>
      </c>
      <c r="F3238" s="2">
        <v>657678</v>
      </c>
    </row>
    <row r="3239" spans="1:6" x14ac:dyDescent="0.25">
      <c r="A3239" s="104">
        <v>24706</v>
      </c>
      <c r="B3239" s="104" t="s">
        <v>947</v>
      </c>
      <c r="C3239" s="104" t="s">
        <v>5117</v>
      </c>
      <c r="D3239" s="104" t="s">
        <v>5119</v>
      </c>
      <c r="E3239" s="2">
        <v>98369</v>
      </c>
      <c r="F3239" s="2">
        <v>98369</v>
      </c>
    </row>
    <row r="3240" spans="1:6" x14ac:dyDescent="0.25">
      <c r="A3240" s="104">
        <v>24707</v>
      </c>
      <c r="B3240" s="104" t="s">
        <v>947</v>
      </c>
      <c r="C3240" s="104" t="s">
        <v>16082</v>
      </c>
      <c r="D3240" s="104" t="s">
        <v>16084</v>
      </c>
      <c r="E3240" s="2">
        <v>7654</v>
      </c>
      <c r="F3240" s="2">
        <v>7654</v>
      </c>
    </row>
    <row r="3241" spans="1:6" x14ac:dyDescent="0.25">
      <c r="A3241" s="104">
        <v>24708</v>
      </c>
      <c r="B3241" s="104" t="s">
        <v>947</v>
      </c>
      <c r="C3241" s="104" t="s">
        <v>3674</v>
      </c>
      <c r="D3241" s="104" t="s">
        <v>3676</v>
      </c>
      <c r="E3241" s="2">
        <v>138296</v>
      </c>
      <c r="F3241" s="2">
        <v>138296</v>
      </c>
    </row>
    <row r="3242" spans="1:6" x14ac:dyDescent="0.25">
      <c r="A3242" s="104">
        <v>24711</v>
      </c>
      <c r="B3242" s="104" t="s">
        <v>947</v>
      </c>
      <c r="C3242" s="104" t="s">
        <v>2186</v>
      </c>
      <c r="D3242" s="104" t="s">
        <v>2188</v>
      </c>
      <c r="E3242" s="2">
        <v>275632</v>
      </c>
      <c r="F3242" s="2">
        <v>275632</v>
      </c>
    </row>
    <row r="3243" spans="1:6" x14ac:dyDescent="0.25">
      <c r="A3243" s="104">
        <v>24712</v>
      </c>
      <c r="B3243" s="104" t="s">
        <v>947</v>
      </c>
      <c r="C3243" s="104" t="s">
        <v>13400</v>
      </c>
      <c r="D3243" s="104" t="s">
        <v>13402</v>
      </c>
      <c r="E3243" s="2">
        <v>6851</v>
      </c>
      <c r="F3243" s="2">
        <v>6851</v>
      </c>
    </row>
    <row r="3244" spans="1:6" x14ac:dyDescent="0.25">
      <c r="A3244" s="104">
        <v>24713</v>
      </c>
      <c r="B3244" s="104" t="s">
        <v>947</v>
      </c>
      <c r="C3244" s="104" t="s">
        <v>14581</v>
      </c>
      <c r="D3244" s="104" t="s">
        <v>14583</v>
      </c>
      <c r="E3244" s="2">
        <v>6321</v>
      </c>
      <c r="F3244" s="2">
        <v>6321</v>
      </c>
    </row>
    <row r="3245" spans="1:6" x14ac:dyDescent="0.25">
      <c r="A3245" s="104">
        <v>24714</v>
      </c>
      <c r="B3245" s="104" t="s">
        <v>947</v>
      </c>
      <c r="C3245" s="104" t="s">
        <v>11720</v>
      </c>
      <c r="D3245" s="104" t="s">
        <v>11722</v>
      </c>
      <c r="E3245" s="2">
        <v>15717</v>
      </c>
      <c r="F3245" s="2">
        <v>15717</v>
      </c>
    </row>
    <row r="3246" spans="1:6" x14ac:dyDescent="0.25">
      <c r="A3246" s="104">
        <v>24715</v>
      </c>
      <c r="B3246" s="104" t="s">
        <v>947</v>
      </c>
      <c r="C3246" s="104" t="s">
        <v>3666</v>
      </c>
      <c r="D3246" s="104" t="s">
        <v>21922</v>
      </c>
      <c r="E3246" s="2">
        <v>133525</v>
      </c>
      <c r="F3246" s="2">
        <v>133525</v>
      </c>
    </row>
    <row r="3247" spans="1:6" x14ac:dyDescent="0.25">
      <c r="A3247" s="104">
        <v>24717</v>
      </c>
      <c r="B3247" s="104" t="s">
        <v>947</v>
      </c>
      <c r="C3247" s="104" t="s">
        <v>2891</v>
      </c>
      <c r="D3247" s="104" t="s">
        <v>2893</v>
      </c>
      <c r="E3247" s="2">
        <v>204190</v>
      </c>
      <c r="F3247" s="2">
        <v>204190</v>
      </c>
    </row>
    <row r="3248" spans="1:6" x14ac:dyDescent="0.25">
      <c r="A3248" s="104">
        <v>24720</v>
      </c>
      <c r="B3248" s="104" t="s">
        <v>947</v>
      </c>
      <c r="C3248" s="104" t="s">
        <v>2828</v>
      </c>
      <c r="D3248" s="104" t="s">
        <v>19102</v>
      </c>
      <c r="E3248" s="2">
        <v>231906</v>
      </c>
      <c r="F3248" s="2">
        <v>231906</v>
      </c>
    </row>
    <row r="3249" spans="1:6" x14ac:dyDescent="0.25">
      <c r="A3249" s="104">
        <v>24721</v>
      </c>
      <c r="B3249" s="104" t="s">
        <v>947</v>
      </c>
      <c r="C3249" s="104" t="s">
        <v>1994</v>
      </c>
      <c r="D3249" s="104" t="s">
        <v>1996</v>
      </c>
      <c r="E3249" s="2">
        <v>353705</v>
      </c>
      <c r="F3249" s="2">
        <v>353705</v>
      </c>
    </row>
    <row r="3250" spans="1:6" x14ac:dyDescent="0.25">
      <c r="A3250" s="104">
        <v>24726</v>
      </c>
      <c r="B3250" s="104" t="s">
        <v>947</v>
      </c>
      <c r="C3250" s="104" t="s">
        <v>12600</v>
      </c>
      <c r="D3250" s="104" t="s">
        <v>12602</v>
      </c>
      <c r="E3250" s="2">
        <v>14464</v>
      </c>
      <c r="F3250" s="2">
        <v>14464</v>
      </c>
    </row>
    <row r="3251" spans="1:6" x14ac:dyDescent="0.25">
      <c r="A3251" s="104">
        <v>24728</v>
      </c>
      <c r="B3251" s="104" t="s">
        <v>947</v>
      </c>
      <c r="C3251" s="104" t="s">
        <v>4294</v>
      </c>
      <c r="D3251" s="104" t="s">
        <v>4296</v>
      </c>
      <c r="E3251" s="2">
        <v>117360</v>
      </c>
      <c r="F3251" s="2">
        <v>117360</v>
      </c>
    </row>
    <row r="3252" spans="1:6" x14ac:dyDescent="0.25">
      <c r="A3252" s="104">
        <v>24729</v>
      </c>
      <c r="B3252" s="104" t="s">
        <v>947</v>
      </c>
      <c r="C3252" s="104" t="s">
        <v>14087</v>
      </c>
      <c r="D3252" s="104" t="s">
        <v>14089</v>
      </c>
      <c r="E3252" s="2">
        <v>3790</v>
      </c>
      <c r="F3252" s="2">
        <v>3790</v>
      </c>
    </row>
    <row r="3253" spans="1:6" x14ac:dyDescent="0.25">
      <c r="A3253" s="104">
        <v>24734</v>
      </c>
      <c r="B3253" s="104" t="s">
        <v>947</v>
      </c>
      <c r="C3253" s="104" t="s">
        <v>6094</v>
      </c>
      <c r="D3253" s="104" t="s">
        <v>6096</v>
      </c>
      <c r="E3253" s="2">
        <v>71140</v>
      </c>
      <c r="F3253" s="2">
        <v>71140</v>
      </c>
    </row>
    <row r="3254" spans="1:6" x14ac:dyDescent="0.25">
      <c r="A3254" s="104">
        <v>24736</v>
      </c>
      <c r="B3254" s="104" t="s">
        <v>947</v>
      </c>
      <c r="C3254" s="104" t="s">
        <v>1766</v>
      </c>
      <c r="D3254" s="104" t="s">
        <v>1768</v>
      </c>
      <c r="E3254" s="2">
        <v>319486</v>
      </c>
      <c r="F3254" s="2">
        <v>319486</v>
      </c>
    </row>
    <row r="3255" spans="1:6" x14ac:dyDescent="0.25">
      <c r="A3255" s="104">
        <v>24740</v>
      </c>
      <c r="B3255" s="104" t="s">
        <v>947</v>
      </c>
      <c r="C3255" s="104" t="s">
        <v>6439</v>
      </c>
      <c r="D3255" s="104" t="s">
        <v>6441</v>
      </c>
      <c r="E3255" s="2">
        <v>38090</v>
      </c>
      <c r="F3255" s="2">
        <v>38090</v>
      </c>
    </row>
    <row r="3256" spans="1:6" x14ac:dyDescent="0.25">
      <c r="A3256" s="104">
        <v>24751</v>
      </c>
      <c r="B3256" s="104" t="s">
        <v>947</v>
      </c>
      <c r="C3256" s="104" t="s">
        <v>22390</v>
      </c>
      <c r="D3256" s="104" t="s">
        <v>22391</v>
      </c>
      <c r="E3256" s="2">
        <v>6459</v>
      </c>
      <c r="F3256" s="2">
        <v>6459</v>
      </c>
    </row>
    <row r="3257" spans="1:6" x14ac:dyDescent="0.25">
      <c r="A3257" s="104">
        <v>92809</v>
      </c>
      <c r="B3257" s="104" t="s">
        <v>947</v>
      </c>
      <c r="C3257" s="104" t="s">
        <v>9489</v>
      </c>
      <c r="D3257" s="104" t="s">
        <v>9491</v>
      </c>
      <c r="E3257" s="2">
        <v>27577</v>
      </c>
      <c r="F3257" s="2">
        <v>27577</v>
      </c>
    </row>
    <row r="3258" spans="1:6" x14ac:dyDescent="0.25">
      <c r="A3258" s="104">
        <v>187467</v>
      </c>
      <c r="B3258" s="104" t="s">
        <v>947</v>
      </c>
      <c r="C3258" s="104" t="s">
        <v>7810</v>
      </c>
      <c r="D3258" s="104" t="s">
        <v>7812</v>
      </c>
      <c r="E3258" s="2">
        <v>15944</v>
      </c>
      <c r="F3258" s="2">
        <v>15944</v>
      </c>
    </row>
    <row r="3259" spans="1:6" x14ac:dyDescent="0.25">
      <c r="A3259" s="104">
        <v>199336</v>
      </c>
      <c r="B3259" s="104" t="s">
        <v>947</v>
      </c>
      <c r="C3259" s="104" t="s">
        <v>3618</v>
      </c>
      <c r="D3259" s="104" t="s">
        <v>3620</v>
      </c>
      <c r="E3259" s="2">
        <v>131915</v>
      </c>
      <c r="F3259" s="2">
        <v>131915</v>
      </c>
    </row>
    <row r="3260" spans="1:6" x14ac:dyDescent="0.25">
      <c r="A3260" s="104">
        <v>208504</v>
      </c>
      <c r="B3260" s="104" t="s">
        <v>947</v>
      </c>
      <c r="C3260" s="104" t="s">
        <v>11495</v>
      </c>
      <c r="D3260" s="104" t="s">
        <v>11497</v>
      </c>
      <c r="E3260" s="2">
        <v>28883</v>
      </c>
      <c r="F3260" s="2">
        <v>28883</v>
      </c>
    </row>
    <row r="3261" spans="1:6" x14ac:dyDescent="0.25">
      <c r="A3261" s="104">
        <v>447270</v>
      </c>
      <c r="B3261" s="104" t="s">
        <v>947</v>
      </c>
      <c r="C3261" s="104" t="s">
        <v>11705</v>
      </c>
      <c r="D3261" s="104" t="s">
        <v>11707</v>
      </c>
      <c r="E3261" s="2">
        <v>28081</v>
      </c>
      <c r="F3261" s="2">
        <v>28081</v>
      </c>
    </row>
    <row r="3262" spans="1:6" x14ac:dyDescent="0.25">
      <c r="A3262" s="104">
        <v>454826</v>
      </c>
      <c r="B3262" s="104" t="s">
        <v>947</v>
      </c>
      <c r="C3262" s="104" t="s">
        <v>12525</v>
      </c>
      <c r="D3262" s="104" t="s">
        <v>12527</v>
      </c>
      <c r="E3262" s="2">
        <v>13439</v>
      </c>
      <c r="F3262" s="2">
        <v>13439</v>
      </c>
    </row>
    <row r="3263" spans="1:6" x14ac:dyDescent="0.25">
      <c r="A3263" s="104">
        <v>471070</v>
      </c>
      <c r="B3263" s="104" t="s">
        <v>947</v>
      </c>
      <c r="C3263" s="104" t="s">
        <v>10165</v>
      </c>
      <c r="D3263" s="104" t="s">
        <v>10167</v>
      </c>
      <c r="E3263" s="2">
        <v>32772</v>
      </c>
      <c r="F3263" s="2">
        <v>32772</v>
      </c>
    </row>
    <row r="3264" spans="1:6" x14ac:dyDescent="0.25">
      <c r="A3264" s="104">
        <v>606588</v>
      </c>
      <c r="B3264" s="104" t="s">
        <v>947</v>
      </c>
      <c r="C3264" s="104" t="s">
        <v>15302</v>
      </c>
      <c r="D3264" s="104" t="s">
        <v>15304</v>
      </c>
      <c r="E3264" s="2">
        <v>5543</v>
      </c>
      <c r="F3264" s="2">
        <v>5543</v>
      </c>
    </row>
    <row r="3265" spans="1:6" x14ac:dyDescent="0.25">
      <c r="A3265" s="104">
        <v>673583</v>
      </c>
      <c r="B3265" s="104" t="s">
        <v>947</v>
      </c>
      <c r="C3265" s="104" t="s">
        <v>15189</v>
      </c>
      <c r="D3265" s="104" t="s">
        <v>15191</v>
      </c>
      <c r="E3265" s="2">
        <v>0</v>
      </c>
      <c r="F3265" s="2">
        <v>0</v>
      </c>
    </row>
    <row r="3266" spans="1:6" x14ac:dyDescent="0.25">
      <c r="A3266" s="104">
        <v>687399</v>
      </c>
      <c r="B3266" s="104" t="s">
        <v>947</v>
      </c>
      <c r="C3266" s="104" t="s">
        <v>16517</v>
      </c>
      <c r="D3266" s="104" t="s">
        <v>16519</v>
      </c>
      <c r="E3266" s="2">
        <v>7416</v>
      </c>
      <c r="F3266" s="2">
        <v>7416</v>
      </c>
    </row>
    <row r="3267" spans="1:6" x14ac:dyDescent="0.25">
      <c r="A3267" s="104">
        <v>738722</v>
      </c>
      <c r="B3267" s="104" t="s">
        <v>947</v>
      </c>
      <c r="C3267" s="104" t="s">
        <v>13133</v>
      </c>
      <c r="D3267" s="104" t="s">
        <v>13135</v>
      </c>
      <c r="E3267" s="2">
        <v>11575</v>
      </c>
      <c r="F3267" s="2">
        <v>11575</v>
      </c>
    </row>
    <row r="3268" spans="1:6" x14ac:dyDescent="0.25">
      <c r="A3268" s="104">
        <v>763588</v>
      </c>
      <c r="B3268" s="104" t="s">
        <v>947</v>
      </c>
      <c r="C3268" s="104" t="s">
        <v>14967</v>
      </c>
      <c r="D3268" s="104" t="s">
        <v>14969</v>
      </c>
      <c r="E3268" s="2">
        <v>4346</v>
      </c>
      <c r="F3268" s="2">
        <v>4346</v>
      </c>
    </row>
    <row r="3269" spans="1:6" x14ac:dyDescent="0.25">
      <c r="A3269" s="104">
        <v>872007</v>
      </c>
      <c r="B3269" s="104" t="s">
        <v>947</v>
      </c>
      <c r="C3269" s="104" t="s">
        <v>22510</v>
      </c>
      <c r="D3269" s="104" t="s">
        <v>22511</v>
      </c>
      <c r="E3269" s="2">
        <v>7984</v>
      </c>
      <c r="F3269" s="2">
        <v>7984</v>
      </c>
    </row>
    <row r="3270" spans="1:6" x14ac:dyDescent="0.25">
      <c r="A3270" s="104">
        <v>892524</v>
      </c>
      <c r="B3270" s="104" t="s">
        <v>947</v>
      </c>
      <c r="C3270" s="104" t="s">
        <v>22512</v>
      </c>
      <c r="D3270" s="104" t="s">
        <v>22513</v>
      </c>
      <c r="E3270" s="2">
        <v>547</v>
      </c>
      <c r="F3270" s="2">
        <v>547</v>
      </c>
    </row>
    <row r="3271" spans="1:6" x14ac:dyDescent="0.25">
      <c r="A3271" s="104">
        <v>24757</v>
      </c>
      <c r="B3271" s="104" t="s">
        <v>947</v>
      </c>
      <c r="C3271" s="104" t="s">
        <v>5567</v>
      </c>
      <c r="D3271" s="104" t="s">
        <v>21921</v>
      </c>
      <c r="E3271" s="2">
        <v>79662</v>
      </c>
      <c r="F3271" s="2">
        <v>79662</v>
      </c>
    </row>
    <row r="3272" spans="1:6" x14ac:dyDescent="0.25">
      <c r="A3272" s="104">
        <v>24758</v>
      </c>
      <c r="B3272" s="104" t="s">
        <v>947</v>
      </c>
      <c r="C3272" s="104" t="s">
        <v>6944</v>
      </c>
      <c r="D3272" s="104" t="s">
        <v>6946</v>
      </c>
      <c r="E3272" s="2">
        <v>81864</v>
      </c>
      <c r="F3272" s="2">
        <v>81864</v>
      </c>
    </row>
    <row r="3273" spans="1:6" x14ac:dyDescent="0.25">
      <c r="A3273" s="104">
        <v>24759</v>
      </c>
      <c r="B3273" s="104" t="s">
        <v>947</v>
      </c>
      <c r="C3273" s="104" t="s">
        <v>17187</v>
      </c>
      <c r="D3273" s="104" t="s">
        <v>17189</v>
      </c>
      <c r="E3273" s="2">
        <v>858</v>
      </c>
      <c r="F3273" s="2">
        <v>858</v>
      </c>
    </row>
    <row r="3274" spans="1:6" x14ac:dyDescent="0.25">
      <c r="A3274" s="104">
        <v>24761</v>
      </c>
      <c r="B3274" s="104" t="s">
        <v>947</v>
      </c>
      <c r="C3274" s="104" t="s">
        <v>5603</v>
      </c>
      <c r="D3274" s="104" t="s">
        <v>5605</v>
      </c>
      <c r="E3274" s="2">
        <v>79839</v>
      </c>
      <c r="F3274" s="2">
        <v>79839</v>
      </c>
    </row>
    <row r="3275" spans="1:6" x14ac:dyDescent="0.25">
      <c r="A3275" s="104">
        <v>24764</v>
      </c>
      <c r="B3275" s="104" t="s">
        <v>947</v>
      </c>
      <c r="C3275" s="104" t="s">
        <v>8113</v>
      </c>
      <c r="D3275" s="104" t="s">
        <v>8115</v>
      </c>
      <c r="E3275" s="2">
        <v>41622</v>
      </c>
      <c r="F3275" s="2">
        <v>41622</v>
      </c>
    </row>
    <row r="3276" spans="1:6" x14ac:dyDescent="0.25">
      <c r="A3276" s="104">
        <v>25177</v>
      </c>
      <c r="B3276" s="104" t="s">
        <v>947</v>
      </c>
      <c r="C3276" s="104" t="s">
        <v>9902</v>
      </c>
      <c r="D3276" s="104" t="s">
        <v>9904</v>
      </c>
      <c r="E3276" s="2">
        <v>10428</v>
      </c>
      <c r="F3276" s="2">
        <v>10428</v>
      </c>
    </row>
    <row r="3277" spans="1:6" x14ac:dyDescent="0.25">
      <c r="A3277" s="104">
        <v>25179</v>
      </c>
      <c r="B3277" s="104" t="s">
        <v>947</v>
      </c>
      <c r="C3277" s="104" t="s">
        <v>7732</v>
      </c>
      <c r="D3277" s="104" t="s">
        <v>7734</v>
      </c>
      <c r="E3277" s="2">
        <v>33964</v>
      </c>
      <c r="F3277" s="2">
        <v>33964</v>
      </c>
    </row>
    <row r="3278" spans="1:6" x14ac:dyDescent="0.25">
      <c r="A3278" s="104">
        <v>25180</v>
      </c>
      <c r="B3278" s="104" t="s">
        <v>947</v>
      </c>
      <c r="C3278" s="104" t="s">
        <v>4976</v>
      </c>
      <c r="D3278" s="104" t="s">
        <v>4978</v>
      </c>
      <c r="E3278" s="2">
        <v>79253</v>
      </c>
      <c r="F3278" s="2">
        <v>79253</v>
      </c>
    </row>
    <row r="3279" spans="1:6" x14ac:dyDescent="0.25">
      <c r="A3279" s="104">
        <v>24766</v>
      </c>
      <c r="B3279" s="104" t="s">
        <v>947</v>
      </c>
      <c r="C3279" s="104" t="s">
        <v>8962</v>
      </c>
      <c r="D3279" s="104" t="s">
        <v>8964</v>
      </c>
      <c r="E3279" s="2">
        <v>29930</v>
      </c>
      <c r="F3279" s="2">
        <v>29930</v>
      </c>
    </row>
    <row r="3280" spans="1:6" x14ac:dyDescent="0.25">
      <c r="A3280" s="104">
        <v>24767</v>
      </c>
      <c r="B3280" s="104" t="s">
        <v>947</v>
      </c>
      <c r="C3280" s="104" t="s">
        <v>2420</v>
      </c>
      <c r="D3280" s="104" t="s">
        <v>2422</v>
      </c>
      <c r="E3280" s="2">
        <v>253726</v>
      </c>
      <c r="F3280" s="2">
        <v>253726</v>
      </c>
    </row>
    <row r="3281" spans="1:6" x14ac:dyDescent="0.25">
      <c r="A3281" s="104">
        <v>24770</v>
      </c>
      <c r="B3281" s="104" t="s">
        <v>947</v>
      </c>
      <c r="C3281" s="104" t="s">
        <v>3390</v>
      </c>
      <c r="D3281" s="104" t="s">
        <v>21941</v>
      </c>
      <c r="E3281" s="2">
        <v>181174</v>
      </c>
      <c r="F3281" s="2">
        <v>181174</v>
      </c>
    </row>
    <row r="3282" spans="1:6" x14ac:dyDescent="0.25">
      <c r="A3282" s="104">
        <v>24771</v>
      </c>
      <c r="B3282" s="104" t="s">
        <v>947</v>
      </c>
      <c r="C3282" s="104" t="s">
        <v>9729</v>
      </c>
      <c r="D3282" s="104" t="s">
        <v>9731</v>
      </c>
      <c r="E3282" s="2">
        <v>23600</v>
      </c>
      <c r="F3282" s="2">
        <v>23600</v>
      </c>
    </row>
    <row r="3283" spans="1:6" x14ac:dyDescent="0.25">
      <c r="A3283" s="104">
        <v>24772</v>
      </c>
      <c r="B3283" s="104" t="s">
        <v>947</v>
      </c>
      <c r="C3283" s="104" t="s">
        <v>5507</v>
      </c>
      <c r="D3283" s="104" t="s">
        <v>21983</v>
      </c>
      <c r="E3283" s="2">
        <v>82283</v>
      </c>
      <c r="F3283" s="2">
        <v>82283</v>
      </c>
    </row>
    <row r="3284" spans="1:6" x14ac:dyDescent="0.25">
      <c r="A3284" s="104">
        <v>24774</v>
      </c>
      <c r="B3284" s="104" t="s">
        <v>947</v>
      </c>
      <c r="C3284" s="104" t="s">
        <v>5285</v>
      </c>
      <c r="D3284" s="104" t="s">
        <v>5287</v>
      </c>
      <c r="E3284" s="2">
        <v>98103</v>
      </c>
      <c r="F3284" s="2">
        <v>98103</v>
      </c>
    </row>
    <row r="3285" spans="1:6" x14ac:dyDescent="0.25">
      <c r="A3285" s="104">
        <v>24777</v>
      </c>
      <c r="B3285" s="104" t="s">
        <v>947</v>
      </c>
      <c r="C3285" s="104" t="s">
        <v>12414</v>
      </c>
      <c r="D3285" s="104" t="s">
        <v>12416</v>
      </c>
      <c r="E3285" s="2">
        <v>13013</v>
      </c>
      <c r="F3285" s="2">
        <v>13013</v>
      </c>
    </row>
    <row r="3286" spans="1:6" x14ac:dyDescent="0.25">
      <c r="A3286" s="104">
        <v>24778</v>
      </c>
      <c r="B3286" s="104" t="s">
        <v>947</v>
      </c>
      <c r="C3286" s="104" t="s">
        <v>2021</v>
      </c>
      <c r="D3286" s="104" t="s">
        <v>2023</v>
      </c>
      <c r="E3286" s="2">
        <v>312769</v>
      </c>
      <c r="F3286" s="2">
        <v>312769</v>
      </c>
    </row>
    <row r="3287" spans="1:6" x14ac:dyDescent="0.25">
      <c r="A3287" s="104">
        <v>24779</v>
      </c>
      <c r="B3287" s="104" t="s">
        <v>947</v>
      </c>
      <c r="C3287" s="104" t="s">
        <v>6037</v>
      </c>
      <c r="D3287" s="104" t="s">
        <v>6039</v>
      </c>
      <c r="E3287" s="2">
        <v>23070</v>
      </c>
      <c r="F3287" s="2">
        <v>23070</v>
      </c>
    </row>
    <row r="3288" spans="1:6" x14ac:dyDescent="0.25">
      <c r="A3288" s="104">
        <v>24780</v>
      </c>
      <c r="B3288" s="104" t="s">
        <v>947</v>
      </c>
      <c r="C3288" s="104" t="s">
        <v>1874</v>
      </c>
      <c r="D3288" s="104" t="s">
        <v>1876</v>
      </c>
      <c r="E3288" s="2">
        <v>295833</v>
      </c>
      <c r="F3288" s="2">
        <v>295833</v>
      </c>
    </row>
    <row r="3289" spans="1:6" x14ac:dyDescent="0.25">
      <c r="A3289" s="104">
        <v>24781</v>
      </c>
      <c r="B3289" s="104" t="s">
        <v>947</v>
      </c>
      <c r="C3289" s="104" t="s">
        <v>7411</v>
      </c>
      <c r="D3289" s="104" t="s">
        <v>21942</v>
      </c>
      <c r="E3289" s="2">
        <v>29419</v>
      </c>
      <c r="F3289" s="2">
        <v>29419</v>
      </c>
    </row>
    <row r="3290" spans="1:6" x14ac:dyDescent="0.25">
      <c r="A3290" s="104">
        <v>24782</v>
      </c>
      <c r="B3290" s="104" t="s">
        <v>947</v>
      </c>
      <c r="C3290" s="104" t="s">
        <v>8314</v>
      </c>
      <c r="D3290" s="104" t="s">
        <v>8316</v>
      </c>
      <c r="E3290" s="2">
        <v>30271</v>
      </c>
      <c r="F3290" s="2">
        <v>30271</v>
      </c>
    </row>
    <row r="3291" spans="1:6" x14ac:dyDescent="0.25">
      <c r="A3291" s="104">
        <v>24783</v>
      </c>
      <c r="B3291" s="104" t="s">
        <v>947</v>
      </c>
      <c r="C3291" s="104" t="s">
        <v>5120</v>
      </c>
      <c r="D3291" s="104" t="s">
        <v>21943</v>
      </c>
      <c r="E3291" s="2">
        <v>119500</v>
      </c>
      <c r="F3291" s="2">
        <v>119500</v>
      </c>
    </row>
    <row r="3292" spans="1:6" x14ac:dyDescent="0.25">
      <c r="A3292" s="104">
        <v>24785</v>
      </c>
      <c r="B3292" s="104" t="s">
        <v>947</v>
      </c>
      <c r="C3292" s="104" t="s">
        <v>22284</v>
      </c>
      <c r="D3292" s="104" t="s">
        <v>22285</v>
      </c>
      <c r="E3292" s="2">
        <v>8827</v>
      </c>
      <c r="F3292" s="2">
        <v>8827</v>
      </c>
    </row>
    <row r="3293" spans="1:6" x14ac:dyDescent="0.25">
      <c r="A3293" s="104">
        <v>24786</v>
      </c>
      <c r="B3293" s="104" t="s">
        <v>947</v>
      </c>
      <c r="C3293" s="104" t="s">
        <v>6732</v>
      </c>
      <c r="D3293" s="104" t="s">
        <v>6734</v>
      </c>
      <c r="E3293" s="2">
        <v>42429</v>
      </c>
      <c r="F3293" s="2">
        <v>42429</v>
      </c>
    </row>
    <row r="3294" spans="1:6" x14ac:dyDescent="0.25">
      <c r="A3294" s="104">
        <v>24787</v>
      </c>
      <c r="B3294" s="104" t="s">
        <v>947</v>
      </c>
      <c r="C3294" s="104" t="s">
        <v>3196</v>
      </c>
      <c r="D3294" s="104" t="s">
        <v>3198</v>
      </c>
      <c r="E3294" s="2">
        <v>149382</v>
      </c>
      <c r="F3294" s="2">
        <v>149382</v>
      </c>
    </row>
    <row r="3295" spans="1:6" x14ac:dyDescent="0.25">
      <c r="A3295" s="104">
        <v>24790</v>
      </c>
      <c r="B3295" s="104" t="s">
        <v>947</v>
      </c>
      <c r="C3295" s="104" t="s">
        <v>1721</v>
      </c>
      <c r="D3295" s="104" t="s">
        <v>1723</v>
      </c>
      <c r="E3295" s="2">
        <v>242522</v>
      </c>
      <c r="F3295" s="2">
        <v>242522</v>
      </c>
    </row>
    <row r="3296" spans="1:6" x14ac:dyDescent="0.25">
      <c r="A3296" s="104">
        <v>24794</v>
      </c>
      <c r="B3296" s="104" t="s">
        <v>947</v>
      </c>
      <c r="C3296" s="104" t="s">
        <v>12790</v>
      </c>
      <c r="D3296" s="104" t="s">
        <v>12792</v>
      </c>
      <c r="E3296" s="2">
        <v>16231</v>
      </c>
      <c r="F3296" s="2">
        <v>16231</v>
      </c>
    </row>
    <row r="3297" spans="1:6" x14ac:dyDescent="0.25">
      <c r="A3297" s="104">
        <v>24795</v>
      </c>
      <c r="B3297" s="104" t="s">
        <v>947</v>
      </c>
      <c r="C3297" s="104" t="s">
        <v>3441</v>
      </c>
      <c r="D3297" s="104" t="s">
        <v>3443</v>
      </c>
      <c r="E3297" s="2">
        <v>216785</v>
      </c>
      <c r="F3297" s="2">
        <v>216785</v>
      </c>
    </row>
    <row r="3298" spans="1:6" x14ac:dyDescent="0.25">
      <c r="A3298" s="104">
        <v>24799</v>
      </c>
      <c r="B3298" s="104" t="s">
        <v>947</v>
      </c>
      <c r="C3298" s="104" t="s">
        <v>18935</v>
      </c>
      <c r="D3298" s="104" t="s">
        <v>22291</v>
      </c>
      <c r="E3298" s="2">
        <v>3644</v>
      </c>
      <c r="F3298" s="2">
        <v>3644</v>
      </c>
    </row>
    <row r="3299" spans="1:6" x14ac:dyDescent="0.25">
      <c r="A3299" s="104">
        <v>24801</v>
      </c>
      <c r="B3299" s="104" t="s">
        <v>947</v>
      </c>
      <c r="C3299" s="104" t="s">
        <v>5708</v>
      </c>
      <c r="D3299" s="104" t="s">
        <v>5710</v>
      </c>
      <c r="E3299" s="2">
        <v>55040</v>
      </c>
      <c r="F3299" s="2">
        <v>55040</v>
      </c>
    </row>
    <row r="3300" spans="1:6" x14ac:dyDescent="0.25">
      <c r="A3300" s="104">
        <v>24802</v>
      </c>
      <c r="B3300" s="104" t="s">
        <v>947</v>
      </c>
      <c r="C3300" s="104" t="s">
        <v>4973</v>
      </c>
      <c r="D3300" s="104" t="s">
        <v>4975</v>
      </c>
      <c r="E3300" s="2">
        <v>85389</v>
      </c>
      <c r="F3300" s="2">
        <v>85389</v>
      </c>
    </row>
    <row r="3301" spans="1:6" x14ac:dyDescent="0.25">
      <c r="A3301" s="104">
        <v>24803</v>
      </c>
      <c r="B3301" s="104" t="s">
        <v>947</v>
      </c>
      <c r="C3301" s="104" t="s">
        <v>1964</v>
      </c>
      <c r="D3301" s="104" t="s">
        <v>1966</v>
      </c>
      <c r="E3301" s="2">
        <v>301160</v>
      </c>
      <c r="F3301" s="2">
        <v>301160</v>
      </c>
    </row>
    <row r="3302" spans="1:6" x14ac:dyDescent="0.25">
      <c r="A3302" s="104">
        <v>24805</v>
      </c>
      <c r="B3302" s="104" t="s">
        <v>947</v>
      </c>
      <c r="C3302" s="104" t="s">
        <v>20560</v>
      </c>
      <c r="D3302" s="104" t="s">
        <v>20561</v>
      </c>
      <c r="E3302" s="2">
        <v>195</v>
      </c>
      <c r="F3302" s="2">
        <v>195</v>
      </c>
    </row>
    <row r="3303" spans="1:6" x14ac:dyDescent="0.25">
      <c r="A3303" s="104">
        <v>24807</v>
      </c>
      <c r="B3303" s="104" t="s">
        <v>947</v>
      </c>
      <c r="C3303" s="104" t="s">
        <v>9279</v>
      </c>
      <c r="D3303" s="104" t="s">
        <v>21984</v>
      </c>
      <c r="E3303" s="2">
        <v>29687</v>
      </c>
      <c r="F3303" s="2">
        <v>29687</v>
      </c>
    </row>
    <row r="3304" spans="1:6" x14ac:dyDescent="0.25">
      <c r="A3304" s="104">
        <v>24808</v>
      </c>
      <c r="B3304" s="104" t="s">
        <v>947</v>
      </c>
      <c r="C3304" s="104" t="s">
        <v>1736</v>
      </c>
      <c r="D3304" s="104" t="s">
        <v>1738</v>
      </c>
      <c r="E3304" s="2">
        <v>414187</v>
      </c>
      <c r="F3304" s="2">
        <v>414187</v>
      </c>
    </row>
    <row r="3305" spans="1:6" x14ac:dyDescent="0.25">
      <c r="A3305" s="104">
        <v>24809</v>
      </c>
      <c r="B3305" s="104" t="s">
        <v>947</v>
      </c>
      <c r="C3305" s="104" t="s">
        <v>1853</v>
      </c>
      <c r="D3305" s="104" t="s">
        <v>1855</v>
      </c>
      <c r="E3305" s="2">
        <v>337263</v>
      </c>
      <c r="F3305" s="2">
        <v>337263</v>
      </c>
    </row>
    <row r="3306" spans="1:6" x14ac:dyDescent="0.25">
      <c r="A3306" s="104">
        <v>24810</v>
      </c>
      <c r="B3306" s="104" t="s">
        <v>947</v>
      </c>
      <c r="C3306" s="104" t="s">
        <v>3695</v>
      </c>
      <c r="D3306" s="104" t="s">
        <v>3697</v>
      </c>
      <c r="E3306" s="2">
        <v>156236</v>
      </c>
      <c r="F3306" s="2">
        <v>156236</v>
      </c>
    </row>
    <row r="3307" spans="1:6" x14ac:dyDescent="0.25">
      <c r="A3307" s="104">
        <v>24811</v>
      </c>
      <c r="B3307" s="104" t="s">
        <v>947</v>
      </c>
      <c r="C3307" s="104" t="s">
        <v>1574</v>
      </c>
      <c r="D3307" s="104" t="s">
        <v>1576</v>
      </c>
      <c r="E3307" s="2">
        <v>439198</v>
      </c>
      <c r="F3307" s="2">
        <v>439198</v>
      </c>
    </row>
    <row r="3308" spans="1:6" x14ac:dyDescent="0.25">
      <c r="A3308" s="104">
        <v>24812</v>
      </c>
      <c r="B3308" s="104" t="s">
        <v>947</v>
      </c>
      <c r="C3308" s="104" t="s">
        <v>12778</v>
      </c>
      <c r="D3308" s="104" t="s">
        <v>21951</v>
      </c>
      <c r="E3308" s="2">
        <v>50383</v>
      </c>
      <c r="F3308" s="2">
        <v>50383</v>
      </c>
    </row>
    <row r="3309" spans="1:6" x14ac:dyDescent="0.25">
      <c r="A3309" s="104">
        <v>24814</v>
      </c>
      <c r="B3309" s="104" t="s">
        <v>947</v>
      </c>
      <c r="C3309" s="104" t="s">
        <v>1418</v>
      </c>
      <c r="D3309" s="104" t="s">
        <v>1420</v>
      </c>
      <c r="E3309" s="2">
        <v>474858</v>
      </c>
      <c r="F3309" s="2">
        <v>474858</v>
      </c>
    </row>
    <row r="3310" spans="1:6" x14ac:dyDescent="0.25">
      <c r="A3310" s="104">
        <v>24816</v>
      </c>
      <c r="B3310" s="104" t="s">
        <v>947</v>
      </c>
      <c r="C3310" s="104" t="s">
        <v>5858</v>
      </c>
      <c r="D3310" s="104" t="s">
        <v>5860</v>
      </c>
      <c r="E3310" s="2">
        <v>111698</v>
      </c>
      <c r="F3310" s="2">
        <v>111698</v>
      </c>
    </row>
    <row r="3311" spans="1:6" x14ac:dyDescent="0.25">
      <c r="A3311" s="104">
        <v>24817</v>
      </c>
      <c r="B3311" s="104" t="s">
        <v>947</v>
      </c>
      <c r="C3311" s="104" t="s">
        <v>9549</v>
      </c>
      <c r="D3311" s="104" t="s">
        <v>9551</v>
      </c>
      <c r="E3311" s="2">
        <v>19566</v>
      </c>
      <c r="F3311" s="2">
        <v>19566</v>
      </c>
    </row>
    <row r="3312" spans="1:6" x14ac:dyDescent="0.25">
      <c r="A3312" s="104">
        <v>24818</v>
      </c>
      <c r="B3312" s="104" t="s">
        <v>947</v>
      </c>
      <c r="C3312" s="104" t="s">
        <v>2300</v>
      </c>
      <c r="D3312" s="104" t="s">
        <v>2302</v>
      </c>
      <c r="E3312" s="2">
        <v>286199</v>
      </c>
      <c r="F3312" s="2">
        <v>286199</v>
      </c>
    </row>
    <row r="3313" spans="1:6" x14ac:dyDescent="0.25">
      <c r="A3313" s="104">
        <v>24822</v>
      </c>
      <c r="B3313" s="104" t="s">
        <v>947</v>
      </c>
      <c r="C3313" s="104" t="s">
        <v>954</v>
      </c>
      <c r="D3313" s="104" t="s">
        <v>19260</v>
      </c>
      <c r="E3313" s="2">
        <v>571290</v>
      </c>
      <c r="F3313" s="2">
        <v>571290</v>
      </c>
    </row>
    <row r="3314" spans="1:6" x14ac:dyDescent="0.25">
      <c r="A3314" s="104">
        <v>24826</v>
      </c>
      <c r="B3314" s="104" t="s">
        <v>947</v>
      </c>
      <c r="C3314" s="104" t="s">
        <v>1757</v>
      </c>
      <c r="D3314" s="104" t="s">
        <v>1759</v>
      </c>
      <c r="E3314" s="2">
        <v>453213</v>
      </c>
      <c r="F3314" s="2">
        <v>453213</v>
      </c>
    </row>
    <row r="3315" spans="1:6" x14ac:dyDescent="0.25">
      <c r="A3315" s="104">
        <v>24827</v>
      </c>
      <c r="B3315" s="104" t="s">
        <v>947</v>
      </c>
      <c r="C3315" s="104" t="s">
        <v>4360</v>
      </c>
      <c r="D3315" s="104" t="s">
        <v>4362</v>
      </c>
      <c r="E3315" s="2">
        <v>83342</v>
      </c>
      <c r="F3315" s="2">
        <v>83342</v>
      </c>
    </row>
    <row r="3316" spans="1:6" x14ac:dyDescent="0.25">
      <c r="A3316" s="104">
        <v>24829</v>
      </c>
      <c r="B3316" s="104" t="s">
        <v>947</v>
      </c>
      <c r="C3316" s="104" t="s">
        <v>13489</v>
      </c>
      <c r="D3316" s="104" t="s">
        <v>13491</v>
      </c>
      <c r="E3316" s="2">
        <v>8177</v>
      </c>
      <c r="F3316" s="2">
        <v>8177</v>
      </c>
    </row>
    <row r="3317" spans="1:6" x14ac:dyDescent="0.25">
      <c r="A3317" s="104">
        <v>24831</v>
      </c>
      <c r="B3317" s="104" t="s">
        <v>947</v>
      </c>
      <c r="C3317" s="104" t="s">
        <v>4671</v>
      </c>
      <c r="D3317" s="104" t="s">
        <v>4623</v>
      </c>
      <c r="E3317" s="2">
        <v>95065</v>
      </c>
      <c r="F3317" s="2">
        <v>95065</v>
      </c>
    </row>
    <row r="3318" spans="1:6" x14ac:dyDescent="0.25">
      <c r="A3318" s="104">
        <v>24834</v>
      </c>
      <c r="B3318" s="104" t="s">
        <v>947</v>
      </c>
      <c r="C3318" s="104" t="s">
        <v>1125</v>
      </c>
      <c r="D3318" s="104" t="s">
        <v>1127</v>
      </c>
      <c r="E3318" s="2">
        <v>1109079</v>
      </c>
      <c r="F3318" s="2">
        <v>1109079</v>
      </c>
    </row>
    <row r="3319" spans="1:6" x14ac:dyDescent="0.25">
      <c r="A3319" s="104">
        <v>24835</v>
      </c>
      <c r="B3319" s="104" t="s">
        <v>947</v>
      </c>
      <c r="C3319" s="104" t="s">
        <v>10612</v>
      </c>
      <c r="D3319" s="104" t="s">
        <v>10614</v>
      </c>
      <c r="E3319" s="2">
        <v>88506</v>
      </c>
      <c r="F3319" s="2">
        <v>88506</v>
      </c>
    </row>
    <row r="3320" spans="1:6" x14ac:dyDescent="0.25">
      <c r="A3320" s="104">
        <v>24836</v>
      </c>
      <c r="B3320" s="104" t="s">
        <v>947</v>
      </c>
      <c r="C3320" s="104" t="s">
        <v>3829</v>
      </c>
      <c r="D3320" s="104" t="s">
        <v>3831</v>
      </c>
      <c r="E3320" s="2">
        <v>67063</v>
      </c>
      <c r="F3320" s="2">
        <v>67063</v>
      </c>
    </row>
    <row r="3321" spans="1:6" x14ac:dyDescent="0.25">
      <c r="A3321" s="104">
        <v>24839</v>
      </c>
      <c r="B3321" s="104" t="s">
        <v>947</v>
      </c>
      <c r="C3321" s="104" t="s">
        <v>22357</v>
      </c>
      <c r="D3321" s="104" t="s">
        <v>22358</v>
      </c>
      <c r="E3321" s="2">
        <v>11571</v>
      </c>
      <c r="F3321" s="2">
        <v>11571</v>
      </c>
    </row>
    <row r="3322" spans="1:6" x14ac:dyDescent="0.25">
      <c r="A3322" s="104">
        <v>24841</v>
      </c>
      <c r="B3322" s="104" t="s">
        <v>947</v>
      </c>
      <c r="C3322" s="104" t="s">
        <v>5795</v>
      </c>
      <c r="D3322" s="104" t="s">
        <v>5797</v>
      </c>
      <c r="E3322" s="2">
        <v>80039</v>
      </c>
      <c r="F3322" s="2">
        <v>80039</v>
      </c>
    </row>
    <row r="3323" spans="1:6" x14ac:dyDescent="0.25">
      <c r="A3323" s="104">
        <v>24843</v>
      </c>
      <c r="B3323" s="104" t="s">
        <v>947</v>
      </c>
      <c r="C3323" s="104" t="s">
        <v>3456</v>
      </c>
      <c r="D3323" s="104" t="s">
        <v>21963</v>
      </c>
      <c r="E3323" s="2">
        <v>161473</v>
      </c>
      <c r="F3323" s="2">
        <v>161473</v>
      </c>
    </row>
    <row r="3324" spans="1:6" x14ac:dyDescent="0.25">
      <c r="A3324" s="104">
        <v>24844</v>
      </c>
      <c r="B3324" s="104" t="s">
        <v>947</v>
      </c>
      <c r="C3324" s="104" t="s">
        <v>21964</v>
      </c>
      <c r="D3324" s="104" t="s">
        <v>21965</v>
      </c>
      <c r="E3324" s="2">
        <v>8990</v>
      </c>
      <c r="F3324" s="2">
        <v>8990</v>
      </c>
    </row>
    <row r="3325" spans="1:6" x14ac:dyDescent="0.25">
      <c r="A3325" s="104">
        <v>24847</v>
      </c>
      <c r="B3325" s="104" t="s">
        <v>947</v>
      </c>
      <c r="C3325" s="104" t="s">
        <v>3220</v>
      </c>
      <c r="D3325" s="104" t="s">
        <v>3222</v>
      </c>
      <c r="E3325" s="2">
        <v>215494</v>
      </c>
      <c r="F3325" s="2">
        <v>215494</v>
      </c>
    </row>
    <row r="3326" spans="1:6" x14ac:dyDescent="0.25">
      <c r="A3326" s="104">
        <v>24848</v>
      </c>
      <c r="B3326" s="104" t="s">
        <v>947</v>
      </c>
      <c r="C3326" s="104" t="s">
        <v>1071</v>
      </c>
      <c r="D3326" s="104" t="s">
        <v>1073</v>
      </c>
      <c r="E3326" s="2">
        <v>998903</v>
      </c>
      <c r="F3326" s="2">
        <v>998903</v>
      </c>
    </row>
    <row r="3327" spans="1:6" x14ac:dyDescent="0.25">
      <c r="A3327" s="104">
        <v>24855</v>
      </c>
      <c r="B3327" s="104" t="s">
        <v>947</v>
      </c>
      <c r="C3327" s="104" t="s">
        <v>8152</v>
      </c>
      <c r="D3327" s="104" t="s">
        <v>8154</v>
      </c>
      <c r="E3327" s="2">
        <v>33858</v>
      </c>
      <c r="F3327" s="2">
        <v>33858</v>
      </c>
    </row>
    <row r="3328" spans="1:6" x14ac:dyDescent="0.25">
      <c r="A3328" s="104">
        <v>24856</v>
      </c>
      <c r="B3328" s="104" t="s">
        <v>947</v>
      </c>
      <c r="C3328" s="104" t="s">
        <v>6947</v>
      </c>
      <c r="D3328" s="104" t="s">
        <v>6949</v>
      </c>
      <c r="E3328" s="2">
        <v>52898</v>
      </c>
      <c r="F3328" s="2">
        <v>52898</v>
      </c>
    </row>
    <row r="3329" spans="1:6" x14ac:dyDescent="0.25">
      <c r="A3329" s="104">
        <v>24857</v>
      </c>
      <c r="B3329" s="104" t="s">
        <v>947</v>
      </c>
      <c r="C3329" s="104" t="s">
        <v>7387</v>
      </c>
      <c r="D3329" s="104" t="s">
        <v>7389</v>
      </c>
      <c r="E3329" s="2">
        <v>39125</v>
      </c>
      <c r="F3329" s="2">
        <v>39125</v>
      </c>
    </row>
    <row r="3330" spans="1:6" x14ac:dyDescent="0.25">
      <c r="A3330" s="104">
        <v>24858</v>
      </c>
      <c r="B3330" s="104" t="s">
        <v>947</v>
      </c>
      <c r="C3330" s="104" t="s">
        <v>5780</v>
      </c>
      <c r="D3330" s="104" t="s">
        <v>20569</v>
      </c>
      <c r="E3330" s="2">
        <v>61419</v>
      </c>
      <c r="F3330" s="2">
        <v>61419</v>
      </c>
    </row>
    <row r="3331" spans="1:6" x14ac:dyDescent="0.25">
      <c r="A3331" s="104">
        <v>24860</v>
      </c>
      <c r="B3331" s="104" t="s">
        <v>947</v>
      </c>
      <c r="C3331" s="104" t="s">
        <v>3531</v>
      </c>
      <c r="D3331" s="104" t="s">
        <v>3533</v>
      </c>
      <c r="E3331" s="2">
        <v>121453</v>
      </c>
      <c r="F3331" s="2">
        <v>121453</v>
      </c>
    </row>
    <row r="3332" spans="1:6" x14ac:dyDescent="0.25">
      <c r="A3332" s="104">
        <v>24863</v>
      </c>
      <c r="B3332" s="104" t="s">
        <v>947</v>
      </c>
      <c r="C3332" s="104" t="s">
        <v>3967</v>
      </c>
      <c r="D3332" s="104" t="s">
        <v>3969</v>
      </c>
      <c r="E3332" s="2">
        <v>119422</v>
      </c>
      <c r="F3332" s="2">
        <v>119422</v>
      </c>
    </row>
    <row r="3333" spans="1:6" x14ac:dyDescent="0.25">
      <c r="A3333" s="104">
        <v>24864</v>
      </c>
      <c r="B3333" s="104" t="s">
        <v>947</v>
      </c>
      <c r="C3333" s="104" t="s">
        <v>3297</v>
      </c>
      <c r="D3333" s="104" t="s">
        <v>19096</v>
      </c>
      <c r="E3333" s="2">
        <v>142058</v>
      </c>
      <c r="F3333" s="2">
        <v>142058</v>
      </c>
    </row>
    <row r="3334" spans="1:6" x14ac:dyDescent="0.25">
      <c r="A3334" s="104">
        <v>24867</v>
      </c>
      <c r="B3334" s="104" t="s">
        <v>947</v>
      </c>
      <c r="C3334" s="104" t="s">
        <v>3041</v>
      </c>
      <c r="D3334" s="104" t="s">
        <v>3043</v>
      </c>
      <c r="E3334" s="2">
        <v>188614</v>
      </c>
      <c r="F3334" s="2">
        <v>188614</v>
      </c>
    </row>
    <row r="3335" spans="1:6" x14ac:dyDescent="0.25">
      <c r="A3335" s="104">
        <v>24870</v>
      </c>
      <c r="B3335" s="104" t="s">
        <v>947</v>
      </c>
      <c r="C3335" s="104" t="s">
        <v>2117</v>
      </c>
      <c r="D3335" s="104" t="s">
        <v>2119</v>
      </c>
      <c r="E3335" s="2">
        <v>255306</v>
      </c>
      <c r="F3335" s="2">
        <v>255306</v>
      </c>
    </row>
    <row r="3336" spans="1:6" x14ac:dyDescent="0.25">
      <c r="A3336" s="104">
        <v>24872</v>
      </c>
      <c r="B3336" s="104" t="s">
        <v>947</v>
      </c>
      <c r="C3336" s="104" t="s">
        <v>16526</v>
      </c>
      <c r="D3336" s="104" t="s">
        <v>16528</v>
      </c>
      <c r="E3336" s="2">
        <v>5126</v>
      </c>
      <c r="F3336" s="2">
        <v>5126</v>
      </c>
    </row>
    <row r="3337" spans="1:6" x14ac:dyDescent="0.25">
      <c r="A3337" s="104">
        <v>24873</v>
      </c>
      <c r="B3337" s="104" t="s">
        <v>947</v>
      </c>
      <c r="C3337" s="104" t="s">
        <v>6705</v>
      </c>
      <c r="D3337" s="104" t="s">
        <v>6707</v>
      </c>
      <c r="E3337" s="2">
        <v>61467</v>
      </c>
      <c r="F3337" s="2">
        <v>61467</v>
      </c>
    </row>
    <row r="3338" spans="1:6" x14ac:dyDescent="0.25">
      <c r="A3338" s="104">
        <v>24874</v>
      </c>
      <c r="B3338" s="104" t="s">
        <v>947</v>
      </c>
      <c r="C3338" s="104" t="s">
        <v>7600</v>
      </c>
      <c r="D3338" s="104" t="s">
        <v>7602</v>
      </c>
      <c r="E3338" s="2">
        <v>48574</v>
      </c>
      <c r="F3338" s="2">
        <v>48574</v>
      </c>
    </row>
    <row r="3339" spans="1:6" x14ac:dyDescent="0.25">
      <c r="A3339" s="104">
        <v>24876</v>
      </c>
      <c r="B3339" s="104" t="s">
        <v>947</v>
      </c>
      <c r="C3339" s="104" t="s">
        <v>2453</v>
      </c>
      <c r="D3339" s="104" t="s">
        <v>2455</v>
      </c>
      <c r="E3339" s="2">
        <v>295019</v>
      </c>
      <c r="F3339" s="2">
        <v>295019</v>
      </c>
    </row>
    <row r="3340" spans="1:6" x14ac:dyDescent="0.25">
      <c r="A3340" s="104">
        <v>24878</v>
      </c>
      <c r="B3340" s="104" t="s">
        <v>947</v>
      </c>
      <c r="C3340" s="104" t="s">
        <v>1409</v>
      </c>
      <c r="D3340" s="104" t="s">
        <v>1411</v>
      </c>
      <c r="E3340" s="2">
        <v>386899</v>
      </c>
      <c r="F3340" s="2">
        <v>386899</v>
      </c>
    </row>
    <row r="3341" spans="1:6" x14ac:dyDescent="0.25">
      <c r="A3341" s="104">
        <v>24880</v>
      </c>
      <c r="B3341" s="104" t="s">
        <v>947</v>
      </c>
      <c r="C3341" s="104" t="s">
        <v>2693</v>
      </c>
      <c r="D3341" s="104" t="s">
        <v>2695</v>
      </c>
      <c r="E3341" s="2">
        <v>224482</v>
      </c>
      <c r="F3341" s="2">
        <v>224482</v>
      </c>
    </row>
    <row r="3342" spans="1:6" x14ac:dyDescent="0.25">
      <c r="A3342" s="104">
        <v>24883</v>
      </c>
      <c r="B3342" s="104" t="s">
        <v>947</v>
      </c>
      <c r="C3342" s="104" t="s">
        <v>8566</v>
      </c>
      <c r="D3342" s="104" t="s">
        <v>8568</v>
      </c>
      <c r="E3342" s="2">
        <v>23291</v>
      </c>
      <c r="F3342" s="2">
        <v>23291</v>
      </c>
    </row>
    <row r="3343" spans="1:6" x14ac:dyDescent="0.25">
      <c r="A3343" s="104">
        <v>24884</v>
      </c>
      <c r="B3343" s="104" t="s">
        <v>947</v>
      </c>
      <c r="C3343" s="104" t="s">
        <v>9795</v>
      </c>
      <c r="D3343" s="104" t="s">
        <v>9797</v>
      </c>
      <c r="E3343" s="2">
        <v>27474</v>
      </c>
      <c r="F3343" s="2">
        <v>27474</v>
      </c>
    </row>
    <row r="3344" spans="1:6" x14ac:dyDescent="0.25">
      <c r="A3344" s="104">
        <v>24885</v>
      </c>
      <c r="B3344" s="104" t="s">
        <v>947</v>
      </c>
      <c r="C3344" s="104" t="s">
        <v>3558</v>
      </c>
      <c r="D3344" s="104" t="s">
        <v>3560</v>
      </c>
      <c r="E3344" s="2">
        <v>165859</v>
      </c>
      <c r="F3344" s="2">
        <v>165859</v>
      </c>
    </row>
    <row r="3345" spans="1:6" x14ac:dyDescent="0.25">
      <c r="A3345" s="104">
        <v>24887</v>
      </c>
      <c r="B3345" s="104" t="s">
        <v>947</v>
      </c>
      <c r="C3345" s="104" t="s">
        <v>5657</v>
      </c>
      <c r="D3345" s="104" t="s">
        <v>5659</v>
      </c>
      <c r="E3345" s="2">
        <v>55318</v>
      </c>
      <c r="F3345" s="2">
        <v>55318</v>
      </c>
    </row>
    <row r="3346" spans="1:6" x14ac:dyDescent="0.25">
      <c r="A3346" s="104">
        <v>24890</v>
      </c>
      <c r="B3346" s="104" t="s">
        <v>947</v>
      </c>
      <c r="C3346" s="104" t="s">
        <v>4135</v>
      </c>
      <c r="D3346" s="104" t="s">
        <v>4137</v>
      </c>
      <c r="E3346" s="2">
        <v>131735</v>
      </c>
      <c r="F3346" s="2">
        <v>131735</v>
      </c>
    </row>
    <row r="3347" spans="1:6" x14ac:dyDescent="0.25">
      <c r="A3347" s="104">
        <v>24892</v>
      </c>
      <c r="B3347" s="104" t="s">
        <v>947</v>
      </c>
      <c r="C3347" s="104" t="s">
        <v>16615</v>
      </c>
      <c r="D3347" s="104" t="s">
        <v>16616</v>
      </c>
      <c r="E3347" s="2">
        <v>1207</v>
      </c>
      <c r="F3347" s="2">
        <v>1207</v>
      </c>
    </row>
    <row r="3348" spans="1:6" x14ac:dyDescent="0.25">
      <c r="A3348" s="104">
        <v>24898</v>
      </c>
      <c r="B3348" s="104" t="s">
        <v>947</v>
      </c>
      <c r="C3348" s="104" t="s">
        <v>8197</v>
      </c>
      <c r="D3348" s="104" t="s">
        <v>8199</v>
      </c>
      <c r="E3348" s="2">
        <v>67893</v>
      </c>
      <c r="F3348" s="2">
        <v>67893</v>
      </c>
    </row>
    <row r="3349" spans="1:6" x14ac:dyDescent="0.25">
      <c r="A3349" s="104">
        <v>24899</v>
      </c>
      <c r="B3349" s="104" t="s">
        <v>947</v>
      </c>
      <c r="C3349" s="104" t="s">
        <v>3232</v>
      </c>
      <c r="D3349" s="104" t="s">
        <v>3234</v>
      </c>
      <c r="E3349" s="2">
        <v>141656</v>
      </c>
      <c r="F3349" s="2">
        <v>141656</v>
      </c>
    </row>
    <row r="3350" spans="1:6" x14ac:dyDescent="0.25">
      <c r="A3350" s="104">
        <v>24900</v>
      </c>
      <c r="B3350" s="104" t="s">
        <v>947</v>
      </c>
      <c r="C3350" s="104" t="s">
        <v>15933</v>
      </c>
      <c r="D3350" s="104" t="s">
        <v>15935</v>
      </c>
      <c r="E3350" s="2">
        <v>7901</v>
      </c>
      <c r="F3350" s="2">
        <v>7901</v>
      </c>
    </row>
    <row r="3351" spans="1:6" x14ac:dyDescent="0.25">
      <c r="A3351" s="104">
        <v>24902</v>
      </c>
      <c r="B3351" s="104" t="s">
        <v>947</v>
      </c>
      <c r="C3351" s="104" t="s">
        <v>6950</v>
      </c>
      <c r="D3351" s="104" t="s">
        <v>6952</v>
      </c>
      <c r="E3351" s="2">
        <v>43154</v>
      </c>
      <c r="F3351" s="2">
        <v>43154</v>
      </c>
    </row>
    <row r="3352" spans="1:6" x14ac:dyDescent="0.25">
      <c r="A3352" s="104">
        <v>24904</v>
      </c>
      <c r="B3352" s="104" t="s">
        <v>947</v>
      </c>
      <c r="C3352" s="104" t="s">
        <v>3273</v>
      </c>
      <c r="D3352" s="104" t="s">
        <v>3275</v>
      </c>
      <c r="E3352" s="2">
        <v>187268</v>
      </c>
      <c r="F3352" s="2">
        <v>187268</v>
      </c>
    </row>
    <row r="3353" spans="1:6" x14ac:dyDescent="0.25">
      <c r="A3353" s="104">
        <v>24906</v>
      </c>
      <c r="B3353" s="104" t="s">
        <v>947</v>
      </c>
      <c r="C3353" s="104" t="s">
        <v>10687</v>
      </c>
      <c r="D3353" s="104" t="s">
        <v>10689</v>
      </c>
      <c r="E3353" s="2">
        <v>25015</v>
      </c>
      <c r="F3353" s="2">
        <v>25015</v>
      </c>
    </row>
    <row r="3354" spans="1:6" x14ac:dyDescent="0.25">
      <c r="A3354" s="104">
        <v>24907</v>
      </c>
      <c r="B3354" s="104" t="s">
        <v>947</v>
      </c>
      <c r="C3354" s="104" t="s">
        <v>4979</v>
      </c>
      <c r="D3354" s="104" t="s">
        <v>4981</v>
      </c>
      <c r="E3354" s="2">
        <v>77000</v>
      </c>
      <c r="F3354" s="2">
        <v>77000</v>
      </c>
    </row>
    <row r="3355" spans="1:6" x14ac:dyDescent="0.25">
      <c r="A3355" s="104">
        <v>24910</v>
      </c>
      <c r="B3355" s="104" t="s">
        <v>947</v>
      </c>
      <c r="C3355" s="104" t="s">
        <v>3229</v>
      </c>
      <c r="D3355" s="104" t="s">
        <v>3231</v>
      </c>
      <c r="E3355" s="2">
        <v>182555</v>
      </c>
      <c r="F3355" s="2">
        <v>182555</v>
      </c>
    </row>
    <row r="3356" spans="1:6" x14ac:dyDescent="0.25">
      <c r="A3356" s="104">
        <v>24917</v>
      </c>
      <c r="B3356" s="104" t="s">
        <v>947</v>
      </c>
      <c r="C3356" s="104" t="s">
        <v>4429</v>
      </c>
      <c r="D3356" s="104" t="s">
        <v>4431</v>
      </c>
      <c r="E3356" s="2">
        <v>128266</v>
      </c>
      <c r="F3356" s="2">
        <v>128266</v>
      </c>
    </row>
    <row r="3357" spans="1:6" x14ac:dyDescent="0.25">
      <c r="A3357" s="104">
        <v>24919</v>
      </c>
      <c r="B3357" s="104" t="s">
        <v>947</v>
      </c>
      <c r="C3357" s="104" t="s">
        <v>4811</v>
      </c>
      <c r="D3357" s="104" t="s">
        <v>4813</v>
      </c>
      <c r="E3357" s="2">
        <v>100844</v>
      </c>
      <c r="F3357" s="2">
        <v>100844</v>
      </c>
    </row>
    <row r="3358" spans="1:6" x14ac:dyDescent="0.25">
      <c r="A3358" s="104">
        <v>24921</v>
      </c>
      <c r="B3358" s="104" t="s">
        <v>947</v>
      </c>
      <c r="C3358" s="104" t="s">
        <v>1703</v>
      </c>
      <c r="D3358" s="104" t="s">
        <v>1705</v>
      </c>
      <c r="E3358" s="2">
        <v>584813</v>
      </c>
      <c r="F3358" s="2">
        <v>584813</v>
      </c>
    </row>
    <row r="3359" spans="1:6" x14ac:dyDescent="0.25">
      <c r="A3359" s="104">
        <v>24928</v>
      </c>
      <c r="B3359" s="104" t="s">
        <v>947</v>
      </c>
      <c r="C3359" s="104" t="s">
        <v>2435</v>
      </c>
      <c r="D3359" s="104" t="s">
        <v>2437</v>
      </c>
      <c r="E3359" s="2">
        <v>308010</v>
      </c>
      <c r="F3359" s="2">
        <v>308010</v>
      </c>
    </row>
    <row r="3360" spans="1:6" x14ac:dyDescent="0.25">
      <c r="A3360" s="104">
        <v>24932</v>
      </c>
      <c r="B3360" s="104" t="s">
        <v>947</v>
      </c>
      <c r="C3360" s="104" t="s">
        <v>5144</v>
      </c>
      <c r="D3360" s="104" t="s">
        <v>5146</v>
      </c>
      <c r="E3360" s="2">
        <v>112010</v>
      </c>
      <c r="F3360" s="2">
        <v>112010</v>
      </c>
    </row>
    <row r="3361" spans="1:6" x14ac:dyDescent="0.25">
      <c r="A3361" s="104">
        <v>24934</v>
      </c>
      <c r="B3361" s="104" t="s">
        <v>947</v>
      </c>
      <c r="C3361" s="104" t="s">
        <v>5249</v>
      </c>
      <c r="D3361" s="104" t="s">
        <v>5251</v>
      </c>
      <c r="E3361" s="2">
        <v>149899</v>
      </c>
      <c r="F3361" s="2">
        <v>149899</v>
      </c>
    </row>
    <row r="3362" spans="1:6" x14ac:dyDescent="0.25">
      <c r="A3362" s="104">
        <v>24940</v>
      </c>
      <c r="B3362" s="104" t="s">
        <v>947</v>
      </c>
      <c r="C3362" s="104" t="s">
        <v>3787</v>
      </c>
      <c r="D3362" s="104" t="s">
        <v>3789</v>
      </c>
      <c r="E3362" s="2">
        <v>133846</v>
      </c>
      <c r="F3362" s="2">
        <v>133846</v>
      </c>
    </row>
    <row r="3363" spans="1:6" x14ac:dyDescent="0.25">
      <c r="A3363" s="104">
        <v>24941</v>
      </c>
      <c r="B3363" s="104" t="s">
        <v>947</v>
      </c>
      <c r="C3363" s="104" t="s">
        <v>5129</v>
      </c>
      <c r="D3363" s="104" t="s">
        <v>5131</v>
      </c>
      <c r="E3363" s="2">
        <v>47069</v>
      </c>
      <c r="F3363" s="2">
        <v>47069</v>
      </c>
    </row>
    <row r="3364" spans="1:6" x14ac:dyDescent="0.25">
      <c r="A3364" s="104">
        <v>24944</v>
      </c>
      <c r="B3364" s="104" t="s">
        <v>947</v>
      </c>
      <c r="C3364" s="104" t="s">
        <v>4656</v>
      </c>
      <c r="D3364" s="104" t="s">
        <v>4658</v>
      </c>
      <c r="E3364" s="2">
        <v>36915</v>
      </c>
      <c r="F3364" s="2">
        <v>36915</v>
      </c>
    </row>
    <row r="3365" spans="1:6" x14ac:dyDescent="0.25">
      <c r="A3365" s="104">
        <v>24947</v>
      </c>
      <c r="B3365" s="104" t="s">
        <v>947</v>
      </c>
      <c r="C3365" s="104" t="s">
        <v>17228</v>
      </c>
      <c r="D3365" s="104" t="s">
        <v>17230</v>
      </c>
      <c r="E3365" s="2">
        <v>601</v>
      </c>
      <c r="F3365" s="2">
        <v>601</v>
      </c>
    </row>
    <row r="3366" spans="1:6" x14ac:dyDescent="0.25">
      <c r="A3366" s="104">
        <v>24949</v>
      </c>
      <c r="B3366" s="104" t="s">
        <v>947</v>
      </c>
      <c r="C3366" s="104" t="s">
        <v>3300</v>
      </c>
      <c r="D3366" s="104" t="s">
        <v>3302</v>
      </c>
      <c r="E3366" s="2">
        <v>148850</v>
      </c>
      <c r="F3366" s="2">
        <v>148850</v>
      </c>
    </row>
    <row r="3367" spans="1:6" x14ac:dyDescent="0.25">
      <c r="A3367" s="104">
        <v>24951</v>
      </c>
      <c r="B3367" s="104" t="s">
        <v>947</v>
      </c>
      <c r="C3367" s="104" t="s">
        <v>9522</v>
      </c>
      <c r="D3367" s="104" t="s">
        <v>22004</v>
      </c>
      <c r="E3367" s="2">
        <v>69072</v>
      </c>
      <c r="F3367" s="2">
        <v>69072</v>
      </c>
    </row>
    <row r="3368" spans="1:6" x14ac:dyDescent="0.25">
      <c r="A3368" s="104">
        <v>24952</v>
      </c>
      <c r="B3368" s="104" t="s">
        <v>947</v>
      </c>
      <c r="C3368" s="104" t="s">
        <v>16595</v>
      </c>
      <c r="D3368" s="104" t="s">
        <v>16597</v>
      </c>
      <c r="E3368" s="2">
        <v>2101</v>
      </c>
      <c r="F3368" s="2">
        <v>2101</v>
      </c>
    </row>
    <row r="3369" spans="1:6" x14ac:dyDescent="0.25">
      <c r="A3369" s="104">
        <v>24953</v>
      </c>
      <c r="B3369" s="104" t="s">
        <v>947</v>
      </c>
      <c r="C3369" s="104" t="s">
        <v>5899</v>
      </c>
      <c r="D3369" s="104" t="s">
        <v>5901</v>
      </c>
      <c r="E3369" s="2">
        <v>46557</v>
      </c>
      <c r="F3369" s="2">
        <v>46557</v>
      </c>
    </row>
    <row r="3370" spans="1:6" x14ac:dyDescent="0.25">
      <c r="A3370" s="104">
        <v>24954</v>
      </c>
      <c r="B3370" s="104" t="s">
        <v>947</v>
      </c>
      <c r="C3370" s="104" t="s">
        <v>12814</v>
      </c>
      <c r="D3370" s="104" t="s">
        <v>12816</v>
      </c>
      <c r="E3370" s="2">
        <v>8163</v>
      </c>
      <c r="F3370" s="2">
        <v>8163</v>
      </c>
    </row>
    <row r="3371" spans="1:6" x14ac:dyDescent="0.25">
      <c r="A3371" s="104">
        <v>24955</v>
      </c>
      <c r="B3371" s="104" t="s">
        <v>947</v>
      </c>
      <c r="C3371" s="104" t="s">
        <v>2552</v>
      </c>
      <c r="D3371" s="104" t="s">
        <v>2554</v>
      </c>
      <c r="E3371" s="2">
        <v>319993</v>
      </c>
      <c r="F3371" s="2">
        <v>319993</v>
      </c>
    </row>
    <row r="3372" spans="1:6" x14ac:dyDescent="0.25">
      <c r="A3372" s="104">
        <v>24967</v>
      </c>
      <c r="B3372" s="104" t="s">
        <v>947</v>
      </c>
      <c r="C3372" s="104" t="s">
        <v>16969</v>
      </c>
      <c r="D3372" s="104" t="s">
        <v>16971</v>
      </c>
      <c r="E3372" s="2">
        <v>1817</v>
      </c>
      <c r="F3372" s="2">
        <v>1817</v>
      </c>
    </row>
    <row r="3373" spans="1:6" x14ac:dyDescent="0.25">
      <c r="A3373" s="104">
        <v>24974</v>
      </c>
      <c r="B3373" s="104" t="s">
        <v>947</v>
      </c>
      <c r="C3373" s="104" t="s">
        <v>12615</v>
      </c>
      <c r="D3373" s="104" t="s">
        <v>12617</v>
      </c>
      <c r="E3373" s="2">
        <v>13603</v>
      </c>
      <c r="F3373" s="2">
        <v>13603</v>
      </c>
    </row>
    <row r="3374" spans="1:6" x14ac:dyDescent="0.25">
      <c r="A3374" s="104">
        <v>24975</v>
      </c>
      <c r="B3374" s="104" t="s">
        <v>947</v>
      </c>
      <c r="C3374" s="104" t="s">
        <v>1053</v>
      </c>
      <c r="D3374" s="104" t="s">
        <v>1055</v>
      </c>
      <c r="E3374" s="2">
        <v>1008825</v>
      </c>
      <c r="F3374" s="2">
        <v>1008825</v>
      </c>
    </row>
    <row r="3375" spans="1:6" x14ac:dyDescent="0.25">
      <c r="A3375" s="104">
        <v>24980</v>
      </c>
      <c r="B3375" s="104" t="s">
        <v>947</v>
      </c>
      <c r="C3375" s="104" t="s">
        <v>11862</v>
      </c>
      <c r="D3375" s="104" t="s">
        <v>21954</v>
      </c>
      <c r="E3375" s="2">
        <v>12938</v>
      </c>
      <c r="F3375" s="2">
        <v>12938</v>
      </c>
    </row>
    <row r="3376" spans="1:6" x14ac:dyDescent="0.25">
      <c r="A3376" s="104">
        <v>24981</v>
      </c>
      <c r="B3376" s="104" t="s">
        <v>947</v>
      </c>
      <c r="C3376" s="104" t="s">
        <v>2600</v>
      </c>
      <c r="D3376" s="104" t="s">
        <v>2602</v>
      </c>
      <c r="E3376" s="2">
        <v>200744</v>
      </c>
      <c r="F3376" s="2">
        <v>200744</v>
      </c>
    </row>
    <row r="3377" spans="1:6" x14ac:dyDescent="0.25">
      <c r="A3377" s="104">
        <v>24984</v>
      </c>
      <c r="B3377" s="104" t="s">
        <v>947</v>
      </c>
      <c r="C3377" s="104" t="s">
        <v>6016</v>
      </c>
      <c r="D3377" s="104" t="s">
        <v>6018</v>
      </c>
      <c r="E3377" s="2">
        <v>79228</v>
      </c>
      <c r="F3377" s="2">
        <v>79228</v>
      </c>
    </row>
    <row r="3378" spans="1:6" x14ac:dyDescent="0.25">
      <c r="A3378" s="104">
        <v>24996</v>
      </c>
      <c r="B3378" s="104" t="s">
        <v>947</v>
      </c>
      <c r="C3378" s="104" t="s">
        <v>10582</v>
      </c>
      <c r="D3378" s="104" t="s">
        <v>10584</v>
      </c>
      <c r="E3378" s="2">
        <v>7146</v>
      </c>
      <c r="F3378" s="2">
        <v>7146</v>
      </c>
    </row>
    <row r="3379" spans="1:6" x14ac:dyDescent="0.25">
      <c r="A3379" s="104">
        <v>25001</v>
      </c>
      <c r="B3379" s="104" t="s">
        <v>947</v>
      </c>
      <c r="C3379" s="104" t="s">
        <v>10159</v>
      </c>
      <c r="D3379" s="104" t="s">
        <v>10161</v>
      </c>
      <c r="E3379" s="2">
        <v>19998</v>
      </c>
      <c r="F3379" s="2">
        <v>19998</v>
      </c>
    </row>
    <row r="3380" spans="1:6" x14ac:dyDescent="0.25">
      <c r="A3380" s="104">
        <v>25010</v>
      </c>
      <c r="B3380" s="104" t="s">
        <v>947</v>
      </c>
      <c r="C3380" s="104" t="s">
        <v>5729</v>
      </c>
      <c r="D3380" s="104" t="s">
        <v>5731</v>
      </c>
      <c r="E3380" s="2">
        <v>89742</v>
      </c>
      <c r="F3380" s="2">
        <v>89742</v>
      </c>
    </row>
    <row r="3381" spans="1:6" x14ac:dyDescent="0.25">
      <c r="A3381" s="104">
        <v>25011</v>
      </c>
      <c r="B3381" s="104" t="s">
        <v>947</v>
      </c>
      <c r="C3381" s="104" t="s">
        <v>16873</v>
      </c>
      <c r="D3381" s="104" t="s">
        <v>16875</v>
      </c>
      <c r="E3381" s="2">
        <v>1676</v>
      </c>
      <c r="F3381" s="2">
        <v>1676</v>
      </c>
    </row>
    <row r="3382" spans="1:6" x14ac:dyDescent="0.25">
      <c r="A3382" s="104">
        <v>25012</v>
      </c>
      <c r="B3382" s="104" t="s">
        <v>947</v>
      </c>
      <c r="C3382" s="104" t="s">
        <v>10936</v>
      </c>
      <c r="D3382" s="104" t="s">
        <v>10938</v>
      </c>
      <c r="E3382" s="2">
        <v>36847</v>
      </c>
      <c r="F3382" s="2">
        <v>36847</v>
      </c>
    </row>
    <row r="3383" spans="1:6" x14ac:dyDescent="0.25">
      <c r="A3383" s="104">
        <v>25013</v>
      </c>
      <c r="B3383" s="104" t="s">
        <v>947</v>
      </c>
      <c r="C3383" s="104" t="s">
        <v>12856</v>
      </c>
      <c r="D3383" s="104" t="s">
        <v>12858</v>
      </c>
      <c r="E3383" s="2">
        <v>11105</v>
      </c>
      <c r="F3383" s="2">
        <v>11105</v>
      </c>
    </row>
    <row r="3384" spans="1:6" x14ac:dyDescent="0.25">
      <c r="A3384" s="104">
        <v>25015</v>
      </c>
      <c r="B3384" s="104" t="s">
        <v>947</v>
      </c>
      <c r="C3384" s="104" t="s">
        <v>3510</v>
      </c>
      <c r="D3384" s="104" t="s">
        <v>3512</v>
      </c>
      <c r="E3384" s="2">
        <v>153090</v>
      </c>
      <c r="F3384" s="2">
        <v>153090</v>
      </c>
    </row>
    <row r="3385" spans="1:6" x14ac:dyDescent="0.25">
      <c r="A3385" s="104">
        <v>25023</v>
      </c>
      <c r="B3385" s="104" t="s">
        <v>947</v>
      </c>
      <c r="C3385" s="104" t="s">
        <v>1217</v>
      </c>
      <c r="D3385" s="104" t="s">
        <v>1219</v>
      </c>
      <c r="E3385" s="2">
        <v>536289</v>
      </c>
      <c r="F3385" s="2">
        <v>536289</v>
      </c>
    </row>
    <row r="3386" spans="1:6" x14ac:dyDescent="0.25">
      <c r="A3386" s="104">
        <v>25024</v>
      </c>
      <c r="B3386" s="104" t="s">
        <v>947</v>
      </c>
      <c r="C3386" s="104" t="s">
        <v>12877</v>
      </c>
      <c r="D3386" s="104" t="s">
        <v>12879</v>
      </c>
      <c r="E3386" s="2">
        <v>18221</v>
      </c>
      <c r="F3386" s="2">
        <v>18221</v>
      </c>
    </row>
    <row r="3387" spans="1:6" x14ac:dyDescent="0.25">
      <c r="A3387" s="104">
        <v>25031</v>
      </c>
      <c r="B3387" s="104" t="s">
        <v>947</v>
      </c>
      <c r="C3387" s="104" t="s">
        <v>6202</v>
      </c>
      <c r="D3387" s="104" t="s">
        <v>6204</v>
      </c>
      <c r="E3387" s="2">
        <v>73977</v>
      </c>
      <c r="F3387" s="2">
        <v>73977</v>
      </c>
    </row>
    <row r="3388" spans="1:6" x14ac:dyDescent="0.25">
      <c r="A3388" s="104">
        <v>25036</v>
      </c>
      <c r="B3388" s="104" t="s">
        <v>947</v>
      </c>
      <c r="C3388" s="104" t="s">
        <v>18539</v>
      </c>
      <c r="D3388" s="104" t="s">
        <v>18540</v>
      </c>
      <c r="E3388" s="2">
        <v>3839</v>
      </c>
      <c r="F3388" s="2">
        <v>3839</v>
      </c>
    </row>
    <row r="3389" spans="1:6" x14ac:dyDescent="0.25">
      <c r="A3389" s="104">
        <v>25040</v>
      </c>
      <c r="B3389" s="104" t="s">
        <v>947</v>
      </c>
      <c r="C3389" s="104" t="s">
        <v>7891</v>
      </c>
      <c r="D3389" s="104" t="s">
        <v>7893</v>
      </c>
      <c r="E3389" s="2">
        <v>103542</v>
      </c>
      <c r="F3389" s="2">
        <v>103542</v>
      </c>
    </row>
    <row r="3390" spans="1:6" x14ac:dyDescent="0.25">
      <c r="A3390" s="104">
        <v>25044</v>
      </c>
      <c r="B3390" s="104" t="s">
        <v>947</v>
      </c>
      <c r="C3390" s="104" t="s">
        <v>8125</v>
      </c>
      <c r="D3390" s="104" t="s">
        <v>8127</v>
      </c>
      <c r="E3390" s="2">
        <v>33160</v>
      </c>
      <c r="F3390" s="2">
        <v>33160</v>
      </c>
    </row>
    <row r="3391" spans="1:6" x14ac:dyDescent="0.25">
      <c r="A3391" s="104">
        <v>25051</v>
      </c>
      <c r="B3391" s="104" t="s">
        <v>947</v>
      </c>
      <c r="C3391" s="104" t="s">
        <v>2795</v>
      </c>
      <c r="D3391" s="104" t="s">
        <v>2797</v>
      </c>
      <c r="E3391" s="2">
        <v>241664</v>
      </c>
      <c r="F3391" s="2">
        <v>241664</v>
      </c>
    </row>
    <row r="3392" spans="1:6" x14ac:dyDescent="0.25">
      <c r="A3392" s="104">
        <v>25072</v>
      </c>
      <c r="B3392" s="104" t="s">
        <v>947</v>
      </c>
      <c r="C3392" s="104" t="s">
        <v>5612</v>
      </c>
      <c r="D3392" s="104" t="s">
        <v>21994</v>
      </c>
      <c r="E3392" s="2">
        <v>9018</v>
      </c>
      <c r="F3392" s="2">
        <v>9018</v>
      </c>
    </row>
    <row r="3393" spans="1:6" x14ac:dyDescent="0.25">
      <c r="A3393" s="104">
        <v>25081</v>
      </c>
      <c r="B3393" s="104" t="s">
        <v>947</v>
      </c>
      <c r="C3393" s="104" t="s">
        <v>3032</v>
      </c>
      <c r="D3393" s="104" t="s">
        <v>3034</v>
      </c>
      <c r="E3393" s="2">
        <v>230125</v>
      </c>
      <c r="F3393" s="2">
        <v>230125</v>
      </c>
    </row>
    <row r="3394" spans="1:6" x14ac:dyDescent="0.25">
      <c r="A3394" s="104">
        <v>25083</v>
      </c>
      <c r="B3394" s="104" t="s">
        <v>947</v>
      </c>
      <c r="C3394" s="104" t="s">
        <v>5519</v>
      </c>
      <c r="D3394" s="104" t="s">
        <v>5521</v>
      </c>
      <c r="E3394" s="2">
        <v>174799</v>
      </c>
      <c r="F3394" s="2">
        <v>174799</v>
      </c>
    </row>
    <row r="3395" spans="1:6" x14ac:dyDescent="0.25">
      <c r="A3395" s="104">
        <v>25085</v>
      </c>
      <c r="B3395" s="104" t="s">
        <v>947</v>
      </c>
      <c r="C3395" s="104" t="s">
        <v>9315</v>
      </c>
      <c r="D3395" s="104" t="s">
        <v>9317</v>
      </c>
      <c r="E3395" s="2">
        <v>24027</v>
      </c>
      <c r="F3395" s="2">
        <v>24027</v>
      </c>
    </row>
    <row r="3396" spans="1:6" x14ac:dyDescent="0.25">
      <c r="A3396" s="104">
        <v>25086</v>
      </c>
      <c r="B3396" s="104" t="s">
        <v>947</v>
      </c>
      <c r="C3396" s="104" t="s">
        <v>9051</v>
      </c>
      <c r="D3396" s="104" t="s">
        <v>22000</v>
      </c>
      <c r="E3396" s="2">
        <v>17561</v>
      </c>
      <c r="F3396" s="2">
        <v>17561</v>
      </c>
    </row>
    <row r="3397" spans="1:6" x14ac:dyDescent="0.25">
      <c r="A3397" s="104">
        <v>25087</v>
      </c>
      <c r="B3397" s="104" t="s">
        <v>947</v>
      </c>
      <c r="C3397" s="104" t="s">
        <v>15582</v>
      </c>
      <c r="D3397" s="104" t="s">
        <v>15584</v>
      </c>
      <c r="E3397" s="2">
        <v>3853</v>
      </c>
      <c r="F3397" s="2">
        <v>3853</v>
      </c>
    </row>
    <row r="3398" spans="1:6" x14ac:dyDescent="0.25">
      <c r="A3398" s="104">
        <v>25089</v>
      </c>
      <c r="B3398" s="104" t="s">
        <v>947</v>
      </c>
      <c r="C3398" s="104" t="s">
        <v>1772</v>
      </c>
      <c r="D3398" s="104" t="s">
        <v>1774</v>
      </c>
      <c r="E3398" s="2">
        <v>397985</v>
      </c>
      <c r="F3398" s="2">
        <v>397985</v>
      </c>
    </row>
    <row r="3399" spans="1:6" x14ac:dyDescent="0.25">
      <c r="A3399" s="104">
        <v>25091</v>
      </c>
      <c r="B3399" s="104" t="s">
        <v>947</v>
      </c>
      <c r="C3399" s="104" t="s">
        <v>6388</v>
      </c>
      <c r="D3399" s="104" t="s">
        <v>6390</v>
      </c>
      <c r="E3399" s="2">
        <v>38036</v>
      </c>
      <c r="F3399" s="2">
        <v>38036</v>
      </c>
    </row>
    <row r="3400" spans="1:6" x14ac:dyDescent="0.25">
      <c r="A3400" s="104">
        <v>25093</v>
      </c>
      <c r="B3400" s="104" t="s">
        <v>947</v>
      </c>
      <c r="C3400" s="104" t="s">
        <v>7996</v>
      </c>
      <c r="D3400" s="104" t="s">
        <v>7998</v>
      </c>
      <c r="E3400" s="2">
        <v>60369</v>
      </c>
      <c r="F3400" s="2">
        <v>60369</v>
      </c>
    </row>
    <row r="3401" spans="1:6" x14ac:dyDescent="0.25">
      <c r="A3401" s="104">
        <v>25094</v>
      </c>
      <c r="B3401" s="104" t="s">
        <v>947</v>
      </c>
      <c r="C3401" s="104" t="s">
        <v>9882</v>
      </c>
      <c r="D3401" s="104" t="s">
        <v>9884</v>
      </c>
      <c r="E3401" s="2">
        <v>35709</v>
      </c>
      <c r="F3401" s="2">
        <v>35709</v>
      </c>
    </row>
    <row r="3402" spans="1:6" x14ac:dyDescent="0.25">
      <c r="A3402" s="104">
        <v>25095</v>
      </c>
      <c r="B3402" s="104" t="s">
        <v>947</v>
      </c>
      <c r="C3402" s="104" t="s">
        <v>3886</v>
      </c>
      <c r="D3402" s="104" t="s">
        <v>3888</v>
      </c>
      <c r="E3402" s="2">
        <v>152914</v>
      </c>
      <c r="F3402" s="2">
        <v>152914</v>
      </c>
    </row>
    <row r="3403" spans="1:6" x14ac:dyDescent="0.25">
      <c r="A3403" s="104">
        <v>25102</v>
      </c>
      <c r="B3403" s="104" t="s">
        <v>947</v>
      </c>
      <c r="C3403" s="104" t="s">
        <v>11172</v>
      </c>
      <c r="D3403" s="104" t="s">
        <v>11174</v>
      </c>
      <c r="E3403" s="2">
        <v>9723</v>
      </c>
      <c r="F3403" s="2">
        <v>9723</v>
      </c>
    </row>
    <row r="3404" spans="1:6" x14ac:dyDescent="0.25">
      <c r="A3404" s="104">
        <v>25103</v>
      </c>
      <c r="B3404" s="104" t="s">
        <v>947</v>
      </c>
      <c r="C3404" s="104" t="s">
        <v>4850</v>
      </c>
      <c r="D3404" s="104" t="s">
        <v>4852</v>
      </c>
      <c r="E3404" s="2">
        <v>79379</v>
      </c>
      <c r="F3404" s="2">
        <v>79379</v>
      </c>
    </row>
    <row r="3405" spans="1:6" x14ac:dyDescent="0.25">
      <c r="A3405" s="104">
        <v>25105</v>
      </c>
      <c r="B3405" s="104" t="s">
        <v>947</v>
      </c>
      <c r="C3405" s="104" t="s">
        <v>17017</v>
      </c>
      <c r="D3405" s="104" t="s">
        <v>17019</v>
      </c>
      <c r="E3405" s="2">
        <v>2457</v>
      </c>
      <c r="F3405" s="2">
        <v>2457</v>
      </c>
    </row>
    <row r="3406" spans="1:6" x14ac:dyDescent="0.25">
      <c r="A3406" s="104">
        <v>25110</v>
      </c>
      <c r="B3406" s="104" t="s">
        <v>947</v>
      </c>
      <c r="C3406" s="104" t="s">
        <v>9762</v>
      </c>
      <c r="D3406" s="104" t="s">
        <v>9764</v>
      </c>
      <c r="E3406" s="2">
        <v>24096</v>
      </c>
      <c r="F3406" s="2">
        <v>24096</v>
      </c>
    </row>
    <row r="3407" spans="1:6" x14ac:dyDescent="0.25">
      <c r="A3407" s="104">
        <v>25112</v>
      </c>
      <c r="B3407" s="104" t="s">
        <v>947</v>
      </c>
      <c r="C3407" s="104" t="s">
        <v>15960</v>
      </c>
      <c r="D3407" s="104" t="s">
        <v>15962</v>
      </c>
      <c r="E3407" s="2">
        <v>8584</v>
      </c>
      <c r="F3407" s="2">
        <v>8584</v>
      </c>
    </row>
    <row r="3408" spans="1:6" x14ac:dyDescent="0.25">
      <c r="A3408" s="104">
        <v>25113</v>
      </c>
      <c r="B3408" s="104" t="s">
        <v>947</v>
      </c>
      <c r="C3408" s="104" t="s">
        <v>10540</v>
      </c>
      <c r="D3408" s="104" t="s">
        <v>21999</v>
      </c>
      <c r="E3408" s="2">
        <v>10498</v>
      </c>
      <c r="F3408" s="2">
        <v>10498</v>
      </c>
    </row>
    <row r="3409" spans="1:6" x14ac:dyDescent="0.25">
      <c r="A3409" s="104">
        <v>25122</v>
      </c>
      <c r="B3409" s="104" t="s">
        <v>947</v>
      </c>
      <c r="C3409" s="104" t="s">
        <v>1949</v>
      </c>
      <c r="D3409" s="104" t="s">
        <v>1951</v>
      </c>
      <c r="E3409" s="2">
        <v>353773</v>
      </c>
      <c r="F3409" s="2">
        <v>353773</v>
      </c>
    </row>
    <row r="3410" spans="1:6" x14ac:dyDescent="0.25">
      <c r="A3410" s="104">
        <v>25126</v>
      </c>
      <c r="B3410" s="104" t="s">
        <v>947</v>
      </c>
      <c r="C3410" s="104" t="s">
        <v>15487</v>
      </c>
      <c r="D3410" s="104" t="s">
        <v>15489</v>
      </c>
      <c r="E3410" s="2">
        <v>1046</v>
      </c>
      <c r="F3410" s="2">
        <v>1046</v>
      </c>
    </row>
    <row r="3411" spans="1:6" x14ac:dyDescent="0.25">
      <c r="A3411" s="104">
        <v>25131</v>
      </c>
      <c r="B3411" s="104" t="s">
        <v>947</v>
      </c>
      <c r="C3411" s="104" t="s">
        <v>3612</v>
      </c>
      <c r="D3411" s="104" t="s">
        <v>3614</v>
      </c>
      <c r="E3411" s="2">
        <v>163570</v>
      </c>
      <c r="F3411" s="2">
        <v>163570</v>
      </c>
    </row>
    <row r="3412" spans="1:6" x14ac:dyDescent="0.25">
      <c r="A3412" s="104">
        <v>25135</v>
      </c>
      <c r="B3412" s="104" t="s">
        <v>947</v>
      </c>
      <c r="C3412" s="104" t="s">
        <v>13139</v>
      </c>
      <c r="D3412" s="104" t="s">
        <v>21982</v>
      </c>
      <c r="E3412" s="2">
        <v>2746</v>
      </c>
      <c r="F3412" s="2">
        <v>2746</v>
      </c>
    </row>
    <row r="3413" spans="1:6" x14ac:dyDescent="0.25">
      <c r="A3413" s="104">
        <v>25137</v>
      </c>
      <c r="B3413" s="104" t="s">
        <v>947</v>
      </c>
      <c r="C3413" s="104" t="s">
        <v>5327</v>
      </c>
      <c r="D3413" s="104" t="s">
        <v>5329</v>
      </c>
      <c r="E3413" s="2">
        <v>33500</v>
      </c>
      <c r="F3413" s="2">
        <v>33500</v>
      </c>
    </row>
    <row r="3414" spans="1:6" x14ac:dyDescent="0.25">
      <c r="A3414" s="104">
        <v>25141</v>
      </c>
      <c r="B3414" s="104" t="s">
        <v>947</v>
      </c>
      <c r="C3414" s="104" t="s">
        <v>2234</v>
      </c>
      <c r="D3414" s="104" t="s">
        <v>2236</v>
      </c>
      <c r="E3414" s="2">
        <v>309286</v>
      </c>
      <c r="F3414" s="2">
        <v>309286</v>
      </c>
    </row>
    <row r="3415" spans="1:6" x14ac:dyDescent="0.25">
      <c r="A3415" s="104">
        <v>25142</v>
      </c>
      <c r="B3415" s="104" t="s">
        <v>947</v>
      </c>
      <c r="C3415" s="104" t="s">
        <v>11184</v>
      </c>
      <c r="D3415" s="104" t="s">
        <v>11186</v>
      </c>
      <c r="E3415" s="2">
        <v>15367</v>
      </c>
      <c r="F3415" s="2">
        <v>15367</v>
      </c>
    </row>
    <row r="3416" spans="1:6" x14ac:dyDescent="0.25">
      <c r="A3416" s="104">
        <v>25144</v>
      </c>
      <c r="B3416" s="104" t="s">
        <v>947</v>
      </c>
      <c r="C3416" s="104" t="s">
        <v>4865</v>
      </c>
      <c r="D3416" s="104" t="s">
        <v>4867</v>
      </c>
      <c r="E3416" s="2">
        <v>63012</v>
      </c>
      <c r="F3416" s="2">
        <v>63012</v>
      </c>
    </row>
    <row r="3417" spans="1:6" x14ac:dyDescent="0.25">
      <c r="A3417" s="104">
        <v>25162</v>
      </c>
      <c r="B3417" s="104" t="s">
        <v>947</v>
      </c>
      <c r="C3417" s="104" t="s">
        <v>5890</v>
      </c>
      <c r="D3417" s="104" t="s">
        <v>5892</v>
      </c>
      <c r="E3417" s="2">
        <v>66980</v>
      </c>
      <c r="F3417" s="2">
        <v>66980</v>
      </c>
    </row>
    <row r="3418" spans="1:6" x14ac:dyDescent="0.25">
      <c r="A3418" s="104">
        <v>92940</v>
      </c>
      <c r="B3418" s="104" t="s">
        <v>947</v>
      </c>
      <c r="C3418" s="104" t="s">
        <v>1265</v>
      </c>
      <c r="D3418" s="104" t="s">
        <v>21956</v>
      </c>
      <c r="E3418" s="2">
        <v>679829</v>
      </c>
      <c r="F3418" s="2">
        <v>679829</v>
      </c>
    </row>
    <row r="3419" spans="1:6" x14ac:dyDescent="0.25">
      <c r="A3419" s="104">
        <v>131192</v>
      </c>
      <c r="B3419" s="104" t="s">
        <v>947</v>
      </c>
      <c r="C3419" s="104" t="s">
        <v>12459</v>
      </c>
      <c r="D3419" s="104" t="s">
        <v>12461</v>
      </c>
      <c r="E3419" s="2">
        <v>12613</v>
      </c>
      <c r="F3419" s="2">
        <v>12613</v>
      </c>
    </row>
    <row r="3420" spans="1:6" x14ac:dyDescent="0.25">
      <c r="A3420" s="104">
        <v>131193</v>
      </c>
      <c r="B3420" s="104" t="s">
        <v>947</v>
      </c>
      <c r="C3420" s="104" t="s">
        <v>7061</v>
      </c>
      <c r="D3420" s="104" t="s">
        <v>7063</v>
      </c>
      <c r="E3420" s="2">
        <v>5517</v>
      </c>
      <c r="F3420" s="2">
        <v>5517</v>
      </c>
    </row>
    <row r="3421" spans="1:6" x14ac:dyDescent="0.25">
      <c r="A3421" s="104">
        <v>131194</v>
      </c>
      <c r="B3421" s="104" t="s">
        <v>947</v>
      </c>
      <c r="C3421" s="104" t="s">
        <v>4015</v>
      </c>
      <c r="D3421" s="104" t="s">
        <v>4017</v>
      </c>
      <c r="E3421" s="2">
        <v>118227</v>
      </c>
      <c r="F3421" s="2">
        <v>118227</v>
      </c>
    </row>
    <row r="3422" spans="1:6" x14ac:dyDescent="0.25">
      <c r="A3422" s="104">
        <v>131195</v>
      </c>
      <c r="B3422" s="104" t="s">
        <v>947</v>
      </c>
      <c r="C3422" s="104" t="s">
        <v>1176</v>
      </c>
      <c r="D3422" s="104" t="s">
        <v>1178</v>
      </c>
      <c r="E3422" s="2">
        <v>322521</v>
      </c>
      <c r="F3422" s="2">
        <v>322521</v>
      </c>
    </row>
    <row r="3423" spans="1:6" x14ac:dyDescent="0.25">
      <c r="A3423" s="104">
        <v>131197</v>
      </c>
      <c r="B3423" s="104" t="s">
        <v>947</v>
      </c>
      <c r="C3423" s="104" t="s">
        <v>2612</v>
      </c>
      <c r="D3423" s="104" t="s">
        <v>2614</v>
      </c>
      <c r="E3423" s="2">
        <v>209756</v>
      </c>
      <c r="F3423" s="2">
        <v>209756</v>
      </c>
    </row>
    <row r="3424" spans="1:6" x14ac:dyDescent="0.25">
      <c r="A3424" s="104">
        <v>158865</v>
      </c>
      <c r="B3424" s="104" t="s">
        <v>947</v>
      </c>
      <c r="C3424" s="104" t="s">
        <v>5045</v>
      </c>
      <c r="D3424" s="104" t="s">
        <v>22003</v>
      </c>
      <c r="E3424" s="2">
        <v>96164</v>
      </c>
      <c r="F3424" s="2">
        <v>96164</v>
      </c>
    </row>
    <row r="3425" spans="1:6" x14ac:dyDescent="0.25">
      <c r="A3425" s="104">
        <v>158871</v>
      </c>
      <c r="B3425" s="104" t="s">
        <v>947</v>
      </c>
      <c r="C3425" s="104" t="s">
        <v>16681</v>
      </c>
      <c r="D3425" s="104" t="s">
        <v>16683</v>
      </c>
      <c r="E3425" s="2">
        <v>1532</v>
      </c>
      <c r="F3425" s="2">
        <v>1532</v>
      </c>
    </row>
    <row r="3426" spans="1:6" x14ac:dyDescent="0.25">
      <c r="A3426" s="104">
        <v>158873</v>
      </c>
      <c r="B3426" s="104" t="s">
        <v>947</v>
      </c>
      <c r="C3426" s="104" t="s">
        <v>11830</v>
      </c>
      <c r="D3426" s="104" t="s">
        <v>11832</v>
      </c>
      <c r="E3426" s="2">
        <v>19483</v>
      </c>
      <c r="F3426" s="2">
        <v>19483</v>
      </c>
    </row>
    <row r="3427" spans="1:6" x14ac:dyDescent="0.25">
      <c r="A3427" s="104">
        <v>158874</v>
      </c>
      <c r="B3427" s="104" t="s">
        <v>947</v>
      </c>
      <c r="C3427" s="104" t="s">
        <v>8674</v>
      </c>
      <c r="D3427" s="104" t="s">
        <v>8676</v>
      </c>
      <c r="E3427" s="2">
        <v>37016</v>
      </c>
      <c r="F3427" s="2">
        <v>37016</v>
      </c>
    </row>
    <row r="3428" spans="1:6" x14ac:dyDescent="0.25">
      <c r="A3428" s="104">
        <v>163467</v>
      </c>
      <c r="B3428" s="104" t="s">
        <v>947</v>
      </c>
      <c r="C3428" s="104" t="s">
        <v>3160</v>
      </c>
      <c r="D3428" s="104" t="s">
        <v>3162</v>
      </c>
      <c r="E3428" s="2">
        <v>130679</v>
      </c>
      <c r="F3428" s="2">
        <v>130679</v>
      </c>
    </row>
    <row r="3429" spans="1:6" x14ac:dyDescent="0.25">
      <c r="A3429" s="104">
        <v>163845</v>
      </c>
      <c r="B3429" s="104" t="s">
        <v>947</v>
      </c>
      <c r="C3429" s="104" t="s">
        <v>9669</v>
      </c>
      <c r="D3429" s="104" t="s">
        <v>9671</v>
      </c>
      <c r="E3429" s="2">
        <v>15400</v>
      </c>
      <c r="F3429" s="2">
        <v>15400</v>
      </c>
    </row>
    <row r="3430" spans="1:6" x14ac:dyDescent="0.25">
      <c r="A3430" s="104">
        <v>163917</v>
      </c>
      <c r="B3430" s="104" t="s">
        <v>947</v>
      </c>
      <c r="C3430" s="104" t="s">
        <v>6565</v>
      </c>
      <c r="D3430" s="104" t="s">
        <v>6567</v>
      </c>
      <c r="E3430" s="2">
        <v>48771</v>
      </c>
      <c r="F3430" s="2">
        <v>48771</v>
      </c>
    </row>
    <row r="3431" spans="1:6" x14ac:dyDescent="0.25">
      <c r="A3431" s="104">
        <v>165313</v>
      </c>
      <c r="B3431" s="104" t="s">
        <v>947</v>
      </c>
      <c r="C3431" s="104" t="s">
        <v>22582</v>
      </c>
      <c r="D3431" s="104" t="s">
        <v>22583</v>
      </c>
      <c r="E3431" s="2">
        <v>3632</v>
      </c>
      <c r="F3431" s="2">
        <v>3632</v>
      </c>
    </row>
    <row r="3432" spans="1:6" x14ac:dyDescent="0.25">
      <c r="A3432" s="104">
        <v>166173</v>
      </c>
      <c r="B3432" s="104" t="s">
        <v>947</v>
      </c>
      <c r="C3432" s="104" t="s">
        <v>2279</v>
      </c>
      <c r="D3432" s="104" t="s">
        <v>21960</v>
      </c>
      <c r="E3432" s="2">
        <v>296214</v>
      </c>
      <c r="F3432" s="2">
        <v>296214</v>
      </c>
    </row>
    <row r="3433" spans="1:6" x14ac:dyDescent="0.25">
      <c r="A3433" s="104">
        <v>186782</v>
      </c>
      <c r="B3433" s="104" t="s">
        <v>947</v>
      </c>
      <c r="C3433" s="104" t="s">
        <v>11292</v>
      </c>
      <c r="D3433" s="104" t="s">
        <v>11294</v>
      </c>
      <c r="E3433" s="2">
        <v>23031</v>
      </c>
      <c r="F3433" s="2">
        <v>23031</v>
      </c>
    </row>
    <row r="3434" spans="1:6" x14ac:dyDescent="0.25">
      <c r="A3434" s="104">
        <v>186865</v>
      </c>
      <c r="B3434" s="104" t="s">
        <v>947</v>
      </c>
      <c r="C3434" s="104" t="s">
        <v>9303</v>
      </c>
      <c r="D3434" s="104" t="s">
        <v>18769</v>
      </c>
      <c r="E3434" s="2">
        <v>20119</v>
      </c>
      <c r="F3434" s="2">
        <v>20119</v>
      </c>
    </row>
    <row r="3435" spans="1:6" x14ac:dyDescent="0.25">
      <c r="A3435" s="104">
        <v>187732</v>
      </c>
      <c r="B3435" s="104" t="s">
        <v>947</v>
      </c>
      <c r="C3435" s="104" t="s">
        <v>8623</v>
      </c>
      <c r="D3435" s="104" t="s">
        <v>8625</v>
      </c>
      <c r="E3435" s="2">
        <v>30278</v>
      </c>
      <c r="F3435" s="2">
        <v>30278</v>
      </c>
    </row>
    <row r="3436" spans="1:6" x14ac:dyDescent="0.25">
      <c r="A3436" s="104">
        <v>187741</v>
      </c>
      <c r="B3436" s="104" t="s">
        <v>947</v>
      </c>
      <c r="C3436" s="104" t="s">
        <v>9117</v>
      </c>
      <c r="D3436" s="104" t="s">
        <v>9119</v>
      </c>
      <c r="E3436" s="2">
        <v>29316</v>
      </c>
      <c r="F3436" s="2">
        <v>29316</v>
      </c>
    </row>
    <row r="3437" spans="1:6" x14ac:dyDescent="0.25">
      <c r="A3437" s="104">
        <v>187759</v>
      </c>
      <c r="B3437" s="104" t="s">
        <v>947</v>
      </c>
      <c r="C3437" s="104" t="s">
        <v>18482</v>
      </c>
      <c r="D3437" s="104" t="s">
        <v>22311</v>
      </c>
      <c r="E3437" s="2">
        <v>1880</v>
      </c>
      <c r="F3437" s="2">
        <v>1880</v>
      </c>
    </row>
    <row r="3438" spans="1:6" x14ac:dyDescent="0.25">
      <c r="A3438" s="104">
        <v>187761</v>
      </c>
      <c r="B3438" s="104" t="s">
        <v>947</v>
      </c>
      <c r="C3438" s="104" t="s">
        <v>8305</v>
      </c>
      <c r="D3438" s="104" t="s">
        <v>21988</v>
      </c>
      <c r="E3438" s="2">
        <v>26309</v>
      </c>
      <c r="F3438" s="2">
        <v>26309</v>
      </c>
    </row>
    <row r="3439" spans="1:6" x14ac:dyDescent="0.25">
      <c r="A3439" s="104">
        <v>188220</v>
      </c>
      <c r="B3439" s="104" t="s">
        <v>947</v>
      </c>
      <c r="C3439" s="104" t="s">
        <v>7783</v>
      </c>
      <c r="D3439" s="104" t="s">
        <v>7785</v>
      </c>
      <c r="E3439" s="2">
        <v>12357</v>
      </c>
      <c r="F3439" s="2">
        <v>12357</v>
      </c>
    </row>
    <row r="3440" spans="1:6" x14ac:dyDescent="0.25">
      <c r="A3440" s="104">
        <v>188535</v>
      </c>
      <c r="B3440" s="104" t="s">
        <v>947</v>
      </c>
      <c r="C3440" s="104" t="s">
        <v>6956</v>
      </c>
      <c r="D3440" s="104" t="s">
        <v>6958</v>
      </c>
      <c r="E3440" s="2">
        <v>65004</v>
      </c>
      <c r="F3440" s="2">
        <v>65004</v>
      </c>
    </row>
    <row r="3441" spans="1:6" x14ac:dyDescent="0.25">
      <c r="A3441" s="104">
        <v>189576</v>
      </c>
      <c r="B3441" s="104" t="s">
        <v>947</v>
      </c>
      <c r="C3441" s="104" t="s">
        <v>1748</v>
      </c>
      <c r="D3441" s="104" t="s">
        <v>1750</v>
      </c>
      <c r="E3441" s="2">
        <v>433229</v>
      </c>
      <c r="F3441" s="2">
        <v>433229</v>
      </c>
    </row>
    <row r="3442" spans="1:6" x14ac:dyDescent="0.25">
      <c r="A3442" s="104">
        <v>191473</v>
      </c>
      <c r="B3442" s="104" t="s">
        <v>947</v>
      </c>
      <c r="C3442" s="104" t="s">
        <v>17175</v>
      </c>
      <c r="D3442" s="104" t="s">
        <v>17177</v>
      </c>
      <c r="E3442" s="2">
        <v>2286</v>
      </c>
      <c r="F3442" s="2">
        <v>2286</v>
      </c>
    </row>
    <row r="3443" spans="1:6" x14ac:dyDescent="0.25">
      <c r="A3443" s="104">
        <v>193073</v>
      </c>
      <c r="B3443" s="104" t="s">
        <v>947</v>
      </c>
      <c r="C3443" s="104" t="s">
        <v>3850</v>
      </c>
      <c r="D3443" s="104" t="s">
        <v>3852</v>
      </c>
      <c r="E3443" s="2">
        <v>137404</v>
      </c>
      <c r="F3443" s="2">
        <v>137404</v>
      </c>
    </row>
    <row r="3444" spans="1:6" x14ac:dyDescent="0.25">
      <c r="A3444" s="104">
        <v>193074</v>
      </c>
      <c r="B3444" s="104" t="s">
        <v>947</v>
      </c>
      <c r="C3444" s="104" t="s">
        <v>6896</v>
      </c>
      <c r="D3444" s="104" t="s">
        <v>6898</v>
      </c>
      <c r="E3444" s="2">
        <v>45668</v>
      </c>
      <c r="F3444" s="2">
        <v>45668</v>
      </c>
    </row>
    <row r="3445" spans="1:6" x14ac:dyDescent="0.25">
      <c r="A3445" s="104">
        <v>193075</v>
      </c>
      <c r="B3445" s="104" t="s">
        <v>947</v>
      </c>
      <c r="C3445" s="104" t="s">
        <v>11202</v>
      </c>
      <c r="D3445" s="104" t="s">
        <v>11204</v>
      </c>
      <c r="E3445" s="2">
        <v>15525</v>
      </c>
      <c r="F3445" s="2">
        <v>15525</v>
      </c>
    </row>
    <row r="3446" spans="1:6" x14ac:dyDescent="0.25">
      <c r="A3446" s="104">
        <v>193099</v>
      </c>
      <c r="B3446" s="104" t="s">
        <v>947</v>
      </c>
      <c r="C3446" s="104" t="s">
        <v>3053</v>
      </c>
      <c r="D3446" s="104" t="s">
        <v>3054</v>
      </c>
      <c r="E3446" s="2">
        <v>40238</v>
      </c>
      <c r="F3446" s="2">
        <v>40238</v>
      </c>
    </row>
    <row r="3447" spans="1:6" x14ac:dyDescent="0.25">
      <c r="A3447" s="104">
        <v>193936</v>
      </c>
      <c r="B3447" s="104" t="s">
        <v>947</v>
      </c>
      <c r="C3447" s="104" t="s">
        <v>8383</v>
      </c>
      <c r="D3447" s="104" t="s">
        <v>8385</v>
      </c>
      <c r="E3447" s="2">
        <v>36665</v>
      </c>
      <c r="F3447" s="2">
        <v>36665</v>
      </c>
    </row>
    <row r="3448" spans="1:6" x14ac:dyDescent="0.25">
      <c r="A3448" s="104">
        <v>195082</v>
      </c>
      <c r="B3448" s="104" t="s">
        <v>947</v>
      </c>
      <c r="C3448" s="104" t="s">
        <v>11663</v>
      </c>
      <c r="D3448" s="104" t="s">
        <v>11665</v>
      </c>
      <c r="E3448" s="2">
        <v>8330</v>
      </c>
      <c r="F3448" s="2">
        <v>8330</v>
      </c>
    </row>
    <row r="3449" spans="1:6" x14ac:dyDescent="0.25">
      <c r="A3449" s="104">
        <v>202145</v>
      </c>
      <c r="B3449" s="104" t="s">
        <v>947</v>
      </c>
      <c r="C3449" s="104" t="s">
        <v>3943</v>
      </c>
      <c r="D3449" s="104" t="s">
        <v>3945</v>
      </c>
      <c r="E3449" s="2">
        <v>121750</v>
      </c>
      <c r="F3449" s="2">
        <v>121750</v>
      </c>
    </row>
    <row r="3450" spans="1:6" x14ac:dyDescent="0.25">
      <c r="A3450" s="104">
        <v>204844</v>
      </c>
      <c r="B3450" s="104" t="s">
        <v>947</v>
      </c>
      <c r="C3450" s="104" t="s">
        <v>22286</v>
      </c>
      <c r="D3450" s="104" t="s">
        <v>22287</v>
      </c>
      <c r="E3450" s="2">
        <v>7315</v>
      </c>
      <c r="F3450" s="2">
        <v>7315</v>
      </c>
    </row>
    <row r="3451" spans="1:6" x14ac:dyDescent="0.25">
      <c r="A3451" s="104">
        <v>205270</v>
      </c>
      <c r="B3451" s="104" t="s">
        <v>947</v>
      </c>
      <c r="C3451" s="104" t="s">
        <v>2879</v>
      </c>
      <c r="D3451" s="104" t="s">
        <v>2881</v>
      </c>
      <c r="E3451" s="2">
        <v>229286</v>
      </c>
      <c r="F3451" s="2">
        <v>229286</v>
      </c>
    </row>
    <row r="3452" spans="1:6" x14ac:dyDescent="0.25">
      <c r="A3452" s="104">
        <v>205272</v>
      </c>
      <c r="B3452" s="104" t="s">
        <v>947</v>
      </c>
      <c r="C3452" s="104" t="s">
        <v>6681</v>
      </c>
      <c r="D3452" s="104" t="s">
        <v>6683</v>
      </c>
      <c r="E3452" s="2">
        <v>59249</v>
      </c>
      <c r="F3452" s="2">
        <v>59249</v>
      </c>
    </row>
    <row r="3453" spans="1:6" x14ac:dyDescent="0.25">
      <c r="A3453" s="104">
        <v>205670</v>
      </c>
      <c r="B3453" s="104" t="s">
        <v>947</v>
      </c>
      <c r="C3453" s="104" t="s">
        <v>3749</v>
      </c>
      <c r="D3453" s="104" t="s">
        <v>21993</v>
      </c>
      <c r="E3453" s="2">
        <v>195905</v>
      </c>
      <c r="F3453" s="2">
        <v>195905</v>
      </c>
    </row>
    <row r="3454" spans="1:6" x14ac:dyDescent="0.25">
      <c r="A3454" s="104">
        <v>208313</v>
      </c>
      <c r="B3454" s="104" t="s">
        <v>947</v>
      </c>
      <c r="C3454" s="104" t="s">
        <v>1499</v>
      </c>
      <c r="D3454" s="104" t="s">
        <v>1501</v>
      </c>
      <c r="E3454" s="2">
        <v>470322</v>
      </c>
      <c r="F3454" s="2">
        <v>470322</v>
      </c>
    </row>
    <row r="3455" spans="1:6" x14ac:dyDescent="0.25">
      <c r="A3455" s="104">
        <v>209402</v>
      </c>
      <c r="B3455" s="104" t="s">
        <v>947</v>
      </c>
      <c r="C3455" s="104" t="s">
        <v>15833</v>
      </c>
      <c r="D3455" s="104" t="s">
        <v>15835</v>
      </c>
      <c r="E3455" s="2">
        <v>2573</v>
      </c>
      <c r="F3455" s="2">
        <v>2573</v>
      </c>
    </row>
    <row r="3456" spans="1:6" x14ac:dyDescent="0.25">
      <c r="A3456" s="104">
        <v>220018</v>
      </c>
      <c r="B3456" s="104" t="s">
        <v>947</v>
      </c>
      <c r="C3456" s="104" t="s">
        <v>11155</v>
      </c>
      <c r="D3456" s="104" t="s">
        <v>11157</v>
      </c>
      <c r="E3456" s="2">
        <v>18460</v>
      </c>
      <c r="F3456" s="2">
        <v>18460</v>
      </c>
    </row>
    <row r="3457" spans="1:6" x14ac:dyDescent="0.25">
      <c r="A3457" s="104">
        <v>429547</v>
      </c>
      <c r="B3457" s="104" t="s">
        <v>947</v>
      </c>
      <c r="C3457" s="104" t="s">
        <v>13522</v>
      </c>
      <c r="D3457" s="104" t="s">
        <v>13524</v>
      </c>
      <c r="E3457" s="2">
        <v>9369</v>
      </c>
      <c r="F3457" s="2">
        <v>9369</v>
      </c>
    </row>
    <row r="3458" spans="1:6" x14ac:dyDescent="0.25">
      <c r="A3458" s="104">
        <v>429753</v>
      </c>
      <c r="B3458" s="104" t="s">
        <v>947</v>
      </c>
      <c r="C3458" s="104" t="s">
        <v>20612</v>
      </c>
      <c r="D3458" s="104" t="s">
        <v>21948</v>
      </c>
      <c r="E3458" s="2">
        <v>0</v>
      </c>
      <c r="F3458" s="2">
        <v>0</v>
      </c>
    </row>
    <row r="3459" spans="1:6" x14ac:dyDescent="0.25">
      <c r="A3459" s="104">
        <v>439815</v>
      </c>
      <c r="B3459" s="104" t="s">
        <v>947</v>
      </c>
      <c r="C3459" s="104" t="s">
        <v>9926</v>
      </c>
      <c r="D3459" s="104" t="s">
        <v>9928</v>
      </c>
      <c r="E3459" s="2">
        <v>12635</v>
      </c>
      <c r="F3459" s="2">
        <v>12635</v>
      </c>
    </row>
    <row r="3460" spans="1:6" x14ac:dyDescent="0.25">
      <c r="A3460" s="104">
        <v>446927</v>
      </c>
      <c r="B3460" s="104" t="s">
        <v>947</v>
      </c>
      <c r="C3460" s="104" t="s">
        <v>5747</v>
      </c>
      <c r="D3460" s="104" t="s">
        <v>5749</v>
      </c>
      <c r="E3460" s="2">
        <v>104986</v>
      </c>
      <c r="F3460" s="2">
        <v>104986</v>
      </c>
    </row>
    <row r="3461" spans="1:6" x14ac:dyDescent="0.25">
      <c r="A3461" s="104">
        <v>451879</v>
      </c>
      <c r="B3461" s="104" t="s">
        <v>947</v>
      </c>
      <c r="C3461" s="104" t="s">
        <v>21946</v>
      </c>
      <c r="D3461" s="104" t="s">
        <v>21947</v>
      </c>
      <c r="E3461" s="2">
        <v>3582</v>
      </c>
      <c r="F3461" s="2">
        <v>3582</v>
      </c>
    </row>
    <row r="3462" spans="1:6" x14ac:dyDescent="0.25">
      <c r="A3462" s="104">
        <v>451895</v>
      </c>
      <c r="B3462" s="104" t="s">
        <v>947</v>
      </c>
      <c r="C3462" s="104" t="s">
        <v>11880</v>
      </c>
      <c r="D3462" s="104" t="s">
        <v>11882</v>
      </c>
      <c r="E3462" s="2">
        <v>22116</v>
      </c>
      <c r="F3462" s="2">
        <v>22116</v>
      </c>
    </row>
    <row r="3463" spans="1:6" x14ac:dyDescent="0.25">
      <c r="A3463" s="104">
        <v>456716</v>
      </c>
      <c r="B3463" s="104" t="s">
        <v>947</v>
      </c>
      <c r="C3463" s="104" t="s">
        <v>14408</v>
      </c>
      <c r="D3463" s="104" t="s">
        <v>14410</v>
      </c>
      <c r="E3463" s="2">
        <v>5847</v>
      </c>
      <c r="F3463" s="2">
        <v>5847</v>
      </c>
    </row>
    <row r="3464" spans="1:6" x14ac:dyDescent="0.25">
      <c r="A3464" s="104">
        <v>456792</v>
      </c>
      <c r="B3464" s="104" t="s">
        <v>947</v>
      </c>
      <c r="C3464" s="104" t="s">
        <v>9651</v>
      </c>
      <c r="D3464" s="104" t="s">
        <v>9653</v>
      </c>
      <c r="E3464" s="2">
        <v>29438</v>
      </c>
      <c r="F3464" s="2">
        <v>29438</v>
      </c>
    </row>
    <row r="3465" spans="1:6" x14ac:dyDescent="0.25">
      <c r="A3465" s="104">
        <v>457071</v>
      </c>
      <c r="B3465" s="104" t="s">
        <v>947</v>
      </c>
      <c r="C3465" s="104" t="s">
        <v>21989</v>
      </c>
      <c r="D3465" s="104" t="s">
        <v>21990</v>
      </c>
      <c r="E3465" s="2">
        <v>8010</v>
      </c>
      <c r="F3465" s="2">
        <v>8010</v>
      </c>
    </row>
    <row r="3466" spans="1:6" x14ac:dyDescent="0.25">
      <c r="A3466" s="104">
        <v>460499</v>
      </c>
      <c r="B3466" s="104" t="s">
        <v>947</v>
      </c>
      <c r="C3466" s="104" t="s">
        <v>11525</v>
      </c>
      <c r="D3466" s="104" t="s">
        <v>11527</v>
      </c>
      <c r="E3466" s="2">
        <v>30941</v>
      </c>
      <c r="F3466" s="2">
        <v>30941</v>
      </c>
    </row>
    <row r="3467" spans="1:6" x14ac:dyDescent="0.25">
      <c r="A3467" s="104">
        <v>493582</v>
      </c>
      <c r="B3467" s="104" t="s">
        <v>947</v>
      </c>
      <c r="C3467" s="104" t="s">
        <v>22406</v>
      </c>
      <c r="D3467" s="104" t="s">
        <v>22407</v>
      </c>
      <c r="E3467" s="2">
        <v>2445</v>
      </c>
      <c r="F3467" s="2">
        <v>2445</v>
      </c>
    </row>
    <row r="3468" spans="1:6" x14ac:dyDescent="0.25">
      <c r="A3468" s="104">
        <v>509320</v>
      </c>
      <c r="B3468" s="104" t="s">
        <v>947</v>
      </c>
      <c r="C3468" s="104" t="s">
        <v>6370</v>
      </c>
      <c r="D3468" s="104" t="s">
        <v>6372</v>
      </c>
      <c r="E3468" s="2">
        <v>45497</v>
      </c>
      <c r="F3468" s="2">
        <v>45497</v>
      </c>
    </row>
    <row r="3469" spans="1:6" x14ac:dyDescent="0.25">
      <c r="A3469" s="104">
        <v>544586</v>
      </c>
      <c r="B3469" s="104" t="s">
        <v>947</v>
      </c>
      <c r="C3469" s="104" t="s">
        <v>14150</v>
      </c>
      <c r="D3469" s="104" t="s">
        <v>22282</v>
      </c>
      <c r="E3469" s="2">
        <v>11096</v>
      </c>
      <c r="F3469" s="2">
        <v>11096</v>
      </c>
    </row>
    <row r="3470" spans="1:6" x14ac:dyDescent="0.25">
      <c r="A3470" s="104">
        <v>547657</v>
      </c>
      <c r="B3470" s="104" t="s">
        <v>947</v>
      </c>
      <c r="C3470" s="104" t="s">
        <v>9768</v>
      </c>
      <c r="D3470" s="104" t="s">
        <v>9770</v>
      </c>
      <c r="E3470" s="2">
        <v>24619</v>
      </c>
      <c r="F3470" s="2">
        <v>24619</v>
      </c>
    </row>
    <row r="3471" spans="1:6" x14ac:dyDescent="0.25">
      <c r="A3471" s="104">
        <v>553254</v>
      </c>
      <c r="B3471" s="104" t="s">
        <v>947</v>
      </c>
      <c r="C3471" s="104" t="s">
        <v>1799</v>
      </c>
      <c r="D3471" s="104" t="s">
        <v>1801</v>
      </c>
      <c r="E3471" s="2">
        <v>226114</v>
      </c>
      <c r="F3471" s="2">
        <v>226114</v>
      </c>
    </row>
    <row r="3472" spans="1:6" x14ac:dyDescent="0.25">
      <c r="A3472" s="104">
        <v>553256</v>
      </c>
      <c r="B3472" s="104" t="s">
        <v>947</v>
      </c>
      <c r="C3472" s="104" t="s">
        <v>2747</v>
      </c>
      <c r="D3472" s="104" t="s">
        <v>2749</v>
      </c>
      <c r="E3472" s="2">
        <v>255044</v>
      </c>
      <c r="F3472" s="2">
        <v>255044</v>
      </c>
    </row>
    <row r="3473" spans="1:6" x14ac:dyDescent="0.25">
      <c r="A3473" s="104">
        <v>556016</v>
      </c>
      <c r="B3473" s="104" t="s">
        <v>947</v>
      </c>
      <c r="C3473" s="104" t="s">
        <v>3757</v>
      </c>
      <c r="D3473" s="104" t="s">
        <v>3759</v>
      </c>
      <c r="E3473" s="2">
        <v>73810</v>
      </c>
      <c r="F3473" s="2">
        <v>73810</v>
      </c>
    </row>
    <row r="3474" spans="1:6" x14ac:dyDescent="0.25">
      <c r="A3474" s="104">
        <v>556258</v>
      </c>
      <c r="B3474" s="104" t="s">
        <v>947</v>
      </c>
      <c r="C3474" s="104" t="s">
        <v>14605</v>
      </c>
      <c r="D3474" s="104" t="s">
        <v>14607</v>
      </c>
      <c r="E3474" s="2">
        <v>18036</v>
      </c>
      <c r="F3474" s="2">
        <v>18036</v>
      </c>
    </row>
    <row r="3475" spans="1:6" x14ac:dyDescent="0.25">
      <c r="A3475" s="104">
        <v>560883</v>
      </c>
      <c r="B3475" s="104" t="s">
        <v>947</v>
      </c>
      <c r="C3475" s="104" t="s">
        <v>3342</v>
      </c>
      <c r="D3475" s="104" t="s">
        <v>3344</v>
      </c>
      <c r="E3475" s="2">
        <v>176144</v>
      </c>
      <c r="F3475" s="2">
        <v>176144</v>
      </c>
    </row>
    <row r="3476" spans="1:6" x14ac:dyDescent="0.25">
      <c r="A3476" s="104">
        <v>560895</v>
      </c>
      <c r="B3476" s="104" t="s">
        <v>947</v>
      </c>
      <c r="C3476" s="104" t="s">
        <v>20618</v>
      </c>
      <c r="D3476" s="104" t="s">
        <v>20619</v>
      </c>
      <c r="E3476" s="2">
        <v>4750</v>
      </c>
      <c r="F3476" s="2">
        <v>4750</v>
      </c>
    </row>
    <row r="3477" spans="1:6" x14ac:dyDescent="0.25">
      <c r="A3477" s="104">
        <v>567728</v>
      </c>
      <c r="B3477" s="104" t="s">
        <v>947</v>
      </c>
      <c r="C3477" s="104" t="s">
        <v>11415</v>
      </c>
      <c r="D3477" s="104" t="s">
        <v>11417</v>
      </c>
      <c r="E3477" s="2">
        <v>24113</v>
      </c>
      <c r="F3477" s="2">
        <v>24113</v>
      </c>
    </row>
    <row r="3478" spans="1:6" x14ac:dyDescent="0.25">
      <c r="A3478" s="104">
        <v>574271</v>
      </c>
      <c r="B3478" s="104" t="s">
        <v>947</v>
      </c>
      <c r="C3478" s="104" t="s">
        <v>11922</v>
      </c>
      <c r="D3478" s="104" t="s">
        <v>11924</v>
      </c>
      <c r="E3478" s="2">
        <v>6204</v>
      </c>
      <c r="F3478" s="2">
        <v>6204</v>
      </c>
    </row>
    <row r="3479" spans="1:6" x14ac:dyDescent="0.25">
      <c r="A3479" s="104">
        <v>578011</v>
      </c>
      <c r="B3479" s="104" t="s">
        <v>947</v>
      </c>
      <c r="C3479" s="104" t="s">
        <v>4685</v>
      </c>
      <c r="D3479" s="104" t="s">
        <v>4687</v>
      </c>
      <c r="E3479" s="2">
        <v>106978</v>
      </c>
      <c r="F3479" s="2">
        <v>106978</v>
      </c>
    </row>
    <row r="3480" spans="1:6" x14ac:dyDescent="0.25">
      <c r="A3480" s="104">
        <v>579511</v>
      </c>
      <c r="B3480" s="104" t="s">
        <v>947</v>
      </c>
      <c r="C3480" s="104" t="s">
        <v>6100</v>
      </c>
      <c r="D3480" s="104" t="s">
        <v>6102</v>
      </c>
      <c r="E3480" s="2">
        <v>64215</v>
      </c>
      <c r="F3480" s="2">
        <v>64215</v>
      </c>
    </row>
    <row r="3481" spans="1:6" x14ac:dyDescent="0.25">
      <c r="A3481" s="104">
        <v>579835</v>
      </c>
      <c r="B3481" s="104" t="s">
        <v>947</v>
      </c>
      <c r="C3481" s="104" t="s">
        <v>16398</v>
      </c>
      <c r="D3481" s="104" t="s">
        <v>21974</v>
      </c>
      <c r="E3481" s="2">
        <v>5345</v>
      </c>
      <c r="F3481" s="2">
        <v>5345</v>
      </c>
    </row>
    <row r="3482" spans="1:6" x14ac:dyDescent="0.25">
      <c r="A3482" s="104">
        <v>582511</v>
      </c>
      <c r="B3482" s="104" t="s">
        <v>947</v>
      </c>
      <c r="C3482" s="104" t="s">
        <v>18509</v>
      </c>
      <c r="D3482" s="104" t="s">
        <v>18510</v>
      </c>
      <c r="E3482" s="2">
        <v>8452</v>
      </c>
      <c r="F3482" s="2">
        <v>8452</v>
      </c>
    </row>
    <row r="3483" spans="1:6" x14ac:dyDescent="0.25">
      <c r="A3483" s="104">
        <v>589096</v>
      </c>
      <c r="B3483" s="104" t="s">
        <v>947</v>
      </c>
      <c r="C3483" s="104" t="s">
        <v>18460</v>
      </c>
      <c r="D3483" s="104" t="s">
        <v>18461</v>
      </c>
      <c r="E3483" s="2">
        <v>1654</v>
      </c>
      <c r="F3483" s="2">
        <v>1654</v>
      </c>
    </row>
    <row r="3484" spans="1:6" x14ac:dyDescent="0.25">
      <c r="A3484" s="104">
        <v>594735</v>
      </c>
      <c r="B3484" s="104" t="s">
        <v>947</v>
      </c>
      <c r="C3484" s="104" t="s">
        <v>13781</v>
      </c>
      <c r="D3484" s="104" t="s">
        <v>13783</v>
      </c>
      <c r="E3484" s="2">
        <v>32967</v>
      </c>
      <c r="F3484" s="2">
        <v>32967</v>
      </c>
    </row>
    <row r="3485" spans="1:6" x14ac:dyDescent="0.25">
      <c r="A3485" s="104">
        <v>599524</v>
      </c>
      <c r="B3485" s="104" t="s">
        <v>947</v>
      </c>
      <c r="C3485" s="104" t="s">
        <v>11379</v>
      </c>
      <c r="D3485" s="104" t="s">
        <v>11381</v>
      </c>
      <c r="E3485" s="2">
        <v>16626</v>
      </c>
      <c r="F3485" s="2">
        <v>16626</v>
      </c>
    </row>
    <row r="3486" spans="1:6" x14ac:dyDescent="0.25">
      <c r="A3486" s="104">
        <v>604438</v>
      </c>
      <c r="B3486" s="104" t="s">
        <v>947</v>
      </c>
      <c r="C3486" s="104" t="s">
        <v>9189</v>
      </c>
      <c r="D3486" s="104" t="s">
        <v>9191</v>
      </c>
      <c r="E3486" s="2">
        <v>19083</v>
      </c>
      <c r="F3486" s="2">
        <v>19083</v>
      </c>
    </row>
    <row r="3487" spans="1:6" x14ac:dyDescent="0.25">
      <c r="A3487" s="104">
        <v>608419</v>
      </c>
      <c r="B3487" s="104" t="s">
        <v>947</v>
      </c>
      <c r="C3487" s="104" t="s">
        <v>14030</v>
      </c>
      <c r="D3487" s="104" t="s">
        <v>14032</v>
      </c>
      <c r="E3487" s="2">
        <v>8008</v>
      </c>
      <c r="F3487" s="2">
        <v>8008</v>
      </c>
    </row>
    <row r="3488" spans="1:6" x14ac:dyDescent="0.25">
      <c r="A3488" s="104">
        <v>609161</v>
      </c>
      <c r="B3488" s="104" t="s">
        <v>947</v>
      </c>
      <c r="C3488" s="104" t="s">
        <v>21944</v>
      </c>
      <c r="D3488" s="104" t="s">
        <v>21945</v>
      </c>
      <c r="E3488" s="2">
        <v>4615</v>
      </c>
      <c r="F3488" s="2">
        <v>4615</v>
      </c>
    </row>
    <row r="3489" spans="1:6" x14ac:dyDescent="0.25">
      <c r="A3489" s="104">
        <v>678485</v>
      </c>
      <c r="B3489" s="104" t="s">
        <v>947</v>
      </c>
      <c r="C3489" s="104" t="s">
        <v>22288</v>
      </c>
      <c r="D3489" s="104" t="s">
        <v>22289</v>
      </c>
      <c r="E3489" s="2">
        <v>1347</v>
      </c>
      <c r="F3489" s="2">
        <v>1347</v>
      </c>
    </row>
    <row r="3490" spans="1:6" x14ac:dyDescent="0.25">
      <c r="A3490" s="104">
        <v>681572</v>
      </c>
      <c r="B3490" s="104" t="s">
        <v>947</v>
      </c>
      <c r="C3490" s="104" t="s">
        <v>1691</v>
      </c>
      <c r="D3490" s="104" t="s">
        <v>1693</v>
      </c>
      <c r="E3490" s="2">
        <v>478461</v>
      </c>
      <c r="F3490" s="2">
        <v>478461</v>
      </c>
    </row>
    <row r="3491" spans="1:6" x14ac:dyDescent="0.25">
      <c r="A3491" s="104">
        <v>683694</v>
      </c>
      <c r="B3491" s="104" t="s">
        <v>947</v>
      </c>
      <c r="C3491" s="104" t="s">
        <v>13912</v>
      </c>
      <c r="D3491" s="104" t="s">
        <v>13914</v>
      </c>
      <c r="E3491" s="2">
        <v>7690</v>
      </c>
      <c r="F3491" s="2">
        <v>7690</v>
      </c>
    </row>
    <row r="3492" spans="1:6" x14ac:dyDescent="0.25">
      <c r="A3492" s="104">
        <v>698483</v>
      </c>
      <c r="B3492" s="104" t="s">
        <v>947</v>
      </c>
      <c r="C3492" s="104" t="s">
        <v>1200</v>
      </c>
      <c r="D3492" s="104" t="s">
        <v>1202</v>
      </c>
      <c r="E3492" s="2">
        <v>540382</v>
      </c>
      <c r="F3492" s="2">
        <v>540382</v>
      </c>
    </row>
    <row r="3493" spans="1:6" x14ac:dyDescent="0.25">
      <c r="A3493" s="104">
        <v>699259</v>
      </c>
      <c r="B3493" s="104" t="s">
        <v>947</v>
      </c>
      <c r="C3493" s="104" t="s">
        <v>12198</v>
      </c>
      <c r="D3493" s="104" t="s">
        <v>12200</v>
      </c>
      <c r="E3493" s="2">
        <v>13562</v>
      </c>
      <c r="F3493" s="2">
        <v>13562</v>
      </c>
    </row>
    <row r="3494" spans="1:6" x14ac:dyDescent="0.25">
      <c r="A3494" s="104">
        <v>25529</v>
      </c>
      <c r="B3494" s="104" t="s">
        <v>947</v>
      </c>
      <c r="C3494" s="104" t="s">
        <v>14489</v>
      </c>
      <c r="D3494" s="104" t="s">
        <v>14491</v>
      </c>
      <c r="E3494" s="2">
        <v>2801</v>
      </c>
      <c r="F3494" s="2">
        <v>2801</v>
      </c>
    </row>
    <row r="3495" spans="1:6" x14ac:dyDescent="0.25">
      <c r="A3495" s="104">
        <v>712029</v>
      </c>
      <c r="B3495" s="104" t="s">
        <v>947</v>
      </c>
      <c r="C3495" s="104" t="s">
        <v>15862</v>
      </c>
      <c r="D3495" s="104" t="s">
        <v>15864</v>
      </c>
      <c r="E3495" s="2">
        <v>3383</v>
      </c>
      <c r="F3495" s="2">
        <v>3383</v>
      </c>
    </row>
    <row r="3496" spans="1:6" x14ac:dyDescent="0.25">
      <c r="A3496" s="104">
        <v>712167</v>
      </c>
      <c r="B3496" s="104" t="s">
        <v>947</v>
      </c>
      <c r="C3496" s="104" t="s">
        <v>15493</v>
      </c>
      <c r="D3496" s="104" t="s">
        <v>15495</v>
      </c>
      <c r="E3496" s="2">
        <v>4323</v>
      </c>
      <c r="F3496" s="2">
        <v>4323</v>
      </c>
    </row>
    <row r="3497" spans="1:6" x14ac:dyDescent="0.25">
      <c r="A3497" s="104">
        <v>714272</v>
      </c>
      <c r="B3497" s="104" t="s">
        <v>947</v>
      </c>
      <c r="C3497" s="104" t="s">
        <v>17421</v>
      </c>
      <c r="D3497" s="104" t="s">
        <v>17423</v>
      </c>
      <c r="E3497" s="2">
        <v>1496</v>
      </c>
      <c r="F3497" s="2">
        <v>1496</v>
      </c>
    </row>
    <row r="3498" spans="1:6" x14ac:dyDescent="0.25">
      <c r="A3498" s="104">
        <v>718158</v>
      </c>
      <c r="B3498" s="104" t="s">
        <v>947</v>
      </c>
      <c r="C3498" s="104" t="s">
        <v>16945</v>
      </c>
      <c r="D3498" s="104" t="s">
        <v>16947</v>
      </c>
      <c r="E3498" s="2">
        <v>2881</v>
      </c>
      <c r="F3498" s="2">
        <v>2881</v>
      </c>
    </row>
    <row r="3499" spans="1:6" x14ac:dyDescent="0.25">
      <c r="A3499" s="104">
        <v>720300</v>
      </c>
      <c r="B3499" s="104" t="s">
        <v>947</v>
      </c>
      <c r="C3499" s="104" t="s">
        <v>17210</v>
      </c>
      <c r="D3499" s="104" t="s">
        <v>17212</v>
      </c>
      <c r="E3499" s="2">
        <v>1034</v>
      </c>
      <c r="F3499" s="2">
        <v>1034</v>
      </c>
    </row>
    <row r="3500" spans="1:6" x14ac:dyDescent="0.25">
      <c r="A3500" s="104">
        <v>731632</v>
      </c>
      <c r="B3500" s="104" t="s">
        <v>947</v>
      </c>
      <c r="C3500" s="104" t="s">
        <v>13667</v>
      </c>
      <c r="D3500" s="104" t="s">
        <v>13669</v>
      </c>
      <c r="E3500" s="2">
        <v>8704</v>
      </c>
      <c r="F3500" s="2">
        <v>8704</v>
      </c>
    </row>
    <row r="3501" spans="1:6" x14ac:dyDescent="0.25">
      <c r="A3501" s="104">
        <v>747323</v>
      </c>
      <c r="B3501" s="104" t="s">
        <v>947</v>
      </c>
      <c r="C3501" s="104" t="s">
        <v>9324</v>
      </c>
      <c r="D3501" s="104" t="s">
        <v>9326</v>
      </c>
      <c r="E3501" s="2">
        <v>61918</v>
      </c>
      <c r="F3501" s="2">
        <v>61918</v>
      </c>
    </row>
    <row r="3502" spans="1:6" x14ac:dyDescent="0.25">
      <c r="A3502" s="104">
        <v>752036</v>
      </c>
      <c r="B3502" s="104" t="s">
        <v>947</v>
      </c>
      <c r="C3502" s="104" t="s">
        <v>13130</v>
      </c>
      <c r="D3502" s="104" t="s">
        <v>13132</v>
      </c>
      <c r="E3502" s="2">
        <v>1685</v>
      </c>
      <c r="F3502" s="2">
        <v>1685</v>
      </c>
    </row>
    <row r="3503" spans="1:6" x14ac:dyDescent="0.25">
      <c r="A3503" s="104">
        <v>768433</v>
      </c>
      <c r="B3503" s="104" t="s">
        <v>947</v>
      </c>
      <c r="C3503" s="104" t="s">
        <v>15660</v>
      </c>
      <c r="D3503" s="104" t="s">
        <v>15662</v>
      </c>
      <c r="E3503" s="2">
        <v>9868</v>
      </c>
      <c r="F3503" s="2">
        <v>9868</v>
      </c>
    </row>
    <row r="3504" spans="1:6" x14ac:dyDescent="0.25">
      <c r="A3504" s="104">
        <v>783227</v>
      </c>
      <c r="B3504" s="104" t="s">
        <v>947</v>
      </c>
      <c r="C3504" s="104" t="s">
        <v>18484</v>
      </c>
      <c r="D3504" s="104" t="s">
        <v>18485</v>
      </c>
      <c r="E3504" s="2">
        <v>17535</v>
      </c>
      <c r="F3504" s="2">
        <v>17535</v>
      </c>
    </row>
    <row r="3505" spans="1:6" x14ac:dyDescent="0.25">
      <c r="A3505" s="104">
        <v>829067</v>
      </c>
      <c r="B3505" s="104" t="s">
        <v>947</v>
      </c>
      <c r="C3505" s="104" t="s">
        <v>5096</v>
      </c>
      <c r="D3505" s="104" t="s">
        <v>5098</v>
      </c>
      <c r="E3505" s="2">
        <v>74415</v>
      </c>
      <c r="F3505" s="2">
        <v>74415</v>
      </c>
    </row>
    <row r="3506" spans="1:6" x14ac:dyDescent="0.25">
      <c r="A3506" s="104">
        <v>834540</v>
      </c>
      <c r="B3506" s="104" t="s">
        <v>947</v>
      </c>
      <c r="C3506" s="104" t="s">
        <v>16755</v>
      </c>
      <c r="D3506" s="104" t="s">
        <v>16757</v>
      </c>
      <c r="E3506" s="2">
        <v>4500</v>
      </c>
      <c r="F3506" s="2">
        <v>4500</v>
      </c>
    </row>
    <row r="3507" spans="1:6" x14ac:dyDescent="0.25">
      <c r="A3507" s="104">
        <v>861701</v>
      </c>
      <c r="B3507" s="104" t="s">
        <v>947</v>
      </c>
      <c r="C3507" s="104" t="s">
        <v>21957</v>
      </c>
      <c r="D3507" s="104" t="s">
        <v>21958</v>
      </c>
      <c r="E3507" s="2">
        <v>12379</v>
      </c>
      <c r="F3507" s="2">
        <v>12379</v>
      </c>
    </row>
    <row r="3508" spans="1:6" x14ac:dyDescent="0.25">
      <c r="A3508" s="104">
        <v>867221</v>
      </c>
      <c r="B3508" s="104" t="s">
        <v>947</v>
      </c>
      <c r="C3508" s="104" t="s">
        <v>21949</v>
      </c>
      <c r="D3508" s="104" t="s">
        <v>21950</v>
      </c>
      <c r="E3508" s="2">
        <v>12058</v>
      </c>
      <c r="F3508" s="2">
        <v>12058</v>
      </c>
    </row>
    <row r="3509" spans="1:6" x14ac:dyDescent="0.25">
      <c r="A3509" s="104">
        <v>870667</v>
      </c>
      <c r="B3509" s="104" t="s">
        <v>947</v>
      </c>
      <c r="C3509" s="104" t="s">
        <v>22377</v>
      </c>
      <c r="D3509" s="104" t="s">
        <v>22378</v>
      </c>
      <c r="E3509" s="2">
        <v>1052</v>
      </c>
      <c r="F3509" s="2">
        <v>1052</v>
      </c>
    </row>
    <row r="3510" spans="1:6" x14ac:dyDescent="0.25">
      <c r="A3510" s="104">
        <v>899019</v>
      </c>
      <c r="B3510" s="104" t="s">
        <v>947</v>
      </c>
      <c r="C3510" s="104" t="s">
        <v>22670</v>
      </c>
      <c r="D3510" s="104" t="s">
        <v>22671</v>
      </c>
      <c r="E3510" s="2">
        <v>7755</v>
      </c>
      <c r="F3510" s="2">
        <v>7755</v>
      </c>
    </row>
    <row r="3511" spans="1:6" x14ac:dyDescent="0.25">
      <c r="A3511" s="104">
        <v>25170</v>
      </c>
      <c r="B3511" s="104" t="s">
        <v>947</v>
      </c>
      <c r="C3511" s="104" t="s">
        <v>20624</v>
      </c>
      <c r="D3511" s="104" t="s">
        <v>21955</v>
      </c>
      <c r="E3511" s="2">
        <v>237942</v>
      </c>
      <c r="F3511" s="2">
        <v>237942</v>
      </c>
    </row>
    <row r="3512" spans="1:6" x14ac:dyDescent="0.25">
      <c r="A3512" s="104">
        <v>25172</v>
      </c>
      <c r="B3512" s="104" t="s">
        <v>947</v>
      </c>
      <c r="C3512" s="104" t="s">
        <v>11552</v>
      </c>
      <c r="D3512" s="104" t="s">
        <v>11554</v>
      </c>
      <c r="E3512" s="2">
        <v>6528</v>
      </c>
      <c r="F3512" s="2">
        <v>6528</v>
      </c>
    </row>
    <row r="3513" spans="1:6" x14ac:dyDescent="0.25">
      <c r="A3513" s="104">
        <v>25173</v>
      </c>
      <c r="B3513" s="104" t="s">
        <v>947</v>
      </c>
      <c r="C3513" s="104" t="s">
        <v>16819</v>
      </c>
      <c r="D3513" s="104" t="s">
        <v>21971</v>
      </c>
      <c r="E3513" s="2">
        <v>12898</v>
      </c>
      <c r="F3513" s="2">
        <v>12898</v>
      </c>
    </row>
    <row r="3514" spans="1:6" x14ac:dyDescent="0.25">
      <c r="A3514" s="104">
        <v>25174</v>
      </c>
      <c r="B3514" s="104" t="s">
        <v>947</v>
      </c>
      <c r="C3514" s="104" t="s">
        <v>12315</v>
      </c>
      <c r="D3514" s="104" t="s">
        <v>12317</v>
      </c>
      <c r="E3514" s="2">
        <v>18619</v>
      </c>
      <c r="F3514" s="2">
        <v>18619</v>
      </c>
    </row>
    <row r="3515" spans="1:6" x14ac:dyDescent="0.25">
      <c r="A3515" s="104">
        <v>25175</v>
      </c>
      <c r="B3515" s="104" t="s">
        <v>947</v>
      </c>
      <c r="C3515" s="104" t="s">
        <v>7133</v>
      </c>
      <c r="D3515" s="104" t="s">
        <v>7135</v>
      </c>
      <c r="E3515" s="2">
        <v>29602</v>
      </c>
      <c r="F3515" s="2">
        <v>29602</v>
      </c>
    </row>
    <row r="3516" spans="1:6" x14ac:dyDescent="0.25">
      <c r="A3516" s="104">
        <v>566391</v>
      </c>
      <c r="B3516" s="104" t="s">
        <v>947</v>
      </c>
      <c r="C3516" s="104" t="s">
        <v>7876</v>
      </c>
      <c r="D3516" s="104" t="s">
        <v>7878</v>
      </c>
      <c r="E3516" s="2">
        <v>47807</v>
      </c>
      <c r="F3516" s="2">
        <v>47807</v>
      </c>
    </row>
    <row r="3517" spans="1:6" x14ac:dyDescent="0.25">
      <c r="A3517" s="104">
        <v>712218</v>
      </c>
      <c r="B3517" s="104" t="s">
        <v>947</v>
      </c>
      <c r="C3517" s="104" t="s">
        <v>16843</v>
      </c>
      <c r="D3517" s="104" t="s">
        <v>16845</v>
      </c>
      <c r="E3517" s="2">
        <v>0</v>
      </c>
      <c r="F3517" s="2">
        <v>0</v>
      </c>
    </row>
    <row r="3518" spans="1:6" x14ac:dyDescent="0.25">
      <c r="A3518" s="104">
        <v>25185</v>
      </c>
      <c r="B3518" s="104" t="s">
        <v>947</v>
      </c>
      <c r="C3518" s="104" t="s">
        <v>4477</v>
      </c>
      <c r="D3518" s="104" t="s">
        <v>4479</v>
      </c>
      <c r="E3518" s="2">
        <v>92092</v>
      </c>
      <c r="F3518" s="2">
        <v>92092</v>
      </c>
    </row>
    <row r="3519" spans="1:6" x14ac:dyDescent="0.25">
      <c r="A3519" s="104">
        <v>25186</v>
      </c>
      <c r="B3519" s="104" t="s">
        <v>947</v>
      </c>
      <c r="C3519" s="104" t="s">
        <v>16232</v>
      </c>
      <c r="D3519" s="104" t="s">
        <v>16234</v>
      </c>
      <c r="E3519" s="2">
        <v>1421</v>
      </c>
      <c r="F3519" s="2">
        <v>1421</v>
      </c>
    </row>
    <row r="3520" spans="1:6" x14ac:dyDescent="0.25">
      <c r="A3520" s="104">
        <v>25189</v>
      </c>
      <c r="B3520" s="104" t="s">
        <v>947</v>
      </c>
      <c r="C3520" s="104" t="s">
        <v>14437</v>
      </c>
      <c r="D3520" s="104" t="s">
        <v>14439</v>
      </c>
      <c r="E3520" s="2">
        <v>4740</v>
      </c>
      <c r="F3520" s="2">
        <v>4740</v>
      </c>
    </row>
    <row r="3521" spans="1:6" x14ac:dyDescent="0.25">
      <c r="A3521" s="104">
        <v>610735</v>
      </c>
      <c r="B3521" s="104" t="s">
        <v>947</v>
      </c>
      <c r="C3521" s="104" t="s">
        <v>11259</v>
      </c>
      <c r="D3521" s="104" t="s">
        <v>11261</v>
      </c>
      <c r="E3521" s="2">
        <v>13790</v>
      </c>
      <c r="F3521" s="2">
        <v>13790</v>
      </c>
    </row>
    <row r="3522" spans="1:6" x14ac:dyDescent="0.25">
      <c r="A3522" s="104">
        <v>25190</v>
      </c>
      <c r="B3522" s="104" t="s">
        <v>947</v>
      </c>
      <c r="C3522" s="104" t="s">
        <v>2483</v>
      </c>
      <c r="D3522" s="104" t="s">
        <v>2485</v>
      </c>
      <c r="E3522" s="2">
        <v>324965</v>
      </c>
      <c r="F3522" s="2">
        <v>324965</v>
      </c>
    </row>
    <row r="3523" spans="1:6" x14ac:dyDescent="0.25">
      <c r="A3523" s="104">
        <v>25191</v>
      </c>
      <c r="B3523" s="104" t="s">
        <v>947</v>
      </c>
      <c r="C3523" s="104" t="s">
        <v>10726</v>
      </c>
      <c r="D3523" s="104" t="s">
        <v>10728</v>
      </c>
      <c r="E3523" s="2">
        <v>13534</v>
      </c>
      <c r="F3523" s="2">
        <v>13534</v>
      </c>
    </row>
    <row r="3524" spans="1:6" x14ac:dyDescent="0.25">
      <c r="A3524" s="104">
        <v>25192</v>
      </c>
      <c r="B3524" s="104" t="s">
        <v>947</v>
      </c>
      <c r="C3524" s="104" t="s">
        <v>6995</v>
      </c>
      <c r="D3524" s="104" t="s">
        <v>6997</v>
      </c>
      <c r="E3524" s="2">
        <v>50805</v>
      </c>
      <c r="F3524" s="2">
        <v>50805</v>
      </c>
    </row>
    <row r="3525" spans="1:6" x14ac:dyDescent="0.25">
      <c r="A3525" s="104">
        <v>25193</v>
      </c>
      <c r="B3525" s="104" t="s">
        <v>947</v>
      </c>
      <c r="C3525" s="104" t="s">
        <v>11164</v>
      </c>
      <c r="D3525" s="104" t="s">
        <v>11166</v>
      </c>
      <c r="E3525" s="2">
        <v>39070</v>
      </c>
      <c r="F3525" s="2">
        <v>39070</v>
      </c>
    </row>
    <row r="3526" spans="1:6" x14ac:dyDescent="0.25">
      <c r="A3526" s="104">
        <v>25195</v>
      </c>
      <c r="B3526" s="104" t="s">
        <v>947</v>
      </c>
      <c r="C3526" s="104" t="s">
        <v>7888</v>
      </c>
      <c r="D3526" s="104" t="s">
        <v>7890</v>
      </c>
      <c r="E3526" s="2">
        <v>36512</v>
      </c>
      <c r="F3526" s="2">
        <v>36512</v>
      </c>
    </row>
    <row r="3527" spans="1:6" x14ac:dyDescent="0.25">
      <c r="A3527" s="104">
        <v>25196</v>
      </c>
      <c r="B3527" s="104" t="s">
        <v>947</v>
      </c>
      <c r="C3527" s="104" t="s">
        <v>3429</v>
      </c>
      <c r="D3527" s="104" t="s">
        <v>3431</v>
      </c>
      <c r="E3527" s="2">
        <v>177701</v>
      </c>
      <c r="F3527" s="2">
        <v>177701</v>
      </c>
    </row>
    <row r="3528" spans="1:6" x14ac:dyDescent="0.25">
      <c r="A3528" s="104">
        <v>25197</v>
      </c>
      <c r="B3528" s="104" t="s">
        <v>947</v>
      </c>
      <c r="C3528" s="104" t="s">
        <v>11624</v>
      </c>
      <c r="D3528" s="104" t="s">
        <v>11626</v>
      </c>
      <c r="E3528" s="2">
        <v>19332</v>
      </c>
      <c r="F3528" s="2">
        <v>19332</v>
      </c>
    </row>
    <row r="3529" spans="1:6" x14ac:dyDescent="0.25">
      <c r="A3529" s="104">
        <v>193616</v>
      </c>
      <c r="B3529" s="104" t="s">
        <v>947</v>
      </c>
      <c r="C3529" s="104" t="s">
        <v>21952</v>
      </c>
      <c r="D3529" s="104" t="s">
        <v>21953</v>
      </c>
      <c r="E3529" s="2">
        <v>1651</v>
      </c>
      <c r="F3529" s="2">
        <v>1651</v>
      </c>
    </row>
    <row r="3530" spans="1:6" x14ac:dyDescent="0.25">
      <c r="A3530" s="104">
        <v>428365</v>
      </c>
      <c r="B3530" s="104" t="s">
        <v>947</v>
      </c>
      <c r="C3530" s="104" t="s">
        <v>9387</v>
      </c>
      <c r="D3530" s="104" t="s">
        <v>9389</v>
      </c>
      <c r="E3530" s="2">
        <v>17568</v>
      </c>
      <c r="F3530" s="2">
        <v>17568</v>
      </c>
    </row>
    <row r="3531" spans="1:6" x14ac:dyDescent="0.25">
      <c r="A3531" s="104">
        <v>567788</v>
      </c>
      <c r="B3531" s="104" t="s">
        <v>947</v>
      </c>
      <c r="C3531" s="104" t="s">
        <v>12567</v>
      </c>
      <c r="D3531" s="104" t="s">
        <v>12569</v>
      </c>
      <c r="E3531" s="2">
        <v>0</v>
      </c>
      <c r="F3531" s="2">
        <v>0</v>
      </c>
    </row>
    <row r="3532" spans="1:6" x14ac:dyDescent="0.25">
      <c r="A3532" s="104">
        <v>800699</v>
      </c>
      <c r="B3532" s="104" t="s">
        <v>947</v>
      </c>
      <c r="C3532" s="104" t="s">
        <v>17357</v>
      </c>
      <c r="D3532" s="104" t="s">
        <v>17359</v>
      </c>
      <c r="E3532" s="2">
        <v>712</v>
      </c>
      <c r="F3532" s="2">
        <v>712</v>
      </c>
    </row>
    <row r="3533" spans="1:6" x14ac:dyDescent="0.25">
      <c r="A3533" s="104">
        <v>25203</v>
      </c>
      <c r="B3533" s="104" t="s">
        <v>947</v>
      </c>
      <c r="C3533" s="104" t="s">
        <v>8359</v>
      </c>
      <c r="D3533" s="104" t="s">
        <v>8361</v>
      </c>
      <c r="E3533" s="2">
        <v>13244</v>
      </c>
      <c r="F3533" s="2">
        <v>13244</v>
      </c>
    </row>
    <row r="3534" spans="1:6" x14ac:dyDescent="0.25">
      <c r="A3534" s="104">
        <v>25206</v>
      </c>
      <c r="B3534" s="104" t="s">
        <v>947</v>
      </c>
      <c r="C3534" s="104" t="s">
        <v>2672</v>
      </c>
      <c r="D3534" s="104" t="s">
        <v>2674</v>
      </c>
      <c r="E3534" s="2">
        <v>211132</v>
      </c>
      <c r="F3534" s="2">
        <v>211132</v>
      </c>
    </row>
    <row r="3535" spans="1:6" x14ac:dyDescent="0.25">
      <c r="A3535" s="104">
        <v>25209</v>
      </c>
      <c r="B3535" s="104" t="s">
        <v>947</v>
      </c>
      <c r="C3535" s="104" t="s">
        <v>9633</v>
      </c>
      <c r="D3535" s="104" t="s">
        <v>9635</v>
      </c>
      <c r="E3535" s="2">
        <v>35806</v>
      </c>
      <c r="F3535" s="2">
        <v>35806</v>
      </c>
    </row>
    <row r="3536" spans="1:6" x14ac:dyDescent="0.25">
      <c r="A3536" s="104">
        <v>25211</v>
      </c>
      <c r="B3536" s="104" t="s">
        <v>947</v>
      </c>
      <c r="C3536" s="104" t="s">
        <v>10279</v>
      </c>
      <c r="D3536" s="104" t="s">
        <v>10281</v>
      </c>
      <c r="E3536" s="2">
        <v>18203</v>
      </c>
      <c r="F3536" s="2">
        <v>18203</v>
      </c>
    </row>
    <row r="3537" spans="1:6" x14ac:dyDescent="0.25">
      <c r="A3537" s="104">
        <v>25212</v>
      </c>
      <c r="B3537" s="104" t="s">
        <v>947</v>
      </c>
      <c r="C3537" s="104" t="s">
        <v>14039</v>
      </c>
      <c r="D3537" s="104" t="s">
        <v>14041</v>
      </c>
      <c r="E3537" s="2">
        <v>14038</v>
      </c>
      <c r="F3537" s="2">
        <v>14038</v>
      </c>
    </row>
    <row r="3538" spans="1:6" x14ac:dyDescent="0.25">
      <c r="A3538" s="104">
        <v>25214</v>
      </c>
      <c r="B3538" s="104" t="s">
        <v>947</v>
      </c>
      <c r="C3538" s="104" t="s">
        <v>1505</v>
      </c>
      <c r="D3538" s="104" t="s">
        <v>19309</v>
      </c>
      <c r="E3538" s="2">
        <v>715916</v>
      </c>
      <c r="F3538" s="2">
        <v>715916</v>
      </c>
    </row>
    <row r="3539" spans="1:6" x14ac:dyDescent="0.25">
      <c r="A3539" s="104">
        <v>25215</v>
      </c>
      <c r="B3539" s="104" t="s">
        <v>947</v>
      </c>
      <c r="C3539" s="104" t="s">
        <v>13787</v>
      </c>
      <c r="D3539" s="104" t="s">
        <v>13789</v>
      </c>
      <c r="E3539" s="2">
        <v>4916</v>
      </c>
      <c r="F3539" s="2">
        <v>4916</v>
      </c>
    </row>
    <row r="3540" spans="1:6" x14ac:dyDescent="0.25">
      <c r="A3540" s="104">
        <v>25217</v>
      </c>
      <c r="B3540" s="104" t="s">
        <v>947</v>
      </c>
      <c r="C3540" s="104" t="s">
        <v>4868</v>
      </c>
      <c r="D3540" s="104" t="s">
        <v>4870</v>
      </c>
      <c r="E3540" s="2">
        <v>112848</v>
      </c>
      <c r="F3540" s="2">
        <v>112848</v>
      </c>
    </row>
    <row r="3541" spans="1:6" x14ac:dyDescent="0.25">
      <c r="A3541" s="104">
        <v>25218</v>
      </c>
      <c r="B3541" s="104" t="s">
        <v>947</v>
      </c>
      <c r="C3541" s="104" t="s">
        <v>16987</v>
      </c>
      <c r="D3541" s="104" t="s">
        <v>16989</v>
      </c>
      <c r="E3541" s="2">
        <v>852</v>
      </c>
      <c r="F3541" s="2">
        <v>852</v>
      </c>
    </row>
    <row r="3542" spans="1:6" x14ac:dyDescent="0.25">
      <c r="A3542" s="104">
        <v>25228</v>
      </c>
      <c r="B3542" s="104" t="s">
        <v>947</v>
      </c>
      <c r="C3542" s="104" t="s">
        <v>17107</v>
      </c>
      <c r="D3542" s="104" t="s">
        <v>17109</v>
      </c>
      <c r="E3542" s="2">
        <v>724</v>
      </c>
      <c r="F3542" s="2">
        <v>724</v>
      </c>
    </row>
    <row r="3543" spans="1:6" x14ac:dyDescent="0.25">
      <c r="A3543" s="104">
        <v>25232</v>
      </c>
      <c r="B3543" s="104" t="s">
        <v>947</v>
      </c>
      <c r="C3543" s="104" t="s">
        <v>18884</v>
      </c>
      <c r="D3543" s="104" t="s">
        <v>21987</v>
      </c>
      <c r="E3543" s="2">
        <v>13804</v>
      </c>
      <c r="F3543" s="2">
        <v>13804</v>
      </c>
    </row>
    <row r="3544" spans="1:6" x14ac:dyDescent="0.25">
      <c r="A3544" s="104">
        <v>25237</v>
      </c>
      <c r="B3544" s="104" t="s">
        <v>947</v>
      </c>
      <c r="C3544" s="104" t="s">
        <v>4682</v>
      </c>
      <c r="D3544" s="104" t="s">
        <v>4684</v>
      </c>
      <c r="E3544" s="2">
        <v>93289</v>
      </c>
      <c r="F3544" s="2">
        <v>93289</v>
      </c>
    </row>
    <row r="3545" spans="1:6" x14ac:dyDescent="0.25">
      <c r="A3545" s="104">
        <v>202040</v>
      </c>
      <c r="B3545" s="104" t="s">
        <v>947</v>
      </c>
      <c r="C3545" s="104" t="s">
        <v>2777</v>
      </c>
      <c r="D3545" s="104" t="s">
        <v>2779</v>
      </c>
      <c r="E3545" s="2">
        <v>356912</v>
      </c>
      <c r="F3545" s="2">
        <v>356912</v>
      </c>
    </row>
    <row r="3546" spans="1:6" x14ac:dyDescent="0.25">
      <c r="A3546" s="104">
        <v>214628</v>
      </c>
      <c r="B3546" s="104" t="s">
        <v>947</v>
      </c>
      <c r="C3546" s="104" t="s">
        <v>16380</v>
      </c>
      <c r="D3546" s="104" t="s">
        <v>16382</v>
      </c>
      <c r="E3546" s="2">
        <v>3674</v>
      </c>
      <c r="F3546" s="2">
        <v>3674</v>
      </c>
    </row>
    <row r="3547" spans="1:6" x14ac:dyDescent="0.25">
      <c r="A3547" s="104">
        <v>557185</v>
      </c>
      <c r="B3547" s="104" t="s">
        <v>947</v>
      </c>
      <c r="C3547" s="104" t="s">
        <v>11660</v>
      </c>
      <c r="D3547" s="104" t="s">
        <v>11662</v>
      </c>
      <c r="E3547" s="2">
        <v>10524</v>
      </c>
      <c r="F3547" s="2">
        <v>10524</v>
      </c>
    </row>
    <row r="3548" spans="1:6" x14ac:dyDescent="0.25">
      <c r="A3548" s="104">
        <v>673890</v>
      </c>
      <c r="B3548" s="104" t="s">
        <v>947</v>
      </c>
      <c r="C3548" s="104" t="s">
        <v>2159</v>
      </c>
      <c r="D3548" s="104" t="s">
        <v>2161</v>
      </c>
      <c r="E3548" s="2">
        <v>290581</v>
      </c>
      <c r="F3548" s="2">
        <v>290581</v>
      </c>
    </row>
    <row r="3549" spans="1:6" x14ac:dyDescent="0.25">
      <c r="A3549" s="104">
        <v>681475</v>
      </c>
      <c r="B3549" s="104" t="s">
        <v>947</v>
      </c>
      <c r="C3549" s="104" t="s">
        <v>7942</v>
      </c>
      <c r="D3549" s="104" t="s">
        <v>7944</v>
      </c>
      <c r="E3549" s="2">
        <v>16468</v>
      </c>
      <c r="F3549" s="2">
        <v>16468</v>
      </c>
    </row>
    <row r="3550" spans="1:6" x14ac:dyDescent="0.25">
      <c r="A3550" s="104">
        <v>687870</v>
      </c>
      <c r="B3550" s="104" t="s">
        <v>947</v>
      </c>
      <c r="C3550" s="104" t="s">
        <v>6409</v>
      </c>
      <c r="D3550" s="104" t="s">
        <v>22825</v>
      </c>
      <c r="E3550" s="2">
        <v>73075</v>
      </c>
      <c r="F3550" s="2">
        <v>73075</v>
      </c>
    </row>
    <row r="3551" spans="1:6" x14ac:dyDescent="0.25">
      <c r="A3551" s="104">
        <v>721118</v>
      </c>
      <c r="B3551" s="104" t="s">
        <v>947</v>
      </c>
      <c r="C3551" s="104" t="s">
        <v>13504</v>
      </c>
      <c r="D3551" s="104" t="s">
        <v>13506</v>
      </c>
      <c r="E3551" s="2">
        <v>15734</v>
      </c>
      <c r="F3551" s="2">
        <v>15734</v>
      </c>
    </row>
    <row r="3552" spans="1:6" x14ac:dyDescent="0.25">
      <c r="A3552" s="104">
        <v>723622</v>
      </c>
      <c r="B3552" s="104" t="s">
        <v>947</v>
      </c>
      <c r="C3552" s="104" t="s">
        <v>14623</v>
      </c>
      <c r="D3552" s="104" t="s">
        <v>14625</v>
      </c>
      <c r="E3552" s="2">
        <v>5325</v>
      </c>
      <c r="F3552" s="2">
        <v>5325</v>
      </c>
    </row>
    <row r="3553" spans="1:6" x14ac:dyDescent="0.25">
      <c r="A3553" s="104">
        <v>729876</v>
      </c>
      <c r="B3553" s="104" t="s">
        <v>947</v>
      </c>
      <c r="C3553" s="104" t="s">
        <v>13805</v>
      </c>
      <c r="D3553" s="104" t="s">
        <v>13807</v>
      </c>
      <c r="E3553" s="2">
        <v>16550</v>
      </c>
      <c r="F3553" s="2">
        <v>16550</v>
      </c>
    </row>
    <row r="3554" spans="1:6" x14ac:dyDescent="0.25">
      <c r="A3554" s="104">
        <v>870158</v>
      </c>
      <c r="B3554" s="104" t="s">
        <v>947</v>
      </c>
      <c r="C3554" s="104" t="s">
        <v>21985</v>
      </c>
      <c r="D3554" s="104" t="s">
        <v>21986</v>
      </c>
      <c r="E3554" s="2">
        <v>9632</v>
      </c>
      <c r="F3554" s="2">
        <v>9632</v>
      </c>
    </row>
    <row r="3555" spans="1:6" x14ac:dyDescent="0.25">
      <c r="A3555" s="104">
        <v>890447</v>
      </c>
      <c r="B3555" s="104" t="s">
        <v>947</v>
      </c>
      <c r="C3555" s="104" t="s">
        <v>22823</v>
      </c>
      <c r="D3555" s="104" t="s">
        <v>22824</v>
      </c>
      <c r="E3555" s="2">
        <v>1760</v>
      </c>
      <c r="F3555" s="2">
        <v>1760</v>
      </c>
    </row>
    <row r="3556" spans="1:6" x14ac:dyDescent="0.25">
      <c r="A3556" s="104">
        <v>25240</v>
      </c>
      <c r="B3556" s="104" t="s">
        <v>947</v>
      </c>
      <c r="C3556" s="104" t="s">
        <v>2804</v>
      </c>
      <c r="D3556" s="104" t="s">
        <v>2806</v>
      </c>
      <c r="E3556" s="2">
        <v>226790</v>
      </c>
      <c r="F3556" s="2">
        <v>226790</v>
      </c>
    </row>
    <row r="3557" spans="1:6" x14ac:dyDescent="0.25">
      <c r="A3557" s="104">
        <v>25245</v>
      </c>
      <c r="B3557" s="104" t="s">
        <v>947</v>
      </c>
      <c r="C3557" s="104" t="s">
        <v>7139</v>
      </c>
      <c r="D3557" s="104" t="s">
        <v>7141</v>
      </c>
      <c r="E3557" s="2">
        <v>44340</v>
      </c>
      <c r="F3557" s="2">
        <v>44340</v>
      </c>
    </row>
    <row r="3558" spans="1:6" x14ac:dyDescent="0.25">
      <c r="A3558" s="104">
        <v>25246</v>
      </c>
      <c r="B3558" s="104" t="s">
        <v>947</v>
      </c>
      <c r="C3558" s="104" t="s">
        <v>11439</v>
      </c>
      <c r="D3558" s="104" t="s">
        <v>11441</v>
      </c>
      <c r="E3558" s="2">
        <v>8038</v>
      </c>
      <c r="F3558" s="2">
        <v>8038</v>
      </c>
    </row>
    <row r="3559" spans="1:6" x14ac:dyDescent="0.25">
      <c r="A3559" s="104">
        <v>25248</v>
      </c>
      <c r="B3559" s="104" t="s">
        <v>947</v>
      </c>
      <c r="C3559" s="104" t="s">
        <v>8746</v>
      </c>
      <c r="D3559" s="104" t="s">
        <v>8748</v>
      </c>
      <c r="E3559" s="2">
        <v>22427</v>
      </c>
      <c r="F3559" s="2">
        <v>22427</v>
      </c>
    </row>
    <row r="3560" spans="1:6" x14ac:dyDescent="0.25">
      <c r="A3560" s="104">
        <v>25251</v>
      </c>
      <c r="B3560" s="104" t="s">
        <v>947</v>
      </c>
      <c r="C3560" s="104" t="s">
        <v>12084</v>
      </c>
      <c r="D3560" s="104" t="s">
        <v>12086</v>
      </c>
      <c r="E3560" s="2">
        <v>24967</v>
      </c>
      <c r="F3560" s="2">
        <v>24967</v>
      </c>
    </row>
    <row r="3561" spans="1:6" x14ac:dyDescent="0.25">
      <c r="A3561" s="104">
        <v>25252</v>
      </c>
      <c r="B3561" s="104" t="s">
        <v>947</v>
      </c>
      <c r="C3561" s="104" t="s">
        <v>14687</v>
      </c>
      <c r="D3561" s="104" t="s">
        <v>14689</v>
      </c>
      <c r="E3561" s="2">
        <v>12589</v>
      </c>
      <c r="F3561" s="2">
        <v>12589</v>
      </c>
    </row>
    <row r="3562" spans="1:6" x14ac:dyDescent="0.25">
      <c r="A3562" s="104">
        <v>25255</v>
      </c>
      <c r="B3562" s="104" t="s">
        <v>947</v>
      </c>
      <c r="C3562" s="104" t="s">
        <v>7327</v>
      </c>
      <c r="D3562" s="104" t="s">
        <v>7329</v>
      </c>
      <c r="E3562" s="2">
        <v>57715</v>
      </c>
      <c r="F3562" s="2">
        <v>57715</v>
      </c>
    </row>
    <row r="3563" spans="1:6" x14ac:dyDescent="0.25">
      <c r="A3563" s="104">
        <v>25261</v>
      </c>
      <c r="B3563" s="104" t="s">
        <v>947</v>
      </c>
      <c r="C3563" s="104" t="s">
        <v>7432</v>
      </c>
      <c r="D3563" s="104" t="s">
        <v>21972</v>
      </c>
      <c r="E3563" s="2">
        <v>20981</v>
      </c>
      <c r="F3563" s="2">
        <v>20981</v>
      </c>
    </row>
    <row r="3564" spans="1:6" x14ac:dyDescent="0.25">
      <c r="A3564" s="104">
        <v>25265</v>
      </c>
      <c r="B3564" s="104" t="s">
        <v>947</v>
      </c>
      <c r="C3564" s="104" t="s">
        <v>12111</v>
      </c>
      <c r="D3564" s="104" t="s">
        <v>12113</v>
      </c>
      <c r="E3564" s="2">
        <v>16458</v>
      </c>
      <c r="F3564" s="2">
        <v>16458</v>
      </c>
    </row>
    <row r="3565" spans="1:6" x14ac:dyDescent="0.25">
      <c r="A3565" s="104">
        <v>25266</v>
      </c>
      <c r="B3565" s="104" t="s">
        <v>947</v>
      </c>
      <c r="C3565" s="104" t="s">
        <v>2759</v>
      </c>
      <c r="D3565" s="104" t="s">
        <v>2761</v>
      </c>
      <c r="E3565" s="2">
        <v>162220</v>
      </c>
      <c r="F3565" s="2">
        <v>162220</v>
      </c>
    </row>
    <row r="3566" spans="1:6" x14ac:dyDescent="0.25">
      <c r="A3566" s="104">
        <v>25267</v>
      </c>
      <c r="B3566" s="104" t="s">
        <v>947</v>
      </c>
      <c r="C3566" s="104" t="s">
        <v>9555</v>
      </c>
      <c r="D3566" s="104" t="s">
        <v>9557</v>
      </c>
      <c r="E3566" s="2">
        <v>48545</v>
      </c>
      <c r="F3566" s="2">
        <v>48545</v>
      </c>
    </row>
    <row r="3567" spans="1:6" x14ac:dyDescent="0.25">
      <c r="A3567" s="104">
        <v>25269</v>
      </c>
      <c r="B3567" s="104" t="s">
        <v>947</v>
      </c>
      <c r="C3567" s="104" t="s">
        <v>3226</v>
      </c>
      <c r="D3567" s="104" t="s">
        <v>3228</v>
      </c>
      <c r="E3567" s="2">
        <v>210413</v>
      </c>
      <c r="F3567" s="2">
        <v>210413</v>
      </c>
    </row>
    <row r="3568" spans="1:6" x14ac:dyDescent="0.25">
      <c r="A3568" s="104">
        <v>25270</v>
      </c>
      <c r="B3568" s="104" t="s">
        <v>947</v>
      </c>
      <c r="C3568" s="104" t="s">
        <v>7654</v>
      </c>
      <c r="D3568" s="104" t="s">
        <v>7656</v>
      </c>
      <c r="E3568" s="2">
        <v>79550</v>
      </c>
      <c r="F3568" s="2">
        <v>79550</v>
      </c>
    </row>
    <row r="3569" spans="1:6" x14ac:dyDescent="0.25">
      <c r="A3569" s="104">
        <v>25274</v>
      </c>
      <c r="B3569" s="104" t="s">
        <v>947</v>
      </c>
      <c r="C3569" s="104" t="s">
        <v>14892</v>
      </c>
      <c r="D3569" s="104" t="s">
        <v>14894</v>
      </c>
      <c r="E3569" s="2">
        <v>18197</v>
      </c>
      <c r="F3569" s="2">
        <v>18197</v>
      </c>
    </row>
    <row r="3570" spans="1:6" x14ac:dyDescent="0.25">
      <c r="A3570" s="104">
        <v>25278</v>
      </c>
      <c r="B3570" s="104" t="s">
        <v>947</v>
      </c>
      <c r="C3570" s="104" t="s">
        <v>6136</v>
      </c>
      <c r="D3570" s="104" t="s">
        <v>6138</v>
      </c>
      <c r="E3570" s="2">
        <v>44712</v>
      </c>
      <c r="F3570" s="2">
        <v>44712</v>
      </c>
    </row>
    <row r="3571" spans="1:6" x14ac:dyDescent="0.25">
      <c r="A3571" s="104">
        <v>192923</v>
      </c>
      <c r="B3571" s="104" t="s">
        <v>947</v>
      </c>
      <c r="C3571" s="104" t="s">
        <v>6884</v>
      </c>
      <c r="D3571" s="104" t="s">
        <v>6886</v>
      </c>
      <c r="E3571" s="2">
        <v>52638</v>
      </c>
      <c r="F3571" s="2">
        <v>52638</v>
      </c>
    </row>
    <row r="3572" spans="1:6" x14ac:dyDescent="0.25">
      <c r="A3572" s="104">
        <v>193411</v>
      </c>
      <c r="B3572" s="104" t="s">
        <v>947</v>
      </c>
      <c r="C3572" s="104" t="s">
        <v>8530</v>
      </c>
      <c r="D3572" s="104" t="s">
        <v>8532</v>
      </c>
      <c r="E3572" s="2">
        <v>18047</v>
      </c>
      <c r="F3572" s="2">
        <v>18047</v>
      </c>
    </row>
    <row r="3573" spans="1:6" x14ac:dyDescent="0.25">
      <c r="A3573" s="104">
        <v>571939</v>
      </c>
      <c r="B3573" s="104" t="s">
        <v>947</v>
      </c>
      <c r="C3573" s="104" t="s">
        <v>10103</v>
      </c>
      <c r="D3573" s="104" t="s">
        <v>10105</v>
      </c>
      <c r="E3573" s="2">
        <v>25329</v>
      </c>
      <c r="F3573" s="2">
        <v>25329</v>
      </c>
    </row>
    <row r="3574" spans="1:6" x14ac:dyDescent="0.25">
      <c r="A3574" s="104">
        <v>710980</v>
      </c>
      <c r="B3574" s="104" t="s">
        <v>947</v>
      </c>
      <c r="C3574" s="104" t="s">
        <v>15765</v>
      </c>
      <c r="D3574" s="104" t="s">
        <v>15767</v>
      </c>
      <c r="E3574" s="2">
        <v>5477</v>
      </c>
      <c r="F3574" s="2">
        <v>5477</v>
      </c>
    </row>
    <row r="3575" spans="1:6" x14ac:dyDescent="0.25">
      <c r="A3575" s="104">
        <v>713327</v>
      </c>
      <c r="B3575" s="104" t="s">
        <v>947</v>
      </c>
      <c r="C3575" s="104" t="s">
        <v>18497</v>
      </c>
      <c r="D3575" s="104" t="s">
        <v>18498</v>
      </c>
      <c r="E3575" s="2">
        <v>639</v>
      </c>
      <c r="F3575" s="2">
        <v>639</v>
      </c>
    </row>
    <row r="3576" spans="1:6" x14ac:dyDescent="0.25">
      <c r="A3576" s="104">
        <v>25287</v>
      </c>
      <c r="B3576" s="104" t="s">
        <v>947</v>
      </c>
      <c r="C3576" s="104" t="s">
        <v>10588</v>
      </c>
      <c r="D3576" s="104" t="s">
        <v>10590</v>
      </c>
      <c r="E3576" s="2">
        <v>31319</v>
      </c>
      <c r="F3576" s="2">
        <v>31319</v>
      </c>
    </row>
    <row r="3577" spans="1:6" x14ac:dyDescent="0.25">
      <c r="A3577" s="104">
        <v>25289</v>
      </c>
      <c r="B3577" s="104" t="s">
        <v>947</v>
      </c>
      <c r="C3577" s="104" t="s">
        <v>9201</v>
      </c>
      <c r="D3577" s="104" t="s">
        <v>21973</v>
      </c>
      <c r="E3577" s="2">
        <v>38320</v>
      </c>
      <c r="F3577" s="2">
        <v>38320</v>
      </c>
    </row>
    <row r="3578" spans="1:6" x14ac:dyDescent="0.25">
      <c r="A3578" s="104">
        <v>25293</v>
      </c>
      <c r="B3578" s="104" t="s">
        <v>947</v>
      </c>
      <c r="C3578" s="104" t="s">
        <v>4934</v>
      </c>
      <c r="D3578" s="104" t="s">
        <v>4936</v>
      </c>
      <c r="E3578" s="2">
        <v>104809</v>
      </c>
      <c r="F3578" s="2">
        <v>104809</v>
      </c>
    </row>
    <row r="3579" spans="1:6" x14ac:dyDescent="0.25">
      <c r="A3579" s="104">
        <v>25294</v>
      </c>
      <c r="B3579" s="104" t="s">
        <v>947</v>
      </c>
      <c r="C3579" s="104" t="s">
        <v>17336</v>
      </c>
      <c r="D3579" s="104" t="s">
        <v>17338</v>
      </c>
      <c r="E3579" s="2">
        <v>4244</v>
      </c>
      <c r="F3579" s="2">
        <v>4244</v>
      </c>
    </row>
    <row r="3580" spans="1:6" x14ac:dyDescent="0.25">
      <c r="A3580" s="104">
        <v>25296</v>
      </c>
      <c r="B3580" s="104" t="s">
        <v>947</v>
      </c>
      <c r="C3580" s="104" t="s">
        <v>8068</v>
      </c>
      <c r="D3580" s="104" t="s">
        <v>8070</v>
      </c>
      <c r="E3580" s="2">
        <v>29099</v>
      </c>
      <c r="F3580" s="2">
        <v>29099</v>
      </c>
    </row>
    <row r="3581" spans="1:6" x14ac:dyDescent="0.25">
      <c r="A3581" s="104">
        <v>25298</v>
      </c>
      <c r="B3581" s="104" t="s">
        <v>947</v>
      </c>
      <c r="C3581" s="104" t="s">
        <v>11856</v>
      </c>
      <c r="D3581" s="104" t="s">
        <v>11858</v>
      </c>
      <c r="E3581" s="2">
        <v>8728</v>
      </c>
      <c r="F3581" s="2">
        <v>8728</v>
      </c>
    </row>
    <row r="3582" spans="1:6" x14ac:dyDescent="0.25">
      <c r="A3582" s="104">
        <v>25299</v>
      </c>
      <c r="B3582" s="104" t="s">
        <v>947</v>
      </c>
      <c r="C3582" s="104" t="s">
        <v>13649</v>
      </c>
      <c r="D3582" s="104" t="s">
        <v>21992</v>
      </c>
      <c r="E3582" s="2">
        <v>64863</v>
      </c>
      <c r="F3582" s="2">
        <v>64863</v>
      </c>
    </row>
    <row r="3583" spans="1:6" x14ac:dyDescent="0.25">
      <c r="A3583" s="104">
        <v>25306</v>
      </c>
      <c r="B3583" s="104" t="s">
        <v>947</v>
      </c>
      <c r="C3583" s="104" t="s">
        <v>2690</v>
      </c>
      <c r="D3583" s="104" t="s">
        <v>2692</v>
      </c>
      <c r="E3583" s="2">
        <v>222466</v>
      </c>
      <c r="F3583" s="2">
        <v>222466</v>
      </c>
    </row>
    <row r="3584" spans="1:6" x14ac:dyDescent="0.25">
      <c r="A3584" s="104">
        <v>113698</v>
      </c>
      <c r="B3584" s="104" t="s">
        <v>947</v>
      </c>
      <c r="C3584" s="104" t="s">
        <v>11367</v>
      </c>
      <c r="D3584" s="104" t="s">
        <v>11369</v>
      </c>
      <c r="E3584" s="2">
        <v>11613</v>
      </c>
      <c r="F3584" s="2">
        <v>11613</v>
      </c>
    </row>
    <row r="3585" spans="1:6" x14ac:dyDescent="0.25">
      <c r="A3585" s="104">
        <v>208325</v>
      </c>
      <c r="B3585" s="104" t="s">
        <v>947</v>
      </c>
      <c r="C3585" s="104" t="s">
        <v>11970</v>
      </c>
      <c r="D3585" s="104" t="s">
        <v>11972</v>
      </c>
      <c r="E3585" s="2">
        <v>19070</v>
      </c>
      <c r="F3585" s="2">
        <v>19070</v>
      </c>
    </row>
    <row r="3586" spans="1:6" x14ac:dyDescent="0.25">
      <c r="A3586" s="104">
        <v>728036</v>
      </c>
      <c r="B3586" s="104" t="s">
        <v>947</v>
      </c>
      <c r="C3586" s="104" t="s">
        <v>21969</v>
      </c>
      <c r="D3586" s="104" t="s">
        <v>21970</v>
      </c>
      <c r="E3586" s="2">
        <v>19379</v>
      </c>
      <c r="F3586" s="2">
        <v>19379</v>
      </c>
    </row>
    <row r="3587" spans="1:6" x14ac:dyDescent="0.25">
      <c r="A3587" s="104">
        <v>25314</v>
      </c>
      <c r="B3587" s="104" t="s">
        <v>947</v>
      </c>
      <c r="C3587" s="104" t="s">
        <v>18434</v>
      </c>
      <c r="D3587" s="104" t="s">
        <v>18435</v>
      </c>
      <c r="E3587" s="2">
        <v>4789</v>
      </c>
      <c r="F3587" s="2">
        <v>4789</v>
      </c>
    </row>
    <row r="3588" spans="1:6" x14ac:dyDescent="0.25">
      <c r="A3588" s="104">
        <v>25316</v>
      </c>
      <c r="B3588" s="104" t="s">
        <v>947</v>
      </c>
      <c r="C3588" s="104" t="s">
        <v>8659</v>
      </c>
      <c r="D3588" s="104" t="s">
        <v>8661</v>
      </c>
      <c r="E3588" s="2">
        <v>38426</v>
      </c>
      <c r="F3588" s="2">
        <v>38426</v>
      </c>
    </row>
    <row r="3589" spans="1:6" x14ac:dyDescent="0.25">
      <c r="A3589" s="104">
        <v>25317</v>
      </c>
      <c r="B3589" s="104" t="s">
        <v>947</v>
      </c>
      <c r="C3589" s="104" t="s">
        <v>14643</v>
      </c>
      <c r="D3589" s="104" t="s">
        <v>21966</v>
      </c>
      <c r="E3589" s="2">
        <v>14167</v>
      </c>
      <c r="F3589" s="2">
        <v>14167</v>
      </c>
    </row>
    <row r="3590" spans="1:6" x14ac:dyDescent="0.25">
      <c r="A3590" s="104">
        <v>25318</v>
      </c>
      <c r="B3590" s="104" t="s">
        <v>947</v>
      </c>
      <c r="C3590" s="104" t="s">
        <v>7492</v>
      </c>
      <c r="D3590" s="104" t="s">
        <v>7494</v>
      </c>
      <c r="E3590" s="2">
        <v>40405</v>
      </c>
      <c r="F3590" s="2">
        <v>40405</v>
      </c>
    </row>
    <row r="3591" spans="1:6" x14ac:dyDescent="0.25">
      <c r="A3591" s="104">
        <v>602773</v>
      </c>
      <c r="B3591" s="104" t="s">
        <v>947</v>
      </c>
      <c r="C3591" s="104" t="s">
        <v>21967</v>
      </c>
      <c r="D3591" s="104" t="s">
        <v>21968</v>
      </c>
      <c r="E3591" s="2">
        <v>17562</v>
      </c>
      <c r="F3591" s="2">
        <v>17562</v>
      </c>
    </row>
    <row r="3592" spans="1:6" x14ac:dyDescent="0.25">
      <c r="A3592" s="104">
        <v>25321</v>
      </c>
      <c r="B3592" s="104" t="s">
        <v>947</v>
      </c>
      <c r="C3592" s="104" t="s">
        <v>3841</v>
      </c>
      <c r="D3592" s="104" t="s">
        <v>3843</v>
      </c>
      <c r="E3592" s="2">
        <v>97466</v>
      </c>
      <c r="F3592" s="2">
        <v>97466</v>
      </c>
    </row>
    <row r="3593" spans="1:6" x14ac:dyDescent="0.25">
      <c r="A3593" s="104">
        <v>575681</v>
      </c>
      <c r="B3593" s="104" t="s">
        <v>947</v>
      </c>
      <c r="C3593" s="104" t="s">
        <v>3793</v>
      </c>
      <c r="D3593" s="104" t="s">
        <v>3795</v>
      </c>
      <c r="E3593" s="2">
        <v>225513</v>
      </c>
      <c r="F3593" s="2">
        <v>225513</v>
      </c>
    </row>
    <row r="3594" spans="1:6" x14ac:dyDescent="0.25">
      <c r="A3594" s="104">
        <v>25323</v>
      </c>
      <c r="B3594" s="104" t="s">
        <v>947</v>
      </c>
      <c r="C3594" s="104" t="s">
        <v>7762</v>
      </c>
      <c r="D3594" s="104" t="s">
        <v>7764</v>
      </c>
      <c r="E3594" s="2">
        <v>71777</v>
      </c>
      <c r="F3594" s="2">
        <v>71777</v>
      </c>
    </row>
    <row r="3595" spans="1:6" x14ac:dyDescent="0.25">
      <c r="A3595" s="104">
        <v>715815</v>
      </c>
      <c r="B3595" s="104" t="s">
        <v>947</v>
      </c>
      <c r="C3595" s="104" t="s">
        <v>13802</v>
      </c>
      <c r="D3595" s="104" t="s">
        <v>13804</v>
      </c>
      <c r="E3595" s="2">
        <v>3764</v>
      </c>
      <c r="F3595" s="2">
        <v>3764</v>
      </c>
    </row>
    <row r="3596" spans="1:6" x14ac:dyDescent="0.25">
      <c r="A3596" s="104">
        <v>812579</v>
      </c>
      <c r="B3596" s="104" t="s">
        <v>947</v>
      </c>
      <c r="C3596" s="104" t="s">
        <v>15588</v>
      </c>
      <c r="D3596" s="104" t="s">
        <v>15590</v>
      </c>
      <c r="E3596" s="2">
        <v>2576</v>
      </c>
      <c r="F3596" s="2">
        <v>2576</v>
      </c>
    </row>
    <row r="3597" spans="1:6" x14ac:dyDescent="0.25">
      <c r="A3597" s="104">
        <v>25327</v>
      </c>
      <c r="B3597" s="104" t="s">
        <v>947</v>
      </c>
      <c r="C3597" s="104" t="s">
        <v>10318</v>
      </c>
      <c r="D3597" s="104" t="s">
        <v>10320</v>
      </c>
      <c r="E3597" s="2">
        <v>17835</v>
      </c>
      <c r="F3597" s="2">
        <v>17835</v>
      </c>
    </row>
    <row r="3598" spans="1:6" x14ac:dyDescent="0.25">
      <c r="A3598" s="104">
        <v>25328</v>
      </c>
      <c r="B3598" s="104" t="s">
        <v>947</v>
      </c>
      <c r="C3598" s="104" t="s">
        <v>9741</v>
      </c>
      <c r="D3598" s="104" t="s">
        <v>9743</v>
      </c>
      <c r="E3598" s="2">
        <v>7860</v>
      </c>
      <c r="F3598" s="2">
        <v>7860</v>
      </c>
    </row>
    <row r="3599" spans="1:6" x14ac:dyDescent="0.25">
      <c r="A3599" s="104">
        <v>25330</v>
      </c>
      <c r="B3599" s="104" t="s">
        <v>947</v>
      </c>
      <c r="C3599" s="104" t="s">
        <v>6797</v>
      </c>
      <c r="D3599" s="104" t="s">
        <v>6799</v>
      </c>
      <c r="E3599" s="2">
        <v>62956</v>
      </c>
      <c r="F3599" s="2">
        <v>62956</v>
      </c>
    </row>
    <row r="3600" spans="1:6" x14ac:dyDescent="0.25">
      <c r="A3600" s="104">
        <v>25331</v>
      </c>
      <c r="B3600" s="104" t="s">
        <v>947</v>
      </c>
      <c r="C3600" s="104" t="s">
        <v>8710</v>
      </c>
      <c r="D3600" s="104" t="s">
        <v>8712</v>
      </c>
      <c r="E3600" s="2">
        <v>52194</v>
      </c>
      <c r="F3600" s="2">
        <v>52194</v>
      </c>
    </row>
    <row r="3601" spans="1:6" x14ac:dyDescent="0.25">
      <c r="A3601" s="104">
        <v>25335</v>
      </c>
      <c r="B3601" s="104" t="s">
        <v>947</v>
      </c>
      <c r="C3601" s="104" t="s">
        <v>14495</v>
      </c>
      <c r="D3601" s="104" t="s">
        <v>21995</v>
      </c>
      <c r="E3601" s="2">
        <v>36138</v>
      </c>
      <c r="F3601" s="2">
        <v>36138</v>
      </c>
    </row>
    <row r="3602" spans="1:6" x14ac:dyDescent="0.25">
      <c r="A3602" s="104">
        <v>25336</v>
      </c>
      <c r="B3602" s="104" t="s">
        <v>947</v>
      </c>
      <c r="C3602" s="104" t="s">
        <v>6678</v>
      </c>
      <c r="D3602" s="104" t="s">
        <v>6680</v>
      </c>
      <c r="E3602" s="2">
        <v>51324</v>
      </c>
      <c r="F3602" s="2">
        <v>51324</v>
      </c>
    </row>
    <row r="3603" spans="1:6" x14ac:dyDescent="0.25">
      <c r="A3603" s="104">
        <v>25339</v>
      </c>
      <c r="B3603" s="104" t="s">
        <v>947</v>
      </c>
      <c r="C3603" s="104" t="s">
        <v>1295</v>
      </c>
      <c r="D3603" s="104" t="s">
        <v>19318</v>
      </c>
      <c r="E3603" s="2">
        <v>527025</v>
      </c>
      <c r="F3603" s="2">
        <v>527025</v>
      </c>
    </row>
    <row r="3604" spans="1:6" x14ac:dyDescent="0.25">
      <c r="A3604" s="104">
        <v>25340</v>
      </c>
      <c r="B3604" s="104" t="s">
        <v>947</v>
      </c>
      <c r="C3604" s="104" t="s">
        <v>1268</v>
      </c>
      <c r="D3604" s="104" t="s">
        <v>1270</v>
      </c>
      <c r="E3604" s="2">
        <v>733343</v>
      </c>
      <c r="F3604" s="2">
        <v>733343</v>
      </c>
    </row>
    <row r="3605" spans="1:6" x14ac:dyDescent="0.25">
      <c r="A3605" s="104">
        <v>25344</v>
      </c>
      <c r="B3605" s="104" t="s">
        <v>947</v>
      </c>
      <c r="C3605" s="104" t="s">
        <v>2903</v>
      </c>
      <c r="D3605" s="104" t="s">
        <v>2905</v>
      </c>
      <c r="E3605" s="2">
        <v>249621</v>
      </c>
      <c r="F3605" s="2">
        <v>249621</v>
      </c>
    </row>
    <row r="3606" spans="1:6" x14ac:dyDescent="0.25">
      <c r="A3606" s="104">
        <v>25346</v>
      </c>
      <c r="B3606" s="104" t="s">
        <v>947</v>
      </c>
      <c r="C3606" s="104" t="s">
        <v>17299</v>
      </c>
      <c r="D3606" s="104" t="s">
        <v>17300</v>
      </c>
      <c r="E3606" s="2">
        <v>1475</v>
      </c>
      <c r="F3606" s="2">
        <v>1475</v>
      </c>
    </row>
    <row r="3607" spans="1:6" x14ac:dyDescent="0.25">
      <c r="A3607" s="104">
        <v>25347</v>
      </c>
      <c r="B3607" s="104" t="s">
        <v>947</v>
      </c>
      <c r="C3607" s="104" t="s">
        <v>12934</v>
      </c>
      <c r="D3607" s="104" t="s">
        <v>12936</v>
      </c>
      <c r="E3607" s="2">
        <v>20909</v>
      </c>
      <c r="F3607" s="2">
        <v>20909</v>
      </c>
    </row>
    <row r="3608" spans="1:6" x14ac:dyDescent="0.25">
      <c r="A3608" s="104">
        <v>25349</v>
      </c>
      <c r="B3608" s="104" t="s">
        <v>947</v>
      </c>
      <c r="C3608" s="104" t="s">
        <v>7504</v>
      </c>
      <c r="D3608" s="104" t="s">
        <v>7506</v>
      </c>
      <c r="E3608" s="2">
        <v>66335</v>
      </c>
      <c r="F3608" s="2">
        <v>66335</v>
      </c>
    </row>
    <row r="3609" spans="1:6" x14ac:dyDescent="0.25">
      <c r="A3609" s="104">
        <v>25350</v>
      </c>
      <c r="B3609" s="104" t="s">
        <v>947</v>
      </c>
      <c r="C3609" s="104" t="s">
        <v>9624</v>
      </c>
      <c r="D3609" s="104" t="s">
        <v>9626</v>
      </c>
      <c r="E3609" s="2">
        <v>26605</v>
      </c>
      <c r="F3609" s="2">
        <v>26605</v>
      </c>
    </row>
    <row r="3610" spans="1:6" x14ac:dyDescent="0.25">
      <c r="A3610" s="104">
        <v>25351</v>
      </c>
      <c r="B3610" s="104" t="s">
        <v>947</v>
      </c>
      <c r="C3610" s="104" t="s">
        <v>7423</v>
      </c>
      <c r="D3610" s="104" t="s">
        <v>7425</v>
      </c>
      <c r="E3610" s="2">
        <v>33815</v>
      </c>
      <c r="F3610" s="2">
        <v>33815</v>
      </c>
    </row>
    <row r="3611" spans="1:6" x14ac:dyDescent="0.25">
      <c r="A3611" s="104">
        <v>25357</v>
      </c>
      <c r="B3611" s="104" t="s">
        <v>947</v>
      </c>
      <c r="C3611" s="104" t="s">
        <v>9093</v>
      </c>
      <c r="D3611" s="104" t="s">
        <v>9095</v>
      </c>
      <c r="E3611" s="2">
        <v>53751</v>
      </c>
      <c r="F3611" s="2">
        <v>53751</v>
      </c>
    </row>
    <row r="3612" spans="1:6" x14ac:dyDescent="0.25">
      <c r="A3612" s="104">
        <v>25361</v>
      </c>
      <c r="B3612" s="104" t="s">
        <v>947</v>
      </c>
      <c r="C3612" s="104" t="s">
        <v>6403</v>
      </c>
      <c r="D3612" s="104" t="s">
        <v>6405</v>
      </c>
      <c r="E3612" s="2">
        <v>81103</v>
      </c>
      <c r="F3612" s="2">
        <v>81103</v>
      </c>
    </row>
    <row r="3613" spans="1:6" x14ac:dyDescent="0.25">
      <c r="A3613" s="104">
        <v>25368</v>
      </c>
      <c r="B3613" s="104" t="s">
        <v>947</v>
      </c>
      <c r="C3613" s="104" t="s">
        <v>9900</v>
      </c>
      <c r="D3613" s="104" t="s">
        <v>21998</v>
      </c>
      <c r="E3613" s="2">
        <v>23288</v>
      </c>
      <c r="F3613" s="2">
        <v>23288</v>
      </c>
    </row>
    <row r="3614" spans="1:6" x14ac:dyDescent="0.25">
      <c r="A3614" s="104">
        <v>25370</v>
      </c>
      <c r="B3614" s="104" t="s">
        <v>947</v>
      </c>
      <c r="C3614" s="104" t="s">
        <v>22636</v>
      </c>
      <c r="D3614" s="104" t="s">
        <v>22637</v>
      </c>
      <c r="E3614" s="2">
        <v>7613</v>
      </c>
      <c r="F3614" s="2">
        <v>7613</v>
      </c>
    </row>
    <row r="3615" spans="1:6" x14ac:dyDescent="0.25">
      <c r="A3615" s="104">
        <v>163360</v>
      </c>
      <c r="B3615" s="104" t="s">
        <v>947</v>
      </c>
      <c r="C3615" s="104" t="s">
        <v>4694</v>
      </c>
      <c r="D3615" s="104" t="s">
        <v>4696</v>
      </c>
      <c r="E3615" s="2">
        <v>94680</v>
      </c>
      <c r="F3615" s="2">
        <v>94680</v>
      </c>
    </row>
    <row r="3616" spans="1:6" x14ac:dyDescent="0.25">
      <c r="A3616" s="104">
        <v>450363</v>
      </c>
      <c r="B3616" s="104" t="s">
        <v>947</v>
      </c>
      <c r="C3616" s="104" t="s">
        <v>16346</v>
      </c>
      <c r="D3616" s="104" t="s">
        <v>16348</v>
      </c>
      <c r="E3616" s="2">
        <v>957</v>
      </c>
      <c r="F3616" s="2">
        <v>957</v>
      </c>
    </row>
    <row r="3617" spans="1:6" x14ac:dyDescent="0.25">
      <c r="A3617" s="104">
        <v>511487</v>
      </c>
      <c r="B3617" s="104" t="s">
        <v>947</v>
      </c>
      <c r="C3617" s="104" t="s">
        <v>13664</v>
      </c>
      <c r="D3617" s="104" t="s">
        <v>13666</v>
      </c>
      <c r="E3617" s="2">
        <v>3183</v>
      </c>
      <c r="F3617" s="2">
        <v>3183</v>
      </c>
    </row>
    <row r="3618" spans="1:6" x14ac:dyDescent="0.25">
      <c r="A3618" s="104">
        <v>515122</v>
      </c>
      <c r="B3618" s="104" t="s">
        <v>947</v>
      </c>
      <c r="C3618" s="104" t="s">
        <v>13536</v>
      </c>
      <c r="D3618" s="104" t="s">
        <v>13538</v>
      </c>
      <c r="E3618" s="2">
        <v>7577</v>
      </c>
      <c r="F3618" s="2">
        <v>7577</v>
      </c>
    </row>
    <row r="3619" spans="1:6" x14ac:dyDescent="0.25">
      <c r="A3619" s="104">
        <v>526237</v>
      </c>
      <c r="B3619" s="104" t="s">
        <v>947</v>
      </c>
      <c r="C3619" s="104" t="s">
        <v>18770</v>
      </c>
      <c r="D3619" s="104" t="s">
        <v>18771</v>
      </c>
      <c r="E3619" s="2">
        <v>7159</v>
      </c>
      <c r="F3619" s="2">
        <v>7159</v>
      </c>
    </row>
    <row r="3620" spans="1:6" x14ac:dyDescent="0.25">
      <c r="A3620" s="104">
        <v>544719</v>
      </c>
      <c r="B3620" s="104" t="s">
        <v>947</v>
      </c>
      <c r="C3620" s="104" t="s">
        <v>15395</v>
      </c>
      <c r="D3620" s="104" t="s">
        <v>15397</v>
      </c>
      <c r="E3620" s="2">
        <v>6186</v>
      </c>
      <c r="F3620" s="2">
        <v>6186</v>
      </c>
    </row>
    <row r="3621" spans="1:6" x14ac:dyDescent="0.25">
      <c r="A3621" s="104">
        <v>870641</v>
      </c>
      <c r="B3621" s="104" t="s">
        <v>947</v>
      </c>
      <c r="C3621" s="104" t="s">
        <v>21996</v>
      </c>
      <c r="D3621" s="104" t="s">
        <v>21997</v>
      </c>
      <c r="E3621" s="2">
        <v>1320</v>
      </c>
      <c r="F3621" s="2">
        <v>1320</v>
      </c>
    </row>
    <row r="3622" spans="1:6" x14ac:dyDescent="0.25">
      <c r="A3622" s="104">
        <v>25373</v>
      </c>
      <c r="B3622" s="104" t="s">
        <v>947</v>
      </c>
      <c r="C3622" s="104" t="s">
        <v>11460</v>
      </c>
      <c r="D3622" s="104" t="s">
        <v>11462</v>
      </c>
      <c r="E3622" s="2">
        <v>4080</v>
      </c>
      <c r="F3622" s="2">
        <v>4080</v>
      </c>
    </row>
    <row r="3623" spans="1:6" x14ac:dyDescent="0.25">
      <c r="A3623" s="104">
        <v>25375</v>
      </c>
      <c r="B3623" s="104" t="s">
        <v>947</v>
      </c>
      <c r="C3623" s="104" t="s">
        <v>4892</v>
      </c>
      <c r="D3623" s="104" t="s">
        <v>4894</v>
      </c>
      <c r="E3623" s="2">
        <v>97745</v>
      </c>
      <c r="F3623" s="2">
        <v>97745</v>
      </c>
    </row>
    <row r="3624" spans="1:6" x14ac:dyDescent="0.25">
      <c r="A3624" s="104">
        <v>25377</v>
      </c>
      <c r="B3624" s="104" t="s">
        <v>947</v>
      </c>
      <c r="C3624" s="104" t="s">
        <v>5186</v>
      </c>
      <c r="D3624" s="104" t="s">
        <v>5188</v>
      </c>
      <c r="E3624" s="2">
        <v>87733</v>
      </c>
      <c r="F3624" s="2">
        <v>87733</v>
      </c>
    </row>
    <row r="3625" spans="1:6" x14ac:dyDescent="0.25">
      <c r="A3625" s="104">
        <v>25378</v>
      </c>
      <c r="B3625" s="104" t="s">
        <v>947</v>
      </c>
      <c r="C3625" s="104" t="s">
        <v>14422</v>
      </c>
      <c r="D3625" s="104" t="s">
        <v>14424</v>
      </c>
      <c r="E3625" s="2">
        <v>3460</v>
      </c>
      <c r="F3625" s="2">
        <v>3460</v>
      </c>
    </row>
    <row r="3626" spans="1:6" x14ac:dyDescent="0.25">
      <c r="A3626" s="104">
        <v>25380</v>
      </c>
      <c r="B3626" s="104" t="s">
        <v>947</v>
      </c>
      <c r="C3626" s="104" t="s">
        <v>7342</v>
      </c>
      <c r="D3626" s="104" t="s">
        <v>7344</v>
      </c>
      <c r="E3626" s="2">
        <v>39041</v>
      </c>
      <c r="F3626" s="2">
        <v>39041</v>
      </c>
    </row>
    <row r="3627" spans="1:6" x14ac:dyDescent="0.25">
      <c r="A3627" s="104">
        <v>25381</v>
      </c>
      <c r="B3627" s="104" t="s">
        <v>947</v>
      </c>
      <c r="C3627" s="104" t="s">
        <v>3193</v>
      </c>
      <c r="D3627" s="104" t="s">
        <v>3195</v>
      </c>
      <c r="E3627" s="2">
        <v>31612</v>
      </c>
      <c r="F3627" s="2">
        <v>31612</v>
      </c>
    </row>
    <row r="3628" spans="1:6" x14ac:dyDescent="0.25">
      <c r="A3628" s="104">
        <v>25382</v>
      </c>
      <c r="B3628" s="104" t="s">
        <v>947</v>
      </c>
      <c r="C3628" s="104" t="s">
        <v>13459</v>
      </c>
      <c r="D3628" s="104" t="s">
        <v>13461</v>
      </c>
      <c r="E3628" s="2">
        <v>20692</v>
      </c>
      <c r="F3628" s="2">
        <v>20692</v>
      </c>
    </row>
    <row r="3629" spans="1:6" x14ac:dyDescent="0.25">
      <c r="A3629" s="104">
        <v>25391</v>
      </c>
      <c r="B3629" s="104" t="s">
        <v>947</v>
      </c>
      <c r="C3629" s="104" t="s">
        <v>15198</v>
      </c>
      <c r="D3629" s="104" t="s">
        <v>15200</v>
      </c>
      <c r="E3629" s="2">
        <v>0</v>
      </c>
      <c r="F3629" s="2">
        <v>0</v>
      </c>
    </row>
    <row r="3630" spans="1:6" x14ac:dyDescent="0.25">
      <c r="A3630" s="104">
        <v>207780</v>
      </c>
      <c r="B3630" s="104" t="s">
        <v>947</v>
      </c>
      <c r="C3630" s="104" t="s">
        <v>6046</v>
      </c>
      <c r="D3630" s="104" t="s">
        <v>6048</v>
      </c>
      <c r="E3630" s="2">
        <v>123434</v>
      </c>
      <c r="F3630" s="2">
        <v>123434</v>
      </c>
    </row>
    <row r="3631" spans="1:6" x14ac:dyDescent="0.25">
      <c r="A3631" s="104">
        <v>444999</v>
      </c>
      <c r="B3631" s="104" t="s">
        <v>947</v>
      </c>
      <c r="C3631" s="104" t="s">
        <v>8281</v>
      </c>
      <c r="D3631" s="104" t="s">
        <v>8283</v>
      </c>
      <c r="E3631" s="2">
        <v>42846</v>
      </c>
      <c r="F3631" s="2">
        <v>42846</v>
      </c>
    </row>
    <row r="3632" spans="1:6" x14ac:dyDescent="0.25">
      <c r="A3632" s="104">
        <v>526272</v>
      </c>
      <c r="B3632" s="104" t="s">
        <v>947</v>
      </c>
      <c r="C3632" s="104" t="s">
        <v>9120</v>
      </c>
      <c r="D3632" s="104" t="s">
        <v>9122</v>
      </c>
      <c r="E3632" s="2">
        <v>28028</v>
      </c>
      <c r="F3632" s="2">
        <v>28028</v>
      </c>
    </row>
    <row r="3633" spans="1:6" x14ac:dyDescent="0.25">
      <c r="A3633" s="104">
        <v>526501</v>
      </c>
      <c r="B3633" s="104" t="s">
        <v>947</v>
      </c>
      <c r="C3633" s="104" t="s">
        <v>14596</v>
      </c>
      <c r="D3633" s="104" t="s">
        <v>14598</v>
      </c>
      <c r="E3633" s="2">
        <v>9983</v>
      </c>
      <c r="F3633" s="2">
        <v>9983</v>
      </c>
    </row>
    <row r="3634" spans="1:6" x14ac:dyDescent="0.25">
      <c r="A3634" s="104">
        <v>619696</v>
      </c>
      <c r="B3634" s="104" t="s">
        <v>947</v>
      </c>
      <c r="C3634" s="104" t="s">
        <v>13121</v>
      </c>
      <c r="D3634" s="104" t="s">
        <v>13123</v>
      </c>
      <c r="E3634" s="2">
        <v>0</v>
      </c>
      <c r="F3634" s="2">
        <v>0</v>
      </c>
    </row>
    <row r="3635" spans="1:6" x14ac:dyDescent="0.25">
      <c r="A3635" s="104">
        <v>684860</v>
      </c>
      <c r="B3635" s="104" t="s">
        <v>947</v>
      </c>
      <c r="C3635" s="104" t="s">
        <v>15380</v>
      </c>
      <c r="D3635" s="104" t="s">
        <v>15382</v>
      </c>
      <c r="E3635" s="2">
        <v>0</v>
      </c>
      <c r="F3635" s="2">
        <v>0</v>
      </c>
    </row>
    <row r="3636" spans="1:6" x14ac:dyDescent="0.25">
      <c r="A3636" s="104">
        <v>883487</v>
      </c>
      <c r="B3636" s="104" t="s">
        <v>947</v>
      </c>
      <c r="C3636" s="104" t="s">
        <v>22939</v>
      </c>
      <c r="D3636" s="104" t="s">
        <v>22940</v>
      </c>
      <c r="E3636" s="2">
        <v>184413</v>
      </c>
      <c r="F3636" s="2">
        <v>184413</v>
      </c>
    </row>
    <row r="3637" spans="1:6" x14ac:dyDescent="0.25">
      <c r="A3637" s="104">
        <v>25396</v>
      </c>
      <c r="B3637" s="104" t="s">
        <v>947</v>
      </c>
      <c r="C3637" s="104" t="s">
        <v>7222</v>
      </c>
      <c r="D3637" s="104" t="s">
        <v>7224</v>
      </c>
      <c r="E3637" s="2">
        <v>37651</v>
      </c>
      <c r="F3637" s="2">
        <v>37651</v>
      </c>
    </row>
    <row r="3638" spans="1:6" x14ac:dyDescent="0.25">
      <c r="A3638" s="104">
        <v>25397</v>
      </c>
      <c r="B3638" s="104" t="s">
        <v>947</v>
      </c>
      <c r="C3638" s="104" t="s">
        <v>9507</v>
      </c>
      <c r="D3638" s="104" t="s">
        <v>9509</v>
      </c>
      <c r="E3638" s="2">
        <v>48978</v>
      </c>
      <c r="F3638" s="2">
        <v>48978</v>
      </c>
    </row>
    <row r="3639" spans="1:6" x14ac:dyDescent="0.25">
      <c r="A3639" s="104">
        <v>25398</v>
      </c>
      <c r="B3639" s="104" t="s">
        <v>947</v>
      </c>
      <c r="C3639" s="104" t="s">
        <v>7750</v>
      </c>
      <c r="D3639" s="104" t="s">
        <v>7752</v>
      </c>
      <c r="E3639" s="2">
        <v>49060</v>
      </c>
      <c r="F3639" s="2">
        <v>49060</v>
      </c>
    </row>
    <row r="3640" spans="1:6" x14ac:dyDescent="0.25">
      <c r="A3640" s="104">
        <v>25401</v>
      </c>
      <c r="B3640" s="104" t="s">
        <v>947</v>
      </c>
      <c r="C3640" s="104" t="s">
        <v>13559</v>
      </c>
      <c r="D3640" s="104" t="s">
        <v>13561</v>
      </c>
      <c r="E3640" s="2">
        <v>7837</v>
      </c>
      <c r="F3640" s="2">
        <v>7837</v>
      </c>
    </row>
    <row r="3641" spans="1:6" x14ac:dyDescent="0.25">
      <c r="A3641" s="104">
        <v>211209</v>
      </c>
      <c r="B3641" s="104" t="s">
        <v>947</v>
      </c>
      <c r="C3641" s="104" t="s">
        <v>10222</v>
      </c>
      <c r="D3641" s="104" t="s">
        <v>10224</v>
      </c>
      <c r="E3641" s="2">
        <v>22849</v>
      </c>
      <c r="F3641" s="2">
        <v>22849</v>
      </c>
    </row>
    <row r="3642" spans="1:6" x14ac:dyDescent="0.25">
      <c r="A3642" s="104">
        <v>214679</v>
      </c>
      <c r="B3642" s="104" t="s">
        <v>947</v>
      </c>
      <c r="C3642" s="104" t="s">
        <v>14675</v>
      </c>
      <c r="D3642" s="104" t="s">
        <v>14677</v>
      </c>
      <c r="E3642" s="2">
        <v>3184</v>
      </c>
      <c r="F3642" s="2">
        <v>3184</v>
      </c>
    </row>
    <row r="3643" spans="1:6" x14ac:dyDescent="0.25">
      <c r="A3643" s="104">
        <v>460617</v>
      </c>
      <c r="B3643" s="104" t="s">
        <v>947</v>
      </c>
      <c r="C3643" s="104" t="s">
        <v>14466</v>
      </c>
      <c r="D3643" s="104" t="s">
        <v>14468</v>
      </c>
      <c r="E3643" s="2">
        <v>28617</v>
      </c>
      <c r="F3643" s="2">
        <v>28617</v>
      </c>
    </row>
    <row r="3644" spans="1:6" x14ac:dyDescent="0.25">
      <c r="A3644" s="104">
        <v>25404</v>
      </c>
      <c r="B3644" s="104" t="s">
        <v>947</v>
      </c>
      <c r="C3644" s="104" t="s">
        <v>8941</v>
      </c>
      <c r="D3644" s="104" t="s">
        <v>8943</v>
      </c>
      <c r="E3644" s="2">
        <v>140425</v>
      </c>
      <c r="F3644" s="2">
        <v>140425</v>
      </c>
    </row>
    <row r="3645" spans="1:6" x14ac:dyDescent="0.25">
      <c r="A3645" s="104">
        <v>25406</v>
      </c>
      <c r="B3645" s="104" t="s">
        <v>947</v>
      </c>
      <c r="C3645" s="104" t="s">
        <v>21980</v>
      </c>
      <c r="D3645" s="104" t="s">
        <v>21981</v>
      </c>
      <c r="E3645" s="2">
        <v>0</v>
      </c>
      <c r="F3645" s="2">
        <v>0</v>
      </c>
    </row>
    <row r="3646" spans="1:6" x14ac:dyDescent="0.25">
      <c r="A3646" s="104">
        <v>25408</v>
      </c>
      <c r="B3646" s="104" t="s">
        <v>947</v>
      </c>
      <c r="C3646" s="104" t="s">
        <v>13640</v>
      </c>
      <c r="D3646" s="104" t="s">
        <v>13642</v>
      </c>
      <c r="E3646" s="2">
        <v>15712</v>
      </c>
      <c r="F3646" s="2">
        <v>15712</v>
      </c>
    </row>
    <row r="3647" spans="1:6" x14ac:dyDescent="0.25">
      <c r="A3647" s="104">
        <v>25409</v>
      </c>
      <c r="B3647" s="104" t="s">
        <v>947</v>
      </c>
      <c r="C3647" s="104" t="s">
        <v>1604</v>
      </c>
      <c r="D3647" s="104" t="s">
        <v>1606</v>
      </c>
      <c r="E3647" s="2">
        <v>345270</v>
      </c>
      <c r="F3647" s="2">
        <v>345270</v>
      </c>
    </row>
    <row r="3648" spans="1:6" x14ac:dyDescent="0.25">
      <c r="A3648" s="104">
        <v>25410</v>
      </c>
      <c r="B3648" s="104" t="s">
        <v>947</v>
      </c>
      <c r="C3648" s="104" t="s">
        <v>2969</v>
      </c>
      <c r="D3648" s="104" t="s">
        <v>2971</v>
      </c>
      <c r="E3648" s="2">
        <v>274013</v>
      </c>
      <c r="F3648" s="2">
        <v>274013</v>
      </c>
    </row>
    <row r="3649" spans="1:6" x14ac:dyDescent="0.25">
      <c r="A3649" s="104">
        <v>25412</v>
      </c>
      <c r="B3649" s="104" t="s">
        <v>947</v>
      </c>
      <c r="C3649" s="104" t="s">
        <v>4600</v>
      </c>
      <c r="D3649" s="104" t="s">
        <v>4602</v>
      </c>
      <c r="E3649" s="2">
        <v>62645</v>
      </c>
      <c r="F3649" s="2">
        <v>62645</v>
      </c>
    </row>
    <row r="3650" spans="1:6" x14ac:dyDescent="0.25">
      <c r="A3650" s="104">
        <v>25413</v>
      </c>
      <c r="B3650" s="104" t="s">
        <v>947</v>
      </c>
      <c r="C3650" s="104" t="s">
        <v>11466</v>
      </c>
      <c r="D3650" s="104" t="s">
        <v>11468</v>
      </c>
      <c r="E3650" s="2">
        <v>15100</v>
      </c>
      <c r="F3650" s="2">
        <v>15100</v>
      </c>
    </row>
    <row r="3651" spans="1:6" x14ac:dyDescent="0.25">
      <c r="A3651" s="104">
        <v>25414</v>
      </c>
      <c r="B3651" s="104" t="s">
        <v>947</v>
      </c>
      <c r="C3651" s="104" t="s">
        <v>8101</v>
      </c>
      <c r="D3651" s="104" t="s">
        <v>8103</v>
      </c>
      <c r="E3651" s="2">
        <v>51551</v>
      </c>
      <c r="F3651" s="2">
        <v>51551</v>
      </c>
    </row>
    <row r="3652" spans="1:6" x14ac:dyDescent="0.25">
      <c r="A3652" s="104">
        <v>25415</v>
      </c>
      <c r="B3652" s="104" t="s">
        <v>947</v>
      </c>
      <c r="C3652" s="104" t="s">
        <v>7972</v>
      </c>
      <c r="D3652" s="104" t="s">
        <v>7974</v>
      </c>
      <c r="E3652" s="2">
        <v>47250</v>
      </c>
      <c r="F3652" s="2">
        <v>47250</v>
      </c>
    </row>
    <row r="3653" spans="1:6" x14ac:dyDescent="0.25">
      <c r="A3653" s="104">
        <v>25416</v>
      </c>
      <c r="B3653" s="104" t="s">
        <v>947</v>
      </c>
      <c r="C3653" s="104" t="s">
        <v>1412</v>
      </c>
      <c r="D3653" s="104" t="s">
        <v>1414</v>
      </c>
      <c r="E3653" s="2">
        <v>487841</v>
      </c>
      <c r="F3653" s="2">
        <v>487841</v>
      </c>
    </row>
    <row r="3654" spans="1:6" x14ac:dyDescent="0.25">
      <c r="A3654" s="104">
        <v>25418</v>
      </c>
      <c r="B3654" s="104" t="s">
        <v>947</v>
      </c>
      <c r="C3654" s="104" t="s">
        <v>5495</v>
      </c>
      <c r="D3654" s="104" t="s">
        <v>21991</v>
      </c>
      <c r="E3654" s="2">
        <v>134352</v>
      </c>
      <c r="F3654" s="2">
        <v>134352</v>
      </c>
    </row>
    <row r="3655" spans="1:6" x14ac:dyDescent="0.25">
      <c r="A3655" s="104">
        <v>25419</v>
      </c>
      <c r="B3655" s="104" t="s">
        <v>947</v>
      </c>
      <c r="C3655" s="104" t="s">
        <v>5534</v>
      </c>
      <c r="D3655" s="104" t="s">
        <v>5536</v>
      </c>
      <c r="E3655" s="2">
        <v>149467</v>
      </c>
      <c r="F3655" s="2">
        <v>149467</v>
      </c>
    </row>
    <row r="3656" spans="1:6" x14ac:dyDescent="0.25">
      <c r="A3656" s="104">
        <v>25420</v>
      </c>
      <c r="B3656" s="104" t="s">
        <v>947</v>
      </c>
      <c r="C3656" s="104" t="s">
        <v>10399</v>
      </c>
      <c r="D3656" s="104" t="s">
        <v>21975</v>
      </c>
      <c r="E3656" s="2">
        <v>32465</v>
      </c>
      <c r="F3656" s="2">
        <v>32465</v>
      </c>
    </row>
    <row r="3657" spans="1:6" x14ac:dyDescent="0.25">
      <c r="A3657" s="104">
        <v>25423</v>
      </c>
      <c r="B3657" s="104" t="s">
        <v>947</v>
      </c>
      <c r="C3657" s="104" t="s">
        <v>11346</v>
      </c>
      <c r="D3657" s="104" t="s">
        <v>11348</v>
      </c>
      <c r="E3657" s="2">
        <v>21580</v>
      </c>
      <c r="F3657" s="2">
        <v>21580</v>
      </c>
    </row>
    <row r="3658" spans="1:6" x14ac:dyDescent="0.25">
      <c r="A3658" s="104">
        <v>25424</v>
      </c>
      <c r="B3658" s="104" t="s">
        <v>947</v>
      </c>
      <c r="C3658" s="104" t="s">
        <v>10486</v>
      </c>
      <c r="D3658" s="104" t="s">
        <v>10488</v>
      </c>
      <c r="E3658" s="2">
        <v>27814</v>
      </c>
      <c r="F3658" s="2">
        <v>27814</v>
      </c>
    </row>
    <row r="3659" spans="1:6" x14ac:dyDescent="0.25">
      <c r="A3659" s="104">
        <v>25426</v>
      </c>
      <c r="B3659" s="104" t="s">
        <v>947</v>
      </c>
      <c r="C3659" s="104" t="s">
        <v>18792</v>
      </c>
      <c r="D3659" s="104" t="s">
        <v>18793</v>
      </c>
      <c r="E3659" s="2">
        <v>19982</v>
      </c>
      <c r="F3659" s="2">
        <v>19982</v>
      </c>
    </row>
    <row r="3660" spans="1:6" x14ac:dyDescent="0.25">
      <c r="A3660" s="104">
        <v>25427</v>
      </c>
      <c r="B3660" s="104" t="s">
        <v>947</v>
      </c>
      <c r="C3660" s="104" t="s">
        <v>22676</v>
      </c>
      <c r="D3660" s="104" t="s">
        <v>22677</v>
      </c>
      <c r="E3660" s="2">
        <v>1161</v>
      </c>
      <c r="F3660" s="2">
        <v>1161</v>
      </c>
    </row>
    <row r="3661" spans="1:6" x14ac:dyDescent="0.25">
      <c r="A3661" s="104">
        <v>25428</v>
      </c>
      <c r="B3661" s="104" t="s">
        <v>947</v>
      </c>
      <c r="C3661" s="104" t="s">
        <v>11125</v>
      </c>
      <c r="D3661" s="104" t="s">
        <v>21979</v>
      </c>
      <c r="E3661" s="2">
        <v>17536</v>
      </c>
      <c r="F3661" s="2">
        <v>17536</v>
      </c>
    </row>
    <row r="3662" spans="1:6" x14ac:dyDescent="0.25">
      <c r="A3662" s="104">
        <v>25429</v>
      </c>
      <c r="B3662" s="104" t="s">
        <v>947</v>
      </c>
      <c r="C3662" s="104" t="s">
        <v>12826</v>
      </c>
      <c r="D3662" s="104" t="s">
        <v>12828</v>
      </c>
      <c r="E3662" s="2">
        <v>4554</v>
      </c>
      <c r="F3662" s="2">
        <v>4554</v>
      </c>
    </row>
    <row r="3663" spans="1:6" x14ac:dyDescent="0.25">
      <c r="A3663" s="104">
        <v>25430</v>
      </c>
      <c r="B3663" s="104" t="s">
        <v>947</v>
      </c>
      <c r="C3663" s="104" t="s">
        <v>12042</v>
      </c>
      <c r="D3663" s="104" t="s">
        <v>12044</v>
      </c>
      <c r="E3663" s="2">
        <v>23360</v>
      </c>
      <c r="F3663" s="2">
        <v>23360</v>
      </c>
    </row>
    <row r="3664" spans="1:6" x14ac:dyDescent="0.25">
      <c r="A3664" s="104">
        <v>25431</v>
      </c>
      <c r="B3664" s="104" t="s">
        <v>947</v>
      </c>
      <c r="C3664" s="104" t="s">
        <v>2162</v>
      </c>
      <c r="D3664" s="104" t="s">
        <v>2164</v>
      </c>
      <c r="E3664" s="2">
        <v>286229</v>
      </c>
      <c r="F3664" s="2">
        <v>286229</v>
      </c>
    </row>
    <row r="3665" spans="1:6" x14ac:dyDescent="0.25">
      <c r="A3665" s="104">
        <v>25433</v>
      </c>
      <c r="B3665" s="104" t="s">
        <v>947</v>
      </c>
      <c r="C3665" s="104" t="s">
        <v>12081</v>
      </c>
      <c r="D3665" s="104" t="s">
        <v>22575</v>
      </c>
      <c r="E3665" s="2">
        <v>17742</v>
      </c>
      <c r="F3665" s="2">
        <v>17742</v>
      </c>
    </row>
    <row r="3666" spans="1:6" x14ac:dyDescent="0.25">
      <c r="A3666" s="104">
        <v>580581</v>
      </c>
      <c r="B3666" s="104" t="s">
        <v>947</v>
      </c>
      <c r="C3666" s="104" t="s">
        <v>9974</v>
      </c>
      <c r="D3666" s="104" t="s">
        <v>9976</v>
      </c>
      <c r="E3666" s="2">
        <v>34133</v>
      </c>
      <c r="F3666" s="2">
        <v>34133</v>
      </c>
    </row>
    <row r="3667" spans="1:6" x14ac:dyDescent="0.25">
      <c r="A3667" s="104">
        <v>752976</v>
      </c>
      <c r="B3667" s="104" t="s">
        <v>947</v>
      </c>
      <c r="C3667" s="104" t="s">
        <v>12838</v>
      </c>
      <c r="D3667" s="104" t="s">
        <v>12840</v>
      </c>
      <c r="E3667" s="2">
        <v>3681</v>
      </c>
      <c r="F3667" s="2">
        <v>3681</v>
      </c>
    </row>
    <row r="3668" spans="1:6" x14ac:dyDescent="0.25">
      <c r="A3668" s="104">
        <v>25435</v>
      </c>
      <c r="B3668" s="104" t="s">
        <v>947</v>
      </c>
      <c r="C3668" s="104" t="s">
        <v>14440</v>
      </c>
      <c r="D3668" s="104" t="s">
        <v>14442</v>
      </c>
      <c r="E3668" s="2">
        <v>4688</v>
      </c>
      <c r="F3668" s="2">
        <v>4688</v>
      </c>
    </row>
    <row r="3669" spans="1:6" x14ac:dyDescent="0.25">
      <c r="A3669" s="104">
        <v>25436</v>
      </c>
      <c r="B3669" s="104" t="s">
        <v>947</v>
      </c>
      <c r="C3669" s="104" t="s">
        <v>2246</v>
      </c>
      <c r="D3669" s="104" t="s">
        <v>2248</v>
      </c>
      <c r="E3669" s="2">
        <v>315320</v>
      </c>
      <c r="F3669" s="2">
        <v>315320</v>
      </c>
    </row>
    <row r="3670" spans="1:6" x14ac:dyDescent="0.25">
      <c r="A3670" s="104">
        <v>25438</v>
      </c>
      <c r="B3670" s="104" t="s">
        <v>947</v>
      </c>
      <c r="C3670" s="104" t="s">
        <v>6454</v>
      </c>
      <c r="D3670" s="104" t="s">
        <v>6456</v>
      </c>
      <c r="E3670" s="2">
        <v>61226</v>
      </c>
      <c r="F3670" s="2">
        <v>61226</v>
      </c>
    </row>
    <row r="3671" spans="1:6" x14ac:dyDescent="0.25">
      <c r="A3671" s="104">
        <v>551890</v>
      </c>
      <c r="B3671" s="104" t="s">
        <v>947</v>
      </c>
      <c r="C3671" s="104" t="s">
        <v>10591</v>
      </c>
      <c r="D3671" s="104" t="s">
        <v>10593</v>
      </c>
      <c r="E3671" s="2">
        <v>15220</v>
      </c>
      <c r="F3671" s="2">
        <v>15220</v>
      </c>
    </row>
    <row r="3672" spans="1:6" x14ac:dyDescent="0.25">
      <c r="A3672" s="104">
        <v>557245</v>
      </c>
      <c r="B3672" s="104" t="s">
        <v>947</v>
      </c>
      <c r="C3672" s="104" t="s">
        <v>12874</v>
      </c>
      <c r="D3672" s="104" t="s">
        <v>12876</v>
      </c>
      <c r="E3672" s="2">
        <v>8479</v>
      </c>
      <c r="F3672" s="2">
        <v>8479</v>
      </c>
    </row>
    <row r="3673" spans="1:6" x14ac:dyDescent="0.25">
      <c r="A3673" s="104">
        <v>25441</v>
      </c>
      <c r="B3673" s="104" t="s">
        <v>947</v>
      </c>
      <c r="C3673" s="104" t="s">
        <v>2942</v>
      </c>
      <c r="D3673" s="104" t="s">
        <v>2944</v>
      </c>
      <c r="E3673" s="2">
        <v>162455</v>
      </c>
      <c r="F3673" s="2">
        <v>162455</v>
      </c>
    </row>
    <row r="3674" spans="1:6" x14ac:dyDescent="0.25">
      <c r="A3674" s="104">
        <v>25442</v>
      </c>
      <c r="B3674" s="104" t="s">
        <v>947</v>
      </c>
      <c r="C3674" s="104" t="s">
        <v>5789</v>
      </c>
      <c r="D3674" s="104" t="s">
        <v>5791</v>
      </c>
      <c r="E3674" s="2">
        <v>51734</v>
      </c>
      <c r="F3674" s="2">
        <v>51734</v>
      </c>
    </row>
    <row r="3675" spans="1:6" x14ac:dyDescent="0.25">
      <c r="A3675" s="104">
        <v>25444</v>
      </c>
      <c r="B3675" s="104" t="s">
        <v>947</v>
      </c>
      <c r="C3675" s="104" t="s">
        <v>7642</v>
      </c>
      <c r="D3675" s="104" t="s">
        <v>7644</v>
      </c>
      <c r="E3675" s="2">
        <v>85415</v>
      </c>
      <c r="F3675" s="2">
        <v>85415</v>
      </c>
    </row>
    <row r="3676" spans="1:6" x14ac:dyDescent="0.25">
      <c r="A3676" s="104">
        <v>25449</v>
      </c>
      <c r="B3676" s="104" t="s">
        <v>947</v>
      </c>
      <c r="C3676" s="104" t="s">
        <v>12450</v>
      </c>
      <c r="D3676" s="104" t="s">
        <v>12452</v>
      </c>
      <c r="E3676" s="2">
        <v>18234</v>
      </c>
      <c r="F3676" s="2">
        <v>18234</v>
      </c>
    </row>
    <row r="3677" spans="1:6" x14ac:dyDescent="0.25">
      <c r="A3677" s="104">
        <v>554233</v>
      </c>
      <c r="B3677" s="104" t="s">
        <v>947</v>
      </c>
      <c r="C3677" s="104" t="s">
        <v>22794</v>
      </c>
      <c r="D3677" s="104" t="s">
        <v>22795</v>
      </c>
      <c r="E3677" s="2">
        <v>4273</v>
      </c>
      <c r="F3677" s="2">
        <v>4273</v>
      </c>
    </row>
    <row r="3678" spans="1:6" x14ac:dyDescent="0.25">
      <c r="A3678" s="104">
        <v>25450</v>
      </c>
      <c r="B3678" s="104" t="s">
        <v>947</v>
      </c>
      <c r="C3678" s="104" t="s">
        <v>4252</v>
      </c>
      <c r="D3678" s="104" t="s">
        <v>4254</v>
      </c>
      <c r="E3678" s="2">
        <v>665</v>
      </c>
      <c r="F3678" s="2">
        <v>665</v>
      </c>
    </row>
    <row r="3679" spans="1:6" x14ac:dyDescent="0.25">
      <c r="A3679" s="104">
        <v>25451</v>
      </c>
      <c r="B3679" s="104" t="s">
        <v>947</v>
      </c>
      <c r="C3679" s="104" t="s">
        <v>7558</v>
      </c>
      <c r="D3679" s="104" t="s">
        <v>7560</v>
      </c>
      <c r="E3679" s="2">
        <v>41368</v>
      </c>
      <c r="F3679" s="2">
        <v>41368</v>
      </c>
    </row>
    <row r="3680" spans="1:6" x14ac:dyDescent="0.25">
      <c r="A3680" s="104">
        <v>25453</v>
      </c>
      <c r="B3680" s="104" t="s">
        <v>947</v>
      </c>
      <c r="C3680" s="104" t="s">
        <v>13367</v>
      </c>
      <c r="D3680" s="104" t="s">
        <v>13369</v>
      </c>
      <c r="E3680" s="2">
        <v>3883</v>
      </c>
      <c r="F3680" s="2">
        <v>3883</v>
      </c>
    </row>
    <row r="3681" spans="1:6" x14ac:dyDescent="0.25">
      <c r="A3681" s="104">
        <v>25454</v>
      </c>
      <c r="B3681" s="104" t="s">
        <v>947</v>
      </c>
      <c r="C3681" s="104" t="s">
        <v>8221</v>
      </c>
      <c r="D3681" s="104" t="s">
        <v>8223</v>
      </c>
      <c r="E3681" s="2">
        <v>16971</v>
      </c>
      <c r="F3681" s="2">
        <v>16971</v>
      </c>
    </row>
    <row r="3682" spans="1:6" x14ac:dyDescent="0.25">
      <c r="A3682" s="104">
        <v>25455</v>
      </c>
      <c r="B3682" s="104" t="s">
        <v>947</v>
      </c>
      <c r="C3682" s="104" t="s">
        <v>9039</v>
      </c>
      <c r="D3682" s="104" t="s">
        <v>9041</v>
      </c>
      <c r="E3682" s="2">
        <v>30020</v>
      </c>
      <c r="F3682" s="2">
        <v>30020</v>
      </c>
    </row>
    <row r="3683" spans="1:6" x14ac:dyDescent="0.25">
      <c r="A3683" s="104">
        <v>25458</v>
      </c>
      <c r="B3683" s="104" t="s">
        <v>947</v>
      </c>
      <c r="C3683" s="104" t="s">
        <v>12871</v>
      </c>
      <c r="D3683" s="104" t="s">
        <v>12873</v>
      </c>
      <c r="E3683" s="2">
        <v>13811</v>
      </c>
      <c r="F3683" s="2">
        <v>13811</v>
      </c>
    </row>
    <row r="3684" spans="1:6" x14ac:dyDescent="0.25">
      <c r="A3684" s="104">
        <v>25459</v>
      </c>
      <c r="B3684" s="104" t="s">
        <v>947</v>
      </c>
      <c r="C3684" s="104" t="s">
        <v>1050</v>
      </c>
      <c r="D3684" s="104" t="s">
        <v>1052</v>
      </c>
      <c r="E3684" s="2">
        <v>974136</v>
      </c>
      <c r="F3684" s="2">
        <v>974136</v>
      </c>
    </row>
    <row r="3685" spans="1:6" x14ac:dyDescent="0.25">
      <c r="A3685" s="104">
        <v>25460</v>
      </c>
      <c r="B3685" s="104" t="s">
        <v>947</v>
      </c>
      <c r="C3685" s="104" t="s">
        <v>6965</v>
      </c>
      <c r="D3685" s="104" t="s">
        <v>6967</v>
      </c>
      <c r="E3685" s="2">
        <v>57830</v>
      </c>
      <c r="F3685" s="2">
        <v>57830</v>
      </c>
    </row>
    <row r="3686" spans="1:6" x14ac:dyDescent="0.25">
      <c r="A3686" s="104">
        <v>25463</v>
      </c>
      <c r="B3686" s="104" t="s">
        <v>947</v>
      </c>
      <c r="C3686" s="104" t="s">
        <v>7193</v>
      </c>
      <c r="D3686" s="104" t="s">
        <v>7195</v>
      </c>
      <c r="E3686" s="2">
        <v>46764</v>
      </c>
      <c r="F3686" s="2">
        <v>46764</v>
      </c>
    </row>
    <row r="3687" spans="1:6" x14ac:dyDescent="0.25">
      <c r="A3687" s="104">
        <v>25471</v>
      </c>
      <c r="B3687" s="104" t="s">
        <v>947</v>
      </c>
      <c r="C3687" s="104" t="s">
        <v>4018</v>
      </c>
      <c r="D3687" s="104" t="s">
        <v>4020</v>
      </c>
      <c r="E3687" s="2">
        <v>106438</v>
      </c>
      <c r="F3687" s="2">
        <v>106438</v>
      </c>
    </row>
    <row r="3688" spans="1:6" x14ac:dyDescent="0.25">
      <c r="A3688" s="104">
        <v>25473</v>
      </c>
      <c r="B3688" s="104" t="s">
        <v>947</v>
      </c>
      <c r="C3688" s="104" t="s">
        <v>22366</v>
      </c>
      <c r="D3688" s="104" t="s">
        <v>22367</v>
      </c>
      <c r="E3688" s="2">
        <v>3364</v>
      </c>
      <c r="F3688" s="2">
        <v>3364</v>
      </c>
    </row>
    <row r="3689" spans="1:6" x14ac:dyDescent="0.25">
      <c r="A3689" s="104">
        <v>205578</v>
      </c>
      <c r="B3689" s="104" t="s">
        <v>947</v>
      </c>
      <c r="C3689" s="104" t="s">
        <v>2873</v>
      </c>
      <c r="D3689" s="104" t="s">
        <v>2875</v>
      </c>
      <c r="E3689" s="2">
        <v>207545</v>
      </c>
      <c r="F3689" s="2">
        <v>207545</v>
      </c>
    </row>
    <row r="3690" spans="1:6" x14ac:dyDescent="0.25">
      <c r="A3690" s="104">
        <v>222899</v>
      </c>
      <c r="B3690" s="104" t="s">
        <v>947</v>
      </c>
      <c r="C3690" s="104" t="s">
        <v>5000</v>
      </c>
      <c r="D3690" s="104" t="s">
        <v>20698</v>
      </c>
      <c r="E3690" s="2">
        <v>127603</v>
      </c>
      <c r="F3690" s="2">
        <v>127603</v>
      </c>
    </row>
    <row r="3691" spans="1:6" x14ac:dyDescent="0.25">
      <c r="A3691" s="104">
        <v>222900</v>
      </c>
      <c r="B3691" s="104" t="s">
        <v>947</v>
      </c>
      <c r="C3691" s="104" t="s">
        <v>7303</v>
      </c>
      <c r="D3691" s="104" t="s">
        <v>7305</v>
      </c>
      <c r="E3691" s="2">
        <v>51714</v>
      </c>
      <c r="F3691" s="2">
        <v>51714</v>
      </c>
    </row>
    <row r="3692" spans="1:6" x14ac:dyDescent="0.25">
      <c r="A3692" s="104">
        <v>469979</v>
      </c>
      <c r="B3692" s="104" t="s">
        <v>947</v>
      </c>
      <c r="C3692" s="104" t="s">
        <v>11913</v>
      </c>
      <c r="D3692" s="104" t="s">
        <v>11915</v>
      </c>
      <c r="E3692" s="2">
        <v>13708</v>
      </c>
      <c r="F3692" s="2">
        <v>13708</v>
      </c>
    </row>
    <row r="3693" spans="1:6" x14ac:dyDescent="0.25">
      <c r="A3693" s="104">
        <v>470149</v>
      </c>
      <c r="B3693" s="104" t="s">
        <v>947</v>
      </c>
      <c r="C3693" s="104" t="s">
        <v>1529</v>
      </c>
      <c r="D3693" s="104" t="s">
        <v>1531</v>
      </c>
      <c r="E3693" s="2">
        <v>77883</v>
      </c>
      <c r="F3693" s="2">
        <v>77883</v>
      </c>
    </row>
    <row r="3694" spans="1:6" x14ac:dyDescent="0.25">
      <c r="A3694" s="104">
        <v>519534</v>
      </c>
      <c r="B3694" s="104" t="s">
        <v>947</v>
      </c>
      <c r="C3694" s="104" t="s">
        <v>9621</v>
      </c>
      <c r="D3694" s="104" t="s">
        <v>9623</v>
      </c>
      <c r="E3694" s="2">
        <v>14320</v>
      </c>
      <c r="F3694" s="2">
        <v>14320</v>
      </c>
    </row>
    <row r="3695" spans="1:6" x14ac:dyDescent="0.25">
      <c r="A3695" s="104">
        <v>591121</v>
      </c>
      <c r="B3695" s="104" t="s">
        <v>947</v>
      </c>
      <c r="C3695" s="104" t="s">
        <v>6842</v>
      </c>
      <c r="D3695" s="104" t="s">
        <v>6844</v>
      </c>
      <c r="E3695" s="2">
        <v>53471</v>
      </c>
      <c r="F3695" s="2">
        <v>53471</v>
      </c>
    </row>
    <row r="3696" spans="1:6" x14ac:dyDescent="0.25">
      <c r="A3696" s="104">
        <v>690098</v>
      </c>
      <c r="B3696" s="104" t="s">
        <v>947</v>
      </c>
      <c r="C3696" s="104" t="s">
        <v>12958</v>
      </c>
      <c r="D3696" s="104" t="s">
        <v>12960</v>
      </c>
      <c r="E3696" s="2">
        <v>11385</v>
      </c>
      <c r="F3696" s="2">
        <v>11385</v>
      </c>
    </row>
    <row r="3697" spans="1:6" x14ac:dyDescent="0.25">
      <c r="A3697" s="104">
        <v>711373</v>
      </c>
      <c r="B3697" s="104" t="s">
        <v>947</v>
      </c>
      <c r="C3697" s="104" t="s">
        <v>13361</v>
      </c>
      <c r="D3697" s="104" t="s">
        <v>13363</v>
      </c>
      <c r="E3697" s="2">
        <v>19041</v>
      </c>
      <c r="F3697" s="2">
        <v>19041</v>
      </c>
    </row>
    <row r="3698" spans="1:6" x14ac:dyDescent="0.25">
      <c r="A3698" s="104">
        <v>724055</v>
      </c>
      <c r="B3698" s="104" t="s">
        <v>947</v>
      </c>
      <c r="C3698" s="104" t="s">
        <v>18150</v>
      </c>
      <c r="D3698" s="104" t="s">
        <v>18151</v>
      </c>
      <c r="E3698" s="2">
        <v>163</v>
      </c>
      <c r="F3698" s="2">
        <v>163</v>
      </c>
    </row>
    <row r="3699" spans="1:6" x14ac:dyDescent="0.25">
      <c r="A3699" s="104">
        <v>759631</v>
      </c>
      <c r="B3699" s="104" t="s">
        <v>947</v>
      </c>
      <c r="C3699" s="104" t="s">
        <v>18422</v>
      </c>
      <c r="D3699" s="104" t="s">
        <v>18423</v>
      </c>
      <c r="E3699" s="2">
        <v>2602</v>
      </c>
      <c r="F3699" s="2">
        <v>2602</v>
      </c>
    </row>
    <row r="3700" spans="1:6" x14ac:dyDescent="0.25">
      <c r="A3700" s="104">
        <v>831798</v>
      </c>
      <c r="B3700" s="104" t="s">
        <v>947</v>
      </c>
      <c r="C3700" s="104" t="s">
        <v>21977</v>
      </c>
      <c r="D3700" s="104" t="s">
        <v>21978</v>
      </c>
      <c r="E3700" s="2">
        <v>403</v>
      </c>
      <c r="F3700" s="2">
        <v>403</v>
      </c>
    </row>
    <row r="3701" spans="1:6" x14ac:dyDescent="0.25">
      <c r="A3701" s="104">
        <v>25474</v>
      </c>
      <c r="B3701" s="104" t="s">
        <v>947</v>
      </c>
      <c r="C3701" s="104" t="s">
        <v>8866</v>
      </c>
      <c r="D3701" s="104" t="s">
        <v>8868</v>
      </c>
      <c r="E3701" s="2">
        <v>31587</v>
      </c>
      <c r="F3701" s="2">
        <v>31587</v>
      </c>
    </row>
    <row r="3702" spans="1:6" x14ac:dyDescent="0.25">
      <c r="A3702" s="104">
        <v>25476</v>
      </c>
      <c r="B3702" s="104" t="s">
        <v>947</v>
      </c>
      <c r="C3702" s="104" t="s">
        <v>9780</v>
      </c>
      <c r="D3702" s="104" t="s">
        <v>9782</v>
      </c>
      <c r="E3702" s="2">
        <v>29615</v>
      </c>
      <c r="F3702" s="2">
        <v>29615</v>
      </c>
    </row>
    <row r="3703" spans="1:6" x14ac:dyDescent="0.25">
      <c r="A3703" s="104">
        <v>25478</v>
      </c>
      <c r="B3703" s="104" t="s">
        <v>947</v>
      </c>
      <c r="C3703" s="104" t="s">
        <v>4156</v>
      </c>
      <c r="D3703" s="104" t="s">
        <v>4158</v>
      </c>
      <c r="E3703" s="2">
        <v>144048</v>
      </c>
      <c r="F3703" s="2">
        <v>144048</v>
      </c>
    </row>
    <row r="3704" spans="1:6" x14ac:dyDescent="0.25">
      <c r="A3704" s="104">
        <v>25479</v>
      </c>
      <c r="B3704" s="104" t="s">
        <v>947</v>
      </c>
      <c r="C3704" s="104" t="s">
        <v>13924</v>
      </c>
      <c r="D3704" s="104" t="s">
        <v>13926</v>
      </c>
      <c r="E3704" s="2">
        <v>8976</v>
      </c>
      <c r="F3704" s="2">
        <v>8976</v>
      </c>
    </row>
    <row r="3705" spans="1:6" x14ac:dyDescent="0.25">
      <c r="A3705" s="104">
        <v>25481</v>
      </c>
      <c r="B3705" s="104" t="s">
        <v>947</v>
      </c>
      <c r="C3705" s="104" t="s">
        <v>4519</v>
      </c>
      <c r="D3705" s="104" t="s">
        <v>4521</v>
      </c>
      <c r="E3705" s="2">
        <v>118482</v>
      </c>
      <c r="F3705" s="2">
        <v>118482</v>
      </c>
    </row>
    <row r="3706" spans="1:6" x14ac:dyDescent="0.25">
      <c r="A3706" s="104">
        <v>25483</v>
      </c>
      <c r="B3706" s="104" t="s">
        <v>947</v>
      </c>
      <c r="C3706" s="104" t="s">
        <v>14551</v>
      </c>
      <c r="D3706" s="104" t="s">
        <v>14553</v>
      </c>
      <c r="E3706" s="2">
        <v>7011</v>
      </c>
      <c r="F3706" s="2">
        <v>7011</v>
      </c>
    </row>
    <row r="3707" spans="1:6" x14ac:dyDescent="0.25">
      <c r="A3707" s="104">
        <v>25485</v>
      </c>
      <c r="B3707" s="104" t="s">
        <v>947</v>
      </c>
      <c r="C3707" s="104" t="s">
        <v>5246</v>
      </c>
      <c r="D3707" s="104" t="s">
        <v>5248</v>
      </c>
      <c r="E3707" s="2">
        <v>62390</v>
      </c>
      <c r="F3707" s="2">
        <v>62390</v>
      </c>
    </row>
    <row r="3708" spans="1:6" x14ac:dyDescent="0.25">
      <c r="A3708" s="104">
        <v>25487</v>
      </c>
      <c r="B3708" s="104" t="s">
        <v>947</v>
      </c>
      <c r="C3708" s="104" t="s">
        <v>3591</v>
      </c>
      <c r="D3708" s="104" t="s">
        <v>3593</v>
      </c>
      <c r="E3708" s="2">
        <v>132941</v>
      </c>
      <c r="F3708" s="2">
        <v>132941</v>
      </c>
    </row>
    <row r="3709" spans="1:6" x14ac:dyDescent="0.25">
      <c r="A3709" s="104">
        <v>25488</v>
      </c>
      <c r="B3709" s="104" t="s">
        <v>947</v>
      </c>
      <c r="C3709" s="104" t="s">
        <v>5135</v>
      </c>
      <c r="D3709" s="104" t="s">
        <v>5137</v>
      </c>
      <c r="E3709" s="2">
        <v>76495</v>
      </c>
      <c r="F3709" s="2">
        <v>76495</v>
      </c>
    </row>
    <row r="3710" spans="1:6" x14ac:dyDescent="0.25">
      <c r="A3710" s="104">
        <v>25491</v>
      </c>
      <c r="B3710" s="104" t="s">
        <v>947</v>
      </c>
      <c r="C3710" s="104" t="s">
        <v>10666</v>
      </c>
      <c r="D3710" s="104" t="s">
        <v>10668</v>
      </c>
      <c r="E3710" s="2">
        <v>27674</v>
      </c>
      <c r="F3710" s="2">
        <v>27674</v>
      </c>
    </row>
    <row r="3711" spans="1:6" x14ac:dyDescent="0.25">
      <c r="A3711" s="104">
        <v>25492</v>
      </c>
      <c r="B3711" s="104" t="s">
        <v>947</v>
      </c>
      <c r="C3711" s="104" t="s">
        <v>2546</v>
      </c>
      <c r="D3711" s="104" t="s">
        <v>2548</v>
      </c>
      <c r="E3711" s="2">
        <v>257244</v>
      </c>
      <c r="F3711" s="2">
        <v>257244</v>
      </c>
    </row>
    <row r="3712" spans="1:6" x14ac:dyDescent="0.25">
      <c r="A3712" s="104">
        <v>25494</v>
      </c>
      <c r="B3712" s="104" t="s">
        <v>947</v>
      </c>
      <c r="C3712" s="104" t="s">
        <v>8482</v>
      </c>
      <c r="D3712" s="104" t="s">
        <v>8484</v>
      </c>
      <c r="E3712" s="2">
        <v>39619</v>
      </c>
      <c r="F3712" s="2">
        <v>39619</v>
      </c>
    </row>
    <row r="3713" spans="1:6" x14ac:dyDescent="0.25">
      <c r="A3713" s="104">
        <v>25500</v>
      </c>
      <c r="B3713" s="104" t="s">
        <v>947</v>
      </c>
      <c r="C3713" s="104" t="s">
        <v>10930</v>
      </c>
      <c r="D3713" s="104" t="s">
        <v>10932</v>
      </c>
      <c r="E3713" s="2">
        <v>15898</v>
      </c>
      <c r="F3713" s="2">
        <v>15898</v>
      </c>
    </row>
    <row r="3714" spans="1:6" x14ac:dyDescent="0.25">
      <c r="A3714" s="104">
        <v>25503</v>
      </c>
      <c r="B3714" s="104" t="s">
        <v>947</v>
      </c>
      <c r="C3714" s="104" t="s">
        <v>5576</v>
      </c>
      <c r="D3714" s="104" t="s">
        <v>5578</v>
      </c>
      <c r="E3714" s="2">
        <v>72416</v>
      </c>
      <c r="F3714" s="2">
        <v>72416</v>
      </c>
    </row>
    <row r="3715" spans="1:6" x14ac:dyDescent="0.25">
      <c r="A3715" s="104">
        <v>25504</v>
      </c>
      <c r="B3715" s="104" t="s">
        <v>947</v>
      </c>
      <c r="C3715" s="104" t="s">
        <v>4312</v>
      </c>
      <c r="D3715" s="104" t="s">
        <v>4314</v>
      </c>
      <c r="E3715" s="2">
        <v>76842</v>
      </c>
      <c r="F3715" s="2">
        <v>76842</v>
      </c>
    </row>
    <row r="3716" spans="1:6" x14ac:dyDescent="0.25">
      <c r="A3716" s="104">
        <v>113901</v>
      </c>
      <c r="B3716" s="104" t="s">
        <v>947</v>
      </c>
      <c r="C3716" s="104" t="s">
        <v>5276</v>
      </c>
      <c r="D3716" s="104" t="s">
        <v>5278</v>
      </c>
      <c r="E3716" s="2">
        <v>57428</v>
      </c>
      <c r="F3716" s="2">
        <v>57428</v>
      </c>
    </row>
    <row r="3717" spans="1:6" x14ac:dyDescent="0.25">
      <c r="A3717" s="104">
        <v>113902</v>
      </c>
      <c r="B3717" s="104" t="s">
        <v>947</v>
      </c>
      <c r="C3717" s="104" t="s">
        <v>3853</v>
      </c>
      <c r="D3717" s="104" t="s">
        <v>3855</v>
      </c>
      <c r="E3717" s="2">
        <v>60682</v>
      </c>
      <c r="F3717" s="2">
        <v>60682</v>
      </c>
    </row>
    <row r="3718" spans="1:6" x14ac:dyDescent="0.25">
      <c r="A3718" s="104">
        <v>191668</v>
      </c>
      <c r="B3718" s="104" t="s">
        <v>947</v>
      </c>
      <c r="C3718" s="104" t="s">
        <v>2360</v>
      </c>
      <c r="D3718" s="104" t="s">
        <v>2362</v>
      </c>
      <c r="E3718" s="2">
        <v>296402</v>
      </c>
      <c r="F3718" s="2">
        <v>296402</v>
      </c>
    </row>
    <row r="3719" spans="1:6" x14ac:dyDescent="0.25">
      <c r="A3719" s="104">
        <v>208524</v>
      </c>
      <c r="B3719" s="104" t="s">
        <v>947</v>
      </c>
      <c r="C3719" s="104" t="s">
        <v>8122</v>
      </c>
      <c r="D3719" s="104" t="s">
        <v>8124</v>
      </c>
      <c r="E3719" s="2">
        <v>0</v>
      </c>
      <c r="F3719" s="2">
        <v>0</v>
      </c>
    </row>
    <row r="3720" spans="1:6" x14ac:dyDescent="0.25">
      <c r="A3720" s="104">
        <v>221790</v>
      </c>
      <c r="B3720" s="104" t="s">
        <v>947</v>
      </c>
      <c r="C3720" s="104" t="s">
        <v>4949</v>
      </c>
      <c r="D3720" s="104" t="s">
        <v>4951</v>
      </c>
      <c r="E3720" s="2">
        <v>85447</v>
      </c>
      <c r="F3720" s="2">
        <v>85447</v>
      </c>
    </row>
    <row r="3721" spans="1:6" x14ac:dyDescent="0.25">
      <c r="A3721" s="104">
        <v>600032</v>
      </c>
      <c r="B3721" s="104" t="s">
        <v>947</v>
      </c>
      <c r="C3721" s="104" t="s">
        <v>11916</v>
      </c>
      <c r="D3721" s="104" t="s">
        <v>11918</v>
      </c>
      <c r="E3721" s="2">
        <v>9661</v>
      </c>
      <c r="F3721" s="2">
        <v>9661</v>
      </c>
    </row>
    <row r="3722" spans="1:6" x14ac:dyDescent="0.25">
      <c r="A3722" s="104">
        <v>600566</v>
      </c>
      <c r="B3722" s="104" t="s">
        <v>947</v>
      </c>
      <c r="C3722" s="104" t="s">
        <v>22515</v>
      </c>
      <c r="D3722" s="104" t="s">
        <v>22516</v>
      </c>
      <c r="E3722" s="2">
        <v>3203</v>
      </c>
      <c r="F3722" s="2">
        <v>3203</v>
      </c>
    </row>
    <row r="3723" spans="1:6" x14ac:dyDescent="0.25">
      <c r="A3723" s="104">
        <v>699077</v>
      </c>
      <c r="B3723" s="104" t="s">
        <v>947</v>
      </c>
      <c r="C3723" s="104" t="s">
        <v>2963</v>
      </c>
      <c r="D3723" s="104" t="s">
        <v>2965</v>
      </c>
      <c r="E3723" s="2">
        <v>171553</v>
      </c>
      <c r="F3723" s="2">
        <v>171553</v>
      </c>
    </row>
    <row r="3724" spans="1:6" x14ac:dyDescent="0.25">
      <c r="A3724" s="104">
        <v>712903</v>
      </c>
      <c r="B3724" s="104" t="s">
        <v>947</v>
      </c>
      <c r="C3724" s="104" t="s">
        <v>16978</v>
      </c>
      <c r="D3724" s="104" t="s">
        <v>16980</v>
      </c>
      <c r="E3724" s="2">
        <v>1259</v>
      </c>
      <c r="F3724" s="2">
        <v>1259</v>
      </c>
    </row>
    <row r="3725" spans="1:6" x14ac:dyDescent="0.25">
      <c r="A3725" s="104">
        <v>723540</v>
      </c>
      <c r="B3725" s="104" t="s">
        <v>947</v>
      </c>
      <c r="C3725" s="104" t="s">
        <v>17054</v>
      </c>
      <c r="D3725" s="104" t="s">
        <v>17056</v>
      </c>
      <c r="E3725" s="2">
        <v>6625</v>
      </c>
      <c r="F3725" s="2">
        <v>6625</v>
      </c>
    </row>
    <row r="3726" spans="1:6" x14ac:dyDescent="0.25">
      <c r="A3726" s="104">
        <v>724608</v>
      </c>
      <c r="B3726" s="104" t="s">
        <v>947</v>
      </c>
      <c r="C3726" s="104" t="s">
        <v>6139</v>
      </c>
      <c r="D3726" s="104" t="s">
        <v>6141</v>
      </c>
      <c r="E3726" s="2">
        <v>50167</v>
      </c>
      <c r="F3726" s="2">
        <v>50167</v>
      </c>
    </row>
    <row r="3727" spans="1:6" x14ac:dyDescent="0.25">
      <c r="A3727" s="104">
        <v>749344</v>
      </c>
      <c r="B3727" s="104" t="s">
        <v>947</v>
      </c>
      <c r="C3727" s="104" t="s">
        <v>16023</v>
      </c>
      <c r="D3727" s="104" t="s">
        <v>16025</v>
      </c>
      <c r="E3727" s="2">
        <v>8177</v>
      </c>
      <c r="F3727" s="2">
        <v>8177</v>
      </c>
    </row>
    <row r="3728" spans="1:6" x14ac:dyDescent="0.25">
      <c r="A3728" s="104">
        <v>857242</v>
      </c>
      <c r="B3728" s="104" t="s">
        <v>947</v>
      </c>
      <c r="C3728" s="104" t="s">
        <v>22001</v>
      </c>
      <c r="D3728" s="104" t="s">
        <v>22002</v>
      </c>
      <c r="E3728" s="2">
        <v>56604</v>
      </c>
      <c r="F3728" s="2">
        <v>56604</v>
      </c>
    </row>
    <row r="3729" spans="1:6" x14ac:dyDescent="0.25">
      <c r="A3729" s="104">
        <v>25509</v>
      </c>
      <c r="B3729" s="104" t="s">
        <v>947</v>
      </c>
      <c r="C3729" s="104" t="s">
        <v>5888</v>
      </c>
      <c r="D3729" s="104" t="s">
        <v>3237</v>
      </c>
      <c r="E3729" s="2">
        <v>64177</v>
      </c>
      <c r="F3729" s="2">
        <v>64177</v>
      </c>
    </row>
    <row r="3730" spans="1:6" x14ac:dyDescent="0.25">
      <c r="A3730" s="104">
        <v>25510</v>
      </c>
      <c r="B3730" s="104" t="s">
        <v>947</v>
      </c>
      <c r="C3730" s="104" t="s">
        <v>14717</v>
      </c>
      <c r="D3730" s="104" t="s">
        <v>14719</v>
      </c>
      <c r="E3730" s="2">
        <v>6839</v>
      </c>
      <c r="F3730" s="2">
        <v>6839</v>
      </c>
    </row>
    <row r="3731" spans="1:6" x14ac:dyDescent="0.25">
      <c r="A3731" s="104">
        <v>25513</v>
      </c>
      <c r="B3731" s="104" t="s">
        <v>947</v>
      </c>
      <c r="C3731" s="104" t="s">
        <v>10489</v>
      </c>
      <c r="D3731" s="104" t="s">
        <v>10491</v>
      </c>
      <c r="E3731" s="2">
        <v>19232</v>
      </c>
      <c r="F3731" s="2">
        <v>19232</v>
      </c>
    </row>
    <row r="3732" spans="1:6" x14ac:dyDescent="0.25">
      <c r="A3732" s="104">
        <v>25514</v>
      </c>
      <c r="B3732" s="104" t="s">
        <v>947</v>
      </c>
      <c r="C3732" s="104" t="s">
        <v>7210</v>
      </c>
      <c r="D3732" s="104" t="s">
        <v>7212</v>
      </c>
      <c r="E3732" s="2">
        <v>29290</v>
      </c>
      <c r="F3732" s="2">
        <v>29290</v>
      </c>
    </row>
    <row r="3733" spans="1:6" x14ac:dyDescent="0.25">
      <c r="A3733" s="104">
        <v>25515</v>
      </c>
      <c r="B3733" s="104" t="s">
        <v>947</v>
      </c>
      <c r="C3733" s="104" t="s">
        <v>14970</v>
      </c>
      <c r="D3733" s="104" t="s">
        <v>14972</v>
      </c>
      <c r="E3733" s="2">
        <v>4602</v>
      </c>
      <c r="F3733" s="2">
        <v>4602</v>
      </c>
    </row>
    <row r="3734" spans="1:6" x14ac:dyDescent="0.25">
      <c r="A3734" s="104">
        <v>694451</v>
      </c>
      <c r="B3734" s="104" t="s">
        <v>947</v>
      </c>
      <c r="C3734" s="104" t="s">
        <v>13897</v>
      </c>
      <c r="D3734" s="104" t="s">
        <v>13899</v>
      </c>
      <c r="E3734" s="2">
        <v>7617</v>
      </c>
      <c r="F3734" s="2">
        <v>7617</v>
      </c>
    </row>
    <row r="3735" spans="1:6" x14ac:dyDescent="0.25">
      <c r="A3735" s="104">
        <v>25517</v>
      </c>
      <c r="B3735" s="104" t="s">
        <v>947</v>
      </c>
      <c r="C3735" s="104" t="s">
        <v>6717</v>
      </c>
      <c r="D3735" s="104" t="s">
        <v>6719</v>
      </c>
      <c r="E3735" s="2">
        <v>43071</v>
      </c>
      <c r="F3735" s="2">
        <v>43071</v>
      </c>
    </row>
    <row r="3736" spans="1:6" x14ac:dyDescent="0.25">
      <c r="A3736" s="104">
        <v>25518</v>
      </c>
      <c r="B3736" s="104" t="s">
        <v>947</v>
      </c>
      <c r="C3736" s="104" t="s">
        <v>8086</v>
      </c>
      <c r="D3736" s="104" t="s">
        <v>8088</v>
      </c>
      <c r="E3736" s="2">
        <v>40096</v>
      </c>
      <c r="F3736" s="2">
        <v>40096</v>
      </c>
    </row>
    <row r="3737" spans="1:6" x14ac:dyDescent="0.25">
      <c r="A3737" s="104">
        <v>25519</v>
      </c>
      <c r="B3737" s="104" t="s">
        <v>947</v>
      </c>
      <c r="C3737" s="104" t="s">
        <v>13673</v>
      </c>
      <c r="D3737" s="104" t="s">
        <v>21976</v>
      </c>
      <c r="E3737" s="2">
        <v>6942</v>
      </c>
      <c r="F3737" s="2">
        <v>6942</v>
      </c>
    </row>
    <row r="3738" spans="1:6" x14ac:dyDescent="0.25">
      <c r="A3738" s="104">
        <v>25520</v>
      </c>
      <c r="B3738" s="104" t="s">
        <v>947</v>
      </c>
      <c r="C3738" s="104" t="s">
        <v>2402</v>
      </c>
      <c r="D3738" s="104" t="s">
        <v>2404</v>
      </c>
      <c r="E3738" s="2">
        <v>296204</v>
      </c>
      <c r="F3738" s="2">
        <v>296204</v>
      </c>
    </row>
    <row r="3739" spans="1:6" x14ac:dyDescent="0.25">
      <c r="A3739" s="104">
        <v>25521</v>
      </c>
      <c r="B3739" s="104" t="s">
        <v>947</v>
      </c>
      <c r="C3739" s="104" t="s">
        <v>5666</v>
      </c>
      <c r="D3739" s="104" t="s">
        <v>5668</v>
      </c>
      <c r="E3739" s="2">
        <v>57894</v>
      </c>
      <c r="F3739" s="2">
        <v>57894</v>
      </c>
    </row>
    <row r="3740" spans="1:6" x14ac:dyDescent="0.25">
      <c r="A3740" s="104">
        <v>25522</v>
      </c>
      <c r="B3740" s="104" t="s">
        <v>947</v>
      </c>
      <c r="C3740" s="104" t="s">
        <v>17219</v>
      </c>
      <c r="D3740" s="104" t="s">
        <v>17221</v>
      </c>
      <c r="E3740" s="2">
        <v>931</v>
      </c>
      <c r="F3740" s="2">
        <v>931</v>
      </c>
    </row>
    <row r="3741" spans="1:6" x14ac:dyDescent="0.25">
      <c r="A3741" s="104">
        <v>25524</v>
      </c>
      <c r="B3741" s="104" t="s">
        <v>947</v>
      </c>
      <c r="C3741" s="104" t="s">
        <v>11513</v>
      </c>
      <c r="D3741" s="104" t="s">
        <v>11515</v>
      </c>
      <c r="E3741" s="2">
        <v>9041</v>
      </c>
      <c r="F3741" s="2">
        <v>9041</v>
      </c>
    </row>
    <row r="3742" spans="1:6" x14ac:dyDescent="0.25">
      <c r="A3742" s="104">
        <v>447802</v>
      </c>
      <c r="B3742" s="104" t="s">
        <v>947</v>
      </c>
      <c r="C3742" s="104" t="s">
        <v>12270</v>
      </c>
      <c r="D3742" s="104" t="s">
        <v>12272</v>
      </c>
      <c r="E3742" s="2">
        <v>13666</v>
      </c>
      <c r="F3742" s="2">
        <v>13666</v>
      </c>
    </row>
    <row r="3743" spans="1:6" x14ac:dyDescent="0.25">
      <c r="A3743" s="104">
        <v>576265</v>
      </c>
      <c r="B3743" s="104" t="s">
        <v>947</v>
      </c>
      <c r="C3743" s="104" t="s">
        <v>18214</v>
      </c>
      <c r="D3743" s="104" t="s">
        <v>18215</v>
      </c>
      <c r="E3743" s="2">
        <v>5739</v>
      </c>
      <c r="F3743" s="2">
        <v>5739</v>
      </c>
    </row>
    <row r="3744" spans="1:6" x14ac:dyDescent="0.25">
      <c r="A3744" s="104">
        <v>749276</v>
      </c>
      <c r="B3744" s="104" t="s">
        <v>947</v>
      </c>
      <c r="C3744" s="104" t="s">
        <v>12189</v>
      </c>
      <c r="D3744" s="104" t="s">
        <v>12191</v>
      </c>
      <c r="E3744" s="2">
        <v>8727</v>
      </c>
      <c r="F3744" s="2">
        <v>8727</v>
      </c>
    </row>
    <row r="3745" spans="1:6" x14ac:dyDescent="0.25">
      <c r="A3745" s="104">
        <v>25534</v>
      </c>
      <c r="B3745" s="104" t="s">
        <v>947</v>
      </c>
      <c r="C3745" s="104" t="s">
        <v>2996</v>
      </c>
      <c r="D3745" s="104" t="s">
        <v>2998</v>
      </c>
      <c r="E3745" s="2">
        <v>201197</v>
      </c>
      <c r="F3745" s="2">
        <v>201197</v>
      </c>
    </row>
    <row r="3746" spans="1:6" x14ac:dyDescent="0.25">
      <c r="A3746" s="104">
        <v>25536</v>
      </c>
      <c r="B3746" s="104" t="s">
        <v>947</v>
      </c>
      <c r="C3746" s="104" t="s">
        <v>5732</v>
      </c>
      <c r="D3746" s="104" t="s">
        <v>5734</v>
      </c>
      <c r="E3746" s="2">
        <v>78321</v>
      </c>
      <c r="F3746" s="2">
        <v>78321</v>
      </c>
    </row>
    <row r="3747" spans="1:6" x14ac:dyDescent="0.25">
      <c r="A3747" s="104">
        <v>25537</v>
      </c>
      <c r="B3747" s="104" t="s">
        <v>947</v>
      </c>
      <c r="C3747" s="104" t="s">
        <v>16365</v>
      </c>
      <c r="D3747" s="104" t="s">
        <v>16367</v>
      </c>
      <c r="E3747" s="2">
        <v>545</v>
      </c>
      <c r="F3747" s="2">
        <v>545</v>
      </c>
    </row>
    <row r="3748" spans="1:6" x14ac:dyDescent="0.25">
      <c r="A3748" s="104">
        <v>25540</v>
      </c>
      <c r="B3748" s="104" t="s">
        <v>947</v>
      </c>
      <c r="C3748" s="104" t="s">
        <v>1298</v>
      </c>
      <c r="D3748" s="104" t="s">
        <v>1300</v>
      </c>
      <c r="E3748" s="2">
        <v>559285</v>
      </c>
      <c r="F3748" s="2">
        <v>559285</v>
      </c>
    </row>
    <row r="3749" spans="1:6" x14ac:dyDescent="0.25">
      <c r="A3749" s="104">
        <v>490695</v>
      </c>
      <c r="B3749" s="104" t="s">
        <v>947</v>
      </c>
      <c r="C3749" s="104" t="s">
        <v>14705</v>
      </c>
      <c r="D3749" s="104" t="s">
        <v>14707</v>
      </c>
      <c r="E3749" s="2">
        <v>28958</v>
      </c>
      <c r="F3749" s="2">
        <v>28958</v>
      </c>
    </row>
    <row r="3750" spans="1:6" x14ac:dyDescent="0.25">
      <c r="A3750" s="104">
        <v>577106</v>
      </c>
      <c r="B3750" s="104" t="s">
        <v>947</v>
      </c>
      <c r="C3750" s="104" t="s">
        <v>6124</v>
      </c>
      <c r="D3750" s="104" t="s">
        <v>6126</v>
      </c>
      <c r="E3750" s="2">
        <v>11449</v>
      </c>
      <c r="F3750" s="2">
        <v>11449</v>
      </c>
    </row>
    <row r="3751" spans="1:6" x14ac:dyDescent="0.25">
      <c r="A3751" s="104">
        <v>850908</v>
      </c>
      <c r="B3751" s="104" t="s">
        <v>947</v>
      </c>
      <c r="C3751" s="104" t="s">
        <v>21961</v>
      </c>
      <c r="D3751" s="104" t="s">
        <v>21962</v>
      </c>
      <c r="E3751" s="2">
        <v>3564</v>
      </c>
      <c r="F3751" s="2">
        <v>3564</v>
      </c>
    </row>
    <row r="3752" spans="1:6" x14ac:dyDescent="0.25">
      <c r="A3752" s="104">
        <v>25541</v>
      </c>
      <c r="B3752" s="104" t="s">
        <v>947</v>
      </c>
      <c r="C3752" s="104" t="s">
        <v>16294</v>
      </c>
      <c r="D3752" s="104" t="s">
        <v>16296</v>
      </c>
      <c r="E3752" s="2">
        <v>4765</v>
      </c>
      <c r="F3752" s="2">
        <v>4765</v>
      </c>
    </row>
    <row r="3753" spans="1:6" x14ac:dyDescent="0.25">
      <c r="A3753" s="104">
        <v>25542</v>
      </c>
      <c r="B3753" s="104" t="s">
        <v>947</v>
      </c>
      <c r="C3753" s="104" t="s">
        <v>3483</v>
      </c>
      <c r="D3753" s="104" t="s">
        <v>3485</v>
      </c>
      <c r="E3753" s="2">
        <v>172034</v>
      </c>
      <c r="F3753" s="2">
        <v>172034</v>
      </c>
    </row>
    <row r="3754" spans="1:6" x14ac:dyDescent="0.25">
      <c r="A3754" s="104">
        <v>176150</v>
      </c>
      <c r="B3754" s="104" t="s">
        <v>947</v>
      </c>
      <c r="C3754" s="104" t="s">
        <v>15851</v>
      </c>
      <c r="D3754" s="104" t="s">
        <v>15852</v>
      </c>
      <c r="E3754" s="2">
        <v>0</v>
      </c>
      <c r="F3754" s="2">
        <v>0</v>
      </c>
    </row>
    <row r="3755" spans="1:6" x14ac:dyDescent="0.25">
      <c r="A3755" s="104">
        <v>719758</v>
      </c>
      <c r="B3755" s="104" t="s">
        <v>947</v>
      </c>
      <c r="C3755" s="104" t="s">
        <v>18488</v>
      </c>
      <c r="D3755" s="104" t="s">
        <v>18489</v>
      </c>
      <c r="E3755" s="2">
        <v>2369</v>
      </c>
      <c r="F3755" s="2">
        <v>2369</v>
      </c>
    </row>
    <row r="3756" spans="1:6" x14ac:dyDescent="0.25">
      <c r="A3756" s="104">
        <v>25547</v>
      </c>
      <c r="B3756" s="104" t="s">
        <v>947</v>
      </c>
      <c r="C3756" s="104" t="s">
        <v>3940</v>
      </c>
      <c r="D3756" s="104" t="s">
        <v>3942</v>
      </c>
      <c r="E3756" s="2">
        <v>141975</v>
      </c>
      <c r="F3756" s="2">
        <v>141975</v>
      </c>
    </row>
    <row r="3757" spans="1:6" x14ac:dyDescent="0.25">
      <c r="A3757" s="104">
        <v>25548</v>
      </c>
      <c r="B3757" s="104" t="s">
        <v>947</v>
      </c>
      <c r="C3757" s="104" t="s">
        <v>11657</v>
      </c>
      <c r="D3757" s="104" t="s">
        <v>11659</v>
      </c>
      <c r="E3757" s="2">
        <v>21708</v>
      </c>
      <c r="F3757" s="2">
        <v>21708</v>
      </c>
    </row>
    <row r="3758" spans="1:6" x14ac:dyDescent="0.25">
      <c r="A3758" s="104">
        <v>25550</v>
      </c>
      <c r="B3758" s="104" t="s">
        <v>947</v>
      </c>
      <c r="C3758" s="104" t="s">
        <v>11892</v>
      </c>
      <c r="D3758" s="104" t="s">
        <v>11894</v>
      </c>
      <c r="E3758" s="2">
        <v>27339</v>
      </c>
      <c r="F3758" s="2">
        <v>27339</v>
      </c>
    </row>
    <row r="3759" spans="1:6" x14ac:dyDescent="0.25">
      <c r="A3759" s="104">
        <v>25552</v>
      </c>
      <c r="B3759" s="104" t="s">
        <v>947</v>
      </c>
      <c r="C3759" s="104" t="s">
        <v>9591</v>
      </c>
      <c r="D3759" s="104" t="s">
        <v>9593</v>
      </c>
      <c r="E3759" s="2">
        <v>18344</v>
      </c>
      <c r="F3759" s="2">
        <v>18344</v>
      </c>
    </row>
    <row r="3760" spans="1:6" x14ac:dyDescent="0.25">
      <c r="A3760" s="104">
        <v>444641</v>
      </c>
      <c r="B3760" s="104" t="s">
        <v>947</v>
      </c>
      <c r="C3760" s="104" t="s">
        <v>5750</v>
      </c>
      <c r="D3760" s="104" t="s">
        <v>22697</v>
      </c>
      <c r="E3760" s="2">
        <v>75415</v>
      </c>
      <c r="F3760" s="2">
        <v>75415</v>
      </c>
    </row>
    <row r="3761" spans="1:6" x14ac:dyDescent="0.25">
      <c r="A3761" s="104">
        <v>684208</v>
      </c>
      <c r="B3761" s="104" t="s">
        <v>947</v>
      </c>
      <c r="C3761" s="104" t="s">
        <v>11898</v>
      </c>
      <c r="D3761" s="104" t="s">
        <v>11900</v>
      </c>
      <c r="E3761" s="2">
        <v>5935</v>
      </c>
      <c r="F3761" s="2">
        <v>5935</v>
      </c>
    </row>
    <row r="3762" spans="1:6" x14ac:dyDescent="0.25">
      <c r="A3762" s="104">
        <v>25557</v>
      </c>
      <c r="B3762" s="104" t="s">
        <v>947</v>
      </c>
      <c r="C3762" s="104" t="s">
        <v>6586</v>
      </c>
      <c r="D3762" s="104" t="s">
        <v>6588</v>
      </c>
      <c r="E3762" s="2">
        <v>50480</v>
      </c>
      <c r="F3762" s="2">
        <v>50480</v>
      </c>
    </row>
    <row r="3763" spans="1:6" x14ac:dyDescent="0.25">
      <c r="A3763" s="104">
        <v>25558</v>
      </c>
      <c r="B3763" s="104" t="s">
        <v>947</v>
      </c>
      <c r="C3763" s="104" t="s">
        <v>6064</v>
      </c>
      <c r="D3763" s="104" t="s">
        <v>6066</v>
      </c>
      <c r="E3763" s="2">
        <v>46444</v>
      </c>
      <c r="F3763" s="2">
        <v>46444</v>
      </c>
    </row>
    <row r="3764" spans="1:6" x14ac:dyDescent="0.25">
      <c r="A3764" s="104">
        <v>25559</v>
      </c>
      <c r="B3764" s="104" t="s">
        <v>947</v>
      </c>
      <c r="C3764" s="104" t="s">
        <v>3070</v>
      </c>
      <c r="D3764" s="104" t="s">
        <v>22363</v>
      </c>
      <c r="E3764" s="2">
        <v>204858</v>
      </c>
      <c r="F3764" s="2">
        <v>204858</v>
      </c>
    </row>
    <row r="3765" spans="1:6" x14ac:dyDescent="0.25">
      <c r="A3765" s="104">
        <v>25560</v>
      </c>
      <c r="B3765" s="104" t="s">
        <v>947</v>
      </c>
      <c r="C3765" s="104" t="s">
        <v>6615</v>
      </c>
      <c r="D3765" s="104" t="s">
        <v>6617</v>
      </c>
      <c r="E3765" s="2">
        <v>55519</v>
      </c>
      <c r="F3765" s="2">
        <v>55519</v>
      </c>
    </row>
    <row r="3766" spans="1:6" x14ac:dyDescent="0.25">
      <c r="A3766" s="104">
        <v>25563</v>
      </c>
      <c r="B3766" s="104" t="s">
        <v>947</v>
      </c>
      <c r="C3766" s="104" t="s">
        <v>3564</v>
      </c>
      <c r="D3766" s="104" t="s">
        <v>3566</v>
      </c>
      <c r="E3766" s="2">
        <v>113680</v>
      </c>
      <c r="F3766" s="2">
        <v>113680</v>
      </c>
    </row>
    <row r="3767" spans="1:6" x14ac:dyDescent="0.25">
      <c r="A3767" s="104">
        <v>25564</v>
      </c>
      <c r="B3767" s="104" t="s">
        <v>947</v>
      </c>
      <c r="C3767" s="104" t="s">
        <v>2375</v>
      </c>
      <c r="D3767" s="104" t="s">
        <v>2377</v>
      </c>
      <c r="E3767" s="2">
        <v>316476</v>
      </c>
      <c r="F3767" s="2">
        <v>316476</v>
      </c>
    </row>
    <row r="3768" spans="1:6" x14ac:dyDescent="0.25">
      <c r="A3768" s="104">
        <v>25569</v>
      </c>
      <c r="B3768" s="104" t="s">
        <v>947</v>
      </c>
      <c r="C3768" s="104" t="s">
        <v>11041</v>
      </c>
      <c r="D3768" s="104" t="s">
        <v>11043</v>
      </c>
      <c r="E3768" s="2">
        <v>11537</v>
      </c>
      <c r="F3768" s="2">
        <v>11537</v>
      </c>
    </row>
    <row r="3769" spans="1:6" x14ac:dyDescent="0.25">
      <c r="A3769" s="104">
        <v>25570</v>
      </c>
      <c r="B3769" s="104" t="s">
        <v>947</v>
      </c>
      <c r="C3769" s="104" t="s">
        <v>14655</v>
      </c>
      <c r="D3769" s="104" t="s">
        <v>14657</v>
      </c>
      <c r="E3769" s="2">
        <v>6535</v>
      </c>
      <c r="F3769" s="2">
        <v>6535</v>
      </c>
    </row>
    <row r="3770" spans="1:6" x14ac:dyDescent="0.25">
      <c r="A3770" s="104">
        <v>25573</v>
      </c>
      <c r="B3770" s="104" t="s">
        <v>947</v>
      </c>
      <c r="C3770" s="104" t="s">
        <v>10270</v>
      </c>
      <c r="D3770" s="104" t="s">
        <v>10272</v>
      </c>
      <c r="E3770" s="2">
        <v>19027</v>
      </c>
      <c r="F3770" s="2">
        <v>19027</v>
      </c>
    </row>
    <row r="3771" spans="1:6" x14ac:dyDescent="0.25">
      <c r="A3771" s="104">
        <v>205427</v>
      </c>
      <c r="B3771" s="104" t="s">
        <v>947</v>
      </c>
      <c r="C3771" s="104" t="s">
        <v>16252</v>
      </c>
      <c r="D3771" s="104" t="s">
        <v>16254</v>
      </c>
      <c r="E3771" s="2">
        <v>1337</v>
      </c>
      <c r="F3771" s="2">
        <v>1337</v>
      </c>
    </row>
    <row r="3772" spans="1:6" x14ac:dyDescent="0.25">
      <c r="A3772" s="104">
        <v>580065</v>
      </c>
      <c r="B3772" s="104" t="s">
        <v>947</v>
      </c>
      <c r="C3772" s="104" t="s">
        <v>9378</v>
      </c>
      <c r="D3772" s="104" t="s">
        <v>9380</v>
      </c>
      <c r="E3772" s="2">
        <v>13343</v>
      </c>
      <c r="F3772" s="2">
        <v>13343</v>
      </c>
    </row>
    <row r="3773" spans="1:6" x14ac:dyDescent="0.25">
      <c r="A3773" s="104">
        <v>709156</v>
      </c>
      <c r="B3773" s="104" t="s">
        <v>947</v>
      </c>
      <c r="C3773" s="104" t="s">
        <v>12402</v>
      </c>
      <c r="D3773" s="104" t="s">
        <v>12404</v>
      </c>
      <c r="E3773" s="2">
        <v>12559</v>
      </c>
      <c r="F3773" s="2">
        <v>12559</v>
      </c>
    </row>
    <row r="3774" spans="1:6" x14ac:dyDescent="0.25">
      <c r="A3774" s="104">
        <v>747315</v>
      </c>
      <c r="B3774" s="104" t="s">
        <v>947</v>
      </c>
      <c r="C3774" s="104" t="s">
        <v>22641</v>
      </c>
      <c r="D3774" s="104" t="s">
        <v>22642</v>
      </c>
      <c r="E3774" s="2">
        <v>3426</v>
      </c>
      <c r="F3774" s="2">
        <v>3426</v>
      </c>
    </row>
    <row r="3775" spans="1:6" x14ac:dyDescent="0.25">
      <c r="A3775" s="104">
        <v>823659</v>
      </c>
      <c r="B3775" s="104" t="s">
        <v>947</v>
      </c>
      <c r="C3775" s="104" t="s">
        <v>21939</v>
      </c>
      <c r="D3775" s="104" t="s">
        <v>21940</v>
      </c>
      <c r="E3775" s="2">
        <v>6391</v>
      </c>
      <c r="F3775" s="2">
        <v>6391</v>
      </c>
    </row>
    <row r="3776" spans="1:6" x14ac:dyDescent="0.25">
      <c r="A3776" s="104">
        <v>25577</v>
      </c>
      <c r="B3776" s="104" t="s">
        <v>947</v>
      </c>
      <c r="C3776" s="104" t="s">
        <v>6720</v>
      </c>
      <c r="D3776" s="104" t="s">
        <v>6722</v>
      </c>
      <c r="E3776" s="2">
        <v>65699</v>
      </c>
      <c r="F3776" s="2">
        <v>65699</v>
      </c>
    </row>
    <row r="3777" spans="1:6" x14ac:dyDescent="0.25">
      <c r="A3777" s="104">
        <v>601759</v>
      </c>
      <c r="B3777" s="104" t="s">
        <v>947</v>
      </c>
      <c r="C3777" s="104" t="s">
        <v>22266</v>
      </c>
      <c r="D3777" s="104" t="s">
        <v>22267</v>
      </c>
      <c r="E3777" s="2">
        <v>1907</v>
      </c>
      <c r="F3777" s="2">
        <v>1907</v>
      </c>
    </row>
    <row r="3778" spans="1:6" x14ac:dyDescent="0.25">
      <c r="A3778" s="104">
        <v>680186</v>
      </c>
      <c r="B3778" s="104" t="s">
        <v>947</v>
      </c>
      <c r="C3778" s="104" t="s">
        <v>13961</v>
      </c>
      <c r="D3778" s="104" t="s">
        <v>13963</v>
      </c>
      <c r="E3778" s="2">
        <v>10413</v>
      </c>
      <c r="F3778" s="2">
        <v>10413</v>
      </c>
    </row>
    <row r="3779" spans="1:6" x14ac:dyDescent="0.25">
      <c r="A3779" s="104">
        <v>25580</v>
      </c>
      <c r="B3779" s="104" t="s">
        <v>947</v>
      </c>
      <c r="C3779" s="104" t="s">
        <v>9837</v>
      </c>
      <c r="D3779" s="104" t="s">
        <v>21959</v>
      </c>
      <c r="E3779" s="2">
        <v>23164</v>
      </c>
      <c r="F3779" s="2">
        <v>23164</v>
      </c>
    </row>
    <row r="3780" spans="1:6" x14ac:dyDescent="0.25">
      <c r="A3780" s="104">
        <v>25581</v>
      </c>
      <c r="B3780" s="104" t="s">
        <v>947</v>
      </c>
      <c r="C3780" s="104" t="s">
        <v>12612</v>
      </c>
      <c r="D3780" s="104" t="s">
        <v>12614</v>
      </c>
      <c r="E3780" s="2">
        <v>17461</v>
      </c>
      <c r="F3780" s="2">
        <v>17461</v>
      </c>
    </row>
    <row r="3781" spans="1:6" x14ac:dyDescent="0.25">
      <c r="A3781" s="104">
        <v>25582</v>
      </c>
      <c r="B3781" s="104" t="s">
        <v>947</v>
      </c>
      <c r="C3781" s="104" t="s">
        <v>7091</v>
      </c>
      <c r="D3781" s="104" t="s">
        <v>7093</v>
      </c>
      <c r="E3781" s="2">
        <v>45535</v>
      </c>
      <c r="F3781" s="2">
        <v>45535</v>
      </c>
    </row>
    <row r="3782" spans="1:6" x14ac:dyDescent="0.25">
      <c r="A3782" s="104">
        <v>25583</v>
      </c>
      <c r="B3782" s="104" t="s">
        <v>947</v>
      </c>
      <c r="C3782" s="104" t="s">
        <v>20730</v>
      </c>
      <c r="D3782" s="104" t="s">
        <v>20731</v>
      </c>
      <c r="E3782" s="2">
        <v>15370</v>
      </c>
      <c r="F3782" s="2">
        <v>15370</v>
      </c>
    </row>
    <row r="3783" spans="1:6" x14ac:dyDescent="0.25">
      <c r="A3783" s="104">
        <v>25586</v>
      </c>
      <c r="B3783" s="104" t="s">
        <v>947</v>
      </c>
      <c r="C3783" s="104" t="s">
        <v>4267</v>
      </c>
      <c r="D3783" s="104" t="s">
        <v>4269</v>
      </c>
      <c r="E3783" s="2">
        <v>110963</v>
      </c>
      <c r="F3783" s="2">
        <v>110963</v>
      </c>
    </row>
    <row r="3784" spans="1:6" x14ac:dyDescent="0.25">
      <c r="A3784" s="104">
        <v>25587</v>
      </c>
      <c r="B3784" s="104" t="s">
        <v>947</v>
      </c>
      <c r="C3784" s="104" t="s">
        <v>11940</v>
      </c>
      <c r="D3784" s="104" t="s">
        <v>11942</v>
      </c>
      <c r="E3784" s="2">
        <v>15115</v>
      </c>
      <c r="F3784" s="2">
        <v>15115</v>
      </c>
    </row>
    <row r="3785" spans="1:6" x14ac:dyDescent="0.25">
      <c r="A3785" s="104">
        <v>25590</v>
      </c>
      <c r="B3785" s="104" t="s">
        <v>947</v>
      </c>
      <c r="C3785" s="104" t="s">
        <v>18426</v>
      </c>
      <c r="D3785" s="104" t="s">
        <v>18427</v>
      </c>
      <c r="E3785" s="2">
        <v>35717</v>
      </c>
      <c r="F3785" s="2">
        <v>35717</v>
      </c>
    </row>
    <row r="3786" spans="1:6" x14ac:dyDescent="0.25">
      <c r="A3786" s="104">
        <v>25591</v>
      </c>
      <c r="B3786" s="104" t="s">
        <v>947</v>
      </c>
      <c r="C3786" s="104" t="s">
        <v>17140</v>
      </c>
      <c r="D3786" s="104" t="s">
        <v>17142</v>
      </c>
      <c r="E3786" s="2">
        <v>1511</v>
      </c>
      <c r="F3786" s="2">
        <v>1511</v>
      </c>
    </row>
    <row r="3787" spans="1:6" x14ac:dyDescent="0.25">
      <c r="A3787" s="104">
        <v>25592</v>
      </c>
      <c r="B3787" s="104" t="s">
        <v>947</v>
      </c>
      <c r="C3787" s="104" t="s">
        <v>8884</v>
      </c>
      <c r="D3787" s="104" t="s">
        <v>8886</v>
      </c>
      <c r="E3787" s="2">
        <v>31541</v>
      </c>
      <c r="F3787" s="2">
        <v>31541</v>
      </c>
    </row>
    <row r="3788" spans="1:6" x14ac:dyDescent="0.25">
      <c r="A3788" s="104">
        <v>25594</v>
      </c>
      <c r="B3788" s="104" t="s">
        <v>947</v>
      </c>
      <c r="C3788" s="104" t="s">
        <v>1161</v>
      </c>
      <c r="D3788" s="104" t="s">
        <v>1163</v>
      </c>
      <c r="E3788" s="2">
        <v>776227</v>
      </c>
      <c r="F3788" s="2">
        <v>776227</v>
      </c>
    </row>
    <row r="3789" spans="1:6" x14ac:dyDescent="0.25">
      <c r="A3789" s="104">
        <v>25595</v>
      </c>
      <c r="B3789" s="104" t="s">
        <v>947</v>
      </c>
      <c r="C3789" s="104" t="s">
        <v>2576</v>
      </c>
      <c r="D3789" s="104" t="s">
        <v>2578</v>
      </c>
      <c r="E3789" s="2">
        <v>165517</v>
      </c>
      <c r="F3789" s="2">
        <v>165517</v>
      </c>
    </row>
    <row r="3790" spans="1:6" x14ac:dyDescent="0.25">
      <c r="A3790" s="104">
        <v>25597</v>
      </c>
      <c r="B3790" s="104" t="s">
        <v>947</v>
      </c>
      <c r="C3790" s="104" t="s">
        <v>15865</v>
      </c>
      <c r="D3790" s="104" t="s">
        <v>15867</v>
      </c>
      <c r="E3790" s="2">
        <v>5119</v>
      </c>
      <c r="F3790" s="2">
        <v>5119</v>
      </c>
    </row>
    <row r="3791" spans="1:6" x14ac:dyDescent="0.25">
      <c r="A3791" s="104">
        <v>25598</v>
      </c>
      <c r="B3791" s="104" t="s">
        <v>947</v>
      </c>
      <c r="C3791" s="104" t="s">
        <v>12537</v>
      </c>
      <c r="D3791" s="104" t="s">
        <v>12539</v>
      </c>
      <c r="E3791" s="2">
        <v>12396</v>
      </c>
      <c r="F3791" s="2">
        <v>12396</v>
      </c>
    </row>
    <row r="3792" spans="1:6" x14ac:dyDescent="0.25">
      <c r="A3792" s="104">
        <v>25599</v>
      </c>
      <c r="B3792" s="104" t="s">
        <v>947</v>
      </c>
      <c r="C3792" s="104" t="s">
        <v>22379</v>
      </c>
      <c r="D3792" s="104" t="s">
        <v>22380</v>
      </c>
      <c r="E3792" s="2">
        <v>1616</v>
      </c>
      <c r="F3792" s="2">
        <v>1616</v>
      </c>
    </row>
    <row r="3793" spans="1:6" x14ac:dyDescent="0.25">
      <c r="A3793" s="104">
        <v>25601</v>
      </c>
      <c r="B3793" s="104" t="s">
        <v>947</v>
      </c>
      <c r="C3793" s="104" t="s">
        <v>4871</v>
      </c>
      <c r="D3793" s="104" t="s">
        <v>4873</v>
      </c>
      <c r="E3793" s="2">
        <v>76644</v>
      </c>
      <c r="F3793" s="2">
        <v>76644</v>
      </c>
    </row>
    <row r="3794" spans="1:6" x14ac:dyDescent="0.25">
      <c r="A3794" s="104">
        <v>203181</v>
      </c>
      <c r="B3794" s="104" t="s">
        <v>947</v>
      </c>
      <c r="C3794" s="104" t="s">
        <v>15353</v>
      </c>
      <c r="D3794" s="104" t="s">
        <v>15355</v>
      </c>
      <c r="E3794" s="2">
        <v>3844</v>
      </c>
      <c r="F3794" s="2">
        <v>3844</v>
      </c>
    </row>
    <row r="3795" spans="1:6" x14ac:dyDescent="0.25">
      <c r="A3795" s="104">
        <v>543460</v>
      </c>
      <c r="B3795" s="104" t="s">
        <v>947</v>
      </c>
      <c r="C3795" s="104" t="s">
        <v>15449</v>
      </c>
      <c r="D3795" s="104" t="s">
        <v>15451</v>
      </c>
      <c r="E3795" s="2">
        <v>4039</v>
      </c>
      <c r="F3795" s="2">
        <v>4039</v>
      </c>
    </row>
    <row r="3796" spans="1:6" x14ac:dyDescent="0.25">
      <c r="A3796" s="104">
        <v>580561</v>
      </c>
      <c r="B3796" s="104" t="s">
        <v>947</v>
      </c>
      <c r="C3796" s="104" t="s">
        <v>9941</v>
      </c>
      <c r="D3796" s="104" t="s">
        <v>9943</v>
      </c>
      <c r="E3796" s="2">
        <v>26734</v>
      </c>
      <c r="F3796" s="2">
        <v>26734</v>
      </c>
    </row>
    <row r="3797" spans="1:6" x14ac:dyDescent="0.25">
      <c r="A3797" s="104">
        <v>596935</v>
      </c>
      <c r="B3797" s="104" t="s">
        <v>947</v>
      </c>
      <c r="C3797" s="104" t="s">
        <v>14626</v>
      </c>
      <c r="D3797" s="104" t="s">
        <v>14628</v>
      </c>
      <c r="E3797" s="2">
        <v>8278</v>
      </c>
      <c r="F3797" s="2">
        <v>8278</v>
      </c>
    </row>
    <row r="3798" spans="1:6" x14ac:dyDescent="0.25">
      <c r="A3798" s="104">
        <v>695330</v>
      </c>
      <c r="B3798" s="104" t="s">
        <v>947</v>
      </c>
      <c r="C3798" s="104" t="s">
        <v>12630</v>
      </c>
      <c r="D3798" s="104" t="s">
        <v>12632</v>
      </c>
      <c r="E3798" s="2">
        <v>16092</v>
      </c>
      <c r="F3798" s="2">
        <v>16092</v>
      </c>
    </row>
    <row r="3799" spans="1:6" x14ac:dyDescent="0.25">
      <c r="A3799" s="104">
        <v>25603</v>
      </c>
      <c r="B3799" s="104" t="s">
        <v>947</v>
      </c>
      <c r="C3799" s="104" t="s">
        <v>11877</v>
      </c>
      <c r="D3799" s="104" t="s">
        <v>11879</v>
      </c>
      <c r="E3799" s="2">
        <v>23128</v>
      </c>
      <c r="F3799" s="2">
        <v>23128</v>
      </c>
    </row>
    <row r="3800" spans="1:6" x14ac:dyDescent="0.25">
      <c r="A3800" s="104">
        <v>25604</v>
      </c>
      <c r="B3800" s="104" t="s">
        <v>947</v>
      </c>
      <c r="C3800" s="104" t="s">
        <v>14201</v>
      </c>
      <c r="D3800" s="104" t="s">
        <v>14203</v>
      </c>
      <c r="E3800" s="2">
        <v>6441</v>
      </c>
      <c r="F3800" s="2">
        <v>6441</v>
      </c>
    </row>
    <row r="3801" spans="1:6" x14ac:dyDescent="0.25">
      <c r="A3801" s="104">
        <v>25605</v>
      </c>
      <c r="B3801" s="104" t="s">
        <v>947</v>
      </c>
      <c r="C3801" s="104" t="s">
        <v>16146</v>
      </c>
      <c r="D3801" s="104" t="s">
        <v>16148</v>
      </c>
      <c r="E3801" s="2">
        <v>1581</v>
      </c>
      <c r="F3801" s="2">
        <v>1581</v>
      </c>
    </row>
    <row r="3802" spans="1:6" x14ac:dyDescent="0.25">
      <c r="A3802" s="104">
        <v>25606</v>
      </c>
      <c r="B3802" s="104" t="s">
        <v>947</v>
      </c>
      <c r="C3802" s="104" t="s">
        <v>14434</v>
      </c>
      <c r="D3802" s="104" t="s">
        <v>14436</v>
      </c>
      <c r="E3802" s="2">
        <v>9433</v>
      </c>
      <c r="F3802" s="2">
        <v>9433</v>
      </c>
    </row>
    <row r="3803" spans="1:6" x14ac:dyDescent="0.25">
      <c r="A3803" s="104">
        <v>25609</v>
      </c>
      <c r="B3803" s="104" t="s">
        <v>947</v>
      </c>
      <c r="C3803" s="104" t="s">
        <v>14981</v>
      </c>
      <c r="D3803" s="104" t="s">
        <v>14983</v>
      </c>
      <c r="E3803" s="2">
        <v>4851</v>
      </c>
      <c r="F3803" s="2">
        <v>4851</v>
      </c>
    </row>
    <row r="3804" spans="1:6" x14ac:dyDescent="0.25">
      <c r="A3804" s="104">
        <v>856275</v>
      </c>
      <c r="B3804" s="104" t="s">
        <v>947</v>
      </c>
      <c r="C3804" s="104" t="s">
        <v>22006</v>
      </c>
      <c r="D3804" s="104" t="s">
        <v>22007</v>
      </c>
      <c r="E3804" s="2">
        <v>1647</v>
      </c>
      <c r="F3804" s="2">
        <v>1647</v>
      </c>
    </row>
    <row r="3805" spans="1:6" x14ac:dyDescent="0.25">
      <c r="A3805" s="104">
        <v>25612</v>
      </c>
      <c r="B3805" s="104" t="s">
        <v>947</v>
      </c>
      <c r="C3805" s="104" t="s">
        <v>13066</v>
      </c>
      <c r="D3805" s="104" t="s">
        <v>13068</v>
      </c>
      <c r="E3805" s="2">
        <v>94476</v>
      </c>
      <c r="F3805" s="2">
        <v>94476</v>
      </c>
    </row>
    <row r="3806" spans="1:6" x14ac:dyDescent="0.25">
      <c r="A3806" s="104">
        <v>25616</v>
      </c>
      <c r="B3806" s="104" t="s">
        <v>947</v>
      </c>
      <c r="C3806" s="104" t="s">
        <v>8326</v>
      </c>
      <c r="D3806" s="104" t="s">
        <v>8328</v>
      </c>
      <c r="E3806" s="2">
        <v>55867</v>
      </c>
      <c r="F3806" s="2">
        <v>55867</v>
      </c>
    </row>
    <row r="3807" spans="1:6" x14ac:dyDescent="0.25">
      <c r="A3807" s="104">
        <v>596374</v>
      </c>
      <c r="B3807" s="104" t="s">
        <v>947</v>
      </c>
      <c r="C3807" s="104" t="s">
        <v>16064</v>
      </c>
      <c r="D3807" s="104" t="s">
        <v>16066</v>
      </c>
      <c r="E3807" s="2">
        <v>3214</v>
      </c>
      <c r="F3807" s="2">
        <v>3214</v>
      </c>
    </row>
    <row r="3808" spans="1:6" x14ac:dyDescent="0.25">
      <c r="A3808" s="104">
        <v>25618</v>
      </c>
      <c r="B3808" s="104" t="s">
        <v>947</v>
      </c>
      <c r="C3808" s="104" t="s">
        <v>14282</v>
      </c>
      <c r="D3808" s="104" t="s">
        <v>14284</v>
      </c>
      <c r="E3808" s="2">
        <v>4629</v>
      </c>
      <c r="F3808" s="2">
        <v>4629</v>
      </c>
    </row>
    <row r="3809" spans="1:6" x14ac:dyDescent="0.25">
      <c r="A3809" s="104">
        <v>25619</v>
      </c>
      <c r="B3809" s="104" t="s">
        <v>947</v>
      </c>
      <c r="C3809" s="104" t="s">
        <v>2669</v>
      </c>
      <c r="D3809" s="104" t="s">
        <v>2671</v>
      </c>
      <c r="E3809" s="2">
        <v>203427</v>
      </c>
      <c r="F3809" s="2">
        <v>203427</v>
      </c>
    </row>
    <row r="3810" spans="1:6" x14ac:dyDescent="0.25">
      <c r="A3810" s="104">
        <v>25622</v>
      </c>
      <c r="B3810" s="104" t="s">
        <v>947</v>
      </c>
      <c r="C3810" s="104" t="s">
        <v>14925</v>
      </c>
      <c r="D3810" s="104" t="s">
        <v>14927</v>
      </c>
      <c r="E3810" s="2">
        <v>7038</v>
      </c>
      <c r="F3810" s="2">
        <v>7038</v>
      </c>
    </row>
    <row r="3811" spans="1:6" x14ac:dyDescent="0.25">
      <c r="A3811" s="104">
        <v>25624</v>
      </c>
      <c r="B3811" s="104" t="s">
        <v>947</v>
      </c>
      <c r="C3811" s="104" t="s">
        <v>12039</v>
      </c>
      <c r="D3811" s="104" t="s">
        <v>12041</v>
      </c>
      <c r="E3811" s="2">
        <v>20239</v>
      </c>
      <c r="F3811" s="2">
        <v>20239</v>
      </c>
    </row>
    <row r="3812" spans="1:6" x14ac:dyDescent="0.25">
      <c r="A3812" s="104">
        <v>25625</v>
      </c>
      <c r="B3812" s="104" t="s">
        <v>947</v>
      </c>
      <c r="C3812" s="104" t="s">
        <v>12000</v>
      </c>
      <c r="D3812" s="104" t="s">
        <v>12002</v>
      </c>
      <c r="E3812" s="2">
        <v>10304</v>
      </c>
      <c r="F3812" s="2">
        <v>10304</v>
      </c>
    </row>
    <row r="3813" spans="1:6" x14ac:dyDescent="0.25">
      <c r="A3813" s="104">
        <v>845195</v>
      </c>
      <c r="B3813" s="104" t="s">
        <v>947</v>
      </c>
      <c r="C3813" s="104" t="s">
        <v>22013</v>
      </c>
      <c r="D3813" s="104" t="s">
        <v>22014</v>
      </c>
      <c r="E3813" s="2">
        <v>3411</v>
      </c>
      <c r="F3813" s="2">
        <v>3411</v>
      </c>
    </row>
    <row r="3814" spans="1:6" x14ac:dyDescent="0.25">
      <c r="A3814" s="104">
        <v>25627</v>
      </c>
      <c r="B3814" s="104" t="s">
        <v>947</v>
      </c>
      <c r="C3814" s="104" t="s">
        <v>2753</v>
      </c>
      <c r="D3814" s="104" t="s">
        <v>2755</v>
      </c>
      <c r="E3814" s="2">
        <v>176765</v>
      </c>
      <c r="F3814" s="2">
        <v>176765</v>
      </c>
    </row>
    <row r="3815" spans="1:6" x14ac:dyDescent="0.25">
      <c r="A3815" s="104">
        <v>25629</v>
      </c>
      <c r="B3815" s="104" t="s">
        <v>947</v>
      </c>
      <c r="C3815" s="104" t="s">
        <v>14548</v>
      </c>
      <c r="D3815" s="104" t="s">
        <v>14550</v>
      </c>
      <c r="E3815" s="2">
        <v>6808</v>
      </c>
      <c r="F3815" s="2">
        <v>6808</v>
      </c>
    </row>
    <row r="3816" spans="1:6" x14ac:dyDescent="0.25">
      <c r="A3816" s="104">
        <v>25631</v>
      </c>
      <c r="B3816" s="104" t="s">
        <v>947</v>
      </c>
      <c r="C3816" s="104" t="s">
        <v>11241</v>
      </c>
      <c r="D3816" s="104" t="s">
        <v>11243</v>
      </c>
      <c r="E3816" s="2">
        <v>12812</v>
      </c>
      <c r="F3816" s="2">
        <v>12812</v>
      </c>
    </row>
    <row r="3817" spans="1:6" x14ac:dyDescent="0.25">
      <c r="A3817" s="104">
        <v>25633</v>
      </c>
      <c r="B3817" s="104" t="s">
        <v>947</v>
      </c>
      <c r="C3817" s="104" t="s">
        <v>6217</v>
      </c>
      <c r="D3817" s="104" t="s">
        <v>6219</v>
      </c>
      <c r="E3817" s="2">
        <v>50396</v>
      </c>
      <c r="F3817" s="2">
        <v>50396</v>
      </c>
    </row>
    <row r="3818" spans="1:6" x14ac:dyDescent="0.25">
      <c r="A3818" s="104">
        <v>25636</v>
      </c>
      <c r="B3818" s="104" t="s">
        <v>947</v>
      </c>
      <c r="C3818" s="104" t="s">
        <v>15035</v>
      </c>
      <c r="D3818" s="104" t="s">
        <v>15037</v>
      </c>
      <c r="E3818" s="2">
        <v>4832</v>
      </c>
      <c r="F3818" s="2">
        <v>4832</v>
      </c>
    </row>
    <row r="3819" spans="1:6" x14ac:dyDescent="0.25">
      <c r="A3819" s="104">
        <v>25641</v>
      </c>
      <c r="B3819" s="104" t="s">
        <v>947</v>
      </c>
      <c r="C3819" s="104" t="s">
        <v>4069</v>
      </c>
      <c r="D3819" s="104" t="s">
        <v>4071</v>
      </c>
      <c r="E3819" s="2">
        <v>157291</v>
      </c>
      <c r="F3819" s="2">
        <v>157291</v>
      </c>
    </row>
    <row r="3820" spans="1:6" x14ac:dyDescent="0.25">
      <c r="A3820" s="104">
        <v>25644</v>
      </c>
      <c r="B3820" s="104" t="s">
        <v>947</v>
      </c>
      <c r="C3820" s="104" t="s">
        <v>6412</v>
      </c>
      <c r="D3820" s="104" t="s">
        <v>6414</v>
      </c>
      <c r="E3820" s="2">
        <v>58132</v>
      </c>
      <c r="F3820" s="2">
        <v>58132</v>
      </c>
    </row>
    <row r="3821" spans="1:6" x14ac:dyDescent="0.25">
      <c r="A3821" s="104">
        <v>25645</v>
      </c>
      <c r="B3821" s="104" t="s">
        <v>947</v>
      </c>
      <c r="C3821" s="104" t="s">
        <v>2999</v>
      </c>
      <c r="D3821" s="104" t="s">
        <v>3001</v>
      </c>
      <c r="E3821" s="2">
        <v>213658</v>
      </c>
      <c r="F3821" s="2">
        <v>213658</v>
      </c>
    </row>
    <row r="3822" spans="1:6" x14ac:dyDescent="0.25">
      <c r="A3822" s="104">
        <v>25646</v>
      </c>
      <c r="B3822" s="104" t="s">
        <v>947</v>
      </c>
      <c r="C3822" s="104" t="s">
        <v>3534</v>
      </c>
      <c r="D3822" s="104" t="s">
        <v>3536</v>
      </c>
      <c r="E3822" s="2">
        <v>163571</v>
      </c>
      <c r="F3822" s="2">
        <v>163571</v>
      </c>
    </row>
    <row r="3823" spans="1:6" x14ac:dyDescent="0.25">
      <c r="A3823" s="104">
        <v>25647</v>
      </c>
      <c r="B3823" s="104" t="s">
        <v>947</v>
      </c>
      <c r="C3823" s="104" t="s">
        <v>7309</v>
      </c>
      <c r="D3823" s="104" t="s">
        <v>22021</v>
      </c>
      <c r="E3823" s="2">
        <v>51469</v>
      </c>
      <c r="F3823" s="2">
        <v>51469</v>
      </c>
    </row>
    <row r="3824" spans="1:6" x14ac:dyDescent="0.25">
      <c r="A3824" s="104">
        <v>25650</v>
      </c>
      <c r="B3824" s="104" t="s">
        <v>947</v>
      </c>
      <c r="C3824" s="104" t="s">
        <v>12943</v>
      </c>
      <c r="D3824" s="104" t="s">
        <v>22017</v>
      </c>
      <c r="E3824" s="2">
        <v>25854</v>
      </c>
      <c r="F3824" s="2">
        <v>25854</v>
      </c>
    </row>
    <row r="3825" spans="1:6" x14ac:dyDescent="0.25">
      <c r="A3825" s="104">
        <v>25651</v>
      </c>
      <c r="B3825" s="104" t="s">
        <v>947</v>
      </c>
      <c r="C3825" s="104" t="s">
        <v>15788</v>
      </c>
      <c r="D3825" s="104" t="s">
        <v>15790</v>
      </c>
      <c r="E3825" s="2">
        <v>1139</v>
      </c>
      <c r="F3825" s="2">
        <v>1139</v>
      </c>
    </row>
    <row r="3826" spans="1:6" x14ac:dyDescent="0.25">
      <c r="A3826" s="104">
        <v>175298</v>
      </c>
      <c r="B3826" s="104" t="s">
        <v>947</v>
      </c>
      <c r="C3826" s="104" t="s">
        <v>990</v>
      </c>
      <c r="D3826" s="104" t="s">
        <v>992</v>
      </c>
      <c r="E3826" s="2">
        <v>596429</v>
      </c>
      <c r="F3826" s="2">
        <v>596429</v>
      </c>
    </row>
    <row r="3827" spans="1:6" x14ac:dyDescent="0.25">
      <c r="A3827" s="104">
        <v>25634</v>
      </c>
      <c r="B3827" s="104" t="s">
        <v>947</v>
      </c>
      <c r="C3827" s="104" t="s">
        <v>15573</v>
      </c>
      <c r="D3827" s="104" t="s">
        <v>15575</v>
      </c>
      <c r="E3827" s="2">
        <v>1473</v>
      </c>
      <c r="F3827" s="2">
        <v>1473</v>
      </c>
    </row>
    <row r="3828" spans="1:6" x14ac:dyDescent="0.25">
      <c r="A3828" s="104">
        <v>763852</v>
      </c>
      <c r="B3828" s="104" t="s">
        <v>947</v>
      </c>
      <c r="C3828" s="104" t="s">
        <v>18721</v>
      </c>
      <c r="D3828" s="104" t="s">
        <v>22020</v>
      </c>
      <c r="E3828" s="2">
        <v>12750</v>
      </c>
      <c r="F3828" s="2">
        <v>12750</v>
      </c>
    </row>
    <row r="3829" spans="1:6" x14ac:dyDescent="0.25">
      <c r="A3829" s="104">
        <v>784374</v>
      </c>
      <c r="B3829" s="104" t="s">
        <v>947</v>
      </c>
      <c r="C3829" s="104" t="s">
        <v>11178</v>
      </c>
      <c r="D3829" s="104" t="s">
        <v>11180</v>
      </c>
      <c r="E3829" s="2">
        <v>9686</v>
      </c>
      <c r="F3829" s="2">
        <v>9686</v>
      </c>
    </row>
    <row r="3830" spans="1:6" x14ac:dyDescent="0.25">
      <c r="A3830" s="104">
        <v>25657</v>
      </c>
      <c r="B3830" s="104" t="s">
        <v>947</v>
      </c>
      <c r="C3830" s="104" t="s">
        <v>9615</v>
      </c>
      <c r="D3830" s="104" t="s">
        <v>9617</v>
      </c>
      <c r="E3830" s="2">
        <v>44229</v>
      </c>
      <c r="F3830" s="2">
        <v>44229</v>
      </c>
    </row>
    <row r="3831" spans="1:6" x14ac:dyDescent="0.25">
      <c r="A3831" s="104">
        <v>25663</v>
      </c>
      <c r="B3831" s="104" t="s">
        <v>947</v>
      </c>
      <c r="C3831" s="104" t="s">
        <v>4688</v>
      </c>
      <c r="D3831" s="104" t="s">
        <v>4690</v>
      </c>
      <c r="E3831" s="2">
        <v>89712</v>
      </c>
      <c r="F3831" s="2">
        <v>89712</v>
      </c>
    </row>
    <row r="3832" spans="1:6" x14ac:dyDescent="0.25">
      <c r="A3832" s="104">
        <v>212950</v>
      </c>
      <c r="B3832" s="104" t="s">
        <v>947</v>
      </c>
      <c r="C3832" s="104" t="s">
        <v>7178</v>
      </c>
      <c r="D3832" s="104" t="s">
        <v>7180</v>
      </c>
      <c r="E3832" s="2">
        <v>41194</v>
      </c>
      <c r="F3832" s="2">
        <v>41194</v>
      </c>
    </row>
    <row r="3833" spans="1:6" x14ac:dyDescent="0.25">
      <c r="A3833" s="104">
        <v>553602</v>
      </c>
      <c r="B3833" s="104" t="s">
        <v>947</v>
      </c>
      <c r="C3833" s="104" t="s">
        <v>17057</v>
      </c>
      <c r="D3833" s="104" t="s">
        <v>17059</v>
      </c>
      <c r="E3833" s="2">
        <v>934</v>
      </c>
      <c r="F3833" s="2">
        <v>934</v>
      </c>
    </row>
    <row r="3834" spans="1:6" x14ac:dyDescent="0.25">
      <c r="A3834" s="104">
        <v>25667</v>
      </c>
      <c r="B3834" s="104" t="s">
        <v>947</v>
      </c>
      <c r="C3834" s="104" t="s">
        <v>2075</v>
      </c>
      <c r="D3834" s="104" t="s">
        <v>2077</v>
      </c>
      <c r="E3834" s="2">
        <v>252375</v>
      </c>
      <c r="F3834" s="2">
        <v>252375</v>
      </c>
    </row>
    <row r="3835" spans="1:6" x14ac:dyDescent="0.25">
      <c r="A3835" s="104">
        <v>25668</v>
      </c>
      <c r="B3835" s="104" t="s">
        <v>947</v>
      </c>
      <c r="C3835" s="104" t="s">
        <v>10969</v>
      </c>
      <c r="D3835" s="104" t="s">
        <v>22022</v>
      </c>
      <c r="E3835" s="2">
        <v>14216</v>
      </c>
      <c r="F3835" s="2">
        <v>14216</v>
      </c>
    </row>
    <row r="3836" spans="1:6" x14ac:dyDescent="0.25">
      <c r="A3836" s="104">
        <v>25669</v>
      </c>
      <c r="B3836" s="104" t="s">
        <v>947</v>
      </c>
      <c r="C3836" s="104" t="s">
        <v>16900</v>
      </c>
      <c r="D3836" s="104" t="s">
        <v>16902</v>
      </c>
      <c r="E3836" s="2">
        <v>2620</v>
      </c>
      <c r="F3836" s="2">
        <v>2620</v>
      </c>
    </row>
    <row r="3837" spans="1:6" x14ac:dyDescent="0.25">
      <c r="A3837" s="104">
        <v>25671</v>
      </c>
      <c r="B3837" s="104" t="s">
        <v>947</v>
      </c>
      <c r="C3837" s="104" t="s">
        <v>3961</v>
      </c>
      <c r="D3837" s="104" t="s">
        <v>3963</v>
      </c>
      <c r="E3837" s="2">
        <v>116099</v>
      </c>
      <c r="F3837" s="2">
        <v>116099</v>
      </c>
    </row>
    <row r="3838" spans="1:6" x14ac:dyDescent="0.25">
      <c r="A3838" s="104">
        <v>474912</v>
      </c>
      <c r="B3838" s="104" t="s">
        <v>947</v>
      </c>
      <c r="C3838" s="104" t="s">
        <v>4838</v>
      </c>
      <c r="D3838" s="104" t="s">
        <v>4840</v>
      </c>
      <c r="E3838" s="2">
        <v>54916</v>
      </c>
      <c r="F3838" s="2">
        <v>54916</v>
      </c>
    </row>
    <row r="3839" spans="1:6" x14ac:dyDescent="0.25">
      <c r="A3839" s="104">
        <v>896354</v>
      </c>
      <c r="B3839" s="104" t="s">
        <v>947</v>
      </c>
      <c r="C3839" s="104" t="s">
        <v>22945</v>
      </c>
      <c r="D3839" s="104" t="s">
        <v>22946</v>
      </c>
      <c r="E3839" s="2">
        <v>7</v>
      </c>
      <c r="F3839" s="2">
        <v>7</v>
      </c>
    </row>
    <row r="3840" spans="1:6" x14ac:dyDescent="0.25">
      <c r="A3840" s="104">
        <v>25676</v>
      </c>
      <c r="B3840" s="104" t="s">
        <v>947</v>
      </c>
      <c r="C3840" s="104" t="s">
        <v>2948</v>
      </c>
      <c r="D3840" s="104" t="s">
        <v>22009</v>
      </c>
      <c r="E3840" s="2">
        <v>157770</v>
      </c>
      <c r="F3840" s="2">
        <v>157770</v>
      </c>
    </row>
    <row r="3841" spans="1:6" x14ac:dyDescent="0.25">
      <c r="A3841" s="104">
        <v>25677</v>
      </c>
      <c r="B3841" s="104" t="s">
        <v>947</v>
      </c>
      <c r="C3841" s="104" t="s">
        <v>10022</v>
      </c>
      <c r="D3841" s="104" t="s">
        <v>10024</v>
      </c>
      <c r="E3841" s="2">
        <v>6147</v>
      </c>
      <c r="F3841" s="2">
        <v>6147</v>
      </c>
    </row>
    <row r="3842" spans="1:6" x14ac:dyDescent="0.25">
      <c r="A3842" s="104">
        <v>25678</v>
      </c>
      <c r="B3842" s="104" t="s">
        <v>947</v>
      </c>
      <c r="C3842" s="104" t="s">
        <v>4144</v>
      </c>
      <c r="D3842" s="104" t="s">
        <v>4146</v>
      </c>
      <c r="E3842" s="2">
        <v>96148</v>
      </c>
      <c r="F3842" s="2">
        <v>96148</v>
      </c>
    </row>
    <row r="3843" spans="1:6" x14ac:dyDescent="0.25">
      <c r="A3843" s="104">
        <v>25680</v>
      </c>
      <c r="B3843" s="104" t="s">
        <v>947</v>
      </c>
      <c r="C3843" s="104" t="s">
        <v>11546</v>
      </c>
      <c r="D3843" s="104" t="s">
        <v>11548</v>
      </c>
      <c r="E3843" s="2">
        <v>19210</v>
      </c>
      <c r="F3843" s="2">
        <v>19210</v>
      </c>
    </row>
    <row r="3844" spans="1:6" x14ac:dyDescent="0.25">
      <c r="A3844" s="104">
        <v>25681</v>
      </c>
      <c r="B3844" s="104" t="s">
        <v>947</v>
      </c>
      <c r="C3844" s="104" t="s">
        <v>10249</v>
      </c>
      <c r="D3844" s="104" t="s">
        <v>10251</v>
      </c>
      <c r="E3844" s="2">
        <v>15909</v>
      </c>
      <c r="F3844" s="2">
        <v>15909</v>
      </c>
    </row>
    <row r="3845" spans="1:6" x14ac:dyDescent="0.25">
      <c r="A3845" s="104">
        <v>25686</v>
      </c>
      <c r="B3845" s="104" t="s">
        <v>947</v>
      </c>
      <c r="C3845" s="104" t="s">
        <v>5090</v>
      </c>
      <c r="D3845" s="104" t="s">
        <v>5092</v>
      </c>
      <c r="E3845" s="2">
        <v>86354</v>
      </c>
      <c r="F3845" s="2">
        <v>86354</v>
      </c>
    </row>
    <row r="3846" spans="1:6" x14ac:dyDescent="0.25">
      <c r="A3846" s="104">
        <v>25688</v>
      </c>
      <c r="B3846" s="104" t="s">
        <v>947</v>
      </c>
      <c r="C3846" s="104" t="s">
        <v>6520</v>
      </c>
      <c r="D3846" s="104" t="s">
        <v>6522</v>
      </c>
      <c r="E3846" s="2">
        <v>69855</v>
      </c>
      <c r="F3846" s="2">
        <v>69855</v>
      </c>
    </row>
    <row r="3847" spans="1:6" x14ac:dyDescent="0.25">
      <c r="A3847" s="104">
        <v>25689</v>
      </c>
      <c r="B3847" s="104" t="s">
        <v>947</v>
      </c>
      <c r="C3847" s="104" t="s">
        <v>17031</v>
      </c>
      <c r="D3847" s="104" t="s">
        <v>17033</v>
      </c>
      <c r="E3847" s="2">
        <v>2167</v>
      </c>
      <c r="F3847" s="2">
        <v>2167</v>
      </c>
    </row>
    <row r="3848" spans="1:6" x14ac:dyDescent="0.25">
      <c r="A3848" s="104">
        <v>25690</v>
      </c>
      <c r="B3848" s="104" t="s">
        <v>947</v>
      </c>
      <c r="C3848" s="104" t="s">
        <v>9246</v>
      </c>
      <c r="D3848" s="104" t="s">
        <v>9248</v>
      </c>
      <c r="E3848" s="2">
        <v>14858</v>
      </c>
      <c r="F3848" s="2">
        <v>14858</v>
      </c>
    </row>
    <row r="3849" spans="1:6" x14ac:dyDescent="0.25">
      <c r="A3849" s="104">
        <v>25691</v>
      </c>
      <c r="B3849" s="104" t="s">
        <v>947</v>
      </c>
      <c r="C3849" s="104" t="s">
        <v>16143</v>
      </c>
      <c r="D3849" s="104" t="s">
        <v>16145</v>
      </c>
      <c r="E3849" s="2">
        <v>5008</v>
      </c>
      <c r="F3849" s="2">
        <v>5008</v>
      </c>
    </row>
    <row r="3850" spans="1:6" x14ac:dyDescent="0.25">
      <c r="A3850" s="104">
        <v>676825</v>
      </c>
      <c r="B3850" s="104" t="s">
        <v>947</v>
      </c>
      <c r="C3850" s="104" t="s">
        <v>16794</v>
      </c>
      <c r="D3850" s="104" t="s">
        <v>16796</v>
      </c>
      <c r="E3850" s="2">
        <v>2000</v>
      </c>
      <c r="F3850" s="2">
        <v>2000</v>
      </c>
    </row>
    <row r="3851" spans="1:6" x14ac:dyDescent="0.25">
      <c r="A3851" s="104">
        <v>25698</v>
      </c>
      <c r="B3851" s="104" t="s">
        <v>947</v>
      </c>
      <c r="C3851" s="104" t="s">
        <v>3235</v>
      </c>
      <c r="D3851" s="104" t="s">
        <v>3237</v>
      </c>
      <c r="E3851" s="2">
        <v>162916</v>
      </c>
      <c r="F3851" s="2">
        <v>162916</v>
      </c>
    </row>
    <row r="3852" spans="1:6" x14ac:dyDescent="0.25">
      <c r="A3852" s="104">
        <v>25701</v>
      </c>
      <c r="B3852" s="104" t="s">
        <v>947</v>
      </c>
      <c r="C3852" s="104" t="s">
        <v>15501</v>
      </c>
      <c r="D3852" s="104" t="s">
        <v>15503</v>
      </c>
      <c r="E3852" s="2">
        <v>6646</v>
      </c>
      <c r="F3852" s="2">
        <v>6646</v>
      </c>
    </row>
    <row r="3853" spans="1:6" x14ac:dyDescent="0.25">
      <c r="A3853" s="104">
        <v>25703</v>
      </c>
      <c r="B3853" s="104" t="s">
        <v>947</v>
      </c>
      <c r="C3853" s="104" t="s">
        <v>11865</v>
      </c>
      <c r="D3853" s="104" t="s">
        <v>11867</v>
      </c>
      <c r="E3853" s="2">
        <v>56824</v>
      </c>
      <c r="F3853" s="2">
        <v>56824</v>
      </c>
    </row>
    <row r="3854" spans="1:6" x14ac:dyDescent="0.25">
      <c r="A3854" s="104">
        <v>590281</v>
      </c>
      <c r="B3854" s="104" t="s">
        <v>947</v>
      </c>
      <c r="C3854" s="104" t="s">
        <v>18207</v>
      </c>
      <c r="D3854" s="104" t="s">
        <v>18208</v>
      </c>
      <c r="E3854" s="2">
        <v>5659</v>
      </c>
      <c r="F3854" s="2">
        <v>5659</v>
      </c>
    </row>
    <row r="3855" spans="1:6" x14ac:dyDescent="0.25">
      <c r="A3855" s="104">
        <v>712046</v>
      </c>
      <c r="B3855" s="104" t="s">
        <v>947</v>
      </c>
      <c r="C3855" s="104" t="s">
        <v>13577</v>
      </c>
      <c r="D3855" s="104" t="s">
        <v>13579</v>
      </c>
      <c r="E3855" s="2">
        <v>7653</v>
      </c>
      <c r="F3855" s="2">
        <v>7653</v>
      </c>
    </row>
    <row r="3856" spans="1:6" x14ac:dyDescent="0.25">
      <c r="A3856" s="104">
        <v>854818</v>
      </c>
      <c r="B3856" s="104" t="s">
        <v>947</v>
      </c>
      <c r="C3856" s="104" t="s">
        <v>22011</v>
      </c>
      <c r="D3856" s="104" t="s">
        <v>22012</v>
      </c>
      <c r="E3856" s="2">
        <v>233</v>
      </c>
      <c r="F3856" s="2">
        <v>233</v>
      </c>
    </row>
    <row r="3857" spans="1:6" x14ac:dyDescent="0.25">
      <c r="A3857" s="104">
        <v>25704</v>
      </c>
      <c r="B3857" s="104" t="s">
        <v>947</v>
      </c>
      <c r="C3857" s="104" t="s">
        <v>2990</v>
      </c>
      <c r="D3857" s="104" t="s">
        <v>2992</v>
      </c>
      <c r="E3857" s="2">
        <v>114541</v>
      </c>
      <c r="F3857" s="2">
        <v>114541</v>
      </c>
    </row>
    <row r="3858" spans="1:6" x14ac:dyDescent="0.25">
      <c r="A3858" s="104">
        <v>25705</v>
      </c>
      <c r="B3858" s="104" t="s">
        <v>947</v>
      </c>
      <c r="C3858" s="104" t="s">
        <v>10915</v>
      </c>
      <c r="D3858" s="104" t="s">
        <v>10917</v>
      </c>
      <c r="E3858" s="2">
        <v>97734</v>
      </c>
      <c r="F3858" s="2">
        <v>97734</v>
      </c>
    </row>
    <row r="3859" spans="1:6" x14ac:dyDescent="0.25">
      <c r="A3859" s="104">
        <v>25708</v>
      </c>
      <c r="B3859" s="104" t="s">
        <v>947</v>
      </c>
      <c r="C3859" s="104" t="s">
        <v>3211</v>
      </c>
      <c r="D3859" s="104" t="s">
        <v>3213</v>
      </c>
      <c r="E3859" s="2">
        <v>140469</v>
      </c>
      <c r="F3859" s="2">
        <v>140469</v>
      </c>
    </row>
    <row r="3860" spans="1:6" x14ac:dyDescent="0.25">
      <c r="A3860" s="104">
        <v>467606</v>
      </c>
      <c r="B3860" s="104" t="s">
        <v>947</v>
      </c>
      <c r="C3860" s="104" t="s">
        <v>6043</v>
      </c>
      <c r="D3860" s="104" t="s">
        <v>6045</v>
      </c>
      <c r="E3860" s="2">
        <v>69590</v>
      </c>
      <c r="F3860" s="2">
        <v>69590</v>
      </c>
    </row>
    <row r="3861" spans="1:6" x14ac:dyDescent="0.25">
      <c r="A3861" s="104">
        <v>25712</v>
      </c>
      <c r="B3861" s="104" t="s">
        <v>947</v>
      </c>
      <c r="C3861" s="104" t="s">
        <v>12369</v>
      </c>
      <c r="D3861" s="104" t="s">
        <v>12371</v>
      </c>
      <c r="E3861" s="2">
        <v>11337</v>
      </c>
      <c r="F3861" s="2">
        <v>11337</v>
      </c>
    </row>
    <row r="3862" spans="1:6" x14ac:dyDescent="0.25">
      <c r="A3862" s="104">
        <v>25713</v>
      </c>
      <c r="B3862" s="104" t="s">
        <v>947</v>
      </c>
      <c r="C3862" s="104" t="s">
        <v>15883</v>
      </c>
      <c r="D3862" s="104" t="s">
        <v>15884</v>
      </c>
      <c r="E3862" s="2">
        <v>1253</v>
      </c>
      <c r="F3862" s="2">
        <v>1253</v>
      </c>
    </row>
    <row r="3863" spans="1:6" x14ac:dyDescent="0.25">
      <c r="A3863" s="104">
        <v>25714</v>
      </c>
      <c r="B3863" s="104" t="s">
        <v>947</v>
      </c>
      <c r="C3863" s="104" t="s">
        <v>12692</v>
      </c>
      <c r="D3863" s="104" t="s">
        <v>12694</v>
      </c>
      <c r="E3863" s="2">
        <v>10774</v>
      </c>
      <c r="F3863" s="2">
        <v>10774</v>
      </c>
    </row>
    <row r="3864" spans="1:6" x14ac:dyDescent="0.25">
      <c r="A3864" s="104">
        <v>25715</v>
      </c>
      <c r="B3864" s="104" t="s">
        <v>947</v>
      </c>
      <c r="C3864" s="104" t="s">
        <v>14952</v>
      </c>
      <c r="D3864" s="104" t="s">
        <v>14954</v>
      </c>
      <c r="E3864" s="2">
        <v>12389</v>
      </c>
      <c r="F3864" s="2">
        <v>12389</v>
      </c>
    </row>
    <row r="3865" spans="1:6" x14ac:dyDescent="0.25">
      <c r="A3865" s="104">
        <v>25716</v>
      </c>
      <c r="B3865" s="104" t="s">
        <v>947</v>
      </c>
      <c r="C3865" s="104" t="s">
        <v>1089</v>
      </c>
      <c r="D3865" s="104" t="s">
        <v>1091</v>
      </c>
      <c r="E3865" s="2">
        <v>741383</v>
      </c>
      <c r="F3865" s="2">
        <v>741383</v>
      </c>
    </row>
    <row r="3866" spans="1:6" x14ac:dyDescent="0.25">
      <c r="A3866" s="104">
        <v>25719</v>
      </c>
      <c r="B3866" s="104" t="s">
        <v>947</v>
      </c>
      <c r="C3866" s="104" t="s">
        <v>14946</v>
      </c>
      <c r="D3866" s="104" t="s">
        <v>14948</v>
      </c>
      <c r="E3866" s="2">
        <v>14352</v>
      </c>
      <c r="F3866" s="2">
        <v>14352</v>
      </c>
    </row>
    <row r="3867" spans="1:6" x14ac:dyDescent="0.25">
      <c r="A3867" s="104">
        <v>25720</v>
      </c>
      <c r="B3867" s="104" t="s">
        <v>947</v>
      </c>
      <c r="C3867" s="104" t="s">
        <v>2933</v>
      </c>
      <c r="D3867" s="104" t="s">
        <v>2935</v>
      </c>
      <c r="E3867" s="2">
        <v>230493</v>
      </c>
      <c r="F3867" s="2">
        <v>230493</v>
      </c>
    </row>
    <row r="3868" spans="1:6" x14ac:dyDescent="0.25">
      <c r="A3868" s="104">
        <v>25723</v>
      </c>
      <c r="B3868" s="104" t="s">
        <v>947</v>
      </c>
      <c r="C3868" s="104" t="s">
        <v>6538</v>
      </c>
      <c r="D3868" s="104" t="s">
        <v>6540</v>
      </c>
      <c r="E3868" s="2">
        <v>12521</v>
      </c>
      <c r="F3868" s="2">
        <v>12521</v>
      </c>
    </row>
    <row r="3869" spans="1:6" x14ac:dyDescent="0.25">
      <c r="A3869" s="104">
        <v>25730</v>
      </c>
      <c r="B3869" s="104" t="s">
        <v>947</v>
      </c>
      <c r="C3869" s="104" t="s">
        <v>10106</v>
      </c>
      <c r="D3869" s="104" t="s">
        <v>10108</v>
      </c>
      <c r="E3869" s="2">
        <v>30034</v>
      </c>
      <c r="F3869" s="2">
        <v>30034</v>
      </c>
    </row>
    <row r="3870" spans="1:6" x14ac:dyDescent="0.25">
      <c r="A3870" s="104">
        <v>25731</v>
      </c>
      <c r="B3870" s="104" t="s">
        <v>947</v>
      </c>
      <c r="C3870" s="104" t="s">
        <v>16105</v>
      </c>
      <c r="D3870" s="104" t="s">
        <v>16107</v>
      </c>
      <c r="E3870" s="2">
        <v>1008</v>
      </c>
      <c r="F3870" s="2">
        <v>1008</v>
      </c>
    </row>
    <row r="3871" spans="1:6" x14ac:dyDescent="0.25">
      <c r="A3871" s="104">
        <v>199072</v>
      </c>
      <c r="B3871" s="104" t="s">
        <v>947</v>
      </c>
      <c r="C3871" s="104" t="s">
        <v>12823</v>
      </c>
      <c r="D3871" s="104" t="s">
        <v>12825</v>
      </c>
      <c r="E3871" s="2">
        <v>4224</v>
      </c>
      <c r="F3871" s="2">
        <v>4224</v>
      </c>
    </row>
    <row r="3872" spans="1:6" x14ac:dyDescent="0.25">
      <c r="A3872" s="104">
        <v>207700</v>
      </c>
      <c r="B3872" s="104" t="s">
        <v>947</v>
      </c>
      <c r="C3872" s="104" t="s">
        <v>6229</v>
      </c>
      <c r="D3872" s="104" t="s">
        <v>6231</v>
      </c>
      <c r="E3872" s="2">
        <v>28230</v>
      </c>
      <c r="F3872" s="2">
        <v>28230</v>
      </c>
    </row>
    <row r="3873" spans="1:6" x14ac:dyDescent="0.25">
      <c r="A3873" s="104">
        <v>533153</v>
      </c>
      <c r="B3873" s="104" t="s">
        <v>947</v>
      </c>
      <c r="C3873" s="104" t="s">
        <v>14714</v>
      </c>
      <c r="D3873" s="104" t="s">
        <v>14716</v>
      </c>
      <c r="E3873" s="2">
        <v>4480</v>
      </c>
      <c r="F3873" s="2">
        <v>4480</v>
      </c>
    </row>
    <row r="3874" spans="1:6" x14ac:dyDescent="0.25">
      <c r="A3874" s="104">
        <v>596372</v>
      </c>
      <c r="B3874" s="104" t="s">
        <v>947</v>
      </c>
      <c r="C3874" s="104" t="s">
        <v>11579</v>
      </c>
      <c r="D3874" s="104" t="s">
        <v>11581</v>
      </c>
      <c r="E3874" s="2">
        <v>10954</v>
      </c>
      <c r="F3874" s="2">
        <v>10954</v>
      </c>
    </row>
    <row r="3875" spans="1:6" x14ac:dyDescent="0.25">
      <c r="A3875" s="104">
        <v>743475</v>
      </c>
      <c r="B3875" s="104" t="s">
        <v>947</v>
      </c>
      <c r="C3875" s="104" t="s">
        <v>5033</v>
      </c>
      <c r="D3875" s="104" t="s">
        <v>5035</v>
      </c>
      <c r="E3875" s="2">
        <v>10530</v>
      </c>
      <c r="F3875" s="2">
        <v>10530</v>
      </c>
    </row>
    <row r="3876" spans="1:6" x14ac:dyDescent="0.25">
      <c r="A3876" s="104">
        <v>25732</v>
      </c>
      <c r="B3876" s="104" t="s">
        <v>947</v>
      </c>
      <c r="C3876" s="104" t="s">
        <v>3513</v>
      </c>
      <c r="D3876" s="104" t="s">
        <v>3515</v>
      </c>
      <c r="E3876" s="2">
        <v>131335</v>
      </c>
      <c r="F3876" s="2">
        <v>131335</v>
      </c>
    </row>
    <row r="3877" spans="1:6" x14ac:dyDescent="0.25">
      <c r="A3877" s="104">
        <v>204517</v>
      </c>
      <c r="B3877" s="104" t="s">
        <v>947</v>
      </c>
      <c r="C3877" s="104" t="s">
        <v>22015</v>
      </c>
      <c r="D3877" s="104" t="s">
        <v>22016</v>
      </c>
      <c r="E3877" s="2">
        <v>2356</v>
      </c>
      <c r="F3877" s="2">
        <v>2356</v>
      </c>
    </row>
    <row r="3878" spans="1:6" x14ac:dyDescent="0.25">
      <c r="A3878" s="104">
        <v>25736</v>
      </c>
      <c r="B3878" s="104" t="s">
        <v>947</v>
      </c>
      <c r="C3878" s="104" t="s">
        <v>4760</v>
      </c>
      <c r="D3878" s="104" t="s">
        <v>4762</v>
      </c>
      <c r="E3878" s="2">
        <v>112028</v>
      </c>
      <c r="F3878" s="2">
        <v>112028</v>
      </c>
    </row>
    <row r="3879" spans="1:6" x14ac:dyDescent="0.25">
      <c r="A3879" s="104">
        <v>25738</v>
      </c>
      <c r="B3879" s="104" t="s">
        <v>947</v>
      </c>
      <c r="C3879" s="104" t="s">
        <v>10330</v>
      </c>
      <c r="D3879" s="104" t="s">
        <v>10332</v>
      </c>
      <c r="E3879" s="2">
        <v>15861</v>
      </c>
      <c r="F3879" s="2">
        <v>15861</v>
      </c>
    </row>
    <row r="3880" spans="1:6" x14ac:dyDescent="0.25">
      <c r="A3880" s="104">
        <v>25741</v>
      </c>
      <c r="B3880" s="104" t="s">
        <v>947</v>
      </c>
      <c r="C3880" s="104" t="s">
        <v>8317</v>
      </c>
      <c r="D3880" s="104" t="s">
        <v>8319</v>
      </c>
      <c r="E3880" s="2">
        <v>88923</v>
      </c>
      <c r="F3880" s="2">
        <v>88923</v>
      </c>
    </row>
    <row r="3881" spans="1:6" x14ac:dyDescent="0.25">
      <c r="A3881" s="104">
        <v>25742</v>
      </c>
      <c r="B3881" s="104" t="s">
        <v>947</v>
      </c>
      <c r="C3881" s="104" t="s">
        <v>14078</v>
      </c>
      <c r="D3881" s="104" t="s">
        <v>14080</v>
      </c>
      <c r="E3881" s="2">
        <v>5318</v>
      </c>
      <c r="F3881" s="2">
        <v>5318</v>
      </c>
    </row>
    <row r="3882" spans="1:6" x14ac:dyDescent="0.25">
      <c r="A3882" s="104">
        <v>25746</v>
      </c>
      <c r="B3882" s="104" t="s">
        <v>947</v>
      </c>
      <c r="C3882" s="104" t="s">
        <v>15567</v>
      </c>
      <c r="D3882" s="104" t="s">
        <v>15569</v>
      </c>
      <c r="E3882" s="2">
        <v>0</v>
      </c>
      <c r="F3882" s="2">
        <v>0</v>
      </c>
    </row>
    <row r="3883" spans="1:6" x14ac:dyDescent="0.25">
      <c r="A3883" s="104">
        <v>25748</v>
      </c>
      <c r="B3883" s="104" t="s">
        <v>947</v>
      </c>
      <c r="C3883" s="104" t="s">
        <v>7702</v>
      </c>
      <c r="D3883" s="104" t="s">
        <v>7704</v>
      </c>
      <c r="E3883" s="2">
        <v>54102</v>
      </c>
      <c r="F3883" s="2">
        <v>54102</v>
      </c>
    </row>
    <row r="3884" spans="1:6" x14ac:dyDescent="0.25">
      <c r="A3884" s="104">
        <v>25749</v>
      </c>
      <c r="B3884" s="104" t="s">
        <v>947</v>
      </c>
      <c r="C3884" s="104" t="s">
        <v>3994</v>
      </c>
      <c r="D3884" s="104" t="s">
        <v>3996</v>
      </c>
      <c r="E3884" s="2">
        <v>146429</v>
      </c>
      <c r="F3884" s="2">
        <v>146429</v>
      </c>
    </row>
    <row r="3885" spans="1:6" x14ac:dyDescent="0.25">
      <c r="A3885" s="104">
        <v>25750</v>
      </c>
      <c r="B3885" s="104" t="s">
        <v>947</v>
      </c>
      <c r="C3885" s="104" t="s">
        <v>3844</v>
      </c>
      <c r="D3885" s="104" t="s">
        <v>3846</v>
      </c>
      <c r="E3885" s="2">
        <v>144258</v>
      </c>
      <c r="F3885" s="2">
        <v>144258</v>
      </c>
    </row>
    <row r="3886" spans="1:6" x14ac:dyDescent="0.25">
      <c r="A3886" s="104">
        <v>25752</v>
      </c>
      <c r="B3886" s="104" t="s">
        <v>947</v>
      </c>
      <c r="C3886" s="104" t="s">
        <v>18765</v>
      </c>
      <c r="D3886" s="104" t="s">
        <v>18766</v>
      </c>
      <c r="E3886" s="2">
        <v>6426</v>
      </c>
      <c r="F3886" s="2">
        <v>6426</v>
      </c>
    </row>
    <row r="3887" spans="1:6" x14ac:dyDescent="0.25">
      <c r="A3887" s="104">
        <v>25753</v>
      </c>
      <c r="B3887" s="104" t="s">
        <v>947</v>
      </c>
      <c r="C3887" s="104" t="s">
        <v>16170</v>
      </c>
      <c r="D3887" s="104" t="s">
        <v>22005</v>
      </c>
      <c r="E3887" s="2">
        <v>2694</v>
      </c>
      <c r="F3887" s="2">
        <v>2694</v>
      </c>
    </row>
    <row r="3888" spans="1:6" x14ac:dyDescent="0.25">
      <c r="A3888" s="104">
        <v>761083</v>
      </c>
      <c r="B3888" s="104" t="s">
        <v>947</v>
      </c>
      <c r="C3888" s="104" t="s">
        <v>18490</v>
      </c>
      <c r="D3888" s="104" t="s">
        <v>22931</v>
      </c>
      <c r="E3888" s="2">
        <v>325</v>
      </c>
      <c r="F3888" s="2">
        <v>325</v>
      </c>
    </row>
    <row r="3889" spans="1:6" x14ac:dyDescent="0.25">
      <c r="A3889" s="104">
        <v>768828</v>
      </c>
      <c r="B3889" s="104" t="s">
        <v>947</v>
      </c>
      <c r="C3889" s="104" t="s">
        <v>15824</v>
      </c>
      <c r="D3889" s="104" t="s">
        <v>15826</v>
      </c>
      <c r="E3889" s="2">
        <v>2765</v>
      </c>
      <c r="F3889" s="2">
        <v>2765</v>
      </c>
    </row>
    <row r="3890" spans="1:6" x14ac:dyDescent="0.25">
      <c r="A3890" s="104">
        <v>884744</v>
      </c>
      <c r="B3890" s="104" t="s">
        <v>947</v>
      </c>
      <c r="C3890" s="104" t="s">
        <v>22932</v>
      </c>
      <c r="D3890" s="104" t="s">
        <v>22933</v>
      </c>
      <c r="E3890" s="2">
        <v>333</v>
      </c>
      <c r="F3890" s="2">
        <v>333</v>
      </c>
    </row>
    <row r="3891" spans="1:6" x14ac:dyDescent="0.25">
      <c r="A3891" s="104">
        <v>25758</v>
      </c>
      <c r="B3891" s="104" t="s">
        <v>947</v>
      </c>
      <c r="C3891" s="104" t="s">
        <v>8065</v>
      </c>
      <c r="D3891" s="104" t="s">
        <v>8067</v>
      </c>
      <c r="E3891" s="2">
        <v>46076</v>
      </c>
      <c r="F3891" s="2">
        <v>46076</v>
      </c>
    </row>
    <row r="3892" spans="1:6" x14ac:dyDescent="0.25">
      <c r="A3892" s="104">
        <v>25759</v>
      </c>
      <c r="B3892" s="104" t="s">
        <v>947</v>
      </c>
      <c r="C3892" s="104" t="s">
        <v>4339</v>
      </c>
      <c r="D3892" s="104" t="s">
        <v>4341</v>
      </c>
      <c r="E3892" s="2">
        <v>102497</v>
      </c>
      <c r="F3892" s="2">
        <v>102497</v>
      </c>
    </row>
    <row r="3893" spans="1:6" x14ac:dyDescent="0.25">
      <c r="A3893" s="104">
        <v>25761</v>
      </c>
      <c r="B3893" s="104" t="s">
        <v>947</v>
      </c>
      <c r="C3893" s="104" t="s">
        <v>7519</v>
      </c>
      <c r="D3893" s="104" t="s">
        <v>7521</v>
      </c>
      <c r="E3893" s="2">
        <v>81292</v>
      </c>
      <c r="F3893" s="2">
        <v>81292</v>
      </c>
    </row>
    <row r="3894" spans="1:6" x14ac:dyDescent="0.25">
      <c r="A3894" s="104">
        <v>142235</v>
      </c>
      <c r="B3894" s="104" t="s">
        <v>947</v>
      </c>
      <c r="C3894" s="104" t="s">
        <v>10576</v>
      </c>
      <c r="D3894" s="104" t="s">
        <v>10578</v>
      </c>
      <c r="E3894" s="2">
        <v>16615</v>
      </c>
      <c r="F3894" s="2">
        <v>16615</v>
      </c>
    </row>
    <row r="3895" spans="1:6" x14ac:dyDescent="0.25">
      <c r="A3895" s="104">
        <v>25766</v>
      </c>
      <c r="B3895" s="104" t="s">
        <v>947</v>
      </c>
      <c r="C3895" s="104" t="s">
        <v>2513</v>
      </c>
      <c r="D3895" s="104" t="s">
        <v>2515</v>
      </c>
      <c r="E3895" s="2">
        <v>147360</v>
      </c>
      <c r="F3895" s="2">
        <v>147360</v>
      </c>
    </row>
    <row r="3896" spans="1:6" x14ac:dyDescent="0.25">
      <c r="A3896" s="104">
        <v>25768</v>
      </c>
      <c r="B3896" s="104" t="s">
        <v>947</v>
      </c>
      <c r="C3896" s="104" t="s">
        <v>8170</v>
      </c>
      <c r="D3896" s="104" t="s">
        <v>8172</v>
      </c>
      <c r="E3896" s="2">
        <v>46209</v>
      </c>
      <c r="F3896" s="2">
        <v>46209</v>
      </c>
    </row>
    <row r="3897" spans="1:6" x14ac:dyDescent="0.25">
      <c r="A3897" s="104">
        <v>25769</v>
      </c>
      <c r="B3897" s="104" t="s">
        <v>947</v>
      </c>
      <c r="C3897" s="104" t="s">
        <v>4648</v>
      </c>
      <c r="D3897" s="104" t="s">
        <v>4650</v>
      </c>
      <c r="E3897" s="2">
        <v>111399</v>
      </c>
      <c r="F3897" s="2">
        <v>111399</v>
      </c>
    </row>
    <row r="3898" spans="1:6" x14ac:dyDescent="0.25">
      <c r="A3898" s="104">
        <v>25771</v>
      </c>
      <c r="B3898" s="104" t="s">
        <v>947</v>
      </c>
      <c r="C3898" s="104" t="s">
        <v>6346</v>
      </c>
      <c r="D3898" s="104" t="s">
        <v>6348</v>
      </c>
      <c r="E3898" s="2">
        <v>8627</v>
      </c>
      <c r="F3898" s="2">
        <v>8627</v>
      </c>
    </row>
    <row r="3899" spans="1:6" x14ac:dyDescent="0.25">
      <c r="A3899" s="104">
        <v>25772</v>
      </c>
      <c r="B3899" s="104" t="s">
        <v>947</v>
      </c>
      <c r="C3899" s="104" t="s">
        <v>7993</v>
      </c>
      <c r="D3899" s="104" t="s">
        <v>7995</v>
      </c>
      <c r="E3899" s="2">
        <v>38398</v>
      </c>
      <c r="F3899" s="2">
        <v>38398</v>
      </c>
    </row>
    <row r="3900" spans="1:6" x14ac:dyDescent="0.25">
      <c r="A3900" s="104">
        <v>25773</v>
      </c>
      <c r="B3900" s="104" t="s">
        <v>947</v>
      </c>
      <c r="C3900" s="104" t="s">
        <v>12222</v>
      </c>
      <c r="D3900" s="104" t="s">
        <v>12224</v>
      </c>
      <c r="E3900" s="2">
        <v>2902</v>
      </c>
      <c r="F3900" s="2">
        <v>2902</v>
      </c>
    </row>
    <row r="3901" spans="1:6" x14ac:dyDescent="0.25">
      <c r="A3901" s="104">
        <v>25774</v>
      </c>
      <c r="B3901" s="104" t="s">
        <v>947</v>
      </c>
      <c r="C3901" s="104" t="s">
        <v>12429</v>
      </c>
      <c r="D3901" s="104" t="s">
        <v>22008</v>
      </c>
      <c r="E3901" s="2">
        <v>8654</v>
      </c>
      <c r="F3901" s="2">
        <v>8654</v>
      </c>
    </row>
    <row r="3902" spans="1:6" x14ac:dyDescent="0.25">
      <c r="A3902" s="104">
        <v>25778</v>
      </c>
      <c r="B3902" s="104" t="s">
        <v>947</v>
      </c>
      <c r="C3902" s="104" t="s">
        <v>17101</v>
      </c>
      <c r="D3902" s="104" t="s">
        <v>22514</v>
      </c>
      <c r="E3902" s="2">
        <v>426</v>
      </c>
      <c r="F3902" s="2">
        <v>426</v>
      </c>
    </row>
    <row r="3903" spans="1:6" x14ac:dyDescent="0.25">
      <c r="A3903" s="104">
        <v>191610</v>
      </c>
      <c r="B3903" s="104" t="s">
        <v>947</v>
      </c>
      <c r="C3903" s="104" t="s">
        <v>8407</v>
      </c>
      <c r="D3903" s="104" t="s">
        <v>8409</v>
      </c>
      <c r="E3903" s="2">
        <v>41047</v>
      </c>
      <c r="F3903" s="2">
        <v>41047</v>
      </c>
    </row>
    <row r="3904" spans="1:6" x14ac:dyDescent="0.25">
      <c r="A3904" s="104">
        <v>203172</v>
      </c>
      <c r="B3904" s="104" t="s">
        <v>947</v>
      </c>
      <c r="C3904" s="104" t="s">
        <v>22018</v>
      </c>
      <c r="D3904" s="104" t="s">
        <v>22019</v>
      </c>
      <c r="E3904" s="2">
        <v>3001</v>
      </c>
      <c r="F3904" s="2">
        <v>3001</v>
      </c>
    </row>
    <row r="3905" spans="1:6" x14ac:dyDescent="0.25">
      <c r="A3905" s="104">
        <v>25782</v>
      </c>
      <c r="B3905" s="104" t="s">
        <v>947</v>
      </c>
      <c r="C3905" s="104" t="s">
        <v>2924</v>
      </c>
      <c r="D3905" s="104" t="s">
        <v>2926</v>
      </c>
      <c r="E3905" s="2">
        <v>176117</v>
      </c>
      <c r="F3905" s="2">
        <v>176117</v>
      </c>
    </row>
    <row r="3906" spans="1:6" x14ac:dyDescent="0.25">
      <c r="A3906" s="104">
        <v>442518</v>
      </c>
      <c r="B3906" s="104" t="s">
        <v>947</v>
      </c>
      <c r="C3906" s="104" t="s">
        <v>7819</v>
      </c>
      <c r="D3906" s="104" t="s">
        <v>7821</v>
      </c>
      <c r="E3906" s="2">
        <v>11257</v>
      </c>
      <c r="F3906" s="2">
        <v>11257</v>
      </c>
    </row>
    <row r="3907" spans="1:6" x14ac:dyDescent="0.25">
      <c r="A3907" s="104">
        <v>25784</v>
      </c>
      <c r="B3907" s="104" t="s">
        <v>947</v>
      </c>
      <c r="C3907" s="104" t="s">
        <v>12366</v>
      </c>
      <c r="D3907" s="104" t="s">
        <v>12368</v>
      </c>
      <c r="E3907" s="2">
        <v>8728</v>
      </c>
      <c r="F3907" s="2">
        <v>8728</v>
      </c>
    </row>
    <row r="3908" spans="1:6" x14ac:dyDescent="0.25">
      <c r="A3908" s="104">
        <v>25786</v>
      </c>
      <c r="B3908" s="104" t="s">
        <v>947</v>
      </c>
      <c r="C3908" s="104" t="s">
        <v>3528</v>
      </c>
      <c r="D3908" s="104" t="s">
        <v>3530</v>
      </c>
      <c r="E3908" s="2">
        <v>43967</v>
      </c>
      <c r="F3908" s="2">
        <v>43967</v>
      </c>
    </row>
    <row r="3909" spans="1:6" x14ac:dyDescent="0.25">
      <c r="A3909" s="104">
        <v>25787</v>
      </c>
      <c r="B3909" s="104" t="s">
        <v>947</v>
      </c>
      <c r="C3909" s="104" t="s">
        <v>5219</v>
      </c>
      <c r="D3909" s="104" t="s">
        <v>5221</v>
      </c>
      <c r="E3909" s="2">
        <v>63236</v>
      </c>
      <c r="F3909" s="2">
        <v>63236</v>
      </c>
    </row>
    <row r="3910" spans="1:6" x14ac:dyDescent="0.25">
      <c r="A3910" s="104">
        <v>25788</v>
      </c>
      <c r="B3910" s="104" t="s">
        <v>947</v>
      </c>
      <c r="C3910" s="104" t="s">
        <v>9750</v>
      </c>
      <c r="D3910" s="104" t="s">
        <v>9752</v>
      </c>
      <c r="E3910" s="2">
        <v>21013</v>
      </c>
      <c r="F3910" s="2">
        <v>21013</v>
      </c>
    </row>
    <row r="3911" spans="1:6" x14ac:dyDescent="0.25">
      <c r="A3911" s="104">
        <v>25789</v>
      </c>
      <c r="B3911" s="104" t="s">
        <v>947</v>
      </c>
      <c r="C3911" s="104" t="s">
        <v>3716</v>
      </c>
      <c r="D3911" s="104" t="s">
        <v>3718</v>
      </c>
      <c r="E3911" s="2">
        <v>202996</v>
      </c>
      <c r="F3911" s="2">
        <v>202996</v>
      </c>
    </row>
    <row r="3912" spans="1:6" x14ac:dyDescent="0.25">
      <c r="A3912" s="104">
        <v>25792</v>
      </c>
      <c r="B3912" s="104" t="s">
        <v>947</v>
      </c>
      <c r="C3912" s="104" t="s">
        <v>15204</v>
      </c>
      <c r="D3912" s="104" t="s">
        <v>15206</v>
      </c>
      <c r="E3912" s="2">
        <v>2927</v>
      </c>
      <c r="F3912" s="2">
        <v>2927</v>
      </c>
    </row>
    <row r="3913" spans="1:6" x14ac:dyDescent="0.25">
      <c r="A3913" s="104">
        <v>25793</v>
      </c>
      <c r="B3913" s="104" t="s">
        <v>947</v>
      </c>
      <c r="C3913" s="104" t="s">
        <v>2906</v>
      </c>
      <c r="D3913" s="104" t="s">
        <v>2908</v>
      </c>
      <c r="E3913" s="2">
        <v>201449</v>
      </c>
      <c r="F3913" s="2">
        <v>201449</v>
      </c>
    </row>
    <row r="3914" spans="1:6" x14ac:dyDescent="0.25">
      <c r="A3914" s="104">
        <v>25797</v>
      </c>
      <c r="B3914" s="104" t="s">
        <v>947</v>
      </c>
      <c r="C3914" s="104" t="s">
        <v>6232</v>
      </c>
      <c r="D3914" s="104" t="s">
        <v>6234</v>
      </c>
      <c r="E3914" s="2">
        <v>59868</v>
      </c>
      <c r="F3914" s="2">
        <v>59868</v>
      </c>
    </row>
    <row r="3915" spans="1:6" x14ac:dyDescent="0.25">
      <c r="A3915" s="104">
        <v>191944</v>
      </c>
      <c r="B3915" s="104" t="s">
        <v>947</v>
      </c>
      <c r="C3915" s="104" t="s">
        <v>7903</v>
      </c>
      <c r="D3915" s="104" t="s">
        <v>7905</v>
      </c>
      <c r="E3915" s="2">
        <v>36977</v>
      </c>
      <c r="F3915" s="2">
        <v>36977</v>
      </c>
    </row>
    <row r="3916" spans="1:6" x14ac:dyDescent="0.25">
      <c r="A3916" s="104">
        <v>577892</v>
      </c>
      <c r="B3916" s="104" t="s">
        <v>947</v>
      </c>
      <c r="C3916" s="104" t="s">
        <v>11961</v>
      </c>
      <c r="D3916" s="104" t="s">
        <v>11963</v>
      </c>
      <c r="E3916" s="2">
        <v>18594</v>
      </c>
      <c r="F3916" s="2">
        <v>18594</v>
      </c>
    </row>
    <row r="3917" spans="1:6" x14ac:dyDescent="0.25">
      <c r="A3917" s="104">
        <v>580835</v>
      </c>
      <c r="B3917" s="104" t="s">
        <v>947</v>
      </c>
      <c r="C3917" s="104" t="s">
        <v>13208</v>
      </c>
      <c r="D3917" s="104" t="s">
        <v>13210</v>
      </c>
      <c r="E3917" s="2">
        <v>4007</v>
      </c>
      <c r="F3917" s="2">
        <v>4007</v>
      </c>
    </row>
    <row r="3918" spans="1:6" x14ac:dyDescent="0.25">
      <c r="A3918" s="104">
        <v>25800</v>
      </c>
      <c r="B3918" s="104" t="s">
        <v>947</v>
      </c>
      <c r="C3918" s="104" t="s">
        <v>10321</v>
      </c>
      <c r="D3918" s="104" t="s">
        <v>10323</v>
      </c>
      <c r="E3918" s="2">
        <v>22346</v>
      </c>
      <c r="F3918" s="2">
        <v>22346</v>
      </c>
    </row>
    <row r="3919" spans="1:6" x14ac:dyDescent="0.25">
      <c r="A3919" s="104">
        <v>25801</v>
      </c>
      <c r="B3919" s="104" t="s">
        <v>947</v>
      </c>
      <c r="C3919" s="104" t="s">
        <v>7924</v>
      </c>
      <c r="D3919" s="104" t="s">
        <v>7926</v>
      </c>
      <c r="E3919" s="2">
        <v>30052</v>
      </c>
      <c r="F3919" s="2">
        <v>30052</v>
      </c>
    </row>
    <row r="3920" spans="1:6" x14ac:dyDescent="0.25">
      <c r="A3920" s="104">
        <v>25802</v>
      </c>
      <c r="B3920" s="104" t="s">
        <v>947</v>
      </c>
      <c r="C3920" s="104" t="s">
        <v>4051</v>
      </c>
      <c r="D3920" s="104" t="s">
        <v>4053</v>
      </c>
      <c r="E3920" s="2">
        <v>114223</v>
      </c>
      <c r="F3920" s="2">
        <v>114223</v>
      </c>
    </row>
    <row r="3921" spans="1:6" x14ac:dyDescent="0.25">
      <c r="A3921" s="104">
        <v>25803</v>
      </c>
      <c r="B3921" s="104" t="s">
        <v>947</v>
      </c>
      <c r="C3921" s="104" t="s">
        <v>11839</v>
      </c>
      <c r="D3921" s="104" t="s">
        <v>11841</v>
      </c>
      <c r="E3921" s="2">
        <v>12497</v>
      </c>
      <c r="F3921" s="2">
        <v>12497</v>
      </c>
    </row>
    <row r="3922" spans="1:6" x14ac:dyDescent="0.25">
      <c r="A3922" s="104">
        <v>25804</v>
      </c>
      <c r="B3922" s="104" t="s">
        <v>947</v>
      </c>
      <c r="C3922" s="104" t="s">
        <v>9971</v>
      </c>
      <c r="D3922" s="104" t="s">
        <v>9973</v>
      </c>
      <c r="E3922" s="2">
        <v>14125</v>
      </c>
      <c r="F3922" s="2">
        <v>14125</v>
      </c>
    </row>
    <row r="3923" spans="1:6" x14ac:dyDescent="0.25">
      <c r="A3923" s="104">
        <v>25807</v>
      </c>
      <c r="B3923" s="104" t="s">
        <v>947</v>
      </c>
      <c r="C3923" s="104" t="s">
        <v>1454</v>
      </c>
      <c r="D3923" s="104" t="s">
        <v>1456</v>
      </c>
      <c r="E3923" s="2">
        <v>392937</v>
      </c>
      <c r="F3923" s="2">
        <v>392937</v>
      </c>
    </row>
    <row r="3924" spans="1:6" x14ac:dyDescent="0.25">
      <c r="A3924" s="104">
        <v>25808</v>
      </c>
      <c r="B3924" s="104" t="s">
        <v>947</v>
      </c>
      <c r="C3924" s="104" t="s">
        <v>7118</v>
      </c>
      <c r="D3924" s="104" t="s">
        <v>7120</v>
      </c>
      <c r="E3924" s="2">
        <v>47740</v>
      </c>
      <c r="F3924" s="2">
        <v>47740</v>
      </c>
    </row>
    <row r="3925" spans="1:6" x14ac:dyDescent="0.25">
      <c r="A3925" s="104">
        <v>25810</v>
      </c>
      <c r="B3925" s="104" t="s">
        <v>947</v>
      </c>
      <c r="C3925" s="104" t="s">
        <v>5774</v>
      </c>
      <c r="D3925" s="104" t="s">
        <v>22010</v>
      </c>
      <c r="E3925" s="2">
        <v>67793</v>
      </c>
      <c r="F3925" s="2">
        <v>67793</v>
      </c>
    </row>
    <row r="3926" spans="1:6" x14ac:dyDescent="0.25">
      <c r="A3926" s="104">
        <v>207178</v>
      </c>
      <c r="B3926" s="104" t="s">
        <v>947</v>
      </c>
      <c r="C3926" s="104" t="s">
        <v>10049</v>
      </c>
      <c r="D3926" s="104" t="s">
        <v>10051</v>
      </c>
      <c r="E3926" s="2">
        <v>1818</v>
      </c>
      <c r="F3926" s="2">
        <v>1818</v>
      </c>
    </row>
    <row r="3927" spans="1:6" x14ac:dyDescent="0.25">
      <c r="A3927" s="104">
        <v>494621</v>
      </c>
      <c r="B3927" s="104" t="s">
        <v>947</v>
      </c>
      <c r="C3927" s="104" t="s">
        <v>13994</v>
      </c>
      <c r="D3927" s="104" t="s">
        <v>13996</v>
      </c>
      <c r="E3927" s="2">
        <v>2890</v>
      </c>
      <c r="F3927" s="2">
        <v>2890</v>
      </c>
    </row>
    <row r="3928" spans="1:6" x14ac:dyDescent="0.25">
      <c r="A3928" s="104">
        <v>784378</v>
      </c>
      <c r="B3928" s="104" t="s">
        <v>947</v>
      </c>
      <c r="C3928" s="104" t="s">
        <v>14102</v>
      </c>
      <c r="D3928" s="104" t="s">
        <v>14104</v>
      </c>
      <c r="E3928" s="2">
        <v>5919</v>
      </c>
      <c r="F3928" s="2">
        <v>5919</v>
      </c>
    </row>
    <row r="3929" spans="1:6" x14ac:dyDescent="0.25">
      <c r="A3929" s="104">
        <v>25815</v>
      </c>
      <c r="B3929" s="104" t="s">
        <v>947</v>
      </c>
      <c r="C3929" s="104" t="s">
        <v>11364</v>
      </c>
      <c r="D3929" s="104" t="s">
        <v>11366</v>
      </c>
      <c r="E3929" s="2">
        <v>17987</v>
      </c>
      <c r="F3929" s="2">
        <v>17987</v>
      </c>
    </row>
    <row r="3930" spans="1:6" x14ac:dyDescent="0.25">
      <c r="A3930" s="104">
        <v>25816</v>
      </c>
      <c r="B3930" s="104" t="s">
        <v>947</v>
      </c>
      <c r="C3930" s="104" t="s">
        <v>14747</v>
      </c>
      <c r="D3930" s="104" t="s">
        <v>14749</v>
      </c>
      <c r="E3930" s="2">
        <v>7197</v>
      </c>
      <c r="F3930" s="2">
        <v>7197</v>
      </c>
    </row>
    <row r="3931" spans="1:6" x14ac:dyDescent="0.25">
      <c r="A3931" s="104">
        <v>25817</v>
      </c>
      <c r="B3931" s="104" t="s">
        <v>947</v>
      </c>
      <c r="C3931" s="104" t="s">
        <v>6433</v>
      </c>
      <c r="D3931" s="104" t="s">
        <v>6435</v>
      </c>
      <c r="E3931" s="2">
        <v>56951</v>
      </c>
      <c r="F3931" s="2">
        <v>56951</v>
      </c>
    </row>
    <row r="3932" spans="1:6" x14ac:dyDescent="0.25">
      <c r="A3932" s="104">
        <v>25818</v>
      </c>
      <c r="B3932" s="104" t="s">
        <v>947</v>
      </c>
      <c r="C3932" s="104" t="s">
        <v>14789</v>
      </c>
      <c r="D3932" s="104" t="s">
        <v>14791</v>
      </c>
      <c r="E3932" s="2">
        <v>9710</v>
      </c>
      <c r="F3932" s="2">
        <v>9710</v>
      </c>
    </row>
    <row r="3933" spans="1:6" x14ac:dyDescent="0.25">
      <c r="A3933" s="104">
        <v>25820</v>
      </c>
      <c r="B3933" s="104" t="s">
        <v>947</v>
      </c>
      <c r="C3933" s="104" t="s">
        <v>11585</v>
      </c>
      <c r="D3933" s="104" t="s">
        <v>11587</v>
      </c>
      <c r="E3933" s="2">
        <v>40292</v>
      </c>
      <c r="F3933" s="2">
        <v>40292</v>
      </c>
    </row>
    <row r="3934" spans="1:6" x14ac:dyDescent="0.25">
      <c r="A3934" s="104">
        <v>25821</v>
      </c>
      <c r="B3934" s="104" t="s">
        <v>947</v>
      </c>
      <c r="C3934" s="104" t="s">
        <v>11510</v>
      </c>
      <c r="D3934" s="104" t="s">
        <v>11512</v>
      </c>
      <c r="E3934" s="2">
        <v>18864</v>
      </c>
      <c r="F3934" s="2">
        <v>18864</v>
      </c>
    </row>
    <row r="3935" spans="1:6" x14ac:dyDescent="0.25">
      <c r="A3935" s="104">
        <v>25822</v>
      </c>
      <c r="B3935" s="104" t="s">
        <v>947</v>
      </c>
      <c r="C3935" s="104" t="s">
        <v>18357</v>
      </c>
      <c r="D3935" s="104" t="s">
        <v>22595</v>
      </c>
      <c r="E3935" s="2">
        <v>1476</v>
      </c>
      <c r="F3935" s="2">
        <v>1476</v>
      </c>
    </row>
    <row r="3936" spans="1:6" x14ac:dyDescent="0.25">
      <c r="A3936" s="104">
        <v>25824</v>
      </c>
      <c r="B3936" s="104" t="s">
        <v>947</v>
      </c>
      <c r="C3936" s="104" t="s">
        <v>957</v>
      </c>
      <c r="D3936" s="104" t="s">
        <v>959</v>
      </c>
      <c r="E3936" s="2">
        <v>387027</v>
      </c>
      <c r="F3936" s="2">
        <v>387027</v>
      </c>
    </row>
    <row r="3937" spans="1:6" x14ac:dyDescent="0.25">
      <c r="A3937" s="104">
        <v>25826</v>
      </c>
      <c r="B3937" s="104" t="s">
        <v>947</v>
      </c>
      <c r="C3937" s="104" t="s">
        <v>4090</v>
      </c>
      <c r="D3937" s="104" t="s">
        <v>4092</v>
      </c>
      <c r="E3937" s="2">
        <v>139581</v>
      </c>
      <c r="F3937" s="2">
        <v>139581</v>
      </c>
    </row>
    <row r="3938" spans="1:6" x14ac:dyDescent="0.25">
      <c r="A3938" s="104">
        <v>25828</v>
      </c>
      <c r="B3938" s="104" t="s">
        <v>947</v>
      </c>
      <c r="C3938" s="104" t="s">
        <v>11976</v>
      </c>
      <c r="D3938" s="104" t="s">
        <v>11978</v>
      </c>
      <c r="E3938" s="2">
        <v>10497</v>
      </c>
      <c r="F3938" s="2">
        <v>10497</v>
      </c>
    </row>
    <row r="3939" spans="1:6" x14ac:dyDescent="0.25">
      <c r="A3939" s="104">
        <v>25829</v>
      </c>
      <c r="B3939" s="104" t="s">
        <v>947</v>
      </c>
      <c r="C3939" s="104" t="s">
        <v>2711</v>
      </c>
      <c r="D3939" s="104" t="s">
        <v>2713</v>
      </c>
      <c r="E3939" s="2">
        <v>269704</v>
      </c>
      <c r="F3939" s="2">
        <v>269704</v>
      </c>
    </row>
    <row r="3940" spans="1:6" x14ac:dyDescent="0.25">
      <c r="A3940" s="104">
        <v>25830</v>
      </c>
      <c r="B3940" s="104" t="s">
        <v>947</v>
      </c>
      <c r="C3940" s="104" t="s">
        <v>15314</v>
      </c>
      <c r="D3940" s="104" t="s">
        <v>15316</v>
      </c>
      <c r="E3940" s="2">
        <v>8950</v>
      </c>
      <c r="F3940" s="2">
        <v>8950</v>
      </c>
    </row>
    <row r="3941" spans="1:6" x14ac:dyDescent="0.25">
      <c r="A3941" s="104">
        <v>25831</v>
      </c>
      <c r="B3941" s="104" t="s">
        <v>947</v>
      </c>
      <c r="C3941" s="104" t="s">
        <v>4630</v>
      </c>
      <c r="D3941" s="104" t="s">
        <v>4632</v>
      </c>
      <c r="E3941" s="2">
        <v>110344</v>
      </c>
      <c r="F3941" s="2">
        <v>110344</v>
      </c>
    </row>
    <row r="3942" spans="1:6" x14ac:dyDescent="0.25">
      <c r="A3942" s="104">
        <v>25832</v>
      </c>
      <c r="B3942" s="104" t="s">
        <v>947</v>
      </c>
      <c r="C3942" s="104" t="s">
        <v>6271</v>
      </c>
      <c r="D3942" s="104" t="s">
        <v>6273</v>
      </c>
      <c r="E3942" s="2">
        <v>70277</v>
      </c>
      <c r="F3942" s="2">
        <v>70277</v>
      </c>
    </row>
    <row r="3943" spans="1:6" x14ac:dyDescent="0.25">
      <c r="A3943" s="104">
        <v>25834</v>
      </c>
      <c r="B3943" s="104" t="s">
        <v>947</v>
      </c>
      <c r="C3943" s="104" t="s">
        <v>8080</v>
      </c>
      <c r="D3943" s="104" t="s">
        <v>8082</v>
      </c>
      <c r="E3943" s="2">
        <v>56729</v>
      </c>
      <c r="F3943" s="2">
        <v>56729</v>
      </c>
    </row>
    <row r="3944" spans="1:6" x14ac:dyDescent="0.25">
      <c r="A3944" s="104">
        <v>25837</v>
      </c>
      <c r="B3944" s="104" t="s">
        <v>947</v>
      </c>
      <c r="C3944" s="104" t="s">
        <v>2825</v>
      </c>
      <c r="D3944" s="104" t="s">
        <v>2827</v>
      </c>
      <c r="E3944" s="2">
        <v>233666</v>
      </c>
      <c r="F3944" s="2">
        <v>233666</v>
      </c>
    </row>
    <row r="3945" spans="1:6" x14ac:dyDescent="0.25">
      <c r="A3945" s="104">
        <v>25838</v>
      </c>
      <c r="B3945" s="104" t="s">
        <v>947</v>
      </c>
      <c r="C3945" s="104" t="s">
        <v>8689</v>
      </c>
      <c r="D3945" s="104" t="s">
        <v>8691</v>
      </c>
      <c r="E3945" s="2">
        <v>25129</v>
      </c>
      <c r="F3945" s="2">
        <v>25129</v>
      </c>
    </row>
    <row r="3946" spans="1:6" x14ac:dyDescent="0.25">
      <c r="A3946" s="104">
        <v>25839</v>
      </c>
      <c r="B3946" s="104" t="s">
        <v>947</v>
      </c>
      <c r="C3946" s="104" t="s">
        <v>15386</v>
      </c>
      <c r="D3946" s="104" t="s">
        <v>15388</v>
      </c>
      <c r="E3946" s="2">
        <v>5489</v>
      </c>
      <c r="F3946" s="2">
        <v>5489</v>
      </c>
    </row>
    <row r="3947" spans="1:6" x14ac:dyDescent="0.25">
      <c r="A3947" s="104">
        <v>25841</v>
      </c>
      <c r="B3947" s="104" t="s">
        <v>947</v>
      </c>
      <c r="C3947" s="104" t="s">
        <v>20797</v>
      </c>
      <c r="D3947" s="104" t="s">
        <v>22596</v>
      </c>
      <c r="E3947" s="2">
        <v>5661</v>
      </c>
      <c r="F3947" s="2">
        <v>5661</v>
      </c>
    </row>
    <row r="3948" spans="1:6" x14ac:dyDescent="0.25">
      <c r="A3948" s="104">
        <v>25842</v>
      </c>
      <c r="B3948" s="104" t="s">
        <v>947</v>
      </c>
      <c r="C3948" s="104" t="s">
        <v>6334</v>
      </c>
      <c r="D3948" s="104" t="s">
        <v>6336</v>
      </c>
      <c r="E3948" s="2">
        <v>95824</v>
      </c>
      <c r="F3948" s="2">
        <v>95824</v>
      </c>
    </row>
    <row r="3949" spans="1:6" x14ac:dyDescent="0.25">
      <c r="A3949" s="104">
        <v>25844</v>
      </c>
      <c r="B3949" s="104" t="s">
        <v>947</v>
      </c>
      <c r="C3949" s="104" t="s">
        <v>3537</v>
      </c>
      <c r="D3949" s="104" t="s">
        <v>3539</v>
      </c>
      <c r="E3949" s="2">
        <v>162971</v>
      </c>
      <c r="F3949" s="2">
        <v>162971</v>
      </c>
    </row>
    <row r="3950" spans="1:6" x14ac:dyDescent="0.25">
      <c r="A3950" s="104">
        <v>25846</v>
      </c>
      <c r="B3950" s="104" t="s">
        <v>947</v>
      </c>
      <c r="C3950" s="104" t="s">
        <v>4021</v>
      </c>
      <c r="D3950" s="104" t="s">
        <v>4023</v>
      </c>
      <c r="E3950" s="2">
        <v>95677</v>
      </c>
      <c r="F3950" s="2">
        <v>95677</v>
      </c>
    </row>
    <row r="3951" spans="1:6" x14ac:dyDescent="0.25">
      <c r="A3951" s="104">
        <v>25848</v>
      </c>
      <c r="B3951" s="104" t="s">
        <v>947</v>
      </c>
      <c r="C3951" s="104" t="s">
        <v>8161</v>
      </c>
      <c r="D3951" s="104" t="s">
        <v>8163</v>
      </c>
      <c r="E3951" s="2">
        <v>15020</v>
      </c>
      <c r="F3951" s="2">
        <v>15020</v>
      </c>
    </row>
    <row r="3952" spans="1:6" x14ac:dyDescent="0.25">
      <c r="A3952" s="104">
        <v>25849</v>
      </c>
      <c r="B3952" s="104" t="s">
        <v>947</v>
      </c>
      <c r="C3952" s="104" t="s">
        <v>1940</v>
      </c>
      <c r="D3952" s="104" t="s">
        <v>1942</v>
      </c>
      <c r="E3952" s="2">
        <v>309109</v>
      </c>
      <c r="F3952" s="2">
        <v>309109</v>
      </c>
    </row>
    <row r="3953" spans="1:6" x14ac:dyDescent="0.25">
      <c r="A3953" s="104">
        <v>25857</v>
      </c>
      <c r="B3953" s="104" t="s">
        <v>947</v>
      </c>
      <c r="C3953" s="104" t="s">
        <v>13670</v>
      </c>
      <c r="D3953" s="104" t="s">
        <v>13672</v>
      </c>
      <c r="E3953" s="2">
        <v>1940</v>
      </c>
      <c r="F3953" s="2">
        <v>1940</v>
      </c>
    </row>
    <row r="3954" spans="1:6" x14ac:dyDescent="0.25">
      <c r="A3954" s="104">
        <v>25859</v>
      </c>
      <c r="B3954" s="104" t="s">
        <v>947</v>
      </c>
      <c r="C3954" s="104" t="s">
        <v>4739</v>
      </c>
      <c r="D3954" s="104" t="s">
        <v>4741</v>
      </c>
      <c r="E3954" s="2">
        <v>96069</v>
      </c>
      <c r="F3954" s="2">
        <v>96069</v>
      </c>
    </row>
    <row r="3955" spans="1:6" x14ac:dyDescent="0.25">
      <c r="A3955" s="104">
        <v>25860</v>
      </c>
      <c r="B3955" s="104" t="s">
        <v>947</v>
      </c>
      <c r="C3955" s="104" t="s">
        <v>9291</v>
      </c>
      <c r="D3955" s="104" t="s">
        <v>9293</v>
      </c>
      <c r="E3955" s="2">
        <v>28264</v>
      </c>
      <c r="F3955" s="2">
        <v>28264</v>
      </c>
    </row>
    <row r="3956" spans="1:6" x14ac:dyDescent="0.25">
      <c r="A3956" s="104">
        <v>25861</v>
      </c>
      <c r="B3956" s="104" t="s">
        <v>947</v>
      </c>
      <c r="C3956" s="104" t="s">
        <v>4336</v>
      </c>
      <c r="D3956" s="104" t="s">
        <v>4338</v>
      </c>
      <c r="E3956" s="2">
        <v>125845</v>
      </c>
      <c r="F3956" s="2">
        <v>125845</v>
      </c>
    </row>
    <row r="3957" spans="1:6" x14ac:dyDescent="0.25">
      <c r="A3957" s="104">
        <v>25862</v>
      </c>
      <c r="B3957" s="104" t="s">
        <v>947</v>
      </c>
      <c r="C3957" s="104" t="s">
        <v>20803</v>
      </c>
      <c r="D3957" s="104" t="s">
        <v>22050</v>
      </c>
      <c r="E3957" s="2">
        <v>9143</v>
      </c>
      <c r="F3957" s="2">
        <v>9143</v>
      </c>
    </row>
    <row r="3958" spans="1:6" x14ac:dyDescent="0.25">
      <c r="A3958" s="104">
        <v>25863</v>
      </c>
      <c r="B3958" s="104" t="s">
        <v>947</v>
      </c>
      <c r="C3958" s="104" t="s">
        <v>8032</v>
      </c>
      <c r="D3958" s="104" t="s">
        <v>8034</v>
      </c>
      <c r="E3958" s="2">
        <v>20531</v>
      </c>
      <c r="F3958" s="2">
        <v>20531</v>
      </c>
    </row>
    <row r="3959" spans="1:6" x14ac:dyDescent="0.25">
      <c r="A3959" s="104">
        <v>25866</v>
      </c>
      <c r="B3959" s="104" t="s">
        <v>947</v>
      </c>
      <c r="C3959" s="104" t="s">
        <v>8665</v>
      </c>
      <c r="D3959" s="104" t="s">
        <v>8667</v>
      </c>
      <c r="E3959" s="2">
        <v>4224</v>
      </c>
      <c r="F3959" s="2">
        <v>4224</v>
      </c>
    </row>
    <row r="3960" spans="1:6" x14ac:dyDescent="0.25">
      <c r="A3960" s="104">
        <v>25867</v>
      </c>
      <c r="B3960" s="104" t="s">
        <v>947</v>
      </c>
      <c r="C3960" s="104" t="s">
        <v>2423</v>
      </c>
      <c r="D3960" s="104" t="s">
        <v>2425</v>
      </c>
      <c r="E3960" s="2">
        <v>273425</v>
      </c>
      <c r="F3960" s="2">
        <v>273425</v>
      </c>
    </row>
    <row r="3961" spans="1:6" x14ac:dyDescent="0.25">
      <c r="A3961" s="104">
        <v>25869</v>
      </c>
      <c r="B3961" s="104" t="s">
        <v>947</v>
      </c>
      <c r="C3961" s="104" t="s">
        <v>14183</v>
      </c>
      <c r="D3961" s="104" t="s">
        <v>14185</v>
      </c>
      <c r="E3961" s="2">
        <v>6441</v>
      </c>
      <c r="F3961" s="2">
        <v>6441</v>
      </c>
    </row>
    <row r="3962" spans="1:6" x14ac:dyDescent="0.25">
      <c r="A3962" s="104">
        <v>25871</v>
      </c>
      <c r="B3962" s="104" t="s">
        <v>947</v>
      </c>
      <c r="C3962" s="104" t="s">
        <v>6424</v>
      </c>
      <c r="D3962" s="104" t="s">
        <v>6426</v>
      </c>
      <c r="E3962" s="2">
        <v>44201</v>
      </c>
      <c r="F3962" s="2">
        <v>44201</v>
      </c>
    </row>
    <row r="3963" spans="1:6" x14ac:dyDescent="0.25">
      <c r="A3963" s="104">
        <v>25875</v>
      </c>
      <c r="B3963" s="104" t="s">
        <v>947</v>
      </c>
      <c r="C3963" s="104" t="s">
        <v>4537</v>
      </c>
      <c r="D3963" s="104" t="s">
        <v>4539</v>
      </c>
      <c r="E3963" s="2">
        <v>152557</v>
      </c>
      <c r="F3963" s="2">
        <v>152557</v>
      </c>
    </row>
    <row r="3964" spans="1:6" x14ac:dyDescent="0.25">
      <c r="A3964" s="104">
        <v>25881</v>
      </c>
      <c r="B3964" s="104" t="s">
        <v>947</v>
      </c>
      <c r="C3964" s="104" t="s">
        <v>10019</v>
      </c>
      <c r="D3964" s="104" t="s">
        <v>10021</v>
      </c>
      <c r="E3964" s="2">
        <v>45181</v>
      </c>
      <c r="F3964" s="2">
        <v>45181</v>
      </c>
    </row>
    <row r="3965" spans="1:6" x14ac:dyDescent="0.25">
      <c r="A3965" s="104">
        <v>25882</v>
      </c>
      <c r="B3965" s="104" t="s">
        <v>947</v>
      </c>
      <c r="C3965" s="104" t="s">
        <v>8284</v>
      </c>
      <c r="D3965" s="104" t="s">
        <v>8286</v>
      </c>
      <c r="E3965" s="2">
        <v>29840</v>
      </c>
      <c r="F3965" s="2">
        <v>29840</v>
      </c>
    </row>
    <row r="3966" spans="1:6" x14ac:dyDescent="0.25">
      <c r="A3966" s="104">
        <v>193522</v>
      </c>
      <c r="B3966" s="104" t="s">
        <v>947</v>
      </c>
      <c r="C3966" s="104" t="s">
        <v>22045</v>
      </c>
      <c r="D3966" s="104" t="s">
        <v>22046</v>
      </c>
      <c r="E3966" s="2">
        <v>25171</v>
      </c>
      <c r="F3966" s="2">
        <v>25171</v>
      </c>
    </row>
    <row r="3967" spans="1:6" x14ac:dyDescent="0.25">
      <c r="A3967" s="104">
        <v>207919</v>
      </c>
      <c r="B3967" s="104" t="s">
        <v>947</v>
      </c>
      <c r="C3967" s="104" t="s">
        <v>16770</v>
      </c>
      <c r="D3967" s="104" t="s">
        <v>16772</v>
      </c>
      <c r="E3967" s="2">
        <v>2855</v>
      </c>
      <c r="F3967" s="2">
        <v>2855</v>
      </c>
    </row>
    <row r="3968" spans="1:6" x14ac:dyDescent="0.25">
      <c r="A3968" s="104">
        <v>209770</v>
      </c>
      <c r="B3968" s="104" t="s">
        <v>947</v>
      </c>
      <c r="C3968" s="104" t="s">
        <v>16354</v>
      </c>
      <c r="D3968" s="104" t="s">
        <v>16356</v>
      </c>
      <c r="E3968" s="2">
        <v>2252</v>
      </c>
      <c r="F3968" s="2">
        <v>2252</v>
      </c>
    </row>
    <row r="3969" spans="1:6" x14ac:dyDescent="0.25">
      <c r="A3969" s="104">
        <v>214643</v>
      </c>
      <c r="B3969" s="104" t="s">
        <v>947</v>
      </c>
      <c r="C3969" s="104" t="s">
        <v>11250</v>
      </c>
      <c r="D3969" s="104" t="s">
        <v>11252</v>
      </c>
      <c r="E3969" s="2">
        <v>9278</v>
      </c>
      <c r="F3969" s="2">
        <v>9278</v>
      </c>
    </row>
    <row r="3970" spans="1:6" x14ac:dyDescent="0.25">
      <c r="A3970" s="104">
        <v>580898</v>
      </c>
      <c r="B3970" s="104" t="s">
        <v>947</v>
      </c>
      <c r="C3970" s="104" t="s">
        <v>8572</v>
      </c>
      <c r="D3970" s="104" t="s">
        <v>8574</v>
      </c>
      <c r="E3970" s="2">
        <v>27698</v>
      </c>
      <c r="F3970" s="2">
        <v>27698</v>
      </c>
    </row>
    <row r="3971" spans="1:6" x14ac:dyDescent="0.25">
      <c r="A3971" s="104">
        <v>593045</v>
      </c>
      <c r="B3971" s="104" t="s">
        <v>947</v>
      </c>
      <c r="C3971" s="104" t="s">
        <v>9414</v>
      </c>
      <c r="D3971" s="104" t="s">
        <v>9416</v>
      </c>
      <c r="E3971" s="2">
        <v>27541</v>
      </c>
      <c r="F3971" s="2">
        <v>27541</v>
      </c>
    </row>
    <row r="3972" spans="1:6" x14ac:dyDescent="0.25">
      <c r="A3972" s="104">
        <v>680421</v>
      </c>
      <c r="B3972" s="104" t="s">
        <v>947</v>
      </c>
      <c r="C3972" s="104" t="s">
        <v>13619</v>
      </c>
      <c r="D3972" s="104" t="s">
        <v>13621</v>
      </c>
      <c r="E3972" s="2">
        <v>2449</v>
      </c>
      <c r="F3972" s="2">
        <v>2449</v>
      </c>
    </row>
    <row r="3973" spans="1:6" x14ac:dyDescent="0.25">
      <c r="A3973" s="104">
        <v>680701</v>
      </c>
      <c r="B3973" s="104" t="s">
        <v>947</v>
      </c>
      <c r="C3973" s="104" t="s">
        <v>15180</v>
      </c>
      <c r="D3973" s="104" t="s">
        <v>15182</v>
      </c>
      <c r="E3973" s="2">
        <v>5736</v>
      </c>
      <c r="F3973" s="2">
        <v>5736</v>
      </c>
    </row>
    <row r="3974" spans="1:6" x14ac:dyDescent="0.25">
      <c r="A3974" s="104">
        <v>703716</v>
      </c>
      <c r="B3974" s="104" t="s">
        <v>947</v>
      </c>
      <c r="C3974" s="104" t="s">
        <v>18121</v>
      </c>
      <c r="D3974" s="104" t="s">
        <v>22057</v>
      </c>
      <c r="E3974" s="2">
        <v>9542</v>
      </c>
      <c r="F3974" s="2">
        <v>9542</v>
      </c>
    </row>
    <row r="3975" spans="1:6" x14ac:dyDescent="0.25">
      <c r="A3975" s="104">
        <v>707918</v>
      </c>
      <c r="B3975" s="104" t="s">
        <v>947</v>
      </c>
      <c r="C3975" s="104" t="s">
        <v>15987</v>
      </c>
      <c r="D3975" s="104" t="s">
        <v>15989</v>
      </c>
      <c r="E3975" s="2">
        <v>2332</v>
      </c>
      <c r="F3975" s="2">
        <v>2332</v>
      </c>
    </row>
    <row r="3976" spans="1:6" x14ac:dyDescent="0.25">
      <c r="A3976" s="104">
        <v>768491</v>
      </c>
      <c r="B3976" s="104" t="s">
        <v>947</v>
      </c>
      <c r="C3976" s="104" t="s">
        <v>1805</v>
      </c>
      <c r="D3976" s="104" t="s">
        <v>22049</v>
      </c>
      <c r="E3976" s="2">
        <v>542348</v>
      </c>
      <c r="F3976" s="2">
        <v>542348</v>
      </c>
    </row>
    <row r="3977" spans="1:6" x14ac:dyDescent="0.25">
      <c r="A3977" s="104">
        <v>866625</v>
      </c>
      <c r="B3977" s="104" t="s">
        <v>947</v>
      </c>
      <c r="C3977" s="104" t="s">
        <v>22047</v>
      </c>
      <c r="D3977" s="104" t="s">
        <v>22048</v>
      </c>
      <c r="E3977" s="2">
        <v>27095</v>
      </c>
      <c r="F3977" s="2">
        <v>27095</v>
      </c>
    </row>
    <row r="3978" spans="1:6" x14ac:dyDescent="0.25">
      <c r="A3978" s="104">
        <v>25929</v>
      </c>
      <c r="B3978" s="104" t="s">
        <v>947</v>
      </c>
      <c r="C3978" s="104" t="s">
        <v>15266</v>
      </c>
      <c r="D3978" s="104" t="s">
        <v>15268</v>
      </c>
      <c r="E3978" s="2">
        <v>3955</v>
      </c>
      <c r="F3978" s="2">
        <v>3955</v>
      </c>
    </row>
    <row r="3979" spans="1:6" x14ac:dyDescent="0.25">
      <c r="A3979" s="104">
        <v>25932</v>
      </c>
      <c r="B3979" s="104" t="s">
        <v>947</v>
      </c>
      <c r="C3979" s="104" t="s">
        <v>5893</v>
      </c>
      <c r="D3979" s="104" t="s">
        <v>5895</v>
      </c>
      <c r="E3979" s="2">
        <v>137939</v>
      </c>
      <c r="F3979" s="2">
        <v>137939</v>
      </c>
    </row>
    <row r="3980" spans="1:6" x14ac:dyDescent="0.25">
      <c r="A3980" s="104">
        <v>25936</v>
      </c>
      <c r="B3980" s="104" t="s">
        <v>947</v>
      </c>
      <c r="C3980" s="104" t="s">
        <v>10966</v>
      </c>
      <c r="D3980" s="104" t="s">
        <v>10968</v>
      </c>
      <c r="E3980" s="2">
        <v>15003</v>
      </c>
      <c r="F3980" s="2">
        <v>15003</v>
      </c>
    </row>
    <row r="3981" spans="1:6" x14ac:dyDescent="0.25">
      <c r="A3981" s="104">
        <v>25938</v>
      </c>
      <c r="B3981" s="104" t="s">
        <v>947</v>
      </c>
      <c r="C3981" s="104" t="s">
        <v>12844</v>
      </c>
      <c r="D3981" s="104" t="s">
        <v>12846</v>
      </c>
      <c r="E3981" s="2">
        <v>20510</v>
      </c>
      <c r="F3981" s="2">
        <v>20510</v>
      </c>
    </row>
    <row r="3982" spans="1:6" x14ac:dyDescent="0.25">
      <c r="A3982" s="104">
        <v>25941</v>
      </c>
      <c r="B3982" s="104" t="s">
        <v>947</v>
      </c>
      <c r="C3982" s="104" t="s">
        <v>1011</v>
      </c>
      <c r="D3982" s="104" t="s">
        <v>19190</v>
      </c>
      <c r="E3982" s="2">
        <v>341656</v>
      </c>
      <c r="F3982" s="2">
        <v>341656</v>
      </c>
    </row>
    <row r="3983" spans="1:6" x14ac:dyDescent="0.25">
      <c r="A3983" s="104">
        <v>25942</v>
      </c>
      <c r="B3983" s="104" t="s">
        <v>947</v>
      </c>
      <c r="C3983" s="104" t="s">
        <v>6007</v>
      </c>
      <c r="D3983" s="104" t="s">
        <v>6009</v>
      </c>
      <c r="E3983" s="2">
        <v>99691</v>
      </c>
      <c r="F3983" s="2">
        <v>99691</v>
      </c>
    </row>
    <row r="3984" spans="1:6" x14ac:dyDescent="0.25">
      <c r="A3984" s="104">
        <v>25943</v>
      </c>
      <c r="B3984" s="104" t="s">
        <v>947</v>
      </c>
      <c r="C3984" s="104" t="s">
        <v>3139</v>
      </c>
      <c r="D3984" s="104" t="s">
        <v>3141</v>
      </c>
      <c r="E3984" s="2">
        <v>247215</v>
      </c>
      <c r="F3984" s="2">
        <v>247215</v>
      </c>
    </row>
    <row r="3985" spans="1:6" x14ac:dyDescent="0.25">
      <c r="A3985" s="104">
        <v>25944</v>
      </c>
      <c r="B3985" s="104" t="s">
        <v>947</v>
      </c>
      <c r="C3985" s="104" t="s">
        <v>2099</v>
      </c>
      <c r="D3985" s="104" t="s">
        <v>2101</v>
      </c>
      <c r="E3985" s="2">
        <v>327898</v>
      </c>
      <c r="F3985" s="2">
        <v>327898</v>
      </c>
    </row>
    <row r="3986" spans="1:6" x14ac:dyDescent="0.25">
      <c r="A3986" s="104">
        <v>25946</v>
      </c>
      <c r="B3986" s="104" t="s">
        <v>947</v>
      </c>
      <c r="C3986" s="104" t="s">
        <v>1424</v>
      </c>
      <c r="D3986" s="104" t="s">
        <v>1426</v>
      </c>
      <c r="E3986" s="2">
        <v>451631</v>
      </c>
      <c r="F3986" s="2">
        <v>451631</v>
      </c>
    </row>
    <row r="3987" spans="1:6" x14ac:dyDescent="0.25">
      <c r="A3987" s="104">
        <v>25947</v>
      </c>
      <c r="B3987" s="104" t="s">
        <v>947</v>
      </c>
      <c r="C3987" s="104" t="s">
        <v>2315</v>
      </c>
      <c r="D3987" s="104" t="s">
        <v>2317</v>
      </c>
      <c r="E3987" s="2">
        <v>289713</v>
      </c>
      <c r="F3987" s="2">
        <v>289713</v>
      </c>
    </row>
    <row r="3988" spans="1:6" x14ac:dyDescent="0.25">
      <c r="A3988" s="104">
        <v>25948</v>
      </c>
      <c r="B3988" s="104" t="s">
        <v>947</v>
      </c>
      <c r="C3988" s="104" t="s">
        <v>4390</v>
      </c>
      <c r="D3988" s="104" t="s">
        <v>4392</v>
      </c>
      <c r="E3988" s="2">
        <v>132631</v>
      </c>
      <c r="F3988" s="2">
        <v>132631</v>
      </c>
    </row>
    <row r="3989" spans="1:6" x14ac:dyDescent="0.25">
      <c r="A3989" s="104">
        <v>25949</v>
      </c>
      <c r="B3989" s="104" t="s">
        <v>947</v>
      </c>
      <c r="C3989" s="104" t="s">
        <v>1988</v>
      </c>
      <c r="D3989" s="104" t="s">
        <v>22059</v>
      </c>
      <c r="E3989" s="2">
        <v>359594</v>
      </c>
      <c r="F3989" s="2">
        <v>359594</v>
      </c>
    </row>
    <row r="3990" spans="1:6" x14ac:dyDescent="0.25">
      <c r="A3990" s="104">
        <v>25950</v>
      </c>
      <c r="B3990" s="104" t="s">
        <v>947</v>
      </c>
      <c r="C3990" s="104" t="s">
        <v>4117</v>
      </c>
      <c r="D3990" s="104" t="s">
        <v>4119</v>
      </c>
      <c r="E3990" s="2">
        <v>382083</v>
      </c>
      <c r="F3990" s="2">
        <v>382083</v>
      </c>
    </row>
    <row r="3991" spans="1:6" x14ac:dyDescent="0.25">
      <c r="A3991" s="104">
        <v>25952</v>
      </c>
      <c r="B3991" s="104" t="s">
        <v>947</v>
      </c>
      <c r="C3991" s="104" t="s">
        <v>16008</v>
      </c>
      <c r="D3991" s="104" t="s">
        <v>16010</v>
      </c>
      <c r="E3991" s="2">
        <v>1790</v>
      </c>
      <c r="F3991" s="2">
        <v>1790</v>
      </c>
    </row>
    <row r="3992" spans="1:6" x14ac:dyDescent="0.25">
      <c r="A3992" s="104">
        <v>25954</v>
      </c>
      <c r="B3992" s="104" t="s">
        <v>947</v>
      </c>
      <c r="C3992" s="104" t="s">
        <v>1859</v>
      </c>
      <c r="D3992" s="104" t="s">
        <v>1861</v>
      </c>
      <c r="E3992" s="2">
        <v>244517</v>
      </c>
      <c r="F3992" s="2">
        <v>244517</v>
      </c>
    </row>
    <row r="3993" spans="1:6" x14ac:dyDescent="0.25">
      <c r="A3993" s="104">
        <v>25955</v>
      </c>
      <c r="B3993" s="104" t="s">
        <v>947</v>
      </c>
      <c r="C3993" s="104" t="s">
        <v>7109</v>
      </c>
      <c r="D3993" s="104" t="s">
        <v>7111</v>
      </c>
      <c r="E3993" s="2">
        <v>12591</v>
      </c>
      <c r="F3993" s="2">
        <v>12591</v>
      </c>
    </row>
    <row r="3994" spans="1:6" x14ac:dyDescent="0.25">
      <c r="A3994" s="104">
        <v>25956</v>
      </c>
      <c r="B3994" s="104" t="s">
        <v>947</v>
      </c>
      <c r="C3994" s="104" t="s">
        <v>1646</v>
      </c>
      <c r="D3994" s="104" t="s">
        <v>1648</v>
      </c>
      <c r="E3994" s="2">
        <v>372344</v>
      </c>
      <c r="F3994" s="2">
        <v>372344</v>
      </c>
    </row>
    <row r="3995" spans="1:6" x14ac:dyDescent="0.25">
      <c r="A3995" s="104">
        <v>25959</v>
      </c>
      <c r="B3995" s="104" t="s">
        <v>947</v>
      </c>
      <c r="C3995" s="104" t="s">
        <v>8491</v>
      </c>
      <c r="D3995" s="104" t="s">
        <v>8493</v>
      </c>
      <c r="E3995" s="2">
        <v>19370</v>
      </c>
      <c r="F3995" s="2">
        <v>19370</v>
      </c>
    </row>
    <row r="3996" spans="1:6" x14ac:dyDescent="0.25">
      <c r="A3996" s="104">
        <v>25961</v>
      </c>
      <c r="B3996" s="104" t="s">
        <v>947</v>
      </c>
      <c r="C3996" s="104" t="s">
        <v>8545</v>
      </c>
      <c r="D3996" s="104" t="s">
        <v>8547</v>
      </c>
      <c r="E3996" s="2">
        <v>30764</v>
      </c>
      <c r="F3996" s="2">
        <v>30764</v>
      </c>
    </row>
    <row r="3997" spans="1:6" x14ac:dyDescent="0.25">
      <c r="A3997" s="104">
        <v>25964</v>
      </c>
      <c r="B3997" s="104" t="s">
        <v>947</v>
      </c>
      <c r="C3997" s="104" t="s">
        <v>8626</v>
      </c>
      <c r="D3997" s="104" t="s">
        <v>8628</v>
      </c>
      <c r="E3997" s="2">
        <v>56564</v>
      </c>
      <c r="F3997" s="2">
        <v>56564</v>
      </c>
    </row>
    <row r="3998" spans="1:6" x14ac:dyDescent="0.25">
      <c r="A3998" s="104">
        <v>25965</v>
      </c>
      <c r="B3998" s="104" t="s">
        <v>947</v>
      </c>
      <c r="C3998" s="104" t="s">
        <v>7462</v>
      </c>
      <c r="D3998" s="104" t="s">
        <v>7464</v>
      </c>
      <c r="E3998" s="2">
        <v>29667</v>
      </c>
      <c r="F3998" s="2">
        <v>29667</v>
      </c>
    </row>
    <row r="3999" spans="1:6" x14ac:dyDescent="0.25">
      <c r="A3999" s="104">
        <v>25966</v>
      </c>
      <c r="B3999" s="104" t="s">
        <v>947</v>
      </c>
      <c r="C3999" s="104" t="s">
        <v>2858</v>
      </c>
      <c r="D3999" s="104" t="s">
        <v>22024</v>
      </c>
      <c r="E3999" s="2">
        <v>295477</v>
      </c>
      <c r="F3999" s="2">
        <v>295477</v>
      </c>
    </row>
    <row r="4000" spans="1:6" x14ac:dyDescent="0.25">
      <c r="A4000" s="104">
        <v>25967</v>
      </c>
      <c r="B4000" s="104" t="s">
        <v>947</v>
      </c>
      <c r="C4000" s="104" t="s">
        <v>4991</v>
      </c>
      <c r="D4000" s="104" t="s">
        <v>4993</v>
      </c>
      <c r="E4000" s="2">
        <v>118777</v>
      </c>
      <c r="F4000" s="2">
        <v>118777</v>
      </c>
    </row>
    <row r="4001" spans="1:6" x14ac:dyDescent="0.25">
      <c r="A4001" s="104">
        <v>25968</v>
      </c>
      <c r="B4001" s="104" t="s">
        <v>947</v>
      </c>
      <c r="C4001" s="104" t="s">
        <v>3970</v>
      </c>
      <c r="D4001" s="104" t="s">
        <v>3972</v>
      </c>
      <c r="E4001" s="2">
        <v>141876</v>
      </c>
      <c r="F4001" s="2">
        <v>141876</v>
      </c>
    </row>
    <row r="4002" spans="1:6" x14ac:dyDescent="0.25">
      <c r="A4002" s="104">
        <v>25971</v>
      </c>
      <c r="B4002" s="104" t="s">
        <v>947</v>
      </c>
      <c r="C4002" s="104" t="s">
        <v>12009</v>
      </c>
      <c r="D4002" s="104" t="s">
        <v>12011</v>
      </c>
      <c r="E4002" s="2">
        <v>5779</v>
      </c>
      <c r="F4002" s="2">
        <v>5779</v>
      </c>
    </row>
    <row r="4003" spans="1:6" x14ac:dyDescent="0.25">
      <c r="A4003" s="104">
        <v>25975</v>
      </c>
      <c r="B4003" s="104" t="s">
        <v>947</v>
      </c>
      <c r="C4003" s="104" t="s">
        <v>22941</v>
      </c>
      <c r="D4003" s="104" t="s">
        <v>22942</v>
      </c>
      <c r="E4003" s="2">
        <v>22003</v>
      </c>
      <c r="F4003" s="2">
        <v>22003</v>
      </c>
    </row>
    <row r="4004" spans="1:6" x14ac:dyDescent="0.25">
      <c r="A4004" s="104">
        <v>25979</v>
      </c>
      <c r="B4004" s="104" t="s">
        <v>947</v>
      </c>
      <c r="C4004" s="104" t="s">
        <v>1829</v>
      </c>
      <c r="D4004" s="104" t="s">
        <v>1831</v>
      </c>
      <c r="E4004" s="2">
        <v>313824</v>
      </c>
      <c r="F4004" s="2">
        <v>313824</v>
      </c>
    </row>
    <row r="4005" spans="1:6" x14ac:dyDescent="0.25">
      <c r="A4005" s="104">
        <v>25983</v>
      </c>
      <c r="B4005" s="104" t="s">
        <v>947</v>
      </c>
      <c r="C4005" s="104" t="s">
        <v>3772</v>
      </c>
      <c r="D4005" s="104" t="s">
        <v>3774</v>
      </c>
      <c r="E4005" s="2">
        <v>135150</v>
      </c>
      <c r="F4005" s="2">
        <v>135150</v>
      </c>
    </row>
    <row r="4006" spans="1:6" x14ac:dyDescent="0.25">
      <c r="A4006" s="104">
        <v>25984</v>
      </c>
      <c r="B4006" s="104" t="s">
        <v>947</v>
      </c>
      <c r="C4006" s="104" t="s">
        <v>14922</v>
      </c>
      <c r="D4006" s="104" t="s">
        <v>14924</v>
      </c>
      <c r="E4006" s="2">
        <v>20979</v>
      </c>
      <c r="F4006" s="2">
        <v>20979</v>
      </c>
    </row>
    <row r="4007" spans="1:6" x14ac:dyDescent="0.25">
      <c r="A4007" s="104">
        <v>25986</v>
      </c>
      <c r="B4007" s="104" t="s">
        <v>947</v>
      </c>
      <c r="C4007" s="104" t="s">
        <v>6827</v>
      </c>
      <c r="D4007" s="104" t="s">
        <v>6829</v>
      </c>
      <c r="E4007" s="2">
        <v>76350</v>
      </c>
      <c r="F4007" s="2">
        <v>76350</v>
      </c>
    </row>
    <row r="4008" spans="1:6" x14ac:dyDescent="0.25">
      <c r="A4008" s="104">
        <v>25988</v>
      </c>
      <c r="B4008" s="104" t="s">
        <v>947</v>
      </c>
      <c r="C4008" s="104" t="s">
        <v>14393</v>
      </c>
      <c r="D4008" s="104" t="s">
        <v>14395</v>
      </c>
      <c r="E4008" s="2">
        <v>11729</v>
      </c>
      <c r="F4008" s="2">
        <v>11729</v>
      </c>
    </row>
    <row r="4009" spans="1:6" x14ac:dyDescent="0.25">
      <c r="A4009" s="104">
        <v>25994</v>
      </c>
      <c r="B4009" s="104" t="s">
        <v>947</v>
      </c>
      <c r="C4009" s="104" t="s">
        <v>9953</v>
      </c>
      <c r="D4009" s="104" t="s">
        <v>9955</v>
      </c>
      <c r="E4009" s="2">
        <v>2752</v>
      </c>
      <c r="F4009" s="2">
        <v>2752</v>
      </c>
    </row>
    <row r="4010" spans="1:6" x14ac:dyDescent="0.25">
      <c r="A4010" s="104">
        <v>179429</v>
      </c>
      <c r="B4010" s="104" t="s">
        <v>947</v>
      </c>
      <c r="C4010" s="104" t="s">
        <v>7948</v>
      </c>
      <c r="D4010" s="104" t="s">
        <v>7950</v>
      </c>
      <c r="E4010" s="2">
        <v>48767</v>
      </c>
      <c r="F4010" s="2">
        <v>48767</v>
      </c>
    </row>
    <row r="4011" spans="1:6" x14ac:dyDescent="0.25">
      <c r="A4011" s="104">
        <v>190192</v>
      </c>
      <c r="B4011" s="104" t="s">
        <v>947</v>
      </c>
      <c r="C4011" s="104" t="s">
        <v>5147</v>
      </c>
      <c r="D4011" s="104" t="s">
        <v>5149</v>
      </c>
      <c r="E4011" s="2">
        <v>98047</v>
      </c>
      <c r="F4011" s="2">
        <v>98047</v>
      </c>
    </row>
    <row r="4012" spans="1:6" x14ac:dyDescent="0.25">
      <c r="A4012" s="104">
        <v>563995</v>
      </c>
      <c r="B4012" s="104" t="s">
        <v>947</v>
      </c>
      <c r="C4012" s="104" t="s">
        <v>10702</v>
      </c>
      <c r="D4012" s="104" t="s">
        <v>10704</v>
      </c>
      <c r="E4012" s="2">
        <v>23856</v>
      </c>
      <c r="F4012" s="2">
        <v>23856</v>
      </c>
    </row>
    <row r="4013" spans="1:6" x14ac:dyDescent="0.25">
      <c r="A4013" s="104">
        <v>716066</v>
      </c>
      <c r="B4013" s="104" t="s">
        <v>947</v>
      </c>
      <c r="C4013" s="104" t="s">
        <v>9914</v>
      </c>
      <c r="D4013" s="104" t="s">
        <v>9916</v>
      </c>
      <c r="E4013" s="2">
        <v>26112</v>
      </c>
      <c r="F4013" s="2">
        <v>26112</v>
      </c>
    </row>
    <row r="4014" spans="1:6" x14ac:dyDescent="0.25">
      <c r="A4014" s="104">
        <v>747239</v>
      </c>
      <c r="B4014" s="104" t="s">
        <v>947</v>
      </c>
      <c r="C4014" s="104" t="s">
        <v>16496</v>
      </c>
      <c r="D4014" s="104" t="s">
        <v>22054</v>
      </c>
      <c r="E4014" s="2">
        <v>3776</v>
      </c>
      <c r="F4014" s="2">
        <v>3776</v>
      </c>
    </row>
    <row r="4015" spans="1:6" x14ac:dyDescent="0.25">
      <c r="A4015" s="104">
        <v>748142</v>
      </c>
      <c r="B4015" s="104" t="s">
        <v>947</v>
      </c>
      <c r="C4015" s="104" t="s">
        <v>5051</v>
      </c>
      <c r="D4015" s="104" t="s">
        <v>5053</v>
      </c>
      <c r="E4015" s="2">
        <v>102794</v>
      </c>
      <c r="F4015" s="2">
        <v>102794</v>
      </c>
    </row>
    <row r="4016" spans="1:6" x14ac:dyDescent="0.25">
      <c r="A4016" s="104">
        <v>837551</v>
      </c>
      <c r="B4016" s="104" t="s">
        <v>947</v>
      </c>
      <c r="C4016" s="104" t="s">
        <v>22073</v>
      </c>
      <c r="D4016" s="104" t="s">
        <v>22074</v>
      </c>
      <c r="E4016" s="2">
        <v>874</v>
      </c>
      <c r="F4016" s="2">
        <v>874</v>
      </c>
    </row>
    <row r="4017" spans="1:6" x14ac:dyDescent="0.25">
      <c r="A4017" s="104">
        <v>884047</v>
      </c>
      <c r="B4017" s="104" t="s">
        <v>947</v>
      </c>
      <c r="C4017" s="104" t="s">
        <v>22943</v>
      </c>
      <c r="D4017" s="104" t="s">
        <v>22944</v>
      </c>
      <c r="E4017" s="2">
        <v>7440</v>
      </c>
      <c r="F4017" s="2">
        <v>7440</v>
      </c>
    </row>
    <row r="4018" spans="1:6" x14ac:dyDescent="0.25">
      <c r="A4018" s="104">
        <v>25885</v>
      </c>
      <c r="B4018" s="104" t="s">
        <v>947</v>
      </c>
      <c r="C4018" s="104" t="s">
        <v>4877</v>
      </c>
      <c r="D4018" s="104" t="s">
        <v>4879</v>
      </c>
      <c r="E4018" s="2">
        <v>96220</v>
      </c>
      <c r="F4018" s="2">
        <v>96220</v>
      </c>
    </row>
    <row r="4019" spans="1:6" x14ac:dyDescent="0.25">
      <c r="A4019" s="104">
        <v>25886</v>
      </c>
      <c r="B4019" s="104" t="s">
        <v>947</v>
      </c>
      <c r="C4019" s="104" t="s">
        <v>2717</v>
      </c>
      <c r="D4019" s="104" t="s">
        <v>2719</v>
      </c>
      <c r="E4019" s="2">
        <v>235954</v>
      </c>
      <c r="F4019" s="2">
        <v>235954</v>
      </c>
    </row>
    <row r="4020" spans="1:6" x14ac:dyDescent="0.25">
      <c r="A4020" s="104">
        <v>25887</v>
      </c>
      <c r="B4020" s="104" t="s">
        <v>947</v>
      </c>
      <c r="C4020" s="104" t="s">
        <v>2384</v>
      </c>
      <c r="D4020" s="104" t="s">
        <v>2386</v>
      </c>
      <c r="E4020" s="2">
        <v>251312</v>
      </c>
      <c r="F4020" s="2">
        <v>251312</v>
      </c>
    </row>
    <row r="4021" spans="1:6" x14ac:dyDescent="0.25">
      <c r="A4021" s="104">
        <v>25889</v>
      </c>
      <c r="B4021" s="104" t="s">
        <v>947</v>
      </c>
      <c r="C4021" s="104" t="s">
        <v>8698</v>
      </c>
      <c r="D4021" s="104" t="s">
        <v>8700</v>
      </c>
      <c r="E4021" s="2">
        <v>198440</v>
      </c>
      <c r="F4021" s="2">
        <v>198440</v>
      </c>
    </row>
    <row r="4022" spans="1:6" x14ac:dyDescent="0.25">
      <c r="A4022" s="104">
        <v>25890</v>
      </c>
      <c r="B4022" s="104" t="s">
        <v>947</v>
      </c>
      <c r="C4022" s="104" t="s">
        <v>7570</v>
      </c>
      <c r="D4022" s="104" t="s">
        <v>7572</v>
      </c>
      <c r="E4022" s="2">
        <v>94350</v>
      </c>
      <c r="F4022" s="2">
        <v>94350</v>
      </c>
    </row>
    <row r="4023" spans="1:6" x14ac:dyDescent="0.25">
      <c r="A4023" s="104">
        <v>25891</v>
      </c>
      <c r="B4023" s="104" t="s">
        <v>947</v>
      </c>
      <c r="C4023" s="104" t="s">
        <v>10207</v>
      </c>
      <c r="D4023" s="104" t="s">
        <v>10209</v>
      </c>
      <c r="E4023" s="2">
        <v>18088</v>
      </c>
      <c r="F4023" s="2">
        <v>18088</v>
      </c>
    </row>
    <row r="4024" spans="1:6" x14ac:dyDescent="0.25">
      <c r="A4024" s="104">
        <v>25892</v>
      </c>
      <c r="B4024" s="104" t="s">
        <v>947</v>
      </c>
      <c r="C4024" s="104" t="s">
        <v>3109</v>
      </c>
      <c r="D4024" s="104" t="s">
        <v>3111</v>
      </c>
      <c r="E4024" s="2">
        <v>135698</v>
      </c>
      <c r="F4024" s="2">
        <v>135698</v>
      </c>
    </row>
    <row r="4025" spans="1:6" x14ac:dyDescent="0.25">
      <c r="A4025" s="104">
        <v>25895</v>
      </c>
      <c r="B4025" s="104" t="s">
        <v>947</v>
      </c>
      <c r="C4025" s="104" t="s">
        <v>2393</v>
      </c>
      <c r="D4025" s="104" t="s">
        <v>2395</v>
      </c>
      <c r="E4025" s="2">
        <v>274586</v>
      </c>
      <c r="F4025" s="2">
        <v>274586</v>
      </c>
    </row>
    <row r="4026" spans="1:6" x14ac:dyDescent="0.25">
      <c r="A4026" s="104">
        <v>25897</v>
      </c>
      <c r="B4026" s="104" t="s">
        <v>947</v>
      </c>
      <c r="C4026" s="104" t="s">
        <v>7052</v>
      </c>
      <c r="D4026" s="104" t="s">
        <v>7054</v>
      </c>
      <c r="E4026" s="2">
        <v>38261</v>
      </c>
      <c r="F4026" s="2">
        <v>38261</v>
      </c>
    </row>
    <row r="4027" spans="1:6" x14ac:dyDescent="0.25">
      <c r="A4027" s="104">
        <v>25898</v>
      </c>
      <c r="B4027" s="104" t="s">
        <v>947</v>
      </c>
      <c r="C4027" s="104" t="s">
        <v>16626</v>
      </c>
      <c r="D4027" s="104" t="s">
        <v>16628</v>
      </c>
      <c r="E4027" s="2">
        <v>8459</v>
      </c>
      <c r="F4027" s="2">
        <v>8459</v>
      </c>
    </row>
    <row r="4028" spans="1:6" x14ac:dyDescent="0.25">
      <c r="A4028" s="104">
        <v>25900</v>
      </c>
      <c r="B4028" s="104" t="s">
        <v>947</v>
      </c>
      <c r="C4028" s="104" t="s">
        <v>13525</v>
      </c>
      <c r="D4028" s="104" t="s">
        <v>13527</v>
      </c>
      <c r="E4028" s="2">
        <v>8515</v>
      </c>
      <c r="F4028" s="2">
        <v>8515</v>
      </c>
    </row>
    <row r="4029" spans="1:6" x14ac:dyDescent="0.25">
      <c r="A4029" s="104">
        <v>25901</v>
      </c>
      <c r="B4029" s="104" t="s">
        <v>947</v>
      </c>
      <c r="C4029" s="104" t="s">
        <v>10609</v>
      </c>
      <c r="D4029" s="104" t="s">
        <v>10611</v>
      </c>
      <c r="E4029" s="2">
        <v>31103</v>
      </c>
      <c r="F4029" s="2">
        <v>31103</v>
      </c>
    </row>
    <row r="4030" spans="1:6" x14ac:dyDescent="0.25">
      <c r="A4030" s="104">
        <v>25902</v>
      </c>
      <c r="B4030" s="104" t="s">
        <v>947</v>
      </c>
      <c r="C4030" s="104" t="s">
        <v>4270</v>
      </c>
      <c r="D4030" s="104" t="s">
        <v>22042</v>
      </c>
      <c r="E4030" s="2">
        <v>144032</v>
      </c>
      <c r="F4030" s="2">
        <v>144032</v>
      </c>
    </row>
    <row r="4031" spans="1:6" x14ac:dyDescent="0.25">
      <c r="A4031" s="104">
        <v>25904</v>
      </c>
      <c r="B4031" s="104" t="s">
        <v>947</v>
      </c>
      <c r="C4031" s="104" t="s">
        <v>2219</v>
      </c>
      <c r="D4031" s="104" t="s">
        <v>2221</v>
      </c>
      <c r="E4031" s="2">
        <v>211214</v>
      </c>
      <c r="F4031" s="2">
        <v>211214</v>
      </c>
    </row>
    <row r="4032" spans="1:6" x14ac:dyDescent="0.25">
      <c r="A4032" s="104">
        <v>25905</v>
      </c>
      <c r="B4032" s="104" t="s">
        <v>947</v>
      </c>
      <c r="C4032" s="104" t="s">
        <v>2960</v>
      </c>
      <c r="D4032" s="104" t="s">
        <v>2962</v>
      </c>
      <c r="E4032" s="2">
        <v>81490</v>
      </c>
      <c r="F4032" s="2">
        <v>81490</v>
      </c>
    </row>
    <row r="4033" spans="1:6" x14ac:dyDescent="0.25">
      <c r="A4033" s="104">
        <v>25917</v>
      </c>
      <c r="B4033" s="104" t="s">
        <v>947</v>
      </c>
      <c r="C4033" s="104" t="s">
        <v>2528</v>
      </c>
      <c r="D4033" s="104" t="s">
        <v>22041</v>
      </c>
      <c r="E4033" s="2">
        <v>65829</v>
      </c>
      <c r="F4033" s="2">
        <v>65829</v>
      </c>
    </row>
    <row r="4034" spans="1:6" x14ac:dyDescent="0.25">
      <c r="A4034" s="104">
        <v>25923</v>
      </c>
      <c r="B4034" s="104" t="s">
        <v>947</v>
      </c>
      <c r="C4034" s="104" t="s">
        <v>14255</v>
      </c>
      <c r="D4034" s="104" t="s">
        <v>14257</v>
      </c>
      <c r="E4034" s="2">
        <v>9546</v>
      </c>
      <c r="F4034" s="2">
        <v>9546</v>
      </c>
    </row>
    <row r="4035" spans="1:6" x14ac:dyDescent="0.25">
      <c r="A4035" s="104">
        <v>447229</v>
      </c>
      <c r="B4035" s="104" t="s">
        <v>947</v>
      </c>
      <c r="C4035" s="104" t="s">
        <v>7933</v>
      </c>
      <c r="D4035" s="104" t="s">
        <v>7935</v>
      </c>
      <c r="E4035" s="2">
        <v>3463</v>
      </c>
      <c r="F4035" s="2">
        <v>3463</v>
      </c>
    </row>
    <row r="4036" spans="1:6" x14ac:dyDescent="0.25">
      <c r="A4036" s="104">
        <v>451812</v>
      </c>
      <c r="B4036" s="104" t="s">
        <v>947</v>
      </c>
      <c r="C4036" s="104" t="s">
        <v>14851</v>
      </c>
      <c r="D4036" s="104" t="s">
        <v>14853</v>
      </c>
      <c r="E4036" s="2">
        <v>9139</v>
      </c>
      <c r="F4036" s="2">
        <v>9139</v>
      </c>
    </row>
    <row r="4037" spans="1:6" x14ac:dyDescent="0.25">
      <c r="A4037" s="104">
        <v>474404</v>
      </c>
      <c r="B4037" s="104" t="s">
        <v>947</v>
      </c>
      <c r="C4037" s="104" t="s">
        <v>5594</v>
      </c>
      <c r="D4037" s="104" t="s">
        <v>5596</v>
      </c>
      <c r="E4037" s="2">
        <v>234969</v>
      </c>
      <c r="F4037" s="2">
        <v>234969</v>
      </c>
    </row>
    <row r="4038" spans="1:6" x14ac:dyDescent="0.25">
      <c r="A4038" s="104">
        <v>530390</v>
      </c>
      <c r="B4038" s="104" t="s">
        <v>947</v>
      </c>
      <c r="C4038" s="104" t="s">
        <v>13841</v>
      </c>
      <c r="D4038" s="104" t="s">
        <v>13843</v>
      </c>
      <c r="E4038" s="2">
        <v>7239</v>
      </c>
      <c r="F4038" s="2">
        <v>7239</v>
      </c>
    </row>
    <row r="4039" spans="1:6" x14ac:dyDescent="0.25">
      <c r="A4039" s="104">
        <v>26302</v>
      </c>
      <c r="B4039" s="104" t="s">
        <v>947</v>
      </c>
      <c r="C4039" s="104" t="s">
        <v>4246</v>
      </c>
      <c r="D4039" s="104" t="s">
        <v>4248</v>
      </c>
      <c r="E4039" s="2">
        <v>121353</v>
      </c>
      <c r="F4039" s="2">
        <v>121353</v>
      </c>
    </row>
    <row r="4040" spans="1:6" x14ac:dyDescent="0.25">
      <c r="A4040" s="104">
        <v>26306</v>
      </c>
      <c r="B4040" s="104" t="s">
        <v>947</v>
      </c>
      <c r="C4040" s="104" t="s">
        <v>7405</v>
      </c>
      <c r="D4040" s="104" t="s">
        <v>7407</v>
      </c>
      <c r="E4040" s="2">
        <v>25955</v>
      </c>
      <c r="F4040" s="2">
        <v>25955</v>
      </c>
    </row>
    <row r="4041" spans="1:6" x14ac:dyDescent="0.25">
      <c r="A4041" s="104">
        <v>699050</v>
      </c>
      <c r="B4041" s="104" t="s">
        <v>947</v>
      </c>
      <c r="C4041" s="104" t="s">
        <v>13322</v>
      </c>
      <c r="D4041" s="104" t="s">
        <v>13324</v>
      </c>
      <c r="E4041" s="2">
        <v>9986</v>
      </c>
      <c r="F4041" s="2">
        <v>9986</v>
      </c>
    </row>
    <row r="4042" spans="1:6" x14ac:dyDescent="0.25">
      <c r="A4042" s="104">
        <v>788528</v>
      </c>
      <c r="B4042" s="104" t="s">
        <v>947</v>
      </c>
      <c r="C4042" s="104" t="s">
        <v>16761</v>
      </c>
      <c r="D4042" s="104" t="s">
        <v>16763</v>
      </c>
      <c r="E4042" s="2">
        <v>3734</v>
      </c>
      <c r="F4042" s="2">
        <v>3734</v>
      </c>
    </row>
    <row r="4043" spans="1:6" x14ac:dyDescent="0.25">
      <c r="A4043" s="104">
        <v>871551</v>
      </c>
      <c r="B4043" s="104" t="s">
        <v>947</v>
      </c>
      <c r="C4043" s="104" t="s">
        <v>22533</v>
      </c>
      <c r="D4043" s="104" t="s">
        <v>22534</v>
      </c>
      <c r="E4043" s="2">
        <v>3638</v>
      </c>
      <c r="F4043" s="2">
        <v>3638</v>
      </c>
    </row>
    <row r="4044" spans="1:6" x14ac:dyDescent="0.25">
      <c r="A4044" s="104">
        <v>25997</v>
      </c>
      <c r="B4044" s="104" t="s">
        <v>947</v>
      </c>
      <c r="C4044" s="104" t="s">
        <v>8185</v>
      </c>
      <c r="D4044" s="104" t="s">
        <v>8187</v>
      </c>
      <c r="E4044" s="2">
        <v>16928</v>
      </c>
      <c r="F4044" s="2">
        <v>16928</v>
      </c>
    </row>
    <row r="4045" spans="1:6" x14ac:dyDescent="0.25">
      <c r="A4045" s="104">
        <v>25998</v>
      </c>
      <c r="B4045" s="104" t="s">
        <v>947</v>
      </c>
      <c r="C4045" s="104" t="s">
        <v>16717</v>
      </c>
      <c r="D4045" s="104" t="s">
        <v>22067</v>
      </c>
      <c r="E4045" s="2">
        <v>2635</v>
      </c>
      <c r="F4045" s="2">
        <v>2635</v>
      </c>
    </row>
    <row r="4046" spans="1:6" x14ac:dyDescent="0.25">
      <c r="A4046" s="104">
        <v>25999</v>
      </c>
      <c r="B4046" s="104" t="s">
        <v>947</v>
      </c>
      <c r="C4046" s="104" t="s">
        <v>7112</v>
      </c>
      <c r="D4046" s="104" t="s">
        <v>7114</v>
      </c>
      <c r="E4046" s="2">
        <v>24174</v>
      </c>
      <c r="F4046" s="2">
        <v>24174</v>
      </c>
    </row>
    <row r="4047" spans="1:6" x14ac:dyDescent="0.25">
      <c r="A4047" s="104">
        <v>142172</v>
      </c>
      <c r="B4047" s="104" t="s">
        <v>947</v>
      </c>
      <c r="C4047" s="104" t="s">
        <v>10453</v>
      </c>
      <c r="D4047" s="104" t="s">
        <v>22066</v>
      </c>
      <c r="E4047" s="2">
        <v>50948</v>
      </c>
      <c r="F4047" s="2">
        <v>50948</v>
      </c>
    </row>
    <row r="4048" spans="1:6" x14ac:dyDescent="0.25">
      <c r="A4048" s="104">
        <v>178569</v>
      </c>
      <c r="B4048" s="104" t="s">
        <v>947</v>
      </c>
      <c r="C4048" s="104" t="s">
        <v>12186</v>
      </c>
      <c r="D4048" s="104" t="s">
        <v>12188</v>
      </c>
      <c r="E4048" s="2">
        <v>18316</v>
      </c>
      <c r="F4048" s="2">
        <v>18316</v>
      </c>
    </row>
    <row r="4049" spans="1:6" x14ac:dyDescent="0.25">
      <c r="A4049" s="104">
        <v>601936</v>
      </c>
      <c r="B4049" s="104" t="s">
        <v>947</v>
      </c>
      <c r="C4049" s="104" t="s">
        <v>22028</v>
      </c>
      <c r="D4049" s="104" t="s">
        <v>22907</v>
      </c>
      <c r="E4049" s="2">
        <v>11983</v>
      </c>
      <c r="F4049" s="2">
        <v>11983</v>
      </c>
    </row>
    <row r="4050" spans="1:6" x14ac:dyDescent="0.25">
      <c r="A4050" s="104">
        <v>26006</v>
      </c>
      <c r="B4050" s="104" t="s">
        <v>947</v>
      </c>
      <c r="C4050" s="104" t="s">
        <v>6592</v>
      </c>
      <c r="D4050" s="104" t="s">
        <v>6594</v>
      </c>
      <c r="E4050" s="2">
        <v>30557</v>
      </c>
      <c r="F4050" s="2">
        <v>30557</v>
      </c>
    </row>
    <row r="4051" spans="1:6" x14ac:dyDescent="0.25">
      <c r="A4051" s="104">
        <v>26009</v>
      </c>
      <c r="B4051" s="104" t="s">
        <v>947</v>
      </c>
      <c r="C4051" s="104" t="s">
        <v>7696</v>
      </c>
      <c r="D4051" s="104" t="s">
        <v>7698</v>
      </c>
      <c r="E4051" s="2">
        <v>63888</v>
      </c>
      <c r="F4051" s="2">
        <v>63888</v>
      </c>
    </row>
    <row r="4052" spans="1:6" x14ac:dyDescent="0.25">
      <c r="A4052" s="104">
        <v>26010</v>
      </c>
      <c r="B4052" s="104" t="s">
        <v>947</v>
      </c>
      <c r="C4052" s="104" t="s">
        <v>9702</v>
      </c>
      <c r="D4052" s="104" t="s">
        <v>9704</v>
      </c>
      <c r="E4052" s="2">
        <v>9183</v>
      </c>
      <c r="F4052" s="2">
        <v>9183</v>
      </c>
    </row>
    <row r="4053" spans="1:6" x14ac:dyDescent="0.25">
      <c r="A4053" s="104">
        <v>686576</v>
      </c>
      <c r="B4053" s="104" t="s">
        <v>947</v>
      </c>
      <c r="C4053" s="104" t="s">
        <v>7699</v>
      </c>
      <c r="D4053" s="104" t="s">
        <v>7701</v>
      </c>
      <c r="E4053" s="2">
        <v>32631</v>
      </c>
      <c r="F4053" s="2">
        <v>32631</v>
      </c>
    </row>
    <row r="4054" spans="1:6" x14ac:dyDescent="0.25">
      <c r="A4054" s="104">
        <v>26012</v>
      </c>
      <c r="B4054" s="104" t="s">
        <v>947</v>
      </c>
      <c r="C4054" s="104" t="s">
        <v>1547</v>
      </c>
      <c r="D4054" s="104" t="s">
        <v>1549</v>
      </c>
      <c r="E4054" s="2">
        <v>399276</v>
      </c>
      <c r="F4054" s="2">
        <v>399276</v>
      </c>
    </row>
    <row r="4055" spans="1:6" x14ac:dyDescent="0.25">
      <c r="A4055" s="104">
        <v>26013</v>
      </c>
      <c r="B4055" s="104" t="s">
        <v>947</v>
      </c>
      <c r="C4055" s="104" t="s">
        <v>10040</v>
      </c>
      <c r="D4055" s="104" t="s">
        <v>10042</v>
      </c>
      <c r="E4055" s="2">
        <v>34871</v>
      </c>
      <c r="F4055" s="2">
        <v>34871</v>
      </c>
    </row>
    <row r="4056" spans="1:6" x14ac:dyDescent="0.25">
      <c r="A4056" s="104">
        <v>26014</v>
      </c>
      <c r="B4056" s="104" t="s">
        <v>947</v>
      </c>
      <c r="C4056" s="104" t="s">
        <v>12093</v>
      </c>
      <c r="D4056" s="104" t="s">
        <v>12095</v>
      </c>
      <c r="E4056" s="2">
        <v>9468</v>
      </c>
      <c r="F4056" s="2">
        <v>9468</v>
      </c>
    </row>
    <row r="4057" spans="1:6" x14ac:dyDescent="0.25">
      <c r="A4057" s="104">
        <v>26016</v>
      </c>
      <c r="B4057" s="104" t="s">
        <v>947</v>
      </c>
      <c r="C4057" s="104" t="s">
        <v>6049</v>
      </c>
      <c r="D4057" s="104" t="s">
        <v>6051</v>
      </c>
      <c r="E4057" s="2">
        <v>39491</v>
      </c>
      <c r="F4057" s="2">
        <v>39491</v>
      </c>
    </row>
    <row r="4058" spans="1:6" x14ac:dyDescent="0.25">
      <c r="A4058" s="104">
        <v>26017</v>
      </c>
      <c r="B4058" s="104" t="s">
        <v>947</v>
      </c>
      <c r="C4058" s="104" t="s">
        <v>5768</v>
      </c>
      <c r="D4058" s="104" t="s">
        <v>5770</v>
      </c>
      <c r="E4058" s="2">
        <v>54965</v>
      </c>
      <c r="F4058" s="2">
        <v>54965</v>
      </c>
    </row>
    <row r="4059" spans="1:6" x14ac:dyDescent="0.25">
      <c r="A4059" s="104">
        <v>26019</v>
      </c>
      <c r="B4059" s="104" t="s">
        <v>947</v>
      </c>
      <c r="C4059" s="104" t="s">
        <v>22457</v>
      </c>
      <c r="D4059" s="104" t="s">
        <v>22458</v>
      </c>
      <c r="E4059" s="2">
        <v>18010</v>
      </c>
      <c r="F4059" s="2">
        <v>18010</v>
      </c>
    </row>
    <row r="4060" spans="1:6" x14ac:dyDescent="0.25">
      <c r="A4060" s="104">
        <v>604780</v>
      </c>
      <c r="B4060" s="104" t="s">
        <v>947</v>
      </c>
      <c r="C4060" s="104" t="s">
        <v>12105</v>
      </c>
      <c r="D4060" s="104" t="s">
        <v>12107</v>
      </c>
      <c r="E4060" s="2">
        <v>11607</v>
      </c>
      <c r="F4060" s="2">
        <v>11607</v>
      </c>
    </row>
    <row r="4061" spans="1:6" x14ac:dyDescent="0.25">
      <c r="A4061" s="104">
        <v>843974</v>
      </c>
      <c r="B4061" s="104" t="s">
        <v>947</v>
      </c>
      <c r="C4061" s="104" t="s">
        <v>22069</v>
      </c>
      <c r="D4061" s="104" t="s">
        <v>22070</v>
      </c>
      <c r="E4061" s="2">
        <v>12269</v>
      </c>
      <c r="F4061" s="2">
        <v>12269</v>
      </c>
    </row>
    <row r="4062" spans="1:6" x14ac:dyDescent="0.25">
      <c r="A4062" s="104">
        <v>26020</v>
      </c>
      <c r="B4062" s="104" t="s">
        <v>947</v>
      </c>
      <c r="C4062" s="104" t="s">
        <v>3600</v>
      </c>
      <c r="D4062" s="104" t="s">
        <v>3602</v>
      </c>
      <c r="E4062" s="2">
        <v>142103</v>
      </c>
      <c r="F4062" s="2">
        <v>142103</v>
      </c>
    </row>
    <row r="4063" spans="1:6" x14ac:dyDescent="0.25">
      <c r="A4063" s="104">
        <v>26023</v>
      </c>
      <c r="B4063" s="104" t="s">
        <v>947</v>
      </c>
      <c r="C4063" s="104" t="s">
        <v>4396</v>
      </c>
      <c r="D4063" s="104" t="s">
        <v>4398</v>
      </c>
      <c r="E4063" s="2">
        <v>130882</v>
      </c>
      <c r="F4063" s="2">
        <v>130882</v>
      </c>
    </row>
    <row r="4064" spans="1:6" x14ac:dyDescent="0.25">
      <c r="A4064" s="104">
        <v>26024</v>
      </c>
      <c r="B4064" s="104" t="s">
        <v>947</v>
      </c>
      <c r="C4064" s="104" t="s">
        <v>1008</v>
      </c>
      <c r="D4064" s="104" t="s">
        <v>22034</v>
      </c>
      <c r="E4064" s="2">
        <v>669105</v>
      </c>
      <c r="F4064" s="2">
        <v>669105</v>
      </c>
    </row>
    <row r="4065" spans="1:6" x14ac:dyDescent="0.25">
      <c r="A4065" s="104">
        <v>26027</v>
      </c>
      <c r="B4065" s="104" t="s">
        <v>947</v>
      </c>
      <c r="C4065" s="104" t="s">
        <v>15613</v>
      </c>
      <c r="D4065" s="104" t="s">
        <v>15615</v>
      </c>
      <c r="E4065" s="2">
        <v>9748</v>
      </c>
      <c r="F4065" s="2">
        <v>9748</v>
      </c>
    </row>
    <row r="4066" spans="1:6" x14ac:dyDescent="0.25">
      <c r="A4066" s="104">
        <v>598755</v>
      </c>
      <c r="B4066" s="104" t="s">
        <v>947</v>
      </c>
      <c r="C4066" s="104" t="s">
        <v>14045</v>
      </c>
      <c r="D4066" s="104" t="s">
        <v>14047</v>
      </c>
      <c r="E4066" s="2">
        <v>5829</v>
      </c>
      <c r="F4066" s="2">
        <v>5829</v>
      </c>
    </row>
    <row r="4067" spans="1:6" x14ac:dyDescent="0.25">
      <c r="A4067" s="104">
        <v>863179</v>
      </c>
      <c r="B4067" s="104" t="s">
        <v>947</v>
      </c>
      <c r="C4067" s="104" t="s">
        <v>22039</v>
      </c>
      <c r="D4067" s="104" t="s">
        <v>22040</v>
      </c>
      <c r="E4067" s="2">
        <v>13249</v>
      </c>
      <c r="F4067" s="2">
        <v>13249</v>
      </c>
    </row>
    <row r="4068" spans="1:6" x14ac:dyDescent="0.25">
      <c r="A4068" s="104">
        <v>26036</v>
      </c>
      <c r="B4068" s="104" t="s">
        <v>947</v>
      </c>
      <c r="C4068" s="104" t="s">
        <v>2741</v>
      </c>
      <c r="D4068" s="104" t="s">
        <v>2743</v>
      </c>
      <c r="E4068" s="2">
        <v>251839</v>
      </c>
      <c r="F4068" s="2">
        <v>251839</v>
      </c>
    </row>
    <row r="4069" spans="1:6" x14ac:dyDescent="0.25">
      <c r="A4069" s="104">
        <v>26037</v>
      </c>
      <c r="B4069" s="104" t="s">
        <v>947</v>
      </c>
      <c r="C4069" s="104" t="s">
        <v>15257</v>
      </c>
      <c r="D4069" s="104" t="s">
        <v>15259</v>
      </c>
      <c r="E4069" s="2">
        <v>10367</v>
      </c>
      <c r="F4069" s="2">
        <v>10367</v>
      </c>
    </row>
    <row r="4070" spans="1:6" x14ac:dyDescent="0.25">
      <c r="A4070" s="104">
        <v>26038</v>
      </c>
      <c r="B4070" s="104" t="s">
        <v>947</v>
      </c>
      <c r="C4070" s="104" t="s">
        <v>13883</v>
      </c>
      <c r="D4070" s="104" t="s">
        <v>13885</v>
      </c>
      <c r="E4070" s="2">
        <v>11160</v>
      </c>
      <c r="F4070" s="2">
        <v>11160</v>
      </c>
    </row>
    <row r="4071" spans="1:6" x14ac:dyDescent="0.25">
      <c r="A4071" s="104">
        <v>162157</v>
      </c>
      <c r="B4071" s="104" t="s">
        <v>947</v>
      </c>
      <c r="C4071" s="104" t="s">
        <v>3561</v>
      </c>
      <c r="D4071" s="104" t="s">
        <v>3563</v>
      </c>
      <c r="E4071" s="2">
        <v>132625</v>
      </c>
      <c r="F4071" s="2">
        <v>132625</v>
      </c>
    </row>
    <row r="4072" spans="1:6" x14ac:dyDescent="0.25">
      <c r="A4072" s="104">
        <v>26046</v>
      </c>
      <c r="B4072" s="104" t="s">
        <v>947</v>
      </c>
      <c r="C4072" s="104" t="s">
        <v>13151</v>
      </c>
      <c r="D4072" s="104" t="s">
        <v>13153</v>
      </c>
      <c r="E4072" s="2">
        <v>9940</v>
      </c>
      <c r="F4072" s="2">
        <v>9940</v>
      </c>
    </row>
    <row r="4073" spans="1:6" x14ac:dyDescent="0.25">
      <c r="A4073" s="104">
        <v>26047</v>
      </c>
      <c r="B4073" s="104" t="s">
        <v>947</v>
      </c>
      <c r="C4073" s="104" t="s">
        <v>10076</v>
      </c>
      <c r="D4073" s="104" t="s">
        <v>10078</v>
      </c>
      <c r="E4073" s="2">
        <v>50445</v>
      </c>
      <c r="F4073" s="2">
        <v>50445</v>
      </c>
    </row>
    <row r="4074" spans="1:6" x14ac:dyDescent="0.25">
      <c r="A4074" s="104">
        <v>26049</v>
      </c>
      <c r="B4074" s="104" t="s">
        <v>947</v>
      </c>
      <c r="C4074" s="104" t="s">
        <v>11403</v>
      </c>
      <c r="D4074" s="104" t="s">
        <v>11405</v>
      </c>
      <c r="E4074" s="2">
        <v>17432</v>
      </c>
      <c r="F4074" s="2">
        <v>17432</v>
      </c>
    </row>
    <row r="4075" spans="1:6" x14ac:dyDescent="0.25">
      <c r="A4075" s="104">
        <v>26050</v>
      </c>
      <c r="B4075" s="104" t="s">
        <v>947</v>
      </c>
      <c r="C4075" s="104" t="s">
        <v>13604</v>
      </c>
      <c r="D4075" s="104" t="s">
        <v>13606</v>
      </c>
      <c r="E4075" s="2">
        <v>6893</v>
      </c>
      <c r="F4075" s="2">
        <v>6893</v>
      </c>
    </row>
    <row r="4076" spans="1:6" x14ac:dyDescent="0.25">
      <c r="A4076" s="104">
        <v>26053</v>
      </c>
      <c r="B4076" s="104" t="s">
        <v>947</v>
      </c>
      <c r="C4076" s="104" t="s">
        <v>15711</v>
      </c>
      <c r="D4076" s="104" t="s">
        <v>15713</v>
      </c>
      <c r="E4076" s="2">
        <v>4885</v>
      </c>
      <c r="F4076" s="2">
        <v>4885</v>
      </c>
    </row>
    <row r="4077" spans="1:6" x14ac:dyDescent="0.25">
      <c r="A4077" s="104">
        <v>26054</v>
      </c>
      <c r="B4077" s="104" t="s">
        <v>947</v>
      </c>
      <c r="C4077" s="104" t="s">
        <v>14943</v>
      </c>
      <c r="D4077" s="104" t="s">
        <v>14945</v>
      </c>
      <c r="E4077" s="2">
        <v>20831</v>
      </c>
      <c r="F4077" s="2">
        <v>20831</v>
      </c>
    </row>
    <row r="4078" spans="1:6" x14ac:dyDescent="0.25">
      <c r="A4078" s="104">
        <v>26055</v>
      </c>
      <c r="B4078" s="104" t="s">
        <v>947</v>
      </c>
      <c r="C4078" s="104" t="s">
        <v>14857</v>
      </c>
      <c r="D4078" s="104" t="s">
        <v>14859</v>
      </c>
      <c r="E4078" s="2">
        <v>5515</v>
      </c>
      <c r="F4078" s="2">
        <v>5515</v>
      </c>
    </row>
    <row r="4079" spans="1:6" x14ac:dyDescent="0.25">
      <c r="A4079" s="104">
        <v>26056</v>
      </c>
      <c r="B4079" s="104" t="s">
        <v>947</v>
      </c>
      <c r="C4079" s="104" t="s">
        <v>4243</v>
      </c>
      <c r="D4079" s="104" t="s">
        <v>4245</v>
      </c>
      <c r="E4079" s="2">
        <v>145841</v>
      </c>
      <c r="F4079" s="2">
        <v>145841</v>
      </c>
    </row>
    <row r="4080" spans="1:6" x14ac:dyDescent="0.25">
      <c r="A4080" s="104">
        <v>26062</v>
      </c>
      <c r="B4080" s="104" t="s">
        <v>947</v>
      </c>
      <c r="C4080" s="104" t="s">
        <v>16058</v>
      </c>
      <c r="D4080" s="104" t="s">
        <v>16060</v>
      </c>
      <c r="E4080" s="2">
        <v>1843</v>
      </c>
      <c r="F4080" s="2">
        <v>1843</v>
      </c>
    </row>
    <row r="4081" spans="1:6" x14ac:dyDescent="0.25">
      <c r="A4081" s="104">
        <v>113574</v>
      </c>
      <c r="B4081" s="104" t="s">
        <v>947</v>
      </c>
      <c r="C4081" s="104" t="s">
        <v>14054</v>
      </c>
      <c r="D4081" s="104" t="s">
        <v>14056</v>
      </c>
      <c r="E4081" s="2">
        <v>16953</v>
      </c>
      <c r="F4081" s="2">
        <v>16953</v>
      </c>
    </row>
    <row r="4082" spans="1:6" x14ac:dyDescent="0.25">
      <c r="A4082" s="104">
        <v>164334</v>
      </c>
      <c r="B4082" s="104" t="s">
        <v>947</v>
      </c>
      <c r="C4082" s="104" t="s">
        <v>1577</v>
      </c>
      <c r="D4082" s="104" t="s">
        <v>1579</v>
      </c>
      <c r="E4082" s="2">
        <v>414730</v>
      </c>
      <c r="F4082" s="2">
        <v>414730</v>
      </c>
    </row>
    <row r="4083" spans="1:6" x14ac:dyDescent="0.25">
      <c r="A4083" s="104">
        <v>164338</v>
      </c>
      <c r="B4083" s="104" t="s">
        <v>947</v>
      </c>
      <c r="C4083" s="104" t="s">
        <v>12285</v>
      </c>
      <c r="D4083" s="104" t="s">
        <v>22068</v>
      </c>
      <c r="E4083" s="2">
        <v>7202</v>
      </c>
      <c r="F4083" s="2">
        <v>7202</v>
      </c>
    </row>
    <row r="4084" spans="1:6" x14ac:dyDescent="0.25">
      <c r="A4084" s="104">
        <v>214637</v>
      </c>
      <c r="B4084" s="104" t="s">
        <v>947</v>
      </c>
      <c r="C4084" s="104" t="s">
        <v>6499</v>
      </c>
      <c r="D4084" s="104" t="s">
        <v>6501</v>
      </c>
      <c r="E4084" s="2">
        <v>60627</v>
      </c>
      <c r="F4084" s="2">
        <v>60627</v>
      </c>
    </row>
    <row r="4085" spans="1:6" x14ac:dyDescent="0.25">
      <c r="A4085" s="104">
        <v>515511</v>
      </c>
      <c r="B4085" s="104" t="s">
        <v>947</v>
      </c>
      <c r="C4085" s="104" t="s">
        <v>16720</v>
      </c>
      <c r="D4085" s="104" t="s">
        <v>16722</v>
      </c>
      <c r="E4085" s="2">
        <v>5932</v>
      </c>
      <c r="F4085" s="2">
        <v>5932</v>
      </c>
    </row>
    <row r="4086" spans="1:6" x14ac:dyDescent="0.25">
      <c r="A4086" s="104">
        <v>528794</v>
      </c>
      <c r="B4086" s="104" t="s">
        <v>947</v>
      </c>
      <c r="C4086" s="104" t="s">
        <v>2342</v>
      </c>
      <c r="D4086" s="104" t="s">
        <v>2344</v>
      </c>
      <c r="E4086" s="2">
        <v>284645</v>
      </c>
      <c r="F4086" s="2">
        <v>284645</v>
      </c>
    </row>
    <row r="4087" spans="1:6" x14ac:dyDescent="0.25">
      <c r="A4087" s="104">
        <v>896503</v>
      </c>
      <c r="B4087" s="104" t="s">
        <v>947</v>
      </c>
      <c r="C4087" s="104" t="s">
        <v>22498</v>
      </c>
      <c r="D4087" s="104" t="s">
        <v>22499</v>
      </c>
      <c r="E4087" s="2">
        <v>12338</v>
      </c>
      <c r="F4087" s="2">
        <v>12338</v>
      </c>
    </row>
    <row r="4088" spans="1:6" x14ac:dyDescent="0.25">
      <c r="A4088" s="104">
        <v>26065</v>
      </c>
      <c r="B4088" s="104" t="s">
        <v>947</v>
      </c>
      <c r="C4088" s="104" t="s">
        <v>18388</v>
      </c>
      <c r="D4088" s="104" t="s">
        <v>18389</v>
      </c>
      <c r="E4088" s="2">
        <v>2748</v>
      </c>
      <c r="F4088" s="2">
        <v>2748</v>
      </c>
    </row>
    <row r="4089" spans="1:6" x14ac:dyDescent="0.25">
      <c r="A4089" s="104">
        <v>26068</v>
      </c>
      <c r="B4089" s="104" t="s">
        <v>947</v>
      </c>
      <c r="C4089" s="104" t="s">
        <v>5819</v>
      </c>
      <c r="D4089" s="104" t="s">
        <v>5821</v>
      </c>
      <c r="E4089" s="2">
        <v>100983</v>
      </c>
      <c r="F4089" s="2">
        <v>100983</v>
      </c>
    </row>
    <row r="4090" spans="1:6" x14ac:dyDescent="0.25">
      <c r="A4090" s="104">
        <v>26069</v>
      </c>
      <c r="B4090" s="104" t="s">
        <v>947</v>
      </c>
      <c r="C4090" s="104" t="s">
        <v>22032</v>
      </c>
      <c r="D4090" s="104" t="s">
        <v>22033</v>
      </c>
      <c r="E4090" s="2">
        <v>2979</v>
      </c>
      <c r="F4090" s="2">
        <v>2979</v>
      </c>
    </row>
    <row r="4091" spans="1:6" x14ac:dyDescent="0.25">
      <c r="A4091" s="104">
        <v>26070</v>
      </c>
      <c r="B4091" s="104" t="s">
        <v>947</v>
      </c>
      <c r="C4091" s="104" t="s">
        <v>16481</v>
      </c>
      <c r="D4091" s="104" t="s">
        <v>22051</v>
      </c>
      <c r="E4091" s="2">
        <v>1609</v>
      </c>
      <c r="F4091" s="2">
        <v>1609</v>
      </c>
    </row>
    <row r="4092" spans="1:6" x14ac:dyDescent="0.25">
      <c r="A4092" s="104">
        <v>26072</v>
      </c>
      <c r="B4092" s="104" t="s">
        <v>947</v>
      </c>
      <c r="C4092" s="104" t="s">
        <v>5911</v>
      </c>
      <c r="D4092" s="104" t="s">
        <v>5913</v>
      </c>
      <c r="E4092" s="2">
        <v>102856</v>
      </c>
      <c r="F4092" s="2">
        <v>102856</v>
      </c>
    </row>
    <row r="4093" spans="1:6" x14ac:dyDescent="0.25">
      <c r="A4093" s="104">
        <v>26074</v>
      </c>
      <c r="B4093" s="104" t="s">
        <v>947</v>
      </c>
      <c r="C4093" s="104" t="s">
        <v>9968</v>
      </c>
      <c r="D4093" s="104" t="s">
        <v>9970</v>
      </c>
      <c r="E4093" s="2">
        <v>18811</v>
      </c>
      <c r="F4093" s="2">
        <v>18811</v>
      </c>
    </row>
    <row r="4094" spans="1:6" x14ac:dyDescent="0.25">
      <c r="A4094" s="104">
        <v>26075</v>
      </c>
      <c r="B4094" s="104" t="s">
        <v>947</v>
      </c>
      <c r="C4094" s="104" t="s">
        <v>6112</v>
      </c>
      <c r="D4094" s="104" t="s">
        <v>6114</v>
      </c>
      <c r="E4094" s="2">
        <v>160369</v>
      </c>
      <c r="F4094" s="2">
        <v>160369</v>
      </c>
    </row>
    <row r="4095" spans="1:6" x14ac:dyDescent="0.25">
      <c r="A4095" s="104">
        <v>26077</v>
      </c>
      <c r="B4095" s="104" t="s">
        <v>947</v>
      </c>
      <c r="C4095" s="104" t="s">
        <v>1694</v>
      </c>
      <c r="D4095" s="104" t="s">
        <v>1696</v>
      </c>
      <c r="E4095" s="2">
        <v>427859</v>
      </c>
      <c r="F4095" s="2">
        <v>427859</v>
      </c>
    </row>
    <row r="4096" spans="1:6" x14ac:dyDescent="0.25">
      <c r="A4096" s="104">
        <v>26079</v>
      </c>
      <c r="B4096" s="104" t="s">
        <v>947</v>
      </c>
      <c r="C4096" s="104" t="s">
        <v>10513</v>
      </c>
      <c r="D4096" s="104" t="s">
        <v>10515</v>
      </c>
      <c r="E4096" s="2">
        <v>10652</v>
      </c>
      <c r="F4096" s="2">
        <v>10652</v>
      </c>
    </row>
    <row r="4097" spans="1:6" x14ac:dyDescent="0.25">
      <c r="A4097" s="104">
        <v>26080</v>
      </c>
      <c r="B4097" s="104" t="s">
        <v>947</v>
      </c>
      <c r="C4097" s="104" t="s">
        <v>6672</v>
      </c>
      <c r="D4097" s="104" t="s">
        <v>6674</v>
      </c>
      <c r="E4097" s="2">
        <v>36128</v>
      </c>
      <c r="F4097" s="2">
        <v>36128</v>
      </c>
    </row>
    <row r="4098" spans="1:6" x14ac:dyDescent="0.25">
      <c r="A4098" s="104">
        <v>26082</v>
      </c>
      <c r="B4098" s="104" t="s">
        <v>947</v>
      </c>
      <c r="C4098" s="104" t="s">
        <v>17213</v>
      </c>
      <c r="D4098" s="104" t="s">
        <v>17215</v>
      </c>
      <c r="E4098" s="2">
        <v>10736</v>
      </c>
      <c r="F4098" s="2">
        <v>10736</v>
      </c>
    </row>
    <row r="4099" spans="1:6" x14ac:dyDescent="0.25">
      <c r="A4099" s="104">
        <v>26087</v>
      </c>
      <c r="B4099" s="104" t="s">
        <v>947</v>
      </c>
      <c r="C4099" s="104" t="s">
        <v>10210</v>
      </c>
      <c r="D4099" s="104" t="s">
        <v>10212</v>
      </c>
      <c r="E4099" s="2">
        <v>9240</v>
      </c>
      <c r="F4099" s="2">
        <v>9240</v>
      </c>
    </row>
    <row r="4100" spans="1:6" x14ac:dyDescent="0.25">
      <c r="A4100" s="104">
        <v>26088</v>
      </c>
      <c r="B4100" s="104" t="s">
        <v>947</v>
      </c>
      <c r="C4100" s="104" t="s">
        <v>17193</v>
      </c>
      <c r="D4100" s="104" t="s">
        <v>17195</v>
      </c>
      <c r="E4100" s="2">
        <v>7125</v>
      </c>
      <c r="F4100" s="2">
        <v>7125</v>
      </c>
    </row>
    <row r="4101" spans="1:6" x14ac:dyDescent="0.25">
      <c r="A4101" s="104">
        <v>206878</v>
      </c>
      <c r="B4101" s="104" t="s">
        <v>947</v>
      </c>
      <c r="C4101" s="104" t="s">
        <v>10939</v>
      </c>
      <c r="D4101" s="104" t="s">
        <v>10941</v>
      </c>
      <c r="E4101" s="2">
        <v>27550</v>
      </c>
      <c r="F4101" s="2">
        <v>27550</v>
      </c>
    </row>
    <row r="4102" spans="1:6" x14ac:dyDescent="0.25">
      <c r="A4102" s="104">
        <v>26090</v>
      </c>
      <c r="B4102" s="104" t="s">
        <v>947</v>
      </c>
      <c r="C4102" s="104" t="s">
        <v>5114</v>
      </c>
      <c r="D4102" s="104" t="s">
        <v>5116</v>
      </c>
      <c r="E4102" s="2">
        <v>107532</v>
      </c>
      <c r="F4102" s="2">
        <v>107532</v>
      </c>
    </row>
    <row r="4103" spans="1:6" x14ac:dyDescent="0.25">
      <c r="A4103" s="104">
        <v>26093</v>
      </c>
      <c r="B4103" s="104" t="s">
        <v>947</v>
      </c>
      <c r="C4103" s="104" t="s">
        <v>13060</v>
      </c>
      <c r="D4103" s="104" t="s">
        <v>13062</v>
      </c>
      <c r="E4103" s="2">
        <v>10392</v>
      </c>
      <c r="F4103" s="2">
        <v>10392</v>
      </c>
    </row>
    <row r="4104" spans="1:6" x14ac:dyDescent="0.25">
      <c r="A4104" s="104">
        <v>752992</v>
      </c>
      <c r="B4104" s="104" t="s">
        <v>947</v>
      </c>
      <c r="C4104" s="104" t="s">
        <v>22827</v>
      </c>
      <c r="D4104" s="104" t="s">
        <v>22828</v>
      </c>
      <c r="E4104" s="2">
        <v>2344</v>
      </c>
      <c r="F4104" s="2">
        <v>2344</v>
      </c>
    </row>
    <row r="4105" spans="1:6" x14ac:dyDescent="0.25">
      <c r="A4105" s="104">
        <v>26094</v>
      </c>
      <c r="B4105" s="104" t="s">
        <v>947</v>
      </c>
      <c r="C4105" s="104" t="s">
        <v>8506</v>
      </c>
      <c r="D4105" s="104" t="s">
        <v>8508</v>
      </c>
      <c r="E4105" s="2">
        <v>26206</v>
      </c>
      <c r="F4105" s="2">
        <v>26206</v>
      </c>
    </row>
    <row r="4106" spans="1:6" x14ac:dyDescent="0.25">
      <c r="A4106" s="104">
        <v>26095</v>
      </c>
      <c r="B4106" s="104" t="s">
        <v>947</v>
      </c>
      <c r="C4106" s="104" t="s">
        <v>9417</v>
      </c>
      <c r="D4106" s="104" t="s">
        <v>9419</v>
      </c>
      <c r="E4106" s="2">
        <v>11276</v>
      </c>
      <c r="F4106" s="2">
        <v>11276</v>
      </c>
    </row>
    <row r="4107" spans="1:6" x14ac:dyDescent="0.25">
      <c r="A4107" s="104">
        <v>26097</v>
      </c>
      <c r="B4107" s="104" t="s">
        <v>947</v>
      </c>
      <c r="C4107" s="104" t="s">
        <v>5234</v>
      </c>
      <c r="D4107" s="104" t="s">
        <v>5236</v>
      </c>
      <c r="E4107" s="2">
        <v>81871</v>
      </c>
      <c r="F4107" s="2">
        <v>81871</v>
      </c>
    </row>
    <row r="4108" spans="1:6" x14ac:dyDescent="0.25">
      <c r="A4108" s="104">
        <v>26098</v>
      </c>
      <c r="B4108" s="104" t="s">
        <v>947</v>
      </c>
      <c r="C4108" s="104" t="s">
        <v>15153</v>
      </c>
      <c r="D4108" s="104" t="s">
        <v>22053</v>
      </c>
      <c r="E4108" s="2">
        <v>3465</v>
      </c>
      <c r="F4108" s="2">
        <v>3465</v>
      </c>
    </row>
    <row r="4109" spans="1:6" x14ac:dyDescent="0.25">
      <c r="A4109" s="104">
        <v>207883</v>
      </c>
      <c r="B4109" s="104" t="s">
        <v>947</v>
      </c>
      <c r="C4109" s="104" t="s">
        <v>13256</v>
      </c>
      <c r="D4109" s="104" t="s">
        <v>13258</v>
      </c>
      <c r="E4109" s="2">
        <v>14690</v>
      </c>
      <c r="F4109" s="2">
        <v>14690</v>
      </c>
    </row>
    <row r="4110" spans="1:6" x14ac:dyDescent="0.25">
      <c r="A4110" s="104">
        <v>763183</v>
      </c>
      <c r="B4110" s="104" t="s">
        <v>947</v>
      </c>
      <c r="C4110" s="104" t="s">
        <v>12695</v>
      </c>
      <c r="D4110" s="104" t="s">
        <v>12697</v>
      </c>
      <c r="E4110" s="2">
        <v>11583</v>
      </c>
      <c r="F4110" s="2">
        <v>11583</v>
      </c>
    </row>
    <row r="4111" spans="1:6" x14ac:dyDescent="0.25">
      <c r="A4111" s="104">
        <v>26100</v>
      </c>
      <c r="B4111" s="104" t="s">
        <v>947</v>
      </c>
      <c r="C4111" s="104" t="s">
        <v>10864</v>
      </c>
      <c r="D4111" s="104" t="s">
        <v>10866</v>
      </c>
      <c r="E4111" s="2">
        <v>18427</v>
      </c>
      <c r="F4111" s="2">
        <v>18427</v>
      </c>
    </row>
    <row r="4112" spans="1:6" x14ac:dyDescent="0.25">
      <c r="A4112" s="104">
        <v>26101</v>
      </c>
      <c r="B4112" s="104" t="s">
        <v>947</v>
      </c>
      <c r="C4112" s="104" t="s">
        <v>10975</v>
      </c>
      <c r="D4112" s="104" t="s">
        <v>10977</v>
      </c>
      <c r="E4112" s="2">
        <v>18841</v>
      </c>
      <c r="F4112" s="2">
        <v>18841</v>
      </c>
    </row>
    <row r="4113" spans="1:6" x14ac:dyDescent="0.25">
      <c r="A4113" s="104">
        <v>26102</v>
      </c>
      <c r="B4113" s="104" t="s">
        <v>947</v>
      </c>
      <c r="C4113" s="104" t="s">
        <v>3516</v>
      </c>
      <c r="D4113" s="104" t="s">
        <v>3518</v>
      </c>
      <c r="E4113" s="2">
        <v>187117</v>
      </c>
      <c r="F4113" s="2">
        <v>187117</v>
      </c>
    </row>
    <row r="4114" spans="1:6" x14ac:dyDescent="0.25">
      <c r="A4114" s="104">
        <v>26104</v>
      </c>
      <c r="B4114" s="104" t="s">
        <v>947</v>
      </c>
      <c r="C4114" s="104" t="s">
        <v>6088</v>
      </c>
      <c r="D4114" s="104" t="s">
        <v>6090</v>
      </c>
      <c r="E4114" s="2">
        <v>44936</v>
      </c>
      <c r="F4114" s="2">
        <v>44936</v>
      </c>
    </row>
    <row r="4115" spans="1:6" x14ac:dyDescent="0.25">
      <c r="A4115" s="104">
        <v>26106</v>
      </c>
      <c r="B4115" s="104" t="s">
        <v>947</v>
      </c>
      <c r="C4115" s="104" t="s">
        <v>7381</v>
      </c>
      <c r="D4115" s="104" t="s">
        <v>7383</v>
      </c>
      <c r="E4115" s="2">
        <v>37282</v>
      </c>
      <c r="F4115" s="2">
        <v>37282</v>
      </c>
    </row>
    <row r="4116" spans="1:6" x14ac:dyDescent="0.25">
      <c r="A4116" s="104">
        <v>528801</v>
      </c>
      <c r="B4116" s="104" t="s">
        <v>947</v>
      </c>
      <c r="C4116" s="104" t="s">
        <v>14036</v>
      </c>
      <c r="D4116" s="104" t="s">
        <v>14038</v>
      </c>
      <c r="E4116" s="2">
        <v>6217</v>
      </c>
      <c r="F4116" s="2">
        <v>6217</v>
      </c>
    </row>
    <row r="4117" spans="1:6" x14ac:dyDescent="0.25">
      <c r="A4117" s="104">
        <v>831875</v>
      </c>
      <c r="B4117" s="104" t="s">
        <v>947</v>
      </c>
      <c r="C4117" s="104" t="s">
        <v>22063</v>
      </c>
      <c r="D4117" s="104" t="s">
        <v>22064</v>
      </c>
      <c r="E4117" s="2">
        <v>2208</v>
      </c>
      <c r="F4117" s="2">
        <v>2208</v>
      </c>
    </row>
    <row r="4118" spans="1:6" x14ac:dyDescent="0.25">
      <c r="A4118" s="104">
        <v>26109</v>
      </c>
      <c r="B4118" s="104" t="s">
        <v>947</v>
      </c>
      <c r="C4118" s="104" t="s">
        <v>3285</v>
      </c>
      <c r="D4118" s="104" t="s">
        <v>3287</v>
      </c>
      <c r="E4118" s="2">
        <v>170086</v>
      </c>
      <c r="F4118" s="2">
        <v>170086</v>
      </c>
    </row>
    <row r="4119" spans="1:6" x14ac:dyDescent="0.25">
      <c r="A4119" s="104">
        <v>26111</v>
      </c>
      <c r="B4119" s="104" t="s">
        <v>947</v>
      </c>
      <c r="C4119" s="104" t="s">
        <v>6196</v>
      </c>
      <c r="D4119" s="104" t="s">
        <v>6198</v>
      </c>
      <c r="E4119" s="2">
        <v>111302</v>
      </c>
      <c r="F4119" s="2">
        <v>111302</v>
      </c>
    </row>
    <row r="4120" spans="1:6" x14ac:dyDescent="0.25">
      <c r="A4120" s="104">
        <v>26112</v>
      </c>
      <c r="B4120" s="104" t="s">
        <v>947</v>
      </c>
      <c r="C4120" s="104" t="s">
        <v>8959</v>
      </c>
      <c r="D4120" s="104" t="s">
        <v>8961</v>
      </c>
      <c r="E4120" s="2">
        <v>19980</v>
      </c>
      <c r="F4120" s="2">
        <v>19980</v>
      </c>
    </row>
    <row r="4121" spans="1:6" x14ac:dyDescent="0.25">
      <c r="A4121" s="104">
        <v>26114</v>
      </c>
      <c r="B4121" s="104" t="s">
        <v>947</v>
      </c>
      <c r="C4121" s="104" t="s">
        <v>2009</v>
      </c>
      <c r="D4121" s="104" t="s">
        <v>2011</v>
      </c>
      <c r="E4121" s="2">
        <v>323180</v>
      </c>
      <c r="F4121" s="2">
        <v>323180</v>
      </c>
    </row>
    <row r="4122" spans="1:6" x14ac:dyDescent="0.25">
      <c r="A4122" s="104">
        <v>26115</v>
      </c>
      <c r="B4122" s="104" t="s">
        <v>947</v>
      </c>
      <c r="C4122" s="104" t="s">
        <v>12916</v>
      </c>
      <c r="D4122" s="104" t="s">
        <v>12918</v>
      </c>
      <c r="E4122" s="2">
        <v>5248</v>
      </c>
      <c r="F4122" s="2">
        <v>5248</v>
      </c>
    </row>
    <row r="4123" spans="1:6" x14ac:dyDescent="0.25">
      <c r="A4123" s="104">
        <v>26118</v>
      </c>
      <c r="B4123" s="104" t="s">
        <v>947</v>
      </c>
      <c r="C4123" s="104" t="s">
        <v>10144</v>
      </c>
      <c r="D4123" s="104" t="s">
        <v>10146</v>
      </c>
      <c r="E4123" s="2">
        <v>16702</v>
      </c>
      <c r="F4123" s="2">
        <v>16702</v>
      </c>
    </row>
    <row r="4124" spans="1:6" x14ac:dyDescent="0.25">
      <c r="A4124" s="104">
        <v>26119</v>
      </c>
      <c r="B4124" s="104" t="s">
        <v>947</v>
      </c>
      <c r="C4124" s="104" t="s">
        <v>14213</v>
      </c>
      <c r="D4124" s="104" t="s">
        <v>14215</v>
      </c>
      <c r="E4124" s="2">
        <v>7551</v>
      </c>
      <c r="F4124" s="2">
        <v>7551</v>
      </c>
    </row>
    <row r="4125" spans="1:6" x14ac:dyDescent="0.25">
      <c r="A4125" s="104">
        <v>26121</v>
      </c>
      <c r="B4125" s="104" t="s">
        <v>947</v>
      </c>
      <c r="C4125" s="104" t="s">
        <v>15684</v>
      </c>
      <c r="D4125" s="104" t="s">
        <v>15686</v>
      </c>
      <c r="E4125" s="2">
        <v>3890</v>
      </c>
      <c r="F4125" s="2">
        <v>3890</v>
      </c>
    </row>
    <row r="4126" spans="1:6" x14ac:dyDescent="0.25">
      <c r="A4126" s="104">
        <v>457633</v>
      </c>
      <c r="B4126" s="104" t="s">
        <v>947</v>
      </c>
      <c r="C4126" s="104" t="s">
        <v>3435</v>
      </c>
      <c r="D4126" s="104" t="s">
        <v>3437</v>
      </c>
      <c r="E4126" s="2">
        <v>132549</v>
      </c>
      <c r="F4126" s="2">
        <v>132549</v>
      </c>
    </row>
    <row r="4127" spans="1:6" x14ac:dyDescent="0.25">
      <c r="A4127" s="104">
        <v>495771</v>
      </c>
      <c r="B4127" s="104" t="s">
        <v>947</v>
      </c>
      <c r="C4127" s="104" t="s">
        <v>8296</v>
      </c>
      <c r="D4127" s="104" t="s">
        <v>8298</v>
      </c>
      <c r="E4127" s="2">
        <v>16332</v>
      </c>
      <c r="F4127" s="2">
        <v>16332</v>
      </c>
    </row>
    <row r="4128" spans="1:6" x14ac:dyDescent="0.25">
      <c r="A4128" s="104">
        <v>747311</v>
      </c>
      <c r="B4128" s="104" t="s">
        <v>947</v>
      </c>
      <c r="C4128" s="104" t="s">
        <v>17131</v>
      </c>
      <c r="D4128" s="104" t="s">
        <v>17133</v>
      </c>
      <c r="E4128" s="2">
        <v>6221</v>
      </c>
      <c r="F4128" s="2">
        <v>6221</v>
      </c>
    </row>
    <row r="4129" spans="1:6" x14ac:dyDescent="0.25">
      <c r="A4129" s="104">
        <v>26128</v>
      </c>
      <c r="B4129" s="104" t="s">
        <v>947</v>
      </c>
      <c r="C4129" s="104" t="s">
        <v>12453</v>
      </c>
      <c r="D4129" s="104" t="s">
        <v>12455</v>
      </c>
      <c r="E4129" s="2">
        <v>4767</v>
      </c>
      <c r="F4129" s="2">
        <v>4767</v>
      </c>
    </row>
    <row r="4130" spans="1:6" x14ac:dyDescent="0.25">
      <c r="A4130" s="104">
        <v>26130</v>
      </c>
      <c r="B4130" s="104" t="s">
        <v>947</v>
      </c>
      <c r="C4130" s="104" t="s">
        <v>14219</v>
      </c>
      <c r="D4130" s="104" t="s">
        <v>14221</v>
      </c>
      <c r="E4130" s="2">
        <v>5232</v>
      </c>
      <c r="F4130" s="2">
        <v>5232</v>
      </c>
    </row>
    <row r="4131" spans="1:6" x14ac:dyDescent="0.25">
      <c r="A4131" s="104">
        <v>26131</v>
      </c>
      <c r="B4131" s="104" t="s">
        <v>947</v>
      </c>
      <c r="C4131" s="104" t="s">
        <v>4198</v>
      </c>
      <c r="D4131" s="104" t="s">
        <v>4200</v>
      </c>
      <c r="E4131" s="2">
        <v>154096</v>
      </c>
      <c r="F4131" s="2">
        <v>154096</v>
      </c>
    </row>
    <row r="4132" spans="1:6" x14ac:dyDescent="0.25">
      <c r="A4132" s="104">
        <v>26133</v>
      </c>
      <c r="B4132" s="104" t="s">
        <v>947</v>
      </c>
      <c r="C4132" s="104" t="s">
        <v>17372</v>
      </c>
      <c r="D4132" s="104" t="s">
        <v>22065</v>
      </c>
      <c r="E4132" s="2">
        <v>41995</v>
      </c>
      <c r="F4132" s="2">
        <v>41995</v>
      </c>
    </row>
    <row r="4133" spans="1:6" x14ac:dyDescent="0.25">
      <c r="A4133" s="104">
        <v>26135</v>
      </c>
      <c r="B4133" s="104" t="s">
        <v>947</v>
      </c>
      <c r="C4133" s="104" t="s">
        <v>9258</v>
      </c>
      <c r="D4133" s="104" t="s">
        <v>9260</v>
      </c>
      <c r="E4133" s="2">
        <v>39562</v>
      </c>
      <c r="F4133" s="2">
        <v>39562</v>
      </c>
    </row>
    <row r="4134" spans="1:6" x14ac:dyDescent="0.25">
      <c r="A4134" s="104">
        <v>26142</v>
      </c>
      <c r="B4134" s="104" t="s">
        <v>947</v>
      </c>
      <c r="C4134" s="104" t="s">
        <v>6735</v>
      </c>
      <c r="D4134" s="104" t="s">
        <v>6737</v>
      </c>
      <c r="E4134" s="2">
        <v>59881</v>
      </c>
      <c r="F4134" s="2">
        <v>59881</v>
      </c>
    </row>
    <row r="4135" spans="1:6" x14ac:dyDescent="0.25">
      <c r="A4135" s="104">
        <v>26143</v>
      </c>
      <c r="B4135" s="104" t="s">
        <v>947</v>
      </c>
      <c r="C4135" s="104" t="s">
        <v>2015</v>
      </c>
      <c r="D4135" s="104" t="s">
        <v>2017</v>
      </c>
      <c r="E4135" s="2">
        <v>324401</v>
      </c>
      <c r="F4135" s="2">
        <v>324401</v>
      </c>
    </row>
    <row r="4136" spans="1:6" x14ac:dyDescent="0.25">
      <c r="A4136" s="104">
        <v>26144</v>
      </c>
      <c r="B4136" s="104" t="s">
        <v>947</v>
      </c>
      <c r="C4136" s="104" t="s">
        <v>4066</v>
      </c>
      <c r="D4136" s="104" t="s">
        <v>4068</v>
      </c>
      <c r="E4136" s="2">
        <v>147757</v>
      </c>
      <c r="F4136" s="2">
        <v>147757</v>
      </c>
    </row>
    <row r="4137" spans="1:6" x14ac:dyDescent="0.25">
      <c r="A4137" s="104">
        <v>26145</v>
      </c>
      <c r="B4137" s="104" t="s">
        <v>947</v>
      </c>
      <c r="C4137" s="104" t="s">
        <v>7393</v>
      </c>
      <c r="D4137" s="104" t="s">
        <v>7395</v>
      </c>
      <c r="E4137" s="2">
        <v>46436</v>
      </c>
      <c r="F4137" s="2">
        <v>46436</v>
      </c>
    </row>
    <row r="4138" spans="1:6" x14ac:dyDescent="0.25">
      <c r="A4138" s="104">
        <v>142171</v>
      </c>
      <c r="B4138" s="104" t="s">
        <v>947</v>
      </c>
      <c r="C4138" s="104" t="s">
        <v>5060</v>
      </c>
      <c r="D4138" s="104" t="s">
        <v>22060</v>
      </c>
      <c r="E4138" s="2">
        <v>146414</v>
      </c>
      <c r="F4138" s="2">
        <v>146414</v>
      </c>
    </row>
    <row r="4139" spans="1:6" x14ac:dyDescent="0.25">
      <c r="A4139" s="104">
        <v>865192</v>
      </c>
      <c r="B4139" s="104" t="s">
        <v>947</v>
      </c>
      <c r="C4139" s="104" t="s">
        <v>22061</v>
      </c>
      <c r="D4139" s="104" t="s">
        <v>22062</v>
      </c>
      <c r="E4139" s="2">
        <v>1211</v>
      </c>
      <c r="F4139" s="2">
        <v>1211</v>
      </c>
    </row>
    <row r="4140" spans="1:6" x14ac:dyDescent="0.25">
      <c r="A4140" s="104">
        <v>26153</v>
      </c>
      <c r="B4140" s="104" t="s">
        <v>947</v>
      </c>
      <c r="C4140" s="104" t="s">
        <v>5348</v>
      </c>
      <c r="D4140" s="104" t="s">
        <v>5350</v>
      </c>
      <c r="E4140" s="2">
        <v>84866</v>
      </c>
      <c r="F4140" s="2">
        <v>84866</v>
      </c>
    </row>
    <row r="4141" spans="1:6" x14ac:dyDescent="0.25">
      <c r="A4141" s="104">
        <v>26154</v>
      </c>
      <c r="B4141" s="104" t="s">
        <v>947</v>
      </c>
      <c r="C4141" s="104" t="s">
        <v>4441</v>
      </c>
      <c r="D4141" s="104" t="s">
        <v>4443</v>
      </c>
      <c r="E4141" s="2">
        <v>129794</v>
      </c>
      <c r="F4141" s="2">
        <v>129794</v>
      </c>
    </row>
    <row r="4142" spans="1:6" x14ac:dyDescent="0.25">
      <c r="A4142" s="104">
        <v>26156</v>
      </c>
      <c r="B4142" s="104" t="s">
        <v>947</v>
      </c>
      <c r="C4142" s="104" t="s">
        <v>2582</v>
      </c>
      <c r="D4142" s="104" t="s">
        <v>2584</v>
      </c>
      <c r="E4142" s="2">
        <v>247804</v>
      </c>
      <c r="F4142" s="2">
        <v>247804</v>
      </c>
    </row>
    <row r="4143" spans="1:6" x14ac:dyDescent="0.25">
      <c r="A4143" s="104">
        <v>26157</v>
      </c>
      <c r="B4143" s="104" t="s">
        <v>947</v>
      </c>
      <c r="C4143" s="104" t="s">
        <v>5522</v>
      </c>
      <c r="D4143" s="104" t="s">
        <v>5524</v>
      </c>
      <c r="E4143" s="2">
        <v>108098</v>
      </c>
      <c r="F4143" s="2">
        <v>108098</v>
      </c>
    </row>
    <row r="4144" spans="1:6" x14ac:dyDescent="0.25">
      <c r="A4144" s="104">
        <v>26158</v>
      </c>
      <c r="B4144" s="104" t="s">
        <v>947</v>
      </c>
      <c r="C4144" s="104" t="s">
        <v>11636</v>
      </c>
      <c r="D4144" s="104" t="s">
        <v>11638</v>
      </c>
      <c r="E4144" s="2">
        <v>17058</v>
      </c>
      <c r="F4144" s="2">
        <v>17058</v>
      </c>
    </row>
    <row r="4145" spans="1:6" x14ac:dyDescent="0.25">
      <c r="A4145" s="104">
        <v>193540</v>
      </c>
      <c r="B4145" s="104" t="s">
        <v>947</v>
      </c>
      <c r="C4145" s="104" t="s">
        <v>12129</v>
      </c>
      <c r="D4145" s="104" t="s">
        <v>12131</v>
      </c>
      <c r="E4145" s="2">
        <v>10202</v>
      </c>
      <c r="F4145" s="2">
        <v>10202</v>
      </c>
    </row>
    <row r="4146" spans="1:6" x14ac:dyDescent="0.25">
      <c r="A4146" s="104">
        <v>213795</v>
      </c>
      <c r="B4146" s="104" t="s">
        <v>947</v>
      </c>
      <c r="C4146" s="104" t="s">
        <v>9654</v>
      </c>
      <c r="D4146" s="104" t="s">
        <v>9656</v>
      </c>
      <c r="E4146" s="2">
        <v>28434</v>
      </c>
      <c r="F4146" s="2">
        <v>28434</v>
      </c>
    </row>
    <row r="4147" spans="1:6" x14ac:dyDescent="0.25">
      <c r="A4147" s="104">
        <v>524099</v>
      </c>
      <c r="B4147" s="104" t="s">
        <v>947</v>
      </c>
      <c r="C4147" s="104" t="s">
        <v>14333</v>
      </c>
      <c r="D4147" s="104" t="s">
        <v>14335</v>
      </c>
      <c r="E4147" s="2">
        <v>10042</v>
      </c>
      <c r="F4147" s="2">
        <v>10042</v>
      </c>
    </row>
    <row r="4148" spans="1:6" x14ac:dyDescent="0.25">
      <c r="A4148" s="104">
        <v>26163</v>
      </c>
      <c r="B4148" s="104" t="s">
        <v>947</v>
      </c>
      <c r="C4148" s="104" t="s">
        <v>1460</v>
      </c>
      <c r="D4148" s="104" t="s">
        <v>1462</v>
      </c>
      <c r="E4148" s="2">
        <v>668062</v>
      </c>
      <c r="F4148" s="2">
        <v>668062</v>
      </c>
    </row>
    <row r="4149" spans="1:6" x14ac:dyDescent="0.25">
      <c r="A4149" s="104">
        <v>26164</v>
      </c>
      <c r="B4149" s="104" t="s">
        <v>947</v>
      </c>
      <c r="C4149" s="104" t="s">
        <v>5636</v>
      </c>
      <c r="D4149" s="104" t="s">
        <v>5638</v>
      </c>
      <c r="E4149" s="2">
        <v>52983</v>
      </c>
      <c r="F4149" s="2">
        <v>52983</v>
      </c>
    </row>
    <row r="4150" spans="1:6" x14ac:dyDescent="0.25">
      <c r="A4150" s="104">
        <v>26165</v>
      </c>
      <c r="B4150" s="104" t="s">
        <v>947</v>
      </c>
      <c r="C4150" s="104" t="s">
        <v>15600</v>
      </c>
      <c r="D4150" s="104" t="s">
        <v>22027</v>
      </c>
      <c r="E4150" s="2">
        <v>48866</v>
      </c>
      <c r="F4150" s="2">
        <v>48866</v>
      </c>
    </row>
    <row r="4151" spans="1:6" x14ac:dyDescent="0.25">
      <c r="A4151" s="104">
        <v>26166</v>
      </c>
      <c r="B4151" s="104" t="s">
        <v>947</v>
      </c>
      <c r="C4151" s="104" t="s">
        <v>11074</v>
      </c>
      <c r="D4151" s="104" t="s">
        <v>22030</v>
      </c>
      <c r="E4151" s="2">
        <v>13066</v>
      </c>
      <c r="F4151" s="2">
        <v>13066</v>
      </c>
    </row>
    <row r="4152" spans="1:6" x14ac:dyDescent="0.25">
      <c r="A4152" s="104">
        <v>26169</v>
      </c>
      <c r="B4152" s="104" t="s">
        <v>947</v>
      </c>
      <c r="C4152" s="104" t="s">
        <v>12309</v>
      </c>
      <c r="D4152" s="104" t="s">
        <v>12311</v>
      </c>
      <c r="E4152" s="2">
        <v>26570</v>
      </c>
      <c r="F4152" s="2">
        <v>26570</v>
      </c>
    </row>
    <row r="4153" spans="1:6" x14ac:dyDescent="0.25">
      <c r="A4153" s="104">
        <v>26170</v>
      </c>
      <c r="B4153" s="104" t="s">
        <v>947</v>
      </c>
      <c r="C4153" s="104" t="s">
        <v>5870</v>
      </c>
      <c r="D4153" s="104" t="s">
        <v>5872</v>
      </c>
      <c r="E4153" s="2">
        <v>77789</v>
      </c>
      <c r="F4153" s="2">
        <v>77789</v>
      </c>
    </row>
    <row r="4154" spans="1:6" x14ac:dyDescent="0.25">
      <c r="A4154" s="104">
        <v>26171</v>
      </c>
      <c r="B4154" s="104" t="s">
        <v>947</v>
      </c>
      <c r="C4154" s="104" t="s">
        <v>10531</v>
      </c>
      <c r="D4154" s="104" t="s">
        <v>10533</v>
      </c>
      <c r="E4154" s="2">
        <v>18992</v>
      </c>
      <c r="F4154" s="2">
        <v>18992</v>
      </c>
    </row>
    <row r="4155" spans="1:6" x14ac:dyDescent="0.25">
      <c r="A4155" s="104">
        <v>26172</v>
      </c>
      <c r="B4155" s="104" t="s">
        <v>947</v>
      </c>
      <c r="C4155" s="104" t="s">
        <v>5756</v>
      </c>
      <c r="D4155" s="104" t="s">
        <v>5758</v>
      </c>
      <c r="E4155" s="2">
        <v>82892</v>
      </c>
      <c r="F4155" s="2">
        <v>82892</v>
      </c>
    </row>
    <row r="4156" spans="1:6" x14ac:dyDescent="0.25">
      <c r="A4156" s="104">
        <v>26175</v>
      </c>
      <c r="B4156" s="104" t="s">
        <v>947</v>
      </c>
      <c r="C4156" s="104" t="s">
        <v>4952</v>
      </c>
      <c r="D4156" s="104" t="s">
        <v>4954</v>
      </c>
      <c r="E4156" s="2">
        <v>97707</v>
      </c>
      <c r="F4156" s="2">
        <v>97707</v>
      </c>
    </row>
    <row r="4157" spans="1:6" x14ac:dyDescent="0.25">
      <c r="A4157" s="104">
        <v>26176</v>
      </c>
      <c r="B4157" s="104" t="s">
        <v>947</v>
      </c>
      <c r="C4157" s="104" t="s">
        <v>9825</v>
      </c>
      <c r="D4157" s="104" t="s">
        <v>9827</v>
      </c>
      <c r="E4157" s="2">
        <v>33070</v>
      </c>
      <c r="F4157" s="2">
        <v>33070</v>
      </c>
    </row>
    <row r="4158" spans="1:6" x14ac:dyDescent="0.25">
      <c r="A4158" s="104">
        <v>113576</v>
      </c>
      <c r="B4158" s="104" t="s">
        <v>947</v>
      </c>
      <c r="C4158" s="104" t="s">
        <v>13997</v>
      </c>
      <c r="D4158" s="104" t="s">
        <v>13999</v>
      </c>
      <c r="E4158" s="2">
        <v>11665</v>
      </c>
      <c r="F4158" s="2">
        <v>11665</v>
      </c>
    </row>
    <row r="4159" spans="1:6" x14ac:dyDescent="0.25">
      <c r="A4159" s="104">
        <v>689813</v>
      </c>
      <c r="B4159" s="104" t="s">
        <v>947</v>
      </c>
      <c r="C4159" s="104" t="s">
        <v>22439</v>
      </c>
      <c r="D4159" s="104" t="s">
        <v>22440</v>
      </c>
      <c r="E4159" s="2">
        <v>1586</v>
      </c>
      <c r="F4159" s="2">
        <v>1586</v>
      </c>
    </row>
    <row r="4160" spans="1:6" x14ac:dyDescent="0.25">
      <c r="A4160" s="104">
        <v>26179</v>
      </c>
      <c r="B4160" s="104" t="s">
        <v>947</v>
      </c>
      <c r="C4160" s="104" t="s">
        <v>8848</v>
      </c>
      <c r="D4160" s="104" t="s">
        <v>8850</v>
      </c>
      <c r="E4160" s="2">
        <v>14543</v>
      </c>
      <c r="F4160" s="2">
        <v>14543</v>
      </c>
    </row>
    <row r="4161" spans="1:6" x14ac:dyDescent="0.25">
      <c r="A4161" s="104">
        <v>26183</v>
      </c>
      <c r="B4161" s="104" t="s">
        <v>947</v>
      </c>
      <c r="C4161" s="104" t="s">
        <v>15068</v>
      </c>
      <c r="D4161" s="104" t="s">
        <v>15070</v>
      </c>
      <c r="E4161" s="2">
        <v>4411</v>
      </c>
      <c r="F4161" s="2">
        <v>4411</v>
      </c>
    </row>
    <row r="4162" spans="1:6" x14ac:dyDescent="0.25">
      <c r="A4162" s="104">
        <v>26185</v>
      </c>
      <c r="B4162" s="104" t="s">
        <v>947</v>
      </c>
      <c r="C4162" s="104" t="s">
        <v>15041</v>
      </c>
      <c r="D4162" s="104" t="s">
        <v>15043</v>
      </c>
      <c r="E4162" s="2">
        <v>2995</v>
      </c>
      <c r="F4162" s="2">
        <v>2995</v>
      </c>
    </row>
    <row r="4163" spans="1:6" x14ac:dyDescent="0.25">
      <c r="A4163" s="104">
        <v>26186</v>
      </c>
      <c r="B4163" s="104" t="s">
        <v>947</v>
      </c>
      <c r="C4163" s="104" t="s">
        <v>4564</v>
      </c>
      <c r="D4163" s="104" t="s">
        <v>4566</v>
      </c>
      <c r="E4163" s="2">
        <v>112299</v>
      </c>
      <c r="F4163" s="2">
        <v>112299</v>
      </c>
    </row>
    <row r="4164" spans="1:6" x14ac:dyDescent="0.25">
      <c r="A4164" s="104">
        <v>26187</v>
      </c>
      <c r="B4164" s="104" t="s">
        <v>947</v>
      </c>
      <c r="C4164" s="104" t="s">
        <v>11702</v>
      </c>
      <c r="D4164" s="104" t="s">
        <v>11704</v>
      </c>
      <c r="E4164" s="2">
        <v>18682</v>
      </c>
      <c r="F4164" s="2">
        <v>18682</v>
      </c>
    </row>
    <row r="4165" spans="1:6" x14ac:dyDescent="0.25">
      <c r="A4165" s="104">
        <v>26191</v>
      </c>
      <c r="B4165" s="104" t="s">
        <v>947</v>
      </c>
      <c r="C4165" s="104" t="s">
        <v>13160</v>
      </c>
      <c r="D4165" s="104" t="s">
        <v>13162</v>
      </c>
      <c r="E4165" s="2">
        <v>6444</v>
      </c>
      <c r="F4165" s="2">
        <v>6444</v>
      </c>
    </row>
    <row r="4166" spans="1:6" x14ac:dyDescent="0.25">
      <c r="A4166" s="104">
        <v>26192</v>
      </c>
      <c r="B4166" s="104" t="s">
        <v>947</v>
      </c>
      <c r="C4166" s="104" t="s">
        <v>7909</v>
      </c>
      <c r="D4166" s="104" t="s">
        <v>7911</v>
      </c>
      <c r="E4166" s="2">
        <v>36729</v>
      </c>
      <c r="F4166" s="2">
        <v>36729</v>
      </c>
    </row>
    <row r="4167" spans="1:6" x14ac:dyDescent="0.25">
      <c r="A4167" s="104">
        <v>26193</v>
      </c>
      <c r="B4167" s="104" t="s">
        <v>947</v>
      </c>
      <c r="C4167" s="104" t="s">
        <v>3148</v>
      </c>
      <c r="D4167" s="104" t="s">
        <v>3150</v>
      </c>
      <c r="E4167" s="2">
        <v>147618</v>
      </c>
      <c r="F4167" s="2">
        <v>147618</v>
      </c>
    </row>
    <row r="4168" spans="1:6" x14ac:dyDescent="0.25">
      <c r="A4168" s="104">
        <v>26195</v>
      </c>
      <c r="B4168" s="104" t="s">
        <v>947</v>
      </c>
      <c r="C4168" s="104" t="s">
        <v>12375</v>
      </c>
      <c r="D4168" s="104" t="s">
        <v>12377</v>
      </c>
      <c r="E4168" s="2">
        <v>13112</v>
      </c>
      <c r="F4168" s="2">
        <v>13112</v>
      </c>
    </row>
    <row r="4169" spans="1:6" x14ac:dyDescent="0.25">
      <c r="A4169" s="104">
        <v>26200</v>
      </c>
      <c r="B4169" s="104" t="s">
        <v>947</v>
      </c>
      <c r="C4169" s="104" t="s">
        <v>16288</v>
      </c>
      <c r="D4169" s="104" t="s">
        <v>16290</v>
      </c>
      <c r="E4169" s="2">
        <v>1788</v>
      </c>
      <c r="F4169" s="2">
        <v>1788</v>
      </c>
    </row>
    <row r="4170" spans="1:6" x14ac:dyDescent="0.25">
      <c r="A4170" s="104">
        <v>735663</v>
      </c>
      <c r="B4170" s="104" t="s">
        <v>947</v>
      </c>
      <c r="C4170" s="104" t="s">
        <v>14189</v>
      </c>
      <c r="D4170" s="104" t="s">
        <v>14191</v>
      </c>
      <c r="E4170" s="2">
        <v>14814</v>
      </c>
      <c r="F4170" s="2">
        <v>14814</v>
      </c>
    </row>
    <row r="4171" spans="1:6" x14ac:dyDescent="0.25">
      <c r="A4171" s="104">
        <v>848813</v>
      </c>
      <c r="B4171" s="104" t="s">
        <v>947</v>
      </c>
      <c r="C4171" s="104" t="s">
        <v>22071</v>
      </c>
      <c r="D4171" s="104" t="s">
        <v>22072</v>
      </c>
      <c r="E4171" s="2">
        <v>131469</v>
      </c>
      <c r="F4171" s="2">
        <v>131469</v>
      </c>
    </row>
    <row r="4172" spans="1:6" x14ac:dyDescent="0.25">
      <c r="A4172" s="104">
        <v>26201</v>
      </c>
      <c r="B4172" s="104" t="s">
        <v>947</v>
      </c>
      <c r="C4172" s="104" t="s">
        <v>7070</v>
      </c>
      <c r="D4172" s="104" t="s">
        <v>2515</v>
      </c>
      <c r="E4172" s="2">
        <v>7651</v>
      </c>
      <c r="F4172" s="2">
        <v>7651</v>
      </c>
    </row>
    <row r="4173" spans="1:6" x14ac:dyDescent="0.25">
      <c r="A4173" s="104">
        <v>26203</v>
      </c>
      <c r="B4173" s="104" t="s">
        <v>947</v>
      </c>
      <c r="C4173" s="104" t="s">
        <v>14611</v>
      </c>
      <c r="D4173" s="104" t="s">
        <v>22031</v>
      </c>
      <c r="E4173" s="2">
        <v>9291</v>
      </c>
      <c r="F4173" s="2">
        <v>9291</v>
      </c>
    </row>
    <row r="4174" spans="1:6" x14ac:dyDescent="0.25">
      <c r="A4174" s="104">
        <v>26205</v>
      </c>
      <c r="B4174" s="104" t="s">
        <v>947</v>
      </c>
      <c r="C4174" s="104" t="s">
        <v>5003</v>
      </c>
      <c r="D4174" s="104" t="s">
        <v>5005</v>
      </c>
      <c r="E4174" s="2">
        <v>113632</v>
      </c>
      <c r="F4174" s="2">
        <v>113632</v>
      </c>
    </row>
    <row r="4175" spans="1:6" x14ac:dyDescent="0.25">
      <c r="A4175" s="104">
        <v>26206</v>
      </c>
      <c r="B4175" s="104" t="s">
        <v>947</v>
      </c>
      <c r="C4175" s="104" t="s">
        <v>16684</v>
      </c>
      <c r="D4175" s="104" t="s">
        <v>22038</v>
      </c>
      <c r="E4175" s="2">
        <v>2927</v>
      </c>
      <c r="F4175" s="2">
        <v>2927</v>
      </c>
    </row>
    <row r="4176" spans="1:6" x14ac:dyDescent="0.25">
      <c r="A4176" s="104">
        <v>26207</v>
      </c>
      <c r="B4176" s="104" t="s">
        <v>947</v>
      </c>
      <c r="C4176" s="104" t="s">
        <v>6866</v>
      </c>
      <c r="D4176" s="104" t="s">
        <v>22044</v>
      </c>
      <c r="E4176" s="2">
        <v>42202</v>
      </c>
      <c r="F4176" s="2">
        <v>42202</v>
      </c>
    </row>
    <row r="4177" spans="1:6" x14ac:dyDescent="0.25">
      <c r="A4177" s="104">
        <v>26208</v>
      </c>
      <c r="B4177" s="104" t="s">
        <v>947</v>
      </c>
      <c r="C4177" s="104" t="s">
        <v>14312</v>
      </c>
      <c r="D4177" s="104" t="s">
        <v>14314</v>
      </c>
      <c r="E4177" s="2">
        <v>456</v>
      </c>
      <c r="F4177" s="2">
        <v>456</v>
      </c>
    </row>
    <row r="4178" spans="1:6" x14ac:dyDescent="0.25">
      <c r="A4178" s="104">
        <v>26209</v>
      </c>
      <c r="B4178" s="104" t="s">
        <v>947</v>
      </c>
      <c r="C4178" s="104" t="s">
        <v>9831</v>
      </c>
      <c r="D4178" s="104" t="s">
        <v>9833</v>
      </c>
      <c r="E4178" s="2">
        <v>96547</v>
      </c>
      <c r="F4178" s="2">
        <v>96547</v>
      </c>
    </row>
    <row r="4179" spans="1:6" x14ac:dyDescent="0.25">
      <c r="A4179" s="104">
        <v>26210</v>
      </c>
      <c r="B4179" s="104" t="s">
        <v>947</v>
      </c>
      <c r="C4179" s="104" t="s">
        <v>13823</v>
      </c>
      <c r="D4179" s="104" t="s">
        <v>13825</v>
      </c>
      <c r="E4179" s="2">
        <v>9342</v>
      </c>
      <c r="F4179" s="2">
        <v>9342</v>
      </c>
    </row>
    <row r="4180" spans="1:6" x14ac:dyDescent="0.25">
      <c r="A4180" s="104">
        <v>26213</v>
      </c>
      <c r="B4180" s="104" t="s">
        <v>947</v>
      </c>
      <c r="C4180" s="104" t="s">
        <v>8692</v>
      </c>
      <c r="D4180" s="104" t="s">
        <v>8694</v>
      </c>
      <c r="E4180" s="2">
        <v>16015</v>
      </c>
      <c r="F4180" s="2">
        <v>16015</v>
      </c>
    </row>
    <row r="4181" spans="1:6" x14ac:dyDescent="0.25">
      <c r="A4181" s="104">
        <v>26215</v>
      </c>
      <c r="B4181" s="104" t="s">
        <v>947</v>
      </c>
      <c r="C4181" s="104" t="s">
        <v>3076</v>
      </c>
      <c r="D4181" s="104" t="s">
        <v>3078</v>
      </c>
      <c r="E4181" s="2">
        <v>219729</v>
      </c>
      <c r="F4181" s="2">
        <v>219729</v>
      </c>
    </row>
    <row r="4182" spans="1:6" x14ac:dyDescent="0.25">
      <c r="A4182" s="104">
        <v>449071</v>
      </c>
      <c r="B4182" s="104" t="s">
        <v>947</v>
      </c>
      <c r="C4182" s="104" t="s">
        <v>14783</v>
      </c>
      <c r="D4182" s="104" t="s">
        <v>22058</v>
      </c>
      <c r="E4182" s="2">
        <v>3130</v>
      </c>
      <c r="F4182" s="2">
        <v>3130</v>
      </c>
    </row>
    <row r="4183" spans="1:6" x14ac:dyDescent="0.25">
      <c r="A4183" s="104">
        <v>163100</v>
      </c>
      <c r="B4183" s="104" t="s">
        <v>947</v>
      </c>
      <c r="C4183" s="104" t="s">
        <v>9396</v>
      </c>
      <c r="D4183" s="104" t="s">
        <v>9398</v>
      </c>
      <c r="E4183" s="2">
        <v>25090</v>
      </c>
      <c r="F4183" s="2">
        <v>25090</v>
      </c>
    </row>
    <row r="4184" spans="1:6" x14ac:dyDescent="0.25">
      <c r="A4184" s="104">
        <v>184008</v>
      </c>
      <c r="B4184" s="104" t="s">
        <v>947</v>
      </c>
      <c r="C4184" s="104" t="s">
        <v>17045</v>
      </c>
      <c r="D4184" s="104" t="s">
        <v>17047</v>
      </c>
      <c r="E4184" s="2">
        <v>1222</v>
      </c>
      <c r="F4184" s="2">
        <v>1222</v>
      </c>
    </row>
    <row r="4185" spans="1:6" x14ac:dyDescent="0.25">
      <c r="A4185" s="104">
        <v>204635</v>
      </c>
      <c r="B4185" s="104" t="s">
        <v>947</v>
      </c>
      <c r="C4185" s="104" t="s">
        <v>22075</v>
      </c>
      <c r="D4185" s="104" t="s">
        <v>22076</v>
      </c>
      <c r="E4185" s="2">
        <v>15381</v>
      </c>
      <c r="F4185" s="2">
        <v>15381</v>
      </c>
    </row>
    <row r="4186" spans="1:6" x14ac:dyDescent="0.25">
      <c r="A4186" s="104">
        <v>696941</v>
      </c>
      <c r="B4186" s="104" t="s">
        <v>947</v>
      </c>
      <c r="C4186" s="104" t="s">
        <v>6304</v>
      </c>
      <c r="D4186" s="104" t="s">
        <v>6306</v>
      </c>
      <c r="E4186" s="2">
        <v>21630</v>
      </c>
      <c r="F4186" s="2">
        <v>21630</v>
      </c>
    </row>
    <row r="4187" spans="1:6" x14ac:dyDescent="0.25">
      <c r="A4187" s="104">
        <v>26227</v>
      </c>
      <c r="B4187" s="104" t="s">
        <v>947</v>
      </c>
      <c r="C4187" s="104" t="s">
        <v>4621</v>
      </c>
      <c r="D4187" s="104" t="s">
        <v>4623</v>
      </c>
      <c r="E4187" s="2">
        <v>84104</v>
      </c>
      <c r="F4187" s="2">
        <v>84104</v>
      </c>
    </row>
    <row r="4188" spans="1:6" x14ac:dyDescent="0.25">
      <c r="A4188" s="104">
        <v>26228</v>
      </c>
      <c r="B4188" s="104" t="s">
        <v>947</v>
      </c>
      <c r="C4188" s="104" t="s">
        <v>14883</v>
      </c>
      <c r="D4188" s="104" t="s">
        <v>14885</v>
      </c>
      <c r="E4188" s="2">
        <v>10156</v>
      </c>
      <c r="F4188" s="2">
        <v>10156</v>
      </c>
    </row>
    <row r="4189" spans="1:6" x14ac:dyDescent="0.25">
      <c r="A4189" s="104">
        <v>26231</v>
      </c>
      <c r="B4189" s="104" t="s">
        <v>947</v>
      </c>
      <c r="C4189" s="104" t="s">
        <v>11979</v>
      </c>
      <c r="D4189" s="104" t="s">
        <v>11981</v>
      </c>
      <c r="E4189" s="2">
        <v>11699</v>
      </c>
      <c r="F4189" s="2">
        <v>11699</v>
      </c>
    </row>
    <row r="4190" spans="1:6" x14ac:dyDescent="0.25">
      <c r="A4190" s="104">
        <v>26232</v>
      </c>
      <c r="B4190" s="104" t="s">
        <v>947</v>
      </c>
      <c r="C4190" s="104" t="s">
        <v>14513</v>
      </c>
      <c r="D4190" s="104" t="s">
        <v>14515</v>
      </c>
      <c r="E4190" s="2">
        <v>5991</v>
      </c>
      <c r="F4190" s="2">
        <v>5991</v>
      </c>
    </row>
    <row r="4191" spans="1:6" x14ac:dyDescent="0.25">
      <c r="A4191" s="104">
        <v>26234</v>
      </c>
      <c r="B4191" s="104" t="s">
        <v>947</v>
      </c>
      <c r="C4191" s="104" t="s">
        <v>11934</v>
      </c>
      <c r="D4191" s="104" t="s">
        <v>11936</v>
      </c>
      <c r="E4191" s="2">
        <v>6669</v>
      </c>
      <c r="F4191" s="2">
        <v>6669</v>
      </c>
    </row>
    <row r="4192" spans="1:6" x14ac:dyDescent="0.25">
      <c r="A4192" s="104">
        <v>26240</v>
      </c>
      <c r="B4192" s="104" t="s">
        <v>947</v>
      </c>
      <c r="C4192" s="104" t="s">
        <v>2768</v>
      </c>
      <c r="D4192" s="104" t="s">
        <v>2770</v>
      </c>
      <c r="E4192" s="2">
        <v>221289</v>
      </c>
      <c r="F4192" s="2">
        <v>221289</v>
      </c>
    </row>
    <row r="4193" spans="1:6" x14ac:dyDescent="0.25">
      <c r="A4193" s="104">
        <v>26244</v>
      </c>
      <c r="B4193" s="104" t="s">
        <v>947</v>
      </c>
      <c r="C4193" s="104" t="s">
        <v>5489</v>
      </c>
      <c r="D4193" s="104" t="s">
        <v>5491</v>
      </c>
      <c r="E4193" s="2">
        <v>125512</v>
      </c>
      <c r="F4193" s="2">
        <v>125512</v>
      </c>
    </row>
    <row r="4194" spans="1:6" x14ac:dyDescent="0.25">
      <c r="A4194" s="104">
        <v>612016</v>
      </c>
      <c r="B4194" s="104" t="s">
        <v>947</v>
      </c>
      <c r="C4194" s="104" t="s">
        <v>14387</v>
      </c>
      <c r="D4194" s="104" t="s">
        <v>14389</v>
      </c>
      <c r="E4194" s="2">
        <v>5144</v>
      </c>
      <c r="F4194" s="2">
        <v>5144</v>
      </c>
    </row>
    <row r="4195" spans="1:6" x14ac:dyDescent="0.25">
      <c r="A4195" s="104">
        <v>829658</v>
      </c>
      <c r="B4195" s="104" t="s">
        <v>947</v>
      </c>
      <c r="C4195" s="104" t="s">
        <v>16282</v>
      </c>
      <c r="D4195" s="104" t="s">
        <v>16284</v>
      </c>
      <c r="E4195" s="2">
        <v>2352</v>
      </c>
      <c r="F4195" s="2">
        <v>2352</v>
      </c>
    </row>
    <row r="4196" spans="1:6" x14ac:dyDescent="0.25">
      <c r="A4196" s="104">
        <v>26249</v>
      </c>
      <c r="B4196" s="104" t="s">
        <v>947</v>
      </c>
      <c r="C4196" s="104" t="s">
        <v>2801</v>
      </c>
      <c r="D4196" s="104" t="s">
        <v>2803</v>
      </c>
      <c r="E4196" s="2">
        <v>239012</v>
      </c>
      <c r="F4196" s="2">
        <v>239012</v>
      </c>
    </row>
    <row r="4197" spans="1:6" x14ac:dyDescent="0.25">
      <c r="A4197" s="104">
        <v>26253</v>
      </c>
      <c r="B4197" s="104" t="s">
        <v>947</v>
      </c>
      <c r="C4197" s="104" t="s">
        <v>4333</v>
      </c>
      <c r="D4197" s="104" t="s">
        <v>4335</v>
      </c>
      <c r="E4197" s="2">
        <v>76324</v>
      </c>
      <c r="F4197" s="2">
        <v>76324</v>
      </c>
    </row>
    <row r="4198" spans="1:6" x14ac:dyDescent="0.25">
      <c r="A4198" s="104">
        <v>26254</v>
      </c>
      <c r="B4198" s="104" t="s">
        <v>947</v>
      </c>
      <c r="C4198" s="104" t="s">
        <v>4279</v>
      </c>
      <c r="D4198" s="104" t="s">
        <v>4281</v>
      </c>
      <c r="E4198" s="2">
        <v>88543</v>
      </c>
      <c r="F4198" s="2">
        <v>88543</v>
      </c>
    </row>
    <row r="4199" spans="1:6" x14ac:dyDescent="0.25">
      <c r="A4199" s="104">
        <v>26255</v>
      </c>
      <c r="B4199" s="104" t="s">
        <v>947</v>
      </c>
      <c r="C4199" s="104" t="s">
        <v>4240</v>
      </c>
      <c r="D4199" s="104" t="s">
        <v>4242</v>
      </c>
      <c r="E4199" s="2">
        <v>128845</v>
      </c>
      <c r="F4199" s="2">
        <v>128845</v>
      </c>
    </row>
    <row r="4200" spans="1:6" x14ac:dyDescent="0.25">
      <c r="A4200" s="104">
        <v>26256</v>
      </c>
      <c r="B4200" s="104" t="s">
        <v>947</v>
      </c>
      <c r="C4200" s="104" t="s">
        <v>22025</v>
      </c>
      <c r="D4200" s="104" t="s">
        <v>22026</v>
      </c>
      <c r="E4200" s="2">
        <v>124278</v>
      </c>
      <c r="F4200" s="2">
        <v>124278</v>
      </c>
    </row>
    <row r="4201" spans="1:6" x14ac:dyDescent="0.25">
      <c r="A4201" s="104">
        <v>26257</v>
      </c>
      <c r="B4201" s="104" t="s">
        <v>947</v>
      </c>
      <c r="C4201" s="104" t="s">
        <v>19037</v>
      </c>
      <c r="D4201" s="104" t="s">
        <v>19038</v>
      </c>
      <c r="E4201" s="2">
        <v>85434</v>
      </c>
      <c r="F4201" s="2">
        <v>85434</v>
      </c>
    </row>
    <row r="4202" spans="1:6" x14ac:dyDescent="0.25">
      <c r="A4202" s="104">
        <v>26261</v>
      </c>
      <c r="B4202" s="104" t="s">
        <v>947</v>
      </c>
      <c r="C4202" s="104" t="s">
        <v>6244</v>
      </c>
      <c r="D4202" s="104" t="s">
        <v>6246</v>
      </c>
      <c r="E4202" s="2">
        <v>34256</v>
      </c>
      <c r="F4202" s="2">
        <v>34256</v>
      </c>
    </row>
    <row r="4203" spans="1:6" x14ac:dyDescent="0.25">
      <c r="A4203" s="104">
        <v>26262</v>
      </c>
      <c r="B4203" s="104" t="s">
        <v>947</v>
      </c>
      <c r="C4203" s="104" t="s">
        <v>16285</v>
      </c>
      <c r="D4203" s="104" t="s">
        <v>16287</v>
      </c>
      <c r="E4203" s="2">
        <v>669</v>
      </c>
      <c r="F4203" s="2">
        <v>669</v>
      </c>
    </row>
    <row r="4204" spans="1:6" x14ac:dyDescent="0.25">
      <c r="A4204" s="104">
        <v>26263</v>
      </c>
      <c r="B4204" s="104" t="s">
        <v>947</v>
      </c>
      <c r="C4204" s="104" t="s">
        <v>12465</v>
      </c>
      <c r="D4204" s="104" t="s">
        <v>12467</v>
      </c>
      <c r="E4204" s="2">
        <v>12638</v>
      </c>
      <c r="F4204" s="2">
        <v>12638</v>
      </c>
    </row>
    <row r="4205" spans="1:6" x14ac:dyDescent="0.25">
      <c r="A4205" s="104">
        <v>26264</v>
      </c>
      <c r="B4205" s="104" t="s">
        <v>947</v>
      </c>
      <c r="C4205" s="104" t="s">
        <v>6848</v>
      </c>
      <c r="D4205" s="104" t="s">
        <v>6850</v>
      </c>
      <c r="E4205" s="2">
        <v>60214</v>
      </c>
      <c r="F4205" s="2">
        <v>60214</v>
      </c>
    </row>
    <row r="4206" spans="1:6" x14ac:dyDescent="0.25">
      <c r="A4206" s="104">
        <v>26272</v>
      </c>
      <c r="B4206" s="104" t="s">
        <v>947</v>
      </c>
      <c r="C4206" s="104" t="s">
        <v>5102</v>
      </c>
      <c r="D4206" s="104" t="s">
        <v>5104</v>
      </c>
      <c r="E4206" s="2">
        <v>69166</v>
      </c>
      <c r="F4206" s="2">
        <v>69166</v>
      </c>
    </row>
    <row r="4207" spans="1:6" x14ac:dyDescent="0.25">
      <c r="A4207" s="104">
        <v>26275</v>
      </c>
      <c r="B4207" s="104" t="s">
        <v>947</v>
      </c>
      <c r="C4207" s="104" t="s">
        <v>12411</v>
      </c>
      <c r="D4207" s="104" t="s">
        <v>12413</v>
      </c>
      <c r="E4207" s="2">
        <v>14978</v>
      </c>
      <c r="F4207" s="2">
        <v>14978</v>
      </c>
    </row>
    <row r="4208" spans="1:6" x14ac:dyDescent="0.25">
      <c r="A4208" s="104">
        <v>564347</v>
      </c>
      <c r="B4208" s="104" t="s">
        <v>947</v>
      </c>
      <c r="C4208" s="104" t="s">
        <v>22029</v>
      </c>
      <c r="D4208" s="104" t="s">
        <v>22475</v>
      </c>
      <c r="E4208" s="2">
        <v>2295</v>
      </c>
      <c r="F4208" s="2">
        <v>2295</v>
      </c>
    </row>
    <row r="4209" spans="1:6" x14ac:dyDescent="0.25">
      <c r="A4209" s="104">
        <v>598725</v>
      </c>
      <c r="B4209" s="104" t="s">
        <v>947</v>
      </c>
      <c r="C4209" s="104" t="s">
        <v>13087</v>
      </c>
      <c r="D4209" s="104" t="s">
        <v>13089</v>
      </c>
      <c r="E4209" s="2">
        <v>4300</v>
      </c>
      <c r="F4209" s="2">
        <v>4300</v>
      </c>
    </row>
    <row r="4210" spans="1:6" x14ac:dyDescent="0.25">
      <c r="A4210" s="104">
        <v>26278</v>
      </c>
      <c r="B4210" s="104" t="s">
        <v>947</v>
      </c>
      <c r="C4210" s="104" t="s">
        <v>8494</v>
      </c>
      <c r="D4210" s="104" t="s">
        <v>8496</v>
      </c>
      <c r="E4210" s="2">
        <v>27178</v>
      </c>
      <c r="F4210" s="2">
        <v>27178</v>
      </c>
    </row>
    <row r="4211" spans="1:6" x14ac:dyDescent="0.25">
      <c r="A4211" s="104">
        <v>26283</v>
      </c>
      <c r="B4211" s="104" t="s">
        <v>947</v>
      </c>
      <c r="C4211" s="104" t="s">
        <v>3698</v>
      </c>
      <c r="D4211" s="104" t="s">
        <v>3700</v>
      </c>
      <c r="E4211" s="2">
        <v>155218</v>
      </c>
      <c r="F4211" s="2">
        <v>155218</v>
      </c>
    </row>
    <row r="4212" spans="1:6" x14ac:dyDescent="0.25">
      <c r="A4212" s="104">
        <v>180861</v>
      </c>
      <c r="B4212" s="104" t="s">
        <v>947</v>
      </c>
      <c r="C4212" s="104" t="s">
        <v>18635</v>
      </c>
      <c r="D4212" s="104" t="s">
        <v>18636</v>
      </c>
      <c r="E4212" s="2">
        <v>4031</v>
      </c>
      <c r="F4212" s="2">
        <v>4031</v>
      </c>
    </row>
    <row r="4213" spans="1:6" x14ac:dyDescent="0.25">
      <c r="A4213" s="104">
        <v>26286</v>
      </c>
      <c r="B4213" s="104" t="s">
        <v>947</v>
      </c>
      <c r="C4213" s="104" t="s">
        <v>3719</v>
      </c>
      <c r="D4213" s="104" t="s">
        <v>3721</v>
      </c>
      <c r="E4213" s="2">
        <v>129285</v>
      </c>
      <c r="F4213" s="2">
        <v>129285</v>
      </c>
    </row>
    <row r="4214" spans="1:6" x14ac:dyDescent="0.25">
      <c r="A4214" s="104">
        <v>26288</v>
      </c>
      <c r="B4214" s="104" t="s">
        <v>947</v>
      </c>
      <c r="C4214" s="104" t="s">
        <v>9501</v>
      </c>
      <c r="D4214" s="104" t="s">
        <v>9503</v>
      </c>
      <c r="E4214" s="2">
        <v>27942</v>
      </c>
      <c r="F4214" s="2">
        <v>27942</v>
      </c>
    </row>
    <row r="4215" spans="1:6" x14ac:dyDescent="0.25">
      <c r="A4215" s="104">
        <v>26289</v>
      </c>
      <c r="B4215" s="104" t="s">
        <v>947</v>
      </c>
      <c r="C4215" s="104" t="s">
        <v>22035</v>
      </c>
      <c r="D4215" s="104" t="s">
        <v>22036</v>
      </c>
      <c r="E4215" s="2">
        <v>28843</v>
      </c>
      <c r="F4215" s="2">
        <v>28843</v>
      </c>
    </row>
    <row r="4216" spans="1:6" x14ac:dyDescent="0.25">
      <c r="A4216" s="104">
        <v>26299</v>
      </c>
      <c r="B4216" s="104" t="s">
        <v>947</v>
      </c>
      <c r="C4216" s="104" t="s">
        <v>9576</v>
      </c>
      <c r="D4216" s="104" t="s">
        <v>9578</v>
      </c>
      <c r="E4216" s="2">
        <v>34260</v>
      </c>
      <c r="F4216" s="2">
        <v>34260</v>
      </c>
    </row>
    <row r="4217" spans="1:6" x14ac:dyDescent="0.25">
      <c r="A4217" s="104">
        <v>26300</v>
      </c>
      <c r="B4217" s="104" t="s">
        <v>947</v>
      </c>
      <c r="C4217" s="104" t="s">
        <v>20897</v>
      </c>
      <c r="D4217" s="104" t="s">
        <v>22043</v>
      </c>
      <c r="E4217" s="2">
        <v>62914</v>
      </c>
      <c r="F4217" s="2">
        <v>62914</v>
      </c>
    </row>
    <row r="4218" spans="1:6" x14ac:dyDescent="0.25">
      <c r="A4218" s="104">
        <v>131139</v>
      </c>
      <c r="B4218" s="104" t="s">
        <v>947</v>
      </c>
      <c r="C4218" s="104" t="s">
        <v>18430</v>
      </c>
      <c r="D4218" s="104" t="s">
        <v>18431</v>
      </c>
      <c r="E4218" s="2">
        <v>4940</v>
      </c>
      <c r="F4218" s="2">
        <v>4940</v>
      </c>
    </row>
    <row r="4219" spans="1:6" x14ac:dyDescent="0.25">
      <c r="A4219" s="104">
        <v>515481</v>
      </c>
      <c r="B4219" s="104" t="s">
        <v>947</v>
      </c>
      <c r="C4219" s="104" t="s">
        <v>9840</v>
      </c>
      <c r="D4219" s="104" t="s">
        <v>9842</v>
      </c>
      <c r="E4219" s="2">
        <v>17978</v>
      </c>
      <c r="F4219" s="2">
        <v>17978</v>
      </c>
    </row>
    <row r="4220" spans="1:6" x14ac:dyDescent="0.25">
      <c r="A4220" s="104">
        <v>26309</v>
      </c>
      <c r="B4220" s="104" t="s">
        <v>947</v>
      </c>
      <c r="C4220" s="104" t="s">
        <v>16939</v>
      </c>
      <c r="D4220" s="104" t="s">
        <v>16941</v>
      </c>
      <c r="E4220" s="2">
        <v>1053</v>
      </c>
      <c r="F4220" s="2">
        <v>1053</v>
      </c>
    </row>
    <row r="4221" spans="1:6" x14ac:dyDescent="0.25">
      <c r="A4221" s="104">
        <v>26311</v>
      </c>
      <c r="B4221" s="104" t="s">
        <v>947</v>
      </c>
      <c r="C4221" s="104" t="s">
        <v>4132</v>
      </c>
      <c r="D4221" s="104" t="s">
        <v>4134</v>
      </c>
      <c r="E4221" s="2">
        <v>124123</v>
      </c>
      <c r="F4221" s="2">
        <v>124123</v>
      </c>
    </row>
    <row r="4222" spans="1:6" x14ac:dyDescent="0.25">
      <c r="A4222" s="104">
        <v>26312</v>
      </c>
      <c r="B4222" s="104" t="s">
        <v>947</v>
      </c>
      <c r="C4222" s="104" t="s">
        <v>10192</v>
      </c>
      <c r="D4222" s="104" t="s">
        <v>10194</v>
      </c>
      <c r="E4222" s="2">
        <v>24647</v>
      </c>
      <c r="F4222" s="2">
        <v>24647</v>
      </c>
    </row>
    <row r="4223" spans="1:6" x14ac:dyDescent="0.25">
      <c r="A4223" s="104">
        <v>26313</v>
      </c>
      <c r="B4223" s="104" t="s">
        <v>947</v>
      </c>
      <c r="C4223" s="104" t="s">
        <v>14237</v>
      </c>
      <c r="D4223" s="104" t="s">
        <v>14239</v>
      </c>
      <c r="E4223" s="2">
        <v>14785</v>
      </c>
      <c r="F4223" s="2">
        <v>14785</v>
      </c>
    </row>
    <row r="4224" spans="1:6" x14ac:dyDescent="0.25">
      <c r="A4224" s="104">
        <v>26314</v>
      </c>
      <c r="B4224" s="104" t="s">
        <v>947</v>
      </c>
      <c r="C4224" s="104" t="s">
        <v>15585</v>
      </c>
      <c r="D4224" s="104" t="s">
        <v>15587</v>
      </c>
      <c r="E4224" s="2">
        <v>9101</v>
      </c>
      <c r="F4224" s="2">
        <v>9101</v>
      </c>
    </row>
    <row r="4225" spans="1:6" x14ac:dyDescent="0.25">
      <c r="A4225" s="104">
        <v>26316</v>
      </c>
      <c r="B4225" s="104" t="s">
        <v>947</v>
      </c>
      <c r="C4225" s="104" t="s">
        <v>9873</v>
      </c>
      <c r="D4225" s="104" t="s">
        <v>9875</v>
      </c>
      <c r="E4225" s="2">
        <v>26053</v>
      </c>
      <c r="F4225" s="2">
        <v>26053</v>
      </c>
    </row>
    <row r="4226" spans="1:6" x14ac:dyDescent="0.25">
      <c r="A4226" s="104">
        <v>607688</v>
      </c>
      <c r="B4226" s="104" t="s">
        <v>947</v>
      </c>
      <c r="C4226" s="104" t="s">
        <v>15455</v>
      </c>
      <c r="D4226" s="104" t="s">
        <v>15457</v>
      </c>
      <c r="E4226" s="2">
        <v>4307</v>
      </c>
      <c r="F4226" s="2">
        <v>4307</v>
      </c>
    </row>
    <row r="4227" spans="1:6" x14ac:dyDescent="0.25">
      <c r="A4227" s="104">
        <v>709656</v>
      </c>
      <c r="B4227" s="104" t="s">
        <v>947</v>
      </c>
      <c r="C4227" s="104" t="s">
        <v>14381</v>
      </c>
      <c r="D4227" s="104" t="s">
        <v>22055</v>
      </c>
      <c r="E4227" s="2">
        <v>5978</v>
      </c>
      <c r="F4227" s="2">
        <v>5978</v>
      </c>
    </row>
    <row r="4228" spans="1:6" x14ac:dyDescent="0.25">
      <c r="A4228" s="104">
        <v>26322</v>
      </c>
      <c r="B4228" s="104" t="s">
        <v>947</v>
      </c>
      <c r="C4228" s="104" t="s">
        <v>9846</v>
      </c>
      <c r="D4228" s="104" t="s">
        <v>9848</v>
      </c>
      <c r="E4228" s="2">
        <v>27264</v>
      </c>
      <c r="F4228" s="2">
        <v>27264</v>
      </c>
    </row>
    <row r="4229" spans="1:6" x14ac:dyDescent="0.25">
      <c r="A4229" s="104">
        <v>26323</v>
      </c>
      <c r="B4229" s="104" t="s">
        <v>947</v>
      </c>
      <c r="C4229" s="104" t="s">
        <v>2939</v>
      </c>
      <c r="D4229" s="104" t="s">
        <v>2941</v>
      </c>
      <c r="E4229" s="2">
        <v>194285</v>
      </c>
      <c r="F4229" s="2">
        <v>194285</v>
      </c>
    </row>
    <row r="4230" spans="1:6" x14ac:dyDescent="0.25">
      <c r="A4230" s="104">
        <v>26328</v>
      </c>
      <c r="B4230" s="104" t="s">
        <v>947</v>
      </c>
      <c r="C4230" s="104" t="s">
        <v>10378</v>
      </c>
      <c r="D4230" s="104" t="s">
        <v>10380</v>
      </c>
      <c r="E4230" s="2">
        <v>11061</v>
      </c>
      <c r="F4230" s="2">
        <v>11061</v>
      </c>
    </row>
    <row r="4231" spans="1:6" x14ac:dyDescent="0.25">
      <c r="A4231" s="104">
        <v>561171</v>
      </c>
      <c r="B4231" s="104" t="s">
        <v>947</v>
      </c>
      <c r="C4231" s="104" t="s">
        <v>13000</v>
      </c>
      <c r="D4231" s="104" t="s">
        <v>13002</v>
      </c>
      <c r="E4231" s="2">
        <v>18839</v>
      </c>
      <c r="F4231" s="2">
        <v>18839</v>
      </c>
    </row>
    <row r="4232" spans="1:6" x14ac:dyDescent="0.25">
      <c r="A4232" s="104">
        <v>697399</v>
      </c>
      <c r="B4232" s="104" t="s">
        <v>947</v>
      </c>
      <c r="C4232" s="104" t="s">
        <v>14815</v>
      </c>
      <c r="D4232" s="104" t="s">
        <v>14817</v>
      </c>
      <c r="E4232" s="2">
        <v>7808</v>
      </c>
      <c r="F4232" s="2">
        <v>7808</v>
      </c>
    </row>
    <row r="4233" spans="1:6" x14ac:dyDescent="0.25">
      <c r="A4233" s="104">
        <v>26334</v>
      </c>
      <c r="B4233" s="104" t="s">
        <v>947</v>
      </c>
      <c r="C4233" s="104" t="s">
        <v>12228</v>
      </c>
      <c r="D4233" s="104" t="s">
        <v>12230</v>
      </c>
      <c r="E4233" s="2">
        <v>14697</v>
      </c>
      <c r="F4233" s="2">
        <v>14697</v>
      </c>
    </row>
    <row r="4234" spans="1:6" x14ac:dyDescent="0.25">
      <c r="A4234" s="104">
        <v>26337</v>
      </c>
      <c r="B4234" s="104" t="s">
        <v>947</v>
      </c>
      <c r="C4234" s="104" t="s">
        <v>5947</v>
      </c>
      <c r="D4234" s="104" t="s">
        <v>5949</v>
      </c>
      <c r="E4234" s="2">
        <v>49471</v>
      </c>
      <c r="F4234" s="2">
        <v>49471</v>
      </c>
    </row>
    <row r="4235" spans="1:6" x14ac:dyDescent="0.25">
      <c r="A4235" s="104">
        <v>26342</v>
      </c>
      <c r="B4235" s="104" t="s">
        <v>947</v>
      </c>
      <c r="C4235" s="104" t="s">
        <v>6738</v>
      </c>
      <c r="D4235" s="104" t="s">
        <v>6740</v>
      </c>
      <c r="E4235" s="2">
        <v>37757</v>
      </c>
      <c r="F4235" s="2">
        <v>37757</v>
      </c>
    </row>
    <row r="4236" spans="1:6" x14ac:dyDescent="0.25">
      <c r="A4236" s="104">
        <v>26343</v>
      </c>
      <c r="B4236" s="104" t="s">
        <v>947</v>
      </c>
      <c r="C4236" s="104" t="s">
        <v>16882</v>
      </c>
      <c r="D4236" s="104" t="s">
        <v>16884</v>
      </c>
      <c r="E4236" s="2">
        <v>414</v>
      </c>
      <c r="F4236" s="2">
        <v>414</v>
      </c>
    </row>
    <row r="4237" spans="1:6" x14ac:dyDescent="0.25">
      <c r="A4237" s="104">
        <v>26344</v>
      </c>
      <c r="B4237" s="104" t="s">
        <v>947</v>
      </c>
      <c r="C4237" s="104" t="s">
        <v>12192</v>
      </c>
      <c r="D4237" s="104" t="s">
        <v>12194</v>
      </c>
      <c r="E4237" s="2">
        <v>23400</v>
      </c>
      <c r="F4237" s="2">
        <v>23400</v>
      </c>
    </row>
    <row r="4238" spans="1:6" x14ac:dyDescent="0.25">
      <c r="A4238" s="104">
        <v>26345</v>
      </c>
      <c r="B4238" s="104" t="s">
        <v>947</v>
      </c>
      <c r="C4238" s="104" t="s">
        <v>12853</v>
      </c>
      <c r="D4238" s="104" t="s">
        <v>12855</v>
      </c>
      <c r="E4238" s="2">
        <v>15731</v>
      </c>
      <c r="F4238" s="2">
        <v>15731</v>
      </c>
    </row>
    <row r="4239" spans="1:6" x14ac:dyDescent="0.25">
      <c r="A4239" s="104">
        <v>26347</v>
      </c>
      <c r="B4239" s="104" t="s">
        <v>947</v>
      </c>
      <c r="C4239" s="104" t="s">
        <v>8275</v>
      </c>
      <c r="D4239" s="104" t="s">
        <v>22037</v>
      </c>
      <c r="E4239" s="2">
        <v>21604</v>
      </c>
      <c r="F4239" s="2">
        <v>21604</v>
      </c>
    </row>
    <row r="4240" spans="1:6" x14ac:dyDescent="0.25">
      <c r="A4240" s="104">
        <v>26348</v>
      </c>
      <c r="B4240" s="104" t="s">
        <v>947</v>
      </c>
      <c r="C4240" s="104" t="s">
        <v>11101</v>
      </c>
      <c r="D4240" s="104" t="s">
        <v>11103</v>
      </c>
      <c r="E4240" s="2">
        <v>24375</v>
      </c>
      <c r="F4240" s="2">
        <v>24375</v>
      </c>
    </row>
    <row r="4241" spans="1:6" x14ac:dyDescent="0.25">
      <c r="A4241" s="104">
        <v>26350</v>
      </c>
      <c r="B4241" s="104" t="s">
        <v>947</v>
      </c>
      <c r="C4241" s="104" t="s">
        <v>6121</v>
      </c>
      <c r="D4241" s="104" t="s">
        <v>6123</v>
      </c>
      <c r="E4241" s="2">
        <v>36773</v>
      </c>
      <c r="F4241" s="2">
        <v>36773</v>
      </c>
    </row>
    <row r="4242" spans="1:6" x14ac:dyDescent="0.25">
      <c r="A4242" s="104">
        <v>26353</v>
      </c>
      <c r="B4242" s="104" t="s">
        <v>947</v>
      </c>
      <c r="C4242" s="104" t="s">
        <v>2051</v>
      </c>
      <c r="D4242" s="104" t="s">
        <v>2053</v>
      </c>
      <c r="E4242" s="2">
        <v>306375</v>
      </c>
      <c r="F4242" s="2">
        <v>306375</v>
      </c>
    </row>
    <row r="4243" spans="1:6" x14ac:dyDescent="0.25">
      <c r="A4243" s="104">
        <v>26354</v>
      </c>
      <c r="B4243" s="104" t="s">
        <v>947</v>
      </c>
      <c r="C4243" s="104" t="s">
        <v>16782</v>
      </c>
      <c r="D4243" s="104" t="s">
        <v>16784</v>
      </c>
      <c r="E4243" s="2">
        <v>4684</v>
      </c>
      <c r="F4243" s="2">
        <v>4684</v>
      </c>
    </row>
    <row r="4244" spans="1:6" x14ac:dyDescent="0.25">
      <c r="A4244" s="104">
        <v>26355</v>
      </c>
      <c r="B4244" s="104" t="s">
        <v>947</v>
      </c>
      <c r="C4244" s="104" t="s">
        <v>9534</v>
      </c>
      <c r="D4244" s="104" t="s">
        <v>9536</v>
      </c>
      <c r="E4244" s="2">
        <v>27085</v>
      </c>
      <c r="F4244" s="2">
        <v>27085</v>
      </c>
    </row>
    <row r="4245" spans="1:6" x14ac:dyDescent="0.25">
      <c r="A4245" s="104">
        <v>26357</v>
      </c>
      <c r="B4245" s="104" t="s">
        <v>947</v>
      </c>
      <c r="C4245" s="104" t="s">
        <v>16446</v>
      </c>
      <c r="D4245" s="104" t="s">
        <v>16448</v>
      </c>
      <c r="E4245" s="2">
        <v>450</v>
      </c>
      <c r="F4245" s="2">
        <v>450</v>
      </c>
    </row>
    <row r="4246" spans="1:6" x14ac:dyDescent="0.25">
      <c r="A4246" s="104">
        <v>187727</v>
      </c>
      <c r="B4246" s="104" t="s">
        <v>947</v>
      </c>
      <c r="C4246" s="104" t="s">
        <v>10492</v>
      </c>
      <c r="D4246" s="104" t="s">
        <v>10494</v>
      </c>
      <c r="E4246" s="2">
        <v>19717</v>
      </c>
      <c r="F4246" s="2">
        <v>19717</v>
      </c>
    </row>
    <row r="4247" spans="1:6" x14ac:dyDescent="0.25">
      <c r="A4247" s="104">
        <v>207899</v>
      </c>
      <c r="B4247" s="104" t="s">
        <v>947</v>
      </c>
      <c r="C4247" s="104" t="s">
        <v>13283</v>
      </c>
      <c r="D4247" s="104" t="s">
        <v>13285</v>
      </c>
      <c r="E4247" s="2">
        <v>9518</v>
      </c>
      <c r="F4247" s="2">
        <v>9518</v>
      </c>
    </row>
    <row r="4248" spans="1:6" x14ac:dyDescent="0.25">
      <c r="A4248" s="104">
        <v>26360</v>
      </c>
      <c r="B4248" s="104" t="s">
        <v>947</v>
      </c>
      <c r="C4248" s="104" t="s">
        <v>14159</v>
      </c>
      <c r="D4248" s="104" t="s">
        <v>14161</v>
      </c>
      <c r="E4248" s="2">
        <v>9214</v>
      </c>
      <c r="F4248" s="2">
        <v>9214</v>
      </c>
    </row>
    <row r="4249" spans="1:6" x14ac:dyDescent="0.25">
      <c r="A4249" s="104">
        <v>26361</v>
      </c>
      <c r="B4249" s="104" t="s">
        <v>947</v>
      </c>
      <c r="C4249" s="104" t="s">
        <v>10243</v>
      </c>
      <c r="D4249" s="104" t="s">
        <v>10245</v>
      </c>
      <c r="E4249" s="2">
        <v>11856</v>
      </c>
      <c r="F4249" s="2">
        <v>11856</v>
      </c>
    </row>
    <row r="4250" spans="1:6" x14ac:dyDescent="0.25">
      <c r="A4250" s="104">
        <v>26366</v>
      </c>
      <c r="B4250" s="104" t="s">
        <v>947</v>
      </c>
      <c r="C4250" s="104" t="s">
        <v>1871</v>
      </c>
      <c r="D4250" s="104" t="s">
        <v>19155</v>
      </c>
      <c r="E4250" s="2">
        <v>345764</v>
      </c>
      <c r="F4250" s="2">
        <v>345764</v>
      </c>
    </row>
    <row r="4251" spans="1:6" x14ac:dyDescent="0.25">
      <c r="A4251" s="104">
        <v>26368</v>
      </c>
      <c r="B4251" s="104" t="s">
        <v>947</v>
      </c>
      <c r="C4251" s="104" t="s">
        <v>5822</v>
      </c>
      <c r="D4251" s="104" t="s">
        <v>5824</v>
      </c>
      <c r="E4251" s="2">
        <v>37936</v>
      </c>
      <c r="F4251" s="2">
        <v>37936</v>
      </c>
    </row>
    <row r="4252" spans="1:6" x14ac:dyDescent="0.25">
      <c r="A4252" s="104">
        <v>26369</v>
      </c>
      <c r="B4252" s="104" t="s">
        <v>947</v>
      </c>
      <c r="C4252" s="104" t="s">
        <v>7279</v>
      </c>
      <c r="D4252" s="104" t="s">
        <v>7281</v>
      </c>
      <c r="E4252" s="2">
        <v>47825</v>
      </c>
      <c r="F4252" s="2">
        <v>47825</v>
      </c>
    </row>
    <row r="4253" spans="1:6" x14ac:dyDescent="0.25">
      <c r="A4253" s="104">
        <v>26370</v>
      </c>
      <c r="B4253" s="104" t="s">
        <v>947</v>
      </c>
      <c r="C4253" s="104" t="s">
        <v>13568</v>
      </c>
      <c r="D4253" s="104" t="s">
        <v>13570</v>
      </c>
      <c r="E4253" s="2">
        <v>6671</v>
      </c>
      <c r="F4253" s="2">
        <v>6671</v>
      </c>
    </row>
    <row r="4254" spans="1:6" x14ac:dyDescent="0.25">
      <c r="A4254" s="104">
        <v>26371</v>
      </c>
      <c r="B4254" s="104" t="s">
        <v>947</v>
      </c>
      <c r="C4254" s="104" t="s">
        <v>7534</v>
      </c>
      <c r="D4254" s="104" t="s">
        <v>7536</v>
      </c>
      <c r="E4254" s="2">
        <v>29733</v>
      </c>
      <c r="F4254" s="2">
        <v>29733</v>
      </c>
    </row>
    <row r="4255" spans="1:6" x14ac:dyDescent="0.25">
      <c r="A4255" s="104">
        <v>26374</v>
      </c>
      <c r="B4255" s="104" t="s">
        <v>947</v>
      </c>
      <c r="C4255" s="104" t="s">
        <v>8038</v>
      </c>
      <c r="D4255" s="104" t="s">
        <v>8040</v>
      </c>
      <c r="E4255" s="2">
        <v>26788</v>
      </c>
      <c r="F4255" s="2">
        <v>26788</v>
      </c>
    </row>
    <row r="4256" spans="1:6" x14ac:dyDescent="0.25">
      <c r="A4256" s="104">
        <v>448796</v>
      </c>
      <c r="B4256" s="104" t="s">
        <v>947</v>
      </c>
      <c r="C4256" s="104" t="s">
        <v>9992</v>
      </c>
      <c r="D4256" s="104" t="s">
        <v>9994</v>
      </c>
      <c r="E4256" s="2">
        <v>27220</v>
      </c>
      <c r="F4256" s="2">
        <v>27220</v>
      </c>
    </row>
    <row r="4257" spans="1:6" x14ac:dyDescent="0.25">
      <c r="A4257" s="104">
        <v>490094</v>
      </c>
      <c r="B4257" s="104" t="s">
        <v>947</v>
      </c>
      <c r="C4257" s="104" t="s">
        <v>8290</v>
      </c>
      <c r="D4257" s="104" t="s">
        <v>8292</v>
      </c>
      <c r="E4257" s="2">
        <v>32893</v>
      </c>
      <c r="F4257" s="2">
        <v>32893</v>
      </c>
    </row>
    <row r="4258" spans="1:6" x14ac:dyDescent="0.25">
      <c r="A4258" s="104">
        <v>26376</v>
      </c>
      <c r="B4258" s="104" t="s">
        <v>947</v>
      </c>
      <c r="C4258" s="104" t="s">
        <v>15729</v>
      </c>
      <c r="D4258" s="104" t="s">
        <v>22056</v>
      </c>
      <c r="E4258" s="2">
        <v>6406</v>
      </c>
      <c r="F4258" s="2">
        <v>6406</v>
      </c>
    </row>
    <row r="4259" spans="1:6" x14ac:dyDescent="0.25">
      <c r="A4259" s="104">
        <v>26377</v>
      </c>
      <c r="B4259" s="104" t="s">
        <v>947</v>
      </c>
      <c r="C4259" s="104" t="s">
        <v>2471</v>
      </c>
      <c r="D4259" s="104" t="s">
        <v>2473</v>
      </c>
      <c r="E4259" s="2">
        <v>219468</v>
      </c>
      <c r="F4259" s="2">
        <v>219468</v>
      </c>
    </row>
    <row r="4260" spans="1:6" x14ac:dyDescent="0.25">
      <c r="A4260" s="104">
        <v>26378</v>
      </c>
      <c r="B4260" s="104" t="s">
        <v>947</v>
      </c>
      <c r="C4260" s="104" t="s">
        <v>14649</v>
      </c>
      <c r="D4260" s="104" t="s">
        <v>22052</v>
      </c>
      <c r="E4260" s="2">
        <v>3181</v>
      </c>
      <c r="F4260" s="2">
        <v>3181</v>
      </c>
    </row>
    <row r="4261" spans="1:6" x14ac:dyDescent="0.25">
      <c r="A4261" s="104">
        <v>26379</v>
      </c>
      <c r="B4261" s="104" t="s">
        <v>947</v>
      </c>
      <c r="C4261" s="104" t="s">
        <v>16493</v>
      </c>
      <c r="D4261" s="104" t="s">
        <v>16495</v>
      </c>
      <c r="E4261" s="2">
        <v>1775</v>
      </c>
      <c r="F4261" s="2">
        <v>1775</v>
      </c>
    </row>
    <row r="4262" spans="1:6" x14ac:dyDescent="0.25">
      <c r="A4262" s="104">
        <v>26383</v>
      </c>
      <c r="B4262" s="104" t="s">
        <v>947</v>
      </c>
      <c r="C4262" s="104" t="s">
        <v>3904</v>
      </c>
      <c r="D4262" s="104" t="s">
        <v>3906</v>
      </c>
      <c r="E4262" s="2">
        <v>142093</v>
      </c>
      <c r="F4262" s="2">
        <v>142093</v>
      </c>
    </row>
    <row r="4263" spans="1:6" x14ac:dyDescent="0.25">
      <c r="A4263" s="104">
        <v>26384</v>
      </c>
      <c r="B4263" s="104" t="s">
        <v>947</v>
      </c>
      <c r="C4263" s="104" t="s">
        <v>8809</v>
      </c>
      <c r="D4263" s="104" t="s">
        <v>8811</v>
      </c>
      <c r="E4263" s="2">
        <v>11434</v>
      </c>
      <c r="F4263" s="2">
        <v>11434</v>
      </c>
    </row>
    <row r="4264" spans="1:6" x14ac:dyDescent="0.25">
      <c r="A4264" s="104">
        <v>26388</v>
      </c>
      <c r="B4264" s="104" t="s">
        <v>947</v>
      </c>
      <c r="C4264" s="104" t="s">
        <v>12970</v>
      </c>
      <c r="D4264" s="104" t="s">
        <v>12972</v>
      </c>
      <c r="E4264" s="2">
        <v>7391</v>
      </c>
      <c r="F4264" s="2">
        <v>7391</v>
      </c>
    </row>
    <row r="4265" spans="1:6" x14ac:dyDescent="0.25">
      <c r="A4265" s="104">
        <v>26389</v>
      </c>
      <c r="B4265" s="104" t="s">
        <v>947</v>
      </c>
      <c r="C4265" s="104" t="s">
        <v>8248</v>
      </c>
      <c r="D4265" s="104" t="s">
        <v>8250</v>
      </c>
      <c r="E4265" s="2">
        <v>22774</v>
      </c>
      <c r="F4265" s="2">
        <v>22774</v>
      </c>
    </row>
    <row r="4266" spans="1:6" x14ac:dyDescent="0.25">
      <c r="A4266" s="104">
        <v>26391</v>
      </c>
      <c r="B4266" s="104" t="s">
        <v>947</v>
      </c>
      <c r="C4266" s="104" t="s">
        <v>4480</v>
      </c>
      <c r="D4266" s="104" t="s">
        <v>4482</v>
      </c>
      <c r="E4266" s="2">
        <v>13869</v>
      </c>
      <c r="F4266" s="2">
        <v>13869</v>
      </c>
    </row>
    <row r="4267" spans="1:6" x14ac:dyDescent="0.25">
      <c r="A4267" s="104">
        <v>26393</v>
      </c>
      <c r="B4267" s="104" t="s">
        <v>947</v>
      </c>
      <c r="C4267" s="104" t="s">
        <v>18651</v>
      </c>
      <c r="D4267" s="104" t="s">
        <v>18652</v>
      </c>
      <c r="E4267" s="2">
        <v>5712</v>
      </c>
      <c r="F4267" s="2">
        <v>5712</v>
      </c>
    </row>
    <row r="4268" spans="1:6" x14ac:dyDescent="0.25">
      <c r="A4268" s="104">
        <v>487906</v>
      </c>
      <c r="B4268" s="104" t="s">
        <v>947</v>
      </c>
      <c r="C4268" s="104" t="s">
        <v>12237</v>
      </c>
      <c r="D4268" s="104" t="s">
        <v>12239</v>
      </c>
      <c r="E4268" s="2">
        <v>21213</v>
      </c>
      <c r="F4268" s="2">
        <v>21213</v>
      </c>
    </row>
    <row r="4269" spans="1:6" x14ac:dyDescent="0.25">
      <c r="A4269" s="104">
        <v>26394</v>
      </c>
      <c r="B4269" s="104" t="s">
        <v>947</v>
      </c>
      <c r="C4269" s="104" t="s">
        <v>9099</v>
      </c>
      <c r="D4269" s="104" t="s">
        <v>9101</v>
      </c>
      <c r="E4269" s="2">
        <v>16953</v>
      </c>
      <c r="F4269" s="2">
        <v>16953</v>
      </c>
    </row>
    <row r="4270" spans="1:6" x14ac:dyDescent="0.25">
      <c r="A4270" s="104">
        <v>26396</v>
      </c>
      <c r="B4270" s="104" t="s">
        <v>947</v>
      </c>
      <c r="C4270" s="104" t="s">
        <v>6394</v>
      </c>
      <c r="D4270" s="104" t="s">
        <v>6396</v>
      </c>
      <c r="E4270" s="2">
        <v>48108</v>
      </c>
      <c r="F4270" s="2">
        <v>48108</v>
      </c>
    </row>
    <row r="4271" spans="1:6" x14ac:dyDescent="0.25">
      <c r="A4271" s="104">
        <v>220597</v>
      </c>
      <c r="B4271" s="104" t="s">
        <v>947</v>
      </c>
      <c r="C4271" s="104" t="s">
        <v>12021</v>
      </c>
      <c r="D4271" s="104" t="s">
        <v>12023</v>
      </c>
      <c r="E4271" s="2">
        <v>9061</v>
      </c>
      <c r="F4271" s="2">
        <v>9061</v>
      </c>
    </row>
    <row r="4272" spans="1:6" x14ac:dyDescent="0.25">
      <c r="A4272" s="104">
        <v>891289</v>
      </c>
      <c r="B4272" s="104" t="s">
        <v>947</v>
      </c>
      <c r="C4272" s="104" t="s">
        <v>22777</v>
      </c>
      <c r="D4272" s="104" t="s">
        <v>22778</v>
      </c>
      <c r="E4272" s="2">
        <v>4471</v>
      </c>
      <c r="F4272" s="2">
        <v>4471</v>
      </c>
    </row>
    <row r="4273" spans="1:6" x14ac:dyDescent="0.25">
      <c r="A4273" s="104">
        <v>26401</v>
      </c>
      <c r="B4273" s="104" t="s">
        <v>947</v>
      </c>
      <c r="C4273" s="104" t="s">
        <v>13292</v>
      </c>
      <c r="D4273" s="104" t="s">
        <v>13294</v>
      </c>
      <c r="E4273" s="2">
        <v>26576</v>
      </c>
      <c r="F4273" s="2">
        <v>26576</v>
      </c>
    </row>
    <row r="4274" spans="1:6" x14ac:dyDescent="0.25">
      <c r="A4274" s="104">
        <v>26402</v>
      </c>
      <c r="B4274" s="104" t="s">
        <v>947</v>
      </c>
      <c r="C4274" s="104" t="s">
        <v>22143</v>
      </c>
      <c r="D4274" s="104" t="s">
        <v>22144</v>
      </c>
      <c r="E4274" s="2">
        <v>4611</v>
      </c>
      <c r="F4274" s="2">
        <v>4611</v>
      </c>
    </row>
    <row r="4275" spans="1:6" x14ac:dyDescent="0.25">
      <c r="A4275" s="104">
        <v>26403</v>
      </c>
      <c r="B4275" s="104" t="s">
        <v>947</v>
      </c>
      <c r="C4275" s="104" t="s">
        <v>7363</v>
      </c>
      <c r="D4275" s="104" t="s">
        <v>7365</v>
      </c>
      <c r="E4275" s="2">
        <v>62061</v>
      </c>
      <c r="F4275" s="2">
        <v>62061</v>
      </c>
    </row>
    <row r="4276" spans="1:6" x14ac:dyDescent="0.25">
      <c r="A4276" s="104">
        <v>26405</v>
      </c>
      <c r="B4276" s="104" t="s">
        <v>947</v>
      </c>
      <c r="C4276" s="104" t="s">
        <v>5261</v>
      </c>
      <c r="D4276" s="104" t="s">
        <v>5263</v>
      </c>
      <c r="E4276" s="2">
        <v>93250</v>
      </c>
      <c r="F4276" s="2">
        <v>93250</v>
      </c>
    </row>
    <row r="4277" spans="1:6" x14ac:dyDescent="0.25">
      <c r="A4277" s="104">
        <v>26406</v>
      </c>
      <c r="B4277" s="104" t="s">
        <v>947</v>
      </c>
      <c r="C4277" s="104" t="s">
        <v>5714</v>
      </c>
      <c r="D4277" s="104" t="s">
        <v>5716</v>
      </c>
      <c r="E4277" s="2">
        <v>91038</v>
      </c>
      <c r="F4277" s="2">
        <v>91038</v>
      </c>
    </row>
    <row r="4278" spans="1:6" x14ac:dyDescent="0.25">
      <c r="A4278" s="104">
        <v>26407</v>
      </c>
      <c r="B4278" s="104" t="s">
        <v>947</v>
      </c>
      <c r="C4278" s="104" t="s">
        <v>3333</v>
      </c>
      <c r="D4278" s="104" t="s">
        <v>3335</v>
      </c>
      <c r="E4278" s="2">
        <v>202895</v>
      </c>
      <c r="F4278" s="2">
        <v>202895</v>
      </c>
    </row>
    <row r="4279" spans="1:6" x14ac:dyDescent="0.25">
      <c r="A4279" s="104">
        <v>26408</v>
      </c>
      <c r="B4279" s="104" t="s">
        <v>947</v>
      </c>
      <c r="C4279" s="104" t="s">
        <v>1143</v>
      </c>
      <c r="D4279" s="104" t="s">
        <v>1145</v>
      </c>
      <c r="E4279" s="2">
        <v>730862</v>
      </c>
      <c r="F4279" s="2">
        <v>730862</v>
      </c>
    </row>
    <row r="4280" spans="1:6" x14ac:dyDescent="0.25">
      <c r="A4280" s="104">
        <v>26409</v>
      </c>
      <c r="B4280" s="104" t="s">
        <v>947</v>
      </c>
      <c r="C4280" s="104" t="s">
        <v>7936</v>
      </c>
      <c r="D4280" s="104" t="s">
        <v>7938</v>
      </c>
      <c r="E4280" s="2">
        <v>61100</v>
      </c>
      <c r="F4280" s="2">
        <v>61100</v>
      </c>
    </row>
    <row r="4281" spans="1:6" x14ac:dyDescent="0.25">
      <c r="A4281" s="104">
        <v>26411</v>
      </c>
      <c r="B4281" s="104" t="s">
        <v>947</v>
      </c>
      <c r="C4281" s="104" t="s">
        <v>5342</v>
      </c>
      <c r="D4281" s="104" t="s">
        <v>5344</v>
      </c>
      <c r="E4281" s="2">
        <v>28518</v>
      </c>
      <c r="F4281" s="2">
        <v>28518</v>
      </c>
    </row>
    <row r="4282" spans="1:6" x14ac:dyDescent="0.25">
      <c r="A4282" s="104">
        <v>26412</v>
      </c>
      <c r="B4282" s="104" t="s">
        <v>947</v>
      </c>
      <c r="C4282" s="104" t="s">
        <v>1077</v>
      </c>
      <c r="D4282" s="104" t="s">
        <v>1079</v>
      </c>
      <c r="E4282" s="2">
        <v>942731</v>
      </c>
      <c r="F4282" s="2">
        <v>942731</v>
      </c>
    </row>
    <row r="4283" spans="1:6" x14ac:dyDescent="0.25">
      <c r="A4283" s="104">
        <v>26413</v>
      </c>
      <c r="B4283" s="104" t="s">
        <v>947</v>
      </c>
      <c r="C4283" s="104" t="s">
        <v>16609</v>
      </c>
      <c r="D4283" s="104" t="s">
        <v>16611</v>
      </c>
      <c r="E4283" s="2">
        <v>2390</v>
      </c>
      <c r="F4283" s="2">
        <v>2390</v>
      </c>
    </row>
    <row r="4284" spans="1:6" x14ac:dyDescent="0.25">
      <c r="A4284" s="104">
        <v>26414</v>
      </c>
      <c r="B4284" s="104" t="s">
        <v>947</v>
      </c>
      <c r="C4284" s="104" t="s">
        <v>8668</v>
      </c>
      <c r="D4284" s="104" t="s">
        <v>8670</v>
      </c>
      <c r="E4284" s="2">
        <v>35015</v>
      </c>
      <c r="F4284" s="2">
        <v>35015</v>
      </c>
    </row>
    <row r="4285" spans="1:6" x14ac:dyDescent="0.25">
      <c r="A4285" s="104">
        <v>26415</v>
      </c>
      <c r="B4285" s="104" t="s">
        <v>947</v>
      </c>
      <c r="C4285" s="104" t="s">
        <v>10516</v>
      </c>
      <c r="D4285" s="104" t="s">
        <v>10518</v>
      </c>
      <c r="E4285" s="2">
        <v>23501</v>
      </c>
      <c r="F4285" s="2">
        <v>23501</v>
      </c>
    </row>
    <row r="4286" spans="1:6" x14ac:dyDescent="0.25">
      <c r="A4286" s="104">
        <v>26417</v>
      </c>
      <c r="B4286" s="104" t="s">
        <v>947</v>
      </c>
      <c r="C4286" s="104" t="s">
        <v>1235</v>
      </c>
      <c r="D4286" s="104" t="s">
        <v>1237</v>
      </c>
      <c r="E4286" s="2">
        <v>753434</v>
      </c>
      <c r="F4286" s="2">
        <v>753434</v>
      </c>
    </row>
    <row r="4287" spans="1:6" x14ac:dyDescent="0.25">
      <c r="A4287" s="104">
        <v>26418</v>
      </c>
      <c r="B4287" s="104" t="s">
        <v>947</v>
      </c>
      <c r="C4287" s="104" t="s">
        <v>15821</v>
      </c>
      <c r="D4287" s="104" t="s">
        <v>15823</v>
      </c>
      <c r="E4287" s="2">
        <v>2287</v>
      </c>
      <c r="F4287" s="2">
        <v>2287</v>
      </c>
    </row>
    <row r="4288" spans="1:6" x14ac:dyDescent="0.25">
      <c r="A4288" s="104">
        <v>26419</v>
      </c>
      <c r="B4288" s="104" t="s">
        <v>947</v>
      </c>
      <c r="C4288" s="104" t="s">
        <v>2573</v>
      </c>
      <c r="D4288" s="104" t="s">
        <v>2575</v>
      </c>
      <c r="E4288" s="2">
        <v>238201</v>
      </c>
      <c r="F4288" s="2">
        <v>238201</v>
      </c>
    </row>
    <row r="4289" spans="1:6" x14ac:dyDescent="0.25">
      <c r="A4289" s="104">
        <v>26421</v>
      </c>
      <c r="B4289" s="104" t="s">
        <v>947</v>
      </c>
      <c r="C4289" s="104" t="s">
        <v>16963</v>
      </c>
      <c r="D4289" s="104" t="s">
        <v>16965</v>
      </c>
      <c r="E4289" s="2">
        <v>391</v>
      </c>
      <c r="F4289" s="2">
        <v>391</v>
      </c>
    </row>
    <row r="4290" spans="1:6" x14ac:dyDescent="0.25">
      <c r="A4290" s="104">
        <v>26423</v>
      </c>
      <c r="B4290" s="104" t="s">
        <v>947</v>
      </c>
      <c r="C4290" s="104" t="s">
        <v>5678</v>
      </c>
      <c r="D4290" s="104" t="s">
        <v>5680</v>
      </c>
      <c r="E4290" s="2">
        <v>26204</v>
      </c>
      <c r="F4290" s="2">
        <v>26204</v>
      </c>
    </row>
    <row r="4291" spans="1:6" x14ac:dyDescent="0.25">
      <c r="A4291" s="104">
        <v>26427</v>
      </c>
      <c r="B4291" s="104" t="s">
        <v>947</v>
      </c>
      <c r="C4291" s="104" t="s">
        <v>1934</v>
      </c>
      <c r="D4291" s="104" t="s">
        <v>1936</v>
      </c>
      <c r="E4291" s="2">
        <v>330603</v>
      </c>
      <c r="F4291" s="2">
        <v>330603</v>
      </c>
    </row>
    <row r="4292" spans="1:6" x14ac:dyDescent="0.25">
      <c r="A4292" s="104">
        <v>26428</v>
      </c>
      <c r="B4292" s="104" t="s">
        <v>947</v>
      </c>
      <c r="C4292" s="104" t="s">
        <v>10993</v>
      </c>
      <c r="D4292" s="104" t="s">
        <v>22108</v>
      </c>
      <c r="E4292" s="2">
        <v>20037</v>
      </c>
      <c r="F4292" s="2">
        <v>20037</v>
      </c>
    </row>
    <row r="4293" spans="1:6" x14ac:dyDescent="0.25">
      <c r="A4293" s="104">
        <v>26429</v>
      </c>
      <c r="B4293" s="104" t="s">
        <v>947</v>
      </c>
      <c r="C4293" s="104" t="s">
        <v>7202</v>
      </c>
      <c r="D4293" s="104" t="s">
        <v>7204</v>
      </c>
      <c r="E4293" s="2">
        <v>65085</v>
      </c>
      <c r="F4293" s="2">
        <v>65085</v>
      </c>
    </row>
    <row r="4294" spans="1:6" x14ac:dyDescent="0.25">
      <c r="A4294" s="104">
        <v>26430</v>
      </c>
      <c r="B4294" s="104" t="s">
        <v>947</v>
      </c>
      <c r="C4294" s="104" t="s">
        <v>4207</v>
      </c>
      <c r="D4294" s="104" t="s">
        <v>4209</v>
      </c>
      <c r="E4294" s="2">
        <v>140164</v>
      </c>
      <c r="F4294" s="2">
        <v>140164</v>
      </c>
    </row>
    <row r="4295" spans="1:6" x14ac:dyDescent="0.25">
      <c r="A4295" s="104">
        <v>26432</v>
      </c>
      <c r="B4295" s="104" t="s">
        <v>947</v>
      </c>
      <c r="C4295" s="104" t="s">
        <v>9081</v>
      </c>
      <c r="D4295" s="104" t="s">
        <v>9083</v>
      </c>
      <c r="E4295" s="2">
        <v>44922</v>
      </c>
      <c r="F4295" s="2">
        <v>44922</v>
      </c>
    </row>
    <row r="4296" spans="1:6" x14ac:dyDescent="0.25">
      <c r="A4296" s="104">
        <v>26433</v>
      </c>
      <c r="B4296" s="104" t="s">
        <v>947</v>
      </c>
      <c r="C4296" s="104" t="s">
        <v>3309</v>
      </c>
      <c r="D4296" s="104" t="s">
        <v>3311</v>
      </c>
      <c r="E4296" s="2">
        <v>235893</v>
      </c>
      <c r="F4296" s="2">
        <v>235893</v>
      </c>
    </row>
    <row r="4297" spans="1:6" x14ac:dyDescent="0.25">
      <c r="A4297" s="104">
        <v>26435</v>
      </c>
      <c r="B4297" s="104" t="s">
        <v>947</v>
      </c>
      <c r="C4297" s="104" t="s">
        <v>1802</v>
      </c>
      <c r="D4297" s="104" t="s">
        <v>1804</v>
      </c>
      <c r="E4297" s="2">
        <v>381857</v>
      </c>
      <c r="F4297" s="2">
        <v>381857</v>
      </c>
    </row>
    <row r="4298" spans="1:6" x14ac:dyDescent="0.25">
      <c r="A4298" s="104">
        <v>26436</v>
      </c>
      <c r="B4298" s="104" t="s">
        <v>947</v>
      </c>
      <c r="C4298" s="104" t="s">
        <v>10672</v>
      </c>
      <c r="D4298" s="104" t="s">
        <v>10674</v>
      </c>
      <c r="E4298" s="2">
        <v>32647</v>
      </c>
      <c r="F4298" s="2">
        <v>32647</v>
      </c>
    </row>
    <row r="4299" spans="1:6" x14ac:dyDescent="0.25">
      <c r="A4299" s="104">
        <v>26437</v>
      </c>
      <c r="B4299" s="104" t="s">
        <v>947</v>
      </c>
      <c r="C4299" s="104" t="s">
        <v>7606</v>
      </c>
      <c r="D4299" s="104" t="s">
        <v>7608</v>
      </c>
      <c r="E4299" s="2">
        <v>32257</v>
      </c>
      <c r="F4299" s="2">
        <v>32257</v>
      </c>
    </row>
    <row r="4300" spans="1:6" x14ac:dyDescent="0.25">
      <c r="A4300" s="104">
        <v>26439</v>
      </c>
      <c r="B4300" s="104" t="s">
        <v>947</v>
      </c>
      <c r="C4300" s="104" t="s">
        <v>4171</v>
      </c>
      <c r="D4300" s="104" t="s">
        <v>4173</v>
      </c>
      <c r="E4300" s="2">
        <v>140585</v>
      </c>
      <c r="F4300" s="2">
        <v>140585</v>
      </c>
    </row>
    <row r="4301" spans="1:6" x14ac:dyDescent="0.25">
      <c r="A4301" s="104">
        <v>26440</v>
      </c>
      <c r="B4301" s="104" t="s">
        <v>947</v>
      </c>
      <c r="C4301" s="104" t="s">
        <v>7103</v>
      </c>
      <c r="D4301" s="104" t="s">
        <v>7105</v>
      </c>
      <c r="E4301" s="2">
        <v>27803</v>
      </c>
      <c r="F4301" s="2">
        <v>27803</v>
      </c>
    </row>
    <row r="4302" spans="1:6" x14ac:dyDescent="0.25">
      <c r="A4302" s="104">
        <v>26441</v>
      </c>
      <c r="B4302" s="104" t="s">
        <v>947</v>
      </c>
      <c r="C4302" s="104" t="s">
        <v>16556</v>
      </c>
      <c r="D4302" s="104" t="s">
        <v>16558</v>
      </c>
      <c r="E4302" s="2">
        <v>2167</v>
      </c>
      <c r="F4302" s="2">
        <v>2167</v>
      </c>
    </row>
    <row r="4303" spans="1:6" x14ac:dyDescent="0.25">
      <c r="A4303" s="104">
        <v>26443</v>
      </c>
      <c r="B4303" s="104" t="s">
        <v>947</v>
      </c>
      <c r="C4303" s="104" t="s">
        <v>3805</v>
      </c>
      <c r="D4303" s="104" t="s">
        <v>3807</v>
      </c>
      <c r="E4303" s="2">
        <v>64456</v>
      </c>
      <c r="F4303" s="2">
        <v>64456</v>
      </c>
    </row>
    <row r="4304" spans="1:6" x14ac:dyDescent="0.25">
      <c r="A4304" s="104">
        <v>26446</v>
      </c>
      <c r="B4304" s="104" t="s">
        <v>947</v>
      </c>
      <c r="C4304" s="104" t="s">
        <v>1277</v>
      </c>
      <c r="D4304" s="104" t="s">
        <v>1279</v>
      </c>
      <c r="E4304" s="2">
        <v>778597</v>
      </c>
      <c r="F4304" s="2">
        <v>778597</v>
      </c>
    </row>
    <row r="4305" spans="1:6" x14ac:dyDescent="0.25">
      <c r="A4305" s="104">
        <v>26447</v>
      </c>
      <c r="B4305" s="104" t="s">
        <v>947</v>
      </c>
      <c r="C4305" s="104" t="s">
        <v>4985</v>
      </c>
      <c r="D4305" s="104" t="s">
        <v>22131</v>
      </c>
      <c r="E4305" s="2">
        <v>101312</v>
      </c>
      <c r="F4305" s="2">
        <v>101312</v>
      </c>
    </row>
    <row r="4306" spans="1:6" x14ac:dyDescent="0.25">
      <c r="A4306" s="104">
        <v>26448</v>
      </c>
      <c r="B4306" s="104" t="s">
        <v>947</v>
      </c>
      <c r="C4306" s="104" t="s">
        <v>948</v>
      </c>
      <c r="D4306" s="104" t="s">
        <v>950</v>
      </c>
      <c r="E4306" s="2">
        <v>618020</v>
      </c>
      <c r="F4306" s="2">
        <v>618020</v>
      </c>
    </row>
    <row r="4307" spans="1:6" x14ac:dyDescent="0.25">
      <c r="A4307" s="104">
        <v>26451</v>
      </c>
      <c r="B4307" s="104" t="s">
        <v>947</v>
      </c>
      <c r="C4307" s="104" t="s">
        <v>7597</v>
      </c>
      <c r="D4307" s="104" t="s">
        <v>7599</v>
      </c>
      <c r="E4307" s="2">
        <v>43508</v>
      </c>
      <c r="F4307" s="2">
        <v>43508</v>
      </c>
    </row>
    <row r="4308" spans="1:6" x14ac:dyDescent="0.25">
      <c r="A4308" s="104">
        <v>26452</v>
      </c>
      <c r="B4308" s="104" t="s">
        <v>947</v>
      </c>
      <c r="C4308" s="104" t="s">
        <v>11833</v>
      </c>
      <c r="D4308" s="104" t="s">
        <v>11835</v>
      </c>
      <c r="E4308" s="2">
        <v>20317</v>
      </c>
      <c r="F4308" s="2">
        <v>20317</v>
      </c>
    </row>
    <row r="4309" spans="1:6" x14ac:dyDescent="0.25">
      <c r="A4309" s="104">
        <v>26453</v>
      </c>
      <c r="B4309" s="104" t="s">
        <v>947</v>
      </c>
      <c r="C4309" s="104" t="s">
        <v>2468</v>
      </c>
      <c r="D4309" s="104" t="s">
        <v>2470</v>
      </c>
      <c r="E4309" s="2">
        <v>321521</v>
      </c>
      <c r="F4309" s="2">
        <v>321521</v>
      </c>
    </row>
    <row r="4310" spans="1:6" x14ac:dyDescent="0.25">
      <c r="A4310" s="104">
        <v>26454</v>
      </c>
      <c r="B4310" s="104" t="s">
        <v>947</v>
      </c>
      <c r="C4310" s="104" t="s">
        <v>2966</v>
      </c>
      <c r="D4310" s="104" t="s">
        <v>2968</v>
      </c>
      <c r="E4310" s="2">
        <v>262571</v>
      </c>
      <c r="F4310" s="2">
        <v>262571</v>
      </c>
    </row>
    <row r="4311" spans="1:6" x14ac:dyDescent="0.25">
      <c r="A4311" s="104">
        <v>26456</v>
      </c>
      <c r="B4311" s="104" t="s">
        <v>947</v>
      </c>
      <c r="C4311" s="104" t="s">
        <v>1229</v>
      </c>
      <c r="D4311" s="104" t="s">
        <v>1231</v>
      </c>
      <c r="E4311" s="2">
        <v>718774</v>
      </c>
      <c r="F4311" s="2">
        <v>718774</v>
      </c>
    </row>
    <row r="4312" spans="1:6" x14ac:dyDescent="0.25">
      <c r="A4312" s="104">
        <v>26457</v>
      </c>
      <c r="B4312" s="104" t="s">
        <v>947</v>
      </c>
      <c r="C4312" s="104" t="s">
        <v>12730</v>
      </c>
      <c r="D4312" s="104" t="s">
        <v>12732</v>
      </c>
      <c r="E4312" s="2">
        <v>9835</v>
      </c>
      <c r="F4312" s="2">
        <v>9835</v>
      </c>
    </row>
    <row r="4313" spans="1:6" x14ac:dyDescent="0.25">
      <c r="A4313" s="104">
        <v>26458</v>
      </c>
      <c r="B4313" s="104" t="s">
        <v>947</v>
      </c>
      <c r="C4313" s="104" t="s">
        <v>14267</v>
      </c>
      <c r="D4313" s="104" t="s">
        <v>22137</v>
      </c>
      <c r="E4313" s="2">
        <v>15019</v>
      </c>
      <c r="F4313" s="2">
        <v>15019</v>
      </c>
    </row>
    <row r="4314" spans="1:6" x14ac:dyDescent="0.25">
      <c r="A4314" s="104">
        <v>26461</v>
      </c>
      <c r="B4314" s="104" t="s">
        <v>947</v>
      </c>
      <c r="C4314" s="104" t="s">
        <v>1688</v>
      </c>
      <c r="D4314" s="104" t="s">
        <v>1690</v>
      </c>
      <c r="E4314" s="2">
        <v>511250</v>
      </c>
      <c r="F4314" s="2">
        <v>511250</v>
      </c>
    </row>
    <row r="4315" spans="1:6" x14ac:dyDescent="0.25">
      <c r="A4315" s="104">
        <v>26463</v>
      </c>
      <c r="B4315" s="104" t="s">
        <v>947</v>
      </c>
      <c r="C4315" s="104" t="s">
        <v>11600</v>
      </c>
      <c r="D4315" s="104" t="s">
        <v>11602</v>
      </c>
      <c r="E4315" s="2">
        <v>8514</v>
      </c>
      <c r="F4315" s="2">
        <v>8514</v>
      </c>
    </row>
    <row r="4316" spans="1:6" x14ac:dyDescent="0.25">
      <c r="A4316" s="104">
        <v>26464</v>
      </c>
      <c r="B4316" s="104" t="s">
        <v>947</v>
      </c>
      <c r="C4316" s="104" t="s">
        <v>11340</v>
      </c>
      <c r="D4316" s="104" t="s">
        <v>11342</v>
      </c>
      <c r="E4316" s="2">
        <v>29986</v>
      </c>
      <c r="F4316" s="2">
        <v>29986</v>
      </c>
    </row>
    <row r="4317" spans="1:6" x14ac:dyDescent="0.25">
      <c r="A4317" s="104">
        <v>26465</v>
      </c>
      <c r="B4317" s="104" t="s">
        <v>947</v>
      </c>
      <c r="C4317" s="104" t="s">
        <v>3525</v>
      </c>
      <c r="D4317" s="104" t="s">
        <v>22103</v>
      </c>
      <c r="E4317" s="2">
        <v>158061</v>
      </c>
      <c r="F4317" s="2">
        <v>158061</v>
      </c>
    </row>
    <row r="4318" spans="1:6" x14ac:dyDescent="0.25">
      <c r="A4318" s="104">
        <v>26467</v>
      </c>
      <c r="B4318" s="104" t="s">
        <v>947</v>
      </c>
      <c r="C4318" s="104" t="s">
        <v>7219</v>
      </c>
      <c r="D4318" s="104" t="s">
        <v>7221</v>
      </c>
      <c r="E4318" s="2">
        <v>28942</v>
      </c>
      <c r="F4318" s="2">
        <v>28942</v>
      </c>
    </row>
    <row r="4319" spans="1:6" x14ac:dyDescent="0.25">
      <c r="A4319" s="104">
        <v>26468</v>
      </c>
      <c r="B4319" s="104" t="s">
        <v>947</v>
      </c>
      <c r="C4319" s="104" t="s">
        <v>13112</v>
      </c>
      <c r="D4319" s="104" t="s">
        <v>13114</v>
      </c>
      <c r="E4319" s="2">
        <v>18620</v>
      </c>
      <c r="F4319" s="2">
        <v>18620</v>
      </c>
    </row>
    <row r="4320" spans="1:6" x14ac:dyDescent="0.25">
      <c r="A4320" s="104">
        <v>26470</v>
      </c>
      <c r="B4320" s="104" t="s">
        <v>947</v>
      </c>
      <c r="C4320" s="104" t="s">
        <v>7312</v>
      </c>
      <c r="D4320" s="104" t="s">
        <v>7314</v>
      </c>
      <c r="E4320" s="2">
        <v>56403</v>
      </c>
      <c r="F4320" s="2">
        <v>56403</v>
      </c>
    </row>
    <row r="4321" spans="1:6" x14ac:dyDescent="0.25">
      <c r="A4321" s="104">
        <v>26472</v>
      </c>
      <c r="B4321" s="104" t="s">
        <v>947</v>
      </c>
      <c r="C4321" s="104" t="s">
        <v>4141</v>
      </c>
      <c r="D4321" s="104" t="s">
        <v>4143</v>
      </c>
      <c r="E4321" s="2">
        <v>136540</v>
      </c>
      <c r="F4321" s="2">
        <v>136540</v>
      </c>
    </row>
    <row r="4322" spans="1:6" x14ac:dyDescent="0.25">
      <c r="A4322" s="104">
        <v>26473</v>
      </c>
      <c r="B4322" s="104" t="s">
        <v>947</v>
      </c>
      <c r="C4322" s="104" t="s">
        <v>8770</v>
      </c>
      <c r="D4322" s="104" t="s">
        <v>8772</v>
      </c>
      <c r="E4322" s="2">
        <v>37790</v>
      </c>
      <c r="F4322" s="2">
        <v>37790</v>
      </c>
    </row>
    <row r="4323" spans="1:6" x14ac:dyDescent="0.25">
      <c r="A4323" s="104">
        <v>26474</v>
      </c>
      <c r="B4323" s="104" t="s">
        <v>947</v>
      </c>
      <c r="C4323" s="104" t="s">
        <v>14978</v>
      </c>
      <c r="D4323" s="104" t="s">
        <v>14980</v>
      </c>
      <c r="E4323" s="2">
        <v>3030</v>
      </c>
      <c r="F4323" s="2">
        <v>3030</v>
      </c>
    </row>
    <row r="4324" spans="1:6" x14ac:dyDescent="0.25">
      <c r="A4324" s="104">
        <v>26476</v>
      </c>
      <c r="B4324" s="104" t="s">
        <v>947</v>
      </c>
      <c r="C4324" s="104" t="s">
        <v>2114</v>
      </c>
      <c r="D4324" s="104" t="s">
        <v>2116</v>
      </c>
      <c r="E4324" s="2">
        <v>294876</v>
      </c>
      <c r="F4324" s="2">
        <v>294876</v>
      </c>
    </row>
    <row r="4325" spans="1:6" x14ac:dyDescent="0.25">
      <c r="A4325" s="104">
        <v>26477</v>
      </c>
      <c r="B4325" s="104" t="s">
        <v>947</v>
      </c>
      <c r="C4325" s="104" t="s">
        <v>8968</v>
      </c>
      <c r="D4325" s="104" t="s">
        <v>8970</v>
      </c>
      <c r="E4325" s="2">
        <v>46588</v>
      </c>
      <c r="F4325" s="2">
        <v>46588</v>
      </c>
    </row>
    <row r="4326" spans="1:6" x14ac:dyDescent="0.25">
      <c r="A4326" s="104">
        <v>26478</v>
      </c>
      <c r="B4326" s="104" t="s">
        <v>947</v>
      </c>
      <c r="C4326" s="104" t="s">
        <v>7495</v>
      </c>
      <c r="D4326" s="104" t="s">
        <v>7497</v>
      </c>
      <c r="E4326" s="2">
        <v>27219</v>
      </c>
      <c r="F4326" s="2">
        <v>27219</v>
      </c>
    </row>
    <row r="4327" spans="1:6" x14ac:dyDescent="0.25">
      <c r="A4327" s="104">
        <v>26480</v>
      </c>
      <c r="B4327" s="104" t="s">
        <v>947</v>
      </c>
      <c r="C4327" s="104" t="s">
        <v>2225</v>
      </c>
      <c r="D4327" s="104" t="s">
        <v>2227</v>
      </c>
      <c r="E4327" s="2">
        <v>414061</v>
      </c>
      <c r="F4327" s="2">
        <v>414061</v>
      </c>
    </row>
    <row r="4328" spans="1:6" x14ac:dyDescent="0.25">
      <c r="A4328" s="104">
        <v>26481</v>
      </c>
      <c r="B4328" s="104" t="s">
        <v>947</v>
      </c>
      <c r="C4328" s="104" t="s">
        <v>1571</v>
      </c>
      <c r="D4328" s="104" t="s">
        <v>1573</v>
      </c>
      <c r="E4328" s="2">
        <v>605459</v>
      </c>
      <c r="F4328" s="2">
        <v>605459</v>
      </c>
    </row>
    <row r="4329" spans="1:6" x14ac:dyDescent="0.25">
      <c r="A4329" s="104">
        <v>26483</v>
      </c>
      <c r="B4329" s="104" t="s">
        <v>947</v>
      </c>
      <c r="C4329" s="104" t="s">
        <v>4727</v>
      </c>
      <c r="D4329" s="104" t="s">
        <v>4729</v>
      </c>
      <c r="E4329" s="2">
        <v>83796</v>
      </c>
      <c r="F4329" s="2">
        <v>83796</v>
      </c>
    </row>
    <row r="4330" spans="1:6" x14ac:dyDescent="0.25">
      <c r="A4330" s="104">
        <v>26484</v>
      </c>
      <c r="B4330" s="104" t="s">
        <v>947</v>
      </c>
      <c r="C4330" s="104" t="s">
        <v>10723</v>
      </c>
      <c r="D4330" s="104" t="s">
        <v>10725</v>
      </c>
      <c r="E4330" s="2">
        <v>19526</v>
      </c>
      <c r="F4330" s="2">
        <v>19526</v>
      </c>
    </row>
    <row r="4331" spans="1:6" x14ac:dyDescent="0.25">
      <c r="A4331" s="104">
        <v>26485</v>
      </c>
      <c r="B4331" s="104" t="s">
        <v>947</v>
      </c>
      <c r="C4331" s="104" t="s">
        <v>4781</v>
      </c>
      <c r="D4331" s="104" t="s">
        <v>4783</v>
      </c>
      <c r="E4331" s="2">
        <v>98920</v>
      </c>
      <c r="F4331" s="2">
        <v>98920</v>
      </c>
    </row>
    <row r="4332" spans="1:6" x14ac:dyDescent="0.25">
      <c r="A4332" s="104">
        <v>26486</v>
      </c>
      <c r="B4332" s="104" t="s">
        <v>947</v>
      </c>
      <c r="C4332" s="104" t="s">
        <v>2381</v>
      </c>
      <c r="D4332" s="104" t="s">
        <v>2383</v>
      </c>
      <c r="E4332" s="2">
        <v>335488</v>
      </c>
      <c r="F4332" s="2">
        <v>335488</v>
      </c>
    </row>
    <row r="4333" spans="1:6" x14ac:dyDescent="0.25">
      <c r="A4333" s="104">
        <v>26487</v>
      </c>
      <c r="B4333" s="104" t="s">
        <v>947</v>
      </c>
      <c r="C4333" s="104" t="s">
        <v>4573</v>
      </c>
      <c r="D4333" s="104" t="s">
        <v>4575</v>
      </c>
      <c r="E4333" s="2">
        <v>124744</v>
      </c>
      <c r="F4333" s="2">
        <v>124744</v>
      </c>
    </row>
    <row r="4334" spans="1:6" x14ac:dyDescent="0.25">
      <c r="A4334" s="104">
        <v>26488</v>
      </c>
      <c r="B4334" s="104" t="s">
        <v>947</v>
      </c>
      <c r="C4334" s="104" t="s">
        <v>4027</v>
      </c>
      <c r="D4334" s="104" t="s">
        <v>4029</v>
      </c>
      <c r="E4334" s="2">
        <v>165520</v>
      </c>
      <c r="F4334" s="2">
        <v>165520</v>
      </c>
    </row>
    <row r="4335" spans="1:6" x14ac:dyDescent="0.25">
      <c r="A4335" s="104">
        <v>26489</v>
      </c>
      <c r="B4335" s="104" t="s">
        <v>947</v>
      </c>
      <c r="C4335" s="104" t="s">
        <v>1340</v>
      </c>
      <c r="D4335" s="104" t="s">
        <v>1342</v>
      </c>
      <c r="E4335" s="2">
        <v>670435</v>
      </c>
      <c r="F4335" s="2">
        <v>670435</v>
      </c>
    </row>
    <row r="4336" spans="1:6" x14ac:dyDescent="0.25">
      <c r="A4336" s="104">
        <v>26490</v>
      </c>
      <c r="B4336" s="104" t="s">
        <v>947</v>
      </c>
      <c r="C4336" s="104" t="s">
        <v>5456</v>
      </c>
      <c r="D4336" s="104" t="s">
        <v>5458</v>
      </c>
      <c r="E4336" s="2">
        <v>55245</v>
      </c>
      <c r="F4336" s="2">
        <v>55245</v>
      </c>
    </row>
    <row r="4337" spans="1:6" x14ac:dyDescent="0.25">
      <c r="A4337" s="104">
        <v>26491</v>
      </c>
      <c r="B4337" s="104" t="s">
        <v>947</v>
      </c>
      <c r="C4337" s="104" t="s">
        <v>11077</v>
      </c>
      <c r="D4337" s="104" t="s">
        <v>11079</v>
      </c>
      <c r="E4337" s="2">
        <v>6936</v>
      </c>
      <c r="F4337" s="2">
        <v>6936</v>
      </c>
    </row>
    <row r="4338" spans="1:6" x14ac:dyDescent="0.25">
      <c r="A4338" s="104">
        <v>26493</v>
      </c>
      <c r="B4338" s="104" t="s">
        <v>947</v>
      </c>
      <c r="C4338" s="104" t="s">
        <v>12570</v>
      </c>
      <c r="D4338" s="104" t="s">
        <v>12572</v>
      </c>
      <c r="E4338" s="2">
        <v>17239</v>
      </c>
      <c r="F4338" s="2">
        <v>17239</v>
      </c>
    </row>
    <row r="4339" spans="1:6" x14ac:dyDescent="0.25">
      <c r="A4339" s="104">
        <v>26494</v>
      </c>
      <c r="B4339" s="104" t="s">
        <v>947</v>
      </c>
      <c r="C4339" s="104" t="s">
        <v>1307</v>
      </c>
      <c r="D4339" s="104" t="s">
        <v>1309</v>
      </c>
      <c r="E4339" s="2">
        <v>678048</v>
      </c>
      <c r="F4339" s="2">
        <v>678048</v>
      </c>
    </row>
    <row r="4340" spans="1:6" x14ac:dyDescent="0.25">
      <c r="A4340" s="104">
        <v>26495</v>
      </c>
      <c r="B4340" s="104" t="s">
        <v>947</v>
      </c>
      <c r="C4340" s="104" t="s">
        <v>4651</v>
      </c>
      <c r="D4340" s="104" t="s">
        <v>4652</v>
      </c>
      <c r="E4340" s="2">
        <v>151107</v>
      </c>
      <c r="F4340" s="2">
        <v>151107</v>
      </c>
    </row>
    <row r="4341" spans="1:6" x14ac:dyDescent="0.25">
      <c r="A4341" s="104">
        <v>26499</v>
      </c>
      <c r="B4341" s="104" t="s">
        <v>947</v>
      </c>
      <c r="C4341" s="104" t="s">
        <v>15029</v>
      </c>
      <c r="D4341" s="104" t="s">
        <v>15031</v>
      </c>
      <c r="E4341" s="2">
        <v>6740</v>
      </c>
      <c r="F4341" s="2">
        <v>6740</v>
      </c>
    </row>
    <row r="4342" spans="1:6" x14ac:dyDescent="0.25">
      <c r="A4342" s="104">
        <v>26503</v>
      </c>
      <c r="B4342" s="104" t="s">
        <v>947</v>
      </c>
      <c r="C4342" s="104" t="s">
        <v>11080</v>
      </c>
      <c r="D4342" s="104" t="s">
        <v>11082</v>
      </c>
      <c r="E4342" s="2">
        <v>24986</v>
      </c>
      <c r="F4342" s="2">
        <v>24986</v>
      </c>
    </row>
    <row r="4343" spans="1:6" x14ac:dyDescent="0.25">
      <c r="A4343" s="104">
        <v>26504</v>
      </c>
      <c r="B4343" s="104" t="s">
        <v>947</v>
      </c>
      <c r="C4343" s="104" t="s">
        <v>19123</v>
      </c>
      <c r="D4343" s="104" t="s">
        <v>19124</v>
      </c>
      <c r="E4343" s="2">
        <v>313265</v>
      </c>
      <c r="F4343" s="2">
        <v>313265</v>
      </c>
    </row>
    <row r="4344" spans="1:6" x14ac:dyDescent="0.25">
      <c r="A4344" s="104">
        <v>26512</v>
      </c>
      <c r="B4344" s="104" t="s">
        <v>947</v>
      </c>
      <c r="C4344" s="104" t="s">
        <v>22629</v>
      </c>
      <c r="D4344" s="104" t="s">
        <v>22630</v>
      </c>
      <c r="E4344" s="2">
        <v>5586</v>
      </c>
      <c r="F4344" s="2">
        <v>5586</v>
      </c>
    </row>
    <row r="4345" spans="1:6" x14ac:dyDescent="0.25">
      <c r="A4345" s="104">
        <v>26518</v>
      </c>
      <c r="B4345" s="104" t="s">
        <v>947</v>
      </c>
      <c r="C4345" s="104" t="s">
        <v>9231</v>
      </c>
      <c r="D4345" s="104" t="s">
        <v>9233</v>
      </c>
      <c r="E4345" s="2">
        <v>21228</v>
      </c>
      <c r="F4345" s="2">
        <v>21228</v>
      </c>
    </row>
    <row r="4346" spans="1:6" x14ac:dyDescent="0.25">
      <c r="A4346" s="104">
        <v>26524</v>
      </c>
      <c r="B4346" s="104" t="s">
        <v>947</v>
      </c>
      <c r="C4346" s="104" t="s">
        <v>5777</v>
      </c>
      <c r="D4346" s="104" t="s">
        <v>5779</v>
      </c>
      <c r="E4346" s="2">
        <v>60408</v>
      </c>
      <c r="F4346" s="2">
        <v>60408</v>
      </c>
    </row>
    <row r="4347" spans="1:6" x14ac:dyDescent="0.25">
      <c r="A4347" s="104">
        <v>26528</v>
      </c>
      <c r="B4347" s="104" t="s">
        <v>947</v>
      </c>
      <c r="C4347" s="104" t="s">
        <v>12195</v>
      </c>
      <c r="D4347" s="104" t="s">
        <v>12197</v>
      </c>
      <c r="E4347" s="2">
        <v>15215</v>
      </c>
      <c r="F4347" s="2">
        <v>15215</v>
      </c>
    </row>
    <row r="4348" spans="1:6" x14ac:dyDescent="0.25">
      <c r="A4348" s="104">
        <v>26529</v>
      </c>
      <c r="B4348" s="104" t="s">
        <v>947</v>
      </c>
      <c r="C4348" s="104" t="s">
        <v>2165</v>
      </c>
      <c r="D4348" s="104" t="s">
        <v>2167</v>
      </c>
      <c r="E4348" s="2">
        <v>329761</v>
      </c>
      <c r="F4348" s="2">
        <v>329761</v>
      </c>
    </row>
    <row r="4349" spans="1:6" x14ac:dyDescent="0.25">
      <c r="A4349" s="104">
        <v>26532</v>
      </c>
      <c r="B4349" s="104" t="s">
        <v>947</v>
      </c>
      <c r="C4349" s="104" t="s">
        <v>4078</v>
      </c>
      <c r="D4349" s="104" t="s">
        <v>4080</v>
      </c>
      <c r="E4349" s="2">
        <v>106257</v>
      </c>
      <c r="F4349" s="2">
        <v>106257</v>
      </c>
    </row>
    <row r="4350" spans="1:6" x14ac:dyDescent="0.25">
      <c r="A4350" s="104">
        <v>26534</v>
      </c>
      <c r="B4350" s="104" t="s">
        <v>947</v>
      </c>
      <c r="C4350" s="104" t="s">
        <v>11274</v>
      </c>
      <c r="D4350" s="104" t="s">
        <v>11276</v>
      </c>
      <c r="E4350" s="2">
        <v>16660</v>
      </c>
      <c r="F4350" s="2">
        <v>16660</v>
      </c>
    </row>
    <row r="4351" spans="1:6" x14ac:dyDescent="0.25">
      <c r="A4351" s="104">
        <v>26542</v>
      </c>
      <c r="B4351" s="104" t="s">
        <v>947</v>
      </c>
      <c r="C4351" s="104" t="s">
        <v>12636</v>
      </c>
      <c r="D4351" s="104" t="s">
        <v>12638</v>
      </c>
      <c r="E4351" s="2">
        <v>2772</v>
      </c>
      <c r="F4351" s="2">
        <v>2772</v>
      </c>
    </row>
    <row r="4352" spans="1:6" x14ac:dyDescent="0.25">
      <c r="A4352" s="104">
        <v>26548</v>
      </c>
      <c r="B4352" s="104" t="s">
        <v>947</v>
      </c>
      <c r="C4352" s="104" t="s">
        <v>6571</v>
      </c>
      <c r="D4352" s="104" t="s">
        <v>22142</v>
      </c>
      <c r="E4352" s="2">
        <v>62376</v>
      </c>
      <c r="F4352" s="2">
        <v>62376</v>
      </c>
    </row>
    <row r="4353" spans="1:6" x14ac:dyDescent="0.25">
      <c r="A4353" s="104">
        <v>26552</v>
      </c>
      <c r="B4353" s="104" t="s">
        <v>947</v>
      </c>
      <c r="C4353" s="104" t="s">
        <v>8869</v>
      </c>
      <c r="D4353" s="104" t="s">
        <v>8871</v>
      </c>
      <c r="E4353" s="2">
        <v>30819</v>
      </c>
      <c r="F4353" s="2">
        <v>30819</v>
      </c>
    </row>
    <row r="4354" spans="1:6" x14ac:dyDescent="0.25">
      <c r="A4354" s="104">
        <v>26554</v>
      </c>
      <c r="B4354" s="104" t="s">
        <v>947</v>
      </c>
      <c r="C4354" s="104" t="s">
        <v>3603</v>
      </c>
      <c r="D4354" s="104" t="s">
        <v>3605</v>
      </c>
      <c r="E4354" s="2">
        <v>129728</v>
      </c>
      <c r="F4354" s="2">
        <v>129728</v>
      </c>
    </row>
    <row r="4355" spans="1:6" x14ac:dyDescent="0.25">
      <c r="A4355" s="104">
        <v>26555</v>
      </c>
      <c r="B4355" s="104" t="s">
        <v>947</v>
      </c>
      <c r="C4355" s="104" t="s">
        <v>10972</v>
      </c>
      <c r="D4355" s="104" t="s">
        <v>22851</v>
      </c>
      <c r="E4355" s="2">
        <v>16359</v>
      </c>
      <c r="F4355" s="2">
        <v>16359</v>
      </c>
    </row>
    <row r="4356" spans="1:6" x14ac:dyDescent="0.25">
      <c r="A4356" s="104">
        <v>26557</v>
      </c>
      <c r="B4356" s="104" t="s">
        <v>947</v>
      </c>
      <c r="C4356" s="104" t="s">
        <v>11789</v>
      </c>
      <c r="D4356" s="104" t="s">
        <v>11791</v>
      </c>
      <c r="E4356" s="2">
        <v>9431</v>
      </c>
      <c r="F4356" s="2">
        <v>9431</v>
      </c>
    </row>
    <row r="4357" spans="1:6" x14ac:dyDescent="0.25">
      <c r="A4357" s="104">
        <v>26571</v>
      </c>
      <c r="B4357" s="104" t="s">
        <v>947</v>
      </c>
      <c r="C4357" s="104" t="s">
        <v>11014</v>
      </c>
      <c r="D4357" s="104" t="s">
        <v>11016</v>
      </c>
      <c r="E4357" s="2">
        <v>11378</v>
      </c>
      <c r="F4357" s="2">
        <v>11378</v>
      </c>
    </row>
    <row r="4358" spans="1:6" x14ac:dyDescent="0.25">
      <c r="A4358" s="104">
        <v>26576</v>
      </c>
      <c r="B4358" s="104" t="s">
        <v>947</v>
      </c>
      <c r="C4358" s="104" t="s">
        <v>8671</v>
      </c>
      <c r="D4358" s="104" t="s">
        <v>8673</v>
      </c>
      <c r="E4358" s="2">
        <v>41903</v>
      </c>
      <c r="F4358" s="2">
        <v>41903</v>
      </c>
    </row>
    <row r="4359" spans="1:6" x14ac:dyDescent="0.25">
      <c r="A4359" s="104">
        <v>26577</v>
      </c>
      <c r="B4359" s="104" t="s">
        <v>947</v>
      </c>
      <c r="C4359" s="104" t="s">
        <v>2066</v>
      </c>
      <c r="D4359" s="104" t="s">
        <v>2068</v>
      </c>
      <c r="E4359" s="2">
        <v>312517</v>
      </c>
      <c r="F4359" s="2">
        <v>312517</v>
      </c>
    </row>
    <row r="4360" spans="1:6" x14ac:dyDescent="0.25">
      <c r="A4360" s="104">
        <v>26591</v>
      </c>
      <c r="B4360" s="104" t="s">
        <v>947</v>
      </c>
      <c r="C4360" s="104" t="s">
        <v>9036</v>
      </c>
      <c r="D4360" s="104" t="s">
        <v>9038</v>
      </c>
      <c r="E4360" s="2">
        <v>18756</v>
      </c>
      <c r="F4360" s="2">
        <v>18756</v>
      </c>
    </row>
    <row r="4361" spans="1:6" x14ac:dyDescent="0.25">
      <c r="A4361" s="104">
        <v>26595</v>
      </c>
      <c r="B4361" s="104" t="s">
        <v>947</v>
      </c>
      <c r="C4361" s="104" t="s">
        <v>17119</v>
      </c>
      <c r="D4361" s="104" t="s">
        <v>17121</v>
      </c>
      <c r="E4361" s="2">
        <v>963</v>
      </c>
      <c r="F4361" s="2">
        <v>963</v>
      </c>
    </row>
    <row r="4362" spans="1:6" x14ac:dyDescent="0.25">
      <c r="A4362" s="104">
        <v>26600</v>
      </c>
      <c r="B4362" s="104" t="s">
        <v>947</v>
      </c>
      <c r="C4362" s="104" t="s">
        <v>4030</v>
      </c>
      <c r="D4362" s="104" t="s">
        <v>22124</v>
      </c>
      <c r="E4362" s="2">
        <v>84714</v>
      </c>
      <c r="F4362" s="2">
        <v>84714</v>
      </c>
    </row>
    <row r="4363" spans="1:6" x14ac:dyDescent="0.25">
      <c r="A4363" s="104">
        <v>26602</v>
      </c>
      <c r="B4363" s="104" t="s">
        <v>947</v>
      </c>
      <c r="C4363" s="104" t="s">
        <v>2675</v>
      </c>
      <c r="D4363" s="104" t="s">
        <v>2677</v>
      </c>
      <c r="E4363" s="2">
        <v>313278</v>
      </c>
      <c r="F4363" s="2">
        <v>313278</v>
      </c>
    </row>
    <row r="4364" spans="1:6" x14ac:dyDescent="0.25">
      <c r="A4364" s="104">
        <v>26603</v>
      </c>
      <c r="B4364" s="104" t="s">
        <v>947</v>
      </c>
      <c r="C4364" s="104" t="s">
        <v>4249</v>
      </c>
      <c r="D4364" s="104" t="s">
        <v>4251</v>
      </c>
      <c r="E4364" s="2">
        <v>164984</v>
      </c>
      <c r="F4364" s="2">
        <v>164984</v>
      </c>
    </row>
    <row r="4365" spans="1:6" x14ac:dyDescent="0.25">
      <c r="A4365" s="104">
        <v>26607</v>
      </c>
      <c r="B4365" s="104" t="s">
        <v>947</v>
      </c>
      <c r="C4365" s="104" t="s">
        <v>15969</v>
      </c>
      <c r="D4365" s="104" t="s">
        <v>15971</v>
      </c>
      <c r="E4365" s="2">
        <v>3263</v>
      </c>
      <c r="F4365" s="2">
        <v>3263</v>
      </c>
    </row>
    <row r="4366" spans="1:6" x14ac:dyDescent="0.25">
      <c r="A4366" s="104">
        <v>26610</v>
      </c>
      <c r="B4366" s="104" t="s">
        <v>947</v>
      </c>
      <c r="C4366" s="104" t="s">
        <v>7705</v>
      </c>
      <c r="D4366" s="104" t="s">
        <v>7707</v>
      </c>
      <c r="E4366" s="2">
        <v>34743</v>
      </c>
      <c r="F4366" s="2">
        <v>34743</v>
      </c>
    </row>
    <row r="4367" spans="1:6" x14ac:dyDescent="0.25">
      <c r="A4367" s="104">
        <v>26618</v>
      </c>
      <c r="B4367" s="104" t="s">
        <v>947</v>
      </c>
      <c r="C4367" s="104" t="s">
        <v>15912</v>
      </c>
      <c r="D4367" s="104" t="s">
        <v>15914</v>
      </c>
      <c r="E4367" s="2">
        <v>5902</v>
      </c>
      <c r="F4367" s="2">
        <v>5902</v>
      </c>
    </row>
    <row r="4368" spans="1:6" x14ac:dyDescent="0.25">
      <c r="A4368" s="104">
        <v>26622</v>
      </c>
      <c r="B4368" s="104" t="s">
        <v>947</v>
      </c>
      <c r="C4368" s="104" t="s">
        <v>5375</v>
      </c>
      <c r="D4368" s="104" t="s">
        <v>5377</v>
      </c>
      <c r="E4368" s="2">
        <v>48697</v>
      </c>
      <c r="F4368" s="2">
        <v>48697</v>
      </c>
    </row>
    <row r="4369" spans="1:6" x14ac:dyDescent="0.25">
      <c r="A4369" s="104">
        <v>26623</v>
      </c>
      <c r="B4369" s="104" t="s">
        <v>947</v>
      </c>
      <c r="C4369" s="104" t="s">
        <v>6953</v>
      </c>
      <c r="D4369" s="104" t="s">
        <v>6955</v>
      </c>
      <c r="E4369" s="2">
        <v>47309</v>
      </c>
      <c r="F4369" s="2">
        <v>47309</v>
      </c>
    </row>
    <row r="4370" spans="1:6" x14ac:dyDescent="0.25">
      <c r="A4370" s="104">
        <v>26631</v>
      </c>
      <c r="B4370" s="104" t="s">
        <v>947</v>
      </c>
      <c r="C4370" s="104" t="s">
        <v>13661</v>
      </c>
      <c r="D4370" s="104" t="s">
        <v>13663</v>
      </c>
      <c r="E4370" s="2">
        <v>7914</v>
      </c>
      <c r="F4370" s="2">
        <v>7914</v>
      </c>
    </row>
    <row r="4371" spans="1:6" x14ac:dyDescent="0.25">
      <c r="A4371" s="104">
        <v>26645</v>
      </c>
      <c r="B4371" s="104" t="s">
        <v>947</v>
      </c>
      <c r="C4371" s="104" t="s">
        <v>3648</v>
      </c>
      <c r="D4371" s="104" t="s">
        <v>3650</v>
      </c>
      <c r="E4371" s="2">
        <v>184896</v>
      </c>
      <c r="F4371" s="2">
        <v>184896</v>
      </c>
    </row>
    <row r="4372" spans="1:6" x14ac:dyDescent="0.25">
      <c r="A4372" s="104">
        <v>26656</v>
      </c>
      <c r="B4372" s="104" t="s">
        <v>947</v>
      </c>
      <c r="C4372" s="104" t="s">
        <v>10816</v>
      </c>
      <c r="D4372" s="104" t="s">
        <v>10818</v>
      </c>
      <c r="E4372" s="2">
        <v>10115</v>
      </c>
      <c r="F4372" s="2">
        <v>10115</v>
      </c>
    </row>
    <row r="4373" spans="1:6" x14ac:dyDescent="0.25">
      <c r="A4373" s="104">
        <v>26657</v>
      </c>
      <c r="B4373" s="104" t="s">
        <v>947</v>
      </c>
      <c r="C4373" s="104" t="s">
        <v>1346</v>
      </c>
      <c r="D4373" s="104" t="s">
        <v>19188</v>
      </c>
      <c r="E4373" s="2">
        <v>630585</v>
      </c>
      <c r="F4373" s="2">
        <v>630585</v>
      </c>
    </row>
    <row r="4374" spans="1:6" x14ac:dyDescent="0.25">
      <c r="A4374" s="104">
        <v>92878</v>
      </c>
      <c r="B4374" s="104" t="s">
        <v>947</v>
      </c>
      <c r="C4374" s="104" t="s">
        <v>7873</v>
      </c>
      <c r="D4374" s="104" t="s">
        <v>22083</v>
      </c>
      <c r="E4374" s="2">
        <v>28286</v>
      </c>
      <c r="F4374" s="2">
        <v>28286</v>
      </c>
    </row>
    <row r="4375" spans="1:6" x14ac:dyDescent="0.25">
      <c r="A4375" s="104">
        <v>157956</v>
      </c>
      <c r="B4375" s="104" t="s">
        <v>947</v>
      </c>
      <c r="C4375" s="104" t="s">
        <v>1107</v>
      </c>
      <c r="D4375" s="104" t="s">
        <v>1109</v>
      </c>
      <c r="E4375" s="2">
        <v>828904</v>
      </c>
      <c r="F4375" s="2">
        <v>828904</v>
      </c>
    </row>
    <row r="4376" spans="1:6" x14ac:dyDescent="0.25">
      <c r="A4376" s="104">
        <v>162174</v>
      </c>
      <c r="B4376" s="104" t="s">
        <v>947</v>
      </c>
      <c r="C4376" s="104" t="s">
        <v>22893</v>
      </c>
      <c r="D4376" s="104" t="s">
        <v>22894</v>
      </c>
      <c r="E4376" s="2">
        <v>0</v>
      </c>
      <c r="F4376" s="2">
        <v>0</v>
      </c>
    </row>
    <row r="4377" spans="1:6" x14ac:dyDescent="0.25">
      <c r="A4377" s="104">
        <v>163453</v>
      </c>
      <c r="B4377" s="104" t="s">
        <v>947</v>
      </c>
      <c r="C4377" s="104" t="s">
        <v>10894</v>
      </c>
      <c r="D4377" s="104" t="s">
        <v>10896</v>
      </c>
      <c r="E4377" s="2">
        <v>31022</v>
      </c>
      <c r="F4377" s="2">
        <v>31022</v>
      </c>
    </row>
    <row r="4378" spans="1:6" x14ac:dyDescent="0.25">
      <c r="A4378" s="104">
        <v>163521</v>
      </c>
      <c r="B4378" s="104" t="s">
        <v>947</v>
      </c>
      <c r="C4378" s="104" t="s">
        <v>2771</v>
      </c>
      <c r="D4378" s="104" t="s">
        <v>2773</v>
      </c>
      <c r="E4378" s="2">
        <v>233349</v>
      </c>
      <c r="F4378" s="2">
        <v>233349</v>
      </c>
    </row>
    <row r="4379" spans="1:6" x14ac:dyDescent="0.25">
      <c r="A4379" s="104">
        <v>163523</v>
      </c>
      <c r="B4379" s="104" t="s">
        <v>947</v>
      </c>
      <c r="C4379" s="104" t="s">
        <v>5150</v>
      </c>
      <c r="D4379" s="104" t="s">
        <v>5152</v>
      </c>
      <c r="E4379" s="2">
        <v>72233</v>
      </c>
      <c r="F4379" s="2">
        <v>72233</v>
      </c>
    </row>
    <row r="4380" spans="1:6" x14ac:dyDescent="0.25">
      <c r="A4380" s="104">
        <v>163525</v>
      </c>
      <c r="B4380" s="104" t="s">
        <v>947</v>
      </c>
      <c r="C4380" s="104" t="s">
        <v>9339</v>
      </c>
      <c r="D4380" s="104" t="s">
        <v>9341</v>
      </c>
      <c r="E4380" s="2">
        <v>27085</v>
      </c>
      <c r="F4380" s="2">
        <v>27085</v>
      </c>
    </row>
    <row r="4381" spans="1:6" x14ac:dyDescent="0.25">
      <c r="A4381" s="104">
        <v>164116</v>
      </c>
      <c r="B4381" s="104" t="s">
        <v>947</v>
      </c>
      <c r="C4381" s="104" t="s">
        <v>15023</v>
      </c>
      <c r="D4381" s="104" t="s">
        <v>15025</v>
      </c>
      <c r="E4381" s="2">
        <v>16202</v>
      </c>
      <c r="F4381" s="2">
        <v>16202</v>
      </c>
    </row>
    <row r="4382" spans="1:6" x14ac:dyDescent="0.25">
      <c r="A4382" s="104">
        <v>164500</v>
      </c>
      <c r="B4382" s="104" t="s">
        <v>947</v>
      </c>
      <c r="C4382" s="104" t="s">
        <v>7366</v>
      </c>
      <c r="D4382" s="104" t="s">
        <v>7368</v>
      </c>
      <c r="E4382" s="2">
        <v>32919</v>
      </c>
      <c r="F4382" s="2">
        <v>32919</v>
      </c>
    </row>
    <row r="4383" spans="1:6" x14ac:dyDescent="0.25">
      <c r="A4383" s="104">
        <v>194404</v>
      </c>
      <c r="B4383" s="104" t="s">
        <v>947</v>
      </c>
      <c r="C4383" s="104" t="s">
        <v>3725</v>
      </c>
      <c r="D4383" s="104" t="s">
        <v>3727</v>
      </c>
      <c r="E4383" s="2">
        <v>145775</v>
      </c>
      <c r="F4383" s="2">
        <v>145775</v>
      </c>
    </row>
    <row r="4384" spans="1:6" x14ac:dyDescent="0.25">
      <c r="A4384" s="104">
        <v>204936</v>
      </c>
      <c r="B4384" s="104" t="s">
        <v>947</v>
      </c>
      <c r="C4384" s="104" t="s">
        <v>2030</v>
      </c>
      <c r="D4384" s="104" t="s">
        <v>2032</v>
      </c>
      <c r="E4384" s="2">
        <v>316857</v>
      </c>
      <c r="F4384" s="2">
        <v>316857</v>
      </c>
    </row>
    <row r="4385" spans="1:6" x14ac:dyDescent="0.25">
      <c r="A4385" s="104">
        <v>205276</v>
      </c>
      <c r="B4385" s="104" t="s">
        <v>947</v>
      </c>
      <c r="C4385" s="104" t="s">
        <v>1364</v>
      </c>
      <c r="D4385" s="104" t="s">
        <v>1366</v>
      </c>
      <c r="E4385" s="2">
        <v>522967</v>
      </c>
      <c r="F4385" s="2">
        <v>522967</v>
      </c>
    </row>
    <row r="4386" spans="1:6" x14ac:dyDescent="0.25">
      <c r="A4386" s="104">
        <v>209025</v>
      </c>
      <c r="B4386" s="104" t="s">
        <v>947</v>
      </c>
      <c r="C4386" s="104" t="s">
        <v>6169</v>
      </c>
      <c r="D4386" s="104" t="s">
        <v>6171</v>
      </c>
      <c r="E4386" s="2">
        <v>71692</v>
      </c>
      <c r="F4386" s="2">
        <v>71692</v>
      </c>
    </row>
    <row r="4387" spans="1:6" x14ac:dyDescent="0.25">
      <c r="A4387" s="104">
        <v>209407</v>
      </c>
      <c r="B4387" s="104" t="s">
        <v>947</v>
      </c>
      <c r="C4387" s="104" t="s">
        <v>20957</v>
      </c>
      <c r="D4387" s="104" t="s">
        <v>20958</v>
      </c>
      <c r="E4387" s="2">
        <v>5302</v>
      </c>
      <c r="F4387" s="2">
        <v>5302</v>
      </c>
    </row>
    <row r="4388" spans="1:6" x14ac:dyDescent="0.25">
      <c r="A4388" s="104">
        <v>211535</v>
      </c>
      <c r="B4388" s="104" t="s">
        <v>947</v>
      </c>
      <c r="C4388" s="104" t="s">
        <v>7894</v>
      </c>
      <c r="D4388" s="104" t="s">
        <v>22141</v>
      </c>
      <c r="E4388" s="2">
        <v>103074</v>
      </c>
      <c r="F4388" s="2">
        <v>103074</v>
      </c>
    </row>
    <row r="4389" spans="1:6" x14ac:dyDescent="0.25">
      <c r="A4389" s="104">
        <v>428443</v>
      </c>
      <c r="B4389" s="104" t="s">
        <v>947</v>
      </c>
      <c r="C4389" s="104" t="s">
        <v>12294</v>
      </c>
      <c r="D4389" s="104" t="s">
        <v>22140</v>
      </c>
      <c r="E4389" s="2">
        <v>9286</v>
      </c>
      <c r="F4389" s="2">
        <v>9286</v>
      </c>
    </row>
    <row r="4390" spans="1:6" x14ac:dyDescent="0.25">
      <c r="A4390" s="104">
        <v>445944</v>
      </c>
      <c r="B4390" s="104" t="s">
        <v>947</v>
      </c>
      <c r="C4390" s="104" t="s">
        <v>8395</v>
      </c>
      <c r="D4390" s="104" t="s">
        <v>8397</v>
      </c>
      <c r="E4390" s="2">
        <v>18717</v>
      </c>
      <c r="F4390" s="2">
        <v>18717</v>
      </c>
    </row>
    <row r="4391" spans="1:6" x14ac:dyDescent="0.25">
      <c r="A4391" s="104">
        <v>452572</v>
      </c>
      <c r="B4391" s="104" t="s">
        <v>947</v>
      </c>
      <c r="C4391" s="104" t="s">
        <v>15815</v>
      </c>
      <c r="D4391" s="104" t="s">
        <v>15817</v>
      </c>
      <c r="E4391" s="2">
        <v>2313</v>
      </c>
      <c r="F4391" s="2">
        <v>2313</v>
      </c>
    </row>
    <row r="4392" spans="1:6" x14ac:dyDescent="0.25">
      <c r="A4392" s="104">
        <v>456651</v>
      </c>
      <c r="B4392" s="104" t="s">
        <v>947</v>
      </c>
      <c r="C4392" s="104" t="s">
        <v>22084</v>
      </c>
      <c r="D4392" s="104" t="s">
        <v>22085</v>
      </c>
      <c r="E4392" s="2">
        <v>98212</v>
      </c>
      <c r="F4392" s="2">
        <v>98212</v>
      </c>
    </row>
    <row r="4393" spans="1:6" x14ac:dyDescent="0.25">
      <c r="A4393" s="104">
        <v>468553</v>
      </c>
      <c r="B4393" s="104" t="s">
        <v>947</v>
      </c>
      <c r="C4393" s="104" t="s">
        <v>10498</v>
      </c>
      <c r="D4393" s="104" t="s">
        <v>10500</v>
      </c>
      <c r="E4393" s="2">
        <v>12284</v>
      </c>
      <c r="F4393" s="2">
        <v>12284</v>
      </c>
    </row>
    <row r="4394" spans="1:6" x14ac:dyDescent="0.25">
      <c r="A4394" s="104">
        <v>482124</v>
      </c>
      <c r="B4394" s="104" t="s">
        <v>947</v>
      </c>
      <c r="C4394" s="104" t="s">
        <v>17023</v>
      </c>
      <c r="D4394" s="104" t="s">
        <v>17025</v>
      </c>
      <c r="E4394" s="2">
        <v>2152</v>
      </c>
      <c r="F4394" s="2">
        <v>2152</v>
      </c>
    </row>
    <row r="4395" spans="1:6" x14ac:dyDescent="0.25">
      <c r="A4395" s="104">
        <v>495548</v>
      </c>
      <c r="B4395" s="104" t="s">
        <v>947</v>
      </c>
      <c r="C4395" s="104" t="s">
        <v>6589</v>
      </c>
      <c r="D4395" s="104" t="s">
        <v>6591</v>
      </c>
      <c r="E4395" s="2">
        <v>50304</v>
      </c>
      <c r="F4395" s="2">
        <v>50304</v>
      </c>
    </row>
    <row r="4396" spans="1:6" x14ac:dyDescent="0.25">
      <c r="A4396" s="104">
        <v>561316</v>
      </c>
      <c r="B4396" s="104" t="s">
        <v>947</v>
      </c>
      <c r="C4396" s="104" t="s">
        <v>10738</v>
      </c>
      <c r="D4396" s="104" t="s">
        <v>22086</v>
      </c>
      <c r="E4396" s="2">
        <v>11659</v>
      </c>
      <c r="F4396" s="2">
        <v>11659</v>
      </c>
    </row>
    <row r="4397" spans="1:6" x14ac:dyDescent="0.25">
      <c r="A4397" s="104">
        <v>578015</v>
      </c>
      <c r="B4397" s="104" t="s">
        <v>947</v>
      </c>
      <c r="C4397" s="104" t="s">
        <v>11973</v>
      </c>
      <c r="D4397" s="104" t="s">
        <v>11975</v>
      </c>
      <c r="E4397" s="2">
        <v>12206</v>
      </c>
      <c r="F4397" s="2">
        <v>12206</v>
      </c>
    </row>
    <row r="4398" spans="1:6" x14ac:dyDescent="0.25">
      <c r="A4398" s="104">
        <v>579158</v>
      </c>
      <c r="B4398" s="104" t="s">
        <v>947</v>
      </c>
      <c r="C4398" s="104" t="s">
        <v>22099</v>
      </c>
      <c r="D4398" s="104" t="s">
        <v>22100</v>
      </c>
      <c r="E4398" s="2">
        <v>1626</v>
      </c>
      <c r="F4398" s="2">
        <v>1626</v>
      </c>
    </row>
    <row r="4399" spans="1:6" x14ac:dyDescent="0.25">
      <c r="A4399" s="104">
        <v>594704</v>
      </c>
      <c r="B4399" s="104" t="s">
        <v>947</v>
      </c>
      <c r="C4399" s="104" t="s">
        <v>18398</v>
      </c>
      <c r="D4399" s="104" t="s">
        <v>18399</v>
      </c>
      <c r="E4399" s="2">
        <v>3</v>
      </c>
      <c r="F4399" s="2">
        <v>3</v>
      </c>
    </row>
    <row r="4400" spans="1:6" x14ac:dyDescent="0.25">
      <c r="A4400" s="104">
        <v>601290</v>
      </c>
      <c r="B4400" s="104" t="s">
        <v>947</v>
      </c>
      <c r="C4400" s="104" t="s">
        <v>5198</v>
      </c>
      <c r="D4400" s="104" t="s">
        <v>5200</v>
      </c>
      <c r="E4400" s="2">
        <v>56241</v>
      </c>
      <c r="F4400" s="2">
        <v>56241</v>
      </c>
    </row>
    <row r="4401" spans="1:6" x14ac:dyDescent="0.25">
      <c r="A4401" s="104">
        <v>605687</v>
      </c>
      <c r="B4401" s="104" t="s">
        <v>947</v>
      </c>
      <c r="C4401" s="104" t="s">
        <v>7945</v>
      </c>
      <c r="D4401" s="104" t="s">
        <v>7947</v>
      </c>
      <c r="E4401" s="2">
        <v>26740</v>
      </c>
      <c r="F4401" s="2">
        <v>26740</v>
      </c>
    </row>
    <row r="4402" spans="1:6" x14ac:dyDescent="0.25">
      <c r="A4402" s="104">
        <v>606357</v>
      </c>
      <c r="B4402" s="104" t="s">
        <v>947</v>
      </c>
      <c r="C4402" s="104" t="s">
        <v>13265</v>
      </c>
      <c r="D4402" s="104" t="s">
        <v>13267</v>
      </c>
      <c r="E4402" s="2">
        <v>10664</v>
      </c>
      <c r="F4402" s="2">
        <v>10664</v>
      </c>
    </row>
    <row r="4403" spans="1:6" x14ac:dyDescent="0.25">
      <c r="A4403" s="104">
        <v>607040</v>
      </c>
      <c r="B4403" s="104" t="s">
        <v>947</v>
      </c>
      <c r="C4403" s="104" t="s">
        <v>16571</v>
      </c>
      <c r="D4403" s="104" t="s">
        <v>16573</v>
      </c>
      <c r="E4403" s="2">
        <v>828</v>
      </c>
      <c r="F4403" s="2">
        <v>828</v>
      </c>
    </row>
    <row r="4404" spans="1:6" x14ac:dyDescent="0.25">
      <c r="A4404" s="104">
        <v>608475</v>
      </c>
      <c r="B4404" s="104" t="s">
        <v>947</v>
      </c>
      <c r="C4404" s="104" t="s">
        <v>4054</v>
      </c>
      <c r="D4404" s="104" t="s">
        <v>4056</v>
      </c>
      <c r="E4404" s="2">
        <v>91429</v>
      </c>
      <c r="F4404" s="2">
        <v>91429</v>
      </c>
    </row>
    <row r="4405" spans="1:6" x14ac:dyDescent="0.25">
      <c r="A4405" s="104">
        <v>609167</v>
      </c>
      <c r="B4405" s="104" t="s">
        <v>947</v>
      </c>
      <c r="C4405" s="104" t="s">
        <v>2894</v>
      </c>
      <c r="D4405" s="104" t="s">
        <v>22138</v>
      </c>
      <c r="E4405" s="2">
        <v>270927</v>
      </c>
      <c r="F4405" s="2">
        <v>270927</v>
      </c>
    </row>
    <row r="4406" spans="1:6" x14ac:dyDescent="0.25">
      <c r="A4406" s="104">
        <v>609534</v>
      </c>
      <c r="B4406" s="104" t="s">
        <v>947</v>
      </c>
      <c r="C4406" s="104" t="s">
        <v>7408</v>
      </c>
      <c r="D4406" s="104" t="s">
        <v>7410</v>
      </c>
      <c r="E4406" s="2">
        <v>36802</v>
      </c>
      <c r="F4406" s="2">
        <v>36802</v>
      </c>
    </row>
    <row r="4407" spans="1:6" x14ac:dyDescent="0.25">
      <c r="A4407" s="104">
        <v>609975</v>
      </c>
      <c r="B4407" s="104" t="s">
        <v>947</v>
      </c>
      <c r="C4407" s="104" t="s">
        <v>15951</v>
      </c>
      <c r="D4407" s="104" t="s">
        <v>15953</v>
      </c>
      <c r="E4407" s="2">
        <v>5569</v>
      </c>
      <c r="F4407" s="2">
        <v>5569</v>
      </c>
    </row>
    <row r="4408" spans="1:6" x14ac:dyDescent="0.25">
      <c r="A4408" s="104">
        <v>666023</v>
      </c>
      <c r="B4408" s="104" t="s">
        <v>947</v>
      </c>
      <c r="C4408" s="104" t="s">
        <v>15077</v>
      </c>
      <c r="D4408" s="104" t="s">
        <v>15079</v>
      </c>
      <c r="E4408" s="2">
        <v>0</v>
      </c>
      <c r="F4408" s="2">
        <v>0</v>
      </c>
    </row>
    <row r="4409" spans="1:6" x14ac:dyDescent="0.25">
      <c r="A4409" s="104">
        <v>671733</v>
      </c>
      <c r="B4409" s="104" t="s">
        <v>947</v>
      </c>
      <c r="C4409" s="104" t="s">
        <v>12045</v>
      </c>
      <c r="D4409" s="104" t="s">
        <v>22091</v>
      </c>
      <c r="E4409" s="2">
        <v>17012</v>
      </c>
      <c r="F4409" s="2">
        <v>17012</v>
      </c>
    </row>
    <row r="4410" spans="1:6" x14ac:dyDescent="0.25">
      <c r="A4410" s="104">
        <v>676309</v>
      </c>
      <c r="B4410" s="104" t="s">
        <v>947</v>
      </c>
      <c r="C4410" s="104" t="s">
        <v>4775</v>
      </c>
      <c r="D4410" s="104" t="s">
        <v>4777</v>
      </c>
      <c r="E4410" s="2">
        <v>107458</v>
      </c>
      <c r="F4410" s="2">
        <v>107458</v>
      </c>
    </row>
    <row r="4411" spans="1:6" x14ac:dyDescent="0.25">
      <c r="A4411" s="104">
        <v>679555</v>
      </c>
      <c r="B4411" s="104" t="s">
        <v>947</v>
      </c>
      <c r="C4411" s="104" t="s">
        <v>6511</v>
      </c>
      <c r="D4411" s="104" t="s">
        <v>6513</v>
      </c>
      <c r="E4411" s="2">
        <v>27696</v>
      </c>
      <c r="F4411" s="2">
        <v>27696</v>
      </c>
    </row>
    <row r="4412" spans="1:6" x14ac:dyDescent="0.25">
      <c r="A4412" s="104">
        <v>679775</v>
      </c>
      <c r="B4412" s="104" t="s">
        <v>947</v>
      </c>
      <c r="C4412" s="104" t="s">
        <v>6319</v>
      </c>
      <c r="D4412" s="104" t="s">
        <v>6321</v>
      </c>
      <c r="E4412" s="2">
        <v>57585</v>
      </c>
      <c r="F4412" s="2">
        <v>57585</v>
      </c>
    </row>
    <row r="4413" spans="1:6" x14ac:dyDescent="0.25">
      <c r="A4413" s="104">
        <v>680496</v>
      </c>
      <c r="B4413" s="104" t="s">
        <v>947</v>
      </c>
      <c r="C4413" s="104" t="s">
        <v>9462</v>
      </c>
      <c r="D4413" s="104" t="s">
        <v>9464</v>
      </c>
      <c r="E4413" s="2">
        <v>15600</v>
      </c>
      <c r="F4413" s="2">
        <v>15600</v>
      </c>
    </row>
    <row r="4414" spans="1:6" x14ac:dyDescent="0.25">
      <c r="A4414" s="104">
        <v>681640</v>
      </c>
      <c r="B4414" s="104" t="s">
        <v>947</v>
      </c>
      <c r="C4414" s="104" t="s">
        <v>1331</v>
      </c>
      <c r="D4414" s="104" t="s">
        <v>1333</v>
      </c>
      <c r="E4414" s="2">
        <v>189620</v>
      </c>
      <c r="F4414" s="2">
        <v>189620</v>
      </c>
    </row>
    <row r="4415" spans="1:6" x14ac:dyDescent="0.25">
      <c r="A4415" s="104">
        <v>686120</v>
      </c>
      <c r="B4415" s="104" t="s">
        <v>947</v>
      </c>
      <c r="C4415" s="104" t="s">
        <v>13622</v>
      </c>
      <c r="D4415" s="104" t="s">
        <v>13624</v>
      </c>
      <c r="E4415" s="2">
        <v>5136</v>
      </c>
      <c r="F4415" s="2">
        <v>5136</v>
      </c>
    </row>
    <row r="4416" spans="1:6" x14ac:dyDescent="0.25">
      <c r="A4416" s="104">
        <v>692557</v>
      </c>
      <c r="B4416" s="104" t="s">
        <v>947</v>
      </c>
      <c r="C4416" s="104" t="s">
        <v>16702</v>
      </c>
      <c r="D4416" s="104" t="s">
        <v>16704</v>
      </c>
      <c r="E4416" s="2">
        <v>2583</v>
      </c>
      <c r="F4416" s="2">
        <v>2583</v>
      </c>
    </row>
    <row r="4417" spans="1:6" x14ac:dyDescent="0.25">
      <c r="A4417" s="104">
        <v>695255</v>
      </c>
      <c r="B4417" s="104" t="s">
        <v>947</v>
      </c>
      <c r="C4417" s="104" t="s">
        <v>8584</v>
      </c>
      <c r="D4417" s="104" t="s">
        <v>8586</v>
      </c>
      <c r="E4417" s="2">
        <v>10767</v>
      </c>
      <c r="F4417" s="2">
        <v>10767</v>
      </c>
    </row>
    <row r="4418" spans="1:6" x14ac:dyDescent="0.25">
      <c r="A4418" s="104">
        <v>695619</v>
      </c>
      <c r="B4418" s="104" t="s">
        <v>947</v>
      </c>
      <c r="C4418" s="104" t="s">
        <v>3094</v>
      </c>
      <c r="D4418" s="104" t="s">
        <v>3096</v>
      </c>
      <c r="E4418" s="2">
        <v>202706</v>
      </c>
      <c r="F4418" s="2">
        <v>202706</v>
      </c>
    </row>
    <row r="4419" spans="1:6" x14ac:dyDescent="0.25">
      <c r="A4419" s="104">
        <v>703064</v>
      </c>
      <c r="B4419" s="104" t="s">
        <v>947</v>
      </c>
      <c r="C4419" s="104" t="s">
        <v>7037</v>
      </c>
      <c r="D4419" s="104" t="s">
        <v>7039</v>
      </c>
      <c r="E4419" s="2">
        <v>37271</v>
      </c>
      <c r="F4419" s="2">
        <v>37271</v>
      </c>
    </row>
    <row r="4420" spans="1:6" x14ac:dyDescent="0.25">
      <c r="A4420" s="104">
        <v>703488</v>
      </c>
      <c r="B4420" s="104" t="s">
        <v>947</v>
      </c>
      <c r="C4420" s="104" t="s">
        <v>8224</v>
      </c>
      <c r="D4420" s="104" t="s">
        <v>8226</v>
      </c>
      <c r="E4420" s="2">
        <v>37926</v>
      </c>
      <c r="F4420" s="2">
        <v>37926</v>
      </c>
    </row>
    <row r="4421" spans="1:6" x14ac:dyDescent="0.25">
      <c r="A4421" s="104">
        <v>709586</v>
      </c>
      <c r="B4421" s="104" t="s">
        <v>947</v>
      </c>
      <c r="C4421" s="104" t="s">
        <v>9597</v>
      </c>
      <c r="D4421" s="104" t="s">
        <v>9599</v>
      </c>
      <c r="E4421" s="2">
        <v>22295</v>
      </c>
      <c r="F4421" s="2">
        <v>22295</v>
      </c>
    </row>
    <row r="4422" spans="1:6" x14ac:dyDescent="0.25">
      <c r="A4422" s="104">
        <v>711000</v>
      </c>
      <c r="B4422" s="104" t="s">
        <v>947</v>
      </c>
      <c r="C4422" s="104" t="s">
        <v>22294</v>
      </c>
      <c r="D4422" s="104" t="s">
        <v>22295</v>
      </c>
      <c r="E4422" s="2">
        <v>0</v>
      </c>
      <c r="F4422" s="2">
        <v>0</v>
      </c>
    </row>
    <row r="4423" spans="1:6" x14ac:dyDescent="0.25">
      <c r="A4423" s="104">
        <v>711042</v>
      </c>
      <c r="B4423" s="104" t="s">
        <v>947</v>
      </c>
      <c r="C4423" s="104" t="s">
        <v>15434</v>
      </c>
      <c r="D4423" s="104" t="s">
        <v>22136</v>
      </c>
      <c r="E4423" s="2">
        <v>0</v>
      </c>
      <c r="F4423" s="2">
        <v>0</v>
      </c>
    </row>
    <row r="4424" spans="1:6" x14ac:dyDescent="0.25">
      <c r="A4424" s="104">
        <v>712234</v>
      </c>
      <c r="B4424" s="104" t="s">
        <v>947</v>
      </c>
      <c r="C4424" s="104" t="s">
        <v>2954</v>
      </c>
      <c r="D4424" s="104" t="s">
        <v>2956</v>
      </c>
      <c r="E4424" s="2">
        <v>184515</v>
      </c>
      <c r="F4424" s="2">
        <v>184515</v>
      </c>
    </row>
    <row r="4425" spans="1:6" x14ac:dyDescent="0.25">
      <c r="A4425" s="104">
        <v>718988</v>
      </c>
      <c r="B4425" s="104" t="s">
        <v>947</v>
      </c>
      <c r="C4425" s="104" t="s">
        <v>22891</v>
      </c>
      <c r="D4425" s="104" t="s">
        <v>22892</v>
      </c>
      <c r="E4425" s="2">
        <v>9948</v>
      </c>
      <c r="F4425" s="2">
        <v>9948</v>
      </c>
    </row>
    <row r="4426" spans="1:6" x14ac:dyDescent="0.25">
      <c r="A4426" s="104">
        <v>724636</v>
      </c>
      <c r="B4426" s="104" t="s">
        <v>947</v>
      </c>
      <c r="C4426" s="104" t="s">
        <v>4844</v>
      </c>
      <c r="D4426" s="104" t="s">
        <v>22633</v>
      </c>
      <c r="E4426" s="2">
        <v>164001</v>
      </c>
      <c r="F4426" s="2">
        <v>164001</v>
      </c>
    </row>
    <row r="4427" spans="1:6" x14ac:dyDescent="0.25">
      <c r="A4427" s="104">
        <v>724849</v>
      </c>
      <c r="B4427" s="104" t="s">
        <v>947</v>
      </c>
      <c r="C4427" s="104" t="s">
        <v>18271</v>
      </c>
      <c r="D4427" s="104" t="s">
        <v>18272</v>
      </c>
      <c r="E4427" s="2">
        <v>8875</v>
      </c>
      <c r="F4427" s="2">
        <v>8875</v>
      </c>
    </row>
    <row r="4428" spans="1:6" x14ac:dyDescent="0.25">
      <c r="A4428" s="104">
        <v>747154</v>
      </c>
      <c r="B4428" s="104" t="s">
        <v>947</v>
      </c>
      <c r="C4428" s="104" t="s">
        <v>3847</v>
      </c>
      <c r="D4428" s="104" t="s">
        <v>3849</v>
      </c>
      <c r="E4428" s="2">
        <v>186863</v>
      </c>
      <c r="F4428" s="2">
        <v>186863</v>
      </c>
    </row>
    <row r="4429" spans="1:6" x14ac:dyDescent="0.25">
      <c r="A4429" s="104">
        <v>747443</v>
      </c>
      <c r="B4429" s="104" t="s">
        <v>947</v>
      </c>
      <c r="C4429" s="104" t="s">
        <v>9033</v>
      </c>
      <c r="D4429" s="104" t="s">
        <v>9035</v>
      </c>
      <c r="E4429" s="2">
        <v>29896</v>
      </c>
      <c r="F4429" s="2">
        <v>29896</v>
      </c>
    </row>
    <row r="4430" spans="1:6" x14ac:dyDescent="0.25">
      <c r="A4430" s="104">
        <v>769482</v>
      </c>
      <c r="B4430" s="104" t="s">
        <v>947</v>
      </c>
      <c r="C4430" s="104" t="s">
        <v>8299</v>
      </c>
      <c r="D4430" s="104" t="s">
        <v>8301</v>
      </c>
      <c r="E4430" s="2">
        <v>67164</v>
      </c>
      <c r="F4430" s="2">
        <v>67164</v>
      </c>
    </row>
    <row r="4431" spans="1:6" x14ac:dyDescent="0.25">
      <c r="A4431" s="104">
        <v>789310</v>
      </c>
      <c r="B4431" s="104" t="s">
        <v>947</v>
      </c>
      <c r="C4431" s="104" t="s">
        <v>15359</v>
      </c>
      <c r="D4431" s="104" t="s">
        <v>15361</v>
      </c>
      <c r="E4431" s="2">
        <v>13494</v>
      </c>
      <c r="F4431" s="2">
        <v>13494</v>
      </c>
    </row>
    <row r="4432" spans="1:6" x14ac:dyDescent="0.25">
      <c r="A4432" s="104">
        <v>794870</v>
      </c>
      <c r="B4432" s="104" t="s">
        <v>947</v>
      </c>
      <c r="C4432" s="104" t="s">
        <v>12252</v>
      </c>
      <c r="D4432" s="104" t="s">
        <v>12254</v>
      </c>
      <c r="E4432" s="2">
        <v>24022</v>
      </c>
      <c r="F4432" s="2">
        <v>24022</v>
      </c>
    </row>
    <row r="4433" spans="1:6" x14ac:dyDescent="0.25">
      <c r="A4433" s="104">
        <v>809087</v>
      </c>
      <c r="B4433" s="104" t="s">
        <v>947</v>
      </c>
      <c r="C4433" s="104" t="s">
        <v>15699</v>
      </c>
      <c r="D4433" s="104" t="s">
        <v>15701</v>
      </c>
      <c r="E4433" s="2">
        <v>13295</v>
      </c>
      <c r="F4433" s="2">
        <v>13295</v>
      </c>
    </row>
    <row r="4434" spans="1:6" x14ac:dyDescent="0.25">
      <c r="A4434" s="104">
        <v>811972</v>
      </c>
      <c r="B4434" s="104" t="s">
        <v>947</v>
      </c>
      <c r="C4434" s="104" t="s">
        <v>8536</v>
      </c>
      <c r="D4434" s="104" t="s">
        <v>8538</v>
      </c>
      <c r="E4434" s="2">
        <v>23736</v>
      </c>
      <c r="F4434" s="2">
        <v>23736</v>
      </c>
    </row>
    <row r="4435" spans="1:6" x14ac:dyDescent="0.25">
      <c r="A4435" s="104">
        <v>825641</v>
      </c>
      <c r="B4435" s="104" t="s">
        <v>947</v>
      </c>
      <c r="C4435" s="104" t="s">
        <v>16550</v>
      </c>
      <c r="D4435" s="104" t="s">
        <v>16552</v>
      </c>
      <c r="E4435" s="2">
        <v>2107</v>
      </c>
      <c r="F4435" s="2">
        <v>2107</v>
      </c>
    </row>
    <row r="4436" spans="1:6" x14ac:dyDescent="0.25">
      <c r="A4436" s="104">
        <v>828971</v>
      </c>
      <c r="B4436" s="104" t="s">
        <v>947</v>
      </c>
      <c r="C4436" s="104" t="s">
        <v>4820</v>
      </c>
      <c r="D4436" s="104" t="s">
        <v>4822</v>
      </c>
      <c r="E4436" s="2">
        <v>185148</v>
      </c>
      <c r="F4436" s="2">
        <v>185148</v>
      </c>
    </row>
    <row r="4437" spans="1:6" x14ac:dyDescent="0.25">
      <c r="A4437" s="104">
        <v>26669</v>
      </c>
      <c r="B4437" s="104" t="s">
        <v>947</v>
      </c>
      <c r="C4437" s="104" t="s">
        <v>4084</v>
      </c>
      <c r="D4437" s="104" t="s">
        <v>4086</v>
      </c>
      <c r="E4437" s="2">
        <v>111008</v>
      </c>
      <c r="F4437" s="2">
        <v>111008</v>
      </c>
    </row>
    <row r="4438" spans="1:6" x14ac:dyDescent="0.25">
      <c r="A4438" s="104">
        <v>26672</v>
      </c>
      <c r="B4438" s="104" t="s">
        <v>947</v>
      </c>
      <c r="C4438" s="104" t="s">
        <v>14165</v>
      </c>
      <c r="D4438" s="104" t="s">
        <v>14167</v>
      </c>
      <c r="E4438" s="2">
        <v>9123</v>
      </c>
      <c r="F4438" s="2">
        <v>9123</v>
      </c>
    </row>
    <row r="4439" spans="1:6" x14ac:dyDescent="0.25">
      <c r="A4439" s="104">
        <v>214789</v>
      </c>
      <c r="B4439" s="104" t="s">
        <v>947</v>
      </c>
      <c r="C4439" s="104" t="s">
        <v>2330</v>
      </c>
      <c r="D4439" s="104" t="s">
        <v>2332</v>
      </c>
      <c r="E4439" s="2">
        <v>235663</v>
      </c>
      <c r="F4439" s="2">
        <v>235663</v>
      </c>
    </row>
    <row r="4440" spans="1:6" x14ac:dyDescent="0.25">
      <c r="A4440" s="104">
        <v>527848</v>
      </c>
      <c r="B4440" s="104" t="s">
        <v>947</v>
      </c>
      <c r="C4440" s="104" t="s">
        <v>16407</v>
      </c>
      <c r="D4440" s="104" t="s">
        <v>16409</v>
      </c>
      <c r="E4440" s="2">
        <v>3053</v>
      </c>
      <c r="F4440" s="2">
        <v>3053</v>
      </c>
    </row>
    <row r="4441" spans="1:6" x14ac:dyDescent="0.25">
      <c r="A4441" s="104">
        <v>722373</v>
      </c>
      <c r="B4441" s="104" t="s">
        <v>947</v>
      </c>
      <c r="C4441" s="104" t="s">
        <v>12973</v>
      </c>
      <c r="D4441" s="104" t="s">
        <v>12975</v>
      </c>
      <c r="E4441" s="2">
        <v>11873</v>
      </c>
      <c r="F4441" s="2">
        <v>11873</v>
      </c>
    </row>
    <row r="4442" spans="1:6" x14ac:dyDescent="0.25">
      <c r="A4442" s="104">
        <v>852096</v>
      </c>
      <c r="B4442" s="104" t="s">
        <v>947</v>
      </c>
      <c r="C4442" s="104" t="s">
        <v>16158</v>
      </c>
      <c r="D4442" s="104" t="s">
        <v>16160</v>
      </c>
      <c r="E4442" s="2">
        <v>4411</v>
      </c>
      <c r="F4442" s="2">
        <v>4411</v>
      </c>
    </row>
    <row r="4443" spans="1:6" x14ac:dyDescent="0.25">
      <c r="A4443" s="104">
        <v>859236</v>
      </c>
      <c r="B4443" s="104" t="s">
        <v>947</v>
      </c>
      <c r="C4443" s="104" t="s">
        <v>22097</v>
      </c>
      <c r="D4443" s="104" t="s">
        <v>14479</v>
      </c>
      <c r="E4443" s="2">
        <v>5675</v>
      </c>
      <c r="F4443" s="2">
        <v>5675</v>
      </c>
    </row>
    <row r="4444" spans="1:6" x14ac:dyDescent="0.25">
      <c r="A4444" s="104">
        <v>26687</v>
      </c>
      <c r="B4444" s="104" t="s">
        <v>947</v>
      </c>
      <c r="C4444" s="104" t="s">
        <v>11268</v>
      </c>
      <c r="D4444" s="104" t="s">
        <v>11270</v>
      </c>
      <c r="E4444" s="2">
        <v>6548</v>
      </c>
      <c r="F4444" s="2">
        <v>6548</v>
      </c>
    </row>
    <row r="4445" spans="1:6" x14ac:dyDescent="0.25">
      <c r="A4445" s="104">
        <v>26688</v>
      </c>
      <c r="B4445" s="104" t="s">
        <v>947</v>
      </c>
      <c r="C4445" s="104" t="s">
        <v>14492</v>
      </c>
      <c r="D4445" s="104" t="s">
        <v>14494</v>
      </c>
      <c r="E4445" s="2">
        <v>3005</v>
      </c>
      <c r="F4445" s="2">
        <v>3005</v>
      </c>
    </row>
    <row r="4446" spans="1:6" x14ac:dyDescent="0.25">
      <c r="A4446" s="104">
        <v>26689</v>
      </c>
      <c r="B4446" s="104" t="s">
        <v>947</v>
      </c>
      <c r="C4446" s="104" t="s">
        <v>13548</v>
      </c>
      <c r="D4446" s="104" t="s">
        <v>22145</v>
      </c>
      <c r="E4446" s="2">
        <v>7087</v>
      </c>
      <c r="F4446" s="2">
        <v>7087</v>
      </c>
    </row>
    <row r="4447" spans="1:6" x14ac:dyDescent="0.25">
      <c r="A4447" s="104">
        <v>525902</v>
      </c>
      <c r="B4447" s="104" t="s">
        <v>947</v>
      </c>
      <c r="C4447" s="104" t="s">
        <v>13193</v>
      </c>
      <c r="D4447" s="104" t="s">
        <v>13195</v>
      </c>
      <c r="E4447" s="2">
        <v>37034</v>
      </c>
      <c r="F4447" s="2">
        <v>37034</v>
      </c>
    </row>
    <row r="4448" spans="1:6" x14ac:dyDescent="0.25">
      <c r="A4448" s="104">
        <v>26691</v>
      </c>
      <c r="B4448" s="104" t="s">
        <v>947</v>
      </c>
      <c r="C4448" s="104" t="s">
        <v>22087</v>
      </c>
      <c r="D4448" s="104" t="s">
        <v>22088</v>
      </c>
      <c r="E4448" s="2">
        <v>18234</v>
      </c>
      <c r="F4448" s="2">
        <v>18234</v>
      </c>
    </row>
    <row r="4449" spans="1:6" x14ac:dyDescent="0.25">
      <c r="A4449" s="104">
        <v>26692</v>
      </c>
      <c r="B4449" s="104" t="s">
        <v>947</v>
      </c>
      <c r="C4449" s="104" t="s">
        <v>11361</v>
      </c>
      <c r="D4449" s="104" t="s">
        <v>11363</v>
      </c>
      <c r="E4449" s="2">
        <v>21736</v>
      </c>
      <c r="F4449" s="2">
        <v>21736</v>
      </c>
    </row>
    <row r="4450" spans="1:6" x14ac:dyDescent="0.25">
      <c r="A4450" s="104">
        <v>26693</v>
      </c>
      <c r="B4450" s="104" t="s">
        <v>947</v>
      </c>
      <c r="C4450" s="104" t="s">
        <v>4847</v>
      </c>
      <c r="D4450" s="104" t="s">
        <v>4849</v>
      </c>
      <c r="E4450" s="2">
        <v>120767</v>
      </c>
      <c r="F4450" s="2">
        <v>120767</v>
      </c>
    </row>
    <row r="4451" spans="1:6" x14ac:dyDescent="0.25">
      <c r="A4451" s="104">
        <v>26694</v>
      </c>
      <c r="B4451" s="104" t="s">
        <v>947</v>
      </c>
      <c r="C4451" s="104" t="s">
        <v>8902</v>
      </c>
      <c r="D4451" s="104" t="s">
        <v>8904</v>
      </c>
      <c r="E4451" s="2">
        <v>21274</v>
      </c>
      <c r="F4451" s="2">
        <v>21274</v>
      </c>
    </row>
    <row r="4452" spans="1:6" x14ac:dyDescent="0.25">
      <c r="A4452" s="104">
        <v>26695</v>
      </c>
      <c r="B4452" s="104" t="s">
        <v>947</v>
      </c>
      <c r="C4452" s="104" t="s">
        <v>11056</v>
      </c>
      <c r="D4452" s="104" t="s">
        <v>11058</v>
      </c>
      <c r="E4452" s="2">
        <v>26346</v>
      </c>
      <c r="F4452" s="2">
        <v>26346</v>
      </c>
    </row>
    <row r="4453" spans="1:6" x14ac:dyDescent="0.25">
      <c r="A4453" s="104">
        <v>26698</v>
      </c>
      <c r="B4453" s="104" t="s">
        <v>947</v>
      </c>
      <c r="C4453" s="104" t="s">
        <v>18492</v>
      </c>
      <c r="D4453" s="104" t="s">
        <v>18493</v>
      </c>
      <c r="E4453" s="2">
        <v>3302</v>
      </c>
      <c r="F4453" s="2">
        <v>3302</v>
      </c>
    </row>
    <row r="4454" spans="1:6" x14ac:dyDescent="0.25">
      <c r="A4454" s="104">
        <v>26699</v>
      </c>
      <c r="B4454" s="104" t="s">
        <v>947</v>
      </c>
      <c r="C4454" s="104" t="s">
        <v>12507</v>
      </c>
      <c r="D4454" s="104" t="s">
        <v>12509</v>
      </c>
      <c r="E4454" s="2">
        <v>4111</v>
      </c>
      <c r="F4454" s="2">
        <v>4111</v>
      </c>
    </row>
    <row r="4455" spans="1:6" x14ac:dyDescent="0.25">
      <c r="A4455" s="104">
        <v>26700</v>
      </c>
      <c r="B4455" s="104" t="s">
        <v>947</v>
      </c>
      <c r="C4455" s="104" t="s">
        <v>12704</v>
      </c>
      <c r="D4455" s="104" t="s">
        <v>12706</v>
      </c>
      <c r="E4455" s="2">
        <v>3423</v>
      </c>
      <c r="F4455" s="2">
        <v>3423</v>
      </c>
    </row>
    <row r="4456" spans="1:6" x14ac:dyDescent="0.25">
      <c r="A4456" s="104">
        <v>26703</v>
      </c>
      <c r="B4456" s="104" t="s">
        <v>947</v>
      </c>
      <c r="C4456" s="104" t="s">
        <v>5474</v>
      </c>
      <c r="D4456" s="104" t="s">
        <v>5476</v>
      </c>
      <c r="E4456" s="2">
        <v>71967</v>
      </c>
      <c r="F4456" s="2">
        <v>71967</v>
      </c>
    </row>
    <row r="4457" spans="1:6" x14ac:dyDescent="0.25">
      <c r="A4457" s="104">
        <v>221022</v>
      </c>
      <c r="B4457" s="104" t="s">
        <v>947</v>
      </c>
      <c r="C4457" s="104" t="s">
        <v>10444</v>
      </c>
      <c r="D4457" s="104" t="s">
        <v>10446</v>
      </c>
      <c r="E4457" s="2">
        <v>18558</v>
      </c>
      <c r="F4457" s="2">
        <v>18558</v>
      </c>
    </row>
    <row r="4458" spans="1:6" x14ac:dyDescent="0.25">
      <c r="A4458" s="104">
        <v>602106</v>
      </c>
      <c r="B4458" s="104" t="s">
        <v>947</v>
      </c>
      <c r="C4458" s="104" t="s">
        <v>15377</v>
      </c>
      <c r="D4458" s="104" t="s">
        <v>15379</v>
      </c>
      <c r="E4458" s="2">
        <v>4477</v>
      </c>
      <c r="F4458" s="2">
        <v>4477</v>
      </c>
    </row>
    <row r="4459" spans="1:6" x14ac:dyDescent="0.25">
      <c r="A4459" s="104">
        <v>26708</v>
      </c>
      <c r="B4459" s="104" t="s">
        <v>947</v>
      </c>
      <c r="C4459" s="104" t="s">
        <v>3722</v>
      </c>
      <c r="D4459" s="104" t="s">
        <v>3724</v>
      </c>
      <c r="E4459" s="2">
        <v>143689</v>
      </c>
      <c r="F4459" s="2">
        <v>143689</v>
      </c>
    </row>
    <row r="4460" spans="1:6" x14ac:dyDescent="0.25">
      <c r="A4460" s="104">
        <v>26709</v>
      </c>
      <c r="B4460" s="104" t="s">
        <v>947</v>
      </c>
      <c r="C4460" s="104" t="s">
        <v>14652</v>
      </c>
      <c r="D4460" s="104" t="s">
        <v>14654</v>
      </c>
      <c r="E4460" s="2">
        <v>6513</v>
      </c>
      <c r="F4460" s="2">
        <v>6513</v>
      </c>
    </row>
    <row r="4461" spans="1:6" x14ac:dyDescent="0.25">
      <c r="A4461" s="104">
        <v>26710</v>
      </c>
      <c r="B4461" s="104" t="s">
        <v>947</v>
      </c>
      <c r="C4461" s="104" t="s">
        <v>5075</v>
      </c>
      <c r="D4461" s="104" t="s">
        <v>5077</v>
      </c>
      <c r="E4461" s="2">
        <v>124002</v>
      </c>
      <c r="F4461" s="2">
        <v>124002</v>
      </c>
    </row>
    <row r="4462" spans="1:6" x14ac:dyDescent="0.25">
      <c r="A4462" s="104">
        <v>26711</v>
      </c>
      <c r="B4462" s="104" t="s">
        <v>947</v>
      </c>
      <c r="C4462" s="104" t="s">
        <v>8218</v>
      </c>
      <c r="D4462" s="104" t="s">
        <v>8220</v>
      </c>
      <c r="E4462" s="2">
        <v>34422</v>
      </c>
      <c r="F4462" s="2">
        <v>34422</v>
      </c>
    </row>
    <row r="4463" spans="1:6" x14ac:dyDescent="0.25">
      <c r="A4463" s="104">
        <v>563267</v>
      </c>
      <c r="B4463" s="104" t="s">
        <v>947</v>
      </c>
      <c r="C4463" s="104" t="s">
        <v>5435</v>
      </c>
      <c r="D4463" s="104" t="s">
        <v>5437</v>
      </c>
      <c r="E4463" s="2">
        <v>55561</v>
      </c>
      <c r="F4463" s="2">
        <v>55561</v>
      </c>
    </row>
    <row r="4464" spans="1:6" x14ac:dyDescent="0.25">
      <c r="A4464" s="104">
        <v>709474</v>
      </c>
      <c r="B4464" s="104" t="s">
        <v>947</v>
      </c>
      <c r="C4464" s="104" t="s">
        <v>22404</v>
      </c>
      <c r="D4464" s="104" t="s">
        <v>22405</v>
      </c>
      <c r="E4464" s="2">
        <v>16852</v>
      </c>
      <c r="F4464" s="2">
        <v>16852</v>
      </c>
    </row>
    <row r="4465" spans="1:6" x14ac:dyDescent="0.25">
      <c r="A4465" s="104">
        <v>828432</v>
      </c>
      <c r="B4465" s="104" t="s">
        <v>947</v>
      </c>
      <c r="C4465" s="104" t="s">
        <v>17181</v>
      </c>
      <c r="D4465" s="104" t="s">
        <v>17183</v>
      </c>
      <c r="E4465" s="2">
        <v>12421</v>
      </c>
      <c r="F4465" s="2">
        <v>12421</v>
      </c>
    </row>
    <row r="4466" spans="1:6" x14ac:dyDescent="0.25">
      <c r="A4466" s="104">
        <v>26720</v>
      </c>
      <c r="B4466" s="104" t="s">
        <v>947</v>
      </c>
      <c r="C4466" s="104" t="s">
        <v>8458</v>
      </c>
      <c r="D4466" s="104" t="s">
        <v>8460</v>
      </c>
      <c r="E4466" s="2">
        <v>33624</v>
      </c>
      <c r="F4466" s="2">
        <v>33624</v>
      </c>
    </row>
    <row r="4467" spans="1:6" x14ac:dyDescent="0.25">
      <c r="A4467" s="104">
        <v>26721</v>
      </c>
      <c r="B4467" s="104" t="s">
        <v>947</v>
      </c>
      <c r="C4467" s="104" t="s">
        <v>11958</v>
      </c>
      <c r="D4467" s="104" t="s">
        <v>22104</v>
      </c>
      <c r="E4467" s="2">
        <v>15736</v>
      </c>
      <c r="F4467" s="2">
        <v>15736</v>
      </c>
    </row>
    <row r="4468" spans="1:6" x14ac:dyDescent="0.25">
      <c r="A4468" s="104">
        <v>26722</v>
      </c>
      <c r="B4468" s="104" t="s">
        <v>947</v>
      </c>
      <c r="C4468" s="104" t="s">
        <v>10795</v>
      </c>
      <c r="D4468" s="104" t="s">
        <v>10797</v>
      </c>
      <c r="E4468" s="2">
        <v>6415</v>
      </c>
      <c r="F4468" s="2">
        <v>6415</v>
      </c>
    </row>
    <row r="4469" spans="1:6" x14ac:dyDescent="0.25">
      <c r="A4469" s="104">
        <v>26723</v>
      </c>
      <c r="B4469" s="104" t="s">
        <v>947</v>
      </c>
      <c r="C4469" s="104" t="s">
        <v>15732</v>
      </c>
      <c r="D4469" s="104" t="s">
        <v>15734</v>
      </c>
      <c r="E4469" s="2">
        <v>2876</v>
      </c>
      <c r="F4469" s="2">
        <v>2876</v>
      </c>
    </row>
    <row r="4470" spans="1:6" x14ac:dyDescent="0.25">
      <c r="A4470" s="104">
        <v>26724</v>
      </c>
      <c r="B4470" s="104" t="s">
        <v>947</v>
      </c>
      <c r="C4470" s="104" t="s">
        <v>5825</v>
      </c>
      <c r="D4470" s="104" t="s">
        <v>5827</v>
      </c>
      <c r="E4470" s="2">
        <v>50620</v>
      </c>
      <c r="F4470" s="2">
        <v>50620</v>
      </c>
    </row>
    <row r="4471" spans="1:6" x14ac:dyDescent="0.25">
      <c r="A4471" s="104">
        <v>26728</v>
      </c>
      <c r="B4471" s="104" t="s">
        <v>947</v>
      </c>
      <c r="C4471" s="104" t="s">
        <v>3169</v>
      </c>
      <c r="D4471" s="104" t="s">
        <v>3171</v>
      </c>
      <c r="E4471" s="2">
        <v>216455</v>
      </c>
      <c r="F4471" s="2">
        <v>216455</v>
      </c>
    </row>
    <row r="4472" spans="1:6" x14ac:dyDescent="0.25">
      <c r="A4472" s="104">
        <v>222211</v>
      </c>
      <c r="B4472" s="104" t="s">
        <v>947</v>
      </c>
      <c r="C4472" s="104" t="s">
        <v>14042</v>
      </c>
      <c r="D4472" s="104" t="s">
        <v>14044</v>
      </c>
      <c r="E4472" s="2">
        <v>11650</v>
      </c>
      <c r="F4472" s="2">
        <v>11650</v>
      </c>
    </row>
    <row r="4473" spans="1:6" x14ac:dyDescent="0.25">
      <c r="A4473" s="104">
        <v>504761</v>
      </c>
      <c r="B4473" s="104" t="s">
        <v>947</v>
      </c>
      <c r="C4473" s="104" t="s">
        <v>8365</v>
      </c>
      <c r="D4473" s="104" t="s">
        <v>8367</v>
      </c>
      <c r="E4473" s="2">
        <v>24598</v>
      </c>
      <c r="F4473" s="2">
        <v>24598</v>
      </c>
    </row>
    <row r="4474" spans="1:6" x14ac:dyDescent="0.25">
      <c r="A4474" s="104">
        <v>585686</v>
      </c>
      <c r="B4474" s="104" t="s">
        <v>947</v>
      </c>
      <c r="C4474" s="104" t="s">
        <v>22829</v>
      </c>
      <c r="D4474" s="104" t="s">
        <v>22830</v>
      </c>
      <c r="E4474" s="2">
        <v>263</v>
      </c>
      <c r="F4474" s="2">
        <v>263</v>
      </c>
    </row>
    <row r="4475" spans="1:6" x14ac:dyDescent="0.25">
      <c r="A4475" s="104">
        <v>693934</v>
      </c>
      <c r="B4475" s="104" t="s">
        <v>947</v>
      </c>
      <c r="C4475" s="104" t="s">
        <v>6902</v>
      </c>
      <c r="D4475" s="104" t="s">
        <v>6904</v>
      </c>
      <c r="E4475" s="2">
        <v>88585</v>
      </c>
      <c r="F4475" s="2">
        <v>88585</v>
      </c>
    </row>
    <row r="4476" spans="1:6" x14ac:dyDescent="0.25">
      <c r="A4476" s="104">
        <v>26731</v>
      </c>
      <c r="B4476" s="104" t="s">
        <v>947</v>
      </c>
      <c r="C4476" s="104" t="s">
        <v>18691</v>
      </c>
      <c r="D4476" s="104" t="s">
        <v>22491</v>
      </c>
      <c r="E4476" s="2">
        <v>1544</v>
      </c>
      <c r="F4476" s="2">
        <v>1544</v>
      </c>
    </row>
    <row r="4477" spans="1:6" x14ac:dyDescent="0.25">
      <c r="A4477" s="104">
        <v>26732</v>
      </c>
      <c r="B4477" s="104" t="s">
        <v>947</v>
      </c>
      <c r="C4477" s="104" t="s">
        <v>3417</v>
      </c>
      <c r="D4477" s="104" t="s">
        <v>3419</v>
      </c>
      <c r="E4477" s="2">
        <v>113295</v>
      </c>
      <c r="F4477" s="2">
        <v>113295</v>
      </c>
    </row>
    <row r="4478" spans="1:6" x14ac:dyDescent="0.25">
      <c r="A4478" s="104">
        <v>26733</v>
      </c>
      <c r="B4478" s="104" t="s">
        <v>947</v>
      </c>
      <c r="C4478" s="104" t="s">
        <v>17381</v>
      </c>
      <c r="D4478" s="104" t="s">
        <v>17383</v>
      </c>
      <c r="E4478" s="2">
        <v>2668</v>
      </c>
      <c r="F4478" s="2">
        <v>2668</v>
      </c>
    </row>
    <row r="4479" spans="1:6" x14ac:dyDescent="0.25">
      <c r="A4479" s="104">
        <v>838378</v>
      </c>
      <c r="B4479" s="104" t="s">
        <v>947</v>
      </c>
      <c r="C4479" s="104" t="s">
        <v>13388</v>
      </c>
      <c r="D4479" s="104" t="s">
        <v>13390</v>
      </c>
      <c r="E4479" s="2">
        <v>1635</v>
      </c>
      <c r="F4479" s="2">
        <v>1635</v>
      </c>
    </row>
    <row r="4480" spans="1:6" x14ac:dyDescent="0.25">
      <c r="A4480" s="104">
        <v>26735</v>
      </c>
      <c r="B4480" s="104" t="s">
        <v>947</v>
      </c>
      <c r="C4480" s="104" t="s">
        <v>14958</v>
      </c>
      <c r="D4480" s="104" t="s">
        <v>14960</v>
      </c>
      <c r="E4480" s="2">
        <v>10940</v>
      </c>
      <c r="F4480" s="2">
        <v>10940</v>
      </c>
    </row>
    <row r="4481" spans="1:6" x14ac:dyDescent="0.25">
      <c r="A4481" s="104">
        <v>26736</v>
      </c>
      <c r="B4481" s="104" t="s">
        <v>947</v>
      </c>
      <c r="C4481" s="104" t="s">
        <v>6851</v>
      </c>
      <c r="D4481" s="104" t="s">
        <v>22101</v>
      </c>
      <c r="E4481" s="2">
        <v>40845</v>
      </c>
      <c r="F4481" s="2">
        <v>40845</v>
      </c>
    </row>
    <row r="4482" spans="1:6" x14ac:dyDescent="0.25">
      <c r="A4482" s="104">
        <v>26737</v>
      </c>
      <c r="B4482" s="104" t="s">
        <v>947</v>
      </c>
      <c r="C4482" s="104" t="s">
        <v>11433</v>
      </c>
      <c r="D4482" s="104" t="s">
        <v>11435</v>
      </c>
      <c r="E4482" s="2">
        <v>8727</v>
      </c>
      <c r="F4482" s="2">
        <v>8727</v>
      </c>
    </row>
    <row r="4483" spans="1:6" x14ac:dyDescent="0.25">
      <c r="A4483" s="104">
        <v>26738</v>
      </c>
      <c r="B4483" s="104" t="s">
        <v>947</v>
      </c>
      <c r="C4483" s="104" t="s">
        <v>4624</v>
      </c>
      <c r="D4483" s="104" t="s">
        <v>4626</v>
      </c>
      <c r="E4483" s="2">
        <v>129455</v>
      </c>
      <c r="F4483" s="2">
        <v>129455</v>
      </c>
    </row>
    <row r="4484" spans="1:6" x14ac:dyDescent="0.25">
      <c r="A4484" s="104">
        <v>26740</v>
      </c>
      <c r="B4484" s="104" t="s">
        <v>947</v>
      </c>
      <c r="C4484" s="104" t="s">
        <v>9585</v>
      </c>
      <c r="D4484" s="104" t="s">
        <v>9587</v>
      </c>
      <c r="E4484" s="2">
        <v>20781</v>
      </c>
      <c r="F4484" s="2">
        <v>20781</v>
      </c>
    </row>
    <row r="4485" spans="1:6" x14ac:dyDescent="0.25">
      <c r="A4485" s="104">
        <v>26741</v>
      </c>
      <c r="B4485" s="104" t="s">
        <v>947</v>
      </c>
      <c r="C4485" s="104" t="s">
        <v>15681</v>
      </c>
      <c r="D4485" s="104" t="s">
        <v>15683</v>
      </c>
      <c r="E4485" s="2">
        <v>5137</v>
      </c>
      <c r="F4485" s="2">
        <v>5137</v>
      </c>
    </row>
    <row r="4486" spans="1:6" x14ac:dyDescent="0.25">
      <c r="A4486" s="104">
        <v>26742</v>
      </c>
      <c r="B4486" s="104" t="s">
        <v>947</v>
      </c>
      <c r="C4486" s="104" t="s">
        <v>13727</v>
      </c>
      <c r="D4486" s="104" t="s">
        <v>13729</v>
      </c>
      <c r="E4486" s="2">
        <v>6334</v>
      </c>
      <c r="F4486" s="2">
        <v>6334</v>
      </c>
    </row>
    <row r="4487" spans="1:6" x14ac:dyDescent="0.25">
      <c r="A4487" s="104">
        <v>26743</v>
      </c>
      <c r="B4487" s="104" t="s">
        <v>947</v>
      </c>
      <c r="C4487" s="104" t="s">
        <v>8734</v>
      </c>
      <c r="D4487" s="104" t="s">
        <v>8736</v>
      </c>
      <c r="E4487" s="2">
        <v>38282</v>
      </c>
      <c r="F4487" s="2">
        <v>38282</v>
      </c>
    </row>
    <row r="4488" spans="1:6" x14ac:dyDescent="0.25">
      <c r="A4488" s="104">
        <v>26746</v>
      </c>
      <c r="B4488" s="104" t="s">
        <v>947</v>
      </c>
      <c r="C4488" s="104" t="s">
        <v>11158</v>
      </c>
      <c r="D4488" s="104" t="s">
        <v>11160</v>
      </c>
      <c r="E4488" s="2">
        <v>15380</v>
      </c>
      <c r="F4488" s="2">
        <v>15380</v>
      </c>
    </row>
    <row r="4489" spans="1:6" x14ac:dyDescent="0.25">
      <c r="A4489" s="104">
        <v>468552</v>
      </c>
      <c r="B4489" s="104" t="s">
        <v>947</v>
      </c>
      <c r="C4489" s="104" t="s">
        <v>22092</v>
      </c>
      <c r="D4489" s="104" t="s">
        <v>22093</v>
      </c>
      <c r="E4489" s="2">
        <v>58288</v>
      </c>
      <c r="F4489" s="2">
        <v>58288</v>
      </c>
    </row>
    <row r="4490" spans="1:6" x14ac:dyDescent="0.25">
      <c r="A4490" s="104">
        <v>606276</v>
      </c>
      <c r="B4490" s="104" t="s">
        <v>947</v>
      </c>
      <c r="C4490" s="104" t="s">
        <v>16469</v>
      </c>
      <c r="D4490" s="104" t="s">
        <v>16471</v>
      </c>
      <c r="E4490" s="2">
        <v>1557</v>
      </c>
      <c r="F4490" s="2">
        <v>1557</v>
      </c>
    </row>
    <row r="4491" spans="1:6" x14ac:dyDescent="0.25">
      <c r="A4491" s="104">
        <v>26750</v>
      </c>
      <c r="B4491" s="104" t="s">
        <v>947</v>
      </c>
      <c r="C4491" s="104" t="s">
        <v>9474</v>
      </c>
      <c r="D4491" s="104" t="s">
        <v>9476</v>
      </c>
      <c r="E4491" s="2">
        <v>126739</v>
      </c>
      <c r="F4491" s="2">
        <v>126739</v>
      </c>
    </row>
    <row r="4492" spans="1:6" x14ac:dyDescent="0.25">
      <c r="A4492" s="104">
        <v>26752</v>
      </c>
      <c r="B4492" s="104" t="s">
        <v>947</v>
      </c>
      <c r="C4492" s="104" t="s">
        <v>12399</v>
      </c>
      <c r="D4492" s="104" t="s">
        <v>12401</v>
      </c>
      <c r="E4492" s="2">
        <v>14027</v>
      </c>
      <c r="F4492" s="2">
        <v>14027</v>
      </c>
    </row>
    <row r="4493" spans="1:6" x14ac:dyDescent="0.25">
      <c r="A4493" s="104">
        <v>26755</v>
      </c>
      <c r="B4493" s="104" t="s">
        <v>947</v>
      </c>
      <c r="C4493" s="104" t="s">
        <v>7199</v>
      </c>
      <c r="D4493" s="104" t="s">
        <v>7201</v>
      </c>
      <c r="E4493" s="2">
        <v>39273</v>
      </c>
      <c r="F4493" s="2">
        <v>39273</v>
      </c>
    </row>
    <row r="4494" spans="1:6" x14ac:dyDescent="0.25">
      <c r="A4494" s="104">
        <v>26757</v>
      </c>
      <c r="B4494" s="104" t="s">
        <v>947</v>
      </c>
      <c r="C4494" s="104" t="s">
        <v>17068</v>
      </c>
      <c r="D4494" s="104" t="s">
        <v>17070</v>
      </c>
      <c r="E4494" s="2">
        <v>1034</v>
      </c>
      <c r="F4494" s="2">
        <v>1034</v>
      </c>
    </row>
    <row r="4495" spans="1:6" x14ac:dyDescent="0.25">
      <c r="A4495" s="104">
        <v>26758</v>
      </c>
      <c r="B4495" s="104" t="s">
        <v>947</v>
      </c>
      <c r="C4495" s="104" t="s">
        <v>6872</v>
      </c>
      <c r="D4495" s="104" t="s">
        <v>6874</v>
      </c>
      <c r="E4495" s="2">
        <v>80413</v>
      </c>
      <c r="F4495" s="2">
        <v>80413</v>
      </c>
    </row>
    <row r="4496" spans="1:6" x14ac:dyDescent="0.25">
      <c r="A4496" s="104">
        <v>824697</v>
      </c>
      <c r="B4496" s="104" t="s">
        <v>947</v>
      </c>
      <c r="C4496" s="104" t="s">
        <v>22078</v>
      </c>
      <c r="D4496" s="104" t="s">
        <v>22079</v>
      </c>
      <c r="E4496" s="2">
        <v>1301</v>
      </c>
      <c r="F4496" s="2">
        <v>1301</v>
      </c>
    </row>
    <row r="4497" spans="1:6" x14ac:dyDescent="0.25">
      <c r="A4497" s="104">
        <v>836530</v>
      </c>
      <c r="B4497" s="104" t="s">
        <v>947</v>
      </c>
      <c r="C4497" s="104" t="s">
        <v>22081</v>
      </c>
      <c r="D4497" s="104" t="s">
        <v>22082</v>
      </c>
      <c r="E4497" s="2">
        <v>14337</v>
      </c>
      <c r="F4497" s="2">
        <v>14337</v>
      </c>
    </row>
    <row r="4498" spans="1:6" x14ac:dyDescent="0.25">
      <c r="A4498" s="104">
        <v>26764</v>
      </c>
      <c r="B4498" s="104" t="s">
        <v>947</v>
      </c>
      <c r="C4498" s="104" t="s">
        <v>8878</v>
      </c>
      <c r="D4498" s="104" t="s">
        <v>22132</v>
      </c>
      <c r="E4498" s="2">
        <v>62523</v>
      </c>
      <c r="F4498" s="2">
        <v>62523</v>
      </c>
    </row>
    <row r="4499" spans="1:6" x14ac:dyDescent="0.25">
      <c r="A4499" s="104">
        <v>26765</v>
      </c>
      <c r="B4499" s="104" t="s">
        <v>947</v>
      </c>
      <c r="C4499" s="104" t="s">
        <v>3097</v>
      </c>
      <c r="D4499" s="104" t="s">
        <v>3099</v>
      </c>
      <c r="E4499" s="2">
        <v>189535</v>
      </c>
      <c r="F4499" s="2">
        <v>189535</v>
      </c>
    </row>
    <row r="4500" spans="1:6" x14ac:dyDescent="0.25">
      <c r="A4500" s="104">
        <v>26773</v>
      </c>
      <c r="B4500" s="104" t="s">
        <v>947</v>
      </c>
      <c r="C4500" s="104" t="s">
        <v>19005</v>
      </c>
      <c r="D4500" s="104" t="s">
        <v>19006</v>
      </c>
      <c r="E4500" s="2">
        <v>33880</v>
      </c>
      <c r="F4500" s="2">
        <v>33880</v>
      </c>
    </row>
    <row r="4501" spans="1:6" x14ac:dyDescent="0.25">
      <c r="A4501" s="104">
        <v>26774</v>
      </c>
      <c r="B4501" s="104" t="s">
        <v>947</v>
      </c>
      <c r="C4501" s="104" t="s">
        <v>13453</v>
      </c>
      <c r="D4501" s="104" t="s">
        <v>13455</v>
      </c>
      <c r="E4501" s="2">
        <v>22417</v>
      </c>
      <c r="F4501" s="2">
        <v>22417</v>
      </c>
    </row>
    <row r="4502" spans="1:6" x14ac:dyDescent="0.25">
      <c r="A4502" s="104">
        <v>26775</v>
      </c>
      <c r="B4502" s="104" t="s">
        <v>947</v>
      </c>
      <c r="C4502" s="104" t="s">
        <v>22121</v>
      </c>
      <c r="D4502" s="104" t="s">
        <v>22122</v>
      </c>
      <c r="E4502" s="2">
        <v>42747</v>
      </c>
      <c r="F4502" s="2">
        <v>42747</v>
      </c>
    </row>
    <row r="4503" spans="1:6" x14ac:dyDescent="0.25">
      <c r="A4503" s="104">
        <v>26779</v>
      </c>
      <c r="B4503" s="104" t="s">
        <v>947</v>
      </c>
      <c r="C4503" s="104" t="s">
        <v>14507</v>
      </c>
      <c r="D4503" s="104" t="s">
        <v>14509</v>
      </c>
      <c r="E4503" s="2">
        <v>14574</v>
      </c>
      <c r="F4503" s="2">
        <v>14574</v>
      </c>
    </row>
    <row r="4504" spans="1:6" x14ac:dyDescent="0.25">
      <c r="A4504" s="104">
        <v>26781</v>
      </c>
      <c r="B4504" s="104" t="s">
        <v>947</v>
      </c>
      <c r="C4504" s="104" t="s">
        <v>12348</v>
      </c>
      <c r="D4504" s="104" t="s">
        <v>12350</v>
      </c>
      <c r="E4504" s="2">
        <v>16865</v>
      </c>
      <c r="F4504" s="2">
        <v>16865</v>
      </c>
    </row>
    <row r="4505" spans="1:6" x14ac:dyDescent="0.25">
      <c r="A4505" s="104">
        <v>26783</v>
      </c>
      <c r="B4505" s="104" t="s">
        <v>947</v>
      </c>
      <c r="C4505" s="104" t="s">
        <v>3594</v>
      </c>
      <c r="D4505" s="104" t="s">
        <v>3596</v>
      </c>
      <c r="E4505" s="2">
        <v>144629</v>
      </c>
      <c r="F4505" s="2">
        <v>144629</v>
      </c>
    </row>
    <row r="4506" spans="1:6" x14ac:dyDescent="0.25">
      <c r="A4506" s="104">
        <v>26785</v>
      </c>
      <c r="B4506" s="104" t="s">
        <v>947</v>
      </c>
      <c r="C4506" s="104" t="s">
        <v>2057</v>
      </c>
      <c r="D4506" s="104" t="s">
        <v>2059</v>
      </c>
      <c r="E4506" s="2">
        <v>291212</v>
      </c>
      <c r="F4506" s="2">
        <v>291212</v>
      </c>
    </row>
    <row r="4507" spans="1:6" x14ac:dyDescent="0.25">
      <c r="A4507" s="104">
        <v>26788</v>
      </c>
      <c r="B4507" s="104" t="s">
        <v>947</v>
      </c>
      <c r="C4507" s="104" t="s">
        <v>9672</v>
      </c>
      <c r="D4507" s="104" t="s">
        <v>9674</v>
      </c>
      <c r="E4507" s="2">
        <v>16610</v>
      </c>
      <c r="F4507" s="2">
        <v>16610</v>
      </c>
    </row>
    <row r="4508" spans="1:6" x14ac:dyDescent="0.25">
      <c r="A4508" s="104">
        <v>26789</v>
      </c>
      <c r="B4508" s="104" t="s">
        <v>947</v>
      </c>
      <c r="C4508" s="104" t="s">
        <v>12159</v>
      </c>
      <c r="D4508" s="104" t="s">
        <v>12161</v>
      </c>
      <c r="E4508" s="2">
        <v>28106</v>
      </c>
      <c r="F4508" s="2">
        <v>28106</v>
      </c>
    </row>
    <row r="4509" spans="1:6" x14ac:dyDescent="0.25">
      <c r="A4509" s="104">
        <v>26793</v>
      </c>
      <c r="B4509" s="104" t="s">
        <v>947</v>
      </c>
      <c r="C4509" s="104" t="s">
        <v>7681</v>
      </c>
      <c r="D4509" s="104" t="s">
        <v>7683</v>
      </c>
      <c r="E4509" s="2">
        <v>42699</v>
      </c>
      <c r="F4509" s="2">
        <v>42699</v>
      </c>
    </row>
    <row r="4510" spans="1:6" x14ac:dyDescent="0.25">
      <c r="A4510" s="104">
        <v>26794</v>
      </c>
      <c r="B4510" s="104" t="s">
        <v>947</v>
      </c>
      <c r="C4510" s="104" t="s">
        <v>11792</v>
      </c>
      <c r="D4510" s="104" t="s">
        <v>11794</v>
      </c>
      <c r="E4510" s="2">
        <v>19204</v>
      </c>
      <c r="F4510" s="2">
        <v>19204</v>
      </c>
    </row>
    <row r="4511" spans="1:6" x14ac:dyDescent="0.25">
      <c r="A4511" s="104">
        <v>26800</v>
      </c>
      <c r="B4511" s="104" t="s">
        <v>947</v>
      </c>
      <c r="C4511" s="104" t="s">
        <v>7849</v>
      </c>
      <c r="D4511" s="104" t="s">
        <v>7851</v>
      </c>
      <c r="E4511" s="2">
        <v>32520</v>
      </c>
      <c r="F4511" s="2">
        <v>32520</v>
      </c>
    </row>
    <row r="4512" spans="1:6" x14ac:dyDescent="0.25">
      <c r="A4512" s="104">
        <v>220486</v>
      </c>
      <c r="B4512" s="104" t="s">
        <v>947</v>
      </c>
      <c r="C4512" s="104" t="s">
        <v>12522</v>
      </c>
      <c r="D4512" s="104" t="s">
        <v>12524</v>
      </c>
      <c r="E4512" s="2">
        <v>13817</v>
      </c>
      <c r="F4512" s="2">
        <v>13817</v>
      </c>
    </row>
    <row r="4513" spans="1:6" x14ac:dyDescent="0.25">
      <c r="A4513" s="104">
        <v>449374</v>
      </c>
      <c r="B4513" s="104" t="s">
        <v>947</v>
      </c>
      <c r="C4513" s="104" t="s">
        <v>13027</v>
      </c>
      <c r="D4513" s="104" t="s">
        <v>13029</v>
      </c>
      <c r="E4513" s="2">
        <v>23878</v>
      </c>
      <c r="F4513" s="2">
        <v>23878</v>
      </c>
    </row>
    <row r="4514" spans="1:6" x14ac:dyDescent="0.25">
      <c r="A4514" s="104">
        <v>482126</v>
      </c>
      <c r="B4514" s="104" t="s">
        <v>947</v>
      </c>
      <c r="C4514" s="104" t="s">
        <v>22672</v>
      </c>
      <c r="D4514" s="104" t="s">
        <v>22673</v>
      </c>
      <c r="E4514" s="2">
        <v>8660</v>
      </c>
      <c r="F4514" s="2">
        <v>8660</v>
      </c>
    </row>
    <row r="4515" spans="1:6" x14ac:dyDescent="0.25">
      <c r="A4515" s="104">
        <v>793325</v>
      </c>
      <c r="B4515" s="104" t="s">
        <v>947</v>
      </c>
      <c r="C4515" s="104" t="s">
        <v>4748</v>
      </c>
      <c r="D4515" s="104" t="s">
        <v>4750</v>
      </c>
      <c r="E4515" s="2">
        <v>34690</v>
      </c>
      <c r="F4515" s="2">
        <v>34690</v>
      </c>
    </row>
    <row r="4516" spans="1:6" x14ac:dyDescent="0.25">
      <c r="A4516" s="104">
        <v>841032</v>
      </c>
      <c r="B4516" s="104" t="s">
        <v>947</v>
      </c>
      <c r="C4516" s="104" t="s">
        <v>22119</v>
      </c>
      <c r="D4516" s="104" t="s">
        <v>22120</v>
      </c>
      <c r="E4516" s="2">
        <v>79398</v>
      </c>
      <c r="F4516" s="2">
        <v>79398</v>
      </c>
    </row>
    <row r="4517" spans="1:6" x14ac:dyDescent="0.25">
      <c r="A4517" s="104">
        <v>26802</v>
      </c>
      <c r="B4517" s="104" t="s">
        <v>947</v>
      </c>
      <c r="C4517" s="104" t="s">
        <v>15461</v>
      </c>
      <c r="D4517" s="104" t="s">
        <v>15463</v>
      </c>
      <c r="E4517" s="2">
        <v>7765</v>
      </c>
      <c r="F4517" s="2">
        <v>7765</v>
      </c>
    </row>
    <row r="4518" spans="1:6" x14ac:dyDescent="0.25">
      <c r="A4518" s="104">
        <v>26803</v>
      </c>
      <c r="B4518" s="104" t="s">
        <v>947</v>
      </c>
      <c r="C4518" s="104" t="s">
        <v>2852</v>
      </c>
      <c r="D4518" s="104" t="s">
        <v>2854</v>
      </c>
      <c r="E4518" s="2">
        <v>174041</v>
      </c>
      <c r="F4518" s="2">
        <v>174041</v>
      </c>
    </row>
    <row r="4519" spans="1:6" x14ac:dyDescent="0.25">
      <c r="A4519" s="104">
        <v>26808</v>
      </c>
      <c r="B4519" s="104" t="s">
        <v>947</v>
      </c>
      <c r="C4519" s="104" t="s">
        <v>10147</v>
      </c>
      <c r="D4519" s="104" t="s">
        <v>10149</v>
      </c>
      <c r="E4519" s="2">
        <v>22390</v>
      </c>
      <c r="F4519" s="2">
        <v>22390</v>
      </c>
    </row>
    <row r="4520" spans="1:6" x14ac:dyDescent="0.25">
      <c r="A4520" s="104">
        <v>26810</v>
      </c>
      <c r="B4520" s="104" t="s">
        <v>947</v>
      </c>
      <c r="C4520" s="104" t="s">
        <v>5699</v>
      </c>
      <c r="D4520" s="104" t="s">
        <v>5701</v>
      </c>
      <c r="E4520" s="2">
        <v>53541</v>
      </c>
      <c r="F4520" s="2">
        <v>53541</v>
      </c>
    </row>
    <row r="4521" spans="1:6" x14ac:dyDescent="0.25">
      <c r="A4521" s="104">
        <v>26811</v>
      </c>
      <c r="B4521" s="104" t="s">
        <v>947</v>
      </c>
      <c r="C4521" s="104" t="s">
        <v>15133</v>
      </c>
      <c r="D4521" s="104" t="s">
        <v>15134</v>
      </c>
      <c r="E4521" s="2">
        <v>3135</v>
      </c>
      <c r="F4521" s="2">
        <v>3135</v>
      </c>
    </row>
    <row r="4522" spans="1:6" x14ac:dyDescent="0.25">
      <c r="A4522" s="104">
        <v>26812</v>
      </c>
      <c r="B4522" s="104" t="s">
        <v>947</v>
      </c>
      <c r="C4522" s="104" t="s">
        <v>8485</v>
      </c>
      <c r="D4522" s="104" t="s">
        <v>8487</v>
      </c>
      <c r="E4522" s="2">
        <v>35586</v>
      </c>
      <c r="F4522" s="2">
        <v>35586</v>
      </c>
    </row>
    <row r="4523" spans="1:6" x14ac:dyDescent="0.25">
      <c r="A4523" s="104">
        <v>26814</v>
      </c>
      <c r="B4523" s="104" t="s">
        <v>947</v>
      </c>
      <c r="C4523" s="104" t="s">
        <v>5726</v>
      </c>
      <c r="D4523" s="104" t="s">
        <v>20991</v>
      </c>
      <c r="E4523" s="2">
        <v>55247</v>
      </c>
      <c r="F4523" s="2">
        <v>55247</v>
      </c>
    </row>
    <row r="4524" spans="1:6" x14ac:dyDescent="0.25">
      <c r="A4524" s="104">
        <v>455648</v>
      </c>
      <c r="B4524" s="104" t="s">
        <v>947</v>
      </c>
      <c r="C4524" s="104" t="s">
        <v>5986</v>
      </c>
      <c r="D4524" s="104" t="s">
        <v>5988</v>
      </c>
      <c r="E4524" s="2">
        <v>65933</v>
      </c>
      <c r="F4524" s="2">
        <v>65933</v>
      </c>
    </row>
    <row r="4525" spans="1:6" x14ac:dyDescent="0.25">
      <c r="A4525" s="104">
        <v>26817</v>
      </c>
      <c r="B4525" s="104" t="s">
        <v>947</v>
      </c>
      <c r="C4525" s="104" t="s">
        <v>9210</v>
      </c>
      <c r="D4525" s="104" t="s">
        <v>9212</v>
      </c>
      <c r="E4525" s="2">
        <v>11985</v>
      </c>
      <c r="F4525" s="2">
        <v>11985</v>
      </c>
    </row>
    <row r="4526" spans="1:6" x14ac:dyDescent="0.25">
      <c r="A4526" s="104">
        <v>26818</v>
      </c>
      <c r="B4526" s="104" t="s">
        <v>947</v>
      </c>
      <c r="C4526" s="104" t="s">
        <v>11092</v>
      </c>
      <c r="D4526" s="104" t="s">
        <v>11094</v>
      </c>
      <c r="E4526" s="2">
        <v>7600</v>
      </c>
      <c r="F4526" s="2">
        <v>7600</v>
      </c>
    </row>
    <row r="4527" spans="1:6" x14ac:dyDescent="0.25">
      <c r="A4527" s="104">
        <v>26819</v>
      </c>
      <c r="B4527" s="104" t="s">
        <v>947</v>
      </c>
      <c r="C4527" s="104" t="s">
        <v>4405</v>
      </c>
      <c r="D4527" s="104" t="s">
        <v>4407</v>
      </c>
      <c r="E4527" s="2">
        <v>76642</v>
      </c>
      <c r="F4527" s="2">
        <v>76642</v>
      </c>
    </row>
    <row r="4528" spans="1:6" x14ac:dyDescent="0.25">
      <c r="A4528" s="104">
        <v>26821</v>
      </c>
      <c r="B4528" s="104" t="s">
        <v>947</v>
      </c>
      <c r="C4528" s="104" t="s">
        <v>1292</v>
      </c>
      <c r="D4528" s="104" t="s">
        <v>1294</v>
      </c>
      <c r="E4528" s="2">
        <v>624767</v>
      </c>
      <c r="F4528" s="2">
        <v>624767</v>
      </c>
    </row>
    <row r="4529" spans="1:6" x14ac:dyDescent="0.25">
      <c r="A4529" s="104">
        <v>26823</v>
      </c>
      <c r="B4529" s="104" t="s">
        <v>947</v>
      </c>
      <c r="C4529" s="104" t="s">
        <v>1208</v>
      </c>
      <c r="D4529" s="104" t="s">
        <v>1210</v>
      </c>
      <c r="E4529" s="2">
        <v>268389</v>
      </c>
      <c r="F4529" s="2">
        <v>268389</v>
      </c>
    </row>
    <row r="4530" spans="1:6" x14ac:dyDescent="0.25">
      <c r="A4530" s="104">
        <v>26826</v>
      </c>
      <c r="B4530" s="104" t="s">
        <v>947</v>
      </c>
      <c r="C4530" s="104" t="s">
        <v>5896</v>
      </c>
      <c r="D4530" s="104" t="s">
        <v>5898</v>
      </c>
      <c r="E4530" s="2">
        <v>146644</v>
      </c>
      <c r="F4530" s="2">
        <v>146644</v>
      </c>
    </row>
    <row r="4531" spans="1:6" x14ac:dyDescent="0.25">
      <c r="A4531" s="104">
        <v>163902</v>
      </c>
      <c r="B4531" s="104" t="s">
        <v>947</v>
      </c>
      <c r="C4531" s="104" t="s">
        <v>2036</v>
      </c>
      <c r="D4531" s="104" t="s">
        <v>2038</v>
      </c>
      <c r="E4531" s="2">
        <v>283904</v>
      </c>
      <c r="F4531" s="2">
        <v>283904</v>
      </c>
    </row>
    <row r="4532" spans="1:6" x14ac:dyDescent="0.25">
      <c r="A4532" s="104">
        <v>181292</v>
      </c>
      <c r="B4532" s="104" t="s">
        <v>947</v>
      </c>
      <c r="C4532" s="104" t="s">
        <v>8590</v>
      </c>
      <c r="D4532" s="104" t="s">
        <v>8592</v>
      </c>
      <c r="E4532" s="2">
        <v>14330</v>
      </c>
      <c r="F4532" s="2">
        <v>14330</v>
      </c>
    </row>
    <row r="4533" spans="1:6" x14ac:dyDescent="0.25">
      <c r="A4533" s="104">
        <v>190960</v>
      </c>
      <c r="B4533" s="104" t="s">
        <v>947</v>
      </c>
      <c r="C4533" s="104" t="s">
        <v>11645</v>
      </c>
      <c r="D4533" s="104" t="s">
        <v>11647</v>
      </c>
      <c r="E4533" s="2">
        <v>11452</v>
      </c>
      <c r="F4533" s="2">
        <v>11452</v>
      </c>
    </row>
    <row r="4534" spans="1:6" x14ac:dyDescent="0.25">
      <c r="A4534" s="104">
        <v>520402</v>
      </c>
      <c r="B4534" s="104" t="s">
        <v>947</v>
      </c>
      <c r="C4534" s="104" t="s">
        <v>3495</v>
      </c>
      <c r="D4534" s="104" t="s">
        <v>3497</v>
      </c>
      <c r="E4534" s="2">
        <v>126695</v>
      </c>
      <c r="F4534" s="2">
        <v>126695</v>
      </c>
    </row>
    <row r="4535" spans="1:6" x14ac:dyDescent="0.25">
      <c r="A4535" s="104">
        <v>678222</v>
      </c>
      <c r="B4535" s="104" t="s">
        <v>947</v>
      </c>
      <c r="C4535" s="104" t="s">
        <v>15014</v>
      </c>
      <c r="D4535" s="104" t="s">
        <v>15016</v>
      </c>
      <c r="E4535" s="2">
        <v>4215</v>
      </c>
      <c r="F4535" s="2">
        <v>4215</v>
      </c>
    </row>
    <row r="4536" spans="1:6" x14ac:dyDescent="0.25">
      <c r="A4536" s="104">
        <v>26845</v>
      </c>
      <c r="B4536" s="104" t="s">
        <v>947</v>
      </c>
      <c r="C4536" s="104" t="s">
        <v>4636</v>
      </c>
      <c r="D4536" s="104" t="s">
        <v>4638</v>
      </c>
      <c r="E4536" s="2">
        <v>122988</v>
      </c>
      <c r="F4536" s="2">
        <v>122988</v>
      </c>
    </row>
    <row r="4537" spans="1:6" x14ac:dyDescent="0.25">
      <c r="A4537" s="104">
        <v>26846</v>
      </c>
      <c r="B4537" s="104" t="s">
        <v>947</v>
      </c>
      <c r="C4537" s="104" t="s">
        <v>8965</v>
      </c>
      <c r="D4537" s="104" t="s">
        <v>8967</v>
      </c>
      <c r="E4537" s="2">
        <v>32752</v>
      </c>
      <c r="F4537" s="2">
        <v>32752</v>
      </c>
    </row>
    <row r="4538" spans="1:6" x14ac:dyDescent="0.25">
      <c r="A4538" s="104">
        <v>26847</v>
      </c>
      <c r="B4538" s="104" t="s">
        <v>947</v>
      </c>
      <c r="C4538" s="104" t="s">
        <v>13742</v>
      </c>
      <c r="D4538" s="104" t="s">
        <v>13744</v>
      </c>
      <c r="E4538" s="2">
        <v>11775</v>
      </c>
      <c r="F4538" s="2">
        <v>11775</v>
      </c>
    </row>
    <row r="4539" spans="1:6" x14ac:dyDescent="0.25">
      <c r="A4539" s="104">
        <v>26848</v>
      </c>
      <c r="B4539" s="104" t="s">
        <v>947</v>
      </c>
      <c r="C4539" s="104" t="s">
        <v>1637</v>
      </c>
      <c r="D4539" s="104" t="s">
        <v>1639</v>
      </c>
      <c r="E4539" s="2">
        <v>402028</v>
      </c>
      <c r="F4539" s="2">
        <v>402028</v>
      </c>
    </row>
    <row r="4540" spans="1:6" x14ac:dyDescent="0.25">
      <c r="A4540" s="104">
        <v>26849</v>
      </c>
      <c r="B4540" s="104" t="s">
        <v>947</v>
      </c>
      <c r="C4540" s="104" t="s">
        <v>8254</v>
      </c>
      <c r="D4540" s="104" t="s">
        <v>22424</v>
      </c>
      <c r="E4540" s="2">
        <v>28514</v>
      </c>
      <c r="F4540" s="2">
        <v>28514</v>
      </c>
    </row>
    <row r="4541" spans="1:6" x14ac:dyDescent="0.25">
      <c r="A4541" s="104">
        <v>26861</v>
      </c>
      <c r="B4541" s="104" t="s">
        <v>947</v>
      </c>
      <c r="C4541" s="104" t="s">
        <v>7645</v>
      </c>
      <c r="D4541" s="104" t="s">
        <v>7647</v>
      </c>
      <c r="E4541" s="2">
        <v>39465</v>
      </c>
      <c r="F4541" s="2">
        <v>39465</v>
      </c>
    </row>
    <row r="4542" spans="1:6" x14ac:dyDescent="0.25">
      <c r="A4542" s="104">
        <v>26862</v>
      </c>
      <c r="B4542" s="104" t="s">
        <v>947</v>
      </c>
      <c r="C4542" s="104" t="s">
        <v>22125</v>
      </c>
      <c r="D4542" s="104" t="s">
        <v>22126</v>
      </c>
      <c r="E4542" s="2">
        <v>8927</v>
      </c>
      <c r="F4542" s="2">
        <v>8927</v>
      </c>
    </row>
    <row r="4543" spans="1:6" x14ac:dyDescent="0.25">
      <c r="A4543" s="104">
        <v>220339</v>
      </c>
      <c r="B4543" s="104" t="s">
        <v>947</v>
      </c>
      <c r="C4543" s="104" t="s">
        <v>10603</v>
      </c>
      <c r="D4543" s="104" t="s">
        <v>10605</v>
      </c>
      <c r="E4543" s="2">
        <v>44955</v>
      </c>
      <c r="F4543" s="2">
        <v>44955</v>
      </c>
    </row>
    <row r="4544" spans="1:6" x14ac:dyDescent="0.25">
      <c r="A4544" s="104">
        <v>442136</v>
      </c>
      <c r="B4544" s="104" t="s">
        <v>947</v>
      </c>
      <c r="C4544" s="104" t="s">
        <v>11868</v>
      </c>
      <c r="D4544" s="104" t="s">
        <v>11870</v>
      </c>
      <c r="E4544" s="2">
        <v>4439</v>
      </c>
      <c r="F4544" s="2">
        <v>4439</v>
      </c>
    </row>
    <row r="4545" spans="1:6" x14ac:dyDescent="0.25">
      <c r="A4545" s="104">
        <v>681505</v>
      </c>
      <c r="B4545" s="104" t="s">
        <v>947</v>
      </c>
      <c r="C4545" s="104" t="s">
        <v>13304</v>
      </c>
      <c r="D4545" s="104" t="s">
        <v>13306</v>
      </c>
      <c r="E4545" s="2">
        <v>5469</v>
      </c>
      <c r="F4545" s="2">
        <v>5469</v>
      </c>
    </row>
    <row r="4546" spans="1:6" x14ac:dyDescent="0.25">
      <c r="A4546" s="104">
        <v>26864</v>
      </c>
      <c r="B4546" s="104" t="s">
        <v>947</v>
      </c>
      <c r="C4546" s="104" t="s">
        <v>8050</v>
      </c>
      <c r="D4546" s="104" t="s">
        <v>8052</v>
      </c>
      <c r="E4546" s="2">
        <v>37633</v>
      </c>
      <c r="F4546" s="2">
        <v>37633</v>
      </c>
    </row>
    <row r="4547" spans="1:6" x14ac:dyDescent="0.25">
      <c r="A4547" s="104">
        <v>26866</v>
      </c>
      <c r="B4547" s="104" t="s">
        <v>947</v>
      </c>
      <c r="C4547" s="104" t="s">
        <v>12835</v>
      </c>
      <c r="D4547" s="104" t="s">
        <v>12837</v>
      </c>
      <c r="E4547" s="2">
        <v>18824</v>
      </c>
      <c r="F4547" s="2">
        <v>18824</v>
      </c>
    </row>
    <row r="4548" spans="1:6" x14ac:dyDescent="0.25">
      <c r="A4548" s="104">
        <v>26867</v>
      </c>
      <c r="B4548" s="104" t="s">
        <v>947</v>
      </c>
      <c r="C4548" s="104" t="s">
        <v>3017</v>
      </c>
      <c r="D4548" s="104" t="s">
        <v>3019</v>
      </c>
      <c r="E4548" s="2">
        <v>159140</v>
      </c>
      <c r="F4548" s="2">
        <v>159140</v>
      </c>
    </row>
    <row r="4549" spans="1:6" x14ac:dyDescent="0.25">
      <c r="A4549" s="104">
        <v>26868</v>
      </c>
      <c r="B4549" s="104" t="s">
        <v>947</v>
      </c>
      <c r="C4549" s="104" t="s">
        <v>16368</v>
      </c>
      <c r="D4549" s="104" t="s">
        <v>16370</v>
      </c>
      <c r="E4549" s="2">
        <v>9788</v>
      </c>
      <c r="F4549" s="2">
        <v>9788</v>
      </c>
    </row>
    <row r="4550" spans="1:6" x14ac:dyDescent="0.25">
      <c r="A4550" s="104">
        <v>208491</v>
      </c>
      <c r="B4550" s="104" t="s">
        <v>947</v>
      </c>
      <c r="C4550" s="104" t="s">
        <v>22634</v>
      </c>
      <c r="D4550" s="104" t="s">
        <v>22635</v>
      </c>
      <c r="E4550" s="2">
        <v>4725</v>
      </c>
      <c r="F4550" s="2">
        <v>4725</v>
      </c>
    </row>
    <row r="4551" spans="1:6" x14ac:dyDescent="0.25">
      <c r="A4551" s="104">
        <v>26870</v>
      </c>
      <c r="B4551" s="104" t="s">
        <v>947</v>
      </c>
      <c r="C4551" s="104" t="s">
        <v>8179</v>
      </c>
      <c r="D4551" s="104" t="s">
        <v>8181</v>
      </c>
      <c r="E4551" s="2">
        <v>35465</v>
      </c>
      <c r="F4551" s="2">
        <v>35465</v>
      </c>
    </row>
    <row r="4552" spans="1:6" x14ac:dyDescent="0.25">
      <c r="A4552" s="104">
        <v>26871</v>
      </c>
      <c r="B4552" s="104" t="s">
        <v>947</v>
      </c>
      <c r="C4552" s="104" t="s">
        <v>6280</v>
      </c>
      <c r="D4552" s="104" t="s">
        <v>6282</v>
      </c>
      <c r="E4552" s="2">
        <v>65043</v>
      </c>
      <c r="F4552" s="2">
        <v>65043</v>
      </c>
    </row>
    <row r="4553" spans="1:6" x14ac:dyDescent="0.25">
      <c r="A4553" s="104">
        <v>26872</v>
      </c>
      <c r="B4553" s="104" t="s">
        <v>947</v>
      </c>
      <c r="C4553" s="104" t="s">
        <v>3549</v>
      </c>
      <c r="D4553" s="104" t="s">
        <v>3551</v>
      </c>
      <c r="E4553" s="2">
        <v>124268</v>
      </c>
      <c r="F4553" s="2">
        <v>124268</v>
      </c>
    </row>
    <row r="4554" spans="1:6" x14ac:dyDescent="0.25">
      <c r="A4554" s="104">
        <v>26874</v>
      </c>
      <c r="B4554" s="104" t="s">
        <v>947</v>
      </c>
      <c r="C4554" s="104" t="s">
        <v>7567</v>
      </c>
      <c r="D4554" s="104" t="s">
        <v>7569</v>
      </c>
      <c r="E4554" s="2">
        <v>36764</v>
      </c>
      <c r="F4554" s="2">
        <v>36764</v>
      </c>
    </row>
    <row r="4555" spans="1:6" x14ac:dyDescent="0.25">
      <c r="A4555" s="104">
        <v>26875</v>
      </c>
      <c r="B4555" s="104" t="s">
        <v>947</v>
      </c>
      <c r="C4555" s="104" t="s">
        <v>3014</v>
      </c>
      <c r="D4555" s="104" t="s">
        <v>3016</v>
      </c>
      <c r="E4555" s="2">
        <v>226715</v>
      </c>
      <c r="F4555" s="2">
        <v>226715</v>
      </c>
    </row>
    <row r="4556" spans="1:6" x14ac:dyDescent="0.25">
      <c r="A4556" s="104">
        <v>26877</v>
      </c>
      <c r="B4556" s="104" t="s">
        <v>947</v>
      </c>
      <c r="C4556" s="104" t="s">
        <v>14608</v>
      </c>
      <c r="D4556" s="104" t="s">
        <v>14610</v>
      </c>
      <c r="E4556" s="2">
        <v>0</v>
      </c>
      <c r="F4556" s="2">
        <v>0</v>
      </c>
    </row>
    <row r="4557" spans="1:6" x14ac:dyDescent="0.25">
      <c r="A4557" s="104">
        <v>26882</v>
      </c>
      <c r="B4557" s="104" t="s">
        <v>947</v>
      </c>
      <c r="C4557" s="104" t="s">
        <v>18413</v>
      </c>
      <c r="D4557" s="104" t="s">
        <v>18414</v>
      </c>
      <c r="E4557" s="2">
        <v>4254</v>
      </c>
      <c r="F4557" s="2">
        <v>4254</v>
      </c>
    </row>
    <row r="4558" spans="1:6" x14ac:dyDescent="0.25">
      <c r="A4558" s="104">
        <v>600367</v>
      </c>
      <c r="B4558" s="104" t="s">
        <v>947</v>
      </c>
      <c r="C4558" s="104" t="s">
        <v>13033</v>
      </c>
      <c r="D4558" s="104" t="s">
        <v>13035</v>
      </c>
      <c r="E4558" s="2">
        <v>3230</v>
      </c>
      <c r="F4558" s="2">
        <v>3230</v>
      </c>
    </row>
    <row r="4559" spans="1:6" x14ac:dyDescent="0.25">
      <c r="A4559" s="104">
        <v>727977</v>
      </c>
      <c r="B4559" s="104" t="s">
        <v>947</v>
      </c>
      <c r="C4559" s="104" t="s">
        <v>22094</v>
      </c>
      <c r="D4559" s="104" t="s">
        <v>22095</v>
      </c>
      <c r="E4559" s="2">
        <v>5889</v>
      </c>
      <c r="F4559" s="2">
        <v>5889</v>
      </c>
    </row>
    <row r="4560" spans="1:6" x14ac:dyDescent="0.25">
      <c r="A4560" s="104">
        <v>26883</v>
      </c>
      <c r="B4560" s="104" t="s">
        <v>947</v>
      </c>
      <c r="C4560" s="104" t="s">
        <v>5444</v>
      </c>
      <c r="D4560" s="104" t="s">
        <v>5446</v>
      </c>
      <c r="E4560" s="2">
        <v>83296</v>
      </c>
      <c r="F4560" s="2">
        <v>83296</v>
      </c>
    </row>
    <row r="4561" spans="1:6" x14ac:dyDescent="0.25">
      <c r="A4561" s="104">
        <v>26884</v>
      </c>
      <c r="B4561" s="104" t="s">
        <v>947</v>
      </c>
      <c r="C4561" s="104" t="s">
        <v>7142</v>
      </c>
      <c r="D4561" s="104" t="s">
        <v>7144</v>
      </c>
      <c r="E4561" s="2">
        <v>31419</v>
      </c>
      <c r="F4561" s="2">
        <v>31419</v>
      </c>
    </row>
    <row r="4562" spans="1:6" x14ac:dyDescent="0.25">
      <c r="A4562" s="104">
        <v>26885</v>
      </c>
      <c r="B4562" s="104" t="s">
        <v>947</v>
      </c>
      <c r="C4562" s="104" t="s">
        <v>2927</v>
      </c>
      <c r="D4562" s="104" t="s">
        <v>2929</v>
      </c>
      <c r="E4562" s="2">
        <v>177959</v>
      </c>
      <c r="F4562" s="2">
        <v>177959</v>
      </c>
    </row>
    <row r="4563" spans="1:6" x14ac:dyDescent="0.25">
      <c r="A4563" s="104">
        <v>26887</v>
      </c>
      <c r="B4563" s="104" t="s">
        <v>947</v>
      </c>
      <c r="C4563" s="104" t="s">
        <v>7255</v>
      </c>
      <c r="D4563" s="104" t="s">
        <v>7257</v>
      </c>
      <c r="E4563" s="2">
        <v>32224</v>
      </c>
      <c r="F4563" s="2">
        <v>32224</v>
      </c>
    </row>
    <row r="4564" spans="1:6" x14ac:dyDescent="0.25">
      <c r="A4564" s="104">
        <v>26888</v>
      </c>
      <c r="B4564" s="104" t="s">
        <v>947</v>
      </c>
      <c r="C4564" s="104" t="s">
        <v>3124</v>
      </c>
      <c r="D4564" s="104" t="s">
        <v>22102</v>
      </c>
      <c r="E4564" s="2">
        <v>198120</v>
      </c>
      <c r="F4564" s="2">
        <v>198120</v>
      </c>
    </row>
    <row r="4565" spans="1:6" x14ac:dyDescent="0.25">
      <c r="A4565" s="104">
        <v>26889</v>
      </c>
      <c r="B4565" s="104" t="s">
        <v>947</v>
      </c>
      <c r="C4565" s="104" t="s">
        <v>7414</v>
      </c>
      <c r="D4565" s="104" t="s">
        <v>7416</v>
      </c>
      <c r="E4565" s="2">
        <v>28693</v>
      </c>
      <c r="F4565" s="2">
        <v>28693</v>
      </c>
    </row>
    <row r="4566" spans="1:6" x14ac:dyDescent="0.25">
      <c r="A4566" s="104">
        <v>26890</v>
      </c>
      <c r="B4566" s="104" t="s">
        <v>947</v>
      </c>
      <c r="C4566" s="104" t="s">
        <v>14463</v>
      </c>
      <c r="D4566" s="104" t="s">
        <v>14465</v>
      </c>
      <c r="E4566" s="2">
        <v>1892</v>
      </c>
      <c r="F4566" s="2">
        <v>1892</v>
      </c>
    </row>
    <row r="4567" spans="1:6" x14ac:dyDescent="0.25">
      <c r="A4567" s="104">
        <v>26891</v>
      </c>
      <c r="B4567" s="104" t="s">
        <v>947</v>
      </c>
      <c r="C4567" s="104" t="s">
        <v>1709</v>
      </c>
      <c r="D4567" s="104" t="s">
        <v>19160</v>
      </c>
      <c r="E4567" s="2">
        <v>505020</v>
      </c>
      <c r="F4567" s="2">
        <v>505020</v>
      </c>
    </row>
    <row r="4568" spans="1:6" x14ac:dyDescent="0.25">
      <c r="A4568" s="104">
        <v>26892</v>
      </c>
      <c r="B4568" s="104" t="s">
        <v>947</v>
      </c>
      <c r="C4568" s="104" t="s">
        <v>15228</v>
      </c>
      <c r="D4568" s="104" t="s">
        <v>15230</v>
      </c>
      <c r="E4568" s="2">
        <v>4980</v>
      </c>
      <c r="F4568" s="2">
        <v>4980</v>
      </c>
    </row>
    <row r="4569" spans="1:6" x14ac:dyDescent="0.25">
      <c r="A4569" s="104">
        <v>26893</v>
      </c>
      <c r="B4569" s="104" t="s">
        <v>947</v>
      </c>
      <c r="C4569" s="104" t="s">
        <v>3303</v>
      </c>
      <c r="D4569" s="104" t="s">
        <v>3305</v>
      </c>
      <c r="E4569" s="2">
        <v>167601</v>
      </c>
      <c r="F4569" s="2">
        <v>167601</v>
      </c>
    </row>
    <row r="4570" spans="1:6" x14ac:dyDescent="0.25">
      <c r="A4570" s="104">
        <v>26899</v>
      </c>
      <c r="B4570" s="104" t="s">
        <v>947</v>
      </c>
      <c r="C4570" s="104" t="s">
        <v>6723</v>
      </c>
      <c r="D4570" s="104" t="s">
        <v>6725</v>
      </c>
      <c r="E4570" s="2">
        <v>41309</v>
      </c>
      <c r="F4570" s="2">
        <v>41309</v>
      </c>
    </row>
    <row r="4571" spans="1:6" x14ac:dyDescent="0.25">
      <c r="A4571" s="104">
        <v>26911</v>
      </c>
      <c r="B4571" s="104" t="s">
        <v>947</v>
      </c>
      <c r="C4571" s="104" t="s">
        <v>11265</v>
      </c>
      <c r="D4571" s="104" t="s">
        <v>11267</v>
      </c>
      <c r="E4571" s="2">
        <v>13095</v>
      </c>
      <c r="F4571" s="2">
        <v>13095</v>
      </c>
    </row>
    <row r="4572" spans="1:6" x14ac:dyDescent="0.25">
      <c r="A4572" s="104">
        <v>156650</v>
      </c>
      <c r="B4572" s="104" t="s">
        <v>947</v>
      </c>
      <c r="C4572" s="104" t="s">
        <v>18942</v>
      </c>
      <c r="D4572" s="104" t="s">
        <v>18943</v>
      </c>
      <c r="E4572" s="2">
        <v>15300</v>
      </c>
      <c r="F4572" s="2">
        <v>15300</v>
      </c>
    </row>
    <row r="4573" spans="1:6" x14ac:dyDescent="0.25">
      <c r="A4573" s="104">
        <v>193363</v>
      </c>
      <c r="B4573" s="104" t="s">
        <v>947</v>
      </c>
      <c r="C4573" s="104" t="s">
        <v>6058</v>
      </c>
      <c r="D4573" s="104" t="s">
        <v>6060</v>
      </c>
      <c r="E4573" s="2">
        <v>60679</v>
      </c>
      <c r="F4573" s="2">
        <v>60679</v>
      </c>
    </row>
    <row r="4574" spans="1:6" x14ac:dyDescent="0.25">
      <c r="A4574" s="104">
        <v>790523</v>
      </c>
      <c r="B4574" s="104" t="s">
        <v>947</v>
      </c>
      <c r="C4574" s="104" t="s">
        <v>4072</v>
      </c>
      <c r="D4574" s="104" t="s">
        <v>4074</v>
      </c>
      <c r="E4574" s="2">
        <v>134278</v>
      </c>
      <c r="F4574" s="2">
        <v>134278</v>
      </c>
    </row>
    <row r="4575" spans="1:6" x14ac:dyDescent="0.25">
      <c r="A4575" s="104">
        <v>26915</v>
      </c>
      <c r="B4575" s="104" t="s">
        <v>947</v>
      </c>
      <c r="C4575" s="104" t="s">
        <v>3175</v>
      </c>
      <c r="D4575" s="104" t="s">
        <v>3177</v>
      </c>
      <c r="E4575" s="2">
        <v>192445</v>
      </c>
      <c r="F4575" s="2">
        <v>192445</v>
      </c>
    </row>
    <row r="4576" spans="1:6" x14ac:dyDescent="0.25">
      <c r="A4576" s="104">
        <v>26916</v>
      </c>
      <c r="B4576" s="104" t="s">
        <v>947</v>
      </c>
      <c r="C4576" s="104" t="s">
        <v>7714</v>
      </c>
      <c r="D4576" s="104" t="s">
        <v>7716</v>
      </c>
      <c r="E4576" s="2">
        <v>40629</v>
      </c>
      <c r="F4576" s="2">
        <v>40629</v>
      </c>
    </row>
    <row r="4577" spans="1:6" x14ac:dyDescent="0.25">
      <c r="A4577" s="104">
        <v>26918</v>
      </c>
      <c r="B4577" s="104" t="s">
        <v>947</v>
      </c>
      <c r="C4577" s="104" t="s">
        <v>6472</v>
      </c>
      <c r="D4577" s="104" t="s">
        <v>6474</v>
      </c>
      <c r="E4577" s="2">
        <v>54459</v>
      </c>
      <c r="F4577" s="2">
        <v>54459</v>
      </c>
    </row>
    <row r="4578" spans="1:6" x14ac:dyDescent="0.25">
      <c r="A4578" s="104">
        <v>26919</v>
      </c>
      <c r="B4578" s="104" t="s">
        <v>947</v>
      </c>
      <c r="C4578" s="104" t="s">
        <v>14486</v>
      </c>
      <c r="D4578" s="104" t="s">
        <v>14488</v>
      </c>
      <c r="E4578" s="2">
        <v>8955</v>
      </c>
      <c r="F4578" s="2">
        <v>8955</v>
      </c>
    </row>
    <row r="4579" spans="1:6" x14ac:dyDescent="0.25">
      <c r="A4579" s="104">
        <v>26920</v>
      </c>
      <c r="B4579" s="104" t="s">
        <v>947</v>
      </c>
      <c r="C4579" s="104" t="s">
        <v>4345</v>
      </c>
      <c r="D4579" s="104" t="s">
        <v>4347</v>
      </c>
      <c r="E4579" s="2">
        <v>146120</v>
      </c>
      <c r="F4579" s="2">
        <v>146120</v>
      </c>
    </row>
    <row r="4580" spans="1:6" x14ac:dyDescent="0.25">
      <c r="A4580" s="104">
        <v>26923</v>
      </c>
      <c r="B4580" s="104" t="s">
        <v>947</v>
      </c>
      <c r="C4580" s="104" t="s">
        <v>6612</v>
      </c>
      <c r="D4580" s="104" t="s">
        <v>22129</v>
      </c>
      <c r="E4580" s="2">
        <v>54406</v>
      </c>
      <c r="F4580" s="2">
        <v>54406</v>
      </c>
    </row>
    <row r="4581" spans="1:6" x14ac:dyDescent="0.25">
      <c r="A4581" s="104">
        <v>26924</v>
      </c>
      <c r="B4581" s="104" t="s">
        <v>947</v>
      </c>
      <c r="C4581" s="104" t="s">
        <v>10180</v>
      </c>
      <c r="D4581" s="104" t="s">
        <v>10182</v>
      </c>
      <c r="E4581" s="2">
        <v>31569</v>
      </c>
      <c r="F4581" s="2">
        <v>31569</v>
      </c>
    </row>
    <row r="4582" spans="1:6" x14ac:dyDescent="0.25">
      <c r="A4582" s="104">
        <v>711687</v>
      </c>
      <c r="B4582" s="104" t="s">
        <v>947</v>
      </c>
      <c r="C4582" s="104" t="s">
        <v>7426</v>
      </c>
      <c r="D4582" s="104" t="s">
        <v>22096</v>
      </c>
      <c r="E4582" s="2">
        <v>31418</v>
      </c>
      <c r="F4582" s="2">
        <v>31418</v>
      </c>
    </row>
    <row r="4583" spans="1:6" x14ac:dyDescent="0.25">
      <c r="A4583" s="104">
        <v>26926</v>
      </c>
      <c r="B4583" s="104" t="s">
        <v>947</v>
      </c>
      <c r="C4583" s="104" t="s">
        <v>13205</v>
      </c>
      <c r="D4583" s="104" t="s">
        <v>13207</v>
      </c>
      <c r="E4583" s="2">
        <v>4252</v>
      </c>
      <c r="F4583" s="2">
        <v>4252</v>
      </c>
    </row>
    <row r="4584" spans="1:6" x14ac:dyDescent="0.25">
      <c r="A4584" s="104">
        <v>26927</v>
      </c>
      <c r="B4584" s="104" t="s">
        <v>947</v>
      </c>
      <c r="C4584" s="104" t="s">
        <v>1883</v>
      </c>
      <c r="D4584" s="104" t="s">
        <v>1885</v>
      </c>
      <c r="E4584" s="2">
        <v>372643</v>
      </c>
      <c r="F4584" s="2">
        <v>372643</v>
      </c>
    </row>
    <row r="4585" spans="1:6" x14ac:dyDescent="0.25">
      <c r="A4585" s="104">
        <v>26928</v>
      </c>
      <c r="B4585" s="104" t="s">
        <v>947</v>
      </c>
      <c r="C4585" s="104" t="s">
        <v>15939</v>
      </c>
      <c r="D4585" s="104" t="s">
        <v>15941</v>
      </c>
      <c r="E4585" s="2">
        <v>2958</v>
      </c>
      <c r="F4585" s="2">
        <v>2958</v>
      </c>
    </row>
    <row r="4586" spans="1:6" x14ac:dyDescent="0.25">
      <c r="A4586" s="104">
        <v>26930</v>
      </c>
      <c r="B4586" s="104" t="s">
        <v>947</v>
      </c>
      <c r="C4586" s="104" t="s">
        <v>22517</v>
      </c>
      <c r="D4586" s="104" t="s">
        <v>22518</v>
      </c>
      <c r="E4586" s="2">
        <v>3930</v>
      </c>
      <c r="F4586" s="2">
        <v>3930</v>
      </c>
    </row>
    <row r="4587" spans="1:6" x14ac:dyDescent="0.25">
      <c r="A4587" s="104">
        <v>449367</v>
      </c>
      <c r="B4587" s="104" t="s">
        <v>947</v>
      </c>
      <c r="C4587" s="104" t="s">
        <v>6550</v>
      </c>
      <c r="D4587" s="104" t="s">
        <v>6552</v>
      </c>
      <c r="E4587" s="2">
        <v>43369</v>
      </c>
      <c r="F4587" s="2">
        <v>43369</v>
      </c>
    </row>
    <row r="4588" spans="1:6" x14ac:dyDescent="0.25">
      <c r="A4588" s="104">
        <v>606911</v>
      </c>
      <c r="B4588" s="104" t="s">
        <v>947</v>
      </c>
      <c r="C4588" s="104" t="s">
        <v>12207</v>
      </c>
      <c r="D4588" s="104" t="s">
        <v>22107</v>
      </c>
      <c r="E4588" s="2">
        <v>11744</v>
      </c>
      <c r="F4588" s="2">
        <v>11744</v>
      </c>
    </row>
    <row r="4589" spans="1:6" x14ac:dyDescent="0.25">
      <c r="A4589" s="104">
        <v>707455</v>
      </c>
      <c r="B4589" s="104" t="s">
        <v>947</v>
      </c>
      <c r="C4589" s="104" t="s">
        <v>9111</v>
      </c>
      <c r="D4589" s="104" t="s">
        <v>9113</v>
      </c>
      <c r="E4589" s="2">
        <v>18366</v>
      </c>
      <c r="F4589" s="2">
        <v>18366</v>
      </c>
    </row>
    <row r="4590" spans="1:6" x14ac:dyDescent="0.25">
      <c r="A4590" s="104">
        <v>26933</v>
      </c>
      <c r="B4590" s="104" t="s">
        <v>947</v>
      </c>
      <c r="C4590" s="104" t="s">
        <v>1490</v>
      </c>
      <c r="D4590" s="104" t="s">
        <v>1492</v>
      </c>
      <c r="E4590" s="2">
        <v>482731</v>
      </c>
      <c r="F4590" s="2">
        <v>482731</v>
      </c>
    </row>
    <row r="4591" spans="1:6" x14ac:dyDescent="0.25">
      <c r="A4591" s="104">
        <v>26935</v>
      </c>
      <c r="B4591" s="104" t="s">
        <v>947</v>
      </c>
      <c r="C4591" s="104" t="s">
        <v>13103</v>
      </c>
      <c r="D4591" s="104" t="s">
        <v>13105</v>
      </c>
      <c r="E4591" s="2">
        <v>9781</v>
      </c>
      <c r="F4591" s="2">
        <v>9781</v>
      </c>
    </row>
    <row r="4592" spans="1:6" x14ac:dyDescent="0.25">
      <c r="A4592" s="104">
        <v>26938</v>
      </c>
      <c r="B4592" s="104" t="s">
        <v>947</v>
      </c>
      <c r="C4592" s="104" t="s">
        <v>1886</v>
      </c>
      <c r="D4592" s="104" t="s">
        <v>1888</v>
      </c>
      <c r="E4592" s="2">
        <v>527891</v>
      </c>
      <c r="F4592" s="2">
        <v>527891</v>
      </c>
    </row>
    <row r="4593" spans="1:6" x14ac:dyDescent="0.25">
      <c r="A4593" s="104">
        <v>26940</v>
      </c>
      <c r="B4593" s="104" t="s">
        <v>947</v>
      </c>
      <c r="C4593" s="104" t="s">
        <v>12138</v>
      </c>
      <c r="D4593" s="104" t="s">
        <v>22110</v>
      </c>
      <c r="E4593" s="2">
        <v>0</v>
      </c>
      <c r="F4593" s="2">
        <v>0</v>
      </c>
    </row>
    <row r="4594" spans="1:6" x14ac:dyDescent="0.25">
      <c r="A4594" s="104">
        <v>26941</v>
      </c>
      <c r="B4594" s="104" t="s">
        <v>947</v>
      </c>
      <c r="C4594" s="104" t="s">
        <v>3459</v>
      </c>
      <c r="D4594" s="104" t="s">
        <v>3461</v>
      </c>
      <c r="E4594" s="2">
        <v>172310</v>
      </c>
      <c r="F4594" s="2">
        <v>172310</v>
      </c>
    </row>
    <row r="4595" spans="1:6" x14ac:dyDescent="0.25">
      <c r="A4595" s="104">
        <v>26942</v>
      </c>
      <c r="B4595" s="104" t="s">
        <v>947</v>
      </c>
      <c r="C4595" s="104" t="s">
        <v>22111</v>
      </c>
      <c r="D4595" s="104" t="s">
        <v>22112</v>
      </c>
      <c r="E4595" s="2">
        <v>23201</v>
      </c>
      <c r="F4595" s="2">
        <v>23201</v>
      </c>
    </row>
    <row r="4596" spans="1:6" x14ac:dyDescent="0.25">
      <c r="A4596" s="104">
        <v>181308</v>
      </c>
      <c r="B4596" s="104" t="s">
        <v>947</v>
      </c>
      <c r="C4596" s="104" t="s">
        <v>7939</v>
      </c>
      <c r="D4596" s="104" t="s">
        <v>7941</v>
      </c>
      <c r="E4596" s="2">
        <v>68515</v>
      </c>
      <c r="F4596" s="2">
        <v>68515</v>
      </c>
    </row>
    <row r="4597" spans="1:6" x14ac:dyDescent="0.25">
      <c r="A4597" s="104">
        <v>580289</v>
      </c>
      <c r="B4597" s="104" t="s">
        <v>947</v>
      </c>
      <c r="C4597" s="104" t="s">
        <v>15750</v>
      </c>
      <c r="D4597" s="104" t="s">
        <v>15752</v>
      </c>
      <c r="E4597" s="2">
        <v>5080</v>
      </c>
      <c r="F4597" s="2">
        <v>5080</v>
      </c>
    </row>
    <row r="4598" spans="1:6" x14ac:dyDescent="0.25">
      <c r="A4598" s="104">
        <v>683829</v>
      </c>
      <c r="B4598" s="104" t="s">
        <v>947</v>
      </c>
      <c r="C4598" s="104" t="s">
        <v>15290</v>
      </c>
      <c r="D4598" s="104" t="s">
        <v>15292</v>
      </c>
      <c r="E4598" s="2">
        <v>7926</v>
      </c>
      <c r="F4598" s="2">
        <v>7926</v>
      </c>
    </row>
    <row r="4599" spans="1:6" x14ac:dyDescent="0.25">
      <c r="A4599" s="104">
        <v>696869</v>
      </c>
      <c r="B4599" s="104" t="s">
        <v>947</v>
      </c>
      <c r="C4599" s="104" t="s">
        <v>7285</v>
      </c>
      <c r="D4599" s="104" t="s">
        <v>7287</v>
      </c>
      <c r="E4599" s="2">
        <v>55053</v>
      </c>
      <c r="F4599" s="2">
        <v>55053</v>
      </c>
    </row>
    <row r="4600" spans="1:6" x14ac:dyDescent="0.25">
      <c r="A4600" s="104">
        <v>749729</v>
      </c>
      <c r="B4600" s="104" t="s">
        <v>947</v>
      </c>
      <c r="C4600" s="104" t="s">
        <v>16658</v>
      </c>
      <c r="D4600" s="104" t="s">
        <v>16660</v>
      </c>
      <c r="E4600" s="2">
        <v>2277</v>
      </c>
      <c r="F4600" s="2">
        <v>2277</v>
      </c>
    </row>
    <row r="4601" spans="1:6" x14ac:dyDescent="0.25">
      <c r="A4601" s="104">
        <v>26946</v>
      </c>
      <c r="B4601" s="104" t="s">
        <v>947</v>
      </c>
      <c r="C4601" s="104" t="s">
        <v>4510</v>
      </c>
      <c r="D4601" s="104" t="s">
        <v>4512</v>
      </c>
      <c r="E4601" s="2">
        <v>123118</v>
      </c>
      <c r="F4601" s="2">
        <v>123118</v>
      </c>
    </row>
    <row r="4602" spans="1:6" x14ac:dyDescent="0.25">
      <c r="A4602" s="104">
        <v>26947</v>
      </c>
      <c r="B4602" s="104" t="s">
        <v>947</v>
      </c>
      <c r="C4602" s="104" t="s">
        <v>6523</v>
      </c>
      <c r="D4602" s="104" t="s">
        <v>6525</v>
      </c>
      <c r="E4602" s="2">
        <v>69951</v>
      </c>
      <c r="F4602" s="2">
        <v>69951</v>
      </c>
    </row>
    <row r="4603" spans="1:6" x14ac:dyDescent="0.25">
      <c r="A4603" s="104">
        <v>26948</v>
      </c>
      <c r="B4603" s="104" t="s">
        <v>947</v>
      </c>
      <c r="C4603" s="104" t="s">
        <v>14084</v>
      </c>
      <c r="D4603" s="104" t="s">
        <v>14086</v>
      </c>
      <c r="E4603" s="2">
        <v>12328</v>
      </c>
      <c r="F4603" s="2">
        <v>12328</v>
      </c>
    </row>
    <row r="4604" spans="1:6" x14ac:dyDescent="0.25">
      <c r="A4604" s="104">
        <v>26950</v>
      </c>
      <c r="B4604" s="104" t="s">
        <v>947</v>
      </c>
      <c r="C4604" s="104" t="s">
        <v>9699</v>
      </c>
      <c r="D4604" s="104" t="s">
        <v>9701</v>
      </c>
      <c r="E4604" s="2">
        <v>15908</v>
      </c>
      <c r="F4604" s="2">
        <v>15908</v>
      </c>
    </row>
    <row r="4605" spans="1:6" x14ac:dyDescent="0.25">
      <c r="A4605" s="104">
        <v>26953</v>
      </c>
      <c r="B4605" s="104" t="s">
        <v>947</v>
      </c>
      <c r="C4605" s="104" t="s">
        <v>7306</v>
      </c>
      <c r="D4605" s="104" t="s">
        <v>7308</v>
      </c>
      <c r="E4605" s="2">
        <v>37878</v>
      </c>
      <c r="F4605" s="2">
        <v>37878</v>
      </c>
    </row>
    <row r="4606" spans="1:6" x14ac:dyDescent="0.25">
      <c r="A4606" s="104">
        <v>26954</v>
      </c>
      <c r="B4606" s="104" t="s">
        <v>947</v>
      </c>
      <c r="C4606" s="104" t="s">
        <v>6490</v>
      </c>
      <c r="D4606" s="104" t="s">
        <v>6492</v>
      </c>
      <c r="E4606" s="2">
        <v>43238</v>
      </c>
      <c r="F4606" s="2">
        <v>43238</v>
      </c>
    </row>
    <row r="4607" spans="1:6" x14ac:dyDescent="0.25">
      <c r="A4607" s="104">
        <v>203839</v>
      </c>
      <c r="B4607" s="104" t="s">
        <v>947</v>
      </c>
      <c r="C4607" s="104" t="s">
        <v>21020</v>
      </c>
      <c r="D4607" s="104" t="s">
        <v>21021</v>
      </c>
      <c r="E4607" s="2">
        <v>3833</v>
      </c>
      <c r="F4607" s="2">
        <v>3833</v>
      </c>
    </row>
    <row r="4608" spans="1:6" x14ac:dyDescent="0.25">
      <c r="A4608" s="104">
        <v>602642</v>
      </c>
      <c r="B4608" s="104" t="s">
        <v>947</v>
      </c>
      <c r="C4608" s="104" t="s">
        <v>10297</v>
      </c>
      <c r="D4608" s="104" t="s">
        <v>10299</v>
      </c>
      <c r="E4608" s="2">
        <v>17654</v>
      </c>
      <c r="F4608" s="2">
        <v>17654</v>
      </c>
    </row>
    <row r="4609" spans="1:6" x14ac:dyDescent="0.25">
      <c r="A4609" s="104">
        <v>611966</v>
      </c>
      <c r="B4609" s="104" t="s">
        <v>947</v>
      </c>
      <c r="C4609" s="104" t="s">
        <v>15924</v>
      </c>
      <c r="D4609" s="104" t="s">
        <v>15926</v>
      </c>
      <c r="E4609" s="2">
        <v>5690</v>
      </c>
      <c r="F4609" s="2">
        <v>5690</v>
      </c>
    </row>
    <row r="4610" spans="1:6" x14ac:dyDescent="0.25">
      <c r="A4610" s="104">
        <v>619499</v>
      </c>
      <c r="B4610" s="104" t="s">
        <v>947</v>
      </c>
      <c r="C4610" s="104" t="s">
        <v>3489</v>
      </c>
      <c r="D4610" s="104" t="s">
        <v>3491</v>
      </c>
      <c r="E4610" s="2">
        <v>0</v>
      </c>
      <c r="F4610" s="2">
        <v>0</v>
      </c>
    </row>
    <row r="4611" spans="1:6" x14ac:dyDescent="0.25">
      <c r="A4611" s="104">
        <v>872127</v>
      </c>
      <c r="B4611" s="104" t="s">
        <v>947</v>
      </c>
      <c r="C4611" s="104" t="s">
        <v>22127</v>
      </c>
      <c r="D4611" s="104" t="s">
        <v>22128</v>
      </c>
      <c r="E4611" s="2">
        <v>1423</v>
      </c>
      <c r="F4611" s="2">
        <v>1423</v>
      </c>
    </row>
    <row r="4612" spans="1:6" x14ac:dyDescent="0.25">
      <c r="A4612" s="104">
        <v>26962</v>
      </c>
      <c r="B4612" s="104" t="s">
        <v>947</v>
      </c>
      <c r="C4612" s="104" t="s">
        <v>15062</v>
      </c>
      <c r="D4612" s="104" t="s">
        <v>15064</v>
      </c>
      <c r="E4612" s="2">
        <v>4598</v>
      </c>
      <c r="F4612" s="2">
        <v>4598</v>
      </c>
    </row>
    <row r="4613" spans="1:6" x14ac:dyDescent="0.25">
      <c r="A4613" s="104">
        <v>26963</v>
      </c>
      <c r="B4613" s="104" t="s">
        <v>947</v>
      </c>
      <c r="C4613" s="104" t="s">
        <v>4120</v>
      </c>
      <c r="D4613" s="104" t="s">
        <v>4122</v>
      </c>
      <c r="E4613" s="2">
        <v>123415</v>
      </c>
      <c r="F4613" s="2">
        <v>123415</v>
      </c>
    </row>
    <row r="4614" spans="1:6" x14ac:dyDescent="0.25">
      <c r="A4614" s="104">
        <v>26964</v>
      </c>
      <c r="B4614" s="104" t="s">
        <v>947</v>
      </c>
      <c r="C4614" s="104" t="s">
        <v>10675</v>
      </c>
      <c r="D4614" s="104" t="s">
        <v>10677</v>
      </c>
      <c r="E4614" s="2">
        <v>20226</v>
      </c>
      <c r="F4614" s="2">
        <v>20226</v>
      </c>
    </row>
    <row r="4615" spans="1:6" x14ac:dyDescent="0.25">
      <c r="A4615" s="104">
        <v>26965</v>
      </c>
      <c r="B4615" s="104" t="s">
        <v>947</v>
      </c>
      <c r="C4615" s="104" t="s">
        <v>5054</v>
      </c>
      <c r="D4615" s="104" t="s">
        <v>5056</v>
      </c>
      <c r="E4615" s="2">
        <v>128604</v>
      </c>
      <c r="F4615" s="2">
        <v>128604</v>
      </c>
    </row>
    <row r="4616" spans="1:6" x14ac:dyDescent="0.25">
      <c r="A4616" s="104">
        <v>26967</v>
      </c>
      <c r="B4616" s="104" t="s">
        <v>947</v>
      </c>
      <c r="C4616" s="104" t="s">
        <v>19061</v>
      </c>
      <c r="D4616" s="104" t="s">
        <v>19062</v>
      </c>
      <c r="E4616" s="2">
        <v>52786</v>
      </c>
      <c r="F4616" s="2">
        <v>52786</v>
      </c>
    </row>
    <row r="4617" spans="1:6" x14ac:dyDescent="0.25">
      <c r="A4617" s="104">
        <v>26968</v>
      </c>
      <c r="B4617" s="104" t="s">
        <v>947</v>
      </c>
      <c r="C4617" s="104" t="s">
        <v>3306</v>
      </c>
      <c r="D4617" s="104" t="s">
        <v>3308</v>
      </c>
      <c r="E4617" s="2">
        <v>189249</v>
      </c>
      <c r="F4617" s="2">
        <v>189249</v>
      </c>
    </row>
    <row r="4618" spans="1:6" x14ac:dyDescent="0.25">
      <c r="A4618" s="104">
        <v>26971</v>
      </c>
      <c r="B4618" s="104" t="s">
        <v>947</v>
      </c>
      <c r="C4618" s="104" t="s">
        <v>4802</v>
      </c>
      <c r="D4618" s="104" t="s">
        <v>4804</v>
      </c>
      <c r="E4618" s="2">
        <v>39019</v>
      </c>
      <c r="F4618" s="2">
        <v>39019</v>
      </c>
    </row>
    <row r="4619" spans="1:6" x14ac:dyDescent="0.25">
      <c r="A4619" s="104">
        <v>26972</v>
      </c>
      <c r="B4619" s="104" t="s">
        <v>947</v>
      </c>
      <c r="C4619" s="104" t="s">
        <v>6941</v>
      </c>
      <c r="D4619" s="104" t="s">
        <v>22098</v>
      </c>
      <c r="E4619" s="2">
        <v>28151</v>
      </c>
      <c r="F4619" s="2">
        <v>28151</v>
      </c>
    </row>
    <row r="4620" spans="1:6" x14ac:dyDescent="0.25">
      <c r="A4620" s="104">
        <v>26973</v>
      </c>
      <c r="B4620" s="104" t="s">
        <v>947</v>
      </c>
      <c r="C4620" s="104" t="s">
        <v>8758</v>
      </c>
      <c r="D4620" s="104" t="s">
        <v>8760</v>
      </c>
      <c r="E4620" s="2">
        <v>27697</v>
      </c>
      <c r="F4620" s="2">
        <v>27697</v>
      </c>
    </row>
    <row r="4621" spans="1:6" x14ac:dyDescent="0.25">
      <c r="A4621" s="104">
        <v>26975</v>
      </c>
      <c r="B4621" s="104" t="s">
        <v>947</v>
      </c>
      <c r="C4621" s="104" t="s">
        <v>6517</v>
      </c>
      <c r="D4621" s="104" t="s">
        <v>6519</v>
      </c>
      <c r="E4621" s="2">
        <v>48274</v>
      </c>
      <c r="F4621" s="2">
        <v>48274</v>
      </c>
    </row>
    <row r="4622" spans="1:6" x14ac:dyDescent="0.25">
      <c r="A4622" s="104">
        <v>26976</v>
      </c>
      <c r="B4622" s="104" t="s">
        <v>947</v>
      </c>
      <c r="C4622" s="104" t="s">
        <v>15050</v>
      </c>
      <c r="D4622" s="104" t="s">
        <v>15052</v>
      </c>
      <c r="E4622" s="2">
        <v>6659</v>
      </c>
      <c r="F4622" s="2">
        <v>6659</v>
      </c>
    </row>
    <row r="4623" spans="1:6" x14ac:dyDescent="0.25">
      <c r="A4623" s="104">
        <v>26979</v>
      </c>
      <c r="B4623" s="104" t="s">
        <v>947</v>
      </c>
      <c r="C4623" s="104" t="s">
        <v>3919</v>
      </c>
      <c r="D4623" s="104" t="s">
        <v>3921</v>
      </c>
      <c r="E4623" s="2">
        <v>90125</v>
      </c>
      <c r="F4623" s="2">
        <v>90125</v>
      </c>
    </row>
    <row r="4624" spans="1:6" x14ac:dyDescent="0.25">
      <c r="A4624" s="104">
        <v>26987</v>
      </c>
      <c r="B4624" s="104" t="s">
        <v>947</v>
      </c>
      <c r="C4624" s="104" t="s">
        <v>15038</v>
      </c>
      <c r="D4624" s="104" t="s">
        <v>15040</v>
      </c>
      <c r="E4624" s="2">
        <v>3996</v>
      </c>
      <c r="F4624" s="2">
        <v>3996</v>
      </c>
    </row>
    <row r="4625" spans="1:6" x14ac:dyDescent="0.25">
      <c r="A4625" s="104">
        <v>26988</v>
      </c>
      <c r="B4625" s="104" t="s">
        <v>947</v>
      </c>
      <c r="C4625" s="104" t="s">
        <v>22818</v>
      </c>
      <c r="D4625" s="104" t="s">
        <v>22819</v>
      </c>
      <c r="E4625" s="2">
        <v>9790</v>
      </c>
      <c r="F4625" s="2">
        <v>9790</v>
      </c>
    </row>
    <row r="4626" spans="1:6" x14ac:dyDescent="0.25">
      <c r="A4626" s="104">
        <v>26989</v>
      </c>
      <c r="B4626" s="104" t="s">
        <v>947</v>
      </c>
      <c r="C4626" s="104" t="s">
        <v>3002</v>
      </c>
      <c r="D4626" s="104" t="s">
        <v>3004</v>
      </c>
      <c r="E4626" s="2">
        <v>173391</v>
      </c>
      <c r="F4626" s="2">
        <v>173391</v>
      </c>
    </row>
    <row r="4627" spans="1:6" x14ac:dyDescent="0.25">
      <c r="A4627" s="104">
        <v>26991</v>
      </c>
      <c r="B4627" s="104" t="s">
        <v>947</v>
      </c>
      <c r="C4627" s="104" t="s">
        <v>9594</v>
      </c>
      <c r="D4627" s="104" t="s">
        <v>9596</v>
      </c>
      <c r="E4627" s="2">
        <v>31682</v>
      </c>
      <c r="F4627" s="2">
        <v>31682</v>
      </c>
    </row>
    <row r="4628" spans="1:6" x14ac:dyDescent="0.25">
      <c r="A4628" s="104">
        <v>26993</v>
      </c>
      <c r="B4628" s="104" t="s">
        <v>947</v>
      </c>
      <c r="C4628" s="104" t="s">
        <v>8173</v>
      </c>
      <c r="D4628" s="104" t="s">
        <v>8175</v>
      </c>
      <c r="E4628" s="2">
        <v>49079</v>
      </c>
      <c r="F4628" s="2">
        <v>49079</v>
      </c>
    </row>
    <row r="4629" spans="1:6" x14ac:dyDescent="0.25">
      <c r="A4629" s="104">
        <v>26995</v>
      </c>
      <c r="B4629" s="104" t="s">
        <v>947</v>
      </c>
      <c r="C4629" s="104" t="s">
        <v>5516</v>
      </c>
      <c r="D4629" s="104" t="s">
        <v>5518</v>
      </c>
      <c r="E4629" s="2">
        <v>70718</v>
      </c>
      <c r="F4629" s="2">
        <v>70718</v>
      </c>
    </row>
    <row r="4630" spans="1:6" x14ac:dyDescent="0.25">
      <c r="A4630" s="104">
        <v>26997</v>
      </c>
      <c r="B4630" s="104" t="s">
        <v>947</v>
      </c>
      <c r="C4630" s="104" t="s">
        <v>16897</v>
      </c>
      <c r="D4630" s="104" t="s">
        <v>16899</v>
      </c>
      <c r="E4630" s="2">
        <v>6970</v>
      </c>
      <c r="F4630" s="2">
        <v>6970</v>
      </c>
    </row>
    <row r="4631" spans="1:6" x14ac:dyDescent="0.25">
      <c r="A4631" s="104">
        <v>26998</v>
      </c>
      <c r="B4631" s="104" t="s">
        <v>947</v>
      </c>
      <c r="C4631" s="104" t="s">
        <v>6340</v>
      </c>
      <c r="D4631" s="104" t="s">
        <v>6342</v>
      </c>
      <c r="E4631" s="2">
        <v>52250</v>
      </c>
      <c r="F4631" s="2">
        <v>52250</v>
      </c>
    </row>
    <row r="4632" spans="1:6" x14ac:dyDescent="0.25">
      <c r="A4632" s="104">
        <v>27000</v>
      </c>
      <c r="B4632" s="104" t="s">
        <v>947</v>
      </c>
      <c r="C4632" s="104" t="s">
        <v>21031</v>
      </c>
      <c r="D4632" s="104" t="s">
        <v>21032</v>
      </c>
      <c r="E4632" s="2">
        <v>2270</v>
      </c>
      <c r="F4632" s="2">
        <v>2270</v>
      </c>
    </row>
    <row r="4633" spans="1:6" x14ac:dyDescent="0.25">
      <c r="A4633" s="104">
        <v>27010</v>
      </c>
      <c r="B4633" s="104" t="s">
        <v>947</v>
      </c>
      <c r="C4633" s="104" t="s">
        <v>13184</v>
      </c>
      <c r="D4633" s="104" t="s">
        <v>13186</v>
      </c>
      <c r="E4633" s="2">
        <v>9066</v>
      </c>
      <c r="F4633" s="2">
        <v>9066</v>
      </c>
    </row>
    <row r="4634" spans="1:6" x14ac:dyDescent="0.25">
      <c r="A4634" s="104">
        <v>27011</v>
      </c>
      <c r="B4634" s="104" t="s">
        <v>947</v>
      </c>
      <c r="C4634" s="104" t="s">
        <v>5240</v>
      </c>
      <c r="D4634" s="104" t="s">
        <v>5242</v>
      </c>
      <c r="E4634" s="2">
        <v>84121</v>
      </c>
      <c r="F4634" s="2">
        <v>84121</v>
      </c>
    </row>
    <row r="4635" spans="1:6" x14ac:dyDescent="0.25">
      <c r="A4635" s="104">
        <v>27013</v>
      </c>
      <c r="B4635" s="104" t="s">
        <v>947</v>
      </c>
      <c r="C4635" s="104" t="s">
        <v>1673</v>
      </c>
      <c r="D4635" s="104" t="s">
        <v>1675</v>
      </c>
      <c r="E4635" s="2">
        <v>350765</v>
      </c>
      <c r="F4635" s="2">
        <v>350765</v>
      </c>
    </row>
    <row r="4636" spans="1:6" x14ac:dyDescent="0.25">
      <c r="A4636" s="104">
        <v>27014</v>
      </c>
      <c r="B4636" s="104" t="s">
        <v>947</v>
      </c>
      <c r="C4636" s="104" t="s">
        <v>2249</v>
      </c>
      <c r="D4636" s="104" t="s">
        <v>2251</v>
      </c>
      <c r="E4636" s="2">
        <v>430596</v>
      </c>
      <c r="F4636" s="2">
        <v>430596</v>
      </c>
    </row>
    <row r="4637" spans="1:6" x14ac:dyDescent="0.25">
      <c r="A4637" s="104">
        <v>27021</v>
      </c>
      <c r="B4637" s="104" t="s">
        <v>947</v>
      </c>
      <c r="C4637" s="104" t="s">
        <v>9336</v>
      </c>
      <c r="D4637" s="104" t="s">
        <v>9338</v>
      </c>
      <c r="E4637" s="2">
        <v>32247</v>
      </c>
      <c r="F4637" s="2">
        <v>32247</v>
      </c>
    </row>
    <row r="4638" spans="1:6" x14ac:dyDescent="0.25">
      <c r="A4638" s="104">
        <v>113922</v>
      </c>
      <c r="B4638" s="104" t="s">
        <v>947</v>
      </c>
      <c r="C4638" s="104" t="s">
        <v>14895</v>
      </c>
      <c r="D4638" s="104" t="s">
        <v>14897</v>
      </c>
      <c r="E4638" s="2">
        <v>11437</v>
      </c>
      <c r="F4638" s="2">
        <v>11437</v>
      </c>
    </row>
    <row r="4639" spans="1:6" x14ac:dyDescent="0.25">
      <c r="A4639" s="104">
        <v>163032</v>
      </c>
      <c r="B4639" s="104" t="s">
        <v>947</v>
      </c>
      <c r="C4639" s="104" t="s">
        <v>6331</v>
      </c>
      <c r="D4639" s="104" t="s">
        <v>6333</v>
      </c>
      <c r="E4639" s="2">
        <v>49386</v>
      </c>
      <c r="F4639" s="2">
        <v>49386</v>
      </c>
    </row>
    <row r="4640" spans="1:6" x14ac:dyDescent="0.25">
      <c r="A4640" s="104">
        <v>207622</v>
      </c>
      <c r="B4640" s="104" t="s">
        <v>947</v>
      </c>
      <c r="C4640" s="104" t="s">
        <v>7094</v>
      </c>
      <c r="D4640" s="104" t="s">
        <v>7096</v>
      </c>
      <c r="E4640" s="2">
        <v>38257</v>
      </c>
      <c r="F4640" s="2">
        <v>38257</v>
      </c>
    </row>
    <row r="4641" spans="1:6" x14ac:dyDescent="0.25">
      <c r="A4641" s="104">
        <v>442573</v>
      </c>
      <c r="B4641" s="104" t="s">
        <v>947</v>
      </c>
      <c r="C4641" s="104" t="s">
        <v>16837</v>
      </c>
      <c r="D4641" s="104" t="s">
        <v>16839</v>
      </c>
      <c r="E4641" s="2">
        <v>748</v>
      </c>
      <c r="F4641" s="2">
        <v>748</v>
      </c>
    </row>
    <row r="4642" spans="1:6" x14ac:dyDescent="0.25">
      <c r="A4642" s="104">
        <v>455551</v>
      </c>
      <c r="B4642" s="104" t="s">
        <v>947</v>
      </c>
      <c r="C4642" s="104" t="s">
        <v>12907</v>
      </c>
      <c r="D4642" s="104" t="s">
        <v>12909</v>
      </c>
      <c r="E4642" s="2">
        <v>0</v>
      </c>
      <c r="F4642" s="2">
        <v>0</v>
      </c>
    </row>
    <row r="4643" spans="1:6" x14ac:dyDescent="0.25">
      <c r="A4643" s="104">
        <v>681803</v>
      </c>
      <c r="B4643" s="104" t="s">
        <v>947</v>
      </c>
      <c r="C4643" s="104" t="s">
        <v>11011</v>
      </c>
      <c r="D4643" s="104" t="s">
        <v>11013</v>
      </c>
      <c r="E4643" s="2">
        <v>12976</v>
      </c>
      <c r="F4643" s="2">
        <v>12976</v>
      </c>
    </row>
    <row r="4644" spans="1:6" x14ac:dyDescent="0.25">
      <c r="A4644" s="104">
        <v>695082</v>
      </c>
      <c r="B4644" s="104" t="s">
        <v>947</v>
      </c>
      <c r="C4644" s="104" t="s">
        <v>14291</v>
      </c>
      <c r="D4644" s="104" t="s">
        <v>14293</v>
      </c>
      <c r="E4644" s="2">
        <v>468</v>
      </c>
      <c r="F4644" s="2">
        <v>468</v>
      </c>
    </row>
    <row r="4645" spans="1:6" x14ac:dyDescent="0.25">
      <c r="A4645" s="104">
        <v>699404</v>
      </c>
      <c r="B4645" s="104" t="s">
        <v>947</v>
      </c>
      <c r="C4645" s="104" t="s">
        <v>16061</v>
      </c>
      <c r="D4645" s="104" t="s">
        <v>16063</v>
      </c>
      <c r="E4645" s="2">
        <v>10556</v>
      </c>
      <c r="F4645" s="2">
        <v>10556</v>
      </c>
    </row>
    <row r="4646" spans="1:6" x14ac:dyDescent="0.25">
      <c r="A4646" s="104">
        <v>708817</v>
      </c>
      <c r="B4646" s="104" t="s">
        <v>947</v>
      </c>
      <c r="C4646" s="104" t="s">
        <v>22133</v>
      </c>
      <c r="D4646" s="104" t="s">
        <v>22134</v>
      </c>
      <c r="E4646" s="2">
        <v>4200</v>
      </c>
      <c r="F4646" s="2">
        <v>4200</v>
      </c>
    </row>
    <row r="4647" spans="1:6" x14ac:dyDescent="0.25">
      <c r="A4647" s="104">
        <v>743336</v>
      </c>
      <c r="B4647" s="104" t="s">
        <v>947</v>
      </c>
      <c r="C4647" s="104" t="s">
        <v>16120</v>
      </c>
      <c r="D4647" s="104" t="s">
        <v>16122</v>
      </c>
      <c r="E4647" s="2">
        <v>20569</v>
      </c>
      <c r="F4647" s="2">
        <v>20569</v>
      </c>
    </row>
    <row r="4648" spans="1:6" x14ac:dyDescent="0.25">
      <c r="A4648" s="104">
        <v>27025</v>
      </c>
      <c r="B4648" s="104" t="s">
        <v>947</v>
      </c>
      <c r="C4648" s="104" t="s">
        <v>8008</v>
      </c>
      <c r="D4648" s="104" t="s">
        <v>8010</v>
      </c>
      <c r="E4648" s="2">
        <v>28043</v>
      </c>
      <c r="F4648" s="2">
        <v>28043</v>
      </c>
    </row>
    <row r="4649" spans="1:6" x14ac:dyDescent="0.25">
      <c r="A4649" s="104">
        <v>27028</v>
      </c>
      <c r="B4649" s="104" t="s">
        <v>947</v>
      </c>
      <c r="C4649" s="104" t="s">
        <v>11949</v>
      </c>
      <c r="D4649" s="104" t="s">
        <v>11951</v>
      </c>
      <c r="E4649" s="2">
        <v>10621</v>
      </c>
      <c r="F4649" s="2">
        <v>10621</v>
      </c>
    </row>
    <row r="4650" spans="1:6" x14ac:dyDescent="0.25">
      <c r="A4650" s="104">
        <v>27030</v>
      </c>
      <c r="B4650" s="104" t="s">
        <v>947</v>
      </c>
      <c r="C4650" s="104" t="s">
        <v>7297</v>
      </c>
      <c r="D4650" s="104" t="s">
        <v>7299</v>
      </c>
      <c r="E4650" s="2">
        <v>55606</v>
      </c>
      <c r="F4650" s="2">
        <v>55606</v>
      </c>
    </row>
    <row r="4651" spans="1:6" x14ac:dyDescent="0.25">
      <c r="A4651" s="104">
        <v>27032</v>
      </c>
      <c r="B4651" s="104" t="s">
        <v>947</v>
      </c>
      <c r="C4651" s="104" t="s">
        <v>22115</v>
      </c>
      <c r="D4651" s="104" t="s">
        <v>22116</v>
      </c>
      <c r="E4651" s="2">
        <v>17797</v>
      </c>
      <c r="F4651" s="2">
        <v>17797</v>
      </c>
    </row>
    <row r="4652" spans="1:6" x14ac:dyDescent="0.25">
      <c r="A4652" s="104">
        <v>27035</v>
      </c>
      <c r="B4652" s="104" t="s">
        <v>947</v>
      </c>
      <c r="C4652" s="104" t="s">
        <v>15080</v>
      </c>
      <c r="D4652" s="104" t="s">
        <v>15082</v>
      </c>
      <c r="E4652" s="2">
        <v>16100</v>
      </c>
      <c r="F4652" s="2">
        <v>16100</v>
      </c>
    </row>
    <row r="4653" spans="1:6" x14ac:dyDescent="0.25">
      <c r="A4653" s="104">
        <v>27036</v>
      </c>
      <c r="B4653" s="104" t="s">
        <v>947</v>
      </c>
      <c r="C4653" s="104" t="s">
        <v>16164</v>
      </c>
      <c r="D4653" s="104" t="s">
        <v>16166</v>
      </c>
      <c r="E4653" s="2">
        <v>11983</v>
      </c>
      <c r="F4653" s="2">
        <v>11983</v>
      </c>
    </row>
    <row r="4654" spans="1:6" x14ac:dyDescent="0.25">
      <c r="A4654" s="104">
        <v>27037</v>
      </c>
      <c r="B4654" s="104" t="s">
        <v>947</v>
      </c>
      <c r="C4654" s="104" t="s">
        <v>5974</v>
      </c>
      <c r="D4654" s="104" t="s">
        <v>5976</v>
      </c>
      <c r="E4654" s="2">
        <v>36720</v>
      </c>
      <c r="F4654" s="2">
        <v>36720</v>
      </c>
    </row>
    <row r="4655" spans="1:6" x14ac:dyDescent="0.25">
      <c r="A4655" s="104">
        <v>27045</v>
      </c>
      <c r="B4655" s="104" t="s">
        <v>947</v>
      </c>
      <c r="C4655" s="104" t="s">
        <v>5741</v>
      </c>
      <c r="D4655" s="104" t="s">
        <v>5743</v>
      </c>
      <c r="E4655" s="2">
        <v>23810</v>
      </c>
      <c r="F4655" s="2">
        <v>23810</v>
      </c>
    </row>
    <row r="4656" spans="1:6" x14ac:dyDescent="0.25">
      <c r="A4656" s="104">
        <v>27046</v>
      </c>
      <c r="B4656" s="104" t="s">
        <v>947</v>
      </c>
      <c r="C4656" s="104" t="s">
        <v>16729</v>
      </c>
      <c r="D4656" s="104" t="s">
        <v>16731</v>
      </c>
      <c r="E4656" s="2">
        <v>1819</v>
      </c>
      <c r="F4656" s="2">
        <v>1819</v>
      </c>
    </row>
    <row r="4657" spans="1:6" x14ac:dyDescent="0.25">
      <c r="A4657" s="104">
        <v>27048</v>
      </c>
      <c r="B4657" s="104" t="s">
        <v>947</v>
      </c>
      <c r="C4657" s="104" t="s">
        <v>15785</v>
      </c>
      <c r="D4657" s="104" t="s">
        <v>15787</v>
      </c>
      <c r="E4657" s="2">
        <v>7480</v>
      </c>
      <c r="F4657" s="2">
        <v>7480</v>
      </c>
    </row>
    <row r="4658" spans="1:6" x14ac:dyDescent="0.25">
      <c r="A4658" s="104">
        <v>27049</v>
      </c>
      <c r="B4658" s="104" t="s">
        <v>947</v>
      </c>
      <c r="C4658" s="104" t="s">
        <v>4432</v>
      </c>
      <c r="D4658" s="104" t="s">
        <v>4434</v>
      </c>
      <c r="E4658" s="2">
        <v>87098</v>
      </c>
      <c r="F4658" s="2">
        <v>87098</v>
      </c>
    </row>
    <row r="4659" spans="1:6" x14ac:dyDescent="0.25">
      <c r="A4659" s="104">
        <v>27050</v>
      </c>
      <c r="B4659" s="104" t="s">
        <v>947</v>
      </c>
      <c r="C4659" s="104" t="s">
        <v>15779</v>
      </c>
      <c r="D4659" s="104" t="s">
        <v>15781</v>
      </c>
      <c r="E4659" s="2">
        <v>3923</v>
      </c>
      <c r="F4659" s="2">
        <v>3923</v>
      </c>
    </row>
    <row r="4660" spans="1:6" x14ac:dyDescent="0.25">
      <c r="A4660" s="104">
        <v>27053</v>
      </c>
      <c r="B4660" s="104" t="s">
        <v>947</v>
      </c>
      <c r="C4660" s="104" t="s">
        <v>6052</v>
      </c>
      <c r="D4660" s="104" t="s">
        <v>6054</v>
      </c>
      <c r="E4660" s="2">
        <v>58495</v>
      </c>
      <c r="F4660" s="2">
        <v>58495</v>
      </c>
    </row>
    <row r="4661" spans="1:6" x14ac:dyDescent="0.25">
      <c r="A4661" s="104">
        <v>27060</v>
      </c>
      <c r="B4661" s="104" t="s">
        <v>947</v>
      </c>
      <c r="C4661" s="104" t="s">
        <v>7693</v>
      </c>
      <c r="D4661" s="104" t="s">
        <v>7695</v>
      </c>
      <c r="E4661" s="2">
        <v>17552</v>
      </c>
      <c r="F4661" s="2">
        <v>17552</v>
      </c>
    </row>
    <row r="4662" spans="1:6" x14ac:dyDescent="0.25">
      <c r="A4662" s="104">
        <v>27061</v>
      </c>
      <c r="B4662" s="104" t="s">
        <v>947</v>
      </c>
      <c r="C4662" s="104" t="s">
        <v>12015</v>
      </c>
      <c r="D4662" s="104" t="s">
        <v>12017</v>
      </c>
      <c r="E4662" s="2">
        <v>9751</v>
      </c>
      <c r="F4662" s="2">
        <v>9751</v>
      </c>
    </row>
    <row r="4663" spans="1:6" x14ac:dyDescent="0.25">
      <c r="A4663" s="104">
        <v>27062</v>
      </c>
      <c r="B4663" s="104" t="s">
        <v>947</v>
      </c>
      <c r="C4663" s="104" t="s">
        <v>18450</v>
      </c>
      <c r="D4663" s="104" t="s">
        <v>18451</v>
      </c>
      <c r="E4663" s="2">
        <v>26438</v>
      </c>
      <c r="F4663" s="2">
        <v>26438</v>
      </c>
    </row>
    <row r="4664" spans="1:6" x14ac:dyDescent="0.25">
      <c r="A4664" s="104">
        <v>27065</v>
      </c>
      <c r="B4664" s="104" t="s">
        <v>947</v>
      </c>
      <c r="C4664" s="104" t="s">
        <v>2543</v>
      </c>
      <c r="D4664" s="104" t="s">
        <v>2545</v>
      </c>
      <c r="E4664" s="2">
        <v>218265</v>
      </c>
      <c r="F4664" s="2">
        <v>218265</v>
      </c>
    </row>
    <row r="4665" spans="1:6" x14ac:dyDescent="0.25">
      <c r="A4665" s="104">
        <v>27067</v>
      </c>
      <c r="B4665" s="104" t="s">
        <v>947</v>
      </c>
      <c r="C4665" s="104" t="s">
        <v>7205</v>
      </c>
      <c r="D4665" s="104" t="s">
        <v>7207</v>
      </c>
      <c r="E4665" s="2">
        <v>67458</v>
      </c>
      <c r="F4665" s="2">
        <v>67458</v>
      </c>
    </row>
    <row r="4666" spans="1:6" x14ac:dyDescent="0.25">
      <c r="A4666" s="104">
        <v>146605</v>
      </c>
      <c r="B4666" s="104" t="s">
        <v>947</v>
      </c>
      <c r="C4666" s="104" t="s">
        <v>9393</v>
      </c>
      <c r="D4666" s="104" t="s">
        <v>9395</v>
      </c>
      <c r="E4666" s="2">
        <v>29327</v>
      </c>
      <c r="F4666" s="2">
        <v>29327</v>
      </c>
    </row>
    <row r="4667" spans="1:6" x14ac:dyDescent="0.25">
      <c r="A4667" s="104">
        <v>193357</v>
      </c>
      <c r="B4667" s="104" t="s">
        <v>947</v>
      </c>
      <c r="C4667" s="104" t="s">
        <v>6127</v>
      </c>
      <c r="D4667" s="104" t="s">
        <v>6129</v>
      </c>
      <c r="E4667" s="2">
        <v>33651</v>
      </c>
      <c r="F4667" s="2">
        <v>33651</v>
      </c>
    </row>
    <row r="4668" spans="1:6" x14ac:dyDescent="0.25">
      <c r="A4668" s="104">
        <v>198689</v>
      </c>
      <c r="B4668" s="104" t="s">
        <v>947</v>
      </c>
      <c r="C4668" s="104" t="s">
        <v>11859</v>
      </c>
      <c r="D4668" s="104" t="s">
        <v>11861</v>
      </c>
      <c r="E4668" s="2">
        <v>12791</v>
      </c>
      <c r="F4668" s="2">
        <v>12791</v>
      </c>
    </row>
    <row r="4669" spans="1:6" x14ac:dyDescent="0.25">
      <c r="A4669" s="104">
        <v>209451</v>
      </c>
      <c r="B4669" s="104" t="s">
        <v>947</v>
      </c>
      <c r="C4669" s="104" t="s">
        <v>14741</v>
      </c>
      <c r="D4669" s="104" t="s">
        <v>14743</v>
      </c>
      <c r="E4669" s="2">
        <v>112687</v>
      </c>
      <c r="F4669" s="2">
        <v>112687</v>
      </c>
    </row>
    <row r="4670" spans="1:6" x14ac:dyDescent="0.25">
      <c r="A4670" s="104">
        <v>516436</v>
      </c>
      <c r="B4670" s="104" t="s">
        <v>947</v>
      </c>
      <c r="C4670" s="104" t="s">
        <v>10732</v>
      </c>
      <c r="D4670" s="104" t="s">
        <v>10734</v>
      </c>
      <c r="E4670" s="2">
        <v>29466</v>
      </c>
      <c r="F4670" s="2">
        <v>29466</v>
      </c>
    </row>
    <row r="4671" spans="1:6" x14ac:dyDescent="0.25">
      <c r="A4671" s="104">
        <v>585911</v>
      </c>
      <c r="B4671" s="104" t="s">
        <v>947</v>
      </c>
      <c r="C4671" s="104" t="s">
        <v>13724</v>
      </c>
      <c r="D4671" s="104" t="s">
        <v>13726</v>
      </c>
      <c r="E4671" s="2">
        <v>6816</v>
      </c>
      <c r="F4671" s="2">
        <v>6816</v>
      </c>
    </row>
    <row r="4672" spans="1:6" x14ac:dyDescent="0.25">
      <c r="A4672" s="104">
        <v>711277</v>
      </c>
      <c r="B4672" s="104" t="s">
        <v>947</v>
      </c>
      <c r="C4672" s="104" t="s">
        <v>22113</v>
      </c>
      <c r="D4672" s="104" t="s">
        <v>22114</v>
      </c>
      <c r="E4672" s="2">
        <v>3519</v>
      </c>
      <c r="F4672" s="2">
        <v>3519</v>
      </c>
    </row>
    <row r="4673" spans="1:6" x14ac:dyDescent="0.25">
      <c r="A4673" s="104">
        <v>27070</v>
      </c>
      <c r="B4673" s="104" t="s">
        <v>947</v>
      </c>
      <c r="C4673" s="104" t="s">
        <v>14866</v>
      </c>
      <c r="D4673" s="104" t="s">
        <v>14868</v>
      </c>
      <c r="E4673" s="2">
        <v>17181</v>
      </c>
      <c r="F4673" s="2">
        <v>17181</v>
      </c>
    </row>
    <row r="4674" spans="1:6" x14ac:dyDescent="0.25">
      <c r="A4674" s="104">
        <v>27072</v>
      </c>
      <c r="B4674" s="104" t="s">
        <v>947</v>
      </c>
      <c r="C4674" s="104" t="s">
        <v>14928</v>
      </c>
      <c r="D4674" s="104" t="s">
        <v>14930</v>
      </c>
      <c r="E4674" s="2">
        <v>7796</v>
      </c>
      <c r="F4674" s="2">
        <v>7796</v>
      </c>
    </row>
    <row r="4675" spans="1:6" x14ac:dyDescent="0.25">
      <c r="A4675" s="104">
        <v>27073</v>
      </c>
      <c r="B4675" s="104" t="s">
        <v>947</v>
      </c>
      <c r="C4675" s="104" t="s">
        <v>2441</v>
      </c>
      <c r="D4675" s="104" t="s">
        <v>2443</v>
      </c>
      <c r="E4675" s="2">
        <v>315221</v>
      </c>
      <c r="F4675" s="2">
        <v>315221</v>
      </c>
    </row>
    <row r="4676" spans="1:6" x14ac:dyDescent="0.25">
      <c r="A4676" s="104">
        <v>27074</v>
      </c>
      <c r="B4676" s="104" t="s">
        <v>947</v>
      </c>
      <c r="C4676" s="104" t="s">
        <v>8980</v>
      </c>
      <c r="D4676" s="104" t="s">
        <v>8982</v>
      </c>
      <c r="E4676" s="2">
        <v>23288</v>
      </c>
      <c r="F4676" s="2">
        <v>23288</v>
      </c>
    </row>
    <row r="4677" spans="1:6" x14ac:dyDescent="0.25">
      <c r="A4677" s="104">
        <v>27075</v>
      </c>
      <c r="B4677" s="104" t="s">
        <v>947</v>
      </c>
      <c r="C4677" s="104" t="s">
        <v>15047</v>
      </c>
      <c r="D4677" s="104" t="s">
        <v>15049</v>
      </c>
      <c r="E4677" s="2">
        <v>4699</v>
      </c>
      <c r="F4677" s="2">
        <v>4699</v>
      </c>
    </row>
    <row r="4678" spans="1:6" x14ac:dyDescent="0.25">
      <c r="A4678" s="104">
        <v>193033</v>
      </c>
      <c r="B4678" s="104" t="s">
        <v>947</v>
      </c>
      <c r="C4678" s="104" t="s">
        <v>15392</v>
      </c>
      <c r="D4678" s="104" t="s">
        <v>15394</v>
      </c>
      <c r="E4678" s="2">
        <v>3371</v>
      </c>
      <c r="F4678" s="2">
        <v>3371</v>
      </c>
    </row>
    <row r="4679" spans="1:6" x14ac:dyDescent="0.25">
      <c r="A4679" s="104">
        <v>27078</v>
      </c>
      <c r="B4679" s="104" t="s">
        <v>947</v>
      </c>
      <c r="C4679" s="104" t="s">
        <v>12982</v>
      </c>
      <c r="D4679" s="104" t="s">
        <v>12984</v>
      </c>
      <c r="E4679" s="2">
        <v>9287</v>
      </c>
      <c r="F4679" s="2">
        <v>9287</v>
      </c>
    </row>
    <row r="4680" spans="1:6" x14ac:dyDescent="0.25">
      <c r="A4680" s="104">
        <v>27079</v>
      </c>
      <c r="B4680" s="104" t="s">
        <v>947</v>
      </c>
      <c r="C4680" s="104" t="s">
        <v>22089</v>
      </c>
      <c r="D4680" s="104" t="s">
        <v>22090</v>
      </c>
      <c r="E4680" s="2">
        <v>7483</v>
      </c>
      <c r="F4680" s="2">
        <v>7483</v>
      </c>
    </row>
    <row r="4681" spans="1:6" x14ac:dyDescent="0.25">
      <c r="A4681" s="104">
        <v>27081</v>
      </c>
      <c r="B4681" s="104" t="s">
        <v>947</v>
      </c>
      <c r="C4681" s="104" t="s">
        <v>16478</v>
      </c>
      <c r="D4681" s="104" t="s">
        <v>16480</v>
      </c>
      <c r="E4681" s="2">
        <v>2637</v>
      </c>
      <c r="F4681" s="2">
        <v>2637</v>
      </c>
    </row>
    <row r="4682" spans="1:6" x14ac:dyDescent="0.25">
      <c r="A4682" s="104">
        <v>27083</v>
      </c>
      <c r="B4682" s="104" t="s">
        <v>947</v>
      </c>
      <c r="C4682" s="104" t="s">
        <v>12279</v>
      </c>
      <c r="D4682" s="104" t="s">
        <v>12281</v>
      </c>
      <c r="E4682" s="2">
        <v>15680</v>
      </c>
      <c r="F4682" s="2">
        <v>15680</v>
      </c>
    </row>
    <row r="4683" spans="1:6" x14ac:dyDescent="0.25">
      <c r="A4683" s="104">
        <v>27084</v>
      </c>
      <c r="B4683" s="104" t="s">
        <v>947</v>
      </c>
      <c r="C4683" s="104" t="s">
        <v>3145</v>
      </c>
      <c r="D4683" s="104" t="s">
        <v>3147</v>
      </c>
      <c r="E4683" s="2">
        <v>188771</v>
      </c>
      <c r="F4683" s="2">
        <v>188771</v>
      </c>
    </row>
    <row r="4684" spans="1:6" x14ac:dyDescent="0.25">
      <c r="A4684" s="104">
        <v>27085</v>
      </c>
      <c r="B4684" s="104" t="s">
        <v>947</v>
      </c>
      <c r="C4684" s="104" t="s">
        <v>3163</v>
      </c>
      <c r="D4684" s="104" t="s">
        <v>3165</v>
      </c>
      <c r="E4684" s="2">
        <v>184315</v>
      </c>
      <c r="F4684" s="2">
        <v>184315</v>
      </c>
    </row>
    <row r="4685" spans="1:6" x14ac:dyDescent="0.25">
      <c r="A4685" s="104">
        <v>27087</v>
      </c>
      <c r="B4685" s="104" t="s">
        <v>947</v>
      </c>
      <c r="C4685" s="104" t="s">
        <v>10828</v>
      </c>
      <c r="D4685" s="104" t="s">
        <v>22548</v>
      </c>
      <c r="E4685" s="2">
        <v>16888</v>
      </c>
      <c r="F4685" s="2">
        <v>16888</v>
      </c>
    </row>
    <row r="4686" spans="1:6" x14ac:dyDescent="0.25">
      <c r="A4686" s="104">
        <v>27088</v>
      </c>
      <c r="B4686" s="104" t="s">
        <v>947</v>
      </c>
      <c r="C4686" s="104" t="s">
        <v>3710</v>
      </c>
      <c r="D4686" s="104" t="s">
        <v>3712</v>
      </c>
      <c r="E4686" s="2">
        <v>174160</v>
      </c>
      <c r="F4686" s="2">
        <v>174160</v>
      </c>
    </row>
    <row r="4687" spans="1:6" x14ac:dyDescent="0.25">
      <c r="A4687" s="104">
        <v>27090</v>
      </c>
      <c r="B4687" s="104" t="s">
        <v>947</v>
      </c>
      <c r="C4687" s="104" t="s">
        <v>9813</v>
      </c>
      <c r="D4687" s="104" t="s">
        <v>9815</v>
      </c>
      <c r="E4687" s="2">
        <v>21087</v>
      </c>
      <c r="F4687" s="2">
        <v>21087</v>
      </c>
    </row>
    <row r="4688" spans="1:6" x14ac:dyDescent="0.25">
      <c r="A4688" s="104">
        <v>27091</v>
      </c>
      <c r="B4688" s="104" t="s">
        <v>947</v>
      </c>
      <c r="C4688" s="104" t="s">
        <v>5804</v>
      </c>
      <c r="D4688" s="104" t="s">
        <v>22123</v>
      </c>
      <c r="E4688" s="2">
        <v>94560</v>
      </c>
      <c r="F4688" s="2">
        <v>94560</v>
      </c>
    </row>
    <row r="4689" spans="1:6" x14ac:dyDescent="0.25">
      <c r="A4689" s="104">
        <v>27093</v>
      </c>
      <c r="B4689" s="104" t="s">
        <v>947</v>
      </c>
      <c r="C4689" s="104" t="s">
        <v>7082</v>
      </c>
      <c r="D4689" s="104" t="s">
        <v>7084</v>
      </c>
      <c r="E4689" s="2">
        <v>47938</v>
      </c>
      <c r="F4689" s="2">
        <v>47938</v>
      </c>
    </row>
    <row r="4690" spans="1:6" x14ac:dyDescent="0.25">
      <c r="A4690" s="104">
        <v>27094</v>
      </c>
      <c r="B4690" s="104" t="s">
        <v>947</v>
      </c>
      <c r="C4690" s="104" t="s">
        <v>8932</v>
      </c>
      <c r="D4690" s="104" t="s">
        <v>8934</v>
      </c>
      <c r="E4690" s="2">
        <v>49785</v>
      </c>
      <c r="F4690" s="2">
        <v>49785</v>
      </c>
    </row>
    <row r="4691" spans="1:6" x14ac:dyDescent="0.25">
      <c r="A4691" s="104">
        <v>27097</v>
      </c>
      <c r="B4691" s="104" t="s">
        <v>947</v>
      </c>
      <c r="C4691" s="104" t="s">
        <v>7187</v>
      </c>
      <c r="D4691" s="104" t="s">
        <v>22822</v>
      </c>
      <c r="E4691" s="2">
        <v>43466</v>
      </c>
      <c r="F4691" s="2">
        <v>43466</v>
      </c>
    </row>
    <row r="4692" spans="1:6" x14ac:dyDescent="0.25">
      <c r="A4692" s="104">
        <v>27101</v>
      </c>
      <c r="B4692" s="104" t="s">
        <v>947</v>
      </c>
      <c r="C4692" s="104" t="s">
        <v>14144</v>
      </c>
      <c r="D4692" s="104" t="s">
        <v>14146</v>
      </c>
      <c r="E4692" s="2">
        <v>15947</v>
      </c>
      <c r="F4692" s="2">
        <v>15947</v>
      </c>
    </row>
    <row r="4693" spans="1:6" x14ac:dyDescent="0.25">
      <c r="A4693" s="104">
        <v>27104</v>
      </c>
      <c r="B4693" s="104" t="s">
        <v>947</v>
      </c>
      <c r="C4693" s="104" t="s">
        <v>2045</v>
      </c>
      <c r="D4693" s="104" t="s">
        <v>2047</v>
      </c>
      <c r="E4693" s="2">
        <v>322718</v>
      </c>
      <c r="F4693" s="2">
        <v>322718</v>
      </c>
    </row>
    <row r="4694" spans="1:6" x14ac:dyDescent="0.25">
      <c r="A4694" s="104">
        <v>27105</v>
      </c>
      <c r="B4694" s="104" t="s">
        <v>947</v>
      </c>
      <c r="C4694" s="104" t="s">
        <v>5540</v>
      </c>
      <c r="D4694" s="104" t="s">
        <v>5542</v>
      </c>
      <c r="E4694" s="2">
        <v>74380</v>
      </c>
      <c r="F4694" s="2">
        <v>74380</v>
      </c>
    </row>
    <row r="4695" spans="1:6" x14ac:dyDescent="0.25">
      <c r="A4695" s="104">
        <v>27108</v>
      </c>
      <c r="B4695" s="104" t="s">
        <v>947</v>
      </c>
      <c r="C4695" s="104" t="s">
        <v>8272</v>
      </c>
      <c r="D4695" s="104" t="s">
        <v>8274</v>
      </c>
      <c r="E4695" s="2">
        <v>17344</v>
      </c>
      <c r="F4695" s="2">
        <v>17344</v>
      </c>
    </row>
    <row r="4696" spans="1:6" x14ac:dyDescent="0.25">
      <c r="A4696" s="104">
        <v>27110</v>
      </c>
      <c r="B4696" s="104" t="s">
        <v>947</v>
      </c>
      <c r="C4696" s="104" t="s">
        <v>14063</v>
      </c>
      <c r="D4696" s="104" t="s">
        <v>14065</v>
      </c>
      <c r="E4696" s="2">
        <v>18658</v>
      </c>
      <c r="F4696" s="2">
        <v>18658</v>
      </c>
    </row>
    <row r="4697" spans="1:6" x14ac:dyDescent="0.25">
      <c r="A4697" s="104">
        <v>27117</v>
      </c>
      <c r="B4697" s="104" t="s">
        <v>947</v>
      </c>
      <c r="C4697" s="104" t="s">
        <v>10798</v>
      </c>
      <c r="D4697" s="104" t="s">
        <v>10800</v>
      </c>
      <c r="E4697" s="2">
        <v>11400</v>
      </c>
      <c r="F4697" s="2">
        <v>11400</v>
      </c>
    </row>
    <row r="4698" spans="1:6" x14ac:dyDescent="0.25">
      <c r="A4698" s="104">
        <v>27122</v>
      </c>
      <c r="B4698" s="104" t="s">
        <v>947</v>
      </c>
      <c r="C4698" s="104" t="s">
        <v>6532</v>
      </c>
      <c r="D4698" s="104" t="s">
        <v>22135</v>
      </c>
      <c r="E4698" s="2">
        <v>48177</v>
      </c>
      <c r="F4698" s="2">
        <v>48177</v>
      </c>
    </row>
    <row r="4699" spans="1:6" x14ac:dyDescent="0.25">
      <c r="A4699" s="104">
        <v>27124</v>
      </c>
      <c r="B4699" s="104" t="s">
        <v>947</v>
      </c>
      <c r="C4699" s="104" t="s">
        <v>2531</v>
      </c>
      <c r="D4699" s="104" t="s">
        <v>2533</v>
      </c>
      <c r="E4699" s="2">
        <v>251294</v>
      </c>
      <c r="F4699" s="2">
        <v>251294</v>
      </c>
    </row>
    <row r="4700" spans="1:6" x14ac:dyDescent="0.25">
      <c r="A4700" s="104">
        <v>131181</v>
      </c>
      <c r="B4700" s="104" t="s">
        <v>947</v>
      </c>
      <c r="C4700" s="104" t="s">
        <v>1640</v>
      </c>
      <c r="D4700" s="104" t="s">
        <v>1642</v>
      </c>
      <c r="E4700" s="2">
        <v>367950</v>
      </c>
      <c r="F4700" s="2">
        <v>367950</v>
      </c>
    </row>
    <row r="4701" spans="1:6" x14ac:dyDescent="0.25">
      <c r="A4701" s="104">
        <v>131205</v>
      </c>
      <c r="B4701" s="104" t="s">
        <v>947</v>
      </c>
      <c r="C4701" s="104" t="s">
        <v>11134</v>
      </c>
      <c r="D4701" s="104" t="s">
        <v>11136</v>
      </c>
      <c r="E4701" s="2">
        <v>19739</v>
      </c>
      <c r="F4701" s="2">
        <v>19739</v>
      </c>
    </row>
    <row r="4702" spans="1:6" x14ac:dyDescent="0.25">
      <c r="A4702" s="104">
        <v>182698</v>
      </c>
      <c r="B4702" s="104" t="s">
        <v>947</v>
      </c>
      <c r="C4702" s="104" t="s">
        <v>8410</v>
      </c>
      <c r="D4702" s="104" t="s">
        <v>8412</v>
      </c>
      <c r="E4702" s="2">
        <v>28320</v>
      </c>
      <c r="F4702" s="2">
        <v>28320</v>
      </c>
    </row>
    <row r="4703" spans="1:6" x14ac:dyDescent="0.25">
      <c r="A4703" s="104">
        <v>204058</v>
      </c>
      <c r="B4703" s="104" t="s">
        <v>947</v>
      </c>
      <c r="C4703" s="104" t="s">
        <v>4105</v>
      </c>
      <c r="D4703" s="104" t="s">
        <v>4107</v>
      </c>
      <c r="E4703" s="2">
        <v>107333</v>
      </c>
      <c r="F4703" s="2">
        <v>107333</v>
      </c>
    </row>
    <row r="4704" spans="1:6" x14ac:dyDescent="0.25">
      <c r="A4704" s="104">
        <v>206013</v>
      </c>
      <c r="B4704" s="104" t="s">
        <v>947</v>
      </c>
      <c r="C4704" s="104" t="s">
        <v>3498</v>
      </c>
      <c r="D4704" s="104" t="s">
        <v>3500</v>
      </c>
      <c r="E4704" s="2">
        <v>106569</v>
      </c>
      <c r="F4704" s="2">
        <v>106569</v>
      </c>
    </row>
    <row r="4705" spans="1:6" x14ac:dyDescent="0.25">
      <c r="A4705" s="104">
        <v>458077</v>
      </c>
      <c r="B4705" s="104" t="s">
        <v>947</v>
      </c>
      <c r="C4705" s="104" t="s">
        <v>13927</v>
      </c>
      <c r="D4705" s="104" t="s">
        <v>18616</v>
      </c>
      <c r="E4705" s="2">
        <v>10355</v>
      </c>
      <c r="F4705" s="2">
        <v>10355</v>
      </c>
    </row>
    <row r="4706" spans="1:6" x14ac:dyDescent="0.25">
      <c r="A4706" s="104">
        <v>483363</v>
      </c>
      <c r="B4706" s="104" t="s">
        <v>947</v>
      </c>
      <c r="C4706" s="104" t="s">
        <v>10381</v>
      </c>
      <c r="D4706" s="104" t="s">
        <v>10383</v>
      </c>
      <c r="E4706" s="2">
        <v>18762</v>
      </c>
      <c r="F4706" s="2">
        <v>18762</v>
      </c>
    </row>
    <row r="4707" spans="1:6" x14ac:dyDescent="0.25">
      <c r="A4707" s="104">
        <v>492235</v>
      </c>
      <c r="B4707" s="104" t="s">
        <v>947</v>
      </c>
      <c r="C4707" s="104" t="s">
        <v>15900</v>
      </c>
      <c r="D4707" s="104" t="s">
        <v>15902</v>
      </c>
      <c r="E4707" s="2">
        <v>2548</v>
      </c>
      <c r="F4707" s="2">
        <v>2548</v>
      </c>
    </row>
    <row r="4708" spans="1:6" x14ac:dyDescent="0.25">
      <c r="A4708" s="104">
        <v>561484</v>
      </c>
      <c r="B4708" s="104" t="s">
        <v>947</v>
      </c>
      <c r="C4708" s="104" t="s">
        <v>14105</v>
      </c>
      <c r="D4708" s="104" t="s">
        <v>14107</v>
      </c>
      <c r="E4708" s="2">
        <v>5045</v>
      </c>
      <c r="F4708" s="2">
        <v>5045</v>
      </c>
    </row>
    <row r="4709" spans="1:6" x14ac:dyDescent="0.25">
      <c r="A4709" s="104">
        <v>684736</v>
      </c>
      <c r="B4709" s="104" t="s">
        <v>947</v>
      </c>
      <c r="C4709" s="104" t="s">
        <v>16276</v>
      </c>
      <c r="D4709" s="104" t="s">
        <v>16278</v>
      </c>
      <c r="E4709" s="2">
        <v>8082</v>
      </c>
      <c r="F4709" s="2">
        <v>8082</v>
      </c>
    </row>
    <row r="4710" spans="1:6" x14ac:dyDescent="0.25">
      <c r="A4710" s="104">
        <v>696259</v>
      </c>
      <c r="B4710" s="104" t="s">
        <v>947</v>
      </c>
      <c r="C4710" s="104" t="s">
        <v>13574</v>
      </c>
      <c r="D4710" s="104" t="s">
        <v>13576</v>
      </c>
      <c r="E4710" s="2">
        <v>10034</v>
      </c>
      <c r="F4710" s="2">
        <v>10034</v>
      </c>
    </row>
    <row r="4711" spans="1:6" x14ac:dyDescent="0.25">
      <c r="A4711" s="104">
        <v>708388</v>
      </c>
      <c r="B4711" s="104" t="s">
        <v>947</v>
      </c>
      <c r="C4711" s="104" t="s">
        <v>11119</v>
      </c>
      <c r="D4711" s="104" t="s">
        <v>11121</v>
      </c>
      <c r="E4711" s="2">
        <v>22014</v>
      </c>
      <c r="F4711" s="2">
        <v>22014</v>
      </c>
    </row>
    <row r="4712" spans="1:6" x14ac:dyDescent="0.25">
      <c r="A4712" s="104">
        <v>27127</v>
      </c>
      <c r="B4712" s="104" t="s">
        <v>947</v>
      </c>
      <c r="C4712" s="104" t="s">
        <v>15103</v>
      </c>
      <c r="D4712" s="104" t="s">
        <v>15105</v>
      </c>
      <c r="E4712" s="2">
        <v>3695</v>
      </c>
      <c r="F4712" s="2">
        <v>3695</v>
      </c>
    </row>
    <row r="4713" spans="1:6" x14ac:dyDescent="0.25">
      <c r="A4713" s="104">
        <v>27128</v>
      </c>
      <c r="B4713" s="104" t="s">
        <v>947</v>
      </c>
      <c r="C4713" s="104" t="s">
        <v>5582</v>
      </c>
      <c r="D4713" s="104" t="s">
        <v>5584</v>
      </c>
      <c r="E4713" s="2">
        <v>43355</v>
      </c>
      <c r="F4713" s="2">
        <v>43355</v>
      </c>
    </row>
    <row r="4714" spans="1:6" x14ac:dyDescent="0.25">
      <c r="A4714" s="104">
        <v>27129</v>
      </c>
      <c r="B4714" s="104" t="s">
        <v>947</v>
      </c>
      <c r="C4714" s="104" t="s">
        <v>15404</v>
      </c>
      <c r="D4714" s="104" t="s">
        <v>15406</v>
      </c>
      <c r="E4714" s="2">
        <v>5070</v>
      </c>
      <c r="F4714" s="2">
        <v>5070</v>
      </c>
    </row>
    <row r="4715" spans="1:6" x14ac:dyDescent="0.25">
      <c r="A4715" s="104">
        <v>27130</v>
      </c>
      <c r="B4715" s="104" t="s">
        <v>947</v>
      </c>
      <c r="C4715" s="104" t="s">
        <v>3871</v>
      </c>
      <c r="D4715" s="104" t="s">
        <v>3873</v>
      </c>
      <c r="E4715" s="2">
        <v>107616</v>
      </c>
      <c r="F4715" s="2">
        <v>107616</v>
      </c>
    </row>
    <row r="4716" spans="1:6" x14ac:dyDescent="0.25">
      <c r="A4716" s="104">
        <v>213598</v>
      </c>
      <c r="B4716" s="104" t="s">
        <v>947</v>
      </c>
      <c r="C4716" s="104" t="s">
        <v>7879</v>
      </c>
      <c r="D4716" s="104" t="s">
        <v>7881</v>
      </c>
      <c r="E4716" s="2">
        <v>21454</v>
      </c>
      <c r="F4716" s="2">
        <v>21454</v>
      </c>
    </row>
    <row r="4717" spans="1:6" x14ac:dyDescent="0.25">
      <c r="A4717" s="104">
        <v>581151</v>
      </c>
      <c r="B4717" s="104" t="s">
        <v>947</v>
      </c>
      <c r="C4717" s="104" t="s">
        <v>14720</v>
      </c>
      <c r="D4717" s="104" t="s">
        <v>14722</v>
      </c>
      <c r="E4717" s="2">
        <v>6834</v>
      </c>
      <c r="F4717" s="2">
        <v>6834</v>
      </c>
    </row>
    <row r="4718" spans="1:6" x14ac:dyDescent="0.25">
      <c r="A4718" s="104">
        <v>27132</v>
      </c>
      <c r="B4718" s="104" t="s">
        <v>947</v>
      </c>
      <c r="C4718" s="104" t="s">
        <v>9681</v>
      </c>
      <c r="D4718" s="104" t="s">
        <v>9683</v>
      </c>
      <c r="E4718" s="2">
        <v>33770</v>
      </c>
      <c r="F4718" s="2">
        <v>33770</v>
      </c>
    </row>
    <row r="4719" spans="1:6" x14ac:dyDescent="0.25">
      <c r="A4719" s="104">
        <v>27133</v>
      </c>
      <c r="B4719" s="104" t="s">
        <v>947</v>
      </c>
      <c r="C4719" s="104" t="s">
        <v>5189</v>
      </c>
      <c r="D4719" s="104" t="s">
        <v>5191</v>
      </c>
      <c r="E4719" s="2">
        <v>126672</v>
      </c>
      <c r="F4719" s="2">
        <v>126672</v>
      </c>
    </row>
    <row r="4720" spans="1:6" x14ac:dyDescent="0.25">
      <c r="A4720" s="104">
        <v>27134</v>
      </c>
      <c r="B4720" s="104" t="s">
        <v>947</v>
      </c>
      <c r="C4720" s="104" t="s">
        <v>5492</v>
      </c>
      <c r="D4720" s="104" t="s">
        <v>5494</v>
      </c>
      <c r="E4720" s="2">
        <v>88095</v>
      </c>
      <c r="F4720" s="2">
        <v>88095</v>
      </c>
    </row>
    <row r="4721" spans="1:6" x14ac:dyDescent="0.25">
      <c r="A4721" s="104">
        <v>27135</v>
      </c>
      <c r="B4721" s="104" t="s">
        <v>947</v>
      </c>
      <c r="C4721" s="104" t="s">
        <v>13976</v>
      </c>
      <c r="D4721" s="104" t="s">
        <v>22080</v>
      </c>
      <c r="E4721" s="2">
        <v>14101</v>
      </c>
      <c r="F4721" s="2">
        <v>14101</v>
      </c>
    </row>
    <row r="4722" spans="1:6" x14ac:dyDescent="0.25">
      <c r="A4722" s="104">
        <v>27139</v>
      </c>
      <c r="B4722" s="104" t="s">
        <v>947</v>
      </c>
      <c r="C4722" s="104" t="s">
        <v>8011</v>
      </c>
      <c r="D4722" s="104" t="s">
        <v>8013</v>
      </c>
      <c r="E4722" s="2">
        <v>17669</v>
      </c>
      <c r="F4722" s="2">
        <v>17669</v>
      </c>
    </row>
    <row r="4723" spans="1:6" x14ac:dyDescent="0.25">
      <c r="A4723" s="104">
        <v>27140</v>
      </c>
      <c r="B4723" s="104" t="s">
        <v>947</v>
      </c>
      <c r="C4723" s="104" t="s">
        <v>7906</v>
      </c>
      <c r="D4723" s="104" t="s">
        <v>7908</v>
      </c>
      <c r="E4723" s="2">
        <v>22042</v>
      </c>
      <c r="F4723" s="2">
        <v>22042</v>
      </c>
    </row>
    <row r="4724" spans="1:6" x14ac:dyDescent="0.25">
      <c r="A4724" s="104">
        <v>27141</v>
      </c>
      <c r="B4724" s="104" t="s">
        <v>947</v>
      </c>
      <c r="C4724" s="104" t="s">
        <v>2819</v>
      </c>
      <c r="D4724" s="104" t="s">
        <v>2821</v>
      </c>
      <c r="E4724" s="2">
        <v>195780</v>
      </c>
      <c r="F4724" s="2">
        <v>195780</v>
      </c>
    </row>
    <row r="4725" spans="1:6" x14ac:dyDescent="0.25">
      <c r="A4725" s="104">
        <v>27145</v>
      </c>
      <c r="B4725" s="104" t="s">
        <v>947</v>
      </c>
      <c r="C4725" s="104" t="s">
        <v>1946</v>
      </c>
      <c r="D4725" s="104" t="s">
        <v>1948</v>
      </c>
      <c r="E4725" s="2">
        <v>235059</v>
      </c>
      <c r="F4725" s="2">
        <v>235059</v>
      </c>
    </row>
    <row r="4726" spans="1:6" x14ac:dyDescent="0.25">
      <c r="A4726" s="104">
        <v>27146</v>
      </c>
      <c r="B4726" s="104" t="s">
        <v>947</v>
      </c>
      <c r="C4726" s="104" t="s">
        <v>18683</v>
      </c>
      <c r="D4726" s="104" t="s">
        <v>18684</v>
      </c>
      <c r="E4726" s="2">
        <v>8202</v>
      </c>
      <c r="F4726" s="2">
        <v>8202</v>
      </c>
    </row>
    <row r="4727" spans="1:6" x14ac:dyDescent="0.25">
      <c r="A4727" s="104">
        <v>27147</v>
      </c>
      <c r="B4727" s="104" t="s">
        <v>947</v>
      </c>
      <c r="C4727" s="104" t="s">
        <v>5549</v>
      </c>
      <c r="D4727" s="104" t="s">
        <v>5551</v>
      </c>
      <c r="E4727" s="2">
        <v>65789</v>
      </c>
      <c r="F4727" s="2">
        <v>65789</v>
      </c>
    </row>
    <row r="4728" spans="1:6" x14ac:dyDescent="0.25">
      <c r="A4728" s="104">
        <v>27150</v>
      </c>
      <c r="B4728" s="104" t="s">
        <v>947</v>
      </c>
      <c r="C4728" s="104" t="s">
        <v>15942</v>
      </c>
      <c r="D4728" s="104" t="s">
        <v>15944</v>
      </c>
      <c r="E4728" s="2">
        <v>10660</v>
      </c>
      <c r="F4728" s="2">
        <v>10660</v>
      </c>
    </row>
    <row r="4729" spans="1:6" x14ac:dyDescent="0.25">
      <c r="A4729" s="104">
        <v>27152</v>
      </c>
      <c r="B4729" s="104" t="s">
        <v>947</v>
      </c>
      <c r="C4729" s="104" t="s">
        <v>6325</v>
      </c>
      <c r="D4729" s="104" t="s">
        <v>22109</v>
      </c>
      <c r="E4729" s="2">
        <v>38225</v>
      </c>
      <c r="F4729" s="2">
        <v>38225</v>
      </c>
    </row>
    <row r="4730" spans="1:6" x14ac:dyDescent="0.25">
      <c r="A4730" s="104">
        <v>27153</v>
      </c>
      <c r="B4730" s="104" t="s">
        <v>947</v>
      </c>
      <c r="C4730" s="104" t="s">
        <v>16565</v>
      </c>
      <c r="D4730" s="104" t="s">
        <v>16567</v>
      </c>
      <c r="E4730" s="2">
        <v>27371</v>
      </c>
      <c r="F4730" s="2">
        <v>27371</v>
      </c>
    </row>
    <row r="4731" spans="1:6" x14ac:dyDescent="0.25">
      <c r="A4731" s="104">
        <v>27154</v>
      </c>
      <c r="B4731" s="104" t="s">
        <v>947</v>
      </c>
      <c r="C4731" s="104" t="s">
        <v>8335</v>
      </c>
      <c r="D4731" s="104" t="s">
        <v>8337</v>
      </c>
      <c r="E4731" s="2">
        <v>31858</v>
      </c>
      <c r="F4731" s="2">
        <v>31858</v>
      </c>
    </row>
    <row r="4732" spans="1:6" x14ac:dyDescent="0.25">
      <c r="A4732" s="104">
        <v>27155</v>
      </c>
      <c r="B4732" s="104" t="s">
        <v>947</v>
      </c>
      <c r="C4732" s="104" t="s">
        <v>4486</v>
      </c>
      <c r="D4732" s="104" t="s">
        <v>22130</v>
      </c>
      <c r="E4732" s="2">
        <v>184966</v>
      </c>
      <c r="F4732" s="2">
        <v>184966</v>
      </c>
    </row>
    <row r="4733" spans="1:6" x14ac:dyDescent="0.25">
      <c r="A4733" s="104">
        <v>27156</v>
      </c>
      <c r="B4733" s="104" t="s">
        <v>947</v>
      </c>
      <c r="C4733" s="104" t="s">
        <v>9956</v>
      </c>
      <c r="D4733" s="104" t="s">
        <v>9958</v>
      </c>
      <c r="E4733" s="2">
        <v>14677</v>
      </c>
      <c r="F4733" s="2">
        <v>14677</v>
      </c>
    </row>
    <row r="4734" spans="1:6" x14ac:dyDescent="0.25">
      <c r="A4734" s="104">
        <v>27157</v>
      </c>
      <c r="B4734" s="104" t="s">
        <v>947</v>
      </c>
      <c r="C4734" s="104" t="s">
        <v>10639</v>
      </c>
      <c r="D4734" s="104" t="s">
        <v>10641</v>
      </c>
      <c r="E4734" s="2">
        <v>20893</v>
      </c>
      <c r="F4734" s="2">
        <v>20893</v>
      </c>
    </row>
    <row r="4735" spans="1:6" x14ac:dyDescent="0.25">
      <c r="A4735" s="104">
        <v>27159</v>
      </c>
      <c r="B4735" s="104" t="s">
        <v>947</v>
      </c>
      <c r="C4735" s="104" t="s">
        <v>2261</v>
      </c>
      <c r="D4735" s="104" t="s">
        <v>2263</v>
      </c>
      <c r="E4735" s="2">
        <v>310851</v>
      </c>
      <c r="F4735" s="2">
        <v>310851</v>
      </c>
    </row>
    <row r="4736" spans="1:6" x14ac:dyDescent="0.25">
      <c r="A4736" s="104">
        <v>27160</v>
      </c>
      <c r="B4736" s="104" t="s">
        <v>947</v>
      </c>
      <c r="C4736" s="104" t="s">
        <v>2549</v>
      </c>
      <c r="D4736" s="104" t="s">
        <v>2551</v>
      </c>
      <c r="E4736" s="2">
        <v>219103</v>
      </c>
      <c r="F4736" s="2">
        <v>219103</v>
      </c>
    </row>
    <row r="4737" spans="1:6" x14ac:dyDescent="0.25">
      <c r="A4737" s="104">
        <v>27161</v>
      </c>
      <c r="B4737" s="104" t="s">
        <v>947</v>
      </c>
      <c r="C4737" s="104" t="s">
        <v>11729</v>
      </c>
      <c r="D4737" s="104" t="s">
        <v>11731</v>
      </c>
      <c r="E4737" s="2">
        <v>12914</v>
      </c>
      <c r="F4737" s="2">
        <v>12914</v>
      </c>
    </row>
    <row r="4738" spans="1:6" x14ac:dyDescent="0.25">
      <c r="A4738" s="104">
        <v>27163</v>
      </c>
      <c r="B4738" s="104" t="s">
        <v>947</v>
      </c>
      <c r="C4738" s="104" t="s">
        <v>3677</v>
      </c>
      <c r="D4738" s="104" t="s">
        <v>3679</v>
      </c>
      <c r="E4738" s="2">
        <v>234497</v>
      </c>
      <c r="F4738" s="2">
        <v>234497</v>
      </c>
    </row>
    <row r="4739" spans="1:6" x14ac:dyDescent="0.25">
      <c r="A4739" s="104">
        <v>27175</v>
      </c>
      <c r="B4739" s="104" t="s">
        <v>947</v>
      </c>
      <c r="C4739" s="104" t="s">
        <v>12555</v>
      </c>
      <c r="D4739" s="104" t="s">
        <v>12557</v>
      </c>
      <c r="E4739" s="2">
        <v>4213</v>
      </c>
      <c r="F4739" s="2">
        <v>4213</v>
      </c>
    </row>
    <row r="4740" spans="1:6" x14ac:dyDescent="0.25">
      <c r="A4740" s="104">
        <v>27176</v>
      </c>
      <c r="B4740" s="104" t="s">
        <v>947</v>
      </c>
      <c r="C4740" s="104" t="s">
        <v>1179</v>
      </c>
      <c r="D4740" s="104" t="s">
        <v>1181</v>
      </c>
      <c r="E4740" s="2">
        <v>257940</v>
      </c>
      <c r="F4740" s="2">
        <v>257940</v>
      </c>
    </row>
    <row r="4741" spans="1:6" x14ac:dyDescent="0.25">
      <c r="A4741" s="104">
        <v>483757</v>
      </c>
      <c r="B4741" s="104" t="s">
        <v>947</v>
      </c>
      <c r="C4741" s="104" t="s">
        <v>9255</v>
      </c>
      <c r="D4741" s="104" t="s">
        <v>9257</v>
      </c>
      <c r="E4741" s="2">
        <v>9164</v>
      </c>
      <c r="F4741" s="2">
        <v>9164</v>
      </c>
    </row>
    <row r="4742" spans="1:6" x14ac:dyDescent="0.25">
      <c r="A4742" s="104">
        <v>600357</v>
      </c>
      <c r="B4742" s="104" t="s">
        <v>947</v>
      </c>
      <c r="C4742" s="104" t="s">
        <v>12820</v>
      </c>
      <c r="D4742" s="104" t="s">
        <v>12822</v>
      </c>
      <c r="E4742" s="2">
        <v>7838</v>
      </c>
      <c r="F4742" s="2">
        <v>7838</v>
      </c>
    </row>
    <row r="4743" spans="1:6" x14ac:dyDescent="0.25">
      <c r="A4743" s="104">
        <v>709630</v>
      </c>
      <c r="B4743" s="104" t="s">
        <v>947</v>
      </c>
      <c r="C4743" s="104" t="s">
        <v>10573</v>
      </c>
      <c r="D4743" s="104" t="s">
        <v>10575</v>
      </c>
      <c r="E4743" s="2">
        <v>14267</v>
      </c>
      <c r="F4743" s="2">
        <v>14267</v>
      </c>
    </row>
    <row r="4744" spans="1:6" x14ac:dyDescent="0.25">
      <c r="A4744" s="104">
        <v>837773</v>
      </c>
      <c r="B4744" s="104" t="s">
        <v>947</v>
      </c>
      <c r="C4744" s="104" t="s">
        <v>22105</v>
      </c>
      <c r="D4744" s="104" t="s">
        <v>22106</v>
      </c>
      <c r="E4744" s="2">
        <v>20407</v>
      </c>
      <c r="F4744" s="2">
        <v>20407</v>
      </c>
    </row>
    <row r="4745" spans="1:6" x14ac:dyDescent="0.25">
      <c r="A4745" s="104">
        <v>27177</v>
      </c>
      <c r="B4745" s="104" t="s">
        <v>947</v>
      </c>
      <c r="C4745" s="104" t="s">
        <v>5651</v>
      </c>
      <c r="D4745" s="104" t="s">
        <v>5653</v>
      </c>
      <c r="E4745" s="2">
        <v>33429</v>
      </c>
      <c r="F4745" s="2">
        <v>33429</v>
      </c>
    </row>
    <row r="4746" spans="1:6" x14ac:dyDescent="0.25">
      <c r="A4746" s="104">
        <v>27179</v>
      </c>
      <c r="B4746" s="104" t="s">
        <v>947</v>
      </c>
      <c r="C4746" s="104" t="s">
        <v>22492</v>
      </c>
      <c r="D4746" s="104" t="s">
        <v>22493</v>
      </c>
      <c r="E4746" s="2">
        <v>4089</v>
      </c>
      <c r="F4746" s="2">
        <v>4089</v>
      </c>
    </row>
    <row r="4747" spans="1:6" x14ac:dyDescent="0.25">
      <c r="A4747" s="104">
        <v>27180</v>
      </c>
      <c r="B4747" s="104" t="s">
        <v>947</v>
      </c>
      <c r="C4747" s="104" t="s">
        <v>10216</v>
      </c>
      <c r="D4747" s="104" t="s">
        <v>10218</v>
      </c>
      <c r="E4747" s="2">
        <v>11159</v>
      </c>
      <c r="F4747" s="2">
        <v>11159</v>
      </c>
    </row>
    <row r="4748" spans="1:6" x14ac:dyDescent="0.25">
      <c r="A4748" s="104">
        <v>27181</v>
      </c>
      <c r="B4748" s="104" t="s">
        <v>947</v>
      </c>
      <c r="C4748" s="104" t="s">
        <v>5929</v>
      </c>
      <c r="D4748" s="104" t="s">
        <v>5931</v>
      </c>
      <c r="E4748" s="2">
        <v>46221</v>
      </c>
      <c r="F4748" s="2">
        <v>46221</v>
      </c>
    </row>
    <row r="4749" spans="1:6" x14ac:dyDescent="0.25">
      <c r="A4749" s="104">
        <v>27182</v>
      </c>
      <c r="B4749" s="104" t="s">
        <v>947</v>
      </c>
      <c r="C4749" s="104" t="s">
        <v>12829</v>
      </c>
      <c r="D4749" s="104" t="s">
        <v>12831</v>
      </c>
      <c r="E4749" s="2">
        <v>15096</v>
      </c>
      <c r="F4749" s="2">
        <v>15096</v>
      </c>
    </row>
    <row r="4750" spans="1:6" x14ac:dyDescent="0.25">
      <c r="A4750" s="104">
        <v>27184</v>
      </c>
      <c r="B4750" s="104" t="s">
        <v>947</v>
      </c>
      <c r="C4750" s="104" t="s">
        <v>19088</v>
      </c>
      <c r="D4750" s="104" t="s">
        <v>19089</v>
      </c>
      <c r="E4750" s="2">
        <v>99077</v>
      </c>
      <c r="F4750" s="2">
        <v>99077</v>
      </c>
    </row>
    <row r="4751" spans="1:6" x14ac:dyDescent="0.25">
      <c r="A4751" s="104">
        <v>27189</v>
      </c>
      <c r="B4751" s="104" t="s">
        <v>947</v>
      </c>
      <c r="C4751" s="104" t="s">
        <v>2390</v>
      </c>
      <c r="D4751" s="104" t="s">
        <v>2392</v>
      </c>
      <c r="E4751" s="2">
        <v>244535</v>
      </c>
      <c r="F4751" s="2">
        <v>244535</v>
      </c>
    </row>
    <row r="4752" spans="1:6" x14ac:dyDescent="0.25">
      <c r="A4752" s="104">
        <v>27191</v>
      </c>
      <c r="B4752" s="104" t="s">
        <v>947</v>
      </c>
      <c r="C4752" s="104" t="s">
        <v>11035</v>
      </c>
      <c r="D4752" s="104" t="s">
        <v>11037</v>
      </c>
      <c r="E4752" s="2">
        <v>16617</v>
      </c>
      <c r="F4752" s="2">
        <v>16617</v>
      </c>
    </row>
    <row r="4753" spans="1:6" x14ac:dyDescent="0.25">
      <c r="A4753" s="104">
        <v>27192</v>
      </c>
      <c r="B4753" s="104" t="s">
        <v>947</v>
      </c>
      <c r="C4753" s="104" t="s">
        <v>1430</v>
      </c>
      <c r="D4753" s="104" t="s">
        <v>1432</v>
      </c>
      <c r="E4753" s="2">
        <v>585361</v>
      </c>
      <c r="F4753" s="2">
        <v>585361</v>
      </c>
    </row>
    <row r="4754" spans="1:6" x14ac:dyDescent="0.25">
      <c r="A4754" s="104">
        <v>27193</v>
      </c>
      <c r="B4754" s="104" t="s">
        <v>947</v>
      </c>
      <c r="C4754" s="104" t="s">
        <v>6418</v>
      </c>
      <c r="D4754" s="104" t="s">
        <v>6420</v>
      </c>
      <c r="E4754" s="2">
        <v>51807</v>
      </c>
      <c r="F4754" s="2">
        <v>51807</v>
      </c>
    </row>
    <row r="4755" spans="1:6" x14ac:dyDescent="0.25">
      <c r="A4755" s="104">
        <v>27194</v>
      </c>
      <c r="B4755" s="104" t="s">
        <v>947</v>
      </c>
      <c r="C4755" s="104" t="s">
        <v>13592</v>
      </c>
      <c r="D4755" s="104" t="s">
        <v>13594</v>
      </c>
      <c r="E4755" s="2">
        <v>12728</v>
      </c>
      <c r="F4755" s="2">
        <v>12728</v>
      </c>
    </row>
    <row r="4756" spans="1:6" x14ac:dyDescent="0.25">
      <c r="A4756" s="104">
        <v>27196</v>
      </c>
      <c r="B4756" s="104" t="s">
        <v>947</v>
      </c>
      <c r="C4756" s="104" t="s">
        <v>9965</v>
      </c>
      <c r="D4756" s="104" t="s">
        <v>9967</v>
      </c>
      <c r="E4756" s="2">
        <v>36241</v>
      </c>
      <c r="F4756" s="2">
        <v>36241</v>
      </c>
    </row>
    <row r="4757" spans="1:6" x14ac:dyDescent="0.25">
      <c r="A4757" s="104">
        <v>27197</v>
      </c>
      <c r="B4757" s="104" t="s">
        <v>947</v>
      </c>
      <c r="C4757" s="104" t="s">
        <v>5177</v>
      </c>
      <c r="D4757" s="104" t="s">
        <v>5179</v>
      </c>
      <c r="E4757" s="2">
        <v>62998</v>
      </c>
      <c r="F4757" s="2">
        <v>62998</v>
      </c>
    </row>
    <row r="4758" spans="1:6" x14ac:dyDescent="0.25">
      <c r="A4758" s="104">
        <v>27198</v>
      </c>
      <c r="B4758" s="104" t="s">
        <v>947</v>
      </c>
      <c r="C4758" s="104" t="s">
        <v>7543</v>
      </c>
      <c r="D4758" s="104" t="s">
        <v>7545</v>
      </c>
      <c r="E4758" s="2">
        <v>38380</v>
      </c>
      <c r="F4758" s="2">
        <v>38380</v>
      </c>
    </row>
    <row r="4759" spans="1:6" x14ac:dyDescent="0.25">
      <c r="A4759" s="104">
        <v>27199</v>
      </c>
      <c r="B4759" s="104" t="s">
        <v>947</v>
      </c>
      <c r="C4759" s="104" t="s">
        <v>2645</v>
      </c>
      <c r="D4759" s="104" t="s">
        <v>2647</v>
      </c>
      <c r="E4759" s="2">
        <v>216517</v>
      </c>
      <c r="F4759" s="2">
        <v>216517</v>
      </c>
    </row>
    <row r="4760" spans="1:6" x14ac:dyDescent="0.25">
      <c r="A4760" s="104">
        <v>27200</v>
      </c>
      <c r="B4760" s="104" t="s">
        <v>947</v>
      </c>
      <c r="C4760" s="104" t="s">
        <v>13691</v>
      </c>
      <c r="D4760" s="104" t="s">
        <v>13693</v>
      </c>
      <c r="E4760" s="2">
        <v>9261</v>
      </c>
      <c r="F4760" s="2">
        <v>9261</v>
      </c>
    </row>
    <row r="4761" spans="1:6" x14ac:dyDescent="0.25">
      <c r="A4761" s="104">
        <v>27206</v>
      </c>
      <c r="B4761" s="104" t="s">
        <v>947</v>
      </c>
      <c r="C4761" s="104" t="s">
        <v>15672</v>
      </c>
      <c r="D4761" s="104" t="s">
        <v>15674</v>
      </c>
      <c r="E4761" s="2">
        <v>3219</v>
      </c>
      <c r="F4761" s="2">
        <v>3219</v>
      </c>
    </row>
    <row r="4762" spans="1:6" x14ac:dyDescent="0.25">
      <c r="A4762" s="104">
        <v>27207</v>
      </c>
      <c r="B4762" s="104" t="s">
        <v>947</v>
      </c>
      <c r="C4762" s="104" t="s">
        <v>10435</v>
      </c>
      <c r="D4762" s="104" t="s">
        <v>10437</v>
      </c>
      <c r="E4762" s="2">
        <v>20041</v>
      </c>
      <c r="F4762" s="2">
        <v>20041</v>
      </c>
    </row>
    <row r="4763" spans="1:6" x14ac:dyDescent="0.25">
      <c r="A4763" s="104">
        <v>189894</v>
      </c>
      <c r="B4763" s="104" t="s">
        <v>947</v>
      </c>
      <c r="C4763" s="104" t="s">
        <v>10088</v>
      </c>
      <c r="D4763" s="104" t="s">
        <v>10090</v>
      </c>
      <c r="E4763" s="2">
        <v>18861</v>
      </c>
      <c r="F4763" s="2">
        <v>18861</v>
      </c>
    </row>
    <row r="4764" spans="1:6" x14ac:dyDescent="0.25">
      <c r="A4764" s="104">
        <v>473939</v>
      </c>
      <c r="B4764" s="104" t="s">
        <v>947</v>
      </c>
      <c r="C4764" s="104" t="s">
        <v>18809</v>
      </c>
      <c r="D4764" s="104" t="s">
        <v>18810</v>
      </c>
      <c r="E4764" s="2">
        <v>14907</v>
      </c>
      <c r="F4764" s="2">
        <v>14907</v>
      </c>
    </row>
    <row r="4765" spans="1:6" x14ac:dyDescent="0.25">
      <c r="A4765" s="104">
        <v>496799</v>
      </c>
      <c r="B4765" s="104" t="s">
        <v>947</v>
      </c>
      <c r="C4765" s="104" t="s">
        <v>7786</v>
      </c>
      <c r="D4765" s="104" t="s">
        <v>7788</v>
      </c>
      <c r="E4765" s="2">
        <v>34929</v>
      </c>
      <c r="F4765" s="2">
        <v>34929</v>
      </c>
    </row>
    <row r="4766" spans="1:6" x14ac:dyDescent="0.25">
      <c r="A4766" s="104">
        <v>824720</v>
      </c>
      <c r="B4766" s="104" t="s">
        <v>947</v>
      </c>
      <c r="C4766" s="104" t="s">
        <v>22117</v>
      </c>
      <c r="D4766" s="104" t="s">
        <v>22118</v>
      </c>
      <c r="E4766" s="2">
        <v>147352</v>
      </c>
      <c r="F4766" s="2">
        <v>147352</v>
      </c>
    </row>
    <row r="4767" spans="1:6" x14ac:dyDescent="0.25">
      <c r="A4767" s="104">
        <v>27208</v>
      </c>
      <c r="B4767" s="104" t="s">
        <v>947</v>
      </c>
      <c r="C4767" s="104" t="s">
        <v>15669</v>
      </c>
      <c r="D4767" s="104" t="s">
        <v>15671</v>
      </c>
      <c r="E4767" s="2">
        <v>4645</v>
      </c>
      <c r="F4767" s="2">
        <v>4645</v>
      </c>
    </row>
    <row r="4768" spans="1:6" x14ac:dyDescent="0.25">
      <c r="A4768" s="104">
        <v>27209</v>
      </c>
      <c r="B4768" s="104" t="s">
        <v>947</v>
      </c>
      <c r="C4768" s="104" t="s">
        <v>5840</v>
      </c>
      <c r="D4768" s="104" t="s">
        <v>5842</v>
      </c>
      <c r="E4768" s="2">
        <v>36070</v>
      </c>
      <c r="F4768" s="2">
        <v>36070</v>
      </c>
    </row>
    <row r="4769" spans="1:6" x14ac:dyDescent="0.25">
      <c r="A4769" s="104">
        <v>27213</v>
      </c>
      <c r="B4769" s="104" t="s">
        <v>947</v>
      </c>
      <c r="C4769" s="104" t="s">
        <v>7154</v>
      </c>
      <c r="D4769" s="104" t="s">
        <v>7156</v>
      </c>
      <c r="E4769" s="2">
        <v>30907</v>
      </c>
      <c r="F4769" s="2">
        <v>30907</v>
      </c>
    </row>
    <row r="4770" spans="1:6" x14ac:dyDescent="0.25">
      <c r="A4770" s="104">
        <v>27214</v>
      </c>
      <c r="B4770" s="104" t="s">
        <v>947</v>
      </c>
      <c r="C4770" s="104" t="s">
        <v>7675</v>
      </c>
      <c r="D4770" s="104" t="s">
        <v>7677</v>
      </c>
      <c r="E4770" s="2">
        <v>38508</v>
      </c>
      <c r="F4770" s="2">
        <v>38508</v>
      </c>
    </row>
    <row r="4771" spans="1:6" x14ac:dyDescent="0.25">
      <c r="A4771" s="104">
        <v>27217</v>
      </c>
      <c r="B4771" s="104" t="s">
        <v>947</v>
      </c>
      <c r="C4771" s="104" t="s">
        <v>16311</v>
      </c>
      <c r="D4771" s="104" t="s">
        <v>16313</v>
      </c>
      <c r="E4771" s="2">
        <v>3396</v>
      </c>
      <c r="F4771" s="2">
        <v>3396</v>
      </c>
    </row>
    <row r="4772" spans="1:6" x14ac:dyDescent="0.25">
      <c r="A4772" s="104">
        <v>791883</v>
      </c>
      <c r="B4772" s="104" t="s">
        <v>947</v>
      </c>
      <c r="C4772" s="104" t="s">
        <v>12928</v>
      </c>
      <c r="D4772" s="104" t="s">
        <v>12930</v>
      </c>
      <c r="E4772" s="2">
        <v>3934</v>
      </c>
      <c r="F4772" s="2">
        <v>3934</v>
      </c>
    </row>
    <row r="4773" spans="1:6" x14ac:dyDescent="0.25">
      <c r="A4773" s="104">
        <v>27222</v>
      </c>
      <c r="B4773" s="104" t="s">
        <v>947</v>
      </c>
      <c r="C4773" s="104" t="s">
        <v>7450</v>
      </c>
      <c r="D4773" s="104" t="s">
        <v>7452</v>
      </c>
      <c r="E4773" s="2">
        <v>54063</v>
      </c>
      <c r="F4773" s="2">
        <v>54063</v>
      </c>
    </row>
    <row r="4774" spans="1:6" x14ac:dyDescent="0.25">
      <c r="A4774" s="104">
        <v>27225</v>
      </c>
      <c r="B4774" s="104" t="s">
        <v>947</v>
      </c>
      <c r="C4774" s="104" t="s">
        <v>4603</v>
      </c>
      <c r="D4774" s="104" t="s">
        <v>4605</v>
      </c>
      <c r="E4774" s="2">
        <v>193135</v>
      </c>
      <c r="F4774" s="2">
        <v>193135</v>
      </c>
    </row>
    <row r="4775" spans="1:6" x14ac:dyDescent="0.25">
      <c r="A4775" s="104">
        <v>27226</v>
      </c>
      <c r="B4775" s="104" t="s">
        <v>947</v>
      </c>
      <c r="C4775" s="104" t="s">
        <v>7031</v>
      </c>
      <c r="D4775" s="104" t="s">
        <v>7033</v>
      </c>
      <c r="E4775" s="2">
        <v>28922</v>
      </c>
      <c r="F4775" s="2">
        <v>28922</v>
      </c>
    </row>
    <row r="4776" spans="1:6" x14ac:dyDescent="0.25">
      <c r="A4776" s="104">
        <v>27227</v>
      </c>
      <c r="B4776" s="104" t="s">
        <v>947</v>
      </c>
      <c r="C4776" s="104" t="s">
        <v>9708</v>
      </c>
      <c r="D4776" s="104" t="s">
        <v>9710</v>
      </c>
      <c r="E4776" s="2">
        <v>38873</v>
      </c>
      <c r="F4776" s="2">
        <v>38873</v>
      </c>
    </row>
    <row r="4777" spans="1:6" x14ac:dyDescent="0.25">
      <c r="A4777" s="104">
        <v>27231</v>
      </c>
      <c r="B4777" s="104" t="s">
        <v>947</v>
      </c>
      <c r="C4777" s="104" t="s">
        <v>22726</v>
      </c>
      <c r="D4777" s="104" t="s">
        <v>22727</v>
      </c>
      <c r="E4777" s="2">
        <v>1611</v>
      </c>
      <c r="F4777" s="2">
        <v>1611</v>
      </c>
    </row>
    <row r="4778" spans="1:6" x14ac:dyDescent="0.25">
      <c r="A4778" s="104">
        <v>495341</v>
      </c>
      <c r="B4778" s="104" t="s">
        <v>947</v>
      </c>
      <c r="C4778" s="104" t="s">
        <v>11199</v>
      </c>
      <c r="D4778" s="104" t="s">
        <v>11201</v>
      </c>
      <c r="E4778" s="2">
        <v>4597</v>
      </c>
      <c r="F4778" s="2">
        <v>4597</v>
      </c>
    </row>
    <row r="4779" spans="1:6" x14ac:dyDescent="0.25">
      <c r="A4779" s="104">
        <v>680488</v>
      </c>
      <c r="B4779" s="104" t="s">
        <v>947</v>
      </c>
      <c r="C4779" s="104" t="s">
        <v>12901</v>
      </c>
      <c r="D4779" s="104" t="s">
        <v>12903</v>
      </c>
      <c r="E4779" s="2">
        <v>9405</v>
      </c>
      <c r="F4779" s="2">
        <v>9405</v>
      </c>
    </row>
    <row r="4780" spans="1:6" x14ac:dyDescent="0.25">
      <c r="A4780" s="104">
        <v>27233</v>
      </c>
      <c r="B4780" s="104" t="s">
        <v>947</v>
      </c>
      <c r="C4780" s="104" t="s">
        <v>4147</v>
      </c>
      <c r="D4780" s="104" t="s">
        <v>4149</v>
      </c>
      <c r="E4780" s="2">
        <v>90677</v>
      </c>
      <c r="F4780" s="2">
        <v>90677</v>
      </c>
    </row>
    <row r="4781" spans="1:6" x14ac:dyDescent="0.25">
      <c r="A4781" s="104">
        <v>27235</v>
      </c>
      <c r="B4781" s="104" t="s">
        <v>947</v>
      </c>
      <c r="C4781" s="104" t="s">
        <v>10252</v>
      </c>
      <c r="D4781" s="104" t="s">
        <v>10254</v>
      </c>
      <c r="E4781" s="2">
        <v>20981</v>
      </c>
      <c r="F4781" s="2">
        <v>20981</v>
      </c>
    </row>
    <row r="4782" spans="1:6" x14ac:dyDescent="0.25">
      <c r="A4782" s="104">
        <v>600889</v>
      </c>
      <c r="B4782" s="104" t="s">
        <v>947</v>
      </c>
      <c r="C4782" s="104" t="s">
        <v>16867</v>
      </c>
      <c r="D4782" s="104" t="s">
        <v>16869</v>
      </c>
      <c r="E4782" s="2">
        <v>1818</v>
      </c>
      <c r="F4782" s="2">
        <v>1818</v>
      </c>
    </row>
    <row r="4783" spans="1:6" x14ac:dyDescent="0.25">
      <c r="A4783" s="104">
        <v>27239</v>
      </c>
      <c r="B4783" s="104" t="s">
        <v>947</v>
      </c>
      <c r="C4783" s="104" t="s">
        <v>21091</v>
      </c>
      <c r="D4783" s="104" t="s">
        <v>22139</v>
      </c>
      <c r="E4783" s="2">
        <v>9656</v>
      </c>
      <c r="F4783" s="2">
        <v>9656</v>
      </c>
    </row>
    <row r="4784" spans="1:6" x14ac:dyDescent="0.25">
      <c r="A4784" s="104">
        <v>27241</v>
      </c>
      <c r="B4784" s="104" t="s">
        <v>947</v>
      </c>
      <c r="C4784" s="104" t="s">
        <v>10312</v>
      </c>
      <c r="D4784" s="104" t="s">
        <v>10314</v>
      </c>
      <c r="E4784" s="2">
        <v>9989</v>
      </c>
      <c r="F4784" s="2">
        <v>9989</v>
      </c>
    </row>
    <row r="4785" spans="1:6" x14ac:dyDescent="0.25">
      <c r="A4785" s="104">
        <v>470608</v>
      </c>
      <c r="B4785" s="104" t="s">
        <v>947</v>
      </c>
      <c r="C4785" s="104" t="s">
        <v>5813</v>
      </c>
      <c r="D4785" s="104" t="s">
        <v>5815</v>
      </c>
      <c r="E4785" s="2">
        <v>114469</v>
      </c>
      <c r="F4785" s="2">
        <v>114469</v>
      </c>
    </row>
    <row r="4786" spans="1:6" x14ac:dyDescent="0.25">
      <c r="A4786" s="104">
        <v>27243</v>
      </c>
      <c r="B4786" s="104" t="s">
        <v>947</v>
      </c>
      <c r="C4786" s="104" t="s">
        <v>21094</v>
      </c>
      <c r="D4786" s="104" t="s">
        <v>22730</v>
      </c>
      <c r="E4786" s="2">
        <v>27164</v>
      </c>
      <c r="F4786" s="2">
        <v>27164</v>
      </c>
    </row>
    <row r="4787" spans="1:6" x14ac:dyDescent="0.25">
      <c r="A4787" s="104">
        <v>27248</v>
      </c>
      <c r="B4787" s="104" t="s">
        <v>947</v>
      </c>
      <c r="C4787" s="104" t="s">
        <v>11149</v>
      </c>
      <c r="D4787" s="104" t="s">
        <v>11151</v>
      </c>
      <c r="E4787" s="2">
        <v>11883</v>
      </c>
      <c r="F4787" s="2">
        <v>11883</v>
      </c>
    </row>
    <row r="4788" spans="1:6" x14ac:dyDescent="0.25">
      <c r="A4788" s="104">
        <v>27251</v>
      </c>
      <c r="B4788" s="104" t="s">
        <v>947</v>
      </c>
      <c r="C4788" s="104" t="s">
        <v>15138</v>
      </c>
      <c r="D4788" s="104" t="s">
        <v>15140</v>
      </c>
      <c r="E4788" s="2">
        <v>3018</v>
      </c>
      <c r="F4788" s="2">
        <v>3018</v>
      </c>
    </row>
    <row r="4789" spans="1:6" x14ac:dyDescent="0.25">
      <c r="A4789" s="104">
        <v>27254</v>
      </c>
      <c r="B4789" s="104" t="s">
        <v>947</v>
      </c>
      <c r="C4789" s="104" t="s">
        <v>5372</v>
      </c>
      <c r="D4789" s="104" t="s">
        <v>5374</v>
      </c>
      <c r="E4789" s="2">
        <v>61913</v>
      </c>
      <c r="F4789" s="2">
        <v>61913</v>
      </c>
    </row>
    <row r="4790" spans="1:6" x14ac:dyDescent="0.25">
      <c r="A4790" s="104">
        <v>27256</v>
      </c>
      <c r="B4790" s="104" t="s">
        <v>947</v>
      </c>
      <c r="C4790" s="104" t="s">
        <v>18696</v>
      </c>
      <c r="D4790" s="104" t="s">
        <v>18697</v>
      </c>
      <c r="E4790" s="2">
        <v>5199</v>
      </c>
      <c r="F4790" s="2">
        <v>5199</v>
      </c>
    </row>
    <row r="4791" spans="1:6" x14ac:dyDescent="0.25">
      <c r="A4791" s="104">
        <v>27260</v>
      </c>
      <c r="B4791" s="104" t="s">
        <v>947</v>
      </c>
      <c r="C4791" s="104" t="s">
        <v>8500</v>
      </c>
      <c r="D4791" s="104" t="s">
        <v>8502</v>
      </c>
      <c r="E4791" s="2">
        <v>28251</v>
      </c>
      <c r="F4791" s="2">
        <v>28251</v>
      </c>
    </row>
    <row r="4792" spans="1:6" x14ac:dyDescent="0.25">
      <c r="A4792" s="104">
        <v>27265</v>
      </c>
      <c r="B4792" s="104" t="s">
        <v>947</v>
      </c>
      <c r="C4792" s="104" t="s">
        <v>6082</v>
      </c>
      <c r="D4792" s="104" t="s">
        <v>6084</v>
      </c>
      <c r="E4792" s="2">
        <v>60368</v>
      </c>
      <c r="F4792" s="2">
        <v>60368</v>
      </c>
    </row>
    <row r="4793" spans="1:6" x14ac:dyDescent="0.25">
      <c r="A4793" s="104">
        <v>725273</v>
      </c>
      <c r="B4793" s="104" t="s">
        <v>947</v>
      </c>
      <c r="C4793" s="104" t="s">
        <v>13373</v>
      </c>
      <c r="D4793" s="104" t="s">
        <v>13375</v>
      </c>
      <c r="E4793" s="2">
        <v>1325</v>
      </c>
      <c r="F4793" s="2">
        <v>1325</v>
      </c>
    </row>
    <row r="4794" spans="1:6" x14ac:dyDescent="0.25">
      <c r="A4794" s="104">
        <v>27268</v>
      </c>
      <c r="B4794" s="104" t="s">
        <v>947</v>
      </c>
      <c r="C4794" s="104" t="s">
        <v>3713</v>
      </c>
      <c r="D4794" s="104" t="s">
        <v>3715</v>
      </c>
      <c r="E4794" s="2">
        <v>272306</v>
      </c>
      <c r="F4794" s="2">
        <v>272306</v>
      </c>
    </row>
    <row r="4795" spans="1:6" x14ac:dyDescent="0.25">
      <c r="A4795" s="104">
        <v>202620</v>
      </c>
      <c r="B4795" s="104" t="s">
        <v>947</v>
      </c>
      <c r="C4795" s="104" t="s">
        <v>9486</v>
      </c>
      <c r="D4795" s="104" t="s">
        <v>9488</v>
      </c>
      <c r="E4795" s="2">
        <v>21353</v>
      </c>
      <c r="F4795" s="2">
        <v>21353</v>
      </c>
    </row>
    <row r="4796" spans="1:6" x14ac:dyDescent="0.25">
      <c r="A4796" s="104">
        <v>205574</v>
      </c>
      <c r="B4796" s="104" t="s">
        <v>947</v>
      </c>
      <c r="C4796" s="104" t="s">
        <v>12946</v>
      </c>
      <c r="D4796" s="104" t="s">
        <v>12948</v>
      </c>
      <c r="E4796" s="2">
        <v>21272</v>
      </c>
      <c r="F4796" s="2">
        <v>21272</v>
      </c>
    </row>
    <row r="4797" spans="1:6" x14ac:dyDescent="0.25">
      <c r="A4797" s="104">
        <v>745522</v>
      </c>
      <c r="B4797" s="104" t="s">
        <v>947</v>
      </c>
      <c r="C4797" s="104" t="s">
        <v>12390</v>
      </c>
      <c r="D4797" s="104" t="s">
        <v>12392</v>
      </c>
      <c r="E4797" s="2">
        <v>6033</v>
      </c>
      <c r="F4797" s="2">
        <v>6033</v>
      </c>
    </row>
    <row r="4798" spans="1:6" x14ac:dyDescent="0.25">
      <c r="A4798" s="104">
        <v>27274</v>
      </c>
      <c r="B4798" s="104" t="s">
        <v>947</v>
      </c>
      <c r="C4798" s="104" t="s">
        <v>22369</v>
      </c>
      <c r="D4798" s="104" t="s">
        <v>22370</v>
      </c>
      <c r="E4798" s="2">
        <v>644</v>
      </c>
      <c r="F4798" s="2">
        <v>644</v>
      </c>
    </row>
    <row r="4799" spans="1:6" x14ac:dyDescent="0.25">
      <c r="A4799" s="104">
        <v>27275</v>
      </c>
      <c r="B4799" s="104" t="s">
        <v>947</v>
      </c>
      <c r="C4799" s="104" t="s">
        <v>18874</v>
      </c>
      <c r="D4799" s="104" t="s">
        <v>18875</v>
      </c>
      <c r="E4799" s="2">
        <v>22322</v>
      </c>
      <c r="F4799" s="2">
        <v>22322</v>
      </c>
    </row>
    <row r="4800" spans="1:6" x14ac:dyDescent="0.25">
      <c r="A4800" s="104">
        <v>27277</v>
      </c>
      <c r="B4800" s="104" t="s">
        <v>947</v>
      </c>
      <c r="C4800" s="104" t="s">
        <v>13262</v>
      </c>
      <c r="D4800" s="104" t="s">
        <v>13264</v>
      </c>
      <c r="E4800" s="2">
        <v>6172</v>
      </c>
      <c r="F4800" s="2">
        <v>6172</v>
      </c>
    </row>
    <row r="4801" spans="1:6" x14ac:dyDescent="0.25">
      <c r="A4801" s="104">
        <v>27283</v>
      </c>
      <c r="B4801" s="104" t="s">
        <v>947</v>
      </c>
      <c r="C4801" s="104" t="s">
        <v>2216</v>
      </c>
      <c r="D4801" s="104" t="s">
        <v>2218</v>
      </c>
      <c r="E4801" s="2">
        <v>246680</v>
      </c>
      <c r="F4801" s="2">
        <v>246680</v>
      </c>
    </row>
    <row r="4802" spans="1:6" x14ac:dyDescent="0.25">
      <c r="A4802" s="104">
        <v>27284</v>
      </c>
      <c r="B4802" s="104" t="s">
        <v>947</v>
      </c>
      <c r="C4802" s="104" t="s">
        <v>22728</v>
      </c>
      <c r="D4802" s="104" t="s">
        <v>22729</v>
      </c>
      <c r="E4802" s="2">
        <v>5571</v>
      </c>
      <c r="F4802" s="2">
        <v>5571</v>
      </c>
    </row>
    <row r="4803" spans="1:6" x14ac:dyDescent="0.25">
      <c r="A4803" s="104">
        <v>27285</v>
      </c>
      <c r="B4803" s="104" t="s">
        <v>947</v>
      </c>
      <c r="C4803" s="104" t="s">
        <v>8923</v>
      </c>
      <c r="D4803" s="104" t="s">
        <v>8925</v>
      </c>
      <c r="E4803" s="2">
        <v>37814</v>
      </c>
      <c r="F4803" s="2">
        <v>37814</v>
      </c>
    </row>
    <row r="4804" spans="1:6" x14ac:dyDescent="0.25">
      <c r="A4804" s="104">
        <v>27286</v>
      </c>
      <c r="B4804" s="104" t="s">
        <v>947</v>
      </c>
      <c r="C4804" s="104" t="s">
        <v>15877</v>
      </c>
      <c r="D4804" s="104" t="s">
        <v>15879</v>
      </c>
      <c r="E4804" s="2">
        <v>5537</v>
      </c>
      <c r="F4804" s="2">
        <v>5537</v>
      </c>
    </row>
    <row r="4805" spans="1:6" x14ac:dyDescent="0.25">
      <c r="A4805" s="104">
        <v>708784</v>
      </c>
      <c r="B4805" s="104" t="s">
        <v>947</v>
      </c>
      <c r="C4805" s="104" t="s">
        <v>16752</v>
      </c>
      <c r="D4805" s="104" t="s">
        <v>16754</v>
      </c>
      <c r="E4805" s="2">
        <v>1548</v>
      </c>
      <c r="F4805" s="2">
        <v>1548</v>
      </c>
    </row>
    <row r="4806" spans="1:6" x14ac:dyDescent="0.25">
      <c r="A4806" s="104">
        <v>27287</v>
      </c>
      <c r="B4806" s="104" t="s">
        <v>947</v>
      </c>
      <c r="C4806" s="104" t="s">
        <v>22233</v>
      </c>
      <c r="D4806" s="104" t="s">
        <v>22234</v>
      </c>
      <c r="E4806" s="2">
        <v>3252</v>
      </c>
      <c r="F4806" s="2">
        <v>3252</v>
      </c>
    </row>
    <row r="4807" spans="1:6" x14ac:dyDescent="0.25">
      <c r="A4807" s="104">
        <v>27288</v>
      </c>
      <c r="B4807" s="104" t="s">
        <v>947</v>
      </c>
      <c r="C4807" s="104" t="s">
        <v>11621</v>
      </c>
      <c r="D4807" s="104" t="s">
        <v>11623</v>
      </c>
      <c r="E4807" s="2">
        <v>12843</v>
      </c>
      <c r="F4807" s="2">
        <v>12843</v>
      </c>
    </row>
    <row r="4808" spans="1:6" x14ac:dyDescent="0.25">
      <c r="A4808" s="104">
        <v>27290</v>
      </c>
      <c r="B4808" s="104" t="s">
        <v>947</v>
      </c>
      <c r="C4808" s="104" t="s">
        <v>13874</v>
      </c>
      <c r="D4808" s="104" t="s">
        <v>13876</v>
      </c>
      <c r="E4808" s="2">
        <v>20487</v>
      </c>
      <c r="F4808" s="2">
        <v>20487</v>
      </c>
    </row>
    <row r="4809" spans="1:6" x14ac:dyDescent="0.25">
      <c r="A4809" s="104">
        <v>27292</v>
      </c>
      <c r="B4809" s="104" t="s">
        <v>947</v>
      </c>
      <c r="C4809" s="104" t="s">
        <v>2297</v>
      </c>
      <c r="D4809" s="104" t="s">
        <v>2299</v>
      </c>
      <c r="E4809" s="2">
        <v>142503</v>
      </c>
      <c r="F4809" s="2">
        <v>142503</v>
      </c>
    </row>
    <row r="4810" spans="1:6" x14ac:dyDescent="0.25">
      <c r="A4810" s="104">
        <v>27294</v>
      </c>
      <c r="B4810" s="104" t="s">
        <v>947</v>
      </c>
      <c r="C4810" s="104" t="s">
        <v>18568</v>
      </c>
      <c r="D4810" s="104" t="s">
        <v>18569</v>
      </c>
      <c r="E4810" s="2">
        <v>2568</v>
      </c>
      <c r="F4810" s="2">
        <v>2568</v>
      </c>
    </row>
    <row r="4811" spans="1:6" x14ac:dyDescent="0.25">
      <c r="A4811" s="104">
        <v>27295</v>
      </c>
      <c r="B4811" s="104" t="s">
        <v>947</v>
      </c>
      <c r="C4811" s="104" t="s">
        <v>7726</v>
      </c>
      <c r="D4811" s="104" t="s">
        <v>7728</v>
      </c>
      <c r="E4811" s="2">
        <v>23655</v>
      </c>
      <c r="F4811" s="2">
        <v>23655</v>
      </c>
    </row>
    <row r="4812" spans="1:6" x14ac:dyDescent="0.25">
      <c r="A4812" s="104">
        <v>759236</v>
      </c>
      <c r="B4812" s="104" t="s">
        <v>947</v>
      </c>
      <c r="C4812" s="104" t="s">
        <v>10432</v>
      </c>
      <c r="D4812" s="104" t="s">
        <v>10434</v>
      </c>
      <c r="E4812" s="2">
        <v>49402</v>
      </c>
      <c r="F4812" s="2">
        <v>49402</v>
      </c>
    </row>
    <row r="4813" spans="1:6" x14ac:dyDescent="0.25">
      <c r="A4813" s="104">
        <v>27304</v>
      </c>
      <c r="B4813" s="104" t="s">
        <v>947</v>
      </c>
      <c r="C4813" s="104" t="s">
        <v>22301</v>
      </c>
      <c r="D4813" s="104" t="s">
        <v>22302</v>
      </c>
      <c r="E4813" s="2">
        <v>10814</v>
      </c>
      <c r="F4813" s="2">
        <v>10814</v>
      </c>
    </row>
    <row r="4814" spans="1:6" x14ac:dyDescent="0.25">
      <c r="A4814" s="104">
        <v>27306</v>
      </c>
      <c r="B4814" s="104" t="s">
        <v>947</v>
      </c>
      <c r="C4814" s="104" t="s">
        <v>7588</v>
      </c>
      <c r="D4814" s="104" t="s">
        <v>7590</v>
      </c>
      <c r="E4814" s="2">
        <v>58625</v>
      </c>
      <c r="F4814" s="2">
        <v>58625</v>
      </c>
    </row>
    <row r="4815" spans="1:6" x14ac:dyDescent="0.25">
      <c r="A4815" s="104">
        <v>27309</v>
      </c>
      <c r="B4815" s="104" t="s">
        <v>947</v>
      </c>
      <c r="C4815" s="104" t="s">
        <v>8548</v>
      </c>
      <c r="D4815" s="104" t="s">
        <v>8550</v>
      </c>
      <c r="E4815" s="2">
        <v>30252</v>
      </c>
      <c r="F4815" s="2">
        <v>30252</v>
      </c>
    </row>
    <row r="4816" spans="1:6" x14ac:dyDescent="0.25">
      <c r="A4816" s="104">
        <v>27310</v>
      </c>
      <c r="B4816" s="104" t="s">
        <v>947</v>
      </c>
      <c r="C4816" s="104" t="s">
        <v>13483</v>
      </c>
      <c r="D4816" s="104" t="s">
        <v>13485</v>
      </c>
      <c r="E4816" s="2">
        <v>6755</v>
      </c>
      <c r="F4816" s="2">
        <v>6755</v>
      </c>
    </row>
    <row r="4817" spans="1:6" x14ac:dyDescent="0.25">
      <c r="A4817" s="104">
        <v>27311</v>
      </c>
      <c r="B4817" s="104" t="s">
        <v>947</v>
      </c>
      <c r="C4817" s="104" t="s">
        <v>2657</v>
      </c>
      <c r="D4817" s="104" t="s">
        <v>2659</v>
      </c>
      <c r="E4817" s="2">
        <v>68180</v>
      </c>
      <c r="F4817" s="2">
        <v>68180</v>
      </c>
    </row>
    <row r="4818" spans="1:6" x14ac:dyDescent="0.25">
      <c r="A4818" s="104">
        <v>27312</v>
      </c>
      <c r="B4818" s="104" t="s">
        <v>947</v>
      </c>
      <c r="C4818" s="104" t="s">
        <v>9333</v>
      </c>
      <c r="D4818" s="104" t="s">
        <v>21108</v>
      </c>
      <c r="E4818" s="2">
        <v>18015</v>
      </c>
      <c r="F4818" s="2">
        <v>18015</v>
      </c>
    </row>
    <row r="4819" spans="1:6" x14ac:dyDescent="0.25">
      <c r="A4819" s="104">
        <v>27313</v>
      </c>
      <c r="B4819" s="104" t="s">
        <v>947</v>
      </c>
      <c r="C4819" s="104" t="s">
        <v>8446</v>
      </c>
      <c r="D4819" s="104" t="s">
        <v>8448</v>
      </c>
      <c r="E4819" s="2">
        <v>34126</v>
      </c>
      <c r="F4819" s="2">
        <v>34126</v>
      </c>
    </row>
    <row r="4820" spans="1:6" x14ac:dyDescent="0.25">
      <c r="A4820" s="104">
        <v>27314</v>
      </c>
      <c r="B4820" s="104" t="s">
        <v>947</v>
      </c>
      <c r="C4820" s="104" t="s">
        <v>8695</v>
      </c>
      <c r="D4820" s="104" t="s">
        <v>8697</v>
      </c>
      <c r="E4820" s="2">
        <v>11150</v>
      </c>
      <c r="F4820" s="2">
        <v>11150</v>
      </c>
    </row>
    <row r="4821" spans="1:6" x14ac:dyDescent="0.25">
      <c r="A4821" s="104">
        <v>27316</v>
      </c>
      <c r="B4821" s="104" t="s">
        <v>947</v>
      </c>
      <c r="C4821" s="104" t="s">
        <v>1316</v>
      </c>
      <c r="D4821" s="104" t="s">
        <v>1318</v>
      </c>
      <c r="E4821" s="2">
        <v>280133</v>
      </c>
      <c r="F4821" s="2">
        <v>280133</v>
      </c>
    </row>
    <row r="4822" spans="1:6" x14ac:dyDescent="0.25">
      <c r="A4822" s="104">
        <v>27317</v>
      </c>
      <c r="B4822" s="104" t="s">
        <v>947</v>
      </c>
      <c r="C4822" s="104" t="s">
        <v>8716</v>
      </c>
      <c r="D4822" s="104" t="s">
        <v>8718</v>
      </c>
      <c r="E4822" s="2">
        <v>23820</v>
      </c>
      <c r="F4822" s="2">
        <v>23820</v>
      </c>
    </row>
    <row r="4823" spans="1:6" x14ac:dyDescent="0.25">
      <c r="A4823" s="104">
        <v>27318</v>
      </c>
      <c r="B4823" s="104" t="s">
        <v>947</v>
      </c>
      <c r="C4823" s="104" t="s">
        <v>11388</v>
      </c>
      <c r="D4823" s="104" t="s">
        <v>11390</v>
      </c>
      <c r="E4823" s="2">
        <v>8806</v>
      </c>
      <c r="F4823" s="2">
        <v>8806</v>
      </c>
    </row>
    <row r="4824" spans="1:6" x14ac:dyDescent="0.25">
      <c r="A4824" s="104">
        <v>27319</v>
      </c>
      <c r="B4824" s="104" t="s">
        <v>947</v>
      </c>
      <c r="C4824" s="104" t="s">
        <v>11190</v>
      </c>
      <c r="D4824" s="104" t="s">
        <v>11192</v>
      </c>
      <c r="E4824" s="2">
        <v>13026</v>
      </c>
      <c r="F4824" s="2">
        <v>13026</v>
      </c>
    </row>
    <row r="4825" spans="1:6" x14ac:dyDescent="0.25">
      <c r="A4825" s="104">
        <v>27324</v>
      </c>
      <c r="B4825" s="104" t="s">
        <v>947</v>
      </c>
      <c r="C4825" s="104" t="s">
        <v>10079</v>
      </c>
      <c r="D4825" s="104" t="s">
        <v>10081</v>
      </c>
      <c r="E4825" s="2">
        <v>40471</v>
      </c>
      <c r="F4825" s="2">
        <v>40471</v>
      </c>
    </row>
    <row r="4826" spans="1:6" x14ac:dyDescent="0.25">
      <c r="A4826" s="104">
        <v>27325</v>
      </c>
      <c r="B4826" s="104" t="s">
        <v>947</v>
      </c>
      <c r="C4826" s="104" t="s">
        <v>13658</v>
      </c>
      <c r="D4826" s="104" t="s">
        <v>13660</v>
      </c>
      <c r="E4826" s="2">
        <v>12688</v>
      </c>
      <c r="F4826" s="2">
        <v>12688</v>
      </c>
    </row>
    <row r="4827" spans="1:6" x14ac:dyDescent="0.25">
      <c r="A4827" s="104">
        <v>27326</v>
      </c>
      <c r="B4827" s="104" t="s">
        <v>947</v>
      </c>
      <c r="C4827" s="104" t="s">
        <v>4354</v>
      </c>
      <c r="D4827" s="104" t="s">
        <v>4356</v>
      </c>
      <c r="E4827" s="2">
        <v>143551</v>
      </c>
      <c r="F4827" s="2">
        <v>143551</v>
      </c>
    </row>
    <row r="4828" spans="1:6" x14ac:dyDescent="0.25">
      <c r="A4828" s="104">
        <v>27327</v>
      </c>
      <c r="B4828" s="104" t="s">
        <v>947</v>
      </c>
      <c r="C4828" s="104" t="s">
        <v>5321</v>
      </c>
      <c r="D4828" s="104" t="s">
        <v>5323</v>
      </c>
      <c r="E4828" s="2">
        <v>99328</v>
      </c>
      <c r="F4828" s="2">
        <v>99328</v>
      </c>
    </row>
    <row r="4829" spans="1:6" x14ac:dyDescent="0.25">
      <c r="A4829" s="104">
        <v>27331</v>
      </c>
      <c r="B4829" s="104" t="s">
        <v>947</v>
      </c>
      <c r="C4829" s="104" t="s">
        <v>978</v>
      </c>
      <c r="D4829" s="104" t="s">
        <v>19208</v>
      </c>
      <c r="E4829" s="2">
        <v>180098</v>
      </c>
      <c r="F4829" s="2">
        <v>180098</v>
      </c>
    </row>
    <row r="4830" spans="1:6" x14ac:dyDescent="0.25">
      <c r="A4830" s="104">
        <v>27335</v>
      </c>
      <c r="B4830" s="104" t="s">
        <v>947</v>
      </c>
      <c r="C4830" s="104" t="s">
        <v>8944</v>
      </c>
      <c r="D4830" s="104" t="s">
        <v>22159</v>
      </c>
      <c r="E4830" s="2">
        <v>0</v>
      </c>
      <c r="F4830" s="2">
        <v>0</v>
      </c>
    </row>
    <row r="4831" spans="1:6" x14ac:dyDescent="0.25">
      <c r="A4831" s="104">
        <v>27336</v>
      </c>
      <c r="B4831" s="104" t="s">
        <v>947</v>
      </c>
      <c r="C4831" s="104" t="s">
        <v>1391</v>
      </c>
      <c r="D4831" s="104" t="s">
        <v>1393</v>
      </c>
      <c r="E4831" s="2">
        <v>545308</v>
      </c>
      <c r="F4831" s="2">
        <v>545308</v>
      </c>
    </row>
    <row r="4832" spans="1:6" x14ac:dyDescent="0.25">
      <c r="A4832" s="104">
        <v>27338</v>
      </c>
      <c r="B4832" s="104" t="s">
        <v>947</v>
      </c>
      <c r="C4832" s="104" t="s">
        <v>1385</v>
      </c>
      <c r="D4832" s="104" t="s">
        <v>22497</v>
      </c>
      <c r="E4832" s="2">
        <v>644393</v>
      </c>
      <c r="F4832" s="2">
        <v>644393</v>
      </c>
    </row>
    <row r="4833" spans="1:6" x14ac:dyDescent="0.25">
      <c r="A4833" s="104">
        <v>27339</v>
      </c>
      <c r="B4833" s="104" t="s">
        <v>947</v>
      </c>
      <c r="C4833" s="104" t="s">
        <v>1847</v>
      </c>
      <c r="D4833" s="104" t="s">
        <v>1849</v>
      </c>
      <c r="E4833" s="2">
        <v>382777</v>
      </c>
      <c r="F4833" s="2">
        <v>382777</v>
      </c>
    </row>
    <row r="4834" spans="1:6" x14ac:dyDescent="0.25">
      <c r="A4834" s="104">
        <v>27342</v>
      </c>
      <c r="B4834" s="104" t="s">
        <v>947</v>
      </c>
      <c r="C4834" s="104" t="s">
        <v>6600</v>
      </c>
      <c r="D4834" s="104" t="s">
        <v>6602</v>
      </c>
      <c r="E4834" s="2">
        <v>54195</v>
      </c>
      <c r="F4834" s="2">
        <v>54195</v>
      </c>
    </row>
    <row r="4835" spans="1:6" x14ac:dyDescent="0.25">
      <c r="A4835" s="104">
        <v>27345</v>
      </c>
      <c r="B4835" s="104" t="s">
        <v>947</v>
      </c>
      <c r="C4835" s="104" t="s">
        <v>6247</v>
      </c>
      <c r="D4835" s="104" t="s">
        <v>6249</v>
      </c>
      <c r="E4835" s="2">
        <v>65289</v>
      </c>
      <c r="F4835" s="2">
        <v>65289</v>
      </c>
    </row>
    <row r="4836" spans="1:6" x14ac:dyDescent="0.25">
      <c r="A4836" s="104">
        <v>27349</v>
      </c>
      <c r="B4836" s="104" t="s">
        <v>947</v>
      </c>
      <c r="C4836" s="104" t="s">
        <v>2900</v>
      </c>
      <c r="D4836" s="104" t="s">
        <v>2902</v>
      </c>
      <c r="E4836" s="2">
        <v>229318</v>
      </c>
      <c r="F4836" s="2">
        <v>229318</v>
      </c>
    </row>
    <row r="4837" spans="1:6" x14ac:dyDescent="0.25">
      <c r="A4837" s="104">
        <v>27350</v>
      </c>
      <c r="B4837" s="104" t="s">
        <v>947</v>
      </c>
      <c r="C4837" s="104" t="s">
        <v>3680</v>
      </c>
      <c r="D4837" s="104" t="s">
        <v>22150</v>
      </c>
      <c r="E4837" s="2">
        <v>317029</v>
      </c>
      <c r="F4837" s="2">
        <v>317029</v>
      </c>
    </row>
    <row r="4838" spans="1:6" x14ac:dyDescent="0.25">
      <c r="A4838" s="104">
        <v>27351</v>
      </c>
      <c r="B4838" s="104" t="s">
        <v>947</v>
      </c>
      <c r="C4838" s="104" t="s">
        <v>15156</v>
      </c>
      <c r="D4838" s="104" t="s">
        <v>15158</v>
      </c>
      <c r="E4838" s="2">
        <v>23945</v>
      </c>
      <c r="F4838" s="2">
        <v>23945</v>
      </c>
    </row>
    <row r="4839" spans="1:6" x14ac:dyDescent="0.25">
      <c r="A4839" s="104">
        <v>27355</v>
      </c>
      <c r="B4839" s="104" t="s">
        <v>947</v>
      </c>
      <c r="C4839" s="104" t="s">
        <v>6833</v>
      </c>
      <c r="D4839" s="104" t="s">
        <v>6835</v>
      </c>
      <c r="E4839" s="2">
        <v>49865</v>
      </c>
      <c r="F4839" s="2">
        <v>49865</v>
      </c>
    </row>
    <row r="4840" spans="1:6" x14ac:dyDescent="0.25">
      <c r="A4840" s="104">
        <v>27356</v>
      </c>
      <c r="B4840" s="104" t="s">
        <v>947</v>
      </c>
      <c r="C4840" s="104" t="s">
        <v>3387</v>
      </c>
      <c r="D4840" s="104" t="s">
        <v>3389</v>
      </c>
      <c r="E4840" s="2">
        <v>178477</v>
      </c>
      <c r="F4840" s="2">
        <v>178477</v>
      </c>
    </row>
    <row r="4841" spans="1:6" x14ac:dyDescent="0.25">
      <c r="A4841" s="104">
        <v>27366</v>
      </c>
      <c r="B4841" s="104" t="s">
        <v>947</v>
      </c>
      <c r="C4841" s="104" t="s">
        <v>4778</v>
      </c>
      <c r="D4841" s="104" t="s">
        <v>4780</v>
      </c>
      <c r="E4841" s="2">
        <v>27900</v>
      </c>
      <c r="F4841" s="2">
        <v>27900</v>
      </c>
    </row>
    <row r="4842" spans="1:6" x14ac:dyDescent="0.25">
      <c r="A4842" s="104">
        <v>27368</v>
      </c>
      <c r="B4842" s="104" t="s">
        <v>947</v>
      </c>
      <c r="C4842" s="104" t="s">
        <v>13408</v>
      </c>
      <c r="D4842" s="104" t="s">
        <v>13410</v>
      </c>
      <c r="E4842" s="2">
        <v>5797</v>
      </c>
      <c r="F4842" s="2">
        <v>5797</v>
      </c>
    </row>
    <row r="4843" spans="1:6" x14ac:dyDescent="0.25">
      <c r="A4843" s="104">
        <v>27369</v>
      </c>
      <c r="B4843" s="104" t="s">
        <v>947</v>
      </c>
      <c r="C4843" s="104" t="s">
        <v>13241</v>
      </c>
      <c r="D4843" s="104" t="s">
        <v>13243</v>
      </c>
      <c r="E4843" s="2">
        <v>14110</v>
      </c>
      <c r="F4843" s="2">
        <v>14110</v>
      </c>
    </row>
    <row r="4844" spans="1:6" x14ac:dyDescent="0.25">
      <c r="A4844" s="104">
        <v>27372</v>
      </c>
      <c r="B4844" s="104" t="s">
        <v>947</v>
      </c>
      <c r="C4844" s="104" t="s">
        <v>9010</v>
      </c>
      <c r="D4844" s="104" t="s">
        <v>9012</v>
      </c>
      <c r="E4844" s="2">
        <v>28238</v>
      </c>
      <c r="F4844" s="2">
        <v>28238</v>
      </c>
    </row>
    <row r="4845" spans="1:6" x14ac:dyDescent="0.25">
      <c r="A4845" s="104">
        <v>29149</v>
      </c>
      <c r="B4845" s="104" t="s">
        <v>947</v>
      </c>
      <c r="C4845" s="104" t="s">
        <v>1850</v>
      </c>
      <c r="D4845" s="104" t="s">
        <v>1852</v>
      </c>
      <c r="E4845" s="2">
        <v>222344</v>
      </c>
      <c r="F4845" s="2">
        <v>222344</v>
      </c>
    </row>
    <row r="4846" spans="1:6" x14ac:dyDescent="0.25">
      <c r="A4846" s="104">
        <v>113893</v>
      </c>
      <c r="B4846" s="104" t="s">
        <v>947</v>
      </c>
      <c r="C4846" s="104" t="s">
        <v>5630</v>
      </c>
      <c r="D4846" s="104" t="s">
        <v>22183</v>
      </c>
      <c r="E4846" s="2">
        <v>75418</v>
      </c>
      <c r="F4846" s="2">
        <v>75418</v>
      </c>
    </row>
    <row r="4847" spans="1:6" x14ac:dyDescent="0.25">
      <c r="A4847" s="104">
        <v>163337</v>
      </c>
      <c r="B4847" s="104" t="s">
        <v>947</v>
      </c>
      <c r="C4847" s="104" t="s">
        <v>13751</v>
      </c>
      <c r="D4847" s="104" t="s">
        <v>13753</v>
      </c>
      <c r="E4847" s="2">
        <v>6613</v>
      </c>
      <c r="F4847" s="2">
        <v>6613</v>
      </c>
    </row>
    <row r="4848" spans="1:6" x14ac:dyDescent="0.25">
      <c r="A4848" s="104">
        <v>194385</v>
      </c>
      <c r="B4848" s="104" t="s">
        <v>947</v>
      </c>
      <c r="C4848" s="104" t="s">
        <v>7780</v>
      </c>
      <c r="D4848" s="104" t="s">
        <v>7782</v>
      </c>
      <c r="E4848" s="2">
        <v>22150</v>
      </c>
      <c r="F4848" s="2">
        <v>22150</v>
      </c>
    </row>
    <row r="4849" spans="1:6" x14ac:dyDescent="0.25">
      <c r="A4849" s="104">
        <v>208136</v>
      </c>
      <c r="B4849" s="104" t="s">
        <v>947</v>
      </c>
      <c r="C4849" s="104" t="s">
        <v>4706</v>
      </c>
      <c r="D4849" s="104" t="s">
        <v>4708</v>
      </c>
      <c r="E4849" s="2">
        <v>55578</v>
      </c>
      <c r="F4849" s="2">
        <v>55578</v>
      </c>
    </row>
    <row r="4850" spans="1:6" x14ac:dyDescent="0.25">
      <c r="A4850" s="104">
        <v>208141</v>
      </c>
      <c r="B4850" s="104" t="s">
        <v>947</v>
      </c>
      <c r="C4850" s="104" t="s">
        <v>12495</v>
      </c>
      <c r="D4850" s="104" t="s">
        <v>12497</v>
      </c>
      <c r="E4850" s="2">
        <v>6744</v>
      </c>
      <c r="F4850" s="2">
        <v>6744</v>
      </c>
    </row>
    <row r="4851" spans="1:6" x14ac:dyDescent="0.25">
      <c r="A4851" s="104">
        <v>448486</v>
      </c>
      <c r="B4851" s="104" t="s">
        <v>947</v>
      </c>
      <c r="C4851" s="104" t="s">
        <v>9771</v>
      </c>
      <c r="D4851" s="104" t="s">
        <v>9773</v>
      </c>
      <c r="E4851" s="2">
        <v>30871</v>
      </c>
      <c r="F4851" s="2">
        <v>30871</v>
      </c>
    </row>
    <row r="4852" spans="1:6" x14ac:dyDescent="0.25">
      <c r="A4852" s="104">
        <v>475287</v>
      </c>
      <c r="B4852" s="104" t="s">
        <v>947</v>
      </c>
      <c r="C4852" s="104" t="s">
        <v>22155</v>
      </c>
      <c r="D4852" s="104" t="s">
        <v>22156</v>
      </c>
      <c r="E4852" s="2">
        <v>2089</v>
      </c>
      <c r="F4852" s="2">
        <v>2089</v>
      </c>
    </row>
    <row r="4853" spans="1:6" x14ac:dyDescent="0.25">
      <c r="A4853" s="104">
        <v>508172</v>
      </c>
      <c r="B4853" s="104" t="s">
        <v>947</v>
      </c>
      <c r="C4853" s="104" t="s">
        <v>10678</v>
      </c>
      <c r="D4853" s="104" t="s">
        <v>10680</v>
      </c>
      <c r="E4853" s="2">
        <v>33585</v>
      </c>
      <c r="F4853" s="2">
        <v>33585</v>
      </c>
    </row>
    <row r="4854" spans="1:6" x14ac:dyDescent="0.25">
      <c r="A4854" s="104">
        <v>522652</v>
      </c>
      <c r="B4854" s="104" t="s">
        <v>947</v>
      </c>
      <c r="C4854" s="104" t="s">
        <v>19064</v>
      </c>
      <c r="D4854" s="104" t="s">
        <v>19065</v>
      </c>
      <c r="E4854" s="2">
        <v>55582</v>
      </c>
      <c r="F4854" s="2">
        <v>55582</v>
      </c>
    </row>
    <row r="4855" spans="1:6" x14ac:dyDescent="0.25">
      <c r="A4855" s="104">
        <v>528642</v>
      </c>
      <c r="B4855" s="104" t="s">
        <v>947</v>
      </c>
      <c r="C4855" s="104" t="s">
        <v>5923</v>
      </c>
      <c r="D4855" s="104" t="s">
        <v>22174</v>
      </c>
      <c r="E4855" s="2">
        <v>182436</v>
      </c>
      <c r="F4855" s="2">
        <v>182436</v>
      </c>
    </row>
    <row r="4856" spans="1:6" x14ac:dyDescent="0.25">
      <c r="A4856" s="104">
        <v>528645</v>
      </c>
      <c r="B4856" s="104" t="s">
        <v>947</v>
      </c>
      <c r="C4856" s="104" t="s">
        <v>9498</v>
      </c>
      <c r="D4856" s="104" t="s">
        <v>22184</v>
      </c>
      <c r="E4856" s="2">
        <v>21609</v>
      </c>
      <c r="F4856" s="2">
        <v>21609</v>
      </c>
    </row>
    <row r="4857" spans="1:6" x14ac:dyDescent="0.25">
      <c r="A4857" s="104">
        <v>585823</v>
      </c>
      <c r="B4857" s="104" t="s">
        <v>947</v>
      </c>
      <c r="C4857" s="104" t="s">
        <v>5965</v>
      </c>
      <c r="D4857" s="104" t="s">
        <v>5967</v>
      </c>
      <c r="E4857" s="2">
        <v>22831</v>
      </c>
      <c r="F4857" s="2">
        <v>22831</v>
      </c>
    </row>
    <row r="4858" spans="1:6" x14ac:dyDescent="0.25">
      <c r="A4858" s="104">
        <v>604749</v>
      </c>
      <c r="B4858" s="104" t="s">
        <v>947</v>
      </c>
      <c r="C4858" s="104" t="s">
        <v>4889</v>
      </c>
      <c r="D4858" s="104" t="s">
        <v>4891</v>
      </c>
      <c r="E4858" s="2">
        <v>73188</v>
      </c>
      <c r="F4858" s="2">
        <v>73188</v>
      </c>
    </row>
    <row r="4859" spans="1:6" x14ac:dyDescent="0.25">
      <c r="A4859" s="104">
        <v>607492</v>
      </c>
      <c r="B4859" s="104" t="s">
        <v>947</v>
      </c>
      <c r="C4859" s="104" t="s">
        <v>12558</v>
      </c>
      <c r="D4859" s="104" t="s">
        <v>12560</v>
      </c>
      <c r="E4859" s="2">
        <v>8161</v>
      </c>
      <c r="F4859" s="2">
        <v>8161</v>
      </c>
    </row>
    <row r="4860" spans="1:6" x14ac:dyDescent="0.25">
      <c r="A4860" s="104">
        <v>609529</v>
      </c>
      <c r="B4860" s="104" t="s">
        <v>947</v>
      </c>
      <c r="C4860" s="104" t="s">
        <v>12342</v>
      </c>
      <c r="D4860" s="104" t="s">
        <v>12344</v>
      </c>
      <c r="E4860" s="2">
        <v>10127</v>
      </c>
      <c r="F4860" s="2">
        <v>10127</v>
      </c>
    </row>
    <row r="4861" spans="1:6" x14ac:dyDescent="0.25">
      <c r="A4861" s="104">
        <v>684670</v>
      </c>
      <c r="B4861" s="104" t="s">
        <v>947</v>
      </c>
      <c r="C4861" s="104" t="s">
        <v>12904</v>
      </c>
      <c r="D4861" s="104" t="s">
        <v>12906</v>
      </c>
      <c r="E4861" s="2">
        <v>3660</v>
      </c>
      <c r="F4861" s="2">
        <v>3660</v>
      </c>
    </row>
    <row r="4862" spans="1:6" x14ac:dyDescent="0.25">
      <c r="A4862" s="104">
        <v>688527</v>
      </c>
      <c r="B4862" s="104" t="s">
        <v>947</v>
      </c>
      <c r="C4862" s="104" t="s">
        <v>10699</v>
      </c>
      <c r="D4862" s="104" t="s">
        <v>10701</v>
      </c>
      <c r="E4862" s="2">
        <v>2265</v>
      </c>
      <c r="F4862" s="2">
        <v>2265</v>
      </c>
    </row>
    <row r="4863" spans="1:6" x14ac:dyDescent="0.25">
      <c r="A4863" s="104">
        <v>699581</v>
      </c>
      <c r="B4863" s="104" t="s">
        <v>947</v>
      </c>
      <c r="C4863" s="104" t="s">
        <v>11193</v>
      </c>
      <c r="D4863" s="104" t="s">
        <v>11195</v>
      </c>
      <c r="E4863" s="2">
        <v>14858</v>
      </c>
      <c r="F4863" s="2">
        <v>14858</v>
      </c>
    </row>
    <row r="4864" spans="1:6" x14ac:dyDescent="0.25">
      <c r="A4864" s="104">
        <v>700418</v>
      </c>
      <c r="B4864" s="104" t="s">
        <v>947</v>
      </c>
      <c r="C4864" s="104" t="s">
        <v>14860</v>
      </c>
      <c r="D4864" s="104" t="s">
        <v>14862</v>
      </c>
      <c r="E4864" s="2">
        <v>2870</v>
      </c>
      <c r="F4864" s="2">
        <v>2870</v>
      </c>
    </row>
    <row r="4865" spans="1:6" x14ac:dyDescent="0.25">
      <c r="A4865" s="104">
        <v>836911</v>
      </c>
      <c r="B4865" s="104" t="s">
        <v>947</v>
      </c>
      <c r="C4865" s="104" t="s">
        <v>22175</v>
      </c>
      <c r="D4865" s="104" t="s">
        <v>22176</v>
      </c>
      <c r="E4865" s="2">
        <v>15533</v>
      </c>
      <c r="F4865" s="2">
        <v>15533</v>
      </c>
    </row>
    <row r="4866" spans="1:6" x14ac:dyDescent="0.25">
      <c r="A4866" s="104">
        <v>27381</v>
      </c>
      <c r="B4866" s="104" t="s">
        <v>947</v>
      </c>
      <c r="C4866" s="104" t="s">
        <v>6355</v>
      </c>
      <c r="D4866" s="104" t="s">
        <v>6357</v>
      </c>
      <c r="E4866" s="2">
        <v>77901</v>
      </c>
      <c r="F4866" s="2">
        <v>77901</v>
      </c>
    </row>
    <row r="4867" spans="1:6" x14ac:dyDescent="0.25">
      <c r="A4867" s="104">
        <v>27383</v>
      </c>
      <c r="B4867" s="104" t="s">
        <v>947</v>
      </c>
      <c r="C4867" s="104" t="s">
        <v>2870</v>
      </c>
      <c r="D4867" s="104" t="s">
        <v>2872</v>
      </c>
      <c r="E4867" s="2">
        <v>139382</v>
      </c>
      <c r="F4867" s="2">
        <v>139382</v>
      </c>
    </row>
    <row r="4868" spans="1:6" x14ac:dyDescent="0.25">
      <c r="A4868" s="104">
        <v>27384</v>
      </c>
      <c r="B4868" s="104" t="s">
        <v>947</v>
      </c>
      <c r="C4868" s="104" t="s">
        <v>3570</v>
      </c>
      <c r="D4868" s="104" t="s">
        <v>3572</v>
      </c>
      <c r="E4868" s="2">
        <v>123248</v>
      </c>
      <c r="F4868" s="2">
        <v>123248</v>
      </c>
    </row>
    <row r="4869" spans="1:6" x14ac:dyDescent="0.25">
      <c r="A4869" s="104">
        <v>27387</v>
      </c>
      <c r="B4869" s="104" t="s">
        <v>947</v>
      </c>
      <c r="C4869" s="104" t="s">
        <v>8200</v>
      </c>
      <c r="D4869" s="104" t="s">
        <v>8202</v>
      </c>
      <c r="E4869" s="2">
        <v>23657</v>
      </c>
      <c r="F4869" s="2">
        <v>23657</v>
      </c>
    </row>
    <row r="4870" spans="1:6" x14ac:dyDescent="0.25">
      <c r="A4870" s="104">
        <v>27389</v>
      </c>
      <c r="B4870" s="104" t="s">
        <v>947</v>
      </c>
      <c r="C4870" s="104" t="s">
        <v>5705</v>
      </c>
      <c r="D4870" s="104" t="s">
        <v>5707</v>
      </c>
      <c r="E4870" s="2">
        <v>89363</v>
      </c>
      <c r="F4870" s="2">
        <v>89363</v>
      </c>
    </row>
    <row r="4871" spans="1:6" x14ac:dyDescent="0.25">
      <c r="A4871" s="104">
        <v>27390</v>
      </c>
      <c r="B4871" s="104" t="s">
        <v>947</v>
      </c>
      <c r="C4871" s="104" t="s">
        <v>9264</v>
      </c>
      <c r="D4871" s="104" t="s">
        <v>9266</v>
      </c>
      <c r="E4871" s="2">
        <v>40802</v>
      </c>
      <c r="F4871" s="2">
        <v>40802</v>
      </c>
    </row>
    <row r="4872" spans="1:6" x14ac:dyDescent="0.25">
      <c r="A4872" s="104">
        <v>27392</v>
      </c>
      <c r="B4872" s="104" t="s">
        <v>947</v>
      </c>
      <c r="C4872" s="104" t="s">
        <v>10118</v>
      </c>
      <c r="D4872" s="104" t="s">
        <v>10120</v>
      </c>
      <c r="E4872" s="2">
        <v>22182</v>
      </c>
      <c r="F4872" s="2">
        <v>22182</v>
      </c>
    </row>
    <row r="4873" spans="1:6" x14ac:dyDescent="0.25">
      <c r="A4873" s="104">
        <v>27399</v>
      </c>
      <c r="B4873" s="104" t="s">
        <v>947</v>
      </c>
      <c r="C4873" s="104" t="s">
        <v>6788</v>
      </c>
      <c r="D4873" s="104" t="s">
        <v>6790</v>
      </c>
      <c r="E4873" s="2">
        <v>52155</v>
      </c>
      <c r="F4873" s="2">
        <v>52155</v>
      </c>
    </row>
    <row r="4874" spans="1:6" x14ac:dyDescent="0.25">
      <c r="A4874" s="104">
        <v>27402</v>
      </c>
      <c r="B4874" s="104" t="s">
        <v>947</v>
      </c>
      <c r="C4874" s="104" t="s">
        <v>9852</v>
      </c>
      <c r="D4874" s="104" t="s">
        <v>9854</v>
      </c>
      <c r="E4874" s="2">
        <v>27111</v>
      </c>
      <c r="F4874" s="2">
        <v>27111</v>
      </c>
    </row>
    <row r="4875" spans="1:6" x14ac:dyDescent="0.25">
      <c r="A4875" s="104">
        <v>27405</v>
      </c>
      <c r="B4875" s="104" t="s">
        <v>947</v>
      </c>
      <c r="C4875" s="104" t="s">
        <v>16185</v>
      </c>
      <c r="D4875" s="104" t="s">
        <v>16187</v>
      </c>
      <c r="E4875" s="2">
        <v>18477</v>
      </c>
      <c r="F4875" s="2">
        <v>18477</v>
      </c>
    </row>
    <row r="4876" spans="1:6" x14ac:dyDescent="0.25">
      <c r="A4876" s="104">
        <v>27407</v>
      </c>
      <c r="B4876" s="104" t="s">
        <v>947</v>
      </c>
      <c r="C4876" s="104" t="s">
        <v>11768</v>
      </c>
      <c r="D4876" s="104" t="s">
        <v>11770</v>
      </c>
      <c r="E4876" s="2">
        <v>35710</v>
      </c>
      <c r="F4876" s="2">
        <v>35710</v>
      </c>
    </row>
    <row r="4877" spans="1:6" x14ac:dyDescent="0.25">
      <c r="A4877" s="104">
        <v>27409</v>
      </c>
      <c r="B4877" s="104" t="s">
        <v>947</v>
      </c>
      <c r="C4877" s="104" t="s">
        <v>5072</v>
      </c>
      <c r="D4877" s="104" t="s">
        <v>5074</v>
      </c>
      <c r="E4877" s="2">
        <v>65475</v>
      </c>
      <c r="F4877" s="2">
        <v>65475</v>
      </c>
    </row>
    <row r="4878" spans="1:6" x14ac:dyDescent="0.25">
      <c r="A4878" s="104">
        <v>27410</v>
      </c>
      <c r="B4878" s="104" t="s">
        <v>947</v>
      </c>
      <c r="C4878" s="104" t="s">
        <v>14599</v>
      </c>
      <c r="D4878" s="104" t="s">
        <v>14601</v>
      </c>
      <c r="E4878" s="2">
        <v>3926</v>
      </c>
      <c r="F4878" s="2">
        <v>3926</v>
      </c>
    </row>
    <row r="4879" spans="1:6" x14ac:dyDescent="0.25">
      <c r="A4879" s="104">
        <v>27411</v>
      </c>
      <c r="B4879" s="104" t="s">
        <v>947</v>
      </c>
      <c r="C4879" s="104" t="s">
        <v>18964</v>
      </c>
      <c r="D4879" s="104" t="s">
        <v>18965</v>
      </c>
      <c r="E4879" s="2">
        <v>7434</v>
      </c>
      <c r="F4879" s="2">
        <v>7434</v>
      </c>
    </row>
    <row r="4880" spans="1:6" x14ac:dyDescent="0.25">
      <c r="A4880" s="104">
        <v>27414</v>
      </c>
      <c r="B4880" s="104" t="s">
        <v>947</v>
      </c>
      <c r="C4880" s="104" t="s">
        <v>5998</v>
      </c>
      <c r="D4880" s="104" t="s">
        <v>6000</v>
      </c>
      <c r="E4880" s="2">
        <v>78949</v>
      </c>
      <c r="F4880" s="2">
        <v>78949</v>
      </c>
    </row>
    <row r="4881" spans="1:6" x14ac:dyDescent="0.25">
      <c r="A4881" s="104">
        <v>27416</v>
      </c>
      <c r="B4881" s="104" t="s">
        <v>947</v>
      </c>
      <c r="C4881" s="104" t="s">
        <v>1907</v>
      </c>
      <c r="D4881" s="104" t="s">
        <v>1909</v>
      </c>
      <c r="E4881" s="2">
        <v>303393</v>
      </c>
      <c r="F4881" s="2">
        <v>303393</v>
      </c>
    </row>
    <row r="4882" spans="1:6" x14ac:dyDescent="0.25">
      <c r="A4882" s="104">
        <v>27419</v>
      </c>
      <c r="B4882" s="104" t="s">
        <v>947</v>
      </c>
      <c r="C4882" s="104" t="s">
        <v>10174</v>
      </c>
      <c r="D4882" s="104" t="s">
        <v>10176</v>
      </c>
      <c r="E4882" s="2">
        <v>21699</v>
      </c>
      <c r="F4882" s="2">
        <v>21699</v>
      </c>
    </row>
    <row r="4883" spans="1:6" x14ac:dyDescent="0.25">
      <c r="A4883" s="104">
        <v>27422</v>
      </c>
      <c r="B4883" s="104" t="s">
        <v>947</v>
      </c>
      <c r="C4883" s="104" t="s">
        <v>4474</v>
      </c>
      <c r="D4883" s="104" t="s">
        <v>4476</v>
      </c>
      <c r="E4883" s="2">
        <v>21374</v>
      </c>
      <c r="F4883" s="2">
        <v>21374</v>
      </c>
    </row>
    <row r="4884" spans="1:6" x14ac:dyDescent="0.25">
      <c r="A4884" s="104">
        <v>27433</v>
      </c>
      <c r="B4884" s="104" t="s">
        <v>947</v>
      </c>
      <c r="C4884" s="104" t="s">
        <v>2327</v>
      </c>
      <c r="D4884" s="104" t="s">
        <v>2329</v>
      </c>
      <c r="E4884" s="2">
        <v>283860</v>
      </c>
      <c r="F4884" s="2">
        <v>283860</v>
      </c>
    </row>
    <row r="4885" spans="1:6" x14ac:dyDescent="0.25">
      <c r="A4885" s="104">
        <v>149894</v>
      </c>
      <c r="B4885" s="104" t="s">
        <v>947</v>
      </c>
      <c r="C4885" s="104" t="s">
        <v>1544</v>
      </c>
      <c r="D4885" s="104" t="s">
        <v>19179</v>
      </c>
      <c r="E4885" s="2">
        <v>498727</v>
      </c>
      <c r="F4885" s="2">
        <v>498727</v>
      </c>
    </row>
    <row r="4886" spans="1:6" x14ac:dyDescent="0.25">
      <c r="A4886" s="104">
        <v>191574</v>
      </c>
      <c r="B4886" s="104" t="s">
        <v>947</v>
      </c>
      <c r="C4886" s="104" t="s">
        <v>16813</v>
      </c>
      <c r="D4886" s="104" t="s">
        <v>22177</v>
      </c>
      <c r="E4886" s="2">
        <v>5077</v>
      </c>
      <c r="F4886" s="2">
        <v>5077</v>
      </c>
    </row>
    <row r="4887" spans="1:6" x14ac:dyDescent="0.25">
      <c r="A4887" s="104">
        <v>209154</v>
      </c>
      <c r="B4887" s="104" t="s">
        <v>947</v>
      </c>
      <c r="C4887" s="104" t="s">
        <v>10510</v>
      </c>
      <c r="D4887" s="104" t="s">
        <v>10512</v>
      </c>
      <c r="E4887" s="2">
        <v>8215</v>
      </c>
      <c r="F4887" s="2">
        <v>8215</v>
      </c>
    </row>
    <row r="4888" spans="1:6" x14ac:dyDescent="0.25">
      <c r="A4888" s="104">
        <v>513721</v>
      </c>
      <c r="B4888" s="104" t="s">
        <v>947</v>
      </c>
      <c r="C4888" s="104" t="s">
        <v>9777</v>
      </c>
      <c r="D4888" s="104" t="s">
        <v>22178</v>
      </c>
      <c r="E4888" s="2">
        <v>24254</v>
      </c>
      <c r="F4888" s="2">
        <v>24254</v>
      </c>
    </row>
    <row r="4889" spans="1:6" x14ac:dyDescent="0.25">
      <c r="A4889" s="104">
        <v>533512</v>
      </c>
      <c r="B4889" s="104" t="s">
        <v>947</v>
      </c>
      <c r="C4889" s="104" t="s">
        <v>17240</v>
      </c>
      <c r="D4889" s="104" t="s">
        <v>22167</v>
      </c>
      <c r="E4889" s="2">
        <v>486</v>
      </c>
      <c r="F4889" s="2">
        <v>486</v>
      </c>
    </row>
    <row r="4890" spans="1:6" x14ac:dyDescent="0.25">
      <c r="A4890" s="104">
        <v>27437</v>
      </c>
      <c r="B4890" s="104" t="s">
        <v>947</v>
      </c>
      <c r="C4890" s="104" t="s">
        <v>16337</v>
      </c>
      <c r="D4890" s="104" t="s">
        <v>16339</v>
      </c>
      <c r="E4890" s="2">
        <v>9070</v>
      </c>
      <c r="F4890" s="2">
        <v>9070</v>
      </c>
    </row>
    <row r="4891" spans="1:6" x14ac:dyDescent="0.25">
      <c r="A4891" s="104">
        <v>27438</v>
      </c>
      <c r="B4891" s="104" t="s">
        <v>947</v>
      </c>
      <c r="C4891" s="104" t="s">
        <v>12246</v>
      </c>
      <c r="D4891" s="104" t="s">
        <v>12248</v>
      </c>
      <c r="E4891" s="2">
        <v>6505</v>
      </c>
      <c r="F4891" s="2">
        <v>6505</v>
      </c>
    </row>
    <row r="4892" spans="1:6" x14ac:dyDescent="0.25">
      <c r="A4892" s="104">
        <v>27439</v>
      </c>
      <c r="B4892" s="104" t="s">
        <v>947</v>
      </c>
      <c r="C4892" s="104" t="s">
        <v>4808</v>
      </c>
      <c r="D4892" s="104" t="s">
        <v>4810</v>
      </c>
      <c r="E4892" s="2">
        <v>36469</v>
      </c>
      <c r="F4892" s="2">
        <v>36469</v>
      </c>
    </row>
    <row r="4893" spans="1:6" x14ac:dyDescent="0.25">
      <c r="A4893" s="104">
        <v>27440</v>
      </c>
      <c r="B4893" s="104" t="s">
        <v>947</v>
      </c>
      <c r="C4893" s="104" t="s">
        <v>7010</v>
      </c>
      <c r="D4893" s="104" t="s">
        <v>7012</v>
      </c>
      <c r="E4893" s="2">
        <v>71267</v>
      </c>
      <c r="F4893" s="2">
        <v>71267</v>
      </c>
    </row>
    <row r="4894" spans="1:6" x14ac:dyDescent="0.25">
      <c r="A4894" s="104">
        <v>27445</v>
      </c>
      <c r="B4894" s="104" t="s">
        <v>947</v>
      </c>
      <c r="C4894" s="104" t="s">
        <v>15827</v>
      </c>
      <c r="D4894" s="104" t="s">
        <v>15829</v>
      </c>
      <c r="E4894" s="2">
        <v>6835</v>
      </c>
      <c r="F4894" s="2">
        <v>6835</v>
      </c>
    </row>
    <row r="4895" spans="1:6" x14ac:dyDescent="0.25">
      <c r="A4895" s="104">
        <v>27446</v>
      </c>
      <c r="B4895" s="104" t="s">
        <v>947</v>
      </c>
      <c r="C4895" s="104" t="s">
        <v>4234</v>
      </c>
      <c r="D4895" s="104" t="s">
        <v>4236</v>
      </c>
      <c r="E4895" s="2">
        <v>125746</v>
      </c>
      <c r="F4895" s="2">
        <v>125746</v>
      </c>
    </row>
    <row r="4896" spans="1:6" x14ac:dyDescent="0.25">
      <c r="A4896" s="104">
        <v>580657</v>
      </c>
      <c r="B4896" s="104" t="s">
        <v>947</v>
      </c>
      <c r="C4896" s="104" t="s">
        <v>18668</v>
      </c>
      <c r="D4896" s="104" t="s">
        <v>18669</v>
      </c>
      <c r="E4896" s="2">
        <v>1681</v>
      </c>
      <c r="F4896" s="2">
        <v>1681</v>
      </c>
    </row>
    <row r="4897" spans="1:6" x14ac:dyDescent="0.25">
      <c r="A4897" s="104">
        <v>27453</v>
      </c>
      <c r="B4897" s="104" t="s">
        <v>947</v>
      </c>
      <c r="C4897" s="104" t="s">
        <v>1913</v>
      </c>
      <c r="D4897" s="104" t="s">
        <v>1915</v>
      </c>
      <c r="E4897" s="2">
        <v>244175</v>
      </c>
      <c r="F4897" s="2">
        <v>244175</v>
      </c>
    </row>
    <row r="4898" spans="1:6" x14ac:dyDescent="0.25">
      <c r="A4898" s="104">
        <v>27455</v>
      </c>
      <c r="B4898" s="104" t="s">
        <v>947</v>
      </c>
      <c r="C4898" s="104" t="s">
        <v>4462</v>
      </c>
      <c r="D4898" s="104" t="s">
        <v>4464</v>
      </c>
      <c r="E4898" s="2">
        <v>85614</v>
      </c>
      <c r="F4898" s="2">
        <v>85614</v>
      </c>
    </row>
    <row r="4899" spans="1:6" x14ac:dyDescent="0.25">
      <c r="A4899" s="104">
        <v>27457</v>
      </c>
      <c r="B4899" s="104" t="s">
        <v>947</v>
      </c>
      <c r="C4899" s="104" t="s">
        <v>5570</v>
      </c>
      <c r="D4899" s="104" t="s">
        <v>5572</v>
      </c>
      <c r="E4899" s="2">
        <v>155883</v>
      </c>
      <c r="F4899" s="2">
        <v>155883</v>
      </c>
    </row>
    <row r="4900" spans="1:6" x14ac:dyDescent="0.25">
      <c r="A4900" s="104">
        <v>27458</v>
      </c>
      <c r="B4900" s="104" t="s">
        <v>947</v>
      </c>
      <c r="C4900" s="104" t="s">
        <v>8839</v>
      </c>
      <c r="D4900" s="104" t="s">
        <v>8841</v>
      </c>
      <c r="E4900" s="2">
        <v>38096</v>
      </c>
      <c r="F4900" s="2">
        <v>38096</v>
      </c>
    </row>
    <row r="4901" spans="1:6" x14ac:dyDescent="0.25">
      <c r="A4901" s="104">
        <v>472395</v>
      </c>
      <c r="B4901" s="104" t="s">
        <v>947</v>
      </c>
      <c r="C4901" s="104" t="s">
        <v>15425</v>
      </c>
      <c r="D4901" s="104" t="s">
        <v>15427</v>
      </c>
      <c r="E4901" s="2">
        <v>1222</v>
      </c>
      <c r="F4901" s="2">
        <v>1222</v>
      </c>
    </row>
    <row r="4902" spans="1:6" x14ac:dyDescent="0.25">
      <c r="A4902" s="104">
        <v>601994</v>
      </c>
      <c r="B4902" s="104" t="s">
        <v>947</v>
      </c>
      <c r="C4902" s="104" t="s">
        <v>22309</v>
      </c>
      <c r="D4902" s="104" t="s">
        <v>22310</v>
      </c>
      <c r="E4902" s="2">
        <v>834</v>
      </c>
      <c r="F4902" s="2">
        <v>834</v>
      </c>
    </row>
    <row r="4903" spans="1:6" x14ac:dyDescent="0.25">
      <c r="A4903" s="104">
        <v>705374</v>
      </c>
      <c r="B4903" s="104" t="s">
        <v>947</v>
      </c>
      <c r="C4903" s="104" t="s">
        <v>15213</v>
      </c>
      <c r="D4903" s="104" t="s">
        <v>15215</v>
      </c>
      <c r="E4903" s="2">
        <v>9908</v>
      </c>
      <c r="F4903" s="2">
        <v>9908</v>
      </c>
    </row>
    <row r="4904" spans="1:6" x14ac:dyDescent="0.25">
      <c r="A4904" s="104">
        <v>851083</v>
      </c>
      <c r="B4904" s="104" t="s">
        <v>947</v>
      </c>
      <c r="C4904" s="104" t="s">
        <v>22157</v>
      </c>
      <c r="D4904" s="104" t="s">
        <v>22158</v>
      </c>
      <c r="E4904" s="2">
        <v>2006</v>
      </c>
      <c r="F4904" s="2">
        <v>2006</v>
      </c>
    </row>
    <row r="4905" spans="1:6" x14ac:dyDescent="0.25">
      <c r="A4905" s="104">
        <v>27464</v>
      </c>
      <c r="B4905" s="104" t="s">
        <v>947</v>
      </c>
      <c r="C4905" s="104" t="s">
        <v>7690</v>
      </c>
      <c r="D4905" s="104" t="s">
        <v>7692</v>
      </c>
      <c r="E4905" s="2">
        <v>44756</v>
      </c>
      <c r="F4905" s="2">
        <v>44756</v>
      </c>
    </row>
    <row r="4906" spans="1:6" x14ac:dyDescent="0.25">
      <c r="A4906" s="104">
        <v>600728</v>
      </c>
      <c r="B4906" s="104" t="s">
        <v>947</v>
      </c>
      <c r="C4906" s="104" t="s">
        <v>18951</v>
      </c>
      <c r="D4906" s="104" t="s">
        <v>18952</v>
      </c>
      <c r="E4906" s="2">
        <v>15526</v>
      </c>
      <c r="F4906" s="2">
        <v>15526</v>
      </c>
    </row>
    <row r="4907" spans="1:6" x14ac:dyDescent="0.25">
      <c r="A4907" s="104">
        <v>27470</v>
      </c>
      <c r="B4907" s="104" t="s">
        <v>947</v>
      </c>
      <c r="C4907" s="104" t="s">
        <v>18566</v>
      </c>
      <c r="D4907" s="104" t="s">
        <v>18567</v>
      </c>
      <c r="E4907" s="2">
        <v>3620</v>
      </c>
      <c r="F4907" s="2">
        <v>3620</v>
      </c>
    </row>
    <row r="4908" spans="1:6" x14ac:dyDescent="0.25">
      <c r="A4908" s="104">
        <v>27472</v>
      </c>
      <c r="B4908" s="104" t="s">
        <v>947</v>
      </c>
      <c r="C4908" s="104" t="s">
        <v>10288</v>
      </c>
      <c r="D4908" s="104" t="s">
        <v>10290</v>
      </c>
      <c r="E4908" s="2">
        <v>32215</v>
      </c>
      <c r="F4908" s="2">
        <v>32215</v>
      </c>
    </row>
    <row r="4909" spans="1:6" x14ac:dyDescent="0.25">
      <c r="A4909" s="104">
        <v>27479</v>
      </c>
      <c r="B4909" s="104" t="s">
        <v>947</v>
      </c>
      <c r="C4909" s="104" t="s">
        <v>16726</v>
      </c>
      <c r="D4909" s="104" t="s">
        <v>16728</v>
      </c>
      <c r="E4909" s="2">
        <v>5262</v>
      </c>
      <c r="F4909" s="2">
        <v>5262</v>
      </c>
    </row>
    <row r="4910" spans="1:6" x14ac:dyDescent="0.25">
      <c r="A4910" s="104">
        <v>27483</v>
      </c>
      <c r="B4910" s="104" t="s">
        <v>947</v>
      </c>
      <c r="C4910" s="104" t="s">
        <v>1670</v>
      </c>
      <c r="D4910" s="104" t="s">
        <v>1672</v>
      </c>
      <c r="E4910" s="2">
        <v>395803</v>
      </c>
      <c r="F4910" s="2">
        <v>395803</v>
      </c>
    </row>
    <row r="4911" spans="1:6" x14ac:dyDescent="0.25">
      <c r="A4911" s="104">
        <v>27484</v>
      </c>
      <c r="B4911" s="104" t="s">
        <v>947</v>
      </c>
      <c r="C4911" s="104" t="s">
        <v>15597</v>
      </c>
      <c r="D4911" s="104" t="s">
        <v>15599</v>
      </c>
      <c r="E4911" s="2">
        <v>4045</v>
      </c>
      <c r="F4911" s="2">
        <v>4045</v>
      </c>
    </row>
    <row r="4912" spans="1:6" x14ac:dyDescent="0.25">
      <c r="A4912" s="104">
        <v>27486</v>
      </c>
      <c r="B4912" s="104" t="s">
        <v>947</v>
      </c>
      <c r="C4912" s="104" t="s">
        <v>9480</v>
      </c>
      <c r="D4912" s="104" t="s">
        <v>9482</v>
      </c>
      <c r="E4912" s="2">
        <v>28968</v>
      </c>
      <c r="F4912" s="2">
        <v>28968</v>
      </c>
    </row>
    <row r="4913" spans="1:6" x14ac:dyDescent="0.25">
      <c r="A4913" s="104">
        <v>27489</v>
      </c>
      <c r="B4913" s="104" t="s">
        <v>947</v>
      </c>
      <c r="C4913" s="104" t="s">
        <v>11651</v>
      </c>
      <c r="D4913" s="104" t="s">
        <v>11653</v>
      </c>
      <c r="E4913" s="2">
        <v>21408</v>
      </c>
      <c r="F4913" s="2">
        <v>21408</v>
      </c>
    </row>
    <row r="4914" spans="1:6" x14ac:dyDescent="0.25">
      <c r="A4914" s="104">
        <v>543865</v>
      </c>
      <c r="B4914" s="104" t="s">
        <v>947</v>
      </c>
      <c r="C4914" s="104" t="s">
        <v>11937</v>
      </c>
      <c r="D4914" s="104" t="s">
        <v>11939</v>
      </c>
      <c r="E4914" s="2">
        <v>28656</v>
      </c>
      <c r="F4914" s="2">
        <v>28656</v>
      </c>
    </row>
    <row r="4915" spans="1:6" x14ac:dyDescent="0.25">
      <c r="A4915" s="104">
        <v>602851</v>
      </c>
      <c r="B4915" s="104" t="s">
        <v>947</v>
      </c>
      <c r="C4915" s="104" t="s">
        <v>15323</v>
      </c>
      <c r="D4915" s="104" t="s">
        <v>15325</v>
      </c>
      <c r="E4915" s="2">
        <v>6508</v>
      </c>
      <c r="F4915" s="2">
        <v>6508</v>
      </c>
    </row>
    <row r="4916" spans="1:6" x14ac:dyDescent="0.25">
      <c r="A4916" s="104">
        <v>27499</v>
      </c>
      <c r="B4916" s="104" t="s">
        <v>947</v>
      </c>
      <c r="C4916" s="104" t="s">
        <v>13465</v>
      </c>
      <c r="D4916" s="104" t="s">
        <v>13467</v>
      </c>
      <c r="E4916" s="2">
        <v>41347</v>
      </c>
      <c r="F4916" s="2">
        <v>41347</v>
      </c>
    </row>
    <row r="4917" spans="1:6" x14ac:dyDescent="0.25">
      <c r="A4917" s="104">
        <v>27509</v>
      </c>
      <c r="B4917" s="104" t="s">
        <v>947</v>
      </c>
      <c r="C4917" s="104" t="s">
        <v>9504</v>
      </c>
      <c r="D4917" s="104" t="s">
        <v>22436</v>
      </c>
      <c r="E4917" s="2">
        <v>134578</v>
      </c>
      <c r="F4917" s="2">
        <v>134578</v>
      </c>
    </row>
    <row r="4918" spans="1:6" x14ac:dyDescent="0.25">
      <c r="A4918" s="104">
        <v>27511</v>
      </c>
      <c r="B4918" s="104" t="s">
        <v>947</v>
      </c>
      <c r="C4918" s="104" t="s">
        <v>18706</v>
      </c>
      <c r="D4918" s="104" t="s">
        <v>18707</v>
      </c>
      <c r="E4918" s="2">
        <v>15340</v>
      </c>
      <c r="F4918" s="2">
        <v>15340</v>
      </c>
    </row>
    <row r="4919" spans="1:6" x14ac:dyDescent="0.25">
      <c r="A4919" s="104">
        <v>27512</v>
      </c>
      <c r="B4919" s="104" t="s">
        <v>947</v>
      </c>
      <c r="C4919" s="104" t="s">
        <v>7261</v>
      </c>
      <c r="D4919" s="104" t="s">
        <v>7263</v>
      </c>
      <c r="E4919" s="2">
        <v>70667</v>
      </c>
      <c r="F4919" s="2">
        <v>70667</v>
      </c>
    </row>
    <row r="4920" spans="1:6" x14ac:dyDescent="0.25">
      <c r="A4920" s="104">
        <v>27515</v>
      </c>
      <c r="B4920" s="104" t="s">
        <v>947</v>
      </c>
      <c r="C4920" s="104" t="s">
        <v>11555</v>
      </c>
      <c r="D4920" s="104" t="s">
        <v>11557</v>
      </c>
      <c r="E4920" s="2">
        <v>33603</v>
      </c>
      <c r="F4920" s="2">
        <v>33603</v>
      </c>
    </row>
    <row r="4921" spans="1:6" x14ac:dyDescent="0.25">
      <c r="A4921" s="104">
        <v>27516</v>
      </c>
      <c r="B4921" s="104" t="s">
        <v>947</v>
      </c>
      <c r="C4921" s="104" t="s">
        <v>1676</v>
      </c>
      <c r="D4921" s="104" t="s">
        <v>1678</v>
      </c>
      <c r="E4921" s="2">
        <v>401703</v>
      </c>
      <c r="F4921" s="2">
        <v>401703</v>
      </c>
    </row>
    <row r="4922" spans="1:6" x14ac:dyDescent="0.25">
      <c r="A4922" s="104">
        <v>27518</v>
      </c>
      <c r="B4922" s="104" t="s">
        <v>947</v>
      </c>
      <c r="C4922" s="104" t="s">
        <v>16173</v>
      </c>
      <c r="D4922" s="104" t="s">
        <v>16175</v>
      </c>
      <c r="E4922" s="2">
        <v>1768</v>
      </c>
      <c r="F4922" s="2">
        <v>1768</v>
      </c>
    </row>
    <row r="4923" spans="1:6" x14ac:dyDescent="0.25">
      <c r="A4923" s="104">
        <v>27521</v>
      </c>
      <c r="B4923" s="104" t="s">
        <v>947</v>
      </c>
      <c r="C4923" s="104" t="s">
        <v>22602</v>
      </c>
      <c r="D4923" s="104" t="s">
        <v>22603</v>
      </c>
      <c r="E4923" s="2">
        <v>73261</v>
      </c>
      <c r="F4923" s="2">
        <v>73261</v>
      </c>
    </row>
    <row r="4924" spans="1:6" x14ac:dyDescent="0.25">
      <c r="A4924" s="104">
        <v>27523</v>
      </c>
      <c r="B4924" s="104" t="s">
        <v>947</v>
      </c>
      <c r="C4924" s="104" t="s">
        <v>10645</v>
      </c>
      <c r="D4924" s="104" t="s">
        <v>10647</v>
      </c>
      <c r="E4924" s="2">
        <v>18102</v>
      </c>
      <c r="F4924" s="2">
        <v>18102</v>
      </c>
    </row>
    <row r="4925" spans="1:6" x14ac:dyDescent="0.25">
      <c r="A4925" s="104">
        <v>27525</v>
      </c>
      <c r="B4925" s="104" t="s">
        <v>947</v>
      </c>
      <c r="C4925" s="104" t="s">
        <v>6103</v>
      </c>
      <c r="D4925" s="104" t="s">
        <v>6105</v>
      </c>
      <c r="E4925" s="2">
        <v>61430</v>
      </c>
      <c r="F4925" s="2">
        <v>61430</v>
      </c>
    </row>
    <row r="4926" spans="1:6" x14ac:dyDescent="0.25">
      <c r="A4926" s="104">
        <v>139676</v>
      </c>
      <c r="B4926" s="104" t="s">
        <v>947</v>
      </c>
      <c r="C4926" s="104" t="s">
        <v>8425</v>
      </c>
      <c r="D4926" s="104" t="s">
        <v>8427</v>
      </c>
      <c r="E4926" s="2">
        <v>32598</v>
      </c>
      <c r="F4926" s="2">
        <v>32598</v>
      </c>
    </row>
    <row r="4927" spans="1:6" x14ac:dyDescent="0.25">
      <c r="A4927" s="104">
        <v>189433</v>
      </c>
      <c r="B4927" s="104" t="s">
        <v>947</v>
      </c>
      <c r="C4927" s="104" t="s">
        <v>13115</v>
      </c>
      <c r="D4927" s="104" t="s">
        <v>13117</v>
      </c>
      <c r="E4927" s="2">
        <v>4630</v>
      </c>
      <c r="F4927" s="2">
        <v>4630</v>
      </c>
    </row>
    <row r="4928" spans="1:6" x14ac:dyDescent="0.25">
      <c r="A4928" s="104">
        <v>196258</v>
      </c>
      <c r="B4928" s="104" t="s">
        <v>947</v>
      </c>
      <c r="C4928" s="104" t="s">
        <v>15918</v>
      </c>
      <c r="D4928" s="104" t="s">
        <v>15920</v>
      </c>
      <c r="E4928" s="2">
        <v>2531</v>
      </c>
      <c r="F4928" s="2">
        <v>2531</v>
      </c>
    </row>
    <row r="4929" spans="1:6" x14ac:dyDescent="0.25">
      <c r="A4929" s="104">
        <v>205611</v>
      </c>
      <c r="B4929" s="104" t="s">
        <v>947</v>
      </c>
      <c r="C4929" s="104" t="s">
        <v>12997</v>
      </c>
      <c r="D4929" s="104" t="s">
        <v>12999</v>
      </c>
      <c r="E4929" s="2">
        <v>13369</v>
      </c>
      <c r="F4929" s="2">
        <v>13369</v>
      </c>
    </row>
    <row r="4930" spans="1:6" x14ac:dyDescent="0.25">
      <c r="A4930" s="104">
        <v>443794</v>
      </c>
      <c r="B4930" s="104" t="s">
        <v>947</v>
      </c>
      <c r="C4930" s="104" t="s">
        <v>14880</v>
      </c>
      <c r="D4930" s="104" t="s">
        <v>14882</v>
      </c>
      <c r="E4930" s="2">
        <v>16153</v>
      </c>
      <c r="F4930" s="2">
        <v>16153</v>
      </c>
    </row>
    <row r="4931" spans="1:6" x14ac:dyDescent="0.25">
      <c r="A4931" s="104">
        <v>451409</v>
      </c>
      <c r="B4931" s="104" t="s">
        <v>947</v>
      </c>
      <c r="C4931" s="104" t="s">
        <v>17216</v>
      </c>
      <c r="D4931" s="104" t="s">
        <v>17218</v>
      </c>
      <c r="E4931" s="2">
        <v>235</v>
      </c>
      <c r="F4931" s="2">
        <v>235</v>
      </c>
    </row>
    <row r="4932" spans="1:6" x14ac:dyDescent="0.25">
      <c r="A4932" s="104">
        <v>487999</v>
      </c>
      <c r="B4932" s="104" t="s">
        <v>947</v>
      </c>
      <c r="C4932" s="104" t="s">
        <v>12985</v>
      </c>
      <c r="D4932" s="104" t="s">
        <v>12987</v>
      </c>
      <c r="E4932" s="2">
        <v>16591</v>
      </c>
      <c r="F4932" s="2">
        <v>16591</v>
      </c>
    </row>
    <row r="4933" spans="1:6" x14ac:dyDescent="0.25">
      <c r="A4933" s="104">
        <v>677562</v>
      </c>
      <c r="B4933" s="104" t="s">
        <v>947</v>
      </c>
      <c r="C4933" s="104" t="s">
        <v>22598</v>
      </c>
      <c r="D4933" s="104" t="s">
        <v>22599</v>
      </c>
      <c r="E4933" s="2">
        <v>5572</v>
      </c>
      <c r="F4933" s="2">
        <v>5572</v>
      </c>
    </row>
    <row r="4934" spans="1:6" x14ac:dyDescent="0.25">
      <c r="A4934" s="104">
        <v>769272</v>
      </c>
      <c r="B4934" s="104" t="s">
        <v>947</v>
      </c>
      <c r="C4934" s="104" t="s">
        <v>16620</v>
      </c>
      <c r="D4934" s="104" t="s">
        <v>16622</v>
      </c>
      <c r="E4934" s="2">
        <v>3733</v>
      </c>
      <c r="F4934" s="2">
        <v>3733</v>
      </c>
    </row>
    <row r="4935" spans="1:6" x14ac:dyDescent="0.25">
      <c r="A4935" s="104">
        <v>780698</v>
      </c>
      <c r="B4935" s="104" t="s">
        <v>947</v>
      </c>
      <c r="C4935" s="104" t="s">
        <v>22600</v>
      </c>
      <c r="D4935" s="104" t="s">
        <v>22601</v>
      </c>
      <c r="E4935" s="2">
        <v>3128</v>
      </c>
      <c r="F4935" s="2">
        <v>3128</v>
      </c>
    </row>
    <row r="4936" spans="1:6" x14ac:dyDescent="0.25">
      <c r="A4936" s="104">
        <v>27544</v>
      </c>
      <c r="B4936" s="104" t="s">
        <v>947</v>
      </c>
      <c r="C4936" s="104" t="s">
        <v>12666</v>
      </c>
      <c r="D4936" s="104" t="s">
        <v>12668</v>
      </c>
      <c r="E4936" s="2">
        <v>6972</v>
      </c>
      <c r="F4936" s="2">
        <v>6972</v>
      </c>
    </row>
    <row r="4937" spans="1:6" x14ac:dyDescent="0.25">
      <c r="A4937" s="104">
        <v>27545</v>
      </c>
      <c r="B4937" s="104" t="s">
        <v>947</v>
      </c>
      <c r="C4937" s="104" t="s">
        <v>8062</v>
      </c>
      <c r="D4937" s="104" t="s">
        <v>8064</v>
      </c>
      <c r="E4937" s="2">
        <v>28749</v>
      </c>
      <c r="F4937" s="2">
        <v>28749</v>
      </c>
    </row>
    <row r="4938" spans="1:6" x14ac:dyDescent="0.25">
      <c r="A4938" s="104">
        <v>92885</v>
      </c>
      <c r="B4938" s="104" t="s">
        <v>947</v>
      </c>
      <c r="C4938" s="104" t="s">
        <v>14072</v>
      </c>
      <c r="D4938" s="104" t="s">
        <v>14074</v>
      </c>
      <c r="E4938" s="2">
        <v>9295</v>
      </c>
      <c r="F4938" s="2">
        <v>9295</v>
      </c>
    </row>
    <row r="4939" spans="1:6" x14ac:dyDescent="0.25">
      <c r="A4939" s="104">
        <v>27550</v>
      </c>
      <c r="B4939" s="104" t="s">
        <v>947</v>
      </c>
      <c r="C4939" s="104" t="s">
        <v>7954</v>
      </c>
      <c r="D4939" s="104" t="s">
        <v>7956</v>
      </c>
      <c r="E4939" s="2">
        <v>27660</v>
      </c>
      <c r="F4939" s="2">
        <v>27660</v>
      </c>
    </row>
    <row r="4940" spans="1:6" x14ac:dyDescent="0.25">
      <c r="A4940" s="104">
        <v>212745</v>
      </c>
      <c r="B4940" s="104" t="s">
        <v>947</v>
      </c>
      <c r="C4940" s="104" t="s">
        <v>10819</v>
      </c>
      <c r="D4940" s="104" t="s">
        <v>10821</v>
      </c>
      <c r="E4940" s="2">
        <v>79448</v>
      </c>
      <c r="F4940" s="2">
        <v>79448</v>
      </c>
    </row>
    <row r="4941" spans="1:6" x14ac:dyDescent="0.25">
      <c r="A4941" s="104">
        <v>27558</v>
      </c>
      <c r="B4941" s="104" t="s">
        <v>947</v>
      </c>
      <c r="C4941" s="104" t="s">
        <v>7321</v>
      </c>
      <c r="D4941" s="104" t="s">
        <v>7323</v>
      </c>
      <c r="E4941" s="2">
        <v>44148</v>
      </c>
      <c r="F4941" s="2">
        <v>44148</v>
      </c>
    </row>
    <row r="4942" spans="1:6" x14ac:dyDescent="0.25">
      <c r="A4942" s="104">
        <v>27561</v>
      </c>
      <c r="B4942" s="104" t="s">
        <v>947</v>
      </c>
      <c r="C4942" s="104" t="s">
        <v>18859</v>
      </c>
      <c r="D4942" s="104" t="s">
        <v>18860</v>
      </c>
      <c r="E4942" s="2">
        <v>0</v>
      </c>
      <c r="F4942" s="2">
        <v>0</v>
      </c>
    </row>
    <row r="4943" spans="1:6" x14ac:dyDescent="0.25">
      <c r="A4943" s="104">
        <v>578351</v>
      </c>
      <c r="B4943" s="104" t="s">
        <v>947</v>
      </c>
      <c r="C4943" s="104" t="s">
        <v>10201</v>
      </c>
      <c r="D4943" s="104" t="s">
        <v>10203</v>
      </c>
      <c r="E4943" s="2">
        <v>10355</v>
      </c>
      <c r="F4943" s="2">
        <v>10355</v>
      </c>
    </row>
    <row r="4944" spans="1:6" x14ac:dyDescent="0.25">
      <c r="A4944" s="104">
        <v>711997</v>
      </c>
      <c r="B4944" s="104" t="s">
        <v>947</v>
      </c>
      <c r="C4944" s="104" t="s">
        <v>17152</v>
      </c>
      <c r="D4944" s="104" t="s">
        <v>17154</v>
      </c>
      <c r="E4944" s="2">
        <v>1176</v>
      </c>
      <c r="F4944" s="2">
        <v>1176</v>
      </c>
    </row>
    <row r="4945" spans="1:6" x14ac:dyDescent="0.25">
      <c r="A4945" s="104">
        <v>721860</v>
      </c>
      <c r="B4945" s="104" t="s">
        <v>947</v>
      </c>
      <c r="C4945" s="104" t="s">
        <v>11982</v>
      </c>
      <c r="D4945" s="104" t="s">
        <v>11984</v>
      </c>
      <c r="E4945" s="2">
        <v>13724</v>
      </c>
      <c r="F4945" s="2">
        <v>13724</v>
      </c>
    </row>
    <row r="4946" spans="1:6" x14ac:dyDescent="0.25">
      <c r="A4946" s="104">
        <v>27562</v>
      </c>
      <c r="B4946" s="104" t="s">
        <v>947</v>
      </c>
      <c r="C4946" s="104" t="s">
        <v>6574</v>
      </c>
      <c r="D4946" s="104" t="s">
        <v>6576</v>
      </c>
      <c r="E4946" s="2">
        <v>58646</v>
      </c>
      <c r="F4946" s="2">
        <v>58646</v>
      </c>
    </row>
    <row r="4947" spans="1:6" x14ac:dyDescent="0.25">
      <c r="A4947" s="104">
        <v>441353</v>
      </c>
      <c r="B4947" s="104" t="s">
        <v>947</v>
      </c>
      <c r="C4947" s="104" t="s">
        <v>14018</v>
      </c>
      <c r="D4947" s="104" t="s">
        <v>14020</v>
      </c>
      <c r="E4947" s="2">
        <v>3785</v>
      </c>
      <c r="F4947" s="2">
        <v>3785</v>
      </c>
    </row>
    <row r="4948" spans="1:6" x14ac:dyDescent="0.25">
      <c r="A4948" s="104">
        <v>720116</v>
      </c>
      <c r="B4948" s="104" t="s">
        <v>947</v>
      </c>
      <c r="C4948" s="104" t="s">
        <v>17339</v>
      </c>
      <c r="D4948" s="104" t="s">
        <v>17341</v>
      </c>
      <c r="E4948" s="2">
        <v>3280</v>
      </c>
      <c r="F4948" s="2">
        <v>3280</v>
      </c>
    </row>
    <row r="4949" spans="1:6" x14ac:dyDescent="0.25">
      <c r="A4949" s="104">
        <v>27569</v>
      </c>
      <c r="B4949" s="104" t="s">
        <v>947</v>
      </c>
      <c r="C4949" s="104" t="s">
        <v>10762</v>
      </c>
      <c r="D4949" s="104" t="s">
        <v>10764</v>
      </c>
      <c r="E4949" s="2">
        <v>17099</v>
      </c>
      <c r="F4949" s="2">
        <v>17099</v>
      </c>
    </row>
    <row r="4950" spans="1:6" x14ac:dyDescent="0.25">
      <c r="A4950" s="104">
        <v>27570</v>
      </c>
      <c r="B4950" s="104" t="s">
        <v>947</v>
      </c>
      <c r="C4950" s="104" t="s">
        <v>14171</v>
      </c>
      <c r="D4950" s="104" t="s">
        <v>14173</v>
      </c>
      <c r="E4950" s="2">
        <v>36340</v>
      </c>
      <c r="F4950" s="2">
        <v>36340</v>
      </c>
    </row>
    <row r="4951" spans="1:6" x14ac:dyDescent="0.25">
      <c r="A4951" s="104">
        <v>27571</v>
      </c>
      <c r="B4951" s="104" t="s">
        <v>947</v>
      </c>
      <c r="C4951" s="104" t="s">
        <v>13769</v>
      </c>
      <c r="D4951" s="104" t="s">
        <v>13771</v>
      </c>
      <c r="E4951" s="2">
        <v>15654</v>
      </c>
      <c r="F4951" s="2">
        <v>15654</v>
      </c>
    </row>
    <row r="4952" spans="1:6" x14ac:dyDescent="0.25">
      <c r="A4952" s="104">
        <v>27575</v>
      </c>
      <c r="B4952" s="104" t="s">
        <v>947</v>
      </c>
      <c r="C4952" s="104" t="s">
        <v>6839</v>
      </c>
      <c r="D4952" s="104" t="s">
        <v>6841</v>
      </c>
      <c r="E4952" s="2">
        <v>57789</v>
      </c>
      <c r="F4952" s="2">
        <v>57789</v>
      </c>
    </row>
    <row r="4953" spans="1:6" x14ac:dyDescent="0.25">
      <c r="A4953" s="104">
        <v>27576</v>
      </c>
      <c r="B4953" s="104" t="s">
        <v>947</v>
      </c>
      <c r="C4953" s="104" t="s">
        <v>22455</v>
      </c>
      <c r="D4953" s="104" t="s">
        <v>22456</v>
      </c>
      <c r="E4953" s="2">
        <v>619</v>
      </c>
      <c r="F4953" s="2">
        <v>619</v>
      </c>
    </row>
    <row r="4954" spans="1:6" x14ac:dyDescent="0.25">
      <c r="A4954" s="104">
        <v>27578</v>
      </c>
      <c r="B4954" s="104" t="s">
        <v>947</v>
      </c>
      <c r="C4954" s="104" t="s">
        <v>5876</v>
      </c>
      <c r="D4954" s="104" t="s">
        <v>5878</v>
      </c>
      <c r="E4954" s="2">
        <v>57342</v>
      </c>
      <c r="F4954" s="2">
        <v>57342</v>
      </c>
    </row>
    <row r="4955" spans="1:6" x14ac:dyDescent="0.25">
      <c r="A4955" s="104">
        <v>530660</v>
      </c>
      <c r="B4955" s="104" t="s">
        <v>947</v>
      </c>
      <c r="C4955" s="104" t="s">
        <v>13688</v>
      </c>
      <c r="D4955" s="104" t="s">
        <v>13690</v>
      </c>
      <c r="E4955" s="2">
        <v>32881</v>
      </c>
      <c r="F4955" s="2">
        <v>32881</v>
      </c>
    </row>
    <row r="4956" spans="1:6" x14ac:dyDescent="0.25">
      <c r="A4956" s="104">
        <v>27581</v>
      </c>
      <c r="B4956" s="104" t="s">
        <v>947</v>
      </c>
      <c r="C4956" s="104" t="s">
        <v>1682</v>
      </c>
      <c r="D4956" s="104" t="s">
        <v>1684</v>
      </c>
      <c r="E4956" s="2">
        <v>351438</v>
      </c>
      <c r="F4956" s="2">
        <v>351438</v>
      </c>
    </row>
    <row r="4957" spans="1:6" x14ac:dyDescent="0.25">
      <c r="A4957" s="104">
        <v>27584</v>
      </c>
      <c r="B4957" s="104" t="s">
        <v>947</v>
      </c>
      <c r="C4957" s="104" t="s">
        <v>11666</v>
      </c>
      <c r="D4957" s="104" t="s">
        <v>11668</v>
      </c>
      <c r="E4957" s="2">
        <v>15631</v>
      </c>
      <c r="F4957" s="2">
        <v>15631</v>
      </c>
    </row>
    <row r="4958" spans="1:6" x14ac:dyDescent="0.25">
      <c r="A4958" s="104">
        <v>27586</v>
      </c>
      <c r="B4958" s="104" t="s">
        <v>947</v>
      </c>
      <c r="C4958" s="104" t="s">
        <v>4504</v>
      </c>
      <c r="D4958" s="104" t="s">
        <v>4506</v>
      </c>
      <c r="E4958" s="2">
        <v>87667</v>
      </c>
      <c r="F4958" s="2">
        <v>87667</v>
      </c>
    </row>
    <row r="4959" spans="1:6" x14ac:dyDescent="0.25">
      <c r="A4959" s="104">
        <v>27590</v>
      </c>
      <c r="B4959" s="104" t="s">
        <v>947</v>
      </c>
      <c r="C4959" s="104" t="s">
        <v>18328</v>
      </c>
      <c r="D4959" s="104" t="s">
        <v>18329</v>
      </c>
      <c r="E4959" s="2">
        <v>9600</v>
      </c>
      <c r="F4959" s="2">
        <v>9600</v>
      </c>
    </row>
    <row r="4960" spans="1:6" x14ac:dyDescent="0.25">
      <c r="A4960" s="104">
        <v>27591</v>
      </c>
      <c r="B4960" s="104" t="s">
        <v>947</v>
      </c>
      <c r="C4960" s="104" t="s">
        <v>18763</v>
      </c>
      <c r="D4960" s="104" t="s">
        <v>22592</v>
      </c>
      <c r="E4960" s="2">
        <v>96282</v>
      </c>
      <c r="F4960" s="2">
        <v>96282</v>
      </c>
    </row>
    <row r="4961" spans="1:6" x14ac:dyDescent="0.25">
      <c r="A4961" s="104">
        <v>27592</v>
      </c>
      <c r="B4961" s="104" t="s">
        <v>947</v>
      </c>
      <c r="C4961" s="104" t="s">
        <v>9207</v>
      </c>
      <c r="D4961" s="104" t="s">
        <v>9209</v>
      </c>
      <c r="E4961" s="2">
        <v>14423</v>
      </c>
      <c r="F4961" s="2">
        <v>14423</v>
      </c>
    </row>
    <row r="4962" spans="1:6" x14ac:dyDescent="0.25">
      <c r="A4962" s="104">
        <v>27593</v>
      </c>
      <c r="B4962" s="104" t="s">
        <v>947</v>
      </c>
      <c r="C4962" s="104" t="s">
        <v>13397</v>
      </c>
      <c r="D4962" s="104" t="s">
        <v>13399</v>
      </c>
      <c r="E4962" s="2">
        <v>19178</v>
      </c>
      <c r="F4962" s="2">
        <v>19178</v>
      </c>
    </row>
    <row r="4963" spans="1:6" x14ac:dyDescent="0.25">
      <c r="A4963" s="104">
        <v>27596</v>
      </c>
      <c r="B4963" s="104" t="s">
        <v>947</v>
      </c>
      <c r="C4963" s="104" t="s">
        <v>8302</v>
      </c>
      <c r="D4963" s="104" t="s">
        <v>8304</v>
      </c>
      <c r="E4963" s="2">
        <v>42921</v>
      </c>
      <c r="F4963" s="2">
        <v>42921</v>
      </c>
    </row>
    <row r="4964" spans="1:6" x14ac:dyDescent="0.25">
      <c r="A4964" s="104">
        <v>27599</v>
      </c>
      <c r="B4964" s="104" t="s">
        <v>947</v>
      </c>
      <c r="C4964" s="104" t="s">
        <v>13376</v>
      </c>
      <c r="D4964" s="104" t="s">
        <v>13378</v>
      </c>
      <c r="E4964" s="2">
        <v>6441</v>
      </c>
      <c r="F4964" s="2">
        <v>6441</v>
      </c>
    </row>
    <row r="4965" spans="1:6" x14ac:dyDescent="0.25">
      <c r="A4965" s="104">
        <v>27601</v>
      </c>
      <c r="B4965" s="104" t="s">
        <v>947</v>
      </c>
      <c r="C4965" s="104" t="s">
        <v>21160</v>
      </c>
      <c r="D4965" s="104" t="s">
        <v>22182</v>
      </c>
      <c r="E4965" s="2">
        <v>5277</v>
      </c>
      <c r="F4965" s="2">
        <v>5277</v>
      </c>
    </row>
    <row r="4966" spans="1:6" x14ac:dyDescent="0.25">
      <c r="A4966" s="104">
        <v>27602</v>
      </c>
      <c r="B4966" s="104" t="s">
        <v>947</v>
      </c>
      <c r="C4966" s="104" t="s">
        <v>14684</v>
      </c>
      <c r="D4966" s="104" t="s">
        <v>14686</v>
      </c>
      <c r="E4966" s="2">
        <v>11551</v>
      </c>
      <c r="F4966" s="2">
        <v>11551</v>
      </c>
    </row>
    <row r="4967" spans="1:6" x14ac:dyDescent="0.25">
      <c r="A4967" s="104">
        <v>27603</v>
      </c>
      <c r="B4967" s="104" t="s">
        <v>947</v>
      </c>
      <c r="C4967" s="104" t="s">
        <v>8599</v>
      </c>
      <c r="D4967" s="104" t="s">
        <v>8601</v>
      </c>
      <c r="E4967" s="2">
        <v>16007</v>
      </c>
      <c r="F4967" s="2">
        <v>16007</v>
      </c>
    </row>
    <row r="4968" spans="1:6" x14ac:dyDescent="0.25">
      <c r="A4968" s="104">
        <v>27605</v>
      </c>
      <c r="B4968" s="104" t="s">
        <v>947</v>
      </c>
      <c r="C4968" s="104" t="s">
        <v>5483</v>
      </c>
      <c r="D4968" s="104" t="s">
        <v>5485</v>
      </c>
      <c r="E4968" s="2">
        <v>85183</v>
      </c>
      <c r="F4968" s="2">
        <v>85183</v>
      </c>
    </row>
    <row r="4969" spans="1:6" x14ac:dyDescent="0.25">
      <c r="A4969" s="104">
        <v>27607</v>
      </c>
      <c r="B4969" s="104" t="s">
        <v>947</v>
      </c>
      <c r="C4969" s="104" t="s">
        <v>3835</v>
      </c>
      <c r="D4969" s="104" t="s">
        <v>3837</v>
      </c>
      <c r="E4969" s="2">
        <v>98635</v>
      </c>
      <c r="F4969" s="2">
        <v>98635</v>
      </c>
    </row>
    <row r="4970" spans="1:6" x14ac:dyDescent="0.25">
      <c r="A4970" s="104">
        <v>27611</v>
      </c>
      <c r="B4970" s="104" t="s">
        <v>947</v>
      </c>
      <c r="C4970" s="104" t="s">
        <v>4772</v>
      </c>
      <c r="D4970" s="104" t="s">
        <v>4774</v>
      </c>
      <c r="E4970" s="2">
        <v>94717</v>
      </c>
      <c r="F4970" s="2">
        <v>94717</v>
      </c>
    </row>
    <row r="4971" spans="1:6" x14ac:dyDescent="0.25">
      <c r="A4971" s="104">
        <v>27612</v>
      </c>
      <c r="B4971" s="104" t="s">
        <v>947</v>
      </c>
      <c r="C4971" s="104" t="s">
        <v>7181</v>
      </c>
      <c r="D4971" s="104" t="s">
        <v>7183</v>
      </c>
      <c r="E4971" s="2">
        <v>59744</v>
      </c>
      <c r="F4971" s="2">
        <v>59744</v>
      </c>
    </row>
    <row r="4972" spans="1:6" x14ac:dyDescent="0.25">
      <c r="A4972" s="104">
        <v>27613</v>
      </c>
      <c r="B4972" s="104" t="s">
        <v>947</v>
      </c>
      <c r="C4972" s="104" t="s">
        <v>7804</v>
      </c>
      <c r="D4972" s="104" t="s">
        <v>7806</v>
      </c>
      <c r="E4972" s="2">
        <v>29334</v>
      </c>
      <c r="F4972" s="2">
        <v>29334</v>
      </c>
    </row>
    <row r="4973" spans="1:6" x14ac:dyDescent="0.25">
      <c r="A4973" s="104">
        <v>27614</v>
      </c>
      <c r="B4973" s="104" t="s">
        <v>947</v>
      </c>
      <c r="C4973" s="104" t="s">
        <v>2312</v>
      </c>
      <c r="D4973" s="104" t="s">
        <v>2314</v>
      </c>
      <c r="E4973" s="2">
        <v>254637</v>
      </c>
      <c r="F4973" s="2">
        <v>254637</v>
      </c>
    </row>
    <row r="4974" spans="1:6" x14ac:dyDescent="0.25">
      <c r="A4974" s="104">
        <v>27615</v>
      </c>
      <c r="B4974" s="104" t="s">
        <v>947</v>
      </c>
      <c r="C4974" s="104" t="s">
        <v>9822</v>
      </c>
      <c r="D4974" s="104" t="s">
        <v>9824</v>
      </c>
      <c r="E4974" s="2">
        <v>16687</v>
      </c>
      <c r="F4974" s="2">
        <v>16687</v>
      </c>
    </row>
    <row r="4975" spans="1:6" x14ac:dyDescent="0.25">
      <c r="A4975" s="104">
        <v>27616</v>
      </c>
      <c r="B4975" s="104" t="s">
        <v>947</v>
      </c>
      <c r="C4975" s="104" t="s">
        <v>3766</v>
      </c>
      <c r="D4975" s="104" t="s">
        <v>3768</v>
      </c>
      <c r="E4975" s="2">
        <v>143620</v>
      </c>
      <c r="F4975" s="2">
        <v>143620</v>
      </c>
    </row>
    <row r="4976" spans="1:6" x14ac:dyDescent="0.25">
      <c r="A4976" s="104">
        <v>27617</v>
      </c>
      <c r="B4976" s="104" t="s">
        <v>947</v>
      </c>
      <c r="C4976" s="104" t="s">
        <v>9944</v>
      </c>
      <c r="D4976" s="104" t="s">
        <v>9946</v>
      </c>
      <c r="E4976" s="2">
        <v>8481</v>
      </c>
      <c r="F4976" s="2">
        <v>8481</v>
      </c>
    </row>
    <row r="4977" spans="1:6" x14ac:dyDescent="0.25">
      <c r="A4977" s="104">
        <v>27621</v>
      </c>
      <c r="B4977" s="104" t="s">
        <v>947</v>
      </c>
      <c r="C4977" s="104" t="s">
        <v>19003</v>
      </c>
      <c r="D4977" s="104" t="s">
        <v>19004</v>
      </c>
      <c r="E4977" s="2">
        <v>43356</v>
      </c>
      <c r="F4977" s="2">
        <v>43356</v>
      </c>
    </row>
    <row r="4978" spans="1:6" x14ac:dyDescent="0.25">
      <c r="A4978" s="104">
        <v>27631</v>
      </c>
      <c r="B4978" s="104" t="s">
        <v>947</v>
      </c>
      <c r="C4978" s="104" t="s">
        <v>11901</v>
      </c>
      <c r="D4978" s="104" t="s">
        <v>11903</v>
      </c>
      <c r="E4978" s="2">
        <v>14897</v>
      </c>
      <c r="F4978" s="2">
        <v>14897</v>
      </c>
    </row>
    <row r="4979" spans="1:6" x14ac:dyDescent="0.25">
      <c r="A4979" s="104">
        <v>27639</v>
      </c>
      <c r="B4979" s="104" t="s">
        <v>947</v>
      </c>
      <c r="C4979" s="104" t="s">
        <v>9048</v>
      </c>
      <c r="D4979" s="104" t="s">
        <v>9050</v>
      </c>
      <c r="E4979" s="2">
        <v>28938</v>
      </c>
      <c r="F4979" s="2">
        <v>28938</v>
      </c>
    </row>
    <row r="4980" spans="1:6" x14ac:dyDescent="0.25">
      <c r="A4980" s="104">
        <v>176915</v>
      </c>
      <c r="B4980" s="104" t="s">
        <v>947</v>
      </c>
      <c r="C4980" s="104" t="s">
        <v>8683</v>
      </c>
      <c r="D4980" s="104" t="s">
        <v>8685</v>
      </c>
      <c r="E4980" s="2">
        <v>30869</v>
      </c>
      <c r="F4980" s="2">
        <v>30869</v>
      </c>
    </row>
    <row r="4981" spans="1:6" x14ac:dyDescent="0.25">
      <c r="A4981" s="104">
        <v>187025</v>
      </c>
      <c r="B4981" s="104" t="s">
        <v>947</v>
      </c>
      <c r="C4981" s="104" t="s">
        <v>6289</v>
      </c>
      <c r="D4981" s="104" t="s">
        <v>6291</v>
      </c>
      <c r="E4981" s="2">
        <v>80071</v>
      </c>
      <c r="F4981" s="2">
        <v>80071</v>
      </c>
    </row>
    <row r="4982" spans="1:6" x14ac:dyDescent="0.25">
      <c r="A4982" s="104">
        <v>205015</v>
      </c>
      <c r="B4982" s="104" t="s">
        <v>947</v>
      </c>
      <c r="C4982" s="104" t="s">
        <v>11501</v>
      </c>
      <c r="D4982" s="104" t="s">
        <v>11503</v>
      </c>
      <c r="E4982" s="2">
        <v>14455</v>
      </c>
      <c r="F4982" s="2">
        <v>14455</v>
      </c>
    </row>
    <row r="4983" spans="1:6" x14ac:dyDescent="0.25">
      <c r="A4983" s="104">
        <v>467690</v>
      </c>
      <c r="B4983" s="104" t="s">
        <v>947</v>
      </c>
      <c r="C4983" s="104" t="s">
        <v>11783</v>
      </c>
      <c r="D4983" s="104" t="s">
        <v>11785</v>
      </c>
      <c r="E4983" s="2">
        <v>20000</v>
      </c>
      <c r="F4983" s="2">
        <v>20000</v>
      </c>
    </row>
    <row r="4984" spans="1:6" x14ac:dyDescent="0.25">
      <c r="A4984" s="104">
        <v>485502</v>
      </c>
      <c r="B4984" s="104" t="s">
        <v>947</v>
      </c>
      <c r="C4984" s="104" t="s">
        <v>8740</v>
      </c>
      <c r="D4984" s="104" t="s">
        <v>8742</v>
      </c>
      <c r="E4984" s="2">
        <v>36251</v>
      </c>
      <c r="F4984" s="2">
        <v>36251</v>
      </c>
    </row>
    <row r="4985" spans="1:6" x14ac:dyDescent="0.25">
      <c r="A4985" s="104">
        <v>551976</v>
      </c>
      <c r="B4985" s="104" t="s">
        <v>947</v>
      </c>
      <c r="C4985" s="104" t="s">
        <v>16858</v>
      </c>
      <c r="D4985" s="104" t="s">
        <v>16860</v>
      </c>
      <c r="E4985" s="2">
        <v>8969</v>
      </c>
      <c r="F4985" s="2">
        <v>8969</v>
      </c>
    </row>
    <row r="4986" spans="1:6" x14ac:dyDescent="0.25">
      <c r="A4986" s="104">
        <v>788771</v>
      </c>
      <c r="B4986" s="104" t="s">
        <v>947</v>
      </c>
      <c r="C4986" s="104" t="s">
        <v>15192</v>
      </c>
      <c r="D4986" s="104" t="s">
        <v>15194</v>
      </c>
      <c r="E4986" s="2">
        <v>2842</v>
      </c>
      <c r="F4986" s="2">
        <v>2842</v>
      </c>
    </row>
    <row r="4987" spans="1:6" x14ac:dyDescent="0.25">
      <c r="A4987" s="104">
        <v>794641</v>
      </c>
      <c r="B4987" s="104" t="s">
        <v>947</v>
      </c>
      <c r="C4987" s="104" t="s">
        <v>14009</v>
      </c>
      <c r="D4987" s="104" t="s">
        <v>14011</v>
      </c>
      <c r="E4987" s="2">
        <v>9034</v>
      </c>
      <c r="F4987" s="2">
        <v>9034</v>
      </c>
    </row>
    <row r="4988" spans="1:6" x14ac:dyDescent="0.25">
      <c r="A4988" s="104">
        <v>853209</v>
      </c>
      <c r="B4988" s="104" t="s">
        <v>947</v>
      </c>
      <c r="C4988" s="104" t="s">
        <v>22180</v>
      </c>
      <c r="D4988" s="104" t="s">
        <v>22181</v>
      </c>
      <c r="E4988" s="2">
        <v>2230</v>
      </c>
      <c r="F4988" s="2">
        <v>2230</v>
      </c>
    </row>
    <row r="4989" spans="1:6" x14ac:dyDescent="0.25">
      <c r="A4989" s="104">
        <v>871579</v>
      </c>
      <c r="B4989" s="104" t="s">
        <v>947</v>
      </c>
      <c r="C4989" s="104" t="s">
        <v>22701</v>
      </c>
      <c r="D4989" s="104" t="s">
        <v>22702</v>
      </c>
      <c r="E4989" s="2">
        <v>151625</v>
      </c>
      <c r="F4989" s="2">
        <v>151625</v>
      </c>
    </row>
    <row r="4990" spans="1:6" x14ac:dyDescent="0.25">
      <c r="A4990" s="104">
        <v>27643</v>
      </c>
      <c r="B4990" s="104" t="s">
        <v>947</v>
      </c>
      <c r="C4990" s="104" t="s">
        <v>13772</v>
      </c>
      <c r="D4990" s="104" t="s">
        <v>13774</v>
      </c>
      <c r="E4990" s="2">
        <v>6702</v>
      </c>
      <c r="F4990" s="2">
        <v>6702</v>
      </c>
    </row>
    <row r="4991" spans="1:6" x14ac:dyDescent="0.25">
      <c r="A4991" s="104">
        <v>27645</v>
      </c>
      <c r="B4991" s="104" t="s">
        <v>947</v>
      </c>
      <c r="C4991" s="104" t="s">
        <v>7396</v>
      </c>
      <c r="D4991" s="104" t="s">
        <v>7398</v>
      </c>
      <c r="E4991" s="2">
        <v>39545</v>
      </c>
      <c r="F4991" s="2">
        <v>39545</v>
      </c>
    </row>
    <row r="4992" spans="1:6" x14ac:dyDescent="0.25">
      <c r="A4992" s="104">
        <v>542941</v>
      </c>
      <c r="B4992" s="104" t="s">
        <v>947</v>
      </c>
      <c r="C4992" s="104" t="s">
        <v>11669</v>
      </c>
      <c r="D4992" s="104" t="s">
        <v>11671</v>
      </c>
      <c r="E4992" s="2">
        <v>14965</v>
      </c>
      <c r="F4992" s="2">
        <v>14965</v>
      </c>
    </row>
    <row r="4993" spans="1:6" x14ac:dyDescent="0.25">
      <c r="A4993" s="104">
        <v>552643</v>
      </c>
      <c r="B4993" s="104" t="s">
        <v>947</v>
      </c>
      <c r="C4993" s="104" t="s">
        <v>19014</v>
      </c>
      <c r="D4993" s="104" t="s">
        <v>19015</v>
      </c>
      <c r="E4993" s="2">
        <v>47414</v>
      </c>
      <c r="F4993" s="2">
        <v>47414</v>
      </c>
    </row>
    <row r="4994" spans="1:6" x14ac:dyDescent="0.25">
      <c r="A4994" s="104">
        <v>575916</v>
      </c>
      <c r="B4994" s="104" t="s">
        <v>947</v>
      </c>
      <c r="C4994" s="104" t="s">
        <v>22172</v>
      </c>
      <c r="D4994" s="104" t="s">
        <v>22173</v>
      </c>
      <c r="E4994" s="2">
        <v>8504</v>
      </c>
      <c r="F4994" s="2">
        <v>8504</v>
      </c>
    </row>
    <row r="4995" spans="1:6" x14ac:dyDescent="0.25">
      <c r="A4995" s="104">
        <v>869075</v>
      </c>
      <c r="B4995" s="104" t="s">
        <v>947</v>
      </c>
      <c r="C4995" s="104" t="s">
        <v>22773</v>
      </c>
      <c r="D4995" s="104" t="s">
        <v>22774</v>
      </c>
      <c r="E4995" s="2">
        <v>1702</v>
      </c>
      <c r="F4995" s="2">
        <v>1702</v>
      </c>
    </row>
    <row r="4996" spans="1:6" x14ac:dyDescent="0.25">
      <c r="A4996" s="104">
        <v>27651</v>
      </c>
      <c r="B4996" s="104" t="s">
        <v>947</v>
      </c>
      <c r="C4996" s="104" t="s">
        <v>18738</v>
      </c>
      <c r="D4996" s="104" t="s">
        <v>18739</v>
      </c>
      <c r="E4996" s="2">
        <v>7103</v>
      </c>
      <c r="F4996" s="2">
        <v>7103</v>
      </c>
    </row>
    <row r="4997" spans="1:6" x14ac:dyDescent="0.25">
      <c r="A4997" s="104">
        <v>27656</v>
      </c>
      <c r="B4997" s="104" t="s">
        <v>947</v>
      </c>
      <c r="C4997" s="104" t="s">
        <v>7157</v>
      </c>
      <c r="D4997" s="104" t="s">
        <v>7159</v>
      </c>
      <c r="E4997" s="2">
        <v>34724</v>
      </c>
      <c r="F4997" s="2">
        <v>34724</v>
      </c>
    </row>
    <row r="4998" spans="1:6" x14ac:dyDescent="0.25">
      <c r="A4998" s="104">
        <v>27658</v>
      </c>
      <c r="B4998" s="104" t="s">
        <v>947</v>
      </c>
      <c r="C4998" s="104" t="s">
        <v>15708</v>
      </c>
      <c r="D4998" s="104" t="s">
        <v>15710</v>
      </c>
      <c r="E4998" s="2">
        <v>3674</v>
      </c>
      <c r="F4998" s="2">
        <v>3674</v>
      </c>
    </row>
    <row r="4999" spans="1:6" x14ac:dyDescent="0.25">
      <c r="A4999" s="104">
        <v>27663</v>
      </c>
      <c r="B4999" s="104" t="s">
        <v>947</v>
      </c>
      <c r="C4999" s="104" t="s">
        <v>10771</v>
      </c>
      <c r="D4999" s="104" t="s">
        <v>10773</v>
      </c>
      <c r="E4999" s="2">
        <v>26577</v>
      </c>
      <c r="F4999" s="2">
        <v>26577</v>
      </c>
    </row>
    <row r="5000" spans="1:6" x14ac:dyDescent="0.25">
      <c r="A5000" s="104">
        <v>27664</v>
      </c>
      <c r="B5000" s="104" t="s">
        <v>947</v>
      </c>
      <c r="C5000" s="104" t="s">
        <v>8983</v>
      </c>
      <c r="D5000" s="104" t="s">
        <v>8985</v>
      </c>
      <c r="E5000" s="2">
        <v>3105</v>
      </c>
      <c r="F5000" s="2">
        <v>3105</v>
      </c>
    </row>
    <row r="5001" spans="1:6" x14ac:dyDescent="0.25">
      <c r="A5001" s="104">
        <v>27665</v>
      </c>
      <c r="B5001" s="104" t="s">
        <v>947</v>
      </c>
      <c r="C5001" s="104" t="s">
        <v>10100</v>
      </c>
      <c r="D5001" s="104" t="s">
        <v>10102</v>
      </c>
      <c r="E5001" s="2">
        <v>46999</v>
      </c>
      <c r="F5001" s="2">
        <v>46999</v>
      </c>
    </row>
    <row r="5002" spans="1:6" x14ac:dyDescent="0.25">
      <c r="A5002" s="104">
        <v>27667</v>
      </c>
      <c r="B5002" s="104" t="s">
        <v>947</v>
      </c>
      <c r="C5002" s="104" t="s">
        <v>7097</v>
      </c>
      <c r="D5002" s="104" t="s">
        <v>7099</v>
      </c>
      <c r="E5002" s="2">
        <v>65208</v>
      </c>
      <c r="F5002" s="2">
        <v>65208</v>
      </c>
    </row>
    <row r="5003" spans="1:6" x14ac:dyDescent="0.25">
      <c r="A5003" s="104">
        <v>27668</v>
      </c>
      <c r="B5003" s="104" t="s">
        <v>947</v>
      </c>
      <c r="C5003" s="104" t="s">
        <v>9240</v>
      </c>
      <c r="D5003" s="104" t="s">
        <v>9242</v>
      </c>
      <c r="E5003" s="2">
        <v>20366</v>
      </c>
      <c r="F5003" s="2">
        <v>20366</v>
      </c>
    </row>
    <row r="5004" spans="1:6" x14ac:dyDescent="0.25">
      <c r="A5004" s="104">
        <v>27669</v>
      </c>
      <c r="B5004" s="104" t="s">
        <v>947</v>
      </c>
      <c r="C5004" s="104" t="s">
        <v>3949</v>
      </c>
      <c r="D5004" s="104" t="s">
        <v>3951</v>
      </c>
      <c r="E5004" s="2">
        <v>27179</v>
      </c>
      <c r="F5004" s="2">
        <v>27179</v>
      </c>
    </row>
    <row r="5005" spans="1:6" x14ac:dyDescent="0.25">
      <c r="A5005" s="104">
        <v>27671</v>
      </c>
      <c r="B5005" s="104" t="s">
        <v>947</v>
      </c>
      <c r="C5005" s="104" t="s">
        <v>4594</v>
      </c>
      <c r="D5005" s="104" t="s">
        <v>4596</v>
      </c>
      <c r="E5005" s="2">
        <v>114184</v>
      </c>
      <c r="F5005" s="2">
        <v>114184</v>
      </c>
    </row>
    <row r="5006" spans="1:6" x14ac:dyDescent="0.25">
      <c r="A5006" s="104">
        <v>27672</v>
      </c>
      <c r="B5006" s="104" t="s">
        <v>947</v>
      </c>
      <c r="C5006" s="104" t="s">
        <v>4886</v>
      </c>
      <c r="D5006" s="104" t="s">
        <v>4888</v>
      </c>
      <c r="E5006" s="2">
        <v>72116</v>
      </c>
      <c r="F5006" s="2">
        <v>72116</v>
      </c>
    </row>
    <row r="5007" spans="1:6" x14ac:dyDescent="0.25">
      <c r="A5007" s="104">
        <v>27679</v>
      </c>
      <c r="B5007" s="104" t="s">
        <v>947</v>
      </c>
      <c r="C5007" s="104" t="s">
        <v>9405</v>
      </c>
      <c r="D5007" s="104" t="s">
        <v>9407</v>
      </c>
      <c r="E5007" s="2">
        <v>14743</v>
      </c>
      <c r="F5007" s="2">
        <v>14743</v>
      </c>
    </row>
    <row r="5008" spans="1:6" x14ac:dyDescent="0.25">
      <c r="A5008" s="104">
        <v>27680</v>
      </c>
      <c r="B5008" s="104" t="s">
        <v>947</v>
      </c>
      <c r="C5008" s="104" t="s">
        <v>11588</v>
      </c>
      <c r="D5008" s="104" t="s">
        <v>11590</v>
      </c>
      <c r="E5008" s="2">
        <v>10623</v>
      </c>
      <c r="F5008" s="2">
        <v>10623</v>
      </c>
    </row>
    <row r="5009" spans="1:6" x14ac:dyDescent="0.25">
      <c r="A5009" s="104">
        <v>598550</v>
      </c>
      <c r="B5009" s="104" t="s">
        <v>947</v>
      </c>
      <c r="C5009" s="104" t="s">
        <v>16617</v>
      </c>
      <c r="D5009" s="104" t="s">
        <v>16619</v>
      </c>
      <c r="E5009" s="2">
        <v>0</v>
      </c>
      <c r="F5009" s="2">
        <v>0</v>
      </c>
    </row>
    <row r="5010" spans="1:6" x14ac:dyDescent="0.25">
      <c r="A5010" s="104">
        <v>701755</v>
      </c>
      <c r="B5010" s="104" t="s">
        <v>947</v>
      </c>
      <c r="C5010" s="104" t="s">
        <v>15957</v>
      </c>
      <c r="D5010" s="104" t="s">
        <v>15959</v>
      </c>
      <c r="E5010" s="2">
        <v>12423</v>
      </c>
      <c r="F5010" s="2">
        <v>12423</v>
      </c>
    </row>
    <row r="5011" spans="1:6" x14ac:dyDescent="0.25">
      <c r="A5011" s="104">
        <v>27683</v>
      </c>
      <c r="B5011" s="104" t="s">
        <v>947</v>
      </c>
      <c r="C5011" s="104" t="s">
        <v>13474</v>
      </c>
      <c r="D5011" s="104" t="s">
        <v>13476</v>
      </c>
      <c r="E5011" s="2">
        <v>10281</v>
      </c>
      <c r="F5011" s="2">
        <v>10281</v>
      </c>
    </row>
    <row r="5012" spans="1:6" x14ac:dyDescent="0.25">
      <c r="A5012" s="104">
        <v>27692</v>
      </c>
      <c r="B5012" s="104" t="s">
        <v>947</v>
      </c>
      <c r="C5012" s="104" t="s">
        <v>13844</v>
      </c>
      <c r="D5012" s="104" t="s">
        <v>14158</v>
      </c>
      <c r="E5012" s="2">
        <v>9060</v>
      </c>
      <c r="F5012" s="2">
        <v>9060</v>
      </c>
    </row>
    <row r="5013" spans="1:6" x14ac:dyDescent="0.25">
      <c r="A5013" s="104">
        <v>27694</v>
      </c>
      <c r="B5013" s="104" t="s">
        <v>947</v>
      </c>
      <c r="C5013" s="104" t="s">
        <v>12027</v>
      </c>
      <c r="D5013" s="104" t="s">
        <v>22179</v>
      </c>
      <c r="E5013" s="2">
        <v>16060</v>
      </c>
      <c r="F5013" s="2">
        <v>16060</v>
      </c>
    </row>
    <row r="5014" spans="1:6" x14ac:dyDescent="0.25">
      <c r="A5014" s="104">
        <v>27695</v>
      </c>
      <c r="B5014" s="104" t="s">
        <v>947</v>
      </c>
      <c r="C5014" s="104" t="s">
        <v>10750</v>
      </c>
      <c r="D5014" s="104" t="s">
        <v>10752</v>
      </c>
      <c r="E5014" s="2">
        <v>24099</v>
      </c>
      <c r="F5014" s="2">
        <v>24099</v>
      </c>
    </row>
    <row r="5015" spans="1:6" x14ac:dyDescent="0.25">
      <c r="A5015" s="104">
        <v>27697</v>
      </c>
      <c r="B5015" s="104" t="s">
        <v>947</v>
      </c>
      <c r="C5015" s="104" t="s">
        <v>6812</v>
      </c>
      <c r="D5015" s="104" t="s">
        <v>22489</v>
      </c>
      <c r="E5015" s="2">
        <v>26889</v>
      </c>
      <c r="F5015" s="2">
        <v>26889</v>
      </c>
    </row>
    <row r="5016" spans="1:6" x14ac:dyDescent="0.25">
      <c r="A5016" s="104">
        <v>27699</v>
      </c>
      <c r="B5016" s="104" t="s">
        <v>947</v>
      </c>
      <c r="C5016" s="104" t="s">
        <v>5126</v>
      </c>
      <c r="D5016" s="104" t="s">
        <v>5128</v>
      </c>
      <c r="E5016" s="2">
        <v>59087</v>
      </c>
      <c r="F5016" s="2">
        <v>59087</v>
      </c>
    </row>
    <row r="5017" spans="1:6" x14ac:dyDescent="0.25">
      <c r="A5017" s="104">
        <v>27703</v>
      </c>
      <c r="B5017" s="104" t="s">
        <v>947</v>
      </c>
      <c r="C5017" s="104" t="s">
        <v>3928</v>
      </c>
      <c r="D5017" s="104" t="s">
        <v>3930</v>
      </c>
      <c r="E5017" s="2">
        <v>124762</v>
      </c>
      <c r="F5017" s="2">
        <v>124762</v>
      </c>
    </row>
    <row r="5018" spans="1:6" x14ac:dyDescent="0.25">
      <c r="A5018" s="104">
        <v>27704</v>
      </c>
      <c r="B5018" s="104" t="s">
        <v>947</v>
      </c>
      <c r="C5018" s="104" t="s">
        <v>7915</v>
      </c>
      <c r="D5018" s="104" t="s">
        <v>22490</v>
      </c>
      <c r="E5018" s="2">
        <v>37943</v>
      </c>
      <c r="F5018" s="2">
        <v>37943</v>
      </c>
    </row>
    <row r="5019" spans="1:6" x14ac:dyDescent="0.25">
      <c r="A5019" s="104">
        <v>769565</v>
      </c>
      <c r="B5019" s="104" t="s">
        <v>947</v>
      </c>
      <c r="C5019" s="104" t="s">
        <v>12925</v>
      </c>
      <c r="D5019" s="104" t="s">
        <v>12927</v>
      </c>
      <c r="E5019" s="2">
        <v>8839</v>
      </c>
      <c r="F5019" s="2">
        <v>8839</v>
      </c>
    </row>
    <row r="5020" spans="1:6" x14ac:dyDescent="0.25">
      <c r="A5020" s="104">
        <v>27711</v>
      </c>
      <c r="B5020" s="104" t="s">
        <v>947</v>
      </c>
      <c r="C5020" s="104" t="s">
        <v>7882</v>
      </c>
      <c r="D5020" s="104" t="s">
        <v>7884</v>
      </c>
      <c r="E5020" s="2">
        <v>38327</v>
      </c>
      <c r="F5020" s="2">
        <v>38327</v>
      </c>
    </row>
    <row r="5021" spans="1:6" x14ac:dyDescent="0.25">
      <c r="A5021" s="104">
        <v>27714</v>
      </c>
      <c r="B5021" s="104" t="s">
        <v>947</v>
      </c>
      <c r="C5021" s="104" t="s">
        <v>10945</v>
      </c>
      <c r="D5021" s="104" t="s">
        <v>10947</v>
      </c>
      <c r="E5021" s="2">
        <v>12037</v>
      </c>
      <c r="F5021" s="2">
        <v>12037</v>
      </c>
    </row>
    <row r="5022" spans="1:6" x14ac:dyDescent="0.25">
      <c r="A5022" s="104">
        <v>27717</v>
      </c>
      <c r="B5022" s="104" t="s">
        <v>947</v>
      </c>
      <c r="C5022" s="104" t="s">
        <v>4063</v>
      </c>
      <c r="D5022" s="104" t="s">
        <v>4065</v>
      </c>
      <c r="E5022" s="2">
        <v>98069</v>
      </c>
      <c r="F5022" s="2">
        <v>98069</v>
      </c>
    </row>
    <row r="5023" spans="1:6" x14ac:dyDescent="0.25">
      <c r="A5023" s="104">
        <v>27718</v>
      </c>
      <c r="B5023" s="104" t="s">
        <v>947</v>
      </c>
      <c r="C5023" s="104" t="s">
        <v>1844</v>
      </c>
      <c r="D5023" s="104" t="s">
        <v>1846</v>
      </c>
      <c r="E5023" s="2">
        <v>198366</v>
      </c>
      <c r="F5023" s="2">
        <v>198366</v>
      </c>
    </row>
    <row r="5024" spans="1:6" x14ac:dyDescent="0.25">
      <c r="A5024" s="104">
        <v>27719</v>
      </c>
      <c r="B5024" s="104" t="s">
        <v>947</v>
      </c>
      <c r="C5024" s="104" t="s">
        <v>16646</v>
      </c>
      <c r="D5024" s="104" t="s">
        <v>16648</v>
      </c>
      <c r="E5024" s="2">
        <v>10220</v>
      </c>
      <c r="F5024" s="2">
        <v>10220</v>
      </c>
    </row>
    <row r="5025" spans="1:6" x14ac:dyDescent="0.25">
      <c r="A5025" s="104">
        <v>27720</v>
      </c>
      <c r="B5025" s="104" t="s">
        <v>947</v>
      </c>
      <c r="C5025" s="104" t="s">
        <v>10867</v>
      </c>
      <c r="D5025" s="104" t="s">
        <v>10869</v>
      </c>
      <c r="E5025" s="2">
        <v>28074</v>
      </c>
      <c r="F5025" s="2">
        <v>28074</v>
      </c>
    </row>
    <row r="5026" spans="1:6" x14ac:dyDescent="0.25">
      <c r="A5026" s="104">
        <v>27723</v>
      </c>
      <c r="B5026" s="104" t="s">
        <v>947</v>
      </c>
      <c r="C5026" s="104" t="s">
        <v>7324</v>
      </c>
      <c r="D5026" s="104" t="s">
        <v>7326</v>
      </c>
      <c r="E5026" s="2">
        <v>19447</v>
      </c>
      <c r="F5026" s="2">
        <v>19447</v>
      </c>
    </row>
    <row r="5027" spans="1:6" x14ac:dyDescent="0.25">
      <c r="A5027" s="104">
        <v>27725</v>
      </c>
      <c r="B5027" s="104" t="s">
        <v>947</v>
      </c>
      <c r="C5027" s="104" t="s">
        <v>5210</v>
      </c>
      <c r="D5027" s="104" t="s">
        <v>5212</v>
      </c>
      <c r="E5027" s="2">
        <v>87260</v>
      </c>
      <c r="F5027" s="2">
        <v>87260</v>
      </c>
    </row>
    <row r="5028" spans="1:6" x14ac:dyDescent="0.25">
      <c r="A5028" s="104">
        <v>460694</v>
      </c>
      <c r="B5028" s="104" t="s">
        <v>947</v>
      </c>
      <c r="C5028" s="104" t="s">
        <v>5156</v>
      </c>
      <c r="D5028" s="104" t="s">
        <v>5158</v>
      </c>
      <c r="E5028" s="2">
        <v>57037</v>
      </c>
      <c r="F5028" s="2">
        <v>57037</v>
      </c>
    </row>
    <row r="5029" spans="1:6" x14ac:dyDescent="0.25">
      <c r="A5029" s="104">
        <v>572666</v>
      </c>
      <c r="B5029" s="104" t="s">
        <v>947</v>
      </c>
      <c r="C5029" s="104" t="s">
        <v>7402</v>
      </c>
      <c r="D5029" s="104" t="s">
        <v>7404</v>
      </c>
      <c r="E5029" s="2">
        <v>12976</v>
      </c>
      <c r="F5029" s="2">
        <v>12976</v>
      </c>
    </row>
    <row r="5030" spans="1:6" x14ac:dyDescent="0.25">
      <c r="A5030" s="104">
        <v>598616</v>
      </c>
      <c r="B5030" s="104" t="s">
        <v>947</v>
      </c>
      <c r="C5030" s="104" t="s">
        <v>6836</v>
      </c>
      <c r="D5030" s="104" t="s">
        <v>6838</v>
      </c>
      <c r="E5030" s="2">
        <v>30414</v>
      </c>
      <c r="F5030" s="2">
        <v>30414</v>
      </c>
    </row>
    <row r="5031" spans="1:6" x14ac:dyDescent="0.25">
      <c r="A5031" s="104">
        <v>607026</v>
      </c>
      <c r="B5031" s="104" t="s">
        <v>947</v>
      </c>
      <c r="C5031" s="104" t="s">
        <v>14469</v>
      </c>
      <c r="D5031" s="104" t="s">
        <v>14471</v>
      </c>
      <c r="E5031" s="2">
        <v>4888</v>
      </c>
      <c r="F5031" s="2">
        <v>4888</v>
      </c>
    </row>
    <row r="5032" spans="1:6" x14ac:dyDescent="0.25">
      <c r="A5032" s="104">
        <v>696281</v>
      </c>
      <c r="B5032" s="104" t="s">
        <v>947</v>
      </c>
      <c r="C5032" s="104" t="s">
        <v>18105</v>
      </c>
      <c r="D5032" s="104" t="s">
        <v>18106</v>
      </c>
      <c r="E5032" s="2">
        <v>6557</v>
      </c>
      <c r="F5032" s="2">
        <v>6557</v>
      </c>
    </row>
    <row r="5033" spans="1:6" x14ac:dyDescent="0.25">
      <c r="A5033" s="104">
        <v>739575</v>
      </c>
      <c r="B5033" s="104" t="s">
        <v>947</v>
      </c>
      <c r="C5033" s="104" t="s">
        <v>14702</v>
      </c>
      <c r="D5033" s="104" t="s">
        <v>14704</v>
      </c>
      <c r="E5033" s="2">
        <v>7517</v>
      </c>
      <c r="F5033" s="2">
        <v>7517</v>
      </c>
    </row>
    <row r="5034" spans="1:6" x14ac:dyDescent="0.25">
      <c r="A5034" s="104">
        <v>27749</v>
      </c>
      <c r="B5034" s="104" t="s">
        <v>947</v>
      </c>
      <c r="C5034" s="104" t="s">
        <v>15936</v>
      </c>
      <c r="D5034" s="104" t="s">
        <v>22166</v>
      </c>
      <c r="E5034" s="2">
        <v>12448</v>
      </c>
      <c r="F5034" s="2">
        <v>12448</v>
      </c>
    </row>
    <row r="5035" spans="1:6" x14ac:dyDescent="0.25">
      <c r="A5035" s="104">
        <v>27750</v>
      </c>
      <c r="B5035" s="104" t="s">
        <v>947</v>
      </c>
      <c r="C5035" s="104" t="s">
        <v>18446</v>
      </c>
      <c r="D5035" s="104" t="s">
        <v>18447</v>
      </c>
      <c r="E5035" s="2">
        <v>0</v>
      </c>
      <c r="F5035" s="2">
        <v>0</v>
      </c>
    </row>
    <row r="5036" spans="1:6" x14ac:dyDescent="0.25">
      <c r="A5036" s="104">
        <v>27752</v>
      </c>
      <c r="B5036" s="104" t="s">
        <v>947</v>
      </c>
      <c r="C5036" s="104" t="s">
        <v>9738</v>
      </c>
      <c r="D5036" s="104" t="s">
        <v>9740</v>
      </c>
      <c r="E5036" s="2">
        <v>15507</v>
      </c>
      <c r="F5036" s="2">
        <v>15507</v>
      </c>
    </row>
    <row r="5037" spans="1:6" x14ac:dyDescent="0.25">
      <c r="A5037" s="104">
        <v>27755</v>
      </c>
      <c r="B5037" s="104" t="s">
        <v>947</v>
      </c>
      <c r="C5037" s="104" t="s">
        <v>10082</v>
      </c>
      <c r="D5037" s="104" t="s">
        <v>10084</v>
      </c>
      <c r="E5037" s="2">
        <v>21682</v>
      </c>
      <c r="F5037" s="2">
        <v>21682</v>
      </c>
    </row>
    <row r="5038" spans="1:6" x14ac:dyDescent="0.25">
      <c r="A5038" s="104">
        <v>727410</v>
      </c>
      <c r="B5038" s="104" t="s">
        <v>947</v>
      </c>
      <c r="C5038" s="104" t="s">
        <v>14416</v>
      </c>
      <c r="D5038" s="104" t="s">
        <v>14418</v>
      </c>
      <c r="E5038" s="2">
        <v>2962</v>
      </c>
      <c r="F5038" s="2">
        <v>2962</v>
      </c>
    </row>
    <row r="5039" spans="1:6" x14ac:dyDescent="0.25">
      <c r="A5039" s="104">
        <v>27757</v>
      </c>
      <c r="B5039" s="104" t="s">
        <v>947</v>
      </c>
      <c r="C5039" s="104" t="s">
        <v>8890</v>
      </c>
      <c r="D5039" s="104" t="s">
        <v>8892</v>
      </c>
      <c r="E5039" s="2">
        <v>53531</v>
      </c>
      <c r="F5039" s="2">
        <v>53531</v>
      </c>
    </row>
    <row r="5040" spans="1:6" x14ac:dyDescent="0.25">
      <c r="A5040" s="104">
        <v>27758</v>
      </c>
      <c r="B5040" s="104" t="s">
        <v>947</v>
      </c>
      <c r="C5040" s="104" t="s">
        <v>14216</v>
      </c>
      <c r="D5040" s="104" t="s">
        <v>14218</v>
      </c>
      <c r="E5040" s="2">
        <v>9379</v>
      </c>
      <c r="F5040" s="2">
        <v>9379</v>
      </c>
    </row>
    <row r="5041" spans="1:6" x14ac:dyDescent="0.25">
      <c r="A5041" s="104">
        <v>27759</v>
      </c>
      <c r="B5041" s="104" t="s">
        <v>947</v>
      </c>
      <c r="C5041" s="104" t="s">
        <v>11842</v>
      </c>
      <c r="D5041" s="104" t="s">
        <v>11844</v>
      </c>
      <c r="E5041" s="2">
        <v>4377</v>
      </c>
      <c r="F5041" s="2">
        <v>4377</v>
      </c>
    </row>
    <row r="5042" spans="1:6" x14ac:dyDescent="0.25">
      <c r="A5042" s="104">
        <v>27760</v>
      </c>
      <c r="B5042" s="104" t="s">
        <v>947</v>
      </c>
      <c r="C5042" s="104" t="s">
        <v>14729</v>
      </c>
      <c r="D5042" s="104" t="s">
        <v>14731</v>
      </c>
      <c r="E5042" s="2">
        <v>27287</v>
      </c>
      <c r="F5042" s="2">
        <v>27287</v>
      </c>
    </row>
    <row r="5043" spans="1:6" x14ac:dyDescent="0.25">
      <c r="A5043" s="104">
        <v>27761</v>
      </c>
      <c r="B5043" s="104" t="s">
        <v>947</v>
      </c>
      <c r="C5043" s="104" t="s">
        <v>14228</v>
      </c>
      <c r="D5043" s="104" t="s">
        <v>14230</v>
      </c>
      <c r="E5043" s="2">
        <v>3846</v>
      </c>
      <c r="F5043" s="2">
        <v>3846</v>
      </c>
    </row>
    <row r="5044" spans="1:6" x14ac:dyDescent="0.25">
      <c r="A5044" s="104">
        <v>27766</v>
      </c>
      <c r="B5044" s="104" t="s">
        <v>947</v>
      </c>
      <c r="C5044" s="104" t="s">
        <v>7085</v>
      </c>
      <c r="D5044" s="104" t="s">
        <v>7087</v>
      </c>
      <c r="E5044" s="2">
        <v>78201</v>
      </c>
      <c r="F5044" s="2">
        <v>78201</v>
      </c>
    </row>
    <row r="5045" spans="1:6" x14ac:dyDescent="0.25">
      <c r="A5045" s="104">
        <v>27770</v>
      </c>
      <c r="B5045" s="104" t="s">
        <v>947</v>
      </c>
      <c r="C5045" s="104" t="s">
        <v>10429</v>
      </c>
      <c r="D5045" s="104" t="s">
        <v>10431</v>
      </c>
      <c r="E5045" s="2">
        <v>24901</v>
      </c>
      <c r="F5045" s="2">
        <v>24901</v>
      </c>
    </row>
    <row r="5046" spans="1:6" x14ac:dyDescent="0.25">
      <c r="A5046" s="104">
        <v>27776</v>
      </c>
      <c r="B5046" s="104" t="s">
        <v>947</v>
      </c>
      <c r="C5046" s="104" t="s">
        <v>11044</v>
      </c>
      <c r="D5046" s="104" t="s">
        <v>11046</v>
      </c>
      <c r="E5046" s="2">
        <v>18597</v>
      </c>
      <c r="F5046" s="2">
        <v>18597</v>
      </c>
    </row>
    <row r="5047" spans="1:6" x14ac:dyDescent="0.25">
      <c r="A5047" s="104">
        <v>27777</v>
      </c>
      <c r="B5047" s="104" t="s">
        <v>947</v>
      </c>
      <c r="C5047" s="104" t="s">
        <v>10942</v>
      </c>
      <c r="D5047" s="104" t="s">
        <v>10944</v>
      </c>
      <c r="E5047" s="2">
        <v>18164</v>
      </c>
      <c r="F5047" s="2">
        <v>18164</v>
      </c>
    </row>
    <row r="5048" spans="1:6" x14ac:dyDescent="0.25">
      <c r="A5048" s="104">
        <v>27778</v>
      </c>
      <c r="B5048" s="104" t="s">
        <v>947</v>
      </c>
      <c r="C5048" s="104" t="s">
        <v>14360</v>
      </c>
      <c r="D5048" s="104" t="s">
        <v>14362</v>
      </c>
      <c r="E5048" s="2">
        <v>6702</v>
      </c>
      <c r="F5048" s="2">
        <v>6702</v>
      </c>
    </row>
    <row r="5049" spans="1:6" x14ac:dyDescent="0.25">
      <c r="A5049" s="104">
        <v>27783</v>
      </c>
      <c r="B5049" s="104" t="s">
        <v>947</v>
      </c>
      <c r="C5049" s="104" t="s">
        <v>12698</v>
      </c>
      <c r="D5049" s="104" t="s">
        <v>12700</v>
      </c>
      <c r="E5049" s="2">
        <v>16235</v>
      </c>
      <c r="F5049" s="2">
        <v>16235</v>
      </c>
    </row>
    <row r="5050" spans="1:6" x14ac:dyDescent="0.25">
      <c r="A5050" s="104">
        <v>674765</v>
      </c>
      <c r="B5050" s="104" t="s">
        <v>947</v>
      </c>
      <c r="C5050" s="104" t="s">
        <v>6481</v>
      </c>
      <c r="D5050" s="104" t="s">
        <v>22359</v>
      </c>
      <c r="E5050" s="2">
        <v>51885</v>
      </c>
      <c r="F5050" s="2">
        <v>51885</v>
      </c>
    </row>
    <row r="5051" spans="1:6" x14ac:dyDescent="0.25">
      <c r="A5051" s="104">
        <v>27784</v>
      </c>
      <c r="B5051" s="104" t="s">
        <v>947</v>
      </c>
      <c r="C5051" s="104" t="s">
        <v>3091</v>
      </c>
      <c r="D5051" s="104" t="s">
        <v>3093</v>
      </c>
      <c r="E5051" s="2">
        <v>139999</v>
      </c>
      <c r="F5051" s="2">
        <v>139999</v>
      </c>
    </row>
    <row r="5052" spans="1:6" x14ac:dyDescent="0.25">
      <c r="A5052" s="104">
        <v>27788</v>
      </c>
      <c r="B5052" s="104" t="s">
        <v>947</v>
      </c>
      <c r="C5052" s="104" t="s">
        <v>16123</v>
      </c>
      <c r="D5052" s="104" t="s">
        <v>16125</v>
      </c>
      <c r="E5052" s="2">
        <v>2365</v>
      </c>
      <c r="F5052" s="2">
        <v>2365</v>
      </c>
    </row>
    <row r="5053" spans="1:6" x14ac:dyDescent="0.25">
      <c r="A5053" s="104">
        <v>592776</v>
      </c>
      <c r="B5053" s="104" t="s">
        <v>947</v>
      </c>
      <c r="C5053" s="104" t="s">
        <v>8773</v>
      </c>
      <c r="D5053" s="104" t="s">
        <v>8775</v>
      </c>
      <c r="E5053" s="2">
        <v>36894</v>
      </c>
      <c r="F5053" s="2">
        <v>36894</v>
      </c>
    </row>
    <row r="5054" spans="1:6" x14ac:dyDescent="0.25">
      <c r="A5054" s="104">
        <v>27790</v>
      </c>
      <c r="B5054" s="104" t="s">
        <v>947</v>
      </c>
      <c r="C5054" s="104" t="s">
        <v>12435</v>
      </c>
      <c r="D5054" s="104" t="s">
        <v>12437</v>
      </c>
      <c r="E5054" s="2">
        <v>8758</v>
      </c>
      <c r="F5054" s="2">
        <v>8758</v>
      </c>
    </row>
    <row r="5055" spans="1:6" x14ac:dyDescent="0.25">
      <c r="A5055" s="104">
        <v>27791</v>
      </c>
      <c r="B5055" s="104" t="s">
        <v>947</v>
      </c>
      <c r="C5055" s="104" t="s">
        <v>14099</v>
      </c>
      <c r="D5055" s="104" t="s">
        <v>22488</v>
      </c>
      <c r="E5055" s="2">
        <v>1252</v>
      </c>
      <c r="F5055" s="2">
        <v>1252</v>
      </c>
    </row>
    <row r="5056" spans="1:6" x14ac:dyDescent="0.25">
      <c r="A5056" s="104">
        <v>27792</v>
      </c>
      <c r="B5056" s="104" t="s">
        <v>947</v>
      </c>
      <c r="C5056" s="104" t="s">
        <v>10273</v>
      </c>
      <c r="D5056" s="104" t="s">
        <v>10275</v>
      </c>
      <c r="E5056" s="2">
        <v>21173</v>
      </c>
      <c r="F5056" s="2">
        <v>21173</v>
      </c>
    </row>
    <row r="5057" spans="1:6" x14ac:dyDescent="0.25">
      <c r="A5057" s="104">
        <v>27797</v>
      </c>
      <c r="B5057" s="104" t="s">
        <v>947</v>
      </c>
      <c r="C5057" s="104" t="s">
        <v>8521</v>
      </c>
      <c r="D5057" s="104" t="s">
        <v>8523</v>
      </c>
      <c r="E5057" s="2">
        <v>30070</v>
      </c>
      <c r="F5057" s="2">
        <v>30070</v>
      </c>
    </row>
    <row r="5058" spans="1:6" x14ac:dyDescent="0.25">
      <c r="A5058" s="104">
        <v>869849</v>
      </c>
      <c r="B5058" s="104" t="s">
        <v>947</v>
      </c>
      <c r="C5058" s="104" t="s">
        <v>22164</v>
      </c>
      <c r="D5058" s="104" t="s">
        <v>22165</v>
      </c>
      <c r="E5058" s="2">
        <v>65005</v>
      </c>
      <c r="F5058" s="2">
        <v>65005</v>
      </c>
    </row>
    <row r="5059" spans="1:6" x14ac:dyDescent="0.25">
      <c r="A5059" s="104">
        <v>27803</v>
      </c>
      <c r="B5059" s="104" t="s">
        <v>947</v>
      </c>
      <c r="C5059" s="104" t="s">
        <v>13280</v>
      </c>
      <c r="D5059" s="104" t="s">
        <v>13282</v>
      </c>
      <c r="E5059" s="2">
        <v>33630</v>
      </c>
      <c r="F5059" s="2">
        <v>33630</v>
      </c>
    </row>
    <row r="5060" spans="1:6" x14ac:dyDescent="0.25">
      <c r="A5060" s="104">
        <v>27804</v>
      </c>
      <c r="B5060" s="104" t="s">
        <v>947</v>
      </c>
      <c r="C5060" s="104" t="s">
        <v>15371</v>
      </c>
      <c r="D5060" s="104" t="s">
        <v>15373</v>
      </c>
      <c r="E5060" s="2">
        <v>4677</v>
      </c>
      <c r="F5060" s="2">
        <v>4677</v>
      </c>
    </row>
    <row r="5061" spans="1:6" x14ac:dyDescent="0.25">
      <c r="A5061" s="104">
        <v>27807</v>
      </c>
      <c r="B5061" s="104" t="s">
        <v>947</v>
      </c>
      <c r="C5061" s="104" t="s">
        <v>9429</v>
      </c>
      <c r="D5061" s="104" t="s">
        <v>9431</v>
      </c>
      <c r="E5061" s="2">
        <v>17727</v>
      </c>
      <c r="F5061" s="2">
        <v>17727</v>
      </c>
    </row>
    <row r="5062" spans="1:6" x14ac:dyDescent="0.25">
      <c r="A5062" s="104">
        <v>27809</v>
      </c>
      <c r="B5062" s="104" t="s">
        <v>947</v>
      </c>
      <c r="C5062" s="104" t="s">
        <v>5528</v>
      </c>
      <c r="D5062" s="104" t="s">
        <v>5530</v>
      </c>
      <c r="E5062" s="2">
        <v>51565</v>
      </c>
      <c r="F5062" s="2">
        <v>51565</v>
      </c>
    </row>
    <row r="5063" spans="1:6" x14ac:dyDescent="0.25">
      <c r="A5063" s="104">
        <v>606962</v>
      </c>
      <c r="B5063" s="104" t="s">
        <v>947</v>
      </c>
      <c r="C5063" s="104" t="s">
        <v>22151</v>
      </c>
      <c r="D5063" s="104" t="s">
        <v>22152</v>
      </c>
      <c r="E5063" s="2">
        <v>108</v>
      </c>
      <c r="F5063" s="2">
        <v>108</v>
      </c>
    </row>
    <row r="5064" spans="1:6" x14ac:dyDescent="0.25">
      <c r="A5064" s="104">
        <v>27817</v>
      </c>
      <c r="B5064" s="104" t="s">
        <v>947</v>
      </c>
      <c r="C5064" s="104" t="s">
        <v>3181</v>
      </c>
      <c r="D5064" s="104" t="s">
        <v>22154</v>
      </c>
      <c r="E5064" s="2">
        <v>155773</v>
      </c>
      <c r="F5064" s="2">
        <v>155773</v>
      </c>
    </row>
    <row r="5065" spans="1:6" x14ac:dyDescent="0.25">
      <c r="A5065" s="104">
        <v>27818</v>
      </c>
      <c r="B5065" s="104" t="s">
        <v>947</v>
      </c>
      <c r="C5065" s="104" t="s">
        <v>2765</v>
      </c>
      <c r="D5065" s="104" t="s">
        <v>2767</v>
      </c>
      <c r="E5065" s="2">
        <v>180741</v>
      </c>
      <c r="F5065" s="2">
        <v>180741</v>
      </c>
    </row>
    <row r="5066" spans="1:6" x14ac:dyDescent="0.25">
      <c r="A5066" s="104">
        <v>27819</v>
      </c>
      <c r="B5066" s="104" t="s">
        <v>947</v>
      </c>
      <c r="C5066" s="104" t="s">
        <v>7999</v>
      </c>
      <c r="D5066" s="104" t="s">
        <v>8001</v>
      </c>
      <c r="E5066" s="2">
        <v>21736</v>
      </c>
      <c r="F5066" s="2">
        <v>21736</v>
      </c>
    </row>
    <row r="5067" spans="1:6" x14ac:dyDescent="0.25">
      <c r="A5067" s="104">
        <v>27822</v>
      </c>
      <c r="B5067" s="104" t="s">
        <v>947</v>
      </c>
      <c r="C5067" s="104" t="s">
        <v>18958</v>
      </c>
      <c r="D5067" s="104" t="s">
        <v>18959</v>
      </c>
      <c r="E5067" s="2">
        <v>23678</v>
      </c>
      <c r="F5067" s="2">
        <v>23678</v>
      </c>
    </row>
    <row r="5068" spans="1:6" x14ac:dyDescent="0.25">
      <c r="A5068" s="104">
        <v>27830</v>
      </c>
      <c r="B5068" s="104" t="s">
        <v>947</v>
      </c>
      <c r="C5068" s="104" t="s">
        <v>12847</v>
      </c>
      <c r="D5068" s="104" t="s">
        <v>12849</v>
      </c>
      <c r="E5068" s="2">
        <v>7088</v>
      </c>
      <c r="F5068" s="2">
        <v>7088</v>
      </c>
    </row>
    <row r="5069" spans="1:6" x14ac:dyDescent="0.25">
      <c r="A5069" s="104">
        <v>27831</v>
      </c>
      <c r="B5069" s="104" t="s">
        <v>947</v>
      </c>
      <c r="C5069" s="104" t="s">
        <v>3047</v>
      </c>
      <c r="D5069" s="104" t="s">
        <v>3049</v>
      </c>
      <c r="E5069" s="2">
        <v>166129</v>
      </c>
      <c r="F5069" s="2">
        <v>166129</v>
      </c>
    </row>
    <row r="5070" spans="1:6" x14ac:dyDescent="0.25">
      <c r="A5070" s="104">
        <v>27832</v>
      </c>
      <c r="B5070" s="104" t="s">
        <v>947</v>
      </c>
      <c r="C5070" s="104" t="s">
        <v>14578</v>
      </c>
      <c r="D5070" s="104" t="s">
        <v>14580</v>
      </c>
      <c r="E5070" s="2">
        <v>5502</v>
      </c>
      <c r="F5070" s="2">
        <v>5502</v>
      </c>
    </row>
    <row r="5071" spans="1:6" x14ac:dyDescent="0.25">
      <c r="A5071" s="104">
        <v>27835</v>
      </c>
      <c r="B5071" s="104" t="s">
        <v>947</v>
      </c>
      <c r="C5071" s="104" t="s">
        <v>14848</v>
      </c>
      <c r="D5071" s="104" t="s">
        <v>14850</v>
      </c>
      <c r="E5071" s="2">
        <v>2332</v>
      </c>
      <c r="F5071" s="2">
        <v>2332</v>
      </c>
    </row>
    <row r="5072" spans="1:6" x14ac:dyDescent="0.25">
      <c r="A5072" s="104">
        <v>205612</v>
      </c>
      <c r="B5072" s="104" t="s">
        <v>947</v>
      </c>
      <c r="C5072" s="104" t="s">
        <v>7136</v>
      </c>
      <c r="D5072" s="104" t="s">
        <v>7138</v>
      </c>
      <c r="E5072" s="2">
        <v>36797</v>
      </c>
      <c r="F5072" s="2">
        <v>36797</v>
      </c>
    </row>
    <row r="5073" spans="1:6" x14ac:dyDescent="0.25">
      <c r="A5073" s="104">
        <v>214762</v>
      </c>
      <c r="B5073" s="104" t="s">
        <v>947</v>
      </c>
      <c r="C5073" s="104" t="s">
        <v>11824</v>
      </c>
      <c r="D5073" s="104" t="s">
        <v>11826</v>
      </c>
      <c r="E5073" s="2">
        <v>1654</v>
      </c>
      <c r="F5073" s="2">
        <v>1654</v>
      </c>
    </row>
    <row r="5074" spans="1:6" x14ac:dyDescent="0.25">
      <c r="A5074" s="104">
        <v>454862</v>
      </c>
      <c r="B5074" s="104" t="s">
        <v>947</v>
      </c>
      <c r="C5074" s="104" t="s">
        <v>5882</v>
      </c>
      <c r="D5074" s="104" t="s">
        <v>22153</v>
      </c>
      <c r="E5074" s="2">
        <v>40949</v>
      </c>
      <c r="F5074" s="2">
        <v>40949</v>
      </c>
    </row>
    <row r="5075" spans="1:6" x14ac:dyDescent="0.25">
      <c r="A5075" s="104">
        <v>481702</v>
      </c>
      <c r="B5075" s="104" t="s">
        <v>947</v>
      </c>
      <c r="C5075" s="104" t="s">
        <v>8578</v>
      </c>
      <c r="D5075" s="104" t="s">
        <v>8580</v>
      </c>
      <c r="E5075" s="2">
        <v>48623</v>
      </c>
      <c r="F5075" s="2">
        <v>48623</v>
      </c>
    </row>
    <row r="5076" spans="1:6" x14ac:dyDescent="0.25">
      <c r="A5076" s="104">
        <v>533510</v>
      </c>
      <c r="B5076" s="104" t="s">
        <v>947</v>
      </c>
      <c r="C5076" s="104" t="s">
        <v>12123</v>
      </c>
      <c r="D5076" s="104" t="s">
        <v>12125</v>
      </c>
      <c r="E5076" s="2">
        <v>5627</v>
      </c>
      <c r="F5076" s="2">
        <v>5627</v>
      </c>
    </row>
    <row r="5077" spans="1:6" x14ac:dyDescent="0.25">
      <c r="A5077" s="104">
        <v>600858</v>
      </c>
      <c r="B5077" s="104" t="s">
        <v>947</v>
      </c>
      <c r="C5077" s="104" t="s">
        <v>17269</v>
      </c>
      <c r="D5077" s="104" t="s">
        <v>17271</v>
      </c>
      <c r="E5077" s="2">
        <v>3565</v>
      </c>
      <c r="F5077" s="2">
        <v>3565</v>
      </c>
    </row>
    <row r="5078" spans="1:6" x14ac:dyDescent="0.25">
      <c r="A5078" s="104">
        <v>602360</v>
      </c>
      <c r="B5078" s="104" t="s">
        <v>947</v>
      </c>
      <c r="C5078" s="104" t="s">
        <v>15607</v>
      </c>
      <c r="D5078" s="104" t="s">
        <v>15609</v>
      </c>
      <c r="E5078" s="2">
        <v>4251</v>
      </c>
      <c r="F5078" s="2">
        <v>4251</v>
      </c>
    </row>
    <row r="5079" spans="1:6" x14ac:dyDescent="0.25">
      <c r="A5079" s="104">
        <v>697090</v>
      </c>
      <c r="B5079" s="104" t="s">
        <v>947</v>
      </c>
      <c r="C5079" s="104" t="s">
        <v>5330</v>
      </c>
      <c r="D5079" s="104" t="s">
        <v>5332</v>
      </c>
      <c r="E5079" s="2">
        <v>132378</v>
      </c>
      <c r="F5079" s="2">
        <v>132378</v>
      </c>
    </row>
    <row r="5080" spans="1:6" x14ac:dyDescent="0.25">
      <c r="A5080" s="104">
        <v>708891</v>
      </c>
      <c r="B5080" s="104" t="s">
        <v>947</v>
      </c>
      <c r="C5080" s="104" t="s">
        <v>11853</v>
      </c>
      <c r="D5080" s="104" t="s">
        <v>11855</v>
      </c>
      <c r="E5080" s="2">
        <v>21985</v>
      </c>
      <c r="F5080" s="2">
        <v>21985</v>
      </c>
    </row>
    <row r="5081" spans="1:6" x14ac:dyDescent="0.25">
      <c r="A5081" s="104">
        <v>806785</v>
      </c>
      <c r="B5081" s="104" t="s">
        <v>947</v>
      </c>
      <c r="C5081" s="104" t="s">
        <v>22567</v>
      </c>
      <c r="D5081" s="104" t="s">
        <v>22568</v>
      </c>
      <c r="E5081" s="2">
        <v>650</v>
      </c>
      <c r="F5081" s="2">
        <v>650</v>
      </c>
    </row>
    <row r="5082" spans="1:6" x14ac:dyDescent="0.25">
      <c r="A5082" s="104">
        <v>852477</v>
      </c>
      <c r="B5082" s="104" t="s">
        <v>947</v>
      </c>
      <c r="C5082" s="104" t="s">
        <v>22170</v>
      </c>
      <c r="D5082" s="104" t="s">
        <v>22171</v>
      </c>
      <c r="E5082" s="2">
        <v>6337</v>
      </c>
      <c r="F5082" s="2">
        <v>6337</v>
      </c>
    </row>
    <row r="5083" spans="1:6" x14ac:dyDescent="0.25">
      <c r="A5083" s="104">
        <v>27840</v>
      </c>
      <c r="B5083" s="104" t="s">
        <v>947</v>
      </c>
      <c r="C5083" s="104" t="s">
        <v>2228</v>
      </c>
      <c r="D5083" s="104" t="s">
        <v>2230</v>
      </c>
      <c r="E5083" s="2">
        <v>187306</v>
      </c>
      <c r="F5083" s="2">
        <v>187306</v>
      </c>
    </row>
    <row r="5084" spans="1:6" x14ac:dyDescent="0.25">
      <c r="A5084" s="104">
        <v>27846</v>
      </c>
      <c r="B5084" s="104" t="s">
        <v>947</v>
      </c>
      <c r="C5084" s="104" t="s">
        <v>2702</v>
      </c>
      <c r="D5084" s="104" t="s">
        <v>2704</v>
      </c>
      <c r="E5084" s="2">
        <v>201530</v>
      </c>
      <c r="F5084" s="2">
        <v>201530</v>
      </c>
    </row>
    <row r="5085" spans="1:6" x14ac:dyDescent="0.25">
      <c r="A5085" s="104">
        <v>27847</v>
      </c>
      <c r="B5085" s="104" t="s">
        <v>947</v>
      </c>
      <c r="C5085" s="104" t="s">
        <v>22162</v>
      </c>
      <c r="D5085" s="104" t="s">
        <v>22163</v>
      </c>
      <c r="E5085" s="2">
        <v>6050</v>
      </c>
      <c r="F5085" s="2">
        <v>6050</v>
      </c>
    </row>
    <row r="5086" spans="1:6" x14ac:dyDescent="0.25">
      <c r="A5086" s="104">
        <v>27848</v>
      </c>
      <c r="B5086" s="104" t="s">
        <v>947</v>
      </c>
      <c r="C5086" s="104" t="s">
        <v>16108</v>
      </c>
      <c r="D5086" s="104" t="s">
        <v>16110</v>
      </c>
      <c r="E5086" s="2">
        <v>2363</v>
      </c>
      <c r="F5086" s="2">
        <v>2363</v>
      </c>
    </row>
    <row r="5087" spans="1:6" x14ac:dyDescent="0.25">
      <c r="A5087" s="104">
        <v>27849</v>
      </c>
      <c r="B5087" s="104" t="s">
        <v>947</v>
      </c>
      <c r="C5087" s="104" t="s">
        <v>6175</v>
      </c>
      <c r="D5087" s="104" t="s">
        <v>6177</v>
      </c>
      <c r="E5087" s="2">
        <v>42101</v>
      </c>
      <c r="F5087" s="2">
        <v>42101</v>
      </c>
    </row>
    <row r="5088" spans="1:6" x14ac:dyDescent="0.25">
      <c r="A5088" s="104">
        <v>27853</v>
      </c>
      <c r="B5088" s="104" t="s">
        <v>947</v>
      </c>
      <c r="C5088" s="104" t="s">
        <v>10600</v>
      </c>
      <c r="D5088" s="104" t="s">
        <v>10602</v>
      </c>
      <c r="E5088" s="2">
        <v>15698</v>
      </c>
      <c r="F5088" s="2">
        <v>15698</v>
      </c>
    </row>
    <row r="5089" spans="1:6" x14ac:dyDescent="0.25">
      <c r="A5089" s="104">
        <v>27857</v>
      </c>
      <c r="B5089" s="104" t="s">
        <v>947</v>
      </c>
      <c r="C5089" s="104" t="s">
        <v>13613</v>
      </c>
      <c r="D5089" s="104" t="s">
        <v>22168</v>
      </c>
      <c r="E5089" s="2">
        <v>6223</v>
      </c>
      <c r="F5089" s="2">
        <v>6223</v>
      </c>
    </row>
    <row r="5090" spans="1:6" x14ac:dyDescent="0.25">
      <c r="A5090" s="104">
        <v>27861</v>
      </c>
      <c r="B5090" s="104" t="s">
        <v>947</v>
      </c>
      <c r="C5090" s="104" t="s">
        <v>6142</v>
      </c>
      <c r="D5090" s="104" t="s">
        <v>6144</v>
      </c>
      <c r="E5090" s="2">
        <v>37849</v>
      </c>
      <c r="F5090" s="2">
        <v>37849</v>
      </c>
    </row>
    <row r="5091" spans="1:6" x14ac:dyDescent="0.25">
      <c r="A5091" s="104">
        <v>27868</v>
      </c>
      <c r="B5091" s="104" t="s">
        <v>947</v>
      </c>
      <c r="C5091" s="104" t="s">
        <v>8650</v>
      </c>
      <c r="D5091" s="104" t="s">
        <v>8652</v>
      </c>
      <c r="E5091" s="2">
        <v>45974</v>
      </c>
      <c r="F5091" s="2">
        <v>45974</v>
      </c>
    </row>
    <row r="5092" spans="1:6" x14ac:dyDescent="0.25">
      <c r="A5092" s="104">
        <v>113721</v>
      </c>
      <c r="B5092" s="104" t="s">
        <v>947</v>
      </c>
      <c r="C5092" s="104" t="s">
        <v>12378</v>
      </c>
      <c r="D5092" s="104" t="s">
        <v>12380</v>
      </c>
      <c r="E5092" s="2">
        <v>10309</v>
      </c>
      <c r="F5092" s="2">
        <v>10309</v>
      </c>
    </row>
    <row r="5093" spans="1:6" x14ac:dyDescent="0.25">
      <c r="A5093" s="104">
        <v>456969</v>
      </c>
      <c r="B5093" s="104" t="s">
        <v>947</v>
      </c>
      <c r="C5093" s="104" t="s">
        <v>12621</v>
      </c>
      <c r="D5093" s="104" t="s">
        <v>12623</v>
      </c>
      <c r="E5093" s="2">
        <v>22405</v>
      </c>
      <c r="F5093" s="2">
        <v>22405</v>
      </c>
    </row>
    <row r="5094" spans="1:6" x14ac:dyDescent="0.25">
      <c r="A5094" s="104">
        <v>27872</v>
      </c>
      <c r="B5094" s="104" t="s">
        <v>947</v>
      </c>
      <c r="C5094" s="104" t="s">
        <v>13754</v>
      </c>
      <c r="D5094" s="104" t="s">
        <v>22161</v>
      </c>
      <c r="E5094" s="2">
        <v>14368</v>
      </c>
      <c r="F5094" s="2">
        <v>14368</v>
      </c>
    </row>
    <row r="5095" spans="1:6" x14ac:dyDescent="0.25">
      <c r="A5095" s="104">
        <v>27874</v>
      </c>
      <c r="B5095" s="104" t="s">
        <v>947</v>
      </c>
      <c r="C5095" s="104" t="s">
        <v>14300</v>
      </c>
      <c r="D5095" s="104" t="s">
        <v>14302</v>
      </c>
      <c r="E5095" s="2">
        <v>9064</v>
      </c>
      <c r="F5095" s="2">
        <v>9064</v>
      </c>
    </row>
    <row r="5096" spans="1:6" x14ac:dyDescent="0.25">
      <c r="A5096" s="104">
        <v>27875</v>
      </c>
      <c r="B5096" s="104" t="s">
        <v>947</v>
      </c>
      <c r="C5096" s="104" t="s">
        <v>10681</v>
      </c>
      <c r="D5096" s="104" t="s">
        <v>22169</v>
      </c>
      <c r="E5096" s="2">
        <v>13646</v>
      </c>
      <c r="F5096" s="2">
        <v>13646</v>
      </c>
    </row>
    <row r="5097" spans="1:6" x14ac:dyDescent="0.25">
      <c r="A5097" s="104">
        <v>27876</v>
      </c>
      <c r="B5097" s="104" t="s">
        <v>947</v>
      </c>
      <c r="C5097" s="104" t="s">
        <v>3802</v>
      </c>
      <c r="D5097" s="104" t="s">
        <v>3804</v>
      </c>
      <c r="E5097" s="2">
        <v>146232</v>
      </c>
      <c r="F5097" s="2">
        <v>146232</v>
      </c>
    </row>
    <row r="5098" spans="1:6" x14ac:dyDescent="0.25">
      <c r="A5098" s="104">
        <v>27877</v>
      </c>
      <c r="B5098" s="104" t="s">
        <v>947</v>
      </c>
      <c r="C5098" s="104" t="s">
        <v>7267</v>
      </c>
      <c r="D5098" s="104" t="s">
        <v>7269</v>
      </c>
      <c r="E5098" s="2">
        <v>36209</v>
      </c>
      <c r="F5098" s="2">
        <v>36209</v>
      </c>
    </row>
    <row r="5099" spans="1:6" x14ac:dyDescent="0.25">
      <c r="A5099" s="104">
        <v>27880</v>
      </c>
      <c r="B5099" s="104" t="s">
        <v>947</v>
      </c>
      <c r="C5099" s="104" t="s">
        <v>8722</v>
      </c>
      <c r="D5099" s="104" t="s">
        <v>8724</v>
      </c>
      <c r="E5099" s="2">
        <v>26027</v>
      </c>
      <c r="F5099" s="2">
        <v>26027</v>
      </c>
    </row>
    <row r="5100" spans="1:6" x14ac:dyDescent="0.25">
      <c r="A5100" s="104">
        <v>27881</v>
      </c>
      <c r="B5100" s="104" t="s">
        <v>947</v>
      </c>
      <c r="C5100" s="104" t="s">
        <v>6274</v>
      </c>
      <c r="D5100" s="104" t="s">
        <v>6276</v>
      </c>
      <c r="E5100" s="2">
        <v>72042</v>
      </c>
      <c r="F5100" s="2">
        <v>72042</v>
      </c>
    </row>
    <row r="5101" spans="1:6" x14ac:dyDescent="0.25">
      <c r="A5101" s="104">
        <v>27884</v>
      </c>
      <c r="B5101" s="104" t="s">
        <v>947</v>
      </c>
      <c r="C5101" s="104" t="s">
        <v>6992</v>
      </c>
      <c r="D5101" s="104" t="s">
        <v>6994</v>
      </c>
      <c r="E5101" s="2">
        <v>37534</v>
      </c>
      <c r="F5101" s="2">
        <v>37534</v>
      </c>
    </row>
    <row r="5102" spans="1:6" x14ac:dyDescent="0.25">
      <c r="A5102" s="104">
        <v>27885</v>
      </c>
      <c r="B5102" s="104" t="s">
        <v>947</v>
      </c>
      <c r="C5102" s="104" t="s">
        <v>18256</v>
      </c>
      <c r="D5102" s="104" t="s">
        <v>18257</v>
      </c>
      <c r="E5102" s="2">
        <v>7876</v>
      </c>
      <c r="F5102" s="2">
        <v>7876</v>
      </c>
    </row>
    <row r="5103" spans="1:6" x14ac:dyDescent="0.25">
      <c r="A5103" s="104">
        <v>27887</v>
      </c>
      <c r="B5103" s="104" t="s">
        <v>947</v>
      </c>
      <c r="C5103" s="104" t="s">
        <v>16828</v>
      </c>
      <c r="D5103" s="104" t="s">
        <v>16830</v>
      </c>
      <c r="E5103" s="2">
        <v>1243</v>
      </c>
      <c r="F5103" s="2">
        <v>1243</v>
      </c>
    </row>
    <row r="5104" spans="1:6" x14ac:dyDescent="0.25">
      <c r="A5104" s="104">
        <v>469745</v>
      </c>
      <c r="B5104" s="104" t="s">
        <v>947</v>
      </c>
      <c r="C5104" s="104" t="s">
        <v>14999</v>
      </c>
      <c r="D5104" s="104" t="s">
        <v>15001</v>
      </c>
      <c r="E5104" s="2">
        <v>4327</v>
      </c>
      <c r="F5104" s="2">
        <v>4327</v>
      </c>
    </row>
    <row r="5105" spans="1:6" x14ac:dyDescent="0.25">
      <c r="A5105" s="104">
        <v>505667</v>
      </c>
      <c r="B5105" s="104" t="s">
        <v>947</v>
      </c>
      <c r="C5105" s="104" t="s">
        <v>16129</v>
      </c>
      <c r="D5105" s="104" t="s">
        <v>16131</v>
      </c>
      <c r="E5105" s="2">
        <v>15631</v>
      </c>
      <c r="F5105" s="2">
        <v>15631</v>
      </c>
    </row>
    <row r="5106" spans="1:6" x14ac:dyDescent="0.25">
      <c r="A5106" s="104">
        <v>619487</v>
      </c>
      <c r="B5106" s="104" t="s">
        <v>947</v>
      </c>
      <c r="C5106" s="104" t="s">
        <v>13507</v>
      </c>
      <c r="D5106" s="104" t="s">
        <v>13509</v>
      </c>
      <c r="E5106" s="2">
        <v>19271</v>
      </c>
      <c r="F5106" s="2">
        <v>19271</v>
      </c>
    </row>
    <row r="5107" spans="1:6" x14ac:dyDescent="0.25">
      <c r="A5107" s="104">
        <v>666513</v>
      </c>
      <c r="B5107" s="104" t="s">
        <v>947</v>
      </c>
      <c r="C5107" s="104" t="s">
        <v>14839</v>
      </c>
      <c r="D5107" s="104" t="s">
        <v>14841</v>
      </c>
      <c r="E5107" s="2">
        <v>7200</v>
      </c>
      <c r="F5107" s="2">
        <v>7200</v>
      </c>
    </row>
    <row r="5108" spans="1:6" x14ac:dyDescent="0.25">
      <c r="A5108" s="104">
        <v>762892</v>
      </c>
      <c r="B5108" s="104" t="s">
        <v>947</v>
      </c>
      <c r="C5108" s="104" t="s">
        <v>16152</v>
      </c>
      <c r="D5108" s="104" t="s">
        <v>16154</v>
      </c>
      <c r="E5108" s="2">
        <v>2665</v>
      </c>
      <c r="F5108" s="2">
        <v>2665</v>
      </c>
    </row>
    <row r="5109" spans="1:6" x14ac:dyDescent="0.25">
      <c r="A5109" s="104">
        <v>27890</v>
      </c>
      <c r="B5109" s="104" t="s">
        <v>947</v>
      </c>
      <c r="C5109" s="104" t="s">
        <v>6923</v>
      </c>
      <c r="D5109" s="104" t="s">
        <v>6925</v>
      </c>
      <c r="E5109" s="2">
        <v>13143</v>
      </c>
      <c r="F5109" s="2">
        <v>13143</v>
      </c>
    </row>
    <row r="5110" spans="1:6" x14ac:dyDescent="0.25">
      <c r="A5110" s="104">
        <v>27892</v>
      </c>
      <c r="B5110" s="104" t="s">
        <v>947</v>
      </c>
      <c r="C5110" s="104" t="s">
        <v>7618</v>
      </c>
      <c r="D5110" s="104" t="s">
        <v>7620</v>
      </c>
      <c r="E5110" s="2">
        <v>63327</v>
      </c>
      <c r="F5110" s="2">
        <v>63327</v>
      </c>
    </row>
    <row r="5111" spans="1:6" x14ac:dyDescent="0.25">
      <c r="A5111" s="104">
        <v>27895</v>
      </c>
      <c r="B5111" s="104" t="s">
        <v>947</v>
      </c>
      <c r="C5111" s="104" t="s">
        <v>10480</v>
      </c>
      <c r="D5111" s="104" t="s">
        <v>10482</v>
      </c>
      <c r="E5111" s="2">
        <v>3298</v>
      </c>
      <c r="F5111" s="2">
        <v>3298</v>
      </c>
    </row>
    <row r="5112" spans="1:6" x14ac:dyDescent="0.25">
      <c r="A5112" s="104">
        <v>27899</v>
      </c>
      <c r="B5112" s="104" t="s">
        <v>947</v>
      </c>
      <c r="C5112" s="104" t="s">
        <v>10669</v>
      </c>
      <c r="D5112" s="104" t="s">
        <v>22149</v>
      </c>
      <c r="E5112" s="2">
        <v>15832</v>
      </c>
      <c r="F5112" s="2">
        <v>15832</v>
      </c>
    </row>
    <row r="5113" spans="1:6" x14ac:dyDescent="0.25">
      <c r="A5113" s="104">
        <v>27901</v>
      </c>
      <c r="B5113" s="104" t="s">
        <v>947</v>
      </c>
      <c r="C5113" s="104" t="s">
        <v>7834</v>
      </c>
      <c r="D5113" s="104" t="s">
        <v>7836</v>
      </c>
      <c r="E5113" s="2">
        <v>87221</v>
      </c>
      <c r="F5113" s="2">
        <v>87221</v>
      </c>
    </row>
    <row r="5114" spans="1:6" x14ac:dyDescent="0.25">
      <c r="A5114" s="104">
        <v>27904</v>
      </c>
      <c r="B5114" s="104" t="s">
        <v>947</v>
      </c>
      <c r="C5114" s="104" t="s">
        <v>3982</v>
      </c>
      <c r="D5114" s="104" t="s">
        <v>3984</v>
      </c>
      <c r="E5114" s="2">
        <v>114068</v>
      </c>
      <c r="F5114" s="2">
        <v>114068</v>
      </c>
    </row>
    <row r="5115" spans="1:6" x14ac:dyDescent="0.25">
      <c r="A5115" s="104">
        <v>27905</v>
      </c>
      <c r="B5115" s="104" t="s">
        <v>947</v>
      </c>
      <c r="C5115" s="104" t="s">
        <v>22604</v>
      </c>
      <c r="D5115" s="104" t="s">
        <v>22605</v>
      </c>
      <c r="E5115" s="2">
        <v>49585</v>
      </c>
      <c r="F5115" s="2">
        <v>49585</v>
      </c>
    </row>
    <row r="5116" spans="1:6" x14ac:dyDescent="0.25">
      <c r="A5116" s="104">
        <v>27911</v>
      </c>
      <c r="B5116" s="104" t="s">
        <v>947</v>
      </c>
      <c r="C5116" s="104" t="s">
        <v>13697</v>
      </c>
      <c r="D5116" s="104" t="s">
        <v>13699</v>
      </c>
      <c r="E5116" s="2">
        <v>4580</v>
      </c>
      <c r="F5116" s="2">
        <v>4580</v>
      </c>
    </row>
    <row r="5117" spans="1:6" x14ac:dyDescent="0.25">
      <c r="A5117" s="104">
        <v>736629</v>
      </c>
      <c r="B5117" s="104" t="s">
        <v>947</v>
      </c>
      <c r="C5117" s="104" t="s">
        <v>22188</v>
      </c>
      <c r="D5117" s="104" t="s">
        <v>22189</v>
      </c>
      <c r="E5117" s="2">
        <v>3166</v>
      </c>
      <c r="F5117" s="2">
        <v>3166</v>
      </c>
    </row>
    <row r="5118" spans="1:6" x14ac:dyDescent="0.25">
      <c r="A5118" s="104">
        <v>27915</v>
      </c>
      <c r="B5118" s="104" t="s">
        <v>947</v>
      </c>
      <c r="C5118" s="104" t="s">
        <v>13700</v>
      </c>
      <c r="D5118" s="104" t="s">
        <v>13702</v>
      </c>
      <c r="E5118" s="2">
        <v>13273</v>
      </c>
      <c r="F5118" s="2">
        <v>13273</v>
      </c>
    </row>
    <row r="5119" spans="1:6" x14ac:dyDescent="0.25">
      <c r="A5119" s="104">
        <v>27917</v>
      </c>
      <c r="B5119" s="104" t="s">
        <v>947</v>
      </c>
      <c r="C5119" s="104" t="s">
        <v>15165</v>
      </c>
      <c r="D5119" s="104" t="s">
        <v>15167</v>
      </c>
      <c r="E5119" s="2">
        <v>4897</v>
      </c>
      <c r="F5119" s="2">
        <v>4897</v>
      </c>
    </row>
    <row r="5120" spans="1:6" x14ac:dyDescent="0.25">
      <c r="A5120" s="104">
        <v>27921</v>
      </c>
      <c r="B5120" s="104" t="s">
        <v>947</v>
      </c>
      <c r="C5120" s="104" t="s">
        <v>16371</v>
      </c>
      <c r="D5120" s="104" t="s">
        <v>16373</v>
      </c>
      <c r="E5120" s="2">
        <v>18708</v>
      </c>
      <c r="F5120" s="2">
        <v>18708</v>
      </c>
    </row>
    <row r="5121" spans="1:6" x14ac:dyDescent="0.25">
      <c r="A5121" s="104">
        <v>27922</v>
      </c>
      <c r="B5121" s="104" t="s">
        <v>947</v>
      </c>
      <c r="C5121" s="104" t="s">
        <v>13106</v>
      </c>
      <c r="D5121" s="104" t="s">
        <v>13108</v>
      </c>
      <c r="E5121" s="2">
        <v>7824</v>
      </c>
      <c r="F5121" s="2">
        <v>7824</v>
      </c>
    </row>
    <row r="5122" spans="1:6" x14ac:dyDescent="0.25">
      <c r="A5122" s="104">
        <v>27925</v>
      </c>
      <c r="B5122" s="104" t="s">
        <v>947</v>
      </c>
      <c r="C5122" s="104" t="s">
        <v>2372</v>
      </c>
      <c r="D5122" s="104" t="s">
        <v>2374</v>
      </c>
      <c r="E5122" s="2">
        <v>234803</v>
      </c>
      <c r="F5122" s="2">
        <v>234803</v>
      </c>
    </row>
    <row r="5123" spans="1:6" x14ac:dyDescent="0.25">
      <c r="A5123" s="104">
        <v>27927</v>
      </c>
      <c r="B5123" s="104" t="s">
        <v>947</v>
      </c>
      <c r="C5123" s="104" t="s">
        <v>22185</v>
      </c>
      <c r="D5123" s="104" t="s">
        <v>22186</v>
      </c>
      <c r="E5123" s="2">
        <v>380</v>
      </c>
      <c r="F5123" s="2">
        <v>380</v>
      </c>
    </row>
    <row r="5124" spans="1:6" x14ac:dyDescent="0.25">
      <c r="A5124" s="104">
        <v>27928</v>
      </c>
      <c r="B5124" s="104" t="s">
        <v>947</v>
      </c>
      <c r="C5124" s="104" t="s">
        <v>16690</v>
      </c>
      <c r="D5124" s="104" t="s">
        <v>22187</v>
      </c>
      <c r="E5124" s="2">
        <v>1431</v>
      </c>
      <c r="F5124" s="2">
        <v>1431</v>
      </c>
    </row>
    <row r="5125" spans="1:6" x14ac:dyDescent="0.25">
      <c r="A5125" s="104">
        <v>27929</v>
      </c>
      <c r="B5125" s="104" t="s">
        <v>947</v>
      </c>
      <c r="C5125" s="104" t="s">
        <v>15416</v>
      </c>
      <c r="D5125" s="104" t="s">
        <v>15418</v>
      </c>
      <c r="E5125" s="2">
        <v>5458</v>
      </c>
      <c r="F5125" s="2">
        <v>5458</v>
      </c>
    </row>
    <row r="5126" spans="1:6" x14ac:dyDescent="0.25">
      <c r="A5126" s="104">
        <v>27930</v>
      </c>
      <c r="B5126" s="104" t="s">
        <v>947</v>
      </c>
      <c r="C5126" s="104" t="s">
        <v>6031</v>
      </c>
      <c r="D5126" s="104" t="s">
        <v>6033</v>
      </c>
      <c r="E5126" s="2">
        <v>101139</v>
      </c>
      <c r="F5126" s="2">
        <v>101139</v>
      </c>
    </row>
    <row r="5127" spans="1:6" x14ac:dyDescent="0.25">
      <c r="A5127" s="104">
        <v>27931</v>
      </c>
      <c r="B5127" s="104" t="s">
        <v>947</v>
      </c>
      <c r="C5127" s="104" t="s">
        <v>9711</v>
      </c>
      <c r="D5127" s="104" t="s">
        <v>9713</v>
      </c>
      <c r="E5127" s="2">
        <v>33705</v>
      </c>
      <c r="F5127" s="2">
        <v>33705</v>
      </c>
    </row>
    <row r="5128" spans="1:6" x14ac:dyDescent="0.25">
      <c r="A5128" s="104">
        <v>27934</v>
      </c>
      <c r="B5128" s="104" t="s">
        <v>947</v>
      </c>
      <c r="C5128" s="104" t="s">
        <v>10264</v>
      </c>
      <c r="D5128" s="104" t="s">
        <v>10266</v>
      </c>
      <c r="E5128" s="2">
        <v>28645</v>
      </c>
      <c r="F5128" s="2">
        <v>28645</v>
      </c>
    </row>
    <row r="5129" spans="1:6" x14ac:dyDescent="0.25">
      <c r="A5129" s="104">
        <v>27937</v>
      </c>
      <c r="B5129" s="104" t="s">
        <v>947</v>
      </c>
      <c r="C5129" s="104" t="s">
        <v>6803</v>
      </c>
      <c r="D5129" s="104" t="s">
        <v>6805</v>
      </c>
      <c r="E5129" s="2">
        <v>58732</v>
      </c>
      <c r="F5129" s="2">
        <v>58732</v>
      </c>
    </row>
    <row r="5130" spans="1:6" x14ac:dyDescent="0.25">
      <c r="A5130" s="104">
        <v>27939</v>
      </c>
      <c r="B5130" s="104" t="s">
        <v>947</v>
      </c>
      <c r="C5130" s="104" t="s">
        <v>4665</v>
      </c>
      <c r="D5130" s="104" t="s">
        <v>4667</v>
      </c>
      <c r="E5130" s="2">
        <v>73087</v>
      </c>
      <c r="F5130" s="2">
        <v>73087</v>
      </c>
    </row>
    <row r="5131" spans="1:6" x14ac:dyDescent="0.25">
      <c r="A5131" s="104">
        <v>27940</v>
      </c>
      <c r="B5131" s="104" t="s">
        <v>947</v>
      </c>
      <c r="C5131" s="104" t="s">
        <v>9876</v>
      </c>
      <c r="D5131" s="104" t="s">
        <v>9878</v>
      </c>
      <c r="E5131" s="2">
        <v>25120</v>
      </c>
      <c r="F5131" s="2">
        <v>25120</v>
      </c>
    </row>
    <row r="5132" spans="1:6" x14ac:dyDescent="0.25">
      <c r="A5132" s="104">
        <v>189338</v>
      </c>
      <c r="B5132" s="104" t="s">
        <v>947</v>
      </c>
      <c r="C5132" s="104" t="s">
        <v>13760</v>
      </c>
      <c r="D5132" s="104" t="s">
        <v>13762</v>
      </c>
      <c r="E5132" s="2">
        <v>9616</v>
      </c>
      <c r="F5132" s="2">
        <v>9616</v>
      </c>
    </row>
    <row r="5133" spans="1:6" x14ac:dyDescent="0.25">
      <c r="A5133" s="104">
        <v>220062</v>
      </c>
      <c r="B5133" s="104" t="s">
        <v>947</v>
      </c>
      <c r="C5133" s="104" t="s">
        <v>12408</v>
      </c>
      <c r="D5133" s="104" t="s">
        <v>12410</v>
      </c>
      <c r="E5133" s="2">
        <v>25247</v>
      </c>
      <c r="F5133" s="2">
        <v>25247</v>
      </c>
    </row>
    <row r="5134" spans="1:6" x14ac:dyDescent="0.25">
      <c r="A5134" s="104">
        <v>576091</v>
      </c>
      <c r="B5134" s="104" t="s">
        <v>947</v>
      </c>
      <c r="C5134" s="104" t="s">
        <v>12003</v>
      </c>
      <c r="D5134" s="104" t="s">
        <v>12005</v>
      </c>
      <c r="E5134" s="2">
        <v>62890</v>
      </c>
      <c r="F5134" s="2">
        <v>62890</v>
      </c>
    </row>
    <row r="5135" spans="1:6" x14ac:dyDescent="0.25">
      <c r="A5135" s="104">
        <v>606142</v>
      </c>
      <c r="B5135" s="104" t="s">
        <v>947</v>
      </c>
      <c r="C5135" s="104" t="s">
        <v>10882</v>
      </c>
      <c r="D5135" s="104" t="s">
        <v>10884</v>
      </c>
      <c r="E5135" s="2">
        <v>17886</v>
      </c>
      <c r="F5135" s="2">
        <v>17886</v>
      </c>
    </row>
    <row r="5136" spans="1:6" x14ac:dyDescent="0.25">
      <c r="A5136" s="104">
        <v>753765</v>
      </c>
      <c r="B5136" s="104" t="s">
        <v>947</v>
      </c>
      <c r="C5136" s="104" t="s">
        <v>9195</v>
      </c>
      <c r="D5136" s="104" t="s">
        <v>22160</v>
      </c>
      <c r="E5136" s="2">
        <v>20303</v>
      </c>
      <c r="F5136" s="2">
        <v>20303</v>
      </c>
    </row>
    <row r="5137" spans="1:6" x14ac:dyDescent="0.25">
      <c r="A5137" s="104">
        <v>27949</v>
      </c>
      <c r="B5137" s="104" t="s">
        <v>947</v>
      </c>
      <c r="C5137" s="104" t="s">
        <v>19076</v>
      </c>
      <c r="D5137" s="104" t="s">
        <v>19077</v>
      </c>
      <c r="E5137" s="2">
        <v>104065</v>
      </c>
      <c r="F5137" s="2">
        <v>104065</v>
      </c>
    </row>
    <row r="5138" spans="1:6" x14ac:dyDescent="0.25">
      <c r="A5138" s="104">
        <v>27951</v>
      </c>
      <c r="B5138" s="104" t="s">
        <v>947</v>
      </c>
      <c r="C5138" s="104" t="s">
        <v>22247</v>
      </c>
      <c r="D5138" s="104" t="s">
        <v>22248</v>
      </c>
      <c r="E5138" s="2">
        <v>13042</v>
      </c>
      <c r="F5138" s="2">
        <v>13042</v>
      </c>
    </row>
    <row r="5139" spans="1:6" x14ac:dyDescent="0.25">
      <c r="A5139" s="104">
        <v>27957</v>
      </c>
      <c r="B5139" s="104" t="s">
        <v>947</v>
      </c>
      <c r="C5139" s="104" t="s">
        <v>10948</v>
      </c>
      <c r="D5139" s="104" t="s">
        <v>10950</v>
      </c>
      <c r="E5139" s="2">
        <v>9929</v>
      </c>
      <c r="F5139" s="2">
        <v>9929</v>
      </c>
    </row>
    <row r="5140" spans="1:6" x14ac:dyDescent="0.25">
      <c r="A5140" s="104">
        <v>27959</v>
      </c>
      <c r="B5140" s="104" t="s">
        <v>947</v>
      </c>
      <c r="C5140" s="104" t="s">
        <v>15407</v>
      </c>
      <c r="D5140" s="104" t="s">
        <v>15409</v>
      </c>
      <c r="E5140" s="2">
        <v>29116</v>
      </c>
      <c r="F5140" s="2">
        <v>29116</v>
      </c>
    </row>
    <row r="5141" spans="1:6" x14ac:dyDescent="0.25">
      <c r="A5141" s="104">
        <v>27961</v>
      </c>
      <c r="B5141" s="104" t="s">
        <v>947</v>
      </c>
      <c r="C5141" s="104" t="s">
        <v>2735</v>
      </c>
      <c r="D5141" s="104" t="s">
        <v>2737</v>
      </c>
      <c r="E5141" s="2">
        <v>177971</v>
      </c>
      <c r="F5141" s="2">
        <v>177971</v>
      </c>
    </row>
    <row r="5142" spans="1:6" x14ac:dyDescent="0.25">
      <c r="A5142" s="104">
        <v>27962</v>
      </c>
      <c r="B5142" s="104" t="s">
        <v>947</v>
      </c>
      <c r="C5142" s="104" t="s">
        <v>13551</v>
      </c>
      <c r="D5142" s="104" t="s">
        <v>13553</v>
      </c>
      <c r="E5142" s="2">
        <v>17294</v>
      </c>
      <c r="F5142" s="2">
        <v>17294</v>
      </c>
    </row>
    <row r="5143" spans="1:6" x14ac:dyDescent="0.25">
      <c r="A5143" s="104">
        <v>27965</v>
      </c>
      <c r="B5143" s="104" t="s">
        <v>947</v>
      </c>
      <c r="C5143" s="104" t="s">
        <v>11208</v>
      </c>
      <c r="D5143" s="104" t="s">
        <v>11210</v>
      </c>
      <c r="E5143" s="2">
        <v>29058</v>
      </c>
      <c r="F5143" s="2">
        <v>29058</v>
      </c>
    </row>
    <row r="5144" spans="1:6" x14ac:dyDescent="0.25">
      <c r="A5144" s="104">
        <v>782330</v>
      </c>
      <c r="B5144" s="104" t="s">
        <v>947</v>
      </c>
      <c r="C5144" s="104" t="s">
        <v>16635</v>
      </c>
      <c r="D5144" s="104" t="s">
        <v>16637</v>
      </c>
      <c r="E5144" s="2">
        <v>5275</v>
      </c>
      <c r="F5144" s="2">
        <v>5275</v>
      </c>
    </row>
    <row r="5145" spans="1:6" x14ac:dyDescent="0.25">
      <c r="A5145" s="104">
        <v>795556</v>
      </c>
      <c r="B5145" s="104" t="s">
        <v>947</v>
      </c>
      <c r="C5145" s="104" t="s">
        <v>22249</v>
      </c>
      <c r="D5145" s="104" t="s">
        <v>22250</v>
      </c>
      <c r="E5145" s="2">
        <v>3842</v>
      </c>
      <c r="F5145" s="2">
        <v>3842</v>
      </c>
    </row>
    <row r="5146" spans="1:6" x14ac:dyDescent="0.25">
      <c r="A5146" s="104">
        <v>811163</v>
      </c>
      <c r="B5146" s="104" t="s">
        <v>947</v>
      </c>
      <c r="C5146" s="104" t="s">
        <v>15537</v>
      </c>
      <c r="D5146" s="104" t="s">
        <v>15539</v>
      </c>
      <c r="E5146" s="2">
        <v>99</v>
      </c>
      <c r="F5146" s="2">
        <v>99</v>
      </c>
    </row>
    <row r="5147" spans="1:6" x14ac:dyDescent="0.25">
      <c r="A5147" s="104">
        <v>828752</v>
      </c>
      <c r="B5147" s="104" t="s">
        <v>947</v>
      </c>
      <c r="C5147" s="104" t="s">
        <v>15401</v>
      </c>
      <c r="D5147" s="104" t="s">
        <v>15403</v>
      </c>
      <c r="E5147" s="2">
        <v>1763</v>
      </c>
      <c r="F5147" s="2">
        <v>1763</v>
      </c>
    </row>
    <row r="5148" spans="1:6" x14ac:dyDescent="0.25">
      <c r="A5148" s="104">
        <v>27975</v>
      </c>
      <c r="B5148" s="104" t="s">
        <v>947</v>
      </c>
      <c r="C5148" s="104" t="s">
        <v>18829</v>
      </c>
      <c r="D5148" s="104" t="s">
        <v>18830</v>
      </c>
      <c r="E5148" s="2">
        <v>17407</v>
      </c>
      <c r="F5148" s="2">
        <v>17407</v>
      </c>
    </row>
    <row r="5149" spans="1:6" x14ac:dyDescent="0.25">
      <c r="A5149" s="104">
        <v>27976</v>
      </c>
      <c r="B5149" s="104" t="s">
        <v>947</v>
      </c>
      <c r="C5149" s="104" t="s">
        <v>13078</v>
      </c>
      <c r="D5149" s="104" t="s">
        <v>13080</v>
      </c>
      <c r="E5149" s="2">
        <v>12730</v>
      </c>
      <c r="F5149" s="2">
        <v>12730</v>
      </c>
    </row>
    <row r="5150" spans="1:6" x14ac:dyDescent="0.25">
      <c r="A5150" s="104">
        <v>28033</v>
      </c>
      <c r="B5150" s="104" t="s">
        <v>947</v>
      </c>
      <c r="C5150" s="104" t="s">
        <v>4769</v>
      </c>
      <c r="D5150" s="104" t="s">
        <v>4771</v>
      </c>
      <c r="E5150" s="2">
        <v>84380</v>
      </c>
      <c r="F5150" s="2">
        <v>84380</v>
      </c>
    </row>
    <row r="5151" spans="1:6" x14ac:dyDescent="0.25">
      <c r="A5151" s="104">
        <v>28034</v>
      </c>
      <c r="B5151" s="104" t="s">
        <v>947</v>
      </c>
      <c r="C5151" s="104" t="s">
        <v>4348</v>
      </c>
      <c r="D5151" s="104" t="s">
        <v>4350</v>
      </c>
      <c r="E5151" s="2">
        <v>121824</v>
      </c>
      <c r="F5151" s="2">
        <v>121824</v>
      </c>
    </row>
    <row r="5152" spans="1:6" x14ac:dyDescent="0.25">
      <c r="A5152" s="104">
        <v>28035</v>
      </c>
      <c r="B5152" s="104" t="s">
        <v>947</v>
      </c>
      <c r="C5152" s="104" t="s">
        <v>6493</v>
      </c>
      <c r="D5152" s="104" t="s">
        <v>6495</v>
      </c>
      <c r="E5152" s="2">
        <v>88306</v>
      </c>
      <c r="F5152" s="2">
        <v>88306</v>
      </c>
    </row>
    <row r="5153" spans="1:6" x14ac:dyDescent="0.25">
      <c r="A5153" s="104">
        <v>28036</v>
      </c>
      <c r="B5153" s="104" t="s">
        <v>947</v>
      </c>
      <c r="C5153" s="104" t="s">
        <v>11238</v>
      </c>
      <c r="D5153" s="104" t="s">
        <v>11240</v>
      </c>
      <c r="E5153" s="2">
        <v>8665</v>
      </c>
      <c r="F5153" s="2">
        <v>8665</v>
      </c>
    </row>
    <row r="5154" spans="1:6" x14ac:dyDescent="0.25">
      <c r="A5154" s="104">
        <v>28037</v>
      </c>
      <c r="B5154" s="104" t="s">
        <v>947</v>
      </c>
      <c r="C5154" s="104" t="s">
        <v>6460</v>
      </c>
      <c r="D5154" s="104" t="s">
        <v>22196</v>
      </c>
      <c r="E5154" s="2">
        <v>53238</v>
      </c>
      <c r="F5154" s="2">
        <v>53238</v>
      </c>
    </row>
    <row r="5155" spans="1:6" x14ac:dyDescent="0.25">
      <c r="A5155" s="104">
        <v>28038</v>
      </c>
      <c r="B5155" s="104" t="s">
        <v>947</v>
      </c>
      <c r="C5155" s="104" t="s">
        <v>2555</v>
      </c>
      <c r="D5155" s="104" t="s">
        <v>2557</v>
      </c>
      <c r="E5155" s="2">
        <v>299423</v>
      </c>
      <c r="F5155" s="2">
        <v>299423</v>
      </c>
    </row>
    <row r="5156" spans="1:6" x14ac:dyDescent="0.25">
      <c r="A5156" s="104">
        <v>28040</v>
      </c>
      <c r="B5156" s="104" t="s">
        <v>947</v>
      </c>
      <c r="C5156" s="104" t="s">
        <v>11050</v>
      </c>
      <c r="D5156" s="104" t="s">
        <v>11052</v>
      </c>
      <c r="E5156" s="2">
        <v>4572</v>
      </c>
      <c r="F5156" s="2">
        <v>4572</v>
      </c>
    </row>
    <row r="5157" spans="1:6" x14ac:dyDescent="0.25">
      <c r="A5157" s="104">
        <v>28041</v>
      </c>
      <c r="B5157" s="104" t="s">
        <v>947</v>
      </c>
      <c r="C5157" s="104" t="s">
        <v>5039</v>
      </c>
      <c r="D5157" s="104" t="s">
        <v>5041</v>
      </c>
      <c r="E5157" s="2">
        <v>81059</v>
      </c>
      <c r="F5157" s="2">
        <v>81059</v>
      </c>
    </row>
    <row r="5158" spans="1:6" x14ac:dyDescent="0.25">
      <c r="A5158" s="104">
        <v>28043</v>
      </c>
      <c r="B5158" s="104" t="s">
        <v>947</v>
      </c>
      <c r="C5158" s="104" t="s">
        <v>1928</v>
      </c>
      <c r="D5158" s="104" t="s">
        <v>1930</v>
      </c>
      <c r="E5158" s="2">
        <v>361959</v>
      </c>
      <c r="F5158" s="2">
        <v>361959</v>
      </c>
    </row>
    <row r="5159" spans="1:6" x14ac:dyDescent="0.25">
      <c r="A5159" s="104">
        <v>28048</v>
      </c>
      <c r="B5159" s="104" t="s">
        <v>947</v>
      </c>
      <c r="C5159" s="104" t="s">
        <v>16182</v>
      </c>
      <c r="D5159" s="104" t="s">
        <v>22197</v>
      </c>
      <c r="E5159" s="2">
        <v>7666</v>
      </c>
      <c r="F5159" s="2">
        <v>7666</v>
      </c>
    </row>
    <row r="5160" spans="1:6" x14ac:dyDescent="0.25">
      <c r="A5160" s="104">
        <v>28050</v>
      </c>
      <c r="B5160" s="104" t="s">
        <v>947</v>
      </c>
      <c r="C5160" s="104" t="s">
        <v>9783</v>
      </c>
      <c r="D5160" s="104" t="s">
        <v>9785</v>
      </c>
      <c r="E5160" s="2">
        <v>37865</v>
      </c>
      <c r="F5160" s="2">
        <v>37865</v>
      </c>
    </row>
    <row r="5161" spans="1:6" x14ac:dyDescent="0.25">
      <c r="A5161" s="104">
        <v>28051</v>
      </c>
      <c r="B5161" s="104" t="s">
        <v>947</v>
      </c>
      <c r="C5161" s="104" t="s">
        <v>15106</v>
      </c>
      <c r="D5161" s="104" t="s">
        <v>15108</v>
      </c>
      <c r="E5161" s="2">
        <v>2717</v>
      </c>
      <c r="F5161" s="2">
        <v>2717</v>
      </c>
    </row>
    <row r="5162" spans="1:6" x14ac:dyDescent="0.25">
      <c r="A5162" s="104">
        <v>28052</v>
      </c>
      <c r="B5162" s="104" t="s">
        <v>947</v>
      </c>
      <c r="C5162" s="104" t="s">
        <v>6487</v>
      </c>
      <c r="D5162" s="104" t="s">
        <v>6489</v>
      </c>
      <c r="E5162" s="2">
        <v>142718</v>
      </c>
      <c r="F5162" s="2">
        <v>142718</v>
      </c>
    </row>
    <row r="5163" spans="1:6" x14ac:dyDescent="0.25">
      <c r="A5163" s="104">
        <v>28053</v>
      </c>
      <c r="B5163" s="104" t="s">
        <v>947</v>
      </c>
      <c r="C5163" s="104" t="s">
        <v>12168</v>
      </c>
      <c r="D5163" s="104" t="s">
        <v>12170</v>
      </c>
      <c r="E5163" s="2">
        <v>8843</v>
      </c>
      <c r="F5163" s="2">
        <v>8843</v>
      </c>
    </row>
    <row r="5164" spans="1:6" x14ac:dyDescent="0.25">
      <c r="A5164" s="104">
        <v>28054</v>
      </c>
      <c r="B5164" s="104" t="s">
        <v>947</v>
      </c>
      <c r="C5164" s="104" t="s">
        <v>11316</v>
      </c>
      <c r="D5164" s="104" t="s">
        <v>11318</v>
      </c>
      <c r="E5164" s="2">
        <v>16514</v>
      </c>
      <c r="F5164" s="2">
        <v>16514</v>
      </c>
    </row>
    <row r="5165" spans="1:6" x14ac:dyDescent="0.25">
      <c r="A5165" s="104">
        <v>28055</v>
      </c>
      <c r="B5165" s="104" t="s">
        <v>947</v>
      </c>
      <c r="C5165" s="104" t="s">
        <v>3856</v>
      </c>
      <c r="D5165" s="104" t="s">
        <v>3858</v>
      </c>
      <c r="E5165" s="2">
        <v>135356</v>
      </c>
      <c r="F5165" s="2">
        <v>135356</v>
      </c>
    </row>
    <row r="5166" spans="1:6" x14ac:dyDescent="0.25">
      <c r="A5166" s="104">
        <v>28059</v>
      </c>
      <c r="B5166" s="104" t="s">
        <v>947</v>
      </c>
      <c r="C5166" s="104" t="s">
        <v>11262</v>
      </c>
      <c r="D5166" s="104" t="s">
        <v>11264</v>
      </c>
      <c r="E5166" s="2">
        <v>39743</v>
      </c>
      <c r="F5166" s="2">
        <v>39743</v>
      </c>
    </row>
    <row r="5167" spans="1:6" x14ac:dyDescent="0.25">
      <c r="A5167" s="104">
        <v>28060</v>
      </c>
      <c r="B5167" s="104" t="s">
        <v>947</v>
      </c>
      <c r="C5167" s="104" t="s">
        <v>22881</v>
      </c>
      <c r="D5167" s="104" t="s">
        <v>22882</v>
      </c>
      <c r="E5167" s="2">
        <v>39701</v>
      </c>
      <c r="F5167" s="2">
        <v>39701</v>
      </c>
    </row>
    <row r="5168" spans="1:6" x14ac:dyDescent="0.25">
      <c r="A5168" s="104">
        <v>28062</v>
      </c>
      <c r="B5168" s="104" t="s">
        <v>947</v>
      </c>
      <c r="C5168" s="104" t="s">
        <v>9678</v>
      </c>
      <c r="D5168" s="104" t="s">
        <v>9680</v>
      </c>
      <c r="E5168" s="2">
        <v>30300</v>
      </c>
      <c r="F5168" s="2">
        <v>30300</v>
      </c>
    </row>
    <row r="5169" spans="1:6" x14ac:dyDescent="0.25">
      <c r="A5169" s="104">
        <v>28064</v>
      </c>
      <c r="B5169" s="104" t="s">
        <v>947</v>
      </c>
      <c r="C5169" s="104" t="s">
        <v>14210</v>
      </c>
      <c r="D5169" s="104" t="s">
        <v>14212</v>
      </c>
      <c r="E5169" s="2">
        <v>6270</v>
      </c>
      <c r="F5169" s="2">
        <v>6270</v>
      </c>
    </row>
    <row r="5170" spans="1:6" x14ac:dyDescent="0.25">
      <c r="A5170" s="104">
        <v>28065</v>
      </c>
      <c r="B5170" s="104" t="s">
        <v>947</v>
      </c>
      <c r="C5170" s="104" t="s">
        <v>12486</v>
      </c>
      <c r="D5170" s="104" t="s">
        <v>12488</v>
      </c>
      <c r="E5170" s="2">
        <v>10760</v>
      </c>
      <c r="F5170" s="2">
        <v>10760</v>
      </c>
    </row>
    <row r="5171" spans="1:6" x14ac:dyDescent="0.25">
      <c r="A5171" s="104">
        <v>28067</v>
      </c>
      <c r="B5171" s="104" t="s">
        <v>947</v>
      </c>
      <c r="C5171" s="104" t="s">
        <v>8593</v>
      </c>
      <c r="D5171" s="104" t="s">
        <v>8595</v>
      </c>
      <c r="E5171" s="2">
        <v>41264</v>
      </c>
      <c r="F5171" s="2">
        <v>41264</v>
      </c>
    </row>
    <row r="5172" spans="1:6" x14ac:dyDescent="0.25">
      <c r="A5172" s="104">
        <v>28068</v>
      </c>
      <c r="B5172" s="104" t="s">
        <v>947</v>
      </c>
      <c r="C5172" s="104" t="s">
        <v>8089</v>
      </c>
      <c r="D5172" s="104" t="s">
        <v>8091</v>
      </c>
      <c r="E5172" s="2">
        <v>20946</v>
      </c>
      <c r="F5172" s="2">
        <v>20946</v>
      </c>
    </row>
    <row r="5173" spans="1:6" x14ac:dyDescent="0.25">
      <c r="A5173" s="104">
        <v>28071</v>
      </c>
      <c r="B5173" s="104" t="s">
        <v>947</v>
      </c>
      <c r="C5173" s="104" t="s">
        <v>12393</v>
      </c>
      <c r="D5173" s="104" t="s">
        <v>12395</v>
      </c>
      <c r="E5173" s="2">
        <v>8920</v>
      </c>
      <c r="F5173" s="2">
        <v>8920</v>
      </c>
    </row>
    <row r="5174" spans="1:6" x14ac:dyDescent="0.25">
      <c r="A5174" s="104">
        <v>28074</v>
      </c>
      <c r="B5174" s="104" t="s">
        <v>947</v>
      </c>
      <c r="C5174" s="104" t="s">
        <v>993</v>
      </c>
      <c r="D5174" s="104" t="s">
        <v>995</v>
      </c>
      <c r="E5174" s="2">
        <v>840498</v>
      </c>
      <c r="F5174" s="2">
        <v>840498</v>
      </c>
    </row>
    <row r="5175" spans="1:6" x14ac:dyDescent="0.25">
      <c r="A5175" s="104">
        <v>28076</v>
      </c>
      <c r="B5175" s="104" t="s">
        <v>947</v>
      </c>
      <c r="C5175" s="104" t="s">
        <v>8236</v>
      </c>
      <c r="D5175" s="104" t="s">
        <v>8238</v>
      </c>
      <c r="E5175" s="2">
        <v>40786</v>
      </c>
      <c r="F5175" s="2">
        <v>40786</v>
      </c>
    </row>
    <row r="5176" spans="1:6" x14ac:dyDescent="0.25">
      <c r="A5176" s="104">
        <v>28078</v>
      </c>
      <c r="B5176" s="104" t="s">
        <v>947</v>
      </c>
      <c r="C5176" s="104" t="s">
        <v>7501</v>
      </c>
      <c r="D5176" s="104" t="s">
        <v>7503</v>
      </c>
      <c r="E5176" s="2">
        <v>54931</v>
      </c>
      <c r="F5176" s="2">
        <v>54931</v>
      </c>
    </row>
    <row r="5177" spans="1:6" x14ac:dyDescent="0.25">
      <c r="A5177" s="104">
        <v>28080</v>
      </c>
      <c r="B5177" s="104" t="s">
        <v>947</v>
      </c>
      <c r="C5177" s="104" t="s">
        <v>1715</v>
      </c>
      <c r="D5177" s="104" t="s">
        <v>1717</v>
      </c>
      <c r="E5177" s="2">
        <v>360409</v>
      </c>
      <c r="F5177" s="2">
        <v>360409</v>
      </c>
    </row>
    <row r="5178" spans="1:6" x14ac:dyDescent="0.25">
      <c r="A5178" s="104">
        <v>28081</v>
      </c>
      <c r="B5178" s="104" t="s">
        <v>947</v>
      </c>
      <c r="C5178" s="104" t="s">
        <v>14658</v>
      </c>
      <c r="D5178" s="104" t="s">
        <v>14660</v>
      </c>
      <c r="E5178" s="2">
        <v>6494</v>
      </c>
      <c r="F5178" s="2">
        <v>6494</v>
      </c>
    </row>
    <row r="5179" spans="1:6" x14ac:dyDescent="0.25">
      <c r="A5179" s="104">
        <v>28082</v>
      </c>
      <c r="B5179" s="104" t="s">
        <v>947</v>
      </c>
      <c r="C5179" s="104" t="s">
        <v>11307</v>
      </c>
      <c r="D5179" s="104" t="s">
        <v>11309</v>
      </c>
      <c r="E5179" s="2">
        <v>16797</v>
      </c>
      <c r="F5179" s="2">
        <v>16797</v>
      </c>
    </row>
    <row r="5180" spans="1:6" x14ac:dyDescent="0.25">
      <c r="A5180" s="104">
        <v>28083</v>
      </c>
      <c r="B5180" s="104" t="s">
        <v>947</v>
      </c>
      <c r="C5180" s="104" t="s">
        <v>8443</v>
      </c>
      <c r="D5180" s="104" t="s">
        <v>8445</v>
      </c>
      <c r="E5180" s="2">
        <v>37247</v>
      </c>
      <c r="F5180" s="2">
        <v>37247</v>
      </c>
    </row>
    <row r="5181" spans="1:6" x14ac:dyDescent="0.25">
      <c r="A5181" s="104">
        <v>28084</v>
      </c>
      <c r="B5181" s="104" t="s">
        <v>947</v>
      </c>
      <c r="C5181" s="104" t="s">
        <v>7064</v>
      </c>
      <c r="D5181" s="104" t="s">
        <v>22883</v>
      </c>
      <c r="E5181" s="2">
        <v>59681</v>
      </c>
      <c r="F5181" s="2">
        <v>59681</v>
      </c>
    </row>
    <row r="5182" spans="1:6" x14ac:dyDescent="0.25">
      <c r="A5182" s="104">
        <v>28085</v>
      </c>
      <c r="B5182" s="104" t="s">
        <v>947</v>
      </c>
      <c r="C5182" s="104" t="s">
        <v>4189</v>
      </c>
      <c r="D5182" s="104" t="s">
        <v>4191</v>
      </c>
      <c r="E5182" s="2">
        <v>131248</v>
      </c>
      <c r="F5182" s="2">
        <v>131248</v>
      </c>
    </row>
    <row r="5183" spans="1:6" x14ac:dyDescent="0.25">
      <c r="A5183" s="104">
        <v>28086</v>
      </c>
      <c r="B5183" s="104" t="s">
        <v>947</v>
      </c>
      <c r="C5183" s="104" t="s">
        <v>3474</v>
      </c>
      <c r="D5183" s="104" t="s">
        <v>3476</v>
      </c>
      <c r="E5183" s="2">
        <v>151111</v>
      </c>
      <c r="F5183" s="2">
        <v>151111</v>
      </c>
    </row>
    <row r="5184" spans="1:6" x14ac:dyDescent="0.25">
      <c r="A5184" s="104">
        <v>28087</v>
      </c>
      <c r="B5184" s="104" t="s">
        <v>947</v>
      </c>
      <c r="C5184" s="104" t="s">
        <v>1961</v>
      </c>
      <c r="D5184" s="104" t="s">
        <v>1963</v>
      </c>
      <c r="E5184" s="2">
        <v>514912</v>
      </c>
      <c r="F5184" s="2">
        <v>514912</v>
      </c>
    </row>
    <row r="5185" spans="1:6" x14ac:dyDescent="0.25">
      <c r="A5185" s="104">
        <v>28088</v>
      </c>
      <c r="B5185" s="104" t="s">
        <v>947</v>
      </c>
      <c r="C5185" s="104" t="s">
        <v>15705</v>
      </c>
      <c r="D5185" s="104" t="s">
        <v>15707</v>
      </c>
      <c r="E5185" s="2">
        <v>5247</v>
      </c>
      <c r="F5185" s="2">
        <v>5247</v>
      </c>
    </row>
    <row r="5186" spans="1:6" x14ac:dyDescent="0.25">
      <c r="A5186" s="104">
        <v>28089</v>
      </c>
      <c r="B5186" s="104" t="s">
        <v>947</v>
      </c>
      <c r="C5186" s="104" t="s">
        <v>2294</v>
      </c>
      <c r="D5186" s="104" t="s">
        <v>2296</v>
      </c>
      <c r="E5186" s="2">
        <v>173269</v>
      </c>
      <c r="F5186" s="2">
        <v>173269</v>
      </c>
    </row>
    <row r="5187" spans="1:6" x14ac:dyDescent="0.25">
      <c r="A5187" s="104">
        <v>28091</v>
      </c>
      <c r="B5187" s="104" t="s">
        <v>947</v>
      </c>
      <c r="C5187" s="104" t="s">
        <v>5396</v>
      </c>
      <c r="D5187" s="104" t="s">
        <v>5398</v>
      </c>
      <c r="E5187" s="2">
        <v>88222</v>
      </c>
      <c r="F5187" s="2">
        <v>88222</v>
      </c>
    </row>
    <row r="5188" spans="1:6" x14ac:dyDescent="0.25">
      <c r="A5188" s="104">
        <v>28092</v>
      </c>
      <c r="B5188" s="104" t="s">
        <v>947</v>
      </c>
      <c r="C5188" s="104" t="s">
        <v>11889</v>
      </c>
      <c r="D5188" s="104" t="s">
        <v>11891</v>
      </c>
      <c r="E5188" s="2">
        <v>8943</v>
      </c>
      <c r="F5188" s="2">
        <v>8943</v>
      </c>
    </row>
    <row r="5189" spans="1:6" x14ac:dyDescent="0.25">
      <c r="A5189" s="104">
        <v>28096</v>
      </c>
      <c r="B5189" s="104" t="s">
        <v>947</v>
      </c>
      <c r="C5189" s="104" t="s">
        <v>22209</v>
      </c>
      <c r="D5189" s="104" t="s">
        <v>22210</v>
      </c>
      <c r="E5189" s="2">
        <v>4491</v>
      </c>
      <c r="F5189" s="2">
        <v>4491</v>
      </c>
    </row>
    <row r="5190" spans="1:6" x14ac:dyDescent="0.25">
      <c r="A5190" s="104">
        <v>28099</v>
      </c>
      <c r="B5190" s="104" t="s">
        <v>947</v>
      </c>
      <c r="C5190" s="104" t="s">
        <v>18712</v>
      </c>
      <c r="D5190" s="104" t="s">
        <v>18713</v>
      </c>
      <c r="E5190" s="2">
        <v>15128</v>
      </c>
      <c r="F5190" s="2">
        <v>15128</v>
      </c>
    </row>
    <row r="5191" spans="1:6" x14ac:dyDescent="0.25">
      <c r="A5191" s="104">
        <v>28100</v>
      </c>
      <c r="B5191" s="104" t="s">
        <v>947</v>
      </c>
      <c r="C5191" s="104" t="s">
        <v>6349</v>
      </c>
      <c r="D5191" s="104" t="s">
        <v>6351</v>
      </c>
      <c r="E5191" s="2">
        <v>66126</v>
      </c>
      <c r="F5191" s="2">
        <v>66126</v>
      </c>
    </row>
    <row r="5192" spans="1:6" x14ac:dyDescent="0.25">
      <c r="A5192" s="104">
        <v>28102</v>
      </c>
      <c r="B5192" s="104" t="s">
        <v>947</v>
      </c>
      <c r="C5192" s="104" t="s">
        <v>15017</v>
      </c>
      <c r="D5192" s="104" t="s">
        <v>15019</v>
      </c>
      <c r="E5192" s="2">
        <v>5688</v>
      </c>
      <c r="F5192" s="2">
        <v>5688</v>
      </c>
    </row>
    <row r="5193" spans="1:6" x14ac:dyDescent="0.25">
      <c r="A5193" s="104">
        <v>28104</v>
      </c>
      <c r="B5193" s="104" t="s">
        <v>947</v>
      </c>
      <c r="C5193" s="104" t="s">
        <v>8761</v>
      </c>
      <c r="D5193" s="104" t="s">
        <v>8763</v>
      </c>
      <c r="E5193" s="2">
        <v>27093</v>
      </c>
      <c r="F5193" s="2">
        <v>27093</v>
      </c>
    </row>
    <row r="5194" spans="1:6" x14ac:dyDescent="0.25">
      <c r="A5194" s="104">
        <v>28109</v>
      </c>
      <c r="B5194" s="104" t="s">
        <v>947</v>
      </c>
      <c r="C5194" s="104" t="s">
        <v>3112</v>
      </c>
      <c r="D5194" s="104" t="s">
        <v>3114</v>
      </c>
      <c r="E5194" s="2">
        <v>168041</v>
      </c>
      <c r="F5194" s="2">
        <v>168041</v>
      </c>
    </row>
    <row r="5195" spans="1:6" x14ac:dyDescent="0.25">
      <c r="A5195" s="104">
        <v>28111</v>
      </c>
      <c r="B5195" s="104" t="s">
        <v>947</v>
      </c>
      <c r="C5195" s="104" t="s">
        <v>16291</v>
      </c>
      <c r="D5195" s="104" t="s">
        <v>16293</v>
      </c>
      <c r="E5195" s="2">
        <v>3837</v>
      </c>
      <c r="F5195" s="2">
        <v>3837</v>
      </c>
    </row>
    <row r="5196" spans="1:6" x14ac:dyDescent="0.25">
      <c r="A5196" s="104">
        <v>28114</v>
      </c>
      <c r="B5196" s="104" t="s">
        <v>947</v>
      </c>
      <c r="C5196" s="104" t="s">
        <v>15636</v>
      </c>
      <c r="D5196" s="104" t="s">
        <v>15638</v>
      </c>
      <c r="E5196" s="2">
        <v>2333</v>
      </c>
      <c r="F5196" s="2">
        <v>2333</v>
      </c>
    </row>
    <row r="5197" spans="1:6" x14ac:dyDescent="0.25">
      <c r="A5197" s="104">
        <v>28119</v>
      </c>
      <c r="B5197" s="104" t="s">
        <v>947</v>
      </c>
      <c r="C5197" s="104" t="s">
        <v>10903</v>
      </c>
      <c r="D5197" s="104" t="s">
        <v>10905</v>
      </c>
      <c r="E5197" s="2">
        <v>21118</v>
      </c>
      <c r="F5197" s="2">
        <v>21118</v>
      </c>
    </row>
    <row r="5198" spans="1:6" x14ac:dyDescent="0.25">
      <c r="A5198" s="104">
        <v>28122</v>
      </c>
      <c r="B5198" s="104" t="s">
        <v>947</v>
      </c>
      <c r="C5198" s="104" t="s">
        <v>4639</v>
      </c>
      <c r="D5198" s="104" t="s">
        <v>4641</v>
      </c>
      <c r="E5198" s="2">
        <v>105512</v>
      </c>
      <c r="F5198" s="2">
        <v>105512</v>
      </c>
    </row>
    <row r="5199" spans="1:6" x14ac:dyDescent="0.25">
      <c r="A5199" s="104">
        <v>28123</v>
      </c>
      <c r="B5199" s="104" t="s">
        <v>947</v>
      </c>
      <c r="C5199" s="104" t="s">
        <v>10987</v>
      </c>
      <c r="D5199" s="104" t="s">
        <v>10989</v>
      </c>
      <c r="E5199" s="2">
        <v>19267</v>
      </c>
      <c r="F5199" s="2">
        <v>19267</v>
      </c>
    </row>
    <row r="5200" spans="1:6" x14ac:dyDescent="0.25">
      <c r="A5200" s="104">
        <v>28125</v>
      </c>
      <c r="B5200" s="104" t="s">
        <v>947</v>
      </c>
      <c r="C5200" s="104" t="s">
        <v>3190</v>
      </c>
      <c r="D5200" s="104" t="s">
        <v>3192</v>
      </c>
      <c r="E5200" s="2">
        <v>236558</v>
      </c>
      <c r="F5200" s="2">
        <v>236558</v>
      </c>
    </row>
    <row r="5201" spans="1:6" x14ac:dyDescent="0.25">
      <c r="A5201" s="104">
        <v>28132</v>
      </c>
      <c r="B5201" s="104" t="s">
        <v>947</v>
      </c>
      <c r="C5201" s="104" t="s">
        <v>12300</v>
      </c>
      <c r="D5201" s="104" t="s">
        <v>12302</v>
      </c>
      <c r="E5201" s="2">
        <v>9383</v>
      </c>
      <c r="F5201" s="2">
        <v>9383</v>
      </c>
    </row>
    <row r="5202" spans="1:6" x14ac:dyDescent="0.25">
      <c r="A5202" s="104">
        <v>28133</v>
      </c>
      <c r="B5202" s="104" t="s">
        <v>947</v>
      </c>
      <c r="C5202" s="104" t="s">
        <v>8440</v>
      </c>
      <c r="D5202" s="104" t="s">
        <v>8442</v>
      </c>
      <c r="E5202" s="2">
        <v>5614</v>
      </c>
      <c r="F5202" s="2">
        <v>5614</v>
      </c>
    </row>
    <row r="5203" spans="1:6" x14ac:dyDescent="0.25">
      <c r="A5203" s="104">
        <v>28135</v>
      </c>
      <c r="B5203" s="104" t="s">
        <v>947</v>
      </c>
      <c r="C5203" s="104" t="s">
        <v>21258</v>
      </c>
      <c r="D5203" s="104" t="s">
        <v>22886</v>
      </c>
      <c r="E5203" s="2">
        <v>4360</v>
      </c>
      <c r="F5203" s="2">
        <v>4360</v>
      </c>
    </row>
    <row r="5204" spans="1:6" x14ac:dyDescent="0.25">
      <c r="A5204" s="104">
        <v>28143</v>
      </c>
      <c r="B5204" s="104" t="s">
        <v>947</v>
      </c>
      <c r="C5204" s="104" t="s">
        <v>9090</v>
      </c>
      <c r="D5204" s="104" t="s">
        <v>9092</v>
      </c>
      <c r="E5204" s="2">
        <v>13545</v>
      </c>
      <c r="F5204" s="2">
        <v>13545</v>
      </c>
    </row>
    <row r="5205" spans="1:6" x14ac:dyDescent="0.25">
      <c r="A5205" s="104">
        <v>28145</v>
      </c>
      <c r="B5205" s="104" t="s">
        <v>947</v>
      </c>
      <c r="C5205" s="104" t="s">
        <v>5627</v>
      </c>
      <c r="D5205" s="104" t="s">
        <v>5629</v>
      </c>
      <c r="E5205" s="2">
        <v>76423</v>
      </c>
      <c r="F5205" s="2">
        <v>76423</v>
      </c>
    </row>
    <row r="5206" spans="1:6" x14ac:dyDescent="0.25">
      <c r="A5206" s="104">
        <v>28146</v>
      </c>
      <c r="B5206" s="104" t="s">
        <v>947</v>
      </c>
      <c r="C5206" s="104" t="s">
        <v>2855</v>
      </c>
      <c r="D5206" s="104" t="s">
        <v>2857</v>
      </c>
      <c r="E5206" s="2">
        <v>200500</v>
      </c>
      <c r="F5206" s="2">
        <v>200500</v>
      </c>
    </row>
    <row r="5207" spans="1:6" x14ac:dyDescent="0.25">
      <c r="A5207" s="104">
        <v>113665</v>
      </c>
      <c r="B5207" s="104" t="s">
        <v>947</v>
      </c>
      <c r="C5207" s="104" t="s">
        <v>4093</v>
      </c>
      <c r="D5207" s="104" t="s">
        <v>4095</v>
      </c>
      <c r="E5207" s="2">
        <v>164699</v>
      </c>
      <c r="F5207" s="2">
        <v>164699</v>
      </c>
    </row>
    <row r="5208" spans="1:6" x14ac:dyDescent="0.25">
      <c r="A5208" s="104">
        <v>131188</v>
      </c>
      <c r="B5208" s="104" t="s">
        <v>947</v>
      </c>
      <c r="C5208" s="104" t="s">
        <v>14252</v>
      </c>
      <c r="D5208" s="104" t="s">
        <v>22193</v>
      </c>
      <c r="E5208" s="2">
        <v>7846</v>
      </c>
      <c r="F5208" s="2">
        <v>7846</v>
      </c>
    </row>
    <row r="5209" spans="1:6" x14ac:dyDescent="0.25">
      <c r="A5209" s="104">
        <v>138406</v>
      </c>
      <c r="B5209" s="104" t="s">
        <v>947</v>
      </c>
      <c r="C5209" s="104" t="s">
        <v>14117</v>
      </c>
      <c r="D5209" s="104" t="s">
        <v>14119</v>
      </c>
      <c r="E5209" s="2">
        <v>17138</v>
      </c>
      <c r="F5209" s="2">
        <v>17138</v>
      </c>
    </row>
    <row r="5210" spans="1:6" x14ac:dyDescent="0.25">
      <c r="A5210" s="104">
        <v>139501</v>
      </c>
      <c r="B5210" s="104" t="s">
        <v>947</v>
      </c>
      <c r="C5210" s="104" t="s">
        <v>4955</v>
      </c>
      <c r="D5210" s="104" t="s">
        <v>4957</v>
      </c>
      <c r="E5210" s="2">
        <v>86912</v>
      </c>
      <c r="F5210" s="2">
        <v>86912</v>
      </c>
    </row>
    <row r="5211" spans="1:6" x14ac:dyDescent="0.25">
      <c r="A5211" s="104">
        <v>183143</v>
      </c>
      <c r="B5211" s="104" t="s">
        <v>947</v>
      </c>
      <c r="C5211" s="104" t="s">
        <v>10133</v>
      </c>
      <c r="D5211" s="104" t="s">
        <v>10134</v>
      </c>
      <c r="E5211" s="2">
        <v>41221</v>
      </c>
      <c r="F5211" s="2">
        <v>41221</v>
      </c>
    </row>
    <row r="5212" spans="1:6" x14ac:dyDescent="0.25">
      <c r="A5212" s="104">
        <v>207286</v>
      </c>
      <c r="B5212" s="104" t="s">
        <v>947</v>
      </c>
      <c r="C5212" s="104" t="s">
        <v>5980</v>
      </c>
      <c r="D5212" s="104" t="s">
        <v>5982</v>
      </c>
      <c r="E5212" s="2">
        <v>50090</v>
      </c>
      <c r="F5212" s="2">
        <v>50090</v>
      </c>
    </row>
    <row r="5213" spans="1:6" x14ac:dyDescent="0.25">
      <c r="A5213" s="104">
        <v>207561</v>
      </c>
      <c r="B5213" s="104" t="s">
        <v>947</v>
      </c>
      <c r="C5213" s="104" t="s">
        <v>14569</v>
      </c>
      <c r="D5213" s="104" t="s">
        <v>14571</v>
      </c>
      <c r="E5213" s="2">
        <v>7492</v>
      </c>
      <c r="F5213" s="2">
        <v>7492</v>
      </c>
    </row>
    <row r="5214" spans="1:6" x14ac:dyDescent="0.25">
      <c r="A5214" s="104">
        <v>207825</v>
      </c>
      <c r="B5214" s="104" t="s">
        <v>947</v>
      </c>
      <c r="C5214" s="104" t="s">
        <v>13438</v>
      </c>
      <c r="D5214" s="104" t="s">
        <v>13440</v>
      </c>
      <c r="E5214" s="2">
        <v>10150</v>
      </c>
      <c r="F5214" s="2">
        <v>10150</v>
      </c>
    </row>
    <row r="5215" spans="1:6" x14ac:dyDescent="0.25">
      <c r="A5215" s="104">
        <v>215019</v>
      </c>
      <c r="B5215" s="104" t="s">
        <v>947</v>
      </c>
      <c r="C5215" s="104" t="s">
        <v>5225</v>
      </c>
      <c r="D5215" s="104" t="s">
        <v>5227</v>
      </c>
      <c r="E5215" s="2">
        <v>113085</v>
      </c>
      <c r="F5215" s="2">
        <v>113085</v>
      </c>
    </row>
    <row r="5216" spans="1:6" x14ac:dyDescent="0.25">
      <c r="A5216" s="104">
        <v>220005</v>
      </c>
      <c r="B5216" s="104" t="s">
        <v>947</v>
      </c>
      <c r="C5216" s="104" t="s">
        <v>4513</v>
      </c>
      <c r="D5216" s="104" t="s">
        <v>4515</v>
      </c>
      <c r="E5216" s="2">
        <v>88216</v>
      </c>
      <c r="F5216" s="2">
        <v>88216</v>
      </c>
    </row>
    <row r="5217" spans="1:6" x14ac:dyDescent="0.25">
      <c r="A5217" s="104">
        <v>441592</v>
      </c>
      <c r="B5217" s="104" t="s">
        <v>947</v>
      </c>
      <c r="C5217" s="104" t="s">
        <v>13835</v>
      </c>
      <c r="D5217" s="104" t="s">
        <v>13837</v>
      </c>
      <c r="E5217" s="2">
        <v>15562</v>
      </c>
      <c r="F5217" s="2">
        <v>15562</v>
      </c>
    </row>
    <row r="5218" spans="1:6" x14ac:dyDescent="0.25">
      <c r="A5218" s="104">
        <v>441595</v>
      </c>
      <c r="B5218" s="104" t="s">
        <v>947</v>
      </c>
      <c r="C5218" s="104" t="s">
        <v>15422</v>
      </c>
      <c r="D5218" s="104" t="s">
        <v>15424</v>
      </c>
      <c r="E5218" s="2">
        <v>3136</v>
      </c>
      <c r="F5218" s="2">
        <v>3136</v>
      </c>
    </row>
    <row r="5219" spans="1:6" x14ac:dyDescent="0.25">
      <c r="A5219" s="104">
        <v>451333</v>
      </c>
      <c r="B5219" s="104" t="s">
        <v>947</v>
      </c>
      <c r="C5219" s="104" t="s">
        <v>5648</v>
      </c>
      <c r="D5219" s="104" t="s">
        <v>5650</v>
      </c>
      <c r="E5219" s="2">
        <v>101993</v>
      </c>
      <c r="F5219" s="2">
        <v>101993</v>
      </c>
    </row>
    <row r="5220" spans="1:6" x14ac:dyDescent="0.25">
      <c r="A5220" s="104">
        <v>492229</v>
      </c>
      <c r="B5220" s="104" t="s">
        <v>947</v>
      </c>
      <c r="C5220" s="104" t="s">
        <v>4327</v>
      </c>
      <c r="D5220" s="104" t="s">
        <v>4329</v>
      </c>
      <c r="E5220" s="2">
        <v>172116</v>
      </c>
      <c r="F5220" s="2">
        <v>172116</v>
      </c>
    </row>
    <row r="5221" spans="1:6" x14ac:dyDescent="0.25">
      <c r="A5221" s="104">
        <v>498185</v>
      </c>
      <c r="B5221" s="104" t="s">
        <v>947</v>
      </c>
      <c r="C5221" s="104" t="s">
        <v>7190</v>
      </c>
      <c r="D5221" s="104" t="s">
        <v>7192</v>
      </c>
      <c r="E5221" s="2">
        <v>98256</v>
      </c>
      <c r="F5221" s="2">
        <v>98256</v>
      </c>
    </row>
    <row r="5222" spans="1:6" x14ac:dyDescent="0.25">
      <c r="A5222" s="104">
        <v>507297</v>
      </c>
      <c r="B5222" s="104" t="s">
        <v>947</v>
      </c>
      <c r="C5222" s="104" t="s">
        <v>17293</v>
      </c>
      <c r="D5222" s="104" t="s">
        <v>18354</v>
      </c>
      <c r="E5222" s="2">
        <v>3812</v>
      </c>
      <c r="F5222" s="2">
        <v>3812</v>
      </c>
    </row>
    <row r="5223" spans="1:6" x14ac:dyDescent="0.25">
      <c r="A5223" s="104">
        <v>524196</v>
      </c>
      <c r="B5223" s="104" t="s">
        <v>947</v>
      </c>
      <c r="C5223" s="104" t="s">
        <v>14877</v>
      </c>
      <c r="D5223" s="104" t="s">
        <v>14879</v>
      </c>
      <c r="E5223" s="2">
        <v>1756</v>
      </c>
      <c r="F5223" s="2">
        <v>1756</v>
      </c>
    </row>
    <row r="5224" spans="1:6" x14ac:dyDescent="0.25">
      <c r="A5224" s="104">
        <v>572733</v>
      </c>
      <c r="B5224" s="104" t="s">
        <v>947</v>
      </c>
      <c r="C5224" s="104" t="s">
        <v>1466</v>
      </c>
      <c r="D5224" s="104" t="s">
        <v>1468</v>
      </c>
      <c r="E5224" s="2">
        <v>287315</v>
      </c>
      <c r="F5224" s="2">
        <v>287315</v>
      </c>
    </row>
    <row r="5225" spans="1:6" x14ac:dyDescent="0.25">
      <c r="A5225" s="104">
        <v>572734</v>
      </c>
      <c r="B5225" s="104" t="s">
        <v>947</v>
      </c>
      <c r="C5225" s="104" t="s">
        <v>15127</v>
      </c>
      <c r="D5225" s="104" t="s">
        <v>15129</v>
      </c>
      <c r="E5225" s="2">
        <v>0</v>
      </c>
      <c r="F5225" s="2">
        <v>0</v>
      </c>
    </row>
    <row r="5226" spans="1:6" x14ac:dyDescent="0.25">
      <c r="A5226" s="104">
        <v>572735</v>
      </c>
      <c r="B5226" s="104" t="s">
        <v>947</v>
      </c>
      <c r="C5226" s="104" t="s">
        <v>6761</v>
      </c>
      <c r="D5226" s="104" t="s">
        <v>6763</v>
      </c>
      <c r="E5226" s="2">
        <v>45301</v>
      </c>
      <c r="F5226" s="2">
        <v>45301</v>
      </c>
    </row>
    <row r="5227" spans="1:6" x14ac:dyDescent="0.25">
      <c r="A5227" s="104">
        <v>572736</v>
      </c>
      <c r="B5227" s="104" t="s">
        <v>947</v>
      </c>
      <c r="C5227" s="104" t="s">
        <v>8812</v>
      </c>
      <c r="D5227" s="104" t="s">
        <v>8814</v>
      </c>
      <c r="E5227" s="2">
        <v>43012</v>
      </c>
      <c r="F5227" s="2">
        <v>43012</v>
      </c>
    </row>
    <row r="5228" spans="1:6" x14ac:dyDescent="0.25">
      <c r="A5228" s="104">
        <v>581679</v>
      </c>
      <c r="B5228" s="104" t="s">
        <v>947</v>
      </c>
      <c r="C5228" s="104" t="s">
        <v>9312</v>
      </c>
      <c r="D5228" s="104" t="s">
        <v>9314</v>
      </c>
      <c r="E5228" s="2">
        <v>17332</v>
      </c>
      <c r="F5228" s="2">
        <v>17332</v>
      </c>
    </row>
    <row r="5229" spans="1:6" x14ac:dyDescent="0.25">
      <c r="A5229" s="104">
        <v>585065</v>
      </c>
      <c r="B5229" s="104" t="s">
        <v>947</v>
      </c>
      <c r="C5229" s="104" t="s">
        <v>12955</v>
      </c>
      <c r="D5229" s="104" t="s">
        <v>22208</v>
      </c>
      <c r="E5229" s="2">
        <v>9610</v>
      </c>
      <c r="F5229" s="2">
        <v>9610</v>
      </c>
    </row>
    <row r="5230" spans="1:6" x14ac:dyDescent="0.25">
      <c r="A5230" s="104">
        <v>585182</v>
      </c>
      <c r="B5230" s="104" t="s">
        <v>947</v>
      </c>
      <c r="C5230" s="104" t="s">
        <v>22887</v>
      </c>
      <c r="D5230" s="104" t="s">
        <v>22888</v>
      </c>
      <c r="E5230" s="2">
        <v>9913</v>
      </c>
      <c r="F5230" s="2">
        <v>9913</v>
      </c>
    </row>
    <row r="5231" spans="1:6" x14ac:dyDescent="0.25">
      <c r="A5231" s="104">
        <v>591129</v>
      </c>
      <c r="B5231" s="104" t="s">
        <v>947</v>
      </c>
      <c r="C5231" s="104" t="s">
        <v>18700</v>
      </c>
      <c r="D5231" s="104" t="s">
        <v>18701</v>
      </c>
      <c r="E5231" s="2">
        <v>11633</v>
      </c>
      <c r="F5231" s="2">
        <v>11633</v>
      </c>
    </row>
    <row r="5232" spans="1:6" x14ac:dyDescent="0.25">
      <c r="A5232" s="104">
        <v>601917</v>
      </c>
      <c r="B5232" s="104" t="s">
        <v>947</v>
      </c>
      <c r="C5232" s="104" t="s">
        <v>7088</v>
      </c>
      <c r="D5232" s="104" t="s">
        <v>7090</v>
      </c>
      <c r="E5232" s="2">
        <v>8545</v>
      </c>
      <c r="F5232" s="2">
        <v>8545</v>
      </c>
    </row>
    <row r="5233" spans="1:6" x14ac:dyDescent="0.25">
      <c r="A5233" s="104">
        <v>601942</v>
      </c>
      <c r="B5233" s="104" t="s">
        <v>947</v>
      </c>
      <c r="C5233" s="104" t="s">
        <v>15963</v>
      </c>
      <c r="D5233" s="104" t="s">
        <v>15965</v>
      </c>
      <c r="E5233" s="2">
        <v>1819</v>
      </c>
      <c r="F5233" s="2">
        <v>1819</v>
      </c>
    </row>
    <row r="5234" spans="1:6" x14ac:dyDescent="0.25">
      <c r="A5234" s="104">
        <v>605559</v>
      </c>
      <c r="B5234" s="104" t="s">
        <v>947</v>
      </c>
      <c r="C5234" s="104" t="s">
        <v>15398</v>
      </c>
      <c r="D5234" s="104" t="s">
        <v>15400</v>
      </c>
      <c r="E5234" s="2">
        <v>8123</v>
      </c>
      <c r="F5234" s="2">
        <v>8123</v>
      </c>
    </row>
    <row r="5235" spans="1:6" x14ac:dyDescent="0.25">
      <c r="A5235" s="104">
        <v>605565</v>
      </c>
      <c r="B5235" s="104" t="s">
        <v>947</v>
      </c>
      <c r="C5235" s="104" t="s">
        <v>22646</v>
      </c>
      <c r="D5235" s="104" t="s">
        <v>22647</v>
      </c>
      <c r="E5235" s="2">
        <v>14801</v>
      </c>
      <c r="F5235" s="2">
        <v>14801</v>
      </c>
    </row>
    <row r="5236" spans="1:6" x14ac:dyDescent="0.25">
      <c r="A5236" s="104">
        <v>605846</v>
      </c>
      <c r="B5236" s="104" t="s">
        <v>947</v>
      </c>
      <c r="C5236" s="104" t="s">
        <v>12793</v>
      </c>
      <c r="D5236" s="104" t="s">
        <v>12795</v>
      </c>
      <c r="E5236" s="2">
        <v>12025</v>
      </c>
      <c r="F5236" s="2">
        <v>12025</v>
      </c>
    </row>
    <row r="5237" spans="1:6" x14ac:dyDescent="0.25">
      <c r="A5237" s="104">
        <v>611871</v>
      </c>
      <c r="B5237" s="104" t="s">
        <v>947</v>
      </c>
      <c r="C5237" s="104" t="s">
        <v>10615</v>
      </c>
      <c r="D5237" s="104" t="s">
        <v>10617</v>
      </c>
      <c r="E5237" s="2">
        <v>26917</v>
      </c>
      <c r="F5237" s="2">
        <v>26917</v>
      </c>
    </row>
    <row r="5238" spans="1:6" x14ac:dyDescent="0.25">
      <c r="A5238" s="104">
        <v>619580</v>
      </c>
      <c r="B5238" s="104" t="s">
        <v>947</v>
      </c>
      <c r="C5238" s="104" t="s">
        <v>18796</v>
      </c>
      <c r="D5238" s="104" t="s">
        <v>18797</v>
      </c>
      <c r="E5238" s="2">
        <v>459</v>
      </c>
      <c r="F5238" s="2">
        <v>459</v>
      </c>
    </row>
    <row r="5239" spans="1:6" x14ac:dyDescent="0.25">
      <c r="A5239" s="104">
        <v>683467</v>
      </c>
      <c r="B5239" s="104" t="s">
        <v>947</v>
      </c>
      <c r="C5239" s="104" t="s">
        <v>11409</v>
      </c>
      <c r="D5239" s="104" t="s">
        <v>11411</v>
      </c>
      <c r="E5239" s="2">
        <v>8783</v>
      </c>
      <c r="F5239" s="2">
        <v>8783</v>
      </c>
    </row>
    <row r="5240" spans="1:6" x14ac:dyDescent="0.25">
      <c r="A5240" s="104">
        <v>684238</v>
      </c>
      <c r="B5240" s="104" t="s">
        <v>947</v>
      </c>
      <c r="C5240" s="104" t="s">
        <v>13250</v>
      </c>
      <c r="D5240" s="104" t="s">
        <v>13252</v>
      </c>
      <c r="E5240" s="2">
        <v>4213</v>
      </c>
      <c r="F5240" s="2">
        <v>4213</v>
      </c>
    </row>
    <row r="5241" spans="1:6" x14ac:dyDescent="0.25">
      <c r="A5241" s="104">
        <v>688130</v>
      </c>
      <c r="B5241" s="104" t="s">
        <v>947</v>
      </c>
      <c r="C5241" s="104" t="s">
        <v>22644</v>
      </c>
      <c r="D5241" s="104" t="s">
        <v>22645</v>
      </c>
      <c r="E5241" s="2">
        <v>4291</v>
      </c>
      <c r="F5241" s="2">
        <v>4291</v>
      </c>
    </row>
    <row r="5242" spans="1:6" x14ac:dyDescent="0.25">
      <c r="A5242" s="104">
        <v>698805</v>
      </c>
      <c r="B5242" s="104" t="s">
        <v>947</v>
      </c>
      <c r="C5242" s="104" t="s">
        <v>13274</v>
      </c>
      <c r="D5242" s="104" t="s">
        <v>13276</v>
      </c>
      <c r="E5242" s="2">
        <v>2279</v>
      </c>
      <c r="F5242" s="2">
        <v>2279</v>
      </c>
    </row>
    <row r="5243" spans="1:6" x14ac:dyDescent="0.25">
      <c r="A5243" s="104">
        <v>702002</v>
      </c>
      <c r="B5243" s="104" t="s">
        <v>947</v>
      </c>
      <c r="C5243" s="104" t="s">
        <v>21269</v>
      </c>
      <c r="D5243" s="104" t="s">
        <v>21270</v>
      </c>
      <c r="E5243" s="2">
        <v>1659</v>
      </c>
      <c r="F5243" s="2">
        <v>1659</v>
      </c>
    </row>
    <row r="5244" spans="1:6" x14ac:dyDescent="0.25">
      <c r="A5244" s="104">
        <v>714819</v>
      </c>
      <c r="B5244" s="104" t="s">
        <v>947</v>
      </c>
      <c r="C5244" s="104" t="s">
        <v>11821</v>
      </c>
      <c r="D5244" s="104" t="s">
        <v>22198</v>
      </c>
      <c r="E5244" s="2">
        <v>9000</v>
      </c>
      <c r="F5244" s="2">
        <v>9000</v>
      </c>
    </row>
    <row r="5245" spans="1:6" x14ac:dyDescent="0.25">
      <c r="A5245" s="104">
        <v>743464</v>
      </c>
      <c r="B5245" s="104" t="s">
        <v>947</v>
      </c>
      <c r="C5245" s="104" t="s">
        <v>10780</v>
      </c>
      <c r="D5245" s="104" t="s">
        <v>10782</v>
      </c>
      <c r="E5245" s="2">
        <v>35233</v>
      </c>
      <c r="F5245" s="2">
        <v>35233</v>
      </c>
    </row>
    <row r="5246" spans="1:6" x14ac:dyDescent="0.25">
      <c r="A5246" s="104">
        <v>743467</v>
      </c>
      <c r="B5246" s="104" t="s">
        <v>947</v>
      </c>
      <c r="C5246" s="104" t="s">
        <v>10990</v>
      </c>
      <c r="D5246" s="104" t="s">
        <v>10992</v>
      </c>
      <c r="E5246" s="2">
        <v>6828</v>
      </c>
      <c r="F5246" s="2">
        <v>6828</v>
      </c>
    </row>
    <row r="5247" spans="1:6" x14ac:dyDescent="0.25">
      <c r="A5247" s="104">
        <v>768792</v>
      </c>
      <c r="B5247" s="104" t="s">
        <v>947</v>
      </c>
      <c r="C5247" s="104" t="s">
        <v>15234</v>
      </c>
      <c r="D5247" s="104" t="s">
        <v>15236</v>
      </c>
      <c r="E5247" s="2">
        <v>3239</v>
      </c>
      <c r="F5247" s="2">
        <v>3239</v>
      </c>
    </row>
    <row r="5248" spans="1:6" x14ac:dyDescent="0.25">
      <c r="A5248" s="104">
        <v>845162</v>
      </c>
      <c r="B5248" s="104" t="s">
        <v>947</v>
      </c>
      <c r="C5248" s="104" t="s">
        <v>8014</v>
      </c>
      <c r="D5248" s="104" t="s">
        <v>8016</v>
      </c>
      <c r="E5248" s="2">
        <v>90898</v>
      </c>
      <c r="F5248" s="2">
        <v>90898</v>
      </c>
    </row>
    <row r="5249" spans="1:6" x14ac:dyDescent="0.25">
      <c r="A5249" s="104">
        <v>863513</v>
      </c>
      <c r="B5249" s="104" t="s">
        <v>947</v>
      </c>
      <c r="C5249" s="104" t="s">
        <v>22884</v>
      </c>
      <c r="D5249" s="104" t="s">
        <v>22885</v>
      </c>
      <c r="E5249" s="2">
        <v>22438</v>
      </c>
      <c r="F5249" s="2">
        <v>22438</v>
      </c>
    </row>
    <row r="5250" spans="1:6" x14ac:dyDescent="0.25">
      <c r="A5250" s="104">
        <v>877720</v>
      </c>
      <c r="B5250" s="104" t="s">
        <v>947</v>
      </c>
      <c r="C5250" s="104" t="s">
        <v>22779</v>
      </c>
      <c r="D5250" s="104" t="s">
        <v>22780</v>
      </c>
      <c r="E5250" s="2">
        <v>380</v>
      </c>
      <c r="F5250" s="2">
        <v>380</v>
      </c>
    </row>
    <row r="5251" spans="1:6" x14ac:dyDescent="0.25">
      <c r="A5251" s="104">
        <v>878538</v>
      </c>
      <c r="B5251" s="104" t="s">
        <v>947</v>
      </c>
      <c r="C5251" s="104" t="s">
        <v>22251</v>
      </c>
      <c r="D5251" s="104" t="s">
        <v>22252</v>
      </c>
      <c r="E5251" s="2">
        <v>1024</v>
      </c>
      <c r="F5251" s="2">
        <v>1024</v>
      </c>
    </row>
    <row r="5252" spans="1:6" x14ac:dyDescent="0.25">
      <c r="A5252" s="104">
        <v>887569</v>
      </c>
      <c r="B5252" s="104" t="s">
        <v>947</v>
      </c>
      <c r="C5252" s="104" t="s">
        <v>22662</v>
      </c>
      <c r="D5252" s="104" t="s">
        <v>22663</v>
      </c>
      <c r="E5252" s="2">
        <v>10297</v>
      </c>
      <c r="F5252" s="2">
        <v>10297</v>
      </c>
    </row>
    <row r="5253" spans="1:6" x14ac:dyDescent="0.25">
      <c r="A5253" s="104">
        <v>27977</v>
      </c>
      <c r="B5253" s="104" t="s">
        <v>947</v>
      </c>
      <c r="C5253" s="104" t="s">
        <v>10759</v>
      </c>
      <c r="D5253" s="104" t="s">
        <v>10761</v>
      </c>
      <c r="E5253" s="2">
        <v>29108</v>
      </c>
      <c r="F5253" s="2">
        <v>29108</v>
      </c>
    </row>
    <row r="5254" spans="1:6" x14ac:dyDescent="0.25">
      <c r="A5254" s="104">
        <v>27984</v>
      </c>
      <c r="B5254" s="104" t="s">
        <v>947</v>
      </c>
      <c r="C5254" s="104" t="s">
        <v>11919</v>
      </c>
      <c r="D5254" s="104" t="s">
        <v>11921</v>
      </c>
      <c r="E5254" s="2">
        <v>18065</v>
      </c>
      <c r="F5254" s="2">
        <v>18065</v>
      </c>
    </row>
    <row r="5255" spans="1:6" x14ac:dyDescent="0.25">
      <c r="A5255" s="104">
        <v>27989</v>
      </c>
      <c r="B5255" s="104" t="s">
        <v>947</v>
      </c>
      <c r="C5255" s="104" t="s">
        <v>4393</v>
      </c>
      <c r="D5255" s="104" t="s">
        <v>4395</v>
      </c>
      <c r="E5255" s="2">
        <v>84684</v>
      </c>
      <c r="F5255" s="2">
        <v>84684</v>
      </c>
    </row>
    <row r="5256" spans="1:6" x14ac:dyDescent="0.25">
      <c r="A5256" s="104">
        <v>27990</v>
      </c>
      <c r="B5256" s="104" t="s">
        <v>947</v>
      </c>
      <c r="C5256" s="104" t="s">
        <v>2651</v>
      </c>
      <c r="D5256" s="104" t="s">
        <v>2653</v>
      </c>
      <c r="E5256" s="2">
        <v>236617</v>
      </c>
      <c r="F5256" s="2">
        <v>236617</v>
      </c>
    </row>
    <row r="5257" spans="1:6" x14ac:dyDescent="0.25">
      <c r="A5257" s="104">
        <v>27992</v>
      </c>
      <c r="B5257" s="104" t="s">
        <v>947</v>
      </c>
      <c r="C5257" s="104" t="s">
        <v>11570</v>
      </c>
      <c r="D5257" s="104" t="s">
        <v>11572</v>
      </c>
      <c r="E5257" s="2">
        <v>9025</v>
      </c>
      <c r="F5257" s="2">
        <v>9025</v>
      </c>
    </row>
    <row r="5258" spans="1:6" x14ac:dyDescent="0.25">
      <c r="A5258" s="104">
        <v>27995</v>
      </c>
      <c r="B5258" s="104" t="s">
        <v>947</v>
      </c>
      <c r="C5258" s="104" t="s">
        <v>12354</v>
      </c>
      <c r="D5258" s="104" t="s">
        <v>12356</v>
      </c>
      <c r="E5258" s="2">
        <v>49561</v>
      </c>
      <c r="F5258" s="2">
        <v>49561</v>
      </c>
    </row>
    <row r="5259" spans="1:6" x14ac:dyDescent="0.25">
      <c r="A5259" s="104">
        <v>27996</v>
      </c>
      <c r="B5259" s="104" t="s">
        <v>947</v>
      </c>
      <c r="C5259" s="104" t="s">
        <v>13939</v>
      </c>
      <c r="D5259" s="104" t="s">
        <v>22194</v>
      </c>
      <c r="E5259" s="2">
        <v>7299</v>
      </c>
      <c r="F5259" s="2">
        <v>7299</v>
      </c>
    </row>
    <row r="5260" spans="1:6" x14ac:dyDescent="0.25">
      <c r="A5260" s="104">
        <v>27997</v>
      </c>
      <c r="B5260" s="104" t="s">
        <v>947</v>
      </c>
      <c r="C5260" s="104" t="s">
        <v>4300</v>
      </c>
      <c r="D5260" s="104" t="s">
        <v>4302</v>
      </c>
      <c r="E5260" s="2">
        <v>35231</v>
      </c>
      <c r="F5260" s="2">
        <v>35231</v>
      </c>
    </row>
    <row r="5261" spans="1:6" x14ac:dyDescent="0.25">
      <c r="A5261" s="104">
        <v>27998</v>
      </c>
      <c r="B5261" s="104" t="s">
        <v>947</v>
      </c>
      <c r="C5261" s="104" t="s">
        <v>9447</v>
      </c>
      <c r="D5261" s="104" t="s">
        <v>9449</v>
      </c>
      <c r="E5261" s="2">
        <v>25098</v>
      </c>
      <c r="F5261" s="2">
        <v>25098</v>
      </c>
    </row>
    <row r="5262" spans="1:6" x14ac:dyDescent="0.25">
      <c r="A5262" s="104">
        <v>27999</v>
      </c>
      <c r="B5262" s="104" t="s">
        <v>947</v>
      </c>
      <c r="C5262" s="104" t="s">
        <v>8242</v>
      </c>
      <c r="D5262" s="104" t="s">
        <v>8244</v>
      </c>
      <c r="E5262" s="2">
        <v>31956</v>
      </c>
      <c r="F5262" s="2">
        <v>31956</v>
      </c>
    </row>
    <row r="5263" spans="1:6" x14ac:dyDescent="0.25">
      <c r="A5263" s="104">
        <v>28001</v>
      </c>
      <c r="B5263" s="104" t="s">
        <v>947</v>
      </c>
      <c r="C5263" s="104" t="s">
        <v>9057</v>
      </c>
      <c r="D5263" s="104" t="s">
        <v>9059</v>
      </c>
      <c r="E5263" s="2">
        <v>33309</v>
      </c>
      <c r="F5263" s="2">
        <v>33309</v>
      </c>
    </row>
    <row r="5264" spans="1:6" x14ac:dyDescent="0.25">
      <c r="A5264" s="104">
        <v>28003</v>
      </c>
      <c r="B5264" s="104" t="s">
        <v>947</v>
      </c>
      <c r="C5264" s="104" t="s">
        <v>4162</v>
      </c>
      <c r="D5264" s="104" t="s">
        <v>4164</v>
      </c>
      <c r="E5264" s="2">
        <v>129611</v>
      </c>
      <c r="F5264" s="2">
        <v>129611</v>
      </c>
    </row>
    <row r="5265" spans="1:6" x14ac:dyDescent="0.25">
      <c r="A5265" s="104">
        <v>28006</v>
      </c>
      <c r="B5265" s="104" t="s">
        <v>947</v>
      </c>
      <c r="C5265" s="104" t="s">
        <v>9453</v>
      </c>
      <c r="D5265" s="104" t="s">
        <v>22192</v>
      </c>
      <c r="E5265" s="2">
        <v>40328</v>
      </c>
      <c r="F5265" s="2">
        <v>40328</v>
      </c>
    </row>
    <row r="5266" spans="1:6" x14ac:dyDescent="0.25">
      <c r="A5266" s="104">
        <v>28007</v>
      </c>
      <c r="B5266" s="104" t="s">
        <v>947</v>
      </c>
      <c r="C5266" s="104" t="s">
        <v>1649</v>
      </c>
      <c r="D5266" s="104" t="s">
        <v>1651</v>
      </c>
      <c r="E5266" s="2">
        <v>224479</v>
      </c>
      <c r="F5266" s="2">
        <v>224479</v>
      </c>
    </row>
    <row r="5267" spans="1:6" x14ac:dyDescent="0.25">
      <c r="A5267" s="104">
        <v>28008</v>
      </c>
      <c r="B5267" s="104" t="s">
        <v>947</v>
      </c>
      <c r="C5267" s="104" t="s">
        <v>6968</v>
      </c>
      <c r="D5267" s="104" t="s">
        <v>6970</v>
      </c>
      <c r="E5267" s="2">
        <v>47904</v>
      </c>
      <c r="F5267" s="2">
        <v>47904</v>
      </c>
    </row>
    <row r="5268" spans="1:6" x14ac:dyDescent="0.25">
      <c r="A5268" s="104">
        <v>28009</v>
      </c>
      <c r="B5268" s="104" t="s">
        <v>947</v>
      </c>
      <c r="C5268" s="104" t="s">
        <v>11874</v>
      </c>
      <c r="D5268" s="104" t="s">
        <v>11876</v>
      </c>
      <c r="E5268" s="2">
        <v>13690</v>
      </c>
      <c r="F5268" s="2">
        <v>13690</v>
      </c>
    </row>
    <row r="5269" spans="1:6" x14ac:dyDescent="0.25">
      <c r="A5269" s="104">
        <v>28010</v>
      </c>
      <c r="B5269" s="104" t="s">
        <v>947</v>
      </c>
      <c r="C5269" s="104" t="s">
        <v>10438</v>
      </c>
      <c r="D5269" s="104" t="s">
        <v>10440</v>
      </c>
      <c r="E5269" s="2">
        <v>27369</v>
      </c>
      <c r="F5269" s="2">
        <v>27369</v>
      </c>
    </row>
    <row r="5270" spans="1:6" x14ac:dyDescent="0.25">
      <c r="A5270" s="104">
        <v>28013</v>
      </c>
      <c r="B5270" s="104" t="s">
        <v>947</v>
      </c>
      <c r="C5270" s="104" t="s">
        <v>12144</v>
      </c>
      <c r="D5270" s="104" t="s">
        <v>12146</v>
      </c>
      <c r="E5270" s="2">
        <v>64282</v>
      </c>
      <c r="F5270" s="2">
        <v>64282</v>
      </c>
    </row>
    <row r="5271" spans="1:6" x14ac:dyDescent="0.25">
      <c r="A5271" s="104">
        <v>28016</v>
      </c>
      <c r="B5271" s="104" t="s">
        <v>947</v>
      </c>
      <c r="C5271" s="104" t="s">
        <v>14443</v>
      </c>
      <c r="D5271" s="104" t="s">
        <v>14445</v>
      </c>
      <c r="E5271" s="2">
        <v>5379</v>
      </c>
      <c r="F5271" s="2">
        <v>5379</v>
      </c>
    </row>
    <row r="5272" spans="1:6" x14ac:dyDescent="0.25">
      <c r="A5272" s="104">
        <v>28017</v>
      </c>
      <c r="B5272" s="104" t="s">
        <v>947</v>
      </c>
      <c r="C5272" s="104" t="s">
        <v>8029</v>
      </c>
      <c r="D5272" s="104" t="s">
        <v>8031</v>
      </c>
      <c r="E5272" s="2">
        <v>42917</v>
      </c>
      <c r="F5272" s="2">
        <v>42917</v>
      </c>
    </row>
    <row r="5273" spans="1:6" x14ac:dyDescent="0.25">
      <c r="A5273" s="104">
        <v>28018</v>
      </c>
      <c r="B5273" s="104" t="s">
        <v>947</v>
      </c>
      <c r="C5273" s="104" t="s">
        <v>13936</v>
      </c>
      <c r="D5273" s="104" t="s">
        <v>13938</v>
      </c>
      <c r="E5273" s="2">
        <v>18755</v>
      </c>
      <c r="F5273" s="2">
        <v>18755</v>
      </c>
    </row>
    <row r="5274" spans="1:6" x14ac:dyDescent="0.25">
      <c r="A5274" s="104">
        <v>28026</v>
      </c>
      <c r="B5274" s="104" t="s">
        <v>947</v>
      </c>
      <c r="C5274" s="104" t="s">
        <v>9687</v>
      </c>
      <c r="D5274" s="104" t="s">
        <v>9689</v>
      </c>
      <c r="E5274" s="2">
        <v>26352</v>
      </c>
      <c r="F5274" s="2">
        <v>26352</v>
      </c>
    </row>
    <row r="5275" spans="1:6" x14ac:dyDescent="0.25">
      <c r="A5275" s="104">
        <v>28030</v>
      </c>
      <c r="B5275" s="104" t="s">
        <v>947</v>
      </c>
      <c r="C5275" s="104" t="s">
        <v>12787</v>
      </c>
      <c r="D5275" s="104" t="s">
        <v>12789</v>
      </c>
      <c r="E5275" s="2">
        <v>8825</v>
      </c>
      <c r="F5275" s="2">
        <v>8825</v>
      </c>
    </row>
    <row r="5276" spans="1:6" x14ac:dyDescent="0.25">
      <c r="A5276" s="104">
        <v>28031</v>
      </c>
      <c r="B5276" s="104" t="s">
        <v>947</v>
      </c>
      <c r="C5276" s="104" t="s">
        <v>6397</v>
      </c>
      <c r="D5276" s="104" t="s">
        <v>6399</v>
      </c>
      <c r="E5276" s="2">
        <v>54896</v>
      </c>
      <c r="F5276" s="2">
        <v>54896</v>
      </c>
    </row>
    <row r="5277" spans="1:6" x14ac:dyDescent="0.25">
      <c r="A5277" s="104">
        <v>131295</v>
      </c>
      <c r="B5277" s="104" t="s">
        <v>947</v>
      </c>
      <c r="C5277" s="104" t="s">
        <v>3199</v>
      </c>
      <c r="D5277" s="104" t="s">
        <v>3201</v>
      </c>
      <c r="E5277" s="2">
        <v>176565</v>
      </c>
      <c r="F5277" s="2">
        <v>176565</v>
      </c>
    </row>
    <row r="5278" spans="1:6" x14ac:dyDescent="0.25">
      <c r="A5278" s="104">
        <v>131296</v>
      </c>
      <c r="B5278" s="104" t="s">
        <v>947</v>
      </c>
      <c r="C5278" s="104" t="s">
        <v>2972</v>
      </c>
      <c r="D5278" s="104" t="s">
        <v>2974</v>
      </c>
      <c r="E5278" s="2">
        <v>128307</v>
      </c>
      <c r="F5278" s="2">
        <v>128307</v>
      </c>
    </row>
    <row r="5279" spans="1:6" x14ac:dyDescent="0.25">
      <c r="A5279" s="104">
        <v>192856</v>
      </c>
      <c r="B5279" s="104" t="s">
        <v>947</v>
      </c>
      <c r="C5279" s="104" t="s">
        <v>13757</v>
      </c>
      <c r="D5279" s="104" t="s">
        <v>13759</v>
      </c>
      <c r="E5279" s="2">
        <v>15442</v>
      </c>
      <c r="F5279" s="2">
        <v>15442</v>
      </c>
    </row>
    <row r="5280" spans="1:6" x14ac:dyDescent="0.25">
      <c r="A5280" s="104">
        <v>212569</v>
      </c>
      <c r="B5280" s="104" t="s">
        <v>947</v>
      </c>
      <c r="C5280" s="104" t="s">
        <v>11708</v>
      </c>
      <c r="D5280" s="104" t="s">
        <v>11710</v>
      </c>
      <c r="E5280" s="2">
        <v>11390</v>
      </c>
      <c r="F5280" s="2">
        <v>11390</v>
      </c>
    </row>
    <row r="5281" spans="1:6" x14ac:dyDescent="0.25">
      <c r="A5281" s="104">
        <v>493790</v>
      </c>
      <c r="B5281" s="104" t="s">
        <v>947</v>
      </c>
      <c r="C5281" s="104" t="s">
        <v>8563</v>
      </c>
      <c r="D5281" s="104" t="s">
        <v>8565</v>
      </c>
      <c r="E5281" s="2">
        <v>22609</v>
      </c>
      <c r="F5281" s="2">
        <v>22609</v>
      </c>
    </row>
    <row r="5282" spans="1:6" x14ac:dyDescent="0.25">
      <c r="A5282" s="104">
        <v>579027</v>
      </c>
      <c r="B5282" s="104" t="s">
        <v>947</v>
      </c>
      <c r="C5282" s="104" t="s">
        <v>13426</v>
      </c>
      <c r="D5282" s="104" t="s">
        <v>13428</v>
      </c>
      <c r="E5282" s="2">
        <v>8403</v>
      </c>
      <c r="F5282" s="2">
        <v>8403</v>
      </c>
    </row>
    <row r="5283" spans="1:6" x14ac:dyDescent="0.25">
      <c r="A5283" s="104">
        <v>579968</v>
      </c>
      <c r="B5283" s="104" t="s">
        <v>947</v>
      </c>
      <c r="C5283" s="104" t="s">
        <v>14726</v>
      </c>
      <c r="D5283" s="104" t="s">
        <v>14728</v>
      </c>
      <c r="E5283" s="2">
        <v>1337</v>
      </c>
      <c r="F5283" s="2">
        <v>1337</v>
      </c>
    </row>
    <row r="5284" spans="1:6" x14ac:dyDescent="0.25">
      <c r="A5284" s="104">
        <v>679492</v>
      </c>
      <c r="B5284" s="104" t="s">
        <v>947</v>
      </c>
      <c r="C5284" s="104" t="s">
        <v>11053</v>
      </c>
      <c r="D5284" s="104" t="s">
        <v>22195</v>
      </c>
      <c r="E5284" s="2">
        <v>22385</v>
      </c>
      <c r="F5284" s="2">
        <v>22385</v>
      </c>
    </row>
    <row r="5285" spans="1:6" x14ac:dyDescent="0.25">
      <c r="A5285" s="104">
        <v>684255</v>
      </c>
      <c r="B5285" s="104" t="s">
        <v>947</v>
      </c>
      <c r="C5285" s="104" t="s">
        <v>12036</v>
      </c>
      <c r="D5285" s="104" t="s">
        <v>12038</v>
      </c>
      <c r="E5285" s="2">
        <v>13429</v>
      </c>
      <c r="F5285" s="2">
        <v>13429</v>
      </c>
    </row>
    <row r="5286" spans="1:6" x14ac:dyDescent="0.25">
      <c r="A5286" s="104">
        <v>699629</v>
      </c>
      <c r="B5286" s="104" t="s">
        <v>947</v>
      </c>
      <c r="C5286" s="104" t="s">
        <v>13109</v>
      </c>
      <c r="D5286" s="104" t="s">
        <v>13111</v>
      </c>
      <c r="E5286" s="2">
        <v>6262</v>
      </c>
      <c r="F5286" s="2">
        <v>6262</v>
      </c>
    </row>
    <row r="5287" spans="1:6" x14ac:dyDescent="0.25">
      <c r="A5287" s="104">
        <v>707502</v>
      </c>
      <c r="B5287" s="104" t="s">
        <v>947</v>
      </c>
      <c r="C5287" s="104" t="s">
        <v>16831</v>
      </c>
      <c r="D5287" s="104" t="s">
        <v>16833</v>
      </c>
      <c r="E5287" s="2">
        <v>1441</v>
      </c>
      <c r="F5287" s="2">
        <v>1441</v>
      </c>
    </row>
    <row r="5288" spans="1:6" x14ac:dyDescent="0.25">
      <c r="A5288" s="104">
        <v>869852</v>
      </c>
      <c r="B5288" s="104" t="s">
        <v>947</v>
      </c>
      <c r="C5288" s="104" t="s">
        <v>22442</v>
      </c>
      <c r="D5288" s="104" t="s">
        <v>22443</v>
      </c>
      <c r="E5288" s="2">
        <v>2648</v>
      </c>
      <c r="F5288" s="2">
        <v>2648</v>
      </c>
    </row>
    <row r="5289" spans="1:6" x14ac:dyDescent="0.25">
      <c r="A5289" s="104">
        <v>872089</v>
      </c>
      <c r="B5289" s="104" t="s">
        <v>947</v>
      </c>
      <c r="C5289" s="104" t="s">
        <v>22444</v>
      </c>
      <c r="D5289" s="104" t="s">
        <v>22445</v>
      </c>
      <c r="E5289" s="2">
        <v>12211</v>
      </c>
      <c r="F5289" s="2">
        <v>12211</v>
      </c>
    </row>
    <row r="5290" spans="1:6" x14ac:dyDescent="0.25">
      <c r="A5290" s="104">
        <v>28148</v>
      </c>
      <c r="B5290" s="104" t="s">
        <v>947</v>
      </c>
      <c r="C5290" s="104" t="s">
        <v>10522</v>
      </c>
      <c r="D5290" s="104" t="s">
        <v>22545</v>
      </c>
      <c r="E5290" s="2">
        <v>0</v>
      </c>
      <c r="F5290" s="2">
        <v>0</v>
      </c>
    </row>
    <row r="5291" spans="1:6" x14ac:dyDescent="0.25">
      <c r="A5291" s="104">
        <v>28149</v>
      </c>
      <c r="B5291" s="104" t="s">
        <v>947</v>
      </c>
      <c r="C5291" s="104" t="s">
        <v>14315</v>
      </c>
      <c r="D5291" s="104" t="s">
        <v>14317</v>
      </c>
      <c r="E5291" s="2">
        <v>14559</v>
      </c>
      <c r="F5291" s="2">
        <v>14559</v>
      </c>
    </row>
    <row r="5292" spans="1:6" x14ac:dyDescent="0.25">
      <c r="A5292" s="104">
        <v>28155</v>
      </c>
      <c r="B5292" s="104" t="s">
        <v>947</v>
      </c>
      <c r="C5292" s="104" t="s">
        <v>17184</v>
      </c>
      <c r="D5292" s="104" t="s">
        <v>17186</v>
      </c>
      <c r="E5292" s="2">
        <v>21294</v>
      </c>
      <c r="F5292" s="2">
        <v>21294</v>
      </c>
    </row>
    <row r="5293" spans="1:6" x14ac:dyDescent="0.25">
      <c r="A5293" s="104">
        <v>671180</v>
      </c>
      <c r="B5293" s="104" t="s">
        <v>947</v>
      </c>
      <c r="C5293" s="104" t="s">
        <v>6753</v>
      </c>
      <c r="D5293" s="104" t="s">
        <v>6755</v>
      </c>
      <c r="E5293" s="2">
        <v>35963</v>
      </c>
      <c r="F5293" s="2">
        <v>35963</v>
      </c>
    </row>
    <row r="5294" spans="1:6" x14ac:dyDescent="0.25">
      <c r="A5294" s="104">
        <v>28159</v>
      </c>
      <c r="B5294" s="104" t="s">
        <v>947</v>
      </c>
      <c r="C5294" s="104" t="s">
        <v>8353</v>
      </c>
      <c r="D5294" s="104" t="s">
        <v>8355</v>
      </c>
      <c r="E5294" s="2">
        <v>46558</v>
      </c>
      <c r="F5294" s="2">
        <v>46558</v>
      </c>
    </row>
    <row r="5295" spans="1:6" x14ac:dyDescent="0.25">
      <c r="A5295" s="104">
        <v>28160</v>
      </c>
      <c r="B5295" s="104" t="s">
        <v>947</v>
      </c>
      <c r="C5295" s="104" t="s">
        <v>7669</v>
      </c>
      <c r="D5295" s="104" t="s">
        <v>7671</v>
      </c>
      <c r="E5295" s="2">
        <v>44773</v>
      </c>
      <c r="F5295" s="2">
        <v>44773</v>
      </c>
    </row>
    <row r="5296" spans="1:6" x14ac:dyDescent="0.25">
      <c r="A5296" s="104">
        <v>28161</v>
      </c>
      <c r="B5296" s="104" t="s">
        <v>947</v>
      </c>
      <c r="C5296" s="104" t="s">
        <v>13953</v>
      </c>
      <c r="D5296" s="104" t="s">
        <v>13955</v>
      </c>
      <c r="E5296" s="2">
        <v>14567</v>
      </c>
      <c r="F5296" s="2">
        <v>14567</v>
      </c>
    </row>
    <row r="5297" spans="1:6" x14ac:dyDescent="0.25">
      <c r="A5297" s="104">
        <v>28162</v>
      </c>
      <c r="B5297" s="104" t="s">
        <v>947</v>
      </c>
      <c r="C5297" s="104" t="s">
        <v>3752</v>
      </c>
      <c r="D5297" s="104" t="s">
        <v>22206</v>
      </c>
      <c r="E5297" s="2">
        <v>140468</v>
      </c>
      <c r="F5297" s="2">
        <v>140468</v>
      </c>
    </row>
    <row r="5298" spans="1:6" x14ac:dyDescent="0.25">
      <c r="A5298" s="104">
        <v>28163</v>
      </c>
      <c r="B5298" s="104" t="s">
        <v>947</v>
      </c>
      <c r="C5298" s="104" t="s">
        <v>4988</v>
      </c>
      <c r="D5298" s="104" t="s">
        <v>4990</v>
      </c>
      <c r="E5298" s="2">
        <v>126875</v>
      </c>
      <c r="F5298" s="2">
        <v>126875</v>
      </c>
    </row>
    <row r="5299" spans="1:6" x14ac:dyDescent="0.25">
      <c r="A5299" s="104">
        <v>28166</v>
      </c>
      <c r="B5299" s="104" t="s">
        <v>947</v>
      </c>
      <c r="C5299" s="104" t="s">
        <v>9132</v>
      </c>
      <c r="D5299" s="104" t="s">
        <v>9134</v>
      </c>
      <c r="E5299" s="2">
        <v>14808</v>
      </c>
      <c r="F5299" s="2">
        <v>14808</v>
      </c>
    </row>
    <row r="5300" spans="1:6" x14ac:dyDescent="0.25">
      <c r="A5300" s="104">
        <v>137230</v>
      </c>
      <c r="B5300" s="104" t="s">
        <v>947</v>
      </c>
      <c r="C5300" s="104" t="s">
        <v>16206</v>
      </c>
      <c r="D5300" s="104" t="s">
        <v>16208</v>
      </c>
      <c r="E5300" s="2">
        <v>2896</v>
      </c>
      <c r="F5300" s="2">
        <v>2896</v>
      </c>
    </row>
    <row r="5301" spans="1:6" x14ac:dyDescent="0.25">
      <c r="A5301" s="104">
        <v>139667</v>
      </c>
      <c r="B5301" s="104" t="s">
        <v>947</v>
      </c>
      <c r="C5301" s="104" t="s">
        <v>11738</v>
      </c>
      <c r="D5301" s="104" t="s">
        <v>11740</v>
      </c>
      <c r="E5301" s="2">
        <v>17199</v>
      </c>
      <c r="F5301" s="2">
        <v>17199</v>
      </c>
    </row>
    <row r="5302" spans="1:6" x14ac:dyDescent="0.25">
      <c r="A5302" s="104">
        <v>696759</v>
      </c>
      <c r="B5302" s="104" t="s">
        <v>947</v>
      </c>
      <c r="C5302" s="104" t="s">
        <v>14678</v>
      </c>
      <c r="D5302" s="104" t="s">
        <v>14680</v>
      </c>
      <c r="E5302" s="2">
        <v>18105</v>
      </c>
      <c r="F5302" s="2">
        <v>18105</v>
      </c>
    </row>
    <row r="5303" spans="1:6" x14ac:dyDescent="0.25">
      <c r="A5303" s="104">
        <v>709223</v>
      </c>
      <c r="B5303" s="104" t="s">
        <v>947</v>
      </c>
      <c r="C5303" s="104" t="s">
        <v>7330</v>
      </c>
      <c r="D5303" s="104" t="s">
        <v>7332</v>
      </c>
      <c r="E5303" s="2">
        <v>65797</v>
      </c>
      <c r="F5303" s="2">
        <v>65797</v>
      </c>
    </row>
    <row r="5304" spans="1:6" x14ac:dyDescent="0.25">
      <c r="A5304" s="104">
        <v>28176</v>
      </c>
      <c r="B5304" s="104" t="s">
        <v>947</v>
      </c>
      <c r="C5304" s="104" t="s">
        <v>19039</v>
      </c>
      <c r="D5304" s="104" t="s">
        <v>19040</v>
      </c>
      <c r="E5304" s="2">
        <v>75628</v>
      </c>
      <c r="F5304" s="2">
        <v>75628</v>
      </c>
    </row>
    <row r="5305" spans="1:6" x14ac:dyDescent="0.25">
      <c r="A5305" s="104">
        <v>28178</v>
      </c>
      <c r="B5305" s="104" t="s">
        <v>947</v>
      </c>
      <c r="C5305" s="104" t="s">
        <v>9087</v>
      </c>
      <c r="D5305" s="104" t="s">
        <v>9089</v>
      </c>
      <c r="E5305" s="2">
        <v>44638</v>
      </c>
      <c r="F5305" s="2">
        <v>44638</v>
      </c>
    </row>
    <row r="5306" spans="1:6" x14ac:dyDescent="0.25">
      <c r="A5306" s="104">
        <v>28182</v>
      </c>
      <c r="B5306" s="104" t="s">
        <v>947</v>
      </c>
      <c r="C5306" s="104" t="s">
        <v>5531</v>
      </c>
      <c r="D5306" s="104" t="s">
        <v>5533</v>
      </c>
      <c r="E5306" s="2">
        <v>94313</v>
      </c>
      <c r="F5306" s="2">
        <v>94313</v>
      </c>
    </row>
    <row r="5307" spans="1:6" x14ac:dyDescent="0.25">
      <c r="A5307" s="104">
        <v>28183</v>
      </c>
      <c r="B5307" s="104" t="s">
        <v>947</v>
      </c>
      <c r="C5307" s="104" t="s">
        <v>3504</v>
      </c>
      <c r="D5307" s="104" t="s">
        <v>3506</v>
      </c>
      <c r="E5307" s="2">
        <v>156050</v>
      </c>
      <c r="F5307" s="2">
        <v>156050</v>
      </c>
    </row>
    <row r="5308" spans="1:6" x14ac:dyDescent="0.25">
      <c r="A5308" s="104">
        <v>28184</v>
      </c>
      <c r="B5308" s="104" t="s">
        <v>947</v>
      </c>
      <c r="C5308" s="104" t="s">
        <v>11427</v>
      </c>
      <c r="D5308" s="104" t="s">
        <v>11429</v>
      </c>
      <c r="E5308" s="2">
        <v>21750</v>
      </c>
      <c r="F5308" s="2">
        <v>21750</v>
      </c>
    </row>
    <row r="5309" spans="1:6" x14ac:dyDescent="0.25">
      <c r="A5309" s="104">
        <v>28187</v>
      </c>
      <c r="B5309" s="104" t="s">
        <v>947</v>
      </c>
      <c r="C5309" s="104" t="s">
        <v>8374</v>
      </c>
      <c r="D5309" s="104" t="s">
        <v>8376</v>
      </c>
      <c r="E5309" s="2">
        <v>18219</v>
      </c>
      <c r="F5309" s="2">
        <v>18219</v>
      </c>
    </row>
    <row r="5310" spans="1:6" x14ac:dyDescent="0.25">
      <c r="A5310" s="104">
        <v>28191</v>
      </c>
      <c r="B5310" s="104" t="s">
        <v>947</v>
      </c>
      <c r="C5310" s="104" t="s">
        <v>9042</v>
      </c>
      <c r="D5310" s="104" t="s">
        <v>22202</v>
      </c>
      <c r="E5310" s="2">
        <v>58491</v>
      </c>
      <c r="F5310" s="2">
        <v>58491</v>
      </c>
    </row>
    <row r="5311" spans="1:6" x14ac:dyDescent="0.25">
      <c r="A5311" s="104">
        <v>186752</v>
      </c>
      <c r="B5311" s="104" t="s">
        <v>947</v>
      </c>
      <c r="C5311" s="104" t="s">
        <v>14033</v>
      </c>
      <c r="D5311" s="104" t="s">
        <v>14035</v>
      </c>
      <c r="E5311" s="2">
        <v>9942</v>
      </c>
      <c r="F5311" s="2">
        <v>9942</v>
      </c>
    </row>
    <row r="5312" spans="1:6" x14ac:dyDescent="0.25">
      <c r="A5312" s="104">
        <v>28193</v>
      </c>
      <c r="B5312" s="104" t="s">
        <v>947</v>
      </c>
      <c r="C5312" s="104" t="s">
        <v>13429</v>
      </c>
      <c r="D5312" s="104" t="s">
        <v>13431</v>
      </c>
      <c r="E5312" s="2">
        <v>7792</v>
      </c>
      <c r="F5312" s="2">
        <v>7792</v>
      </c>
    </row>
    <row r="5313" spans="1:6" x14ac:dyDescent="0.25">
      <c r="A5313" s="104">
        <v>28198</v>
      </c>
      <c r="B5313" s="104" t="s">
        <v>947</v>
      </c>
      <c r="C5313" s="104" t="s">
        <v>5828</v>
      </c>
      <c r="D5313" s="104" t="s">
        <v>5830</v>
      </c>
      <c r="E5313" s="2">
        <v>54994</v>
      </c>
      <c r="F5313" s="2">
        <v>54994</v>
      </c>
    </row>
    <row r="5314" spans="1:6" x14ac:dyDescent="0.25">
      <c r="A5314" s="104">
        <v>131143</v>
      </c>
      <c r="B5314" s="104" t="s">
        <v>947</v>
      </c>
      <c r="C5314" s="104" t="s">
        <v>15275</v>
      </c>
      <c r="D5314" s="104" t="s">
        <v>15277</v>
      </c>
      <c r="E5314" s="2">
        <v>2237</v>
      </c>
      <c r="F5314" s="2">
        <v>2237</v>
      </c>
    </row>
    <row r="5315" spans="1:6" x14ac:dyDescent="0.25">
      <c r="A5315" s="104">
        <v>131144</v>
      </c>
      <c r="B5315" s="104" t="s">
        <v>947</v>
      </c>
      <c r="C5315" s="104" t="s">
        <v>7237</v>
      </c>
      <c r="D5315" s="104" t="s">
        <v>7239</v>
      </c>
      <c r="E5315" s="2">
        <v>35049</v>
      </c>
      <c r="F5315" s="2">
        <v>35049</v>
      </c>
    </row>
    <row r="5316" spans="1:6" x14ac:dyDescent="0.25">
      <c r="A5316" s="104">
        <v>131145</v>
      </c>
      <c r="B5316" s="104" t="s">
        <v>947</v>
      </c>
      <c r="C5316" s="104" t="s">
        <v>11376</v>
      </c>
      <c r="D5316" s="104" t="s">
        <v>11378</v>
      </c>
      <c r="E5316" s="2">
        <v>30807</v>
      </c>
      <c r="F5316" s="2">
        <v>30807</v>
      </c>
    </row>
    <row r="5317" spans="1:6" x14ac:dyDescent="0.25">
      <c r="A5317" s="104">
        <v>131146</v>
      </c>
      <c r="B5317" s="104" t="s">
        <v>947</v>
      </c>
      <c r="C5317" s="104" t="s">
        <v>4387</v>
      </c>
      <c r="D5317" s="104" t="s">
        <v>4389</v>
      </c>
      <c r="E5317" s="2">
        <v>109280</v>
      </c>
      <c r="F5317" s="2">
        <v>109280</v>
      </c>
    </row>
    <row r="5318" spans="1:6" x14ac:dyDescent="0.25">
      <c r="A5318" s="104">
        <v>578314</v>
      </c>
      <c r="B5318" s="104" t="s">
        <v>947</v>
      </c>
      <c r="C5318" s="104" t="s">
        <v>9684</v>
      </c>
      <c r="D5318" s="104" t="s">
        <v>9686</v>
      </c>
      <c r="E5318" s="2">
        <v>5030</v>
      </c>
      <c r="F5318" s="2">
        <v>5030</v>
      </c>
    </row>
    <row r="5319" spans="1:6" x14ac:dyDescent="0.25">
      <c r="A5319" s="104">
        <v>28203</v>
      </c>
      <c r="B5319" s="104" t="s">
        <v>947</v>
      </c>
      <c r="C5319" s="104" t="s">
        <v>2663</v>
      </c>
      <c r="D5319" s="104" t="s">
        <v>2665</v>
      </c>
      <c r="E5319" s="2">
        <v>271648</v>
      </c>
      <c r="F5319" s="2">
        <v>271648</v>
      </c>
    </row>
    <row r="5320" spans="1:6" x14ac:dyDescent="0.25">
      <c r="A5320" s="104">
        <v>28204</v>
      </c>
      <c r="B5320" s="104" t="s">
        <v>947</v>
      </c>
      <c r="C5320" s="104" t="s">
        <v>16241</v>
      </c>
      <c r="D5320" s="104" t="s">
        <v>16243</v>
      </c>
      <c r="E5320" s="2">
        <v>5265</v>
      </c>
      <c r="F5320" s="2">
        <v>5265</v>
      </c>
    </row>
    <row r="5321" spans="1:6" x14ac:dyDescent="0.25">
      <c r="A5321" s="104">
        <v>28211</v>
      </c>
      <c r="B5321" s="104" t="s">
        <v>947</v>
      </c>
      <c r="C5321" s="104" t="s">
        <v>6079</v>
      </c>
      <c r="D5321" s="104" t="s">
        <v>6081</v>
      </c>
      <c r="E5321" s="2">
        <v>81251</v>
      </c>
      <c r="F5321" s="2">
        <v>81251</v>
      </c>
    </row>
    <row r="5322" spans="1:6" x14ac:dyDescent="0.25">
      <c r="A5322" s="104">
        <v>28212</v>
      </c>
      <c r="B5322" s="104" t="s">
        <v>947</v>
      </c>
      <c r="C5322" s="104" t="s">
        <v>12937</v>
      </c>
      <c r="D5322" s="104" t="s">
        <v>12939</v>
      </c>
      <c r="E5322" s="2">
        <v>9012</v>
      </c>
      <c r="F5322" s="2">
        <v>9012</v>
      </c>
    </row>
    <row r="5323" spans="1:6" x14ac:dyDescent="0.25">
      <c r="A5323" s="104">
        <v>28214</v>
      </c>
      <c r="B5323" s="104" t="s">
        <v>947</v>
      </c>
      <c r="C5323" s="104" t="s">
        <v>6109</v>
      </c>
      <c r="D5323" s="104" t="s">
        <v>6111</v>
      </c>
      <c r="E5323" s="2">
        <v>75205</v>
      </c>
      <c r="F5323" s="2">
        <v>75205</v>
      </c>
    </row>
    <row r="5324" spans="1:6" x14ac:dyDescent="0.25">
      <c r="A5324" s="104">
        <v>28215</v>
      </c>
      <c r="B5324" s="104" t="s">
        <v>947</v>
      </c>
      <c r="C5324" s="104" t="s">
        <v>6663</v>
      </c>
      <c r="D5324" s="104" t="s">
        <v>6665</v>
      </c>
      <c r="E5324" s="2">
        <v>37802</v>
      </c>
      <c r="F5324" s="2">
        <v>37802</v>
      </c>
    </row>
    <row r="5325" spans="1:6" x14ac:dyDescent="0.25">
      <c r="A5325" s="104">
        <v>28216</v>
      </c>
      <c r="B5325" s="104" t="s">
        <v>947</v>
      </c>
      <c r="C5325" s="104" t="s">
        <v>6693</v>
      </c>
      <c r="D5325" s="104" t="s">
        <v>6695</v>
      </c>
      <c r="E5325" s="2">
        <v>24532</v>
      </c>
      <c r="F5325" s="2">
        <v>24532</v>
      </c>
    </row>
    <row r="5326" spans="1:6" x14ac:dyDescent="0.25">
      <c r="A5326" s="104">
        <v>28222</v>
      </c>
      <c r="B5326" s="104" t="s">
        <v>947</v>
      </c>
      <c r="C5326" s="104" t="s">
        <v>9357</v>
      </c>
      <c r="D5326" s="104" t="s">
        <v>22201</v>
      </c>
      <c r="E5326" s="2">
        <v>4306</v>
      </c>
      <c r="F5326" s="2">
        <v>4306</v>
      </c>
    </row>
    <row r="5327" spans="1:6" x14ac:dyDescent="0.25">
      <c r="A5327" s="104">
        <v>28224</v>
      </c>
      <c r="B5327" s="104" t="s">
        <v>947</v>
      </c>
      <c r="C5327" s="104" t="s">
        <v>13202</v>
      </c>
      <c r="D5327" s="104" t="s">
        <v>13204</v>
      </c>
      <c r="E5327" s="2">
        <v>9505</v>
      </c>
      <c r="F5327" s="2">
        <v>9505</v>
      </c>
    </row>
    <row r="5328" spans="1:6" x14ac:dyDescent="0.25">
      <c r="A5328" s="104">
        <v>28225</v>
      </c>
      <c r="B5328" s="104" t="s">
        <v>947</v>
      </c>
      <c r="C5328" s="104" t="s">
        <v>7264</v>
      </c>
      <c r="D5328" s="104" t="s">
        <v>7266</v>
      </c>
      <c r="E5328" s="2">
        <v>57196</v>
      </c>
      <c r="F5328" s="2">
        <v>57196</v>
      </c>
    </row>
    <row r="5329" spans="1:6" x14ac:dyDescent="0.25">
      <c r="A5329" s="104">
        <v>28228</v>
      </c>
      <c r="B5329" s="104" t="s">
        <v>947</v>
      </c>
      <c r="C5329" s="104" t="s">
        <v>6908</v>
      </c>
      <c r="D5329" s="104" t="s">
        <v>6910</v>
      </c>
      <c r="E5329" s="2">
        <v>30918</v>
      </c>
      <c r="F5329" s="2">
        <v>30918</v>
      </c>
    </row>
    <row r="5330" spans="1:6" x14ac:dyDescent="0.25">
      <c r="A5330" s="104">
        <v>212601</v>
      </c>
      <c r="B5330" s="104" t="s">
        <v>947</v>
      </c>
      <c r="C5330" s="104" t="s">
        <v>10888</v>
      </c>
      <c r="D5330" s="104" t="s">
        <v>10890</v>
      </c>
      <c r="E5330" s="2">
        <v>63350</v>
      </c>
      <c r="F5330" s="2">
        <v>63350</v>
      </c>
    </row>
    <row r="5331" spans="1:6" x14ac:dyDescent="0.25">
      <c r="A5331" s="104">
        <v>519671</v>
      </c>
      <c r="B5331" s="104" t="s">
        <v>947</v>
      </c>
      <c r="C5331" s="104" t="s">
        <v>13557</v>
      </c>
      <c r="D5331" s="104" t="s">
        <v>13558</v>
      </c>
      <c r="E5331" s="2">
        <v>0</v>
      </c>
      <c r="F5331" s="2">
        <v>0</v>
      </c>
    </row>
    <row r="5332" spans="1:6" x14ac:dyDescent="0.25">
      <c r="A5332" s="104">
        <v>529764</v>
      </c>
      <c r="B5332" s="104" t="s">
        <v>947</v>
      </c>
      <c r="C5332" s="104" t="s">
        <v>14539</v>
      </c>
      <c r="D5332" s="104" t="s">
        <v>14541</v>
      </c>
      <c r="E5332" s="2">
        <v>8021</v>
      </c>
      <c r="F5332" s="2">
        <v>8021</v>
      </c>
    </row>
    <row r="5333" spans="1:6" x14ac:dyDescent="0.25">
      <c r="A5333" s="104">
        <v>732303</v>
      </c>
      <c r="B5333" s="104" t="s">
        <v>947</v>
      </c>
      <c r="C5333" s="104" t="s">
        <v>15561</v>
      </c>
      <c r="D5333" s="104" t="s">
        <v>15563</v>
      </c>
      <c r="E5333" s="2">
        <v>7904</v>
      </c>
      <c r="F5333" s="2">
        <v>7904</v>
      </c>
    </row>
    <row r="5334" spans="1:6" x14ac:dyDescent="0.25">
      <c r="A5334" s="104">
        <v>28230</v>
      </c>
      <c r="B5334" s="104" t="s">
        <v>947</v>
      </c>
      <c r="C5334" s="104" t="s">
        <v>7246</v>
      </c>
      <c r="D5334" s="104" t="s">
        <v>7248</v>
      </c>
      <c r="E5334" s="2">
        <v>19676</v>
      </c>
      <c r="F5334" s="2">
        <v>19676</v>
      </c>
    </row>
    <row r="5335" spans="1:6" x14ac:dyDescent="0.25">
      <c r="A5335" s="104">
        <v>28231</v>
      </c>
      <c r="B5335" s="104" t="s">
        <v>947</v>
      </c>
      <c r="C5335" s="104" t="s">
        <v>15020</v>
      </c>
      <c r="D5335" s="104" t="s">
        <v>15022</v>
      </c>
      <c r="E5335" s="2">
        <v>1496</v>
      </c>
      <c r="F5335" s="2">
        <v>1496</v>
      </c>
    </row>
    <row r="5336" spans="1:6" x14ac:dyDescent="0.25">
      <c r="A5336" s="104">
        <v>28233</v>
      </c>
      <c r="B5336" s="104" t="s">
        <v>947</v>
      </c>
      <c r="C5336" s="104" t="s">
        <v>15803</v>
      </c>
      <c r="D5336" s="104" t="s">
        <v>15805</v>
      </c>
      <c r="E5336" s="2">
        <v>1510</v>
      </c>
      <c r="F5336" s="2">
        <v>1510</v>
      </c>
    </row>
    <row r="5337" spans="1:6" x14ac:dyDescent="0.25">
      <c r="A5337" s="104">
        <v>28234</v>
      </c>
      <c r="B5337" s="104" t="s">
        <v>947</v>
      </c>
      <c r="C5337" s="104" t="s">
        <v>8005</v>
      </c>
      <c r="D5337" s="104" t="s">
        <v>8007</v>
      </c>
      <c r="E5337" s="2">
        <v>36124</v>
      </c>
      <c r="F5337" s="2">
        <v>36124</v>
      </c>
    </row>
    <row r="5338" spans="1:6" x14ac:dyDescent="0.25">
      <c r="A5338" s="104">
        <v>28237</v>
      </c>
      <c r="B5338" s="104" t="s">
        <v>947</v>
      </c>
      <c r="C5338" s="104" t="s">
        <v>6791</v>
      </c>
      <c r="D5338" s="104" t="s">
        <v>22207</v>
      </c>
      <c r="E5338" s="2">
        <v>29395</v>
      </c>
      <c r="F5338" s="2">
        <v>29395</v>
      </c>
    </row>
    <row r="5339" spans="1:6" x14ac:dyDescent="0.25">
      <c r="A5339" s="104">
        <v>28238</v>
      </c>
      <c r="B5339" s="104" t="s">
        <v>947</v>
      </c>
      <c r="C5339" s="104" t="s">
        <v>15714</v>
      </c>
      <c r="D5339" s="104" t="s">
        <v>15716</v>
      </c>
      <c r="E5339" s="2">
        <v>17418</v>
      </c>
      <c r="F5339" s="2">
        <v>17418</v>
      </c>
    </row>
    <row r="5340" spans="1:6" x14ac:dyDescent="0.25">
      <c r="A5340" s="104">
        <v>684069</v>
      </c>
      <c r="B5340" s="104" t="s">
        <v>947</v>
      </c>
      <c r="C5340" s="104" t="s">
        <v>5606</v>
      </c>
      <c r="D5340" s="104" t="s">
        <v>5608</v>
      </c>
      <c r="E5340" s="2">
        <v>41188</v>
      </c>
      <c r="F5340" s="2">
        <v>41188</v>
      </c>
    </row>
    <row r="5341" spans="1:6" x14ac:dyDescent="0.25">
      <c r="A5341" s="104">
        <v>694890</v>
      </c>
      <c r="B5341" s="104" t="s">
        <v>947</v>
      </c>
      <c r="C5341" s="104" t="s">
        <v>6669</v>
      </c>
      <c r="D5341" s="104" t="s">
        <v>6671</v>
      </c>
      <c r="E5341" s="2">
        <v>75385</v>
      </c>
      <c r="F5341" s="2">
        <v>75385</v>
      </c>
    </row>
    <row r="5342" spans="1:6" x14ac:dyDescent="0.25">
      <c r="A5342" s="104">
        <v>28242</v>
      </c>
      <c r="B5342" s="104" t="s">
        <v>947</v>
      </c>
      <c r="C5342" s="104" t="s">
        <v>6920</v>
      </c>
      <c r="D5342" s="104" t="s">
        <v>6922</v>
      </c>
      <c r="E5342" s="2">
        <v>17043</v>
      </c>
      <c r="F5342" s="2">
        <v>17043</v>
      </c>
    </row>
    <row r="5343" spans="1:6" x14ac:dyDescent="0.25">
      <c r="A5343" s="104">
        <v>28247</v>
      </c>
      <c r="B5343" s="104" t="s">
        <v>947</v>
      </c>
      <c r="C5343" s="104" t="s">
        <v>22658</v>
      </c>
      <c r="D5343" s="104" t="s">
        <v>22659</v>
      </c>
      <c r="E5343" s="2">
        <v>16882</v>
      </c>
      <c r="F5343" s="2">
        <v>16882</v>
      </c>
    </row>
    <row r="5344" spans="1:6" x14ac:dyDescent="0.25">
      <c r="A5344" s="104">
        <v>28251</v>
      </c>
      <c r="B5344" s="104" t="s">
        <v>947</v>
      </c>
      <c r="C5344" s="104" t="s">
        <v>22800</v>
      </c>
      <c r="D5344" s="104" t="s">
        <v>22801</v>
      </c>
      <c r="E5344" s="2">
        <v>682</v>
      </c>
      <c r="F5344" s="2">
        <v>682</v>
      </c>
    </row>
    <row r="5345" spans="1:6" x14ac:dyDescent="0.25">
      <c r="A5345" s="104">
        <v>28253</v>
      </c>
      <c r="B5345" s="104" t="s">
        <v>947</v>
      </c>
      <c r="C5345" s="104" t="s">
        <v>15654</v>
      </c>
      <c r="D5345" s="104" t="s">
        <v>15656</v>
      </c>
      <c r="E5345" s="2">
        <v>2507</v>
      </c>
      <c r="F5345" s="2">
        <v>2507</v>
      </c>
    </row>
    <row r="5346" spans="1:6" x14ac:dyDescent="0.25">
      <c r="A5346" s="104">
        <v>28254</v>
      </c>
      <c r="B5346" s="104" t="s">
        <v>947</v>
      </c>
      <c r="C5346" s="104" t="s">
        <v>7184</v>
      </c>
      <c r="D5346" s="104" t="s">
        <v>7186</v>
      </c>
      <c r="E5346" s="2">
        <v>2025</v>
      </c>
      <c r="F5346" s="2">
        <v>2025</v>
      </c>
    </row>
    <row r="5347" spans="1:6" x14ac:dyDescent="0.25">
      <c r="A5347" s="104">
        <v>28256</v>
      </c>
      <c r="B5347" s="104" t="s">
        <v>947</v>
      </c>
      <c r="C5347" s="104" t="s">
        <v>18728</v>
      </c>
      <c r="D5347" s="104" t="s">
        <v>18729</v>
      </c>
      <c r="E5347" s="2">
        <v>3124</v>
      </c>
      <c r="F5347" s="2">
        <v>3124</v>
      </c>
    </row>
    <row r="5348" spans="1:6" x14ac:dyDescent="0.25">
      <c r="A5348" s="104">
        <v>742562</v>
      </c>
      <c r="B5348" s="104" t="s">
        <v>947</v>
      </c>
      <c r="C5348" s="104" t="s">
        <v>22750</v>
      </c>
      <c r="D5348" s="104" t="s">
        <v>22751</v>
      </c>
      <c r="E5348" s="2">
        <v>4323</v>
      </c>
      <c r="F5348" s="2">
        <v>4323</v>
      </c>
    </row>
    <row r="5349" spans="1:6" x14ac:dyDescent="0.25">
      <c r="A5349" s="104">
        <v>28260</v>
      </c>
      <c r="B5349" s="104" t="s">
        <v>947</v>
      </c>
      <c r="C5349" s="104" t="s">
        <v>18989</v>
      </c>
      <c r="D5349" s="104" t="s">
        <v>18990</v>
      </c>
      <c r="E5349" s="2">
        <v>5437</v>
      </c>
      <c r="F5349" s="2">
        <v>5437</v>
      </c>
    </row>
    <row r="5350" spans="1:6" x14ac:dyDescent="0.25">
      <c r="A5350" s="104">
        <v>28267</v>
      </c>
      <c r="B5350" s="104" t="s">
        <v>947</v>
      </c>
      <c r="C5350" s="104" t="s">
        <v>9016</v>
      </c>
      <c r="D5350" s="104" t="s">
        <v>9018</v>
      </c>
      <c r="E5350" s="2">
        <v>45452</v>
      </c>
      <c r="F5350" s="2">
        <v>45452</v>
      </c>
    </row>
    <row r="5351" spans="1:6" x14ac:dyDescent="0.25">
      <c r="A5351" s="104">
        <v>28269</v>
      </c>
      <c r="B5351" s="104" t="s">
        <v>947</v>
      </c>
      <c r="C5351" s="104" t="s">
        <v>10369</v>
      </c>
      <c r="D5351" s="104" t="s">
        <v>10371</v>
      </c>
      <c r="E5351" s="2">
        <v>39867</v>
      </c>
      <c r="F5351" s="2">
        <v>39867</v>
      </c>
    </row>
    <row r="5352" spans="1:6" x14ac:dyDescent="0.25">
      <c r="A5352" s="104">
        <v>28270</v>
      </c>
      <c r="B5352" s="104" t="s">
        <v>947</v>
      </c>
      <c r="C5352" s="104" t="s">
        <v>9435</v>
      </c>
      <c r="D5352" s="104" t="s">
        <v>9437</v>
      </c>
      <c r="E5352" s="2">
        <v>20483</v>
      </c>
      <c r="F5352" s="2">
        <v>20483</v>
      </c>
    </row>
    <row r="5353" spans="1:6" x14ac:dyDescent="0.25">
      <c r="A5353" s="104">
        <v>28271</v>
      </c>
      <c r="B5353" s="104" t="s">
        <v>947</v>
      </c>
      <c r="C5353" s="104" t="s">
        <v>5087</v>
      </c>
      <c r="D5353" s="104" t="s">
        <v>5089</v>
      </c>
      <c r="E5353" s="2">
        <v>76715</v>
      </c>
      <c r="F5353" s="2">
        <v>76715</v>
      </c>
    </row>
    <row r="5354" spans="1:6" x14ac:dyDescent="0.25">
      <c r="A5354" s="104">
        <v>28274</v>
      </c>
      <c r="B5354" s="104" t="s">
        <v>947</v>
      </c>
      <c r="C5354" s="104" t="s">
        <v>6238</v>
      </c>
      <c r="D5354" s="104" t="s">
        <v>6240</v>
      </c>
      <c r="E5354" s="2">
        <v>42747</v>
      </c>
      <c r="F5354" s="2">
        <v>42747</v>
      </c>
    </row>
    <row r="5355" spans="1:6" x14ac:dyDescent="0.25">
      <c r="A5355" s="104">
        <v>28277</v>
      </c>
      <c r="B5355" s="104" t="s">
        <v>947</v>
      </c>
      <c r="C5355" s="104" t="s">
        <v>10363</v>
      </c>
      <c r="D5355" s="104" t="s">
        <v>22487</v>
      </c>
      <c r="E5355" s="2">
        <v>14954</v>
      </c>
      <c r="F5355" s="2">
        <v>14954</v>
      </c>
    </row>
    <row r="5356" spans="1:6" x14ac:dyDescent="0.25">
      <c r="A5356" s="104">
        <v>28278</v>
      </c>
      <c r="B5356" s="104" t="s">
        <v>947</v>
      </c>
      <c r="C5356" s="104" t="s">
        <v>13637</v>
      </c>
      <c r="D5356" s="104" t="s">
        <v>13639</v>
      </c>
      <c r="E5356" s="2">
        <v>18143</v>
      </c>
      <c r="F5356" s="2">
        <v>18143</v>
      </c>
    </row>
    <row r="5357" spans="1:6" x14ac:dyDescent="0.25">
      <c r="A5357" s="104">
        <v>28283</v>
      </c>
      <c r="B5357" s="104" t="s">
        <v>947</v>
      </c>
      <c r="C5357" s="104" t="s">
        <v>12781</v>
      </c>
      <c r="D5357" s="104" t="s">
        <v>12783</v>
      </c>
      <c r="E5357" s="2">
        <v>25297</v>
      </c>
      <c r="F5357" s="2">
        <v>25297</v>
      </c>
    </row>
    <row r="5358" spans="1:6" x14ac:dyDescent="0.25">
      <c r="A5358" s="104">
        <v>28285</v>
      </c>
      <c r="B5358" s="104" t="s">
        <v>947</v>
      </c>
      <c r="C5358" s="104" t="s">
        <v>10543</v>
      </c>
      <c r="D5358" s="104" t="s">
        <v>10545</v>
      </c>
      <c r="E5358" s="2">
        <v>19517</v>
      </c>
      <c r="F5358" s="2">
        <v>19517</v>
      </c>
    </row>
    <row r="5359" spans="1:6" x14ac:dyDescent="0.25">
      <c r="A5359" s="104">
        <v>28287</v>
      </c>
      <c r="B5359" s="104" t="s">
        <v>947</v>
      </c>
      <c r="C5359" s="104" t="s">
        <v>10900</v>
      </c>
      <c r="D5359" s="104" t="s">
        <v>22191</v>
      </c>
      <c r="E5359" s="2">
        <v>10279</v>
      </c>
      <c r="F5359" s="2">
        <v>10279</v>
      </c>
    </row>
    <row r="5360" spans="1:6" x14ac:dyDescent="0.25">
      <c r="A5360" s="104">
        <v>28292</v>
      </c>
      <c r="B5360" s="104" t="s">
        <v>947</v>
      </c>
      <c r="C5360" s="104" t="s">
        <v>1838</v>
      </c>
      <c r="D5360" s="104" t="s">
        <v>1840</v>
      </c>
      <c r="E5360" s="2">
        <v>269976</v>
      </c>
      <c r="F5360" s="2">
        <v>269976</v>
      </c>
    </row>
    <row r="5361" spans="1:6" x14ac:dyDescent="0.25">
      <c r="A5361" s="104">
        <v>28294</v>
      </c>
      <c r="B5361" s="104" t="s">
        <v>947</v>
      </c>
      <c r="C5361" s="104" t="s">
        <v>7678</v>
      </c>
      <c r="D5361" s="104" t="s">
        <v>21328</v>
      </c>
      <c r="E5361" s="2">
        <v>54457</v>
      </c>
      <c r="F5361" s="2">
        <v>54457</v>
      </c>
    </row>
    <row r="5362" spans="1:6" x14ac:dyDescent="0.25">
      <c r="A5362" s="104">
        <v>28295</v>
      </c>
      <c r="B5362" s="104" t="s">
        <v>947</v>
      </c>
      <c r="C5362" s="104" t="s">
        <v>9013</v>
      </c>
      <c r="D5362" s="104" t="s">
        <v>9015</v>
      </c>
      <c r="E5362" s="2">
        <v>36220</v>
      </c>
      <c r="F5362" s="2">
        <v>36220</v>
      </c>
    </row>
    <row r="5363" spans="1:6" x14ac:dyDescent="0.25">
      <c r="A5363" s="104">
        <v>28297</v>
      </c>
      <c r="B5363" s="104" t="s">
        <v>947</v>
      </c>
      <c r="C5363" s="104" t="s">
        <v>5855</v>
      </c>
      <c r="D5363" s="104" t="s">
        <v>5857</v>
      </c>
      <c r="E5363" s="2">
        <v>72881</v>
      </c>
      <c r="F5363" s="2">
        <v>72881</v>
      </c>
    </row>
    <row r="5364" spans="1:6" x14ac:dyDescent="0.25">
      <c r="A5364" s="104">
        <v>28298</v>
      </c>
      <c r="B5364" s="104" t="s">
        <v>947</v>
      </c>
      <c r="C5364" s="104" t="s">
        <v>1565</v>
      </c>
      <c r="D5364" s="104" t="s">
        <v>22190</v>
      </c>
      <c r="E5364" s="2">
        <v>229702</v>
      </c>
      <c r="F5364" s="2">
        <v>229702</v>
      </c>
    </row>
    <row r="5365" spans="1:6" x14ac:dyDescent="0.25">
      <c r="A5365" s="104">
        <v>456699</v>
      </c>
      <c r="B5365" s="104" t="s">
        <v>947</v>
      </c>
      <c r="C5365" s="104" t="s">
        <v>8371</v>
      </c>
      <c r="D5365" s="104" t="s">
        <v>8373</v>
      </c>
      <c r="E5365" s="2">
        <v>23858</v>
      </c>
      <c r="F5365" s="2">
        <v>23858</v>
      </c>
    </row>
    <row r="5366" spans="1:6" x14ac:dyDescent="0.25">
      <c r="A5366" s="104">
        <v>456701</v>
      </c>
      <c r="B5366" s="104" t="s">
        <v>947</v>
      </c>
      <c r="C5366" s="104" t="s">
        <v>10112</v>
      </c>
      <c r="D5366" s="104" t="s">
        <v>10114</v>
      </c>
      <c r="E5366" s="2">
        <v>23482</v>
      </c>
      <c r="F5366" s="2">
        <v>23482</v>
      </c>
    </row>
    <row r="5367" spans="1:6" x14ac:dyDescent="0.25">
      <c r="A5367" s="104">
        <v>495516</v>
      </c>
      <c r="B5367" s="104" t="s">
        <v>947</v>
      </c>
      <c r="C5367" s="104" t="s">
        <v>13456</v>
      </c>
      <c r="D5367" s="104" t="s">
        <v>13458</v>
      </c>
      <c r="E5367" s="2">
        <v>11482</v>
      </c>
      <c r="F5367" s="2">
        <v>11482</v>
      </c>
    </row>
    <row r="5368" spans="1:6" x14ac:dyDescent="0.25">
      <c r="A5368" s="104">
        <v>578319</v>
      </c>
      <c r="B5368" s="104" t="s">
        <v>947</v>
      </c>
      <c r="C5368" s="104" t="s">
        <v>13337</v>
      </c>
      <c r="D5368" s="104" t="s">
        <v>13339</v>
      </c>
      <c r="E5368" s="2">
        <v>4901</v>
      </c>
      <c r="F5368" s="2">
        <v>4901</v>
      </c>
    </row>
    <row r="5369" spans="1:6" x14ac:dyDescent="0.25">
      <c r="A5369" s="104">
        <v>743332</v>
      </c>
      <c r="B5369" s="104" t="s">
        <v>947</v>
      </c>
      <c r="C5369" s="104" t="s">
        <v>12108</v>
      </c>
      <c r="D5369" s="104" t="s">
        <v>22747</v>
      </c>
      <c r="E5369" s="2">
        <v>15072</v>
      </c>
      <c r="F5369" s="2">
        <v>15072</v>
      </c>
    </row>
    <row r="5370" spans="1:6" x14ac:dyDescent="0.25">
      <c r="A5370" s="104">
        <v>788496</v>
      </c>
      <c r="B5370" s="104" t="s">
        <v>947</v>
      </c>
      <c r="C5370" s="104" t="s">
        <v>12651</v>
      </c>
      <c r="D5370" s="104" t="s">
        <v>12653</v>
      </c>
      <c r="E5370" s="2">
        <v>24908</v>
      </c>
      <c r="F5370" s="2">
        <v>24908</v>
      </c>
    </row>
    <row r="5371" spans="1:6" x14ac:dyDescent="0.25">
      <c r="A5371" s="104">
        <v>839376</v>
      </c>
      <c r="B5371" s="104" t="s">
        <v>947</v>
      </c>
      <c r="C5371" s="104" t="s">
        <v>22588</v>
      </c>
      <c r="D5371" s="104" t="s">
        <v>22589</v>
      </c>
      <c r="E5371" s="2">
        <v>1528</v>
      </c>
      <c r="F5371" s="2">
        <v>1528</v>
      </c>
    </row>
    <row r="5372" spans="1:6" x14ac:dyDescent="0.25">
      <c r="A5372" s="104">
        <v>839926</v>
      </c>
      <c r="B5372" s="104" t="s">
        <v>947</v>
      </c>
      <c r="C5372" s="104" t="s">
        <v>17390</v>
      </c>
      <c r="D5372" s="104" t="s">
        <v>17392</v>
      </c>
      <c r="E5372" s="2">
        <v>39670</v>
      </c>
      <c r="F5372" s="2">
        <v>39670</v>
      </c>
    </row>
    <row r="5373" spans="1:6" x14ac:dyDescent="0.25">
      <c r="A5373" s="104">
        <v>878535</v>
      </c>
      <c r="B5373" s="104" t="s">
        <v>947</v>
      </c>
      <c r="C5373" s="104" t="s">
        <v>22748</v>
      </c>
      <c r="D5373" s="104" t="s">
        <v>22749</v>
      </c>
      <c r="E5373" s="2">
        <v>5047</v>
      </c>
      <c r="F5373" s="2">
        <v>5047</v>
      </c>
    </row>
    <row r="5374" spans="1:6" x14ac:dyDescent="0.25">
      <c r="A5374" s="104">
        <v>28302</v>
      </c>
      <c r="B5374" s="104" t="s">
        <v>947</v>
      </c>
      <c r="C5374" s="104" t="s">
        <v>15005</v>
      </c>
      <c r="D5374" s="104" t="s">
        <v>15007</v>
      </c>
      <c r="E5374" s="2">
        <v>7568</v>
      </c>
      <c r="F5374" s="2">
        <v>7568</v>
      </c>
    </row>
    <row r="5375" spans="1:6" x14ac:dyDescent="0.25">
      <c r="A5375" s="104">
        <v>28303</v>
      </c>
      <c r="B5375" s="104" t="s">
        <v>947</v>
      </c>
      <c r="C5375" s="104" t="s">
        <v>14066</v>
      </c>
      <c r="D5375" s="104" t="s">
        <v>14068</v>
      </c>
      <c r="E5375" s="2">
        <v>4994</v>
      </c>
      <c r="F5375" s="2">
        <v>4994</v>
      </c>
    </row>
    <row r="5376" spans="1:6" x14ac:dyDescent="0.25">
      <c r="A5376" s="104">
        <v>28304</v>
      </c>
      <c r="B5376" s="104" t="s">
        <v>947</v>
      </c>
      <c r="C5376" s="104" t="s">
        <v>10912</v>
      </c>
      <c r="D5376" s="104" t="s">
        <v>10914</v>
      </c>
      <c r="E5376" s="2">
        <v>19434</v>
      </c>
      <c r="F5376" s="2">
        <v>19434</v>
      </c>
    </row>
    <row r="5377" spans="1:6" x14ac:dyDescent="0.25">
      <c r="A5377" s="104">
        <v>28305</v>
      </c>
      <c r="B5377" s="104" t="s">
        <v>947</v>
      </c>
      <c r="C5377" s="104" t="s">
        <v>9995</v>
      </c>
      <c r="D5377" s="104" t="s">
        <v>9997</v>
      </c>
      <c r="E5377" s="2">
        <v>47827</v>
      </c>
      <c r="F5377" s="2">
        <v>47827</v>
      </c>
    </row>
    <row r="5378" spans="1:6" x14ac:dyDescent="0.25">
      <c r="A5378" s="104">
        <v>28309</v>
      </c>
      <c r="B5378" s="104" t="s">
        <v>947</v>
      </c>
      <c r="C5378" s="104" t="s">
        <v>5420</v>
      </c>
      <c r="D5378" s="104" t="s">
        <v>5422</v>
      </c>
      <c r="E5378" s="2">
        <v>46434</v>
      </c>
      <c r="F5378" s="2">
        <v>46434</v>
      </c>
    </row>
    <row r="5379" spans="1:6" x14ac:dyDescent="0.25">
      <c r="A5379" s="104">
        <v>28310</v>
      </c>
      <c r="B5379" s="104" t="s">
        <v>947</v>
      </c>
      <c r="C5379" s="104" t="s">
        <v>10294</v>
      </c>
      <c r="D5379" s="104" t="s">
        <v>10296</v>
      </c>
      <c r="E5379" s="2">
        <v>11435</v>
      </c>
      <c r="F5379" s="2">
        <v>11435</v>
      </c>
    </row>
    <row r="5380" spans="1:6" x14ac:dyDescent="0.25">
      <c r="A5380" s="104">
        <v>28311</v>
      </c>
      <c r="B5380" s="104" t="s">
        <v>947</v>
      </c>
      <c r="C5380" s="104" t="s">
        <v>2876</v>
      </c>
      <c r="D5380" s="104" t="s">
        <v>2878</v>
      </c>
      <c r="E5380" s="2">
        <v>214044</v>
      </c>
      <c r="F5380" s="2">
        <v>214044</v>
      </c>
    </row>
    <row r="5381" spans="1:6" x14ac:dyDescent="0.25">
      <c r="A5381" s="104">
        <v>28315</v>
      </c>
      <c r="B5381" s="104" t="s">
        <v>947</v>
      </c>
      <c r="C5381" s="104" t="s">
        <v>11648</v>
      </c>
      <c r="D5381" s="104" t="s">
        <v>11650</v>
      </c>
      <c r="E5381" s="2">
        <v>8726</v>
      </c>
      <c r="F5381" s="2">
        <v>8726</v>
      </c>
    </row>
    <row r="5382" spans="1:6" x14ac:dyDescent="0.25">
      <c r="A5382" s="104">
        <v>28316</v>
      </c>
      <c r="B5382" s="104" t="s">
        <v>947</v>
      </c>
      <c r="C5382" s="104" t="s">
        <v>16395</v>
      </c>
      <c r="D5382" s="104" t="s">
        <v>16397</v>
      </c>
      <c r="E5382" s="2">
        <v>744</v>
      </c>
      <c r="F5382" s="2">
        <v>744</v>
      </c>
    </row>
    <row r="5383" spans="1:6" x14ac:dyDescent="0.25">
      <c r="A5383" s="104">
        <v>28318</v>
      </c>
      <c r="B5383" s="104" t="s">
        <v>947</v>
      </c>
      <c r="C5383" s="104" t="s">
        <v>11925</v>
      </c>
      <c r="D5383" s="104" t="s">
        <v>11927</v>
      </c>
      <c r="E5383" s="2">
        <v>11055</v>
      </c>
      <c r="F5383" s="2">
        <v>11055</v>
      </c>
    </row>
    <row r="5384" spans="1:6" x14ac:dyDescent="0.25">
      <c r="A5384" s="104">
        <v>28330</v>
      </c>
      <c r="B5384" s="104" t="s">
        <v>947</v>
      </c>
      <c r="C5384" s="104" t="s">
        <v>6313</v>
      </c>
      <c r="D5384" s="104" t="s">
        <v>6315</v>
      </c>
      <c r="E5384" s="2">
        <v>56258</v>
      </c>
      <c r="F5384" s="2">
        <v>56258</v>
      </c>
    </row>
    <row r="5385" spans="1:6" x14ac:dyDescent="0.25">
      <c r="A5385" s="104">
        <v>28331</v>
      </c>
      <c r="B5385" s="104" t="s">
        <v>947</v>
      </c>
      <c r="C5385" s="104" t="s">
        <v>18953</v>
      </c>
      <c r="D5385" s="104" t="s">
        <v>18954</v>
      </c>
      <c r="E5385" s="2">
        <v>39958</v>
      </c>
      <c r="F5385" s="2">
        <v>39958</v>
      </c>
    </row>
    <row r="5386" spans="1:6" x14ac:dyDescent="0.25">
      <c r="A5386" s="104">
        <v>28333</v>
      </c>
      <c r="B5386" s="104" t="s">
        <v>947</v>
      </c>
      <c r="C5386" s="104" t="s">
        <v>15446</v>
      </c>
      <c r="D5386" s="104" t="s">
        <v>15448</v>
      </c>
      <c r="E5386" s="2">
        <v>1989</v>
      </c>
      <c r="F5386" s="2">
        <v>1989</v>
      </c>
    </row>
    <row r="5387" spans="1:6" x14ac:dyDescent="0.25">
      <c r="A5387" s="104">
        <v>28334</v>
      </c>
      <c r="B5387" s="104" t="s">
        <v>947</v>
      </c>
      <c r="C5387" s="104" t="s">
        <v>11609</v>
      </c>
      <c r="D5387" s="104" t="s">
        <v>22709</v>
      </c>
      <c r="E5387" s="2">
        <v>21218</v>
      </c>
      <c r="F5387" s="2">
        <v>21218</v>
      </c>
    </row>
    <row r="5388" spans="1:6" x14ac:dyDescent="0.25">
      <c r="A5388" s="104">
        <v>28336</v>
      </c>
      <c r="B5388" s="104" t="s">
        <v>947</v>
      </c>
      <c r="C5388" s="104" t="s">
        <v>6767</v>
      </c>
      <c r="D5388" s="104" t="s">
        <v>6769</v>
      </c>
      <c r="E5388" s="2">
        <v>46710</v>
      </c>
      <c r="F5388" s="2">
        <v>46710</v>
      </c>
    </row>
    <row r="5389" spans="1:6" x14ac:dyDescent="0.25">
      <c r="A5389" s="104">
        <v>28337</v>
      </c>
      <c r="B5389" s="104" t="s">
        <v>947</v>
      </c>
      <c r="C5389" s="104" t="s">
        <v>9372</v>
      </c>
      <c r="D5389" s="104" t="s">
        <v>9374</v>
      </c>
      <c r="E5389" s="2">
        <v>20481</v>
      </c>
      <c r="F5389" s="2">
        <v>20481</v>
      </c>
    </row>
    <row r="5390" spans="1:6" x14ac:dyDescent="0.25">
      <c r="A5390" s="104">
        <v>28341</v>
      </c>
      <c r="B5390" s="104" t="s">
        <v>947</v>
      </c>
      <c r="C5390" s="104" t="s">
        <v>13982</v>
      </c>
      <c r="D5390" s="104" t="s">
        <v>13984</v>
      </c>
      <c r="E5390" s="2">
        <v>21419</v>
      </c>
      <c r="F5390" s="2">
        <v>21419</v>
      </c>
    </row>
    <row r="5391" spans="1:6" x14ac:dyDescent="0.25">
      <c r="A5391" s="104">
        <v>28342</v>
      </c>
      <c r="B5391" s="104" t="s">
        <v>947</v>
      </c>
      <c r="C5391" s="104" t="s">
        <v>12606</v>
      </c>
      <c r="D5391" s="104" t="s">
        <v>12608</v>
      </c>
      <c r="E5391" s="2">
        <v>24097</v>
      </c>
      <c r="F5391" s="2">
        <v>24097</v>
      </c>
    </row>
    <row r="5392" spans="1:6" x14ac:dyDescent="0.25">
      <c r="A5392" s="104">
        <v>28345</v>
      </c>
      <c r="B5392" s="104" t="s">
        <v>947</v>
      </c>
      <c r="C5392" s="104" t="s">
        <v>4507</v>
      </c>
      <c r="D5392" s="104" t="s">
        <v>22199</v>
      </c>
      <c r="E5392" s="2">
        <v>86569</v>
      </c>
      <c r="F5392" s="2">
        <v>86569</v>
      </c>
    </row>
    <row r="5393" spans="1:6" x14ac:dyDescent="0.25">
      <c r="A5393" s="104">
        <v>28346</v>
      </c>
      <c r="B5393" s="104" t="s">
        <v>947</v>
      </c>
      <c r="C5393" s="104" t="s">
        <v>12156</v>
      </c>
      <c r="D5393" s="104" t="s">
        <v>12158</v>
      </c>
      <c r="E5393" s="2">
        <v>16180</v>
      </c>
      <c r="F5393" s="2">
        <v>16180</v>
      </c>
    </row>
    <row r="5394" spans="1:6" x14ac:dyDescent="0.25">
      <c r="A5394" s="104">
        <v>28347</v>
      </c>
      <c r="B5394" s="104" t="s">
        <v>947</v>
      </c>
      <c r="C5394" s="104" t="s">
        <v>22573</v>
      </c>
      <c r="D5394" s="104" t="s">
        <v>22574</v>
      </c>
      <c r="E5394" s="2">
        <v>1284</v>
      </c>
      <c r="F5394" s="2">
        <v>1284</v>
      </c>
    </row>
    <row r="5395" spans="1:6" x14ac:dyDescent="0.25">
      <c r="A5395" s="104">
        <v>28349</v>
      </c>
      <c r="B5395" s="104" t="s">
        <v>947</v>
      </c>
      <c r="C5395" s="104" t="s">
        <v>6926</v>
      </c>
      <c r="D5395" s="104" t="s">
        <v>6928</v>
      </c>
      <c r="E5395" s="2">
        <v>38621</v>
      </c>
      <c r="F5395" s="2">
        <v>38621</v>
      </c>
    </row>
    <row r="5396" spans="1:6" x14ac:dyDescent="0.25">
      <c r="A5396" s="104">
        <v>28351</v>
      </c>
      <c r="B5396" s="104" t="s">
        <v>947</v>
      </c>
      <c r="C5396" s="104" t="s">
        <v>10324</v>
      </c>
      <c r="D5396" s="104" t="s">
        <v>10326</v>
      </c>
      <c r="E5396" s="2">
        <v>13682</v>
      </c>
      <c r="F5396" s="2">
        <v>13682</v>
      </c>
    </row>
    <row r="5397" spans="1:6" x14ac:dyDescent="0.25">
      <c r="A5397" s="104">
        <v>28354</v>
      </c>
      <c r="B5397" s="104" t="s">
        <v>947</v>
      </c>
      <c r="C5397" s="104" t="s">
        <v>6193</v>
      </c>
      <c r="D5397" s="104" t="s">
        <v>6195</v>
      </c>
      <c r="E5397" s="2">
        <v>65785</v>
      </c>
      <c r="F5397" s="2">
        <v>65785</v>
      </c>
    </row>
    <row r="5398" spans="1:6" x14ac:dyDescent="0.25">
      <c r="A5398" s="104">
        <v>28356</v>
      </c>
      <c r="B5398" s="104" t="s">
        <v>947</v>
      </c>
      <c r="C5398" s="104" t="s">
        <v>3862</v>
      </c>
      <c r="D5398" s="104" t="s">
        <v>22200</v>
      </c>
      <c r="E5398" s="2">
        <v>125088</v>
      </c>
      <c r="F5398" s="2">
        <v>125088</v>
      </c>
    </row>
    <row r="5399" spans="1:6" x14ac:dyDescent="0.25">
      <c r="A5399" s="104">
        <v>28357</v>
      </c>
      <c r="B5399" s="104" t="s">
        <v>947</v>
      </c>
      <c r="C5399" s="104" t="s">
        <v>13432</v>
      </c>
      <c r="D5399" s="104" t="s">
        <v>22203</v>
      </c>
      <c r="E5399" s="2">
        <v>11578</v>
      </c>
      <c r="F5399" s="2">
        <v>11578</v>
      </c>
    </row>
    <row r="5400" spans="1:6" x14ac:dyDescent="0.25">
      <c r="A5400" s="104">
        <v>28358</v>
      </c>
      <c r="B5400" s="104" t="s">
        <v>947</v>
      </c>
      <c r="C5400" s="104" t="s">
        <v>22929</v>
      </c>
      <c r="D5400" s="104" t="s">
        <v>22930</v>
      </c>
      <c r="E5400" s="2">
        <v>2407</v>
      </c>
      <c r="F5400" s="2">
        <v>2407</v>
      </c>
    </row>
    <row r="5401" spans="1:6" x14ac:dyDescent="0.25">
      <c r="A5401" s="104">
        <v>28363</v>
      </c>
      <c r="B5401" s="104" t="s">
        <v>947</v>
      </c>
      <c r="C5401" s="104" t="s">
        <v>3276</v>
      </c>
      <c r="D5401" s="104" t="s">
        <v>22205</v>
      </c>
      <c r="E5401" s="2">
        <v>163720</v>
      </c>
      <c r="F5401" s="2">
        <v>163720</v>
      </c>
    </row>
    <row r="5402" spans="1:6" x14ac:dyDescent="0.25">
      <c r="A5402" s="104">
        <v>28364</v>
      </c>
      <c r="B5402" s="104" t="s">
        <v>947</v>
      </c>
      <c r="C5402" s="104" t="s">
        <v>13562</v>
      </c>
      <c r="D5402" s="104" t="s">
        <v>13564</v>
      </c>
      <c r="E5402" s="2">
        <v>19545</v>
      </c>
      <c r="F5402" s="2">
        <v>19545</v>
      </c>
    </row>
    <row r="5403" spans="1:6" x14ac:dyDescent="0.25">
      <c r="A5403" s="104">
        <v>28369</v>
      </c>
      <c r="B5403" s="104" t="s">
        <v>947</v>
      </c>
      <c r="C5403" s="104" t="s">
        <v>18177</v>
      </c>
      <c r="D5403" s="104" t="s">
        <v>18178</v>
      </c>
      <c r="E5403" s="2">
        <v>2480</v>
      </c>
      <c r="F5403" s="2">
        <v>2480</v>
      </c>
    </row>
    <row r="5404" spans="1:6" x14ac:dyDescent="0.25">
      <c r="A5404" s="104">
        <v>28371</v>
      </c>
      <c r="B5404" s="104" t="s">
        <v>947</v>
      </c>
      <c r="C5404" s="104" t="s">
        <v>3005</v>
      </c>
      <c r="D5404" s="104" t="s">
        <v>3007</v>
      </c>
      <c r="E5404" s="2">
        <v>179548</v>
      </c>
      <c r="F5404" s="2">
        <v>179548</v>
      </c>
    </row>
    <row r="5405" spans="1:6" x14ac:dyDescent="0.25">
      <c r="A5405" s="104">
        <v>28372</v>
      </c>
      <c r="B5405" s="104" t="s">
        <v>947</v>
      </c>
      <c r="C5405" s="104" t="s">
        <v>6298</v>
      </c>
      <c r="D5405" s="104" t="s">
        <v>6300</v>
      </c>
      <c r="E5405" s="2">
        <v>72300</v>
      </c>
      <c r="F5405" s="2">
        <v>72300</v>
      </c>
    </row>
    <row r="5406" spans="1:6" x14ac:dyDescent="0.25">
      <c r="A5406" s="104">
        <v>28375</v>
      </c>
      <c r="B5406" s="104" t="s">
        <v>947</v>
      </c>
      <c r="C5406" s="104" t="s">
        <v>9798</v>
      </c>
      <c r="D5406" s="104" t="s">
        <v>9800</v>
      </c>
      <c r="E5406" s="2">
        <v>14429</v>
      </c>
      <c r="F5406" s="2">
        <v>14429</v>
      </c>
    </row>
    <row r="5407" spans="1:6" x14ac:dyDescent="0.25">
      <c r="A5407" s="104">
        <v>28379</v>
      </c>
      <c r="B5407" s="104" t="s">
        <v>947</v>
      </c>
      <c r="C5407" s="104" t="s">
        <v>14669</v>
      </c>
      <c r="D5407" s="104" t="s">
        <v>14671</v>
      </c>
      <c r="E5407" s="2">
        <v>4392</v>
      </c>
      <c r="F5407" s="2">
        <v>4392</v>
      </c>
    </row>
    <row r="5408" spans="1:6" x14ac:dyDescent="0.25">
      <c r="A5408" s="104">
        <v>214107</v>
      </c>
      <c r="B5408" s="104" t="s">
        <v>947</v>
      </c>
      <c r="C5408" s="104" t="s">
        <v>12345</v>
      </c>
      <c r="D5408" s="104" t="s">
        <v>22204</v>
      </c>
      <c r="E5408" s="2">
        <v>14276</v>
      </c>
      <c r="F5408" s="2">
        <v>14276</v>
      </c>
    </row>
    <row r="5409" spans="1:6" x14ac:dyDescent="0.25">
      <c r="A5409" s="104">
        <v>710844</v>
      </c>
      <c r="B5409" s="104" t="s">
        <v>947</v>
      </c>
      <c r="C5409" s="104" t="s">
        <v>10213</v>
      </c>
      <c r="D5409" s="104" t="s">
        <v>10215</v>
      </c>
      <c r="E5409" s="2">
        <v>17007</v>
      </c>
      <c r="F5409" s="2">
        <v>17007</v>
      </c>
    </row>
    <row r="5410" spans="1:6" x14ac:dyDescent="0.25">
      <c r="A5410" s="104">
        <v>28385</v>
      </c>
      <c r="B5410" s="104" t="s">
        <v>947</v>
      </c>
      <c r="C5410" s="104" t="s">
        <v>6708</v>
      </c>
      <c r="D5410" s="104" t="s">
        <v>6710</v>
      </c>
      <c r="E5410" s="2">
        <v>97308</v>
      </c>
      <c r="F5410" s="2">
        <v>97308</v>
      </c>
    </row>
    <row r="5411" spans="1:6" x14ac:dyDescent="0.25">
      <c r="A5411" s="104">
        <v>28392</v>
      </c>
      <c r="B5411" s="104" t="s">
        <v>947</v>
      </c>
      <c r="C5411" s="104" t="s">
        <v>9402</v>
      </c>
      <c r="D5411" s="104" t="s">
        <v>9404</v>
      </c>
      <c r="E5411" s="2">
        <v>22766</v>
      </c>
      <c r="F5411" s="2">
        <v>22766</v>
      </c>
    </row>
    <row r="5412" spans="1:6" x14ac:dyDescent="0.25">
      <c r="A5412" s="104">
        <v>28394</v>
      </c>
      <c r="B5412" s="104" t="s">
        <v>947</v>
      </c>
      <c r="C5412" s="104" t="s">
        <v>7990</v>
      </c>
      <c r="D5412" s="104" t="s">
        <v>7992</v>
      </c>
      <c r="E5412" s="2">
        <v>26018</v>
      </c>
      <c r="F5412" s="2">
        <v>26018</v>
      </c>
    </row>
    <row r="5413" spans="1:6" x14ac:dyDescent="0.25">
      <c r="A5413" s="104">
        <v>441546</v>
      </c>
      <c r="B5413" s="104" t="s">
        <v>947</v>
      </c>
      <c r="C5413" s="104" t="s">
        <v>12910</v>
      </c>
      <c r="D5413" s="104" t="s">
        <v>12912</v>
      </c>
      <c r="E5413" s="2">
        <v>19766</v>
      </c>
      <c r="F5413" s="2">
        <v>19766</v>
      </c>
    </row>
    <row r="5414" spans="1:6" x14ac:dyDescent="0.25">
      <c r="A5414" s="104">
        <v>543493</v>
      </c>
      <c r="B5414" s="104" t="s">
        <v>947</v>
      </c>
      <c r="C5414" s="104" t="s">
        <v>12546</v>
      </c>
      <c r="D5414" s="104" t="s">
        <v>12548</v>
      </c>
      <c r="E5414" s="2">
        <v>7922</v>
      </c>
      <c r="F5414" s="2">
        <v>7922</v>
      </c>
    </row>
    <row r="5415" spans="1:6" x14ac:dyDescent="0.25">
      <c r="A5415" s="104">
        <v>28402</v>
      </c>
      <c r="B5415" s="104" t="s">
        <v>947</v>
      </c>
      <c r="C5415" s="104" t="s">
        <v>4204</v>
      </c>
      <c r="D5415" s="104" t="s">
        <v>4206</v>
      </c>
      <c r="E5415" s="2">
        <v>77695</v>
      </c>
      <c r="F5415" s="2">
        <v>77695</v>
      </c>
    </row>
    <row r="5416" spans="1:6" x14ac:dyDescent="0.25">
      <c r="A5416" s="104">
        <v>28403</v>
      </c>
      <c r="B5416" s="104" t="s">
        <v>947</v>
      </c>
      <c r="C5416" s="104" t="s">
        <v>4754</v>
      </c>
      <c r="D5416" s="104" t="s">
        <v>22216</v>
      </c>
      <c r="E5416" s="2">
        <v>111620</v>
      </c>
      <c r="F5416" s="2">
        <v>111620</v>
      </c>
    </row>
    <row r="5417" spans="1:6" x14ac:dyDescent="0.25">
      <c r="A5417" s="104">
        <v>28404</v>
      </c>
      <c r="B5417" s="104" t="s">
        <v>947</v>
      </c>
      <c r="C5417" s="104" t="s">
        <v>7609</v>
      </c>
      <c r="D5417" s="104" t="s">
        <v>7611</v>
      </c>
      <c r="E5417" s="2">
        <v>32920</v>
      </c>
      <c r="F5417" s="2">
        <v>32920</v>
      </c>
    </row>
    <row r="5418" spans="1:6" x14ac:dyDescent="0.25">
      <c r="A5418" s="104">
        <v>28406</v>
      </c>
      <c r="B5418" s="104" t="s">
        <v>947</v>
      </c>
      <c r="C5418" s="104" t="s">
        <v>10954</v>
      </c>
      <c r="D5418" s="104" t="s">
        <v>10956</v>
      </c>
      <c r="E5418" s="2">
        <v>22505</v>
      </c>
      <c r="F5418" s="2">
        <v>22505</v>
      </c>
    </row>
    <row r="5419" spans="1:6" x14ac:dyDescent="0.25">
      <c r="A5419" s="104">
        <v>28407</v>
      </c>
      <c r="B5419" s="104" t="s">
        <v>947</v>
      </c>
      <c r="C5419" s="104" t="s">
        <v>4168</v>
      </c>
      <c r="D5419" s="104" t="s">
        <v>4170</v>
      </c>
      <c r="E5419" s="2">
        <v>88900</v>
      </c>
      <c r="F5419" s="2">
        <v>88900</v>
      </c>
    </row>
    <row r="5420" spans="1:6" x14ac:dyDescent="0.25">
      <c r="A5420" s="104">
        <v>28413</v>
      </c>
      <c r="B5420" s="104" t="s">
        <v>947</v>
      </c>
      <c r="C5420" s="104" t="s">
        <v>22224</v>
      </c>
      <c r="D5420" s="104" t="s">
        <v>22225</v>
      </c>
      <c r="E5420" s="2">
        <v>5390</v>
      </c>
      <c r="F5420" s="2">
        <v>5390</v>
      </c>
    </row>
    <row r="5421" spans="1:6" x14ac:dyDescent="0.25">
      <c r="A5421" s="104">
        <v>441385</v>
      </c>
      <c r="B5421" s="104" t="s">
        <v>947</v>
      </c>
      <c r="C5421" s="104" t="s">
        <v>15549</v>
      </c>
      <c r="D5421" s="104" t="s">
        <v>15551</v>
      </c>
      <c r="E5421" s="2">
        <v>11704</v>
      </c>
      <c r="F5421" s="2">
        <v>11704</v>
      </c>
    </row>
    <row r="5422" spans="1:6" x14ac:dyDescent="0.25">
      <c r="A5422" s="104">
        <v>450399</v>
      </c>
      <c r="B5422" s="104" t="s">
        <v>947</v>
      </c>
      <c r="C5422" s="104" t="s">
        <v>15305</v>
      </c>
      <c r="D5422" s="104" t="s">
        <v>15307</v>
      </c>
      <c r="E5422" s="2">
        <v>7372</v>
      </c>
      <c r="F5422" s="2">
        <v>7372</v>
      </c>
    </row>
    <row r="5423" spans="1:6" x14ac:dyDescent="0.25">
      <c r="A5423" s="104">
        <v>452605</v>
      </c>
      <c r="B5423" s="104" t="s">
        <v>947</v>
      </c>
      <c r="C5423" s="104" t="s">
        <v>8107</v>
      </c>
      <c r="D5423" s="104" t="s">
        <v>8109</v>
      </c>
      <c r="E5423" s="2">
        <v>50852</v>
      </c>
      <c r="F5423" s="2">
        <v>50852</v>
      </c>
    </row>
    <row r="5424" spans="1:6" x14ac:dyDescent="0.25">
      <c r="A5424" s="104">
        <v>602182</v>
      </c>
      <c r="B5424" s="104" t="s">
        <v>947</v>
      </c>
      <c r="C5424" s="104" t="s">
        <v>11848</v>
      </c>
      <c r="D5424" s="104" t="s">
        <v>11850</v>
      </c>
      <c r="E5424" s="2">
        <v>6070</v>
      </c>
      <c r="F5424" s="2">
        <v>6070</v>
      </c>
    </row>
    <row r="5425" spans="1:6" x14ac:dyDescent="0.25">
      <c r="A5425" s="104">
        <v>610811</v>
      </c>
      <c r="B5425" s="104" t="s">
        <v>947</v>
      </c>
      <c r="C5425" s="104" t="s">
        <v>3991</v>
      </c>
      <c r="D5425" s="104" t="s">
        <v>3993</v>
      </c>
      <c r="E5425" s="2">
        <v>176078</v>
      </c>
      <c r="F5425" s="2">
        <v>176078</v>
      </c>
    </row>
    <row r="5426" spans="1:6" x14ac:dyDescent="0.25">
      <c r="A5426" s="104">
        <v>671911</v>
      </c>
      <c r="B5426" s="104" t="s">
        <v>947</v>
      </c>
      <c r="C5426" s="104" t="s">
        <v>15320</v>
      </c>
      <c r="D5426" s="104" t="s">
        <v>15322</v>
      </c>
      <c r="E5426" s="2">
        <v>5847</v>
      </c>
      <c r="F5426" s="2">
        <v>5847</v>
      </c>
    </row>
    <row r="5427" spans="1:6" x14ac:dyDescent="0.25">
      <c r="A5427" s="104">
        <v>727791</v>
      </c>
      <c r="B5427" s="104" t="s">
        <v>947</v>
      </c>
      <c r="C5427" s="104" t="s">
        <v>16377</v>
      </c>
      <c r="D5427" s="104" t="s">
        <v>16379</v>
      </c>
      <c r="E5427" s="2">
        <v>4990</v>
      </c>
      <c r="F5427" s="2">
        <v>4990</v>
      </c>
    </row>
    <row r="5428" spans="1:6" x14ac:dyDescent="0.25">
      <c r="A5428" s="104">
        <v>28421</v>
      </c>
      <c r="B5428" s="104" t="s">
        <v>947</v>
      </c>
      <c r="C5428" s="104" t="s">
        <v>6726</v>
      </c>
      <c r="D5428" s="104" t="s">
        <v>6728</v>
      </c>
      <c r="E5428" s="2">
        <v>52399</v>
      </c>
      <c r="F5428" s="2">
        <v>52399</v>
      </c>
    </row>
    <row r="5429" spans="1:6" x14ac:dyDescent="0.25">
      <c r="A5429" s="104">
        <v>28423</v>
      </c>
      <c r="B5429" s="104" t="s">
        <v>947</v>
      </c>
      <c r="C5429" s="104" t="s">
        <v>6013</v>
      </c>
      <c r="D5429" s="104" t="s">
        <v>6015</v>
      </c>
      <c r="E5429" s="2">
        <v>48020</v>
      </c>
      <c r="F5429" s="2">
        <v>48020</v>
      </c>
    </row>
    <row r="5430" spans="1:6" x14ac:dyDescent="0.25">
      <c r="A5430" s="104">
        <v>28424</v>
      </c>
      <c r="B5430" s="104" t="s">
        <v>947</v>
      </c>
      <c r="C5430" s="104" t="s">
        <v>2324</v>
      </c>
      <c r="D5430" s="104" t="s">
        <v>2326</v>
      </c>
      <c r="E5430" s="2">
        <v>351650</v>
      </c>
      <c r="F5430" s="2">
        <v>351650</v>
      </c>
    </row>
    <row r="5431" spans="1:6" x14ac:dyDescent="0.25">
      <c r="A5431" s="104">
        <v>28431</v>
      </c>
      <c r="B5431" s="104" t="s">
        <v>947</v>
      </c>
      <c r="C5431" s="104" t="s">
        <v>7828</v>
      </c>
      <c r="D5431" s="104" t="s">
        <v>7830</v>
      </c>
      <c r="E5431" s="2">
        <v>41191</v>
      </c>
      <c r="F5431" s="2">
        <v>41191</v>
      </c>
    </row>
    <row r="5432" spans="1:6" x14ac:dyDescent="0.25">
      <c r="A5432" s="104">
        <v>28433</v>
      </c>
      <c r="B5432" s="104" t="s">
        <v>947</v>
      </c>
      <c r="C5432" s="104" t="s">
        <v>6597</v>
      </c>
      <c r="D5432" s="104" t="s">
        <v>6599</v>
      </c>
      <c r="E5432" s="2">
        <v>52226</v>
      </c>
      <c r="F5432" s="2">
        <v>52226</v>
      </c>
    </row>
    <row r="5433" spans="1:6" x14ac:dyDescent="0.25">
      <c r="A5433" s="104">
        <v>28435</v>
      </c>
      <c r="B5433" s="104" t="s">
        <v>947</v>
      </c>
      <c r="C5433" s="104" t="s">
        <v>13069</v>
      </c>
      <c r="D5433" s="104" t="s">
        <v>13071</v>
      </c>
      <c r="E5433" s="2">
        <v>5753</v>
      </c>
      <c r="F5433" s="2">
        <v>5753</v>
      </c>
    </row>
    <row r="5434" spans="1:6" x14ac:dyDescent="0.25">
      <c r="A5434" s="104">
        <v>136760</v>
      </c>
      <c r="B5434" s="104" t="s">
        <v>947</v>
      </c>
      <c r="C5434" s="104" t="s">
        <v>11639</v>
      </c>
      <c r="D5434" s="104" t="s">
        <v>22226</v>
      </c>
      <c r="E5434" s="2">
        <v>17778</v>
      </c>
      <c r="F5434" s="2">
        <v>17778</v>
      </c>
    </row>
    <row r="5435" spans="1:6" x14ac:dyDescent="0.25">
      <c r="A5435" s="104">
        <v>137636</v>
      </c>
      <c r="B5435" s="104" t="s">
        <v>947</v>
      </c>
      <c r="C5435" s="104" t="s">
        <v>14273</v>
      </c>
      <c r="D5435" s="104" t="s">
        <v>14275</v>
      </c>
      <c r="E5435" s="2">
        <v>8823</v>
      </c>
      <c r="F5435" s="2">
        <v>8823</v>
      </c>
    </row>
    <row r="5436" spans="1:6" x14ac:dyDescent="0.25">
      <c r="A5436" s="104">
        <v>139657</v>
      </c>
      <c r="B5436" s="104" t="s">
        <v>947</v>
      </c>
      <c r="C5436" s="104" t="s">
        <v>16791</v>
      </c>
      <c r="D5436" s="104" t="s">
        <v>16793</v>
      </c>
      <c r="E5436" s="2">
        <v>3025</v>
      </c>
      <c r="F5436" s="2">
        <v>3025</v>
      </c>
    </row>
    <row r="5437" spans="1:6" x14ac:dyDescent="0.25">
      <c r="A5437" s="104">
        <v>139705</v>
      </c>
      <c r="B5437" s="104" t="s">
        <v>947</v>
      </c>
      <c r="C5437" s="104" t="s">
        <v>11214</v>
      </c>
      <c r="D5437" s="104" t="s">
        <v>11216</v>
      </c>
      <c r="E5437" s="2">
        <v>15007</v>
      </c>
      <c r="F5437" s="2">
        <v>15007</v>
      </c>
    </row>
    <row r="5438" spans="1:6" x14ac:dyDescent="0.25">
      <c r="A5438" s="104">
        <v>198119</v>
      </c>
      <c r="B5438" s="104" t="s">
        <v>947</v>
      </c>
      <c r="C5438" s="104" t="s">
        <v>13778</v>
      </c>
      <c r="D5438" s="104" t="s">
        <v>13780</v>
      </c>
      <c r="E5438" s="2">
        <v>19072</v>
      </c>
      <c r="F5438" s="2">
        <v>19072</v>
      </c>
    </row>
    <row r="5439" spans="1:6" x14ac:dyDescent="0.25">
      <c r="A5439" s="104">
        <v>449905</v>
      </c>
      <c r="B5439" s="104" t="s">
        <v>947</v>
      </c>
      <c r="C5439" s="104" t="s">
        <v>13583</v>
      </c>
      <c r="D5439" s="104" t="s">
        <v>13585</v>
      </c>
      <c r="E5439" s="2">
        <v>4451</v>
      </c>
      <c r="F5439" s="2">
        <v>4451</v>
      </c>
    </row>
    <row r="5440" spans="1:6" x14ac:dyDescent="0.25">
      <c r="A5440" s="104">
        <v>597612</v>
      </c>
      <c r="B5440" s="104" t="s">
        <v>947</v>
      </c>
      <c r="C5440" s="104" t="s">
        <v>15871</v>
      </c>
      <c r="D5440" s="104" t="s">
        <v>15873</v>
      </c>
      <c r="E5440" s="2">
        <v>6281</v>
      </c>
      <c r="F5440" s="2">
        <v>6281</v>
      </c>
    </row>
    <row r="5441" spans="1:6" x14ac:dyDescent="0.25">
      <c r="A5441" s="104">
        <v>692855</v>
      </c>
      <c r="B5441" s="104" t="s">
        <v>947</v>
      </c>
      <c r="C5441" s="104" t="s">
        <v>5171</v>
      </c>
      <c r="D5441" s="104" t="s">
        <v>5173</v>
      </c>
      <c r="E5441" s="2">
        <v>115992</v>
      </c>
      <c r="F5441" s="2">
        <v>115992</v>
      </c>
    </row>
    <row r="5442" spans="1:6" x14ac:dyDescent="0.25">
      <c r="A5442" s="104">
        <v>756934</v>
      </c>
      <c r="B5442" s="104" t="s">
        <v>947</v>
      </c>
      <c r="C5442" s="104" t="s">
        <v>18396</v>
      </c>
      <c r="D5442" s="104" t="s">
        <v>22227</v>
      </c>
      <c r="E5442" s="2">
        <v>17696</v>
      </c>
      <c r="F5442" s="2">
        <v>17696</v>
      </c>
    </row>
    <row r="5443" spans="1:6" x14ac:dyDescent="0.25">
      <c r="A5443" s="104">
        <v>782056</v>
      </c>
      <c r="B5443" s="104" t="s">
        <v>947</v>
      </c>
      <c r="C5443" s="104" t="s">
        <v>17083</v>
      </c>
      <c r="D5443" s="104" t="s">
        <v>17085</v>
      </c>
      <c r="E5443" s="2">
        <v>1456</v>
      </c>
      <c r="F5443" s="2">
        <v>1456</v>
      </c>
    </row>
    <row r="5444" spans="1:6" x14ac:dyDescent="0.25">
      <c r="A5444" s="104">
        <v>28446</v>
      </c>
      <c r="B5444" s="104" t="s">
        <v>947</v>
      </c>
      <c r="C5444" s="104" t="s">
        <v>3360</v>
      </c>
      <c r="D5444" s="104" t="s">
        <v>22217</v>
      </c>
      <c r="E5444" s="2">
        <v>73346</v>
      </c>
      <c r="F5444" s="2">
        <v>73346</v>
      </c>
    </row>
    <row r="5445" spans="1:6" x14ac:dyDescent="0.25">
      <c r="A5445" s="104">
        <v>528862</v>
      </c>
      <c r="B5445" s="104" t="s">
        <v>947</v>
      </c>
      <c r="C5445" s="104" t="s">
        <v>16981</v>
      </c>
      <c r="D5445" s="104" t="s">
        <v>16983</v>
      </c>
      <c r="E5445" s="2">
        <v>635</v>
      </c>
      <c r="F5445" s="2">
        <v>635</v>
      </c>
    </row>
    <row r="5446" spans="1:6" x14ac:dyDescent="0.25">
      <c r="A5446" s="104">
        <v>28454</v>
      </c>
      <c r="B5446" s="104" t="s">
        <v>947</v>
      </c>
      <c r="C5446" s="104" t="s">
        <v>22211</v>
      </c>
      <c r="D5446" s="104" t="s">
        <v>22212</v>
      </c>
      <c r="E5446" s="2">
        <v>1770</v>
      </c>
      <c r="F5446" s="2">
        <v>1770</v>
      </c>
    </row>
    <row r="5447" spans="1:6" x14ac:dyDescent="0.25">
      <c r="A5447" s="104">
        <v>28455</v>
      </c>
      <c r="B5447" s="104" t="s">
        <v>947</v>
      </c>
      <c r="C5447" s="104" t="s">
        <v>14321</v>
      </c>
      <c r="D5447" s="104" t="s">
        <v>14323</v>
      </c>
      <c r="E5447" s="2">
        <v>6998</v>
      </c>
      <c r="F5447" s="2">
        <v>6998</v>
      </c>
    </row>
    <row r="5448" spans="1:6" x14ac:dyDescent="0.25">
      <c r="A5448" s="104">
        <v>28456</v>
      </c>
      <c r="B5448" s="104" t="s">
        <v>947</v>
      </c>
      <c r="C5448" s="104" t="s">
        <v>8614</v>
      </c>
      <c r="D5448" s="104" t="s">
        <v>8616</v>
      </c>
      <c r="E5448" s="2">
        <v>49645</v>
      </c>
      <c r="F5448" s="2">
        <v>49645</v>
      </c>
    </row>
    <row r="5449" spans="1:6" x14ac:dyDescent="0.25">
      <c r="A5449" s="104">
        <v>28457</v>
      </c>
      <c r="B5449" s="104" t="s">
        <v>947</v>
      </c>
      <c r="C5449" s="104" t="s">
        <v>1038</v>
      </c>
      <c r="D5449" s="104" t="s">
        <v>1040</v>
      </c>
      <c r="E5449" s="2">
        <v>736775</v>
      </c>
      <c r="F5449" s="2">
        <v>736775</v>
      </c>
    </row>
    <row r="5450" spans="1:6" x14ac:dyDescent="0.25">
      <c r="A5450" s="104">
        <v>28458</v>
      </c>
      <c r="B5450" s="104" t="s">
        <v>947</v>
      </c>
      <c r="C5450" s="104" t="s">
        <v>12312</v>
      </c>
      <c r="D5450" s="104" t="s">
        <v>12314</v>
      </c>
      <c r="E5450" s="2">
        <v>13342</v>
      </c>
      <c r="F5450" s="2">
        <v>13342</v>
      </c>
    </row>
    <row r="5451" spans="1:6" x14ac:dyDescent="0.25">
      <c r="A5451" s="104">
        <v>28460</v>
      </c>
      <c r="B5451" s="104" t="s">
        <v>947</v>
      </c>
      <c r="C5451" s="104" t="s">
        <v>7603</v>
      </c>
      <c r="D5451" s="104" t="s">
        <v>7605</v>
      </c>
      <c r="E5451" s="2">
        <v>86682</v>
      </c>
      <c r="F5451" s="2">
        <v>86682</v>
      </c>
    </row>
    <row r="5452" spans="1:6" x14ac:dyDescent="0.25">
      <c r="A5452" s="104">
        <v>28461</v>
      </c>
      <c r="B5452" s="104" t="s">
        <v>947</v>
      </c>
      <c r="C5452" s="104" t="s">
        <v>1358</v>
      </c>
      <c r="D5452" s="104" t="s">
        <v>1360</v>
      </c>
      <c r="E5452" s="2">
        <v>358604</v>
      </c>
      <c r="F5452" s="2">
        <v>358604</v>
      </c>
    </row>
    <row r="5453" spans="1:6" x14ac:dyDescent="0.25">
      <c r="A5453" s="104">
        <v>28462</v>
      </c>
      <c r="B5453" s="104" t="s">
        <v>947</v>
      </c>
      <c r="C5453" s="104" t="s">
        <v>13181</v>
      </c>
      <c r="D5453" s="104" t="s">
        <v>13183</v>
      </c>
      <c r="E5453" s="2">
        <v>9331</v>
      </c>
      <c r="F5453" s="2">
        <v>9331</v>
      </c>
    </row>
    <row r="5454" spans="1:6" x14ac:dyDescent="0.25">
      <c r="A5454" s="104">
        <v>28464</v>
      </c>
      <c r="B5454" s="104" t="s">
        <v>947</v>
      </c>
      <c r="C5454" s="104" t="s">
        <v>5132</v>
      </c>
      <c r="D5454" s="104" t="s">
        <v>5134</v>
      </c>
      <c r="E5454" s="2">
        <v>63227</v>
      </c>
      <c r="F5454" s="2">
        <v>63227</v>
      </c>
    </row>
    <row r="5455" spans="1:6" x14ac:dyDescent="0.25">
      <c r="A5455" s="104">
        <v>28465</v>
      </c>
      <c r="B5455" s="104" t="s">
        <v>947</v>
      </c>
      <c r="C5455" s="104" t="s">
        <v>13289</v>
      </c>
      <c r="D5455" s="104" t="s">
        <v>13291</v>
      </c>
      <c r="E5455" s="2">
        <v>14174</v>
      </c>
      <c r="F5455" s="2">
        <v>14174</v>
      </c>
    </row>
    <row r="5456" spans="1:6" x14ac:dyDescent="0.25">
      <c r="A5456" s="104">
        <v>28468</v>
      </c>
      <c r="B5456" s="104" t="s">
        <v>947</v>
      </c>
      <c r="C5456" s="104" t="s">
        <v>7160</v>
      </c>
      <c r="D5456" s="104" t="s">
        <v>22698</v>
      </c>
      <c r="E5456" s="2">
        <v>37316</v>
      </c>
      <c r="F5456" s="2">
        <v>37316</v>
      </c>
    </row>
    <row r="5457" spans="1:6" x14ac:dyDescent="0.25">
      <c r="A5457" s="104">
        <v>28470</v>
      </c>
      <c r="B5457" s="104" t="s">
        <v>947</v>
      </c>
      <c r="C5457" s="104" t="s">
        <v>2738</v>
      </c>
      <c r="D5457" s="104" t="s">
        <v>2740</v>
      </c>
      <c r="E5457" s="2">
        <v>221920</v>
      </c>
      <c r="F5457" s="2">
        <v>221920</v>
      </c>
    </row>
    <row r="5458" spans="1:6" x14ac:dyDescent="0.25">
      <c r="A5458" s="104">
        <v>28474</v>
      </c>
      <c r="B5458" s="104" t="s">
        <v>947</v>
      </c>
      <c r="C5458" s="104" t="s">
        <v>14396</v>
      </c>
      <c r="D5458" s="104" t="s">
        <v>14398</v>
      </c>
      <c r="E5458" s="2">
        <v>5270</v>
      </c>
      <c r="F5458" s="2">
        <v>5270</v>
      </c>
    </row>
    <row r="5459" spans="1:6" x14ac:dyDescent="0.25">
      <c r="A5459" s="104">
        <v>28477</v>
      </c>
      <c r="B5459" s="104" t="s">
        <v>947</v>
      </c>
      <c r="C5459" s="104" t="s">
        <v>4264</v>
      </c>
      <c r="D5459" s="104" t="s">
        <v>4266</v>
      </c>
      <c r="E5459" s="2">
        <v>77592</v>
      </c>
      <c r="F5459" s="2">
        <v>77592</v>
      </c>
    </row>
    <row r="5460" spans="1:6" x14ac:dyDescent="0.25">
      <c r="A5460" s="104">
        <v>28480</v>
      </c>
      <c r="B5460" s="104" t="s">
        <v>947</v>
      </c>
      <c r="C5460" s="104" t="s">
        <v>11005</v>
      </c>
      <c r="D5460" s="104" t="s">
        <v>11007</v>
      </c>
      <c r="E5460" s="2">
        <v>12473</v>
      </c>
      <c r="F5460" s="2">
        <v>12473</v>
      </c>
    </row>
    <row r="5461" spans="1:6" x14ac:dyDescent="0.25">
      <c r="A5461" s="104">
        <v>28481</v>
      </c>
      <c r="B5461" s="104" t="s">
        <v>947</v>
      </c>
      <c r="C5461" s="104" t="s">
        <v>4123</v>
      </c>
      <c r="D5461" s="104" t="s">
        <v>22213</v>
      </c>
      <c r="E5461" s="2">
        <v>54446</v>
      </c>
      <c r="F5461" s="2">
        <v>54446</v>
      </c>
    </row>
    <row r="5462" spans="1:6" x14ac:dyDescent="0.25">
      <c r="A5462" s="104">
        <v>28483</v>
      </c>
      <c r="B5462" s="104" t="s">
        <v>947</v>
      </c>
      <c r="C5462" s="104" t="s">
        <v>10177</v>
      </c>
      <c r="D5462" s="104" t="s">
        <v>10179</v>
      </c>
      <c r="E5462" s="2">
        <v>13127</v>
      </c>
      <c r="F5462" s="2">
        <v>13127</v>
      </c>
    </row>
    <row r="5463" spans="1:6" x14ac:dyDescent="0.25">
      <c r="A5463" s="104">
        <v>28484</v>
      </c>
      <c r="B5463" s="104" t="s">
        <v>947</v>
      </c>
      <c r="C5463" s="104" t="s">
        <v>12333</v>
      </c>
      <c r="D5463" s="104" t="s">
        <v>12335</v>
      </c>
      <c r="E5463" s="2">
        <v>15060</v>
      </c>
      <c r="F5463" s="2">
        <v>15060</v>
      </c>
    </row>
    <row r="5464" spans="1:6" x14ac:dyDescent="0.25">
      <c r="A5464" s="104">
        <v>28485</v>
      </c>
      <c r="B5464" s="104" t="s">
        <v>947</v>
      </c>
      <c r="C5464" s="104" t="s">
        <v>12273</v>
      </c>
      <c r="D5464" s="104" t="s">
        <v>12275</v>
      </c>
      <c r="E5464" s="2">
        <v>26981</v>
      </c>
      <c r="F5464" s="2">
        <v>26981</v>
      </c>
    </row>
    <row r="5465" spans="1:6" x14ac:dyDescent="0.25">
      <c r="A5465" s="104">
        <v>28490</v>
      </c>
      <c r="B5465" s="104" t="s">
        <v>947</v>
      </c>
      <c r="C5465" s="104" t="s">
        <v>18201</v>
      </c>
      <c r="D5465" s="104" t="s">
        <v>18202</v>
      </c>
      <c r="E5465" s="2">
        <v>21979</v>
      </c>
      <c r="F5465" s="2">
        <v>21979</v>
      </c>
    </row>
    <row r="5466" spans="1:6" x14ac:dyDescent="0.25">
      <c r="A5466" s="104">
        <v>28492</v>
      </c>
      <c r="B5466" s="104" t="s">
        <v>947</v>
      </c>
      <c r="C5466" s="104" t="s">
        <v>22245</v>
      </c>
      <c r="D5466" s="104" t="s">
        <v>22246</v>
      </c>
      <c r="E5466" s="2">
        <v>5610</v>
      </c>
      <c r="F5466" s="2">
        <v>5610</v>
      </c>
    </row>
    <row r="5467" spans="1:6" x14ac:dyDescent="0.25">
      <c r="A5467" s="104">
        <v>28495</v>
      </c>
      <c r="B5467" s="104" t="s">
        <v>947</v>
      </c>
      <c r="C5467" s="104" t="s">
        <v>7073</v>
      </c>
      <c r="D5467" s="104" t="s">
        <v>7075</v>
      </c>
      <c r="E5467" s="2">
        <v>62294</v>
      </c>
      <c r="F5467" s="2">
        <v>62294</v>
      </c>
    </row>
    <row r="5468" spans="1:6" x14ac:dyDescent="0.25">
      <c r="A5468" s="104">
        <v>28496</v>
      </c>
      <c r="B5468" s="104" t="s">
        <v>947</v>
      </c>
      <c r="C5468" s="104" t="s">
        <v>11567</v>
      </c>
      <c r="D5468" s="104" t="s">
        <v>11569</v>
      </c>
      <c r="E5468" s="2">
        <v>16082</v>
      </c>
      <c r="F5468" s="2">
        <v>16082</v>
      </c>
    </row>
    <row r="5469" spans="1:6" x14ac:dyDescent="0.25">
      <c r="A5469" s="104">
        <v>220160</v>
      </c>
      <c r="B5469" s="104" t="s">
        <v>947</v>
      </c>
      <c r="C5469" s="104" t="s">
        <v>4297</v>
      </c>
      <c r="D5469" s="104" t="s">
        <v>4299</v>
      </c>
      <c r="E5469" s="2">
        <v>120250</v>
      </c>
      <c r="F5469" s="2">
        <v>120250</v>
      </c>
    </row>
    <row r="5470" spans="1:6" x14ac:dyDescent="0.25">
      <c r="A5470" s="104">
        <v>495407</v>
      </c>
      <c r="B5470" s="104" t="s">
        <v>947</v>
      </c>
      <c r="C5470" s="104" t="s">
        <v>15481</v>
      </c>
      <c r="D5470" s="104" t="s">
        <v>15483</v>
      </c>
      <c r="E5470" s="2">
        <v>4360</v>
      </c>
      <c r="F5470" s="2">
        <v>4360</v>
      </c>
    </row>
    <row r="5471" spans="1:6" x14ac:dyDescent="0.25">
      <c r="A5471" s="104">
        <v>534171</v>
      </c>
      <c r="B5471" s="104" t="s">
        <v>947</v>
      </c>
      <c r="C5471" s="104" t="s">
        <v>3775</v>
      </c>
      <c r="D5471" s="104" t="s">
        <v>3777</v>
      </c>
      <c r="E5471" s="2">
        <v>181291</v>
      </c>
      <c r="F5471" s="2">
        <v>181291</v>
      </c>
    </row>
    <row r="5472" spans="1:6" x14ac:dyDescent="0.25">
      <c r="A5472" s="104">
        <v>544187</v>
      </c>
      <c r="B5472" s="104" t="s">
        <v>947</v>
      </c>
      <c r="C5472" s="104" t="s">
        <v>13814</v>
      </c>
      <c r="D5472" s="104" t="s">
        <v>13816</v>
      </c>
      <c r="E5472" s="2">
        <v>8881</v>
      </c>
      <c r="F5472" s="2">
        <v>8881</v>
      </c>
    </row>
    <row r="5473" spans="1:6" x14ac:dyDescent="0.25">
      <c r="A5473" s="104">
        <v>678444</v>
      </c>
      <c r="B5473" s="104" t="s">
        <v>947</v>
      </c>
      <c r="C5473" s="104" t="s">
        <v>14723</v>
      </c>
      <c r="D5473" s="104" t="s">
        <v>14725</v>
      </c>
      <c r="E5473" s="2">
        <v>5949</v>
      </c>
      <c r="F5473" s="2">
        <v>5949</v>
      </c>
    </row>
    <row r="5474" spans="1:6" x14ac:dyDescent="0.25">
      <c r="A5474" s="104">
        <v>699550</v>
      </c>
      <c r="B5474" s="104" t="s">
        <v>947</v>
      </c>
      <c r="C5474" s="104" t="s">
        <v>15909</v>
      </c>
      <c r="D5474" s="104" t="s">
        <v>15911</v>
      </c>
      <c r="E5474" s="2">
        <v>5261</v>
      </c>
      <c r="F5474" s="2">
        <v>5261</v>
      </c>
    </row>
    <row r="5475" spans="1:6" x14ac:dyDescent="0.25">
      <c r="A5475" s="104">
        <v>789564</v>
      </c>
      <c r="B5475" s="104" t="s">
        <v>947</v>
      </c>
      <c r="C5475" s="104" t="s">
        <v>17378</v>
      </c>
      <c r="D5475" s="104" t="s">
        <v>17380</v>
      </c>
      <c r="E5475" s="2">
        <v>4767</v>
      </c>
      <c r="F5475" s="2">
        <v>4767</v>
      </c>
    </row>
    <row r="5476" spans="1:6" x14ac:dyDescent="0.25">
      <c r="A5476" s="104">
        <v>791824</v>
      </c>
      <c r="B5476" s="104" t="s">
        <v>947</v>
      </c>
      <c r="C5476" s="104" t="s">
        <v>8332</v>
      </c>
      <c r="D5476" s="104" t="s">
        <v>8334</v>
      </c>
      <c r="E5476" s="2">
        <v>79051</v>
      </c>
      <c r="F5476" s="2">
        <v>79051</v>
      </c>
    </row>
    <row r="5477" spans="1:6" x14ac:dyDescent="0.25">
      <c r="A5477" s="104">
        <v>28500</v>
      </c>
      <c r="B5477" s="104" t="s">
        <v>947</v>
      </c>
      <c r="C5477" s="104" t="s">
        <v>6421</v>
      </c>
      <c r="D5477" s="104" t="s">
        <v>6423</v>
      </c>
      <c r="E5477" s="2">
        <v>31410</v>
      </c>
      <c r="F5477" s="2">
        <v>31410</v>
      </c>
    </row>
    <row r="5478" spans="1:6" x14ac:dyDescent="0.25">
      <c r="A5478" s="104">
        <v>28501</v>
      </c>
      <c r="B5478" s="104" t="s">
        <v>947</v>
      </c>
      <c r="C5478" s="104" t="s">
        <v>15338</v>
      </c>
      <c r="D5478" s="104" t="s">
        <v>15340</v>
      </c>
      <c r="E5478" s="2">
        <v>1330</v>
      </c>
      <c r="F5478" s="2">
        <v>1330</v>
      </c>
    </row>
    <row r="5479" spans="1:6" x14ac:dyDescent="0.25">
      <c r="A5479" s="104">
        <v>28503</v>
      </c>
      <c r="B5479" s="104" t="s">
        <v>947</v>
      </c>
      <c r="C5479" s="104" t="s">
        <v>10594</v>
      </c>
      <c r="D5479" s="104" t="s">
        <v>10596</v>
      </c>
      <c r="E5479" s="2">
        <v>21469</v>
      </c>
      <c r="F5479" s="2">
        <v>21469</v>
      </c>
    </row>
    <row r="5480" spans="1:6" x14ac:dyDescent="0.25">
      <c r="A5480" s="104">
        <v>28505</v>
      </c>
      <c r="B5480" s="104" t="s">
        <v>947</v>
      </c>
      <c r="C5480" s="104" t="s">
        <v>16612</v>
      </c>
      <c r="D5480" s="104" t="s">
        <v>22214</v>
      </c>
      <c r="E5480" s="2">
        <v>14537</v>
      </c>
      <c r="F5480" s="2">
        <v>14537</v>
      </c>
    </row>
    <row r="5481" spans="1:6" x14ac:dyDescent="0.25">
      <c r="A5481" s="104">
        <v>28507</v>
      </c>
      <c r="B5481" s="104" t="s">
        <v>947</v>
      </c>
      <c r="C5481" s="104" t="s">
        <v>8851</v>
      </c>
      <c r="D5481" s="104" t="s">
        <v>8853</v>
      </c>
      <c r="E5481" s="2">
        <v>37872</v>
      </c>
      <c r="F5481" s="2">
        <v>37872</v>
      </c>
    </row>
    <row r="5482" spans="1:6" x14ac:dyDescent="0.25">
      <c r="A5482" s="104">
        <v>28509</v>
      </c>
      <c r="B5482" s="104" t="s">
        <v>947</v>
      </c>
      <c r="C5482" s="104" t="s">
        <v>6010</v>
      </c>
      <c r="D5482" s="104" t="s">
        <v>22215</v>
      </c>
      <c r="E5482" s="2">
        <v>77455</v>
      </c>
      <c r="F5482" s="2">
        <v>77455</v>
      </c>
    </row>
    <row r="5483" spans="1:6" x14ac:dyDescent="0.25">
      <c r="A5483" s="104">
        <v>28512</v>
      </c>
      <c r="B5483" s="104" t="s">
        <v>947</v>
      </c>
      <c r="C5483" s="104" t="s">
        <v>10375</v>
      </c>
      <c r="D5483" s="104" t="s">
        <v>10377</v>
      </c>
      <c r="E5483" s="2">
        <v>13696</v>
      </c>
      <c r="F5483" s="2">
        <v>13696</v>
      </c>
    </row>
    <row r="5484" spans="1:6" x14ac:dyDescent="0.25">
      <c r="A5484" s="104">
        <v>28513</v>
      </c>
      <c r="B5484" s="104" t="s">
        <v>947</v>
      </c>
      <c r="C5484" s="104" t="s">
        <v>14818</v>
      </c>
      <c r="D5484" s="104" t="s">
        <v>14820</v>
      </c>
      <c r="E5484" s="2">
        <v>7432</v>
      </c>
      <c r="F5484" s="2">
        <v>7432</v>
      </c>
    </row>
    <row r="5485" spans="1:6" x14ac:dyDescent="0.25">
      <c r="A5485" s="104">
        <v>201529</v>
      </c>
      <c r="B5485" s="104" t="s">
        <v>947</v>
      </c>
      <c r="C5485" s="104" t="s">
        <v>7771</v>
      </c>
      <c r="D5485" s="104" t="s">
        <v>7773</v>
      </c>
      <c r="E5485" s="2">
        <v>55543</v>
      </c>
      <c r="F5485" s="2">
        <v>55543</v>
      </c>
    </row>
    <row r="5486" spans="1:6" x14ac:dyDescent="0.25">
      <c r="A5486" s="104">
        <v>28519</v>
      </c>
      <c r="B5486" s="104" t="s">
        <v>947</v>
      </c>
      <c r="C5486" s="104" t="s">
        <v>9567</v>
      </c>
      <c r="D5486" s="104" t="s">
        <v>9569</v>
      </c>
      <c r="E5486" s="2">
        <v>31147</v>
      </c>
      <c r="F5486" s="2">
        <v>31147</v>
      </c>
    </row>
    <row r="5487" spans="1:6" x14ac:dyDescent="0.25">
      <c r="A5487" s="104">
        <v>28520</v>
      </c>
      <c r="B5487" s="104" t="s">
        <v>947</v>
      </c>
      <c r="C5487" s="104" t="s">
        <v>10073</v>
      </c>
      <c r="D5487" s="104" t="s">
        <v>10075</v>
      </c>
      <c r="E5487" s="2">
        <v>20853</v>
      </c>
      <c r="F5487" s="2">
        <v>20853</v>
      </c>
    </row>
    <row r="5488" spans="1:6" x14ac:dyDescent="0.25">
      <c r="A5488" s="104">
        <v>28528</v>
      </c>
      <c r="B5488" s="104" t="s">
        <v>947</v>
      </c>
      <c r="C5488" s="104" t="s">
        <v>2195</v>
      </c>
      <c r="D5488" s="104" t="s">
        <v>2197</v>
      </c>
      <c r="E5488" s="2">
        <v>313341</v>
      </c>
      <c r="F5488" s="2">
        <v>313341</v>
      </c>
    </row>
    <row r="5489" spans="1:6" x14ac:dyDescent="0.25">
      <c r="A5489" s="104">
        <v>28535</v>
      </c>
      <c r="B5489" s="104" t="s">
        <v>947</v>
      </c>
      <c r="C5489" s="104" t="s">
        <v>14448</v>
      </c>
      <c r="D5489" s="104" t="s">
        <v>14450</v>
      </c>
      <c r="E5489" s="2">
        <v>6639</v>
      </c>
      <c r="F5489" s="2">
        <v>6639</v>
      </c>
    </row>
    <row r="5490" spans="1:6" x14ac:dyDescent="0.25">
      <c r="A5490" s="104">
        <v>28545</v>
      </c>
      <c r="B5490" s="104" t="s">
        <v>947</v>
      </c>
      <c r="C5490" s="104" t="s">
        <v>6699</v>
      </c>
      <c r="D5490" s="104" t="s">
        <v>6701</v>
      </c>
      <c r="E5490" s="2">
        <v>69679</v>
      </c>
      <c r="F5490" s="2">
        <v>69679</v>
      </c>
    </row>
    <row r="5491" spans="1:6" x14ac:dyDescent="0.25">
      <c r="A5491" s="104">
        <v>28547</v>
      </c>
      <c r="B5491" s="104" t="s">
        <v>947</v>
      </c>
      <c r="C5491" s="104" t="s">
        <v>11886</v>
      </c>
      <c r="D5491" s="104" t="s">
        <v>22219</v>
      </c>
      <c r="E5491" s="2">
        <v>5672</v>
      </c>
      <c r="F5491" s="2">
        <v>5672</v>
      </c>
    </row>
    <row r="5492" spans="1:6" x14ac:dyDescent="0.25">
      <c r="A5492" s="104">
        <v>28549</v>
      </c>
      <c r="B5492" s="104" t="s">
        <v>947</v>
      </c>
      <c r="C5492" s="104" t="s">
        <v>9618</v>
      </c>
      <c r="D5492" s="104" t="s">
        <v>9620</v>
      </c>
      <c r="E5492" s="2">
        <v>28169</v>
      </c>
      <c r="F5492" s="2">
        <v>28169</v>
      </c>
    </row>
    <row r="5493" spans="1:6" x14ac:dyDescent="0.25">
      <c r="A5493" s="104">
        <v>28550</v>
      </c>
      <c r="B5493" s="104" t="s">
        <v>947</v>
      </c>
      <c r="C5493" s="104" t="s">
        <v>11029</v>
      </c>
      <c r="D5493" s="104" t="s">
        <v>11031</v>
      </c>
      <c r="E5493" s="2">
        <v>13480</v>
      </c>
      <c r="F5493" s="2">
        <v>13480</v>
      </c>
    </row>
    <row r="5494" spans="1:6" x14ac:dyDescent="0.25">
      <c r="A5494" s="104">
        <v>28551</v>
      </c>
      <c r="B5494" s="104" t="s">
        <v>947</v>
      </c>
      <c r="C5494" s="104" t="s">
        <v>10285</v>
      </c>
      <c r="D5494" s="104" t="s">
        <v>10287</v>
      </c>
      <c r="E5494" s="2">
        <v>15244</v>
      </c>
      <c r="F5494" s="2">
        <v>15244</v>
      </c>
    </row>
    <row r="5495" spans="1:6" x14ac:dyDescent="0.25">
      <c r="A5495" s="104">
        <v>28556</v>
      </c>
      <c r="B5495" s="104" t="s">
        <v>947</v>
      </c>
      <c r="C5495" s="104" t="s">
        <v>11008</v>
      </c>
      <c r="D5495" s="104" t="s">
        <v>11010</v>
      </c>
      <c r="E5495" s="2">
        <v>13321</v>
      </c>
      <c r="F5495" s="2">
        <v>13321</v>
      </c>
    </row>
    <row r="5496" spans="1:6" x14ac:dyDescent="0.25">
      <c r="A5496" s="104">
        <v>28561</v>
      </c>
      <c r="B5496" s="104" t="s">
        <v>947</v>
      </c>
      <c r="C5496" s="104" t="s">
        <v>4366</v>
      </c>
      <c r="D5496" s="104" t="s">
        <v>4368</v>
      </c>
      <c r="E5496" s="2">
        <v>29597</v>
      </c>
      <c r="F5496" s="2">
        <v>29597</v>
      </c>
    </row>
    <row r="5497" spans="1:6" x14ac:dyDescent="0.25">
      <c r="A5497" s="104">
        <v>28562</v>
      </c>
      <c r="B5497" s="104" t="s">
        <v>947</v>
      </c>
      <c r="C5497" s="104" t="s">
        <v>22220</v>
      </c>
      <c r="D5497" s="104" t="s">
        <v>22221</v>
      </c>
      <c r="E5497" s="2">
        <v>987</v>
      </c>
      <c r="F5497" s="2">
        <v>987</v>
      </c>
    </row>
    <row r="5498" spans="1:6" x14ac:dyDescent="0.25">
      <c r="A5498" s="104">
        <v>92862</v>
      </c>
      <c r="B5498" s="104" t="s">
        <v>947</v>
      </c>
      <c r="C5498" s="104" t="s">
        <v>17252</v>
      </c>
      <c r="D5498" s="104" t="s">
        <v>17254</v>
      </c>
      <c r="E5498" s="2">
        <v>4026</v>
      </c>
      <c r="F5498" s="2">
        <v>4026</v>
      </c>
    </row>
    <row r="5499" spans="1:6" x14ac:dyDescent="0.25">
      <c r="A5499" s="104">
        <v>137655</v>
      </c>
      <c r="B5499" s="104" t="s">
        <v>947</v>
      </c>
      <c r="C5499" s="104" t="s">
        <v>10555</v>
      </c>
      <c r="D5499" s="104" t="s">
        <v>10557</v>
      </c>
      <c r="E5499" s="2">
        <v>15360</v>
      </c>
      <c r="F5499" s="2">
        <v>15360</v>
      </c>
    </row>
    <row r="5500" spans="1:6" x14ac:dyDescent="0.25">
      <c r="A5500" s="104">
        <v>526015</v>
      </c>
      <c r="B5500" s="104" t="s">
        <v>947</v>
      </c>
      <c r="C5500" s="104" t="s">
        <v>2495</v>
      </c>
      <c r="D5500" s="104" t="s">
        <v>2497</v>
      </c>
      <c r="E5500" s="2">
        <v>243385</v>
      </c>
      <c r="F5500" s="2">
        <v>243385</v>
      </c>
    </row>
    <row r="5501" spans="1:6" x14ac:dyDescent="0.25">
      <c r="A5501" s="104">
        <v>28567</v>
      </c>
      <c r="B5501" s="104" t="s">
        <v>947</v>
      </c>
      <c r="C5501" s="104" t="s">
        <v>6478</v>
      </c>
      <c r="D5501" s="104" t="s">
        <v>6480</v>
      </c>
      <c r="E5501" s="2">
        <v>57136</v>
      </c>
      <c r="F5501" s="2">
        <v>57136</v>
      </c>
    </row>
    <row r="5502" spans="1:6" x14ac:dyDescent="0.25">
      <c r="A5502" s="104">
        <v>28568</v>
      </c>
      <c r="B5502" s="104" t="s">
        <v>947</v>
      </c>
      <c r="C5502" s="104" t="s">
        <v>4585</v>
      </c>
      <c r="D5502" s="104" t="s">
        <v>4587</v>
      </c>
      <c r="E5502" s="2">
        <v>99825</v>
      </c>
      <c r="F5502" s="2">
        <v>99825</v>
      </c>
    </row>
    <row r="5503" spans="1:6" x14ac:dyDescent="0.25">
      <c r="A5503" s="104">
        <v>28572</v>
      </c>
      <c r="B5503" s="104" t="s">
        <v>947</v>
      </c>
      <c r="C5503" s="104" t="s">
        <v>6800</v>
      </c>
      <c r="D5503" s="104" t="s">
        <v>6802</v>
      </c>
      <c r="E5503" s="2">
        <v>14618</v>
      </c>
      <c r="F5503" s="2">
        <v>14618</v>
      </c>
    </row>
    <row r="5504" spans="1:6" x14ac:dyDescent="0.25">
      <c r="A5504" s="104">
        <v>28577</v>
      </c>
      <c r="B5504" s="104" t="s">
        <v>947</v>
      </c>
      <c r="C5504" s="104" t="s">
        <v>9804</v>
      </c>
      <c r="D5504" s="104" t="s">
        <v>9806</v>
      </c>
      <c r="E5504" s="2">
        <v>6906</v>
      </c>
      <c r="F5504" s="2">
        <v>6906</v>
      </c>
    </row>
    <row r="5505" spans="1:6" x14ac:dyDescent="0.25">
      <c r="A5505" s="104">
        <v>191153</v>
      </c>
      <c r="B5505" s="104" t="s">
        <v>947</v>
      </c>
      <c r="C5505" s="104" t="s">
        <v>22508</v>
      </c>
      <c r="D5505" s="104" t="s">
        <v>22509</v>
      </c>
      <c r="E5505" s="2">
        <v>3489</v>
      </c>
      <c r="F5505" s="2">
        <v>3489</v>
      </c>
    </row>
    <row r="5506" spans="1:6" x14ac:dyDescent="0.25">
      <c r="A5506" s="104">
        <v>448405</v>
      </c>
      <c r="B5506" s="104" t="s">
        <v>947</v>
      </c>
      <c r="C5506" s="104" t="s">
        <v>6448</v>
      </c>
      <c r="D5506" s="104" t="s">
        <v>6450</v>
      </c>
      <c r="E5506" s="2">
        <v>83848</v>
      </c>
      <c r="F5506" s="2">
        <v>83848</v>
      </c>
    </row>
    <row r="5507" spans="1:6" x14ac:dyDescent="0.25">
      <c r="A5507" s="104">
        <v>608508</v>
      </c>
      <c r="B5507" s="104" t="s">
        <v>947</v>
      </c>
      <c r="C5507" s="104" t="s">
        <v>14024</v>
      </c>
      <c r="D5507" s="104" t="s">
        <v>14026</v>
      </c>
      <c r="E5507" s="2">
        <v>4639</v>
      </c>
      <c r="F5507" s="2">
        <v>4639</v>
      </c>
    </row>
    <row r="5508" spans="1:6" x14ac:dyDescent="0.25">
      <c r="A5508" s="104">
        <v>28579</v>
      </c>
      <c r="B5508" s="104" t="s">
        <v>947</v>
      </c>
      <c r="C5508" s="104" t="s">
        <v>13042</v>
      </c>
      <c r="D5508" s="104" t="s">
        <v>13044</v>
      </c>
      <c r="E5508" s="2">
        <v>15559</v>
      </c>
      <c r="F5508" s="2">
        <v>15559</v>
      </c>
    </row>
    <row r="5509" spans="1:6" x14ac:dyDescent="0.25">
      <c r="A5509" s="104">
        <v>28580</v>
      </c>
      <c r="B5509" s="104" t="s">
        <v>947</v>
      </c>
      <c r="C5509" s="104" t="s">
        <v>16161</v>
      </c>
      <c r="D5509" s="104" t="s">
        <v>16163</v>
      </c>
      <c r="E5509" s="2">
        <v>19740</v>
      </c>
      <c r="F5509" s="2">
        <v>19740</v>
      </c>
    </row>
    <row r="5510" spans="1:6" x14ac:dyDescent="0.25">
      <c r="A5510" s="104">
        <v>28584</v>
      </c>
      <c r="B5510" s="104" t="s">
        <v>947</v>
      </c>
      <c r="C5510" s="104" t="s">
        <v>18316</v>
      </c>
      <c r="D5510" s="104" t="s">
        <v>22481</v>
      </c>
      <c r="E5510" s="2">
        <v>3739</v>
      </c>
      <c r="F5510" s="2">
        <v>3739</v>
      </c>
    </row>
    <row r="5511" spans="1:6" x14ac:dyDescent="0.25">
      <c r="A5511" s="104">
        <v>28586</v>
      </c>
      <c r="B5511" s="104" t="s">
        <v>947</v>
      </c>
      <c r="C5511" s="104" t="s">
        <v>10567</v>
      </c>
      <c r="D5511" s="104" t="s">
        <v>10569</v>
      </c>
      <c r="E5511" s="2">
        <v>5256</v>
      </c>
      <c r="F5511" s="2">
        <v>5256</v>
      </c>
    </row>
    <row r="5512" spans="1:6" x14ac:dyDescent="0.25">
      <c r="A5512" s="104">
        <v>854545</v>
      </c>
      <c r="B5512" s="104" t="s">
        <v>947</v>
      </c>
      <c r="C5512" s="104" t="s">
        <v>22222</v>
      </c>
      <c r="D5512" s="104" t="s">
        <v>22223</v>
      </c>
      <c r="E5512" s="2">
        <v>18939</v>
      </c>
      <c r="F5512" s="2">
        <v>18939</v>
      </c>
    </row>
    <row r="5513" spans="1:6" x14ac:dyDescent="0.25">
      <c r="A5513" s="104">
        <v>28590</v>
      </c>
      <c r="B5513" s="104" t="s">
        <v>947</v>
      </c>
      <c r="C5513" s="104" t="s">
        <v>6199</v>
      </c>
      <c r="D5513" s="104" t="s">
        <v>6201</v>
      </c>
      <c r="E5513" s="2">
        <v>32536</v>
      </c>
      <c r="F5513" s="2">
        <v>32536</v>
      </c>
    </row>
    <row r="5514" spans="1:6" x14ac:dyDescent="0.25">
      <c r="A5514" s="104">
        <v>28591</v>
      </c>
      <c r="B5514" s="104" t="s">
        <v>947</v>
      </c>
      <c r="C5514" s="104" t="s">
        <v>22292</v>
      </c>
      <c r="D5514" s="104" t="s">
        <v>22293</v>
      </c>
      <c r="E5514" s="2">
        <v>9792</v>
      </c>
      <c r="F5514" s="2">
        <v>9792</v>
      </c>
    </row>
    <row r="5515" spans="1:6" x14ac:dyDescent="0.25">
      <c r="A5515" s="104">
        <v>28594</v>
      </c>
      <c r="B5515" s="104" t="s">
        <v>947</v>
      </c>
      <c r="C5515" s="104" t="s">
        <v>18273</v>
      </c>
      <c r="D5515" s="104" t="s">
        <v>22265</v>
      </c>
      <c r="E5515" s="2">
        <v>1148</v>
      </c>
      <c r="F5515" s="2">
        <v>1148</v>
      </c>
    </row>
    <row r="5516" spans="1:6" x14ac:dyDescent="0.25">
      <c r="A5516" s="104">
        <v>28597</v>
      </c>
      <c r="B5516" s="104" t="s">
        <v>947</v>
      </c>
      <c r="C5516" s="104" t="s">
        <v>7354</v>
      </c>
      <c r="D5516" s="104" t="s">
        <v>22758</v>
      </c>
      <c r="E5516" s="2">
        <v>52748</v>
      </c>
      <c r="F5516" s="2">
        <v>52748</v>
      </c>
    </row>
    <row r="5517" spans="1:6" x14ac:dyDescent="0.25">
      <c r="A5517" s="104">
        <v>28598</v>
      </c>
      <c r="B5517" s="104" t="s">
        <v>947</v>
      </c>
      <c r="C5517" s="104" t="s">
        <v>13226</v>
      </c>
      <c r="D5517" s="104" t="s">
        <v>13228</v>
      </c>
      <c r="E5517" s="2">
        <v>10749</v>
      </c>
      <c r="F5517" s="2">
        <v>10749</v>
      </c>
    </row>
    <row r="5518" spans="1:6" x14ac:dyDescent="0.25">
      <c r="A5518" s="104">
        <v>28599</v>
      </c>
      <c r="B5518" s="104" t="s">
        <v>947</v>
      </c>
      <c r="C5518" s="104" t="s">
        <v>14451</v>
      </c>
      <c r="D5518" s="104" t="s">
        <v>14453</v>
      </c>
      <c r="E5518" s="2">
        <v>11578</v>
      </c>
      <c r="F5518" s="2">
        <v>11578</v>
      </c>
    </row>
    <row r="5519" spans="1:6" x14ac:dyDescent="0.25">
      <c r="A5519" s="104">
        <v>28601</v>
      </c>
      <c r="B5519" s="104" t="s">
        <v>947</v>
      </c>
      <c r="C5519" s="104" t="s">
        <v>9444</v>
      </c>
      <c r="D5519" s="104" t="s">
        <v>9446</v>
      </c>
      <c r="E5519" s="2">
        <v>74160</v>
      </c>
      <c r="F5519" s="2">
        <v>74160</v>
      </c>
    </row>
    <row r="5520" spans="1:6" x14ac:dyDescent="0.25">
      <c r="A5520" s="104">
        <v>28602</v>
      </c>
      <c r="B5520" s="104" t="s">
        <v>947</v>
      </c>
      <c r="C5520" s="104" t="s">
        <v>9327</v>
      </c>
      <c r="D5520" s="104" t="s">
        <v>9329</v>
      </c>
      <c r="E5520" s="2">
        <v>22101</v>
      </c>
      <c r="F5520" s="2">
        <v>22101</v>
      </c>
    </row>
    <row r="5521" spans="1:6" x14ac:dyDescent="0.25">
      <c r="A5521" s="104">
        <v>28603</v>
      </c>
      <c r="B5521" s="104" t="s">
        <v>947</v>
      </c>
      <c r="C5521" s="104" t="s">
        <v>13790</v>
      </c>
      <c r="D5521" s="104" t="s">
        <v>13792</v>
      </c>
      <c r="E5521" s="2">
        <v>7132</v>
      </c>
      <c r="F5521" s="2">
        <v>7132</v>
      </c>
    </row>
    <row r="5522" spans="1:6" x14ac:dyDescent="0.25">
      <c r="A5522" s="104">
        <v>28605</v>
      </c>
      <c r="B5522" s="104" t="s">
        <v>947</v>
      </c>
      <c r="C5522" s="104" t="s">
        <v>9025</v>
      </c>
      <c r="D5522" s="104" t="s">
        <v>9027</v>
      </c>
      <c r="E5522" s="2">
        <v>8853</v>
      </c>
      <c r="F5522" s="2">
        <v>8853</v>
      </c>
    </row>
    <row r="5523" spans="1:6" x14ac:dyDescent="0.25">
      <c r="A5523" s="104">
        <v>696203</v>
      </c>
      <c r="B5523" s="104" t="s">
        <v>947</v>
      </c>
      <c r="C5523" s="104" t="s">
        <v>7633</v>
      </c>
      <c r="D5523" s="104" t="s">
        <v>7635</v>
      </c>
      <c r="E5523" s="2">
        <v>43830</v>
      </c>
      <c r="F5523" s="2">
        <v>43830</v>
      </c>
    </row>
    <row r="5524" spans="1:6" x14ac:dyDescent="0.25">
      <c r="A5524" s="104">
        <v>28607</v>
      </c>
      <c r="B5524" s="104" t="s">
        <v>947</v>
      </c>
      <c r="C5524" s="104" t="s">
        <v>11765</v>
      </c>
      <c r="D5524" s="104" t="s">
        <v>11767</v>
      </c>
      <c r="E5524" s="2">
        <v>21651</v>
      </c>
      <c r="F5524" s="2">
        <v>21651</v>
      </c>
    </row>
    <row r="5525" spans="1:6" x14ac:dyDescent="0.25">
      <c r="A5525" s="104">
        <v>28610</v>
      </c>
      <c r="B5525" s="104" t="s">
        <v>947</v>
      </c>
      <c r="C5525" s="104" t="s">
        <v>9648</v>
      </c>
      <c r="D5525" s="104" t="s">
        <v>9650</v>
      </c>
      <c r="E5525" s="2">
        <v>35145</v>
      </c>
      <c r="F5525" s="2">
        <v>35145</v>
      </c>
    </row>
    <row r="5526" spans="1:6" x14ac:dyDescent="0.25">
      <c r="A5526" s="104">
        <v>211321</v>
      </c>
      <c r="B5526" s="104" t="s">
        <v>947</v>
      </c>
      <c r="C5526" s="104" t="s">
        <v>17048</v>
      </c>
      <c r="D5526" s="104" t="s">
        <v>17050</v>
      </c>
      <c r="E5526" s="2">
        <v>5424</v>
      </c>
      <c r="F5526" s="2">
        <v>5424</v>
      </c>
    </row>
    <row r="5527" spans="1:6" x14ac:dyDescent="0.25">
      <c r="A5527" s="104">
        <v>28613</v>
      </c>
      <c r="B5527" s="104" t="s">
        <v>947</v>
      </c>
      <c r="C5527" s="104" t="s">
        <v>4459</v>
      </c>
      <c r="D5527" s="104" t="s">
        <v>4461</v>
      </c>
      <c r="E5527" s="2">
        <v>100412</v>
      </c>
      <c r="F5527" s="2">
        <v>100412</v>
      </c>
    </row>
    <row r="5528" spans="1:6" x14ac:dyDescent="0.25">
      <c r="A5528" s="104">
        <v>441936</v>
      </c>
      <c r="B5528" s="104" t="s">
        <v>947</v>
      </c>
      <c r="C5528" s="104" t="s">
        <v>14810</v>
      </c>
      <c r="D5528" s="104" t="s">
        <v>14812</v>
      </c>
      <c r="E5528" s="2">
        <v>5707</v>
      </c>
      <c r="F5528" s="2">
        <v>5707</v>
      </c>
    </row>
    <row r="5529" spans="1:6" x14ac:dyDescent="0.25">
      <c r="A5529" s="104">
        <v>28621</v>
      </c>
      <c r="B5529" s="104" t="s">
        <v>947</v>
      </c>
      <c r="C5529" s="104" t="s">
        <v>3384</v>
      </c>
      <c r="D5529" s="104" t="s">
        <v>3386</v>
      </c>
      <c r="E5529" s="2">
        <v>279071</v>
      </c>
      <c r="F5529" s="2">
        <v>279071</v>
      </c>
    </row>
    <row r="5530" spans="1:6" x14ac:dyDescent="0.25">
      <c r="A5530" s="104">
        <v>28622</v>
      </c>
      <c r="B5530" s="104" t="s">
        <v>947</v>
      </c>
      <c r="C5530" s="104" t="s">
        <v>14666</v>
      </c>
      <c r="D5530" s="104" t="s">
        <v>14668</v>
      </c>
      <c r="E5530" s="2">
        <v>4567</v>
      </c>
      <c r="F5530" s="2">
        <v>4567</v>
      </c>
    </row>
    <row r="5531" spans="1:6" x14ac:dyDescent="0.25">
      <c r="A5531" s="104">
        <v>28626</v>
      </c>
      <c r="B5531" s="104" t="s">
        <v>947</v>
      </c>
      <c r="C5531" s="104" t="s">
        <v>8020</v>
      </c>
      <c r="D5531" s="104" t="s">
        <v>8022</v>
      </c>
      <c r="E5531" s="2">
        <v>16453</v>
      </c>
      <c r="F5531" s="2">
        <v>16453</v>
      </c>
    </row>
    <row r="5532" spans="1:6" x14ac:dyDescent="0.25">
      <c r="A5532" s="104">
        <v>28628</v>
      </c>
      <c r="B5532" s="104" t="s">
        <v>947</v>
      </c>
      <c r="C5532" s="104" t="s">
        <v>2615</v>
      </c>
      <c r="D5532" s="104" t="s">
        <v>2617</v>
      </c>
      <c r="E5532" s="2">
        <v>235046</v>
      </c>
      <c r="F5532" s="2">
        <v>235046</v>
      </c>
    </row>
    <row r="5533" spans="1:6" x14ac:dyDescent="0.25">
      <c r="A5533" s="104">
        <v>28631</v>
      </c>
      <c r="B5533" s="104" t="s">
        <v>947</v>
      </c>
      <c r="C5533" s="104" t="s">
        <v>4435</v>
      </c>
      <c r="D5533" s="104" t="s">
        <v>4437</v>
      </c>
      <c r="E5533" s="2">
        <v>108648</v>
      </c>
      <c r="F5533" s="2">
        <v>108648</v>
      </c>
    </row>
    <row r="5534" spans="1:6" x14ac:dyDescent="0.25">
      <c r="A5534" s="104">
        <v>28632</v>
      </c>
      <c r="B5534" s="104" t="s">
        <v>947</v>
      </c>
      <c r="C5534" s="104" t="s">
        <v>9492</v>
      </c>
      <c r="D5534" s="104" t="s">
        <v>9494</v>
      </c>
      <c r="E5534" s="2">
        <v>17097</v>
      </c>
      <c r="F5534" s="2">
        <v>17097</v>
      </c>
    </row>
    <row r="5535" spans="1:6" x14ac:dyDescent="0.25">
      <c r="A5535" s="104">
        <v>28636</v>
      </c>
      <c r="B5535" s="104" t="s">
        <v>947</v>
      </c>
      <c r="C5535" s="104" t="s">
        <v>12057</v>
      </c>
      <c r="D5535" s="104" t="s">
        <v>12059</v>
      </c>
      <c r="E5535" s="2">
        <v>14340</v>
      </c>
      <c r="F5535" s="2">
        <v>14340</v>
      </c>
    </row>
    <row r="5536" spans="1:6" x14ac:dyDescent="0.25">
      <c r="A5536" s="104">
        <v>28637</v>
      </c>
      <c r="B5536" s="104" t="s">
        <v>947</v>
      </c>
      <c r="C5536" s="104" t="s">
        <v>9774</v>
      </c>
      <c r="D5536" s="104" t="s">
        <v>9776</v>
      </c>
      <c r="E5536" s="2">
        <v>27094</v>
      </c>
      <c r="F5536" s="2">
        <v>27094</v>
      </c>
    </row>
    <row r="5537" spans="1:6" x14ac:dyDescent="0.25">
      <c r="A5537" s="104">
        <v>28638</v>
      </c>
      <c r="B5537" s="104" t="s">
        <v>947</v>
      </c>
      <c r="C5537" s="104" t="s">
        <v>13886</v>
      </c>
      <c r="D5537" s="104" t="s">
        <v>2131</v>
      </c>
      <c r="E5537" s="2">
        <v>66697</v>
      </c>
      <c r="F5537" s="2">
        <v>66697</v>
      </c>
    </row>
    <row r="5538" spans="1:6" x14ac:dyDescent="0.25">
      <c r="A5538" s="104">
        <v>28647</v>
      </c>
      <c r="B5538" s="104" t="s">
        <v>947</v>
      </c>
      <c r="C5538" s="104" t="s">
        <v>9288</v>
      </c>
      <c r="D5538" s="104" t="s">
        <v>9290</v>
      </c>
      <c r="E5538" s="2">
        <v>28278</v>
      </c>
      <c r="F5538" s="2">
        <v>28278</v>
      </c>
    </row>
    <row r="5539" spans="1:6" x14ac:dyDescent="0.25">
      <c r="A5539" s="104">
        <v>28648</v>
      </c>
      <c r="B5539" s="104" t="s">
        <v>947</v>
      </c>
      <c r="C5539" s="104" t="s">
        <v>12519</v>
      </c>
      <c r="D5539" s="104" t="s">
        <v>12521</v>
      </c>
      <c r="E5539" s="2">
        <v>6777</v>
      </c>
      <c r="F5539" s="2">
        <v>6777</v>
      </c>
    </row>
    <row r="5540" spans="1:6" x14ac:dyDescent="0.25">
      <c r="A5540" s="104">
        <v>28652</v>
      </c>
      <c r="B5540" s="104" t="s">
        <v>947</v>
      </c>
      <c r="C5540" s="104" t="s">
        <v>8920</v>
      </c>
      <c r="D5540" s="104" t="s">
        <v>22218</v>
      </c>
      <c r="E5540" s="2">
        <v>28314</v>
      </c>
      <c r="F5540" s="2">
        <v>28314</v>
      </c>
    </row>
    <row r="5541" spans="1:6" x14ac:dyDescent="0.25">
      <c r="A5541" s="104">
        <v>28658</v>
      </c>
      <c r="B5541" s="104" t="s">
        <v>947</v>
      </c>
      <c r="C5541" s="104" t="s">
        <v>14126</v>
      </c>
      <c r="D5541" s="104" t="s">
        <v>14128</v>
      </c>
      <c r="E5541" s="2">
        <v>13155</v>
      </c>
      <c r="F5541" s="2">
        <v>13155</v>
      </c>
    </row>
    <row r="5542" spans="1:6" x14ac:dyDescent="0.25">
      <c r="A5542" s="104">
        <v>163587</v>
      </c>
      <c r="B5542" s="104" t="s">
        <v>947</v>
      </c>
      <c r="C5542" s="104" t="s">
        <v>4931</v>
      </c>
      <c r="D5542" s="104" t="s">
        <v>4933</v>
      </c>
      <c r="E5542" s="2">
        <v>54349</v>
      </c>
      <c r="F5542" s="2">
        <v>54349</v>
      </c>
    </row>
    <row r="5543" spans="1:6" x14ac:dyDescent="0.25">
      <c r="A5543" s="104">
        <v>202055</v>
      </c>
      <c r="B5543" s="104" t="s">
        <v>947</v>
      </c>
      <c r="C5543" s="104" t="s">
        <v>16655</v>
      </c>
      <c r="D5543" s="104" t="s">
        <v>16657</v>
      </c>
      <c r="E5543" s="2">
        <v>481</v>
      </c>
      <c r="F5543" s="2">
        <v>481</v>
      </c>
    </row>
    <row r="5544" spans="1:6" x14ac:dyDescent="0.25">
      <c r="A5544" s="104">
        <v>439664</v>
      </c>
      <c r="B5544" s="104" t="s">
        <v>947</v>
      </c>
      <c r="C5544" s="104" t="s">
        <v>12360</v>
      </c>
      <c r="D5544" s="104" t="s">
        <v>12362</v>
      </c>
      <c r="E5544" s="2">
        <v>11771</v>
      </c>
      <c r="F5544" s="2">
        <v>11771</v>
      </c>
    </row>
    <row r="5545" spans="1:6" x14ac:dyDescent="0.25">
      <c r="A5545" s="104">
        <v>477396</v>
      </c>
      <c r="B5545" s="104" t="s">
        <v>947</v>
      </c>
      <c r="C5545" s="104" t="s">
        <v>12447</v>
      </c>
      <c r="D5545" s="104" t="s">
        <v>12449</v>
      </c>
      <c r="E5545" s="2">
        <v>5248</v>
      </c>
      <c r="F5545" s="2">
        <v>5248</v>
      </c>
    </row>
    <row r="5546" spans="1:6" x14ac:dyDescent="0.25">
      <c r="A5546" s="104">
        <v>490124</v>
      </c>
      <c r="B5546" s="104" t="s">
        <v>947</v>
      </c>
      <c r="C5546" s="104" t="s">
        <v>14990</v>
      </c>
      <c r="D5546" s="104" t="s">
        <v>14992</v>
      </c>
      <c r="E5546" s="2">
        <v>3713</v>
      </c>
      <c r="F5546" s="2">
        <v>3713</v>
      </c>
    </row>
    <row r="5547" spans="1:6" x14ac:dyDescent="0.25">
      <c r="A5547" s="104">
        <v>598044</v>
      </c>
      <c r="B5547" s="104" t="s">
        <v>947</v>
      </c>
      <c r="C5547" s="104" t="s">
        <v>5063</v>
      </c>
      <c r="D5547" s="104" t="s">
        <v>5065</v>
      </c>
      <c r="E5547" s="2">
        <v>53273</v>
      </c>
      <c r="F5547" s="2">
        <v>53273</v>
      </c>
    </row>
    <row r="5548" spans="1:6" x14ac:dyDescent="0.25">
      <c r="A5548" s="104">
        <v>28662</v>
      </c>
      <c r="B5548" s="104" t="s">
        <v>947</v>
      </c>
      <c r="C5548" s="104" t="s">
        <v>2180</v>
      </c>
      <c r="D5548" s="104" t="s">
        <v>2182</v>
      </c>
      <c r="E5548" s="2">
        <v>341291</v>
      </c>
      <c r="F5548" s="2">
        <v>341291</v>
      </c>
    </row>
    <row r="5549" spans="1:6" x14ac:dyDescent="0.25">
      <c r="A5549" s="104">
        <v>900270</v>
      </c>
      <c r="B5549" s="104" t="s">
        <v>947</v>
      </c>
      <c r="C5549" s="104" t="s">
        <v>22760</v>
      </c>
      <c r="D5549" s="104" t="s">
        <v>22761</v>
      </c>
      <c r="E5549" s="2">
        <v>858</v>
      </c>
      <c r="F5549" s="2">
        <v>858</v>
      </c>
    </row>
    <row r="5550" spans="1:6" x14ac:dyDescent="0.25">
      <c r="A5550" s="104">
        <v>887754</v>
      </c>
      <c r="B5550" s="104" t="s">
        <v>947</v>
      </c>
      <c r="C5550" s="104" t="s">
        <v>22451</v>
      </c>
      <c r="D5550" s="104" t="s">
        <v>22452</v>
      </c>
      <c r="E5550" s="2">
        <v>692</v>
      </c>
      <c r="F5550" s="2">
        <v>692</v>
      </c>
    </row>
    <row r="5551" spans="1:6" x14ac:dyDescent="0.25">
      <c r="A5551" s="104">
        <v>896177</v>
      </c>
      <c r="B5551" s="104" t="s">
        <v>947</v>
      </c>
      <c r="C5551" s="104" t="s">
        <v>22820</v>
      </c>
      <c r="D5551" s="104" t="s">
        <v>22821</v>
      </c>
      <c r="E5551" s="2">
        <v>61607</v>
      </c>
      <c r="F5551" s="2">
        <v>61607</v>
      </c>
    </row>
    <row r="5552" spans="1:6" x14ac:dyDescent="0.25">
      <c r="A5552" s="104">
        <v>898212</v>
      </c>
      <c r="B5552" s="104" t="s">
        <v>947</v>
      </c>
      <c r="C5552" s="104" t="s">
        <v>22556</v>
      </c>
      <c r="D5552" s="104" t="s">
        <v>22557</v>
      </c>
      <c r="E5552" s="2">
        <v>476</v>
      </c>
      <c r="F5552" s="2">
        <v>476</v>
      </c>
    </row>
    <row r="5553" spans="1:9" x14ac:dyDescent="0.25">
      <c r="A5553" s="104"/>
      <c r="B5553" s="104"/>
      <c r="C5553" s="104"/>
      <c r="D5553" s="104"/>
    </row>
    <row r="5554" spans="1:9" x14ac:dyDescent="0.25">
      <c r="A5554" s="104"/>
      <c r="B5554" s="104"/>
      <c r="C5554" s="104"/>
      <c r="D5554" s="104"/>
    </row>
    <row r="5555" spans="1:9" x14ac:dyDescent="0.25">
      <c r="A5555" s="104"/>
      <c r="B5555" s="104"/>
      <c r="C5555" s="104"/>
      <c r="D5555" s="104"/>
    </row>
    <row r="5556" spans="1:9" x14ac:dyDescent="0.25">
      <c r="A5556" s="104"/>
      <c r="B5556" s="104"/>
      <c r="C5556" s="104"/>
      <c r="D5556" s="104"/>
    </row>
    <row r="5557" spans="1:9" x14ac:dyDescent="0.25">
      <c r="A5557" s="104"/>
      <c r="B5557" s="104"/>
      <c r="C5557" s="104"/>
      <c r="D5557" s="104"/>
    </row>
    <row r="5558" spans="1:9" x14ac:dyDescent="0.25">
      <c r="A5558" s="104"/>
      <c r="B5558" s="104"/>
      <c r="C5558" s="104"/>
      <c r="D5558" s="104"/>
    </row>
    <row r="5559" spans="1:9" x14ac:dyDescent="0.25">
      <c r="A5559" s="104"/>
      <c r="B5559" s="104"/>
      <c r="C5559" s="104"/>
      <c r="D5559" s="104"/>
    </row>
    <row r="5560" spans="1:9" x14ac:dyDescent="0.25">
      <c r="A5560" s="104"/>
      <c r="B5560" s="104"/>
      <c r="C5560" s="104"/>
      <c r="D5560" s="104"/>
    </row>
    <row r="5561" spans="1:9" x14ac:dyDescent="0.25">
      <c r="A5561" s="104"/>
      <c r="B5561" s="104"/>
      <c r="C5561" s="104"/>
      <c r="D5561" s="104"/>
    </row>
    <row r="5562" spans="1:9" x14ac:dyDescent="0.25">
      <c r="A5562" s="104"/>
      <c r="B5562" s="104"/>
      <c r="C5562" s="104"/>
      <c r="D5562" s="104"/>
    </row>
    <row r="5563" spans="1:9" x14ac:dyDescent="0.25">
      <c r="A5563" s="104"/>
      <c r="B5563" s="104"/>
      <c r="C5563" s="104"/>
      <c r="D5563" s="104"/>
    </row>
    <row r="5564" spans="1:9" x14ac:dyDescent="0.25">
      <c r="A5564" s="104"/>
      <c r="B5564" s="104"/>
      <c r="C5564" s="104"/>
      <c r="D5564" s="104"/>
    </row>
    <row r="5565" spans="1:9" s="2" customFormat="1" x14ac:dyDescent="0.25">
      <c r="A5565" s="104"/>
      <c r="B5565" s="104"/>
      <c r="C5565" s="104"/>
      <c r="D5565" s="104"/>
      <c r="G5565"/>
      <c r="H5565"/>
      <c r="I5565"/>
    </row>
    <row r="5566" spans="1:9" s="2" customFormat="1" x14ac:dyDescent="0.25">
      <c r="A5566" s="104"/>
      <c r="B5566" s="104"/>
      <c r="C5566" s="104"/>
      <c r="D5566" s="104"/>
      <c r="G5566"/>
      <c r="H5566"/>
      <c r="I5566"/>
    </row>
    <row r="5567" spans="1:9" s="2" customFormat="1" x14ac:dyDescent="0.25">
      <c r="A5567" s="104"/>
      <c r="B5567" s="104"/>
      <c r="C5567" s="104"/>
      <c r="D5567" s="104"/>
      <c r="G5567"/>
      <c r="H5567"/>
      <c r="I5567"/>
    </row>
    <row r="5568" spans="1:9" s="2" customFormat="1" x14ac:dyDescent="0.25">
      <c r="A5568" s="104"/>
      <c r="B5568" s="104"/>
      <c r="C5568" s="104"/>
      <c r="D5568" s="104"/>
      <c r="G5568"/>
      <c r="H5568"/>
      <c r="I5568"/>
    </row>
    <row r="5569" spans="1:9" s="2" customFormat="1" x14ac:dyDescent="0.25">
      <c r="A5569" s="104"/>
      <c r="B5569" s="104"/>
      <c r="C5569" s="104"/>
      <c r="D5569" s="104"/>
      <c r="G5569"/>
      <c r="H5569"/>
      <c r="I5569"/>
    </row>
    <row r="5570" spans="1:9" s="2" customFormat="1" x14ac:dyDescent="0.25">
      <c r="A5570" s="106"/>
      <c r="B5570" s="106"/>
      <c r="C5570" s="106"/>
      <c r="D5570" s="106"/>
      <c r="G5570"/>
      <c r="H5570"/>
      <c r="I5570"/>
    </row>
    <row r="5571" spans="1:9" s="2" customFormat="1" x14ac:dyDescent="0.25">
      <c r="A5571" s="104"/>
      <c r="B5571" s="104"/>
      <c r="C5571" s="104"/>
      <c r="D5571" s="104"/>
      <c r="G5571"/>
      <c r="H5571"/>
      <c r="I5571"/>
    </row>
    <row r="5572" spans="1:9" s="2" customFormat="1" x14ac:dyDescent="0.25">
      <c r="A5572" s="104"/>
      <c r="B5572" s="104"/>
      <c r="C5572" s="104"/>
      <c r="D5572" s="104"/>
      <c r="G5572"/>
      <c r="H5572"/>
      <c r="I5572"/>
    </row>
    <row r="5573" spans="1:9" s="2" customFormat="1" x14ac:dyDescent="0.25">
      <c r="A5573" s="104"/>
      <c r="B5573" s="104"/>
      <c r="C5573" s="104"/>
      <c r="D5573" s="104"/>
      <c r="G5573"/>
      <c r="H5573"/>
      <c r="I5573"/>
    </row>
    <row r="5574" spans="1:9" s="2" customFormat="1" x14ac:dyDescent="0.25">
      <c r="A5574" s="104"/>
      <c r="B5574" s="104"/>
      <c r="C5574" s="104"/>
      <c r="D5574" s="104"/>
      <c r="G5574"/>
      <c r="H5574"/>
      <c r="I5574"/>
    </row>
    <row r="5575" spans="1:9" s="2" customFormat="1" x14ac:dyDescent="0.25">
      <c r="A5575" s="104"/>
      <c r="B5575" s="104"/>
      <c r="C5575" s="104"/>
      <c r="D5575" s="104"/>
      <c r="G5575"/>
      <c r="H5575"/>
      <c r="I5575"/>
    </row>
    <row r="5576" spans="1:9" s="2" customFormat="1" x14ac:dyDescent="0.25">
      <c r="A5576" s="104"/>
      <c r="B5576" s="104"/>
      <c r="C5576" s="104"/>
      <c r="D5576" s="104"/>
      <c r="G5576"/>
      <c r="H5576"/>
      <c r="I5576"/>
    </row>
    <row r="5577" spans="1:9" s="2" customFormat="1" x14ac:dyDescent="0.25">
      <c r="A5577" s="104"/>
      <c r="B5577" s="104"/>
      <c r="C5577" s="104"/>
      <c r="D5577" s="104"/>
      <c r="G5577"/>
      <c r="H5577"/>
      <c r="I5577"/>
    </row>
    <row r="5578" spans="1:9" s="2" customFormat="1" x14ac:dyDescent="0.25">
      <c r="A5578" s="104"/>
      <c r="B5578" s="104"/>
      <c r="C5578" s="104"/>
      <c r="D5578" s="104"/>
      <c r="G5578"/>
      <c r="H5578"/>
      <c r="I5578"/>
    </row>
    <row r="5579" spans="1:9" s="2" customFormat="1" x14ac:dyDescent="0.25">
      <c r="A5579" s="104"/>
      <c r="B5579" s="104"/>
      <c r="C5579" s="104"/>
      <c r="D5579" s="104"/>
      <c r="G5579"/>
      <c r="H5579"/>
      <c r="I5579"/>
    </row>
    <row r="5580" spans="1:9" s="2" customFormat="1" x14ac:dyDescent="0.25">
      <c r="A5580" s="104"/>
      <c r="B5580" s="104"/>
      <c r="C5580" s="104"/>
      <c r="D5580" s="104"/>
      <c r="G5580"/>
      <c r="H5580"/>
      <c r="I5580"/>
    </row>
    <row r="5581" spans="1:9" s="2" customFormat="1" x14ac:dyDescent="0.25">
      <c r="A5581" s="104"/>
      <c r="B5581" s="104"/>
      <c r="C5581" s="104"/>
      <c r="D5581" s="104"/>
      <c r="G5581"/>
      <c r="H5581"/>
      <c r="I5581"/>
    </row>
    <row r="5582" spans="1:9" s="2" customFormat="1" x14ac:dyDescent="0.25">
      <c r="A5582" s="104"/>
      <c r="B5582" s="104"/>
      <c r="C5582" s="104"/>
      <c r="D5582" s="104"/>
      <c r="G5582"/>
      <c r="H5582"/>
      <c r="I5582"/>
    </row>
    <row r="5583" spans="1:9" s="2" customFormat="1" x14ac:dyDescent="0.25">
      <c r="A5583" s="104"/>
      <c r="B5583" s="104"/>
      <c r="C5583" s="104"/>
      <c r="D5583" s="104"/>
      <c r="G5583"/>
      <c r="H5583"/>
      <c r="I5583"/>
    </row>
    <row r="5584" spans="1:9" s="2" customFormat="1" x14ac:dyDescent="0.25">
      <c r="A5584" s="104"/>
      <c r="B5584" s="104"/>
      <c r="C5584" s="104"/>
      <c r="D5584" s="104"/>
      <c r="G5584"/>
      <c r="H5584"/>
      <c r="I5584"/>
    </row>
    <row r="5585" spans="1:9" s="2" customFormat="1" x14ac:dyDescent="0.25">
      <c r="A5585" s="104"/>
      <c r="B5585" s="104"/>
      <c r="C5585" s="104"/>
      <c r="D5585" s="104"/>
      <c r="G5585"/>
      <c r="H5585"/>
      <c r="I5585"/>
    </row>
    <row r="5586" spans="1:9" s="2" customFormat="1" x14ac:dyDescent="0.25">
      <c r="A5586" s="104"/>
      <c r="B5586" s="104"/>
      <c r="C5586" s="104"/>
      <c r="D5586" s="104"/>
      <c r="G5586"/>
      <c r="H5586"/>
      <c r="I5586"/>
    </row>
    <row r="5587" spans="1:9" s="2" customFormat="1" x14ac:dyDescent="0.25">
      <c r="A5587" s="104"/>
      <c r="B5587" s="104"/>
      <c r="C5587" s="104"/>
      <c r="D5587" s="104"/>
      <c r="G5587"/>
      <c r="H5587"/>
      <c r="I5587"/>
    </row>
    <row r="5588" spans="1:9" s="2" customFormat="1" x14ac:dyDescent="0.25">
      <c r="A5588" s="104"/>
      <c r="B5588" s="104"/>
      <c r="C5588" s="104"/>
      <c r="D5588" s="104"/>
      <c r="G5588"/>
      <c r="H5588"/>
      <c r="I5588"/>
    </row>
    <row r="5589" spans="1:9" s="2" customFormat="1" x14ac:dyDescent="0.25">
      <c r="A5589" s="104"/>
      <c r="B5589" s="104"/>
      <c r="C5589" s="104"/>
      <c r="D5589" s="104"/>
      <c r="G5589"/>
      <c r="H5589"/>
      <c r="I5589"/>
    </row>
    <row r="5590" spans="1:9" s="2" customFormat="1" x14ac:dyDescent="0.25">
      <c r="A5590" s="104"/>
      <c r="B5590" s="104"/>
      <c r="C5590" s="104"/>
      <c r="D5590" s="104"/>
      <c r="G5590"/>
      <c r="H5590"/>
      <c r="I5590"/>
    </row>
    <row r="5591" spans="1:9" s="2" customFormat="1" x14ac:dyDescent="0.25">
      <c r="A5591" s="104"/>
      <c r="B5591" s="104"/>
      <c r="C5591" s="104"/>
      <c r="D5591" s="104"/>
      <c r="G5591"/>
      <c r="H5591"/>
      <c r="I5591"/>
    </row>
    <row r="5592" spans="1:9" s="2" customFormat="1" x14ac:dyDescent="0.25">
      <c r="A5592" s="104"/>
      <c r="B5592" s="104"/>
      <c r="C5592" s="104"/>
      <c r="D5592" s="104"/>
      <c r="G5592"/>
      <c r="H5592"/>
      <c r="I5592"/>
    </row>
    <row r="5593" spans="1:9" s="2" customFormat="1" x14ac:dyDescent="0.25">
      <c r="A5593" s="104"/>
      <c r="B5593" s="104"/>
      <c r="C5593" s="104"/>
      <c r="D5593" s="104"/>
      <c r="G5593"/>
      <c r="H5593"/>
      <c r="I5593"/>
    </row>
    <row r="5594" spans="1:9" s="2" customFormat="1" x14ac:dyDescent="0.25">
      <c r="A5594" s="104"/>
      <c r="B5594" s="104"/>
      <c r="C5594" s="104"/>
      <c r="D5594" s="104"/>
      <c r="G5594"/>
      <c r="H5594"/>
      <c r="I5594"/>
    </row>
    <row r="5595" spans="1:9" s="2" customFormat="1" x14ac:dyDescent="0.25">
      <c r="A5595" s="104"/>
      <c r="B5595" s="104"/>
      <c r="C5595" s="104"/>
      <c r="D5595" s="104"/>
      <c r="G5595"/>
      <c r="H5595"/>
      <c r="I5595"/>
    </row>
    <row r="5596" spans="1:9" s="2" customFormat="1" x14ac:dyDescent="0.25">
      <c r="A5596" s="104"/>
      <c r="B5596" s="104"/>
      <c r="C5596" s="104"/>
      <c r="D5596" s="104"/>
      <c r="G5596"/>
      <c r="H5596"/>
      <c r="I5596"/>
    </row>
    <row r="5597" spans="1:9" s="2" customFormat="1" x14ac:dyDescent="0.25">
      <c r="A5597" s="104"/>
      <c r="B5597" s="104"/>
      <c r="C5597" s="104"/>
      <c r="D5597" s="104"/>
      <c r="G5597"/>
      <c r="H5597"/>
      <c r="I5597"/>
    </row>
    <row r="5598" spans="1:9" s="2" customFormat="1" x14ac:dyDescent="0.25">
      <c r="A5598" s="104"/>
      <c r="B5598" s="104"/>
      <c r="C5598" s="104"/>
      <c r="D5598" s="104"/>
      <c r="G5598"/>
      <c r="H5598"/>
      <c r="I5598"/>
    </row>
    <row r="5599" spans="1:9" s="2" customFormat="1" x14ac:dyDescent="0.25">
      <c r="A5599" s="104"/>
      <c r="B5599" s="104"/>
      <c r="C5599" s="104"/>
      <c r="D5599" s="104"/>
      <c r="G5599"/>
      <c r="H5599"/>
      <c r="I5599"/>
    </row>
    <row r="5600" spans="1:9" s="2" customFormat="1" x14ac:dyDescent="0.25">
      <c r="A5600" s="104"/>
      <c r="B5600" s="104"/>
      <c r="C5600" s="104"/>
      <c r="D5600" s="104"/>
      <c r="G5600"/>
      <c r="H5600"/>
      <c r="I5600"/>
    </row>
    <row r="5601" spans="1:9" s="2" customFormat="1" x14ac:dyDescent="0.25">
      <c r="A5601" s="104"/>
      <c r="B5601" s="104"/>
      <c r="C5601" s="104"/>
      <c r="D5601" s="104"/>
      <c r="G5601"/>
      <c r="H5601"/>
      <c r="I5601"/>
    </row>
    <row r="5602" spans="1:9" s="2" customFormat="1" x14ac:dyDescent="0.25">
      <c r="A5602" s="104"/>
      <c r="B5602" s="104"/>
      <c r="C5602" s="104"/>
      <c r="D5602" s="104"/>
      <c r="G5602"/>
      <c r="H5602"/>
      <c r="I5602"/>
    </row>
    <row r="5603" spans="1:9" s="2" customFormat="1" x14ac:dyDescent="0.25">
      <c r="A5603" s="104"/>
      <c r="B5603" s="104"/>
      <c r="C5603" s="104"/>
      <c r="D5603" s="104"/>
      <c r="G5603"/>
      <c r="H5603"/>
      <c r="I5603"/>
    </row>
    <row r="5604" spans="1:9" s="2" customFormat="1" x14ac:dyDescent="0.25">
      <c r="A5604" s="104"/>
      <c r="B5604" s="104"/>
      <c r="C5604" s="104"/>
      <c r="D5604" s="104"/>
      <c r="G5604"/>
      <c r="H5604"/>
      <c r="I5604"/>
    </row>
    <row r="5605" spans="1:9" s="2" customFormat="1" x14ac:dyDescent="0.25">
      <c r="A5605" s="104"/>
      <c r="B5605" s="104"/>
      <c r="C5605" s="104"/>
      <c r="D5605" s="104"/>
      <c r="G5605"/>
      <c r="H5605"/>
      <c r="I5605"/>
    </row>
    <row r="5606" spans="1:9" s="2" customFormat="1" x14ac:dyDescent="0.25">
      <c r="A5606" s="104"/>
      <c r="B5606" s="104"/>
      <c r="C5606" s="104"/>
      <c r="D5606" s="104"/>
      <c r="G5606"/>
      <c r="H5606"/>
      <c r="I5606"/>
    </row>
    <row r="5607" spans="1:9" s="2" customFormat="1" x14ac:dyDescent="0.25">
      <c r="A5607" s="104"/>
      <c r="B5607" s="104"/>
      <c r="C5607" s="104"/>
      <c r="D5607" s="104"/>
      <c r="G5607"/>
      <c r="H5607"/>
      <c r="I5607"/>
    </row>
    <row r="5608" spans="1:9" s="2" customFormat="1" x14ac:dyDescent="0.25">
      <c r="A5608" s="104"/>
      <c r="B5608" s="104"/>
      <c r="C5608" s="104"/>
      <c r="D5608" s="104"/>
      <c r="G5608"/>
      <c r="H5608"/>
      <c r="I5608"/>
    </row>
    <row r="5609" spans="1:9" s="2" customFormat="1" x14ac:dyDescent="0.25">
      <c r="A5609" s="104"/>
      <c r="B5609" s="104"/>
      <c r="C5609" s="104"/>
      <c r="D5609" s="104"/>
      <c r="G5609"/>
      <c r="H5609"/>
      <c r="I5609"/>
    </row>
    <row r="5610" spans="1:9" s="2" customFormat="1" x14ac:dyDescent="0.25">
      <c r="A5610" s="104"/>
      <c r="B5610" s="104"/>
      <c r="C5610" s="104"/>
      <c r="D5610" s="104"/>
      <c r="G5610"/>
      <c r="H5610"/>
      <c r="I5610"/>
    </row>
    <row r="5611" spans="1:9" s="2" customFormat="1" x14ac:dyDescent="0.25">
      <c r="A5611" s="104"/>
      <c r="B5611" s="104"/>
      <c r="C5611" s="104"/>
      <c r="D5611" s="104"/>
      <c r="G5611"/>
      <c r="H5611"/>
      <c r="I5611"/>
    </row>
    <row r="5612" spans="1:9" s="2" customFormat="1" x14ac:dyDescent="0.25">
      <c r="A5612" s="104"/>
      <c r="B5612" s="104"/>
      <c r="C5612" s="104"/>
      <c r="D5612" s="104"/>
      <c r="G5612"/>
      <c r="H5612"/>
      <c r="I5612"/>
    </row>
    <row r="5613" spans="1:9" s="2" customFormat="1" x14ac:dyDescent="0.25">
      <c r="A5613" s="104"/>
      <c r="B5613" s="104"/>
      <c r="C5613" s="104"/>
      <c r="D5613" s="104"/>
      <c r="G5613"/>
      <c r="H5613"/>
      <c r="I5613"/>
    </row>
    <row r="5614" spans="1:9" s="2" customFormat="1" x14ac:dyDescent="0.25">
      <c r="A5614" s="104"/>
      <c r="B5614" s="104"/>
      <c r="C5614" s="104"/>
      <c r="D5614" s="104"/>
      <c r="G5614"/>
      <c r="H5614"/>
      <c r="I5614"/>
    </row>
    <row r="5615" spans="1:9" s="2" customFormat="1" x14ac:dyDescent="0.25">
      <c r="A5615" s="104"/>
      <c r="B5615" s="104"/>
      <c r="C5615" s="104"/>
      <c r="D5615" s="104"/>
      <c r="G5615"/>
      <c r="H5615"/>
      <c r="I5615"/>
    </row>
    <row r="5616" spans="1:9" s="2" customFormat="1" x14ac:dyDescent="0.25">
      <c r="A5616" s="104"/>
      <c r="B5616" s="104"/>
      <c r="C5616" s="104"/>
      <c r="D5616" s="104"/>
      <c r="G5616"/>
      <c r="H5616"/>
      <c r="I5616"/>
    </row>
    <row r="5617" spans="1:9" s="2" customFormat="1" x14ac:dyDescent="0.25">
      <c r="A5617" s="104"/>
      <c r="B5617" s="104"/>
      <c r="C5617" s="104"/>
      <c r="D5617" s="104"/>
      <c r="G5617"/>
      <c r="H5617"/>
      <c r="I5617"/>
    </row>
    <row r="5618" spans="1:9" s="2" customFormat="1" x14ac:dyDescent="0.25">
      <c r="A5618" s="104"/>
      <c r="B5618" s="104"/>
      <c r="C5618" s="104"/>
      <c r="D5618" s="104"/>
      <c r="G5618"/>
      <c r="H5618"/>
      <c r="I5618"/>
    </row>
    <row r="5619" spans="1:9" s="2" customFormat="1" x14ac:dyDescent="0.25">
      <c r="A5619" s="104"/>
      <c r="B5619" s="104"/>
      <c r="C5619" s="104"/>
      <c r="D5619" s="104"/>
      <c r="G5619"/>
      <c r="H5619"/>
      <c r="I5619"/>
    </row>
    <row r="5620" spans="1:9" s="2" customFormat="1" x14ac:dyDescent="0.25">
      <c r="A5620" s="104"/>
      <c r="B5620" s="104"/>
      <c r="C5620" s="104"/>
      <c r="D5620" s="104"/>
      <c r="G5620"/>
      <c r="H5620"/>
      <c r="I5620"/>
    </row>
    <row r="5621" spans="1:9" s="2" customFormat="1" x14ac:dyDescent="0.25">
      <c r="A5621" s="104"/>
      <c r="B5621" s="104"/>
      <c r="C5621" s="104"/>
      <c r="D5621" s="104"/>
      <c r="G5621"/>
      <c r="H5621"/>
      <c r="I5621"/>
    </row>
    <row r="5622" spans="1:9" s="2" customFormat="1" x14ac:dyDescent="0.25">
      <c r="A5622" s="104"/>
      <c r="B5622" s="104"/>
      <c r="C5622" s="104"/>
      <c r="D5622" s="104"/>
      <c r="G5622"/>
      <c r="H5622"/>
      <c r="I5622"/>
    </row>
    <row r="5623" spans="1:9" s="2" customFormat="1" x14ac:dyDescent="0.25">
      <c r="A5623" s="104"/>
      <c r="B5623" s="104"/>
      <c r="C5623" s="104"/>
      <c r="D5623" s="104"/>
      <c r="G5623"/>
      <c r="H5623"/>
      <c r="I5623"/>
    </row>
    <row r="5624" spans="1:9" s="2" customFormat="1" x14ac:dyDescent="0.25">
      <c r="A5624" s="104"/>
      <c r="B5624" s="104"/>
      <c r="C5624" s="104"/>
      <c r="D5624" s="104"/>
      <c r="G5624"/>
      <c r="H5624"/>
      <c r="I5624"/>
    </row>
  </sheetData>
  <autoFilter ref="A1:F5624" xr:uid="{5C653003-A39E-4E11-B30C-1998E368E295}"/>
  <sortState xmlns:xlrd2="http://schemas.microsoft.com/office/spreadsheetml/2017/richdata2" ref="A2:F5796">
    <sortCondition ref="C2:C5796"/>
  </sortState>
  <conditionalFormatting sqref="D3635">
    <cfRule type="duplicateValues" dxfId="4" priority="1" stopIfTrue="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E3CD34872593F41891FCB6B3F215895" ma:contentTypeVersion="18" ma:contentTypeDescription="Opprett et nytt dokument." ma:contentTypeScope="" ma:versionID="3a57c5f7119033f27698919f58816a0d">
  <xsd:schema xmlns:xsd="http://www.w3.org/2001/XMLSchema" xmlns:xs="http://www.w3.org/2001/XMLSchema" xmlns:p="http://schemas.microsoft.com/office/2006/metadata/properties" xmlns:ns2="8fa3b00c-49de-465c-b2ad-5dc8ee6aed33" xmlns:ns3="9d2c2683-8c36-4351-aa30-ed53450a6b9e" xmlns:ns4="9e538389-cabc-4d4e-918a-8beb7ac0ecaa" targetNamespace="http://schemas.microsoft.com/office/2006/metadata/properties" ma:root="true" ma:fieldsID="8389a19db626a777b1bf3b95e2e31d90" ns2:_="" ns3:_="" ns4:_="">
    <xsd:import namespace="8fa3b00c-49de-465c-b2ad-5dc8ee6aed33"/>
    <xsd:import namespace="9d2c2683-8c36-4351-aa30-ed53450a6b9e"/>
    <xsd:import namespace="9e538389-cabc-4d4e-918a-8beb7ac0ec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a3b00c-49de-465c-b2ad-5dc8ee6aed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emerkelapper" ma:readOnly="false" ma:fieldId="{5cf76f15-5ced-4ddc-b409-7134ff3c332f}" ma:taxonomyMulti="true" ma:sspId="7c35df68-1123-4a3a-b80a-3e4e7d44f2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2c2683-8c36-4351-aa30-ed53450a6b9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538389-cabc-4d4e-918a-8beb7ac0ecaa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17f64f4f-bc78-4a93-ad0b-5ea3c7f3a859}" ma:internalName="TaxCatchAll" ma:showField="CatchAllData" ma:web="9d2c2683-8c36-4351-aa30-ed53450a6b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fa3b00c-49de-465c-b2ad-5dc8ee6aed33">
      <Terms xmlns="http://schemas.microsoft.com/office/infopath/2007/PartnerControls"/>
    </lcf76f155ced4ddcb4097134ff3c332f>
    <TaxCatchAll xmlns="9e538389-cabc-4d4e-918a-8beb7ac0ecaa" xsi:nil="true"/>
  </documentManagement>
</p:properti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A9F44393-D998-46F5-9115-F4CA1FC121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F591DA-4232-4E87-ACD1-BC58579ADE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a3b00c-49de-465c-b2ad-5dc8ee6aed33"/>
    <ds:schemaRef ds:uri="9d2c2683-8c36-4351-aa30-ed53450a6b9e"/>
    <ds:schemaRef ds:uri="9e538389-cabc-4d4e-918a-8beb7ac0ec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1DFC51-9F8F-4272-A48C-73765FAD9705}">
  <ds:schemaRefs>
    <ds:schemaRef ds:uri="http://purl.org/dc/terms/"/>
    <ds:schemaRef ds:uri="http://schemas.microsoft.com/office/2006/documentManagement/types"/>
    <ds:schemaRef ds:uri="9d2c2683-8c36-4351-aa30-ed53450a6b9e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8fa3b00c-49de-465c-b2ad-5dc8ee6aed33"/>
    <ds:schemaRef ds:uri="http://schemas.openxmlformats.org/package/2006/metadata/core-properties"/>
    <ds:schemaRef ds:uri="http://www.w3.org/XML/1998/namespace"/>
    <ds:schemaRef ds:uri="9e538389-cabc-4d4e-918a-8beb7ac0ecaa"/>
  </ds:schemaRefs>
</ds:datastoreItem>
</file>

<file path=customXml/itemProps4.xml><?xml version="1.0" encoding="utf-8"?>
<ds:datastoreItem xmlns:ds="http://schemas.openxmlformats.org/officeDocument/2006/customXml" ds:itemID="{A9EA3EFC-C74B-461F-A551-026FD500230B}">
  <ds:schemaRefs>
    <ds:schemaRef ds:uri="http://schemas.microsoft.com/office/2006/metadata/longProperties"/>
  </ds:schemaRefs>
</ds:datastoreItem>
</file>

<file path=docMetadata/LabelInfo.xml><?xml version="1.0" encoding="utf-8"?>
<clbl:labelList xmlns:clbl="http://schemas.microsoft.com/office/2020/mipLabelMetadata">
  <clbl:label id="{5ca93399-1184-430d-88a8-107721ef7b66}" enabled="0" method="" siteId="{5ca93399-1184-430d-88a8-107721ef7b6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23</vt:i4>
      </vt:variant>
      <vt:variant>
        <vt:lpstr>Navngitte områder</vt:lpstr>
      </vt:variant>
      <vt:variant>
        <vt:i4>15</vt:i4>
      </vt:variant>
    </vt:vector>
  </HeadingPairs>
  <TitlesOfParts>
    <vt:vector size="38" baseType="lpstr">
      <vt:lpstr>Momskomp, detaljert - godkjent</vt:lpstr>
      <vt:lpstr>Input</vt:lpstr>
      <vt:lpstr>Totaloversikt 2024</vt:lpstr>
      <vt:lpstr>Arbeidsark klubb</vt:lpstr>
      <vt:lpstr>Arbeidsfane</vt:lpstr>
      <vt:lpstr>2019Pivot, splitt org</vt:lpstr>
      <vt:lpstr>2019Pivot, nullsøknader</vt:lpstr>
      <vt:lpstr>2019TildelingENDELIG (2)</vt:lpstr>
      <vt:lpstr>2019TildelingENDELIG (3)</vt:lpstr>
      <vt:lpstr>Totalt pr fylke</vt:lpstr>
      <vt:lpstr>Viken</vt:lpstr>
      <vt:lpstr>Oslo</vt:lpstr>
      <vt:lpstr>Innlandet</vt:lpstr>
      <vt:lpstr>Vestfold og Telemark</vt:lpstr>
      <vt:lpstr>Agder</vt:lpstr>
      <vt:lpstr>Rogaland</vt:lpstr>
      <vt:lpstr>Vestland</vt:lpstr>
      <vt:lpstr>Møre og Romsdal</vt:lpstr>
      <vt:lpstr>Trøndelag</vt:lpstr>
      <vt:lpstr>Nord Trøndelag</vt:lpstr>
      <vt:lpstr>Nordland</vt:lpstr>
      <vt:lpstr>Troms</vt:lpstr>
      <vt:lpstr>Finnmark</vt:lpstr>
      <vt:lpstr>Agder!Utskriftsområde</vt:lpstr>
      <vt:lpstr>Finnmark!Utskriftsområde</vt:lpstr>
      <vt:lpstr>Innlandet!Utskriftsområde</vt:lpstr>
      <vt:lpstr>'Møre og Romsdal'!Utskriftsområde</vt:lpstr>
      <vt:lpstr>Nordland!Utskriftsområde</vt:lpstr>
      <vt:lpstr>Oslo!Utskriftsområde</vt:lpstr>
      <vt:lpstr>Rogaland!Utskriftsområde</vt:lpstr>
      <vt:lpstr>'Totaloversikt 2024'!Utskriftsområde</vt:lpstr>
      <vt:lpstr>'Totalt pr fylke'!Utskriftsområde</vt:lpstr>
      <vt:lpstr>Troms!Utskriftsområde</vt:lpstr>
      <vt:lpstr>Trøndelag!Utskriftsområde</vt:lpstr>
      <vt:lpstr>'Vestfold og Telemark'!Utskriftsområde</vt:lpstr>
      <vt:lpstr>Vestland!Utskriftsområde</vt:lpstr>
      <vt:lpstr>Viken!Utskriftsområde</vt:lpstr>
      <vt:lpstr>'Momskomp, detaljert - godkjent'!Utskriftstitler</vt:lpstr>
    </vt:vector>
  </TitlesOfParts>
  <Manager/>
  <Company>NIF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Momskompensasjon 2017 - fylkesvis oversikt til idrettsforbundet.no sortert alfabetisk</dc:title>
  <dc:subject/>
  <dc:creator>US-WENO</dc:creator>
  <cp:keywords/>
  <dc:description/>
  <cp:lastModifiedBy>Torp, Morten Aarlia</cp:lastModifiedBy>
  <cp:revision/>
  <cp:lastPrinted>2024-12-13T14:18:23Z</cp:lastPrinted>
  <dcterms:created xsi:type="dcterms:W3CDTF">2012-12-12T17:25:01Z</dcterms:created>
  <dcterms:modified xsi:type="dcterms:W3CDTF">2024-12-16T06:26:08Z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SF01-35-250</vt:lpwstr>
  </property>
  <property fmtid="{D5CDD505-2E9C-101B-9397-08002B2CF9AE}" pid="3" name="_dlc_DocIdItemGuid">
    <vt:lpwstr>235edcb6-106e-4d95-8270-b0bcc00a1d80</vt:lpwstr>
  </property>
  <property fmtid="{D5CDD505-2E9C-101B-9397-08002B2CF9AE}" pid="4" name="_dlc_DocIdUrl">
    <vt:lpwstr>https://idrettskontor.nif.no/sites/idrettsforbundet/documentcontent/_layouts/15/DocIdRedir.aspx?ID=SF01-35-250, SF01-35-250</vt:lpwstr>
  </property>
  <property fmtid="{D5CDD505-2E9C-101B-9397-08002B2CF9AE}" pid="5" name="Dokumentkategori">
    <vt:lpwstr>7;#Rapporter|bdfa98bf-7dd2-47e9-a4fb-9d593b9ef1a6</vt:lpwstr>
  </property>
  <property fmtid="{D5CDD505-2E9C-101B-9397-08002B2CF9AE}" pid="6" name="OrgTilhorighet">
    <vt:lpwstr>1;#SF01 Norges Idrettsforbund|c1ca8435-9635-48b0-8fd0-127d70284636</vt:lpwstr>
  </property>
  <property fmtid="{D5CDD505-2E9C-101B-9397-08002B2CF9AE}" pid="7" name="display_urn:schemas-microsoft-com:office:office#_nifSaksbehandler">
    <vt:lpwstr>Nordlien, Wenche</vt:lpwstr>
  </property>
  <property fmtid="{D5CDD505-2E9C-101B-9397-08002B2CF9AE}" pid="8" name="display_urn:schemas-microsoft-com:office:office#_nifDokumenteier">
    <vt:lpwstr>Pelsholen, Anita</vt:lpwstr>
  </property>
  <property fmtid="{D5CDD505-2E9C-101B-9397-08002B2CF9AE}" pid="9" name="ContentTypeId">
    <vt:lpwstr>0x0101007E3CD34872593F41891FCB6B3F215895</vt:lpwstr>
  </property>
  <property fmtid="{D5CDD505-2E9C-101B-9397-08002B2CF9AE}" pid="10" name="MediaServiceImageTags">
    <vt:lpwstr/>
  </property>
</Properties>
</file>